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guillarm.FARMA\CloudStation\Outils Excel\Practical HPLC simulator\"/>
    </mc:Choice>
  </mc:AlternateContent>
  <bookViews>
    <workbookView showSheetTabs="0" xWindow="-15" yWindow="6495" windowWidth="28830" windowHeight="6540" activeTab="1"/>
  </bookViews>
  <sheets>
    <sheet name="about" sheetId="9" r:id="rId1"/>
    <sheet name="HPLC simulator" sheetId="1" r:id="rId2"/>
    <sheet name="HELP" sheetId="7" r:id="rId3"/>
    <sheet name="Calculation" sheetId="2" r:id="rId4"/>
    <sheet name="calculation2" sheetId="8" r:id="rId5"/>
    <sheet name="1" sheetId="3" r:id="rId6"/>
  </sheets>
  <externalReferences>
    <externalReference r:id="rId7"/>
    <externalReference r:id="rId8"/>
  </externalReferences>
  <definedNames>
    <definedName name="_xlnm._FilterDatabase" localSheetId="2" hidden="1">'[1]ISOCRATIC performance'!$J$14:$J$17</definedName>
    <definedName name="champ" localSheetId="0">[2]calculation2!$E$27:$E$33</definedName>
    <definedName name="champ">calculation2!$E$27:$E$33</definedName>
    <definedName name="davy">#REF!</definedName>
    <definedName name="essai">#REF!</definedName>
    <definedName name="LISTE1" localSheetId="0">[2]calculation2!$B$27:$B$33</definedName>
    <definedName name="LISTE1">calculation2!$B$27:$B$33</definedName>
    <definedName name="LISTE2">calculation2!$C$27:$C$33</definedName>
    <definedName name="profile">calculation2!$B$52:$C$53</definedName>
    <definedName name="_xlnm.Print_Area" localSheetId="2">HELP!$A$1:$Q$5</definedName>
    <definedName name="_xlnm.Print_Area" localSheetId="1">'HPLC simulator'!$B$2:$BL$44</definedName>
  </definedNames>
  <calcPr calcId="162913" iterateDelta="1E-4"/>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21" i="8" l="1"/>
  <c r="E22" i="8" l="1"/>
  <c r="C37" i="2" l="1"/>
  <c r="AC56" i="2" l="1"/>
  <c r="AC54" i="2"/>
  <c r="AC53" i="2"/>
  <c r="AC55" i="2"/>
  <c r="AC52" i="2"/>
  <c r="E61" i="8"/>
  <c r="E62" i="8"/>
  <c r="E63" i="8"/>
  <c r="E64" i="8"/>
  <c r="E65" i="8"/>
  <c r="H52" i="8" s="1"/>
  <c r="E66" i="8"/>
  <c r="E67" i="8"/>
  <c r="E68" i="8"/>
  <c r="E69" i="8"/>
  <c r="E70" i="8"/>
  <c r="E71" i="8"/>
  <c r="E72" i="8"/>
  <c r="E73" i="8"/>
  <c r="E74" i="8"/>
  <c r="E75" i="8"/>
  <c r="E76" i="8"/>
  <c r="E77" i="8"/>
  <c r="E78" i="8"/>
  <c r="E79" i="8"/>
  <c r="E80" i="8"/>
  <c r="R72" i="8" s="1"/>
  <c r="E81" i="8"/>
  <c r="E82" i="8"/>
  <c r="E83" i="8"/>
  <c r="E84" i="8"/>
  <c r="E85" i="8"/>
  <c r="E86" i="8"/>
  <c r="G53" i="8"/>
  <c r="G52" i="8"/>
  <c r="B52" i="8"/>
  <c r="I52" i="8" l="1"/>
  <c r="R76" i="8"/>
  <c r="R74" i="8"/>
  <c r="R77" i="8"/>
  <c r="R75" i="8"/>
  <c r="R73" i="8"/>
  <c r="R71" i="8"/>
  <c r="G64" i="2"/>
  <c r="G63" i="2"/>
  <c r="G61" i="2"/>
  <c r="G62" i="2"/>
  <c r="W90"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57" i="3"/>
  <c r="R78" i="8" l="1"/>
  <c r="C23" i="2"/>
  <c r="DT37" i="2" l="1"/>
  <c r="DT38" i="2"/>
  <c r="DM41" i="2" l="1"/>
  <c r="DG41" i="2"/>
  <c r="DC41" i="2"/>
  <c r="CL41" i="2"/>
  <c r="CM41" i="2"/>
  <c r="CN41" i="2"/>
  <c r="CO41" i="2"/>
  <c r="CP41" i="2"/>
  <c r="CQ41" i="2"/>
  <c r="CR41" i="2"/>
  <c r="CS41" i="2"/>
  <c r="CT41" i="2"/>
  <c r="CU41" i="2"/>
  <c r="CV41" i="2"/>
  <c r="CW41" i="2"/>
  <c r="CX41" i="2"/>
  <c r="CY41" i="2"/>
  <c r="CZ41" i="2"/>
  <c r="CK41" i="2"/>
  <c r="CJ41" i="2"/>
  <c r="BS41" i="2"/>
  <c r="BJ41" i="2"/>
  <c r="AJ41" i="2"/>
  <c r="AK41" i="2"/>
  <c r="AL41" i="2"/>
  <c r="AM41" i="2"/>
  <c r="AN41" i="2"/>
  <c r="AO41" i="2"/>
  <c r="AP41" i="2"/>
  <c r="AQ41" i="2"/>
  <c r="AR41" i="2"/>
  <c r="AS41" i="2"/>
  <c r="AT41" i="2"/>
  <c r="AU41" i="2"/>
  <c r="AV41" i="2"/>
  <c r="AW41" i="2"/>
  <c r="AX41" i="2"/>
  <c r="AY41" i="2"/>
  <c r="AZ41" i="2"/>
  <c r="BA41" i="2"/>
  <c r="BB41" i="2"/>
  <c r="BC41" i="2"/>
  <c r="BD41" i="2"/>
  <c r="BE41" i="2"/>
  <c r="BF41" i="2"/>
  <c r="BG41" i="2"/>
  <c r="H41" i="2"/>
  <c r="H34" i="2"/>
  <c r="AI33" i="2"/>
  <c r="H41" i="1"/>
  <c r="H40" i="1"/>
  <c r="C21" i="2"/>
  <c r="C20" i="2"/>
  <c r="C82" i="3" l="1"/>
  <c r="C150" i="3" s="1"/>
  <c r="C81" i="3"/>
  <c r="C149" i="3" s="1"/>
  <c r="C80" i="3"/>
  <c r="C148" i="3" s="1"/>
  <c r="C79" i="3"/>
  <c r="C147" i="3" s="1"/>
  <c r="C78" i="3"/>
  <c r="C146" i="3" s="1"/>
  <c r="C39" i="3"/>
  <c r="C85" i="3" s="1"/>
  <c r="C153" i="3" s="1"/>
  <c r="C38" i="3"/>
  <c r="C84" i="3" s="1"/>
  <c r="C152" i="3" s="1"/>
  <c r="E1033" i="2"/>
  <c r="E1032" i="2"/>
  <c r="E1031" i="2"/>
  <c r="E1030" i="2"/>
  <c r="E1029" i="2"/>
  <c r="E1028" i="2"/>
  <c r="E1027" i="2"/>
  <c r="E1026" i="2"/>
  <c r="E1025" i="2"/>
  <c r="E1024" i="2"/>
  <c r="E1023" i="2"/>
  <c r="E1022" i="2"/>
  <c r="E1021" i="2"/>
  <c r="E1020" i="2"/>
  <c r="E1019" i="2"/>
  <c r="E1018" i="2"/>
  <c r="E1017" i="2"/>
  <c r="E1016" i="2"/>
  <c r="E1015" i="2"/>
  <c r="E1014" i="2"/>
  <c r="E1013" i="2"/>
  <c r="E1012" i="2"/>
  <c r="E1011" i="2"/>
  <c r="E1010" i="2"/>
  <c r="E1009" i="2"/>
  <c r="E1008" i="2"/>
  <c r="E1007" i="2"/>
  <c r="E1006" i="2"/>
  <c r="E1005" i="2"/>
  <c r="E1004" i="2"/>
  <c r="E1003" i="2"/>
  <c r="E1002" i="2"/>
  <c r="E1001" i="2"/>
  <c r="E1000" i="2"/>
  <c r="E999" i="2"/>
  <c r="E998" i="2"/>
  <c r="E997" i="2"/>
  <c r="E996" i="2"/>
  <c r="E995" i="2"/>
  <c r="E994" i="2"/>
  <c r="E993" i="2"/>
  <c r="E992" i="2"/>
  <c r="E991" i="2"/>
  <c r="E990" i="2"/>
  <c r="E989" i="2"/>
  <c r="E988" i="2"/>
  <c r="E987" i="2"/>
  <c r="E986" i="2"/>
  <c r="E985" i="2"/>
  <c r="E984" i="2"/>
  <c r="E983" i="2"/>
  <c r="E982" i="2"/>
  <c r="E981" i="2"/>
  <c r="E980" i="2"/>
  <c r="E979" i="2"/>
  <c r="E978" i="2"/>
  <c r="E977" i="2"/>
  <c r="E976" i="2"/>
  <c r="E975" i="2"/>
  <c r="E974" i="2"/>
  <c r="E973" i="2"/>
  <c r="E972" i="2"/>
  <c r="E971" i="2"/>
  <c r="E970" i="2"/>
  <c r="E969" i="2"/>
  <c r="E968" i="2"/>
  <c r="E967" i="2"/>
  <c r="E966" i="2"/>
  <c r="E965" i="2"/>
  <c r="E964" i="2"/>
  <c r="E963" i="2"/>
  <c r="E962" i="2"/>
  <c r="E961" i="2"/>
  <c r="E960" i="2"/>
  <c r="E959" i="2"/>
  <c r="E958" i="2"/>
  <c r="E957" i="2"/>
  <c r="E956" i="2"/>
  <c r="E955" i="2"/>
  <c r="E954" i="2"/>
  <c r="E953" i="2"/>
  <c r="E952" i="2"/>
  <c r="E951" i="2"/>
  <c r="E950" i="2"/>
  <c r="E949" i="2"/>
  <c r="E948" i="2"/>
  <c r="E947" i="2"/>
  <c r="E946" i="2"/>
  <c r="E945" i="2"/>
  <c r="E944" i="2"/>
  <c r="E943" i="2"/>
  <c r="E942" i="2"/>
  <c r="E941" i="2"/>
  <c r="E940" i="2"/>
  <c r="E939" i="2"/>
  <c r="E938" i="2"/>
  <c r="E937" i="2"/>
  <c r="E936" i="2"/>
  <c r="E935" i="2"/>
  <c r="E934" i="2"/>
  <c r="E933" i="2"/>
  <c r="E932" i="2"/>
  <c r="E931" i="2"/>
  <c r="E930" i="2"/>
  <c r="E929" i="2"/>
  <c r="E928" i="2"/>
  <c r="E927" i="2"/>
  <c r="E926" i="2"/>
  <c r="E925" i="2"/>
  <c r="E924" i="2"/>
  <c r="E923" i="2"/>
  <c r="E922" i="2"/>
  <c r="E921" i="2"/>
  <c r="E920" i="2"/>
  <c r="E919" i="2"/>
  <c r="E918" i="2"/>
  <c r="E917" i="2"/>
  <c r="E916" i="2"/>
  <c r="E915" i="2"/>
  <c r="E914" i="2"/>
  <c r="E913" i="2"/>
  <c r="E912" i="2"/>
  <c r="E911" i="2"/>
  <c r="E910" i="2"/>
  <c r="E909" i="2"/>
  <c r="E908" i="2"/>
  <c r="E907" i="2"/>
  <c r="E906" i="2"/>
  <c r="E905" i="2"/>
  <c r="E904" i="2"/>
  <c r="E903" i="2"/>
  <c r="E902" i="2"/>
  <c r="E901" i="2"/>
  <c r="E900" i="2"/>
  <c r="E899" i="2"/>
  <c r="E898" i="2"/>
  <c r="E897" i="2"/>
  <c r="E896" i="2"/>
  <c r="E895" i="2"/>
  <c r="E894" i="2"/>
  <c r="E893" i="2"/>
  <c r="E892" i="2"/>
  <c r="E891" i="2"/>
  <c r="E890" i="2"/>
  <c r="E889" i="2"/>
  <c r="E888" i="2"/>
  <c r="E887" i="2"/>
  <c r="E886" i="2"/>
  <c r="E885" i="2"/>
  <c r="E884" i="2"/>
  <c r="E883" i="2"/>
  <c r="E882" i="2"/>
  <c r="E881" i="2"/>
  <c r="E880" i="2"/>
  <c r="E879" i="2"/>
  <c r="E878" i="2"/>
  <c r="E877" i="2"/>
  <c r="E876" i="2"/>
  <c r="E875" i="2"/>
  <c r="E874" i="2"/>
  <c r="E873" i="2"/>
  <c r="E872" i="2"/>
  <c r="E871" i="2"/>
  <c r="E870" i="2"/>
  <c r="E869" i="2"/>
  <c r="E868" i="2"/>
  <c r="E867" i="2"/>
  <c r="E866" i="2"/>
  <c r="E865" i="2"/>
  <c r="E864" i="2"/>
  <c r="E863" i="2"/>
  <c r="E862" i="2"/>
  <c r="E861" i="2"/>
  <c r="E860" i="2"/>
  <c r="E859" i="2"/>
  <c r="E858" i="2"/>
  <c r="E857" i="2"/>
  <c r="E856" i="2"/>
  <c r="E855" i="2"/>
  <c r="E854" i="2"/>
  <c r="E853" i="2"/>
  <c r="E852" i="2"/>
  <c r="E851" i="2"/>
  <c r="E850" i="2"/>
  <c r="E849" i="2"/>
  <c r="E848" i="2"/>
  <c r="E847" i="2"/>
  <c r="E846" i="2"/>
  <c r="E845" i="2"/>
  <c r="E844" i="2"/>
  <c r="E843" i="2"/>
  <c r="E842" i="2"/>
  <c r="E841" i="2"/>
  <c r="E840" i="2"/>
  <c r="E839" i="2"/>
  <c r="E838" i="2"/>
  <c r="E837" i="2"/>
  <c r="E836" i="2"/>
  <c r="E835" i="2"/>
  <c r="E834" i="2"/>
  <c r="E833" i="2"/>
  <c r="E832" i="2"/>
  <c r="E831" i="2"/>
  <c r="E830" i="2"/>
  <c r="E829" i="2"/>
  <c r="E828" i="2"/>
  <c r="E827" i="2"/>
  <c r="E826" i="2"/>
  <c r="E825" i="2"/>
  <c r="E824" i="2"/>
  <c r="E823" i="2"/>
  <c r="E822" i="2"/>
  <c r="E821" i="2"/>
  <c r="E820" i="2"/>
  <c r="E819" i="2"/>
  <c r="E818" i="2"/>
  <c r="E817" i="2"/>
  <c r="E816" i="2"/>
  <c r="E815" i="2"/>
  <c r="E814" i="2"/>
  <c r="E813" i="2"/>
  <c r="E812" i="2"/>
  <c r="E811" i="2"/>
  <c r="E810" i="2"/>
  <c r="E809" i="2"/>
  <c r="E808" i="2"/>
  <c r="E807" i="2"/>
  <c r="E806" i="2"/>
  <c r="E805" i="2"/>
  <c r="E804" i="2"/>
  <c r="E803" i="2"/>
  <c r="E802" i="2"/>
  <c r="E801" i="2"/>
  <c r="E800" i="2"/>
  <c r="E799" i="2"/>
  <c r="E798" i="2"/>
  <c r="E797" i="2"/>
  <c r="E796" i="2"/>
  <c r="E795" i="2"/>
  <c r="E794" i="2"/>
  <c r="E793" i="2"/>
  <c r="E792" i="2"/>
  <c r="E791" i="2"/>
  <c r="E790" i="2"/>
  <c r="E789" i="2"/>
  <c r="E788" i="2"/>
  <c r="E787" i="2"/>
  <c r="E786" i="2"/>
  <c r="E785" i="2"/>
  <c r="E784" i="2"/>
  <c r="E783" i="2"/>
  <c r="E782" i="2"/>
  <c r="E781" i="2"/>
  <c r="E780" i="2"/>
  <c r="E779" i="2"/>
  <c r="E778" i="2"/>
  <c r="E777" i="2"/>
  <c r="E776" i="2"/>
  <c r="E775" i="2"/>
  <c r="E774" i="2"/>
  <c r="E773" i="2"/>
  <c r="E772" i="2"/>
  <c r="E771" i="2"/>
  <c r="E770" i="2"/>
  <c r="E769" i="2"/>
  <c r="E768" i="2"/>
  <c r="E767" i="2"/>
  <c r="E766" i="2"/>
  <c r="E765" i="2"/>
  <c r="E764" i="2"/>
  <c r="E763" i="2"/>
  <c r="E762" i="2"/>
  <c r="E761" i="2"/>
  <c r="E760" i="2"/>
  <c r="E759" i="2"/>
  <c r="E758" i="2"/>
  <c r="E757" i="2"/>
  <c r="E756" i="2"/>
  <c r="E755" i="2"/>
  <c r="E754" i="2"/>
  <c r="E753" i="2"/>
  <c r="E752" i="2"/>
  <c r="E751" i="2"/>
  <c r="E750" i="2"/>
  <c r="E749" i="2"/>
  <c r="E748" i="2"/>
  <c r="E747" i="2"/>
  <c r="E746" i="2"/>
  <c r="E745" i="2"/>
  <c r="E744" i="2"/>
  <c r="E743" i="2"/>
  <c r="E742" i="2"/>
  <c r="E741" i="2"/>
  <c r="E740" i="2"/>
  <c r="E739" i="2"/>
  <c r="E738" i="2"/>
  <c r="E737" i="2"/>
  <c r="E736" i="2"/>
  <c r="E735" i="2"/>
  <c r="E734" i="2"/>
  <c r="E733" i="2"/>
  <c r="E732" i="2"/>
  <c r="E731" i="2"/>
  <c r="E730" i="2"/>
  <c r="E729" i="2"/>
  <c r="E728" i="2"/>
  <c r="E727" i="2"/>
  <c r="E726" i="2"/>
  <c r="E725" i="2"/>
  <c r="E724" i="2"/>
  <c r="E723" i="2"/>
  <c r="E722" i="2"/>
  <c r="E721" i="2"/>
  <c r="E720" i="2"/>
  <c r="E719" i="2"/>
  <c r="E718" i="2"/>
  <c r="E717" i="2"/>
  <c r="E716" i="2"/>
  <c r="E715" i="2"/>
  <c r="E714" i="2"/>
  <c r="E713" i="2"/>
  <c r="E712" i="2"/>
  <c r="E711" i="2"/>
  <c r="E710" i="2"/>
  <c r="E709" i="2"/>
  <c r="E708" i="2"/>
  <c r="E707" i="2"/>
  <c r="E706" i="2"/>
  <c r="E705" i="2"/>
  <c r="E704" i="2"/>
  <c r="E703" i="2"/>
  <c r="E702" i="2"/>
  <c r="E701" i="2"/>
  <c r="E700" i="2"/>
  <c r="E699" i="2"/>
  <c r="E698" i="2"/>
  <c r="E697" i="2"/>
  <c r="E696" i="2"/>
  <c r="E695" i="2"/>
  <c r="E694" i="2"/>
  <c r="E693" i="2"/>
  <c r="E692" i="2"/>
  <c r="E691" i="2"/>
  <c r="E690" i="2"/>
  <c r="E689" i="2"/>
  <c r="E688" i="2"/>
  <c r="E687" i="2"/>
  <c r="E686" i="2"/>
  <c r="E685" i="2"/>
  <c r="E684" i="2"/>
  <c r="E683" i="2"/>
  <c r="E682" i="2"/>
  <c r="E681" i="2"/>
  <c r="E680" i="2"/>
  <c r="E679" i="2"/>
  <c r="E678" i="2"/>
  <c r="E677" i="2"/>
  <c r="E676" i="2"/>
  <c r="E675" i="2"/>
  <c r="E674" i="2"/>
  <c r="E673" i="2"/>
  <c r="E672" i="2"/>
  <c r="E671" i="2"/>
  <c r="E670" i="2"/>
  <c r="E669" i="2"/>
  <c r="E668" i="2"/>
  <c r="E667" i="2"/>
  <c r="E666" i="2"/>
  <c r="E665" i="2"/>
  <c r="E664" i="2"/>
  <c r="E663" i="2"/>
  <c r="E662" i="2"/>
  <c r="E661" i="2"/>
  <c r="E660" i="2"/>
  <c r="E659" i="2"/>
  <c r="E658" i="2"/>
  <c r="E657" i="2"/>
  <c r="E656" i="2"/>
  <c r="E655" i="2"/>
  <c r="E654" i="2"/>
  <c r="E653" i="2"/>
  <c r="E652" i="2"/>
  <c r="E651" i="2"/>
  <c r="E650" i="2"/>
  <c r="E649" i="2"/>
  <c r="E648" i="2"/>
  <c r="E647" i="2"/>
  <c r="E646" i="2"/>
  <c r="E645" i="2"/>
  <c r="E644" i="2"/>
  <c r="E643" i="2"/>
  <c r="E642" i="2"/>
  <c r="E641" i="2"/>
  <c r="E640" i="2"/>
  <c r="E639" i="2"/>
  <c r="E638" i="2"/>
  <c r="E637" i="2"/>
  <c r="E636" i="2"/>
  <c r="E635" i="2"/>
  <c r="E634" i="2"/>
  <c r="E633" i="2"/>
  <c r="E632" i="2"/>
  <c r="E631" i="2"/>
  <c r="E630" i="2"/>
  <c r="E629" i="2"/>
  <c r="E628" i="2"/>
  <c r="E627" i="2"/>
  <c r="E626" i="2"/>
  <c r="E625" i="2"/>
  <c r="E624" i="2"/>
  <c r="E623" i="2"/>
  <c r="E622" i="2"/>
  <c r="E621" i="2"/>
  <c r="E620" i="2"/>
  <c r="E619" i="2"/>
  <c r="E618" i="2"/>
  <c r="E617" i="2"/>
  <c r="E616" i="2"/>
  <c r="E615" i="2"/>
  <c r="E614" i="2"/>
  <c r="E613" i="2"/>
  <c r="E612" i="2"/>
  <c r="E611" i="2"/>
  <c r="E610" i="2"/>
  <c r="E609" i="2"/>
  <c r="E608" i="2"/>
  <c r="E607" i="2"/>
  <c r="E606" i="2"/>
  <c r="E605" i="2"/>
  <c r="E604" i="2"/>
  <c r="E603" i="2"/>
  <c r="E602" i="2"/>
  <c r="E601" i="2"/>
  <c r="E600" i="2"/>
  <c r="E599" i="2"/>
  <c r="E598" i="2"/>
  <c r="E597" i="2"/>
  <c r="E596" i="2"/>
  <c r="E595" i="2"/>
  <c r="E594" i="2"/>
  <c r="E593" i="2"/>
  <c r="E592" i="2"/>
  <c r="E591" i="2"/>
  <c r="E590" i="2"/>
  <c r="E589" i="2"/>
  <c r="E588" i="2"/>
  <c r="E587" i="2"/>
  <c r="E586" i="2"/>
  <c r="E585" i="2"/>
  <c r="E584" i="2"/>
  <c r="E583" i="2"/>
  <c r="E582" i="2"/>
  <c r="E581" i="2"/>
  <c r="E580" i="2"/>
  <c r="E579" i="2"/>
  <c r="E578" i="2"/>
  <c r="E577" i="2"/>
  <c r="E576" i="2"/>
  <c r="E575" i="2"/>
  <c r="E574" i="2"/>
  <c r="E573" i="2"/>
  <c r="E572" i="2"/>
  <c r="E571" i="2"/>
  <c r="E570" i="2"/>
  <c r="E569" i="2"/>
  <c r="E568" i="2"/>
  <c r="E567" i="2"/>
  <c r="E566" i="2"/>
  <c r="E565" i="2"/>
  <c r="E564" i="2"/>
  <c r="E563" i="2"/>
  <c r="E562" i="2"/>
  <c r="E561" i="2"/>
  <c r="E560" i="2"/>
  <c r="E559" i="2"/>
  <c r="E558" i="2"/>
  <c r="E557" i="2"/>
  <c r="E556" i="2"/>
  <c r="E555" i="2"/>
  <c r="E554" i="2"/>
  <c r="E553" i="2"/>
  <c r="E552" i="2"/>
  <c r="E551" i="2"/>
  <c r="E550" i="2"/>
  <c r="E549" i="2"/>
  <c r="E548" i="2"/>
  <c r="E547" i="2"/>
  <c r="E546" i="2"/>
  <c r="E545" i="2"/>
  <c r="E544" i="2"/>
  <c r="E543" i="2"/>
  <c r="E542" i="2"/>
  <c r="E541" i="2"/>
  <c r="E540" i="2"/>
  <c r="E539" i="2"/>
  <c r="E538" i="2"/>
  <c r="E537" i="2"/>
  <c r="E536" i="2"/>
  <c r="E535" i="2"/>
  <c r="E534" i="2"/>
  <c r="E533" i="2"/>
  <c r="E532" i="2"/>
  <c r="E531" i="2"/>
  <c r="E530" i="2"/>
  <c r="E529" i="2"/>
  <c r="E528" i="2"/>
  <c r="E527" i="2"/>
  <c r="E526" i="2"/>
  <c r="E525" i="2"/>
  <c r="E524" i="2"/>
  <c r="E523" i="2"/>
  <c r="E522" i="2"/>
  <c r="E521" i="2"/>
  <c r="E520" i="2"/>
  <c r="E519" i="2"/>
  <c r="E518" i="2"/>
  <c r="E517" i="2"/>
  <c r="E516" i="2"/>
  <c r="E515" i="2"/>
  <c r="E514" i="2"/>
  <c r="E513" i="2"/>
  <c r="E512" i="2"/>
  <c r="E511" i="2"/>
  <c r="E510" i="2"/>
  <c r="E509" i="2"/>
  <c r="E508" i="2"/>
  <c r="E507" i="2"/>
  <c r="E506" i="2"/>
  <c r="E505" i="2"/>
  <c r="E504" i="2"/>
  <c r="E503" i="2"/>
  <c r="E502" i="2"/>
  <c r="E501" i="2"/>
  <c r="E500" i="2"/>
  <c r="E499" i="2"/>
  <c r="E498" i="2"/>
  <c r="E497" i="2"/>
  <c r="E496" i="2"/>
  <c r="E495" i="2"/>
  <c r="E494" i="2"/>
  <c r="E493" i="2"/>
  <c r="E492" i="2"/>
  <c r="E491" i="2"/>
  <c r="E490" i="2"/>
  <c r="E489" i="2"/>
  <c r="E488" i="2"/>
  <c r="E487" i="2"/>
  <c r="E486" i="2"/>
  <c r="E485" i="2"/>
  <c r="E484" i="2"/>
  <c r="E483" i="2"/>
  <c r="E482" i="2"/>
  <c r="E481" i="2"/>
  <c r="E480" i="2"/>
  <c r="E479" i="2"/>
  <c r="E478" i="2"/>
  <c r="E477" i="2"/>
  <c r="E476" i="2"/>
  <c r="E475" i="2"/>
  <c r="E474" i="2"/>
  <c r="E473" i="2"/>
  <c r="E472" i="2"/>
  <c r="E471" i="2"/>
  <c r="E470" i="2"/>
  <c r="E469" i="2"/>
  <c r="E468" i="2"/>
  <c r="E467" i="2"/>
  <c r="E466" i="2"/>
  <c r="E465" i="2"/>
  <c r="E464" i="2"/>
  <c r="E463" i="2"/>
  <c r="E462" i="2"/>
  <c r="E461" i="2"/>
  <c r="E460" i="2"/>
  <c r="E459" i="2"/>
  <c r="E458" i="2"/>
  <c r="E457" i="2"/>
  <c r="E456" i="2"/>
  <c r="E455" i="2"/>
  <c r="E454" i="2"/>
  <c r="E453" i="2"/>
  <c r="E452" i="2"/>
  <c r="E451" i="2"/>
  <c r="E450" i="2"/>
  <c r="E449" i="2"/>
  <c r="E448" i="2"/>
  <c r="E447" i="2"/>
  <c r="E446" i="2"/>
  <c r="E445" i="2"/>
  <c r="E444" i="2"/>
  <c r="E443" i="2"/>
  <c r="E442" i="2"/>
  <c r="E441" i="2"/>
  <c r="E440" i="2"/>
  <c r="E439" i="2"/>
  <c r="E438" i="2"/>
  <c r="E437" i="2"/>
  <c r="E436" i="2"/>
  <c r="E435" i="2"/>
  <c r="E434" i="2"/>
  <c r="E433" i="2"/>
  <c r="E432" i="2"/>
  <c r="E431" i="2"/>
  <c r="E430" i="2"/>
  <c r="E429" i="2"/>
  <c r="E428" i="2"/>
  <c r="E427" i="2"/>
  <c r="E426" i="2"/>
  <c r="E425" i="2"/>
  <c r="E424" i="2"/>
  <c r="E423" i="2"/>
  <c r="E422" i="2"/>
  <c r="E421" i="2"/>
  <c r="E420" i="2"/>
  <c r="E419" i="2"/>
  <c r="E418" i="2"/>
  <c r="E417" i="2"/>
  <c r="E416" i="2"/>
  <c r="E415" i="2"/>
  <c r="E414" i="2"/>
  <c r="E413" i="2"/>
  <c r="E412" i="2"/>
  <c r="E411" i="2"/>
  <c r="E410" i="2"/>
  <c r="E409" i="2"/>
  <c r="E408" i="2"/>
  <c r="E407" i="2"/>
  <c r="E406" i="2"/>
  <c r="E405" i="2"/>
  <c r="E404" i="2"/>
  <c r="E403" i="2"/>
  <c r="E402" i="2"/>
  <c r="E401" i="2"/>
  <c r="E400" i="2"/>
  <c r="E399" i="2"/>
  <c r="E398" i="2"/>
  <c r="E397" i="2"/>
  <c r="E396" i="2"/>
  <c r="E395" i="2"/>
  <c r="E394" i="2"/>
  <c r="E393" i="2"/>
  <c r="E392" i="2"/>
  <c r="E391" i="2"/>
  <c r="E390" i="2"/>
  <c r="E389" i="2"/>
  <c r="E388" i="2"/>
  <c r="E387" i="2"/>
  <c r="E386" i="2"/>
  <c r="E385" i="2"/>
  <c r="E384" i="2"/>
  <c r="E383" i="2"/>
  <c r="E382" i="2"/>
  <c r="E381" i="2"/>
  <c r="E380" i="2"/>
  <c r="E379" i="2"/>
  <c r="E378" i="2"/>
  <c r="E377" i="2"/>
  <c r="E376" i="2"/>
  <c r="E375" i="2"/>
  <c r="E374" i="2"/>
  <c r="E373" i="2"/>
  <c r="E372" i="2"/>
  <c r="E371" i="2"/>
  <c r="E370" i="2"/>
  <c r="E369" i="2"/>
  <c r="E368" i="2"/>
  <c r="E367" i="2"/>
  <c r="E366" i="2"/>
  <c r="E365" i="2"/>
  <c r="E364" i="2"/>
  <c r="E363" i="2"/>
  <c r="E362" i="2"/>
  <c r="E361" i="2"/>
  <c r="E360" i="2"/>
  <c r="E359" i="2"/>
  <c r="E358" i="2"/>
  <c r="E357" i="2"/>
  <c r="E356" i="2"/>
  <c r="E355" i="2"/>
  <c r="E354" i="2"/>
  <c r="E353" i="2"/>
  <c r="E352" i="2"/>
  <c r="E351" i="2"/>
  <c r="E350" i="2"/>
  <c r="E349" i="2"/>
  <c r="E348" i="2"/>
  <c r="E347" i="2"/>
  <c r="E346" i="2"/>
  <c r="E345" i="2"/>
  <c r="E344" i="2"/>
  <c r="E343" i="2"/>
  <c r="E342" i="2"/>
  <c r="E341" i="2"/>
  <c r="E340" i="2"/>
  <c r="E339" i="2"/>
  <c r="E338" i="2"/>
  <c r="E337" i="2"/>
  <c r="E336" i="2"/>
  <c r="E335" i="2"/>
  <c r="E334" i="2"/>
  <c r="E333" i="2"/>
  <c r="E332" i="2"/>
  <c r="E331" i="2"/>
  <c r="E330" i="2"/>
  <c r="E329" i="2"/>
  <c r="E328" i="2"/>
  <c r="E327" i="2"/>
  <c r="E326" i="2"/>
  <c r="E325" i="2"/>
  <c r="E324" i="2"/>
  <c r="E323" i="2"/>
  <c r="E322" i="2"/>
  <c r="E321" i="2"/>
  <c r="E320" i="2"/>
  <c r="E319" i="2"/>
  <c r="E318" i="2"/>
  <c r="E317" i="2"/>
  <c r="E316" i="2"/>
  <c r="E315" i="2"/>
  <c r="E314" i="2"/>
  <c r="E313" i="2"/>
  <c r="E312" i="2"/>
  <c r="E311" i="2"/>
  <c r="E310" i="2"/>
  <c r="E309" i="2"/>
  <c r="E308" i="2"/>
  <c r="E307" i="2"/>
  <c r="E306" i="2"/>
  <c r="E305" i="2"/>
  <c r="E304" i="2"/>
  <c r="E303" i="2"/>
  <c r="E302" i="2"/>
  <c r="E301" i="2"/>
  <c r="E300" i="2"/>
  <c r="E299" i="2"/>
  <c r="E298" i="2"/>
  <c r="E297" i="2"/>
  <c r="E296" i="2"/>
  <c r="E295" i="2"/>
  <c r="E294" i="2"/>
  <c r="E293" i="2"/>
  <c r="E292" i="2"/>
  <c r="E291" i="2"/>
  <c r="E290" i="2"/>
  <c r="E289" i="2"/>
  <c r="E288" i="2"/>
  <c r="E287" i="2"/>
  <c r="E286"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51" i="2"/>
  <c r="E250" i="2"/>
  <c r="E249" i="2"/>
  <c r="E248" i="2"/>
  <c r="E247" i="2"/>
  <c r="E246" i="2"/>
  <c r="E245" i="2"/>
  <c r="E244" i="2"/>
  <c r="E243"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E216" i="2"/>
  <c r="E215" i="2"/>
  <c r="E214" i="2"/>
  <c r="E213" i="2"/>
  <c r="E212" i="2"/>
  <c r="E211" i="2"/>
  <c r="E210" i="2"/>
  <c r="E209" i="2"/>
  <c r="E208" i="2"/>
  <c r="E207" i="2"/>
  <c r="E206" i="2"/>
  <c r="E205" i="2"/>
  <c r="E204" i="2"/>
  <c r="E203" i="2"/>
  <c r="E202" i="2"/>
  <c r="E201" i="2"/>
  <c r="E200" i="2"/>
  <c r="E199" i="2"/>
  <c r="E198" i="2"/>
  <c r="E197" i="2"/>
  <c r="E196" i="2"/>
  <c r="E195" i="2"/>
  <c r="E194" i="2"/>
  <c r="E193" i="2"/>
  <c r="E192" i="2"/>
  <c r="E191" i="2"/>
  <c r="E190" i="2"/>
  <c r="E189" i="2"/>
  <c r="E188" i="2"/>
  <c r="E187" i="2"/>
  <c r="E186" i="2"/>
  <c r="E185" i="2"/>
  <c r="E184" i="2"/>
  <c r="E183" i="2"/>
  <c r="E182" i="2"/>
  <c r="E181" i="2"/>
  <c r="E180" i="2"/>
  <c r="E179" i="2"/>
  <c r="E178" i="2"/>
  <c r="E177" i="2"/>
  <c r="E176" i="2"/>
  <c r="E175" i="2"/>
  <c r="E174" i="2"/>
  <c r="E173" i="2"/>
  <c r="E172" i="2"/>
  <c r="E171" i="2"/>
  <c r="E170" i="2"/>
  <c r="E169" i="2"/>
  <c r="E168" i="2"/>
  <c r="E167" i="2"/>
  <c r="E166" i="2"/>
  <c r="E165" i="2"/>
  <c r="E164" i="2"/>
  <c r="E163" i="2"/>
  <c r="E162" i="2"/>
  <c r="E161" i="2"/>
  <c r="E160" i="2"/>
  <c r="E159" i="2"/>
  <c r="E158" i="2"/>
  <c r="E157" i="2"/>
  <c r="E156" i="2"/>
  <c r="E155" i="2"/>
  <c r="E154" i="2"/>
  <c r="E153" i="2"/>
  <c r="E152" i="2"/>
  <c r="E151" i="2"/>
  <c r="E150" i="2"/>
  <c r="E149" i="2"/>
  <c r="E148" i="2"/>
  <c r="E147" i="2"/>
  <c r="E146" i="2"/>
  <c r="E145" i="2"/>
  <c r="E144" i="2"/>
  <c r="E143" i="2"/>
  <c r="E142" i="2"/>
  <c r="E141" i="2"/>
  <c r="E140" i="2"/>
  <c r="E139" i="2"/>
  <c r="E138" i="2"/>
  <c r="E137" i="2"/>
  <c r="E136" i="2"/>
  <c r="E135" i="2"/>
  <c r="E134" i="2"/>
  <c r="E133" i="2"/>
  <c r="E132" i="2"/>
  <c r="E131" i="2"/>
  <c r="E130" i="2"/>
  <c r="E129" i="2"/>
  <c r="E128" i="2"/>
  <c r="E127" i="2"/>
  <c r="E126" i="2"/>
  <c r="E125" i="2"/>
  <c r="E124" i="2"/>
  <c r="E123" i="2"/>
  <c r="E122" i="2"/>
  <c r="E121" i="2"/>
  <c r="E120" i="2"/>
  <c r="E119" i="2"/>
  <c r="E118" i="2"/>
  <c r="E117" i="2"/>
  <c r="E116" i="2"/>
  <c r="E115" i="2"/>
  <c r="E114" i="2"/>
  <c r="E113" i="2"/>
  <c r="E112" i="2"/>
  <c r="E111" i="2"/>
  <c r="E110" i="2"/>
  <c r="E109" i="2"/>
  <c r="E108" i="2"/>
  <c r="E107" i="2"/>
  <c r="E106" i="2"/>
  <c r="E105" i="2"/>
  <c r="E104" i="2"/>
  <c r="E103" i="2"/>
  <c r="E102" i="2"/>
  <c r="E101" i="2"/>
  <c r="E100" i="2"/>
  <c r="E99" i="2"/>
  <c r="E98" i="2"/>
  <c r="E97" i="2"/>
  <c r="E96" i="2"/>
  <c r="E95" i="2"/>
  <c r="E94" i="2"/>
  <c r="E93" i="2"/>
  <c r="E92" i="2"/>
  <c r="E91" i="2"/>
  <c r="E90" i="2"/>
  <c r="E89" i="2"/>
  <c r="E88" i="2"/>
  <c r="E87" i="2"/>
  <c r="E86" i="2"/>
  <c r="E85" i="2"/>
  <c r="E84" i="2"/>
  <c r="E83" i="2"/>
  <c r="E82" i="2"/>
  <c r="E81" i="2"/>
  <c r="E80" i="2"/>
  <c r="E79" i="2"/>
  <c r="E78" i="2"/>
  <c r="E77" i="2"/>
  <c r="DT48" i="2"/>
  <c r="DQ48" i="2"/>
  <c r="W97" i="3" s="1"/>
  <c r="DM48" i="2"/>
  <c r="DG48" i="2"/>
  <c r="DC48" i="2"/>
  <c r="CZ48" i="2"/>
  <c r="CY48" i="2"/>
  <c r="CX48" i="2"/>
  <c r="CW48" i="2"/>
  <c r="CV48" i="2"/>
  <c r="CU48" i="2"/>
  <c r="CT48" i="2"/>
  <c r="CS48" i="2"/>
  <c r="CR48" i="2"/>
  <c r="CQ48" i="2"/>
  <c r="CP48" i="2"/>
  <c r="CO48" i="2"/>
  <c r="CN48" i="2"/>
  <c r="CM48" i="2"/>
  <c r="CL48" i="2"/>
  <c r="CK48" i="2"/>
  <c r="CJ48" i="2"/>
  <c r="BS48" i="2"/>
  <c r="BJ48" i="2"/>
  <c r="AI48" i="2"/>
  <c r="DT47" i="2"/>
  <c r="DQ47" i="2"/>
  <c r="W96" i="3" s="1"/>
  <c r="DM47" i="2"/>
  <c r="DG47" i="2"/>
  <c r="DC47" i="2"/>
  <c r="CZ47" i="2"/>
  <c r="CY47" i="2"/>
  <c r="CX47" i="2"/>
  <c r="CW47" i="2"/>
  <c r="CV47" i="2"/>
  <c r="CU47" i="2"/>
  <c r="CT47" i="2"/>
  <c r="CS47" i="2"/>
  <c r="CR47" i="2"/>
  <c r="CQ47" i="2"/>
  <c r="CP47" i="2"/>
  <c r="CO47" i="2"/>
  <c r="CN47" i="2"/>
  <c r="CM47" i="2"/>
  <c r="CL47" i="2"/>
  <c r="CK47" i="2"/>
  <c r="CJ47" i="2"/>
  <c r="BS47" i="2"/>
  <c r="BJ47" i="2"/>
  <c r="AI47" i="2"/>
  <c r="DT46" i="2"/>
  <c r="DQ46" i="2"/>
  <c r="W95" i="3" s="1"/>
  <c r="DM46" i="2"/>
  <c r="DG46" i="2"/>
  <c r="DC46" i="2"/>
  <c r="CZ46" i="2"/>
  <c r="CY46" i="2"/>
  <c r="CX46" i="2"/>
  <c r="CW46" i="2"/>
  <c r="CV46" i="2"/>
  <c r="CU46" i="2"/>
  <c r="CT46" i="2"/>
  <c r="CS46" i="2"/>
  <c r="CR46" i="2"/>
  <c r="CQ46" i="2"/>
  <c r="CP46" i="2"/>
  <c r="CO46" i="2"/>
  <c r="CN46" i="2"/>
  <c r="CM46" i="2"/>
  <c r="CL46" i="2"/>
  <c r="CK46" i="2"/>
  <c r="CJ46" i="2"/>
  <c r="BS46" i="2"/>
  <c r="BJ46" i="2"/>
  <c r="AI46" i="2"/>
  <c r="DT45" i="2"/>
  <c r="DQ45" i="2"/>
  <c r="W94" i="3" s="1"/>
  <c r="DM45" i="2"/>
  <c r="DG45" i="2"/>
  <c r="DC45" i="2"/>
  <c r="CZ45" i="2"/>
  <c r="CY45" i="2"/>
  <c r="CX45" i="2"/>
  <c r="CW45" i="2"/>
  <c r="CV45" i="2"/>
  <c r="CU45" i="2"/>
  <c r="CT45" i="2"/>
  <c r="CS45" i="2"/>
  <c r="CR45" i="2"/>
  <c r="CQ45" i="2"/>
  <c r="CP45" i="2"/>
  <c r="CO45" i="2"/>
  <c r="CN45" i="2"/>
  <c r="CM45" i="2"/>
  <c r="CL45" i="2"/>
  <c r="CK45" i="2"/>
  <c r="CJ45" i="2"/>
  <c r="BS45" i="2"/>
  <c r="BJ45" i="2"/>
  <c r="AI45" i="2"/>
  <c r="DT44" i="2"/>
  <c r="DQ44" i="2"/>
  <c r="W93" i="3" s="1"/>
  <c r="DM44" i="2"/>
  <c r="DG44" i="2"/>
  <c r="DC44" i="2"/>
  <c r="CZ44" i="2"/>
  <c r="CY44" i="2"/>
  <c r="CX44" i="2"/>
  <c r="CW44" i="2"/>
  <c r="CV44" i="2"/>
  <c r="CU44" i="2"/>
  <c r="CT44" i="2"/>
  <c r="CS44" i="2"/>
  <c r="CR44" i="2"/>
  <c r="CQ44" i="2"/>
  <c r="CP44" i="2"/>
  <c r="CO44" i="2"/>
  <c r="CN44" i="2"/>
  <c r="CM44" i="2"/>
  <c r="CL44" i="2"/>
  <c r="CK44" i="2"/>
  <c r="CJ44" i="2"/>
  <c r="BS44" i="2"/>
  <c r="BJ44" i="2"/>
  <c r="AI44" i="2"/>
  <c r="DT43" i="2"/>
  <c r="DQ43" i="2"/>
  <c r="W92" i="3" s="1"/>
  <c r="DM43" i="2"/>
  <c r="DG43" i="2"/>
  <c r="DC43" i="2"/>
  <c r="CZ43" i="2"/>
  <c r="CY43" i="2"/>
  <c r="CX43" i="2"/>
  <c r="CW43" i="2"/>
  <c r="CV43" i="2"/>
  <c r="CU43" i="2"/>
  <c r="CT43" i="2"/>
  <c r="CS43" i="2"/>
  <c r="CR43" i="2"/>
  <c r="CQ43" i="2"/>
  <c r="CP43" i="2"/>
  <c r="CO43" i="2"/>
  <c r="CN43" i="2"/>
  <c r="CM43" i="2"/>
  <c r="CL43" i="2"/>
  <c r="CK43" i="2"/>
  <c r="CJ43" i="2"/>
  <c r="BS43" i="2"/>
  <c r="BJ43" i="2"/>
  <c r="AI43" i="2"/>
  <c r="DT42" i="2"/>
  <c r="DQ42" i="2"/>
  <c r="W91" i="3" s="1"/>
  <c r="DM42" i="2"/>
  <c r="DG42" i="2"/>
  <c r="DC42" i="2"/>
  <c r="CZ42" i="2"/>
  <c r="CY42" i="2"/>
  <c r="CX42" i="2"/>
  <c r="CW42" i="2"/>
  <c r="CV42" i="2"/>
  <c r="CU42" i="2"/>
  <c r="CT42" i="2"/>
  <c r="CS42" i="2"/>
  <c r="CR42" i="2"/>
  <c r="CQ42" i="2"/>
  <c r="CP42" i="2"/>
  <c r="CO42" i="2"/>
  <c r="CN42" i="2"/>
  <c r="CM42" i="2"/>
  <c r="CL42" i="2"/>
  <c r="CK42" i="2"/>
  <c r="CJ42" i="2"/>
  <c r="BS42" i="2"/>
  <c r="BJ42" i="2"/>
  <c r="AI42" i="2"/>
  <c r="DT41" i="2"/>
  <c r="DQ37" i="2"/>
  <c r="W86" i="3" s="1"/>
  <c r="DM37" i="2"/>
  <c r="DG37" i="2"/>
  <c r="DC37" i="2"/>
  <c r="CZ37" i="2"/>
  <c r="CY37" i="2"/>
  <c r="CX37" i="2"/>
  <c r="CW37" i="2"/>
  <c r="CV37" i="2"/>
  <c r="CU37" i="2"/>
  <c r="CT37" i="2"/>
  <c r="CS37" i="2"/>
  <c r="CR37" i="2"/>
  <c r="CQ37" i="2"/>
  <c r="CP37" i="2"/>
  <c r="CO37" i="2"/>
  <c r="CN37" i="2"/>
  <c r="CM37" i="2"/>
  <c r="CL37" i="2"/>
  <c r="CK37" i="2"/>
  <c r="CJ37" i="2"/>
  <c r="BS37" i="2"/>
  <c r="BJ37" i="2"/>
  <c r="AI37" i="2"/>
  <c r="DT40" i="2"/>
  <c r="DQ40" i="2"/>
  <c r="W89" i="3" s="1"/>
  <c r="DM40" i="2"/>
  <c r="DG40" i="2"/>
  <c r="DC40" i="2"/>
  <c r="CZ40" i="2"/>
  <c r="CY40" i="2"/>
  <c r="CX40" i="2"/>
  <c r="CW40" i="2"/>
  <c r="CV40" i="2"/>
  <c r="CU40" i="2"/>
  <c r="CT40" i="2"/>
  <c r="CS40" i="2"/>
  <c r="CR40" i="2"/>
  <c r="CQ40" i="2"/>
  <c r="CP40" i="2"/>
  <c r="CO40" i="2"/>
  <c r="CN40" i="2"/>
  <c r="CM40" i="2"/>
  <c r="CL40" i="2"/>
  <c r="CK40" i="2"/>
  <c r="CJ40" i="2"/>
  <c r="BS40" i="2"/>
  <c r="BJ40" i="2"/>
  <c r="AI40" i="2"/>
  <c r="DT39" i="2"/>
  <c r="DQ39" i="2"/>
  <c r="W88" i="3" s="1"/>
  <c r="DM39" i="2"/>
  <c r="DG39" i="2"/>
  <c r="DC39" i="2"/>
  <c r="CZ39" i="2"/>
  <c r="CY39" i="2"/>
  <c r="CX39" i="2"/>
  <c r="CW39" i="2"/>
  <c r="CV39" i="2"/>
  <c r="CU39" i="2"/>
  <c r="CT39" i="2"/>
  <c r="CS39" i="2"/>
  <c r="CR39" i="2"/>
  <c r="CQ39" i="2"/>
  <c r="CP39" i="2"/>
  <c r="CO39" i="2"/>
  <c r="CN39" i="2"/>
  <c r="CM39" i="2"/>
  <c r="CL39" i="2"/>
  <c r="CK39" i="2"/>
  <c r="CJ39" i="2"/>
  <c r="BS39" i="2"/>
  <c r="BJ39" i="2"/>
  <c r="AI39" i="2"/>
  <c r="DQ38" i="2"/>
  <c r="W87" i="3" s="1"/>
  <c r="DM38" i="2"/>
  <c r="DG38" i="2"/>
  <c r="DC38" i="2"/>
  <c r="CZ38" i="2"/>
  <c r="CY38" i="2"/>
  <c r="CX38" i="2"/>
  <c r="CW38" i="2"/>
  <c r="CV38" i="2"/>
  <c r="CU38" i="2"/>
  <c r="CT38" i="2"/>
  <c r="CS38" i="2"/>
  <c r="CR38" i="2"/>
  <c r="CQ38" i="2"/>
  <c r="CP38" i="2"/>
  <c r="CO38" i="2"/>
  <c r="CN38" i="2"/>
  <c r="CM38" i="2"/>
  <c r="CL38" i="2"/>
  <c r="CK38" i="2"/>
  <c r="CJ38" i="2"/>
  <c r="BS38" i="2"/>
  <c r="BJ38" i="2"/>
  <c r="AI38" i="2"/>
  <c r="DT36" i="2"/>
  <c r="DQ36" i="2"/>
  <c r="W85" i="3" s="1"/>
  <c r="DM36" i="2"/>
  <c r="DG36" i="2"/>
  <c r="DC36" i="2"/>
  <c r="CZ36" i="2"/>
  <c r="CY36" i="2"/>
  <c r="CX36" i="2"/>
  <c r="CW36" i="2"/>
  <c r="CV36" i="2"/>
  <c r="CU36" i="2"/>
  <c r="CT36" i="2"/>
  <c r="CS36" i="2"/>
  <c r="CR36" i="2"/>
  <c r="CQ36" i="2"/>
  <c r="CP36" i="2"/>
  <c r="CO36" i="2"/>
  <c r="CN36" i="2"/>
  <c r="CM36" i="2"/>
  <c r="CL36" i="2"/>
  <c r="CK36" i="2"/>
  <c r="CJ36" i="2"/>
  <c r="BS36" i="2"/>
  <c r="BJ36" i="2"/>
  <c r="AI36" i="2"/>
  <c r="H36" i="2"/>
  <c r="DT35" i="2"/>
  <c r="DQ35" i="2"/>
  <c r="W84" i="3" s="1"/>
  <c r="DM35" i="2"/>
  <c r="DG35" i="2"/>
  <c r="DC35" i="2"/>
  <c r="CZ35" i="2"/>
  <c r="CY35" i="2"/>
  <c r="CX35" i="2"/>
  <c r="CW35" i="2"/>
  <c r="CV35" i="2"/>
  <c r="CU35" i="2"/>
  <c r="CT35" i="2"/>
  <c r="CS35" i="2"/>
  <c r="CR35" i="2"/>
  <c r="CQ35" i="2"/>
  <c r="CP35" i="2"/>
  <c r="CO35" i="2"/>
  <c r="CN35" i="2"/>
  <c r="CM35" i="2"/>
  <c r="CL35" i="2"/>
  <c r="CK35" i="2"/>
  <c r="CJ35" i="2"/>
  <c r="BS35" i="2"/>
  <c r="BJ35" i="2"/>
  <c r="AI35" i="2"/>
  <c r="H35" i="2"/>
  <c r="DT34" i="2"/>
  <c r="DQ34" i="2"/>
  <c r="W83" i="3" s="1"/>
  <c r="DM34" i="2"/>
  <c r="DG34" i="2"/>
  <c r="DC34" i="2"/>
  <c r="CZ34" i="2"/>
  <c r="CY34" i="2"/>
  <c r="CX34" i="2"/>
  <c r="CW34" i="2"/>
  <c r="CV34" i="2"/>
  <c r="CU34" i="2"/>
  <c r="CT34" i="2"/>
  <c r="CS34" i="2"/>
  <c r="CR34" i="2"/>
  <c r="CQ34" i="2"/>
  <c r="CP34" i="2"/>
  <c r="CO34" i="2"/>
  <c r="CN34" i="2"/>
  <c r="CM34" i="2"/>
  <c r="CL34" i="2"/>
  <c r="CK34" i="2"/>
  <c r="CJ34" i="2"/>
  <c r="DT33" i="2"/>
  <c r="DQ33" i="2"/>
  <c r="W82" i="3" s="1"/>
  <c r="DM33" i="2"/>
  <c r="DG33" i="2"/>
  <c r="DC33" i="2"/>
  <c r="CZ33" i="2"/>
  <c r="CY33" i="2"/>
  <c r="CX33" i="2"/>
  <c r="CW33" i="2"/>
  <c r="CV33" i="2"/>
  <c r="CU33" i="2"/>
  <c r="CT33" i="2"/>
  <c r="CS33" i="2"/>
  <c r="CR33" i="2"/>
  <c r="CQ33" i="2"/>
  <c r="CP33" i="2"/>
  <c r="CO33" i="2"/>
  <c r="CN33" i="2"/>
  <c r="CM33" i="2"/>
  <c r="CL33" i="2"/>
  <c r="CK33" i="2"/>
  <c r="CJ33" i="2"/>
  <c r="BS33" i="2"/>
  <c r="BJ33" i="2"/>
  <c r="DT32" i="2"/>
  <c r="DQ32" i="2"/>
  <c r="W81" i="3" s="1"/>
  <c r="DM32" i="2"/>
  <c r="DG32" i="2"/>
  <c r="DC32" i="2"/>
  <c r="CZ32" i="2"/>
  <c r="CY32" i="2"/>
  <c r="CX32" i="2"/>
  <c r="CW32" i="2"/>
  <c r="CV32" i="2"/>
  <c r="CU32" i="2"/>
  <c r="CT32" i="2"/>
  <c r="CS32" i="2"/>
  <c r="CR32" i="2"/>
  <c r="CQ32" i="2"/>
  <c r="CP32" i="2"/>
  <c r="CO32" i="2"/>
  <c r="CN32" i="2"/>
  <c r="CM32" i="2"/>
  <c r="CL32" i="2"/>
  <c r="CK32" i="2"/>
  <c r="CJ32" i="2"/>
  <c r="BS32" i="2"/>
  <c r="BJ32" i="2"/>
  <c r="AI32" i="2"/>
  <c r="DT31" i="2"/>
  <c r="DQ31" i="2"/>
  <c r="W80" i="3" s="1"/>
  <c r="DM31" i="2"/>
  <c r="DG31" i="2"/>
  <c r="DC31" i="2"/>
  <c r="CZ31" i="2"/>
  <c r="CY31" i="2"/>
  <c r="CX31" i="2"/>
  <c r="CW31" i="2"/>
  <c r="CV31" i="2"/>
  <c r="CU31" i="2"/>
  <c r="CT31" i="2"/>
  <c r="CS31" i="2"/>
  <c r="CR31" i="2"/>
  <c r="CQ31" i="2"/>
  <c r="CP31" i="2"/>
  <c r="CO31" i="2"/>
  <c r="CN31" i="2"/>
  <c r="CM31" i="2"/>
  <c r="CL31" i="2"/>
  <c r="CK31" i="2"/>
  <c r="CJ31" i="2"/>
  <c r="BS31" i="2"/>
  <c r="BJ31" i="2"/>
  <c r="AI31" i="2"/>
  <c r="DT30" i="2"/>
  <c r="DQ30" i="2"/>
  <c r="W79" i="3" s="1"/>
  <c r="DM30" i="2"/>
  <c r="DG30" i="2"/>
  <c r="DC30" i="2"/>
  <c r="CZ30" i="2"/>
  <c r="CY30" i="2"/>
  <c r="CX30" i="2"/>
  <c r="CW30" i="2"/>
  <c r="CV30" i="2"/>
  <c r="CU30" i="2"/>
  <c r="CT30" i="2"/>
  <c r="CS30" i="2"/>
  <c r="CR30" i="2"/>
  <c r="CQ30" i="2"/>
  <c r="CP30" i="2"/>
  <c r="CO30" i="2"/>
  <c r="CN30" i="2"/>
  <c r="CM30" i="2"/>
  <c r="CL30" i="2"/>
  <c r="CK30" i="2"/>
  <c r="CJ30" i="2"/>
  <c r="BS30" i="2"/>
  <c r="BJ30" i="2"/>
  <c r="AI30" i="2"/>
  <c r="DT29" i="2"/>
  <c r="DQ29" i="2"/>
  <c r="W78" i="3" s="1"/>
  <c r="DM29" i="2"/>
  <c r="DG29" i="2"/>
  <c r="DC29" i="2"/>
  <c r="CZ29" i="2"/>
  <c r="CY29" i="2"/>
  <c r="CX29" i="2"/>
  <c r="CW29" i="2"/>
  <c r="CV29" i="2"/>
  <c r="CU29" i="2"/>
  <c r="CT29" i="2"/>
  <c r="CS29" i="2"/>
  <c r="CR29" i="2"/>
  <c r="CQ29" i="2"/>
  <c r="CP29" i="2"/>
  <c r="CO29" i="2"/>
  <c r="CN29" i="2"/>
  <c r="CM29" i="2"/>
  <c r="CL29" i="2"/>
  <c r="CK29" i="2"/>
  <c r="CJ29" i="2"/>
  <c r="BS29" i="2"/>
  <c r="BJ29" i="2"/>
  <c r="AI29" i="2"/>
  <c r="DT28" i="2"/>
  <c r="DQ28" i="2"/>
  <c r="W77" i="3" s="1"/>
  <c r="DM28" i="2"/>
  <c r="DG28" i="2"/>
  <c r="DC28" i="2"/>
  <c r="CZ28" i="2"/>
  <c r="CY28" i="2"/>
  <c r="CX28" i="2"/>
  <c r="CW28" i="2"/>
  <c r="CV28" i="2"/>
  <c r="CU28" i="2"/>
  <c r="CT28" i="2"/>
  <c r="CS28" i="2"/>
  <c r="CR28" i="2"/>
  <c r="CQ28" i="2"/>
  <c r="CP28" i="2"/>
  <c r="CO28" i="2"/>
  <c r="CN28" i="2"/>
  <c r="CM28" i="2"/>
  <c r="CL28" i="2"/>
  <c r="CK28" i="2"/>
  <c r="CJ28" i="2"/>
  <c r="BS28" i="2"/>
  <c r="BJ28" i="2"/>
  <c r="AI28" i="2"/>
  <c r="DT27" i="2"/>
  <c r="DQ27" i="2"/>
  <c r="W76" i="3" s="1"/>
  <c r="DM27" i="2"/>
  <c r="DG27" i="2"/>
  <c r="DC27" i="2"/>
  <c r="CZ27" i="2"/>
  <c r="CY27" i="2"/>
  <c r="CX27" i="2"/>
  <c r="CW27" i="2"/>
  <c r="CV27" i="2"/>
  <c r="CU27" i="2"/>
  <c r="CT27" i="2"/>
  <c r="CS27" i="2"/>
  <c r="CR27" i="2"/>
  <c r="CQ27" i="2"/>
  <c r="CP27" i="2"/>
  <c r="CO27" i="2"/>
  <c r="CN27" i="2"/>
  <c r="CM27" i="2"/>
  <c r="CL27" i="2"/>
  <c r="CK27" i="2"/>
  <c r="CJ27" i="2"/>
  <c r="BS27" i="2"/>
  <c r="BJ27" i="2"/>
  <c r="AI27" i="2"/>
  <c r="DT26" i="2"/>
  <c r="DQ26" i="2"/>
  <c r="W75" i="3" s="1"/>
  <c r="DM26" i="2"/>
  <c r="DG26" i="2"/>
  <c r="DC26" i="2"/>
  <c r="CZ26" i="2"/>
  <c r="CY26" i="2"/>
  <c r="CX26" i="2"/>
  <c r="CW26" i="2"/>
  <c r="CV26" i="2"/>
  <c r="CU26" i="2"/>
  <c r="CT26" i="2"/>
  <c r="CS26" i="2"/>
  <c r="CR26" i="2"/>
  <c r="CQ26" i="2"/>
  <c r="CP26" i="2"/>
  <c r="CO26" i="2"/>
  <c r="CN26" i="2"/>
  <c r="CM26" i="2"/>
  <c r="CL26" i="2"/>
  <c r="CK26" i="2"/>
  <c r="CJ26" i="2"/>
  <c r="BS26" i="2"/>
  <c r="BJ26" i="2"/>
  <c r="AI26" i="2"/>
  <c r="DT25" i="2"/>
  <c r="DQ25" i="2"/>
  <c r="W74" i="3" s="1"/>
  <c r="DM25" i="2"/>
  <c r="DG25" i="2"/>
  <c r="DC25" i="2"/>
  <c r="CZ25" i="2"/>
  <c r="CY25" i="2"/>
  <c r="CX25" i="2"/>
  <c r="CW25" i="2"/>
  <c r="CV25" i="2"/>
  <c r="CU25" i="2"/>
  <c r="CT25" i="2"/>
  <c r="CS25" i="2"/>
  <c r="CR25" i="2"/>
  <c r="CQ25" i="2"/>
  <c r="CP25" i="2"/>
  <c r="CO25" i="2"/>
  <c r="CN25" i="2"/>
  <c r="CM25" i="2"/>
  <c r="CL25" i="2"/>
  <c r="CK25" i="2"/>
  <c r="CJ25" i="2"/>
  <c r="BS25" i="2"/>
  <c r="BJ25" i="2"/>
  <c r="AI25" i="2"/>
  <c r="DT24" i="2"/>
  <c r="DQ24" i="2"/>
  <c r="W73" i="3" s="1"/>
  <c r="DM24" i="2"/>
  <c r="DG24" i="2"/>
  <c r="DC24" i="2"/>
  <c r="CZ24" i="2"/>
  <c r="CY24" i="2"/>
  <c r="CX24" i="2"/>
  <c r="CW24" i="2"/>
  <c r="CV24" i="2"/>
  <c r="CU24" i="2"/>
  <c r="CT24" i="2"/>
  <c r="CS24" i="2"/>
  <c r="CR24" i="2"/>
  <c r="CQ24" i="2"/>
  <c r="CP24" i="2"/>
  <c r="CO24" i="2"/>
  <c r="CN24" i="2"/>
  <c r="CM24" i="2"/>
  <c r="CL24" i="2"/>
  <c r="CK24" i="2"/>
  <c r="CJ24" i="2"/>
  <c r="BS24" i="2"/>
  <c r="BJ24" i="2"/>
  <c r="AI24" i="2"/>
  <c r="DT23" i="2"/>
  <c r="DQ23" i="2"/>
  <c r="W72" i="3" s="1"/>
  <c r="DM23" i="2"/>
  <c r="DG23" i="2"/>
  <c r="DC23" i="2"/>
  <c r="CZ23" i="2"/>
  <c r="CY23" i="2"/>
  <c r="CX23" i="2"/>
  <c r="CW23" i="2"/>
  <c r="CV23" i="2"/>
  <c r="CU23" i="2"/>
  <c r="CT23" i="2"/>
  <c r="CS23" i="2"/>
  <c r="CR23" i="2"/>
  <c r="CQ23" i="2"/>
  <c r="CP23" i="2"/>
  <c r="CO23" i="2"/>
  <c r="CN23" i="2"/>
  <c r="CM23" i="2"/>
  <c r="CL23" i="2"/>
  <c r="CK23" i="2"/>
  <c r="CJ23" i="2"/>
  <c r="BS23" i="2"/>
  <c r="BJ23" i="2"/>
  <c r="AI23" i="2"/>
  <c r="DT22" i="2"/>
  <c r="DQ22" i="2"/>
  <c r="W71" i="3" s="1"/>
  <c r="DM22" i="2"/>
  <c r="DG22" i="2"/>
  <c r="DC22" i="2"/>
  <c r="CZ22" i="2"/>
  <c r="CY22" i="2"/>
  <c r="CX22" i="2"/>
  <c r="CW22" i="2"/>
  <c r="CV22" i="2"/>
  <c r="CU22" i="2"/>
  <c r="CT22" i="2"/>
  <c r="CS22" i="2"/>
  <c r="CR22" i="2"/>
  <c r="CQ22" i="2"/>
  <c r="CP22" i="2"/>
  <c r="CO22" i="2"/>
  <c r="CN22" i="2"/>
  <c r="CM22" i="2"/>
  <c r="CL22" i="2"/>
  <c r="CK22" i="2"/>
  <c r="CJ22" i="2"/>
  <c r="BS22" i="2"/>
  <c r="BJ22" i="2"/>
  <c r="AI22" i="2"/>
  <c r="DT21" i="2"/>
  <c r="DQ21" i="2"/>
  <c r="W70" i="3" s="1"/>
  <c r="DM21" i="2"/>
  <c r="DG21" i="2"/>
  <c r="DC21" i="2"/>
  <c r="CZ21" i="2"/>
  <c r="CY21" i="2"/>
  <c r="CX21" i="2"/>
  <c r="CW21" i="2"/>
  <c r="CV21" i="2"/>
  <c r="CU21" i="2"/>
  <c r="CT21" i="2"/>
  <c r="CS21" i="2"/>
  <c r="CR21" i="2"/>
  <c r="CQ21" i="2"/>
  <c r="CP21" i="2"/>
  <c r="CO21" i="2"/>
  <c r="CN21" i="2"/>
  <c r="CM21" i="2"/>
  <c r="CL21" i="2"/>
  <c r="CK21" i="2"/>
  <c r="CJ21" i="2"/>
  <c r="BS21" i="2"/>
  <c r="BJ21" i="2"/>
  <c r="AI21" i="2"/>
  <c r="DT20" i="2"/>
  <c r="DQ20" i="2"/>
  <c r="W69" i="3" s="1"/>
  <c r="DM20" i="2"/>
  <c r="DG20" i="2"/>
  <c r="DC20" i="2"/>
  <c r="CZ20" i="2"/>
  <c r="CY20" i="2"/>
  <c r="CX20" i="2"/>
  <c r="CW20" i="2"/>
  <c r="CV20" i="2"/>
  <c r="CU20" i="2"/>
  <c r="CT20" i="2"/>
  <c r="CS20" i="2"/>
  <c r="CR20" i="2"/>
  <c r="CQ20" i="2"/>
  <c r="CP20" i="2"/>
  <c r="CO20" i="2"/>
  <c r="CN20" i="2"/>
  <c r="CM20" i="2"/>
  <c r="CL20" i="2"/>
  <c r="CK20" i="2"/>
  <c r="CJ20" i="2"/>
  <c r="BS20" i="2"/>
  <c r="BJ20" i="2"/>
  <c r="AI20" i="2"/>
  <c r="DT19" i="2"/>
  <c r="DQ19" i="2"/>
  <c r="W68" i="3" s="1"/>
  <c r="DM19" i="2"/>
  <c r="DG19" i="2"/>
  <c r="DC19" i="2"/>
  <c r="CZ19" i="2"/>
  <c r="CY19" i="2"/>
  <c r="CX19" i="2"/>
  <c r="CW19" i="2"/>
  <c r="CV19" i="2"/>
  <c r="CU19" i="2"/>
  <c r="CT19" i="2"/>
  <c r="CS19" i="2"/>
  <c r="CR19" i="2"/>
  <c r="CQ19" i="2"/>
  <c r="CP19" i="2"/>
  <c r="CO19" i="2"/>
  <c r="CN19" i="2"/>
  <c r="CM19" i="2"/>
  <c r="CL19" i="2"/>
  <c r="CK19" i="2"/>
  <c r="CJ19" i="2"/>
  <c r="BS19" i="2"/>
  <c r="BJ19" i="2"/>
  <c r="AI19" i="2"/>
  <c r="DT18" i="2"/>
  <c r="DQ18" i="2"/>
  <c r="W67" i="3" s="1"/>
  <c r="DM18" i="2"/>
  <c r="DG18" i="2"/>
  <c r="DC18" i="2"/>
  <c r="CZ18" i="2"/>
  <c r="CY18" i="2"/>
  <c r="CX18" i="2"/>
  <c r="CW18" i="2"/>
  <c r="CV18" i="2"/>
  <c r="CU18" i="2"/>
  <c r="CT18" i="2"/>
  <c r="CS18" i="2"/>
  <c r="CR18" i="2"/>
  <c r="CQ18" i="2"/>
  <c r="CP18" i="2"/>
  <c r="CO18" i="2"/>
  <c r="CN18" i="2"/>
  <c r="CM18" i="2"/>
  <c r="CL18" i="2"/>
  <c r="CK18" i="2"/>
  <c r="CJ18" i="2"/>
  <c r="BS18" i="2"/>
  <c r="BJ18" i="2"/>
  <c r="AI18" i="2"/>
  <c r="DT17" i="2"/>
  <c r="DQ17" i="2"/>
  <c r="W66" i="3" s="1"/>
  <c r="DM17" i="2"/>
  <c r="DG17" i="2"/>
  <c r="DC17" i="2"/>
  <c r="CZ17" i="2"/>
  <c r="CY17" i="2"/>
  <c r="CX17" i="2"/>
  <c r="CW17" i="2"/>
  <c r="CV17" i="2"/>
  <c r="CU17" i="2"/>
  <c r="CT17" i="2"/>
  <c r="CS17" i="2"/>
  <c r="CR17" i="2"/>
  <c r="CQ17" i="2"/>
  <c r="CP17" i="2"/>
  <c r="CO17" i="2"/>
  <c r="CN17" i="2"/>
  <c r="CM17" i="2"/>
  <c r="CL17" i="2"/>
  <c r="CK17" i="2"/>
  <c r="CJ17" i="2"/>
  <c r="BS17" i="2"/>
  <c r="BJ17" i="2"/>
  <c r="AI17" i="2"/>
  <c r="DV16" i="2"/>
  <c r="DV17" i="2" s="1"/>
  <c r="DV18" i="2" s="1"/>
  <c r="DV19" i="2" s="1"/>
  <c r="DV20" i="2" s="1"/>
  <c r="DV21" i="2" s="1"/>
  <c r="DV22" i="2" s="1"/>
  <c r="DV23" i="2" s="1"/>
  <c r="DV24" i="2" s="1"/>
  <c r="DV25" i="2" s="1"/>
  <c r="DV26" i="2" s="1"/>
  <c r="DV27" i="2" s="1"/>
  <c r="DV28" i="2" s="1"/>
  <c r="DV29" i="2" s="1"/>
  <c r="DV30" i="2" s="1"/>
  <c r="DV31" i="2" s="1"/>
  <c r="DV32" i="2" s="1"/>
  <c r="DV33" i="2" s="1"/>
  <c r="DV34" i="2" s="1"/>
  <c r="DV35" i="2" s="1"/>
  <c r="DV36" i="2" s="1"/>
  <c r="DV37" i="2" s="1"/>
  <c r="DV38" i="2" s="1"/>
  <c r="DV39" i="2" s="1"/>
  <c r="DV40" i="2" s="1"/>
  <c r="DV41" i="2" s="1"/>
  <c r="DV42" i="2" s="1"/>
  <c r="DV43" i="2" s="1"/>
  <c r="DT16" i="2"/>
  <c r="DQ16" i="2"/>
  <c r="W65" i="3" s="1"/>
  <c r="DM16" i="2"/>
  <c r="DG16" i="2"/>
  <c r="DC16" i="2"/>
  <c r="CZ16" i="2"/>
  <c r="CY16" i="2"/>
  <c r="CX16" i="2"/>
  <c r="CW16" i="2"/>
  <c r="CV16" i="2"/>
  <c r="CU16" i="2"/>
  <c r="CT16" i="2"/>
  <c r="CS16" i="2"/>
  <c r="CR16" i="2"/>
  <c r="CQ16" i="2"/>
  <c r="CP16" i="2"/>
  <c r="CO16" i="2"/>
  <c r="CN16" i="2"/>
  <c r="CM16" i="2"/>
  <c r="CL16" i="2"/>
  <c r="CK16" i="2"/>
  <c r="CJ16" i="2"/>
  <c r="BS16" i="2"/>
  <c r="BJ16" i="2"/>
  <c r="AI16" i="2"/>
  <c r="DT15" i="2"/>
  <c r="DQ15" i="2"/>
  <c r="W64" i="3" s="1"/>
  <c r="DM15" i="2"/>
  <c r="DG15" i="2"/>
  <c r="DC15" i="2"/>
  <c r="CZ15" i="2"/>
  <c r="CY15" i="2"/>
  <c r="CX15" i="2"/>
  <c r="CW15" i="2"/>
  <c r="CV15" i="2"/>
  <c r="CU15" i="2"/>
  <c r="CT15" i="2"/>
  <c r="CS15" i="2"/>
  <c r="CR15" i="2"/>
  <c r="CQ15" i="2"/>
  <c r="CP15" i="2"/>
  <c r="CO15" i="2"/>
  <c r="CN15" i="2"/>
  <c r="CM15" i="2"/>
  <c r="CL15" i="2"/>
  <c r="CK15" i="2"/>
  <c r="CJ15" i="2"/>
  <c r="BS15" i="2"/>
  <c r="BJ15" i="2"/>
  <c r="AI15" i="2"/>
  <c r="DT14" i="2"/>
  <c r="DQ14" i="2"/>
  <c r="W63" i="3" s="1"/>
  <c r="DM14" i="2"/>
  <c r="DG14" i="2"/>
  <c r="DC14" i="2"/>
  <c r="CZ14" i="2"/>
  <c r="CY14" i="2"/>
  <c r="CX14" i="2"/>
  <c r="CW14" i="2"/>
  <c r="CV14" i="2"/>
  <c r="CU14" i="2"/>
  <c r="CT14" i="2"/>
  <c r="CS14" i="2"/>
  <c r="CR14" i="2"/>
  <c r="CQ14" i="2"/>
  <c r="CP14" i="2"/>
  <c r="CO14" i="2"/>
  <c r="CN14" i="2"/>
  <c r="CM14" i="2"/>
  <c r="CL14" i="2"/>
  <c r="CK14" i="2"/>
  <c r="CJ14" i="2"/>
  <c r="BS14" i="2"/>
  <c r="BJ14" i="2"/>
  <c r="AI14" i="2"/>
  <c r="DT13" i="2"/>
  <c r="DQ13" i="2"/>
  <c r="W62" i="3" s="1"/>
  <c r="DM13" i="2"/>
  <c r="DG13" i="2"/>
  <c r="DC13" i="2"/>
  <c r="CZ13" i="2"/>
  <c r="CY13" i="2"/>
  <c r="CX13" i="2"/>
  <c r="CW13" i="2"/>
  <c r="CV13" i="2"/>
  <c r="CU13" i="2"/>
  <c r="CT13" i="2"/>
  <c r="CS13" i="2"/>
  <c r="CR13" i="2"/>
  <c r="CQ13" i="2"/>
  <c r="CP13" i="2"/>
  <c r="CO13" i="2"/>
  <c r="CN13" i="2"/>
  <c r="CM13" i="2"/>
  <c r="CL13" i="2"/>
  <c r="CK13" i="2"/>
  <c r="CJ13" i="2"/>
  <c r="BS13" i="2"/>
  <c r="BJ13" i="2"/>
  <c r="AI13" i="2"/>
  <c r="DT12" i="2"/>
  <c r="DQ12" i="2"/>
  <c r="W61" i="3" s="1"/>
  <c r="DM12" i="2"/>
  <c r="DG12" i="2"/>
  <c r="DC12" i="2"/>
  <c r="CZ12" i="2"/>
  <c r="CY12" i="2"/>
  <c r="CX12" i="2"/>
  <c r="CW12" i="2"/>
  <c r="CV12" i="2"/>
  <c r="CU12" i="2"/>
  <c r="CT12" i="2"/>
  <c r="CS12" i="2"/>
  <c r="CR12" i="2"/>
  <c r="CQ12" i="2"/>
  <c r="CP12" i="2"/>
  <c r="CO12" i="2"/>
  <c r="CN12" i="2"/>
  <c r="CM12" i="2"/>
  <c r="CL12" i="2"/>
  <c r="CK12" i="2"/>
  <c r="CJ12" i="2"/>
  <c r="BS12" i="2"/>
  <c r="BJ12" i="2"/>
  <c r="AI12" i="2"/>
  <c r="DT11" i="2"/>
  <c r="DQ11" i="2"/>
  <c r="W60" i="3" s="1"/>
  <c r="DM11" i="2"/>
  <c r="DG11" i="2"/>
  <c r="DC11" i="2"/>
  <c r="CZ11" i="2"/>
  <c r="CY11" i="2"/>
  <c r="CX11" i="2"/>
  <c r="CW11" i="2"/>
  <c r="CV11" i="2"/>
  <c r="CU11" i="2"/>
  <c r="CT11" i="2"/>
  <c r="CS11" i="2"/>
  <c r="CR11" i="2"/>
  <c r="CQ11" i="2"/>
  <c r="CP11" i="2"/>
  <c r="CO11" i="2"/>
  <c r="CN11" i="2"/>
  <c r="CM11" i="2"/>
  <c r="CL11" i="2"/>
  <c r="CK11" i="2"/>
  <c r="CJ11" i="2"/>
  <c r="BS11" i="2"/>
  <c r="BJ11" i="2"/>
  <c r="AI11" i="2"/>
  <c r="DT10" i="2"/>
  <c r="DQ10" i="2"/>
  <c r="W59" i="3" s="1"/>
  <c r="DM10" i="2"/>
  <c r="DG10" i="2"/>
  <c r="DC10" i="2"/>
  <c r="CZ10" i="2"/>
  <c r="CY10" i="2"/>
  <c r="CX10" i="2"/>
  <c r="CW10" i="2"/>
  <c r="CV10" i="2"/>
  <c r="CU10" i="2"/>
  <c r="CT10" i="2"/>
  <c r="CS10" i="2"/>
  <c r="CR10" i="2"/>
  <c r="CQ10" i="2"/>
  <c r="CP10" i="2"/>
  <c r="CO10" i="2"/>
  <c r="CN10" i="2"/>
  <c r="CM10" i="2"/>
  <c r="CL10" i="2"/>
  <c r="CK10" i="2"/>
  <c r="CJ10" i="2"/>
  <c r="BS10" i="2"/>
  <c r="BJ10" i="2"/>
  <c r="AI10" i="2"/>
  <c r="DT9" i="2"/>
  <c r="DQ9" i="2"/>
  <c r="W58" i="3" s="1"/>
  <c r="DM9" i="2"/>
  <c r="DG9" i="2"/>
  <c r="DC9" i="2"/>
  <c r="CZ9" i="2"/>
  <c r="CY9" i="2"/>
  <c r="CX9" i="2"/>
  <c r="CW9" i="2"/>
  <c r="CV9" i="2"/>
  <c r="CU9" i="2"/>
  <c r="CT9" i="2"/>
  <c r="CS9" i="2"/>
  <c r="CR9" i="2"/>
  <c r="CQ9" i="2"/>
  <c r="CP9" i="2"/>
  <c r="CO9" i="2"/>
  <c r="CN9" i="2"/>
  <c r="CM9" i="2"/>
  <c r="CL9" i="2"/>
  <c r="CK9" i="2"/>
  <c r="CJ9" i="2"/>
  <c r="BS9" i="2"/>
  <c r="BJ9" i="2"/>
  <c r="AI9" i="2"/>
  <c r="DT8" i="2"/>
  <c r="DQ8" i="2"/>
  <c r="W57" i="3" s="1"/>
  <c r="DM8" i="2"/>
  <c r="DG8" i="2"/>
  <c r="DC8" i="2"/>
  <c r="CZ8" i="2"/>
  <c r="CY8" i="2"/>
  <c r="CX8" i="2"/>
  <c r="CW8" i="2"/>
  <c r="CV8" i="2"/>
  <c r="CU8" i="2"/>
  <c r="CT8" i="2"/>
  <c r="CS8" i="2"/>
  <c r="CR8" i="2"/>
  <c r="CQ8" i="2"/>
  <c r="CP8" i="2"/>
  <c r="CO8" i="2"/>
  <c r="CN8" i="2"/>
  <c r="CM8" i="2"/>
  <c r="CL8" i="2"/>
  <c r="CK8" i="2"/>
  <c r="CJ8" i="2"/>
  <c r="BS8" i="2"/>
  <c r="BJ8" i="2"/>
  <c r="AI8" i="2"/>
  <c r="CJ54" i="2"/>
  <c r="C31" i="2"/>
  <c r="C30" i="2"/>
  <c r="C53" i="8" s="1"/>
  <c r="C29" i="2"/>
  <c r="C52" i="8" s="1"/>
  <c r="C28" i="2"/>
  <c r="B53" i="8" s="1"/>
  <c r="C26" i="2"/>
  <c r="C24" i="2"/>
  <c r="C22" i="2"/>
  <c r="C52" i="2" s="1"/>
  <c r="C19" i="2"/>
  <c r="C18" i="2"/>
  <c r="C17" i="2"/>
  <c r="BU41" i="2" s="1"/>
  <c r="C16" i="2"/>
  <c r="DN7" i="2" s="1"/>
  <c r="C15" i="2"/>
  <c r="C14" i="2"/>
  <c r="C13" i="2"/>
  <c r="C12" i="2"/>
  <c r="C11" i="2"/>
  <c r="C10" i="2"/>
  <c r="DD7" i="2" s="1"/>
  <c r="C9" i="2"/>
  <c r="C53" i="2" s="1"/>
  <c r="C6" i="2"/>
  <c r="C7" i="2" s="1"/>
  <c r="C5" i="2"/>
  <c r="C3" i="2"/>
  <c r="C57" i="2" s="1"/>
  <c r="E8" i="1"/>
  <c r="BI8" i="1" l="1"/>
  <c r="B56" i="8"/>
  <c r="C51" i="2"/>
  <c r="C71" i="2"/>
  <c r="C56" i="2"/>
  <c r="C54" i="2"/>
  <c r="BN41" i="2"/>
  <c r="BO41" i="2"/>
  <c r="BP41" i="2"/>
  <c r="BK41" i="2"/>
  <c r="BM41" i="2"/>
  <c r="BT41" i="2"/>
  <c r="BV41" i="2"/>
  <c r="BX41" i="2"/>
  <c r="BW41" i="2"/>
  <c r="BL41" i="2"/>
  <c r="BY41" i="2"/>
  <c r="DD42" i="2"/>
  <c r="DD37" i="2"/>
  <c r="DD41" i="2"/>
  <c r="DD38" i="2"/>
  <c r="CZ54" i="2"/>
  <c r="CV54" i="2"/>
  <c r="CR54" i="2"/>
  <c r="CN54" i="2"/>
  <c r="CX54" i="2"/>
  <c r="CT54" i="2"/>
  <c r="CP54" i="2"/>
  <c r="CL54" i="2"/>
  <c r="CU54" i="2"/>
  <c r="CQ54" i="2"/>
  <c r="CW54" i="2"/>
  <c r="CS54" i="2"/>
  <c r="CO54" i="2"/>
  <c r="CK54" i="2"/>
  <c r="CY54" i="2"/>
  <c r="CM54" i="2"/>
  <c r="DV8" i="2"/>
  <c r="DW11" i="2" s="1"/>
  <c r="C32" i="2"/>
  <c r="CJ57" i="2"/>
  <c r="DD46" i="2"/>
  <c r="DD45" i="2"/>
  <c r="DD44" i="2"/>
  <c r="DD40" i="2"/>
  <c r="DD36" i="2"/>
  <c r="DD35" i="2"/>
  <c r="DD34" i="2"/>
  <c r="DD32" i="2"/>
  <c r="DD30" i="2"/>
  <c r="DD28" i="2"/>
  <c r="DD25" i="2"/>
  <c r="DD24" i="2"/>
  <c r="DD21" i="2"/>
  <c r="DD19" i="2"/>
  <c r="DD18" i="2"/>
  <c r="DD17" i="2"/>
  <c r="DD15" i="2"/>
  <c r="DD12" i="2"/>
  <c r="DD9" i="2"/>
  <c r="DD8" i="2"/>
  <c r="CJ56" i="2"/>
  <c r="DD48" i="2"/>
  <c r="DD47" i="2"/>
  <c r="DD43" i="2"/>
  <c r="DD39" i="2"/>
  <c r="DD33" i="2"/>
  <c r="DD31" i="2"/>
  <c r="DD29" i="2"/>
  <c r="DD27" i="2"/>
  <c r="DD26" i="2"/>
  <c r="DD23" i="2"/>
  <c r="DD22" i="2"/>
  <c r="DD20" i="2"/>
  <c r="DD16" i="2"/>
  <c r="DD14" i="2"/>
  <c r="DD13" i="2"/>
  <c r="DD11" i="2"/>
  <c r="DD10" i="2"/>
  <c r="C33" i="2"/>
  <c r="C4" i="2"/>
  <c r="DW46" i="2" s="1"/>
  <c r="DW47" i="2" s="1"/>
  <c r="F1033" i="2"/>
  <c r="H1033" i="2" s="1"/>
  <c r="F1032" i="2"/>
  <c r="H1032" i="2" s="1"/>
  <c r="F1031" i="2"/>
  <c r="H1031" i="2" s="1"/>
  <c r="F1030" i="2"/>
  <c r="H1030" i="2" s="1"/>
  <c r="F1029" i="2"/>
  <c r="H1029" i="2" s="1"/>
  <c r="F1028" i="2"/>
  <c r="H1028" i="2" s="1"/>
  <c r="F1027" i="2"/>
  <c r="H1027" i="2" s="1"/>
  <c r="F1026" i="2"/>
  <c r="H1026" i="2" s="1"/>
  <c r="F1025" i="2"/>
  <c r="H1025" i="2" s="1"/>
  <c r="F1024" i="2"/>
  <c r="H1024" i="2" s="1"/>
  <c r="F1023" i="2"/>
  <c r="H1023" i="2" s="1"/>
  <c r="F1022" i="2"/>
  <c r="H1022" i="2" s="1"/>
  <c r="F1021" i="2"/>
  <c r="H1021" i="2" s="1"/>
  <c r="F1020" i="2"/>
  <c r="H1020" i="2" s="1"/>
  <c r="F1019" i="2"/>
  <c r="H1019" i="2" s="1"/>
  <c r="F1018" i="2"/>
  <c r="H1018" i="2" s="1"/>
  <c r="F1017" i="2"/>
  <c r="H1017" i="2" s="1"/>
  <c r="F1016" i="2"/>
  <c r="H1016" i="2" s="1"/>
  <c r="F1015" i="2"/>
  <c r="H1015" i="2" s="1"/>
  <c r="F1014" i="2"/>
  <c r="H1014" i="2" s="1"/>
  <c r="F1013" i="2"/>
  <c r="H1013" i="2" s="1"/>
  <c r="F1012" i="2"/>
  <c r="H1012" i="2" s="1"/>
  <c r="F1011" i="2"/>
  <c r="H1011" i="2" s="1"/>
  <c r="F1010" i="2"/>
  <c r="H1010" i="2" s="1"/>
  <c r="F1009" i="2"/>
  <c r="H1009" i="2" s="1"/>
  <c r="F1008" i="2"/>
  <c r="H1008" i="2" s="1"/>
  <c r="F1007" i="2"/>
  <c r="H1007" i="2" s="1"/>
  <c r="F1006" i="2"/>
  <c r="H1006" i="2" s="1"/>
  <c r="F1005" i="2"/>
  <c r="H1005" i="2" s="1"/>
  <c r="F1004" i="2"/>
  <c r="H1004" i="2" s="1"/>
  <c r="F1003" i="2"/>
  <c r="H1003" i="2" s="1"/>
  <c r="F1002" i="2"/>
  <c r="H1002" i="2" s="1"/>
  <c r="F1001" i="2"/>
  <c r="H1001" i="2" s="1"/>
  <c r="F1000" i="2"/>
  <c r="H1000" i="2" s="1"/>
  <c r="F999" i="2"/>
  <c r="H999" i="2" s="1"/>
  <c r="F998" i="2"/>
  <c r="H998" i="2" s="1"/>
  <c r="F997" i="2"/>
  <c r="H997" i="2" s="1"/>
  <c r="F996" i="2"/>
  <c r="H996" i="2" s="1"/>
  <c r="F995" i="2"/>
  <c r="H995" i="2" s="1"/>
  <c r="F994" i="2"/>
  <c r="H994" i="2" s="1"/>
  <c r="F993" i="2"/>
  <c r="H993" i="2" s="1"/>
  <c r="F992" i="2"/>
  <c r="H992" i="2" s="1"/>
  <c r="F991" i="2"/>
  <c r="H991" i="2" s="1"/>
  <c r="F990" i="2"/>
  <c r="H990" i="2" s="1"/>
  <c r="F989" i="2"/>
  <c r="H989" i="2" s="1"/>
  <c r="F988" i="2"/>
  <c r="H988" i="2" s="1"/>
  <c r="F987" i="2"/>
  <c r="H987" i="2" s="1"/>
  <c r="F986" i="2"/>
  <c r="H986" i="2" s="1"/>
  <c r="F985" i="2"/>
  <c r="H985" i="2" s="1"/>
  <c r="F984" i="2"/>
  <c r="H984" i="2" s="1"/>
  <c r="F983" i="2"/>
  <c r="H983" i="2" s="1"/>
  <c r="F982" i="2"/>
  <c r="H982" i="2" s="1"/>
  <c r="F981" i="2"/>
  <c r="H981" i="2" s="1"/>
  <c r="F980" i="2"/>
  <c r="H980" i="2" s="1"/>
  <c r="F979" i="2"/>
  <c r="H979" i="2" s="1"/>
  <c r="F978" i="2"/>
  <c r="H978" i="2" s="1"/>
  <c r="F977" i="2"/>
  <c r="H977" i="2" s="1"/>
  <c r="F976" i="2"/>
  <c r="H976" i="2" s="1"/>
  <c r="F975" i="2"/>
  <c r="H975" i="2" s="1"/>
  <c r="F974" i="2"/>
  <c r="H974" i="2" s="1"/>
  <c r="F973" i="2"/>
  <c r="H973" i="2" s="1"/>
  <c r="F972" i="2"/>
  <c r="H972" i="2" s="1"/>
  <c r="F971" i="2"/>
  <c r="H971" i="2" s="1"/>
  <c r="F970" i="2"/>
  <c r="H970" i="2" s="1"/>
  <c r="F969" i="2"/>
  <c r="H969" i="2" s="1"/>
  <c r="F968" i="2"/>
  <c r="H968" i="2" s="1"/>
  <c r="F967" i="2"/>
  <c r="H967" i="2" s="1"/>
  <c r="F966" i="2"/>
  <c r="H966" i="2" s="1"/>
  <c r="F965" i="2"/>
  <c r="H965" i="2" s="1"/>
  <c r="F964" i="2"/>
  <c r="H964" i="2" s="1"/>
  <c r="F963" i="2"/>
  <c r="H963" i="2" s="1"/>
  <c r="F962" i="2"/>
  <c r="H962" i="2" s="1"/>
  <c r="F961" i="2"/>
  <c r="H961" i="2" s="1"/>
  <c r="F960" i="2"/>
  <c r="H960" i="2" s="1"/>
  <c r="F959" i="2"/>
  <c r="H959" i="2" s="1"/>
  <c r="F958" i="2"/>
  <c r="H958" i="2" s="1"/>
  <c r="F957" i="2"/>
  <c r="H957" i="2" s="1"/>
  <c r="F956" i="2"/>
  <c r="H956" i="2" s="1"/>
  <c r="F955" i="2"/>
  <c r="H955" i="2" s="1"/>
  <c r="F954" i="2"/>
  <c r="H954" i="2" s="1"/>
  <c r="F953" i="2"/>
  <c r="H953" i="2" s="1"/>
  <c r="F952" i="2"/>
  <c r="H952" i="2" s="1"/>
  <c r="F951" i="2"/>
  <c r="H951" i="2" s="1"/>
  <c r="F950" i="2"/>
  <c r="H950" i="2" s="1"/>
  <c r="F949" i="2"/>
  <c r="H949" i="2" s="1"/>
  <c r="F948" i="2"/>
  <c r="H948" i="2" s="1"/>
  <c r="F947" i="2"/>
  <c r="H947" i="2" s="1"/>
  <c r="F946" i="2"/>
  <c r="H946" i="2" s="1"/>
  <c r="F945" i="2"/>
  <c r="H945" i="2" s="1"/>
  <c r="F944" i="2"/>
  <c r="H944" i="2" s="1"/>
  <c r="F943" i="2"/>
  <c r="H943" i="2" s="1"/>
  <c r="F942" i="2"/>
  <c r="H942" i="2" s="1"/>
  <c r="F941" i="2"/>
  <c r="H941" i="2" s="1"/>
  <c r="F940" i="2"/>
  <c r="H940" i="2" s="1"/>
  <c r="F939" i="2"/>
  <c r="H939" i="2" s="1"/>
  <c r="F938" i="2"/>
  <c r="H938" i="2" s="1"/>
  <c r="F937" i="2"/>
  <c r="H937" i="2" s="1"/>
  <c r="F936" i="2"/>
  <c r="H936" i="2" s="1"/>
  <c r="F935" i="2"/>
  <c r="H935" i="2" s="1"/>
  <c r="F934" i="2"/>
  <c r="H934" i="2" s="1"/>
  <c r="F933" i="2"/>
  <c r="H933" i="2" s="1"/>
  <c r="F932" i="2"/>
  <c r="H932" i="2" s="1"/>
  <c r="F931" i="2"/>
  <c r="H931" i="2" s="1"/>
  <c r="F930" i="2"/>
  <c r="H930" i="2" s="1"/>
  <c r="F929" i="2"/>
  <c r="H929" i="2" s="1"/>
  <c r="F928" i="2"/>
  <c r="H928" i="2" s="1"/>
  <c r="F927" i="2"/>
  <c r="H927" i="2" s="1"/>
  <c r="F926" i="2"/>
  <c r="H926" i="2" s="1"/>
  <c r="F925" i="2"/>
  <c r="H925" i="2" s="1"/>
  <c r="F924" i="2"/>
  <c r="H924" i="2" s="1"/>
  <c r="F923" i="2"/>
  <c r="H923" i="2" s="1"/>
  <c r="F922" i="2"/>
  <c r="H922" i="2" s="1"/>
  <c r="F921" i="2"/>
  <c r="H921" i="2" s="1"/>
  <c r="F920" i="2"/>
  <c r="H920" i="2" s="1"/>
  <c r="F919" i="2"/>
  <c r="H919" i="2" s="1"/>
  <c r="F918" i="2"/>
  <c r="H918" i="2" s="1"/>
  <c r="F917" i="2"/>
  <c r="H917" i="2" s="1"/>
  <c r="F916" i="2"/>
  <c r="H916" i="2" s="1"/>
  <c r="F915" i="2"/>
  <c r="H915" i="2" s="1"/>
  <c r="F914" i="2"/>
  <c r="H914" i="2" s="1"/>
  <c r="F913" i="2"/>
  <c r="H913" i="2" s="1"/>
  <c r="F912" i="2"/>
  <c r="H912" i="2" s="1"/>
  <c r="F911" i="2"/>
  <c r="H911" i="2" s="1"/>
  <c r="F910" i="2"/>
  <c r="H910" i="2" s="1"/>
  <c r="F909" i="2"/>
  <c r="H909" i="2" s="1"/>
  <c r="F908" i="2"/>
  <c r="H908" i="2" s="1"/>
  <c r="F907" i="2"/>
  <c r="H907" i="2" s="1"/>
  <c r="F906" i="2"/>
  <c r="H906" i="2" s="1"/>
  <c r="F905" i="2"/>
  <c r="H905" i="2" s="1"/>
  <c r="F904" i="2"/>
  <c r="H904" i="2" s="1"/>
  <c r="F903" i="2"/>
  <c r="H903" i="2" s="1"/>
  <c r="F902" i="2"/>
  <c r="H902" i="2" s="1"/>
  <c r="F901" i="2"/>
  <c r="H901" i="2" s="1"/>
  <c r="F900" i="2"/>
  <c r="H900" i="2" s="1"/>
  <c r="F899" i="2"/>
  <c r="H899" i="2" s="1"/>
  <c r="F898" i="2"/>
  <c r="H898" i="2" s="1"/>
  <c r="F897" i="2"/>
  <c r="H897" i="2" s="1"/>
  <c r="F896" i="2"/>
  <c r="H896" i="2" s="1"/>
  <c r="F895" i="2"/>
  <c r="H895" i="2" s="1"/>
  <c r="F894" i="2"/>
  <c r="H894" i="2" s="1"/>
  <c r="F893" i="2"/>
  <c r="H893" i="2" s="1"/>
  <c r="F892" i="2"/>
  <c r="H892" i="2" s="1"/>
  <c r="F891" i="2"/>
  <c r="H891" i="2" s="1"/>
  <c r="F890" i="2"/>
  <c r="H890" i="2" s="1"/>
  <c r="F889" i="2"/>
  <c r="H889" i="2" s="1"/>
  <c r="F888" i="2"/>
  <c r="H888" i="2" s="1"/>
  <c r="F887" i="2"/>
  <c r="H887" i="2" s="1"/>
  <c r="F886" i="2"/>
  <c r="H886" i="2" s="1"/>
  <c r="F885" i="2"/>
  <c r="H885" i="2" s="1"/>
  <c r="F884" i="2"/>
  <c r="H884" i="2" s="1"/>
  <c r="F883" i="2"/>
  <c r="H883" i="2" s="1"/>
  <c r="F882" i="2"/>
  <c r="H882" i="2" s="1"/>
  <c r="F881" i="2"/>
  <c r="H881" i="2" s="1"/>
  <c r="F880" i="2"/>
  <c r="H880" i="2" s="1"/>
  <c r="F879" i="2"/>
  <c r="H879" i="2" s="1"/>
  <c r="F878" i="2"/>
  <c r="H878" i="2" s="1"/>
  <c r="F877" i="2"/>
  <c r="H877" i="2" s="1"/>
  <c r="F876" i="2"/>
  <c r="H876" i="2" s="1"/>
  <c r="F875" i="2"/>
  <c r="H875" i="2" s="1"/>
  <c r="F874" i="2"/>
  <c r="H874" i="2" s="1"/>
  <c r="F873" i="2"/>
  <c r="H873" i="2" s="1"/>
  <c r="F872" i="2"/>
  <c r="H872" i="2" s="1"/>
  <c r="F871" i="2"/>
  <c r="H871" i="2" s="1"/>
  <c r="F870" i="2"/>
  <c r="H870" i="2" s="1"/>
  <c r="F869" i="2"/>
  <c r="H869" i="2" s="1"/>
  <c r="F868" i="2"/>
  <c r="H868" i="2" s="1"/>
  <c r="F867" i="2"/>
  <c r="H867" i="2" s="1"/>
  <c r="F866" i="2"/>
  <c r="H866" i="2" s="1"/>
  <c r="F865" i="2"/>
  <c r="H865" i="2" s="1"/>
  <c r="F864" i="2"/>
  <c r="H864" i="2" s="1"/>
  <c r="F863" i="2"/>
  <c r="H863" i="2" s="1"/>
  <c r="F862" i="2"/>
  <c r="H862" i="2" s="1"/>
  <c r="F861" i="2"/>
  <c r="H861" i="2" s="1"/>
  <c r="F860" i="2"/>
  <c r="H860" i="2" s="1"/>
  <c r="F859" i="2"/>
  <c r="H859" i="2" s="1"/>
  <c r="F858" i="2"/>
  <c r="H858" i="2" s="1"/>
  <c r="F857" i="2"/>
  <c r="H857" i="2" s="1"/>
  <c r="F856" i="2"/>
  <c r="H856" i="2" s="1"/>
  <c r="F855" i="2"/>
  <c r="H855" i="2" s="1"/>
  <c r="F854" i="2"/>
  <c r="H854" i="2" s="1"/>
  <c r="F853" i="2"/>
  <c r="H853" i="2" s="1"/>
  <c r="F852" i="2"/>
  <c r="H852" i="2" s="1"/>
  <c r="F851" i="2"/>
  <c r="H851" i="2" s="1"/>
  <c r="F850" i="2"/>
  <c r="H850" i="2" s="1"/>
  <c r="F849" i="2"/>
  <c r="H849" i="2" s="1"/>
  <c r="F848" i="2"/>
  <c r="H848" i="2" s="1"/>
  <c r="F847" i="2"/>
  <c r="H847" i="2" s="1"/>
  <c r="F846" i="2"/>
  <c r="H846" i="2" s="1"/>
  <c r="F845" i="2"/>
  <c r="H845" i="2" s="1"/>
  <c r="F844" i="2"/>
  <c r="H844" i="2" s="1"/>
  <c r="F843" i="2"/>
  <c r="H843" i="2" s="1"/>
  <c r="F842" i="2"/>
  <c r="H842" i="2" s="1"/>
  <c r="F841" i="2"/>
  <c r="H841" i="2" s="1"/>
  <c r="F840" i="2"/>
  <c r="H840" i="2" s="1"/>
  <c r="F839" i="2"/>
  <c r="H839" i="2" s="1"/>
  <c r="F838" i="2"/>
  <c r="H838" i="2" s="1"/>
  <c r="F837" i="2"/>
  <c r="H837" i="2" s="1"/>
  <c r="F836" i="2"/>
  <c r="H836" i="2" s="1"/>
  <c r="F835" i="2"/>
  <c r="H835" i="2" s="1"/>
  <c r="F834" i="2"/>
  <c r="H834" i="2" s="1"/>
  <c r="F833" i="2"/>
  <c r="H833" i="2" s="1"/>
  <c r="F832" i="2"/>
  <c r="H832" i="2" s="1"/>
  <c r="F831" i="2"/>
  <c r="H831" i="2" s="1"/>
  <c r="F830" i="2"/>
  <c r="H830" i="2" s="1"/>
  <c r="F829" i="2"/>
  <c r="H829" i="2" s="1"/>
  <c r="F828" i="2"/>
  <c r="H828" i="2" s="1"/>
  <c r="F827" i="2"/>
  <c r="H827" i="2" s="1"/>
  <c r="F826" i="2"/>
  <c r="H826" i="2" s="1"/>
  <c r="F825" i="2"/>
  <c r="H825" i="2" s="1"/>
  <c r="F824" i="2"/>
  <c r="H824" i="2" s="1"/>
  <c r="F823" i="2"/>
  <c r="H823" i="2" s="1"/>
  <c r="F822" i="2"/>
  <c r="H822" i="2" s="1"/>
  <c r="F821" i="2"/>
  <c r="H821" i="2" s="1"/>
  <c r="F820" i="2"/>
  <c r="H820" i="2" s="1"/>
  <c r="F819" i="2"/>
  <c r="H819" i="2" s="1"/>
  <c r="F818" i="2"/>
  <c r="H818" i="2" s="1"/>
  <c r="F817" i="2"/>
  <c r="H817" i="2" s="1"/>
  <c r="F816" i="2"/>
  <c r="H816" i="2" s="1"/>
  <c r="F815" i="2"/>
  <c r="H815" i="2" s="1"/>
  <c r="F814" i="2"/>
  <c r="H814" i="2" s="1"/>
  <c r="F813" i="2"/>
  <c r="H813" i="2" s="1"/>
  <c r="F812" i="2"/>
  <c r="H812" i="2" s="1"/>
  <c r="F811" i="2"/>
  <c r="H811" i="2" s="1"/>
  <c r="F810" i="2"/>
  <c r="H810" i="2" s="1"/>
  <c r="F809" i="2"/>
  <c r="H809" i="2" s="1"/>
  <c r="F808" i="2"/>
  <c r="H808" i="2" s="1"/>
  <c r="F807" i="2"/>
  <c r="H807" i="2" s="1"/>
  <c r="F806" i="2"/>
  <c r="H806" i="2" s="1"/>
  <c r="F805" i="2"/>
  <c r="H805" i="2" s="1"/>
  <c r="F804" i="2"/>
  <c r="H804" i="2" s="1"/>
  <c r="F803" i="2"/>
  <c r="H803" i="2" s="1"/>
  <c r="F802" i="2"/>
  <c r="H802" i="2" s="1"/>
  <c r="F801" i="2"/>
  <c r="H801" i="2" s="1"/>
  <c r="F800" i="2"/>
  <c r="H800" i="2" s="1"/>
  <c r="F799" i="2"/>
  <c r="H799" i="2" s="1"/>
  <c r="F798" i="2"/>
  <c r="H798" i="2" s="1"/>
  <c r="F797" i="2"/>
  <c r="H797" i="2" s="1"/>
  <c r="F796" i="2"/>
  <c r="H796" i="2" s="1"/>
  <c r="F795" i="2"/>
  <c r="H795" i="2" s="1"/>
  <c r="F794" i="2"/>
  <c r="H794" i="2" s="1"/>
  <c r="F793" i="2"/>
  <c r="H793" i="2" s="1"/>
  <c r="F792" i="2"/>
  <c r="H792" i="2" s="1"/>
  <c r="F791" i="2"/>
  <c r="H791" i="2" s="1"/>
  <c r="F790" i="2"/>
  <c r="H790" i="2" s="1"/>
  <c r="F789" i="2"/>
  <c r="H789" i="2" s="1"/>
  <c r="F788" i="2"/>
  <c r="H788" i="2" s="1"/>
  <c r="F787" i="2"/>
  <c r="H787" i="2" s="1"/>
  <c r="F786" i="2"/>
  <c r="H786" i="2" s="1"/>
  <c r="F785" i="2"/>
  <c r="H785" i="2" s="1"/>
  <c r="F784" i="2"/>
  <c r="H784" i="2" s="1"/>
  <c r="F783" i="2"/>
  <c r="H783" i="2" s="1"/>
  <c r="F782" i="2"/>
  <c r="H782" i="2" s="1"/>
  <c r="F781" i="2"/>
  <c r="H781" i="2" s="1"/>
  <c r="F780" i="2"/>
  <c r="H780" i="2" s="1"/>
  <c r="F779" i="2"/>
  <c r="H779" i="2" s="1"/>
  <c r="F778" i="2"/>
  <c r="H778" i="2" s="1"/>
  <c r="F777" i="2"/>
  <c r="H777" i="2" s="1"/>
  <c r="F776" i="2"/>
  <c r="H776" i="2" s="1"/>
  <c r="F775" i="2"/>
  <c r="H775" i="2" s="1"/>
  <c r="F774" i="2"/>
  <c r="H774" i="2" s="1"/>
  <c r="F773" i="2"/>
  <c r="H773" i="2" s="1"/>
  <c r="F772" i="2"/>
  <c r="H772" i="2" s="1"/>
  <c r="F771" i="2"/>
  <c r="H771" i="2" s="1"/>
  <c r="F770" i="2"/>
  <c r="H770" i="2" s="1"/>
  <c r="F769" i="2"/>
  <c r="H769" i="2" s="1"/>
  <c r="F768" i="2"/>
  <c r="H768" i="2" s="1"/>
  <c r="F767" i="2"/>
  <c r="H767" i="2" s="1"/>
  <c r="F766" i="2"/>
  <c r="H766" i="2" s="1"/>
  <c r="F765" i="2"/>
  <c r="H765" i="2" s="1"/>
  <c r="F764" i="2"/>
  <c r="H764" i="2" s="1"/>
  <c r="F763" i="2"/>
  <c r="H763" i="2" s="1"/>
  <c r="F762" i="2"/>
  <c r="H762" i="2" s="1"/>
  <c r="F761" i="2"/>
  <c r="H761" i="2" s="1"/>
  <c r="F760" i="2"/>
  <c r="H760" i="2" s="1"/>
  <c r="F759" i="2"/>
  <c r="H759" i="2" s="1"/>
  <c r="F758" i="2"/>
  <c r="H758" i="2" s="1"/>
  <c r="F757" i="2"/>
  <c r="H757" i="2" s="1"/>
  <c r="F756" i="2"/>
  <c r="H756" i="2" s="1"/>
  <c r="F755" i="2"/>
  <c r="H755" i="2" s="1"/>
  <c r="F754" i="2"/>
  <c r="H754" i="2" s="1"/>
  <c r="F753" i="2"/>
  <c r="H753" i="2" s="1"/>
  <c r="F752" i="2"/>
  <c r="H752" i="2" s="1"/>
  <c r="F751" i="2"/>
  <c r="H751" i="2" s="1"/>
  <c r="F750" i="2"/>
  <c r="H750" i="2" s="1"/>
  <c r="F749" i="2"/>
  <c r="H749" i="2" s="1"/>
  <c r="F748" i="2"/>
  <c r="H748" i="2" s="1"/>
  <c r="F747" i="2"/>
  <c r="H747" i="2" s="1"/>
  <c r="F746" i="2"/>
  <c r="H746" i="2" s="1"/>
  <c r="F745" i="2"/>
  <c r="H745" i="2" s="1"/>
  <c r="F744" i="2"/>
  <c r="H744" i="2" s="1"/>
  <c r="F743" i="2"/>
  <c r="H743" i="2" s="1"/>
  <c r="F742" i="2"/>
  <c r="H742" i="2" s="1"/>
  <c r="F741" i="2"/>
  <c r="H741" i="2" s="1"/>
  <c r="F740" i="2"/>
  <c r="H740" i="2" s="1"/>
  <c r="F739" i="2"/>
  <c r="H739" i="2" s="1"/>
  <c r="F738" i="2"/>
  <c r="H738" i="2" s="1"/>
  <c r="F737" i="2"/>
  <c r="H737" i="2" s="1"/>
  <c r="F736" i="2"/>
  <c r="H736" i="2" s="1"/>
  <c r="F735" i="2"/>
  <c r="H735" i="2" s="1"/>
  <c r="F734" i="2"/>
  <c r="H734" i="2" s="1"/>
  <c r="F733" i="2"/>
  <c r="H733" i="2" s="1"/>
  <c r="F732" i="2"/>
  <c r="H732" i="2" s="1"/>
  <c r="F731" i="2"/>
  <c r="H731" i="2" s="1"/>
  <c r="F730" i="2"/>
  <c r="H730" i="2" s="1"/>
  <c r="F729" i="2"/>
  <c r="H729" i="2" s="1"/>
  <c r="F728" i="2"/>
  <c r="H728" i="2" s="1"/>
  <c r="F727" i="2"/>
  <c r="H727" i="2" s="1"/>
  <c r="F726" i="2"/>
  <c r="H726" i="2" s="1"/>
  <c r="F725" i="2"/>
  <c r="H725" i="2" s="1"/>
  <c r="F724" i="2"/>
  <c r="H724" i="2" s="1"/>
  <c r="F723" i="2"/>
  <c r="H723" i="2" s="1"/>
  <c r="F722" i="2"/>
  <c r="H722" i="2" s="1"/>
  <c r="F721" i="2"/>
  <c r="H721" i="2" s="1"/>
  <c r="F720" i="2"/>
  <c r="H720" i="2" s="1"/>
  <c r="F719" i="2"/>
  <c r="H719" i="2" s="1"/>
  <c r="F718" i="2"/>
  <c r="H718" i="2" s="1"/>
  <c r="F717" i="2"/>
  <c r="H717" i="2" s="1"/>
  <c r="F716" i="2"/>
  <c r="H716" i="2" s="1"/>
  <c r="F715" i="2"/>
  <c r="H715" i="2" s="1"/>
  <c r="F714" i="2"/>
  <c r="H714" i="2" s="1"/>
  <c r="F713" i="2"/>
  <c r="H713" i="2" s="1"/>
  <c r="F712" i="2"/>
  <c r="H712" i="2" s="1"/>
  <c r="F711" i="2"/>
  <c r="H711" i="2" s="1"/>
  <c r="F710" i="2"/>
  <c r="H710" i="2" s="1"/>
  <c r="F709" i="2"/>
  <c r="H709" i="2" s="1"/>
  <c r="F708" i="2"/>
  <c r="H708" i="2" s="1"/>
  <c r="F707" i="2"/>
  <c r="H707" i="2" s="1"/>
  <c r="F706" i="2"/>
  <c r="H706" i="2" s="1"/>
  <c r="F705" i="2"/>
  <c r="H705" i="2" s="1"/>
  <c r="F704" i="2"/>
  <c r="H704" i="2" s="1"/>
  <c r="F703" i="2"/>
  <c r="H703" i="2" s="1"/>
  <c r="F702" i="2"/>
  <c r="H702" i="2" s="1"/>
  <c r="F701" i="2"/>
  <c r="H701" i="2" s="1"/>
  <c r="F700" i="2"/>
  <c r="H700" i="2" s="1"/>
  <c r="F699" i="2"/>
  <c r="H699" i="2" s="1"/>
  <c r="F698" i="2"/>
  <c r="H698" i="2" s="1"/>
  <c r="F697" i="2"/>
  <c r="H697" i="2" s="1"/>
  <c r="F696" i="2"/>
  <c r="H696" i="2" s="1"/>
  <c r="F695" i="2"/>
  <c r="H695" i="2" s="1"/>
  <c r="F694" i="2"/>
  <c r="H694" i="2" s="1"/>
  <c r="F693" i="2"/>
  <c r="H693" i="2" s="1"/>
  <c r="F692" i="2"/>
  <c r="H692" i="2" s="1"/>
  <c r="F691" i="2"/>
  <c r="H691" i="2" s="1"/>
  <c r="F690" i="2"/>
  <c r="H690" i="2" s="1"/>
  <c r="F689" i="2"/>
  <c r="H689" i="2" s="1"/>
  <c r="F688" i="2"/>
  <c r="H688" i="2" s="1"/>
  <c r="F687" i="2"/>
  <c r="H687" i="2" s="1"/>
  <c r="F686" i="2"/>
  <c r="H686" i="2" s="1"/>
  <c r="F685" i="2"/>
  <c r="H685" i="2" s="1"/>
  <c r="F684" i="2"/>
  <c r="H684" i="2" s="1"/>
  <c r="F683" i="2"/>
  <c r="H683" i="2" s="1"/>
  <c r="F682" i="2"/>
  <c r="H682" i="2" s="1"/>
  <c r="F681" i="2"/>
  <c r="H681" i="2" s="1"/>
  <c r="F680" i="2"/>
  <c r="H680" i="2" s="1"/>
  <c r="F679" i="2"/>
  <c r="H679" i="2" s="1"/>
  <c r="F678" i="2"/>
  <c r="H678" i="2" s="1"/>
  <c r="F677" i="2"/>
  <c r="H677" i="2" s="1"/>
  <c r="F676" i="2"/>
  <c r="H676" i="2" s="1"/>
  <c r="F675" i="2"/>
  <c r="H675" i="2" s="1"/>
  <c r="F674" i="2"/>
  <c r="H674" i="2" s="1"/>
  <c r="F673" i="2"/>
  <c r="H673" i="2" s="1"/>
  <c r="F672" i="2"/>
  <c r="H672" i="2" s="1"/>
  <c r="F671" i="2"/>
  <c r="H671" i="2" s="1"/>
  <c r="F670" i="2"/>
  <c r="H670" i="2" s="1"/>
  <c r="F669" i="2"/>
  <c r="H669" i="2" s="1"/>
  <c r="F668" i="2"/>
  <c r="H668" i="2" s="1"/>
  <c r="F667" i="2"/>
  <c r="H667" i="2" s="1"/>
  <c r="F666" i="2"/>
  <c r="H666" i="2" s="1"/>
  <c r="F665" i="2"/>
  <c r="H665" i="2" s="1"/>
  <c r="F664" i="2"/>
  <c r="H664" i="2" s="1"/>
  <c r="F663" i="2"/>
  <c r="H663" i="2" s="1"/>
  <c r="F662" i="2"/>
  <c r="H662" i="2" s="1"/>
  <c r="F661" i="2"/>
  <c r="H661" i="2" s="1"/>
  <c r="F660" i="2"/>
  <c r="H660" i="2" s="1"/>
  <c r="F659" i="2"/>
  <c r="H659" i="2" s="1"/>
  <c r="F658" i="2"/>
  <c r="H658" i="2" s="1"/>
  <c r="F657" i="2"/>
  <c r="H657" i="2" s="1"/>
  <c r="F656" i="2"/>
  <c r="H656" i="2" s="1"/>
  <c r="F655" i="2"/>
  <c r="H655" i="2" s="1"/>
  <c r="F654" i="2"/>
  <c r="H654" i="2" s="1"/>
  <c r="F653" i="2"/>
  <c r="H653" i="2" s="1"/>
  <c r="F652" i="2"/>
  <c r="H652" i="2" s="1"/>
  <c r="F651" i="2"/>
  <c r="H651" i="2" s="1"/>
  <c r="F650" i="2"/>
  <c r="H650" i="2" s="1"/>
  <c r="F649" i="2"/>
  <c r="H649" i="2" s="1"/>
  <c r="F648" i="2"/>
  <c r="H648" i="2" s="1"/>
  <c r="F647" i="2"/>
  <c r="H647" i="2" s="1"/>
  <c r="F646" i="2"/>
  <c r="H646" i="2" s="1"/>
  <c r="F645" i="2"/>
  <c r="H645" i="2" s="1"/>
  <c r="F644" i="2"/>
  <c r="H644" i="2" s="1"/>
  <c r="F643" i="2"/>
  <c r="H643" i="2" s="1"/>
  <c r="F642" i="2"/>
  <c r="H642" i="2" s="1"/>
  <c r="F641" i="2"/>
  <c r="H641" i="2" s="1"/>
  <c r="F640" i="2"/>
  <c r="H640" i="2" s="1"/>
  <c r="F639" i="2"/>
  <c r="H639" i="2" s="1"/>
  <c r="F638" i="2"/>
  <c r="H638" i="2" s="1"/>
  <c r="F637" i="2"/>
  <c r="H637" i="2" s="1"/>
  <c r="F636" i="2"/>
  <c r="H636" i="2" s="1"/>
  <c r="F635" i="2"/>
  <c r="H635" i="2" s="1"/>
  <c r="F634" i="2"/>
  <c r="H634" i="2" s="1"/>
  <c r="F633" i="2"/>
  <c r="H633" i="2" s="1"/>
  <c r="F632" i="2"/>
  <c r="H632" i="2" s="1"/>
  <c r="F631" i="2"/>
  <c r="H631" i="2" s="1"/>
  <c r="F630" i="2"/>
  <c r="H630" i="2" s="1"/>
  <c r="F629" i="2"/>
  <c r="H629" i="2" s="1"/>
  <c r="F628" i="2"/>
  <c r="H628" i="2" s="1"/>
  <c r="F627" i="2"/>
  <c r="H627" i="2" s="1"/>
  <c r="F626" i="2"/>
  <c r="H626" i="2" s="1"/>
  <c r="F625" i="2"/>
  <c r="H625" i="2" s="1"/>
  <c r="F624" i="2"/>
  <c r="H624" i="2" s="1"/>
  <c r="F623" i="2"/>
  <c r="H623" i="2" s="1"/>
  <c r="F622" i="2"/>
  <c r="H622" i="2" s="1"/>
  <c r="F621" i="2"/>
  <c r="H621" i="2" s="1"/>
  <c r="F620" i="2"/>
  <c r="H620" i="2" s="1"/>
  <c r="F619" i="2"/>
  <c r="H619" i="2" s="1"/>
  <c r="F618" i="2"/>
  <c r="H618" i="2" s="1"/>
  <c r="F617" i="2"/>
  <c r="H617" i="2" s="1"/>
  <c r="F616" i="2"/>
  <c r="H616" i="2" s="1"/>
  <c r="F615" i="2"/>
  <c r="H615" i="2" s="1"/>
  <c r="F614" i="2"/>
  <c r="H614" i="2" s="1"/>
  <c r="F613" i="2"/>
  <c r="H613" i="2" s="1"/>
  <c r="F612" i="2"/>
  <c r="H612" i="2" s="1"/>
  <c r="F611" i="2"/>
  <c r="H611" i="2" s="1"/>
  <c r="F610" i="2"/>
  <c r="H610" i="2" s="1"/>
  <c r="F609" i="2"/>
  <c r="H609" i="2" s="1"/>
  <c r="F608" i="2"/>
  <c r="H608" i="2" s="1"/>
  <c r="F607" i="2"/>
  <c r="H607" i="2" s="1"/>
  <c r="F606" i="2"/>
  <c r="H606" i="2" s="1"/>
  <c r="F605" i="2"/>
  <c r="H605" i="2" s="1"/>
  <c r="F604" i="2"/>
  <c r="H604" i="2" s="1"/>
  <c r="F603" i="2"/>
  <c r="H603" i="2" s="1"/>
  <c r="F602" i="2"/>
  <c r="H602" i="2" s="1"/>
  <c r="F601" i="2"/>
  <c r="H601" i="2" s="1"/>
  <c r="F600" i="2"/>
  <c r="H600" i="2" s="1"/>
  <c r="F599" i="2"/>
  <c r="H599" i="2" s="1"/>
  <c r="F598" i="2"/>
  <c r="H598" i="2" s="1"/>
  <c r="F597" i="2"/>
  <c r="H597" i="2" s="1"/>
  <c r="F596" i="2"/>
  <c r="H596" i="2" s="1"/>
  <c r="F595" i="2"/>
  <c r="H595" i="2" s="1"/>
  <c r="F594" i="2"/>
  <c r="H594" i="2" s="1"/>
  <c r="F593" i="2"/>
  <c r="H593" i="2" s="1"/>
  <c r="F592" i="2"/>
  <c r="H592" i="2" s="1"/>
  <c r="F591" i="2"/>
  <c r="H591" i="2" s="1"/>
  <c r="F590" i="2"/>
  <c r="H590" i="2" s="1"/>
  <c r="F589" i="2"/>
  <c r="H589" i="2" s="1"/>
  <c r="F588" i="2"/>
  <c r="H588" i="2" s="1"/>
  <c r="F587" i="2"/>
  <c r="H587" i="2" s="1"/>
  <c r="F586" i="2"/>
  <c r="H586" i="2" s="1"/>
  <c r="F585" i="2"/>
  <c r="H585" i="2" s="1"/>
  <c r="F584" i="2"/>
  <c r="H584" i="2" s="1"/>
  <c r="F583" i="2"/>
  <c r="H583" i="2" s="1"/>
  <c r="F582" i="2"/>
  <c r="H582" i="2" s="1"/>
  <c r="F581" i="2"/>
  <c r="H581" i="2" s="1"/>
  <c r="F580" i="2"/>
  <c r="H580" i="2" s="1"/>
  <c r="F579" i="2"/>
  <c r="H579" i="2" s="1"/>
  <c r="F578" i="2"/>
  <c r="H578" i="2" s="1"/>
  <c r="F577" i="2"/>
  <c r="H577" i="2" s="1"/>
  <c r="F576" i="2"/>
  <c r="H576" i="2" s="1"/>
  <c r="F575" i="2"/>
  <c r="H575" i="2" s="1"/>
  <c r="F574" i="2"/>
  <c r="H574" i="2" s="1"/>
  <c r="F573" i="2"/>
  <c r="H573" i="2" s="1"/>
  <c r="F572" i="2"/>
  <c r="H572" i="2" s="1"/>
  <c r="F571" i="2"/>
  <c r="H571" i="2" s="1"/>
  <c r="F570" i="2"/>
  <c r="H570" i="2" s="1"/>
  <c r="F569" i="2"/>
  <c r="H569" i="2" s="1"/>
  <c r="F568" i="2"/>
  <c r="H568" i="2" s="1"/>
  <c r="F567" i="2"/>
  <c r="H567" i="2" s="1"/>
  <c r="F566" i="2"/>
  <c r="H566" i="2" s="1"/>
  <c r="F565" i="2"/>
  <c r="H565" i="2" s="1"/>
  <c r="F564" i="2"/>
  <c r="H564" i="2" s="1"/>
  <c r="F563" i="2"/>
  <c r="H563" i="2" s="1"/>
  <c r="F562" i="2"/>
  <c r="H562" i="2" s="1"/>
  <c r="F561" i="2"/>
  <c r="H561" i="2" s="1"/>
  <c r="F560" i="2"/>
  <c r="H560" i="2" s="1"/>
  <c r="F559" i="2"/>
  <c r="H559" i="2" s="1"/>
  <c r="F558" i="2"/>
  <c r="H558" i="2" s="1"/>
  <c r="F557" i="2"/>
  <c r="H557" i="2" s="1"/>
  <c r="F556" i="2"/>
  <c r="H556" i="2" s="1"/>
  <c r="F555" i="2"/>
  <c r="H555" i="2" s="1"/>
  <c r="F554" i="2"/>
  <c r="H554" i="2" s="1"/>
  <c r="F553" i="2"/>
  <c r="H553" i="2" s="1"/>
  <c r="F552" i="2"/>
  <c r="H552" i="2" s="1"/>
  <c r="F551" i="2"/>
  <c r="H551" i="2" s="1"/>
  <c r="F550" i="2"/>
  <c r="H550" i="2" s="1"/>
  <c r="F549" i="2"/>
  <c r="H549" i="2" s="1"/>
  <c r="F548" i="2"/>
  <c r="H548" i="2" s="1"/>
  <c r="F547" i="2"/>
  <c r="H547" i="2" s="1"/>
  <c r="F546" i="2"/>
  <c r="H546" i="2" s="1"/>
  <c r="F545" i="2"/>
  <c r="H545" i="2" s="1"/>
  <c r="F544" i="2"/>
  <c r="H544" i="2" s="1"/>
  <c r="F543" i="2"/>
  <c r="H543" i="2" s="1"/>
  <c r="F542" i="2"/>
  <c r="H542" i="2" s="1"/>
  <c r="F541" i="2"/>
  <c r="H541" i="2" s="1"/>
  <c r="F540" i="2"/>
  <c r="H540" i="2" s="1"/>
  <c r="F539" i="2"/>
  <c r="H539" i="2" s="1"/>
  <c r="F538" i="2"/>
  <c r="H538" i="2" s="1"/>
  <c r="F537" i="2"/>
  <c r="H537" i="2" s="1"/>
  <c r="F536" i="2"/>
  <c r="H536" i="2" s="1"/>
  <c r="F535" i="2"/>
  <c r="H535" i="2" s="1"/>
  <c r="F534" i="2"/>
  <c r="H534" i="2" s="1"/>
  <c r="F533" i="2"/>
  <c r="H533" i="2" s="1"/>
  <c r="F532" i="2"/>
  <c r="H532" i="2" s="1"/>
  <c r="F531" i="2"/>
  <c r="H531" i="2" s="1"/>
  <c r="F530" i="2"/>
  <c r="H530" i="2" s="1"/>
  <c r="F529" i="2"/>
  <c r="H529" i="2" s="1"/>
  <c r="F528" i="2"/>
  <c r="H528" i="2" s="1"/>
  <c r="F527" i="2"/>
  <c r="H527" i="2" s="1"/>
  <c r="F526" i="2"/>
  <c r="H526" i="2" s="1"/>
  <c r="F525" i="2"/>
  <c r="H525" i="2" s="1"/>
  <c r="F524" i="2"/>
  <c r="H524" i="2" s="1"/>
  <c r="F523" i="2"/>
  <c r="H523" i="2" s="1"/>
  <c r="F522" i="2"/>
  <c r="H522" i="2" s="1"/>
  <c r="F521" i="2"/>
  <c r="H521" i="2" s="1"/>
  <c r="F520" i="2"/>
  <c r="H520" i="2" s="1"/>
  <c r="F519" i="2"/>
  <c r="H519" i="2" s="1"/>
  <c r="F518" i="2"/>
  <c r="H518" i="2" s="1"/>
  <c r="F517" i="2"/>
  <c r="H517" i="2" s="1"/>
  <c r="F516" i="2"/>
  <c r="H516" i="2" s="1"/>
  <c r="F515" i="2"/>
  <c r="H515" i="2" s="1"/>
  <c r="F514" i="2"/>
  <c r="H514" i="2" s="1"/>
  <c r="F513" i="2"/>
  <c r="H513" i="2" s="1"/>
  <c r="F512" i="2"/>
  <c r="H512" i="2" s="1"/>
  <c r="F511" i="2"/>
  <c r="H511" i="2" s="1"/>
  <c r="F510" i="2"/>
  <c r="H510" i="2" s="1"/>
  <c r="F509" i="2"/>
  <c r="H509" i="2" s="1"/>
  <c r="F508" i="2"/>
  <c r="H508" i="2" s="1"/>
  <c r="F507" i="2"/>
  <c r="H507" i="2" s="1"/>
  <c r="F506" i="2"/>
  <c r="H506" i="2" s="1"/>
  <c r="F505" i="2"/>
  <c r="H505" i="2" s="1"/>
  <c r="F504" i="2"/>
  <c r="H504" i="2" s="1"/>
  <c r="F503" i="2"/>
  <c r="H503" i="2" s="1"/>
  <c r="F502" i="2"/>
  <c r="H502" i="2" s="1"/>
  <c r="F501" i="2"/>
  <c r="H501" i="2" s="1"/>
  <c r="F500" i="2"/>
  <c r="H500" i="2" s="1"/>
  <c r="F499" i="2"/>
  <c r="H499" i="2" s="1"/>
  <c r="F498" i="2"/>
  <c r="H498" i="2" s="1"/>
  <c r="F497" i="2"/>
  <c r="H497" i="2" s="1"/>
  <c r="F496" i="2"/>
  <c r="H496" i="2" s="1"/>
  <c r="F495" i="2"/>
  <c r="H495" i="2" s="1"/>
  <c r="F494" i="2"/>
  <c r="H494" i="2" s="1"/>
  <c r="F493" i="2"/>
  <c r="H493" i="2" s="1"/>
  <c r="F492" i="2"/>
  <c r="H492" i="2" s="1"/>
  <c r="F491" i="2"/>
  <c r="H491" i="2" s="1"/>
  <c r="F490" i="2"/>
  <c r="H490" i="2" s="1"/>
  <c r="F489" i="2"/>
  <c r="H489" i="2" s="1"/>
  <c r="F488" i="2"/>
  <c r="H488" i="2" s="1"/>
  <c r="F487" i="2"/>
  <c r="H487" i="2" s="1"/>
  <c r="F486" i="2"/>
  <c r="H486" i="2" s="1"/>
  <c r="F485" i="2"/>
  <c r="H485" i="2" s="1"/>
  <c r="F484" i="2"/>
  <c r="H484" i="2" s="1"/>
  <c r="F483" i="2"/>
  <c r="H483" i="2" s="1"/>
  <c r="F482" i="2"/>
  <c r="H482" i="2" s="1"/>
  <c r="F481" i="2"/>
  <c r="H481" i="2" s="1"/>
  <c r="F480" i="2"/>
  <c r="H480" i="2" s="1"/>
  <c r="F479" i="2"/>
  <c r="H479" i="2" s="1"/>
  <c r="F478" i="2"/>
  <c r="H478" i="2" s="1"/>
  <c r="F477" i="2"/>
  <c r="H477" i="2" s="1"/>
  <c r="F476" i="2"/>
  <c r="H476" i="2" s="1"/>
  <c r="F475" i="2"/>
  <c r="H475" i="2" s="1"/>
  <c r="F474" i="2"/>
  <c r="H474" i="2" s="1"/>
  <c r="F473" i="2"/>
  <c r="H473" i="2" s="1"/>
  <c r="F472" i="2"/>
  <c r="H472" i="2" s="1"/>
  <c r="F471" i="2"/>
  <c r="H471" i="2" s="1"/>
  <c r="F470" i="2"/>
  <c r="H470" i="2" s="1"/>
  <c r="F469" i="2"/>
  <c r="H469" i="2" s="1"/>
  <c r="F468" i="2"/>
  <c r="H468" i="2" s="1"/>
  <c r="F467" i="2"/>
  <c r="H467" i="2" s="1"/>
  <c r="F466" i="2"/>
  <c r="H466" i="2" s="1"/>
  <c r="F465" i="2"/>
  <c r="H465" i="2" s="1"/>
  <c r="F464" i="2"/>
  <c r="H464" i="2" s="1"/>
  <c r="F463" i="2"/>
  <c r="H463" i="2" s="1"/>
  <c r="F462" i="2"/>
  <c r="H462" i="2" s="1"/>
  <c r="F461" i="2"/>
  <c r="H461" i="2" s="1"/>
  <c r="F460" i="2"/>
  <c r="H460" i="2" s="1"/>
  <c r="F459" i="2"/>
  <c r="H459" i="2" s="1"/>
  <c r="F458" i="2"/>
  <c r="H458" i="2" s="1"/>
  <c r="F457" i="2"/>
  <c r="H457" i="2" s="1"/>
  <c r="F456" i="2"/>
  <c r="H456" i="2" s="1"/>
  <c r="F455" i="2"/>
  <c r="H455" i="2" s="1"/>
  <c r="F454" i="2"/>
  <c r="H454" i="2" s="1"/>
  <c r="F453" i="2"/>
  <c r="H453" i="2" s="1"/>
  <c r="F452" i="2"/>
  <c r="H452" i="2" s="1"/>
  <c r="F451" i="2"/>
  <c r="H451" i="2" s="1"/>
  <c r="F450" i="2"/>
  <c r="H450" i="2" s="1"/>
  <c r="F449" i="2"/>
  <c r="H449" i="2" s="1"/>
  <c r="F448" i="2"/>
  <c r="H448" i="2" s="1"/>
  <c r="F447" i="2"/>
  <c r="H447" i="2" s="1"/>
  <c r="F446" i="2"/>
  <c r="H446" i="2" s="1"/>
  <c r="F445" i="2"/>
  <c r="H445" i="2" s="1"/>
  <c r="F444" i="2"/>
  <c r="H444" i="2" s="1"/>
  <c r="F443" i="2"/>
  <c r="H443" i="2" s="1"/>
  <c r="F442" i="2"/>
  <c r="H442" i="2" s="1"/>
  <c r="F441" i="2"/>
  <c r="H441" i="2" s="1"/>
  <c r="F440" i="2"/>
  <c r="H440" i="2" s="1"/>
  <c r="F439" i="2"/>
  <c r="H439" i="2" s="1"/>
  <c r="F438" i="2"/>
  <c r="H438" i="2" s="1"/>
  <c r="F437" i="2"/>
  <c r="H437" i="2" s="1"/>
  <c r="F436" i="2"/>
  <c r="H436" i="2" s="1"/>
  <c r="F435" i="2"/>
  <c r="H435" i="2" s="1"/>
  <c r="F434" i="2"/>
  <c r="H434" i="2" s="1"/>
  <c r="F433" i="2"/>
  <c r="H433" i="2" s="1"/>
  <c r="F432" i="2"/>
  <c r="H432" i="2" s="1"/>
  <c r="F431" i="2"/>
  <c r="H431" i="2" s="1"/>
  <c r="F430" i="2"/>
  <c r="H430" i="2" s="1"/>
  <c r="F429" i="2"/>
  <c r="H429" i="2" s="1"/>
  <c r="F428" i="2"/>
  <c r="H428" i="2" s="1"/>
  <c r="F427" i="2"/>
  <c r="H427" i="2" s="1"/>
  <c r="F426" i="2"/>
  <c r="H426" i="2" s="1"/>
  <c r="F425" i="2"/>
  <c r="H425" i="2" s="1"/>
  <c r="F424" i="2"/>
  <c r="H424" i="2" s="1"/>
  <c r="F423" i="2"/>
  <c r="H423" i="2" s="1"/>
  <c r="F422" i="2"/>
  <c r="H422" i="2" s="1"/>
  <c r="F421" i="2"/>
  <c r="H421" i="2" s="1"/>
  <c r="F420" i="2"/>
  <c r="H420" i="2" s="1"/>
  <c r="F419" i="2"/>
  <c r="H419" i="2" s="1"/>
  <c r="F418" i="2"/>
  <c r="H418" i="2" s="1"/>
  <c r="F417" i="2"/>
  <c r="H417" i="2" s="1"/>
  <c r="F416" i="2"/>
  <c r="H416" i="2" s="1"/>
  <c r="F415" i="2"/>
  <c r="H415" i="2" s="1"/>
  <c r="F414" i="2"/>
  <c r="H414" i="2" s="1"/>
  <c r="F413" i="2"/>
  <c r="H413" i="2" s="1"/>
  <c r="F412" i="2"/>
  <c r="H412" i="2" s="1"/>
  <c r="F411" i="2"/>
  <c r="H411" i="2" s="1"/>
  <c r="F410" i="2"/>
  <c r="H410" i="2" s="1"/>
  <c r="F409" i="2"/>
  <c r="H409" i="2" s="1"/>
  <c r="F408" i="2"/>
  <c r="H408" i="2" s="1"/>
  <c r="F407" i="2"/>
  <c r="H407" i="2" s="1"/>
  <c r="F406" i="2"/>
  <c r="H406" i="2" s="1"/>
  <c r="F405" i="2"/>
  <c r="H405" i="2" s="1"/>
  <c r="F404" i="2"/>
  <c r="H404" i="2" s="1"/>
  <c r="F403" i="2"/>
  <c r="H403" i="2" s="1"/>
  <c r="F402" i="2"/>
  <c r="H402" i="2" s="1"/>
  <c r="F401" i="2"/>
  <c r="H401" i="2" s="1"/>
  <c r="F400" i="2"/>
  <c r="H400" i="2" s="1"/>
  <c r="F399" i="2"/>
  <c r="H399" i="2" s="1"/>
  <c r="F398" i="2"/>
  <c r="H398" i="2" s="1"/>
  <c r="F397" i="2"/>
  <c r="H397" i="2" s="1"/>
  <c r="F396" i="2"/>
  <c r="H396" i="2" s="1"/>
  <c r="F395" i="2"/>
  <c r="H395" i="2" s="1"/>
  <c r="F394" i="2"/>
  <c r="H394" i="2" s="1"/>
  <c r="F393" i="2"/>
  <c r="H393" i="2" s="1"/>
  <c r="F392" i="2"/>
  <c r="H392" i="2" s="1"/>
  <c r="F391" i="2"/>
  <c r="H391" i="2" s="1"/>
  <c r="F390" i="2"/>
  <c r="H390" i="2" s="1"/>
  <c r="F389" i="2"/>
  <c r="H389" i="2" s="1"/>
  <c r="F388" i="2"/>
  <c r="H388" i="2" s="1"/>
  <c r="F387" i="2"/>
  <c r="H387" i="2" s="1"/>
  <c r="F386" i="2"/>
  <c r="H386" i="2" s="1"/>
  <c r="F385" i="2"/>
  <c r="H385" i="2" s="1"/>
  <c r="F384" i="2"/>
  <c r="H384" i="2" s="1"/>
  <c r="F383" i="2"/>
  <c r="H383" i="2" s="1"/>
  <c r="F382" i="2"/>
  <c r="H382" i="2" s="1"/>
  <c r="F381" i="2"/>
  <c r="H381" i="2" s="1"/>
  <c r="F380" i="2"/>
  <c r="H380" i="2" s="1"/>
  <c r="F379" i="2"/>
  <c r="H379" i="2" s="1"/>
  <c r="F378" i="2"/>
  <c r="H378" i="2" s="1"/>
  <c r="F377" i="2"/>
  <c r="H377" i="2" s="1"/>
  <c r="F376" i="2"/>
  <c r="H376" i="2" s="1"/>
  <c r="F375" i="2"/>
  <c r="H375" i="2" s="1"/>
  <c r="F374" i="2"/>
  <c r="H374" i="2" s="1"/>
  <c r="F373" i="2"/>
  <c r="H373" i="2" s="1"/>
  <c r="F372" i="2"/>
  <c r="H372" i="2" s="1"/>
  <c r="F371" i="2"/>
  <c r="H371" i="2" s="1"/>
  <c r="F370" i="2"/>
  <c r="H370" i="2" s="1"/>
  <c r="F369" i="2"/>
  <c r="H369" i="2" s="1"/>
  <c r="F368" i="2"/>
  <c r="H368" i="2" s="1"/>
  <c r="F367" i="2"/>
  <c r="H367" i="2" s="1"/>
  <c r="F366" i="2"/>
  <c r="H366" i="2" s="1"/>
  <c r="F365" i="2"/>
  <c r="H365" i="2" s="1"/>
  <c r="F364" i="2"/>
  <c r="H364" i="2" s="1"/>
  <c r="F363" i="2"/>
  <c r="H363" i="2" s="1"/>
  <c r="F362" i="2"/>
  <c r="H362" i="2" s="1"/>
  <c r="F361" i="2"/>
  <c r="H361" i="2" s="1"/>
  <c r="F360" i="2"/>
  <c r="H360" i="2" s="1"/>
  <c r="F359" i="2"/>
  <c r="H359" i="2" s="1"/>
  <c r="F358" i="2"/>
  <c r="H358" i="2" s="1"/>
  <c r="F357" i="2"/>
  <c r="H357" i="2" s="1"/>
  <c r="F356" i="2"/>
  <c r="H356" i="2" s="1"/>
  <c r="F355" i="2"/>
  <c r="H355" i="2" s="1"/>
  <c r="F354" i="2"/>
  <c r="H354" i="2" s="1"/>
  <c r="F353" i="2"/>
  <c r="H353" i="2" s="1"/>
  <c r="F352" i="2"/>
  <c r="H352" i="2" s="1"/>
  <c r="F351" i="2"/>
  <c r="H351" i="2" s="1"/>
  <c r="F350" i="2"/>
  <c r="H350" i="2" s="1"/>
  <c r="F349" i="2"/>
  <c r="H349" i="2" s="1"/>
  <c r="F348" i="2"/>
  <c r="H348" i="2" s="1"/>
  <c r="F347" i="2"/>
  <c r="H347" i="2" s="1"/>
  <c r="F346" i="2"/>
  <c r="H346" i="2" s="1"/>
  <c r="F345" i="2"/>
  <c r="H345" i="2" s="1"/>
  <c r="F344" i="2"/>
  <c r="H344" i="2" s="1"/>
  <c r="F343" i="2"/>
  <c r="H343" i="2" s="1"/>
  <c r="F342" i="2"/>
  <c r="H342" i="2" s="1"/>
  <c r="F341" i="2"/>
  <c r="H341" i="2" s="1"/>
  <c r="F340" i="2"/>
  <c r="H340" i="2" s="1"/>
  <c r="F339" i="2"/>
  <c r="H339" i="2" s="1"/>
  <c r="F338" i="2"/>
  <c r="H338" i="2" s="1"/>
  <c r="F337" i="2"/>
  <c r="H337" i="2" s="1"/>
  <c r="F336" i="2"/>
  <c r="H336" i="2" s="1"/>
  <c r="F335" i="2"/>
  <c r="H335" i="2" s="1"/>
  <c r="F334" i="2"/>
  <c r="H334" i="2" s="1"/>
  <c r="F333" i="2"/>
  <c r="H333" i="2" s="1"/>
  <c r="F332" i="2"/>
  <c r="H332" i="2" s="1"/>
  <c r="F331" i="2"/>
  <c r="H331" i="2" s="1"/>
  <c r="F330" i="2"/>
  <c r="H330" i="2" s="1"/>
  <c r="F329" i="2"/>
  <c r="H329" i="2" s="1"/>
  <c r="F328" i="2"/>
  <c r="H328" i="2" s="1"/>
  <c r="F327" i="2"/>
  <c r="H327" i="2" s="1"/>
  <c r="F326" i="2"/>
  <c r="H326" i="2" s="1"/>
  <c r="F325" i="2"/>
  <c r="H325" i="2" s="1"/>
  <c r="F324" i="2"/>
  <c r="H324" i="2" s="1"/>
  <c r="F323" i="2"/>
  <c r="H323" i="2" s="1"/>
  <c r="F322" i="2"/>
  <c r="H322" i="2" s="1"/>
  <c r="F321" i="2"/>
  <c r="H321" i="2" s="1"/>
  <c r="F320" i="2"/>
  <c r="H320" i="2" s="1"/>
  <c r="F319" i="2"/>
  <c r="H319" i="2" s="1"/>
  <c r="F318" i="2"/>
  <c r="H318" i="2" s="1"/>
  <c r="F317" i="2"/>
  <c r="H317" i="2" s="1"/>
  <c r="F316" i="2"/>
  <c r="H316" i="2" s="1"/>
  <c r="F315" i="2"/>
  <c r="H315" i="2" s="1"/>
  <c r="F314" i="2"/>
  <c r="H314" i="2" s="1"/>
  <c r="F313" i="2"/>
  <c r="H313" i="2" s="1"/>
  <c r="F312" i="2"/>
  <c r="H312" i="2" s="1"/>
  <c r="F311" i="2"/>
  <c r="H311" i="2" s="1"/>
  <c r="F310" i="2"/>
  <c r="H310" i="2" s="1"/>
  <c r="F309" i="2"/>
  <c r="H309" i="2" s="1"/>
  <c r="F308" i="2"/>
  <c r="H308" i="2" s="1"/>
  <c r="F307" i="2"/>
  <c r="H307" i="2" s="1"/>
  <c r="F306" i="2"/>
  <c r="H306" i="2" s="1"/>
  <c r="F305" i="2"/>
  <c r="H305" i="2" s="1"/>
  <c r="F304" i="2"/>
  <c r="H304" i="2" s="1"/>
  <c r="F303" i="2"/>
  <c r="H303" i="2" s="1"/>
  <c r="F302" i="2"/>
  <c r="H302" i="2" s="1"/>
  <c r="F301" i="2"/>
  <c r="H301" i="2" s="1"/>
  <c r="F300" i="2"/>
  <c r="H300" i="2" s="1"/>
  <c r="F299" i="2"/>
  <c r="H299" i="2" s="1"/>
  <c r="F298" i="2"/>
  <c r="H298" i="2" s="1"/>
  <c r="F297" i="2"/>
  <c r="H297" i="2" s="1"/>
  <c r="F296" i="2"/>
  <c r="H296" i="2" s="1"/>
  <c r="F295" i="2"/>
  <c r="H295" i="2" s="1"/>
  <c r="F294" i="2"/>
  <c r="H294" i="2" s="1"/>
  <c r="F293" i="2"/>
  <c r="H293" i="2" s="1"/>
  <c r="F292" i="2"/>
  <c r="H292" i="2" s="1"/>
  <c r="F291" i="2"/>
  <c r="H291" i="2" s="1"/>
  <c r="F290" i="2"/>
  <c r="H290" i="2" s="1"/>
  <c r="F289" i="2"/>
  <c r="H289" i="2" s="1"/>
  <c r="F288" i="2"/>
  <c r="H288" i="2" s="1"/>
  <c r="F287" i="2"/>
  <c r="H287" i="2" s="1"/>
  <c r="F286" i="2"/>
  <c r="H286" i="2" s="1"/>
  <c r="F285" i="2"/>
  <c r="H285" i="2" s="1"/>
  <c r="F284" i="2"/>
  <c r="H284" i="2" s="1"/>
  <c r="F283" i="2"/>
  <c r="H283" i="2" s="1"/>
  <c r="F282" i="2"/>
  <c r="H282" i="2" s="1"/>
  <c r="F281" i="2"/>
  <c r="H281" i="2" s="1"/>
  <c r="F280" i="2"/>
  <c r="H280" i="2" s="1"/>
  <c r="F279" i="2"/>
  <c r="H279" i="2" s="1"/>
  <c r="F278" i="2"/>
  <c r="H278" i="2" s="1"/>
  <c r="F277" i="2"/>
  <c r="H277" i="2" s="1"/>
  <c r="F276" i="2"/>
  <c r="H276" i="2" s="1"/>
  <c r="F275" i="2"/>
  <c r="H275" i="2" s="1"/>
  <c r="F274" i="2"/>
  <c r="H274" i="2" s="1"/>
  <c r="F273" i="2"/>
  <c r="H273" i="2" s="1"/>
  <c r="F272" i="2"/>
  <c r="H272" i="2" s="1"/>
  <c r="F271" i="2"/>
  <c r="H271" i="2" s="1"/>
  <c r="F270" i="2"/>
  <c r="H270" i="2" s="1"/>
  <c r="F269" i="2"/>
  <c r="H269" i="2" s="1"/>
  <c r="F268" i="2"/>
  <c r="H268" i="2" s="1"/>
  <c r="F267" i="2"/>
  <c r="H267" i="2" s="1"/>
  <c r="F266" i="2"/>
  <c r="H266" i="2" s="1"/>
  <c r="F265" i="2"/>
  <c r="H265" i="2" s="1"/>
  <c r="F264" i="2"/>
  <c r="H264" i="2" s="1"/>
  <c r="F263" i="2"/>
  <c r="H263" i="2" s="1"/>
  <c r="F262" i="2"/>
  <c r="H262" i="2" s="1"/>
  <c r="F261" i="2"/>
  <c r="H261" i="2" s="1"/>
  <c r="F260" i="2"/>
  <c r="H260" i="2" s="1"/>
  <c r="F259" i="2"/>
  <c r="H259" i="2" s="1"/>
  <c r="F258" i="2"/>
  <c r="H258" i="2" s="1"/>
  <c r="F257" i="2"/>
  <c r="H257" i="2" s="1"/>
  <c r="F256" i="2"/>
  <c r="H256" i="2" s="1"/>
  <c r="F255" i="2"/>
  <c r="H255" i="2" s="1"/>
  <c r="F254" i="2"/>
  <c r="H254" i="2" s="1"/>
  <c r="F253" i="2"/>
  <c r="H253" i="2" s="1"/>
  <c r="F252" i="2"/>
  <c r="H252" i="2" s="1"/>
  <c r="F251" i="2"/>
  <c r="H251" i="2" s="1"/>
  <c r="F250" i="2"/>
  <c r="H250" i="2" s="1"/>
  <c r="F249" i="2"/>
  <c r="H249" i="2" s="1"/>
  <c r="F248" i="2"/>
  <c r="H248" i="2" s="1"/>
  <c r="F247" i="2"/>
  <c r="H247" i="2" s="1"/>
  <c r="F246" i="2"/>
  <c r="H246" i="2" s="1"/>
  <c r="F245" i="2"/>
  <c r="H245" i="2" s="1"/>
  <c r="F244" i="2"/>
  <c r="H244" i="2" s="1"/>
  <c r="F243" i="2"/>
  <c r="H243" i="2" s="1"/>
  <c r="F242" i="2"/>
  <c r="H242" i="2" s="1"/>
  <c r="F241" i="2"/>
  <c r="H241" i="2" s="1"/>
  <c r="F240" i="2"/>
  <c r="H240" i="2" s="1"/>
  <c r="F239" i="2"/>
  <c r="H239" i="2" s="1"/>
  <c r="F238" i="2"/>
  <c r="H238" i="2" s="1"/>
  <c r="F237" i="2"/>
  <c r="H237" i="2" s="1"/>
  <c r="F236" i="2"/>
  <c r="H236" i="2" s="1"/>
  <c r="F235" i="2"/>
  <c r="H235" i="2" s="1"/>
  <c r="F234" i="2"/>
  <c r="H234" i="2" s="1"/>
  <c r="F233" i="2"/>
  <c r="H233" i="2" s="1"/>
  <c r="F232" i="2"/>
  <c r="H232" i="2" s="1"/>
  <c r="F231" i="2"/>
  <c r="H231" i="2" s="1"/>
  <c r="F230" i="2"/>
  <c r="H230" i="2" s="1"/>
  <c r="F229" i="2"/>
  <c r="H229" i="2" s="1"/>
  <c r="F228" i="2"/>
  <c r="H228" i="2" s="1"/>
  <c r="F227" i="2"/>
  <c r="H227" i="2" s="1"/>
  <c r="F226" i="2"/>
  <c r="H226" i="2" s="1"/>
  <c r="F225" i="2"/>
  <c r="H225" i="2" s="1"/>
  <c r="F224" i="2"/>
  <c r="H224" i="2" s="1"/>
  <c r="F223" i="2"/>
  <c r="H223" i="2" s="1"/>
  <c r="F222" i="2"/>
  <c r="H222" i="2" s="1"/>
  <c r="F221" i="2"/>
  <c r="H221" i="2" s="1"/>
  <c r="F220" i="2"/>
  <c r="H220" i="2" s="1"/>
  <c r="F219" i="2"/>
  <c r="H219" i="2" s="1"/>
  <c r="F218" i="2"/>
  <c r="H218" i="2" s="1"/>
  <c r="F217" i="2"/>
  <c r="H217" i="2" s="1"/>
  <c r="F216" i="2"/>
  <c r="H216" i="2" s="1"/>
  <c r="F215" i="2"/>
  <c r="H215" i="2" s="1"/>
  <c r="F214" i="2"/>
  <c r="H214" i="2" s="1"/>
  <c r="F213" i="2"/>
  <c r="H213" i="2" s="1"/>
  <c r="F212" i="2"/>
  <c r="H212" i="2" s="1"/>
  <c r="F211" i="2"/>
  <c r="H211" i="2" s="1"/>
  <c r="F210" i="2"/>
  <c r="H210" i="2" s="1"/>
  <c r="F209" i="2"/>
  <c r="H209" i="2" s="1"/>
  <c r="F208" i="2"/>
  <c r="H208" i="2" s="1"/>
  <c r="F207" i="2"/>
  <c r="H207" i="2" s="1"/>
  <c r="F206" i="2"/>
  <c r="H206" i="2" s="1"/>
  <c r="F205" i="2"/>
  <c r="H205" i="2" s="1"/>
  <c r="F204" i="2"/>
  <c r="H204" i="2" s="1"/>
  <c r="F203" i="2"/>
  <c r="H203" i="2" s="1"/>
  <c r="F202" i="2"/>
  <c r="H202" i="2" s="1"/>
  <c r="F201" i="2"/>
  <c r="H201" i="2" s="1"/>
  <c r="F200" i="2"/>
  <c r="H200" i="2" s="1"/>
  <c r="F199" i="2"/>
  <c r="H199" i="2" s="1"/>
  <c r="F198" i="2"/>
  <c r="H198" i="2" s="1"/>
  <c r="F197" i="2"/>
  <c r="H197" i="2" s="1"/>
  <c r="F196" i="2"/>
  <c r="H196" i="2" s="1"/>
  <c r="F195" i="2"/>
  <c r="H195" i="2" s="1"/>
  <c r="F194" i="2"/>
  <c r="H194" i="2" s="1"/>
  <c r="F193" i="2"/>
  <c r="H193" i="2" s="1"/>
  <c r="F192" i="2"/>
  <c r="H192" i="2" s="1"/>
  <c r="F191" i="2"/>
  <c r="H191" i="2" s="1"/>
  <c r="F190" i="2"/>
  <c r="H190" i="2" s="1"/>
  <c r="F189" i="2"/>
  <c r="H189" i="2" s="1"/>
  <c r="F188" i="2"/>
  <c r="H188" i="2" s="1"/>
  <c r="F187" i="2"/>
  <c r="H187" i="2" s="1"/>
  <c r="F186" i="2"/>
  <c r="H186" i="2" s="1"/>
  <c r="F185" i="2"/>
  <c r="H185" i="2" s="1"/>
  <c r="F184" i="2"/>
  <c r="H184" i="2" s="1"/>
  <c r="F183" i="2"/>
  <c r="H183" i="2" s="1"/>
  <c r="F182" i="2"/>
  <c r="H182" i="2" s="1"/>
  <c r="F181" i="2"/>
  <c r="H181" i="2" s="1"/>
  <c r="F180" i="2"/>
  <c r="H180" i="2" s="1"/>
  <c r="F179" i="2"/>
  <c r="H179" i="2" s="1"/>
  <c r="F178" i="2"/>
  <c r="H178" i="2" s="1"/>
  <c r="F177" i="2"/>
  <c r="H177" i="2" s="1"/>
  <c r="F176" i="2"/>
  <c r="H176" i="2" s="1"/>
  <c r="F175" i="2"/>
  <c r="H175" i="2" s="1"/>
  <c r="F174" i="2"/>
  <c r="H174" i="2" s="1"/>
  <c r="F173" i="2"/>
  <c r="H173" i="2" s="1"/>
  <c r="F172" i="2"/>
  <c r="H172" i="2" s="1"/>
  <c r="F171" i="2"/>
  <c r="H171" i="2" s="1"/>
  <c r="F170" i="2"/>
  <c r="H170" i="2" s="1"/>
  <c r="F169" i="2"/>
  <c r="H169" i="2" s="1"/>
  <c r="F168" i="2"/>
  <c r="H168" i="2" s="1"/>
  <c r="F167" i="2"/>
  <c r="H167" i="2" s="1"/>
  <c r="F166" i="2"/>
  <c r="H166" i="2" s="1"/>
  <c r="F165" i="2"/>
  <c r="H165" i="2" s="1"/>
  <c r="F164" i="2"/>
  <c r="H164" i="2" s="1"/>
  <c r="F163" i="2"/>
  <c r="H163" i="2" s="1"/>
  <c r="F162" i="2"/>
  <c r="H162" i="2" s="1"/>
  <c r="F161" i="2"/>
  <c r="H161" i="2" s="1"/>
  <c r="F160" i="2"/>
  <c r="H160" i="2" s="1"/>
  <c r="F159" i="2"/>
  <c r="H159" i="2" s="1"/>
  <c r="F158" i="2"/>
  <c r="H158" i="2" s="1"/>
  <c r="F157" i="2"/>
  <c r="H157" i="2" s="1"/>
  <c r="F156" i="2"/>
  <c r="H156" i="2" s="1"/>
  <c r="F155" i="2"/>
  <c r="H155" i="2" s="1"/>
  <c r="F154" i="2"/>
  <c r="H154" i="2" s="1"/>
  <c r="F153" i="2"/>
  <c r="H153" i="2" s="1"/>
  <c r="F152" i="2"/>
  <c r="H152" i="2" s="1"/>
  <c r="F151" i="2"/>
  <c r="H151" i="2" s="1"/>
  <c r="F150" i="2"/>
  <c r="H150" i="2" s="1"/>
  <c r="F149" i="2"/>
  <c r="H149" i="2" s="1"/>
  <c r="F148" i="2"/>
  <c r="H148" i="2" s="1"/>
  <c r="F147" i="2"/>
  <c r="H147" i="2" s="1"/>
  <c r="F146" i="2"/>
  <c r="H146" i="2" s="1"/>
  <c r="F145" i="2"/>
  <c r="H145" i="2" s="1"/>
  <c r="F144" i="2"/>
  <c r="H144" i="2" s="1"/>
  <c r="F143" i="2"/>
  <c r="H143" i="2" s="1"/>
  <c r="F142" i="2"/>
  <c r="H142" i="2" s="1"/>
  <c r="F141" i="2"/>
  <c r="H141" i="2" s="1"/>
  <c r="F140" i="2"/>
  <c r="H140" i="2" s="1"/>
  <c r="F139" i="2"/>
  <c r="H139" i="2" s="1"/>
  <c r="F138" i="2"/>
  <c r="H138" i="2" s="1"/>
  <c r="F137" i="2"/>
  <c r="H137" i="2" s="1"/>
  <c r="F136" i="2"/>
  <c r="H136" i="2" s="1"/>
  <c r="F135" i="2"/>
  <c r="H135" i="2" s="1"/>
  <c r="F134" i="2"/>
  <c r="H134" i="2" s="1"/>
  <c r="F133" i="2"/>
  <c r="H133" i="2" s="1"/>
  <c r="F132" i="2"/>
  <c r="H132" i="2" s="1"/>
  <c r="F131" i="2"/>
  <c r="H131" i="2" s="1"/>
  <c r="F130" i="2"/>
  <c r="H130" i="2" s="1"/>
  <c r="F129" i="2"/>
  <c r="H129" i="2" s="1"/>
  <c r="F128" i="2"/>
  <c r="H128" i="2" s="1"/>
  <c r="F127" i="2"/>
  <c r="H127" i="2" s="1"/>
  <c r="F126" i="2"/>
  <c r="H126" i="2" s="1"/>
  <c r="F125" i="2"/>
  <c r="H125" i="2" s="1"/>
  <c r="F124" i="2"/>
  <c r="H124" i="2" s="1"/>
  <c r="F123" i="2"/>
  <c r="H123" i="2" s="1"/>
  <c r="F122" i="2"/>
  <c r="H122" i="2" s="1"/>
  <c r="F121" i="2"/>
  <c r="H121" i="2" s="1"/>
  <c r="F120" i="2"/>
  <c r="H120" i="2" s="1"/>
  <c r="F119" i="2"/>
  <c r="H119" i="2" s="1"/>
  <c r="F118" i="2"/>
  <c r="H118" i="2" s="1"/>
  <c r="F117" i="2"/>
  <c r="H117" i="2" s="1"/>
  <c r="F116" i="2"/>
  <c r="H116" i="2" s="1"/>
  <c r="F115" i="2"/>
  <c r="H115" i="2" s="1"/>
  <c r="F114" i="2"/>
  <c r="H114" i="2" s="1"/>
  <c r="F113" i="2"/>
  <c r="H113" i="2" s="1"/>
  <c r="F112" i="2"/>
  <c r="H112" i="2" s="1"/>
  <c r="F111" i="2"/>
  <c r="H111" i="2" s="1"/>
  <c r="F110" i="2"/>
  <c r="H110" i="2" s="1"/>
  <c r="F109" i="2"/>
  <c r="H109" i="2" s="1"/>
  <c r="F108" i="2"/>
  <c r="H108" i="2" s="1"/>
  <c r="F107" i="2"/>
  <c r="H107" i="2" s="1"/>
  <c r="F106" i="2"/>
  <c r="H106" i="2" s="1"/>
  <c r="F105" i="2"/>
  <c r="H105" i="2" s="1"/>
  <c r="F104" i="2"/>
  <c r="H104" i="2" s="1"/>
  <c r="F103" i="2"/>
  <c r="H103" i="2" s="1"/>
  <c r="F102" i="2"/>
  <c r="H102" i="2" s="1"/>
  <c r="F101" i="2"/>
  <c r="H101" i="2" s="1"/>
  <c r="F100" i="2"/>
  <c r="H100" i="2" s="1"/>
  <c r="F99" i="2"/>
  <c r="H99" i="2" s="1"/>
  <c r="F98" i="2"/>
  <c r="H98" i="2" s="1"/>
  <c r="F97" i="2"/>
  <c r="H97" i="2" s="1"/>
  <c r="F96" i="2"/>
  <c r="H96" i="2" s="1"/>
  <c r="F95" i="2"/>
  <c r="H95" i="2" s="1"/>
  <c r="F94" i="2"/>
  <c r="H94" i="2" s="1"/>
  <c r="F93" i="2"/>
  <c r="H93" i="2" s="1"/>
  <c r="F92" i="2"/>
  <c r="H92" i="2" s="1"/>
  <c r="F91" i="2"/>
  <c r="H91" i="2" s="1"/>
  <c r="F90" i="2"/>
  <c r="H90" i="2" s="1"/>
  <c r="F89" i="2"/>
  <c r="H89" i="2" s="1"/>
  <c r="F88" i="2"/>
  <c r="H88" i="2" s="1"/>
  <c r="F87" i="2"/>
  <c r="H87" i="2" s="1"/>
  <c r="F86" i="2"/>
  <c r="H86" i="2" s="1"/>
  <c r="F85" i="2"/>
  <c r="H85" i="2" s="1"/>
  <c r="F84" i="2"/>
  <c r="H84" i="2" s="1"/>
  <c r="F83" i="2"/>
  <c r="H83" i="2" s="1"/>
  <c r="F82" i="2"/>
  <c r="H82" i="2" s="1"/>
  <c r="F81" i="2"/>
  <c r="H81" i="2" s="1"/>
  <c r="F80" i="2"/>
  <c r="H80" i="2" s="1"/>
  <c r="F79" i="2"/>
  <c r="H79" i="2" s="1"/>
  <c r="F78" i="2"/>
  <c r="H78" i="2" s="1"/>
  <c r="F77" i="2"/>
  <c r="H77" i="2" s="1"/>
  <c r="C65" i="2"/>
  <c r="C44" i="2"/>
  <c r="O38" i="1" s="1"/>
  <c r="C39" i="2"/>
  <c r="B72" i="2" s="1"/>
  <c r="C64" i="2"/>
  <c r="C8" i="2"/>
  <c r="C55" i="2" l="1"/>
  <c r="E53" i="2" s="1"/>
  <c r="C4" i="8" s="1"/>
  <c r="D2" i="8" s="1"/>
  <c r="CK57" i="2"/>
  <c r="H1034" i="2"/>
  <c r="B73" i="2"/>
  <c r="DI34" i="2"/>
  <c r="DJ34" i="2"/>
  <c r="DH34" i="2"/>
  <c r="DJ41" i="2"/>
  <c r="DI41" i="2"/>
  <c r="DH41" i="2"/>
  <c r="DI33" i="2"/>
  <c r="DJ33" i="2"/>
  <c r="DH33" i="2"/>
  <c r="DW10" i="2"/>
  <c r="DW9" i="2"/>
  <c r="BG78" i="2"/>
  <c r="C34" i="2"/>
  <c r="C41" i="2" s="1"/>
  <c r="O39" i="1" s="1"/>
  <c r="C25" i="2"/>
  <c r="CZ52" i="2"/>
  <c r="CX52" i="2"/>
  <c r="CV52" i="2"/>
  <c r="CT52" i="2"/>
  <c r="CR52" i="2"/>
  <c r="CP52" i="2"/>
  <c r="CN52" i="2"/>
  <c r="CL52" i="2"/>
  <c r="CY51" i="2"/>
  <c r="CW51" i="2"/>
  <c r="CU51" i="2"/>
  <c r="CS51" i="2"/>
  <c r="CQ51" i="2"/>
  <c r="CO51" i="2"/>
  <c r="CM51" i="2"/>
  <c r="CK51" i="2"/>
  <c r="CY52" i="2"/>
  <c r="CU52" i="2"/>
  <c r="CQ52" i="2"/>
  <c r="CM52" i="2"/>
  <c r="CZ51" i="2"/>
  <c r="CV51" i="2"/>
  <c r="CR51" i="2"/>
  <c r="CN51" i="2"/>
  <c r="CS52" i="2"/>
  <c r="CK52" i="2"/>
  <c r="CT51" i="2"/>
  <c r="CL51" i="2"/>
  <c r="CO52" i="2"/>
  <c r="CP51" i="2"/>
  <c r="CW52" i="2"/>
  <c r="CX51" i="2"/>
  <c r="DJ48" i="2"/>
  <c r="DH48" i="2"/>
  <c r="AF48" i="2"/>
  <c r="AD48" i="2"/>
  <c r="AB48" i="2"/>
  <c r="Z48" i="2"/>
  <c r="X48" i="2"/>
  <c r="V48" i="2"/>
  <c r="T48" i="2"/>
  <c r="R48" i="2"/>
  <c r="P48" i="2"/>
  <c r="N48" i="2"/>
  <c r="L48" i="2"/>
  <c r="J48" i="2"/>
  <c r="DI47" i="2"/>
  <c r="AE47" i="2"/>
  <c r="AC47" i="2"/>
  <c r="AA47" i="2"/>
  <c r="Y47" i="2"/>
  <c r="W47" i="2"/>
  <c r="U47" i="2"/>
  <c r="S47" i="2"/>
  <c r="Q47" i="2"/>
  <c r="O47" i="2"/>
  <c r="M47" i="2"/>
  <c r="K47" i="2"/>
  <c r="I47" i="2"/>
  <c r="DI46" i="2"/>
  <c r="DI48" i="2"/>
  <c r="AE48" i="2"/>
  <c r="AA48" i="2"/>
  <c r="W48" i="2"/>
  <c r="S48" i="2"/>
  <c r="O48" i="2"/>
  <c r="K48" i="2"/>
  <c r="DJ47" i="2"/>
  <c r="AD47" i="2"/>
  <c r="Z47" i="2"/>
  <c r="V47" i="2"/>
  <c r="R47" i="2"/>
  <c r="N47" i="2"/>
  <c r="J47" i="2"/>
  <c r="DJ46" i="2"/>
  <c r="AE46" i="2"/>
  <c r="AC46" i="2"/>
  <c r="AA46" i="2"/>
  <c r="Y46" i="2"/>
  <c r="W46" i="2"/>
  <c r="U46" i="2"/>
  <c r="S46" i="2"/>
  <c r="Q46" i="2"/>
  <c r="O46" i="2"/>
  <c r="M46" i="2"/>
  <c r="K46" i="2"/>
  <c r="I46" i="2"/>
  <c r="DI45" i="2"/>
  <c r="AE45" i="2"/>
  <c r="AC45" i="2"/>
  <c r="AA45" i="2"/>
  <c r="Y45" i="2"/>
  <c r="W45" i="2"/>
  <c r="U45" i="2"/>
  <c r="S45" i="2"/>
  <c r="Q45" i="2"/>
  <c r="O45" i="2"/>
  <c r="M45" i="2"/>
  <c r="K45" i="2"/>
  <c r="I45" i="2"/>
  <c r="DI44" i="2"/>
  <c r="Y48" i="2"/>
  <c r="Q48" i="2"/>
  <c r="I48" i="2"/>
  <c r="DH47" i="2"/>
  <c r="AF47" i="2"/>
  <c r="X47" i="2"/>
  <c r="P47" i="2"/>
  <c r="DH46" i="2"/>
  <c r="AF46" i="2"/>
  <c r="AB46" i="2"/>
  <c r="X46" i="2"/>
  <c r="T46" i="2"/>
  <c r="P46" i="2"/>
  <c r="L46" i="2"/>
  <c r="DJ45" i="2"/>
  <c r="AD45" i="2"/>
  <c r="Z45" i="2"/>
  <c r="V45" i="2"/>
  <c r="R45" i="2"/>
  <c r="N45" i="2"/>
  <c r="J45" i="2"/>
  <c r="DH44" i="2"/>
  <c r="AE44" i="2"/>
  <c r="AC44" i="2"/>
  <c r="AA44" i="2"/>
  <c r="Y44" i="2"/>
  <c r="W44" i="2"/>
  <c r="U44" i="2"/>
  <c r="S44" i="2"/>
  <c r="Q44" i="2"/>
  <c r="O44" i="2"/>
  <c r="M44" i="2"/>
  <c r="K44" i="2"/>
  <c r="I44" i="2"/>
  <c r="DJ43" i="2"/>
  <c r="DH43" i="2"/>
  <c r="AF43" i="2"/>
  <c r="AD43" i="2"/>
  <c r="AB43" i="2"/>
  <c r="Z43" i="2"/>
  <c r="X43" i="2"/>
  <c r="V43" i="2"/>
  <c r="T43" i="2"/>
  <c r="R43" i="2"/>
  <c r="P43" i="2"/>
  <c r="N43" i="2"/>
  <c r="L43" i="2"/>
  <c r="J43" i="2"/>
  <c r="DI42" i="2"/>
  <c r="AE42" i="2"/>
  <c r="AC42" i="2"/>
  <c r="AA42" i="2"/>
  <c r="Y42" i="2"/>
  <c r="W42" i="2"/>
  <c r="U42" i="2"/>
  <c r="S42" i="2"/>
  <c r="Q42" i="2"/>
  <c r="O42" i="2"/>
  <c r="M42" i="2"/>
  <c r="K42" i="2"/>
  <c r="I42" i="2"/>
  <c r="DJ37" i="2"/>
  <c r="DH37" i="2"/>
  <c r="AF37" i="2"/>
  <c r="AD37" i="2"/>
  <c r="AB37" i="2"/>
  <c r="Z37" i="2"/>
  <c r="X37" i="2"/>
  <c r="V37" i="2"/>
  <c r="T37" i="2"/>
  <c r="R37" i="2"/>
  <c r="P37" i="2"/>
  <c r="N37" i="2"/>
  <c r="L37" i="2"/>
  <c r="J37" i="2"/>
  <c r="DI40" i="2"/>
  <c r="AE40" i="2"/>
  <c r="AC40" i="2"/>
  <c r="AA40" i="2"/>
  <c r="Y40" i="2"/>
  <c r="W40" i="2"/>
  <c r="U40" i="2"/>
  <c r="S40" i="2"/>
  <c r="Q40" i="2"/>
  <c r="O40" i="2"/>
  <c r="M40" i="2"/>
  <c r="K40" i="2"/>
  <c r="I40" i="2"/>
  <c r="AC48" i="2"/>
  <c r="M48" i="2"/>
  <c r="AB47" i="2"/>
  <c r="L47" i="2"/>
  <c r="Z46" i="2"/>
  <c r="R46" i="2"/>
  <c r="J46" i="2"/>
  <c r="DH45" i="2"/>
  <c r="AF45" i="2"/>
  <c r="X45" i="2"/>
  <c r="P45" i="2"/>
  <c r="DJ44" i="2"/>
  <c r="AD44" i="2"/>
  <c r="Z44" i="2"/>
  <c r="V44" i="2"/>
  <c r="R44" i="2"/>
  <c r="N44" i="2"/>
  <c r="J44" i="2"/>
  <c r="AC43" i="2"/>
  <c r="Y43" i="2"/>
  <c r="U43" i="2"/>
  <c r="Q43" i="2"/>
  <c r="M43" i="2"/>
  <c r="I43" i="2"/>
  <c r="DJ42" i="2"/>
  <c r="AD42" i="2"/>
  <c r="Z42" i="2"/>
  <c r="V42" i="2"/>
  <c r="R42" i="2"/>
  <c r="N42" i="2"/>
  <c r="J42" i="2"/>
  <c r="AC37" i="2"/>
  <c r="Y37" i="2"/>
  <c r="U37" i="2"/>
  <c r="Q37" i="2"/>
  <c r="M37" i="2"/>
  <c r="I37" i="2"/>
  <c r="DJ40" i="2"/>
  <c r="AD40" i="2"/>
  <c r="Z40" i="2"/>
  <c r="V40" i="2"/>
  <c r="R40" i="2"/>
  <c r="N40" i="2"/>
  <c r="J40" i="2"/>
  <c r="DI39" i="2"/>
  <c r="AE39" i="2"/>
  <c r="AC39" i="2"/>
  <c r="AA39" i="2"/>
  <c r="Y39" i="2"/>
  <c r="W39" i="2"/>
  <c r="U39" i="2"/>
  <c r="S39" i="2"/>
  <c r="Q39" i="2"/>
  <c r="O39" i="2"/>
  <c r="M39" i="2"/>
  <c r="K39" i="2"/>
  <c r="I39" i="2"/>
  <c r="DJ38" i="2"/>
  <c r="DH38" i="2"/>
  <c r="AF38" i="2"/>
  <c r="AD38" i="2"/>
  <c r="AB38" i="2"/>
  <c r="Z38" i="2"/>
  <c r="X38" i="2"/>
  <c r="V38" i="2"/>
  <c r="T38" i="2"/>
  <c r="R38" i="2"/>
  <c r="P38" i="2"/>
  <c r="N38" i="2"/>
  <c r="L38" i="2"/>
  <c r="J38" i="2"/>
  <c r="DJ36" i="2"/>
  <c r="DH36" i="2"/>
  <c r="V46" i="2"/>
  <c r="T45" i="2"/>
  <c r="AF44" i="2"/>
  <c r="X44" i="2"/>
  <c r="P44" i="2"/>
  <c r="DI43" i="2"/>
  <c r="AE43" i="2"/>
  <c r="W43" i="2"/>
  <c r="O43" i="2"/>
  <c r="DH42" i="2"/>
  <c r="AF42" i="2"/>
  <c r="X42" i="2"/>
  <c r="P42" i="2"/>
  <c r="DI37" i="2"/>
  <c r="AE37" i="2"/>
  <c r="W37" i="2"/>
  <c r="O37" i="2"/>
  <c r="DH40" i="2"/>
  <c r="AF40" i="2"/>
  <c r="X40" i="2"/>
  <c r="P40" i="2"/>
  <c r="DJ39" i="2"/>
  <c r="AD39" i="2"/>
  <c r="Z39" i="2"/>
  <c r="V39" i="2"/>
  <c r="R39" i="2"/>
  <c r="N39" i="2"/>
  <c r="J39" i="2"/>
  <c r="AC38" i="2"/>
  <c r="Y38" i="2"/>
  <c r="U38" i="2"/>
  <c r="Q38" i="2"/>
  <c r="M38" i="2"/>
  <c r="I38" i="2"/>
  <c r="AE36" i="2"/>
  <c r="AC36" i="2"/>
  <c r="AA36" i="2"/>
  <c r="Y36" i="2"/>
  <c r="W36" i="2"/>
  <c r="U36" i="2"/>
  <c r="S36" i="2"/>
  <c r="Q36" i="2"/>
  <c r="O36" i="2"/>
  <c r="M36" i="2"/>
  <c r="K36" i="2"/>
  <c r="I36" i="2"/>
  <c r="DI35" i="2"/>
  <c r="AE35" i="2"/>
  <c r="AC35" i="2"/>
  <c r="AA35" i="2"/>
  <c r="Y35" i="2"/>
  <c r="W35" i="2"/>
  <c r="U35" i="2"/>
  <c r="S35" i="2"/>
  <c r="Q35" i="2"/>
  <c r="O35" i="2"/>
  <c r="M35" i="2"/>
  <c r="K35" i="2"/>
  <c r="I35" i="2"/>
  <c r="AE33" i="2"/>
  <c r="AC33" i="2"/>
  <c r="AA33" i="2"/>
  <c r="Y33" i="2"/>
  <c r="W33" i="2"/>
  <c r="U33" i="2"/>
  <c r="S33" i="2"/>
  <c r="Q33" i="2"/>
  <c r="O33" i="2"/>
  <c r="M33" i="2"/>
  <c r="K33" i="2"/>
  <c r="I33" i="2"/>
  <c r="DI32" i="2"/>
  <c r="AE32" i="2"/>
  <c r="AC32" i="2"/>
  <c r="AA32" i="2"/>
  <c r="Y32" i="2"/>
  <c r="W32" i="2"/>
  <c r="U32" i="2"/>
  <c r="S32" i="2"/>
  <c r="Q32" i="2"/>
  <c r="O32" i="2"/>
  <c r="M32" i="2"/>
  <c r="K32" i="2"/>
  <c r="I32" i="2"/>
  <c r="DJ31" i="2"/>
  <c r="DH31" i="2"/>
  <c r="AF31" i="2"/>
  <c r="AD31" i="2"/>
  <c r="AB31" i="2"/>
  <c r="Z31" i="2"/>
  <c r="X31" i="2"/>
  <c r="V31" i="2"/>
  <c r="T31" i="2"/>
  <c r="R31" i="2"/>
  <c r="P31" i="2"/>
  <c r="N31" i="2"/>
  <c r="L31" i="2"/>
  <c r="J31" i="2"/>
  <c r="DI30" i="2"/>
  <c r="AE30" i="2"/>
  <c r="AC30" i="2"/>
  <c r="AA30" i="2"/>
  <c r="Y30" i="2"/>
  <c r="W30" i="2"/>
  <c r="U30" i="2"/>
  <c r="S30" i="2"/>
  <c r="Q30" i="2"/>
  <c r="O30" i="2"/>
  <c r="M30" i="2"/>
  <c r="K30" i="2"/>
  <c r="I30" i="2"/>
  <c r="DJ29" i="2"/>
  <c r="DH29" i="2"/>
  <c r="AF29" i="2"/>
  <c r="AD29" i="2"/>
  <c r="AB29" i="2"/>
  <c r="Z29" i="2"/>
  <c r="X29" i="2"/>
  <c r="V29" i="2"/>
  <c r="T29" i="2"/>
  <c r="R29" i="2"/>
  <c r="P29" i="2"/>
  <c r="N29" i="2"/>
  <c r="L29" i="2"/>
  <c r="J29" i="2"/>
  <c r="DI28" i="2"/>
  <c r="AE28" i="2"/>
  <c r="AC28" i="2"/>
  <c r="AA28" i="2"/>
  <c r="Y28" i="2"/>
  <c r="W28" i="2"/>
  <c r="U28" i="2"/>
  <c r="S28" i="2"/>
  <c r="Q28" i="2"/>
  <c r="O28" i="2"/>
  <c r="M28" i="2"/>
  <c r="K28" i="2"/>
  <c r="I28" i="2"/>
  <c r="DI27" i="2"/>
  <c r="AE27" i="2"/>
  <c r="AC27" i="2"/>
  <c r="AA27" i="2"/>
  <c r="Y27" i="2"/>
  <c r="W27" i="2"/>
  <c r="U27" i="2"/>
  <c r="S27" i="2"/>
  <c r="Q27" i="2"/>
  <c r="O27" i="2"/>
  <c r="M27" i="2"/>
  <c r="K27" i="2"/>
  <c r="I27" i="2"/>
  <c r="DI26" i="2"/>
  <c r="AD46" i="2"/>
  <c r="AB45" i="2"/>
  <c r="T44" i="2"/>
  <c r="AA43" i="2"/>
  <c r="K43" i="2"/>
  <c r="T42" i="2"/>
  <c r="AA37" i="2"/>
  <c r="K37" i="2"/>
  <c r="T40" i="2"/>
  <c r="DH39" i="2"/>
  <c r="AF39" i="2"/>
  <c r="X39" i="2"/>
  <c r="P39" i="2"/>
  <c r="DI38" i="2"/>
  <c r="AE38" i="2"/>
  <c r="BF38" i="2" s="1"/>
  <c r="W38" i="2"/>
  <c r="O38" i="2"/>
  <c r="DI36" i="2"/>
  <c r="AF36" i="2"/>
  <c r="AB36" i="2"/>
  <c r="X36" i="2"/>
  <c r="T36" i="2"/>
  <c r="P36" i="2"/>
  <c r="L36" i="2"/>
  <c r="DJ35" i="2"/>
  <c r="AD35" i="2"/>
  <c r="Z35" i="2"/>
  <c r="V35" i="2"/>
  <c r="R35" i="2"/>
  <c r="N35" i="2"/>
  <c r="J35" i="2"/>
  <c r="AF33" i="2"/>
  <c r="AB33" i="2"/>
  <c r="X33" i="2"/>
  <c r="T33" i="2"/>
  <c r="P33" i="2"/>
  <c r="L33" i="2"/>
  <c r="DH32" i="2"/>
  <c r="AF32" i="2"/>
  <c r="AB32" i="2"/>
  <c r="X32" i="2"/>
  <c r="T32" i="2"/>
  <c r="P32" i="2"/>
  <c r="L32" i="2"/>
  <c r="DI31" i="2"/>
  <c r="AE31" i="2"/>
  <c r="AA31" i="2"/>
  <c r="W31" i="2"/>
  <c r="S31" i="2"/>
  <c r="O31" i="2"/>
  <c r="K31" i="2"/>
  <c r="DH30" i="2"/>
  <c r="AF30" i="2"/>
  <c r="AB30" i="2"/>
  <c r="X30" i="2"/>
  <c r="T30" i="2"/>
  <c r="P30" i="2"/>
  <c r="L30" i="2"/>
  <c r="DI29" i="2"/>
  <c r="AE29" i="2"/>
  <c r="AA29" i="2"/>
  <c r="W29" i="2"/>
  <c r="S29" i="2"/>
  <c r="O29" i="2"/>
  <c r="K29" i="2"/>
  <c r="DH28" i="2"/>
  <c r="AF28" i="2"/>
  <c r="AB28" i="2"/>
  <c r="X28" i="2"/>
  <c r="T28" i="2"/>
  <c r="P28" i="2"/>
  <c r="L28" i="2"/>
  <c r="DJ27" i="2"/>
  <c r="AD27" i="2"/>
  <c r="Z27" i="2"/>
  <c r="V27" i="2"/>
  <c r="R27" i="2"/>
  <c r="N27" i="2"/>
  <c r="J27" i="2"/>
  <c r="DH26" i="2"/>
  <c r="AE26" i="2"/>
  <c r="AC26" i="2"/>
  <c r="AA26" i="2"/>
  <c r="Y26" i="2"/>
  <c r="W26" i="2"/>
  <c r="U26" i="2"/>
  <c r="S26" i="2"/>
  <c r="Q26" i="2"/>
  <c r="O26" i="2"/>
  <c r="M26" i="2"/>
  <c r="K26" i="2"/>
  <c r="I26" i="2"/>
  <c r="DI25" i="2"/>
  <c r="AE25" i="2"/>
  <c r="AC25" i="2"/>
  <c r="AA25" i="2"/>
  <c r="Y25" i="2"/>
  <c r="W25" i="2"/>
  <c r="U25" i="2"/>
  <c r="S25" i="2"/>
  <c r="Q25" i="2"/>
  <c r="O25" i="2"/>
  <c r="M25" i="2"/>
  <c r="K25" i="2"/>
  <c r="I25" i="2"/>
  <c r="DI24" i="2"/>
  <c r="AE24" i="2"/>
  <c r="AC24" i="2"/>
  <c r="AA24" i="2"/>
  <c r="Y24" i="2"/>
  <c r="W24" i="2"/>
  <c r="U24" i="2"/>
  <c r="S24" i="2"/>
  <c r="Q24" i="2"/>
  <c r="O24" i="2"/>
  <c r="M24" i="2"/>
  <c r="K24" i="2"/>
  <c r="I24" i="2"/>
  <c r="DJ23" i="2"/>
  <c r="DH23" i="2"/>
  <c r="AF23" i="2"/>
  <c r="AD23" i="2"/>
  <c r="AB23" i="2"/>
  <c r="Z23" i="2"/>
  <c r="X23" i="2"/>
  <c r="V23" i="2"/>
  <c r="T23" i="2"/>
  <c r="R23" i="2"/>
  <c r="P23" i="2"/>
  <c r="N23" i="2"/>
  <c r="L23" i="2"/>
  <c r="J23" i="2"/>
  <c r="DJ22" i="2"/>
  <c r="DH22" i="2"/>
  <c r="AF22" i="2"/>
  <c r="AD22" i="2"/>
  <c r="AB22" i="2"/>
  <c r="Z22" i="2"/>
  <c r="X22" i="2"/>
  <c r="V22" i="2"/>
  <c r="T22" i="2"/>
  <c r="R22" i="2"/>
  <c r="P22" i="2"/>
  <c r="N22" i="2"/>
  <c r="L22" i="2"/>
  <c r="J22" i="2"/>
  <c r="DJ21" i="2"/>
  <c r="DH21" i="2"/>
  <c r="AF21" i="2"/>
  <c r="AD21" i="2"/>
  <c r="AB21" i="2"/>
  <c r="Z21" i="2"/>
  <c r="X21" i="2"/>
  <c r="V21" i="2"/>
  <c r="T21" i="2"/>
  <c r="R21" i="2"/>
  <c r="P21" i="2"/>
  <c r="N21" i="2"/>
  <c r="L21" i="2"/>
  <c r="J21" i="2"/>
  <c r="DI20" i="2"/>
  <c r="AE20" i="2"/>
  <c r="AC20" i="2"/>
  <c r="AA20" i="2"/>
  <c r="Y20" i="2"/>
  <c r="W20" i="2"/>
  <c r="U20" i="2"/>
  <c r="U48" i="2"/>
  <c r="T47" i="2"/>
  <c r="N46" i="2"/>
  <c r="L45" i="2"/>
  <c r="L44" i="2"/>
  <c r="L42" i="2"/>
  <c r="L40" i="2"/>
  <c r="T39" i="2"/>
  <c r="AA38" i="2"/>
  <c r="K38" i="2"/>
  <c r="AD36" i="2"/>
  <c r="V36" i="2"/>
  <c r="N36" i="2"/>
  <c r="AB35" i="2"/>
  <c r="T35" i="2"/>
  <c r="L35" i="2"/>
  <c r="Z33" i="2"/>
  <c r="R33" i="2"/>
  <c r="J33" i="2"/>
  <c r="Z32" i="2"/>
  <c r="R32" i="2"/>
  <c r="J32" i="2"/>
  <c r="AC31" i="2"/>
  <c r="U31" i="2"/>
  <c r="M31" i="2"/>
  <c r="Z30" i="2"/>
  <c r="R30" i="2"/>
  <c r="J30" i="2"/>
  <c r="AC29" i="2"/>
  <c r="U29" i="2"/>
  <c r="M29" i="2"/>
  <c r="Z28" i="2"/>
  <c r="R28" i="2"/>
  <c r="J28" i="2"/>
  <c r="AB27" i="2"/>
  <c r="T27" i="2"/>
  <c r="L27" i="2"/>
  <c r="AD26" i="2"/>
  <c r="Z26" i="2"/>
  <c r="V26" i="2"/>
  <c r="R26" i="2"/>
  <c r="N26" i="2"/>
  <c r="J26" i="2"/>
  <c r="DH25" i="2"/>
  <c r="AF25" i="2"/>
  <c r="AB25" i="2"/>
  <c r="X25" i="2"/>
  <c r="T25" i="2"/>
  <c r="P25" i="2"/>
  <c r="L25" i="2"/>
  <c r="DJ24" i="2"/>
  <c r="AD24" i="2"/>
  <c r="Z24" i="2"/>
  <c r="V24" i="2"/>
  <c r="R24" i="2"/>
  <c r="N24" i="2"/>
  <c r="J24" i="2"/>
  <c r="AC23" i="2"/>
  <c r="Y23" i="2"/>
  <c r="U23" i="2"/>
  <c r="Q23" i="2"/>
  <c r="M23" i="2"/>
  <c r="I23" i="2"/>
  <c r="DI22" i="2"/>
  <c r="AE22" i="2"/>
  <c r="AA22" i="2"/>
  <c r="W22" i="2"/>
  <c r="S22" i="2"/>
  <c r="O22" i="2"/>
  <c r="K22" i="2"/>
  <c r="AC21" i="2"/>
  <c r="Y21" i="2"/>
  <c r="U21" i="2"/>
  <c r="Q21" i="2"/>
  <c r="M21" i="2"/>
  <c r="I21" i="2"/>
  <c r="DJ20" i="2"/>
  <c r="AD20" i="2"/>
  <c r="Z20" i="2"/>
  <c r="V20" i="2"/>
  <c r="S20" i="2"/>
  <c r="Q20" i="2"/>
  <c r="O20" i="2"/>
  <c r="M20" i="2"/>
  <c r="K20" i="2"/>
  <c r="I20" i="2"/>
  <c r="DJ19" i="2"/>
  <c r="DH19" i="2"/>
  <c r="AF19" i="2"/>
  <c r="AD19" i="2"/>
  <c r="AB19" i="2"/>
  <c r="Z19" i="2"/>
  <c r="X19" i="2"/>
  <c r="V19" i="2"/>
  <c r="T19" i="2"/>
  <c r="R19" i="2"/>
  <c r="P19" i="2"/>
  <c r="N19" i="2"/>
  <c r="L19" i="2"/>
  <c r="J19" i="2"/>
  <c r="DJ18" i="2"/>
  <c r="DH18" i="2"/>
  <c r="AF18" i="2"/>
  <c r="AD18" i="2"/>
  <c r="AB18" i="2"/>
  <c r="Z18" i="2"/>
  <c r="X18" i="2"/>
  <c r="V18" i="2"/>
  <c r="T18" i="2"/>
  <c r="R18" i="2"/>
  <c r="P18" i="2"/>
  <c r="N18" i="2"/>
  <c r="L18" i="2"/>
  <c r="J18" i="2"/>
  <c r="DJ17" i="2"/>
  <c r="DH17" i="2"/>
  <c r="AF17" i="2"/>
  <c r="AD17" i="2"/>
  <c r="AB17" i="2"/>
  <c r="Z17" i="2"/>
  <c r="X17" i="2"/>
  <c r="V17" i="2"/>
  <c r="T17" i="2"/>
  <c r="R17" i="2"/>
  <c r="P17" i="2"/>
  <c r="N17" i="2"/>
  <c r="L17" i="2"/>
  <c r="J17" i="2"/>
  <c r="DI16" i="2"/>
  <c r="AE16" i="2"/>
  <c r="AC16" i="2"/>
  <c r="AA16" i="2"/>
  <c r="Y16" i="2"/>
  <c r="W16" i="2"/>
  <c r="U16" i="2"/>
  <c r="S16" i="2"/>
  <c r="Q16" i="2"/>
  <c r="O16" i="2"/>
  <c r="M16" i="2"/>
  <c r="K16" i="2"/>
  <c r="I16" i="2"/>
  <c r="DJ15" i="2"/>
  <c r="DH15" i="2"/>
  <c r="AF15" i="2"/>
  <c r="AD15" i="2"/>
  <c r="AB15" i="2"/>
  <c r="Z15" i="2"/>
  <c r="X15" i="2"/>
  <c r="V15" i="2"/>
  <c r="T15" i="2"/>
  <c r="R15" i="2"/>
  <c r="P15" i="2"/>
  <c r="N15" i="2"/>
  <c r="L15" i="2"/>
  <c r="J15" i="2"/>
  <c r="DI14" i="2"/>
  <c r="AE14" i="2"/>
  <c r="AC14" i="2"/>
  <c r="AA14" i="2"/>
  <c r="Y14" i="2"/>
  <c r="W14" i="2"/>
  <c r="U14" i="2"/>
  <c r="S14" i="2"/>
  <c r="Q14" i="2"/>
  <c r="O14" i="2"/>
  <c r="M14" i="2"/>
  <c r="K14" i="2"/>
  <c r="I14" i="2"/>
  <c r="DI13" i="2"/>
  <c r="AE13" i="2"/>
  <c r="AC13" i="2"/>
  <c r="AA13" i="2"/>
  <c r="Y13" i="2"/>
  <c r="W13" i="2"/>
  <c r="U13" i="2"/>
  <c r="S13" i="2"/>
  <c r="Q13" i="2"/>
  <c r="O13" i="2"/>
  <c r="M13" i="2"/>
  <c r="K13" i="2"/>
  <c r="I13" i="2"/>
  <c r="DJ12" i="2"/>
  <c r="DH12" i="2"/>
  <c r="AF12" i="2"/>
  <c r="AD12" i="2"/>
  <c r="AB12" i="2"/>
  <c r="Z12" i="2"/>
  <c r="X12" i="2"/>
  <c r="V12" i="2"/>
  <c r="T12" i="2"/>
  <c r="R12" i="2"/>
  <c r="P12" i="2"/>
  <c r="N12" i="2"/>
  <c r="L12" i="2"/>
  <c r="J12" i="2"/>
  <c r="DI11" i="2"/>
  <c r="AE11" i="2"/>
  <c r="AC11" i="2"/>
  <c r="AA11" i="2"/>
  <c r="Y11" i="2"/>
  <c r="W11" i="2"/>
  <c r="U11" i="2"/>
  <c r="S11" i="2"/>
  <c r="Q11" i="2"/>
  <c r="O11" i="2"/>
  <c r="M11" i="2"/>
  <c r="K11" i="2"/>
  <c r="I11" i="2"/>
  <c r="DI10" i="2"/>
  <c r="AE10" i="2"/>
  <c r="AC10" i="2"/>
  <c r="AA10" i="2"/>
  <c r="Y10" i="2"/>
  <c r="W10" i="2"/>
  <c r="U10" i="2"/>
  <c r="S10" i="2"/>
  <c r="Q10" i="2"/>
  <c r="O10" i="2"/>
  <c r="M10" i="2"/>
  <c r="K10" i="2"/>
  <c r="I10" i="2"/>
  <c r="DJ9" i="2"/>
  <c r="DH9" i="2"/>
  <c r="AF9" i="2"/>
  <c r="AD9" i="2"/>
  <c r="AB9" i="2"/>
  <c r="Z9" i="2"/>
  <c r="X9" i="2"/>
  <c r="V9" i="2"/>
  <c r="T9" i="2"/>
  <c r="R9" i="2"/>
  <c r="P9" i="2"/>
  <c r="N9" i="2"/>
  <c r="L9" i="2"/>
  <c r="J9" i="2"/>
  <c r="DJ8" i="2"/>
  <c r="DH8" i="2"/>
  <c r="AF8" i="2"/>
  <c r="AD8" i="2"/>
  <c r="AB8" i="2"/>
  <c r="Z8" i="2"/>
  <c r="X8" i="2"/>
  <c r="V8" i="2"/>
  <c r="T8" i="2"/>
  <c r="R8" i="2"/>
  <c r="P8" i="2"/>
  <c r="N8" i="2"/>
  <c r="L8" i="2"/>
  <c r="J8" i="2"/>
  <c r="AB44" i="2"/>
  <c r="S43" i="2"/>
  <c r="AB42" i="2"/>
  <c r="S37" i="2"/>
  <c r="AB40" i="2"/>
  <c r="AB39" i="2"/>
  <c r="L39" i="2"/>
  <c r="S38" i="2"/>
  <c r="Z36" i="2"/>
  <c r="R36" i="2"/>
  <c r="J36" i="2"/>
  <c r="DH35" i="2"/>
  <c r="AF35" i="2"/>
  <c r="X35" i="2"/>
  <c r="P35" i="2"/>
  <c r="AD33" i="2"/>
  <c r="V33" i="2"/>
  <c r="N33" i="2"/>
  <c r="DJ32" i="2"/>
  <c r="AD32" i="2"/>
  <c r="V32" i="2"/>
  <c r="N32" i="2"/>
  <c r="Y31" i="2"/>
  <c r="Q31" i="2"/>
  <c r="I31" i="2"/>
  <c r="DJ30" i="2"/>
  <c r="AD30" i="2"/>
  <c r="V30" i="2"/>
  <c r="N30" i="2"/>
  <c r="Y29" i="2"/>
  <c r="Q29" i="2"/>
  <c r="I29" i="2"/>
  <c r="DJ28" i="2"/>
  <c r="AD28" i="2"/>
  <c r="V28" i="2"/>
  <c r="N28" i="2"/>
  <c r="DH27" i="2"/>
  <c r="AF27" i="2"/>
  <c r="X27" i="2"/>
  <c r="P27" i="2"/>
  <c r="DJ26" i="2"/>
  <c r="AF26" i="2"/>
  <c r="AB26" i="2"/>
  <c r="X26" i="2"/>
  <c r="T26" i="2"/>
  <c r="P26" i="2"/>
  <c r="L26" i="2"/>
  <c r="DJ25" i="2"/>
  <c r="AD25" i="2"/>
  <c r="Z25" i="2"/>
  <c r="V25" i="2"/>
  <c r="R25" i="2"/>
  <c r="N25" i="2"/>
  <c r="J25" i="2"/>
  <c r="DH24" i="2"/>
  <c r="AF24" i="2"/>
  <c r="AB24" i="2"/>
  <c r="X24" i="2"/>
  <c r="T24" i="2"/>
  <c r="P24" i="2"/>
  <c r="L24" i="2"/>
  <c r="DI23" i="2"/>
  <c r="AE23" i="2"/>
  <c r="AA23" i="2"/>
  <c r="W23" i="2"/>
  <c r="S23" i="2"/>
  <c r="O23" i="2"/>
  <c r="K23" i="2"/>
  <c r="AC22" i="2"/>
  <c r="Y22" i="2"/>
  <c r="U22" i="2"/>
  <c r="Q22" i="2"/>
  <c r="M22" i="2"/>
  <c r="I22" i="2"/>
  <c r="DI21" i="2"/>
  <c r="AE21" i="2"/>
  <c r="AA21" i="2"/>
  <c r="W21" i="2"/>
  <c r="S21" i="2"/>
  <c r="O21" i="2"/>
  <c r="K21" i="2"/>
  <c r="DH20" i="2"/>
  <c r="AF20" i="2"/>
  <c r="X20" i="2"/>
  <c r="R20" i="2"/>
  <c r="N20" i="2"/>
  <c r="J20" i="2"/>
  <c r="AC19" i="2"/>
  <c r="Y19" i="2"/>
  <c r="U19" i="2"/>
  <c r="Q19" i="2"/>
  <c r="M19" i="2"/>
  <c r="I19" i="2"/>
  <c r="DI18" i="2"/>
  <c r="AE18" i="2"/>
  <c r="AA18" i="2"/>
  <c r="W18" i="2"/>
  <c r="S18" i="2"/>
  <c r="O18" i="2"/>
  <c r="K18" i="2"/>
  <c r="AC17" i="2"/>
  <c r="Y17" i="2"/>
  <c r="U17" i="2"/>
  <c r="Q17" i="2"/>
  <c r="M17" i="2"/>
  <c r="I17" i="2"/>
  <c r="DJ16" i="2"/>
  <c r="AD16" i="2"/>
  <c r="Z16" i="2"/>
  <c r="V16" i="2"/>
  <c r="R16" i="2"/>
  <c r="N16" i="2"/>
  <c r="J16" i="2"/>
  <c r="AC15" i="2"/>
  <c r="Y15" i="2"/>
  <c r="U15" i="2"/>
  <c r="Q15" i="2"/>
  <c r="M15" i="2"/>
  <c r="I15" i="2"/>
  <c r="DJ14" i="2"/>
  <c r="AD14" i="2"/>
  <c r="Z14" i="2"/>
  <c r="V14" i="2"/>
  <c r="R14" i="2"/>
  <c r="N14" i="2"/>
  <c r="J14" i="2"/>
  <c r="DH13" i="2"/>
  <c r="AF13" i="2"/>
  <c r="AB13" i="2"/>
  <c r="X13" i="2"/>
  <c r="T13" i="2"/>
  <c r="P13" i="2"/>
  <c r="L13" i="2"/>
  <c r="DI12" i="2"/>
  <c r="AE12" i="2"/>
  <c r="AA12" i="2"/>
  <c r="W12" i="2"/>
  <c r="S12" i="2"/>
  <c r="O12" i="2"/>
  <c r="K12" i="2"/>
  <c r="DH11" i="2"/>
  <c r="AF11" i="2"/>
  <c r="AB11" i="2"/>
  <c r="X11" i="2"/>
  <c r="T11" i="2"/>
  <c r="P11" i="2"/>
  <c r="L11" i="2"/>
  <c r="DJ10" i="2"/>
  <c r="AD10" i="2"/>
  <c r="Z10" i="2"/>
  <c r="V10" i="2"/>
  <c r="R10" i="2"/>
  <c r="N10" i="2"/>
  <c r="J10" i="2"/>
  <c r="AC9" i="2"/>
  <c r="Y9" i="2"/>
  <c r="U9" i="2"/>
  <c r="Q9" i="2"/>
  <c r="M9" i="2"/>
  <c r="I9" i="2"/>
  <c r="DI8" i="2"/>
  <c r="AE8" i="2"/>
  <c r="AA8" i="2"/>
  <c r="W8" i="2"/>
  <c r="S8" i="2"/>
  <c r="O8" i="2"/>
  <c r="K8" i="2"/>
  <c r="AB20" i="2"/>
  <c r="T20" i="2"/>
  <c r="P20" i="2"/>
  <c r="L20" i="2"/>
  <c r="DI19" i="2"/>
  <c r="AE19" i="2"/>
  <c r="AA19" i="2"/>
  <c r="W19" i="2"/>
  <c r="S19" i="2"/>
  <c r="O19" i="2"/>
  <c r="K19" i="2"/>
  <c r="AC18" i="2"/>
  <c r="Y18" i="2"/>
  <c r="U18" i="2"/>
  <c r="Q18" i="2"/>
  <c r="M18" i="2"/>
  <c r="I18" i="2"/>
  <c r="DI17" i="2"/>
  <c r="AE17" i="2"/>
  <c r="AA17" i="2"/>
  <c r="W17" i="2"/>
  <c r="S17" i="2"/>
  <c r="O17" i="2"/>
  <c r="K17" i="2"/>
  <c r="DH16" i="2"/>
  <c r="AF16" i="2"/>
  <c r="AB16" i="2"/>
  <c r="X16" i="2"/>
  <c r="T16" i="2"/>
  <c r="P16" i="2"/>
  <c r="L16" i="2"/>
  <c r="DI15" i="2"/>
  <c r="AE15" i="2"/>
  <c r="AA15" i="2"/>
  <c r="W15" i="2"/>
  <c r="S15" i="2"/>
  <c r="O15" i="2"/>
  <c r="K15" i="2"/>
  <c r="DH14" i="2"/>
  <c r="AF14" i="2"/>
  <c r="AB14" i="2"/>
  <c r="X14" i="2"/>
  <c r="T14" i="2"/>
  <c r="P14" i="2"/>
  <c r="L14" i="2"/>
  <c r="DJ13" i="2"/>
  <c r="AD13" i="2"/>
  <c r="Z13" i="2"/>
  <c r="V13" i="2"/>
  <c r="R13" i="2"/>
  <c r="N13" i="2"/>
  <c r="J13" i="2"/>
  <c r="AC12" i="2"/>
  <c r="Y12" i="2"/>
  <c r="U12" i="2"/>
  <c r="Q12" i="2"/>
  <c r="M12" i="2"/>
  <c r="I12" i="2"/>
  <c r="DJ11" i="2"/>
  <c r="AD11" i="2"/>
  <c r="Z11" i="2"/>
  <c r="V11" i="2"/>
  <c r="R11" i="2"/>
  <c r="N11" i="2"/>
  <c r="J11" i="2"/>
  <c r="DH10" i="2"/>
  <c r="AF10" i="2"/>
  <c r="AB10" i="2"/>
  <c r="X10" i="2"/>
  <c r="T10" i="2"/>
  <c r="P10" i="2"/>
  <c r="L10" i="2"/>
  <c r="DI9" i="2"/>
  <c r="AE9" i="2"/>
  <c r="AA9" i="2"/>
  <c r="W9" i="2"/>
  <c r="S9" i="2"/>
  <c r="O9" i="2"/>
  <c r="K9" i="2"/>
  <c r="AC8" i="2"/>
  <c r="Y8" i="2"/>
  <c r="U8" i="2"/>
  <c r="Q8" i="2"/>
  <c r="M8" i="2"/>
  <c r="I8" i="2"/>
  <c r="C40" i="2"/>
  <c r="O23" i="1" s="1"/>
  <c r="O4" i="1" l="1"/>
  <c r="F61" i="2"/>
  <c r="DN27" i="2"/>
  <c r="E51" i="2"/>
  <c r="C5" i="8" s="1"/>
  <c r="D5" i="8" s="1"/>
  <c r="E54" i="2"/>
  <c r="F64" i="2" s="1"/>
  <c r="DN35" i="2"/>
  <c r="E56" i="2"/>
  <c r="C7" i="8" s="1"/>
  <c r="E57" i="2"/>
  <c r="C8" i="8" s="1"/>
  <c r="D8" i="8" s="1"/>
  <c r="BF37" i="2"/>
  <c r="AO51" i="2"/>
  <c r="AN51" i="2"/>
  <c r="DD50" i="2"/>
  <c r="C68" i="2" s="1"/>
  <c r="H14" i="8" s="1"/>
  <c r="H15" i="8" s="1"/>
  <c r="DN16" i="2"/>
  <c r="E52" i="2"/>
  <c r="C2" i="8" s="1"/>
  <c r="D3" i="8" s="1"/>
  <c r="DN34" i="2"/>
  <c r="DN38" i="2"/>
  <c r="DN37" i="2"/>
  <c r="DN42" i="2"/>
  <c r="DN39" i="2"/>
  <c r="DN40" i="2"/>
  <c r="DN41" i="2"/>
  <c r="DN24" i="2"/>
  <c r="DN19" i="2"/>
  <c r="BF39" i="2"/>
  <c r="BF40" i="2"/>
  <c r="DN10" i="2"/>
  <c r="DN11" i="2"/>
  <c r="DN26" i="2"/>
  <c r="DN25" i="2"/>
  <c r="DN13" i="2"/>
  <c r="DN20" i="2"/>
  <c r="DN28" i="2"/>
  <c r="AL51" i="2"/>
  <c r="AQ51" i="2"/>
  <c r="AM51" i="2"/>
  <c r="AR51" i="2"/>
  <c r="AK51" i="2"/>
  <c r="AP51" i="2"/>
  <c r="Q56" i="2"/>
  <c r="U56" i="2"/>
  <c r="B18" i="8" s="1"/>
  <c r="V56" i="2"/>
  <c r="B19" i="8" s="1"/>
  <c r="X56" i="2"/>
  <c r="W56" i="2"/>
  <c r="B20" i="8" s="1"/>
  <c r="R56" i="2"/>
  <c r="B15" i="8" s="1"/>
  <c r="DN32" i="2"/>
  <c r="DN17" i="2"/>
  <c r="DN33" i="2"/>
  <c r="DN9" i="2"/>
  <c r="DN12" i="2"/>
  <c r="DN15" i="2"/>
  <c r="DN22" i="2"/>
  <c r="DN31" i="2"/>
  <c r="DN36" i="2"/>
  <c r="DN44" i="2"/>
  <c r="DN18" i="2"/>
  <c r="DN29" i="2"/>
  <c r="DN14" i="2"/>
  <c r="DN8" i="2"/>
  <c r="DN21" i="2"/>
  <c r="DN23" i="2"/>
  <c r="DN30" i="2"/>
  <c r="DN45" i="2"/>
  <c r="DN43" i="2"/>
  <c r="DN46" i="2"/>
  <c r="DN47" i="2"/>
  <c r="DN48" i="2"/>
  <c r="DW12" i="2"/>
  <c r="S56" i="2"/>
  <c r="B16" i="8" s="1"/>
  <c r="T56" i="2"/>
  <c r="B17" i="8" s="1"/>
  <c r="DD51" i="2"/>
  <c r="C70" i="2" s="1"/>
  <c r="AN8" i="2"/>
  <c r="AO8" i="2"/>
  <c r="AV8" i="2"/>
  <c r="AW8" i="2"/>
  <c r="BD8" i="2"/>
  <c r="BE8" i="2"/>
  <c r="AP9" i="2"/>
  <c r="AQ9" i="2"/>
  <c r="AX9" i="2"/>
  <c r="AY9" i="2"/>
  <c r="BF9" i="2"/>
  <c r="BG9" i="2"/>
  <c r="AJ12" i="2"/>
  <c r="AK12" i="2"/>
  <c r="AR12" i="2"/>
  <c r="AS12" i="2"/>
  <c r="AZ12" i="2"/>
  <c r="BA12" i="2"/>
  <c r="AL15" i="2"/>
  <c r="AM15" i="2"/>
  <c r="AT15" i="2"/>
  <c r="AU15" i="2"/>
  <c r="BB15" i="2"/>
  <c r="BC15" i="2"/>
  <c r="AL17" i="2"/>
  <c r="AM17" i="2"/>
  <c r="AT17" i="2"/>
  <c r="AU17" i="2"/>
  <c r="BB17" i="2"/>
  <c r="BC17" i="2"/>
  <c r="AN18" i="2"/>
  <c r="AO18" i="2"/>
  <c r="AV18" i="2"/>
  <c r="AW18" i="2"/>
  <c r="BD18" i="2"/>
  <c r="BE18" i="2"/>
  <c r="AP19" i="2"/>
  <c r="AQ19" i="2"/>
  <c r="AX19" i="2"/>
  <c r="AY19" i="2"/>
  <c r="BF19" i="2"/>
  <c r="BG19" i="2"/>
  <c r="AL8" i="2"/>
  <c r="AM8" i="2"/>
  <c r="AT8" i="2"/>
  <c r="AU8" i="2"/>
  <c r="BB8" i="2"/>
  <c r="BC8" i="2"/>
  <c r="AN9" i="2"/>
  <c r="AO9" i="2"/>
  <c r="AV9" i="2"/>
  <c r="AW9" i="2"/>
  <c r="BD9" i="2"/>
  <c r="BE9" i="2"/>
  <c r="AP12" i="2"/>
  <c r="AQ12" i="2"/>
  <c r="AX12" i="2"/>
  <c r="AY12" i="2"/>
  <c r="BF12" i="2"/>
  <c r="BG12" i="2"/>
  <c r="AJ15" i="2"/>
  <c r="AK15" i="2"/>
  <c r="AR15" i="2"/>
  <c r="AS15" i="2"/>
  <c r="AZ15" i="2"/>
  <c r="BA15" i="2"/>
  <c r="AN17" i="2"/>
  <c r="AO17" i="2"/>
  <c r="AV17" i="2"/>
  <c r="AW17" i="2"/>
  <c r="BD17" i="2"/>
  <c r="BE17" i="2"/>
  <c r="AP18" i="2"/>
  <c r="AQ18" i="2"/>
  <c r="AX18" i="2"/>
  <c r="AY18" i="2"/>
  <c r="BF18" i="2"/>
  <c r="BG18" i="2"/>
  <c r="AJ19" i="2"/>
  <c r="AK19" i="2"/>
  <c r="AR19" i="2"/>
  <c r="AS19" i="2"/>
  <c r="AZ19" i="2"/>
  <c r="BA19" i="2"/>
  <c r="AL21" i="2"/>
  <c r="AM21" i="2"/>
  <c r="AT21" i="2"/>
  <c r="AU21" i="2"/>
  <c r="BB21" i="2"/>
  <c r="BC21" i="2"/>
  <c r="AN22" i="2"/>
  <c r="AO22" i="2"/>
  <c r="AV22" i="2"/>
  <c r="AW22" i="2"/>
  <c r="BD22" i="2"/>
  <c r="BE22" i="2"/>
  <c r="AP23" i="2"/>
  <c r="AQ23" i="2"/>
  <c r="AX23" i="2"/>
  <c r="AY23" i="2"/>
  <c r="BF23" i="2"/>
  <c r="BG23" i="2"/>
  <c r="AR29" i="2"/>
  <c r="AS29" i="2"/>
  <c r="AJ31" i="2"/>
  <c r="AK31" i="2"/>
  <c r="AZ31" i="2"/>
  <c r="BA31" i="2"/>
  <c r="AM10" i="2"/>
  <c r="AL10" i="2"/>
  <c r="AQ10" i="2"/>
  <c r="AP10" i="2"/>
  <c r="AU10" i="2"/>
  <c r="AT10" i="2"/>
  <c r="AY10" i="2"/>
  <c r="AX10" i="2"/>
  <c r="BC10" i="2"/>
  <c r="BB10" i="2"/>
  <c r="BG10" i="2"/>
  <c r="BF10" i="2"/>
  <c r="AK11" i="2"/>
  <c r="AJ11" i="2"/>
  <c r="AO11" i="2"/>
  <c r="AN11" i="2"/>
  <c r="AS11" i="2"/>
  <c r="AR11" i="2"/>
  <c r="AW11" i="2"/>
  <c r="AV11" i="2"/>
  <c r="BA11" i="2"/>
  <c r="AZ11" i="2"/>
  <c r="BE11" i="2"/>
  <c r="BD11" i="2"/>
  <c r="AM13" i="2"/>
  <c r="AL13" i="2"/>
  <c r="AQ13" i="2"/>
  <c r="AP13" i="2"/>
  <c r="AU13" i="2"/>
  <c r="AT13" i="2"/>
  <c r="AY13" i="2"/>
  <c r="AX13" i="2"/>
  <c r="BC13" i="2"/>
  <c r="BB13" i="2"/>
  <c r="BG13" i="2"/>
  <c r="BF13" i="2"/>
  <c r="AK14" i="2"/>
  <c r="AJ14" i="2"/>
  <c r="AO14" i="2"/>
  <c r="AN14" i="2"/>
  <c r="AS14" i="2"/>
  <c r="AR14" i="2"/>
  <c r="AW14" i="2"/>
  <c r="AV14" i="2"/>
  <c r="BA14" i="2"/>
  <c r="AZ14" i="2"/>
  <c r="BE14" i="2"/>
  <c r="BD14" i="2"/>
  <c r="AM16" i="2"/>
  <c r="AL16" i="2"/>
  <c r="AQ16" i="2"/>
  <c r="AP16" i="2"/>
  <c r="AU16" i="2"/>
  <c r="AT16" i="2"/>
  <c r="AY16" i="2"/>
  <c r="AX16" i="2"/>
  <c r="BC16" i="2"/>
  <c r="BB16" i="2"/>
  <c r="BG16" i="2"/>
  <c r="BF16" i="2"/>
  <c r="AK20" i="2"/>
  <c r="AJ20" i="2"/>
  <c r="AO20" i="2"/>
  <c r="AN20" i="2"/>
  <c r="AS20" i="2"/>
  <c r="AR20" i="2"/>
  <c r="AJ21" i="2"/>
  <c r="AK21" i="2"/>
  <c r="AR21" i="2"/>
  <c r="AS21" i="2"/>
  <c r="AZ21" i="2"/>
  <c r="BA21" i="2"/>
  <c r="AL22" i="2"/>
  <c r="AM22" i="2"/>
  <c r="AT22" i="2"/>
  <c r="AU22" i="2"/>
  <c r="BB22" i="2"/>
  <c r="BC22" i="2"/>
  <c r="AN23" i="2"/>
  <c r="AO23" i="2"/>
  <c r="AV23" i="2"/>
  <c r="AW23" i="2"/>
  <c r="BD23" i="2"/>
  <c r="BE23" i="2"/>
  <c r="AV29" i="2"/>
  <c r="AW29" i="2"/>
  <c r="AV31" i="2"/>
  <c r="AW31" i="2"/>
  <c r="AL38" i="2"/>
  <c r="AM38" i="2"/>
  <c r="AW20" i="2"/>
  <c r="AV20" i="2"/>
  <c r="BA20" i="2"/>
  <c r="AZ20" i="2"/>
  <c r="BE20" i="2"/>
  <c r="BD20" i="2"/>
  <c r="AM24" i="2"/>
  <c r="AL24" i="2"/>
  <c r="AQ24" i="2"/>
  <c r="AP24" i="2"/>
  <c r="AU24" i="2"/>
  <c r="AT24" i="2"/>
  <c r="AY24" i="2"/>
  <c r="AX24" i="2"/>
  <c r="BC24" i="2"/>
  <c r="BB24" i="2"/>
  <c r="BG24" i="2"/>
  <c r="BF24" i="2"/>
  <c r="AK25" i="2"/>
  <c r="AJ25" i="2"/>
  <c r="AO25" i="2"/>
  <c r="AN25" i="2"/>
  <c r="AS25" i="2"/>
  <c r="AR25" i="2"/>
  <c r="AW25" i="2"/>
  <c r="AV25" i="2"/>
  <c r="BA25" i="2"/>
  <c r="AZ25" i="2"/>
  <c r="BE25" i="2"/>
  <c r="BD25" i="2"/>
  <c r="AM26" i="2"/>
  <c r="AL26" i="2"/>
  <c r="AQ26" i="2"/>
  <c r="AP26" i="2"/>
  <c r="AU26" i="2"/>
  <c r="AT26" i="2"/>
  <c r="AY26" i="2"/>
  <c r="AX26" i="2"/>
  <c r="BC26" i="2"/>
  <c r="BB26" i="2"/>
  <c r="BG26" i="2"/>
  <c r="BF26" i="2"/>
  <c r="AL29" i="2"/>
  <c r="AM29" i="2"/>
  <c r="AT29" i="2"/>
  <c r="AU29" i="2"/>
  <c r="BB29" i="2"/>
  <c r="BC29" i="2"/>
  <c r="AL31" i="2"/>
  <c r="AM31" i="2"/>
  <c r="AT31" i="2"/>
  <c r="AU31" i="2"/>
  <c r="BB31" i="2"/>
  <c r="BC31" i="2"/>
  <c r="AP38" i="2"/>
  <c r="AQ38" i="2"/>
  <c r="BG38" i="2"/>
  <c r="BB37" i="2"/>
  <c r="BC37" i="2"/>
  <c r="AL43" i="2"/>
  <c r="AM43" i="2"/>
  <c r="AK27" i="2"/>
  <c r="AJ27" i="2"/>
  <c r="AO27" i="2"/>
  <c r="AN27" i="2"/>
  <c r="AS27" i="2"/>
  <c r="AR27" i="2"/>
  <c r="AW27" i="2"/>
  <c r="AV27" i="2"/>
  <c r="BA27" i="2"/>
  <c r="AZ27" i="2"/>
  <c r="BE27" i="2"/>
  <c r="BD27" i="2"/>
  <c r="AM28" i="2"/>
  <c r="AL28" i="2"/>
  <c r="AQ28" i="2"/>
  <c r="AP28" i="2"/>
  <c r="AU28" i="2"/>
  <c r="AT28" i="2"/>
  <c r="AY28" i="2"/>
  <c r="AX28" i="2"/>
  <c r="BC28" i="2"/>
  <c r="BB28" i="2"/>
  <c r="BG28" i="2"/>
  <c r="BF28" i="2"/>
  <c r="AK30" i="2"/>
  <c r="AJ30" i="2"/>
  <c r="AO30" i="2"/>
  <c r="AN30" i="2"/>
  <c r="AS30" i="2"/>
  <c r="AR30" i="2"/>
  <c r="AW30" i="2"/>
  <c r="AV30" i="2"/>
  <c r="BA30" i="2"/>
  <c r="AZ30" i="2"/>
  <c r="BE30" i="2"/>
  <c r="BD30" i="2"/>
  <c r="AM32" i="2"/>
  <c r="AL32" i="2"/>
  <c r="AQ32" i="2"/>
  <c r="AP32" i="2"/>
  <c r="AU32" i="2"/>
  <c r="AT32" i="2"/>
  <c r="AY32" i="2"/>
  <c r="AX32" i="2"/>
  <c r="BC32" i="2"/>
  <c r="BB32" i="2"/>
  <c r="BG32" i="2"/>
  <c r="BF32" i="2"/>
  <c r="AK33" i="2"/>
  <c r="AJ33" i="2"/>
  <c r="AO33" i="2"/>
  <c r="AN33" i="2"/>
  <c r="AS33" i="2"/>
  <c r="AR33" i="2"/>
  <c r="AW33" i="2"/>
  <c r="AV33" i="2"/>
  <c r="BA33" i="2"/>
  <c r="AZ33" i="2"/>
  <c r="BE33" i="2"/>
  <c r="BD33" i="2"/>
  <c r="AM35" i="2"/>
  <c r="AL35" i="2"/>
  <c r="AQ35" i="2"/>
  <c r="AP35" i="2"/>
  <c r="AU35" i="2"/>
  <c r="AT35" i="2"/>
  <c r="AY35" i="2"/>
  <c r="AX35" i="2"/>
  <c r="BC35" i="2"/>
  <c r="BB35" i="2"/>
  <c r="BG35" i="2"/>
  <c r="BF35" i="2"/>
  <c r="AK36" i="2"/>
  <c r="AJ36" i="2"/>
  <c r="AO36" i="2"/>
  <c r="AN36" i="2"/>
  <c r="AS36" i="2"/>
  <c r="AR36" i="2"/>
  <c r="AW36" i="2"/>
  <c r="AV36" i="2"/>
  <c r="AZ36" i="2"/>
  <c r="BA36" i="2"/>
  <c r="BD36" i="2"/>
  <c r="BE36" i="2"/>
  <c r="AN38" i="2"/>
  <c r="AO38" i="2"/>
  <c r="AV38" i="2"/>
  <c r="AW38" i="2"/>
  <c r="BD38" i="2"/>
  <c r="BE38" i="2"/>
  <c r="AP37" i="2"/>
  <c r="AQ37" i="2"/>
  <c r="BG37" i="2"/>
  <c r="AP43" i="2"/>
  <c r="AQ43" i="2"/>
  <c r="BF43" i="2"/>
  <c r="BG43" i="2"/>
  <c r="AK39" i="2"/>
  <c r="AJ39" i="2"/>
  <c r="AO39" i="2"/>
  <c r="AN39" i="2"/>
  <c r="AS39" i="2"/>
  <c r="AR39" i="2"/>
  <c r="AW39" i="2"/>
  <c r="AV39" i="2"/>
  <c r="BA39" i="2"/>
  <c r="AZ39" i="2"/>
  <c r="BE39" i="2"/>
  <c r="BD39" i="2"/>
  <c r="AJ37" i="2"/>
  <c r="AK37" i="2"/>
  <c r="AR37" i="2"/>
  <c r="AS37" i="2"/>
  <c r="AZ37" i="2"/>
  <c r="BA37" i="2"/>
  <c r="AN43" i="2"/>
  <c r="AO43" i="2"/>
  <c r="AV43" i="2"/>
  <c r="AW43" i="2"/>
  <c r="BD43" i="2"/>
  <c r="BE43" i="2"/>
  <c r="BD48" i="2"/>
  <c r="BE48" i="2"/>
  <c r="AM40" i="2"/>
  <c r="AL40" i="2"/>
  <c r="AQ40" i="2"/>
  <c r="AP40" i="2"/>
  <c r="AU40" i="2"/>
  <c r="AT40" i="2"/>
  <c r="AY40" i="2"/>
  <c r="AX40" i="2"/>
  <c r="BC40" i="2"/>
  <c r="BB40" i="2"/>
  <c r="BG40" i="2"/>
  <c r="AK42" i="2"/>
  <c r="AJ42" i="2"/>
  <c r="AO42" i="2"/>
  <c r="AN42" i="2"/>
  <c r="AS42" i="2"/>
  <c r="AR42" i="2"/>
  <c r="AW42" i="2"/>
  <c r="AV42" i="2"/>
  <c r="BA42" i="2"/>
  <c r="AZ42" i="2"/>
  <c r="BE42" i="2"/>
  <c r="BD42" i="2"/>
  <c r="AM44" i="2"/>
  <c r="AL44" i="2"/>
  <c r="AQ44" i="2"/>
  <c r="AP44" i="2"/>
  <c r="AU44" i="2"/>
  <c r="AT44" i="2"/>
  <c r="AY44" i="2"/>
  <c r="AX44" i="2"/>
  <c r="BC44" i="2"/>
  <c r="BB44" i="2"/>
  <c r="BG44" i="2"/>
  <c r="BF44" i="2"/>
  <c r="AJ48" i="2"/>
  <c r="AK48" i="2"/>
  <c r="AZ48" i="2"/>
  <c r="BA48" i="2"/>
  <c r="AK45" i="2"/>
  <c r="AJ45" i="2"/>
  <c r="AO45" i="2"/>
  <c r="AN45" i="2"/>
  <c r="AS45" i="2"/>
  <c r="AR45" i="2"/>
  <c r="AW45" i="2"/>
  <c r="AV45" i="2"/>
  <c r="BA45" i="2"/>
  <c r="AZ45" i="2"/>
  <c r="BE45" i="2"/>
  <c r="BD45" i="2"/>
  <c r="AM46" i="2"/>
  <c r="AL46" i="2"/>
  <c r="AQ46" i="2"/>
  <c r="AP46" i="2"/>
  <c r="AU46" i="2"/>
  <c r="AT46" i="2"/>
  <c r="AY46" i="2"/>
  <c r="AX46" i="2"/>
  <c r="BC46" i="2"/>
  <c r="BB46" i="2"/>
  <c r="BG46" i="2"/>
  <c r="BF46" i="2"/>
  <c r="AP48" i="2"/>
  <c r="AQ48" i="2"/>
  <c r="AX48" i="2"/>
  <c r="AY48" i="2"/>
  <c r="BF48" i="2"/>
  <c r="BG48" i="2"/>
  <c r="AK47" i="2"/>
  <c r="AJ47" i="2"/>
  <c r="AO47" i="2"/>
  <c r="AN47" i="2"/>
  <c r="AS47" i="2"/>
  <c r="AR47" i="2"/>
  <c r="AW47" i="2"/>
  <c r="AV47" i="2"/>
  <c r="BA47" i="2"/>
  <c r="AZ47" i="2"/>
  <c r="BE47" i="2"/>
  <c r="BD47" i="2"/>
  <c r="AJ8" i="2"/>
  <c r="AK8" i="2"/>
  <c r="AR8" i="2"/>
  <c r="AS8" i="2"/>
  <c r="AZ8" i="2"/>
  <c r="BA8" i="2"/>
  <c r="AL9" i="2"/>
  <c r="AM9" i="2"/>
  <c r="AT9" i="2"/>
  <c r="AU9" i="2"/>
  <c r="BB9" i="2"/>
  <c r="BC9" i="2"/>
  <c r="AN12" i="2"/>
  <c r="AO12" i="2"/>
  <c r="AV12" i="2"/>
  <c r="AW12" i="2"/>
  <c r="BD12" i="2"/>
  <c r="BE12" i="2"/>
  <c r="AP15" i="2"/>
  <c r="AQ15" i="2"/>
  <c r="AX15" i="2"/>
  <c r="AY15" i="2"/>
  <c r="BF15" i="2"/>
  <c r="BG15" i="2"/>
  <c r="AP17" i="2"/>
  <c r="AQ17" i="2"/>
  <c r="AX17" i="2"/>
  <c r="AY17" i="2"/>
  <c r="BF17" i="2"/>
  <c r="BG17" i="2"/>
  <c r="AJ18" i="2"/>
  <c r="AK18" i="2"/>
  <c r="AR18" i="2"/>
  <c r="AS18" i="2"/>
  <c r="AZ18" i="2"/>
  <c r="BA18" i="2"/>
  <c r="AL19" i="2"/>
  <c r="AM19" i="2"/>
  <c r="AT19" i="2"/>
  <c r="AU19" i="2"/>
  <c r="BB19" i="2"/>
  <c r="BC19" i="2"/>
  <c r="AP8" i="2"/>
  <c r="AQ8" i="2"/>
  <c r="AX8" i="2"/>
  <c r="AY8" i="2"/>
  <c r="BF8" i="2"/>
  <c r="BG8" i="2"/>
  <c r="AJ9" i="2"/>
  <c r="AK9" i="2"/>
  <c r="AR9" i="2"/>
  <c r="AS9" i="2"/>
  <c r="AZ9" i="2"/>
  <c r="BA9" i="2"/>
  <c r="AL12" i="2"/>
  <c r="AM12" i="2"/>
  <c r="AT12" i="2"/>
  <c r="AU12" i="2"/>
  <c r="BB12" i="2"/>
  <c r="BC12" i="2"/>
  <c r="AN15" i="2"/>
  <c r="AO15" i="2"/>
  <c r="AV15" i="2"/>
  <c r="AW15" i="2"/>
  <c r="BD15" i="2"/>
  <c r="BE15" i="2"/>
  <c r="AJ17" i="2"/>
  <c r="AK17" i="2"/>
  <c r="AR17" i="2"/>
  <c r="AS17" i="2"/>
  <c r="AZ17" i="2"/>
  <c r="BA17" i="2"/>
  <c r="AL18" i="2"/>
  <c r="AM18" i="2"/>
  <c r="AT18" i="2"/>
  <c r="AU18" i="2"/>
  <c r="BB18" i="2"/>
  <c r="BC18" i="2"/>
  <c r="AN19" i="2"/>
  <c r="AO19" i="2"/>
  <c r="AV19" i="2"/>
  <c r="AW19" i="2"/>
  <c r="BD19" i="2"/>
  <c r="BE19" i="2"/>
  <c r="AP21" i="2"/>
  <c r="AQ21" i="2"/>
  <c r="AX21" i="2"/>
  <c r="AY21" i="2"/>
  <c r="BF21" i="2"/>
  <c r="BG21" i="2"/>
  <c r="AJ22" i="2"/>
  <c r="AK22" i="2"/>
  <c r="AR22" i="2"/>
  <c r="AS22" i="2"/>
  <c r="AZ22" i="2"/>
  <c r="BA22" i="2"/>
  <c r="AL23" i="2"/>
  <c r="AM23" i="2"/>
  <c r="AT23" i="2"/>
  <c r="AU23" i="2"/>
  <c r="BB23" i="2"/>
  <c r="BC23" i="2"/>
  <c r="AJ29" i="2"/>
  <c r="AK29" i="2"/>
  <c r="AZ29" i="2"/>
  <c r="BA29" i="2"/>
  <c r="AR31" i="2"/>
  <c r="AS31" i="2"/>
  <c r="AT38" i="2"/>
  <c r="AU38" i="2"/>
  <c r="AT37" i="2"/>
  <c r="AU37" i="2"/>
  <c r="AT43" i="2"/>
  <c r="AU43" i="2"/>
  <c r="AK10" i="2"/>
  <c r="AJ10" i="2"/>
  <c r="AO10" i="2"/>
  <c r="AN10" i="2"/>
  <c r="AS10" i="2"/>
  <c r="AR10" i="2"/>
  <c r="AW10" i="2"/>
  <c r="AV10" i="2"/>
  <c r="BA10" i="2"/>
  <c r="AZ10" i="2"/>
  <c r="BE10" i="2"/>
  <c r="BD10" i="2"/>
  <c r="AM11" i="2"/>
  <c r="AL11" i="2"/>
  <c r="AQ11" i="2"/>
  <c r="AP11" i="2"/>
  <c r="AU11" i="2"/>
  <c r="AT11" i="2"/>
  <c r="AY11" i="2"/>
  <c r="AX11" i="2"/>
  <c r="BC11" i="2"/>
  <c r="BB11" i="2"/>
  <c r="BG11" i="2"/>
  <c r="BF11" i="2"/>
  <c r="AK13" i="2"/>
  <c r="AJ13" i="2"/>
  <c r="AO13" i="2"/>
  <c r="AN13" i="2"/>
  <c r="AS13" i="2"/>
  <c r="AR13" i="2"/>
  <c r="AW13" i="2"/>
  <c r="AV13" i="2"/>
  <c r="BA13" i="2"/>
  <c r="AZ13" i="2"/>
  <c r="BE13" i="2"/>
  <c r="BD13" i="2"/>
  <c r="AM14" i="2"/>
  <c r="AL14" i="2"/>
  <c r="AQ14" i="2"/>
  <c r="AP14" i="2"/>
  <c r="AU14" i="2"/>
  <c r="AT14" i="2"/>
  <c r="AY14" i="2"/>
  <c r="AX14" i="2"/>
  <c r="BC14" i="2"/>
  <c r="BB14" i="2"/>
  <c r="BG14" i="2"/>
  <c r="BF14" i="2"/>
  <c r="AK16" i="2"/>
  <c r="AJ16" i="2"/>
  <c r="AO16" i="2"/>
  <c r="AN16" i="2"/>
  <c r="AS16" i="2"/>
  <c r="AR16" i="2"/>
  <c r="AW16" i="2"/>
  <c r="AV16" i="2"/>
  <c r="BA16" i="2"/>
  <c r="AZ16" i="2"/>
  <c r="BE16" i="2"/>
  <c r="BD16" i="2"/>
  <c r="AM20" i="2"/>
  <c r="AL20" i="2"/>
  <c r="AQ20" i="2"/>
  <c r="AP20" i="2"/>
  <c r="AU20" i="2"/>
  <c r="AT20" i="2"/>
  <c r="AN21" i="2"/>
  <c r="AO21" i="2"/>
  <c r="AV21" i="2"/>
  <c r="AW21" i="2"/>
  <c r="BD21" i="2"/>
  <c r="BE21" i="2"/>
  <c r="AP22" i="2"/>
  <c r="AQ22" i="2"/>
  <c r="AX22" i="2"/>
  <c r="AY22" i="2"/>
  <c r="BF22" i="2"/>
  <c r="BG22" i="2"/>
  <c r="AJ23" i="2"/>
  <c r="AK23" i="2"/>
  <c r="AR23" i="2"/>
  <c r="AS23" i="2"/>
  <c r="AZ23" i="2"/>
  <c r="BA23" i="2"/>
  <c r="AN29" i="2"/>
  <c r="AO29" i="2"/>
  <c r="BD29" i="2"/>
  <c r="BE29" i="2"/>
  <c r="AN31" i="2"/>
  <c r="AO31" i="2"/>
  <c r="BD31" i="2"/>
  <c r="BE31" i="2"/>
  <c r="BB38" i="2"/>
  <c r="BC38" i="2"/>
  <c r="AV48" i="2"/>
  <c r="AW48" i="2"/>
  <c r="AY20" i="2"/>
  <c r="AX20" i="2"/>
  <c r="BC20" i="2"/>
  <c r="BB20" i="2"/>
  <c r="BG20" i="2"/>
  <c r="BF20" i="2"/>
  <c r="AK24" i="2"/>
  <c r="AJ24" i="2"/>
  <c r="AO24" i="2"/>
  <c r="AN24" i="2"/>
  <c r="AS24" i="2"/>
  <c r="AR24" i="2"/>
  <c r="AW24" i="2"/>
  <c r="AV24" i="2"/>
  <c r="BA24" i="2"/>
  <c r="AZ24" i="2"/>
  <c r="BE24" i="2"/>
  <c r="BD24" i="2"/>
  <c r="AM25" i="2"/>
  <c r="AL25" i="2"/>
  <c r="AQ25" i="2"/>
  <c r="AP25" i="2"/>
  <c r="AU25" i="2"/>
  <c r="AT25" i="2"/>
  <c r="AY25" i="2"/>
  <c r="AX25" i="2"/>
  <c r="BC25" i="2"/>
  <c r="BB25" i="2"/>
  <c r="BG25" i="2"/>
  <c r="BF25" i="2"/>
  <c r="AK26" i="2"/>
  <c r="AJ26" i="2"/>
  <c r="AO26" i="2"/>
  <c r="AN26" i="2"/>
  <c r="AS26" i="2"/>
  <c r="AR26" i="2"/>
  <c r="AW26" i="2"/>
  <c r="AV26" i="2"/>
  <c r="BA26" i="2"/>
  <c r="AZ26" i="2"/>
  <c r="BE26" i="2"/>
  <c r="BD26" i="2"/>
  <c r="AP29" i="2"/>
  <c r="AQ29" i="2"/>
  <c r="AX29" i="2"/>
  <c r="AY29" i="2"/>
  <c r="BF29" i="2"/>
  <c r="BG29" i="2"/>
  <c r="AP31" i="2"/>
  <c r="AQ31" i="2"/>
  <c r="AX31" i="2"/>
  <c r="AY31" i="2"/>
  <c r="BF31" i="2"/>
  <c r="BG31" i="2"/>
  <c r="AX38" i="2"/>
  <c r="AY38" i="2"/>
  <c r="AL37" i="2"/>
  <c r="AM37" i="2"/>
  <c r="BB43" i="2"/>
  <c r="BC43" i="2"/>
  <c r="AM27" i="2"/>
  <c r="AL27" i="2"/>
  <c r="AQ27" i="2"/>
  <c r="AP27" i="2"/>
  <c r="AU27" i="2"/>
  <c r="AT27" i="2"/>
  <c r="AY27" i="2"/>
  <c r="AX27" i="2"/>
  <c r="BC27" i="2"/>
  <c r="BB27" i="2"/>
  <c r="BG27" i="2"/>
  <c r="BF27" i="2"/>
  <c r="AK28" i="2"/>
  <c r="AJ28" i="2"/>
  <c r="AO28" i="2"/>
  <c r="AN28" i="2"/>
  <c r="AS28" i="2"/>
  <c r="AR28" i="2"/>
  <c r="AW28" i="2"/>
  <c r="AV28" i="2"/>
  <c r="BA28" i="2"/>
  <c r="AZ28" i="2"/>
  <c r="BE28" i="2"/>
  <c r="BD28" i="2"/>
  <c r="AM30" i="2"/>
  <c r="AL30" i="2"/>
  <c r="AQ30" i="2"/>
  <c r="AP30" i="2"/>
  <c r="AU30" i="2"/>
  <c r="AT30" i="2"/>
  <c r="AY30" i="2"/>
  <c r="AX30" i="2"/>
  <c r="BC30" i="2"/>
  <c r="BB30" i="2"/>
  <c r="BG30" i="2"/>
  <c r="BF30" i="2"/>
  <c r="AK32" i="2"/>
  <c r="AJ32" i="2"/>
  <c r="AO32" i="2"/>
  <c r="AN32" i="2"/>
  <c r="AS32" i="2"/>
  <c r="AR32" i="2"/>
  <c r="AW32" i="2"/>
  <c r="AV32" i="2"/>
  <c r="BA32" i="2"/>
  <c r="AZ32" i="2"/>
  <c r="BE32" i="2"/>
  <c r="BD32" i="2"/>
  <c r="AM33" i="2"/>
  <c r="AL33" i="2"/>
  <c r="AQ33" i="2"/>
  <c r="AP33" i="2"/>
  <c r="AU33" i="2"/>
  <c r="AT33" i="2"/>
  <c r="AY33" i="2"/>
  <c r="AX33" i="2"/>
  <c r="BC33" i="2"/>
  <c r="BB33" i="2"/>
  <c r="BG33" i="2"/>
  <c r="BF33" i="2"/>
  <c r="AK35" i="2"/>
  <c r="AJ35" i="2"/>
  <c r="AO35" i="2"/>
  <c r="AN35" i="2"/>
  <c r="AS35" i="2"/>
  <c r="AR35" i="2"/>
  <c r="AW35" i="2"/>
  <c r="AV35" i="2"/>
  <c r="BA35" i="2"/>
  <c r="AZ35" i="2"/>
  <c r="BE35" i="2"/>
  <c r="BD35" i="2"/>
  <c r="AM36" i="2"/>
  <c r="AL36" i="2"/>
  <c r="AQ36" i="2"/>
  <c r="AP36" i="2"/>
  <c r="AU36" i="2"/>
  <c r="AT36" i="2"/>
  <c r="AY36" i="2"/>
  <c r="AX36" i="2"/>
  <c r="BB36" i="2"/>
  <c r="BC36" i="2"/>
  <c r="BF36" i="2"/>
  <c r="BG36" i="2"/>
  <c r="AJ38" i="2"/>
  <c r="AK38" i="2"/>
  <c r="AR38" i="2"/>
  <c r="AS38" i="2"/>
  <c r="AZ38" i="2"/>
  <c r="BA38" i="2"/>
  <c r="AX37" i="2"/>
  <c r="AY37" i="2"/>
  <c r="AX43" i="2"/>
  <c r="AY43" i="2"/>
  <c r="AM39" i="2"/>
  <c r="AL39" i="2"/>
  <c r="AQ39" i="2"/>
  <c r="AP39" i="2"/>
  <c r="AU39" i="2"/>
  <c r="AT39" i="2"/>
  <c r="AY39" i="2"/>
  <c r="AX39" i="2"/>
  <c r="BC39" i="2"/>
  <c r="BB39" i="2"/>
  <c r="BG39" i="2"/>
  <c r="AN37" i="2"/>
  <c r="AO37" i="2"/>
  <c r="AV37" i="2"/>
  <c r="AW37" i="2"/>
  <c r="BD37" i="2"/>
  <c r="BE37" i="2"/>
  <c r="AJ43" i="2"/>
  <c r="AK43" i="2"/>
  <c r="AR43" i="2"/>
  <c r="AS43" i="2"/>
  <c r="AZ43" i="2"/>
  <c r="BA43" i="2"/>
  <c r="AN48" i="2"/>
  <c r="AO48" i="2"/>
  <c r="AK40" i="2"/>
  <c r="AJ40" i="2"/>
  <c r="AO40" i="2"/>
  <c r="AN40" i="2"/>
  <c r="AS40" i="2"/>
  <c r="AR40" i="2"/>
  <c r="AW40" i="2"/>
  <c r="AV40" i="2"/>
  <c r="BA40" i="2"/>
  <c r="AZ40" i="2"/>
  <c r="BE40" i="2"/>
  <c r="BD40" i="2"/>
  <c r="AM42" i="2"/>
  <c r="AL42" i="2"/>
  <c r="AQ42" i="2"/>
  <c r="AP42" i="2"/>
  <c r="AU42" i="2"/>
  <c r="AT42" i="2"/>
  <c r="AY42" i="2"/>
  <c r="AX42" i="2"/>
  <c r="BC42" i="2"/>
  <c r="BB42" i="2"/>
  <c r="BG42" i="2"/>
  <c r="BF42" i="2"/>
  <c r="AK44" i="2"/>
  <c r="AJ44" i="2"/>
  <c r="AO44" i="2"/>
  <c r="AN44" i="2"/>
  <c r="AS44" i="2"/>
  <c r="AR44" i="2"/>
  <c r="AW44" i="2"/>
  <c r="AV44" i="2"/>
  <c r="BA44" i="2"/>
  <c r="AZ44" i="2"/>
  <c r="BE44" i="2"/>
  <c r="BD44" i="2"/>
  <c r="AR48" i="2"/>
  <c r="AS48" i="2"/>
  <c r="AM45" i="2"/>
  <c r="AL45" i="2"/>
  <c r="AQ45" i="2"/>
  <c r="AP45" i="2"/>
  <c r="AU45" i="2"/>
  <c r="AT45" i="2"/>
  <c r="AY45" i="2"/>
  <c r="AX45" i="2"/>
  <c r="BC45" i="2"/>
  <c r="BB45" i="2"/>
  <c r="BG45" i="2"/>
  <c r="BF45" i="2"/>
  <c r="AK46" i="2"/>
  <c r="AJ46" i="2"/>
  <c r="AO46" i="2"/>
  <c r="AN46" i="2"/>
  <c r="AS46" i="2"/>
  <c r="AR46" i="2"/>
  <c r="AW46" i="2"/>
  <c r="AV46" i="2"/>
  <c r="BA46" i="2"/>
  <c r="AZ46" i="2"/>
  <c r="BE46" i="2"/>
  <c r="BD46" i="2"/>
  <c r="AL48" i="2"/>
  <c r="AM48" i="2"/>
  <c r="AT48" i="2"/>
  <c r="AU48" i="2"/>
  <c r="BB48" i="2"/>
  <c r="BC48" i="2"/>
  <c r="AM47" i="2"/>
  <c r="AL47" i="2"/>
  <c r="AQ47" i="2"/>
  <c r="AP47" i="2"/>
  <c r="AU47" i="2"/>
  <c r="AT47" i="2"/>
  <c r="AY47" i="2"/>
  <c r="AX47" i="2"/>
  <c r="BC47" i="2"/>
  <c r="BB47" i="2"/>
  <c r="BG47" i="2"/>
  <c r="BF47" i="2"/>
  <c r="C45" i="2"/>
  <c r="C43" i="2"/>
  <c r="C32" i="8" l="1"/>
  <c r="C31" i="8"/>
  <c r="C30" i="8"/>
  <c r="C29" i="8"/>
  <c r="C28" i="8"/>
  <c r="C33" i="8"/>
  <c r="B14" i="8"/>
  <c r="C27" i="8" s="1"/>
  <c r="C69" i="2"/>
  <c r="D7" i="8"/>
  <c r="C3" i="8"/>
  <c r="F62" i="2"/>
  <c r="F63" i="2"/>
  <c r="DW32" i="2"/>
  <c r="DX32" i="2" s="1"/>
  <c r="BI17" i="1"/>
  <c r="CA12" i="2"/>
  <c r="V63" i="2"/>
  <c r="CA23" i="2"/>
  <c r="AN61" i="2"/>
  <c r="AL61" i="2"/>
  <c r="AM61" i="2"/>
  <c r="T63" i="2"/>
  <c r="AO61" i="2"/>
  <c r="CA24" i="2"/>
  <c r="CA26" i="2"/>
  <c r="T67" i="2"/>
  <c r="CA16" i="2"/>
  <c r="CA28" i="2"/>
  <c r="X63" i="2"/>
  <c r="X67" i="2"/>
  <c r="W63" i="2"/>
  <c r="CA27" i="2"/>
  <c r="CA15" i="2"/>
  <c r="W67" i="2"/>
  <c r="CA9" i="2"/>
  <c r="U63" i="2"/>
  <c r="AQ61" i="2"/>
  <c r="V67" i="2"/>
  <c r="CA13" i="2"/>
  <c r="CA25" i="2"/>
  <c r="Q63" i="2"/>
  <c r="CA21" i="2"/>
  <c r="Q67" i="2"/>
  <c r="AP61" i="2"/>
  <c r="CA11" i="2"/>
  <c r="CA22" i="2"/>
  <c r="S67" i="2"/>
  <c r="R63" i="2"/>
  <c r="DW17" i="2"/>
  <c r="DX17" i="2" s="1"/>
  <c r="DW35" i="2"/>
  <c r="DX35" i="2" s="1"/>
  <c r="CA10" i="2"/>
  <c r="R67" i="2"/>
  <c r="AR61" i="2"/>
  <c r="AK61" i="2"/>
  <c r="U67" i="2"/>
  <c r="DW28" i="2"/>
  <c r="DX28" i="2" s="1"/>
  <c r="DW30" i="2"/>
  <c r="DX30" i="2" s="1"/>
  <c r="DW40" i="2"/>
  <c r="DX40" i="2" s="1"/>
  <c r="DW42" i="2"/>
  <c r="DX42" i="2" s="1"/>
  <c r="DW18" i="2"/>
  <c r="DX18" i="2" s="1"/>
  <c r="DW15" i="2"/>
  <c r="DX15" i="2" s="1"/>
  <c r="DW26" i="2"/>
  <c r="DX26" i="2" s="1"/>
  <c r="DW20" i="2"/>
  <c r="DX20" i="2" s="1"/>
  <c r="DW36" i="2"/>
  <c r="DX36" i="2" s="1"/>
  <c r="DW27" i="2"/>
  <c r="DX27" i="2" s="1"/>
  <c r="S63" i="2"/>
  <c r="DW21" i="2"/>
  <c r="DX21" i="2" s="1"/>
  <c r="DW31" i="2"/>
  <c r="DX31" i="2" s="1"/>
  <c r="DW38" i="2"/>
  <c r="DX38" i="2" s="1"/>
  <c r="DW43" i="2"/>
  <c r="DX43" i="2" s="1"/>
  <c r="DW29" i="2"/>
  <c r="DX29" i="2" s="1"/>
  <c r="DW23" i="2"/>
  <c r="DX23" i="2" s="1"/>
  <c r="DW34" i="2"/>
  <c r="DX34" i="2" s="1"/>
  <c r="DW39" i="2"/>
  <c r="DX39" i="2" s="1"/>
  <c r="DW22" i="2"/>
  <c r="DX22" i="2" s="1"/>
  <c r="DW16" i="2"/>
  <c r="DX16" i="2" s="1"/>
  <c r="DW19" i="2"/>
  <c r="DX19" i="2" s="1"/>
  <c r="DW25" i="2"/>
  <c r="DX25" i="2" s="1"/>
  <c r="DW33" i="2"/>
  <c r="DX33" i="2" s="1"/>
  <c r="DW37" i="2"/>
  <c r="DX37" i="2" s="1"/>
  <c r="DW41" i="2"/>
  <c r="DX41" i="2" s="1"/>
  <c r="DW24" i="2"/>
  <c r="DX24" i="2" s="1"/>
  <c r="BX48" i="2"/>
  <c r="BV48" i="2"/>
  <c r="BT48" i="2"/>
  <c r="BM48" i="2"/>
  <c r="BL48" i="2"/>
  <c r="BO43" i="2"/>
  <c r="BM43" i="2"/>
  <c r="BK43" i="2"/>
  <c r="BP37" i="2"/>
  <c r="BN37" i="2"/>
  <c r="BL37" i="2"/>
  <c r="BW43" i="2"/>
  <c r="BW37" i="2"/>
  <c r="BO38" i="2"/>
  <c r="BM38" i="2"/>
  <c r="BK38" i="2"/>
  <c r="BY36" i="2"/>
  <c r="BX36" i="2"/>
  <c r="BX43" i="2"/>
  <c r="BT37" i="2"/>
  <c r="BW38" i="2"/>
  <c r="BY31" i="2"/>
  <c r="BW31" i="2"/>
  <c r="BU31" i="2"/>
  <c r="BY29" i="2"/>
  <c r="BW29" i="2"/>
  <c r="BU29" i="2"/>
  <c r="BN48" i="2"/>
  <c r="BX38" i="2"/>
  <c r="BP31" i="2"/>
  <c r="BL31" i="2"/>
  <c r="BP29" i="2"/>
  <c r="BL29" i="2"/>
  <c r="BO23" i="2"/>
  <c r="BM23" i="2"/>
  <c r="BK23" i="2"/>
  <c r="BY22" i="2"/>
  <c r="BW22" i="2"/>
  <c r="BU22" i="2"/>
  <c r="BP21" i="2"/>
  <c r="BN21" i="2"/>
  <c r="BL21" i="2"/>
  <c r="BV43" i="2"/>
  <c r="BV37" i="2"/>
  <c r="BV38" i="2"/>
  <c r="BM31" i="2"/>
  <c r="BO29" i="2"/>
  <c r="BK29" i="2"/>
  <c r="BX23" i="2"/>
  <c r="BV23" i="2"/>
  <c r="BT23" i="2"/>
  <c r="BO22" i="2"/>
  <c r="BM22" i="2"/>
  <c r="BK22" i="2"/>
  <c r="BY21" i="2"/>
  <c r="BW21" i="2"/>
  <c r="BU21" i="2"/>
  <c r="BP19" i="2"/>
  <c r="BN19" i="2"/>
  <c r="BL19" i="2"/>
  <c r="BX18" i="2"/>
  <c r="BV18" i="2"/>
  <c r="BT18" i="2"/>
  <c r="BO17" i="2"/>
  <c r="BM17" i="2"/>
  <c r="BK17" i="2"/>
  <c r="BP15" i="2"/>
  <c r="BN15" i="2"/>
  <c r="BL15" i="2"/>
  <c r="BX12" i="2"/>
  <c r="BV12" i="2"/>
  <c r="BT12" i="2"/>
  <c r="BO9" i="2"/>
  <c r="BM9" i="2"/>
  <c r="BK9" i="2"/>
  <c r="BY8" i="2"/>
  <c r="BW8" i="2"/>
  <c r="BU8" i="2"/>
  <c r="BX19" i="2"/>
  <c r="BV19" i="2"/>
  <c r="BT19" i="2"/>
  <c r="BO18" i="2"/>
  <c r="BM18" i="2"/>
  <c r="BK18" i="2"/>
  <c r="BY17" i="2"/>
  <c r="BW17" i="2"/>
  <c r="BU17" i="2"/>
  <c r="BY15" i="2"/>
  <c r="BW15" i="2"/>
  <c r="BU15" i="2"/>
  <c r="BP12" i="2"/>
  <c r="BN12" i="2"/>
  <c r="BL12" i="2"/>
  <c r="BX9" i="2"/>
  <c r="BV9" i="2"/>
  <c r="BT9" i="2"/>
  <c r="BO8" i="2"/>
  <c r="BM8" i="2"/>
  <c r="BK8" i="2"/>
  <c r="BY48" i="2"/>
  <c r="BW48" i="2"/>
  <c r="BU48" i="2"/>
  <c r="BO48" i="2"/>
  <c r="BK48" i="2"/>
  <c r="BP48" i="2"/>
  <c r="BP43" i="2"/>
  <c r="BN43" i="2"/>
  <c r="BL43" i="2"/>
  <c r="BO37" i="2"/>
  <c r="BM37" i="2"/>
  <c r="BK37" i="2"/>
  <c r="BY43" i="2"/>
  <c r="BU43" i="2"/>
  <c r="BY37" i="2"/>
  <c r="BU37" i="2"/>
  <c r="BP38" i="2"/>
  <c r="BN38" i="2"/>
  <c r="BL38" i="2"/>
  <c r="BP36" i="2"/>
  <c r="BO36" i="2"/>
  <c r="BT43" i="2"/>
  <c r="BX37" i="2"/>
  <c r="BY38" i="2"/>
  <c r="BU38" i="2"/>
  <c r="BX31" i="2"/>
  <c r="BV31" i="2"/>
  <c r="BT31" i="2"/>
  <c r="BX29" i="2"/>
  <c r="BV29" i="2"/>
  <c r="BT29" i="2"/>
  <c r="BT38" i="2"/>
  <c r="BN31" i="2"/>
  <c r="BN29" i="2"/>
  <c r="BP23" i="2"/>
  <c r="BN23" i="2"/>
  <c r="BL23" i="2"/>
  <c r="BX22" i="2"/>
  <c r="BV22" i="2"/>
  <c r="BT22" i="2"/>
  <c r="BO21" i="2"/>
  <c r="BM21" i="2"/>
  <c r="BK21" i="2"/>
  <c r="BO31" i="2"/>
  <c r="BK31" i="2"/>
  <c r="BM29" i="2"/>
  <c r="BY23" i="2"/>
  <c r="BW23" i="2"/>
  <c r="BU23" i="2"/>
  <c r="BP22" i="2"/>
  <c r="BN22" i="2"/>
  <c r="BL22" i="2"/>
  <c r="BX21" i="2"/>
  <c r="BV21" i="2"/>
  <c r="BT21" i="2"/>
  <c r="BO19" i="2"/>
  <c r="BM19" i="2"/>
  <c r="BK19" i="2"/>
  <c r="BY18" i="2"/>
  <c r="BW18" i="2"/>
  <c r="BU18" i="2"/>
  <c r="BP17" i="2"/>
  <c r="BN17" i="2"/>
  <c r="BL17" i="2"/>
  <c r="BO15" i="2"/>
  <c r="BM15" i="2"/>
  <c r="BK15" i="2"/>
  <c r="BY12" i="2"/>
  <c r="BW12" i="2"/>
  <c r="BU12" i="2"/>
  <c r="BP9" i="2"/>
  <c r="BN9" i="2"/>
  <c r="BL9" i="2"/>
  <c r="BX8" i="2"/>
  <c r="BV8" i="2"/>
  <c r="BT8" i="2"/>
  <c r="BY19" i="2"/>
  <c r="BW19" i="2"/>
  <c r="BU19" i="2"/>
  <c r="BP18" i="2"/>
  <c r="BN18" i="2"/>
  <c r="BL18" i="2"/>
  <c r="BX17" i="2"/>
  <c r="BV17" i="2"/>
  <c r="BT17" i="2"/>
  <c r="BX15" i="2"/>
  <c r="BV15" i="2"/>
  <c r="BT15" i="2"/>
  <c r="BO12" i="2"/>
  <c r="BM12" i="2"/>
  <c r="BK12" i="2"/>
  <c r="BY9" i="2"/>
  <c r="BW9" i="2"/>
  <c r="BU9" i="2"/>
  <c r="BP8" i="2"/>
  <c r="BN8" i="2"/>
  <c r="BL8" i="2"/>
  <c r="BY47" i="2"/>
  <c r="BX47" i="2"/>
  <c r="BW47" i="2"/>
  <c r="BV47" i="2"/>
  <c r="BU47" i="2"/>
  <c r="BT47" i="2"/>
  <c r="BP46" i="2"/>
  <c r="BO46" i="2"/>
  <c r="BN46" i="2"/>
  <c r="BM46" i="2"/>
  <c r="BL46" i="2"/>
  <c r="BK46" i="2"/>
  <c r="BY45" i="2"/>
  <c r="BX45" i="2"/>
  <c r="BW45" i="2"/>
  <c r="BV45" i="2"/>
  <c r="BU45" i="2"/>
  <c r="BT45" i="2"/>
  <c r="BP44" i="2"/>
  <c r="BO44" i="2"/>
  <c r="BN44" i="2"/>
  <c r="BM44" i="2"/>
  <c r="BL44" i="2"/>
  <c r="BK44" i="2"/>
  <c r="BY42" i="2"/>
  <c r="BX42" i="2"/>
  <c r="BW42" i="2"/>
  <c r="BV42" i="2"/>
  <c r="BU42" i="2"/>
  <c r="BT42" i="2"/>
  <c r="BP40" i="2"/>
  <c r="BO40" i="2"/>
  <c r="BN40" i="2"/>
  <c r="BM40" i="2"/>
  <c r="BL40" i="2"/>
  <c r="BK40" i="2"/>
  <c r="BY39" i="2"/>
  <c r="BX39" i="2"/>
  <c r="BW39" i="2"/>
  <c r="BV39" i="2"/>
  <c r="BU39" i="2"/>
  <c r="BT39" i="2"/>
  <c r="BW36" i="2"/>
  <c r="BV36" i="2"/>
  <c r="BU36" i="2"/>
  <c r="BT36" i="2"/>
  <c r="BP35" i="2"/>
  <c r="BO35" i="2"/>
  <c r="BN35" i="2"/>
  <c r="BM35" i="2"/>
  <c r="BL35" i="2"/>
  <c r="BK35" i="2"/>
  <c r="BY33" i="2"/>
  <c r="BX33" i="2"/>
  <c r="BW33" i="2"/>
  <c r="BV33" i="2"/>
  <c r="BU33" i="2"/>
  <c r="BT33" i="2"/>
  <c r="BP32" i="2"/>
  <c r="BO32" i="2"/>
  <c r="BN32" i="2"/>
  <c r="BM32" i="2"/>
  <c r="BL32" i="2"/>
  <c r="BK32" i="2"/>
  <c r="BY30" i="2"/>
  <c r="BX30" i="2"/>
  <c r="BW30" i="2"/>
  <c r="BV30" i="2"/>
  <c r="BU30" i="2"/>
  <c r="BT30" i="2"/>
  <c r="BP28" i="2"/>
  <c r="BO28" i="2"/>
  <c r="BN28" i="2"/>
  <c r="BM28" i="2"/>
  <c r="BL28" i="2"/>
  <c r="BK28" i="2"/>
  <c r="BY27" i="2"/>
  <c r="BX27" i="2"/>
  <c r="BW27" i="2"/>
  <c r="BV27" i="2"/>
  <c r="BU27" i="2"/>
  <c r="BT27" i="2"/>
  <c r="BP26" i="2"/>
  <c r="BO26" i="2"/>
  <c r="BN26" i="2"/>
  <c r="BM26" i="2"/>
  <c r="BL26" i="2"/>
  <c r="BK26" i="2"/>
  <c r="BY25" i="2"/>
  <c r="BX25" i="2"/>
  <c r="BW25" i="2"/>
  <c r="BV25" i="2"/>
  <c r="BU25" i="2"/>
  <c r="BT25" i="2"/>
  <c r="BP24" i="2"/>
  <c r="BO24" i="2"/>
  <c r="BN24" i="2"/>
  <c r="BM24" i="2"/>
  <c r="BL24" i="2"/>
  <c r="BK24" i="2"/>
  <c r="BY20" i="2"/>
  <c r="BX20" i="2"/>
  <c r="BW20" i="2"/>
  <c r="BV20" i="2"/>
  <c r="BU20" i="2"/>
  <c r="BT20" i="2"/>
  <c r="BP16" i="2"/>
  <c r="BO16" i="2"/>
  <c r="BN16" i="2"/>
  <c r="BM16" i="2"/>
  <c r="BL16" i="2"/>
  <c r="BK16" i="2"/>
  <c r="BY14" i="2"/>
  <c r="BX14" i="2"/>
  <c r="BW14" i="2"/>
  <c r="BV14" i="2"/>
  <c r="BU14" i="2"/>
  <c r="BT14" i="2"/>
  <c r="BP13" i="2"/>
  <c r="BO13" i="2"/>
  <c r="BN13" i="2"/>
  <c r="BM13" i="2"/>
  <c r="BL13" i="2"/>
  <c r="BK13" i="2"/>
  <c r="BY11" i="2"/>
  <c r="BX11" i="2"/>
  <c r="BW11" i="2"/>
  <c r="BV11" i="2"/>
  <c r="BU11" i="2"/>
  <c r="BT11" i="2"/>
  <c r="BP10" i="2"/>
  <c r="BO10" i="2"/>
  <c r="BN10" i="2"/>
  <c r="BM10" i="2"/>
  <c r="BL10" i="2"/>
  <c r="BK10" i="2"/>
  <c r="BP47" i="2"/>
  <c r="BO47" i="2"/>
  <c r="BN47" i="2"/>
  <c r="BM47" i="2"/>
  <c r="BL47" i="2"/>
  <c r="BK47" i="2"/>
  <c r="BY46" i="2"/>
  <c r="BX46" i="2"/>
  <c r="BW46" i="2"/>
  <c r="BV46" i="2"/>
  <c r="BU46" i="2"/>
  <c r="BT46" i="2"/>
  <c r="BP45" i="2"/>
  <c r="BO45" i="2"/>
  <c r="BN45" i="2"/>
  <c r="BM45" i="2"/>
  <c r="BL45" i="2"/>
  <c r="BK45" i="2"/>
  <c r="BY44" i="2"/>
  <c r="BX44" i="2"/>
  <c r="BW44" i="2"/>
  <c r="BV44" i="2"/>
  <c r="BU44" i="2"/>
  <c r="BT44" i="2"/>
  <c r="BP42" i="2"/>
  <c r="BO42" i="2"/>
  <c r="BN42" i="2"/>
  <c r="BM42" i="2"/>
  <c r="BL42" i="2"/>
  <c r="BK42" i="2"/>
  <c r="BY40" i="2"/>
  <c r="BX40" i="2"/>
  <c r="BW40" i="2"/>
  <c r="BV40" i="2"/>
  <c r="BU40" i="2"/>
  <c r="BT40" i="2"/>
  <c r="BP39" i="2"/>
  <c r="BO39" i="2"/>
  <c r="BN39" i="2"/>
  <c r="BM39" i="2"/>
  <c r="BL39" i="2"/>
  <c r="BK39" i="2"/>
  <c r="BN36" i="2"/>
  <c r="BM36" i="2"/>
  <c r="BL36" i="2"/>
  <c r="BK36" i="2"/>
  <c r="BY35" i="2"/>
  <c r="BX35" i="2"/>
  <c r="BW35" i="2"/>
  <c r="BV35" i="2"/>
  <c r="BU35" i="2"/>
  <c r="BT35" i="2"/>
  <c r="BP33" i="2"/>
  <c r="BO33" i="2"/>
  <c r="BN33" i="2"/>
  <c r="BM33" i="2"/>
  <c r="BL33" i="2"/>
  <c r="BK33" i="2"/>
  <c r="BY32" i="2"/>
  <c r="BX32" i="2"/>
  <c r="BW32" i="2"/>
  <c r="BV32" i="2"/>
  <c r="BU32" i="2"/>
  <c r="BT32" i="2"/>
  <c r="BP30" i="2"/>
  <c r="BO30" i="2"/>
  <c r="BN30" i="2"/>
  <c r="BM30" i="2"/>
  <c r="BL30" i="2"/>
  <c r="BK30" i="2"/>
  <c r="BY28" i="2"/>
  <c r="BX28" i="2"/>
  <c r="BW28" i="2"/>
  <c r="BV28" i="2"/>
  <c r="BU28" i="2"/>
  <c r="BT28" i="2"/>
  <c r="BP27" i="2"/>
  <c r="BO27" i="2"/>
  <c r="BN27" i="2"/>
  <c r="BM27" i="2"/>
  <c r="BL27" i="2"/>
  <c r="BK27" i="2"/>
  <c r="BY26" i="2"/>
  <c r="BX26" i="2"/>
  <c r="BW26" i="2"/>
  <c r="BV26" i="2"/>
  <c r="BU26" i="2"/>
  <c r="BT26" i="2"/>
  <c r="BP25" i="2"/>
  <c r="BO25" i="2"/>
  <c r="BN25" i="2"/>
  <c r="BM25" i="2"/>
  <c r="BL25" i="2"/>
  <c r="BK25" i="2"/>
  <c r="BY24" i="2"/>
  <c r="BX24" i="2"/>
  <c r="BW24" i="2"/>
  <c r="BV24" i="2"/>
  <c r="BU24" i="2"/>
  <c r="BT24" i="2"/>
  <c r="BP20" i="2"/>
  <c r="BO20" i="2"/>
  <c r="BN20" i="2"/>
  <c r="BM20" i="2"/>
  <c r="BL20" i="2"/>
  <c r="BK20" i="2"/>
  <c r="BY16" i="2"/>
  <c r="BX16" i="2"/>
  <c r="BW16" i="2"/>
  <c r="BV16" i="2"/>
  <c r="BU16" i="2"/>
  <c r="BT16" i="2"/>
  <c r="BP14" i="2"/>
  <c r="BO14" i="2"/>
  <c r="BN14" i="2"/>
  <c r="BM14" i="2"/>
  <c r="BL14" i="2"/>
  <c r="BK14" i="2"/>
  <c r="BY13" i="2"/>
  <c r="BX13" i="2"/>
  <c r="BW13" i="2"/>
  <c r="BV13" i="2"/>
  <c r="BU13" i="2"/>
  <c r="BT13" i="2"/>
  <c r="BP11" i="2"/>
  <c r="BO11" i="2"/>
  <c r="BN11" i="2"/>
  <c r="BM11" i="2"/>
  <c r="BL11" i="2"/>
  <c r="BK11" i="2"/>
  <c r="BY10" i="2"/>
  <c r="BX10" i="2"/>
  <c r="BW10" i="2"/>
  <c r="BV10" i="2"/>
  <c r="BU10" i="2"/>
  <c r="BT10" i="2"/>
  <c r="D1032" i="2"/>
  <c r="G1032" i="2" s="1"/>
  <c r="D1030" i="2"/>
  <c r="G1030" i="2" s="1"/>
  <c r="D1028" i="2"/>
  <c r="G1028" i="2" s="1"/>
  <c r="D1026" i="2"/>
  <c r="G1026" i="2" s="1"/>
  <c r="D1024" i="2"/>
  <c r="G1024" i="2" s="1"/>
  <c r="D1022" i="2"/>
  <c r="G1022" i="2" s="1"/>
  <c r="D1020" i="2"/>
  <c r="G1020" i="2" s="1"/>
  <c r="D1018" i="2"/>
  <c r="G1018" i="2" s="1"/>
  <c r="D1016" i="2"/>
  <c r="G1016" i="2" s="1"/>
  <c r="D1014" i="2"/>
  <c r="G1014" i="2" s="1"/>
  <c r="D1012" i="2"/>
  <c r="G1012" i="2" s="1"/>
  <c r="D1033" i="2"/>
  <c r="G1033" i="2" s="1"/>
  <c r="D1029" i="2"/>
  <c r="G1029" i="2" s="1"/>
  <c r="D1025" i="2"/>
  <c r="G1025" i="2" s="1"/>
  <c r="D1021" i="2"/>
  <c r="G1021" i="2" s="1"/>
  <c r="D1017" i="2"/>
  <c r="G1017" i="2" s="1"/>
  <c r="D1013" i="2"/>
  <c r="G1013" i="2" s="1"/>
  <c r="D1009" i="2"/>
  <c r="G1009" i="2" s="1"/>
  <c r="D1007" i="2"/>
  <c r="G1007" i="2" s="1"/>
  <c r="D1005" i="2"/>
  <c r="G1005" i="2" s="1"/>
  <c r="D1003" i="2"/>
  <c r="G1003" i="2" s="1"/>
  <c r="D1001" i="2"/>
  <c r="G1001" i="2" s="1"/>
  <c r="D999" i="2"/>
  <c r="G999" i="2" s="1"/>
  <c r="D997" i="2"/>
  <c r="G997" i="2" s="1"/>
  <c r="D995" i="2"/>
  <c r="G995" i="2" s="1"/>
  <c r="D993" i="2"/>
  <c r="G993" i="2" s="1"/>
  <c r="D991" i="2"/>
  <c r="G991" i="2" s="1"/>
  <c r="D989" i="2"/>
  <c r="G989" i="2" s="1"/>
  <c r="D987" i="2"/>
  <c r="G987" i="2" s="1"/>
  <c r="D985" i="2"/>
  <c r="G985" i="2" s="1"/>
  <c r="D983" i="2"/>
  <c r="G983" i="2" s="1"/>
  <c r="D981" i="2"/>
  <c r="G981" i="2" s="1"/>
  <c r="D979" i="2"/>
  <c r="G979" i="2" s="1"/>
  <c r="D977" i="2"/>
  <c r="G977" i="2" s="1"/>
  <c r="D975" i="2"/>
  <c r="G975" i="2" s="1"/>
  <c r="D973" i="2"/>
  <c r="G973" i="2" s="1"/>
  <c r="D971" i="2"/>
  <c r="G971" i="2" s="1"/>
  <c r="D969" i="2"/>
  <c r="G969" i="2" s="1"/>
  <c r="D967" i="2"/>
  <c r="G967" i="2" s="1"/>
  <c r="D965" i="2"/>
  <c r="G965" i="2" s="1"/>
  <c r="D963" i="2"/>
  <c r="G963" i="2" s="1"/>
  <c r="D961" i="2"/>
  <c r="G961" i="2" s="1"/>
  <c r="D959" i="2"/>
  <c r="G959" i="2" s="1"/>
  <c r="D957" i="2"/>
  <c r="G957" i="2" s="1"/>
  <c r="D955" i="2"/>
  <c r="G955" i="2" s="1"/>
  <c r="D953" i="2"/>
  <c r="G953" i="2" s="1"/>
  <c r="D951" i="2"/>
  <c r="G951" i="2" s="1"/>
  <c r="D949" i="2"/>
  <c r="G949" i="2" s="1"/>
  <c r="D947" i="2"/>
  <c r="G947" i="2" s="1"/>
  <c r="D945" i="2"/>
  <c r="G945" i="2" s="1"/>
  <c r="D943" i="2"/>
  <c r="G943" i="2" s="1"/>
  <c r="D1031" i="2"/>
  <c r="G1031" i="2" s="1"/>
  <c r="D1023" i="2"/>
  <c r="G1023" i="2" s="1"/>
  <c r="D1015" i="2"/>
  <c r="G1015" i="2" s="1"/>
  <c r="D1010" i="2"/>
  <c r="G1010" i="2" s="1"/>
  <c r="D1006" i="2"/>
  <c r="G1006" i="2" s="1"/>
  <c r="D1002" i="2"/>
  <c r="G1002" i="2" s="1"/>
  <c r="D998" i="2"/>
  <c r="G998" i="2" s="1"/>
  <c r="D994" i="2"/>
  <c r="G994" i="2" s="1"/>
  <c r="D990" i="2"/>
  <c r="G990" i="2" s="1"/>
  <c r="D986" i="2"/>
  <c r="G986" i="2" s="1"/>
  <c r="D982" i="2"/>
  <c r="G982" i="2" s="1"/>
  <c r="D978" i="2"/>
  <c r="G978" i="2" s="1"/>
  <c r="D974" i="2"/>
  <c r="G974" i="2" s="1"/>
  <c r="D970" i="2"/>
  <c r="G970" i="2" s="1"/>
  <c r="D966" i="2"/>
  <c r="G966" i="2" s="1"/>
  <c r="D962" i="2"/>
  <c r="G962" i="2" s="1"/>
  <c r="D958" i="2"/>
  <c r="G958" i="2" s="1"/>
  <c r="D954" i="2"/>
  <c r="G954" i="2" s="1"/>
  <c r="D950" i="2"/>
  <c r="G950" i="2" s="1"/>
  <c r="D946" i="2"/>
  <c r="G946" i="2" s="1"/>
  <c r="D941" i="2"/>
  <c r="G941" i="2" s="1"/>
  <c r="D939" i="2"/>
  <c r="G939" i="2" s="1"/>
  <c r="D937" i="2"/>
  <c r="G937" i="2" s="1"/>
  <c r="D935" i="2"/>
  <c r="G935" i="2" s="1"/>
  <c r="D933" i="2"/>
  <c r="G933" i="2" s="1"/>
  <c r="D931" i="2"/>
  <c r="G931" i="2" s="1"/>
  <c r="D929" i="2"/>
  <c r="G929" i="2" s="1"/>
  <c r="D927" i="2"/>
  <c r="G927" i="2" s="1"/>
  <c r="D925" i="2"/>
  <c r="G925" i="2" s="1"/>
  <c r="D923" i="2"/>
  <c r="G923" i="2" s="1"/>
  <c r="D921" i="2"/>
  <c r="G921" i="2" s="1"/>
  <c r="D919" i="2"/>
  <c r="G919" i="2" s="1"/>
  <c r="D917" i="2"/>
  <c r="G917" i="2" s="1"/>
  <c r="D915" i="2"/>
  <c r="G915" i="2" s="1"/>
  <c r="D913" i="2"/>
  <c r="G913" i="2" s="1"/>
  <c r="D911" i="2"/>
  <c r="G911" i="2" s="1"/>
  <c r="D909" i="2"/>
  <c r="G909" i="2" s="1"/>
  <c r="D907" i="2"/>
  <c r="G907" i="2" s="1"/>
  <c r="D905" i="2"/>
  <c r="G905" i="2" s="1"/>
  <c r="D903" i="2"/>
  <c r="G903" i="2" s="1"/>
  <c r="D901" i="2"/>
  <c r="G901" i="2" s="1"/>
  <c r="D899" i="2"/>
  <c r="G899" i="2" s="1"/>
  <c r="D897" i="2"/>
  <c r="G897" i="2" s="1"/>
  <c r="D895" i="2"/>
  <c r="G895" i="2" s="1"/>
  <c r="D893" i="2"/>
  <c r="G893" i="2" s="1"/>
  <c r="D891" i="2"/>
  <c r="G891" i="2" s="1"/>
  <c r="D889" i="2"/>
  <c r="G889" i="2" s="1"/>
  <c r="D887" i="2"/>
  <c r="G887" i="2" s="1"/>
  <c r="D885" i="2"/>
  <c r="G885" i="2" s="1"/>
  <c r="D883" i="2"/>
  <c r="G883" i="2" s="1"/>
  <c r="D881" i="2"/>
  <c r="G881" i="2" s="1"/>
  <c r="D879" i="2"/>
  <c r="G879" i="2" s="1"/>
  <c r="D877" i="2"/>
  <c r="G877" i="2" s="1"/>
  <c r="D875" i="2"/>
  <c r="G875" i="2" s="1"/>
  <c r="D873" i="2"/>
  <c r="G873" i="2" s="1"/>
  <c r="D871" i="2"/>
  <c r="G871" i="2" s="1"/>
  <c r="D869" i="2"/>
  <c r="G869" i="2" s="1"/>
  <c r="D867" i="2"/>
  <c r="G867" i="2" s="1"/>
  <c r="D865" i="2"/>
  <c r="G865" i="2" s="1"/>
  <c r="D863" i="2"/>
  <c r="G863" i="2" s="1"/>
  <c r="D861" i="2"/>
  <c r="G861" i="2" s="1"/>
  <c r="D859" i="2"/>
  <c r="G859" i="2" s="1"/>
  <c r="D857" i="2"/>
  <c r="G857" i="2" s="1"/>
  <c r="D855" i="2"/>
  <c r="G855" i="2" s="1"/>
  <c r="D853" i="2"/>
  <c r="G853" i="2" s="1"/>
  <c r="D851" i="2"/>
  <c r="G851" i="2" s="1"/>
  <c r="D849" i="2"/>
  <c r="G849" i="2" s="1"/>
  <c r="D847" i="2"/>
  <c r="G847" i="2" s="1"/>
  <c r="D845" i="2"/>
  <c r="G845" i="2" s="1"/>
  <c r="D843" i="2"/>
  <c r="G843" i="2" s="1"/>
  <c r="D841" i="2"/>
  <c r="G841" i="2" s="1"/>
  <c r="D839" i="2"/>
  <c r="G839" i="2" s="1"/>
  <c r="D837" i="2"/>
  <c r="G837" i="2" s="1"/>
  <c r="D835" i="2"/>
  <c r="G835" i="2" s="1"/>
  <c r="D833" i="2"/>
  <c r="G833" i="2" s="1"/>
  <c r="D831" i="2"/>
  <c r="G831" i="2" s="1"/>
  <c r="D829" i="2"/>
  <c r="G829" i="2" s="1"/>
  <c r="D827" i="2"/>
  <c r="G827" i="2" s="1"/>
  <c r="D825" i="2"/>
  <c r="G825" i="2" s="1"/>
  <c r="D823" i="2"/>
  <c r="G823" i="2" s="1"/>
  <c r="D821" i="2"/>
  <c r="G821" i="2" s="1"/>
  <c r="D819" i="2"/>
  <c r="G819" i="2" s="1"/>
  <c r="D817" i="2"/>
  <c r="G817" i="2" s="1"/>
  <c r="D815" i="2"/>
  <c r="G815" i="2" s="1"/>
  <c r="D813" i="2"/>
  <c r="G813" i="2" s="1"/>
  <c r="D811" i="2"/>
  <c r="G811" i="2" s="1"/>
  <c r="D809" i="2"/>
  <c r="G809" i="2" s="1"/>
  <c r="D807" i="2"/>
  <c r="G807" i="2" s="1"/>
  <c r="D805" i="2"/>
  <c r="G805" i="2" s="1"/>
  <c r="D803" i="2"/>
  <c r="G803" i="2" s="1"/>
  <c r="D1019" i="2"/>
  <c r="G1019" i="2" s="1"/>
  <c r="D1008" i="2"/>
  <c r="G1008" i="2" s="1"/>
  <c r="D1000" i="2"/>
  <c r="G1000" i="2" s="1"/>
  <c r="D992" i="2"/>
  <c r="G992" i="2" s="1"/>
  <c r="D984" i="2"/>
  <c r="G984" i="2" s="1"/>
  <c r="D976" i="2"/>
  <c r="G976" i="2" s="1"/>
  <c r="D968" i="2"/>
  <c r="G968" i="2" s="1"/>
  <c r="D960" i="2"/>
  <c r="G960" i="2" s="1"/>
  <c r="D952" i="2"/>
  <c r="G952" i="2" s="1"/>
  <c r="D944" i="2"/>
  <c r="G944" i="2" s="1"/>
  <c r="D940" i="2"/>
  <c r="G940" i="2" s="1"/>
  <c r="D936" i="2"/>
  <c r="G936" i="2" s="1"/>
  <c r="D932" i="2"/>
  <c r="G932" i="2" s="1"/>
  <c r="D928" i="2"/>
  <c r="G928" i="2" s="1"/>
  <c r="D924" i="2"/>
  <c r="G924" i="2" s="1"/>
  <c r="D920" i="2"/>
  <c r="G920" i="2" s="1"/>
  <c r="D916" i="2"/>
  <c r="G916" i="2" s="1"/>
  <c r="D912" i="2"/>
  <c r="G912" i="2" s="1"/>
  <c r="D908" i="2"/>
  <c r="G908" i="2" s="1"/>
  <c r="D904" i="2"/>
  <c r="G904" i="2" s="1"/>
  <c r="D900" i="2"/>
  <c r="G900" i="2" s="1"/>
  <c r="D896" i="2"/>
  <c r="G896" i="2" s="1"/>
  <c r="D892" i="2"/>
  <c r="G892" i="2" s="1"/>
  <c r="D888" i="2"/>
  <c r="G888" i="2" s="1"/>
  <c r="D884" i="2"/>
  <c r="G884" i="2" s="1"/>
  <c r="D880" i="2"/>
  <c r="G880" i="2" s="1"/>
  <c r="D876" i="2"/>
  <c r="G876" i="2" s="1"/>
  <c r="D872" i="2"/>
  <c r="G872" i="2" s="1"/>
  <c r="D868" i="2"/>
  <c r="G868" i="2" s="1"/>
  <c r="D864" i="2"/>
  <c r="G864" i="2" s="1"/>
  <c r="D860" i="2"/>
  <c r="G860" i="2" s="1"/>
  <c r="D856" i="2"/>
  <c r="G856" i="2" s="1"/>
  <c r="D852" i="2"/>
  <c r="G852" i="2" s="1"/>
  <c r="D848" i="2"/>
  <c r="G848" i="2" s="1"/>
  <c r="D844" i="2"/>
  <c r="G844" i="2" s="1"/>
  <c r="D840" i="2"/>
  <c r="G840" i="2" s="1"/>
  <c r="D836" i="2"/>
  <c r="G836" i="2" s="1"/>
  <c r="D832" i="2"/>
  <c r="G832" i="2" s="1"/>
  <c r="D828" i="2"/>
  <c r="G828" i="2" s="1"/>
  <c r="D824" i="2"/>
  <c r="G824" i="2" s="1"/>
  <c r="D820" i="2"/>
  <c r="G820" i="2" s="1"/>
  <c r="D816" i="2"/>
  <c r="G816" i="2" s="1"/>
  <c r="D812" i="2"/>
  <c r="G812" i="2" s="1"/>
  <c r="D808" i="2"/>
  <c r="G808" i="2" s="1"/>
  <c r="D804" i="2"/>
  <c r="G804" i="2" s="1"/>
  <c r="D802" i="2"/>
  <c r="G802" i="2" s="1"/>
  <c r="D800" i="2"/>
  <c r="G800" i="2" s="1"/>
  <c r="D798" i="2"/>
  <c r="G798" i="2" s="1"/>
  <c r="D796" i="2"/>
  <c r="G796" i="2" s="1"/>
  <c r="D794" i="2"/>
  <c r="G794" i="2" s="1"/>
  <c r="D792" i="2"/>
  <c r="G792" i="2" s="1"/>
  <c r="D790" i="2"/>
  <c r="G790" i="2" s="1"/>
  <c r="D788" i="2"/>
  <c r="G788" i="2" s="1"/>
  <c r="D786" i="2"/>
  <c r="G786" i="2" s="1"/>
  <c r="D784" i="2"/>
  <c r="G784" i="2" s="1"/>
  <c r="D782" i="2"/>
  <c r="G782" i="2" s="1"/>
  <c r="D780" i="2"/>
  <c r="G780" i="2" s="1"/>
  <c r="D778" i="2"/>
  <c r="G778" i="2" s="1"/>
  <c r="D776" i="2"/>
  <c r="G776" i="2" s="1"/>
  <c r="D774" i="2"/>
  <c r="G774" i="2" s="1"/>
  <c r="D772" i="2"/>
  <c r="G772" i="2" s="1"/>
  <c r="D770" i="2"/>
  <c r="G770" i="2" s="1"/>
  <c r="D768" i="2"/>
  <c r="G768" i="2" s="1"/>
  <c r="D766" i="2"/>
  <c r="G766" i="2" s="1"/>
  <c r="D764" i="2"/>
  <c r="G764" i="2" s="1"/>
  <c r="D762" i="2"/>
  <c r="G762" i="2" s="1"/>
  <c r="D760" i="2"/>
  <c r="G760" i="2" s="1"/>
  <c r="D758" i="2"/>
  <c r="G758" i="2" s="1"/>
  <c r="D756" i="2"/>
  <c r="G756" i="2" s="1"/>
  <c r="D754" i="2"/>
  <c r="G754" i="2" s="1"/>
  <c r="D752" i="2"/>
  <c r="G752" i="2" s="1"/>
  <c r="D750" i="2"/>
  <c r="G750" i="2" s="1"/>
  <c r="D748" i="2"/>
  <c r="G748" i="2" s="1"/>
  <c r="D746" i="2"/>
  <c r="G746" i="2" s="1"/>
  <c r="D744" i="2"/>
  <c r="G744" i="2" s="1"/>
  <c r="D742" i="2"/>
  <c r="G742" i="2" s="1"/>
  <c r="D740" i="2"/>
  <c r="G740" i="2" s="1"/>
  <c r="D738" i="2"/>
  <c r="G738" i="2" s="1"/>
  <c r="D736" i="2"/>
  <c r="G736" i="2" s="1"/>
  <c r="D734" i="2"/>
  <c r="G734" i="2" s="1"/>
  <c r="D732" i="2"/>
  <c r="G732" i="2" s="1"/>
  <c r="D730" i="2"/>
  <c r="G730" i="2" s="1"/>
  <c r="D728" i="2"/>
  <c r="G728" i="2" s="1"/>
  <c r="D726" i="2"/>
  <c r="G726" i="2" s="1"/>
  <c r="D724" i="2"/>
  <c r="G724" i="2" s="1"/>
  <c r="D722" i="2"/>
  <c r="G722" i="2" s="1"/>
  <c r="D720" i="2"/>
  <c r="G720" i="2" s="1"/>
  <c r="D718" i="2"/>
  <c r="G718" i="2" s="1"/>
  <c r="D716" i="2"/>
  <c r="G716" i="2" s="1"/>
  <c r="D714" i="2"/>
  <c r="G714" i="2" s="1"/>
  <c r="D712" i="2"/>
  <c r="G712" i="2" s="1"/>
  <c r="D710" i="2"/>
  <c r="G710" i="2" s="1"/>
  <c r="D708" i="2"/>
  <c r="G708" i="2" s="1"/>
  <c r="D706" i="2"/>
  <c r="G706" i="2" s="1"/>
  <c r="D704" i="2"/>
  <c r="G704" i="2" s="1"/>
  <c r="D702" i="2"/>
  <c r="G702" i="2" s="1"/>
  <c r="D700" i="2"/>
  <c r="G700" i="2" s="1"/>
  <c r="D698" i="2"/>
  <c r="G698" i="2" s="1"/>
  <c r="D696" i="2"/>
  <c r="G696" i="2" s="1"/>
  <c r="D694" i="2"/>
  <c r="G694" i="2" s="1"/>
  <c r="D692" i="2"/>
  <c r="G692" i="2" s="1"/>
  <c r="D690" i="2"/>
  <c r="G690" i="2" s="1"/>
  <c r="D688" i="2"/>
  <c r="G688" i="2" s="1"/>
  <c r="D686" i="2"/>
  <c r="G686" i="2" s="1"/>
  <c r="D684" i="2"/>
  <c r="G684" i="2" s="1"/>
  <c r="D682" i="2"/>
  <c r="G682" i="2" s="1"/>
  <c r="D680" i="2"/>
  <c r="G680" i="2" s="1"/>
  <c r="D678" i="2"/>
  <c r="G678" i="2" s="1"/>
  <c r="D676" i="2"/>
  <c r="G676" i="2" s="1"/>
  <c r="D674" i="2"/>
  <c r="G674" i="2" s="1"/>
  <c r="D672" i="2"/>
  <c r="G672" i="2" s="1"/>
  <c r="D670" i="2"/>
  <c r="G670" i="2" s="1"/>
  <c r="D668" i="2"/>
  <c r="G668" i="2" s="1"/>
  <c r="D666" i="2"/>
  <c r="G666" i="2" s="1"/>
  <c r="D664" i="2"/>
  <c r="G664" i="2" s="1"/>
  <c r="D662" i="2"/>
  <c r="G662" i="2" s="1"/>
  <c r="D660" i="2"/>
  <c r="G660" i="2" s="1"/>
  <c r="D658" i="2"/>
  <c r="G658" i="2" s="1"/>
  <c r="D656" i="2"/>
  <c r="G656" i="2" s="1"/>
  <c r="D654" i="2"/>
  <c r="G654" i="2" s="1"/>
  <c r="D652" i="2"/>
  <c r="G652" i="2" s="1"/>
  <c r="D650" i="2"/>
  <c r="G650" i="2" s="1"/>
  <c r="D648" i="2"/>
  <c r="G648" i="2" s="1"/>
  <c r="D646" i="2"/>
  <c r="G646" i="2" s="1"/>
  <c r="D644" i="2"/>
  <c r="G644" i="2" s="1"/>
  <c r="D642" i="2"/>
  <c r="G642" i="2" s="1"/>
  <c r="D640" i="2"/>
  <c r="G640" i="2" s="1"/>
  <c r="D638" i="2"/>
  <c r="G638" i="2" s="1"/>
  <c r="D636" i="2"/>
  <c r="G636" i="2" s="1"/>
  <c r="D634" i="2"/>
  <c r="G634" i="2" s="1"/>
  <c r="D632" i="2"/>
  <c r="G632" i="2" s="1"/>
  <c r="D630" i="2"/>
  <c r="G630" i="2" s="1"/>
  <c r="D628" i="2"/>
  <c r="G628" i="2" s="1"/>
  <c r="D626" i="2"/>
  <c r="G626" i="2" s="1"/>
  <c r="D624" i="2"/>
  <c r="G624" i="2" s="1"/>
  <c r="D622" i="2"/>
  <c r="G622" i="2" s="1"/>
  <c r="D620" i="2"/>
  <c r="G620" i="2" s="1"/>
  <c r="D618" i="2"/>
  <c r="G618" i="2" s="1"/>
  <c r="D616" i="2"/>
  <c r="G616" i="2" s="1"/>
  <c r="D614" i="2"/>
  <c r="G614" i="2" s="1"/>
  <c r="D612" i="2"/>
  <c r="G612" i="2" s="1"/>
  <c r="D610" i="2"/>
  <c r="G610" i="2" s="1"/>
  <c r="D608" i="2"/>
  <c r="G608" i="2" s="1"/>
  <c r="D606" i="2"/>
  <c r="G606" i="2" s="1"/>
  <c r="D604" i="2"/>
  <c r="G604" i="2" s="1"/>
  <c r="D602" i="2"/>
  <c r="G602" i="2" s="1"/>
  <c r="D600" i="2"/>
  <c r="G600" i="2" s="1"/>
  <c r="D598" i="2"/>
  <c r="G598" i="2" s="1"/>
  <c r="D596" i="2"/>
  <c r="G596" i="2" s="1"/>
  <c r="D594" i="2"/>
  <c r="G594" i="2" s="1"/>
  <c r="D592" i="2"/>
  <c r="G592" i="2" s="1"/>
  <c r="D590" i="2"/>
  <c r="G590" i="2" s="1"/>
  <c r="D588" i="2"/>
  <c r="G588" i="2" s="1"/>
  <c r="D586" i="2"/>
  <c r="G586" i="2" s="1"/>
  <c r="D584" i="2"/>
  <c r="G584" i="2" s="1"/>
  <c r="D582" i="2"/>
  <c r="G582" i="2" s="1"/>
  <c r="D580" i="2"/>
  <c r="G580" i="2" s="1"/>
  <c r="D578" i="2"/>
  <c r="G578" i="2" s="1"/>
  <c r="D576" i="2"/>
  <c r="G576" i="2" s="1"/>
  <c r="D574" i="2"/>
  <c r="G574" i="2" s="1"/>
  <c r="D1027" i="2"/>
  <c r="G1027" i="2" s="1"/>
  <c r="D1011" i="2"/>
  <c r="G1011" i="2" s="1"/>
  <c r="D1004" i="2"/>
  <c r="G1004" i="2" s="1"/>
  <c r="D996" i="2"/>
  <c r="G996" i="2" s="1"/>
  <c r="D988" i="2"/>
  <c r="G988" i="2" s="1"/>
  <c r="D980" i="2"/>
  <c r="G980" i="2" s="1"/>
  <c r="D972" i="2"/>
  <c r="G972" i="2" s="1"/>
  <c r="D956" i="2"/>
  <c r="G956" i="2" s="1"/>
  <c r="D942" i="2"/>
  <c r="G942" i="2" s="1"/>
  <c r="D934" i="2"/>
  <c r="G934" i="2" s="1"/>
  <c r="D926" i="2"/>
  <c r="G926" i="2" s="1"/>
  <c r="D918" i="2"/>
  <c r="G918" i="2" s="1"/>
  <c r="D910" i="2"/>
  <c r="G910" i="2" s="1"/>
  <c r="D902" i="2"/>
  <c r="G902" i="2" s="1"/>
  <c r="D894" i="2"/>
  <c r="G894" i="2" s="1"/>
  <c r="D886" i="2"/>
  <c r="G886" i="2" s="1"/>
  <c r="D878" i="2"/>
  <c r="G878" i="2" s="1"/>
  <c r="D870" i="2"/>
  <c r="G870" i="2" s="1"/>
  <c r="D862" i="2"/>
  <c r="G862" i="2" s="1"/>
  <c r="D854" i="2"/>
  <c r="G854" i="2" s="1"/>
  <c r="D846" i="2"/>
  <c r="G846" i="2" s="1"/>
  <c r="D964" i="2"/>
  <c r="G964" i="2" s="1"/>
  <c r="D948" i="2"/>
  <c r="G948" i="2" s="1"/>
  <c r="D938" i="2"/>
  <c r="G938" i="2" s="1"/>
  <c r="D930" i="2"/>
  <c r="G930" i="2" s="1"/>
  <c r="D922" i="2"/>
  <c r="G922" i="2" s="1"/>
  <c r="D914" i="2"/>
  <c r="G914" i="2" s="1"/>
  <c r="D906" i="2"/>
  <c r="G906" i="2" s="1"/>
  <c r="D898" i="2"/>
  <c r="G898" i="2" s="1"/>
  <c r="D890" i="2"/>
  <c r="G890" i="2" s="1"/>
  <c r="D882" i="2"/>
  <c r="G882" i="2" s="1"/>
  <c r="D874" i="2"/>
  <c r="G874" i="2" s="1"/>
  <c r="D866" i="2"/>
  <c r="G866" i="2" s="1"/>
  <c r="D858" i="2"/>
  <c r="G858" i="2" s="1"/>
  <c r="D838" i="2"/>
  <c r="G838" i="2" s="1"/>
  <c r="D830" i="2"/>
  <c r="G830" i="2" s="1"/>
  <c r="D822" i="2"/>
  <c r="G822" i="2" s="1"/>
  <c r="D814" i="2"/>
  <c r="G814" i="2" s="1"/>
  <c r="D806" i="2"/>
  <c r="G806" i="2" s="1"/>
  <c r="D801" i="2"/>
  <c r="G801" i="2" s="1"/>
  <c r="D797" i="2"/>
  <c r="G797" i="2" s="1"/>
  <c r="D793" i="2"/>
  <c r="G793" i="2" s="1"/>
  <c r="D789" i="2"/>
  <c r="G789" i="2" s="1"/>
  <c r="D785" i="2"/>
  <c r="G785" i="2" s="1"/>
  <c r="D781" i="2"/>
  <c r="G781" i="2" s="1"/>
  <c r="D777" i="2"/>
  <c r="G777" i="2" s="1"/>
  <c r="D850" i="2"/>
  <c r="G850" i="2" s="1"/>
  <c r="D842" i="2"/>
  <c r="G842" i="2" s="1"/>
  <c r="D834" i="2"/>
  <c r="G834" i="2" s="1"/>
  <c r="D826" i="2"/>
  <c r="G826" i="2" s="1"/>
  <c r="D818" i="2"/>
  <c r="G818" i="2" s="1"/>
  <c r="D810" i="2"/>
  <c r="G810" i="2" s="1"/>
  <c r="D799" i="2"/>
  <c r="G799" i="2" s="1"/>
  <c r="D795" i="2"/>
  <c r="G795" i="2" s="1"/>
  <c r="D791" i="2"/>
  <c r="G791" i="2" s="1"/>
  <c r="D787" i="2"/>
  <c r="G787" i="2" s="1"/>
  <c r="D783" i="2"/>
  <c r="G783" i="2" s="1"/>
  <c r="D779" i="2"/>
  <c r="G779" i="2" s="1"/>
  <c r="D775" i="2"/>
  <c r="G775" i="2" s="1"/>
  <c r="D771" i="2"/>
  <c r="G771" i="2" s="1"/>
  <c r="D767" i="2"/>
  <c r="G767" i="2" s="1"/>
  <c r="D763" i="2"/>
  <c r="G763" i="2" s="1"/>
  <c r="D759" i="2"/>
  <c r="G759" i="2" s="1"/>
  <c r="D755" i="2"/>
  <c r="G755" i="2" s="1"/>
  <c r="D751" i="2"/>
  <c r="G751" i="2" s="1"/>
  <c r="D747" i="2"/>
  <c r="G747" i="2" s="1"/>
  <c r="D743" i="2"/>
  <c r="G743" i="2" s="1"/>
  <c r="D739" i="2"/>
  <c r="G739" i="2" s="1"/>
  <c r="D735" i="2"/>
  <c r="G735" i="2" s="1"/>
  <c r="D773" i="2"/>
  <c r="G773" i="2" s="1"/>
  <c r="D765" i="2"/>
  <c r="G765" i="2" s="1"/>
  <c r="D757" i="2"/>
  <c r="G757" i="2" s="1"/>
  <c r="D749" i="2"/>
  <c r="G749" i="2" s="1"/>
  <c r="D741" i="2"/>
  <c r="G741" i="2" s="1"/>
  <c r="D733" i="2"/>
  <c r="G733" i="2" s="1"/>
  <c r="D731" i="2"/>
  <c r="G731" i="2" s="1"/>
  <c r="D727" i="2"/>
  <c r="G727" i="2" s="1"/>
  <c r="D723" i="2"/>
  <c r="G723" i="2" s="1"/>
  <c r="D719" i="2"/>
  <c r="G719" i="2" s="1"/>
  <c r="D715" i="2"/>
  <c r="G715" i="2" s="1"/>
  <c r="D711" i="2"/>
  <c r="G711" i="2" s="1"/>
  <c r="D707" i="2"/>
  <c r="G707" i="2" s="1"/>
  <c r="D703" i="2"/>
  <c r="G703" i="2" s="1"/>
  <c r="D699" i="2"/>
  <c r="G699" i="2" s="1"/>
  <c r="D695" i="2"/>
  <c r="G695" i="2" s="1"/>
  <c r="D691" i="2"/>
  <c r="G691" i="2" s="1"/>
  <c r="D687" i="2"/>
  <c r="G687" i="2" s="1"/>
  <c r="D683" i="2"/>
  <c r="G683" i="2" s="1"/>
  <c r="D679" i="2"/>
  <c r="G679" i="2" s="1"/>
  <c r="D675" i="2"/>
  <c r="G675" i="2" s="1"/>
  <c r="D671" i="2"/>
  <c r="G671" i="2" s="1"/>
  <c r="D667" i="2"/>
  <c r="G667" i="2" s="1"/>
  <c r="D663" i="2"/>
  <c r="G663" i="2" s="1"/>
  <c r="D659" i="2"/>
  <c r="G659" i="2" s="1"/>
  <c r="D655" i="2"/>
  <c r="G655" i="2" s="1"/>
  <c r="D651" i="2"/>
  <c r="G651" i="2" s="1"/>
  <c r="D647" i="2"/>
  <c r="G647" i="2" s="1"/>
  <c r="D643" i="2"/>
  <c r="G643" i="2" s="1"/>
  <c r="D639" i="2"/>
  <c r="G639" i="2" s="1"/>
  <c r="D635" i="2"/>
  <c r="G635" i="2" s="1"/>
  <c r="D631" i="2"/>
  <c r="G631" i="2" s="1"/>
  <c r="D627" i="2"/>
  <c r="G627" i="2" s="1"/>
  <c r="D623" i="2"/>
  <c r="G623" i="2" s="1"/>
  <c r="D619" i="2"/>
  <c r="G619" i="2" s="1"/>
  <c r="D615" i="2"/>
  <c r="G615" i="2" s="1"/>
  <c r="D611" i="2"/>
  <c r="G611" i="2" s="1"/>
  <c r="D607" i="2"/>
  <c r="G607" i="2" s="1"/>
  <c r="D603" i="2"/>
  <c r="G603" i="2" s="1"/>
  <c r="D599" i="2"/>
  <c r="G599" i="2" s="1"/>
  <c r="D595" i="2"/>
  <c r="G595" i="2" s="1"/>
  <c r="D591" i="2"/>
  <c r="G591" i="2" s="1"/>
  <c r="D587" i="2"/>
  <c r="G587" i="2" s="1"/>
  <c r="D583" i="2"/>
  <c r="G583" i="2" s="1"/>
  <c r="D579" i="2"/>
  <c r="G579" i="2" s="1"/>
  <c r="D575" i="2"/>
  <c r="G575" i="2" s="1"/>
  <c r="D573" i="2"/>
  <c r="G573" i="2" s="1"/>
  <c r="D571" i="2"/>
  <c r="G571" i="2" s="1"/>
  <c r="D569" i="2"/>
  <c r="G569" i="2" s="1"/>
  <c r="D567" i="2"/>
  <c r="G567" i="2" s="1"/>
  <c r="D565" i="2"/>
  <c r="G565" i="2" s="1"/>
  <c r="D563" i="2"/>
  <c r="G563" i="2" s="1"/>
  <c r="D561" i="2"/>
  <c r="G561" i="2" s="1"/>
  <c r="D559" i="2"/>
  <c r="G559" i="2" s="1"/>
  <c r="D557" i="2"/>
  <c r="G557" i="2" s="1"/>
  <c r="D555" i="2"/>
  <c r="G555" i="2" s="1"/>
  <c r="D553" i="2"/>
  <c r="G553" i="2" s="1"/>
  <c r="D551" i="2"/>
  <c r="G551" i="2" s="1"/>
  <c r="D549" i="2"/>
  <c r="G549" i="2" s="1"/>
  <c r="D547" i="2"/>
  <c r="G547" i="2" s="1"/>
  <c r="D545" i="2"/>
  <c r="G545" i="2" s="1"/>
  <c r="D543" i="2"/>
  <c r="G543" i="2" s="1"/>
  <c r="D541" i="2"/>
  <c r="G541" i="2" s="1"/>
  <c r="D539" i="2"/>
  <c r="G539" i="2" s="1"/>
  <c r="D537" i="2"/>
  <c r="G537" i="2" s="1"/>
  <c r="D535" i="2"/>
  <c r="G535" i="2" s="1"/>
  <c r="D533" i="2"/>
  <c r="G533" i="2" s="1"/>
  <c r="D531" i="2"/>
  <c r="G531" i="2" s="1"/>
  <c r="D529" i="2"/>
  <c r="G529" i="2" s="1"/>
  <c r="D527" i="2"/>
  <c r="G527" i="2" s="1"/>
  <c r="D525" i="2"/>
  <c r="G525" i="2" s="1"/>
  <c r="D523" i="2"/>
  <c r="G523" i="2" s="1"/>
  <c r="D521" i="2"/>
  <c r="G521" i="2" s="1"/>
  <c r="D519" i="2"/>
  <c r="G519" i="2" s="1"/>
  <c r="D517" i="2"/>
  <c r="G517" i="2" s="1"/>
  <c r="D515" i="2"/>
  <c r="G515" i="2" s="1"/>
  <c r="D513" i="2"/>
  <c r="G513" i="2" s="1"/>
  <c r="D511" i="2"/>
  <c r="G511" i="2" s="1"/>
  <c r="D509" i="2"/>
  <c r="G509" i="2" s="1"/>
  <c r="D507" i="2"/>
  <c r="G507" i="2" s="1"/>
  <c r="D505" i="2"/>
  <c r="G505" i="2" s="1"/>
  <c r="D503" i="2"/>
  <c r="G503" i="2" s="1"/>
  <c r="D501" i="2"/>
  <c r="G501" i="2" s="1"/>
  <c r="D499" i="2"/>
  <c r="G499" i="2" s="1"/>
  <c r="D497" i="2"/>
  <c r="G497" i="2" s="1"/>
  <c r="D495" i="2"/>
  <c r="G495" i="2" s="1"/>
  <c r="D493" i="2"/>
  <c r="G493" i="2" s="1"/>
  <c r="D491" i="2"/>
  <c r="G491" i="2" s="1"/>
  <c r="D489" i="2"/>
  <c r="G489" i="2" s="1"/>
  <c r="D487" i="2"/>
  <c r="G487" i="2" s="1"/>
  <c r="D485" i="2"/>
  <c r="G485" i="2" s="1"/>
  <c r="D483" i="2"/>
  <c r="G483" i="2" s="1"/>
  <c r="D481" i="2"/>
  <c r="G481" i="2" s="1"/>
  <c r="D479" i="2"/>
  <c r="G479" i="2" s="1"/>
  <c r="D477" i="2"/>
  <c r="G477" i="2" s="1"/>
  <c r="D475" i="2"/>
  <c r="G475" i="2" s="1"/>
  <c r="D473" i="2"/>
  <c r="G473" i="2" s="1"/>
  <c r="D471" i="2"/>
  <c r="G471" i="2" s="1"/>
  <c r="D469" i="2"/>
  <c r="G469" i="2" s="1"/>
  <c r="D467" i="2"/>
  <c r="G467" i="2" s="1"/>
  <c r="D465" i="2"/>
  <c r="G465" i="2" s="1"/>
  <c r="D463" i="2"/>
  <c r="G463" i="2" s="1"/>
  <c r="D461" i="2"/>
  <c r="G461" i="2" s="1"/>
  <c r="D459" i="2"/>
  <c r="G459" i="2" s="1"/>
  <c r="D457" i="2"/>
  <c r="G457" i="2" s="1"/>
  <c r="D455" i="2"/>
  <c r="G455" i="2" s="1"/>
  <c r="D453" i="2"/>
  <c r="G453" i="2" s="1"/>
  <c r="D451" i="2"/>
  <c r="G451" i="2" s="1"/>
  <c r="D449" i="2"/>
  <c r="G449" i="2" s="1"/>
  <c r="D447" i="2"/>
  <c r="G447" i="2" s="1"/>
  <c r="D445" i="2"/>
  <c r="G445" i="2" s="1"/>
  <c r="D443" i="2"/>
  <c r="G443" i="2" s="1"/>
  <c r="D441" i="2"/>
  <c r="G441" i="2" s="1"/>
  <c r="D439" i="2"/>
  <c r="G439" i="2" s="1"/>
  <c r="D437" i="2"/>
  <c r="G437" i="2" s="1"/>
  <c r="D435" i="2"/>
  <c r="G435" i="2" s="1"/>
  <c r="D433" i="2"/>
  <c r="G433" i="2" s="1"/>
  <c r="D431" i="2"/>
  <c r="G431" i="2" s="1"/>
  <c r="D429" i="2"/>
  <c r="G429" i="2" s="1"/>
  <c r="D427" i="2"/>
  <c r="G427" i="2" s="1"/>
  <c r="D425" i="2"/>
  <c r="G425" i="2" s="1"/>
  <c r="D423" i="2"/>
  <c r="G423" i="2" s="1"/>
  <c r="D421" i="2"/>
  <c r="G421" i="2" s="1"/>
  <c r="D419" i="2"/>
  <c r="G419" i="2" s="1"/>
  <c r="D417" i="2"/>
  <c r="G417" i="2" s="1"/>
  <c r="D415" i="2"/>
  <c r="G415" i="2" s="1"/>
  <c r="D413" i="2"/>
  <c r="G413" i="2" s="1"/>
  <c r="D411" i="2"/>
  <c r="G411" i="2" s="1"/>
  <c r="D409" i="2"/>
  <c r="G409" i="2" s="1"/>
  <c r="D407" i="2"/>
  <c r="G407" i="2" s="1"/>
  <c r="D405" i="2"/>
  <c r="G405" i="2" s="1"/>
  <c r="D403" i="2"/>
  <c r="G403" i="2" s="1"/>
  <c r="D401" i="2"/>
  <c r="G401" i="2" s="1"/>
  <c r="D399" i="2"/>
  <c r="G399" i="2" s="1"/>
  <c r="D397" i="2"/>
  <c r="G397" i="2" s="1"/>
  <c r="D395" i="2"/>
  <c r="G395" i="2" s="1"/>
  <c r="D393" i="2"/>
  <c r="G393" i="2" s="1"/>
  <c r="D391" i="2"/>
  <c r="G391" i="2" s="1"/>
  <c r="D389" i="2"/>
  <c r="G389" i="2" s="1"/>
  <c r="D387" i="2"/>
  <c r="G387" i="2" s="1"/>
  <c r="D385" i="2"/>
  <c r="G385" i="2" s="1"/>
  <c r="D383" i="2"/>
  <c r="G383" i="2" s="1"/>
  <c r="D381" i="2"/>
  <c r="G381" i="2" s="1"/>
  <c r="D379" i="2"/>
  <c r="G379" i="2" s="1"/>
  <c r="D377" i="2"/>
  <c r="G377" i="2" s="1"/>
  <c r="D375" i="2"/>
  <c r="G375" i="2" s="1"/>
  <c r="D373" i="2"/>
  <c r="G373" i="2" s="1"/>
  <c r="D371" i="2"/>
  <c r="G371" i="2" s="1"/>
  <c r="D369" i="2"/>
  <c r="G369" i="2" s="1"/>
  <c r="D367" i="2"/>
  <c r="G367" i="2" s="1"/>
  <c r="D365" i="2"/>
  <c r="G365" i="2" s="1"/>
  <c r="D363" i="2"/>
  <c r="G363" i="2" s="1"/>
  <c r="D361" i="2"/>
  <c r="G361" i="2" s="1"/>
  <c r="D359" i="2"/>
  <c r="G359" i="2" s="1"/>
  <c r="D357" i="2"/>
  <c r="G357" i="2" s="1"/>
  <c r="D355" i="2"/>
  <c r="G355" i="2" s="1"/>
  <c r="D353" i="2"/>
  <c r="G353" i="2" s="1"/>
  <c r="D351" i="2"/>
  <c r="G351" i="2" s="1"/>
  <c r="D349" i="2"/>
  <c r="G349" i="2" s="1"/>
  <c r="D347" i="2"/>
  <c r="G347" i="2" s="1"/>
  <c r="D345" i="2"/>
  <c r="G345" i="2" s="1"/>
  <c r="D343" i="2"/>
  <c r="G343" i="2" s="1"/>
  <c r="D341" i="2"/>
  <c r="G341" i="2" s="1"/>
  <c r="D339" i="2"/>
  <c r="G339" i="2" s="1"/>
  <c r="D337" i="2"/>
  <c r="G337" i="2" s="1"/>
  <c r="D335" i="2"/>
  <c r="G335" i="2" s="1"/>
  <c r="D333" i="2"/>
  <c r="G333" i="2" s="1"/>
  <c r="D331" i="2"/>
  <c r="G331" i="2" s="1"/>
  <c r="D329" i="2"/>
  <c r="G329" i="2" s="1"/>
  <c r="D327" i="2"/>
  <c r="G327" i="2" s="1"/>
  <c r="D325" i="2"/>
  <c r="G325" i="2" s="1"/>
  <c r="D323" i="2"/>
  <c r="G323" i="2" s="1"/>
  <c r="D321" i="2"/>
  <c r="G321" i="2" s="1"/>
  <c r="D319" i="2"/>
  <c r="G319" i="2" s="1"/>
  <c r="D317" i="2"/>
  <c r="G317" i="2" s="1"/>
  <c r="D315" i="2"/>
  <c r="G315" i="2" s="1"/>
  <c r="D313" i="2"/>
  <c r="G313" i="2" s="1"/>
  <c r="D311" i="2"/>
  <c r="G311" i="2" s="1"/>
  <c r="D309" i="2"/>
  <c r="G309" i="2" s="1"/>
  <c r="D307" i="2"/>
  <c r="G307" i="2" s="1"/>
  <c r="D305" i="2"/>
  <c r="G305" i="2" s="1"/>
  <c r="D303" i="2"/>
  <c r="G303" i="2" s="1"/>
  <c r="D301" i="2"/>
  <c r="G301" i="2" s="1"/>
  <c r="D299" i="2"/>
  <c r="G299" i="2" s="1"/>
  <c r="D769" i="2"/>
  <c r="G769" i="2" s="1"/>
  <c r="D761" i="2"/>
  <c r="G761" i="2" s="1"/>
  <c r="D753" i="2"/>
  <c r="G753" i="2" s="1"/>
  <c r="D745" i="2"/>
  <c r="G745" i="2" s="1"/>
  <c r="D737" i="2"/>
  <c r="G737" i="2" s="1"/>
  <c r="D729" i="2"/>
  <c r="G729" i="2" s="1"/>
  <c r="D725" i="2"/>
  <c r="G725" i="2" s="1"/>
  <c r="D721" i="2"/>
  <c r="G721" i="2" s="1"/>
  <c r="D717" i="2"/>
  <c r="G717" i="2" s="1"/>
  <c r="D713" i="2"/>
  <c r="G713" i="2" s="1"/>
  <c r="D709" i="2"/>
  <c r="G709" i="2" s="1"/>
  <c r="D705" i="2"/>
  <c r="G705" i="2" s="1"/>
  <c r="D701" i="2"/>
  <c r="G701" i="2" s="1"/>
  <c r="D697" i="2"/>
  <c r="G697" i="2" s="1"/>
  <c r="D693" i="2"/>
  <c r="G693" i="2" s="1"/>
  <c r="D689" i="2"/>
  <c r="G689" i="2" s="1"/>
  <c r="D685" i="2"/>
  <c r="G685" i="2" s="1"/>
  <c r="D681" i="2"/>
  <c r="G681" i="2" s="1"/>
  <c r="D677" i="2"/>
  <c r="G677" i="2" s="1"/>
  <c r="D673" i="2"/>
  <c r="G673" i="2" s="1"/>
  <c r="D669" i="2"/>
  <c r="G669" i="2" s="1"/>
  <c r="D665" i="2"/>
  <c r="G665" i="2" s="1"/>
  <c r="D661" i="2"/>
  <c r="G661" i="2" s="1"/>
  <c r="D657" i="2"/>
  <c r="G657" i="2" s="1"/>
  <c r="D653" i="2"/>
  <c r="G653" i="2" s="1"/>
  <c r="D649" i="2"/>
  <c r="G649" i="2" s="1"/>
  <c r="D645" i="2"/>
  <c r="G645" i="2" s="1"/>
  <c r="D641" i="2"/>
  <c r="G641" i="2" s="1"/>
  <c r="D637" i="2"/>
  <c r="G637" i="2" s="1"/>
  <c r="D633" i="2"/>
  <c r="G633" i="2" s="1"/>
  <c r="D629" i="2"/>
  <c r="G629" i="2" s="1"/>
  <c r="D625" i="2"/>
  <c r="G625" i="2" s="1"/>
  <c r="D621" i="2"/>
  <c r="G621" i="2" s="1"/>
  <c r="D617" i="2"/>
  <c r="G617" i="2" s="1"/>
  <c r="D613" i="2"/>
  <c r="G613" i="2" s="1"/>
  <c r="D609" i="2"/>
  <c r="G609" i="2" s="1"/>
  <c r="D605" i="2"/>
  <c r="G605" i="2" s="1"/>
  <c r="D601" i="2"/>
  <c r="G601" i="2" s="1"/>
  <c r="D597" i="2"/>
  <c r="G597" i="2" s="1"/>
  <c r="D593" i="2"/>
  <c r="G593" i="2" s="1"/>
  <c r="D589" i="2"/>
  <c r="G589" i="2" s="1"/>
  <c r="D585" i="2"/>
  <c r="G585" i="2" s="1"/>
  <c r="D581" i="2"/>
  <c r="G581" i="2" s="1"/>
  <c r="D577" i="2"/>
  <c r="G577" i="2" s="1"/>
  <c r="D570" i="2"/>
  <c r="G570" i="2" s="1"/>
  <c r="D566" i="2"/>
  <c r="G566" i="2" s="1"/>
  <c r="D562" i="2"/>
  <c r="G562" i="2" s="1"/>
  <c r="D558" i="2"/>
  <c r="G558" i="2" s="1"/>
  <c r="D554" i="2"/>
  <c r="G554" i="2" s="1"/>
  <c r="D550" i="2"/>
  <c r="G550" i="2" s="1"/>
  <c r="D546" i="2"/>
  <c r="G546" i="2" s="1"/>
  <c r="D542" i="2"/>
  <c r="G542" i="2" s="1"/>
  <c r="D538" i="2"/>
  <c r="G538" i="2" s="1"/>
  <c r="D534" i="2"/>
  <c r="G534" i="2" s="1"/>
  <c r="D530" i="2"/>
  <c r="G530" i="2" s="1"/>
  <c r="D526" i="2"/>
  <c r="G526" i="2" s="1"/>
  <c r="D522" i="2"/>
  <c r="G522" i="2" s="1"/>
  <c r="D518" i="2"/>
  <c r="G518" i="2" s="1"/>
  <c r="D514" i="2"/>
  <c r="G514" i="2" s="1"/>
  <c r="D510" i="2"/>
  <c r="G510" i="2" s="1"/>
  <c r="D506" i="2"/>
  <c r="G506" i="2" s="1"/>
  <c r="D502" i="2"/>
  <c r="G502" i="2" s="1"/>
  <c r="D498" i="2"/>
  <c r="G498" i="2" s="1"/>
  <c r="D494" i="2"/>
  <c r="G494" i="2" s="1"/>
  <c r="D490" i="2"/>
  <c r="G490" i="2" s="1"/>
  <c r="D486" i="2"/>
  <c r="G486" i="2" s="1"/>
  <c r="D482" i="2"/>
  <c r="G482" i="2" s="1"/>
  <c r="D478" i="2"/>
  <c r="G478" i="2" s="1"/>
  <c r="D474" i="2"/>
  <c r="G474" i="2" s="1"/>
  <c r="D470" i="2"/>
  <c r="G470" i="2" s="1"/>
  <c r="D466" i="2"/>
  <c r="G466" i="2" s="1"/>
  <c r="D462" i="2"/>
  <c r="G462" i="2" s="1"/>
  <c r="D458" i="2"/>
  <c r="G458" i="2" s="1"/>
  <c r="D454" i="2"/>
  <c r="G454" i="2" s="1"/>
  <c r="D450" i="2"/>
  <c r="G450" i="2" s="1"/>
  <c r="D446" i="2"/>
  <c r="G446" i="2" s="1"/>
  <c r="D442" i="2"/>
  <c r="G442" i="2" s="1"/>
  <c r="D438" i="2"/>
  <c r="G438" i="2" s="1"/>
  <c r="D434" i="2"/>
  <c r="G434" i="2" s="1"/>
  <c r="D430" i="2"/>
  <c r="G430" i="2" s="1"/>
  <c r="D426" i="2"/>
  <c r="G426" i="2" s="1"/>
  <c r="D422" i="2"/>
  <c r="G422" i="2" s="1"/>
  <c r="D418" i="2"/>
  <c r="G418" i="2" s="1"/>
  <c r="D414" i="2"/>
  <c r="G414" i="2" s="1"/>
  <c r="D410" i="2"/>
  <c r="G410" i="2" s="1"/>
  <c r="D406" i="2"/>
  <c r="G406" i="2" s="1"/>
  <c r="D402" i="2"/>
  <c r="G402" i="2" s="1"/>
  <c r="D398" i="2"/>
  <c r="G398" i="2" s="1"/>
  <c r="D394" i="2"/>
  <c r="G394" i="2" s="1"/>
  <c r="D390" i="2"/>
  <c r="G390" i="2" s="1"/>
  <c r="D386" i="2"/>
  <c r="G386" i="2" s="1"/>
  <c r="D382" i="2"/>
  <c r="G382" i="2" s="1"/>
  <c r="D378" i="2"/>
  <c r="G378" i="2" s="1"/>
  <c r="D374" i="2"/>
  <c r="G374" i="2" s="1"/>
  <c r="D370" i="2"/>
  <c r="G370" i="2" s="1"/>
  <c r="D366" i="2"/>
  <c r="G366" i="2" s="1"/>
  <c r="D362" i="2"/>
  <c r="G362" i="2" s="1"/>
  <c r="D358" i="2"/>
  <c r="G358" i="2" s="1"/>
  <c r="D354" i="2"/>
  <c r="G354" i="2" s="1"/>
  <c r="D350" i="2"/>
  <c r="G350" i="2" s="1"/>
  <c r="D346" i="2"/>
  <c r="G346" i="2" s="1"/>
  <c r="D342" i="2"/>
  <c r="G342" i="2" s="1"/>
  <c r="D338" i="2"/>
  <c r="G338" i="2" s="1"/>
  <c r="D334" i="2"/>
  <c r="G334" i="2" s="1"/>
  <c r="D330" i="2"/>
  <c r="G330" i="2" s="1"/>
  <c r="D326" i="2"/>
  <c r="G326" i="2" s="1"/>
  <c r="D322" i="2"/>
  <c r="G322" i="2" s="1"/>
  <c r="D318" i="2"/>
  <c r="G318" i="2" s="1"/>
  <c r="D314" i="2"/>
  <c r="G314" i="2" s="1"/>
  <c r="D310" i="2"/>
  <c r="G310" i="2" s="1"/>
  <c r="D306" i="2"/>
  <c r="G306" i="2" s="1"/>
  <c r="D302" i="2"/>
  <c r="G302" i="2" s="1"/>
  <c r="D297" i="2"/>
  <c r="G297" i="2" s="1"/>
  <c r="D295" i="2"/>
  <c r="G295" i="2" s="1"/>
  <c r="D293" i="2"/>
  <c r="G293" i="2" s="1"/>
  <c r="D291" i="2"/>
  <c r="G291" i="2" s="1"/>
  <c r="D289" i="2"/>
  <c r="G289" i="2" s="1"/>
  <c r="D287" i="2"/>
  <c r="G287" i="2" s="1"/>
  <c r="D285" i="2"/>
  <c r="G285" i="2" s="1"/>
  <c r="D283" i="2"/>
  <c r="G283" i="2" s="1"/>
  <c r="D281" i="2"/>
  <c r="G281" i="2" s="1"/>
  <c r="D279" i="2"/>
  <c r="G279" i="2" s="1"/>
  <c r="D277" i="2"/>
  <c r="G277" i="2" s="1"/>
  <c r="D275" i="2"/>
  <c r="G275" i="2" s="1"/>
  <c r="D273" i="2"/>
  <c r="G273" i="2" s="1"/>
  <c r="D271" i="2"/>
  <c r="G271" i="2" s="1"/>
  <c r="D269" i="2"/>
  <c r="G269" i="2" s="1"/>
  <c r="D267" i="2"/>
  <c r="G267" i="2" s="1"/>
  <c r="D265" i="2"/>
  <c r="G265" i="2" s="1"/>
  <c r="D263" i="2"/>
  <c r="G263" i="2" s="1"/>
  <c r="D261" i="2"/>
  <c r="G261" i="2" s="1"/>
  <c r="D259" i="2"/>
  <c r="G259" i="2" s="1"/>
  <c r="D257" i="2"/>
  <c r="G257" i="2" s="1"/>
  <c r="D255" i="2"/>
  <c r="G255" i="2" s="1"/>
  <c r="D253" i="2"/>
  <c r="G253" i="2" s="1"/>
  <c r="D251" i="2"/>
  <c r="G251" i="2" s="1"/>
  <c r="D249" i="2"/>
  <c r="G249" i="2" s="1"/>
  <c r="D247" i="2"/>
  <c r="G247" i="2" s="1"/>
  <c r="D245" i="2"/>
  <c r="G245" i="2" s="1"/>
  <c r="D243" i="2"/>
  <c r="G243" i="2" s="1"/>
  <c r="D241" i="2"/>
  <c r="G241" i="2" s="1"/>
  <c r="D239" i="2"/>
  <c r="G239" i="2" s="1"/>
  <c r="D237" i="2"/>
  <c r="G237" i="2" s="1"/>
  <c r="D235" i="2"/>
  <c r="G235" i="2" s="1"/>
  <c r="D233" i="2"/>
  <c r="G233" i="2" s="1"/>
  <c r="D231" i="2"/>
  <c r="G231" i="2" s="1"/>
  <c r="D229" i="2"/>
  <c r="G229" i="2" s="1"/>
  <c r="D227" i="2"/>
  <c r="G227" i="2" s="1"/>
  <c r="D225" i="2"/>
  <c r="G225" i="2" s="1"/>
  <c r="D223" i="2"/>
  <c r="G223" i="2" s="1"/>
  <c r="D221" i="2"/>
  <c r="G221" i="2" s="1"/>
  <c r="D219" i="2"/>
  <c r="G219" i="2" s="1"/>
  <c r="D217" i="2"/>
  <c r="G217" i="2" s="1"/>
  <c r="D215" i="2"/>
  <c r="G215" i="2" s="1"/>
  <c r="D213" i="2"/>
  <c r="G213" i="2" s="1"/>
  <c r="D211" i="2"/>
  <c r="G211" i="2" s="1"/>
  <c r="D209" i="2"/>
  <c r="G209" i="2" s="1"/>
  <c r="D207" i="2"/>
  <c r="G207" i="2" s="1"/>
  <c r="D205" i="2"/>
  <c r="G205" i="2" s="1"/>
  <c r="D203" i="2"/>
  <c r="G203" i="2" s="1"/>
  <c r="D201" i="2"/>
  <c r="G201" i="2" s="1"/>
  <c r="D199" i="2"/>
  <c r="G199" i="2" s="1"/>
  <c r="D197" i="2"/>
  <c r="G197" i="2" s="1"/>
  <c r="D195" i="2"/>
  <c r="G195" i="2" s="1"/>
  <c r="D193" i="2"/>
  <c r="G193" i="2" s="1"/>
  <c r="D191" i="2"/>
  <c r="G191" i="2" s="1"/>
  <c r="D189" i="2"/>
  <c r="G189" i="2" s="1"/>
  <c r="D187" i="2"/>
  <c r="G187" i="2" s="1"/>
  <c r="D185" i="2"/>
  <c r="G185" i="2" s="1"/>
  <c r="D183" i="2"/>
  <c r="G183" i="2" s="1"/>
  <c r="D181" i="2"/>
  <c r="G181" i="2" s="1"/>
  <c r="D179" i="2"/>
  <c r="G179" i="2" s="1"/>
  <c r="D177" i="2"/>
  <c r="G177" i="2" s="1"/>
  <c r="D175" i="2"/>
  <c r="G175" i="2" s="1"/>
  <c r="D173" i="2"/>
  <c r="G173" i="2" s="1"/>
  <c r="D171" i="2"/>
  <c r="G171" i="2" s="1"/>
  <c r="D169" i="2"/>
  <c r="G169" i="2" s="1"/>
  <c r="D167" i="2"/>
  <c r="G167" i="2" s="1"/>
  <c r="D165" i="2"/>
  <c r="G165" i="2" s="1"/>
  <c r="D163" i="2"/>
  <c r="G163" i="2" s="1"/>
  <c r="D161" i="2"/>
  <c r="G161" i="2" s="1"/>
  <c r="D159" i="2"/>
  <c r="G159" i="2" s="1"/>
  <c r="D157" i="2"/>
  <c r="G157" i="2" s="1"/>
  <c r="D155" i="2"/>
  <c r="G155" i="2" s="1"/>
  <c r="D153" i="2"/>
  <c r="G153" i="2" s="1"/>
  <c r="D151" i="2"/>
  <c r="G151" i="2" s="1"/>
  <c r="D149" i="2"/>
  <c r="G149" i="2" s="1"/>
  <c r="D147" i="2"/>
  <c r="G147" i="2" s="1"/>
  <c r="D145" i="2"/>
  <c r="G145" i="2" s="1"/>
  <c r="D143" i="2"/>
  <c r="G143" i="2" s="1"/>
  <c r="D141" i="2"/>
  <c r="G141" i="2" s="1"/>
  <c r="D139" i="2"/>
  <c r="G139" i="2" s="1"/>
  <c r="D137" i="2"/>
  <c r="G137" i="2" s="1"/>
  <c r="D135" i="2"/>
  <c r="G135" i="2" s="1"/>
  <c r="D133" i="2"/>
  <c r="G133" i="2" s="1"/>
  <c r="D131" i="2"/>
  <c r="G131" i="2" s="1"/>
  <c r="D129" i="2"/>
  <c r="G129" i="2" s="1"/>
  <c r="D127" i="2"/>
  <c r="G127" i="2" s="1"/>
  <c r="D125" i="2"/>
  <c r="G125" i="2" s="1"/>
  <c r="D123" i="2"/>
  <c r="G123" i="2" s="1"/>
  <c r="D121" i="2"/>
  <c r="G121" i="2" s="1"/>
  <c r="D119" i="2"/>
  <c r="G119" i="2" s="1"/>
  <c r="D117" i="2"/>
  <c r="G117" i="2" s="1"/>
  <c r="D115" i="2"/>
  <c r="G115" i="2" s="1"/>
  <c r="D113" i="2"/>
  <c r="G113" i="2" s="1"/>
  <c r="D111" i="2"/>
  <c r="G111" i="2" s="1"/>
  <c r="D109" i="2"/>
  <c r="G109" i="2" s="1"/>
  <c r="D107" i="2"/>
  <c r="G107" i="2" s="1"/>
  <c r="D105" i="2"/>
  <c r="G105" i="2" s="1"/>
  <c r="D103" i="2"/>
  <c r="G103" i="2" s="1"/>
  <c r="D101" i="2"/>
  <c r="G101" i="2" s="1"/>
  <c r="D99" i="2"/>
  <c r="G99" i="2" s="1"/>
  <c r="D97" i="2"/>
  <c r="G97" i="2" s="1"/>
  <c r="D95" i="2"/>
  <c r="G95" i="2" s="1"/>
  <c r="D93" i="2"/>
  <c r="G93" i="2" s="1"/>
  <c r="D91" i="2"/>
  <c r="G91" i="2" s="1"/>
  <c r="D89" i="2"/>
  <c r="G89" i="2" s="1"/>
  <c r="D87" i="2"/>
  <c r="G87" i="2" s="1"/>
  <c r="D85" i="2"/>
  <c r="G85" i="2" s="1"/>
  <c r="D83" i="2"/>
  <c r="G83" i="2" s="1"/>
  <c r="D81" i="2"/>
  <c r="G81" i="2" s="1"/>
  <c r="D78" i="2"/>
  <c r="G78" i="2" s="1"/>
  <c r="D77" i="2"/>
  <c r="G77" i="2" s="1"/>
  <c r="D572" i="2"/>
  <c r="G572" i="2" s="1"/>
  <c r="D568" i="2"/>
  <c r="G568" i="2" s="1"/>
  <c r="D564" i="2"/>
  <c r="G564" i="2" s="1"/>
  <c r="D560" i="2"/>
  <c r="G560" i="2" s="1"/>
  <c r="D556" i="2"/>
  <c r="G556" i="2" s="1"/>
  <c r="D552" i="2"/>
  <c r="G552" i="2" s="1"/>
  <c r="D548" i="2"/>
  <c r="G548" i="2" s="1"/>
  <c r="D544" i="2"/>
  <c r="G544" i="2" s="1"/>
  <c r="D540" i="2"/>
  <c r="G540" i="2" s="1"/>
  <c r="D536" i="2"/>
  <c r="G536" i="2" s="1"/>
  <c r="D532" i="2"/>
  <c r="G532" i="2" s="1"/>
  <c r="D528" i="2"/>
  <c r="G528" i="2" s="1"/>
  <c r="D524" i="2"/>
  <c r="G524" i="2" s="1"/>
  <c r="D520" i="2"/>
  <c r="G520" i="2" s="1"/>
  <c r="D516" i="2"/>
  <c r="G516" i="2" s="1"/>
  <c r="D512" i="2"/>
  <c r="G512" i="2" s="1"/>
  <c r="D508" i="2"/>
  <c r="G508" i="2" s="1"/>
  <c r="D504" i="2"/>
  <c r="G504" i="2" s="1"/>
  <c r="D500" i="2"/>
  <c r="G500" i="2" s="1"/>
  <c r="D496" i="2"/>
  <c r="G496" i="2" s="1"/>
  <c r="D492" i="2"/>
  <c r="G492" i="2" s="1"/>
  <c r="D488" i="2"/>
  <c r="G488" i="2" s="1"/>
  <c r="D484" i="2"/>
  <c r="G484" i="2" s="1"/>
  <c r="D480" i="2"/>
  <c r="G480" i="2" s="1"/>
  <c r="D476" i="2"/>
  <c r="G476" i="2" s="1"/>
  <c r="D472" i="2"/>
  <c r="G472" i="2" s="1"/>
  <c r="D468" i="2"/>
  <c r="G468" i="2" s="1"/>
  <c r="D464" i="2"/>
  <c r="G464" i="2" s="1"/>
  <c r="D460" i="2"/>
  <c r="G460" i="2" s="1"/>
  <c r="D456" i="2"/>
  <c r="G456" i="2" s="1"/>
  <c r="D452" i="2"/>
  <c r="G452" i="2" s="1"/>
  <c r="D448" i="2"/>
  <c r="G448" i="2" s="1"/>
  <c r="D444" i="2"/>
  <c r="G444" i="2" s="1"/>
  <c r="D440" i="2"/>
  <c r="G440" i="2" s="1"/>
  <c r="D436" i="2"/>
  <c r="G436" i="2" s="1"/>
  <c r="D432" i="2"/>
  <c r="G432" i="2" s="1"/>
  <c r="D428" i="2"/>
  <c r="G428" i="2" s="1"/>
  <c r="D424" i="2"/>
  <c r="G424" i="2" s="1"/>
  <c r="D420" i="2"/>
  <c r="G420" i="2" s="1"/>
  <c r="D416" i="2"/>
  <c r="G416" i="2" s="1"/>
  <c r="D412" i="2"/>
  <c r="G412" i="2" s="1"/>
  <c r="D408" i="2"/>
  <c r="G408" i="2" s="1"/>
  <c r="D404" i="2"/>
  <c r="G404" i="2" s="1"/>
  <c r="D400" i="2"/>
  <c r="G400" i="2" s="1"/>
  <c r="D396" i="2"/>
  <c r="G396" i="2" s="1"/>
  <c r="D392" i="2"/>
  <c r="G392" i="2" s="1"/>
  <c r="D388" i="2"/>
  <c r="G388" i="2" s="1"/>
  <c r="D384" i="2"/>
  <c r="G384" i="2" s="1"/>
  <c r="D380" i="2"/>
  <c r="G380" i="2" s="1"/>
  <c r="D376" i="2"/>
  <c r="G376" i="2" s="1"/>
  <c r="D372" i="2"/>
  <c r="G372" i="2" s="1"/>
  <c r="D368" i="2"/>
  <c r="G368" i="2" s="1"/>
  <c r="D364" i="2"/>
  <c r="G364" i="2" s="1"/>
  <c r="D360" i="2"/>
  <c r="G360" i="2" s="1"/>
  <c r="D356" i="2"/>
  <c r="G356" i="2" s="1"/>
  <c r="D352" i="2"/>
  <c r="G352" i="2" s="1"/>
  <c r="D348" i="2"/>
  <c r="G348" i="2" s="1"/>
  <c r="D344" i="2"/>
  <c r="G344" i="2" s="1"/>
  <c r="D340" i="2"/>
  <c r="G340" i="2" s="1"/>
  <c r="D336" i="2"/>
  <c r="G336" i="2" s="1"/>
  <c r="D332" i="2"/>
  <c r="G332" i="2" s="1"/>
  <c r="D328" i="2"/>
  <c r="G328" i="2" s="1"/>
  <c r="D324" i="2"/>
  <c r="G324" i="2" s="1"/>
  <c r="D320" i="2"/>
  <c r="G320" i="2" s="1"/>
  <c r="D316" i="2"/>
  <c r="G316" i="2" s="1"/>
  <c r="D312" i="2"/>
  <c r="G312" i="2" s="1"/>
  <c r="D308" i="2"/>
  <c r="G308" i="2" s="1"/>
  <c r="D304" i="2"/>
  <c r="G304" i="2" s="1"/>
  <c r="D300" i="2"/>
  <c r="G300" i="2" s="1"/>
  <c r="D298" i="2"/>
  <c r="G298" i="2" s="1"/>
  <c r="D296" i="2"/>
  <c r="G296" i="2" s="1"/>
  <c r="D294" i="2"/>
  <c r="G294" i="2" s="1"/>
  <c r="D292" i="2"/>
  <c r="G292" i="2" s="1"/>
  <c r="D290" i="2"/>
  <c r="G290" i="2" s="1"/>
  <c r="D288" i="2"/>
  <c r="G288" i="2" s="1"/>
  <c r="D286" i="2"/>
  <c r="G286" i="2" s="1"/>
  <c r="D284" i="2"/>
  <c r="G284" i="2" s="1"/>
  <c r="D282" i="2"/>
  <c r="G282" i="2" s="1"/>
  <c r="D280" i="2"/>
  <c r="G280" i="2" s="1"/>
  <c r="D278" i="2"/>
  <c r="G278" i="2" s="1"/>
  <c r="D276" i="2"/>
  <c r="G276" i="2" s="1"/>
  <c r="D274" i="2"/>
  <c r="G274" i="2" s="1"/>
  <c r="D272" i="2"/>
  <c r="G272" i="2" s="1"/>
  <c r="D270" i="2"/>
  <c r="G270" i="2" s="1"/>
  <c r="D268" i="2"/>
  <c r="G268" i="2" s="1"/>
  <c r="D266" i="2"/>
  <c r="G266" i="2" s="1"/>
  <c r="D258" i="2"/>
  <c r="G258" i="2" s="1"/>
  <c r="D252" i="2"/>
  <c r="G252" i="2" s="1"/>
  <c r="D250" i="2"/>
  <c r="G250" i="2" s="1"/>
  <c r="D248" i="2"/>
  <c r="G248" i="2" s="1"/>
  <c r="D246" i="2"/>
  <c r="G246" i="2" s="1"/>
  <c r="D244" i="2"/>
  <c r="G244" i="2" s="1"/>
  <c r="D240" i="2"/>
  <c r="G240" i="2" s="1"/>
  <c r="D234" i="2"/>
  <c r="G234" i="2" s="1"/>
  <c r="D232" i="2"/>
  <c r="G232" i="2" s="1"/>
  <c r="D230" i="2"/>
  <c r="G230" i="2" s="1"/>
  <c r="D222" i="2"/>
  <c r="G222" i="2" s="1"/>
  <c r="D218" i="2"/>
  <c r="G218" i="2" s="1"/>
  <c r="D214" i="2"/>
  <c r="G214" i="2" s="1"/>
  <c r="D210" i="2"/>
  <c r="G210" i="2" s="1"/>
  <c r="D204" i="2"/>
  <c r="G204" i="2" s="1"/>
  <c r="D198" i="2"/>
  <c r="G198" i="2" s="1"/>
  <c r="D196" i="2"/>
  <c r="G196" i="2" s="1"/>
  <c r="D190" i="2"/>
  <c r="G190" i="2" s="1"/>
  <c r="D188" i="2"/>
  <c r="G188" i="2" s="1"/>
  <c r="D178" i="2"/>
  <c r="G178" i="2" s="1"/>
  <c r="D170" i="2"/>
  <c r="G170" i="2" s="1"/>
  <c r="D168" i="2"/>
  <c r="G168" i="2" s="1"/>
  <c r="D160" i="2"/>
  <c r="G160" i="2" s="1"/>
  <c r="D156" i="2"/>
  <c r="G156" i="2" s="1"/>
  <c r="D154" i="2"/>
  <c r="G154" i="2" s="1"/>
  <c r="D150" i="2"/>
  <c r="G150" i="2" s="1"/>
  <c r="D148" i="2"/>
  <c r="G148" i="2" s="1"/>
  <c r="D146" i="2"/>
  <c r="G146" i="2" s="1"/>
  <c r="D140" i="2"/>
  <c r="G140" i="2" s="1"/>
  <c r="D134" i="2"/>
  <c r="G134" i="2" s="1"/>
  <c r="D128" i="2"/>
  <c r="G128" i="2" s="1"/>
  <c r="D126" i="2"/>
  <c r="G126" i="2" s="1"/>
  <c r="D120" i="2"/>
  <c r="G120" i="2" s="1"/>
  <c r="D116" i="2"/>
  <c r="G116" i="2" s="1"/>
  <c r="D114" i="2"/>
  <c r="G114" i="2" s="1"/>
  <c r="D112" i="2"/>
  <c r="G112" i="2" s="1"/>
  <c r="D108" i="2"/>
  <c r="G108" i="2" s="1"/>
  <c r="D106" i="2"/>
  <c r="G106" i="2" s="1"/>
  <c r="D96" i="2"/>
  <c r="G96" i="2" s="1"/>
  <c r="D264" i="2"/>
  <c r="G264" i="2" s="1"/>
  <c r="D262" i="2"/>
  <c r="G262" i="2" s="1"/>
  <c r="D260" i="2"/>
  <c r="G260" i="2" s="1"/>
  <c r="D256" i="2"/>
  <c r="G256" i="2" s="1"/>
  <c r="D254" i="2"/>
  <c r="G254" i="2" s="1"/>
  <c r="D242" i="2"/>
  <c r="G242" i="2" s="1"/>
  <c r="D238" i="2"/>
  <c r="G238" i="2" s="1"/>
  <c r="D236" i="2"/>
  <c r="G236" i="2" s="1"/>
  <c r="D228" i="2"/>
  <c r="G228" i="2" s="1"/>
  <c r="D226" i="2"/>
  <c r="G226" i="2" s="1"/>
  <c r="D224" i="2"/>
  <c r="G224" i="2" s="1"/>
  <c r="D220" i="2"/>
  <c r="G220" i="2" s="1"/>
  <c r="D216" i="2"/>
  <c r="G216" i="2" s="1"/>
  <c r="D212" i="2"/>
  <c r="G212" i="2" s="1"/>
  <c r="D208" i="2"/>
  <c r="G208" i="2" s="1"/>
  <c r="D206" i="2"/>
  <c r="G206" i="2" s="1"/>
  <c r="D202" i="2"/>
  <c r="G202" i="2" s="1"/>
  <c r="D200" i="2"/>
  <c r="G200" i="2" s="1"/>
  <c r="D194" i="2"/>
  <c r="G194" i="2" s="1"/>
  <c r="D192" i="2"/>
  <c r="G192" i="2" s="1"/>
  <c r="D186" i="2"/>
  <c r="G186" i="2" s="1"/>
  <c r="D184" i="2"/>
  <c r="G184" i="2" s="1"/>
  <c r="D182" i="2"/>
  <c r="G182" i="2" s="1"/>
  <c r="D180" i="2"/>
  <c r="G180" i="2" s="1"/>
  <c r="D176" i="2"/>
  <c r="G176" i="2" s="1"/>
  <c r="D174" i="2"/>
  <c r="G174" i="2" s="1"/>
  <c r="D172" i="2"/>
  <c r="G172" i="2" s="1"/>
  <c r="D166" i="2"/>
  <c r="G166" i="2" s="1"/>
  <c r="D164" i="2"/>
  <c r="G164" i="2" s="1"/>
  <c r="D162" i="2"/>
  <c r="G162" i="2" s="1"/>
  <c r="D158" i="2"/>
  <c r="G158" i="2" s="1"/>
  <c r="D152" i="2"/>
  <c r="G152" i="2" s="1"/>
  <c r="D144" i="2"/>
  <c r="G144" i="2" s="1"/>
  <c r="D142" i="2"/>
  <c r="G142" i="2" s="1"/>
  <c r="D138" i="2"/>
  <c r="G138" i="2" s="1"/>
  <c r="D136" i="2"/>
  <c r="G136" i="2" s="1"/>
  <c r="D132" i="2"/>
  <c r="G132" i="2" s="1"/>
  <c r="D130" i="2"/>
  <c r="G130" i="2" s="1"/>
  <c r="D124" i="2"/>
  <c r="G124" i="2" s="1"/>
  <c r="D122" i="2"/>
  <c r="G122" i="2" s="1"/>
  <c r="D118" i="2"/>
  <c r="G118" i="2" s="1"/>
  <c r="D110" i="2"/>
  <c r="G110" i="2" s="1"/>
  <c r="D104" i="2"/>
  <c r="G104" i="2" s="1"/>
  <c r="D102" i="2"/>
  <c r="G102" i="2" s="1"/>
  <c r="D100" i="2"/>
  <c r="G100" i="2" s="1"/>
  <c r="D98" i="2"/>
  <c r="G98" i="2" s="1"/>
  <c r="D94" i="2"/>
  <c r="G94" i="2" s="1"/>
  <c r="D92" i="2"/>
  <c r="G92" i="2" s="1"/>
  <c r="D90" i="2"/>
  <c r="G90" i="2" s="1"/>
  <c r="D88" i="2"/>
  <c r="G88" i="2" s="1"/>
  <c r="D86" i="2"/>
  <c r="G86" i="2" s="1"/>
  <c r="D84" i="2"/>
  <c r="G84" i="2" s="1"/>
  <c r="D80" i="2"/>
  <c r="G80" i="2" s="1"/>
  <c r="D82" i="2"/>
  <c r="G82" i="2" s="1"/>
  <c r="D79" i="2"/>
  <c r="G79" i="2" s="1"/>
  <c r="AB77" i="2" l="1"/>
  <c r="AZ28" i="1"/>
  <c r="S14" i="8"/>
  <c r="B21" i="8"/>
  <c r="D41" i="8"/>
  <c r="D69" i="2"/>
  <c r="C49" i="2"/>
  <c r="CB14" i="2"/>
  <c r="CC12" i="2"/>
  <c r="CG22" i="2"/>
  <c r="CB12" i="2"/>
  <c r="CF12" i="2"/>
  <c r="CB10" i="2"/>
  <c r="CE12" i="2"/>
  <c r="CE10" i="2"/>
  <c r="CD22" i="2"/>
  <c r="CG12" i="2"/>
  <c r="CD12" i="2"/>
  <c r="CC24" i="2"/>
  <c r="CG24" i="2"/>
  <c r="CD24" i="2"/>
  <c r="CE24" i="2"/>
  <c r="CB24" i="2"/>
  <c r="CF24" i="2"/>
  <c r="CF10" i="2"/>
  <c r="CC21" i="2"/>
  <c r="CB22" i="2"/>
  <c r="CG21" i="2"/>
  <c r="CC22" i="2"/>
  <c r="CD10" i="2"/>
  <c r="CF22" i="2"/>
  <c r="CD9" i="2"/>
  <c r="CC10" i="2"/>
  <c r="CG10" i="2"/>
  <c r="CB9" i="2"/>
  <c r="CF9" i="2"/>
  <c r="CE22" i="2"/>
  <c r="CE21" i="2"/>
  <c r="CE23" i="2"/>
  <c r="CC11" i="2"/>
  <c r="CG11" i="2"/>
  <c r="CD23" i="2"/>
  <c r="CB21" i="2"/>
  <c r="CF21" i="2"/>
  <c r="CB11" i="2"/>
  <c r="CF11" i="2"/>
  <c r="CE9" i="2"/>
  <c r="CC23" i="2"/>
  <c r="CG23" i="2"/>
  <c r="CE11" i="2"/>
  <c r="CB23" i="2"/>
  <c r="CF23" i="2"/>
  <c r="CD21" i="2"/>
  <c r="CD11" i="2"/>
  <c r="CC9" i="2"/>
  <c r="CG9" i="2"/>
  <c r="CB25" i="2"/>
  <c r="CB26" i="2"/>
  <c r="CB27" i="2"/>
  <c r="CB28" i="2"/>
  <c r="CD26" i="2"/>
  <c r="CD25" i="2"/>
  <c r="CD28" i="2"/>
  <c r="CD27" i="2"/>
  <c r="CF26" i="2"/>
  <c r="CF25" i="2"/>
  <c r="CF27" i="2"/>
  <c r="CF28" i="2"/>
  <c r="CB16" i="2"/>
  <c r="CB15" i="2"/>
  <c r="CB13" i="2"/>
  <c r="CD14" i="2"/>
  <c r="CD15" i="2"/>
  <c r="CD16" i="2"/>
  <c r="CD13" i="2"/>
  <c r="CF14" i="2"/>
  <c r="CF15" i="2"/>
  <c r="CF16" i="2"/>
  <c r="CF13" i="2"/>
  <c r="CC26" i="2"/>
  <c r="CC28" i="2"/>
  <c r="CC27" i="2"/>
  <c r="CC25" i="2"/>
  <c r="CE26" i="2"/>
  <c r="CE28" i="2"/>
  <c r="X58" i="2" s="1"/>
  <c r="AR53" i="2" s="1"/>
  <c r="AR54" i="2" s="1"/>
  <c r="CE27" i="2"/>
  <c r="CE25" i="2"/>
  <c r="CG26" i="2"/>
  <c r="CG28" i="2"/>
  <c r="CG27" i="2"/>
  <c r="CG25" i="2"/>
  <c r="CC14" i="2"/>
  <c r="CC13" i="2"/>
  <c r="CC15" i="2"/>
  <c r="CC16" i="2"/>
  <c r="CE14" i="2"/>
  <c r="CE13" i="2"/>
  <c r="CE16" i="2"/>
  <c r="X57" i="2" s="1"/>
  <c r="CE15" i="2"/>
  <c r="CG13" i="2"/>
  <c r="CG14" i="2"/>
  <c r="CG15" i="2"/>
  <c r="CG16" i="2"/>
  <c r="AR58" i="2" l="1"/>
  <c r="AR59" i="2" s="1"/>
  <c r="AR69" i="2"/>
  <c r="X59" i="2"/>
  <c r="X69" i="2"/>
  <c r="AR52" i="2"/>
  <c r="AR70" i="2"/>
  <c r="W58" i="2"/>
  <c r="AQ53" i="2" s="1"/>
  <c r="AQ54" i="2" s="1"/>
  <c r="AQ58" i="2" s="1"/>
  <c r="W57" i="2"/>
  <c r="V57" i="2"/>
  <c r="AI42" i="1"/>
  <c r="Q57" i="2"/>
  <c r="V58" i="2"/>
  <c r="AP53" i="2" s="1"/>
  <c r="AP54" i="2" s="1"/>
  <c r="R58" i="2"/>
  <c r="AL53" i="2" s="1"/>
  <c r="AL54" i="2" s="1"/>
  <c r="R57" i="2"/>
  <c r="T57" i="2"/>
  <c r="T58" i="2"/>
  <c r="AN53" i="2" s="1"/>
  <c r="AN54" i="2" s="1"/>
  <c r="S58" i="2"/>
  <c r="AM53" i="2" s="1"/>
  <c r="AM54" i="2" s="1"/>
  <c r="S57" i="2"/>
  <c r="Q58" i="2"/>
  <c r="AK53" i="2" s="1"/>
  <c r="AK54" i="2" s="1"/>
  <c r="U58" i="2"/>
  <c r="AO53" i="2" s="1"/>
  <c r="AO54" i="2" s="1"/>
  <c r="U57" i="2"/>
  <c r="X70" i="2" l="1"/>
  <c r="X71" i="2" s="1"/>
  <c r="X60" i="2"/>
  <c r="X61" i="2"/>
  <c r="AR68" i="2"/>
  <c r="AR55" i="2"/>
  <c r="AR56" i="2" s="1"/>
  <c r="AR63" i="2"/>
  <c r="AR60" i="2"/>
  <c r="AR71" i="2"/>
  <c r="W69" i="2"/>
  <c r="AQ52" i="2"/>
  <c r="AQ68" i="2" s="1"/>
  <c r="AQ69" i="2" s="1"/>
  <c r="AQ70" i="2" s="1"/>
  <c r="W59" i="2"/>
  <c r="W61" i="2" s="1"/>
  <c r="W62" i="2" s="1"/>
  <c r="Q69" i="2"/>
  <c r="U69" i="2"/>
  <c r="AN52" i="2"/>
  <c r="AN68" i="2" s="1"/>
  <c r="T69" i="2"/>
  <c r="AK52" i="2"/>
  <c r="AK55" i="2" s="1"/>
  <c r="AK56" i="2" s="1"/>
  <c r="K14" i="8" s="1"/>
  <c r="Q59" i="2"/>
  <c r="AL52" i="2"/>
  <c r="AL68" i="2" s="1"/>
  <c r="R69" i="2"/>
  <c r="AM52" i="2"/>
  <c r="S69" i="2"/>
  <c r="AP52" i="2"/>
  <c r="AP68" i="2" s="1"/>
  <c r="V69" i="2"/>
  <c r="AP58" i="2"/>
  <c r="AP59" i="2" s="1"/>
  <c r="AP60" i="2" s="1"/>
  <c r="AM58" i="2"/>
  <c r="AM59" i="2" s="1"/>
  <c r="AM60" i="2" s="1"/>
  <c r="AN58" i="2"/>
  <c r="AN59" i="2" s="1"/>
  <c r="AN60" i="2" s="1"/>
  <c r="AL58" i="2"/>
  <c r="AL59" i="2" s="1"/>
  <c r="AL60" i="2" s="1"/>
  <c r="AO58" i="2"/>
  <c r="AO59" i="2" s="1"/>
  <c r="AO60" i="2" s="1"/>
  <c r="V59" i="2"/>
  <c r="AK58" i="2"/>
  <c r="R59" i="2"/>
  <c r="AQ59" i="2"/>
  <c r="T59" i="2"/>
  <c r="S59" i="2"/>
  <c r="U59" i="2"/>
  <c r="AO52" i="2"/>
  <c r="AU85" i="2" l="1"/>
  <c r="AU91" i="2"/>
  <c r="AU97" i="2"/>
  <c r="AU103" i="2"/>
  <c r="AU109" i="2"/>
  <c r="AU115" i="2"/>
  <c r="AU81" i="2"/>
  <c r="AU129" i="2"/>
  <c r="AU141" i="2"/>
  <c r="AU153" i="2"/>
  <c r="AU165" i="2"/>
  <c r="AU177" i="2"/>
  <c r="AU162" i="2"/>
  <c r="AU136" i="2"/>
  <c r="AU164" i="2"/>
  <c r="AU190" i="2"/>
  <c r="AU196" i="2"/>
  <c r="AU202" i="2"/>
  <c r="AU208" i="2"/>
  <c r="AU214" i="2"/>
  <c r="AU220" i="2"/>
  <c r="AU226" i="2"/>
  <c r="AU232" i="2"/>
  <c r="AU184" i="2"/>
  <c r="AU239" i="2"/>
  <c r="AU244" i="2"/>
  <c r="AU234" i="2"/>
  <c r="AU253" i="2"/>
  <c r="AU276" i="2"/>
  <c r="AU298" i="2"/>
  <c r="AU304" i="2"/>
  <c r="AU310" i="2"/>
  <c r="AU316" i="2"/>
  <c r="AU322" i="2"/>
  <c r="AU328" i="2"/>
  <c r="AU334" i="2"/>
  <c r="AU340" i="2"/>
  <c r="AU346" i="2"/>
  <c r="AU355" i="2"/>
  <c r="AU246" i="2"/>
  <c r="AU270" i="2"/>
  <c r="AU297" i="2"/>
  <c r="AU263" i="2"/>
  <c r="AU284" i="2"/>
  <c r="AU354" i="2"/>
  <c r="AU272" i="2"/>
  <c r="AU398" i="2"/>
  <c r="AU404" i="2"/>
  <c r="AU416" i="2"/>
  <c r="AU428" i="2"/>
  <c r="AU367" i="2"/>
  <c r="AU379" i="2"/>
  <c r="AU391" i="2"/>
  <c r="AU438" i="2"/>
  <c r="AU444" i="2"/>
  <c r="AU450" i="2"/>
  <c r="AU456" i="2"/>
  <c r="AU462" i="2"/>
  <c r="AU468" i="2"/>
  <c r="AU474" i="2"/>
  <c r="AU480" i="2"/>
  <c r="AU486" i="2"/>
  <c r="AU492" i="2"/>
  <c r="AU498" i="2"/>
  <c r="AU504" i="2"/>
  <c r="AU510" i="2"/>
  <c r="AU516" i="2"/>
  <c r="AU522" i="2"/>
  <c r="AU528" i="2"/>
  <c r="AU534" i="2"/>
  <c r="AU540" i="2"/>
  <c r="AU546" i="2"/>
  <c r="AU552" i="2"/>
  <c r="AU558" i="2"/>
  <c r="AU564" i="2"/>
  <c r="AU570" i="2"/>
  <c r="AU576" i="2"/>
  <c r="AU582" i="2"/>
  <c r="AU588" i="2"/>
  <c r="AU594" i="2"/>
  <c r="AU600" i="2"/>
  <c r="AU606" i="2"/>
  <c r="AU612" i="2"/>
  <c r="AU618" i="2"/>
  <c r="AU624" i="2"/>
  <c r="AU630" i="2"/>
  <c r="AU636" i="2"/>
  <c r="AU405" i="2"/>
  <c r="AU417" i="2"/>
  <c r="AU429" i="2"/>
  <c r="AU380" i="2"/>
  <c r="AU382" i="2"/>
  <c r="AU392" i="2"/>
  <c r="AU644" i="2"/>
  <c r="AU650" i="2"/>
  <c r="AU656" i="2"/>
  <c r="AU662" i="2"/>
  <c r="AU668" i="2"/>
  <c r="AU674" i="2"/>
  <c r="AU680" i="2"/>
  <c r="AU686" i="2"/>
  <c r="AU692" i="2"/>
  <c r="AU698" i="2"/>
  <c r="AU370" i="2"/>
  <c r="AU714" i="2"/>
  <c r="AU726" i="2"/>
  <c r="AU738" i="2"/>
  <c r="AU711" i="2"/>
  <c r="AU723" i="2"/>
  <c r="AU735" i="2"/>
  <c r="AU747" i="2"/>
  <c r="AU759" i="2"/>
  <c r="AU771" i="2"/>
  <c r="AU783" i="2"/>
  <c r="AU795" i="2"/>
  <c r="AU807" i="2"/>
  <c r="AU819" i="2"/>
  <c r="AU831" i="2"/>
  <c r="AU843" i="2"/>
  <c r="AU855" i="2"/>
  <c r="AU864" i="2"/>
  <c r="AU870" i="2"/>
  <c r="AU876" i="2"/>
  <c r="AU885" i="2"/>
  <c r="AU897" i="2"/>
  <c r="AU909" i="2"/>
  <c r="AU921" i="2"/>
  <c r="AU748" i="2"/>
  <c r="AU760" i="2"/>
  <c r="AU772" i="2"/>
  <c r="AU784" i="2"/>
  <c r="AU796" i="2"/>
  <c r="AU808" i="2"/>
  <c r="AU820" i="2"/>
  <c r="AU832" i="2"/>
  <c r="AU844" i="2"/>
  <c r="AU856" i="2"/>
  <c r="AU886" i="2"/>
  <c r="AU898" i="2"/>
  <c r="AU910" i="2"/>
  <c r="AU922" i="2"/>
  <c r="AU934" i="2"/>
  <c r="AU946" i="2"/>
  <c r="AU958" i="2"/>
  <c r="AU970" i="2"/>
  <c r="AU982" i="2"/>
  <c r="AU991" i="2"/>
  <c r="AU997" i="2"/>
  <c r="AU1003" i="2"/>
  <c r="AU1009" i="2"/>
  <c r="AU1015" i="2"/>
  <c r="AU1021" i="2"/>
  <c r="AU1027" i="2"/>
  <c r="AU1033" i="2"/>
  <c r="AU1039" i="2"/>
  <c r="AU1045" i="2"/>
  <c r="AU1051" i="2"/>
  <c r="AU1057" i="2"/>
  <c r="AU1063" i="2"/>
  <c r="AU1069" i="2"/>
  <c r="AU1075" i="2"/>
  <c r="AU1081" i="2"/>
  <c r="AU1087" i="2"/>
  <c r="AU1093" i="2"/>
  <c r="AU1099" i="2"/>
  <c r="AU1105" i="2"/>
  <c r="AU1111" i="2"/>
  <c r="AU1117" i="2"/>
  <c r="AU1123" i="2"/>
  <c r="AU1129" i="2"/>
  <c r="AU1135" i="2"/>
  <c r="AU1141" i="2"/>
  <c r="AU1147" i="2"/>
  <c r="AU1153" i="2"/>
  <c r="AU1159" i="2"/>
  <c r="AU1165" i="2"/>
  <c r="AU1171" i="2"/>
  <c r="AU1177" i="2"/>
  <c r="AU1183" i="2"/>
  <c r="AU939" i="2"/>
  <c r="AU963" i="2"/>
  <c r="AU987" i="2"/>
  <c r="AU941" i="2"/>
  <c r="AU1193" i="2"/>
  <c r="AU1205" i="2"/>
  <c r="AU1217" i="2"/>
  <c r="AU1229" i="2"/>
  <c r="AU1241" i="2"/>
  <c r="AU1253" i="2"/>
  <c r="AU1265" i="2"/>
  <c r="AU1277" i="2"/>
  <c r="AU1289" i="2"/>
  <c r="AU1301" i="2"/>
  <c r="AU1313" i="2"/>
  <c r="AU1325" i="2"/>
  <c r="AU1337" i="2"/>
  <c r="AU1349" i="2"/>
  <c r="AU1361" i="2"/>
  <c r="AU1373" i="2"/>
  <c r="AU1407" i="2"/>
  <c r="AU1419" i="2"/>
  <c r="AU1431" i="2"/>
  <c r="AU1443" i="2"/>
  <c r="AU1455" i="2"/>
  <c r="AU1467" i="2"/>
  <c r="AU1479" i="2"/>
  <c r="AU1491" i="2"/>
  <c r="AU1503" i="2"/>
  <c r="AU1515" i="2"/>
  <c r="AU1527" i="2"/>
  <c r="AU1539" i="2"/>
  <c r="AU1551" i="2"/>
  <c r="AU1563" i="2"/>
  <c r="AU969" i="2"/>
  <c r="AU1214" i="2"/>
  <c r="AU1262" i="2"/>
  <c r="AU1310" i="2"/>
  <c r="AU1358" i="2"/>
  <c r="AU1393" i="2"/>
  <c r="AU1428" i="2"/>
  <c r="AU1476" i="2"/>
  <c r="AU1524" i="2"/>
  <c r="AU1887" i="2"/>
  <c r="AU1893" i="2"/>
  <c r="AU1899" i="2"/>
  <c r="AU1905" i="2"/>
  <c r="AU1911" i="2"/>
  <c r="AU1917" i="2"/>
  <c r="AU1923" i="2"/>
  <c r="AU1929" i="2"/>
  <c r="AU1935" i="2"/>
  <c r="AU1941" i="2"/>
  <c r="AU1947" i="2"/>
  <c r="AU1953" i="2"/>
  <c r="AU1959" i="2"/>
  <c r="AU1965" i="2"/>
  <c r="AU1971" i="2"/>
  <c r="AU1977" i="2"/>
  <c r="AU1224" i="2"/>
  <c r="AU1272" i="2"/>
  <c r="AU1320" i="2"/>
  <c r="AU1368" i="2"/>
  <c r="AU1398" i="2"/>
  <c r="AU1442" i="2"/>
  <c r="AU1490" i="2"/>
  <c r="AU1538" i="2"/>
  <c r="AU1574" i="2"/>
  <c r="AU1586" i="2"/>
  <c r="AU1598" i="2"/>
  <c r="AU1610" i="2"/>
  <c r="AU1622" i="2"/>
  <c r="AU1634" i="2"/>
  <c r="AU1646" i="2"/>
  <c r="AU1658" i="2"/>
  <c r="AU1670" i="2"/>
  <c r="AU1682" i="2"/>
  <c r="AU1694" i="2"/>
  <c r="AU1706" i="2"/>
  <c r="AU1718" i="2"/>
  <c r="AU1730" i="2"/>
  <c r="AU1742" i="2"/>
  <c r="AU1754" i="2"/>
  <c r="AU1766" i="2"/>
  <c r="AU1778" i="2"/>
  <c r="AU1790" i="2"/>
  <c r="AU1802" i="2"/>
  <c r="AU1814" i="2"/>
  <c r="AU1826" i="2"/>
  <c r="AU1838" i="2"/>
  <c r="AU1850" i="2"/>
  <c r="AU1862" i="2"/>
  <c r="AU1874" i="2"/>
  <c r="AU1886" i="2"/>
  <c r="AU1988" i="2"/>
  <c r="AU2000" i="2"/>
  <c r="AU2012" i="2"/>
  <c r="AU2024" i="2"/>
  <c r="AU2033" i="2"/>
  <c r="AU2039" i="2"/>
  <c r="AU2045" i="2"/>
  <c r="AU2051" i="2"/>
  <c r="AU2057" i="2"/>
  <c r="AU2063" i="2"/>
  <c r="AU2069" i="2"/>
  <c r="AU2075" i="2"/>
  <c r="AU2081" i="2"/>
  <c r="AU2087" i="2"/>
  <c r="AU2093" i="2"/>
  <c r="AU2099" i="2"/>
  <c r="AU2105" i="2"/>
  <c r="AU2111" i="2"/>
  <c r="AU2117" i="2"/>
  <c r="AU2123" i="2"/>
  <c r="AU2129" i="2"/>
  <c r="AU2135" i="2"/>
  <c r="AU2141" i="2"/>
  <c r="AU2147" i="2"/>
  <c r="AU2153" i="2"/>
  <c r="AU2159" i="2"/>
  <c r="AU2165" i="2"/>
  <c r="AU2171" i="2"/>
  <c r="AU2177" i="2"/>
  <c r="AU2183" i="2"/>
  <c r="AU2189" i="2"/>
  <c r="AU2195" i="2"/>
  <c r="AU2201" i="2"/>
  <c r="AU2207" i="2"/>
  <c r="AU2213" i="2"/>
  <c r="AU2219" i="2"/>
  <c r="AU2225" i="2"/>
  <c r="AU2231" i="2"/>
  <c r="AU2237" i="2"/>
  <c r="AU2243" i="2"/>
  <c r="AU2249" i="2"/>
  <c r="AU2255" i="2"/>
  <c r="AU2261" i="2"/>
  <c r="AU2267" i="2"/>
  <c r="AU2273" i="2"/>
  <c r="AU2279" i="2"/>
  <c r="AU2285" i="2"/>
  <c r="AU2291" i="2"/>
  <c r="AU2297" i="2"/>
  <c r="AU2303" i="2"/>
  <c r="AU2309" i="2"/>
  <c r="AU2315" i="2"/>
  <c r="AU2321" i="2"/>
  <c r="AU2327" i="2"/>
  <c r="AU2333" i="2"/>
  <c r="AU2339" i="2"/>
  <c r="AU2345" i="2"/>
  <c r="AU2351" i="2"/>
  <c r="AU2357" i="2"/>
  <c r="AU2363" i="2"/>
  <c r="AU2369" i="2"/>
  <c r="AU2375" i="2"/>
  <c r="AU2381" i="2"/>
  <c r="AU2387" i="2"/>
  <c r="AU2393" i="2"/>
  <c r="AU2399" i="2"/>
  <c r="AU86" i="2"/>
  <c r="AU92" i="2"/>
  <c r="AU98" i="2"/>
  <c r="AU104" i="2"/>
  <c r="AU110" i="2"/>
  <c r="AU116" i="2"/>
  <c r="AU120" i="2"/>
  <c r="AU131" i="2"/>
  <c r="AU143" i="2"/>
  <c r="AU155" i="2"/>
  <c r="AU167" i="2"/>
  <c r="AU179" i="2"/>
  <c r="AU170" i="2"/>
  <c r="AU140" i="2"/>
  <c r="AU172" i="2"/>
  <c r="AU191" i="2"/>
  <c r="AU197" i="2"/>
  <c r="AU203" i="2"/>
  <c r="AU209" i="2"/>
  <c r="AU215" i="2"/>
  <c r="AU221" i="2"/>
  <c r="AU227" i="2"/>
  <c r="AU126" i="2"/>
  <c r="AU158" i="2"/>
  <c r="AU241" i="2"/>
  <c r="AU122" i="2"/>
  <c r="AU238" i="2"/>
  <c r="AU257" i="2"/>
  <c r="AU278" i="2"/>
  <c r="AU299" i="2"/>
  <c r="AU305" i="2"/>
  <c r="AU311" i="2"/>
  <c r="AU317" i="2"/>
  <c r="AU323" i="2"/>
  <c r="AU329" i="2"/>
  <c r="AU335" i="2"/>
  <c r="AU341" i="2"/>
  <c r="AU347" i="2"/>
  <c r="AU357" i="2"/>
  <c r="AU250" i="2"/>
  <c r="AU274" i="2"/>
  <c r="AU130" i="2"/>
  <c r="AU267" i="2"/>
  <c r="AU288" i="2"/>
  <c r="AU356" i="2"/>
  <c r="AU291" i="2"/>
  <c r="AU399" i="2"/>
  <c r="AU406" i="2"/>
  <c r="AU418" i="2"/>
  <c r="AU430" i="2"/>
  <c r="AU369" i="2"/>
  <c r="AU381" i="2"/>
  <c r="AU393" i="2"/>
  <c r="AU439" i="2"/>
  <c r="AU445" i="2"/>
  <c r="AU451" i="2"/>
  <c r="AU457" i="2"/>
  <c r="AU463" i="2"/>
  <c r="AU469" i="2"/>
  <c r="AU475" i="2"/>
  <c r="AU481" i="2"/>
  <c r="AU487" i="2"/>
  <c r="AU493" i="2"/>
  <c r="AU499" i="2"/>
  <c r="AU505" i="2"/>
  <c r="AU511" i="2"/>
  <c r="AU517" i="2"/>
  <c r="AU523" i="2"/>
  <c r="AU529" i="2"/>
  <c r="AU535" i="2"/>
  <c r="AU541" i="2"/>
  <c r="AU547" i="2"/>
  <c r="AU553" i="2"/>
  <c r="AU559" i="2"/>
  <c r="AU565" i="2"/>
  <c r="AU571" i="2"/>
  <c r="AU577" i="2"/>
  <c r="AU583" i="2"/>
  <c r="AU589" i="2"/>
  <c r="AU595" i="2"/>
  <c r="AU601" i="2"/>
  <c r="AU607" i="2"/>
  <c r="AU613" i="2"/>
  <c r="AU619" i="2"/>
  <c r="AU625" i="2"/>
  <c r="AU631" i="2"/>
  <c r="AU637" i="2"/>
  <c r="AU407" i="2"/>
  <c r="AU419" i="2"/>
  <c r="AU431" i="2"/>
  <c r="AU388" i="2"/>
  <c r="AU390" i="2"/>
  <c r="AU639" i="2"/>
  <c r="AU645" i="2"/>
  <c r="AU651" i="2"/>
  <c r="AU657" i="2"/>
  <c r="AU663" i="2"/>
  <c r="AU669" i="2"/>
  <c r="AU675" i="2"/>
  <c r="AU681" i="2"/>
  <c r="AU687" i="2"/>
  <c r="AU693" i="2"/>
  <c r="AU699" i="2"/>
  <c r="AU704" i="2"/>
  <c r="AU716" i="2"/>
  <c r="AU728" i="2"/>
  <c r="AU378" i="2"/>
  <c r="AU713" i="2"/>
  <c r="AU725" i="2"/>
  <c r="AU737" i="2"/>
  <c r="AU749" i="2"/>
  <c r="AU761" i="2"/>
  <c r="AU773" i="2"/>
  <c r="AU785" i="2"/>
  <c r="AU797" i="2"/>
  <c r="AU809" i="2"/>
  <c r="AU821" i="2"/>
  <c r="AU833" i="2"/>
  <c r="AU845" i="2"/>
  <c r="AU857" i="2"/>
  <c r="AU865" i="2"/>
  <c r="AU871" i="2"/>
  <c r="AU877" i="2"/>
  <c r="AU887" i="2"/>
  <c r="AU899" i="2"/>
  <c r="AU911" i="2"/>
  <c r="AU923" i="2"/>
  <c r="AU750" i="2"/>
  <c r="AU762" i="2"/>
  <c r="AU774" i="2"/>
  <c r="AU786" i="2"/>
  <c r="AU798" i="2"/>
  <c r="AU810" i="2"/>
  <c r="AU822" i="2"/>
  <c r="AU834" i="2"/>
  <c r="AU846" i="2"/>
  <c r="AU858" i="2"/>
  <c r="AU888" i="2"/>
  <c r="AU900" i="2"/>
  <c r="AU912" i="2"/>
  <c r="AU924" i="2"/>
  <c r="AU936" i="2"/>
  <c r="AU948" i="2"/>
  <c r="AU960" i="2"/>
  <c r="AU972" i="2"/>
  <c r="AU984" i="2"/>
  <c r="AU992" i="2"/>
  <c r="AU998" i="2"/>
  <c r="AU1004" i="2"/>
  <c r="AU1010" i="2"/>
  <c r="AU1016" i="2"/>
  <c r="AU1022" i="2"/>
  <c r="AU1028" i="2"/>
  <c r="AU1034" i="2"/>
  <c r="AU1040" i="2"/>
  <c r="AU1046" i="2"/>
  <c r="AU1052" i="2"/>
  <c r="AU1058" i="2"/>
  <c r="AU1064" i="2"/>
  <c r="AU1070" i="2"/>
  <c r="AU1076" i="2"/>
  <c r="AU1082" i="2"/>
  <c r="AU1088" i="2"/>
  <c r="AU1094" i="2"/>
  <c r="AU1100" i="2"/>
  <c r="AU1106" i="2"/>
  <c r="AU1112" i="2"/>
  <c r="AU1118" i="2"/>
  <c r="AU1124" i="2"/>
  <c r="AU1130" i="2"/>
  <c r="AU1136" i="2"/>
  <c r="AU1142" i="2"/>
  <c r="AU1148" i="2"/>
  <c r="AU1154" i="2"/>
  <c r="AU1160" i="2"/>
  <c r="AU1166" i="2"/>
  <c r="AU1172" i="2"/>
  <c r="AU1178" i="2"/>
  <c r="AU1184" i="2"/>
  <c r="AU943" i="2"/>
  <c r="AU967" i="2"/>
  <c r="AU929" i="2"/>
  <c r="AU957" i="2"/>
  <c r="AU1195" i="2"/>
  <c r="AU1207" i="2"/>
  <c r="AU1219" i="2"/>
  <c r="AU1231" i="2"/>
  <c r="AU1243" i="2"/>
  <c r="AU1255" i="2"/>
  <c r="AU1267" i="2"/>
  <c r="AU1279" i="2"/>
  <c r="AU1291" i="2"/>
  <c r="AU1303" i="2"/>
  <c r="AU1315" i="2"/>
  <c r="AU1327" i="2"/>
  <c r="AU1339" i="2"/>
  <c r="AU1351" i="2"/>
  <c r="AU1363" i="2"/>
  <c r="AU1375" i="2"/>
  <c r="AU1409" i="2"/>
  <c r="AU1421" i="2"/>
  <c r="AU1433" i="2"/>
  <c r="AU1445" i="2"/>
  <c r="AU1457" i="2"/>
  <c r="AU1469" i="2"/>
  <c r="AU1481" i="2"/>
  <c r="AU1493" i="2"/>
  <c r="AU1505" i="2"/>
  <c r="AU1517" i="2"/>
  <c r="AU1529" i="2"/>
  <c r="AU1541" i="2"/>
  <c r="AU1553" i="2"/>
  <c r="AU1565" i="2"/>
  <c r="AU985" i="2"/>
  <c r="AU1222" i="2"/>
  <c r="AU1270" i="2"/>
  <c r="AU1318" i="2"/>
  <c r="AU1366" i="2"/>
  <c r="AU1397" i="2"/>
  <c r="AU1436" i="2"/>
  <c r="AU1484" i="2"/>
  <c r="AU1532" i="2"/>
  <c r="AU1888" i="2"/>
  <c r="AU1894" i="2"/>
  <c r="AU1900" i="2"/>
  <c r="AU1906" i="2"/>
  <c r="AU1912" i="2"/>
  <c r="AU1918" i="2"/>
  <c r="AU1924" i="2"/>
  <c r="AU1930" i="2"/>
  <c r="AU1936" i="2"/>
  <c r="AU1942" i="2"/>
  <c r="AU1948" i="2"/>
  <c r="AU1954" i="2"/>
  <c r="AU1960" i="2"/>
  <c r="AU1966" i="2"/>
  <c r="AU1972" i="2"/>
  <c r="AU949" i="2"/>
  <c r="AU1232" i="2"/>
  <c r="AU1280" i="2"/>
  <c r="AU1328" i="2"/>
  <c r="AU1376" i="2"/>
  <c r="AU1402" i="2"/>
  <c r="AU1450" i="2"/>
  <c r="AU1498" i="2"/>
  <c r="AU1546" i="2"/>
  <c r="AU1576" i="2"/>
  <c r="AU1588" i="2"/>
  <c r="AU1600" i="2"/>
  <c r="AU1612" i="2"/>
  <c r="AU1624" i="2"/>
  <c r="AU1636" i="2"/>
  <c r="AU1648" i="2"/>
  <c r="AU1660" i="2"/>
  <c r="AU1672" i="2"/>
  <c r="AU1684" i="2"/>
  <c r="AU1696" i="2"/>
  <c r="AU1708" i="2"/>
  <c r="AU1720" i="2"/>
  <c r="AU1732" i="2"/>
  <c r="AU1744" i="2"/>
  <c r="AU1756" i="2"/>
  <c r="AU1768" i="2"/>
  <c r="AU1780" i="2"/>
  <c r="AU1792" i="2"/>
  <c r="AU1804" i="2"/>
  <c r="AU1816" i="2"/>
  <c r="AU1828" i="2"/>
  <c r="AU1840" i="2"/>
  <c r="AU1852" i="2"/>
  <c r="AU1864" i="2"/>
  <c r="AU1876" i="2"/>
  <c r="AU1978" i="2"/>
  <c r="AU1990" i="2"/>
  <c r="AU2002" i="2"/>
  <c r="AU2014" i="2"/>
  <c r="AU2026" i="2"/>
  <c r="AU2034" i="2"/>
  <c r="AU2040" i="2"/>
  <c r="AU2046" i="2"/>
  <c r="AU2052" i="2"/>
  <c r="AU2058" i="2"/>
  <c r="AU2064" i="2"/>
  <c r="AU2070" i="2"/>
  <c r="AU2076" i="2"/>
  <c r="AU2082" i="2"/>
  <c r="AU2088" i="2"/>
  <c r="AU2094" i="2"/>
  <c r="AU2100" i="2"/>
  <c r="AU2106" i="2"/>
  <c r="AU2112" i="2"/>
  <c r="AU2118" i="2"/>
  <c r="AU2124" i="2"/>
  <c r="AU2130" i="2"/>
  <c r="AU2136" i="2"/>
  <c r="AU2142" i="2"/>
  <c r="AU2148" i="2"/>
  <c r="AU2154" i="2"/>
  <c r="AU2160" i="2"/>
  <c r="AU2166" i="2"/>
  <c r="AU2172" i="2"/>
  <c r="AU2178" i="2"/>
  <c r="AU2184" i="2"/>
  <c r="AU2190" i="2"/>
  <c r="AU2196" i="2"/>
  <c r="AU2202" i="2"/>
  <c r="AU2208" i="2"/>
  <c r="AU2214" i="2"/>
  <c r="AU2220" i="2"/>
  <c r="AU2226" i="2"/>
  <c r="AU2232" i="2"/>
  <c r="AU2238" i="2"/>
  <c r="AU2244" i="2"/>
  <c r="AU2250" i="2"/>
  <c r="AU2256" i="2"/>
  <c r="AU2262" i="2"/>
  <c r="AU2268" i="2"/>
  <c r="AU2274" i="2"/>
  <c r="AU2280" i="2"/>
  <c r="AU2286" i="2"/>
  <c r="AU2292" i="2"/>
  <c r="AU2298" i="2"/>
  <c r="AU2304" i="2"/>
  <c r="AU2310" i="2"/>
  <c r="AU2316" i="2"/>
  <c r="AU2322" i="2"/>
  <c r="AU2328" i="2"/>
  <c r="AU2334" i="2"/>
  <c r="AU2340" i="2"/>
  <c r="AU2346" i="2"/>
  <c r="AU2352" i="2"/>
  <c r="AU2358" i="2"/>
  <c r="AU2364" i="2"/>
  <c r="AU2370" i="2"/>
  <c r="AU2376" i="2"/>
  <c r="AU2382" i="2"/>
  <c r="AU2388" i="2"/>
  <c r="AU2394" i="2"/>
  <c r="AU2400" i="2"/>
  <c r="AU2406" i="2"/>
  <c r="AU87" i="2"/>
  <c r="AU93" i="2"/>
  <c r="AU99" i="2"/>
  <c r="AU105" i="2"/>
  <c r="AU111" i="2"/>
  <c r="AU117" i="2"/>
  <c r="AU121" i="2"/>
  <c r="AU133" i="2"/>
  <c r="AU145" i="2"/>
  <c r="AU157" i="2"/>
  <c r="AU169" i="2"/>
  <c r="AU181" i="2"/>
  <c r="AU178" i="2"/>
  <c r="AU144" i="2"/>
  <c r="AU180" i="2"/>
  <c r="AU192" i="2"/>
  <c r="AU198" i="2"/>
  <c r="AU204" i="2"/>
  <c r="AU210" i="2"/>
  <c r="AU216" i="2"/>
  <c r="AU222" i="2"/>
  <c r="AU228" i="2"/>
  <c r="AU134" i="2"/>
  <c r="AU174" i="2"/>
  <c r="AU243" i="2"/>
  <c r="AU138" i="2"/>
  <c r="AU242" i="2"/>
  <c r="AU261" i="2"/>
  <c r="AU282" i="2"/>
  <c r="AU300" i="2"/>
  <c r="AU306" i="2"/>
  <c r="AU312" i="2"/>
  <c r="AU318" i="2"/>
  <c r="AU324" i="2"/>
  <c r="AU330" i="2"/>
  <c r="AU336" i="2"/>
  <c r="AU342" i="2"/>
  <c r="AU348" i="2"/>
  <c r="AU359" i="2"/>
  <c r="AU254" i="2"/>
  <c r="AU281" i="2"/>
  <c r="AU247" i="2"/>
  <c r="AU271" i="2"/>
  <c r="AU292" i="2"/>
  <c r="AU358" i="2"/>
  <c r="AU394" i="2"/>
  <c r="AU400" i="2"/>
  <c r="AU408" i="2"/>
  <c r="AU420" i="2"/>
  <c r="AU432" i="2"/>
  <c r="AU371" i="2"/>
  <c r="AU383" i="2"/>
  <c r="AU434" i="2"/>
  <c r="AU440" i="2"/>
  <c r="AU446" i="2"/>
  <c r="AU452" i="2"/>
  <c r="AU458" i="2"/>
  <c r="AU464" i="2"/>
  <c r="AU470" i="2"/>
  <c r="AU476" i="2"/>
  <c r="AU482" i="2"/>
  <c r="AU488" i="2"/>
  <c r="AU494" i="2"/>
  <c r="AU500" i="2"/>
  <c r="AU506" i="2"/>
  <c r="AU512" i="2"/>
  <c r="AU518" i="2"/>
  <c r="AU524" i="2"/>
  <c r="AU530" i="2"/>
  <c r="AU536" i="2"/>
  <c r="AU542" i="2"/>
  <c r="AU548" i="2"/>
  <c r="AU554" i="2"/>
  <c r="AU560" i="2"/>
  <c r="AU566" i="2"/>
  <c r="AU572" i="2"/>
  <c r="AU578" i="2"/>
  <c r="AU584" i="2"/>
  <c r="AU590" i="2"/>
  <c r="AU596" i="2"/>
  <c r="AU602" i="2"/>
  <c r="AU608" i="2"/>
  <c r="AU614" i="2"/>
  <c r="AU620" i="2"/>
  <c r="AU626" i="2"/>
  <c r="AU632" i="2"/>
  <c r="AU638" i="2"/>
  <c r="AU409" i="2"/>
  <c r="AU421" i="2"/>
  <c r="AU433" i="2"/>
  <c r="AU268" i="2"/>
  <c r="AU279" i="2"/>
  <c r="AU640" i="2"/>
  <c r="AU646" i="2"/>
  <c r="AU652" i="2"/>
  <c r="AU658" i="2"/>
  <c r="AU664" i="2"/>
  <c r="AU670" i="2"/>
  <c r="AU676" i="2"/>
  <c r="AU682" i="2"/>
  <c r="AU688" i="2"/>
  <c r="AU694" i="2"/>
  <c r="AU700" i="2"/>
  <c r="AU706" i="2"/>
  <c r="AU718" i="2"/>
  <c r="AU730" i="2"/>
  <c r="AU386" i="2"/>
  <c r="AU715" i="2"/>
  <c r="AU727" i="2"/>
  <c r="AU739" i="2"/>
  <c r="AU751" i="2"/>
  <c r="AU763" i="2"/>
  <c r="AU775" i="2"/>
  <c r="AU787" i="2"/>
  <c r="AU799" i="2"/>
  <c r="AU811" i="2"/>
  <c r="AU823" i="2"/>
  <c r="AU835" i="2"/>
  <c r="AU847" i="2"/>
  <c r="AU859" i="2"/>
  <c r="AU866" i="2"/>
  <c r="AU872" i="2"/>
  <c r="AU878" i="2"/>
  <c r="AU889" i="2"/>
  <c r="AU901" i="2"/>
  <c r="AU913" i="2"/>
  <c r="AU740" i="2"/>
  <c r="AU752" i="2"/>
  <c r="AU764" i="2"/>
  <c r="AU776" i="2"/>
  <c r="AU788" i="2"/>
  <c r="AU800" i="2"/>
  <c r="AU812" i="2"/>
  <c r="AU824" i="2"/>
  <c r="AU836" i="2"/>
  <c r="AU848" i="2"/>
  <c r="AU860" i="2"/>
  <c r="AU890" i="2"/>
  <c r="AU902" i="2"/>
  <c r="AU914" i="2"/>
  <c r="AU926" i="2"/>
  <c r="AU938" i="2"/>
  <c r="AU950" i="2"/>
  <c r="AU962" i="2"/>
  <c r="AU974" i="2"/>
  <c r="AU986" i="2"/>
  <c r="AU993" i="2"/>
  <c r="AU999" i="2"/>
  <c r="AU1005" i="2"/>
  <c r="AU1011" i="2"/>
  <c r="AU1017" i="2"/>
  <c r="AU1023" i="2"/>
  <c r="AU1029" i="2"/>
  <c r="AU1035" i="2"/>
  <c r="AU1041" i="2"/>
  <c r="AU1047" i="2"/>
  <c r="AU1053" i="2"/>
  <c r="AU1059" i="2"/>
  <c r="AU1065" i="2"/>
  <c r="AU1071" i="2"/>
  <c r="AU1077" i="2"/>
  <c r="AU1083" i="2"/>
  <c r="AU1089" i="2"/>
  <c r="AU1095" i="2"/>
  <c r="AU1101" i="2"/>
  <c r="AU1107" i="2"/>
  <c r="AU1113" i="2"/>
  <c r="AU1119" i="2"/>
  <c r="AU1125" i="2"/>
  <c r="AU1131" i="2"/>
  <c r="AU1137" i="2"/>
  <c r="AU1143" i="2"/>
  <c r="AU1149" i="2"/>
  <c r="AU1155" i="2"/>
  <c r="AU1161" i="2"/>
  <c r="AU1167" i="2"/>
  <c r="AU1173" i="2"/>
  <c r="AU1179" i="2"/>
  <c r="AU1185" i="2"/>
  <c r="AU947" i="2"/>
  <c r="AU971" i="2"/>
  <c r="AU945" i="2"/>
  <c r="AU973" i="2"/>
  <c r="AU1197" i="2"/>
  <c r="AU1209" i="2"/>
  <c r="AU1221" i="2"/>
  <c r="AU1233" i="2"/>
  <c r="AU1245" i="2"/>
  <c r="AU1257" i="2"/>
  <c r="AU1269" i="2"/>
  <c r="AU1281" i="2"/>
  <c r="AU1293" i="2"/>
  <c r="AU1305" i="2"/>
  <c r="AU1317" i="2"/>
  <c r="AU1329" i="2"/>
  <c r="AU1341" i="2"/>
  <c r="AU1353" i="2"/>
  <c r="AU1365" i="2"/>
  <c r="AU1377" i="2"/>
  <c r="AU1411" i="2"/>
  <c r="AU1423" i="2"/>
  <c r="AU1435" i="2"/>
  <c r="AU1447" i="2"/>
  <c r="AU1459" i="2"/>
  <c r="AU1471" i="2"/>
  <c r="AU1483" i="2"/>
  <c r="AU1495" i="2"/>
  <c r="AU1507" i="2"/>
  <c r="AU1519" i="2"/>
  <c r="AU1531" i="2"/>
  <c r="AU1543" i="2"/>
  <c r="AU1555" i="2"/>
  <c r="AU1567" i="2"/>
  <c r="AU965" i="2"/>
  <c r="AU1230" i="2"/>
  <c r="AU1278" i="2"/>
  <c r="AU1326" i="2"/>
  <c r="AU1374" i="2"/>
  <c r="AU1401" i="2"/>
  <c r="AU1444" i="2"/>
  <c r="AU1492" i="2"/>
  <c r="AU1540" i="2"/>
  <c r="AU1889" i="2"/>
  <c r="AU1895" i="2"/>
  <c r="AU1901" i="2"/>
  <c r="AU1907" i="2"/>
  <c r="AU1913" i="2"/>
  <c r="AU1919" i="2"/>
  <c r="AU1925" i="2"/>
  <c r="AU1931" i="2"/>
  <c r="AU1937" i="2"/>
  <c r="AU1943" i="2"/>
  <c r="AU1949" i="2"/>
  <c r="AU1955" i="2"/>
  <c r="AU1961" i="2"/>
  <c r="AU1967" i="2"/>
  <c r="AU1973" i="2"/>
  <c r="AU1192" i="2"/>
  <c r="AU1240" i="2"/>
  <c r="AU1288" i="2"/>
  <c r="AU1336" i="2"/>
  <c r="AU1382" i="2"/>
  <c r="AU1410" i="2"/>
  <c r="AU1458" i="2"/>
  <c r="AU1506" i="2"/>
  <c r="AU1554" i="2"/>
  <c r="AU1578" i="2"/>
  <c r="AU1590" i="2"/>
  <c r="AU1602" i="2"/>
  <c r="AU1614" i="2"/>
  <c r="AU1626" i="2"/>
  <c r="AU1638" i="2"/>
  <c r="AU1650" i="2"/>
  <c r="AU1662" i="2"/>
  <c r="AU1674" i="2"/>
  <c r="AU1686" i="2"/>
  <c r="AU1698" i="2"/>
  <c r="AU1710" i="2"/>
  <c r="AU1722" i="2"/>
  <c r="AU1734" i="2"/>
  <c r="AU1746" i="2"/>
  <c r="AU1758" i="2"/>
  <c r="AU1770" i="2"/>
  <c r="AU1782" i="2"/>
  <c r="AU1794" i="2"/>
  <c r="AU1806" i="2"/>
  <c r="AU1818" i="2"/>
  <c r="AU1830" i="2"/>
  <c r="AU1842" i="2"/>
  <c r="AU1854" i="2"/>
  <c r="AU1866" i="2"/>
  <c r="AU1878" i="2"/>
  <c r="AU1980" i="2"/>
  <c r="AU1992" i="2"/>
  <c r="AU2004" i="2"/>
  <c r="AU2016" i="2"/>
  <c r="AU2028" i="2"/>
  <c r="AU2035" i="2"/>
  <c r="AU2041" i="2"/>
  <c r="AU2047" i="2"/>
  <c r="AU2053" i="2"/>
  <c r="AU2059" i="2"/>
  <c r="AU2065" i="2"/>
  <c r="AU2071" i="2"/>
  <c r="AU2077" i="2"/>
  <c r="AU2083" i="2"/>
  <c r="AU2089" i="2"/>
  <c r="AU2095" i="2"/>
  <c r="AU2101" i="2"/>
  <c r="AU2107" i="2"/>
  <c r="AU2113" i="2"/>
  <c r="AU2119" i="2"/>
  <c r="AU2125" i="2"/>
  <c r="AU2131" i="2"/>
  <c r="AU2137" i="2"/>
  <c r="AU2143" i="2"/>
  <c r="AU2149" i="2"/>
  <c r="AU2155" i="2"/>
  <c r="AU2161" i="2"/>
  <c r="AU2167" i="2"/>
  <c r="AU2173" i="2"/>
  <c r="AU2179" i="2"/>
  <c r="AU2185" i="2"/>
  <c r="AU2191" i="2"/>
  <c r="AU2197" i="2"/>
  <c r="AU2203" i="2"/>
  <c r="AU2209" i="2"/>
  <c r="AU2215" i="2"/>
  <c r="AU2221" i="2"/>
  <c r="AU2227" i="2"/>
  <c r="AU2233" i="2"/>
  <c r="AU2239" i="2"/>
  <c r="AU2245" i="2"/>
  <c r="AU2251" i="2"/>
  <c r="AU2257" i="2"/>
  <c r="AU2263" i="2"/>
  <c r="AU2269" i="2"/>
  <c r="AU2275" i="2"/>
  <c r="AU2281" i="2"/>
  <c r="AU2287" i="2"/>
  <c r="AU2293" i="2"/>
  <c r="AU2299" i="2"/>
  <c r="AU2305" i="2"/>
  <c r="AU2311" i="2"/>
  <c r="AU2317" i="2"/>
  <c r="AU2323" i="2"/>
  <c r="AU2329" i="2"/>
  <c r="AU2335" i="2"/>
  <c r="AU2341" i="2"/>
  <c r="AU2347" i="2"/>
  <c r="AU2353" i="2"/>
  <c r="AU2359" i="2"/>
  <c r="AU2365" i="2"/>
  <c r="AU2371" i="2"/>
  <c r="AU2377" i="2"/>
  <c r="AU2383" i="2"/>
  <c r="AU2389" i="2"/>
  <c r="AU2395" i="2"/>
  <c r="AU2401" i="2"/>
  <c r="AU82" i="2"/>
  <c r="AU88" i="2"/>
  <c r="AU94" i="2"/>
  <c r="AU100" i="2"/>
  <c r="AU106" i="2"/>
  <c r="AU112" i="2"/>
  <c r="AU118" i="2"/>
  <c r="AU123" i="2"/>
  <c r="AU135" i="2"/>
  <c r="AU147" i="2"/>
  <c r="AU159" i="2"/>
  <c r="AU171" i="2"/>
  <c r="AU183" i="2"/>
  <c r="AU124" i="2"/>
  <c r="AU148" i="2"/>
  <c r="AU187" i="2"/>
  <c r="AU193" i="2"/>
  <c r="AU199" i="2"/>
  <c r="AU205" i="2"/>
  <c r="AU211" i="2"/>
  <c r="AU217" i="2"/>
  <c r="AU223" i="2"/>
  <c r="AU229" i="2"/>
  <c r="AU142" i="2"/>
  <c r="AU233" i="2"/>
  <c r="AU182" i="2"/>
  <c r="AU154" i="2"/>
  <c r="AU160" i="2"/>
  <c r="AU265" i="2"/>
  <c r="AU286" i="2"/>
  <c r="AU301" i="2"/>
  <c r="AU307" i="2"/>
  <c r="AU313" i="2"/>
  <c r="AU319" i="2"/>
  <c r="AU325" i="2"/>
  <c r="AU331" i="2"/>
  <c r="AU337" i="2"/>
  <c r="AU343" i="2"/>
  <c r="AU349" i="2"/>
  <c r="AU361" i="2"/>
  <c r="AU258" i="2"/>
  <c r="AU285" i="2"/>
  <c r="AU251" i="2"/>
  <c r="AU275" i="2"/>
  <c r="AU296" i="2"/>
  <c r="AU360" i="2"/>
  <c r="AU395" i="2"/>
  <c r="AU401" i="2"/>
  <c r="AU410" i="2"/>
  <c r="AU422" i="2"/>
  <c r="AU260" i="2"/>
  <c r="AU373" i="2"/>
  <c r="AU385" i="2"/>
  <c r="AU435" i="2"/>
  <c r="AU441" i="2"/>
  <c r="AU447" i="2"/>
  <c r="AU453" i="2"/>
  <c r="AU459" i="2"/>
  <c r="AU465" i="2"/>
  <c r="AU471" i="2"/>
  <c r="AU477" i="2"/>
  <c r="AU483" i="2"/>
  <c r="AU489" i="2"/>
  <c r="AU495" i="2"/>
  <c r="AU501" i="2"/>
  <c r="AU507" i="2"/>
  <c r="AU513" i="2"/>
  <c r="AU519" i="2"/>
  <c r="AU525" i="2"/>
  <c r="AU531" i="2"/>
  <c r="AU537" i="2"/>
  <c r="AU543" i="2"/>
  <c r="AU549" i="2"/>
  <c r="AU555" i="2"/>
  <c r="AU561" i="2"/>
  <c r="AU567" i="2"/>
  <c r="AU573" i="2"/>
  <c r="AU579" i="2"/>
  <c r="AU585" i="2"/>
  <c r="AU591" i="2"/>
  <c r="AU597" i="2"/>
  <c r="AU603" i="2"/>
  <c r="AU609" i="2"/>
  <c r="AU615" i="2"/>
  <c r="AU621" i="2"/>
  <c r="AU627" i="2"/>
  <c r="AU633" i="2"/>
  <c r="AU248" i="2"/>
  <c r="AU411" i="2"/>
  <c r="AU423" i="2"/>
  <c r="AU252" i="2"/>
  <c r="AU295" i="2"/>
  <c r="AU368" i="2"/>
  <c r="AU641" i="2"/>
  <c r="AU647" i="2"/>
  <c r="AU653" i="2"/>
  <c r="AU659" i="2"/>
  <c r="AU665" i="2"/>
  <c r="AU671" i="2"/>
  <c r="AU677" i="2"/>
  <c r="AU683" i="2"/>
  <c r="AU689" i="2"/>
  <c r="AU695" i="2"/>
  <c r="AU701" i="2"/>
  <c r="AU708" i="2"/>
  <c r="AU720" i="2"/>
  <c r="AU732" i="2"/>
  <c r="AU705" i="2"/>
  <c r="AU717" i="2"/>
  <c r="AU729" i="2"/>
  <c r="AU741" i="2"/>
  <c r="AU753" i="2"/>
  <c r="AU765" i="2"/>
  <c r="AU777" i="2"/>
  <c r="AU789" i="2"/>
  <c r="AU801" i="2"/>
  <c r="AU813" i="2"/>
  <c r="AU825" i="2"/>
  <c r="AU837" i="2"/>
  <c r="AU849" i="2"/>
  <c r="AU861" i="2"/>
  <c r="AU867" i="2"/>
  <c r="AU873" i="2"/>
  <c r="AU879" i="2"/>
  <c r="AU891" i="2"/>
  <c r="AU903" i="2"/>
  <c r="AU915" i="2"/>
  <c r="AU742" i="2"/>
  <c r="AU754" i="2"/>
  <c r="AU766" i="2"/>
  <c r="AU778" i="2"/>
  <c r="AU790" i="2"/>
  <c r="AU802" i="2"/>
  <c r="AU814" i="2"/>
  <c r="AU826" i="2"/>
  <c r="AU838" i="2"/>
  <c r="AU850" i="2"/>
  <c r="AU880" i="2"/>
  <c r="AU892" i="2"/>
  <c r="AU904" i="2"/>
  <c r="AU916" i="2"/>
  <c r="AU928" i="2"/>
  <c r="AU940" i="2"/>
  <c r="AU952" i="2"/>
  <c r="AU964" i="2"/>
  <c r="AU976" i="2"/>
  <c r="AU988" i="2"/>
  <c r="AU994" i="2"/>
  <c r="AU1000" i="2"/>
  <c r="AU1006" i="2"/>
  <c r="AU1012" i="2"/>
  <c r="AU1018" i="2"/>
  <c r="AU1024" i="2"/>
  <c r="AU1030" i="2"/>
  <c r="AU1036" i="2"/>
  <c r="AU1042" i="2"/>
  <c r="AU1048" i="2"/>
  <c r="AU1054" i="2"/>
  <c r="AU1060" i="2"/>
  <c r="AU1066" i="2"/>
  <c r="AU1072" i="2"/>
  <c r="AU1078" i="2"/>
  <c r="AU1084" i="2"/>
  <c r="AU1090" i="2"/>
  <c r="AU1096" i="2"/>
  <c r="AU1102" i="2"/>
  <c r="AU1108" i="2"/>
  <c r="AU1114" i="2"/>
  <c r="AU1120" i="2"/>
  <c r="AU1126" i="2"/>
  <c r="AU1132" i="2"/>
  <c r="AU1138" i="2"/>
  <c r="AU1144" i="2"/>
  <c r="AU1150" i="2"/>
  <c r="AU1156" i="2"/>
  <c r="AU1162" i="2"/>
  <c r="AU1168" i="2"/>
  <c r="AU1174" i="2"/>
  <c r="AU1180" i="2"/>
  <c r="AU927" i="2"/>
  <c r="AU951" i="2"/>
  <c r="AU975" i="2"/>
  <c r="AU961" i="2"/>
  <c r="AU1187" i="2"/>
  <c r="AU1199" i="2"/>
  <c r="AU1211" i="2"/>
  <c r="AU1223" i="2"/>
  <c r="AU1235" i="2"/>
  <c r="AU1247" i="2"/>
  <c r="AU1259" i="2"/>
  <c r="AU1271" i="2"/>
  <c r="AU1283" i="2"/>
  <c r="AU1295" i="2"/>
  <c r="AU1307" i="2"/>
  <c r="AU1319" i="2"/>
  <c r="AU1331" i="2"/>
  <c r="AU1343" i="2"/>
  <c r="AU1355" i="2"/>
  <c r="AU1367" i="2"/>
  <c r="AU1379" i="2"/>
  <c r="AU1413" i="2"/>
  <c r="AU1425" i="2"/>
  <c r="AU1437" i="2"/>
  <c r="AU1449" i="2"/>
  <c r="AU1461" i="2"/>
  <c r="AU1473" i="2"/>
  <c r="AU1485" i="2"/>
  <c r="AU1497" i="2"/>
  <c r="AU1509" i="2"/>
  <c r="AU1521" i="2"/>
  <c r="AU1533" i="2"/>
  <c r="AU1545" i="2"/>
  <c r="AU1557" i="2"/>
  <c r="AU1569" i="2"/>
  <c r="AU1190" i="2"/>
  <c r="AU1238" i="2"/>
  <c r="AU1286" i="2"/>
  <c r="AU1334" i="2"/>
  <c r="AU1381" i="2"/>
  <c r="AU1404" i="2"/>
  <c r="AU1452" i="2"/>
  <c r="AU1500" i="2"/>
  <c r="AU1548" i="2"/>
  <c r="AU1890" i="2"/>
  <c r="AU1896" i="2"/>
  <c r="AU1902" i="2"/>
  <c r="AU1908" i="2"/>
  <c r="AU1914" i="2"/>
  <c r="AU1920" i="2"/>
  <c r="AU1926" i="2"/>
  <c r="AU1932" i="2"/>
  <c r="AU1938" i="2"/>
  <c r="AU1944" i="2"/>
  <c r="AU1950" i="2"/>
  <c r="AU1956" i="2"/>
  <c r="AU1962" i="2"/>
  <c r="AU1968" i="2"/>
  <c r="AU1974" i="2"/>
  <c r="AU1200" i="2"/>
  <c r="AU1248" i="2"/>
  <c r="AU1296" i="2"/>
  <c r="AU1344" i="2"/>
  <c r="AU1386" i="2"/>
  <c r="AU1418" i="2"/>
  <c r="AU1466" i="2"/>
  <c r="AU1514" i="2"/>
  <c r="AU1562" i="2"/>
  <c r="AU1580" i="2"/>
  <c r="AU1592" i="2"/>
  <c r="AU1604" i="2"/>
  <c r="AU1616" i="2"/>
  <c r="AU1628" i="2"/>
  <c r="AU1640" i="2"/>
  <c r="AU1652" i="2"/>
  <c r="AU1664" i="2"/>
  <c r="AU1676" i="2"/>
  <c r="AU1688" i="2"/>
  <c r="AU1700" i="2"/>
  <c r="AU1712" i="2"/>
  <c r="AU1724" i="2"/>
  <c r="AU1736" i="2"/>
  <c r="AU1748" i="2"/>
  <c r="AU1760" i="2"/>
  <c r="AU1772" i="2"/>
  <c r="AU1784" i="2"/>
  <c r="AU1796" i="2"/>
  <c r="AU1808" i="2"/>
  <c r="AU1820" i="2"/>
  <c r="AU1832" i="2"/>
  <c r="AU1844" i="2"/>
  <c r="AU1856" i="2"/>
  <c r="AU1868" i="2"/>
  <c r="AU1880" i="2"/>
  <c r="AU1982" i="2"/>
  <c r="AU1994" i="2"/>
  <c r="AU2006" i="2"/>
  <c r="AU2018" i="2"/>
  <c r="AU2030" i="2"/>
  <c r="AU2036" i="2"/>
  <c r="AU2042" i="2"/>
  <c r="AU2048" i="2"/>
  <c r="AU2054" i="2"/>
  <c r="AU2060" i="2"/>
  <c r="AU2066" i="2"/>
  <c r="AU2072" i="2"/>
  <c r="AU2078" i="2"/>
  <c r="AU2084" i="2"/>
  <c r="AU2090" i="2"/>
  <c r="AU2096" i="2"/>
  <c r="AU2102" i="2"/>
  <c r="AU2108" i="2"/>
  <c r="AU2114" i="2"/>
  <c r="AU2120" i="2"/>
  <c r="AU2126" i="2"/>
  <c r="AU2132" i="2"/>
  <c r="AU2138" i="2"/>
  <c r="AU2144" i="2"/>
  <c r="AU2150" i="2"/>
  <c r="AU2156" i="2"/>
  <c r="AU2162" i="2"/>
  <c r="AU2168" i="2"/>
  <c r="AU2174" i="2"/>
  <c r="AU2180" i="2"/>
  <c r="AU2186" i="2"/>
  <c r="AU2192" i="2"/>
  <c r="AU2198" i="2"/>
  <c r="AU2204" i="2"/>
  <c r="AU2210" i="2"/>
  <c r="AU2216" i="2"/>
  <c r="AU2222" i="2"/>
  <c r="AU2228" i="2"/>
  <c r="AU2234" i="2"/>
  <c r="AU2240" i="2"/>
  <c r="AU2246" i="2"/>
  <c r="AU2252" i="2"/>
  <c r="AU2258" i="2"/>
  <c r="AU2264" i="2"/>
  <c r="AU2270" i="2"/>
  <c r="AU2276" i="2"/>
  <c r="AU2282" i="2"/>
  <c r="AU2288" i="2"/>
  <c r="AU2294" i="2"/>
  <c r="AU2300" i="2"/>
  <c r="AU2306" i="2"/>
  <c r="AU2312" i="2"/>
  <c r="AU2318" i="2"/>
  <c r="AU2324" i="2"/>
  <c r="AU2330" i="2"/>
  <c r="AU2336" i="2"/>
  <c r="AU2342" i="2"/>
  <c r="AU2348" i="2"/>
  <c r="AU2354" i="2"/>
  <c r="AU2360" i="2"/>
  <c r="AU2366" i="2"/>
  <c r="AU2372" i="2"/>
  <c r="AU2378" i="2"/>
  <c r="AU2384" i="2"/>
  <c r="AU2390" i="2"/>
  <c r="AU2396" i="2"/>
  <c r="AU2402" i="2"/>
  <c r="AU83" i="2"/>
  <c r="AU89" i="2"/>
  <c r="AU95" i="2"/>
  <c r="AU101" i="2"/>
  <c r="AU107" i="2"/>
  <c r="AU113" i="2"/>
  <c r="AU119" i="2"/>
  <c r="AU125" i="2"/>
  <c r="AU137" i="2"/>
  <c r="AU149" i="2"/>
  <c r="AU161" i="2"/>
  <c r="AU173" i="2"/>
  <c r="AU185" i="2"/>
  <c r="AU128" i="2"/>
  <c r="AU152" i="2"/>
  <c r="AU188" i="2"/>
  <c r="AU194" i="2"/>
  <c r="AU200" i="2"/>
  <c r="AU206" i="2"/>
  <c r="AU212" i="2"/>
  <c r="AU218" i="2"/>
  <c r="AU224" i="2"/>
  <c r="AU230" i="2"/>
  <c r="AU150" i="2"/>
  <c r="AU235" i="2"/>
  <c r="AU236" i="2"/>
  <c r="AU176" i="2"/>
  <c r="AU245" i="2"/>
  <c r="AU269" i="2"/>
  <c r="AU290" i="2"/>
  <c r="AU302" i="2"/>
  <c r="AU308" i="2"/>
  <c r="AU314" i="2"/>
  <c r="AU320" i="2"/>
  <c r="AU326" i="2"/>
  <c r="AU332" i="2"/>
  <c r="AU338" i="2"/>
  <c r="AU344" i="2"/>
  <c r="AU351" i="2"/>
  <c r="AU363" i="2"/>
  <c r="AU262" i="2"/>
  <c r="AU289" i="2"/>
  <c r="AU255" i="2"/>
  <c r="AU277" i="2"/>
  <c r="AU350" i="2"/>
  <c r="AU362" i="2"/>
  <c r="AU396" i="2"/>
  <c r="AU402" i="2"/>
  <c r="AU412" i="2"/>
  <c r="AU424" i="2"/>
  <c r="AU287" i="2"/>
  <c r="AU375" i="2"/>
  <c r="AU387" i="2"/>
  <c r="AU436" i="2"/>
  <c r="AU442" i="2"/>
  <c r="AU448" i="2"/>
  <c r="AU454" i="2"/>
  <c r="AU460" i="2"/>
  <c r="AU466" i="2"/>
  <c r="AU472" i="2"/>
  <c r="AU478" i="2"/>
  <c r="AU484" i="2"/>
  <c r="AU490" i="2"/>
  <c r="AU496" i="2"/>
  <c r="AU502" i="2"/>
  <c r="AU508" i="2"/>
  <c r="AU514" i="2"/>
  <c r="AU520" i="2"/>
  <c r="AU526" i="2"/>
  <c r="AU532" i="2"/>
  <c r="AU538" i="2"/>
  <c r="AU544" i="2"/>
  <c r="AU550" i="2"/>
  <c r="AU556" i="2"/>
  <c r="AU562" i="2"/>
  <c r="AU568" i="2"/>
  <c r="AU574" i="2"/>
  <c r="AU580" i="2"/>
  <c r="AU586" i="2"/>
  <c r="AU592" i="2"/>
  <c r="AU598" i="2"/>
  <c r="AU604" i="2"/>
  <c r="AU610" i="2"/>
  <c r="AU616" i="2"/>
  <c r="AU622" i="2"/>
  <c r="AU628" i="2"/>
  <c r="AU634" i="2"/>
  <c r="AU264" i="2"/>
  <c r="AU413" i="2"/>
  <c r="AU425" i="2"/>
  <c r="AU364" i="2"/>
  <c r="AU366" i="2"/>
  <c r="AU376" i="2"/>
  <c r="AU642" i="2"/>
  <c r="AU648" i="2"/>
  <c r="AU654" i="2"/>
  <c r="AU660" i="2"/>
  <c r="AU666" i="2"/>
  <c r="AU672" i="2"/>
  <c r="AU678" i="2"/>
  <c r="AU684" i="2"/>
  <c r="AU690" i="2"/>
  <c r="AU696" i="2"/>
  <c r="AU702" i="2"/>
  <c r="AU710" i="2"/>
  <c r="AU722" i="2"/>
  <c r="AU734" i="2"/>
  <c r="AU707" i="2"/>
  <c r="AU719" i="2"/>
  <c r="AU731" i="2"/>
  <c r="AU743" i="2"/>
  <c r="AU755" i="2"/>
  <c r="AU767" i="2"/>
  <c r="AU779" i="2"/>
  <c r="AU791" i="2"/>
  <c r="AU803" i="2"/>
  <c r="AU815" i="2"/>
  <c r="AU827" i="2"/>
  <c r="AU839" i="2"/>
  <c r="AU851" i="2"/>
  <c r="AU862" i="2"/>
  <c r="AU868" i="2"/>
  <c r="AU874" i="2"/>
  <c r="AU881" i="2"/>
  <c r="AU893" i="2"/>
  <c r="AU905" i="2"/>
  <c r="AU917" i="2"/>
  <c r="AU744" i="2"/>
  <c r="AU756" i="2"/>
  <c r="AU768" i="2"/>
  <c r="AU780" i="2"/>
  <c r="AU792" i="2"/>
  <c r="AU804" i="2"/>
  <c r="AU816" i="2"/>
  <c r="AU828" i="2"/>
  <c r="AU840" i="2"/>
  <c r="AU852" i="2"/>
  <c r="AU882" i="2"/>
  <c r="AU894" i="2"/>
  <c r="AU906" i="2"/>
  <c r="AU918" i="2"/>
  <c r="AU930" i="2"/>
  <c r="AU942" i="2"/>
  <c r="AU954" i="2"/>
  <c r="AU966" i="2"/>
  <c r="AU978" i="2"/>
  <c r="AU989" i="2"/>
  <c r="AU995" i="2"/>
  <c r="AU1001" i="2"/>
  <c r="AU1007" i="2"/>
  <c r="AU1013" i="2"/>
  <c r="AU1019" i="2"/>
  <c r="AU1025" i="2"/>
  <c r="AU1031" i="2"/>
  <c r="AU1037" i="2"/>
  <c r="AU1043" i="2"/>
  <c r="AU1049" i="2"/>
  <c r="AU1055" i="2"/>
  <c r="AU1061" i="2"/>
  <c r="AU1067" i="2"/>
  <c r="AU1073" i="2"/>
  <c r="AU1079" i="2"/>
  <c r="AU1085" i="2"/>
  <c r="AU1091" i="2"/>
  <c r="AU1097" i="2"/>
  <c r="AU1103" i="2"/>
  <c r="AU1109" i="2"/>
  <c r="AU1115" i="2"/>
  <c r="AU1121" i="2"/>
  <c r="AU1127" i="2"/>
  <c r="AU1133" i="2"/>
  <c r="AU1139" i="2"/>
  <c r="AU1145" i="2"/>
  <c r="AU1151" i="2"/>
  <c r="AU1157" i="2"/>
  <c r="AU1163" i="2"/>
  <c r="AU1169" i="2"/>
  <c r="AU1175" i="2"/>
  <c r="AU1181" i="2"/>
  <c r="AU931" i="2"/>
  <c r="AU955" i="2"/>
  <c r="AU979" i="2"/>
  <c r="AU977" i="2"/>
  <c r="AU1189" i="2"/>
  <c r="AU1201" i="2"/>
  <c r="AU1213" i="2"/>
  <c r="AU1225" i="2"/>
  <c r="AU1237" i="2"/>
  <c r="AU1249" i="2"/>
  <c r="AU1261" i="2"/>
  <c r="AU1273" i="2"/>
  <c r="AU1285" i="2"/>
  <c r="AU1297" i="2"/>
  <c r="AU1309" i="2"/>
  <c r="AU1321" i="2"/>
  <c r="AU1333" i="2"/>
  <c r="AU1345" i="2"/>
  <c r="AU1357" i="2"/>
  <c r="AU1369" i="2"/>
  <c r="AU1403" i="2"/>
  <c r="AU1415" i="2"/>
  <c r="AU1427" i="2"/>
  <c r="AU1439" i="2"/>
  <c r="AU1451" i="2"/>
  <c r="AU1463" i="2"/>
  <c r="AU1475" i="2"/>
  <c r="AU1487" i="2"/>
  <c r="AU1499" i="2"/>
  <c r="AU1511" i="2"/>
  <c r="AU1523" i="2"/>
  <c r="AU1535" i="2"/>
  <c r="AU1547" i="2"/>
  <c r="AU1559" i="2"/>
  <c r="AU937" i="2"/>
  <c r="AU1198" i="2"/>
  <c r="AU1246" i="2"/>
  <c r="AU1294" i="2"/>
  <c r="AU1342" i="2"/>
  <c r="AU1385" i="2"/>
  <c r="AU1412" i="2"/>
  <c r="AU1460" i="2"/>
  <c r="AU1508" i="2"/>
  <c r="AU1556" i="2"/>
  <c r="AU1891" i="2"/>
  <c r="AU1897" i="2"/>
  <c r="AU1903" i="2"/>
  <c r="AU1909" i="2"/>
  <c r="AU1915" i="2"/>
  <c r="AU1921" i="2"/>
  <c r="AU1927" i="2"/>
  <c r="AU1933" i="2"/>
  <c r="AU1939" i="2"/>
  <c r="AU1945" i="2"/>
  <c r="AU1951" i="2"/>
  <c r="AU1957" i="2"/>
  <c r="AU1963" i="2"/>
  <c r="AU1969" i="2"/>
  <c r="AU1975" i="2"/>
  <c r="AU1208" i="2"/>
  <c r="AU1256" i="2"/>
  <c r="AU1304" i="2"/>
  <c r="AU1352" i="2"/>
  <c r="AU1390" i="2"/>
  <c r="AU1426" i="2"/>
  <c r="AU1474" i="2"/>
  <c r="AU1522" i="2"/>
  <c r="AU1570" i="2"/>
  <c r="AU1582" i="2"/>
  <c r="AU1594" i="2"/>
  <c r="AU1606" i="2"/>
  <c r="AU1618" i="2"/>
  <c r="AU1630" i="2"/>
  <c r="AU1642" i="2"/>
  <c r="AU1654" i="2"/>
  <c r="AU1666" i="2"/>
  <c r="AU1678" i="2"/>
  <c r="AU1690" i="2"/>
  <c r="AU1702" i="2"/>
  <c r="AU1714" i="2"/>
  <c r="AU1726" i="2"/>
  <c r="AU1738" i="2"/>
  <c r="AU1750" i="2"/>
  <c r="AU1762" i="2"/>
  <c r="AU1774" i="2"/>
  <c r="AU1786" i="2"/>
  <c r="AU1798" i="2"/>
  <c r="AU1810" i="2"/>
  <c r="AU1822" i="2"/>
  <c r="AU1834" i="2"/>
  <c r="AU1846" i="2"/>
  <c r="AU1858" i="2"/>
  <c r="AU1870" i="2"/>
  <c r="AU1882" i="2"/>
  <c r="AU1984" i="2"/>
  <c r="AU1996" i="2"/>
  <c r="AU2008" i="2"/>
  <c r="AU2020" i="2"/>
  <c r="AU2031" i="2"/>
  <c r="AU2037" i="2"/>
  <c r="AU2043" i="2"/>
  <c r="AU2049" i="2"/>
  <c r="AU2055" i="2"/>
  <c r="AU2061" i="2"/>
  <c r="AU2067" i="2"/>
  <c r="AU2073" i="2"/>
  <c r="AU2079" i="2"/>
  <c r="AU2085" i="2"/>
  <c r="AU2091" i="2"/>
  <c r="AU2097" i="2"/>
  <c r="AU2103" i="2"/>
  <c r="AU2109" i="2"/>
  <c r="AU2115" i="2"/>
  <c r="AU2121" i="2"/>
  <c r="AU2127" i="2"/>
  <c r="AU2133" i="2"/>
  <c r="AU2139" i="2"/>
  <c r="AU2145" i="2"/>
  <c r="AU2151" i="2"/>
  <c r="AU2157" i="2"/>
  <c r="AU2163" i="2"/>
  <c r="AU2169" i="2"/>
  <c r="AU2175" i="2"/>
  <c r="AU2181" i="2"/>
  <c r="AU2187" i="2"/>
  <c r="AU2193" i="2"/>
  <c r="AU2199" i="2"/>
  <c r="AU2205" i="2"/>
  <c r="AU2211" i="2"/>
  <c r="AU2217" i="2"/>
  <c r="AU2223" i="2"/>
  <c r="AU2229" i="2"/>
  <c r="AU2235" i="2"/>
  <c r="AU2241" i="2"/>
  <c r="AU2247" i="2"/>
  <c r="AU2253" i="2"/>
  <c r="AU2259" i="2"/>
  <c r="AU2265" i="2"/>
  <c r="AU2271" i="2"/>
  <c r="AU2277" i="2"/>
  <c r="AU2283" i="2"/>
  <c r="AU2289" i="2"/>
  <c r="AU2295" i="2"/>
  <c r="AU2301" i="2"/>
  <c r="AU2307" i="2"/>
  <c r="AU2313" i="2"/>
  <c r="AU2319" i="2"/>
  <c r="AU2325" i="2"/>
  <c r="AU2331" i="2"/>
  <c r="AU2337" i="2"/>
  <c r="AU2343" i="2"/>
  <c r="AU2349" i="2"/>
  <c r="AU2355" i="2"/>
  <c r="AU2361" i="2"/>
  <c r="AU2367" i="2"/>
  <c r="AU2373" i="2"/>
  <c r="AU2379" i="2"/>
  <c r="AU2385" i="2"/>
  <c r="AU2391" i="2"/>
  <c r="AU2397" i="2"/>
  <c r="AU2403" i="2"/>
  <c r="AU102" i="2"/>
  <c r="AU151" i="2"/>
  <c r="AU189" i="2"/>
  <c r="AU225" i="2"/>
  <c r="AU249" i="2"/>
  <c r="AU321" i="2"/>
  <c r="AU146" i="2"/>
  <c r="AU256" i="2"/>
  <c r="AU377" i="2"/>
  <c r="AU461" i="2"/>
  <c r="AU497" i="2"/>
  <c r="AU533" i="2"/>
  <c r="AU569" i="2"/>
  <c r="AU605" i="2"/>
  <c r="AU283" i="2"/>
  <c r="AU643" i="2"/>
  <c r="AU679" i="2"/>
  <c r="AU724" i="2"/>
  <c r="AU757" i="2"/>
  <c r="AU829" i="2"/>
  <c r="AU883" i="2"/>
  <c r="AU770" i="2"/>
  <c r="AU842" i="2"/>
  <c r="AU932" i="2"/>
  <c r="AU996" i="2"/>
  <c r="AU1032" i="2"/>
  <c r="AU1068" i="2"/>
  <c r="AU1104" i="2"/>
  <c r="AU1140" i="2"/>
  <c r="AU1176" i="2"/>
  <c r="AU1191" i="2"/>
  <c r="AU1263" i="2"/>
  <c r="AU1335" i="2"/>
  <c r="AU1429" i="2"/>
  <c r="AU1501" i="2"/>
  <c r="AU953" i="2"/>
  <c r="AU1420" i="2"/>
  <c r="AU1904" i="2"/>
  <c r="AU1940" i="2"/>
  <c r="AU1976" i="2"/>
  <c r="AU1434" i="2"/>
  <c r="AU1608" i="2"/>
  <c r="AU1680" i="2"/>
  <c r="AU1752" i="2"/>
  <c r="AU1824" i="2"/>
  <c r="AU1986" i="2"/>
  <c r="AU2044" i="2"/>
  <c r="AU2080" i="2"/>
  <c r="AU2116" i="2"/>
  <c r="AU2152" i="2"/>
  <c r="AU2188" i="2"/>
  <c r="AU2224" i="2"/>
  <c r="AU2260" i="2"/>
  <c r="AU2296" i="2"/>
  <c r="AU2332" i="2"/>
  <c r="AU2368" i="2"/>
  <c r="AU2404" i="2"/>
  <c r="AU2411" i="2"/>
  <c r="AU2417" i="2"/>
  <c r="AU2423" i="2"/>
  <c r="AU2429" i="2"/>
  <c r="AU2435" i="2"/>
  <c r="AU2441" i="2"/>
  <c r="AU2447" i="2"/>
  <c r="AU2453" i="2"/>
  <c r="AU2459" i="2"/>
  <c r="AU2465" i="2"/>
  <c r="AU2471" i="2"/>
  <c r="AU2477" i="2"/>
  <c r="AU2483" i="2"/>
  <c r="AU2489" i="2"/>
  <c r="AU1194" i="2"/>
  <c r="AU1242" i="2"/>
  <c r="AU1290" i="2"/>
  <c r="AU1338" i="2"/>
  <c r="AU1383" i="2"/>
  <c r="AU1416" i="2"/>
  <c r="AU1464" i="2"/>
  <c r="AU1512" i="2"/>
  <c r="AU1560" i="2"/>
  <c r="AU1332" i="2"/>
  <c r="AU1510" i="2"/>
  <c r="AU1605" i="2"/>
  <c r="AU1653" i="2"/>
  <c r="AU1701" i="2"/>
  <c r="AU1749" i="2"/>
  <c r="AU1797" i="2"/>
  <c r="AU1220" i="2"/>
  <c r="AU1396" i="2"/>
  <c r="AU1577" i="2"/>
  <c r="AU1625" i="2"/>
  <c r="AU1673" i="2"/>
  <c r="AU1721" i="2"/>
  <c r="AU1769" i="2"/>
  <c r="AU1817" i="2"/>
  <c r="AU1865" i="2"/>
  <c r="AU1340" i="2"/>
  <c r="AU1599" i="2"/>
  <c r="AU1695" i="2"/>
  <c r="AU1791" i="2"/>
  <c r="AU1869" i="2"/>
  <c r="AU2015" i="2"/>
  <c r="AU1579" i="2"/>
  <c r="AU1707" i="2"/>
  <c r="AU1835" i="2"/>
  <c r="AU2005" i="2"/>
  <c r="AU1534" i="2"/>
  <c r="AU1691" i="2"/>
  <c r="AU1819" i="2"/>
  <c r="AU1356" i="2"/>
  <c r="AU1619" i="2"/>
  <c r="AU1747" i="2"/>
  <c r="AU1861" i="2"/>
  <c r="AU2025" i="2"/>
  <c r="AU1763" i="2"/>
  <c r="AU1611" i="2"/>
  <c r="AU2017" i="2"/>
  <c r="AU2027" i="2"/>
  <c r="AU1827" i="2"/>
  <c r="AU2495" i="2"/>
  <c r="AU2501" i="2"/>
  <c r="AU2507" i="2"/>
  <c r="AU2513" i="2"/>
  <c r="AU2519" i="2"/>
  <c r="AU2525" i="2"/>
  <c r="AU2531" i="2"/>
  <c r="AU2537" i="2"/>
  <c r="AU2543" i="2"/>
  <c r="AU2549" i="2"/>
  <c r="AU2555" i="2"/>
  <c r="AU2561" i="2"/>
  <c r="AU2567" i="2"/>
  <c r="AU2573" i="2"/>
  <c r="AU2579" i="2"/>
  <c r="AU2585" i="2"/>
  <c r="AU2591" i="2"/>
  <c r="AU2597" i="2"/>
  <c r="AU2603" i="2"/>
  <c r="AU2609" i="2"/>
  <c r="AU2615" i="2"/>
  <c r="AU2621" i="2"/>
  <c r="AU2627" i="2"/>
  <c r="AU2631" i="2"/>
  <c r="AU2639" i="2"/>
  <c r="AU2645" i="2"/>
  <c r="AU2651" i="2"/>
  <c r="AU2657" i="2"/>
  <c r="AU2663" i="2"/>
  <c r="AU2669" i="2"/>
  <c r="AU2675" i="2"/>
  <c r="AU2681" i="2"/>
  <c r="AU2687" i="2"/>
  <c r="AU2693" i="2"/>
  <c r="AU2699" i="2"/>
  <c r="AU2705" i="2"/>
  <c r="AU2711" i="2"/>
  <c r="AU2717" i="2"/>
  <c r="AU2723" i="2"/>
  <c r="AU2729" i="2"/>
  <c r="AU2735" i="2"/>
  <c r="AU2741" i="2"/>
  <c r="AU2747" i="2"/>
  <c r="AU2753" i="2"/>
  <c r="AU2759" i="2"/>
  <c r="AU2765" i="2"/>
  <c r="AU2771" i="2"/>
  <c r="AU2777" i="2"/>
  <c r="AU2783" i="2"/>
  <c r="AU2789" i="2"/>
  <c r="AU2795" i="2"/>
  <c r="AU2801" i="2"/>
  <c r="AU2807" i="2"/>
  <c r="AU2813" i="2"/>
  <c r="AU2819" i="2"/>
  <c r="AU2825" i="2"/>
  <c r="AU2831" i="2"/>
  <c r="AU2837" i="2"/>
  <c r="AU2843" i="2"/>
  <c r="AU2849" i="2"/>
  <c r="AU2855" i="2"/>
  <c r="AU2861" i="2"/>
  <c r="AU2867" i="2"/>
  <c r="AU2873" i="2"/>
  <c r="AU2879" i="2"/>
  <c r="AU2885" i="2"/>
  <c r="AU2891" i="2"/>
  <c r="AU2897" i="2"/>
  <c r="AU2903" i="2"/>
  <c r="AU2909" i="2"/>
  <c r="AU2915" i="2"/>
  <c r="AU2921" i="2"/>
  <c r="AU2927" i="2"/>
  <c r="AU2933" i="2"/>
  <c r="AU2939" i="2"/>
  <c r="AU2945" i="2"/>
  <c r="AU2951" i="2"/>
  <c r="AU2957" i="2"/>
  <c r="AU2963" i="2"/>
  <c r="AU2969" i="2"/>
  <c r="AU2975" i="2"/>
  <c r="AU2981" i="2"/>
  <c r="AU2987" i="2"/>
  <c r="AU2993" i="2"/>
  <c r="AU2999" i="2"/>
  <c r="AU3005" i="2"/>
  <c r="AU3011" i="2"/>
  <c r="AU3017" i="2"/>
  <c r="AU3023" i="2"/>
  <c r="AU3029" i="2"/>
  <c r="AU3035" i="2"/>
  <c r="AU3041" i="2"/>
  <c r="AU3047" i="2"/>
  <c r="AU3053" i="2"/>
  <c r="AU3059" i="2"/>
  <c r="AU3065" i="2"/>
  <c r="AU3071" i="2"/>
  <c r="AU3077" i="2"/>
  <c r="AR64" i="2"/>
  <c r="AU96" i="2"/>
  <c r="AU352" i="2"/>
  <c r="AU527" i="2"/>
  <c r="AU384" i="2"/>
  <c r="AU817" i="2"/>
  <c r="AU990" i="2"/>
  <c r="AU1170" i="2"/>
  <c r="AU1489" i="2"/>
  <c r="AU1970" i="2"/>
  <c r="AU1812" i="2"/>
  <c r="AU2182" i="2"/>
  <c r="AU2362" i="2"/>
  <c r="AU2422" i="2"/>
  <c r="AU2452" i="2"/>
  <c r="AU2482" i="2"/>
  <c r="AU1330" i="2"/>
  <c r="AU1504" i="2"/>
  <c r="AU1597" i="2"/>
  <c r="AU1188" i="2"/>
  <c r="AU1713" i="2"/>
  <c r="AU1583" i="2"/>
  <c r="AU2007" i="2"/>
  <c r="AU1422" i="2"/>
  <c r="AU1845" i="2"/>
  <c r="AU2013" i="2"/>
  <c r="AU2512" i="2"/>
  <c r="AU2542" i="2"/>
  <c r="AU2566" i="2"/>
  <c r="AU2596" i="2"/>
  <c r="AU2626" i="2"/>
  <c r="AU2656" i="2"/>
  <c r="AU2680" i="2"/>
  <c r="AU2716" i="2"/>
  <c r="AU2740" i="2"/>
  <c r="AU2770" i="2"/>
  <c r="AU2800" i="2"/>
  <c r="AU2830" i="2"/>
  <c r="AU2854" i="2"/>
  <c r="AU2884" i="2"/>
  <c r="AU2914" i="2"/>
  <c r="AU2938" i="2"/>
  <c r="AU2974" i="2"/>
  <c r="AU3004" i="2"/>
  <c r="AU3028" i="2"/>
  <c r="AU3058" i="2"/>
  <c r="AR67" i="2"/>
  <c r="AU108" i="2"/>
  <c r="AU163" i="2"/>
  <c r="AU195" i="2"/>
  <c r="AU231" i="2"/>
  <c r="AU273" i="2"/>
  <c r="AU327" i="2"/>
  <c r="AU266" i="2"/>
  <c r="AU397" i="2"/>
  <c r="AU389" i="2"/>
  <c r="AU467" i="2"/>
  <c r="AU503" i="2"/>
  <c r="AU539" i="2"/>
  <c r="AU575" i="2"/>
  <c r="AU611" i="2"/>
  <c r="AU415" i="2"/>
  <c r="AU649" i="2"/>
  <c r="AU685" i="2"/>
  <c r="AU736" i="2"/>
  <c r="AU769" i="2"/>
  <c r="AU841" i="2"/>
  <c r="AU895" i="2"/>
  <c r="AU782" i="2"/>
  <c r="AU854" i="2"/>
  <c r="AU944" i="2"/>
  <c r="AU1002" i="2"/>
  <c r="AU1038" i="2"/>
  <c r="AU1074" i="2"/>
  <c r="AU1110" i="2"/>
  <c r="AU1146" i="2"/>
  <c r="AU1182" i="2"/>
  <c r="AU1203" i="2"/>
  <c r="AU1275" i="2"/>
  <c r="AU1347" i="2"/>
  <c r="AU1441" i="2"/>
  <c r="AU1513" i="2"/>
  <c r="AU1206" i="2"/>
  <c r="AU1468" i="2"/>
  <c r="AU1910" i="2"/>
  <c r="AU1946" i="2"/>
  <c r="AU1216" i="2"/>
  <c r="AU1482" i="2"/>
  <c r="AU1620" i="2"/>
  <c r="AU1692" i="2"/>
  <c r="AU1764" i="2"/>
  <c r="AU1836" i="2"/>
  <c r="AU1998" i="2"/>
  <c r="AU2050" i="2"/>
  <c r="AU2086" i="2"/>
  <c r="AU2122" i="2"/>
  <c r="AU2158" i="2"/>
  <c r="AU2194" i="2"/>
  <c r="AU2230" i="2"/>
  <c r="AU2266" i="2"/>
  <c r="AU2302" i="2"/>
  <c r="AU2338" i="2"/>
  <c r="AU2374" i="2"/>
  <c r="AU2405" i="2"/>
  <c r="AU2412" i="2"/>
  <c r="AU2418" i="2"/>
  <c r="AU2424" i="2"/>
  <c r="AU2430" i="2"/>
  <c r="AU2436" i="2"/>
  <c r="AU2442" i="2"/>
  <c r="AU2448" i="2"/>
  <c r="AU2454" i="2"/>
  <c r="AU2460" i="2"/>
  <c r="AU2466" i="2"/>
  <c r="AU2472" i="2"/>
  <c r="AU2478" i="2"/>
  <c r="AU2484" i="2"/>
  <c r="AU2490" i="2"/>
  <c r="AU1202" i="2"/>
  <c r="AU1250" i="2"/>
  <c r="AU1298" i="2"/>
  <c r="AU1346" i="2"/>
  <c r="AU1387" i="2"/>
  <c r="AU1424" i="2"/>
  <c r="AU1472" i="2"/>
  <c r="AU1520" i="2"/>
  <c r="AU1568" i="2"/>
  <c r="AU1364" i="2"/>
  <c r="AU1542" i="2"/>
  <c r="AU1613" i="2"/>
  <c r="AU1661" i="2"/>
  <c r="AU1709" i="2"/>
  <c r="AU1757" i="2"/>
  <c r="AU1805" i="2"/>
  <c r="AU1252" i="2"/>
  <c r="AU1430" i="2"/>
  <c r="AU1585" i="2"/>
  <c r="AU1633" i="2"/>
  <c r="AU1681" i="2"/>
  <c r="AU1729" i="2"/>
  <c r="AU1777" i="2"/>
  <c r="AU1825" i="2"/>
  <c r="AU1873" i="2"/>
  <c r="AU1392" i="2"/>
  <c r="AU1615" i="2"/>
  <c r="AU1711" i="2"/>
  <c r="AU1807" i="2"/>
  <c r="AU1879" i="2"/>
  <c r="AU2023" i="2"/>
  <c r="AU1603" i="2"/>
  <c r="AU1731" i="2"/>
  <c r="AU1851" i="2"/>
  <c r="AU2019" i="2"/>
  <c r="AU1587" i="2"/>
  <c r="AU1715" i="2"/>
  <c r="AU1839" i="2"/>
  <c r="AU1406" i="2"/>
  <c r="AU1639" i="2"/>
  <c r="AU1767" i="2"/>
  <c r="AU1875" i="2"/>
  <c r="AU2029" i="2"/>
  <c r="AU1843" i="2"/>
  <c r="AU1699" i="2"/>
  <c r="AU1635" i="2"/>
  <c r="AU1244" i="2"/>
  <c r="AU1885" i="2"/>
  <c r="AU2496" i="2"/>
  <c r="AU2502" i="2"/>
  <c r="AU2508" i="2"/>
  <c r="AU2514" i="2"/>
  <c r="AU2520" i="2"/>
  <c r="AU2526" i="2"/>
  <c r="AU2532" i="2"/>
  <c r="AU2538" i="2"/>
  <c r="AU2544" i="2"/>
  <c r="AU2550" i="2"/>
  <c r="AU2556" i="2"/>
  <c r="AU2562" i="2"/>
  <c r="AU2568" i="2"/>
  <c r="AU2574" i="2"/>
  <c r="AU2580" i="2"/>
  <c r="AU2586" i="2"/>
  <c r="AU2592" i="2"/>
  <c r="AU2598" i="2"/>
  <c r="AU2604" i="2"/>
  <c r="AU2610" i="2"/>
  <c r="AU2616" i="2"/>
  <c r="AU2622" i="2"/>
  <c r="AU2628" i="2"/>
  <c r="AU2633" i="2"/>
  <c r="AU2640" i="2"/>
  <c r="AU2646" i="2"/>
  <c r="AU2652" i="2"/>
  <c r="AU2658" i="2"/>
  <c r="AU2664" i="2"/>
  <c r="AU2670" i="2"/>
  <c r="AU2676" i="2"/>
  <c r="AU2682" i="2"/>
  <c r="AU2688" i="2"/>
  <c r="AU2694" i="2"/>
  <c r="AU2700" i="2"/>
  <c r="AU2706" i="2"/>
  <c r="AU2712" i="2"/>
  <c r="AU2718" i="2"/>
  <c r="AU2724" i="2"/>
  <c r="AU2730" i="2"/>
  <c r="AU2736" i="2"/>
  <c r="AU2742" i="2"/>
  <c r="AU2748" i="2"/>
  <c r="AU2754" i="2"/>
  <c r="AU2760" i="2"/>
  <c r="AU2766" i="2"/>
  <c r="AU2772" i="2"/>
  <c r="AU2778" i="2"/>
  <c r="AU2784" i="2"/>
  <c r="AU2790" i="2"/>
  <c r="AU2796" i="2"/>
  <c r="AU2802" i="2"/>
  <c r="AU2808" i="2"/>
  <c r="AU2814" i="2"/>
  <c r="AU2820" i="2"/>
  <c r="AU2826" i="2"/>
  <c r="AU2832" i="2"/>
  <c r="AU2838" i="2"/>
  <c r="AU2844" i="2"/>
  <c r="AU2850" i="2"/>
  <c r="AU2856" i="2"/>
  <c r="AU2862" i="2"/>
  <c r="AU2868" i="2"/>
  <c r="AU2874" i="2"/>
  <c r="AU2880" i="2"/>
  <c r="AU2886" i="2"/>
  <c r="AU2892" i="2"/>
  <c r="AU2898" i="2"/>
  <c r="AU2904" i="2"/>
  <c r="AU2910" i="2"/>
  <c r="AU2916" i="2"/>
  <c r="AU2922" i="2"/>
  <c r="AU2928" i="2"/>
  <c r="AU2934" i="2"/>
  <c r="AU2940" i="2"/>
  <c r="AU2946" i="2"/>
  <c r="AU2952" i="2"/>
  <c r="AU2958" i="2"/>
  <c r="AU2964" i="2"/>
  <c r="AU2970" i="2"/>
  <c r="AU2976" i="2"/>
  <c r="AU2982" i="2"/>
  <c r="AU2988" i="2"/>
  <c r="AU2994" i="2"/>
  <c r="AU3000" i="2"/>
  <c r="AU3006" i="2"/>
  <c r="AU3012" i="2"/>
  <c r="AU3018" i="2"/>
  <c r="AU3024" i="2"/>
  <c r="AU3030" i="2"/>
  <c r="AU3036" i="2"/>
  <c r="AU3042" i="2"/>
  <c r="AU3048" i="2"/>
  <c r="AU3054" i="2"/>
  <c r="AU3060" i="2"/>
  <c r="AU3066" i="2"/>
  <c r="AU3072" i="2"/>
  <c r="AU79" i="2"/>
  <c r="AR57" i="2"/>
  <c r="AU139" i="2"/>
  <c r="AU635" i="2"/>
  <c r="AU758" i="2"/>
  <c r="AU1062" i="2"/>
  <c r="AU1323" i="2"/>
  <c r="AU1898" i="2"/>
  <c r="AU1740" i="2"/>
  <c r="AU2110" i="2"/>
  <c r="AU2290" i="2"/>
  <c r="AU2416" i="2"/>
  <c r="AU2446" i="2"/>
  <c r="AU2470" i="2"/>
  <c r="AU1234" i="2"/>
  <c r="AU1408" i="2"/>
  <c r="AU1300" i="2"/>
  <c r="AU1789" i="2"/>
  <c r="AU1617" i="2"/>
  <c r="AU1857" i="2"/>
  <c r="AU1859" i="2"/>
  <c r="AU1815" i="2"/>
  <c r="AU1260" i="2"/>
  <c r="AU1675" i="2"/>
  <c r="AU1739" i="2"/>
  <c r="AU2524" i="2"/>
  <c r="AU2548" i="2"/>
  <c r="AU2578" i="2"/>
  <c r="AU2608" i="2"/>
  <c r="AU2634" i="2"/>
  <c r="AU2668" i="2"/>
  <c r="AU2692" i="2"/>
  <c r="AU2722" i="2"/>
  <c r="AU2752" i="2"/>
  <c r="AU2782" i="2"/>
  <c r="AU2812" i="2"/>
  <c r="AU2842" i="2"/>
  <c r="AU2872" i="2"/>
  <c r="AU2896" i="2"/>
  <c r="AU2926" i="2"/>
  <c r="AU2956" i="2"/>
  <c r="AU2986" i="2"/>
  <c r="AU3016" i="2"/>
  <c r="AU3046" i="2"/>
  <c r="AU3070" i="2"/>
  <c r="AU114" i="2"/>
  <c r="AU175" i="2"/>
  <c r="AU201" i="2"/>
  <c r="AU168" i="2"/>
  <c r="AU294" i="2"/>
  <c r="AU333" i="2"/>
  <c r="AU293" i="2"/>
  <c r="AU403" i="2"/>
  <c r="AU437" i="2"/>
  <c r="AU473" i="2"/>
  <c r="AU509" i="2"/>
  <c r="AU545" i="2"/>
  <c r="AU581" i="2"/>
  <c r="AU617" i="2"/>
  <c r="AU427" i="2"/>
  <c r="AU655" i="2"/>
  <c r="AU691" i="2"/>
  <c r="AU709" i="2"/>
  <c r="AU781" i="2"/>
  <c r="AU853" i="2"/>
  <c r="AU907" i="2"/>
  <c r="AU794" i="2"/>
  <c r="AU884" i="2"/>
  <c r="AU956" i="2"/>
  <c r="AU1008" i="2"/>
  <c r="AU1044" i="2"/>
  <c r="AU1080" i="2"/>
  <c r="AU1116" i="2"/>
  <c r="AU1152" i="2"/>
  <c r="AU935" i="2"/>
  <c r="AU1215" i="2"/>
  <c r="AU1287" i="2"/>
  <c r="AU1359" i="2"/>
  <c r="AU1453" i="2"/>
  <c r="AU1525" i="2"/>
  <c r="AU1254" i="2"/>
  <c r="AU1516" i="2"/>
  <c r="AU1916" i="2"/>
  <c r="AU1952" i="2"/>
  <c r="AU1264" i="2"/>
  <c r="AU1530" i="2"/>
  <c r="AU1632" i="2"/>
  <c r="AU1704" i="2"/>
  <c r="AU1776" i="2"/>
  <c r="AU1848" i="2"/>
  <c r="AU2010" i="2"/>
  <c r="AU2056" i="2"/>
  <c r="AU2092" i="2"/>
  <c r="AU2128" i="2"/>
  <c r="AU2164" i="2"/>
  <c r="AU2200" i="2"/>
  <c r="AU2236" i="2"/>
  <c r="AU2272" i="2"/>
  <c r="AU2308" i="2"/>
  <c r="AU2344" i="2"/>
  <c r="AU2380" i="2"/>
  <c r="AU2407" i="2"/>
  <c r="AU2413" i="2"/>
  <c r="AU2419" i="2"/>
  <c r="AU2425" i="2"/>
  <c r="AU2431" i="2"/>
  <c r="AU2437" i="2"/>
  <c r="AU2443" i="2"/>
  <c r="AU2449" i="2"/>
  <c r="AU2455" i="2"/>
  <c r="AU2461" i="2"/>
  <c r="AU2467" i="2"/>
  <c r="AU2473" i="2"/>
  <c r="AU2479" i="2"/>
  <c r="AU2485" i="2"/>
  <c r="AU2491" i="2"/>
  <c r="AU1210" i="2"/>
  <c r="AU1258" i="2"/>
  <c r="AU1306" i="2"/>
  <c r="AU1354" i="2"/>
  <c r="AU1391" i="2"/>
  <c r="AU1432" i="2"/>
  <c r="AU1480" i="2"/>
  <c r="AU1528" i="2"/>
  <c r="AU1204" i="2"/>
  <c r="AU1388" i="2"/>
  <c r="AU1573" i="2"/>
  <c r="AU1621" i="2"/>
  <c r="AU1669" i="2"/>
  <c r="AU1717" i="2"/>
  <c r="AU1765" i="2"/>
  <c r="AU1813" i="2"/>
  <c r="AU1284" i="2"/>
  <c r="AU1462" i="2"/>
  <c r="AU1593" i="2"/>
  <c r="AU1641" i="2"/>
  <c r="AU1689" i="2"/>
  <c r="AU1737" i="2"/>
  <c r="AU1785" i="2"/>
  <c r="AU1833" i="2"/>
  <c r="AU1881" i="2"/>
  <c r="AU1438" i="2"/>
  <c r="AU1631" i="2"/>
  <c r="AU1727" i="2"/>
  <c r="AU1823" i="2"/>
  <c r="AU1983" i="2"/>
  <c r="AU1196" i="2"/>
  <c r="AU1623" i="2"/>
  <c r="AU1751" i="2"/>
  <c r="AU1863" i="2"/>
  <c r="AU1228" i="2"/>
  <c r="AU1607" i="2"/>
  <c r="AU1735" i="2"/>
  <c r="AU1853" i="2"/>
  <c r="AU1518" i="2"/>
  <c r="AU1659" i="2"/>
  <c r="AU1787" i="2"/>
  <c r="AU1979" i="2"/>
  <c r="AU1324" i="2"/>
  <c r="AU1981" i="2"/>
  <c r="AU1783" i="2"/>
  <c r="AU1719" i="2"/>
  <c r="AU1454" i="2"/>
  <c r="AU1985" i="2"/>
  <c r="AU2497" i="2"/>
  <c r="AU2503" i="2"/>
  <c r="AU2509" i="2"/>
  <c r="AU2515" i="2"/>
  <c r="AU2521" i="2"/>
  <c r="AU2527" i="2"/>
  <c r="AU2533" i="2"/>
  <c r="AU2539" i="2"/>
  <c r="AU2545" i="2"/>
  <c r="AU2551" i="2"/>
  <c r="AU2557" i="2"/>
  <c r="AU2563" i="2"/>
  <c r="AU2569" i="2"/>
  <c r="AU2575" i="2"/>
  <c r="AU2581" i="2"/>
  <c r="AU2587" i="2"/>
  <c r="AU2593" i="2"/>
  <c r="AU2599" i="2"/>
  <c r="AU2605" i="2"/>
  <c r="AU2611" i="2"/>
  <c r="AU2617" i="2"/>
  <c r="AU2623" i="2"/>
  <c r="AU2629" i="2"/>
  <c r="AU2635" i="2"/>
  <c r="AU2641" i="2"/>
  <c r="AU2647" i="2"/>
  <c r="AU2653" i="2"/>
  <c r="AU2659" i="2"/>
  <c r="AU2665" i="2"/>
  <c r="AU2671" i="2"/>
  <c r="AU2677" i="2"/>
  <c r="AU2683" i="2"/>
  <c r="AU2689" i="2"/>
  <c r="AU2695" i="2"/>
  <c r="AU2701" i="2"/>
  <c r="AU2707" i="2"/>
  <c r="AU2713" i="2"/>
  <c r="AU2719" i="2"/>
  <c r="AU2725" i="2"/>
  <c r="AU2731" i="2"/>
  <c r="AU2737" i="2"/>
  <c r="AU2743" i="2"/>
  <c r="AU2749" i="2"/>
  <c r="AU2755" i="2"/>
  <c r="AU2761" i="2"/>
  <c r="AU2767" i="2"/>
  <c r="AU2773" i="2"/>
  <c r="AU2779" i="2"/>
  <c r="AU2785" i="2"/>
  <c r="AU2791" i="2"/>
  <c r="AU2797" i="2"/>
  <c r="AU2803" i="2"/>
  <c r="AU2809" i="2"/>
  <c r="AU2815" i="2"/>
  <c r="AU2821" i="2"/>
  <c r="AU2827" i="2"/>
  <c r="AU2833" i="2"/>
  <c r="AU2839" i="2"/>
  <c r="AU2845" i="2"/>
  <c r="AU2851" i="2"/>
  <c r="AU2857" i="2"/>
  <c r="AU2863" i="2"/>
  <c r="AU2869" i="2"/>
  <c r="AU2875" i="2"/>
  <c r="AU2881" i="2"/>
  <c r="AU2887" i="2"/>
  <c r="AU2893" i="2"/>
  <c r="AU2899" i="2"/>
  <c r="AU2905" i="2"/>
  <c r="AU2911" i="2"/>
  <c r="AU2917" i="2"/>
  <c r="AU2923" i="2"/>
  <c r="AU2929" i="2"/>
  <c r="AU2935" i="2"/>
  <c r="AU2941" i="2"/>
  <c r="AU2947" i="2"/>
  <c r="AU2953" i="2"/>
  <c r="AU2959" i="2"/>
  <c r="AU2965" i="2"/>
  <c r="AU2971" i="2"/>
  <c r="AU2977" i="2"/>
  <c r="AU2983" i="2"/>
  <c r="AU2989" i="2"/>
  <c r="AU2995" i="2"/>
  <c r="AU3001" i="2"/>
  <c r="AU3007" i="2"/>
  <c r="AU3013" i="2"/>
  <c r="AU3019" i="2"/>
  <c r="AU3025" i="2"/>
  <c r="AU3031" i="2"/>
  <c r="AU3037" i="2"/>
  <c r="AU3043" i="2"/>
  <c r="AU3049" i="2"/>
  <c r="AU3055" i="2"/>
  <c r="AU3061" i="2"/>
  <c r="AU3067" i="2"/>
  <c r="AU3073" i="2"/>
  <c r="AR72" i="2"/>
  <c r="AR66" i="2"/>
  <c r="AU219" i="2"/>
  <c r="AU563" i="2"/>
  <c r="AU712" i="2"/>
  <c r="AU920" i="2"/>
  <c r="AU1134" i="2"/>
  <c r="AU1561" i="2"/>
  <c r="AU1596" i="2"/>
  <c r="AU2038" i="2"/>
  <c r="AU2218" i="2"/>
  <c r="AU2398" i="2"/>
  <c r="AU2434" i="2"/>
  <c r="AU2464" i="2"/>
  <c r="AU2488" i="2"/>
  <c r="AU1378" i="2"/>
  <c r="AU1552" i="2"/>
  <c r="AU1741" i="2"/>
  <c r="AU1558" i="2"/>
  <c r="AU1761" i="2"/>
  <c r="AU1679" i="2"/>
  <c r="AU1470" i="2"/>
  <c r="AU1799" i="2"/>
  <c r="AU1723" i="2"/>
  <c r="AU1400" i="2"/>
  <c r="AU2500" i="2"/>
  <c r="AU2530" i="2"/>
  <c r="AU2560" i="2"/>
  <c r="AU2584" i="2"/>
  <c r="AU2614" i="2"/>
  <c r="AU2644" i="2"/>
  <c r="AU2674" i="2"/>
  <c r="AU2704" i="2"/>
  <c r="AU2734" i="2"/>
  <c r="AU2764" i="2"/>
  <c r="AU2794" i="2"/>
  <c r="AU2818" i="2"/>
  <c r="AU2848" i="2"/>
  <c r="AU2878" i="2"/>
  <c r="AU2908" i="2"/>
  <c r="AU2932" i="2"/>
  <c r="AU2968" i="2"/>
  <c r="AU2998" i="2"/>
  <c r="AU3022" i="2"/>
  <c r="AU3064" i="2"/>
  <c r="AU84" i="2"/>
  <c r="AU80" i="2"/>
  <c r="AU186" i="2"/>
  <c r="AU207" i="2"/>
  <c r="AU237" i="2"/>
  <c r="AU303" i="2"/>
  <c r="AU339" i="2"/>
  <c r="AU259" i="2"/>
  <c r="AU414" i="2"/>
  <c r="AU443" i="2"/>
  <c r="AU479" i="2"/>
  <c r="AU515" i="2"/>
  <c r="AU551" i="2"/>
  <c r="AU587" i="2"/>
  <c r="AU623" i="2"/>
  <c r="AU372" i="2"/>
  <c r="AU661" i="2"/>
  <c r="AU697" i="2"/>
  <c r="AU721" i="2"/>
  <c r="AU793" i="2"/>
  <c r="AU863" i="2"/>
  <c r="AU919" i="2"/>
  <c r="AU806" i="2"/>
  <c r="AU896" i="2"/>
  <c r="AU968" i="2"/>
  <c r="AU1014" i="2"/>
  <c r="AU1050" i="2"/>
  <c r="AU1086" i="2"/>
  <c r="AU1122" i="2"/>
  <c r="AU1158" i="2"/>
  <c r="AU959" i="2"/>
  <c r="AU1227" i="2"/>
  <c r="AU1299" i="2"/>
  <c r="AU1371" i="2"/>
  <c r="AU1465" i="2"/>
  <c r="AU1537" i="2"/>
  <c r="AU1302" i="2"/>
  <c r="AU1564" i="2"/>
  <c r="AU1922" i="2"/>
  <c r="AU1958" i="2"/>
  <c r="AU1312" i="2"/>
  <c r="AU1572" i="2"/>
  <c r="AU1644" i="2"/>
  <c r="AU1716" i="2"/>
  <c r="AU1788" i="2"/>
  <c r="AU1860" i="2"/>
  <c r="AU2022" i="2"/>
  <c r="AU2062" i="2"/>
  <c r="AU2098" i="2"/>
  <c r="AU2134" i="2"/>
  <c r="AU2170" i="2"/>
  <c r="AU2206" i="2"/>
  <c r="AU2242" i="2"/>
  <c r="AU2278" i="2"/>
  <c r="AU2314" i="2"/>
  <c r="AU2350" i="2"/>
  <c r="AU2386" i="2"/>
  <c r="AU2408" i="2"/>
  <c r="AU2414" i="2"/>
  <c r="AU2420" i="2"/>
  <c r="AU2426" i="2"/>
  <c r="AU2432" i="2"/>
  <c r="AU2438" i="2"/>
  <c r="AU2444" i="2"/>
  <c r="AU2450" i="2"/>
  <c r="AU2456" i="2"/>
  <c r="AU2462" i="2"/>
  <c r="AU2468" i="2"/>
  <c r="AU2474" i="2"/>
  <c r="AU2480" i="2"/>
  <c r="AU2486" i="2"/>
  <c r="AU2492" i="2"/>
  <c r="AU1218" i="2"/>
  <c r="AU1266" i="2"/>
  <c r="AU1314" i="2"/>
  <c r="AU1362" i="2"/>
  <c r="AU1395" i="2"/>
  <c r="AU1440" i="2"/>
  <c r="AU1488" i="2"/>
  <c r="AU1536" i="2"/>
  <c r="AU1236" i="2"/>
  <c r="AU1414" i="2"/>
  <c r="AU1581" i="2"/>
  <c r="AU1629" i="2"/>
  <c r="AU1677" i="2"/>
  <c r="AU1725" i="2"/>
  <c r="AU1773" i="2"/>
  <c r="AU1821" i="2"/>
  <c r="AU1316" i="2"/>
  <c r="AU1494" i="2"/>
  <c r="AU1601" i="2"/>
  <c r="AU1649" i="2"/>
  <c r="AU1697" i="2"/>
  <c r="AU1745" i="2"/>
  <c r="AU1793" i="2"/>
  <c r="AU1841" i="2"/>
  <c r="AU981" i="2"/>
  <c r="AU1502" i="2"/>
  <c r="AU1647" i="2"/>
  <c r="AU1743" i="2"/>
  <c r="AU1837" i="2"/>
  <c r="AU1991" i="2"/>
  <c r="AU1292" i="2"/>
  <c r="AU1643" i="2"/>
  <c r="AU1771" i="2"/>
  <c r="AU1877" i="2"/>
  <c r="AU1308" i="2"/>
  <c r="AU1627" i="2"/>
  <c r="AU1755" i="2"/>
  <c r="AU1867" i="2"/>
  <c r="AU1550" i="2"/>
  <c r="AU1683" i="2"/>
  <c r="AU1811" i="2"/>
  <c r="AU1993" i="2"/>
  <c r="AU1486" i="2"/>
  <c r="AU1995" i="2"/>
  <c r="AU1855" i="2"/>
  <c r="AU1803" i="2"/>
  <c r="AU1571" i="2"/>
  <c r="AU2021" i="2"/>
  <c r="AU2498" i="2"/>
  <c r="AU2504" i="2"/>
  <c r="AU2510" i="2"/>
  <c r="AU2516" i="2"/>
  <c r="AU2522" i="2"/>
  <c r="AU2528" i="2"/>
  <c r="AU2534" i="2"/>
  <c r="AU2540" i="2"/>
  <c r="AU2546" i="2"/>
  <c r="AU2552" i="2"/>
  <c r="AU2558" i="2"/>
  <c r="AU2564" i="2"/>
  <c r="AU2570" i="2"/>
  <c r="AU2576" i="2"/>
  <c r="AU2582" i="2"/>
  <c r="AU2588" i="2"/>
  <c r="AU2594" i="2"/>
  <c r="AU2600" i="2"/>
  <c r="AU2606" i="2"/>
  <c r="AU2612" i="2"/>
  <c r="AU2618" i="2"/>
  <c r="AU2624" i="2"/>
  <c r="AU2630" i="2"/>
  <c r="AU2636" i="2"/>
  <c r="AU2642" i="2"/>
  <c r="AU2648" i="2"/>
  <c r="AU2654" i="2"/>
  <c r="AU2660" i="2"/>
  <c r="AU2666" i="2"/>
  <c r="AU2672" i="2"/>
  <c r="AU2678" i="2"/>
  <c r="AU2684" i="2"/>
  <c r="AU2690" i="2"/>
  <c r="AU2696" i="2"/>
  <c r="AU2702" i="2"/>
  <c r="AU2708" i="2"/>
  <c r="AU2714" i="2"/>
  <c r="AU2720" i="2"/>
  <c r="AU2726" i="2"/>
  <c r="AU2732" i="2"/>
  <c r="AU2738" i="2"/>
  <c r="AU2744" i="2"/>
  <c r="AU2750" i="2"/>
  <c r="AU2756" i="2"/>
  <c r="AU2762" i="2"/>
  <c r="AU2768" i="2"/>
  <c r="AU2774" i="2"/>
  <c r="AU2780" i="2"/>
  <c r="AU2786" i="2"/>
  <c r="AU2792" i="2"/>
  <c r="AU2798" i="2"/>
  <c r="AU2804" i="2"/>
  <c r="AU2810" i="2"/>
  <c r="AU2816" i="2"/>
  <c r="AU2822" i="2"/>
  <c r="AU2828" i="2"/>
  <c r="AU2834" i="2"/>
  <c r="AU2840" i="2"/>
  <c r="AU2846" i="2"/>
  <c r="AU2852" i="2"/>
  <c r="AU2858" i="2"/>
  <c r="AU2864" i="2"/>
  <c r="AU2870" i="2"/>
  <c r="AU2876" i="2"/>
  <c r="AU2882" i="2"/>
  <c r="AU2888" i="2"/>
  <c r="AU2894" i="2"/>
  <c r="AU2900" i="2"/>
  <c r="AU2906" i="2"/>
  <c r="AU2912" i="2"/>
  <c r="AU2918" i="2"/>
  <c r="AU2924" i="2"/>
  <c r="AU2930" i="2"/>
  <c r="AU2936" i="2"/>
  <c r="AU2942" i="2"/>
  <c r="AU2948" i="2"/>
  <c r="AU2954" i="2"/>
  <c r="AU2960" i="2"/>
  <c r="AU2966" i="2"/>
  <c r="AU2972" i="2"/>
  <c r="AU2978" i="2"/>
  <c r="AU2984" i="2"/>
  <c r="AU2990" i="2"/>
  <c r="AU2996" i="2"/>
  <c r="AU3002" i="2"/>
  <c r="AU3008" i="2"/>
  <c r="AU3014" i="2"/>
  <c r="AU3020" i="2"/>
  <c r="AU3026" i="2"/>
  <c r="AU3032" i="2"/>
  <c r="AU3038" i="2"/>
  <c r="AU3044" i="2"/>
  <c r="AU3050" i="2"/>
  <c r="AU3056" i="2"/>
  <c r="AU3062" i="2"/>
  <c r="AU3068" i="2"/>
  <c r="AU3074" i="2"/>
  <c r="AR62" i="2"/>
  <c r="AU156" i="2"/>
  <c r="AU315" i="2"/>
  <c r="AU353" i="2"/>
  <c r="AU365" i="2"/>
  <c r="AU455" i="2"/>
  <c r="AU491" i="2"/>
  <c r="AU599" i="2"/>
  <c r="AU673" i="2"/>
  <c r="AU745" i="2"/>
  <c r="AU875" i="2"/>
  <c r="AU830" i="2"/>
  <c r="AU1026" i="2"/>
  <c r="AU1098" i="2"/>
  <c r="AU925" i="2"/>
  <c r="AU1251" i="2"/>
  <c r="AU1417" i="2"/>
  <c r="AU1389" i="2"/>
  <c r="AU1934" i="2"/>
  <c r="AU1394" i="2"/>
  <c r="AU1668" i="2"/>
  <c r="AU1884" i="2"/>
  <c r="AU2146" i="2"/>
  <c r="AU2254" i="2"/>
  <c r="AU2326" i="2"/>
  <c r="AU2410" i="2"/>
  <c r="AU2428" i="2"/>
  <c r="AU2440" i="2"/>
  <c r="AU2458" i="2"/>
  <c r="AU2476" i="2"/>
  <c r="AU1186" i="2"/>
  <c r="AU1282" i="2"/>
  <c r="AU1456" i="2"/>
  <c r="AU1478" i="2"/>
  <c r="AU1693" i="2"/>
  <c r="AU1380" i="2"/>
  <c r="AU1665" i="2"/>
  <c r="AU1809" i="2"/>
  <c r="AU1276" i="2"/>
  <c r="AU1775" i="2"/>
  <c r="AU1687" i="2"/>
  <c r="AU1671" i="2"/>
  <c r="AU1595" i="2"/>
  <c r="AU2011" i="2"/>
  <c r="AU2003" i="2"/>
  <c r="AU2494" i="2"/>
  <c r="AU2518" i="2"/>
  <c r="AU2536" i="2"/>
  <c r="AU2554" i="2"/>
  <c r="AU2572" i="2"/>
  <c r="AU2602" i="2"/>
  <c r="AU2620" i="2"/>
  <c r="AU2638" i="2"/>
  <c r="AU2662" i="2"/>
  <c r="AU2686" i="2"/>
  <c r="AU2710" i="2"/>
  <c r="AU2728" i="2"/>
  <c r="AU2758" i="2"/>
  <c r="AU2776" i="2"/>
  <c r="AU2806" i="2"/>
  <c r="AU2836" i="2"/>
  <c r="AU2866" i="2"/>
  <c r="AU2890" i="2"/>
  <c r="AU2920" i="2"/>
  <c r="AU2944" i="2"/>
  <c r="AU2962" i="2"/>
  <c r="AU2980" i="2"/>
  <c r="AU3010" i="2"/>
  <c r="AU3034" i="2"/>
  <c r="AU3052" i="2"/>
  <c r="AU3076" i="2"/>
  <c r="AU90" i="2"/>
  <c r="AU127" i="2"/>
  <c r="AU132" i="2"/>
  <c r="AU213" i="2"/>
  <c r="AU240" i="2"/>
  <c r="AU309" i="2"/>
  <c r="AU345" i="2"/>
  <c r="AU280" i="2"/>
  <c r="AU426" i="2"/>
  <c r="AU449" i="2"/>
  <c r="AU485" i="2"/>
  <c r="AU521" i="2"/>
  <c r="AU557" i="2"/>
  <c r="AU593" i="2"/>
  <c r="AU629" i="2"/>
  <c r="AU374" i="2"/>
  <c r="AU667" i="2"/>
  <c r="AU703" i="2"/>
  <c r="AU733" i="2"/>
  <c r="AU805" i="2"/>
  <c r="AU869" i="2"/>
  <c r="AU746" i="2"/>
  <c r="AU818" i="2"/>
  <c r="AU908" i="2"/>
  <c r="AU980" i="2"/>
  <c r="AU1020" i="2"/>
  <c r="AU1056" i="2"/>
  <c r="AU1092" i="2"/>
  <c r="AU1128" i="2"/>
  <c r="AU1164" i="2"/>
  <c r="AU983" i="2"/>
  <c r="AU1239" i="2"/>
  <c r="AU1311" i="2"/>
  <c r="AU1405" i="2"/>
  <c r="AU1477" i="2"/>
  <c r="AU1549" i="2"/>
  <c r="AU1350" i="2"/>
  <c r="AU1892" i="2"/>
  <c r="AU1928" i="2"/>
  <c r="AU1964" i="2"/>
  <c r="AU1360" i="2"/>
  <c r="AU1584" i="2"/>
  <c r="AU1656" i="2"/>
  <c r="AU1728" i="2"/>
  <c r="AU1800" i="2"/>
  <c r="AU1872" i="2"/>
  <c r="AU2032" i="2"/>
  <c r="AU2068" i="2"/>
  <c r="AU2104" i="2"/>
  <c r="AU2140" i="2"/>
  <c r="AU2176" i="2"/>
  <c r="AU2212" i="2"/>
  <c r="AU2248" i="2"/>
  <c r="AU2284" i="2"/>
  <c r="AU2320" i="2"/>
  <c r="AU2356" i="2"/>
  <c r="AU2392" i="2"/>
  <c r="AU2409" i="2"/>
  <c r="AU2415" i="2"/>
  <c r="AU2421" i="2"/>
  <c r="AU2427" i="2"/>
  <c r="AU2433" i="2"/>
  <c r="AU2439" i="2"/>
  <c r="AU2445" i="2"/>
  <c r="AU2451" i="2"/>
  <c r="AU2457" i="2"/>
  <c r="AU2463" i="2"/>
  <c r="AU2469" i="2"/>
  <c r="AU2475" i="2"/>
  <c r="AU2481" i="2"/>
  <c r="AU2487" i="2"/>
  <c r="AU933" i="2"/>
  <c r="AU1226" i="2"/>
  <c r="AU1274" i="2"/>
  <c r="AU1322" i="2"/>
  <c r="AU1370" i="2"/>
  <c r="AU1399" i="2"/>
  <c r="AU1448" i="2"/>
  <c r="AU1496" i="2"/>
  <c r="AU1544" i="2"/>
  <c r="AU1268" i="2"/>
  <c r="AU1446" i="2"/>
  <c r="AU1589" i="2"/>
  <c r="AU1637" i="2"/>
  <c r="AU1685" i="2"/>
  <c r="AU1733" i="2"/>
  <c r="AU1781" i="2"/>
  <c r="AU1829" i="2"/>
  <c r="AU1348" i="2"/>
  <c r="AU1526" i="2"/>
  <c r="AU1609" i="2"/>
  <c r="AU1657" i="2"/>
  <c r="AU1705" i="2"/>
  <c r="AU1753" i="2"/>
  <c r="AU1801" i="2"/>
  <c r="AU1849" i="2"/>
  <c r="AU1212" i="2"/>
  <c r="AU1566" i="2"/>
  <c r="AU1663" i="2"/>
  <c r="AU1759" i="2"/>
  <c r="AU1847" i="2"/>
  <c r="AU1999" i="2"/>
  <c r="AU1372" i="2"/>
  <c r="AU1667" i="2"/>
  <c r="AU1795" i="2"/>
  <c r="AU1987" i="2"/>
  <c r="AU1384" i="2"/>
  <c r="AU1651" i="2"/>
  <c r="AU1779" i="2"/>
  <c r="AU1883" i="2"/>
  <c r="AU1575" i="2"/>
  <c r="AU1703" i="2"/>
  <c r="AU1831" i="2"/>
  <c r="AU1997" i="2"/>
  <c r="AU1591" i="2"/>
  <c r="AU2009" i="2"/>
  <c r="AU1989" i="2"/>
  <c r="AU1871" i="2"/>
  <c r="AU1655" i="2"/>
  <c r="AU2493" i="2"/>
  <c r="AU2499" i="2"/>
  <c r="AU2505" i="2"/>
  <c r="AU2511" i="2"/>
  <c r="AU2517" i="2"/>
  <c r="AU2523" i="2"/>
  <c r="AU2529" i="2"/>
  <c r="AU2535" i="2"/>
  <c r="AU2541" i="2"/>
  <c r="AU2547" i="2"/>
  <c r="AU2553" i="2"/>
  <c r="AU2559" i="2"/>
  <c r="AU2565" i="2"/>
  <c r="AU2571" i="2"/>
  <c r="AU2577" i="2"/>
  <c r="AU2583" i="2"/>
  <c r="AU2589" i="2"/>
  <c r="AU2595" i="2"/>
  <c r="AU2601" i="2"/>
  <c r="AU2607" i="2"/>
  <c r="AU2613" i="2"/>
  <c r="AU2619" i="2"/>
  <c r="AU2625" i="2"/>
  <c r="AU2632" i="2"/>
  <c r="AU2637" i="2"/>
  <c r="AU2643" i="2"/>
  <c r="AU2649" i="2"/>
  <c r="AU2655" i="2"/>
  <c r="AU2661" i="2"/>
  <c r="AU2667" i="2"/>
  <c r="AU2673" i="2"/>
  <c r="AU2679" i="2"/>
  <c r="AU2685" i="2"/>
  <c r="AU2691" i="2"/>
  <c r="AU2697" i="2"/>
  <c r="AU2703" i="2"/>
  <c r="AU2709" i="2"/>
  <c r="AU2715" i="2"/>
  <c r="AU2721" i="2"/>
  <c r="AU2727" i="2"/>
  <c r="AU2733" i="2"/>
  <c r="AU2739" i="2"/>
  <c r="AU2745" i="2"/>
  <c r="AU2751" i="2"/>
  <c r="AU2757" i="2"/>
  <c r="AU2763" i="2"/>
  <c r="AU2769" i="2"/>
  <c r="AU2775" i="2"/>
  <c r="AU2781" i="2"/>
  <c r="AU2787" i="2"/>
  <c r="AU2793" i="2"/>
  <c r="AU2799" i="2"/>
  <c r="AU2805" i="2"/>
  <c r="AU2811" i="2"/>
  <c r="AU2817" i="2"/>
  <c r="AU2823" i="2"/>
  <c r="AU2829" i="2"/>
  <c r="AU2835" i="2"/>
  <c r="AU2841" i="2"/>
  <c r="AU2847" i="2"/>
  <c r="AU2853" i="2"/>
  <c r="AU2859" i="2"/>
  <c r="AU2865" i="2"/>
  <c r="AU2871" i="2"/>
  <c r="AU2877" i="2"/>
  <c r="AU2883" i="2"/>
  <c r="AU2889" i="2"/>
  <c r="AU2895" i="2"/>
  <c r="AU2901" i="2"/>
  <c r="AU2907" i="2"/>
  <c r="AU2913" i="2"/>
  <c r="AU2919" i="2"/>
  <c r="AU2925" i="2"/>
  <c r="AU2931" i="2"/>
  <c r="AU2937" i="2"/>
  <c r="AU2943" i="2"/>
  <c r="AU2949" i="2"/>
  <c r="AU2955" i="2"/>
  <c r="AU2961" i="2"/>
  <c r="AU2967" i="2"/>
  <c r="AU2973" i="2"/>
  <c r="AU2979" i="2"/>
  <c r="AU2985" i="2"/>
  <c r="AU2991" i="2"/>
  <c r="AU2997" i="2"/>
  <c r="AU3003" i="2"/>
  <c r="AU3009" i="2"/>
  <c r="AU3015" i="2"/>
  <c r="AU3021" i="2"/>
  <c r="AU3027" i="2"/>
  <c r="AU3033" i="2"/>
  <c r="AU3039" i="2"/>
  <c r="AU3045" i="2"/>
  <c r="AU3051" i="2"/>
  <c r="AU3057" i="2"/>
  <c r="AU3063" i="2"/>
  <c r="AU3069" i="2"/>
  <c r="AU3075" i="2"/>
  <c r="AU166" i="2"/>
  <c r="AU2074" i="2"/>
  <c r="AU1645" i="2"/>
  <c r="AU2001" i="2"/>
  <c r="AU2506" i="2"/>
  <c r="AU2590" i="2"/>
  <c r="AU2650" i="2"/>
  <c r="AU2698" i="2"/>
  <c r="AU2746" i="2"/>
  <c r="AU2788" i="2"/>
  <c r="AU2824" i="2"/>
  <c r="AU2860" i="2"/>
  <c r="AU2902" i="2"/>
  <c r="AU2950" i="2"/>
  <c r="AU2992" i="2"/>
  <c r="AU3040" i="2"/>
  <c r="X65" i="2"/>
  <c r="X64" i="2" s="1"/>
  <c r="X62" i="2"/>
  <c r="X72" i="2"/>
  <c r="S77" i="2" s="1"/>
  <c r="AK59" i="2"/>
  <c r="AK63" i="2" s="1"/>
  <c r="W60" i="2"/>
  <c r="AQ55" i="2"/>
  <c r="AQ56" i="2" s="1"/>
  <c r="K20" i="8" s="1"/>
  <c r="AK57" i="2"/>
  <c r="W70" i="2"/>
  <c r="W71" i="2" s="1"/>
  <c r="W72" i="2" s="1"/>
  <c r="AP55" i="2"/>
  <c r="AP56" i="2" s="1"/>
  <c r="K19" i="8" s="1"/>
  <c r="AQ71" i="2"/>
  <c r="AP69" i="2"/>
  <c r="AP70" i="2" s="1"/>
  <c r="AP71" i="2" s="1"/>
  <c r="AL69" i="2"/>
  <c r="AL70" i="2" s="1"/>
  <c r="AL71" i="2" s="1"/>
  <c r="AN69" i="2"/>
  <c r="AN70" i="2" s="1"/>
  <c r="AN71" i="2" s="1"/>
  <c r="AM55" i="2"/>
  <c r="AM68" i="2"/>
  <c r="AM69" i="2" s="1"/>
  <c r="AM70" i="2" s="1"/>
  <c r="AM71" i="2" s="1"/>
  <c r="AK66" i="2"/>
  <c r="J14" i="8" s="1"/>
  <c r="AK68" i="2"/>
  <c r="AK69" i="2" s="1"/>
  <c r="AK70" i="2" s="1"/>
  <c r="AO55" i="2"/>
  <c r="AO56" i="2" s="1"/>
  <c r="K18" i="8" s="1"/>
  <c r="AO68" i="2"/>
  <c r="AO69" i="2" s="1"/>
  <c r="AO70" i="2" s="1"/>
  <c r="AO71" i="2" s="1"/>
  <c r="AN55" i="2"/>
  <c r="AN56" i="2" s="1"/>
  <c r="K17" i="8" s="1"/>
  <c r="AL55" i="2"/>
  <c r="AL56" i="2" s="1"/>
  <c r="K15" i="8" s="1"/>
  <c r="U70" i="2"/>
  <c r="U71" i="2" s="1"/>
  <c r="S70" i="2"/>
  <c r="S71" i="2" s="1"/>
  <c r="Q70" i="2"/>
  <c r="R70" i="2"/>
  <c r="R71" i="2" s="1"/>
  <c r="T70" i="2"/>
  <c r="T71" i="2" s="1"/>
  <c r="V61" i="2"/>
  <c r="V62" i="2" s="1"/>
  <c r="V70" i="2"/>
  <c r="V71" i="2" s="1"/>
  <c r="AN63" i="2"/>
  <c r="AM63" i="2"/>
  <c r="AP63" i="2"/>
  <c r="AL63" i="2"/>
  <c r="AO63" i="2"/>
  <c r="V60" i="2"/>
  <c r="U60" i="2"/>
  <c r="U61" i="2"/>
  <c r="T60" i="2"/>
  <c r="T61" i="2"/>
  <c r="R60" i="2"/>
  <c r="R61" i="2"/>
  <c r="S61" i="2"/>
  <c r="S60" i="2"/>
  <c r="Q61" i="2"/>
  <c r="Q65" i="2" s="1"/>
  <c r="Q60" i="2"/>
  <c r="AQ60" i="2"/>
  <c r="AQ63" i="2"/>
  <c r="W65" i="2"/>
  <c r="W64" i="2" s="1"/>
  <c r="C62" i="2"/>
  <c r="C50" i="2" s="1"/>
  <c r="X66" i="2" l="1"/>
  <c r="AR73" i="2"/>
  <c r="AR65" i="2"/>
  <c r="X73" i="2"/>
  <c r="C14" i="8"/>
  <c r="AK71" i="2"/>
  <c r="AK72" i="2" s="1"/>
  <c r="AK60" i="2"/>
  <c r="AQ72" i="2"/>
  <c r="AQ57" i="2"/>
  <c r="C20" i="8" s="1"/>
  <c r="AQ66" i="2"/>
  <c r="J20" i="8" s="1"/>
  <c r="W73" i="2"/>
  <c r="C58" i="2"/>
  <c r="E58" i="2" s="1"/>
  <c r="AN57" i="2"/>
  <c r="C17" i="8" s="1"/>
  <c r="AL57" i="2"/>
  <c r="C15" i="8" s="1"/>
  <c r="AO57" i="2"/>
  <c r="C18" i="8" s="1"/>
  <c r="AM56" i="2"/>
  <c r="K16" i="8" s="1"/>
  <c r="AK64" i="2"/>
  <c r="AK65" i="2" s="1"/>
  <c r="AP66" i="2"/>
  <c r="J19" i="8" s="1"/>
  <c r="AP57" i="2"/>
  <c r="C19" i="8" s="1"/>
  <c r="AP72" i="2"/>
  <c r="V65" i="2"/>
  <c r="V64" i="2" s="1"/>
  <c r="V72" i="2"/>
  <c r="V73" i="2" s="1"/>
  <c r="Q71" i="2"/>
  <c r="Q72" i="2" s="1"/>
  <c r="Q73" i="2" s="1"/>
  <c r="AO72" i="2"/>
  <c r="AN72" i="2"/>
  <c r="AN66" i="2"/>
  <c r="J17" i="8" s="1"/>
  <c r="AN64" i="2"/>
  <c r="AL64" i="2"/>
  <c r="BE83" i="2"/>
  <c r="BE87" i="2"/>
  <c r="BE91" i="2"/>
  <c r="BE95" i="2"/>
  <c r="BE99" i="2"/>
  <c r="BE103" i="2"/>
  <c r="BE107" i="2"/>
  <c r="BE111" i="2"/>
  <c r="BE115" i="2"/>
  <c r="BE119" i="2"/>
  <c r="BE123" i="2"/>
  <c r="BE127" i="2"/>
  <c r="BE131" i="2"/>
  <c r="BE135" i="2"/>
  <c r="BE139" i="2"/>
  <c r="BE143" i="2"/>
  <c r="BE147" i="2"/>
  <c r="BE151" i="2"/>
  <c r="BE155" i="2"/>
  <c r="BE159" i="2"/>
  <c r="BE163" i="2"/>
  <c r="BE167" i="2"/>
  <c r="BE171" i="2"/>
  <c r="BE175" i="2"/>
  <c r="BE179" i="2"/>
  <c r="BE183" i="2"/>
  <c r="BE187" i="2"/>
  <c r="BE191" i="2"/>
  <c r="BE82" i="2"/>
  <c r="BE86" i="2"/>
  <c r="BE90" i="2"/>
  <c r="BE94" i="2"/>
  <c r="BE98" i="2"/>
  <c r="BE102" i="2"/>
  <c r="BE106" i="2"/>
  <c r="BE110" i="2"/>
  <c r="BE114" i="2"/>
  <c r="BE118" i="2"/>
  <c r="BE122" i="2"/>
  <c r="BE126" i="2"/>
  <c r="BE130" i="2"/>
  <c r="BE134" i="2"/>
  <c r="BE138" i="2"/>
  <c r="BE142" i="2"/>
  <c r="BE146" i="2"/>
  <c r="BE150" i="2"/>
  <c r="BE154" i="2"/>
  <c r="BE158" i="2"/>
  <c r="BE162" i="2"/>
  <c r="BE166" i="2"/>
  <c r="BE170" i="2"/>
  <c r="BE174" i="2"/>
  <c r="BE178" i="2"/>
  <c r="BE182" i="2"/>
  <c r="BE186" i="2"/>
  <c r="BE190" i="2"/>
  <c r="BE81" i="2"/>
  <c r="BE85" i="2"/>
  <c r="BE89" i="2"/>
  <c r="BE93" i="2"/>
  <c r="BE97" i="2"/>
  <c r="BE101" i="2"/>
  <c r="BE105" i="2"/>
  <c r="BE109" i="2"/>
  <c r="BE113" i="2"/>
  <c r="BE117" i="2"/>
  <c r="BE121" i="2"/>
  <c r="BE125" i="2"/>
  <c r="BE129" i="2"/>
  <c r="BE133" i="2"/>
  <c r="BE137" i="2"/>
  <c r="BE141" i="2"/>
  <c r="BE145" i="2"/>
  <c r="BE149" i="2"/>
  <c r="BE153" i="2"/>
  <c r="BE157" i="2"/>
  <c r="BE161" i="2"/>
  <c r="BE165" i="2"/>
  <c r="BE169" i="2"/>
  <c r="BE173" i="2"/>
  <c r="BE177" i="2"/>
  <c r="BE181" i="2"/>
  <c r="BE185" i="2"/>
  <c r="BE189" i="2"/>
  <c r="BE84" i="2"/>
  <c r="BE100" i="2"/>
  <c r="BE116" i="2"/>
  <c r="BE132" i="2"/>
  <c r="BE148" i="2"/>
  <c r="BE164" i="2"/>
  <c r="BE180" i="2"/>
  <c r="BE196" i="2"/>
  <c r="BE200" i="2"/>
  <c r="BE204" i="2"/>
  <c r="BE208" i="2"/>
  <c r="BE212" i="2"/>
  <c r="BE216" i="2"/>
  <c r="BE220" i="2"/>
  <c r="BE224" i="2"/>
  <c r="BE228" i="2"/>
  <c r="BE232" i="2"/>
  <c r="BE236" i="2"/>
  <c r="BE240" i="2"/>
  <c r="BE244" i="2"/>
  <c r="BE248" i="2"/>
  <c r="BE80" i="2"/>
  <c r="BE96" i="2"/>
  <c r="BE112" i="2"/>
  <c r="BE128" i="2"/>
  <c r="BE144" i="2"/>
  <c r="BE160" i="2"/>
  <c r="BE176" i="2"/>
  <c r="BE192" i="2"/>
  <c r="BE195" i="2"/>
  <c r="BE199" i="2"/>
  <c r="BE203" i="2"/>
  <c r="BE207" i="2"/>
  <c r="BE211" i="2"/>
  <c r="BE215" i="2"/>
  <c r="BE219" i="2"/>
  <c r="BE223" i="2"/>
  <c r="BE227" i="2"/>
  <c r="BE231" i="2"/>
  <c r="BE235" i="2"/>
  <c r="BE239" i="2"/>
  <c r="BE243" i="2"/>
  <c r="BE247" i="2"/>
  <c r="BE251" i="2"/>
  <c r="BE255" i="2"/>
  <c r="BE259" i="2"/>
  <c r="BE263" i="2"/>
  <c r="BE267" i="2"/>
  <c r="BE271" i="2"/>
  <c r="BE275" i="2"/>
  <c r="BE92" i="2"/>
  <c r="BE108" i="2"/>
  <c r="BE124" i="2"/>
  <c r="BE140" i="2"/>
  <c r="BE156" i="2"/>
  <c r="BE172" i="2"/>
  <c r="BE188" i="2"/>
  <c r="BE194" i="2"/>
  <c r="BE198" i="2"/>
  <c r="BE202" i="2"/>
  <c r="BE206" i="2"/>
  <c r="BE210" i="2"/>
  <c r="BE214" i="2"/>
  <c r="BE218" i="2"/>
  <c r="BE222" i="2"/>
  <c r="BE226" i="2"/>
  <c r="BE230" i="2"/>
  <c r="BE234" i="2"/>
  <c r="BE238" i="2"/>
  <c r="BE242" i="2"/>
  <c r="BE246" i="2"/>
  <c r="BE250" i="2"/>
  <c r="BE254" i="2"/>
  <c r="BE258" i="2"/>
  <c r="BE262" i="2"/>
  <c r="BE266" i="2"/>
  <c r="BE270" i="2"/>
  <c r="BE274" i="2"/>
  <c r="BE120" i="2"/>
  <c r="BE184" i="2"/>
  <c r="BE201" i="2"/>
  <c r="BE217" i="2"/>
  <c r="BE233" i="2"/>
  <c r="BE249" i="2"/>
  <c r="BE253" i="2"/>
  <c r="BE261" i="2"/>
  <c r="BE269" i="2"/>
  <c r="BE277" i="2"/>
  <c r="BE280" i="2"/>
  <c r="BE284" i="2"/>
  <c r="BE288" i="2"/>
  <c r="BE292" i="2"/>
  <c r="BE296" i="2"/>
  <c r="BE300" i="2"/>
  <c r="BE304" i="2"/>
  <c r="BE308" i="2"/>
  <c r="BE312" i="2"/>
  <c r="BE316" i="2"/>
  <c r="BE320" i="2"/>
  <c r="BE324" i="2"/>
  <c r="BE328" i="2"/>
  <c r="BE332" i="2"/>
  <c r="BE336" i="2"/>
  <c r="BE340" i="2"/>
  <c r="BE344" i="2"/>
  <c r="BE348" i="2"/>
  <c r="BE352" i="2"/>
  <c r="BE356" i="2"/>
  <c r="BE104" i="2"/>
  <c r="BE168" i="2"/>
  <c r="BE197" i="2"/>
  <c r="BE213" i="2"/>
  <c r="BE229" i="2"/>
  <c r="BE245" i="2"/>
  <c r="BE256" i="2"/>
  <c r="BE264" i="2"/>
  <c r="BE272" i="2"/>
  <c r="BE279" i="2"/>
  <c r="BE283" i="2"/>
  <c r="BE287" i="2"/>
  <c r="BE291" i="2"/>
  <c r="BE295" i="2"/>
  <c r="BE299" i="2"/>
  <c r="BE303" i="2"/>
  <c r="BE307" i="2"/>
  <c r="BE311" i="2"/>
  <c r="BE315" i="2"/>
  <c r="BE319" i="2"/>
  <c r="BE323" i="2"/>
  <c r="BE327" i="2"/>
  <c r="BE331" i="2"/>
  <c r="BE335" i="2"/>
  <c r="BE339" i="2"/>
  <c r="BE343" i="2"/>
  <c r="BE347" i="2"/>
  <c r="BE351" i="2"/>
  <c r="BE355" i="2"/>
  <c r="BE359" i="2"/>
  <c r="BE363" i="2"/>
  <c r="BE367" i="2"/>
  <c r="BE371" i="2"/>
  <c r="BE375" i="2"/>
  <c r="BE88" i="2"/>
  <c r="BE152" i="2"/>
  <c r="BE193" i="2"/>
  <c r="BE209" i="2"/>
  <c r="BE225" i="2"/>
  <c r="BE241" i="2"/>
  <c r="BE257" i="2"/>
  <c r="BE265" i="2"/>
  <c r="BE273" i="2"/>
  <c r="BE278" i="2"/>
  <c r="BE282" i="2"/>
  <c r="BE286" i="2"/>
  <c r="BE290" i="2"/>
  <c r="BE294" i="2"/>
  <c r="BE298" i="2"/>
  <c r="BE302" i="2"/>
  <c r="BE306" i="2"/>
  <c r="BE310" i="2"/>
  <c r="BE314" i="2"/>
  <c r="BE318" i="2"/>
  <c r="BE322" i="2"/>
  <c r="BE326" i="2"/>
  <c r="BE330" i="2"/>
  <c r="BE334" i="2"/>
  <c r="BE338" i="2"/>
  <c r="BE342" i="2"/>
  <c r="BE346" i="2"/>
  <c r="BE350" i="2"/>
  <c r="BE354" i="2"/>
  <c r="BE358" i="2"/>
  <c r="BE362" i="2"/>
  <c r="BE366" i="2"/>
  <c r="BE370" i="2"/>
  <c r="BE374" i="2"/>
  <c r="BE378" i="2"/>
  <c r="BE252" i="2"/>
  <c r="BE281" i="2"/>
  <c r="BE297" i="2"/>
  <c r="BE313" i="2"/>
  <c r="BE329" i="2"/>
  <c r="BE345" i="2"/>
  <c r="BE364" i="2"/>
  <c r="BE372" i="2"/>
  <c r="BE382" i="2"/>
  <c r="BE386" i="2"/>
  <c r="BE390" i="2"/>
  <c r="BE394" i="2"/>
  <c r="BE398" i="2"/>
  <c r="BE402" i="2"/>
  <c r="BE406" i="2"/>
  <c r="BE410" i="2"/>
  <c r="BE414" i="2"/>
  <c r="BE418" i="2"/>
  <c r="BE422" i="2"/>
  <c r="BE426" i="2"/>
  <c r="BE430" i="2"/>
  <c r="BE434" i="2"/>
  <c r="BE438" i="2"/>
  <c r="BE442" i="2"/>
  <c r="BE446" i="2"/>
  <c r="BE450" i="2"/>
  <c r="BE454" i="2"/>
  <c r="BE458" i="2"/>
  <c r="BE462" i="2"/>
  <c r="BE466" i="2"/>
  <c r="BE470" i="2"/>
  <c r="BE474" i="2"/>
  <c r="BE478" i="2"/>
  <c r="BE482" i="2"/>
  <c r="BE486" i="2"/>
  <c r="BE490" i="2"/>
  <c r="BE494" i="2"/>
  <c r="BE498" i="2"/>
  <c r="BE502" i="2"/>
  <c r="BE506" i="2"/>
  <c r="BE510" i="2"/>
  <c r="BE514" i="2"/>
  <c r="BE518" i="2"/>
  <c r="BE522" i="2"/>
  <c r="BE526" i="2"/>
  <c r="BE530" i="2"/>
  <c r="BE534" i="2"/>
  <c r="BE538" i="2"/>
  <c r="BE542" i="2"/>
  <c r="BE546" i="2"/>
  <c r="BE550" i="2"/>
  <c r="BE554" i="2"/>
  <c r="BE558" i="2"/>
  <c r="BE562" i="2"/>
  <c r="BE237" i="2"/>
  <c r="BE276" i="2"/>
  <c r="BE293" i="2"/>
  <c r="BE309" i="2"/>
  <c r="BE325" i="2"/>
  <c r="BE341" i="2"/>
  <c r="BE357" i="2"/>
  <c r="BE365" i="2"/>
  <c r="BE373" i="2"/>
  <c r="BE381" i="2"/>
  <c r="BE385" i="2"/>
  <c r="BE389" i="2"/>
  <c r="BE393" i="2"/>
  <c r="BE397" i="2"/>
  <c r="BE401" i="2"/>
  <c r="BE405" i="2"/>
  <c r="BE409" i="2"/>
  <c r="BE413" i="2"/>
  <c r="BE417" i="2"/>
  <c r="BE421" i="2"/>
  <c r="BE425" i="2"/>
  <c r="BE429" i="2"/>
  <c r="BE433" i="2"/>
  <c r="BE437" i="2"/>
  <c r="BE441" i="2"/>
  <c r="BE445" i="2"/>
  <c r="BE449" i="2"/>
  <c r="BE453" i="2"/>
  <c r="BE457" i="2"/>
  <c r="BE461" i="2"/>
  <c r="BE465" i="2"/>
  <c r="BE469" i="2"/>
  <c r="BE473" i="2"/>
  <c r="BE477" i="2"/>
  <c r="BE481" i="2"/>
  <c r="BE485" i="2"/>
  <c r="BE489" i="2"/>
  <c r="BE493" i="2"/>
  <c r="BE497" i="2"/>
  <c r="BE501" i="2"/>
  <c r="BE505" i="2"/>
  <c r="BE509" i="2"/>
  <c r="BE513" i="2"/>
  <c r="BE517" i="2"/>
  <c r="BE521" i="2"/>
  <c r="BE525" i="2"/>
  <c r="BE529" i="2"/>
  <c r="BE533" i="2"/>
  <c r="BE537" i="2"/>
  <c r="BE541" i="2"/>
  <c r="BE545" i="2"/>
  <c r="BE549" i="2"/>
  <c r="BE553" i="2"/>
  <c r="BE557" i="2"/>
  <c r="BE561" i="2"/>
  <c r="BE565" i="2"/>
  <c r="BE205" i="2"/>
  <c r="BE285" i="2"/>
  <c r="BE317" i="2"/>
  <c r="BE349" i="2"/>
  <c r="BE369" i="2"/>
  <c r="BE379" i="2"/>
  <c r="BE387" i="2"/>
  <c r="BE395" i="2"/>
  <c r="BE403" i="2"/>
  <c r="BE411" i="2"/>
  <c r="BE419" i="2"/>
  <c r="BE427" i="2"/>
  <c r="BE435" i="2"/>
  <c r="BE443" i="2"/>
  <c r="BE451" i="2"/>
  <c r="BE459" i="2"/>
  <c r="BE467" i="2"/>
  <c r="BE475" i="2"/>
  <c r="BE483" i="2"/>
  <c r="BE491" i="2"/>
  <c r="BE499" i="2"/>
  <c r="BE507" i="2"/>
  <c r="BE515" i="2"/>
  <c r="BE523" i="2"/>
  <c r="BE531" i="2"/>
  <c r="BE539" i="2"/>
  <c r="BE547" i="2"/>
  <c r="BE555" i="2"/>
  <c r="BE563" i="2"/>
  <c r="BE567" i="2"/>
  <c r="BE571" i="2"/>
  <c r="BE575" i="2"/>
  <c r="BE579" i="2"/>
  <c r="BE583" i="2"/>
  <c r="BE587" i="2"/>
  <c r="BE591" i="2"/>
  <c r="BE595" i="2"/>
  <c r="BE599" i="2"/>
  <c r="BE603" i="2"/>
  <c r="BE607" i="2"/>
  <c r="BE611" i="2"/>
  <c r="BE615" i="2"/>
  <c r="BE619" i="2"/>
  <c r="BE623" i="2"/>
  <c r="BE627" i="2"/>
  <c r="BE631" i="2"/>
  <c r="BE635" i="2"/>
  <c r="BE639" i="2"/>
  <c r="BE643" i="2"/>
  <c r="BE647" i="2"/>
  <c r="BE651" i="2"/>
  <c r="BE655" i="2"/>
  <c r="BE659" i="2"/>
  <c r="BE663" i="2"/>
  <c r="BE667" i="2"/>
  <c r="BE671" i="2"/>
  <c r="BE675" i="2"/>
  <c r="BE679" i="2"/>
  <c r="BE136" i="2"/>
  <c r="BE221" i="2"/>
  <c r="BE289" i="2"/>
  <c r="BE321" i="2"/>
  <c r="BE353" i="2"/>
  <c r="BE360" i="2"/>
  <c r="BE376" i="2"/>
  <c r="BE380" i="2"/>
  <c r="BE388" i="2"/>
  <c r="BE396" i="2"/>
  <c r="BE404" i="2"/>
  <c r="BE412" i="2"/>
  <c r="BE420" i="2"/>
  <c r="BE428" i="2"/>
  <c r="BE436" i="2"/>
  <c r="BE444" i="2"/>
  <c r="BE452" i="2"/>
  <c r="BE460" i="2"/>
  <c r="BE468" i="2"/>
  <c r="BE476" i="2"/>
  <c r="BE484" i="2"/>
  <c r="BE492" i="2"/>
  <c r="BE500" i="2"/>
  <c r="BE508" i="2"/>
  <c r="BE516" i="2"/>
  <c r="BE524" i="2"/>
  <c r="BE532" i="2"/>
  <c r="BE540" i="2"/>
  <c r="BE548" i="2"/>
  <c r="BE556" i="2"/>
  <c r="BE564" i="2"/>
  <c r="BE566" i="2"/>
  <c r="BE570" i="2"/>
  <c r="BE574" i="2"/>
  <c r="BE578" i="2"/>
  <c r="BE582" i="2"/>
  <c r="BE586" i="2"/>
  <c r="BE590" i="2"/>
  <c r="BE594" i="2"/>
  <c r="BE598" i="2"/>
  <c r="BE602" i="2"/>
  <c r="BE606" i="2"/>
  <c r="BE610" i="2"/>
  <c r="BE614" i="2"/>
  <c r="BE618" i="2"/>
  <c r="BE622" i="2"/>
  <c r="BE626" i="2"/>
  <c r="BE630" i="2"/>
  <c r="BE634" i="2"/>
  <c r="BE638" i="2"/>
  <c r="BE642" i="2"/>
  <c r="BE646" i="2"/>
  <c r="BE650" i="2"/>
  <c r="BE654" i="2"/>
  <c r="BE658" i="2"/>
  <c r="BE662" i="2"/>
  <c r="BE666" i="2"/>
  <c r="BE670" i="2"/>
  <c r="BE674" i="2"/>
  <c r="BE678" i="2"/>
  <c r="BE682" i="2"/>
  <c r="BE686" i="2"/>
  <c r="BE690" i="2"/>
  <c r="BE694" i="2"/>
  <c r="BE698" i="2"/>
  <c r="BE702" i="2"/>
  <c r="BE706" i="2"/>
  <c r="BE710" i="2"/>
  <c r="BE714" i="2"/>
  <c r="BE718" i="2"/>
  <c r="BE722" i="2"/>
  <c r="BE726" i="2"/>
  <c r="BE730" i="2"/>
  <c r="BE734" i="2"/>
  <c r="BE738" i="2"/>
  <c r="BE742" i="2"/>
  <c r="BE746" i="2"/>
  <c r="BE750" i="2"/>
  <c r="BE754" i="2"/>
  <c r="BE758" i="2"/>
  <c r="BE762" i="2"/>
  <c r="BE766" i="2"/>
  <c r="BE770" i="2"/>
  <c r="BE774" i="2"/>
  <c r="BE778" i="2"/>
  <c r="BE782" i="2"/>
  <c r="BE786" i="2"/>
  <c r="BE260" i="2"/>
  <c r="BE301" i="2"/>
  <c r="BE333" i="2"/>
  <c r="BE361" i="2"/>
  <c r="BE377" i="2"/>
  <c r="BE383" i="2"/>
  <c r="BE391" i="2"/>
  <c r="BE399" i="2"/>
  <c r="BE407" i="2"/>
  <c r="BE415" i="2"/>
  <c r="BE423" i="2"/>
  <c r="BE431" i="2"/>
  <c r="BE439" i="2"/>
  <c r="BE447" i="2"/>
  <c r="BE455" i="2"/>
  <c r="BE463" i="2"/>
  <c r="BE471" i="2"/>
  <c r="BE479" i="2"/>
  <c r="BE487" i="2"/>
  <c r="BE495" i="2"/>
  <c r="BE503" i="2"/>
  <c r="BE511" i="2"/>
  <c r="BE519" i="2"/>
  <c r="BE527" i="2"/>
  <c r="BE535" i="2"/>
  <c r="BE543" i="2"/>
  <c r="BE551" i="2"/>
  <c r="BE559" i="2"/>
  <c r="BE569" i="2"/>
  <c r="BE573" i="2"/>
  <c r="BE577" i="2"/>
  <c r="BE581" i="2"/>
  <c r="BE585" i="2"/>
  <c r="BE589" i="2"/>
  <c r="BE593" i="2"/>
  <c r="BE597" i="2"/>
  <c r="BE601" i="2"/>
  <c r="BE605" i="2"/>
  <c r="BE609" i="2"/>
  <c r="BE613" i="2"/>
  <c r="BE617" i="2"/>
  <c r="BE621" i="2"/>
  <c r="BE625" i="2"/>
  <c r="BE629" i="2"/>
  <c r="BE633" i="2"/>
  <c r="BE637" i="2"/>
  <c r="BE641" i="2"/>
  <c r="BE645" i="2"/>
  <c r="BE392" i="2"/>
  <c r="BE424" i="2"/>
  <c r="BE456" i="2"/>
  <c r="BE488" i="2"/>
  <c r="BE520" i="2"/>
  <c r="BE552" i="2"/>
  <c r="BE580" i="2"/>
  <c r="BE596" i="2"/>
  <c r="BE612" i="2"/>
  <c r="BE628" i="2"/>
  <c r="BE644" i="2"/>
  <c r="BE653" i="2"/>
  <c r="BE661" i="2"/>
  <c r="BE669" i="2"/>
  <c r="BE677" i="2"/>
  <c r="BE683" i="2"/>
  <c r="BE685" i="2"/>
  <c r="BE692" i="2"/>
  <c r="BE699" i="2"/>
  <c r="BE701" i="2"/>
  <c r="BE708" i="2"/>
  <c r="BE715" i="2"/>
  <c r="BE717" i="2"/>
  <c r="BE724" i="2"/>
  <c r="BE731" i="2"/>
  <c r="BE733" i="2"/>
  <c r="BE740" i="2"/>
  <c r="BE747" i="2"/>
  <c r="BE749" i="2"/>
  <c r="BE756" i="2"/>
  <c r="BE763" i="2"/>
  <c r="BE765" i="2"/>
  <c r="BE772" i="2"/>
  <c r="BE779" i="2"/>
  <c r="BE781" i="2"/>
  <c r="BE788" i="2"/>
  <c r="BE792" i="2"/>
  <c r="BE796" i="2"/>
  <c r="BE800" i="2"/>
  <c r="BE804" i="2"/>
  <c r="BE337" i="2"/>
  <c r="BE368" i="2"/>
  <c r="BE384" i="2"/>
  <c r="BE416" i="2"/>
  <c r="BE448" i="2"/>
  <c r="BE480" i="2"/>
  <c r="BE512" i="2"/>
  <c r="BE544" i="2"/>
  <c r="BE576" i="2"/>
  <c r="BE592" i="2"/>
  <c r="BE608" i="2"/>
  <c r="BE624" i="2"/>
  <c r="BE640" i="2"/>
  <c r="BE648" i="2"/>
  <c r="BE656" i="2"/>
  <c r="BE664" i="2"/>
  <c r="BE672" i="2"/>
  <c r="BE680" i="2"/>
  <c r="BE687" i="2"/>
  <c r="BE689" i="2"/>
  <c r="BE696" i="2"/>
  <c r="BE703" i="2"/>
  <c r="BE705" i="2"/>
  <c r="BE712" i="2"/>
  <c r="BE719" i="2"/>
  <c r="BE721" i="2"/>
  <c r="BE728" i="2"/>
  <c r="BE735" i="2"/>
  <c r="BE737" i="2"/>
  <c r="BE744" i="2"/>
  <c r="BE751" i="2"/>
  <c r="BE753" i="2"/>
  <c r="BE760" i="2"/>
  <c r="BE767" i="2"/>
  <c r="BE769" i="2"/>
  <c r="BE776" i="2"/>
  <c r="BE783" i="2"/>
  <c r="BE785" i="2"/>
  <c r="BE791" i="2"/>
  <c r="BE795" i="2"/>
  <c r="BE799" i="2"/>
  <c r="BE803" i="2"/>
  <c r="BE807" i="2"/>
  <c r="BE811" i="2"/>
  <c r="BE815" i="2"/>
  <c r="BE819" i="2"/>
  <c r="BE823" i="2"/>
  <c r="BE827" i="2"/>
  <c r="BE831" i="2"/>
  <c r="BE835" i="2"/>
  <c r="BE839" i="2"/>
  <c r="BE843" i="2"/>
  <c r="BE847" i="2"/>
  <c r="BE851" i="2"/>
  <c r="BE855" i="2"/>
  <c r="BE859" i="2"/>
  <c r="BE863" i="2"/>
  <c r="BE867" i="2"/>
  <c r="BE305" i="2"/>
  <c r="BE408" i="2"/>
  <c r="BE440" i="2"/>
  <c r="BE472" i="2"/>
  <c r="BE504" i="2"/>
  <c r="BE536" i="2"/>
  <c r="BE572" i="2"/>
  <c r="BE588" i="2"/>
  <c r="BE604" i="2"/>
  <c r="BE620" i="2"/>
  <c r="BE636" i="2"/>
  <c r="BE649" i="2"/>
  <c r="BE657" i="2"/>
  <c r="BE665" i="2"/>
  <c r="BE673" i="2"/>
  <c r="BE684" i="2"/>
  <c r="BE691" i="2"/>
  <c r="BE693" i="2"/>
  <c r="BE700" i="2"/>
  <c r="BE707" i="2"/>
  <c r="BE709" i="2"/>
  <c r="BE716" i="2"/>
  <c r="BE723" i="2"/>
  <c r="BE725" i="2"/>
  <c r="BE732" i="2"/>
  <c r="BE739" i="2"/>
  <c r="BE741" i="2"/>
  <c r="BE748" i="2"/>
  <c r="BE755" i="2"/>
  <c r="BE757" i="2"/>
  <c r="BE764" i="2"/>
  <c r="BE771" i="2"/>
  <c r="BE773" i="2"/>
  <c r="BE780" i="2"/>
  <c r="BE787" i="2"/>
  <c r="BE790" i="2"/>
  <c r="BE794" i="2"/>
  <c r="BE798" i="2"/>
  <c r="BE802" i="2"/>
  <c r="BE806" i="2"/>
  <c r="BE810" i="2"/>
  <c r="BE814" i="2"/>
  <c r="BE818" i="2"/>
  <c r="BE822" i="2"/>
  <c r="BE826" i="2"/>
  <c r="BE830" i="2"/>
  <c r="BE834" i="2"/>
  <c r="BE838" i="2"/>
  <c r="BE842" i="2"/>
  <c r="BE846" i="2"/>
  <c r="BE850" i="2"/>
  <c r="BE854" i="2"/>
  <c r="BE858" i="2"/>
  <c r="BE862" i="2"/>
  <c r="BE866" i="2"/>
  <c r="BE464" i="2"/>
  <c r="BE600" i="2"/>
  <c r="BE676" i="2"/>
  <c r="BE713" i="2"/>
  <c r="BE720" i="2"/>
  <c r="BE727" i="2"/>
  <c r="BE777" i="2"/>
  <c r="BE784" i="2"/>
  <c r="BE801" i="2"/>
  <c r="BE812" i="2"/>
  <c r="BE820" i="2"/>
  <c r="BE828" i="2"/>
  <c r="BE836" i="2"/>
  <c r="BE844" i="2"/>
  <c r="BE852" i="2"/>
  <c r="BE860" i="2"/>
  <c r="BE868" i="2"/>
  <c r="BE871" i="2"/>
  <c r="BE875" i="2"/>
  <c r="BE879" i="2"/>
  <c r="BE883" i="2"/>
  <c r="BE887" i="2"/>
  <c r="BE891" i="2"/>
  <c r="BE895" i="2"/>
  <c r="BE899" i="2"/>
  <c r="BE903" i="2"/>
  <c r="BE907" i="2"/>
  <c r="BE911" i="2"/>
  <c r="BE915" i="2"/>
  <c r="BE919" i="2"/>
  <c r="BE923" i="2"/>
  <c r="BE927" i="2"/>
  <c r="BE931" i="2"/>
  <c r="BE935" i="2"/>
  <c r="BE939" i="2"/>
  <c r="BE943" i="2"/>
  <c r="BE947" i="2"/>
  <c r="BE951" i="2"/>
  <c r="BE955" i="2"/>
  <c r="BE959" i="2"/>
  <c r="BE963" i="2"/>
  <c r="BE967" i="2"/>
  <c r="BE971" i="2"/>
  <c r="BE975" i="2"/>
  <c r="BE979" i="2"/>
  <c r="BE983" i="2"/>
  <c r="BE987" i="2"/>
  <c r="BE991" i="2"/>
  <c r="BE995" i="2"/>
  <c r="BE999" i="2"/>
  <c r="BE1003" i="2"/>
  <c r="BE1007" i="2"/>
  <c r="BE1011" i="2"/>
  <c r="BE1015" i="2"/>
  <c r="BE1019" i="2"/>
  <c r="BE1023" i="2"/>
  <c r="BE1027" i="2"/>
  <c r="BE1031" i="2"/>
  <c r="BE1035" i="2"/>
  <c r="BE1039" i="2"/>
  <c r="BE1043" i="2"/>
  <c r="BE1047" i="2"/>
  <c r="BE1051" i="2"/>
  <c r="BE1055" i="2"/>
  <c r="BE1059" i="2"/>
  <c r="BE1063" i="2"/>
  <c r="BE1067" i="2"/>
  <c r="BE1071" i="2"/>
  <c r="BE1075" i="2"/>
  <c r="BE1079" i="2"/>
  <c r="BE1083" i="2"/>
  <c r="BE1087" i="2"/>
  <c r="BE1091" i="2"/>
  <c r="BE1095" i="2"/>
  <c r="BE1099" i="2"/>
  <c r="BE1103" i="2"/>
  <c r="BE1107" i="2"/>
  <c r="BE1111" i="2"/>
  <c r="BE1115" i="2"/>
  <c r="BE1119" i="2"/>
  <c r="BE1123" i="2"/>
  <c r="BE1127" i="2"/>
  <c r="BE1131" i="2"/>
  <c r="BE1135" i="2"/>
  <c r="BE1139" i="2"/>
  <c r="BE1143" i="2"/>
  <c r="BE1147" i="2"/>
  <c r="BE1151" i="2"/>
  <c r="BE1155" i="2"/>
  <c r="BE1159" i="2"/>
  <c r="BE1163" i="2"/>
  <c r="BE1167" i="2"/>
  <c r="BE1171" i="2"/>
  <c r="BE1175" i="2"/>
  <c r="BE1179" i="2"/>
  <c r="BE1183" i="2"/>
  <c r="BE1187" i="2"/>
  <c r="BE1191" i="2"/>
  <c r="BE1195" i="2"/>
  <c r="BE1199" i="2"/>
  <c r="BE1203" i="2"/>
  <c r="BE1207" i="2"/>
  <c r="BE1211" i="2"/>
  <c r="BE1215" i="2"/>
  <c r="BE1219" i="2"/>
  <c r="BE1223" i="2"/>
  <c r="BE1227" i="2"/>
  <c r="BE1231" i="2"/>
  <c r="BE1235" i="2"/>
  <c r="BE1239" i="2"/>
  <c r="BE1243" i="2"/>
  <c r="BE1247" i="2"/>
  <c r="BE1251" i="2"/>
  <c r="BE268" i="2"/>
  <c r="BE432" i="2"/>
  <c r="BE560" i="2"/>
  <c r="BE584" i="2"/>
  <c r="BE668" i="2"/>
  <c r="BE729" i="2"/>
  <c r="BE736" i="2"/>
  <c r="BE743" i="2"/>
  <c r="BE797" i="2"/>
  <c r="BE813" i="2"/>
  <c r="BE821" i="2"/>
  <c r="BE829" i="2"/>
  <c r="BE837" i="2"/>
  <c r="BE845" i="2"/>
  <c r="BE853" i="2"/>
  <c r="BE861" i="2"/>
  <c r="BE870" i="2"/>
  <c r="BE874" i="2"/>
  <c r="BE878" i="2"/>
  <c r="BE882" i="2"/>
  <c r="BE886" i="2"/>
  <c r="BE890" i="2"/>
  <c r="BE894" i="2"/>
  <c r="BE898" i="2"/>
  <c r="BE902" i="2"/>
  <c r="BE906" i="2"/>
  <c r="BE910" i="2"/>
  <c r="BE914" i="2"/>
  <c r="BE918" i="2"/>
  <c r="BE922" i="2"/>
  <c r="BE926" i="2"/>
  <c r="BE930" i="2"/>
  <c r="BE934" i="2"/>
  <c r="BE938" i="2"/>
  <c r="BE942" i="2"/>
  <c r="BE946" i="2"/>
  <c r="BE950" i="2"/>
  <c r="BE954" i="2"/>
  <c r="BE958" i="2"/>
  <c r="BE962" i="2"/>
  <c r="BE966" i="2"/>
  <c r="BE970" i="2"/>
  <c r="BE974" i="2"/>
  <c r="BE978" i="2"/>
  <c r="BE982" i="2"/>
  <c r="BE986" i="2"/>
  <c r="BE990" i="2"/>
  <c r="BE994" i="2"/>
  <c r="BE998" i="2"/>
  <c r="BE1002" i="2"/>
  <c r="BE1006" i="2"/>
  <c r="BE1010" i="2"/>
  <c r="BE1014" i="2"/>
  <c r="BE1018" i="2"/>
  <c r="BE1022" i="2"/>
  <c r="BE1026" i="2"/>
  <c r="BE1030" i="2"/>
  <c r="BE1034" i="2"/>
  <c r="BE1038" i="2"/>
  <c r="BE1042" i="2"/>
  <c r="BE1046" i="2"/>
  <c r="BE1050" i="2"/>
  <c r="BE1054" i="2"/>
  <c r="BE1058" i="2"/>
  <c r="BE1062" i="2"/>
  <c r="BE1066" i="2"/>
  <c r="BE1070" i="2"/>
  <c r="BE1074" i="2"/>
  <c r="BE1078" i="2"/>
  <c r="BE1082" i="2"/>
  <c r="BE1086" i="2"/>
  <c r="BE1090" i="2"/>
  <c r="BE1094" i="2"/>
  <c r="BE1098" i="2"/>
  <c r="BE1102" i="2"/>
  <c r="BE1106" i="2"/>
  <c r="BE1110" i="2"/>
  <c r="BE1114" i="2"/>
  <c r="BE1118" i="2"/>
  <c r="BE1122" i="2"/>
  <c r="BE1126" i="2"/>
  <c r="BE1130" i="2"/>
  <c r="BE1134" i="2"/>
  <c r="BE1138" i="2"/>
  <c r="BE1142" i="2"/>
  <c r="BE1146" i="2"/>
  <c r="BE1150" i="2"/>
  <c r="BE1154" i="2"/>
  <c r="BE1158" i="2"/>
  <c r="BE1162" i="2"/>
  <c r="BE1166" i="2"/>
  <c r="BE1170" i="2"/>
  <c r="BE1174" i="2"/>
  <c r="BE1178" i="2"/>
  <c r="BE1182" i="2"/>
  <c r="BE400" i="2"/>
  <c r="BE528" i="2"/>
  <c r="BE568" i="2"/>
  <c r="BE632" i="2"/>
  <c r="BE660" i="2"/>
  <c r="BE681" i="2"/>
  <c r="BE688" i="2"/>
  <c r="BE695" i="2"/>
  <c r="BE745" i="2"/>
  <c r="BE752" i="2"/>
  <c r="BE759" i="2"/>
  <c r="BE793" i="2"/>
  <c r="BE808" i="2"/>
  <c r="BE816" i="2"/>
  <c r="BE824" i="2"/>
  <c r="BE832" i="2"/>
  <c r="BE840" i="2"/>
  <c r="BE848" i="2"/>
  <c r="BE856" i="2"/>
  <c r="BE864" i="2"/>
  <c r="BE869" i="2"/>
  <c r="BE873" i="2"/>
  <c r="BE877" i="2"/>
  <c r="BE881" i="2"/>
  <c r="BE885" i="2"/>
  <c r="BE889" i="2"/>
  <c r="BE893" i="2"/>
  <c r="BE897" i="2"/>
  <c r="BE901" i="2"/>
  <c r="BE905" i="2"/>
  <c r="BE909" i="2"/>
  <c r="BE913" i="2"/>
  <c r="BE917" i="2"/>
  <c r="BE921" i="2"/>
  <c r="BE925" i="2"/>
  <c r="BE929" i="2"/>
  <c r="BE933" i="2"/>
  <c r="BE937" i="2"/>
  <c r="BE941" i="2"/>
  <c r="BE945" i="2"/>
  <c r="BE949" i="2"/>
  <c r="BE953" i="2"/>
  <c r="BE957" i="2"/>
  <c r="BE961" i="2"/>
  <c r="BE965" i="2"/>
  <c r="BE969" i="2"/>
  <c r="BE973" i="2"/>
  <c r="BE977" i="2"/>
  <c r="BE981" i="2"/>
  <c r="BE985" i="2"/>
  <c r="BE989" i="2"/>
  <c r="BE993" i="2"/>
  <c r="BE997" i="2"/>
  <c r="BE1001" i="2"/>
  <c r="BE1005" i="2"/>
  <c r="BE1009" i="2"/>
  <c r="BE1013" i="2"/>
  <c r="BE1017" i="2"/>
  <c r="BE1021" i="2"/>
  <c r="BE1025" i="2"/>
  <c r="BE1029" i="2"/>
  <c r="BE1033" i="2"/>
  <c r="BE1037" i="2"/>
  <c r="BE1041" i="2"/>
  <c r="BE1045" i="2"/>
  <c r="BE1049" i="2"/>
  <c r="BE1053" i="2"/>
  <c r="BE1057" i="2"/>
  <c r="BE1061" i="2"/>
  <c r="BE1065" i="2"/>
  <c r="BE1069" i="2"/>
  <c r="BE1073" i="2"/>
  <c r="BE1077" i="2"/>
  <c r="BE1081" i="2"/>
  <c r="BE1085" i="2"/>
  <c r="BE1089" i="2"/>
  <c r="BE1093" i="2"/>
  <c r="BE1097" i="2"/>
  <c r="BE1101" i="2"/>
  <c r="BE1105" i="2"/>
  <c r="BE1109" i="2"/>
  <c r="BE1113" i="2"/>
  <c r="BE1117" i="2"/>
  <c r="BE1121" i="2"/>
  <c r="BE1125" i="2"/>
  <c r="BE1129" i="2"/>
  <c r="BE1133" i="2"/>
  <c r="BE1137" i="2"/>
  <c r="BE1141" i="2"/>
  <c r="BE1145" i="2"/>
  <c r="BE1149" i="2"/>
  <c r="BE1153" i="2"/>
  <c r="BE1157" i="2"/>
  <c r="BE1161" i="2"/>
  <c r="BE1165" i="2"/>
  <c r="BE1169" i="2"/>
  <c r="BE1173" i="2"/>
  <c r="BE1177" i="2"/>
  <c r="BE1181" i="2"/>
  <c r="BE1185" i="2"/>
  <c r="BE1189" i="2"/>
  <c r="BE1193" i="2"/>
  <c r="BE1197" i="2"/>
  <c r="BE1201" i="2"/>
  <c r="BE1205" i="2"/>
  <c r="BE1209" i="2"/>
  <c r="BE1213" i="2"/>
  <c r="BE1217" i="2"/>
  <c r="BE1221" i="2"/>
  <c r="BE1225" i="2"/>
  <c r="BE1229" i="2"/>
  <c r="BE1233" i="2"/>
  <c r="BE1237" i="2"/>
  <c r="BE1241" i="2"/>
  <c r="BE1245" i="2"/>
  <c r="BE1249" i="2"/>
  <c r="BE496" i="2"/>
  <c r="BE616" i="2"/>
  <c r="BE704" i="2"/>
  <c r="BE761" i="2"/>
  <c r="BE789" i="2"/>
  <c r="BE809" i="2"/>
  <c r="BE841" i="2"/>
  <c r="BE876" i="2"/>
  <c r="BE892" i="2"/>
  <c r="BE908" i="2"/>
  <c r="BE924" i="2"/>
  <c r="BE940" i="2"/>
  <c r="BE956" i="2"/>
  <c r="BE972" i="2"/>
  <c r="BE988" i="2"/>
  <c r="BE1004" i="2"/>
  <c r="BE1020" i="2"/>
  <c r="BE1036" i="2"/>
  <c r="BE1052" i="2"/>
  <c r="BE1068" i="2"/>
  <c r="BE1084" i="2"/>
  <c r="BE1100" i="2"/>
  <c r="BE1116" i="2"/>
  <c r="BE1132" i="2"/>
  <c r="BE1148" i="2"/>
  <c r="BE1164" i="2"/>
  <c r="BE1180" i="2"/>
  <c r="BE1184" i="2"/>
  <c r="BE1192" i="2"/>
  <c r="BE1200" i="2"/>
  <c r="BE1208" i="2"/>
  <c r="BE1216" i="2"/>
  <c r="BE1224" i="2"/>
  <c r="BE1232" i="2"/>
  <c r="BE1240" i="2"/>
  <c r="BE1248" i="2"/>
  <c r="BE1255" i="2"/>
  <c r="BE1259" i="2"/>
  <c r="BE1263" i="2"/>
  <c r="BE1267" i="2"/>
  <c r="BE1271" i="2"/>
  <c r="BE1275" i="2"/>
  <c r="BE1279" i="2"/>
  <c r="BE1283" i="2"/>
  <c r="BE1287" i="2"/>
  <c r="BE1291" i="2"/>
  <c r="BE1295" i="2"/>
  <c r="BE1299" i="2"/>
  <c r="BE1303" i="2"/>
  <c r="BE1307" i="2"/>
  <c r="BE1311" i="2"/>
  <c r="BE1315" i="2"/>
  <c r="BE1319" i="2"/>
  <c r="BE1323" i="2"/>
  <c r="BE1327" i="2"/>
  <c r="BE1331" i="2"/>
  <c r="BE1335" i="2"/>
  <c r="BE1339" i="2"/>
  <c r="BE1343" i="2"/>
  <c r="BE1347" i="2"/>
  <c r="BE1351" i="2"/>
  <c r="BE1355" i="2"/>
  <c r="BE1359" i="2"/>
  <c r="BE1363" i="2"/>
  <c r="BE1367" i="2"/>
  <c r="BE1371" i="2"/>
  <c r="BE1375" i="2"/>
  <c r="BE1379" i="2"/>
  <c r="BE1383" i="2"/>
  <c r="BE1387" i="2"/>
  <c r="BE1391" i="2"/>
  <c r="BE1395" i="2"/>
  <c r="BE1399" i="2"/>
  <c r="BE1403" i="2"/>
  <c r="BE1407" i="2"/>
  <c r="BE1411" i="2"/>
  <c r="BE1415" i="2"/>
  <c r="BE1419" i="2"/>
  <c r="BE1423" i="2"/>
  <c r="BE1427" i="2"/>
  <c r="BE1431" i="2"/>
  <c r="BE1435" i="2"/>
  <c r="BE1439" i="2"/>
  <c r="BE1443" i="2"/>
  <c r="BE1447" i="2"/>
  <c r="BE1451" i="2"/>
  <c r="BE1455" i="2"/>
  <c r="BE1459" i="2"/>
  <c r="BE1463" i="2"/>
  <c r="BE1467" i="2"/>
  <c r="BE1471" i="2"/>
  <c r="BE1475" i="2"/>
  <c r="BE1479" i="2"/>
  <c r="BE1483" i="2"/>
  <c r="BE1487" i="2"/>
  <c r="BE1491" i="2"/>
  <c r="BE1495" i="2"/>
  <c r="BE1499" i="2"/>
  <c r="BE1503" i="2"/>
  <c r="BE1507" i="2"/>
  <c r="BE1511" i="2"/>
  <c r="BE1515" i="2"/>
  <c r="BE1519" i="2"/>
  <c r="BE1523" i="2"/>
  <c r="BE1527" i="2"/>
  <c r="BE1531" i="2"/>
  <c r="BE1535" i="2"/>
  <c r="BE1539" i="2"/>
  <c r="BE1543" i="2"/>
  <c r="BE1547" i="2"/>
  <c r="BE1551" i="2"/>
  <c r="BE1555" i="2"/>
  <c r="BE1559" i="2"/>
  <c r="BE1563" i="2"/>
  <c r="BE1567" i="2"/>
  <c r="BE1571" i="2"/>
  <c r="BE1575" i="2"/>
  <c r="BE711" i="2"/>
  <c r="BE768" i="2"/>
  <c r="BE833" i="2"/>
  <c r="BE865" i="2"/>
  <c r="BE872" i="2"/>
  <c r="BE888" i="2"/>
  <c r="BE904" i="2"/>
  <c r="BE920" i="2"/>
  <c r="BE936" i="2"/>
  <c r="BE952" i="2"/>
  <c r="BE968" i="2"/>
  <c r="BE984" i="2"/>
  <c r="BE1000" i="2"/>
  <c r="BE1016" i="2"/>
  <c r="BE1032" i="2"/>
  <c r="BE1048" i="2"/>
  <c r="BE1064" i="2"/>
  <c r="BE1080" i="2"/>
  <c r="BE1096" i="2"/>
  <c r="BE1112" i="2"/>
  <c r="BE1128" i="2"/>
  <c r="BE1144" i="2"/>
  <c r="BE1160" i="2"/>
  <c r="BE1176" i="2"/>
  <c r="BE1190" i="2"/>
  <c r="BE1198" i="2"/>
  <c r="BE1206" i="2"/>
  <c r="BE1214" i="2"/>
  <c r="BE1222" i="2"/>
  <c r="BE1230" i="2"/>
  <c r="BE1238" i="2"/>
  <c r="BE1246" i="2"/>
  <c r="BE1254" i="2"/>
  <c r="BE1258" i="2"/>
  <c r="BE1262" i="2"/>
  <c r="BE1266" i="2"/>
  <c r="BE1270" i="2"/>
  <c r="BE1274" i="2"/>
  <c r="BE1278" i="2"/>
  <c r="BE1282" i="2"/>
  <c r="BE1286" i="2"/>
  <c r="BE1290" i="2"/>
  <c r="BE1294" i="2"/>
  <c r="BE1298" i="2"/>
  <c r="BE1302" i="2"/>
  <c r="BE1306" i="2"/>
  <c r="BE1310" i="2"/>
  <c r="BE1314" i="2"/>
  <c r="BE1318" i="2"/>
  <c r="BE1322" i="2"/>
  <c r="BE1326" i="2"/>
  <c r="BE1330" i="2"/>
  <c r="BE1334" i="2"/>
  <c r="BE1338" i="2"/>
  <c r="BE1342" i="2"/>
  <c r="BE1346" i="2"/>
  <c r="BE1350" i="2"/>
  <c r="BE1354" i="2"/>
  <c r="BE1358" i="2"/>
  <c r="BE1362" i="2"/>
  <c r="BE1366" i="2"/>
  <c r="BE1370" i="2"/>
  <c r="BE1374" i="2"/>
  <c r="BE1378" i="2"/>
  <c r="BE1382" i="2"/>
  <c r="BE1386" i="2"/>
  <c r="BE1390" i="2"/>
  <c r="BE1394" i="2"/>
  <c r="BE1398" i="2"/>
  <c r="BE1402" i="2"/>
  <c r="BE1406" i="2"/>
  <c r="BE1410" i="2"/>
  <c r="BE1414" i="2"/>
  <c r="BE1418" i="2"/>
  <c r="BE1422" i="2"/>
  <c r="BE1426" i="2"/>
  <c r="BE1430" i="2"/>
  <c r="BE1434" i="2"/>
  <c r="BE1438" i="2"/>
  <c r="BE1442" i="2"/>
  <c r="BE1446" i="2"/>
  <c r="BE1450" i="2"/>
  <c r="BE1454" i="2"/>
  <c r="BE1458" i="2"/>
  <c r="BE1462" i="2"/>
  <c r="BE1466" i="2"/>
  <c r="BE1470" i="2"/>
  <c r="BE1474" i="2"/>
  <c r="BE1478" i="2"/>
  <c r="BE1482" i="2"/>
  <c r="BE1486" i="2"/>
  <c r="BE1490" i="2"/>
  <c r="BE1494" i="2"/>
  <c r="BE1498" i="2"/>
  <c r="BE1502" i="2"/>
  <c r="BE1506" i="2"/>
  <c r="BE1510" i="2"/>
  <c r="BE1514" i="2"/>
  <c r="BE1518" i="2"/>
  <c r="BE1522" i="2"/>
  <c r="BE1526" i="2"/>
  <c r="BE1530" i="2"/>
  <c r="BE1534" i="2"/>
  <c r="BE1538" i="2"/>
  <c r="BE1542" i="2"/>
  <c r="BE1546" i="2"/>
  <c r="BE1550" i="2"/>
  <c r="BE1554" i="2"/>
  <c r="BE1558" i="2"/>
  <c r="BE1562" i="2"/>
  <c r="BE1566" i="2"/>
  <c r="BE1570" i="2"/>
  <c r="BE1574" i="2"/>
  <c r="BE652" i="2"/>
  <c r="BE775" i="2"/>
  <c r="BE825" i="2"/>
  <c r="BE857" i="2"/>
  <c r="BE884" i="2"/>
  <c r="BE900" i="2"/>
  <c r="BE916" i="2"/>
  <c r="BE932" i="2"/>
  <c r="BE948" i="2"/>
  <c r="BE964" i="2"/>
  <c r="BE980" i="2"/>
  <c r="BE996" i="2"/>
  <c r="BE1012" i="2"/>
  <c r="BE1028" i="2"/>
  <c r="BE1044" i="2"/>
  <c r="BE1060" i="2"/>
  <c r="BE1076" i="2"/>
  <c r="BE1092" i="2"/>
  <c r="BE1108" i="2"/>
  <c r="BE1124" i="2"/>
  <c r="BE1140" i="2"/>
  <c r="BE1156" i="2"/>
  <c r="BE1172" i="2"/>
  <c r="BE1188" i="2"/>
  <c r="BE1196" i="2"/>
  <c r="BE1204" i="2"/>
  <c r="BE1212" i="2"/>
  <c r="BE1220" i="2"/>
  <c r="BE1228" i="2"/>
  <c r="BE1236" i="2"/>
  <c r="BE1244" i="2"/>
  <c r="BE1253" i="2"/>
  <c r="BE1257" i="2"/>
  <c r="BE1261" i="2"/>
  <c r="BE1265" i="2"/>
  <c r="BE1269" i="2"/>
  <c r="BE1273" i="2"/>
  <c r="BE1277" i="2"/>
  <c r="BE1281" i="2"/>
  <c r="BE1285" i="2"/>
  <c r="BE1289" i="2"/>
  <c r="BE1293" i="2"/>
  <c r="BE1297" i="2"/>
  <c r="BE1301" i="2"/>
  <c r="BE1305" i="2"/>
  <c r="BE1309" i="2"/>
  <c r="BE1313" i="2"/>
  <c r="BE1317" i="2"/>
  <c r="BE1321" i="2"/>
  <c r="BE1325" i="2"/>
  <c r="BE1329" i="2"/>
  <c r="BE1333" i="2"/>
  <c r="BE1337" i="2"/>
  <c r="BE1341" i="2"/>
  <c r="BE1345" i="2"/>
  <c r="BE1349" i="2"/>
  <c r="BE1353" i="2"/>
  <c r="BE1357" i="2"/>
  <c r="BE1361" i="2"/>
  <c r="BE1365" i="2"/>
  <c r="BE1369" i="2"/>
  <c r="BE1373" i="2"/>
  <c r="BE1377" i="2"/>
  <c r="BE1381" i="2"/>
  <c r="BE1385" i="2"/>
  <c r="BE1389" i="2"/>
  <c r="BE1393" i="2"/>
  <c r="BE1397" i="2"/>
  <c r="BE1401" i="2"/>
  <c r="BE1405" i="2"/>
  <c r="BE1409" i="2"/>
  <c r="BE1413" i="2"/>
  <c r="BE1417" i="2"/>
  <c r="BE1421" i="2"/>
  <c r="BE1425" i="2"/>
  <c r="BE1429" i="2"/>
  <c r="BE1433" i="2"/>
  <c r="BE1437" i="2"/>
  <c r="BE1441" i="2"/>
  <c r="BE1445" i="2"/>
  <c r="BE1449" i="2"/>
  <c r="BE1453" i="2"/>
  <c r="BE1457" i="2"/>
  <c r="BE1461" i="2"/>
  <c r="BE1465" i="2"/>
  <c r="BE1469" i="2"/>
  <c r="BE1473" i="2"/>
  <c r="BE1477" i="2"/>
  <c r="BE1481" i="2"/>
  <c r="BE1485" i="2"/>
  <c r="BE1489" i="2"/>
  <c r="BE1493" i="2"/>
  <c r="BE1497" i="2"/>
  <c r="BE1501" i="2"/>
  <c r="BE1505" i="2"/>
  <c r="BE1509" i="2"/>
  <c r="BE1513" i="2"/>
  <c r="BE1517" i="2"/>
  <c r="BE1521" i="2"/>
  <c r="BE1525" i="2"/>
  <c r="BE1529" i="2"/>
  <c r="BE1533" i="2"/>
  <c r="BE1537" i="2"/>
  <c r="BE1541" i="2"/>
  <c r="BE1545" i="2"/>
  <c r="BE1549" i="2"/>
  <c r="BE1553" i="2"/>
  <c r="BE1557" i="2"/>
  <c r="BE1561" i="2"/>
  <c r="BE1565" i="2"/>
  <c r="BE1569" i="2"/>
  <c r="BE1573" i="2"/>
  <c r="BE697" i="2"/>
  <c r="BE805" i="2"/>
  <c r="BE849" i="2"/>
  <c r="BE880" i="2"/>
  <c r="BE944" i="2"/>
  <c r="BE1008" i="2"/>
  <c r="BE1072" i="2"/>
  <c r="BE1136" i="2"/>
  <c r="BE1202" i="2"/>
  <c r="BE1234" i="2"/>
  <c r="BE1264" i="2"/>
  <c r="BE1280" i="2"/>
  <c r="BE1296" i="2"/>
  <c r="BE1312" i="2"/>
  <c r="BE1328" i="2"/>
  <c r="BE1344" i="2"/>
  <c r="BE1360" i="2"/>
  <c r="BE1376" i="2"/>
  <c r="BE1392" i="2"/>
  <c r="BE1408" i="2"/>
  <c r="BE1424" i="2"/>
  <c r="BE1440" i="2"/>
  <c r="BE1456" i="2"/>
  <c r="BE1472" i="2"/>
  <c r="BE1488" i="2"/>
  <c r="BE1504" i="2"/>
  <c r="BE1520" i="2"/>
  <c r="BE1536" i="2"/>
  <c r="BE1552" i="2"/>
  <c r="BE1568" i="2"/>
  <c r="BE1576" i="2"/>
  <c r="BE1580" i="2"/>
  <c r="BE1584" i="2"/>
  <c r="BE1588" i="2"/>
  <c r="BE1592" i="2"/>
  <c r="BE1596" i="2"/>
  <c r="BE1600" i="2"/>
  <c r="BE1604" i="2"/>
  <c r="BE1608" i="2"/>
  <c r="BE1612" i="2"/>
  <c r="BE1616" i="2"/>
  <c r="BE1620" i="2"/>
  <c r="BE1624" i="2"/>
  <c r="BE1628" i="2"/>
  <c r="BE1632" i="2"/>
  <c r="BE1636" i="2"/>
  <c r="BE1640" i="2"/>
  <c r="BE1644" i="2"/>
  <c r="BE1648" i="2"/>
  <c r="BE1652" i="2"/>
  <c r="BE1656" i="2"/>
  <c r="BE1660" i="2"/>
  <c r="BE1664" i="2"/>
  <c r="BE1668" i="2"/>
  <c r="BE1672" i="2"/>
  <c r="BE1676" i="2"/>
  <c r="BE1680" i="2"/>
  <c r="BE1684" i="2"/>
  <c r="BE1688" i="2"/>
  <c r="BE1692" i="2"/>
  <c r="BE1696" i="2"/>
  <c r="BE1700" i="2"/>
  <c r="BE1704" i="2"/>
  <c r="BE1708" i="2"/>
  <c r="BE1712" i="2"/>
  <c r="BE1716" i="2"/>
  <c r="BE1720" i="2"/>
  <c r="BE1724" i="2"/>
  <c r="BE1728" i="2"/>
  <c r="BE1732" i="2"/>
  <c r="BE1736" i="2"/>
  <c r="BE1740" i="2"/>
  <c r="BE1744" i="2"/>
  <c r="BE1748" i="2"/>
  <c r="BE1752" i="2"/>
  <c r="BE1756" i="2"/>
  <c r="BE1760" i="2"/>
  <c r="BE1764" i="2"/>
  <c r="BE1768" i="2"/>
  <c r="BE1772" i="2"/>
  <c r="BE1776" i="2"/>
  <c r="BE1780" i="2"/>
  <c r="BE1784" i="2"/>
  <c r="BE1788" i="2"/>
  <c r="BE1792" i="2"/>
  <c r="BE1796" i="2"/>
  <c r="BE1800" i="2"/>
  <c r="BE1804" i="2"/>
  <c r="BE1808" i="2"/>
  <c r="BE1812" i="2"/>
  <c r="BE1816" i="2"/>
  <c r="BE1820" i="2"/>
  <c r="BE1824" i="2"/>
  <c r="BE1828" i="2"/>
  <c r="BE1832" i="2"/>
  <c r="BE1836" i="2"/>
  <c r="BE1840" i="2"/>
  <c r="BE1844" i="2"/>
  <c r="BE1848" i="2"/>
  <c r="BE1852" i="2"/>
  <c r="BE1856" i="2"/>
  <c r="BE1860" i="2"/>
  <c r="BE1864" i="2"/>
  <c r="BE1868" i="2"/>
  <c r="BE1872" i="2"/>
  <c r="BE1876" i="2"/>
  <c r="BE1880" i="2"/>
  <c r="BE1884" i="2"/>
  <c r="BE1888" i="2"/>
  <c r="BE1892" i="2"/>
  <c r="BE1896" i="2"/>
  <c r="BE1900" i="2"/>
  <c r="BE1904" i="2"/>
  <c r="BE1908" i="2"/>
  <c r="BE1912" i="2"/>
  <c r="BE1916" i="2"/>
  <c r="BE817" i="2"/>
  <c r="BE928" i="2"/>
  <c r="BE992" i="2"/>
  <c r="BE1056" i="2"/>
  <c r="BE1120" i="2"/>
  <c r="BE1194" i="2"/>
  <c r="BE1226" i="2"/>
  <c r="BE1260" i="2"/>
  <c r="BE1276" i="2"/>
  <c r="BE1292" i="2"/>
  <c r="BE1308" i="2"/>
  <c r="BE1324" i="2"/>
  <c r="BE1340" i="2"/>
  <c r="BE1356" i="2"/>
  <c r="BE1372" i="2"/>
  <c r="BE1388" i="2"/>
  <c r="BE1404" i="2"/>
  <c r="BE1420" i="2"/>
  <c r="BE1436" i="2"/>
  <c r="BE1452" i="2"/>
  <c r="BE1468" i="2"/>
  <c r="BE1484" i="2"/>
  <c r="BE1500" i="2"/>
  <c r="BE1516" i="2"/>
  <c r="BE1532" i="2"/>
  <c r="BE1548" i="2"/>
  <c r="BE1564" i="2"/>
  <c r="BE1579" i="2"/>
  <c r="BE1583" i="2"/>
  <c r="BE1587" i="2"/>
  <c r="BE1591" i="2"/>
  <c r="BE1595" i="2"/>
  <c r="BE1599" i="2"/>
  <c r="BE1603" i="2"/>
  <c r="BE1607" i="2"/>
  <c r="BE1611" i="2"/>
  <c r="BE1615" i="2"/>
  <c r="BE1619" i="2"/>
  <c r="BE1623" i="2"/>
  <c r="BE1627" i="2"/>
  <c r="BE1631" i="2"/>
  <c r="BE1635" i="2"/>
  <c r="BE1639" i="2"/>
  <c r="BE1643" i="2"/>
  <c r="BE1647" i="2"/>
  <c r="BE1651" i="2"/>
  <c r="BE1655" i="2"/>
  <c r="BE1659" i="2"/>
  <c r="BE1663" i="2"/>
  <c r="BE1667" i="2"/>
  <c r="BE1671" i="2"/>
  <c r="BE1675" i="2"/>
  <c r="BE1679" i="2"/>
  <c r="BE1683" i="2"/>
  <c r="BE1687" i="2"/>
  <c r="BE1691" i="2"/>
  <c r="BE1695" i="2"/>
  <c r="BE1699" i="2"/>
  <c r="BE1703" i="2"/>
  <c r="BE1707" i="2"/>
  <c r="BE1711" i="2"/>
  <c r="BE1715" i="2"/>
  <c r="BE1719" i="2"/>
  <c r="BE1723" i="2"/>
  <c r="BE1727" i="2"/>
  <c r="BE1731" i="2"/>
  <c r="BE1735" i="2"/>
  <c r="BE1739" i="2"/>
  <c r="BE1743" i="2"/>
  <c r="BE1747" i="2"/>
  <c r="BE1751" i="2"/>
  <c r="BE1755" i="2"/>
  <c r="BE1759" i="2"/>
  <c r="BE1763" i="2"/>
  <c r="BE1767" i="2"/>
  <c r="BE1771" i="2"/>
  <c r="BE1775" i="2"/>
  <c r="BE1779" i="2"/>
  <c r="BE1783" i="2"/>
  <c r="BE1787" i="2"/>
  <c r="BE1791" i="2"/>
  <c r="BE1795" i="2"/>
  <c r="BE1799" i="2"/>
  <c r="BE1803" i="2"/>
  <c r="BE1807" i="2"/>
  <c r="BE1811" i="2"/>
  <c r="BE1815" i="2"/>
  <c r="BE1819" i="2"/>
  <c r="BE1823" i="2"/>
  <c r="BE1827" i="2"/>
  <c r="BE1831" i="2"/>
  <c r="BE1835" i="2"/>
  <c r="BE1839" i="2"/>
  <c r="BE1843" i="2"/>
  <c r="BE1847" i="2"/>
  <c r="BE1851" i="2"/>
  <c r="BE1855" i="2"/>
  <c r="BE1859" i="2"/>
  <c r="BE1863" i="2"/>
  <c r="BE1867" i="2"/>
  <c r="BE1871" i="2"/>
  <c r="BE1875" i="2"/>
  <c r="BE1879" i="2"/>
  <c r="BE1883" i="2"/>
  <c r="BE1887" i="2"/>
  <c r="BE1891" i="2"/>
  <c r="BE1895" i="2"/>
  <c r="BE1899" i="2"/>
  <c r="BE1903" i="2"/>
  <c r="BE1907" i="2"/>
  <c r="BE1911" i="2"/>
  <c r="BE1915" i="2"/>
  <c r="BE1919" i="2"/>
  <c r="BE1923" i="2"/>
  <c r="BE1927" i="2"/>
  <c r="BE1931" i="2"/>
  <c r="BE912" i="2"/>
  <c r="BE976" i="2"/>
  <c r="BE1040" i="2"/>
  <c r="BE1104" i="2"/>
  <c r="BE1168" i="2"/>
  <c r="BE1186" i="2"/>
  <c r="BE1218" i="2"/>
  <c r="BE1250" i="2"/>
  <c r="BE1256" i="2"/>
  <c r="BE1272" i="2"/>
  <c r="BE1288" i="2"/>
  <c r="BE1304" i="2"/>
  <c r="BE1320" i="2"/>
  <c r="BE1336" i="2"/>
  <c r="BE1352" i="2"/>
  <c r="BE1368" i="2"/>
  <c r="BE1384" i="2"/>
  <c r="BE1400" i="2"/>
  <c r="BE1416" i="2"/>
  <c r="BE1432" i="2"/>
  <c r="BE1448" i="2"/>
  <c r="BE1464" i="2"/>
  <c r="BE1480" i="2"/>
  <c r="BE1496" i="2"/>
  <c r="BE1512" i="2"/>
  <c r="BE1528" i="2"/>
  <c r="BE1544" i="2"/>
  <c r="BE1560" i="2"/>
  <c r="BE1578" i="2"/>
  <c r="BE1582" i="2"/>
  <c r="BE1586" i="2"/>
  <c r="BE1590" i="2"/>
  <c r="BE1594" i="2"/>
  <c r="BE1598" i="2"/>
  <c r="BE1602" i="2"/>
  <c r="BE1606" i="2"/>
  <c r="BE1610" i="2"/>
  <c r="BE1614" i="2"/>
  <c r="BE1618" i="2"/>
  <c r="BE1622" i="2"/>
  <c r="BE1626" i="2"/>
  <c r="BE1630" i="2"/>
  <c r="BE1634" i="2"/>
  <c r="BE1638" i="2"/>
  <c r="BE1642" i="2"/>
  <c r="BE1646" i="2"/>
  <c r="BE1650" i="2"/>
  <c r="BE1654" i="2"/>
  <c r="BE1658" i="2"/>
  <c r="BE1662" i="2"/>
  <c r="BE1666" i="2"/>
  <c r="BE1670" i="2"/>
  <c r="BE1674" i="2"/>
  <c r="BE1678" i="2"/>
  <c r="BE1682" i="2"/>
  <c r="BE1686" i="2"/>
  <c r="BE1690" i="2"/>
  <c r="BE1694" i="2"/>
  <c r="BE1698" i="2"/>
  <c r="BE1702" i="2"/>
  <c r="BE1706" i="2"/>
  <c r="BE1710" i="2"/>
  <c r="BE1714" i="2"/>
  <c r="BE1718" i="2"/>
  <c r="BE1722" i="2"/>
  <c r="BE1726" i="2"/>
  <c r="BE1730" i="2"/>
  <c r="BE1734" i="2"/>
  <c r="BE1738" i="2"/>
  <c r="BE1742" i="2"/>
  <c r="BE1746" i="2"/>
  <c r="BE1750" i="2"/>
  <c r="BE1754" i="2"/>
  <c r="BE1758" i="2"/>
  <c r="BE1762" i="2"/>
  <c r="BE1766" i="2"/>
  <c r="BE1770" i="2"/>
  <c r="BE1774" i="2"/>
  <c r="BE1778" i="2"/>
  <c r="BE1782" i="2"/>
  <c r="BE1786" i="2"/>
  <c r="BE1790" i="2"/>
  <c r="BE1794" i="2"/>
  <c r="BE1798" i="2"/>
  <c r="BE1802" i="2"/>
  <c r="BE1806" i="2"/>
  <c r="BE1810" i="2"/>
  <c r="BE1814" i="2"/>
  <c r="BE1818" i="2"/>
  <c r="BE1822" i="2"/>
  <c r="BE1826" i="2"/>
  <c r="BE1830" i="2"/>
  <c r="BE1834" i="2"/>
  <c r="BE1838" i="2"/>
  <c r="BE1842" i="2"/>
  <c r="BE1846" i="2"/>
  <c r="BE1850" i="2"/>
  <c r="BE1854" i="2"/>
  <c r="BE1858" i="2"/>
  <c r="BE1862" i="2"/>
  <c r="BE1866" i="2"/>
  <c r="BE1870" i="2"/>
  <c r="BE1874" i="2"/>
  <c r="BE1878" i="2"/>
  <c r="BE1882" i="2"/>
  <c r="BE1886" i="2"/>
  <c r="BE1890" i="2"/>
  <c r="BE1894" i="2"/>
  <c r="BE1898" i="2"/>
  <c r="BE1902" i="2"/>
  <c r="BE1906" i="2"/>
  <c r="BE1910" i="2"/>
  <c r="BE1914" i="2"/>
  <c r="BE1918" i="2"/>
  <c r="BE1922" i="2"/>
  <c r="BE1926" i="2"/>
  <c r="BE1930" i="2"/>
  <c r="BE960" i="2"/>
  <c r="BE1242" i="2"/>
  <c r="BE1268" i="2"/>
  <c r="BE1332" i="2"/>
  <c r="BE1396" i="2"/>
  <c r="BE1460" i="2"/>
  <c r="BE1524" i="2"/>
  <c r="BE1589" i="2"/>
  <c r="BE1605" i="2"/>
  <c r="BE1621" i="2"/>
  <c r="BE1637" i="2"/>
  <c r="BE1653" i="2"/>
  <c r="BE1669" i="2"/>
  <c r="BE1685" i="2"/>
  <c r="BE1701" i="2"/>
  <c r="BE1717" i="2"/>
  <c r="BE1733" i="2"/>
  <c r="BE1749" i="2"/>
  <c r="BE1765" i="2"/>
  <c r="BE1781" i="2"/>
  <c r="BE1797" i="2"/>
  <c r="BE1813" i="2"/>
  <c r="BE1829" i="2"/>
  <c r="BE1845" i="2"/>
  <c r="BE1861" i="2"/>
  <c r="BE1877" i="2"/>
  <c r="BE1893" i="2"/>
  <c r="BE1909" i="2"/>
  <c r="BE1921" i="2"/>
  <c r="BE1929" i="2"/>
  <c r="BE1935" i="2"/>
  <c r="BE1939" i="2"/>
  <c r="BE1943" i="2"/>
  <c r="BE1947" i="2"/>
  <c r="BE1951" i="2"/>
  <c r="BE1955" i="2"/>
  <c r="BE1959" i="2"/>
  <c r="BE1963" i="2"/>
  <c r="BE1967" i="2"/>
  <c r="BE1971" i="2"/>
  <c r="BE1975" i="2"/>
  <c r="BE1979" i="2"/>
  <c r="BE1983" i="2"/>
  <c r="BE1987" i="2"/>
  <c r="BE1991" i="2"/>
  <c r="BE1995" i="2"/>
  <c r="BE1999" i="2"/>
  <c r="BE2003" i="2"/>
  <c r="BE2007" i="2"/>
  <c r="BE2011" i="2"/>
  <c r="BE2015" i="2"/>
  <c r="BE2019" i="2"/>
  <c r="BE2023" i="2"/>
  <c r="BE2027" i="2"/>
  <c r="BE2031" i="2"/>
  <c r="BE2035" i="2"/>
  <c r="BE2039" i="2"/>
  <c r="BE2043" i="2"/>
  <c r="BE2047" i="2"/>
  <c r="BE2051" i="2"/>
  <c r="BE2055" i="2"/>
  <c r="BE2059" i="2"/>
  <c r="BE2063" i="2"/>
  <c r="BE2067" i="2"/>
  <c r="BE2071" i="2"/>
  <c r="BE2075" i="2"/>
  <c r="BE2079" i="2"/>
  <c r="BE2083" i="2"/>
  <c r="BE2087" i="2"/>
  <c r="BE2091" i="2"/>
  <c r="BE2095" i="2"/>
  <c r="BE2099" i="2"/>
  <c r="BE2103" i="2"/>
  <c r="BE2107" i="2"/>
  <c r="BE2111" i="2"/>
  <c r="BE2115" i="2"/>
  <c r="BE2119" i="2"/>
  <c r="BE2123" i="2"/>
  <c r="BE2127" i="2"/>
  <c r="BE2131" i="2"/>
  <c r="BE2135" i="2"/>
  <c r="BE2139" i="2"/>
  <c r="BE2143" i="2"/>
  <c r="BE2147" i="2"/>
  <c r="BE2151" i="2"/>
  <c r="BE2155" i="2"/>
  <c r="BE2159" i="2"/>
  <c r="BE2163" i="2"/>
  <c r="BE2167" i="2"/>
  <c r="BE2171" i="2"/>
  <c r="BE2175" i="2"/>
  <c r="BE2179" i="2"/>
  <c r="BE2183" i="2"/>
  <c r="BE2187" i="2"/>
  <c r="BE2191" i="2"/>
  <c r="BE2195" i="2"/>
  <c r="BE2199" i="2"/>
  <c r="BE2203" i="2"/>
  <c r="BE2207" i="2"/>
  <c r="BE2211" i="2"/>
  <c r="BE2215" i="2"/>
  <c r="BE2219" i="2"/>
  <c r="BE2223" i="2"/>
  <c r="BE2227" i="2"/>
  <c r="BE2231" i="2"/>
  <c r="BE2235" i="2"/>
  <c r="BE2239" i="2"/>
  <c r="BE2243" i="2"/>
  <c r="BE2247" i="2"/>
  <c r="BE2251" i="2"/>
  <c r="BE2255" i="2"/>
  <c r="BE2259" i="2"/>
  <c r="BE2263" i="2"/>
  <c r="BE2267" i="2"/>
  <c r="BE2271" i="2"/>
  <c r="BE2275" i="2"/>
  <c r="BE2279" i="2"/>
  <c r="BE2283" i="2"/>
  <c r="BE2287" i="2"/>
  <c r="BE2291" i="2"/>
  <c r="BE2295" i="2"/>
  <c r="BE2299" i="2"/>
  <c r="BE2303" i="2"/>
  <c r="BE2307" i="2"/>
  <c r="BE2311" i="2"/>
  <c r="BE2315" i="2"/>
  <c r="BE2319" i="2"/>
  <c r="BE2323" i="2"/>
  <c r="BE2327" i="2"/>
  <c r="BE2331" i="2"/>
  <c r="BE2335" i="2"/>
  <c r="BE2339" i="2"/>
  <c r="BE2343" i="2"/>
  <c r="BE2347" i="2"/>
  <c r="BE2351" i="2"/>
  <c r="BE2355" i="2"/>
  <c r="BE2359" i="2"/>
  <c r="BE2363" i="2"/>
  <c r="BE2367" i="2"/>
  <c r="BE2371" i="2"/>
  <c r="BE2375" i="2"/>
  <c r="BE2379" i="2"/>
  <c r="BE2383" i="2"/>
  <c r="BE2387" i="2"/>
  <c r="BE2391" i="2"/>
  <c r="BE2395" i="2"/>
  <c r="BE2399" i="2"/>
  <c r="BE2403" i="2"/>
  <c r="BE2407" i="2"/>
  <c r="BE2411" i="2"/>
  <c r="BE2415" i="2"/>
  <c r="BE2419" i="2"/>
  <c r="BE2423" i="2"/>
  <c r="BE2427" i="2"/>
  <c r="BE2431" i="2"/>
  <c r="BE2435" i="2"/>
  <c r="BE2439" i="2"/>
  <c r="BE2443" i="2"/>
  <c r="BE2447" i="2"/>
  <c r="BE2451" i="2"/>
  <c r="BE2455" i="2"/>
  <c r="BE2459" i="2"/>
  <c r="BE2463" i="2"/>
  <c r="BE2467" i="2"/>
  <c r="BE2471" i="2"/>
  <c r="BE2475" i="2"/>
  <c r="BE2479" i="2"/>
  <c r="BE2483" i="2"/>
  <c r="BE2487" i="2"/>
  <c r="BE2491" i="2"/>
  <c r="BE2495" i="2"/>
  <c r="BE2499" i="2"/>
  <c r="BE2503" i="2"/>
  <c r="BE2507" i="2"/>
  <c r="BE2511" i="2"/>
  <c r="BE2515" i="2"/>
  <c r="BE2519" i="2"/>
  <c r="BE2523" i="2"/>
  <c r="BE2527" i="2"/>
  <c r="BE2531" i="2"/>
  <c r="BE2535" i="2"/>
  <c r="BE2539" i="2"/>
  <c r="BE2543" i="2"/>
  <c r="BE2547" i="2"/>
  <c r="BE2551" i="2"/>
  <c r="BE2555" i="2"/>
  <c r="BE2559" i="2"/>
  <c r="BE2563" i="2"/>
  <c r="BE2567" i="2"/>
  <c r="BE2571" i="2"/>
  <c r="BE2575" i="2"/>
  <c r="BE2579" i="2"/>
  <c r="BE2583" i="2"/>
  <c r="BE2587" i="2"/>
  <c r="BE2591" i="2"/>
  <c r="BE2595" i="2"/>
  <c r="BE2599" i="2"/>
  <c r="BE2603" i="2"/>
  <c r="BE2607" i="2"/>
  <c r="BE2611" i="2"/>
  <c r="BE2615" i="2"/>
  <c r="BE2619" i="2"/>
  <c r="BE2623" i="2"/>
  <c r="BE2627" i="2"/>
  <c r="BE2631" i="2"/>
  <c r="BE2635" i="2"/>
  <c r="BE2639" i="2"/>
  <c r="BE2643" i="2"/>
  <c r="BE2647" i="2"/>
  <c r="BE2651" i="2"/>
  <c r="BE2655" i="2"/>
  <c r="BE2659" i="2"/>
  <c r="BE2663" i="2"/>
  <c r="BE2667" i="2"/>
  <c r="BE2671" i="2"/>
  <c r="BE2675" i="2"/>
  <c r="BE2679" i="2"/>
  <c r="BE2683" i="2"/>
  <c r="BE2687" i="2"/>
  <c r="BE2691" i="2"/>
  <c r="BE2695" i="2"/>
  <c r="BE2699" i="2"/>
  <c r="BE2703" i="2"/>
  <c r="BE2707" i="2"/>
  <c r="BE2711" i="2"/>
  <c r="BE2715" i="2"/>
  <c r="BE2719" i="2"/>
  <c r="BE896" i="2"/>
  <c r="BE1152" i="2"/>
  <c r="BE1210" i="2"/>
  <c r="BE1252" i="2"/>
  <c r="BE1316" i="2"/>
  <c r="BE1380" i="2"/>
  <c r="BE1444" i="2"/>
  <c r="BE1508" i="2"/>
  <c r="BE1572" i="2"/>
  <c r="BE1585" i="2"/>
  <c r="BE1601" i="2"/>
  <c r="BE1617" i="2"/>
  <c r="BE1633" i="2"/>
  <c r="BE1649" i="2"/>
  <c r="BE1665" i="2"/>
  <c r="BE1681" i="2"/>
  <c r="BE1697" i="2"/>
  <c r="BE1713" i="2"/>
  <c r="BE1729" i="2"/>
  <c r="BE1745" i="2"/>
  <c r="BE1761" i="2"/>
  <c r="BE1777" i="2"/>
  <c r="BE1793" i="2"/>
  <c r="BE1809" i="2"/>
  <c r="BE1825" i="2"/>
  <c r="BE1841" i="2"/>
  <c r="BE1857" i="2"/>
  <c r="BE1873" i="2"/>
  <c r="BE1889" i="2"/>
  <c r="BE1905" i="2"/>
  <c r="BE1924" i="2"/>
  <c r="BE1932" i="2"/>
  <c r="BE1934" i="2"/>
  <c r="BE1938" i="2"/>
  <c r="BE1942" i="2"/>
  <c r="BE1946" i="2"/>
  <c r="BE1950" i="2"/>
  <c r="BE1954" i="2"/>
  <c r="BE1958" i="2"/>
  <c r="BE1962" i="2"/>
  <c r="BE1966" i="2"/>
  <c r="BE1970" i="2"/>
  <c r="BE1974" i="2"/>
  <c r="BE1978" i="2"/>
  <c r="BE1982" i="2"/>
  <c r="BE1986" i="2"/>
  <c r="BE1990" i="2"/>
  <c r="BE1994" i="2"/>
  <c r="BE1998" i="2"/>
  <c r="BE2002" i="2"/>
  <c r="BE2006" i="2"/>
  <c r="BE2010" i="2"/>
  <c r="BE2014" i="2"/>
  <c r="BE2018" i="2"/>
  <c r="BE2022" i="2"/>
  <c r="BE2026" i="2"/>
  <c r="BE2030" i="2"/>
  <c r="BE2034" i="2"/>
  <c r="BE2038" i="2"/>
  <c r="BE2042" i="2"/>
  <c r="BE2046" i="2"/>
  <c r="BE2050" i="2"/>
  <c r="BE2054" i="2"/>
  <c r="BE2058" i="2"/>
  <c r="BE2062" i="2"/>
  <c r="BE2066" i="2"/>
  <c r="BE2070" i="2"/>
  <c r="BE2074" i="2"/>
  <c r="BE2078" i="2"/>
  <c r="BE2082" i="2"/>
  <c r="BE2086" i="2"/>
  <c r="BE2090" i="2"/>
  <c r="BE2094" i="2"/>
  <c r="BE2098" i="2"/>
  <c r="BE2102" i="2"/>
  <c r="BE2106" i="2"/>
  <c r="BE2110" i="2"/>
  <c r="BE2114" i="2"/>
  <c r="BE2118" i="2"/>
  <c r="BE2122" i="2"/>
  <c r="BE2126" i="2"/>
  <c r="BE2130" i="2"/>
  <c r="BE2134" i="2"/>
  <c r="BE2138" i="2"/>
  <c r="BE2142" i="2"/>
  <c r="BE2146" i="2"/>
  <c r="BE2150" i="2"/>
  <c r="BE2154" i="2"/>
  <c r="BE2158" i="2"/>
  <c r="BE2162" i="2"/>
  <c r="BE2166" i="2"/>
  <c r="BE2170" i="2"/>
  <c r="BE2174" i="2"/>
  <c r="BE2178" i="2"/>
  <c r="BE2182" i="2"/>
  <c r="BE2186" i="2"/>
  <c r="BE2190" i="2"/>
  <c r="BE2194" i="2"/>
  <c r="BE2198" i="2"/>
  <c r="BE2202" i="2"/>
  <c r="BE2206" i="2"/>
  <c r="BE2210" i="2"/>
  <c r="BE2214" i="2"/>
  <c r="BE2218" i="2"/>
  <c r="BE2222" i="2"/>
  <c r="BE2226" i="2"/>
  <c r="BE2230" i="2"/>
  <c r="BE2234" i="2"/>
  <c r="BE2238" i="2"/>
  <c r="BE2242" i="2"/>
  <c r="BE2246" i="2"/>
  <c r="BE2250" i="2"/>
  <c r="BE2254" i="2"/>
  <c r="BE2258" i="2"/>
  <c r="BE2262" i="2"/>
  <c r="BE2266" i="2"/>
  <c r="BE2270" i="2"/>
  <c r="BE2274" i="2"/>
  <c r="BE2278" i="2"/>
  <c r="BE2282" i="2"/>
  <c r="BE2286" i="2"/>
  <c r="BE2290" i="2"/>
  <c r="BE2294" i="2"/>
  <c r="BE2298" i="2"/>
  <c r="BE2302" i="2"/>
  <c r="BE2306" i="2"/>
  <c r="BE2310" i="2"/>
  <c r="BE2314" i="2"/>
  <c r="BE2318" i="2"/>
  <c r="BE2322" i="2"/>
  <c r="BE2326" i="2"/>
  <c r="BE2330" i="2"/>
  <c r="BE2334" i="2"/>
  <c r="BE2338" i="2"/>
  <c r="BE2342" i="2"/>
  <c r="BE2346" i="2"/>
  <c r="BE2350" i="2"/>
  <c r="BE2354" i="2"/>
  <c r="BE2358" i="2"/>
  <c r="BE2362" i="2"/>
  <c r="BE2366" i="2"/>
  <c r="BE2370" i="2"/>
  <c r="BE2374" i="2"/>
  <c r="BE2378" i="2"/>
  <c r="BE2382" i="2"/>
  <c r="BE2386" i="2"/>
  <c r="BE2390" i="2"/>
  <c r="BE2394" i="2"/>
  <c r="BE2398" i="2"/>
  <c r="BE2402" i="2"/>
  <c r="BE2406" i="2"/>
  <c r="BE2410" i="2"/>
  <c r="BE2414" i="2"/>
  <c r="BE2418" i="2"/>
  <c r="BE2422" i="2"/>
  <c r="BE2426" i="2"/>
  <c r="BE2430" i="2"/>
  <c r="BE2434" i="2"/>
  <c r="BE2438" i="2"/>
  <c r="BE2442" i="2"/>
  <c r="BE2446" i="2"/>
  <c r="BE2450" i="2"/>
  <c r="BE2454" i="2"/>
  <c r="BE2458" i="2"/>
  <c r="BE2462" i="2"/>
  <c r="BE2466" i="2"/>
  <c r="BE2470" i="2"/>
  <c r="BE2474" i="2"/>
  <c r="BE2478" i="2"/>
  <c r="BE2482" i="2"/>
  <c r="BE2486" i="2"/>
  <c r="BE2490" i="2"/>
  <c r="BE2494" i="2"/>
  <c r="BE2498" i="2"/>
  <c r="BE2502" i="2"/>
  <c r="BE2506" i="2"/>
  <c r="BE2510" i="2"/>
  <c r="BE2514" i="2"/>
  <c r="BE2518" i="2"/>
  <c r="BE2522" i="2"/>
  <c r="BE2526" i="2"/>
  <c r="BE2530" i="2"/>
  <c r="BE2534" i="2"/>
  <c r="BE2538" i="2"/>
  <c r="BE2542" i="2"/>
  <c r="BE2546" i="2"/>
  <c r="BE2550" i="2"/>
  <c r="BE2554" i="2"/>
  <c r="BE2558" i="2"/>
  <c r="BE2562" i="2"/>
  <c r="BE2566" i="2"/>
  <c r="BE2570" i="2"/>
  <c r="BE2574" i="2"/>
  <c r="BE2578" i="2"/>
  <c r="BE2582" i="2"/>
  <c r="BE2586" i="2"/>
  <c r="BE2590" i="2"/>
  <c r="BE2594" i="2"/>
  <c r="BE2598" i="2"/>
  <c r="BE2602" i="2"/>
  <c r="BE2606" i="2"/>
  <c r="BE2610" i="2"/>
  <c r="BE2614" i="2"/>
  <c r="BE2618" i="2"/>
  <c r="BE2622" i="2"/>
  <c r="BE2626" i="2"/>
  <c r="BE2630" i="2"/>
  <c r="BE2634" i="2"/>
  <c r="BE2638" i="2"/>
  <c r="BE2642" i="2"/>
  <c r="BE2646" i="2"/>
  <c r="BE2650" i="2"/>
  <c r="BE2654" i="2"/>
  <c r="BE2658" i="2"/>
  <c r="BE2662" i="2"/>
  <c r="BE2666" i="2"/>
  <c r="BE2670" i="2"/>
  <c r="BE2674" i="2"/>
  <c r="BE2678" i="2"/>
  <c r="BE2682" i="2"/>
  <c r="BE2686" i="2"/>
  <c r="BE2690" i="2"/>
  <c r="BE2694" i="2"/>
  <c r="BE2698" i="2"/>
  <c r="BE2702" i="2"/>
  <c r="BE2706" i="2"/>
  <c r="BE1088" i="2"/>
  <c r="BE1300" i="2"/>
  <c r="BE1364" i="2"/>
  <c r="BE1428" i="2"/>
  <c r="BE1492" i="2"/>
  <c r="BE1556" i="2"/>
  <c r="BE1581" i="2"/>
  <c r="BE1597" i="2"/>
  <c r="BE1613" i="2"/>
  <c r="BE1629" i="2"/>
  <c r="BE1645" i="2"/>
  <c r="BE1661" i="2"/>
  <c r="BE1677" i="2"/>
  <c r="BE1693" i="2"/>
  <c r="BE1709" i="2"/>
  <c r="BE1725" i="2"/>
  <c r="BE1741" i="2"/>
  <c r="BE1757" i="2"/>
  <c r="BE1773" i="2"/>
  <c r="BE1789" i="2"/>
  <c r="BE1805" i="2"/>
  <c r="BE1821" i="2"/>
  <c r="BE1837" i="2"/>
  <c r="BE1853" i="2"/>
  <c r="BE1869" i="2"/>
  <c r="BE1885" i="2"/>
  <c r="BE1901" i="2"/>
  <c r="BE1917" i="2"/>
  <c r="BE1925" i="2"/>
  <c r="BE1933" i="2"/>
  <c r="BE1937" i="2"/>
  <c r="BE1941" i="2"/>
  <c r="BE1945" i="2"/>
  <c r="BE1949" i="2"/>
  <c r="BE1953" i="2"/>
  <c r="BE1957" i="2"/>
  <c r="BE1961" i="2"/>
  <c r="BE1965" i="2"/>
  <c r="BE1969" i="2"/>
  <c r="BE1973" i="2"/>
  <c r="BE1977" i="2"/>
  <c r="BE1981" i="2"/>
  <c r="BE1985" i="2"/>
  <c r="BE1989" i="2"/>
  <c r="BE1993" i="2"/>
  <c r="BE1997" i="2"/>
  <c r="BE2001" i="2"/>
  <c r="BE2005" i="2"/>
  <c r="BE2009" i="2"/>
  <c r="BE2013" i="2"/>
  <c r="BE2017" i="2"/>
  <c r="BE2021" i="2"/>
  <c r="BE2025" i="2"/>
  <c r="BE2029" i="2"/>
  <c r="BE2033" i="2"/>
  <c r="BE2037" i="2"/>
  <c r="BE2041" i="2"/>
  <c r="BE2045" i="2"/>
  <c r="BE2049" i="2"/>
  <c r="BE2053" i="2"/>
  <c r="BE2057" i="2"/>
  <c r="BE2061" i="2"/>
  <c r="BE2065" i="2"/>
  <c r="BE2069" i="2"/>
  <c r="BE2073" i="2"/>
  <c r="BE2077" i="2"/>
  <c r="BE2081" i="2"/>
  <c r="BE2085" i="2"/>
  <c r="BE2089" i="2"/>
  <c r="BE2093" i="2"/>
  <c r="BE2097" i="2"/>
  <c r="BE2101" i="2"/>
  <c r="BE2105" i="2"/>
  <c r="BE2109" i="2"/>
  <c r="BE2113" i="2"/>
  <c r="BE2117" i="2"/>
  <c r="BE2121" i="2"/>
  <c r="BE2125" i="2"/>
  <c r="BE2129" i="2"/>
  <c r="BE2133" i="2"/>
  <c r="BE2137" i="2"/>
  <c r="BE2141" i="2"/>
  <c r="BE2145" i="2"/>
  <c r="BE2149" i="2"/>
  <c r="BE2153" i="2"/>
  <c r="BE2157" i="2"/>
  <c r="BE2161" i="2"/>
  <c r="BE2165" i="2"/>
  <c r="BE2169" i="2"/>
  <c r="BE2173" i="2"/>
  <c r="BE2177" i="2"/>
  <c r="BE2181" i="2"/>
  <c r="BE2185" i="2"/>
  <c r="BE2189" i="2"/>
  <c r="BE2193" i="2"/>
  <c r="BE2197" i="2"/>
  <c r="BE2201" i="2"/>
  <c r="BE2205" i="2"/>
  <c r="BE2209" i="2"/>
  <c r="BE2213" i="2"/>
  <c r="BE2217" i="2"/>
  <c r="BE2221" i="2"/>
  <c r="BE2225" i="2"/>
  <c r="BE2229" i="2"/>
  <c r="BE2233" i="2"/>
  <c r="BE2237" i="2"/>
  <c r="BE2241" i="2"/>
  <c r="BE2245" i="2"/>
  <c r="BE2249" i="2"/>
  <c r="BE2253" i="2"/>
  <c r="BE2257" i="2"/>
  <c r="BE2261" i="2"/>
  <c r="BE2265" i="2"/>
  <c r="BE2269" i="2"/>
  <c r="BE2273" i="2"/>
  <c r="BE2277" i="2"/>
  <c r="BE2281" i="2"/>
  <c r="BE2285" i="2"/>
  <c r="BE2289" i="2"/>
  <c r="BE2293" i="2"/>
  <c r="BE2297" i="2"/>
  <c r="BE2301" i="2"/>
  <c r="BE2305" i="2"/>
  <c r="BE2309" i="2"/>
  <c r="BE2313" i="2"/>
  <c r="BE2317" i="2"/>
  <c r="BE2321" i="2"/>
  <c r="BE2325" i="2"/>
  <c r="BE2329" i="2"/>
  <c r="BE2333" i="2"/>
  <c r="BE2337" i="2"/>
  <c r="BE2341" i="2"/>
  <c r="BE2345" i="2"/>
  <c r="BE2349" i="2"/>
  <c r="BE2353" i="2"/>
  <c r="BE2357" i="2"/>
  <c r="BE2361" i="2"/>
  <c r="BE2365" i="2"/>
  <c r="BE2369" i="2"/>
  <c r="BE2373" i="2"/>
  <c r="BE2377" i="2"/>
  <c r="BE2381" i="2"/>
  <c r="BE2385" i="2"/>
  <c r="BE2389" i="2"/>
  <c r="BE2393" i="2"/>
  <c r="BE2397" i="2"/>
  <c r="BE2401" i="2"/>
  <c r="BE2405" i="2"/>
  <c r="BE2409" i="2"/>
  <c r="BE2413" i="2"/>
  <c r="BE2417" i="2"/>
  <c r="BE2421" i="2"/>
  <c r="BE2425" i="2"/>
  <c r="BE2429" i="2"/>
  <c r="BE2433" i="2"/>
  <c r="BE2437" i="2"/>
  <c r="BE2441" i="2"/>
  <c r="BE2445" i="2"/>
  <c r="BE2449" i="2"/>
  <c r="BE2453" i="2"/>
  <c r="BE2457" i="2"/>
  <c r="BE2461" i="2"/>
  <c r="BE2465" i="2"/>
  <c r="BE2469" i="2"/>
  <c r="BE2473" i="2"/>
  <c r="BE2477" i="2"/>
  <c r="BE2481" i="2"/>
  <c r="BE2485" i="2"/>
  <c r="BE2489" i="2"/>
  <c r="BE2493" i="2"/>
  <c r="BE2497" i="2"/>
  <c r="BE2501" i="2"/>
  <c r="BE2505" i="2"/>
  <c r="BE2509" i="2"/>
  <c r="BE2513" i="2"/>
  <c r="BE2517" i="2"/>
  <c r="BE2521" i="2"/>
  <c r="BE2525" i="2"/>
  <c r="BE2529" i="2"/>
  <c r="BE2533" i="2"/>
  <c r="BE2537" i="2"/>
  <c r="BE2541" i="2"/>
  <c r="BE2545" i="2"/>
  <c r="BE2549" i="2"/>
  <c r="BE2553" i="2"/>
  <c r="BE2557" i="2"/>
  <c r="BE2561" i="2"/>
  <c r="BE2565" i="2"/>
  <c r="BE2569" i="2"/>
  <c r="BE2573" i="2"/>
  <c r="BE2577" i="2"/>
  <c r="BE2581" i="2"/>
  <c r="BE2585" i="2"/>
  <c r="BE2589" i="2"/>
  <c r="BE2593" i="2"/>
  <c r="BE2597" i="2"/>
  <c r="BE2601" i="2"/>
  <c r="BE2605" i="2"/>
  <c r="BE2609" i="2"/>
  <c r="BE2613" i="2"/>
  <c r="BE2617" i="2"/>
  <c r="BE2621" i="2"/>
  <c r="BE2625" i="2"/>
  <c r="BE2629" i="2"/>
  <c r="BE2633" i="2"/>
  <c r="BE2637" i="2"/>
  <c r="BE2641" i="2"/>
  <c r="BE2645" i="2"/>
  <c r="BE2649" i="2"/>
  <c r="BE2653" i="2"/>
  <c r="BE2657" i="2"/>
  <c r="BE2661" i="2"/>
  <c r="BE2665" i="2"/>
  <c r="BE2669" i="2"/>
  <c r="BE2673" i="2"/>
  <c r="BE2677" i="2"/>
  <c r="BE2681" i="2"/>
  <c r="BE2685" i="2"/>
  <c r="BE2689" i="2"/>
  <c r="BE2693" i="2"/>
  <c r="BE2697" i="2"/>
  <c r="BE2701" i="2"/>
  <c r="BE2705" i="2"/>
  <c r="BE2709" i="2"/>
  <c r="BE2713" i="2"/>
  <c r="BE2717" i="2"/>
  <c r="BE1284" i="2"/>
  <c r="BE1540" i="2"/>
  <c r="BE1609" i="2"/>
  <c r="BE1673" i="2"/>
  <c r="BE1737" i="2"/>
  <c r="BE1801" i="2"/>
  <c r="BE1865" i="2"/>
  <c r="BE1944" i="2"/>
  <c r="BE1960" i="2"/>
  <c r="BE1976" i="2"/>
  <c r="BE1992" i="2"/>
  <c r="BE2008" i="2"/>
  <c r="BE2024" i="2"/>
  <c r="BE2040" i="2"/>
  <c r="BE2056" i="2"/>
  <c r="BE2072" i="2"/>
  <c r="BE2088" i="2"/>
  <c r="BE2104" i="2"/>
  <c r="BE2120" i="2"/>
  <c r="BE2136" i="2"/>
  <c r="BE2152" i="2"/>
  <c r="BE2168" i="2"/>
  <c r="BE2184" i="2"/>
  <c r="BE2200" i="2"/>
  <c r="BE2216" i="2"/>
  <c r="BE2232" i="2"/>
  <c r="BE2248" i="2"/>
  <c r="BE2264" i="2"/>
  <c r="BE2280" i="2"/>
  <c r="BE2296" i="2"/>
  <c r="BE2312" i="2"/>
  <c r="BE2328" i="2"/>
  <c r="BE2344" i="2"/>
  <c r="BE2360" i="2"/>
  <c r="BE2376" i="2"/>
  <c r="BE2392" i="2"/>
  <c r="BE2408" i="2"/>
  <c r="BE2424" i="2"/>
  <c r="BE2440" i="2"/>
  <c r="BE2456" i="2"/>
  <c r="BE2472" i="2"/>
  <c r="BE2488" i="2"/>
  <c r="BE2504" i="2"/>
  <c r="BE2520" i="2"/>
  <c r="BE2536" i="2"/>
  <c r="BE2552" i="2"/>
  <c r="BE2568" i="2"/>
  <c r="BE2584" i="2"/>
  <c r="BE2600" i="2"/>
  <c r="BE2616" i="2"/>
  <c r="BE2632" i="2"/>
  <c r="BE2648" i="2"/>
  <c r="BE2664" i="2"/>
  <c r="BE2680" i="2"/>
  <c r="BE2696" i="2"/>
  <c r="BE2710" i="2"/>
  <c r="BE2718" i="2"/>
  <c r="BE2722" i="2"/>
  <c r="BE2726" i="2"/>
  <c r="BE2730" i="2"/>
  <c r="BE2734" i="2"/>
  <c r="BE2738" i="2"/>
  <c r="BE2742" i="2"/>
  <c r="BE2746" i="2"/>
  <c r="BE2750" i="2"/>
  <c r="BE2754" i="2"/>
  <c r="BE2758" i="2"/>
  <c r="BE2762" i="2"/>
  <c r="BE2766" i="2"/>
  <c r="BE2770" i="2"/>
  <c r="BE2774" i="2"/>
  <c r="BE2778" i="2"/>
  <c r="BE2782" i="2"/>
  <c r="BE2786" i="2"/>
  <c r="BE2790" i="2"/>
  <c r="BE2794" i="2"/>
  <c r="BE2798" i="2"/>
  <c r="BE2802" i="2"/>
  <c r="BE2806" i="2"/>
  <c r="BE2810" i="2"/>
  <c r="BE2814" i="2"/>
  <c r="BE2818" i="2"/>
  <c r="BE2822" i="2"/>
  <c r="BE2826" i="2"/>
  <c r="BE2830" i="2"/>
  <c r="BE2834" i="2"/>
  <c r="BE2838" i="2"/>
  <c r="BE2842" i="2"/>
  <c r="BE2846" i="2"/>
  <c r="BE2850" i="2"/>
  <c r="BE2854" i="2"/>
  <c r="BE2858" i="2"/>
  <c r="BE2862" i="2"/>
  <c r="BE2866" i="2"/>
  <c r="BE2870" i="2"/>
  <c r="BE2874" i="2"/>
  <c r="BE2878" i="2"/>
  <c r="BE2882" i="2"/>
  <c r="BE2886" i="2"/>
  <c r="BE2890" i="2"/>
  <c r="BE2894" i="2"/>
  <c r="BE2898" i="2"/>
  <c r="BE2902" i="2"/>
  <c r="BE2906" i="2"/>
  <c r="BE2910" i="2"/>
  <c r="BE2914" i="2"/>
  <c r="BE2918" i="2"/>
  <c r="BE2922" i="2"/>
  <c r="BE2926" i="2"/>
  <c r="BE2930" i="2"/>
  <c r="BE2934" i="2"/>
  <c r="BE2938" i="2"/>
  <c r="BE2942" i="2"/>
  <c r="BE2946" i="2"/>
  <c r="BE2950" i="2"/>
  <c r="BE2954" i="2"/>
  <c r="BE2958" i="2"/>
  <c r="BE2962" i="2"/>
  <c r="BE2966" i="2"/>
  <c r="BE2970" i="2"/>
  <c r="BE2974" i="2"/>
  <c r="BE2978" i="2"/>
  <c r="BE2982" i="2"/>
  <c r="BE2986" i="2"/>
  <c r="BE2990" i="2"/>
  <c r="BE2994" i="2"/>
  <c r="BE2998" i="2"/>
  <c r="BE3002" i="2"/>
  <c r="BE3006" i="2"/>
  <c r="BE3010" i="2"/>
  <c r="BE3014" i="2"/>
  <c r="BE3018" i="2"/>
  <c r="BE3022" i="2"/>
  <c r="BE3026" i="2"/>
  <c r="BE3030" i="2"/>
  <c r="BE3034" i="2"/>
  <c r="BE3038" i="2"/>
  <c r="BE3042" i="2"/>
  <c r="BE3046" i="2"/>
  <c r="BE3050" i="2"/>
  <c r="BE3054" i="2"/>
  <c r="BE3058" i="2"/>
  <c r="BE3062" i="2"/>
  <c r="BE3066" i="2"/>
  <c r="BE3070" i="2"/>
  <c r="BE3074" i="2"/>
  <c r="BE79" i="2"/>
  <c r="BE1625" i="2"/>
  <c r="BE1753" i="2"/>
  <c r="BE1817" i="2"/>
  <c r="BE1920" i="2"/>
  <c r="BE1948" i="2"/>
  <c r="BE1980" i="2"/>
  <c r="BE2044" i="2"/>
  <c r="BE2076" i="2"/>
  <c r="BE2108" i="2"/>
  <c r="BE2140" i="2"/>
  <c r="BE2172" i="2"/>
  <c r="BE2204" i="2"/>
  <c r="BE2236" i="2"/>
  <c r="BE2268" i="2"/>
  <c r="BE2300" i="2"/>
  <c r="BE2332" i="2"/>
  <c r="BE2364" i="2"/>
  <c r="BE2396" i="2"/>
  <c r="BE2428" i="2"/>
  <c r="BE2460" i="2"/>
  <c r="BE2492" i="2"/>
  <c r="BE2524" i="2"/>
  <c r="BE2556" i="2"/>
  <c r="BE2588" i="2"/>
  <c r="BE2636" i="2"/>
  <c r="BE2668" i="2"/>
  <c r="BE2700" i="2"/>
  <c r="BE2720" i="2"/>
  <c r="BE2723" i="2"/>
  <c r="BE2735" i="2"/>
  <c r="BE2743" i="2"/>
  <c r="BE2747" i="2"/>
  <c r="BE2755" i="2"/>
  <c r="BE2763" i="2"/>
  <c r="BE2771" i="2"/>
  <c r="BE2779" i="2"/>
  <c r="BE2783" i="2"/>
  <c r="BE2787" i="2"/>
  <c r="BE2791" i="2"/>
  <c r="BE2795" i="2"/>
  <c r="BE2799" i="2"/>
  <c r="BE2803" i="2"/>
  <c r="BE2807" i="2"/>
  <c r="BE2811" i="2"/>
  <c r="BE2815" i="2"/>
  <c r="BE2819" i="2"/>
  <c r="BE2823" i="2"/>
  <c r="BE2827" i="2"/>
  <c r="BE2831" i="2"/>
  <c r="BE2835" i="2"/>
  <c r="BE2839" i="2"/>
  <c r="BE2843" i="2"/>
  <c r="BE2847" i="2"/>
  <c r="BE2851" i="2"/>
  <c r="BE2855" i="2"/>
  <c r="BE2859" i="2"/>
  <c r="BE2863" i="2"/>
  <c r="BE2867" i="2"/>
  <c r="BE2871" i="2"/>
  <c r="BE2875" i="2"/>
  <c r="BE2879" i="2"/>
  <c r="BE2883" i="2"/>
  <c r="BE2887" i="2"/>
  <c r="BE2891" i="2"/>
  <c r="BE2895" i="2"/>
  <c r="BE2899" i="2"/>
  <c r="BE2903" i="2"/>
  <c r="BE2907" i="2"/>
  <c r="BE2911" i="2"/>
  <c r="BE2915" i="2"/>
  <c r="BE2919" i="2"/>
  <c r="BE2923" i="2"/>
  <c r="BE2927" i="2"/>
  <c r="BE2931" i="2"/>
  <c r="BE2935" i="2"/>
  <c r="BE2939" i="2"/>
  <c r="BE2943" i="2"/>
  <c r="BE2947" i="2"/>
  <c r="BE2951" i="2"/>
  <c r="BE2955" i="2"/>
  <c r="BE1476" i="2"/>
  <c r="BE1593" i="2"/>
  <c r="BE1657" i="2"/>
  <c r="BE1721" i="2"/>
  <c r="BE1785" i="2"/>
  <c r="BE1849" i="2"/>
  <c r="BE1913" i="2"/>
  <c r="BE1940" i="2"/>
  <c r="BE1956" i="2"/>
  <c r="BE1972" i="2"/>
  <c r="BE1988" i="2"/>
  <c r="BE2004" i="2"/>
  <c r="BE2020" i="2"/>
  <c r="BE2036" i="2"/>
  <c r="BE2052" i="2"/>
  <c r="BE2068" i="2"/>
  <c r="BE2084" i="2"/>
  <c r="BE2100" i="2"/>
  <c r="BE2116" i="2"/>
  <c r="BE2132" i="2"/>
  <c r="BE2148" i="2"/>
  <c r="BE2164" i="2"/>
  <c r="BE2180" i="2"/>
  <c r="BE2196" i="2"/>
  <c r="BE2212" i="2"/>
  <c r="BE2228" i="2"/>
  <c r="BE2244" i="2"/>
  <c r="BE2260" i="2"/>
  <c r="BE2276" i="2"/>
  <c r="BE2292" i="2"/>
  <c r="BE2308" i="2"/>
  <c r="BE2324" i="2"/>
  <c r="BE2340" i="2"/>
  <c r="BE2356" i="2"/>
  <c r="BE2372" i="2"/>
  <c r="BE2388" i="2"/>
  <c r="BE2404" i="2"/>
  <c r="BE2420" i="2"/>
  <c r="BE2436" i="2"/>
  <c r="BE2452" i="2"/>
  <c r="BE2468" i="2"/>
  <c r="BE2484" i="2"/>
  <c r="BE2500" i="2"/>
  <c r="BE2516" i="2"/>
  <c r="BE2532" i="2"/>
  <c r="BE2548" i="2"/>
  <c r="BE2564" i="2"/>
  <c r="BE2580" i="2"/>
  <c r="BE2596" i="2"/>
  <c r="BE2612" i="2"/>
  <c r="BE2628" i="2"/>
  <c r="BE2644" i="2"/>
  <c r="BE2660" i="2"/>
  <c r="BE2676" i="2"/>
  <c r="BE2692" i="2"/>
  <c r="BE2708" i="2"/>
  <c r="BE2716" i="2"/>
  <c r="BE2721" i="2"/>
  <c r="BE2725" i="2"/>
  <c r="BE2729" i="2"/>
  <c r="BE2733" i="2"/>
  <c r="BE2737" i="2"/>
  <c r="BE2741" i="2"/>
  <c r="BE2745" i="2"/>
  <c r="BE2749" i="2"/>
  <c r="BE2753" i="2"/>
  <c r="BE2757" i="2"/>
  <c r="BE2761" i="2"/>
  <c r="BE2765" i="2"/>
  <c r="BE2769" i="2"/>
  <c r="BE2773" i="2"/>
  <c r="BE2777" i="2"/>
  <c r="BE2781" i="2"/>
  <c r="BE2785" i="2"/>
  <c r="BE2789" i="2"/>
  <c r="BE2793" i="2"/>
  <c r="BE2797" i="2"/>
  <c r="BE2801" i="2"/>
  <c r="BE2805" i="2"/>
  <c r="BE2809" i="2"/>
  <c r="BE2813" i="2"/>
  <c r="BE2817" i="2"/>
  <c r="BE2821" i="2"/>
  <c r="BE2825" i="2"/>
  <c r="BE2829" i="2"/>
  <c r="BE2833" i="2"/>
  <c r="BE2837" i="2"/>
  <c r="BE2841" i="2"/>
  <c r="BE2845" i="2"/>
  <c r="BE2849" i="2"/>
  <c r="BE2853" i="2"/>
  <c r="BE2857" i="2"/>
  <c r="BE2861" i="2"/>
  <c r="BE2865" i="2"/>
  <c r="BE2869" i="2"/>
  <c r="BE2873" i="2"/>
  <c r="BE2877" i="2"/>
  <c r="BE2881" i="2"/>
  <c r="BE2885" i="2"/>
  <c r="BE2889" i="2"/>
  <c r="BE2893" i="2"/>
  <c r="BE2897" i="2"/>
  <c r="BE2901" i="2"/>
  <c r="BE2905" i="2"/>
  <c r="BE2909" i="2"/>
  <c r="BE2913" i="2"/>
  <c r="BE2917" i="2"/>
  <c r="BE2921" i="2"/>
  <c r="BE2925" i="2"/>
  <c r="BE2929" i="2"/>
  <c r="BE2933" i="2"/>
  <c r="BE2937" i="2"/>
  <c r="BE2941" i="2"/>
  <c r="BE2945" i="2"/>
  <c r="BE2949" i="2"/>
  <c r="BE2953" i="2"/>
  <c r="BE2957" i="2"/>
  <c r="BE2961" i="2"/>
  <c r="BE2965" i="2"/>
  <c r="BE2969" i="2"/>
  <c r="BE2973" i="2"/>
  <c r="BE2977" i="2"/>
  <c r="BE2981" i="2"/>
  <c r="BE2985" i="2"/>
  <c r="BE2989" i="2"/>
  <c r="BE2993" i="2"/>
  <c r="BE2997" i="2"/>
  <c r="BE3001" i="2"/>
  <c r="BE3005" i="2"/>
  <c r="BE3009" i="2"/>
  <c r="BE3013" i="2"/>
  <c r="BE3017" i="2"/>
  <c r="BE3021" i="2"/>
  <c r="BE3025" i="2"/>
  <c r="BE3029" i="2"/>
  <c r="BE3033" i="2"/>
  <c r="BE3037" i="2"/>
  <c r="BE3041" i="2"/>
  <c r="BE3045" i="2"/>
  <c r="BE3049" i="2"/>
  <c r="BE3053" i="2"/>
  <c r="BE3057" i="2"/>
  <c r="BE3061" i="2"/>
  <c r="BE3065" i="2"/>
  <c r="BE3069" i="2"/>
  <c r="BE3073" i="2"/>
  <c r="BE3077" i="2"/>
  <c r="BE1412" i="2"/>
  <c r="BE1577" i="2"/>
  <c r="BE1641" i="2"/>
  <c r="BE1705" i="2"/>
  <c r="BE1769" i="2"/>
  <c r="BE1833" i="2"/>
  <c r="BE1897" i="2"/>
  <c r="BE1928" i="2"/>
  <c r="BE1936" i="2"/>
  <c r="BE1952" i="2"/>
  <c r="BE1968" i="2"/>
  <c r="BE1984" i="2"/>
  <c r="BE2000" i="2"/>
  <c r="BE2016" i="2"/>
  <c r="BE2032" i="2"/>
  <c r="BE2048" i="2"/>
  <c r="BE2064" i="2"/>
  <c r="BE2080" i="2"/>
  <c r="BE2096" i="2"/>
  <c r="BE2112" i="2"/>
  <c r="BE2128" i="2"/>
  <c r="BE2144" i="2"/>
  <c r="BE2160" i="2"/>
  <c r="BE2176" i="2"/>
  <c r="BE2192" i="2"/>
  <c r="BE2208" i="2"/>
  <c r="BE2224" i="2"/>
  <c r="BE2240" i="2"/>
  <c r="BE2256" i="2"/>
  <c r="BE2272" i="2"/>
  <c r="BE2288" i="2"/>
  <c r="BE2304" i="2"/>
  <c r="BE2320" i="2"/>
  <c r="BE2336" i="2"/>
  <c r="BE2352" i="2"/>
  <c r="BE2368" i="2"/>
  <c r="BE2384" i="2"/>
  <c r="BE2400" i="2"/>
  <c r="BE2416" i="2"/>
  <c r="BE2432" i="2"/>
  <c r="BE2448" i="2"/>
  <c r="BE2464" i="2"/>
  <c r="BE2480" i="2"/>
  <c r="BE2496" i="2"/>
  <c r="BE2512" i="2"/>
  <c r="BE2528" i="2"/>
  <c r="BE2544" i="2"/>
  <c r="BE2560" i="2"/>
  <c r="BE2576" i="2"/>
  <c r="BE2592" i="2"/>
  <c r="BE2608" i="2"/>
  <c r="BE2624" i="2"/>
  <c r="BE2640" i="2"/>
  <c r="BE2656" i="2"/>
  <c r="BE2672" i="2"/>
  <c r="BE2688" i="2"/>
  <c r="BE2704" i="2"/>
  <c r="BE2714" i="2"/>
  <c r="BE2724" i="2"/>
  <c r="BE2728" i="2"/>
  <c r="BE2732" i="2"/>
  <c r="BE2736" i="2"/>
  <c r="BE2740" i="2"/>
  <c r="BE2744" i="2"/>
  <c r="BE2748" i="2"/>
  <c r="BE2752" i="2"/>
  <c r="BE2756" i="2"/>
  <c r="BE2760" i="2"/>
  <c r="BE2764" i="2"/>
  <c r="BE2768" i="2"/>
  <c r="BE2772" i="2"/>
  <c r="BE2776" i="2"/>
  <c r="BE2780" i="2"/>
  <c r="BE2784" i="2"/>
  <c r="BE2788" i="2"/>
  <c r="BE2792" i="2"/>
  <c r="BE2796" i="2"/>
  <c r="BE2800" i="2"/>
  <c r="BE2804" i="2"/>
  <c r="BE2808" i="2"/>
  <c r="BE2812" i="2"/>
  <c r="BE2816" i="2"/>
  <c r="BE2820" i="2"/>
  <c r="BE2824" i="2"/>
  <c r="BE2828" i="2"/>
  <c r="BE2832" i="2"/>
  <c r="BE2836" i="2"/>
  <c r="BE2840" i="2"/>
  <c r="BE2844" i="2"/>
  <c r="BE2848" i="2"/>
  <c r="BE2852" i="2"/>
  <c r="BE2856" i="2"/>
  <c r="BE2860" i="2"/>
  <c r="BE2864" i="2"/>
  <c r="BE2868" i="2"/>
  <c r="BE2872" i="2"/>
  <c r="BE2876" i="2"/>
  <c r="BE2880" i="2"/>
  <c r="BE2884" i="2"/>
  <c r="BE2888" i="2"/>
  <c r="BE2892" i="2"/>
  <c r="BE2896" i="2"/>
  <c r="BE2900" i="2"/>
  <c r="BE2904" i="2"/>
  <c r="BE2908" i="2"/>
  <c r="BE2912" i="2"/>
  <c r="BE2916" i="2"/>
  <c r="BE2920" i="2"/>
  <c r="BE2924" i="2"/>
  <c r="BE2928" i="2"/>
  <c r="BE2932" i="2"/>
  <c r="BE2936" i="2"/>
  <c r="BE2940" i="2"/>
  <c r="BE2944" i="2"/>
  <c r="BE2948" i="2"/>
  <c r="BE2952" i="2"/>
  <c r="BE2956" i="2"/>
  <c r="BE2960" i="2"/>
  <c r="BE2964" i="2"/>
  <c r="BE2968" i="2"/>
  <c r="BE2972" i="2"/>
  <c r="BE2976" i="2"/>
  <c r="BE2980" i="2"/>
  <c r="BE2984" i="2"/>
  <c r="BE2988" i="2"/>
  <c r="BE2992" i="2"/>
  <c r="BE2996" i="2"/>
  <c r="BE3000" i="2"/>
  <c r="BE3004" i="2"/>
  <c r="BE3008" i="2"/>
  <c r="BE3012" i="2"/>
  <c r="BE3016" i="2"/>
  <c r="BE3020" i="2"/>
  <c r="BE3024" i="2"/>
  <c r="BE3028" i="2"/>
  <c r="BE3032" i="2"/>
  <c r="BE3036" i="2"/>
  <c r="BE3040" i="2"/>
  <c r="BE3044" i="2"/>
  <c r="BE3048" i="2"/>
  <c r="BE3052" i="2"/>
  <c r="BE3056" i="2"/>
  <c r="BE3060" i="2"/>
  <c r="BE3064" i="2"/>
  <c r="BE3068" i="2"/>
  <c r="BE3072" i="2"/>
  <c r="BE3076" i="2"/>
  <c r="BE1024" i="2"/>
  <c r="BE1348" i="2"/>
  <c r="BE1689" i="2"/>
  <c r="BE1881" i="2"/>
  <c r="BE1964" i="2"/>
  <c r="BE1996" i="2"/>
  <c r="BE2012" i="2"/>
  <c r="BE2028" i="2"/>
  <c r="BE2060" i="2"/>
  <c r="BE2092" i="2"/>
  <c r="BE2124" i="2"/>
  <c r="BE2156" i="2"/>
  <c r="BE2188" i="2"/>
  <c r="BE2220" i="2"/>
  <c r="BE2252" i="2"/>
  <c r="BE2284" i="2"/>
  <c r="BE2316" i="2"/>
  <c r="BE2348" i="2"/>
  <c r="BE2380" i="2"/>
  <c r="BE2412" i="2"/>
  <c r="BE2444" i="2"/>
  <c r="BE2476" i="2"/>
  <c r="BE2508" i="2"/>
  <c r="BE2540" i="2"/>
  <c r="BE2572" i="2"/>
  <c r="BE2604" i="2"/>
  <c r="BE2620" i="2"/>
  <c r="BE2652" i="2"/>
  <c r="BE2684" i="2"/>
  <c r="BE2712" i="2"/>
  <c r="BE2727" i="2"/>
  <c r="BE2731" i="2"/>
  <c r="BE2739" i="2"/>
  <c r="BE2751" i="2"/>
  <c r="BE2759" i="2"/>
  <c r="BE2767" i="2"/>
  <c r="BE2775" i="2"/>
  <c r="BE2959" i="2"/>
  <c r="BE2975" i="2"/>
  <c r="BE2991" i="2"/>
  <c r="BE3007" i="2"/>
  <c r="BE3023" i="2"/>
  <c r="BE3039" i="2"/>
  <c r="BE3055" i="2"/>
  <c r="BE3071" i="2"/>
  <c r="BE2971" i="2"/>
  <c r="BE2987" i="2"/>
  <c r="BE3003" i="2"/>
  <c r="BE3019" i="2"/>
  <c r="BE3035" i="2"/>
  <c r="BE3051" i="2"/>
  <c r="BE3067" i="2"/>
  <c r="BE2967" i="2"/>
  <c r="BE2983" i="2"/>
  <c r="BE2999" i="2"/>
  <c r="BE3015" i="2"/>
  <c r="BE3031" i="2"/>
  <c r="BE3047" i="2"/>
  <c r="BE3063" i="2"/>
  <c r="BE2963" i="2"/>
  <c r="BE2979" i="2"/>
  <c r="BE2995" i="2"/>
  <c r="BE3011" i="2"/>
  <c r="BE3027" i="2"/>
  <c r="BE3043" i="2"/>
  <c r="BE3059" i="2"/>
  <c r="BE3075" i="2"/>
  <c r="AL72" i="2"/>
  <c r="S62" i="2"/>
  <c r="S72" i="2"/>
  <c r="S73" i="2" s="1"/>
  <c r="R62" i="2"/>
  <c r="R72" i="2"/>
  <c r="R73" i="2" s="1"/>
  <c r="U62" i="2"/>
  <c r="U72" i="2"/>
  <c r="U73" i="2" s="1"/>
  <c r="T62" i="2"/>
  <c r="T72" i="2"/>
  <c r="AK62" i="2"/>
  <c r="AL66" i="2"/>
  <c r="J15" i="8" s="1"/>
  <c r="Q62" i="2"/>
  <c r="R77" i="2"/>
  <c r="AQ64" i="2"/>
  <c r="AQ62" i="2"/>
  <c r="F20" i="8" s="1"/>
  <c r="I20" i="8" s="1"/>
  <c r="AP64" i="2"/>
  <c r="AP62" i="2"/>
  <c r="AN62" i="2"/>
  <c r="AL62" i="2"/>
  <c r="AO62" i="2"/>
  <c r="AO66" i="2"/>
  <c r="J18" i="8" s="1"/>
  <c r="AO64" i="2"/>
  <c r="W66" i="2"/>
  <c r="U65" i="2"/>
  <c r="U64" i="2" s="1"/>
  <c r="C74" i="2"/>
  <c r="K78" i="2" s="1"/>
  <c r="AV78" i="2" s="1"/>
  <c r="R65" i="2"/>
  <c r="R64" i="2" s="1"/>
  <c r="T65" i="2"/>
  <c r="T64" i="2" s="1"/>
  <c r="C63" i="2"/>
  <c r="S65" i="2"/>
  <c r="S64" i="2" s="1"/>
  <c r="V66" i="2" l="1"/>
  <c r="F18" i="8"/>
  <c r="I18" i="8" s="1"/>
  <c r="F19" i="8"/>
  <c r="I19" i="8" s="1"/>
  <c r="S78" i="2"/>
  <c r="AA78" i="2"/>
  <c r="AK78" i="2" s="1"/>
  <c r="F17" i="8"/>
  <c r="I17" i="8" s="1"/>
  <c r="F15" i="8"/>
  <c r="I15" i="8" s="1"/>
  <c r="AM72" i="2"/>
  <c r="AQ73" i="2"/>
  <c r="D20" i="8" s="1"/>
  <c r="E20" i="8" s="1"/>
  <c r="AO73" i="2"/>
  <c r="D18" i="8" s="1"/>
  <c r="E18" i="8" s="1"/>
  <c r="Q77" i="2"/>
  <c r="AQ65" i="2"/>
  <c r="C60" i="2"/>
  <c r="C59" i="2"/>
  <c r="AI41" i="1" s="1"/>
  <c r="AL73" i="2"/>
  <c r="D15" i="8" s="1"/>
  <c r="E15" i="8" s="1"/>
  <c r="Q66" i="2"/>
  <c r="L77" i="2"/>
  <c r="AM62" i="2"/>
  <c r="F16" i="8" s="1"/>
  <c r="I16" i="8" s="1"/>
  <c r="AP65" i="2"/>
  <c r="AM64" i="2"/>
  <c r="AN65" i="2"/>
  <c r="AL65" i="2"/>
  <c r="AN73" i="2"/>
  <c r="AM66" i="2"/>
  <c r="J16" i="8" s="1"/>
  <c r="AM57" i="2"/>
  <c r="C16" i="8" s="1"/>
  <c r="M20" i="8" s="1"/>
  <c r="AP73" i="2"/>
  <c r="D19" i="8" s="1"/>
  <c r="E19" i="8" s="1"/>
  <c r="BH78" i="2"/>
  <c r="AK73" i="2"/>
  <c r="D14" i="8" s="1"/>
  <c r="E14" i="8" s="1"/>
  <c r="AO65" i="2"/>
  <c r="N77" i="2"/>
  <c r="M77" i="2"/>
  <c r="P77" i="2"/>
  <c r="O77" i="2"/>
  <c r="T73" i="2"/>
  <c r="L78" i="2"/>
  <c r="N78" i="2"/>
  <c r="V78" i="2" s="1"/>
  <c r="AF78" i="2" s="1"/>
  <c r="P78" i="2"/>
  <c r="X78" i="2" s="1"/>
  <c r="AH78" i="2" s="1"/>
  <c r="Q78" i="2"/>
  <c r="Y78" i="2" s="1"/>
  <c r="AI78" i="2" s="1"/>
  <c r="O78" i="2"/>
  <c r="W78" i="2" s="1"/>
  <c r="AG78" i="2" s="1"/>
  <c r="R78" i="2"/>
  <c r="Z78" i="2" s="1"/>
  <c r="AJ78" i="2" s="1"/>
  <c r="M78" i="2"/>
  <c r="U78" i="2" s="1"/>
  <c r="AE78" i="2" s="1"/>
  <c r="Q64" i="2"/>
  <c r="F14" i="8" s="1"/>
  <c r="I14" i="8" s="1"/>
  <c r="U66" i="2"/>
  <c r="R66" i="2"/>
  <c r="S66" i="2"/>
  <c r="T66" i="2"/>
  <c r="K79" i="2"/>
  <c r="U20" i="8" l="1"/>
  <c r="Q20" i="8"/>
  <c r="T20" i="8"/>
  <c r="BC34" i="1" s="1"/>
  <c r="P20" i="8"/>
  <c r="M15" i="8"/>
  <c r="M18" i="8"/>
  <c r="M19" i="8"/>
  <c r="O20" i="8"/>
  <c r="X20" i="8" s="1"/>
  <c r="B33" i="8"/>
  <c r="G33" i="8"/>
  <c r="H33" i="8" s="1"/>
  <c r="N20" i="8"/>
  <c r="V20" i="8" s="1"/>
  <c r="S79" i="2"/>
  <c r="AA79" i="2" s="1"/>
  <c r="AK79" i="2" s="1"/>
  <c r="D17" i="8"/>
  <c r="E17" i="8" s="1"/>
  <c r="M16" i="8"/>
  <c r="M17" i="8"/>
  <c r="M14" i="8"/>
  <c r="T78" i="2"/>
  <c r="AB78" i="2" s="1"/>
  <c r="C61" i="2"/>
  <c r="P79" i="2"/>
  <c r="X79" i="2" s="1"/>
  <c r="AH79" i="2" s="1"/>
  <c r="N79" i="2"/>
  <c r="V79" i="2" s="1"/>
  <c r="AF79" i="2" s="1"/>
  <c r="AM79" i="2"/>
  <c r="AT79" i="2" s="1"/>
  <c r="AM65" i="2"/>
  <c r="AM73" i="2"/>
  <c r="D16" i="8" s="1"/>
  <c r="E16" i="8" s="1"/>
  <c r="AI40" i="1"/>
  <c r="AI39" i="1" s="1"/>
  <c r="L79" i="2"/>
  <c r="T79" i="2" s="1"/>
  <c r="Q79" i="2"/>
  <c r="Y79" i="2" s="1"/>
  <c r="AI79" i="2" s="1"/>
  <c r="O79" i="2"/>
  <c r="W79" i="2" s="1"/>
  <c r="AG79" i="2" s="1"/>
  <c r="M79" i="2"/>
  <c r="U79" i="2" s="1"/>
  <c r="AE79" i="2" s="1"/>
  <c r="R79" i="2"/>
  <c r="Z79" i="2" s="1"/>
  <c r="AJ79" i="2" s="1"/>
  <c r="BK36" i="1"/>
  <c r="K80" i="2"/>
  <c r="AB79" i="2" l="1"/>
  <c r="P19" i="8"/>
  <c r="T19" i="8"/>
  <c r="BC33" i="1" s="1"/>
  <c r="Q19" i="8"/>
  <c r="AT33" i="1" s="1"/>
  <c r="U19" i="8"/>
  <c r="AN33" i="1" s="1"/>
  <c r="Q18" i="8"/>
  <c r="AT32" i="1" s="1"/>
  <c r="U18" i="8"/>
  <c r="AN32" i="1" s="1"/>
  <c r="T18" i="8"/>
  <c r="BC32" i="1" s="1"/>
  <c r="P14" i="8"/>
  <c r="T14" i="8"/>
  <c r="BC28" i="1" s="1"/>
  <c r="U14" i="8"/>
  <c r="AN28" i="1" s="1"/>
  <c r="O14" i="8"/>
  <c r="X14" i="8" s="1"/>
  <c r="Q14" i="8"/>
  <c r="AT28" i="1" s="1"/>
  <c r="B28" i="8"/>
  <c r="Q15" i="8"/>
  <c r="AT29" i="1" s="1"/>
  <c r="U15" i="8"/>
  <c r="AN29" i="1" s="1"/>
  <c r="T15" i="8"/>
  <c r="BC29" i="1" s="1"/>
  <c r="P17" i="8"/>
  <c r="U17" i="8"/>
  <c r="AN31" i="1" s="1"/>
  <c r="Q17" i="8"/>
  <c r="AT31" i="1" s="1"/>
  <c r="T17" i="8"/>
  <c r="BC31" i="1" s="1"/>
  <c r="P16" i="8"/>
  <c r="Q16" i="8"/>
  <c r="AT30" i="1" s="1"/>
  <c r="U16" i="8"/>
  <c r="AN30" i="1" s="1"/>
  <c r="T16" i="8"/>
  <c r="BC30" i="1" s="1"/>
  <c r="G28" i="8"/>
  <c r="H28" i="8" s="1"/>
  <c r="P18" i="8"/>
  <c r="N15" i="8"/>
  <c r="V15" i="8" s="1"/>
  <c r="P15" i="8"/>
  <c r="O15" i="8"/>
  <c r="X15" i="8" s="1"/>
  <c r="N16" i="8"/>
  <c r="V16" i="8" s="1"/>
  <c r="AE30" i="1" s="1"/>
  <c r="B31" i="8"/>
  <c r="N18" i="8"/>
  <c r="O18" i="8"/>
  <c r="O19" i="8"/>
  <c r="X19" i="8" s="1"/>
  <c r="G31" i="8"/>
  <c r="H31" i="8" s="1"/>
  <c r="N19" i="8"/>
  <c r="G32" i="8"/>
  <c r="H32" i="8" s="1"/>
  <c r="B32" i="8"/>
  <c r="AE34" i="1"/>
  <c r="S80" i="2"/>
  <c r="AA80" i="2"/>
  <c r="AK80" i="2" s="1"/>
  <c r="AD78" i="2"/>
  <c r="O16" i="8"/>
  <c r="X16" i="8" s="1"/>
  <c r="D42" i="8"/>
  <c r="H42" i="8" s="1"/>
  <c r="G27" i="8"/>
  <c r="H27" i="8" s="1"/>
  <c r="B27" i="8"/>
  <c r="B29" i="8"/>
  <c r="G29" i="8"/>
  <c r="H29" i="8" s="1"/>
  <c r="G30" i="8"/>
  <c r="H30" i="8" s="1"/>
  <c r="B30" i="8"/>
  <c r="O17" i="8"/>
  <c r="X17" i="8" s="1"/>
  <c r="N17" i="8"/>
  <c r="V17" i="8" s="1"/>
  <c r="AE31" i="1" s="1"/>
  <c r="N14" i="8"/>
  <c r="BC78" i="2"/>
  <c r="AM80" i="2"/>
  <c r="AT80" i="2" s="1"/>
  <c r="AN79" i="2"/>
  <c r="BD78" i="2"/>
  <c r="BB78" i="2"/>
  <c r="AO79" i="2"/>
  <c r="AY78" i="2"/>
  <c r="AQ79" i="2"/>
  <c r="AR79" i="2"/>
  <c r="BE78" i="2"/>
  <c r="BG79" i="2"/>
  <c r="AX78" i="2"/>
  <c r="BA78" i="2"/>
  <c r="AZ78" i="2"/>
  <c r="AS79" i="2"/>
  <c r="AP79" i="2"/>
  <c r="L80" i="2"/>
  <c r="T80" i="2" s="1"/>
  <c r="N80" i="2"/>
  <c r="V80" i="2" s="1"/>
  <c r="AF80" i="2" s="1"/>
  <c r="P80" i="2"/>
  <c r="X80" i="2" s="1"/>
  <c r="AH80" i="2" s="1"/>
  <c r="Q80" i="2"/>
  <c r="Y80" i="2" s="1"/>
  <c r="AI80" i="2" s="1"/>
  <c r="O80" i="2"/>
  <c r="W80" i="2" s="1"/>
  <c r="AG80" i="2" s="1"/>
  <c r="R80" i="2"/>
  <c r="Z80" i="2" s="1"/>
  <c r="AJ80" i="2" s="1"/>
  <c r="M80" i="2"/>
  <c r="U80" i="2" s="1"/>
  <c r="AE80" i="2" s="1"/>
  <c r="AN34" i="1"/>
  <c r="AT34" i="1"/>
  <c r="AD79" i="2"/>
  <c r="K81" i="2"/>
  <c r="Y20" i="8" l="1"/>
  <c r="AQ34" i="1" s="1"/>
  <c r="Y15" i="8"/>
  <c r="AQ29" i="1" s="1"/>
  <c r="Y16" i="8"/>
  <c r="AQ30" i="1" s="1"/>
  <c r="X18" i="8"/>
  <c r="Y18" i="8" s="1"/>
  <c r="AQ32" i="1" s="1"/>
  <c r="Y17" i="8"/>
  <c r="AQ31" i="1" s="1"/>
  <c r="AB80" i="2"/>
  <c r="AV79" i="2"/>
  <c r="BH79" i="2" s="1"/>
  <c r="V14" i="8"/>
  <c r="AE28" i="1" s="1"/>
  <c r="V18" i="8"/>
  <c r="W18" i="8" s="1"/>
  <c r="V19" i="8"/>
  <c r="AE33" i="1" s="1"/>
  <c r="S81" i="2"/>
  <c r="AA81" i="2" s="1"/>
  <c r="AK81" i="2" s="1"/>
  <c r="W16" i="8"/>
  <c r="AE29" i="1"/>
  <c r="D45" i="8"/>
  <c r="J45" i="8" s="1"/>
  <c r="K45" i="8" s="1"/>
  <c r="AV42" i="1" s="1"/>
  <c r="K42" i="8"/>
  <c r="D30" i="8"/>
  <c r="E30" i="8" s="1"/>
  <c r="D33" i="8"/>
  <c r="E33" i="8" s="1"/>
  <c r="D31" i="8"/>
  <c r="E31" i="8" s="1"/>
  <c r="D29" i="8"/>
  <c r="E29" i="8" s="1"/>
  <c r="D27" i="8"/>
  <c r="E27" i="8" s="1"/>
  <c r="D28" i="8"/>
  <c r="E28" i="8" s="1"/>
  <c r="D32" i="8"/>
  <c r="E32" i="8" s="1"/>
  <c r="W17" i="8"/>
  <c r="AB28" i="1"/>
  <c r="AY79" i="2"/>
  <c r="BD79" i="2"/>
  <c r="BC79" i="2"/>
  <c r="AS80" i="2"/>
  <c r="BG80" i="2"/>
  <c r="AN80" i="2"/>
  <c r="AR80" i="2"/>
  <c r="BA79" i="2"/>
  <c r="AM81" i="2"/>
  <c r="AT81" i="2" s="1"/>
  <c r="AQ80" i="2"/>
  <c r="AZ79" i="2"/>
  <c r="AX79" i="2"/>
  <c r="AP80" i="2"/>
  <c r="AO80" i="2"/>
  <c r="BB79" i="2"/>
  <c r="L81" i="2"/>
  <c r="T81" i="2" s="1"/>
  <c r="N81" i="2"/>
  <c r="V81" i="2" s="1"/>
  <c r="P81" i="2"/>
  <c r="X81" i="2" s="1"/>
  <c r="AH81" i="2" s="1"/>
  <c r="Q81" i="2"/>
  <c r="Y81" i="2" s="1"/>
  <c r="AI81" i="2" s="1"/>
  <c r="O81" i="2"/>
  <c r="R81" i="2"/>
  <c r="Z81" i="2" s="1"/>
  <c r="AJ81" i="2" s="1"/>
  <c r="M81" i="2"/>
  <c r="U81" i="2" s="1"/>
  <c r="AB32" i="1"/>
  <c r="AB33" i="1"/>
  <c r="AH34" i="1"/>
  <c r="AB29" i="1"/>
  <c r="AH30" i="1"/>
  <c r="AH28" i="1"/>
  <c r="AH32" i="1"/>
  <c r="AB30" i="1"/>
  <c r="AB31" i="1"/>
  <c r="AH31" i="1"/>
  <c r="AH29" i="1"/>
  <c r="AH33" i="1"/>
  <c r="AB34" i="1"/>
  <c r="AD80" i="2"/>
  <c r="K82" i="2"/>
  <c r="Y19" i="8" l="1"/>
  <c r="AQ33" i="1" s="1"/>
  <c r="AV80" i="2"/>
  <c r="BH80" i="2" s="1"/>
  <c r="W15" i="8"/>
  <c r="AE32" i="1"/>
  <c r="W20" i="8"/>
  <c r="D43" i="8"/>
  <c r="J43" i="8" s="1"/>
  <c r="K43" i="8" s="1"/>
  <c r="AV40" i="1" s="1"/>
  <c r="F42" i="8"/>
  <c r="I42" i="8"/>
  <c r="W19" i="8"/>
  <c r="G42" i="8"/>
  <c r="S82" i="2"/>
  <c r="AA82" i="2"/>
  <c r="AK82" i="2" s="1"/>
  <c r="D53" i="8"/>
  <c r="E53" i="8" s="1"/>
  <c r="I53" i="8" s="1"/>
  <c r="F53" i="8"/>
  <c r="AS81" i="2"/>
  <c r="AZ80" i="2"/>
  <c r="BD80" i="2"/>
  <c r="BC80" i="2"/>
  <c r="BB80" i="2"/>
  <c r="AR81" i="2"/>
  <c r="BA80" i="2"/>
  <c r="AP81" i="2"/>
  <c r="AQ81" i="2"/>
  <c r="AO81" i="2"/>
  <c r="BG81" i="2"/>
  <c r="AX80" i="2"/>
  <c r="AM82" i="2"/>
  <c r="AT82" i="2" s="1"/>
  <c r="AN81" i="2"/>
  <c r="AY80" i="2"/>
  <c r="AE81" i="2"/>
  <c r="W81" i="2"/>
  <c r="AB81" i="2" s="1"/>
  <c r="L82" i="2"/>
  <c r="T82" i="2" s="1"/>
  <c r="N82" i="2"/>
  <c r="V82" i="2" s="1"/>
  <c r="AF82" i="2" s="1"/>
  <c r="P82" i="2"/>
  <c r="X82" i="2" s="1"/>
  <c r="AH82" i="2" s="1"/>
  <c r="Q82" i="2"/>
  <c r="Y82" i="2" s="1"/>
  <c r="AI82" i="2" s="1"/>
  <c r="O82" i="2"/>
  <c r="W82" i="2" s="1"/>
  <c r="AG82" i="2" s="1"/>
  <c r="R82" i="2"/>
  <c r="Z82" i="2" s="1"/>
  <c r="AJ82" i="2" s="1"/>
  <c r="M82" i="2"/>
  <c r="U82" i="2" s="1"/>
  <c r="AE82" i="2" s="1"/>
  <c r="AV39" i="1"/>
  <c r="AD81" i="2"/>
  <c r="K83" i="2"/>
  <c r="AF81" i="2"/>
  <c r="D44" i="8" l="1"/>
  <c r="J44" i="8" s="1"/>
  <c r="K44" i="8" s="1"/>
  <c r="AV81" i="2"/>
  <c r="AB82" i="2"/>
  <c r="J42" i="8"/>
  <c r="S83" i="2"/>
  <c r="AA83" i="2"/>
  <c r="AK83" i="2" s="1"/>
  <c r="H53" i="8"/>
  <c r="BD81" i="2"/>
  <c r="AS82" i="2"/>
  <c r="BC81" i="2"/>
  <c r="BB81" i="2"/>
  <c r="AM83" i="2"/>
  <c r="AT83" i="2" s="1"/>
  <c r="AP82" i="2"/>
  <c r="AR82" i="2"/>
  <c r="AY81" i="2"/>
  <c r="BA81" i="2"/>
  <c r="BG82" i="2"/>
  <c r="AZ81" i="2"/>
  <c r="AQ82" i="2"/>
  <c r="AO82" i="2"/>
  <c r="AN82" i="2"/>
  <c r="AG81" i="2"/>
  <c r="L83" i="2"/>
  <c r="T83" i="2" s="1"/>
  <c r="N83" i="2"/>
  <c r="V83" i="2" s="1"/>
  <c r="AF83" i="2" s="1"/>
  <c r="P83" i="2"/>
  <c r="X83" i="2" s="1"/>
  <c r="AH83" i="2" s="1"/>
  <c r="Q83" i="2"/>
  <c r="Y83" i="2" s="1"/>
  <c r="AI83" i="2" s="1"/>
  <c r="O83" i="2"/>
  <c r="W83" i="2" s="1"/>
  <c r="AG83" i="2" s="1"/>
  <c r="M83" i="2"/>
  <c r="U83" i="2" s="1"/>
  <c r="AE83" i="2" s="1"/>
  <c r="R83" i="2"/>
  <c r="Z83" i="2" s="1"/>
  <c r="AJ83" i="2" s="1"/>
  <c r="BD82" i="2"/>
  <c r="AD82" i="2"/>
  <c r="K84" i="2"/>
  <c r="AV82" i="2" l="1"/>
  <c r="BH82" i="2" s="1"/>
  <c r="AB83" i="2"/>
  <c r="S84" i="2"/>
  <c r="AA84" i="2"/>
  <c r="AK84" i="2" s="1"/>
  <c r="G2" i="8"/>
  <c r="F3" i="8" s="1"/>
  <c r="H3" i="8" s="1"/>
  <c r="AS83" i="2"/>
  <c r="BC82" i="2"/>
  <c r="AR83" i="2"/>
  <c r="BB82" i="2"/>
  <c r="AQ83" i="2"/>
  <c r="BA82" i="2"/>
  <c r="AP83" i="2"/>
  <c r="AO83" i="2"/>
  <c r="AY82" i="2"/>
  <c r="AZ82" i="2"/>
  <c r="AN83" i="2"/>
  <c r="BG83" i="2"/>
  <c r="AM84" i="2"/>
  <c r="AT84" i="2" s="1"/>
  <c r="AX82" i="2"/>
  <c r="L84" i="2"/>
  <c r="T84" i="2" s="1"/>
  <c r="N84" i="2"/>
  <c r="V84" i="2" s="1"/>
  <c r="AF84" i="2" s="1"/>
  <c r="P84" i="2"/>
  <c r="X84" i="2" s="1"/>
  <c r="AH84" i="2" s="1"/>
  <c r="Q84" i="2"/>
  <c r="Y84" i="2" s="1"/>
  <c r="AI84" i="2" s="1"/>
  <c r="O84" i="2"/>
  <c r="W84" i="2" s="1"/>
  <c r="AG84" i="2" s="1"/>
  <c r="R84" i="2"/>
  <c r="Z84" i="2" s="1"/>
  <c r="AJ84" i="2" s="1"/>
  <c r="M84" i="2"/>
  <c r="U84" i="2" s="1"/>
  <c r="AE84" i="2" s="1"/>
  <c r="AV41" i="1"/>
  <c r="AD83" i="2"/>
  <c r="K85" i="2"/>
  <c r="AB84" i="2" l="1"/>
  <c r="AV83" i="2"/>
  <c r="BH83" i="2" s="1"/>
  <c r="S85" i="2"/>
  <c r="AA85" i="2"/>
  <c r="AK85" i="2" s="1"/>
  <c r="BD83" i="2"/>
  <c r="BB83" i="2"/>
  <c r="BC83" i="2"/>
  <c r="AR84" i="2"/>
  <c r="AS84" i="2"/>
  <c r="AO84" i="2"/>
  <c r="AY83" i="2"/>
  <c r="BA83" i="2"/>
  <c r="AP84" i="2"/>
  <c r="AM85" i="2"/>
  <c r="AT85" i="2" s="1"/>
  <c r="AQ84" i="2"/>
  <c r="AZ83" i="2"/>
  <c r="AX83" i="2"/>
  <c r="AN84" i="2"/>
  <c r="BG84" i="2"/>
  <c r="L85" i="2"/>
  <c r="T85" i="2" s="1"/>
  <c r="N85" i="2"/>
  <c r="V85" i="2" s="1"/>
  <c r="AF85" i="2" s="1"/>
  <c r="P85" i="2"/>
  <c r="X85" i="2" s="1"/>
  <c r="AH85" i="2" s="1"/>
  <c r="Q85" i="2"/>
  <c r="Y85" i="2" s="1"/>
  <c r="AI85" i="2" s="1"/>
  <c r="O85" i="2"/>
  <c r="W85" i="2" s="1"/>
  <c r="AG85" i="2" s="1"/>
  <c r="R85" i="2"/>
  <c r="Z85" i="2" s="1"/>
  <c r="AJ85" i="2" s="1"/>
  <c r="M85" i="2"/>
  <c r="U85" i="2" s="1"/>
  <c r="AE85" i="2" s="1"/>
  <c r="AD84" i="2"/>
  <c r="K86" i="2"/>
  <c r="AB85" i="2" l="1"/>
  <c r="AV84" i="2"/>
  <c r="BH84" i="2" s="1"/>
  <c r="S86" i="2"/>
  <c r="AA86" i="2"/>
  <c r="AK86" i="2" s="1"/>
  <c r="BD84" i="2"/>
  <c r="BC84" i="2"/>
  <c r="BB84" i="2"/>
  <c r="AS85" i="2"/>
  <c r="AR85" i="2"/>
  <c r="AN85" i="2"/>
  <c r="AM86" i="2"/>
  <c r="AT86" i="2" s="1"/>
  <c r="BG85" i="2"/>
  <c r="AP85" i="2"/>
  <c r="BA84" i="2"/>
  <c r="AY84" i="2"/>
  <c r="AO85" i="2"/>
  <c r="AZ84" i="2"/>
  <c r="AQ85" i="2"/>
  <c r="AX84" i="2"/>
  <c r="L86" i="2"/>
  <c r="T86" i="2" s="1"/>
  <c r="N86" i="2"/>
  <c r="V86" i="2" s="1"/>
  <c r="AF86" i="2" s="1"/>
  <c r="P86" i="2"/>
  <c r="X86" i="2" s="1"/>
  <c r="AH86" i="2" s="1"/>
  <c r="Q86" i="2"/>
  <c r="Y86" i="2" s="1"/>
  <c r="AI86" i="2" s="1"/>
  <c r="O86" i="2"/>
  <c r="W86" i="2" s="1"/>
  <c r="AG86" i="2" s="1"/>
  <c r="R86" i="2"/>
  <c r="Z86" i="2" s="1"/>
  <c r="AJ86" i="2" s="1"/>
  <c r="M86" i="2"/>
  <c r="U86" i="2" s="1"/>
  <c r="AE86" i="2" s="1"/>
  <c r="AD85" i="2"/>
  <c r="K87" i="2"/>
  <c r="AV85" i="2" l="1"/>
  <c r="BH85" i="2" s="1"/>
  <c r="AB86" i="2"/>
  <c r="S87" i="2"/>
  <c r="AA87" i="2"/>
  <c r="AK87" i="2" s="1"/>
  <c r="BD85" i="2"/>
  <c r="AS86" i="2"/>
  <c r="AN86" i="2"/>
  <c r="BB85" i="2"/>
  <c r="BC85" i="2"/>
  <c r="AR86" i="2"/>
  <c r="AM87" i="2"/>
  <c r="AT87" i="2" s="1"/>
  <c r="AZ85" i="2"/>
  <c r="AQ86" i="2"/>
  <c r="AX85" i="2"/>
  <c r="BG86" i="2"/>
  <c r="AP86" i="2"/>
  <c r="AO86" i="2"/>
  <c r="BA85" i="2"/>
  <c r="AY85" i="2"/>
  <c r="L87" i="2"/>
  <c r="T87" i="2" s="1"/>
  <c r="N87" i="2"/>
  <c r="V87" i="2" s="1"/>
  <c r="AF87" i="2" s="1"/>
  <c r="P87" i="2"/>
  <c r="X87" i="2" s="1"/>
  <c r="AH87" i="2" s="1"/>
  <c r="Q87" i="2"/>
  <c r="Y87" i="2" s="1"/>
  <c r="AI87" i="2" s="1"/>
  <c r="O87" i="2"/>
  <c r="W87" i="2" s="1"/>
  <c r="AG87" i="2" s="1"/>
  <c r="M87" i="2"/>
  <c r="U87" i="2" s="1"/>
  <c r="AE87" i="2" s="1"/>
  <c r="R87" i="2"/>
  <c r="Z87" i="2" s="1"/>
  <c r="AJ87" i="2" s="1"/>
  <c r="AD86" i="2"/>
  <c r="K88" i="2"/>
  <c r="AV86" i="2" l="1"/>
  <c r="BH86" i="2" s="1"/>
  <c r="AB87" i="2"/>
  <c r="S88" i="2"/>
  <c r="AA88" i="2"/>
  <c r="AK88" i="2" s="1"/>
  <c r="BD86" i="2"/>
  <c r="AN87" i="2"/>
  <c r="BC86" i="2"/>
  <c r="AS87" i="2"/>
  <c r="BB86" i="2"/>
  <c r="AR87" i="2"/>
  <c r="BG87" i="2"/>
  <c r="BA86" i="2"/>
  <c r="AZ86" i="2"/>
  <c r="AM88" i="2"/>
  <c r="AT88" i="2" s="1"/>
  <c r="AO87" i="2"/>
  <c r="AQ87" i="2"/>
  <c r="AP87" i="2"/>
  <c r="AX86" i="2"/>
  <c r="AY86" i="2"/>
  <c r="L88" i="2"/>
  <c r="T88" i="2" s="1"/>
  <c r="N88" i="2"/>
  <c r="V88" i="2" s="1"/>
  <c r="AF88" i="2" s="1"/>
  <c r="P88" i="2"/>
  <c r="X88" i="2" s="1"/>
  <c r="AH88" i="2" s="1"/>
  <c r="Q88" i="2"/>
  <c r="Y88" i="2" s="1"/>
  <c r="AI88" i="2" s="1"/>
  <c r="O88" i="2"/>
  <c r="W88" i="2" s="1"/>
  <c r="AG88" i="2" s="1"/>
  <c r="R88" i="2"/>
  <c r="Z88" i="2" s="1"/>
  <c r="AJ88" i="2" s="1"/>
  <c r="M88" i="2"/>
  <c r="U88" i="2" s="1"/>
  <c r="AE88" i="2" s="1"/>
  <c r="AD87" i="2"/>
  <c r="K89" i="2"/>
  <c r="AV87" i="2" l="1"/>
  <c r="BH87" i="2" s="1"/>
  <c r="AB88" i="2"/>
  <c r="S89" i="2"/>
  <c r="AA89" i="2"/>
  <c r="AK89" i="2" s="1"/>
  <c r="BD87" i="2"/>
  <c r="BB87" i="2"/>
  <c r="AR88" i="2"/>
  <c r="AS88" i="2"/>
  <c r="BC87" i="2"/>
  <c r="AO88" i="2"/>
  <c r="AP88" i="2"/>
  <c r="AM89" i="2"/>
  <c r="AT89" i="2" s="1"/>
  <c r="AY87" i="2"/>
  <c r="BG88" i="2"/>
  <c r="AQ88" i="2"/>
  <c r="AX87" i="2"/>
  <c r="AN88" i="2"/>
  <c r="BA87" i="2"/>
  <c r="AZ87" i="2"/>
  <c r="L89" i="2"/>
  <c r="T89" i="2" s="1"/>
  <c r="N89" i="2"/>
  <c r="V89" i="2" s="1"/>
  <c r="AF89" i="2" s="1"/>
  <c r="P89" i="2"/>
  <c r="X89" i="2" s="1"/>
  <c r="AH89" i="2" s="1"/>
  <c r="Q89" i="2"/>
  <c r="Y89" i="2" s="1"/>
  <c r="AI89" i="2" s="1"/>
  <c r="O89" i="2"/>
  <c r="W89" i="2" s="1"/>
  <c r="AG89" i="2" s="1"/>
  <c r="R89" i="2"/>
  <c r="Z89" i="2" s="1"/>
  <c r="AJ89" i="2" s="1"/>
  <c r="M89" i="2"/>
  <c r="U89" i="2" s="1"/>
  <c r="AE89" i="2" s="1"/>
  <c r="AD88" i="2"/>
  <c r="K90" i="2"/>
  <c r="AV88" i="2" l="1"/>
  <c r="BH88" i="2" s="1"/>
  <c r="AB89" i="2"/>
  <c r="S90" i="2"/>
  <c r="AA90" i="2"/>
  <c r="AK90" i="2" s="1"/>
  <c r="BD88" i="2"/>
  <c r="BB88" i="2"/>
  <c r="BC88" i="2"/>
  <c r="AS89" i="2"/>
  <c r="AR89" i="2"/>
  <c r="AQ89" i="2"/>
  <c r="AN89" i="2"/>
  <c r="AY88" i="2"/>
  <c r="AZ88" i="2"/>
  <c r="AX88" i="2"/>
  <c r="BG89" i="2"/>
  <c r="AP89" i="2"/>
  <c r="AO89" i="2"/>
  <c r="BA88" i="2"/>
  <c r="AM90" i="2"/>
  <c r="AT90" i="2" s="1"/>
  <c r="K91" i="2"/>
  <c r="L90" i="2"/>
  <c r="T90" i="2" s="1"/>
  <c r="N90" i="2"/>
  <c r="V90" i="2" s="1"/>
  <c r="AF90" i="2" s="1"/>
  <c r="P90" i="2"/>
  <c r="X90" i="2" s="1"/>
  <c r="AH90" i="2" s="1"/>
  <c r="Q90" i="2"/>
  <c r="Y90" i="2" s="1"/>
  <c r="AI90" i="2" s="1"/>
  <c r="O90" i="2"/>
  <c r="W90" i="2" s="1"/>
  <c r="AG90" i="2" s="1"/>
  <c r="R90" i="2"/>
  <c r="Z90" i="2" s="1"/>
  <c r="AJ90" i="2" s="1"/>
  <c r="M90" i="2"/>
  <c r="U90" i="2" s="1"/>
  <c r="AE90" i="2" s="1"/>
  <c r="AD89" i="2"/>
  <c r="AV89" i="2" l="1"/>
  <c r="AB90" i="2"/>
  <c r="K92" i="2"/>
  <c r="L92" i="2" s="1"/>
  <c r="T92" i="2" s="1"/>
  <c r="S91" i="2"/>
  <c r="AA91" i="2" s="1"/>
  <c r="AK91" i="2" s="1"/>
  <c r="BD89" i="2"/>
  <c r="BB89" i="2"/>
  <c r="AS90" i="2"/>
  <c r="BC89" i="2"/>
  <c r="AR90" i="2"/>
  <c r="AY89" i="2"/>
  <c r="AQ90" i="2"/>
  <c r="AM91" i="2"/>
  <c r="AT91" i="2" s="1"/>
  <c r="AN90" i="2"/>
  <c r="BA89" i="2"/>
  <c r="AZ89" i="2"/>
  <c r="BG90" i="2"/>
  <c r="AX89" i="2"/>
  <c r="AP90" i="2"/>
  <c r="AO90" i="2"/>
  <c r="Q92" i="2"/>
  <c r="Y92" i="2" s="1"/>
  <c r="L91" i="2"/>
  <c r="T91" i="2" s="1"/>
  <c r="N91" i="2"/>
  <c r="V91" i="2" s="1"/>
  <c r="AF91" i="2" s="1"/>
  <c r="P91" i="2"/>
  <c r="X91" i="2" s="1"/>
  <c r="AH91" i="2" s="1"/>
  <c r="Q91" i="2"/>
  <c r="Y91" i="2" s="1"/>
  <c r="AI91" i="2" s="1"/>
  <c r="O91" i="2"/>
  <c r="W91" i="2" s="1"/>
  <c r="AG91" i="2" s="1"/>
  <c r="M91" i="2"/>
  <c r="U91" i="2" s="1"/>
  <c r="AE91" i="2" s="1"/>
  <c r="R91" i="2"/>
  <c r="Z91" i="2" s="1"/>
  <c r="AJ91" i="2" s="1"/>
  <c r="AD90" i="2"/>
  <c r="BD90" i="2" l="1"/>
  <c r="R92" i="2"/>
  <c r="Z92" i="2" s="1"/>
  <c r="AJ92" i="2" s="1"/>
  <c r="AB91" i="2"/>
  <c r="AV90" i="2"/>
  <c r="BH90" i="2" s="1"/>
  <c r="P92" i="2"/>
  <c r="X92" i="2" s="1"/>
  <c r="AH92" i="2" s="1"/>
  <c r="O92" i="2"/>
  <c r="W92" i="2" s="1"/>
  <c r="AG92" i="2" s="1"/>
  <c r="K93" i="2"/>
  <c r="K94" i="2" s="1"/>
  <c r="N92" i="2"/>
  <c r="V92" i="2" s="1"/>
  <c r="AF92" i="2" s="1"/>
  <c r="M92" i="2"/>
  <c r="U92" i="2" s="1"/>
  <c r="AE92" i="2" s="1"/>
  <c r="S93" i="2"/>
  <c r="AA93" i="2"/>
  <c r="AK93" i="2" s="1"/>
  <c r="S92" i="2"/>
  <c r="AA92" i="2"/>
  <c r="AK92" i="2" s="1"/>
  <c r="AS91" i="2"/>
  <c r="BC90" i="2"/>
  <c r="AR91" i="2"/>
  <c r="BB90" i="2"/>
  <c r="AX90" i="2"/>
  <c r="AN91" i="2"/>
  <c r="AZ90" i="2"/>
  <c r="AP91" i="2"/>
  <c r="AY90" i="2"/>
  <c r="AM92" i="2"/>
  <c r="AT92" i="2" s="1"/>
  <c r="BA90" i="2"/>
  <c r="AO91" i="2"/>
  <c r="BG91" i="2"/>
  <c r="AQ91" i="2"/>
  <c r="AD91" i="2"/>
  <c r="AI92" i="2"/>
  <c r="AD92" i="2"/>
  <c r="R93" i="2" l="1"/>
  <c r="Z93" i="2" s="1"/>
  <c r="AJ93" i="2" s="1"/>
  <c r="Q93" i="2"/>
  <c r="Y93" i="2" s="1"/>
  <c r="L93" i="2"/>
  <c r="T93" i="2" s="1"/>
  <c r="AD93" i="2" s="1"/>
  <c r="AB92" i="2"/>
  <c r="AV91" i="2"/>
  <c r="BH91" i="2" s="1"/>
  <c r="N93" i="2"/>
  <c r="V93" i="2" s="1"/>
  <c r="AF93" i="2" s="1"/>
  <c r="P93" i="2"/>
  <c r="X93" i="2" s="1"/>
  <c r="AH93" i="2" s="1"/>
  <c r="M93" i="2"/>
  <c r="U93" i="2" s="1"/>
  <c r="AE93" i="2" s="1"/>
  <c r="O93" i="2"/>
  <c r="W93" i="2" s="1"/>
  <c r="AG93" i="2" s="1"/>
  <c r="S94" i="2"/>
  <c r="AA94" i="2"/>
  <c r="AK94" i="2" s="1"/>
  <c r="BD91" i="2"/>
  <c r="BC91" i="2"/>
  <c r="AR92" i="2"/>
  <c r="BB91" i="2"/>
  <c r="AS92" i="2"/>
  <c r="AX91" i="2"/>
  <c r="AP92" i="2"/>
  <c r="AM93" i="2"/>
  <c r="AT93" i="2" s="1"/>
  <c r="AY91" i="2"/>
  <c r="AZ91" i="2"/>
  <c r="AQ92" i="2"/>
  <c r="BG92" i="2"/>
  <c r="BA91" i="2"/>
  <c r="AN92" i="2"/>
  <c r="AO92" i="2"/>
  <c r="L94" i="2"/>
  <c r="T94" i="2" s="1"/>
  <c r="N94" i="2"/>
  <c r="P94" i="2"/>
  <c r="Q94" i="2"/>
  <c r="Y94" i="2" s="1"/>
  <c r="O94" i="2"/>
  <c r="W94" i="2" s="1"/>
  <c r="R94" i="2"/>
  <c r="Z94" i="2" s="1"/>
  <c r="AJ94" i="2" s="1"/>
  <c r="M94" i="2"/>
  <c r="AI93" i="2"/>
  <c r="K95" i="2"/>
  <c r="AB93" i="2" l="1"/>
  <c r="AV92" i="2"/>
  <c r="BH92" i="2" s="1"/>
  <c r="S95" i="2"/>
  <c r="AA95" i="2"/>
  <c r="AK95" i="2" s="1"/>
  <c r="BD92" i="2"/>
  <c r="BC92" i="2"/>
  <c r="BB92" i="2"/>
  <c r="AR93" i="2"/>
  <c r="AS93" i="2"/>
  <c r="AQ93" i="2"/>
  <c r="BA92" i="2"/>
  <c r="AZ92" i="2"/>
  <c r="AN93" i="2"/>
  <c r="AX92" i="2"/>
  <c r="AM94" i="2"/>
  <c r="AT94" i="2" s="1"/>
  <c r="BG93" i="2"/>
  <c r="AP93" i="2"/>
  <c r="AO93" i="2"/>
  <c r="AY92" i="2"/>
  <c r="L95" i="2"/>
  <c r="T95" i="2" s="1"/>
  <c r="N95" i="2"/>
  <c r="V95" i="2" s="1"/>
  <c r="P95" i="2"/>
  <c r="Q95" i="2"/>
  <c r="Y95" i="2" s="1"/>
  <c r="AI95" i="2" s="1"/>
  <c r="O95" i="2"/>
  <c r="M95" i="2"/>
  <c r="R95" i="2"/>
  <c r="Z95" i="2" s="1"/>
  <c r="AJ95" i="2" s="1"/>
  <c r="AI94" i="2"/>
  <c r="V94" i="2"/>
  <c r="AF94" i="2" s="1"/>
  <c r="AG94" i="2"/>
  <c r="U94" i="2"/>
  <c r="AE94" i="2" s="1"/>
  <c r="X94" i="2"/>
  <c r="AH94" i="2" s="1"/>
  <c r="K96" i="2"/>
  <c r="AD94" i="2"/>
  <c r="AB94" i="2" l="1"/>
  <c r="AV93" i="2"/>
  <c r="BH93" i="2" s="1"/>
  <c r="S96" i="2"/>
  <c r="AA96" i="2"/>
  <c r="AK96" i="2" s="1"/>
  <c r="BD93" i="2"/>
  <c r="BC93" i="2"/>
  <c r="BB93" i="2"/>
  <c r="AS94" i="2"/>
  <c r="AR94" i="2"/>
  <c r="AM95" i="2"/>
  <c r="AT95" i="2" s="1"/>
  <c r="AN94" i="2"/>
  <c r="AY93" i="2"/>
  <c r="AX93" i="2"/>
  <c r="BA93" i="2"/>
  <c r="BG94" i="2"/>
  <c r="AP94" i="2"/>
  <c r="AO94" i="2"/>
  <c r="AQ94" i="2"/>
  <c r="AZ93" i="2"/>
  <c r="L96" i="2"/>
  <c r="T96" i="2" s="1"/>
  <c r="N96" i="2"/>
  <c r="V96" i="2" s="1"/>
  <c r="P96" i="2"/>
  <c r="Q96" i="2"/>
  <c r="Y96" i="2" s="1"/>
  <c r="AI96" i="2" s="1"/>
  <c r="O96" i="2"/>
  <c r="R96" i="2"/>
  <c r="Z96" i="2" s="1"/>
  <c r="AJ96" i="2" s="1"/>
  <c r="M96" i="2"/>
  <c r="U95" i="2"/>
  <c r="AE95" i="2" s="1"/>
  <c r="AF95" i="2"/>
  <c r="W95" i="2"/>
  <c r="AG95" i="2" s="1"/>
  <c r="X95" i="2"/>
  <c r="AH95" i="2" s="1"/>
  <c r="AD95" i="2"/>
  <c r="K97" i="2"/>
  <c r="AV94" i="2" l="1"/>
  <c r="BH94" i="2" s="1"/>
  <c r="AB95" i="2"/>
  <c r="S97" i="2"/>
  <c r="AA97" i="2" s="1"/>
  <c r="AK97" i="2" s="1"/>
  <c r="BD94" i="2"/>
  <c r="AR95" i="2"/>
  <c r="AO95" i="2"/>
  <c r="BC94" i="2"/>
  <c r="BG95" i="2"/>
  <c r="AS95" i="2"/>
  <c r="BB94" i="2"/>
  <c r="AM96" i="2"/>
  <c r="AT96" i="2" s="1"/>
  <c r="AN95" i="2"/>
  <c r="AZ94" i="2"/>
  <c r="BA94" i="2"/>
  <c r="AX94" i="2"/>
  <c r="AP95" i="2"/>
  <c r="AQ95" i="2"/>
  <c r="AY94" i="2"/>
  <c r="L97" i="2"/>
  <c r="T97" i="2" s="1"/>
  <c r="N97" i="2"/>
  <c r="V97" i="2" s="1"/>
  <c r="P97" i="2"/>
  <c r="Q97" i="2"/>
  <c r="O97" i="2"/>
  <c r="R97" i="2"/>
  <c r="Z97" i="2" s="1"/>
  <c r="AJ97" i="2" s="1"/>
  <c r="M97" i="2"/>
  <c r="U97" i="2" s="1"/>
  <c r="W96" i="2"/>
  <c r="AG96" i="2" s="1"/>
  <c r="AF96" i="2"/>
  <c r="U96" i="2"/>
  <c r="AE96" i="2" s="1"/>
  <c r="X96" i="2"/>
  <c r="AH96" i="2" s="1"/>
  <c r="K98" i="2"/>
  <c r="AD96" i="2"/>
  <c r="AB96" i="2" l="1"/>
  <c r="AV95" i="2"/>
  <c r="BH95" i="2" s="1"/>
  <c r="S98" i="2"/>
  <c r="AA98" i="2"/>
  <c r="AK98" i="2" s="1"/>
  <c r="BD95" i="2"/>
  <c r="BC95" i="2"/>
  <c r="BB95" i="2"/>
  <c r="AR96" i="2"/>
  <c r="AS96" i="2"/>
  <c r="BG96" i="2"/>
  <c r="AN96" i="2"/>
  <c r="AM97" i="2"/>
  <c r="AT97" i="2" s="1"/>
  <c r="AP96" i="2"/>
  <c r="AO96" i="2"/>
  <c r="BA95" i="2"/>
  <c r="AY95" i="2"/>
  <c r="AX95" i="2"/>
  <c r="AQ96" i="2"/>
  <c r="AZ95" i="2"/>
  <c r="L98" i="2"/>
  <c r="T98" i="2" s="1"/>
  <c r="N98" i="2"/>
  <c r="P98" i="2"/>
  <c r="X98" i="2" s="1"/>
  <c r="Q98" i="2"/>
  <c r="Y98" i="2" s="1"/>
  <c r="O98" i="2"/>
  <c r="R98" i="2"/>
  <c r="Z98" i="2" s="1"/>
  <c r="AJ98" i="2" s="1"/>
  <c r="M98" i="2"/>
  <c r="Y97" i="2"/>
  <c r="AI97" i="2" s="1"/>
  <c r="AE97" i="2"/>
  <c r="AF97" i="2"/>
  <c r="W97" i="2"/>
  <c r="X97" i="2"/>
  <c r="AH97" i="2" s="1"/>
  <c r="AD97" i="2"/>
  <c r="K99" i="2"/>
  <c r="AV96" i="2" l="1"/>
  <c r="BH96" i="2" s="1"/>
  <c r="AB97" i="2"/>
  <c r="S99" i="2"/>
  <c r="AA99" i="2"/>
  <c r="AK99" i="2" s="1"/>
  <c r="BD96" i="2"/>
  <c r="BC96" i="2"/>
  <c r="AR97" i="2"/>
  <c r="BB96" i="2"/>
  <c r="AS97" i="2"/>
  <c r="AX96" i="2"/>
  <c r="AN97" i="2"/>
  <c r="BA96" i="2"/>
  <c r="AY96" i="2"/>
  <c r="AZ96" i="2"/>
  <c r="AM98" i="2"/>
  <c r="AT98" i="2" s="1"/>
  <c r="AP97" i="2"/>
  <c r="AO97" i="2"/>
  <c r="BG97" i="2"/>
  <c r="AQ97" i="2"/>
  <c r="L99" i="2"/>
  <c r="T99" i="2" s="1"/>
  <c r="N99" i="2"/>
  <c r="P99" i="2"/>
  <c r="Q99" i="2"/>
  <c r="O99" i="2"/>
  <c r="M99" i="2"/>
  <c r="U99" i="2" s="1"/>
  <c r="R99" i="2"/>
  <c r="Z99" i="2" s="1"/>
  <c r="AJ99" i="2" s="1"/>
  <c r="AI98" i="2"/>
  <c r="AG97" i="2"/>
  <c r="U98" i="2"/>
  <c r="AE98" i="2" s="1"/>
  <c r="AH98" i="2"/>
  <c r="W98" i="2"/>
  <c r="AG98" i="2" s="1"/>
  <c r="V98" i="2"/>
  <c r="AF98" i="2" s="1"/>
  <c r="K100" i="2"/>
  <c r="AD98" i="2"/>
  <c r="AV97" i="2" l="1"/>
  <c r="BH97" i="2" s="1"/>
  <c r="AB98" i="2"/>
  <c r="S100" i="2"/>
  <c r="AA100" i="2"/>
  <c r="AK100" i="2" s="1"/>
  <c r="BD97" i="2"/>
  <c r="AS98" i="2"/>
  <c r="BC97" i="2"/>
  <c r="BB97" i="2"/>
  <c r="AR98" i="2"/>
  <c r="BA97" i="2"/>
  <c r="AZ97" i="2"/>
  <c r="BG98" i="2"/>
  <c r="AN98" i="2"/>
  <c r="AM99" i="2"/>
  <c r="AT99" i="2" s="1"/>
  <c r="AX97" i="2"/>
  <c r="AY97" i="2"/>
  <c r="AO98" i="2"/>
  <c r="AP98" i="2"/>
  <c r="AQ98" i="2"/>
  <c r="L100" i="2"/>
  <c r="T100" i="2" s="1"/>
  <c r="N100" i="2"/>
  <c r="P100" i="2"/>
  <c r="Q100" i="2"/>
  <c r="O100" i="2"/>
  <c r="R100" i="2"/>
  <c r="Z100" i="2" s="1"/>
  <c r="AJ100" i="2" s="1"/>
  <c r="M100" i="2"/>
  <c r="Y99" i="2"/>
  <c r="AI99" i="2" s="1"/>
  <c r="V99" i="2"/>
  <c r="AF99" i="2" s="1"/>
  <c r="AE99" i="2"/>
  <c r="W99" i="2"/>
  <c r="AG99" i="2" s="1"/>
  <c r="X99" i="2"/>
  <c r="AH99" i="2" s="1"/>
  <c r="AD99" i="2"/>
  <c r="K101" i="2"/>
  <c r="AV98" i="2" l="1"/>
  <c r="BH98" i="2" s="1"/>
  <c r="AB99" i="2"/>
  <c r="S101" i="2"/>
  <c r="AA101" i="2"/>
  <c r="AK101" i="2" s="1"/>
  <c r="BD98" i="2"/>
  <c r="BC98" i="2"/>
  <c r="AR99" i="2"/>
  <c r="AS99" i="2"/>
  <c r="BB98" i="2"/>
  <c r="AZ98" i="2"/>
  <c r="AY98" i="2"/>
  <c r="AN99" i="2"/>
  <c r="BG99" i="2"/>
  <c r="AX98" i="2"/>
  <c r="AM100" i="2"/>
  <c r="AT100" i="2" s="1"/>
  <c r="BA98" i="2"/>
  <c r="AP99" i="2"/>
  <c r="AO99" i="2"/>
  <c r="AQ99" i="2"/>
  <c r="L101" i="2"/>
  <c r="T101" i="2" s="1"/>
  <c r="N101" i="2"/>
  <c r="P101" i="2"/>
  <c r="Q101" i="2"/>
  <c r="Y101" i="2" s="1"/>
  <c r="AI101" i="2" s="1"/>
  <c r="O101" i="2"/>
  <c r="W101" i="2" s="1"/>
  <c r="R101" i="2"/>
  <c r="Z101" i="2" s="1"/>
  <c r="AJ101" i="2" s="1"/>
  <c r="M101" i="2"/>
  <c r="Y100" i="2"/>
  <c r="AI100" i="2" s="1"/>
  <c r="U100" i="2"/>
  <c r="AE100" i="2" s="1"/>
  <c r="X100" i="2"/>
  <c r="AH100" i="2" s="1"/>
  <c r="W100" i="2"/>
  <c r="AG100" i="2" s="1"/>
  <c r="V100" i="2"/>
  <c r="AF100" i="2" s="1"/>
  <c r="AD100" i="2"/>
  <c r="K102" i="2"/>
  <c r="AV99" i="2" l="1"/>
  <c r="BH99" i="2" s="1"/>
  <c r="AB100" i="2"/>
  <c r="S102" i="2"/>
  <c r="AA102" i="2"/>
  <c r="AK102" i="2" s="1"/>
  <c r="BD99" i="2"/>
  <c r="AS100" i="2"/>
  <c r="AR100" i="2"/>
  <c r="BB99" i="2"/>
  <c r="BC99" i="2"/>
  <c r="AY99" i="2"/>
  <c r="AZ99" i="2"/>
  <c r="BG100" i="2"/>
  <c r="AP100" i="2"/>
  <c r="AO100" i="2"/>
  <c r="AM101" i="2"/>
  <c r="AT101" i="2" s="1"/>
  <c r="BA99" i="2"/>
  <c r="AQ100" i="2"/>
  <c r="AX99" i="2"/>
  <c r="AN100" i="2"/>
  <c r="L102" i="2"/>
  <c r="T102" i="2" s="1"/>
  <c r="N102" i="2"/>
  <c r="V102" i="2" s="1"/>
  <c r="P102" i="2"/>
  <c r="Q102" i="2"/>
  <c r="Y102" i="2" s="1"/>
  <c r="O102" i="2"/>
  <c r="W102" i="2" s="1"/>
  <c r="R102" i="2"/>
  <c r="Z102" i="2" s="1"/>
  <c r="AJ102" i="2" s="1"/>
  <c r="M102" i="2"/>
  <c r="X101" i="2"/>
  <c r="AH101" i="2" s="1"/>
  <c r="AG101" i="2"/>
  <c r="U101" i="2"/>
  <c r="AE101" i="2" s="1"/>
  <c r="V101" i="2"/>
  <c r="AF101" i="2" s="1"/>
  <c r="K103" i="2"/>
  <c r="AD101" i="2"/>
  <c r="AV100" i="2" l="1"/>
  <c r="BH100" i="2" s="1"/>
  <c r="AB101" i="2"/>
  <c r="S103" i="2"/>
  <c r="AA103" i="2"/>
  <c r="AK103" i="2" s="1"/>
  <c r="BD100" i="2"/>
  <c r="BC100" i="2"/>
  <c r="AR101" i="2"/>
  <c r="BB100" i="2"/>
  <c r="AS101" i="2"/>
  <c r="AQ101" i="2"/>
  <c r="AM102" i="2"/>
  <c r="AT102" i="2" s="1"/>
  <c r="BG101" i="2"/>
  <c r="AX100" i="2"/>
  <c r="AY100" i="2"/>
  <c r="BA100" i="2"/>
  <c r="AP101" i="2"/>
  <c r="AO101" i="2"/>
  <c r="AN101" i="2"/>
  <c r="AZ100" i="2"/>
  <c r="L103" i="2"/>
  <c r="T103" i="2" s="1"/>
  <c r="N103" i="2"/>
  <c r="P103" i="2"/>
  <c r="X103" i="2" s="1"/>
  <c r="Q103" i="2"/>
  <c r="Y103" i="2" s="1"/>
  <c r="O103" i="2"/>
  <c r="M103" i="2"/>
  <c r="R103" i="2"/>
  <c r="Z103" i="2" s="1"/>
  <c r="AJ103" i="2" s="1"/>
  <c r="AI102" i="2"/>
  <c r="AG102" i="2"/>
  <c r="AF102" i="2"/>
  <c r="U102" i="2"/>
  <c r="AE102" i="2" s="1"/>
  <c r="X102" i="2"/>
  <c r="AH102" i="2" s="1"/>
  <c r="K104" i="2"/>
  <c r="AD102" i="2"/>
  <c r="AV101" i="2" l="1"/>
  <c r="BH101" i="2" s="1"/>
  <c r="AB102" i="2"/>
  <c r="S104" i="2"/>
  <c r="AA104" i="2"/>
  <c r="AK104" i="2" s="1"/>
  <c r="BD101" i="2"/>
  <c r="BB101" i="2"/>
  <c r="AS102" i="2"/>
  <c r="BC101" i="2"/>
  <c r="AR102" i="2"/>
  <c r="BA101" i="2"/>
  <c r="AM103" i="2"/>
  <c r="AT103" i="2" s="1"/>
  <c r="AP102" i="2"/>
  <c r="AO102" i="2"/>
  <c r="AX101" i="2"/>
  <c r="BG102" i="2"/>
  <c r="AQ102" i="2"/>
  <c r="AN102" i="2"/>
  <c r="AZ101" i="2"/>
  <c r="AY101" i="2"/>
  <c r="L104" i="2"/>
  <c r="N104" i="2"/>
  <c r="V104" i="2" s="1"/>
  <c r="P104" i="2"/>
  <c r="Q104" i="2"/>
  <c r="Y104" i="2" s="1"/>
  <c r="AI104" i="2" s="1"/>
  <c r="O104" i="2"/>
  <c r="W104" i="2" s="1"/>
  <c r="R104" i="2"/>
  <c r="Z104" i="2" s="1"/>
  <c r="AJ104" i="2" s="1"/>
  <c r="M104" i="2"/>
  <c r="AI103" i="2"/>
  <c r="W103" i="2"/>
  <c r="AG103" i="2" s="1"/>
  <c r="AH103" i="2"/>
  <c r="U103" i="2"/>
  <c r="AE103" i="2" s="1"/>
  <c r="V103" i="2"/>
  <c r="AF103" i="2" s="1"/>
  <c r="K105" i="2"/>
  <c r="AD103" i="2"/>
  <c r="AV102" i="2" l="1"/>
  <c r="BH102" i="2" s="1"/>
  <c r="AB103" i="2"/>
  <c r="S105" i="2"/>
  <c r="AA105" i="2"/>
  <c r="AK105" i="2" s="1"/>
  <c r="BD102" i="2"/>
  <c r="AM104" i="2"/>
  <c r="AT104" i="2" s="1"/>
  <c r="AN103" i="2"/>
  <c r="BB102" i="2"/>
  <c r="AR103" i="2"/>
  <c r="BC102" i="2"/>
  <c r="AS103" i="2"/>
  <c r="AX102" i="2"/>
  <c r="AY102" i="2"/>
  <c r="BA102" i="2"/>
  <c r="AZ102" i="2"/>
  <c r="AP103" i="2"/>
  <c r="AO103" i="2"/>
  <c r="BG103" i="2"/>
  <c r="AQ103" i="2"/>
  <c r="L105" i="2"/>
  <c r="T105" i="2" s="1"/>
  <c r="N105" i="2"/>
  <c r="P105" i="2"/>
  <c r="Q105" i="2"/>
  <c r="Y105" i="2" s="1"/>
  <c r="O105" i="2"/>
  <c r="R105" i="2"/>
  <c r="Z105" i="2" s="1"/>
  <c r="AJ105" i="2" s="1"/>
  <c r="M105" i="2"/>
  <c r="AG104" i="2"/>
  <c r="AF104" i="2"/>
  <c r="U104" i="2"/>
  <c r="AE104" i="2" s="1"/>
  <c r="X104" i="2"/>
  <c r="AH104" i="2" s="1"/>
  <c r="T104" i="2"/>
  <c r="K106" i="2"/>
  <c r="AB104" i="2" l="1"/>
  <c r="AV103" i="2"/>
  <c r="BH103" i="2" s="1"/>
  <c r="S106" i="2"/>
  <c r="AA106" i="2"/>
  <c r="AK106" i="2" s="1"/>
  <c r="BG104" i="2"/>
  <c r="BD103" i="2"/>
  <c r="AY103" i="2"/>
  <c r="AP104" i="2"/>
  <c r="AN104" i="2"/>
  <c r="BA103" i="2"/>
  <c r="AO104" i="2"/>
  <c r="AM105" i="2"/>
  <c r="AT105" i="2" s="1"/>
  <c r="AQ104" i="2"/>
  <c r="AS104" i="2"/>
  <c r="AZ103" i="2"/>
  <c r="BB103" i="2"/>
  <c r="AR104" i="2"/>
  <c r="BC103" i="2"/>
  <c r="AX103" i="2"/>
  <c r="L106" i="2"/>
  <c r="T106" i="2" s="1"/>
  <c r="N106" i="2"/>
  <c r="V106" i="2" s="1"/>
  <c r="P106" i="2"/>
  <c r="Q106" i="2"/>
  <c r="Y106" i="2" s="1"/>
  <c r="O106" i="2"/>
  <c r="R106" i="2"/>
  <c r="Z106" i="2" s="1"/>
  <c r="AJ106" i="2" s="1"/>
  <c r="M106" i="2"/>
  <c r="AD104" i="2"/>
  <c r="AI105" i="2"/>
  <c r="U105" i="2"/>
  <c r="V105" i="2"/>
  <c r="AF105" i="2" s="1"/>
  <c r="W105" i="2"/>
  <c r="AG105" i="2" s="1"/>
  <c r="X105" i="2"/>
  <c r="AH105" i="2" s="1"/>
  <c r="K107" i="2"/>
  <c r="AD105" i="2"/>
  <c r="AB105" i="2" l="1"/>
  <c r="AV104" i="2"/>
  <c r="BH104" i="2" s="1"/>
  <c r="S107" i="2"/>
  <c r="AA107" i="2"/>
  <c r="AK107" i="2" s="1"/>
  <c r="BD104" i="2"/>
  <c r="BG105" i="2"/>
  <c r="AP105" i="2"/>
  <c r="AM106" i="2"/>
  <c r="AT106" i="2" s="1"/>
  <c r="BC104" i="2"/>
  <c r="AO105" i="2"/>
  <c r="AX104" i="2"/>
  <c r="AS105" i="2"/>
  <c r="BB104" i="2"/>
  <c r="AQ105" i="2"/>
  <c r="AZ104" i="2"/>
  <c r="AN105" i="2"/>
  <c r="BA104" i="2"/>
  <c r="AY104" i="2"/>
  <c r="AR105" i="2"/>
  <c r="L107" i="2"/>
  <c r="T107" i="2" s="1"/>
  <c r="N107" i="2"/>
  <c r="P107" i="2"/>
  <c r="Q107" i="2"/>
  <c r="Y107" i="2" s="1"/>
  <c r="O107" i="2"/>
  <c r="M107" i="2"/>
  <c r="U107" i="2" s="1"/>
  <c r="R107" i="2"/>
  <c r="Z107" i="2" s="1"/>
  <c r="AJ107" i="2" s="1"/>
  <c r="AI106" i="2"/>
  <c r="W106" i="2"/>
  <c r="AG106" i="2" s="1"/>
  <c r="AE105" i="2"/>
  <c r="AF106" i="2"/>
  <c r="U106" i="2"/>
  <c r="AE106" i="2" s="1"/>
  <c r="X106" i="2"/>
  <c r="AH106" i="2" s="1"/>
  <c r="AD106" i="2"/>
  <c r="K108" i="2"/>
  <c r="AV105" i="2" l="1"/>
  <c r="AB106" i="2"/>
  <c r="S108" i="2"/>
  <c r="AA108" i="2"/>
  <c r="AK108" i="2" s="1"/>
  <c r="BD105" i="2"/>
  <c r="BC105" i="2"/>
  <c r="AX105" i="2"/>
  <c r="BG106" i="2"/>
  <c r="AM107" i="2"/>
  <c r="AT107" i="2" s="1"/>
  <c r="AS106" i="2"/>
  <c r="AQ106" i="2"/>
  <c r="AP106" i="2"/>
  <c r="AO106" i="2"/>
  <c r="BA105" i="2"/>
  <c r="AY105" i="2"/>
  <c r="AZ105" i="2"/>
  <c r="AN106" i="2"/>
  <c r="AR106" i="2"/>
  <c r="BB105" i="2"/>
  <c r="L108" i="2"/>
  <c r="T108" i="2" s="1"/>
  <c r="N108" i="2"/>
  <c r="P108" i="2"/>
  <c r="X108" i="2" s="1"/>
  <c r="Q108" i="2"/>
  <c r="Y108" i="2" s="1"/>
  <c r="AI108" i="2" s="1"/>
  <c r="O108" i="2"/>
  <c r="R108" i="2"/>
  <c r="Z108" i="2" s="1"/>
  <c r="AJ108" i="2" s="1"/>
  <c r="M108" i="2"/>
  <c r="AI107" i="2"/>
  <c r="V107" i="2"/>
  <c r="AF107" i="2" s="1"/>
  <c r="AE107" i="2"/>
  <c r="X107" i="2"/>
  <c r="W107" i="2"/>
  <c r="AG107" i="2" s="1"/>
  <c r="K109" i="2"/>
  <c r="AD107" i="2"/>
  <c r="AV106" i="2" l="1"/>
  <c r="BH106" i="2" s="1"/>
  <c r="AB107" i="2"/>
  <c r="S109" i="2"/>
  <c r="AA109" i="2"/>
  <c r="AK109" i="2" s="1"/>
  <c r="AS107" i="2"/>
  <c r="BD106" i="2"/>
  <c r="AX106" i="2"/>
  <c r="AY106" i="2"/>
  <c r="AQ107" i="2"/>
  <c r="BG107" i="2"/>
  <c r="AZ106" i="2"/>
  <c r="AN107" i="2"/>
  <c r="AR107" i="2"/>
  <c r="BA106" i="2"/>
  <c r="AM108" i="2"/>
  <c r="AT108" i="2" s="1"/>
  <c r="AP107" i="2"/>
  <c r="AO107" i="2"/>
  <c r="BC106" i="2"/>
  <c r="BB106" i="2"/>
  <c r="L109" i="2"/>
  <c r="T109" i="2" s="1"/>
  <c r="N109" i="2"/>
  <c r="P109" i="2"/>
  <c r="Q109" i="2"/>
  <c r="Y109" i="2" s="1"/>
  <c r="AI109" i="2" s="1"/>
  <c r="O109" i="2"/>
  <c r="R109" i="2"/>
  <c r="Z109" i="2" s="1"/>
  <c r="AJ109" i="2" s="1"/>
  <c r="M109" i="2"/>
  <c r="V108" i="2"/>
  <c r="AF108" i="2" s="1"/>
  <c r="U108" i="2"/>
  <c r="AE108" i="2" s="1"/>
  <c r="AH107" i="2"/>
  <c r="AH108" i="2"/>
  <c r="W108" i="2"/>
  <c r="AG108" i="2" s="1"/>
  <c r="K110" i="2"/>
  <c r="AD108" i="2"/>
  <c r="AV107" i="2" l="1"/>
  <c r="BH107" i="2" s="1"/>
  <c r="AB108" i="2"/>
  <c r="S110" i="2"/>
  <c r="AA110" i="2"/>
  <c r="AK110" i="2" s="1"/>
  <c r="BD107" i="2"/>
  <c r="BC107" i="2"/>
  <c r="AS108" i="2"/>
  <c r="AP108" i="2"/>
  <c r="AY107" i="2"/>
  <c r="BG108" i="2"/>
  <c r="AR108" i="2"/>
  <c r="BA107" i="2"/>
  <c r="AX107" i="2"/>
  <c r="BB107" i="2"/>
  <c r="AM109" i="2"/>
  <c r="AT109" i="2" s="1"/>
  <c r="AO108" i="2"/>
  <c r="AZ107" i="2"/>
  <c r="AQ108" i="2"/>
  <c r="AN108" i="2"/>
  <c r="L110" i="2"/>
  <c r="T110" i="2" s="1"/>
  <c r="N110" i="2"/>
  <c r="P110" i="2"/>
  <c r="X110" i="2" s="1"/>
  <c r="Q110" i="2"/>
  <c r="Y110" i="2" s="1"/>
  <c r="AI110" i="2" s="1"/>
  <c r="O110" i="2"/>
  <c r="R110" i="2"/>
  <c r="Z110" i="2" s="1"/>
  <c r="AJ110" i="2" s="1"/>
  <c r="M110" i="2"/>
  <c r="U110" i="2" s="1"/>
  <c r="V109" i="2"/>
  <c r="AF109" i="2" s="1"/>
  <c r="U109" i="2"/>
  <c r="X109" i="2"/>
  <c r="AH109" i="2" s="1"/>
  <c r="W109" i="2"/>
  <c r="AG109" i="2" s="1"/>
  <c r="K111" i="2"/>
  <c r="AD109" i="2"/>
  <c r="AV108" i="2" l="1"/>
  <c r="BH108" i="2" s="1"/>
  <c r="AB109" i="2"/>
  <c r="S111" i="2"/>
  <c r="AA111" i="2"/>
  <c r="AK111" i="2" s="1"/>
  <c r="BD108" i="2"/>
  <c r="AS109" i="2"/>
  <c r="BC108" i="2"/>
  <c r="AX108" i="2"/>
  <c r="AZ108" i="2"/>
  <c r="BA108" i="2"/>
  <c r="BB108" i="2"/>
  <c r="AN109" i="2"/>
  <c r="AM110" i="2"/>
  <c r="AT110" i="2" s="1"/>
  <c r="AP109" i="2"/>
  <c r="AO109" i="2"/>
  <c r="AR109" i="2"/>
  <c r="BG109" i="2"/>
  <c r="AQ109" i="2"/>
  <c r="AY108" i="2"/>
  <c r="L111" i="2"/>
  <c r="T111" i="2" s="1"/>
  <c r="N111" i="2"/>
  <c r="P111" i="2"/>
  <c r="Q111" i="2"/>
  <c r="O111" i="2"/>
  <c r="M111" i="2"/>
  <c r="U111" i="2" s="1"/>
  <c r="R111" i="2"/>
  <c r="Z111" i="2" s="1"/>
  <c r="AJ111" i="2" s="1"/>
  <c r="V110" i="2"/>
  <c r="AF110" i="2" s="1"/>
  <c r="AE109" i="2"/>
  <c r="AH110" i="2"/>
  <c r="AE110" i="2"/>
  <c r="W110" i="2"/>
  <c r="AG110" i="2" s="1"/>
  <c r="AD110" i="2"/>
  <c r="K112" i="2"/>
  <c r="AV109" i="2" l="1"/>
  <c r="BH109" i="2" s="1"/>
  <c r="AB110" i="2"/>
  <c r="BD109" i="2"/>
  <c r="S112" i="2"/>
  <c r="AA112" i="2"/>
  <c r="AK112" i="2" s="1"/>
  <c r="BC109" i="2"/>
  <c r="AS110" i="2"/>
  <c r="AY109" i="2"/>
  <c r="AQ110" i="2"/>
  <c r="BG110" i="2"/>
  <c r="AN110" i="2"/>
  <c r="AR110" i="2"/>
  <c r="AX109" i="2"/>
  <c r="BA109" i="2"/>
  <c r="AZ109" i="2"/>
  <c r="AM111" i="2"/>
  <c r="AT111" i="2" s="1"/>
  <c r="BB109" i="2"/>
  <c r="AP110" i="2"/>
  <c r="AO110" i="2"/>
  <c r="L112" i="2"/>
  <c r="T112" i="2" s="1"/>
  <c r="N112" i="2"/>
  <c r="V112" i="2" s="1"/>
  <c r="P112" i="2"/>
  <c r="X112" i="2" s="1"/>
  <c r="Q112" i="2"/>
  <c r="Y112" i="2" s="1"/>
  <c r="AI112" i="2" s="1"/>
  <c r="O112" i="2"/>
  <c r="R112" i="2"/>
  <c r="Z112" i="2" s="1"/>
  <c r="AJ112" i="2" s="1"/>
  <c r="M112" i="2"/>
  <c r="Y111" i="2"/>
  <c r="AI111" i="2" s="1"/>
  <c r="V111" i="2"/>
  <c r="AF111" i="2" s="1"/>
  <c r="AE111" i="2"/>
  <c r="X111" i="2"/>
  <c r="W111" i="2"/>
  <c r="AG111" i="2" s="1"/>
  <c r="K113" i="2"/>
  <c r="AD111" i="2"/>
  <c r="AV110" i="2" l="1"/>
  <c r="BH110" i="2" s="1"/>
  <c r="AB111" i="2"/>
  <c r="S113" i="2"/>
  <c r="AA113" i="2"/>
  <c r="AK113" i="2" s="1"/>
  <c r="BD110" i="2"/>
  <c r="AS111" i="2"/>
  <c r="BC110" i="2"/>
  <c r="AX110" i="2"/>
  <c r="BB110" i="2"/>
  <c r="AM112" i="2"/>
  <c r="AT112" i="2" s="1"/>
  <c r="AZ110" i="2"/>
  <c r="AQ111" i="2"/>
  <c r="AP111" i="2"/>
  <c r="AO111" i="2"/>
  <c r="AN111" i="2"/>
  <c r="AY110" i="2"/>
  <c r="BA110" i="2"/>
  <c r="BG111" i="2"/>
  <c r="AR111" i="2"/>
  <c r="L113" i="2"/>
  <c r="T113" i="2" s="1"/>
  <c r="N113" i="2"/>
  <c r="P113" i="2"/>
  <c r="X113" i="2" s="1"/>
  <c r="Q113" i="2"/>
  <c r="O113" i="2"/>
  <c r="W113" i="2" s="1"/>
  <c r="R113" i="2"/>
  <c r="Z113" i="2" s="1"/>
  <c r="AJ113" i="2" s="1"/>
  <c r="M113" i="2"/>
  <c r="U112" i="2"/>
  <c r="AE112" i="2" s="1"/>
  <c r="AH111" i="2"/>
  <c r="AH112" i="2"/>
  <c r="AF112" i="2"/>
  <c r="W112" i="2"/>
  <c r="AG112" i="2" s="1"/>
  <c r="K114" i="2"/>
  <c r="AD112" i="2"/>
  <c r="AV111" i="2" l="1"/>
  <c r="BH111" i="2" s="1"/>
  <c r="AB112" i="2"/>
  <c r="S114" i="2"/>
  <c r="AA114" i="2"/>
  <c r="AK114" i="2" s="1"/>
  <c r="BD111" i="2"/>
  <c r="BC111" i="2"/>
  <c r="AS112" i="2"/>
  <c r="AO112" i="2"/>
  <c r="AZ111" i="2"/>
  <c r="BG112" i="2"/>
  <c r="BA111" i="2"/>
  <c r="AP112" i="2"/>
  <c r="AY111" i="2"/>
  <c r="AQ112" i="2"/>
  <c r="AM113" i="2"/>
  <c r="AT113" i="2" s="1"/>
  <c r="BB111" i="2"/>
  <c r="AN112" i="2"/>
  <c r="AX111" i="2"/>
  <c r="AR112" i="2"/>
  <c r="L114" i="2"/>
  <c r="T114" i="2" s="1"/>
  <c r="N114" i="2"/>
  <c r="P114" i="2"/>
  <c r="Q114" i="2"/>
  <c r="Y114" i="2" s="1"/>
  <c r="AI114" i="2" s="1"/>
  <c r="O114" i="2"/>
  <c r="W114" i="2" s="1"/>
  <c r="R114" i="2"/>
  <c r="Z114" i="2" s="1"/>
  <c r="AJ114" i="2" s="1"/>
  <c r="M114" i="2"/>
  <c r="Y113" i="2"/>
  <c r="AI113" i="2" s="1"/>
  <c r="AG113" i="2"/>
  <c r="AH113" i="2"/>
  <c r="V113" i="2"/>
  <c r="AF113" i="2" s="1"/>
  <c r="U113" i="2"/>
  <c r="AE113" i="2" s="1"/>
  <c r="AD113" i="2"/>
  <c r="K115" i="2"/>
  <c r="AB113" i="2" l="1"/>
  <c r="AV112" i="2"/>
  <c r="BH112" i="2" s="1"/>
  <c r="S115" i="2"/>
  <c r="AA115" i="2"/>
  <c r="AK115" i="2" s="1"/>
  <c r="BD112" i="2"/>
  <c r="BC112" i="2"/>
  <c r="AS113" i="2"/>
  <c r="BB112" i="2"/>
  <c r="AM114" i="2"/>
  <c r="AT114" i="2" s="1"/>
  <c r="AR113" i="2"/>
  <c r="AP113" i="2"/>
  <c r="AO113" i="2"/>
  <c r="BG113" i="2"/>
  <c r="AQ113" i="2"/>
  <c r="AX112" i="2"/>
  <c r="AY112" i="2"/>
  <c r="AZ112" i="2"/>
  <c r="AN113" i="2"/>
  <c r="BA112" i="2"/>
  <c r="L115" i="2"/>
  <c r="T115" i="2" s="1"/>
  <c r="N115" i="2"/>
  <c r="P115" i="2"/>
  <c r="Q115" i="2"/>
  <c r="Y115" i="2" s="1"/>
  <c r="O115" i="2"/>
  <c r="M115" i="2"/>
  <c r="R115" i="2"/>
  <c r="Z115" i="2" s="1"/>
  <c r="AJ115" i="2" s="1"/>
  <c r="AG114" i="2"/>
  <c r="X114" i="2"/>
  <c r="AH114" i="2" s="1"/>
  <c r="V114" i="2"/>
  <c r="AF114" i="2" s="1"/>
  <c r="U114" i="2"/>
  <c r="AE114" i="2" s="1"/>
  <c r="AD114" i="2"/>
  <c r="K116" i="2"/>
  <c r="BD113" i="2" l="1"/>
  <c r="AB114" i="2"/>
  <c r="AV113" i="2"/>
  <c r="BH113" i="2" s="1"/>
  <c r="S116" i="2"/>
  <c r="AA116" i="2"/>
  <c r="AK116" i="2" s="1"/>
  <c r="AS114" i="2"/>
  <c r="BC113" i="2"/>
  <c r="AP114" i="2"/>
  <c r="AR114" i="2"/>
  <c r="AO114" i="2"/>
  <c r="BA113" i="2"/>
  <c r="BB113" i="2"/>
  <c r="AM115" i="2"/>
  <c r="AT115" i="2" s="1"/>
  <c r="AQ114" i="2"/>
  <c r="AY113" i="2"/>
  <c r="AZ113" i="2"/>
  <c r="AN114" i="2"/>
  <c r="BG114" i="2"/>
  <c r="AX113" i="2"/>
  <c r="L116" i="2"/>
  <c r="T116" i="2" s="1"/>
  <c r="N116" i="2"/>
  <c r="P116" i="2"/>
  <c r="Q116" i="2"/>
  <c r="Y116" i="2" s="1"/>
  <c r="O116" i="2"/>
  <c r="R116" i="2"/>
  <c r="Z116" i="2" s="1"/>
  <c r="AJ116" i="2" s="1"/>
  <c r="M116" i="2"/>
  <c r="AI115" i="2"/>
  <c r="V115" i="2"/>
  <c r="AF115" i="2" s="1"/>
  <c r="U115" i="2"/>
  <c r="AE115" i="2" s="1"/>
  <c r="X115" i="2"/>
  <c r="AH115" i="2" s="1"/>
  <c r="W115" i="2"/>
  <c r="AG115" i="2" s="1"/>
  <c r="AD115" i="2"/>
  <c r="K117" i="2"/>
  <c r="AV114" i="2" l="1"/>
  <c r="BH114" i="2" s="1"/>
  <c r="AB115" i="2"/>
  <c r="BD114" i="2"/>
  <c r="S117" i="2"/>
  <c r="AA117" i="2"/>
  <c r="AK117" i="2" s="1"/>
  <c r="AS115" i="2"/>
  <c r="BC114" i="2"/>
  <c r="BB114" i="2"/>
  <c r="AM116" i="2"/>
  <c r="AT116" i="2" s="1"/>
  <c r="AZ114" i="2"/>
  <c r="BG115" i="2"/>
  <c r="AP115" i="2"/>
  <c r="AQ115" i="2"/>
  <c r="BA114" i="2"/>
  <c r="AY114" i="2"/>
  <c r="AN115" i="2"/>
  <c r="AR115" i="2"/>
  <c r="AO115" i="2"/>
  <c r="AX114" i="2"/>
  <c r="L117" i="2"/>
  <c r="T117" i="2" s="1"/>
  <c r="N117" i="2"/>
  <c r="P117" i="2"/>
  <c r="Q117" i="2"/>
  <c r="Y117" i="2" s="1"/>
  <c r="O117" i="2"/>
  <c r="R117" i="2"/>
  <c r="Z117" i="2" s="1"/>
  <c r="AJ117" i="2" s="1"/>
  <c r="M117" i="2"/>
  <c r="AI116" i="2"/>
  <c r="W116" i="2"/>
  <c r="AG116" i="2" s="1"/>
  <c r="X116" i="2"/>
  <c r="AH116" i="2" s="1"/>
  <c r="V116" i="2"/>
  <c r="AF116" i="2" s="1"/>
  <c r="U116" i="2"/>
  <c r="AE116" i="2" s="1"/>
  <c r="K118" i="2"/>
  <c r="AD116" i="2"/>
  <c r="BD115" i="2" l="1"/>
  <c r="AV115" i="2"/>
  <c r="BH115" i="2" s="1"/>
  <c r="AB116" i="2"/>
  <c r="S118" i="2"/>
  <c r="AA118" i="2"/>
  <c r="AK118" i="2" s="1"/>
  <c r="AS116" i="2"/>
  <c r="BA115" i="2"/>
  <c r="BC115" i="2"/>
  <c r="AP116" i="2"/>
  <c r="BG116" i="2"/>
  <c r="AR116" i="2"/>
  <c r="AO116" i="2"/>
  <c r="AY115" i="2"/>
  <c r="AM117" i="2"/>
  <c r="AT117" i="2" s="1"/>
  <c r="AQ116" i="2"/>
  <c r="BB115" i="2"/>
  <c r="AX115" i="2"/>
  <c r="AZ115" i="2"/>
  <c r="AN116" i="2"/>
  <c r="L118" i="2"/>
  <c r="T118" i="2" s="1"/>
  <c r="N118" i="2"/>
  <c r="P118" i="2"/>
  <c r="Q118" i="2"/>
  <c r="Y118" i="2" s="1"/>
  <c r="AI118" i="2" s="1"/>
  <c r="O118" i="2"/>
  <c r="R118" i="2"/>
  <c r="Z118" i="2" s="1"/>
  <c r="AJ118" i="2" s="1"/>
  <c r="M118" i="2"/>
  <c r="AI117" i="2"/>
  <c r="X117" i="2"/>
  <c r="AH117" i="2" s="1"/>
  <c r="W117" i="2"/>
  <c r="AG117" i="2" s="1"/>
  <c r="V117" i="2"/>
  <c r="AF117" i="2" s="1"/>
  <c r="U117" i="2"/>
  <c r="AE117" i="2" s="1"/>
  <c r="AD117" i="2"/>
  <c r="K119" i="2"/>
  <c r="AV116" i="2" l="1"/>
  <c r="BH116" i="2" s="1"/>
  <c r="AB117" i="2"/>
  <c r="S119" i="2"/>
  <c r="AA119" i="2"/>
  <c r="AK119" i="2" s="1"/>
  <c r="BD116" i="2"/>
  <c r="BC116" i="2"/>
  <c r="AS117" i="2"/>
  <c r="AM118" i="2"/>
  <c r="AT118" i="2" s="1"/>
  <c r="AZ116" i="2"/>
  <c r="BG117" i="2"/>
  <c r="BA116" i="2"/>
  <c r="AY116" i="2"/>
  <c r="AN117" i="2"/>
  <c r="AX116" i="2"/>
  <c r="BB116" i="2"/>
  <c r="AR117" i="2"/>
  <c r="AP117" i="2"/>
  <c r="AO117" i="2"/>
  <c r="AQ117" i="2"/>
  <c r="L119" i="2"/>
  <c r="T119" i="2" s="1"/>
  <c r="N119" i="2"/>
  <c r="P119" i="2"/>
  <c r="X119" i="2" s="1"/>
  <c r="Q119" i="2"/>
  <c r="Y119" i="2" s="1"/>
  <c r="AI119" i="2" s="1"/>
  <c r="O119" i="2"/>
  <c r="W119" i="2" s="1"/>
  <c r="M119" i="2"/>
  <c r="R119" i="2"/>
  <c r="Z119" i="2" s="1"/>
  <c r="AJ119" i="2" s="1"/>
  <c r="W118" i="2"/>
  <c r="AG118" i="2" s="1"/>
  <c r="X118" i="2"/>
  <c r="AH118" i="2" s="1"/>
  <c r="V118" i="2"/>
  <c r="U118" i="2"/>
  <c r="AE118" i="2" s="1"/>
  <c r="AD118" i="2"/>
  <c r="K120" i="2"/>
  <c r="AV117" i="2" l="1"/>
  <c r="BH117" i="2" s="1"/>
  <c r="AB118" i="2"/>
  <c r="S120" i="2"/>
  <c r="AA120" i="2"/>
  <c r="AK120" i="2" s="1"/>
  <c r="BD117" i="2"/>
  <c r="BA117" i="2"/>
  <c r="BC117" i="2"/>
  <c r="AS118" i="2"/>
  <c r="AM119" i="2"/>
  <c r="AT119" i="2" s="1"/>
  <c r="AN118" i="2"/>
  <c r="AR118" i="2"/>
  <c r="AY117" i="2"/>
  <c r="BG118" i="2"/>
  <c r="AP118" i="2"/>
  <c r="AO118" i="2"/>
  <c r="AZ117" i="2"/>
  <c r="AQ118" i="2"/>
  <c r="BB117" i="2"/>
  <c r="AX117" i="2"/>
  <c r="AS119" i="2"/>
  <c r="L120" i="2"/>
  <c r="N120" i="2"/>
  <c r="P120" i="2"/>
  <c r="Q120" i="2"/>
  <c r="Y120" i="2" s="1"/>
  <c r="O120" i="2"/>
  <c r="M120" i="2"/>
  <c r="R120" i="2"/>
  <c r="Z120" i="2" s="1"/>
  <c r="AJ120" i="2" s="1"/>
  <c r="AF118" i="2"/>
  <c r="AG119" i="2"/>
  <c r="AH119" i="2"/>
  <c r="V119" i="2"/>
  <c r="AF119" i="2" s="1"/>
  <c r="U119" i="2"/>
  <c r="AD119" i="2"/>
  <c r="K121" i="2"/>
  <c r="AB119" i="2" l="1"/>
  <c r="AV118" i="2"/>
  <c r="BH118" i="2" s="1"/>
  <c r="S121" i="2"/>
  <c r="AA121" i="2"/>
  <c r="AK121" i="2" s="1"/>
  <c r="BD118" i="2"/>
  <c r="BC118" i="2"/>
  <c r="BA118" i="2"/>
  <c r="BB118" i="2"/>
  <c r="AR119" i="2"/>
  <c r="AP119" i="2"/>
  <c r="AY118" i="2"/>
  <c r="AO119" i="2"/>
  <c r="BG119" i="2"/>
  <c r="AZ118" i="2"/>
  <c r="AX118" i="2"/>
  <c r="AM120" i="2"/>
  <c r="AT120" i="2" s="1"/>
  <c r="AQ119" i="2"/>
  <c r="AN119" i="2"/>
  <c r="L121" i="2"/>
  <c r="T121" i="2" s="1"/>
  <c r="N121" i="2"/>
  <c r="P121" i="2"/>
  <c r="Q121" i="2"/>
  <c r="Y121" i="2" s="1"/>
  <c r="O121" i="2"/>
  <c r="R121" i="2"/>
  <c r="Z121" i="2" s="1"/>
  <c r="AJ121" i="2" s="1"/>
  <c r="M121" i="2"/>
  <c r="AI120" i="2"/>
  <c r="AE119" i="2"/>
  <c r="T120" i="2"/>
  <c r="W120" i="2"/>
  <c r="AG120" i="2" s="1"/>
  <c r="X120" i="2"/>
  <c r="AH120" i="2" s="1"/>
  <c r="V120" i="2"/>
  <c r="AF120" i="2" s="1"/>
  <c r="U120" i="2"/>
  <c r="AE120" i="2" s="1"/>
  <c r="K122" i="2"/>
  <c r="AB120" i="2" l="1"/>
  <c r="AV119" i="2"/>
  <c r="BH119" i="2" s="1"/>
  <c r="S122" i="2"/>
  <c r="AA122" i="2"/>
  <c r="AK122" i="2" s="1"/>
  <c r="BD119" i="2"/>
  <c r="AS120" i="2"/>
  <c r="BC119" i="2"/>
  <c r="BB119" i="2"/>
  <c r="AR120" i="2"/>
  <c r="AP120" i="2"/>
  <c r="BG120" i="2"/>
  <c r="AO120" i="2"/>
  <c r="AM121" i="2"/>
  <c r="AT121" i="2" s="1"/>
  <c r="AQ120" i="2"/>
  <c r="AY119" i="2"/>
  <c r="AN120" i="2"/>
  <c r="AZ119" i="2"/>
  <c r="AX119" i="2"/>
  <c r="BA119" i="2"/>
  <c r="L122" i="2"/>
  <c r="T122" i="2" s="1"/>
  <c r="N122" i="2"/>
  <c r="P122" i="2"/>
  <c r="Q122" i="2"/>
  <c r="Y122" i="2" s="1"/>
  <c r="AI122" i="2" s="1"/>
  <c r="O122" i="2"/>
  <c r="R122" i="2"/>
  <c r="Z122" i="2" s="1"/>
  <c r="AJ122" i="2" s="1"/>
  <c r="M122" i="2"/>
  <c r="AD120" i="2"/>
  <c r="AI121" i="2"/>
  <c r="V121" i="2"/>
  <c r="AF121" i="2" s="1"/>
  <c r="U121" i="2"/>
  <c r="X121" i="2"/>
  <c r="AH121" i="2" s="1"/>
  <c r="W121" i="2"/>
  <c r="AG121" i="2" s="1"/>
  <c r="AD121" i="2"/>
  <c r="K123" i="2"/>
  <c r="AB121" i="2" l="1"/>
  <c r="AV120" i="2"/>
  <c r="BH120" i="2" s="1"/>
  <c r="BD120" i="2"/>
  <c r="S123" i="2"/>
  <c r="AA123" i="2"/>
  <c r="AK123" i="2" s="1"/>
  <c r="AS121" i="2"/>
  <c r="BC120" i="2"/>
  <c r="BB120" i="2"/>
  <c r="AP121" i="2"/>
  <c r="AO121" i="2"/>
  <c r="BA120" i="2"/>
  <c r="AZ120" i="2"/>
  <c r="AQ121" i="2"/>
  <c r="AY120" i="2"/>
  <c r="AR121" i="2"/>
  <c r="AM122" i="2"/>
  <c r="AT122" i="2" s="1"/>
  <c r="BG121" i="2"/>
  <c r="AX120" i="2"/>
  <c r="AN121" i="2"/>
  <c r="L123" i="2"/>
  <c r="N123" i="2"/>
  <c r="P123" i="2"/>
  <c r="Q123" i="2"/>
  <c r="O123" i="2"/>
  <c r="W123" i="2" s="1"/>
  <c r="M123" i="2"/>
  <c r="R123" i="2"/>
  <c r="Z123" i="2" s="1"/>
  <c r="AJ123" i="2" s="1"/>
  <c r="W122" i="2"/>
  <c r="AG122" i="2" s="1"/>
  <c r="AE121" i="2"/>
  <c r="X122" i="2"/>
  <c r="AH122" i="2" s="1"/>
  <c r="V122" i="2"/>
  <c r="AF122" i="2" s="1"/>
  <c r="U122" i="2"/>
  <c r="AE122" i="2" s="1"/>
  <c r="K124" i="2"/>
  <c r="AD122" i="2"/>
  <c r="AB122" i="2" l="1"/>
  <c r="AV121" i="2"/>
  <c r="BD121" i="2"/>
  <c r="S124" i="2"/>
  <c r="AA124" i="2"/>
  <c r="AK124" i="2" s="1"/>
  <c r="AS122" i="2"/>
  <c r="BC121" i="2"/>
  <c r="BB121" i="2"/>
  <c r="AY121" i="2"/>
  <c r="AN122" i="2"/>
  <c r="AR122" i="2"/>
  <c r="BA121" i="2"/>
  <c r="AO122" i="2"/>
  <c r="AQ122" i="2"/>
  <c r="AM123" i="2"/>
  <c r="AT123" i="2" s="1"/>
  <c r="AZ121" i="2"/>
  <c r="AP122" i="2"/>
  <c r="BG122" i="2"/>
  <c r="AX121" i="2"/>
  <c r="L124" i="2"/>
  <c r="T124" i="2" s="1"/>
  <c r="N124" i="2"/>
  <c r="P124" i="2"/>
  <c r="Q124" i="2"/>
  <c r="Y124" i="2" s="1"/>
  <c r="O124" i="2"/>
  <c r="M124" i="2"/>
  <c r="R124" i="2"/>
  <c r="Z124" i="2" s="1"/>
  <c r="AJ124" i="2" s="1"/>
  <c r="Y123" i="2"/>
  <c r="AI123" i="2" s="1"/>
  <c r="X123" i="2"/>
  <c r="AH123" i="2" s="1"/>
  <c r="AG123" i="2"/>
  <c r="T123" i="2"/>
  <c r="V123" i="2"/>
  <c r="AF123" i="2" s="1"/>
  <c r="U123" i="2"/>
  <c r="AE123" i="2" s="1"/>
  <c r="K125" i="2"/>
  <c r="AB123" i="2" l="1"/>
  <c r="AV122" i="2"/>
  <c r="BH122" i="2" s="1"/>
  <c r="S125" i="2"/>
  <c r="AA125" i="2" s="1"/>
  <c r="AK125" i="2" s="1"/>
  <c r="BD122" i="2"/>
  <c r="BC122" i="2"/>
  <c r="AS123" i="2"/>
  <c r="BB122" i="2"/>
  <c r="AR123" i="2"/>
  <c r="BA122" i="2"/>
  <c r="AM124" i="2"/>
  <c r="AT124" i="2" s="1"/>
  <c r="AQ123" i="2"/>
  <c r="AX122" i="2"/>
  <c r="BG123" i="2"/>
  <c r="AY122" i="2"/>
  <c r="AN123" i="2"/>
  <c r="AP123" i="2"/>
  <c r="AO123" i="2"/>
  <c r="AZ122" i="2"/>
  <c r="L125" i="2"/>
  <c r="T125" i="2" s="1"/>
  <c r="N125" i="2"/>
  <c r="V125" i="2" s="1"/>
  <c r="P125" i="2"/>
  <c r="Q125" i="2"/>
  <c r="Y125" i="2" s="1"/>
  <c r="O125" i="2"/>
  <c r="R125" i="2"/>
  <c r="Z125" i="2" s="1"/>
  <c r="AJ125" i="2" s="1"/>
  <c r="M125" i="2"/>
  <c r="AD123" i="2"/>
  <c r="AI124" i="2"/>
  <c r="W124" i="2"/>
  <c r="AG124" i="2" s="1"/>
  <c r="X124" i="2"/>
  <c r="AH124" i="2" s="1"/>
  <c r="V124" i="2"/>
  <c r="AF124" i="2" s="1"/>
  <c r="U124" i="2"/>
  <c r="AE124" i="2" s="1"/>
  <c r="K126" i="2"/>
  <c r="AD124" i="2"/>
  <c r="AV123" i="2" l="1"/>
  <c r="BH123" i="2" s="1"/>
  <c r="AB124" i="2"/>
  <c r="S126" i="2"/>
  <c r="AA126" i="2"/>
  <c r="AK126" i="2" s="1"/>
  <c r="BD123" i="2"/>
  <c r="BC123" i="2"/>
  <c r="AS124" i="2"/>
  <c r="AN124" i="2"/>
  <c r="AM125" i="2"/>
  <c r="AT125" i="2" s="1"/>
  <c r="AR124" i="2"/>
  <c r="BG124" i="2"/>
  <c r="BB123" i="2"/>
  <c r="AX123" i="2"/>
  <c r="BA123" i="2"/>
  <c r="AO124" i="2"/>
  <c r="AP124" i="2"/>
  <c r="AQ124" i="2"/>
  <c r="AY123" i="2"/>
  <c r="AZ123" i="2"/>
  <c r="L126" i="2"/>
  <c r="T126" i="2" s="1"/>
  <c r="N126" i="2"/>
  <c r="P126" i="2"/>
  <c r="X126" i="2" s="1"/>
  <c r="Q126" i="2"/>
  <c r="Y126" i="2" s="1"/>
  <c r="O126" i="2"/>
  <c r="R126" i="2"/>
  <c r="Z126" i="2" s="1"/>
  <c r="AJ126" i="2" s="1"/>
  <c r="M126" i="2"/>
  <c r="AI125" i="2"/>
  <c r="U125" i="2"/>
  <c r="AE125" i="2" s="1"/>
  <c r="AF125" i="2"/>
  <c r="X125" i="2"/>
  <c r="AH125" i="2" s="1"/>
  <c r="W125" i="2"/>
  <c r="AG125" i="2" s="1"/>
  <c r="K127" i="2"/>
  <c r="AD125" i="2"/>
  <c r="BD124" i="2" l="1"/>
  <c r="AV124" i="2"/>
  <c r="BH124" i="2" s="1"/>
  <c r="AB125" i="2"/>
  <c r="S127" i="2"/>
  <c r="AA127" i="2"/>
  <c r="AK127" i="2" s="1"/>
  <c r="AS125" i="2"/>
  <c r="BA124" i="2"/>
  <c r="BG125" i="2"/>
  <c r="BC124" i="2"/>
  <c r="AP125" i="2"/>
  <c r="AX124" i="2"/>
  <c r="AY124" i="2"/>
  <c r="AR125" i="2"/>
  <c r="AO125" i="2"/>
  <c r="BB124" i="2"/>
  <c r="AM126" i="2"/>
  <c r="AT126" i="2" s="1"/>
  <c r="AQ125" i="2"/>
  <c r="AN125" i="2"/>
  <c r="AZ124" i="2"/>
  <c r="L127" i="2"/>
  <c r="T127" i="2" s="1"/>
  <c r="N127" i="2"/>
  <c r="V127" i="2" s="1"/>
  <c r="P127" i="2"/>
  <c r="Q127" i="2"/>
  <c r="Y127" i="2" s="1"/>
  <c r="O127" i="2"/>
  <c r="M127" i="2"/>
  <c r="R127" i="2"/>
  <c r="Z127" i="2" s="1"/>
  <c r="AJ127" i="2" s="1"/>
  <c r="AI126" i="2"/>
  <c r="V126" i="2"/>
  <c r="AF126" i="2" s="1"/>
  <c r="U126" i="2"/>
  <c r="AE126" i="2" s="1"/>
  <c r="AH126" i="2"/>
  <c r="W126" i="2"/>
  <c r="AG126" i="2" s="1"/>
  <c r="K128" i="2"/>
  <c r="AD126" i="2"/>
  <c r="AV125" i="2" l="1"/>
  <c r="BH125" i="2" s="1"/>
  <c r="AB126" i="2"/>
  <c r="S128" i="2"/>
  <c r="AA128" i="2"/>
  <c r="AK128" i="2" s="1"/>
  <c r="BD125" i="2"/>
  <c r="BG126" i="2"/>
  <c r="AS126" i="2"/>
  <c r="BC125" i="2"/>
  <c r="AN126" i="2"/>
  <c r="AY125" i="2"/>
  <c r="BA125" i="2"/>
  <c r="BB125" i="2"/>
  <c r="AZ125" i="2"/>
  <c r="AQ126" i="2"/>
  <c r="AR126" i="2"/>
  <c r="AM127" i="2"/>
  <c r="AT127" i="2" s="1"/>
  <c r="AP126" i="2"/>
  <c r="AO126" i="2"/>
  <c r="AX125" i="2"/>
  <c r="L128" i="2"/>
  <c r="T128" i="2" s="1"/>
  <c r="N128" i="2"/>
  <c r="P128" i="2"/>
  <c r="X128" i="2" s="1"/>
  <c r="Q128" i="2"/>
  <c r="Y128" i="2" s="1"/>
  <c r="AI128" i="2" s="1"/>
  <c r="O128" i="2"/>
  <c r="R128" i="2"/>
  <c r="Z128" i="2" s="1"/>
  <c r="AJ128" i="2" s="1"/>
  <c r="M128" i="2"/>
  <c r="U128" i="2" s="1"/>
  <c r="AI127" i="2"/>
  <c r="U127" i="2"/>
  <c r="AE127" i="2" s="1"/>
  <c r="AF127" i="2"/>
  <c r="X127" i="2"/>
  <c r="AH127" i="2" s="1"/>
  <c r="W127" i="2"/>
  <c r="AG127" i="2" s="1"/>
  <c r="AD127" i="2"/>
  <c r="K129" i="2"/>
  <c r="AV126" i="2" l="1"/>
  <c r="BH126" i="2" s="1"/>
  <c r="AB127" i="2"/>
  <c r="S129" i="2"/>
  <c r="AA129" i="2"/>
  <c r="AK129" i="2" s="1"/>
  <c r="BD126" i="2"/>
  <c r="BG127" i="2"/>
  <c r="BC126" i="2"/>
  <c r="AS127" i="2"/>
  <c r="BB126" i="2"/>
  <c r="AX126" i="2"/>
  <c r="AY126" i="2"/>
  <c r="BA126" i="2"/>
  <c r="AM128" i="2"/>
  <c r="AT128" i="2" s="1"/>
  <c r="AN127" i="2"/>
  <c r="AR127" i="2"/>
  <c r="AZ126" i="2"/>
  <c r="AP127" i="2"/>
  <c r="AO127" i="2"/>
  <c r="AQ127" i="2"/>
  <c r="L129" i="2"/>
  <c r="T129" i="2" s="1"/>
  <c r="N129" i="2"/>
  <c r="P129" i="2"/>
  <c r="Q129" i="2"/>
  <c r="Y129" i="2" s="1"/>
  <c r="O129" i="2"/>
  <c r="R129" i="2"/>
  <c r="Z129" i="2" s="1"/>
  <c r="AJ129" i="2" s="1"/>
  <c r="M129" i="2"/>
  <c r="V128" i="2"/>
  <c r="AF128" i="2" s="1"/>
  <c r="AE128" i="2"/>
  <c r="AH128" i="2"/>
  <c r="W128" i="2"/>
  <c r="AG128" i="2" s="1"/>
  <c r="AD128" i="2"/>
  <c r="K130" i="2"/>
  <c r="AV127" i="2" l="1"/>
  <c r="BH127" i="2" s="1"/>
  <c r="AB128" i="2"/>
  <c r="BD127" i="2"/>
  <c r="S130" i="2"/>
  <c r="AA130" i="2"/>
  <c r="AK130" i="2" s="1"/>
  <c r="AS128" i="2"/>
  <c r="BG128" i="2"/>
  <c r="BC127" i="2"/>
  <c r="AP128" i="2"/>
  <c r="AY127" i="2"/>
  <c r="BB127" i="2"/>
  <c r="AR128" i="2"/>
  <c r="AZ127" i="2"/>
  <c r="AO128" i="2"/>
  <c r="AX127" i="2"/>
  <c r="AM129" i="2"/>
  <c r="AT129" i="2" s="1"/>
  <c r="AQ128" i="2"/>
  <c r="AN128" i="2"/>
  <c r="BA127" i="2"/>
  <c r="L130" i="2"/>
  <c r="T130" i="2" s="1"/>
  <c r="N130" i="2"/>
  <c r="V130" i="2" s="1"/>
  <c r="P130" i="2"/>
  <c r="Q130" i="2"/>
  <c r="Y130" i="2" s="1"/>
  <c r="AI130" i="2" s="1"/>
  <c r="O130" i="2"/>
  <c r="R130" i="2"/>
  <c r="Z130" i="2" s="1"/>
  <c r="AJ130" i="2" s="1"/>
  <c r="M130" i="2"/>
  <c r="AI129" i="2"/>
  <c r="X129" i="2"/>
  <c r="AH129" i="2" s="1"/>
  <c r="W129" i="2"/>
  <c r="AG129" i="2" s="1"/>
  <c r="V129" i="2"/>
  <c r="AF129" i="2" s="1"/>
  <c r="U129" i="2"/>
  <c r="AE129" i="2" s="1"/>
  <c r="AD129" i="2"/>
  <c r="K131" i="2"/>
  <c r="AV128" i="2" l="1"/>
  <c r="BH128" i="2" s="1"/>
  <c r="AB129" i="2"/>
  <c r="S131" i="2"/>
  <c r="AA131" i="2" s="1"/>
  <c r="AK131" i="2" s="1"/>
  <c r="BD128" i="2"/>
  <c r="BG129" i="2"/>
  <c r="BC128" i="2"/>
  <c r="AS129" i="2"/>
  <c r="BA128" i="2"/>
  <c r="AZ128" i="2"/>
  <c r="AQ129" i="2"/>
  <c r="AY128" i="2"/>
  <c r="AP129" i="2"/>
  <c r="BB128" i="2"/>
  <c r="AR129" i="2"/>
  <c r="AN129" i="2"/>
  <c r="AM130" i="2"/>
  <c r="AT130" i="2" s="1"/>
  <c r="AO129" i="2"/>
  <c r="AX128" i="2"/>
  <c r="L131" i="2"/>
  <c r="T131" i="2" s="1"/>
  <c r="N131" i="2"/>
  <c r="V131" i="2" s="1"/>
  <c r="P131" i="2"/>
  <c r="Q131" i="2"/>
  <c r="Y131" i="2" s="1"/>
  <c r="O131" i="2"/>
  <c r="M131" i="2"/>
  <c r="R131" i="2"/>
  <c r="Z131" i="2" s="1"/>
  <c r="AJ131" i="2" s="1"/>
  <c r="X130" i="2"/>
  <c r="AH130" i="2" s="1"/>
  <c r="U130" i="2"/>
  <c r="AE130" i="2" s="1"/>
  <c r="AF130" i="2"/>
  <c r="W130" i="2"/>
  <c r="AD130" i="2"/>
  <c r="K132" i="2"/>
  <c r="AB130" i="2" l="1"/>
  <c r="AV129" i="2"/>
  <c r="BH129" i="2" s="1"/>
  <c r="BD129" i="2"/>
  <c r="S132" i="2"/>
  <c r="AA132" i="2"/>
  <c r="AK132" i="2" s="1"/>
  <c r="BG130" i="2"/>
  <c r="AM131" i="2"/>
  <c r="AT131" i="2" s="1"/>
  <c r="AS130" i="2"/>
  <c r="BC129" i="2"/>
  <c r="AX129" i="2"/>
  <c r="BA129" i="2"/>
  <c r="AP130" i="2"/>
  <c r="BB129" i="2"/>
  <c r="AQ130" i="2"/>
  <c r="AZ129" i="2"/>
  <c r="AR130" i="2"/>
  <c r="AN130" i="2"/>
  <c r="AO130" i="2"/>
  <c r="AY129" i="2"/>
  <c r="L132" i="2"/>
  <c r="T132" i="2" s="1"/>
  <c r="N132" i="2"/>
  <c r="P132" i="2"/>
  <c r="X132" i="2" s="1"/>
  <c r="Q132" i="2"/>
  <c r="Y132" i="2" s="1"/>
  <c r="AI132" i="2" s="1"/>
  <c r="O132" i="2"/>
  <c r="R132" i="2"/>
  <c r="Z132" i="2" s="1"/>
  <c r="AJ132" i="2" s="1"/>
  <c r="M132" i="2"/>
  <c r="U132" i="2" s="1"/>
  <c r="AI131" i="2"/>
  <c r="U131" i="2"/>
  <c r="AE131" i="2" s="1"/>
  <c r="AG130" i="2"/>
  <c r="AF131" i="2"/>
  <c r="X131" i="2"/>
  <c r="AH131" i="2" s="1"/>
  <c r="W131" i="2"/>
  <c r="AG131" i="2" s="1"/>
  <c r="AD131" i="2"/>
  <c r="K133" i="2"/>
  <c r="AV130" i="2" l="1"/>
  <c r="BH130" i="2" s="1"/>
  <c r="AB131" i="2"/>
  <c r="S133" i="2"/>
  <c r="AA133" i="2"/>
  <c r="AK133" i="2" s="1"/>
  <c r="BD130" i="2"/>
  <c r="AR131" i="2"/>
  <c r="AX130" i="2"/>
  <c r="AP131" i="2"/>
  <c r="AN131" i="2"/>
  <c r="AM132" i="2"/>
  <c r="AT132" i="2" s="1"/>
  <c r="BG131" i="2"/>
  <c r="BC130" i="2"/>
  <c r="AO131" i="2"/>
  <c r="AY130" i="2"/>
  <c r="BA130" i="2"/>
  <c r="AQ131" i="2"/>
  <c r="AS131" i="2"/>
  <c r="BB130" i="2"/>
  <c r="AZ130" i="2"/>
  <c r="L133" i="2"/>
  <c r="T133" i="2" s="1"/>
  <c r="N133" i="2"/>
  <c r="P133" i="2"/>
  <c r="Q133" i="2"/>
  <c r="O133" i="2"/>
  <c r="M133" i="2"/>
  <c r="R133" i="2"/>
  <c r="Z133" i="2" s="1"/>
  <c r="AJ133" i="2" s="1"/>
  <c r="V132" i="2"/>
  <c r="AF132" i="2" s="1"/>
  <c r="AE132" i="2"/>
  <c r="AH132" i="2"/>
  <c r="W132" i="2"/>
  <c r="AG132" i="2" s="1"/>
  <c r="AD132" i="2"/>
  <c r="K134" i="2"/>
  <c r="AB132" i="2" l="1"/>
  <c r="AV131" i="2"/>
  <c r="BH131" i="2" s="1"/>
  <c r="S134" i="2"/>
  <c r="AA134" i="2"/>
  <c r="AK134" i="2" s="1"/>
  <c r="BD131" i="2"/>
  <c r="BA131" i="2"/>
  <c r="AZ131" i="2"/>
  <c r="AN132" i="2"/>
  <c r="AP132" i="2"/>
  <c r="AM133" i="2"/>
  <c r="AT133" i="2" s="1"/>
  <c r="AR132" i="2"/>
  <c r="AO132" i="2"/>
  <c r="AX131" i="2"/>
  <c r="BB131" i="2"/>
  <c r="AQ132" i="2"/>
  <c r="AS132" i="2"/>
  <c r="BC131" i="2"/>
  <c r="AY131" i="2"/>
  <c r="BG132" i="2"/>
  <c r="L134" i="2"/>
  <c r="T134" i="2" s="1"/>
  <c r="N134" i="2"/>
  <c r="P134" i="2"/>
  <c r="Q134" i="2"/>
  <c r="Y134" i="2" s="1"/>
  <c r="O134" i="2"/>
  <c r="W134" i="2" s="1"/>
  <c r="R134" i="2"/>
  <c r="Z134" i="2" s="1"/>
  <c r="AJ134" i="2" s="1"/>
  <c r="M134" i="2"/>
  <c r="Y133" i="2"/>
  <c r="AI133" i="2" s="1"/>
  <c r="X133" i="2"/>
  <c r="AH133" i="2" s="1"/>
  <c r="W133" i="2"/>
  <c r="AG133" i="2" s="1"/>
  <c r="V133" i="2"/>
  <c r="AF133" i="2" s="1"/>
  <c r="U133" i="2"/>
  <c r="AE133" i="2" s="1"/>
  <c r="AD133" i="2"/>
  <c r="K135" i="2"/>
  <c r="AV132" i="2" l="1"/>
  <c r="BH132" i="2" s="1"/>
  <c r="AB133" i="2"/>
  <c r="S135" i="2"/>
  <c r="AA135" i="2"/>
  <c r="AK135" i="2" s="1"/>
  <c r="BD132" i="2"/>
  <c r="AN133" i="2"/>
  <c r="BG133" i="2"/>
  <c r="AO133" i="2"/>
  <c r="AX132" i="2"/>
  <c r="BB132" i="2"/>
  <c r="AM134" i="2"/>
  <c r="AT134" i="2" s="1"/>
  <c r="AP133" i="2"/>
  <c r="AS133" i="2"/>
  <c r="AQ133" i="2"/>
  <c r="AZ132" i="2"/>
  <c r="BC132" i="2"/>
  <c r="AY132" i="2"/>
  <c r="AR133" i="2"/>
  <c r="BA132" i="2"/>
  <c r="L135" i="2"/>
  <c r="T135" i="2" s="1"/>
  <c r="N135" i="2"/>
  <c r="P135" i="2"/>
  <c r="Q135" i="2"/>
  <c r="Y135" i="2" s="1"/>
  <c r="O135" i="2"/>
  <c r="W135" i="2" s="1"/>
  <c r="R135" i="2"/>
  <c r="Z135" i="2" s="1"/>
  <c r="AJ135" i="2" s="1"/>
  <c r="M135" i="2"/>
  <c r="AI134" i="2"/>
  <c r="AG134" i="2"/>
  <c r="X134" i="2"/>
  <c r="AH134" i="2" s="1"/>
  <c r="V134" i="2"/>
  <c r="AF134" i="2" s="1"/>
  <c r="U134" i="2"/>
  <c r="AE134" i="2" s="1"/>
  <c r="AD134" i="2"/>
  <c r="K136" i="2"/>
  <c r="AB134" i="2" l="1"/>
  <c r="AV133" i="2"/>
  <c r="BH133" i="2" s="1"/>
  <c r="S136" i="2"/>
  <c r="AA136" i="2"/>
  <c r="AK136" i="2" s="1"/>
  <c r="BD133" i="2"/>
  <c r="BG134" i="2"/>
  <c r="AN134" i="2"/>
  <c r="AZ133" i="2"/>
  <c r="AS134" i="2"/>
  <c r="BC133" i="2"/>
  <c r="AX133" i="2"/>
  <c r="AQ134" i="2"/>
  <c r="AY133" i="2"/>
  <c r="AR134" i="2"/>
  <c r="AM135" i="2"/>
  <c r="AT135" i="2" s="1"/>
  <c r="AP134" i="2"/>
  <c r="AO134" i="2"/>
  <c r="BB133" i="2"/>
  <c r="BA133" i="2"/>
  <c r="L136" i="2"/>
  <c r="N136" i="2"/>
  <c r="P136" i="2"/>
  <c r="Q136" i="2"/>
  <c r="Y136" i="2" s="1"/>
  <c r="O136" i="2"/>
  <c r="W136" i="2" s="1"/>
  <c r="M136" i="2"/>
  <c r="R136" i="2"/>
  <c r="Z136" i="2" s="1"/>
  <c r="AJ136" i="2" s="1"/>
  <c r="AI135" i="2"/>
  <c r="X135" i="2"/>
  <c r="AH135" i="2" s="1"/>
  <c r="AG135" i="2"/>
  <c r="V135" i="2"/>
  <c r="AF135" i="2" s="1"/>
  <c r="U135" i="2"/>
  <c r="AE135" i="2" s="1"/>
  <c r="AD135" i="2"/>
  <c r="K137" i="2"/>
  <c r="AV134" i="2" l="1"/>
  <c r="BH134" i="2" s="1"/>
  <c r="AB135" i="2"/>
  <c r="S137" i="2"/>
  <c r="AA137" i="2"/>
  <c r="AK137" i="2" s="1"/>
  <c r="BD134" i="2"/>
  <c r="BC134" i="2"/>
  <c r="AQ135" i="2"/>
  <c r="BB134" i="2"/>
  <c r="AP135" i="2"/>
  <c r="AX134" i="2"/>
  <c r="AO135" i="2"/>
  <c r="AS135" i="2"/>
  <c r="AN135" i="2"/>
  <c r="AY134" i="2"/>
  <c r="BG135" i="2"/>
  <c r="AR135" i="2"/>
  <c r="AZ134" i="2"/>
  <c r="BA134" i="2"/>
  <c r="AM136" i="2"/>
  <c r="AT136" i="2" s="1"/>
  <c r="L137" i="2"/>
  <c r="T137" i="2" s="1"/>
  <c r="N137" i="2"/>
  <c r="P137" i="2"/>
  <c r="X137" i="2" s="1"/>
  <c r="Q137" i="2"/>
  <c r="Y137" i="2" s="1"/>
  <c r="O137" i="2"/>
  <c r="R137" i="2"/>
  <c r="Z137" i="2" s="1"/>
  <c r="AJ137" i="2" s="1"/>
  <c r="M137" i="2"/>
  <c r="AI136" i="2"/>
  <c r="T136" i="2"/>
  <c r="AG136" i="2"/>
  <c r="X136" i="2"/>
  <c r="AH136" i="2" s="1"/>
  <c r="V136" i="2"/>
  <c r="AF136" i="2" s="1"/>
  <c r="U136" i="2"/>
  <c r="AE136" i="2" s="1"/>
  <c r="K138" i="2"/>
  <c r="AB136" i="2" l="1"/>
  <c r="AV135" i="2"/>
  <c r="BH135" i="2" s="1"/>
  <c r="S138" i="2"/>
  <c r="AA138" i="2"/>
  <c r="AK138" i="2" s="1"/>
  <c r="BD135" i="2"/>
  <c r="AY135" i="2"/>
  <c r="BC135" i="2"/>
  <c r="BG136" i="2"/>
  <c r="AN136" i="2"/>
  <c r="AR136" i="2"/>
  <c r="BB135" i="2"/>
  <c r="AO136" i="2"/>
  <c r="AZ135" i="2"/>
  <c r="BA135" i="2"/>
  <c r="AP136" i="2"/>
  <c r="AX135" i="2"/>
  <c r="AM137" i="2"/>
  <c r="AT137" i="2" s="1"/>
  <c r="AQ136" i="2"/>
  <c r="AS136" i="2"/>
  <c r="L138" i="2"/>
  <c r="T138" i="2" s="1"/>
  <c r="N138" i="2"/>
  <c r="P138" i="2"/>
  <c r="X138" i="2" s="1"/>
  <c r="Q138" i="2"/>
  <c r="Y138" i="2" s="1"/>
  <c r="O138" i="2"/>
  <c r="R138" i="2"/>
  <c r="Z138" i="2" s="1"/>
  <c r="AJ138" i="2" s="1"/>
  <c r="M138" i="2"/>
  <c r="AD136" i="2"/>
  <c r="AI137" i="2"/>
  <c r="W137" i="2"/>
  <c r="AG137" i="2" s="1"/>
  <c r="AH137" i="2"/>
  <c r="V137" i="2"/>
  <c r="AF137" i="2" s="1"/>
  <c r="U137" i="2"/>
  <c r="AE137" i="2" s="1"/>
  <c r="AD137" i="2"/>
  <c r="K139" i="2"/>
  <c r="AV136" i="2" l="1"/>
  <c r="BH136" i="2" s="1"/>
  <c r="AB137" i="2"/>
  <c r="S139" i="2"/>
  <c r="AA139" i="2"/>
  <c r="AK139" i="2" s="1"/>
  <c r="BD136" i="2"/>
  <c r="AS137" i="2"/>
  <c r="AP137" i="2"/>
  <c r="AZ136" i="2"/>
  <c r="AQ137" i="2"/>
  <c r="BA136" i="2"/>
  <c r="BB136" i="2"/>
  <c r="BG137" i="2"/>
  <c r="AX136" i="2"/>
  <c r="BC136" i="2"/>
  <c r="AN137" i="2"/>
  <c r="AY136" i="2"/>
  <c r="AM138" i="2"/>
  <c r="AT138" i="2" s="1"/>
  <c r="AR137" i="2"/>
  <c r="AO137" i="2"/>
  <c r="L139" i="2"/>
  <c r="T139" i="2" s="1"/>
  <c r="N139" i="2"/>
  <c r="P139" i="2"/>
  <c r="Q139" i="2"/>
  <c r="Y139" i="2" s="1"/>
  <c r="O139" i="2"/>
  <c r="M139" i="2"/>
  <c r="R139" i="2"/>
  <c r="Z139" i="2" s="1"/>
  <c r="AJ139" i="2" s="1"/>
  <c r="AI138" i="2"/>
  <c r="V138" i="2"/>
  <c r="AF138" i="2" s="1"/>
  <c r="U138" i="2"/>
  <c r="AE138" i="2" s="1"/>
  <c r="AH138" i="2"/>
  <c r="W138" i="2"/>
  <c r="AG138" i="2" s="1"/>
  <c r="K140" i="2"/>
  <c r="AD138" i="2"/>
  <c r="AV137" i="2" l="1"/>
  <c r="AB138" i="2"/>
  <c r="S140" i="2"/>
  <c r="AA140" i="2"/>
  <c r="AK140" i="2" s="1"/>
  <c r="BD137" i="2"/>
  <c r="AX137" i="2"/>
  <c r="AZ137" i="2"/>
  <c r="AQ138" i="2"/>
  <c r="AS138" i="2"/>
  <c r="BC137" i="2"/>
  <c r="BA137" i="2"/>
  <c r="AR138" i="2"/>
  <c r="BG138" i="2"/>
  <c r="AP138" i="2"/>
  <c r="AO138" i="2"/>
  <c r="BB137" i="2"/>
  <c r="AM139" i="2"/>
  <c r="AT139" i="2" s="1"/>
  <c r="AN138" i="2"/>
  <c r="AY137" i="2"/>
  <c r="L140" i="2"/>
  <c r="T140" i="2" s="1"/>
  <c r="N140" i="2"/>
  <c r="P140" i="2"/>
  <c r="X140" i="2" s="1"/>
  <c r="Q140" i="2"/>
  <c r="Y140" i="2" s="1"/>
  <c r="AI140" i="2" s="1"/>
  <c r="O140" i="2"/>
  <c r="M140" i="2"/>
  <c r="U140" i="2" s="1"/>
  <c r="R140" i="2"/>
  <c r="Z140" i="2" s="1"/>
  <c r="AJ140" i="2" s="1"/>
  <c r="AI139" i="2"/>
  <c r="V139" i="2"/>
  <c r="AF139" i="2" s="1"/>
  <c r="U139" i="2"/>
  <c r="AE139" i="2" s="1"/>
  <c r="X139" i="2"/>
  <c r="AH139" i="2" s="1"/>
  <c r="W139" i="2"/>
  <c r="AG139" i="2" s="1"/>
  <c r="AD139" i="2"/>
  <c r="K141" i="2"/>
  <c r="AB139" i="2" l="1"/>
  <c r="AV138" i="2"/>
  <c r="BH138" i="2" s="1"/>
  <c r="S141" i="2"/>
  <c r="AA141" i="2"/>
  <c r="AK141" i="2" s="1"/>
  <c r="BD138" i="2"/>
  <c r="BC138" i="2"/>
  <c r="BB138" i="2"/>
  <c r="AS139" i="2"/>
  <c r="BG139" i="2"/>
  <c r="AQ139" i="2"/>
  <c r="AZ138" i="2"/>
  <c r="AY138" i="2"/>
  <c r="AR139" i="2"/>
  <c r="BA138" i="2"/>
  <c r="AX138" i="2"/>
  <c r="AN139" i="2"/>
  <c r="AM140" i="2"/>
  <c r="AT140" i="2" s="1"/>
  <c r="AP139" i="2"/>
  <c r="AO139" i="2"/>
  <c r="L141" i="2"/>
  <c r="T141" i="2" s="1"/>
  <c r="N141" i="2"/>
  <c r="P141" i="2"/>
  <c r="X141" i="2" s="1"/>
  <c r="Q141" i="2"/>
  <c r="Y141" i="2" s="1"/>
  <c r="AI141" i="2" s="1"/>
  <c r="O141" i="2"/>
  <c r="W141" i="2" s="1"/>
  <c r="R141" i="2"/>
  <c r="Z141" i="2" s="1"/>
  <c r="AJ141" i="2" s="1"/>
  <c r="M141" i="2"/>
  <c r="V140" i="2"/>
  <c r="AF140" i="2" s="1"/>
  <c r="AH140" i="2"/>
  <c r="AE140" i="2"/>
  <c r="W140" i="2"/>
  <c r="AG140" i="2" s="1"/>
  <c r="K142" i="2"/>
  <c r="AD140" i="2"/>
  <c r="AV139" i="2" l="1"/>
  <c r="BH139" i="2" s="1"/>
  <c r="AB140" i="2"/>
  <c r="S142" i="2"/>
  <c r="AA142" i="2"/>
  <c r="AK142" i="2" s="1"/>
  <c r="BD139" i="2"/>
  <c r="AM141" i="2"/>
  <c r="AT141" i="2" s="1"/>
  <c r="AN140" i="2"/>
  <c r="BA139" i="2"/>
  <c r="BB139" i="2"/>
  <c r="AS140" i="2"/>
  <c r="AZ139" i="2"/>
  <c r="BC139" i="2"/>
  <c r="AQ140" i="2"/>
  <c r="AY139" i="2"/>
  <c r="AX139" i="2"/>
  <c r="AR140" i="2"/>
  <c r="BG140" i="2"/>
  <c r="AP140" i="2"/>
  <c r="AO140" i="2"/>
  <c r="L142" i="2"/>
  <c r="T142" i="2" s="1"/>
  <c r="N142" i="2"/>
  <c r="P142" i="2"/>
  <c r="Q142" i="2"/>
  <c r="Y142" i="2" s="1"/>
  <c r="O142" i="2"/>
  <c r="R142" i="2"/>
  <c r="Z142" i="2" s="1"/>
  <c r="AJ142" i="2" s="1"/>
  <c r="M142" i="2"/>
  <c r="AH141" i="2"/>
  <c r="AG141" i="2"/>
  <c r="V141" i="2"/>
  <c r="AF141" i="2" s="1"/>
  <c r="U141" i="2"/>
  <c r="AE141" i="2" s="1"/>
  <c r="AD141" i="2"/>
  <c r="K143" i="2"/>
  <c r="AV140" i="2" l="1"/>
  <c r="BH140" i="2" s="1"/>
  <c r="AB141" i="2"/>
  <c r="BC140" i="2"/>
  <c r="S143" i="2"/>
  <c r="AA143" i="2"/>
  <c r="AK143" i="2" s="1"/>
  <c r="AS141" i="2"/>
  <c r="BD140" i="2"/>
  <c r="BB140" i="2"/>
  <c r="AR141" i="2"/>
  <c r="AM142" i="2"/>
  <c r="AT142" i="2" s="1"/>
  <c r="AQ141" i="2"/>
  <c r="BG141" i="2"/>
  <c r="BA140" i="2"/>
  <c r="AP141" i="2"/>
  <c r="AO141" i="2"/>
  <c r="AY140" i="2"/>
  <c r="AN141" i="2"/>
  <c r="AZ140" i="2"/>
  <c r="AX140" i="2"/>
  <c r="L143" i="2"/>
  <c r="T143" i="2" s="1"/>
  <c r="N143" i="2"/>
  <c r="P143" i="2"/>
  <c r="Q143" i="2"/>
  <c r="Y143" i="2" s="1"/>
  <c r="O143" i="2"/>
  <c r="M143" i="2"/>
  <c r="U143" i="2" s="1"/>
  <c r="R143" i="2"/>
  <c r="Z143" i="2" s="1"/>
  <c r="AJ143" i="2" s="1"/>
  <c r="AI142" i="2"/>
  <c r="W142" i="2"/>
  <c r="AG142" i="2" s="1"/>
  <c r="X142" i="2"/>
  <c r="AH142" i="2" s="1"/>
  <c r="V142" i="2"/>
  <c r="AF142" i="2" s="1"/>
  <c r="U142" i="2"/>
  <c r="AE142" i="2" s="1"/>
  <c r="K144" i="2"/>
  <c r="AD142" i="2"/>
  <c r="AV141" i="2" l="1"/>
  <c r="BH141" i="2" s="1"/>
  <c r="AB142" i="2"/>
  <c r="S144" i="2"/>
  <c r="AA144" i="2"/>
  <c r="AK144" i="2" s="1"/>
  <c r="BD141" i="2"/>
  <c r="AR142" i="2"/>
  <c r="AZ141" i="2"/>
  <c r="AS142" i="2"/>
  <c r="BC141" i="2"/>
  <c r="BB141" i="2"/>
  <c r="AN142" i="2"/>
  <c r="BG142" i="2"/>
  <c r="AO142" i="2"/>
  <c r="AQ142" i="2"/>
  <c r="AX141" i="2"/>
  <c r="AP142" i="2"/>
  <c r="AM143" i="2"/>
  <c r="AT143" i="2" s="1"/>
  <c r="AY141" i="2"/>
  <c r="BA141" i="2"/>
  <c r="L144" i="2"/>
  <c r="T144" i="2" s="1"/>
  <c r="N144" i="2"/>
  <c r="P144" i="2"/>
  <c r="Q144" i="2"/>
  <c r="Y144" i="2" s="1"/>
  <c r="AI144" i="2" s="1"/>
  <c r="O144" i="2"/>
  <c r="W144" i="2" s="1"/>
  <c r="M144" i="2"/>
  <c r="R144" i="2"/>
  <c r="Z144" i="2" s="1"/>
  <c r="AJ144" i="2" s="1"/>
  <c r="AI143" i="2"/>
  <c r="V143" i="2"/>
  <c r="AF143" i="2" s="1"/>
  <c r="AE143" i="2"/>
  <c r="X143" i="2"/>
  <c r="W143" i="2"/>
  <c r="AG143" i="2" s="1"/>
  <c r="AD143" i="2"/>
  <c r="K145" i="2"/>
  <c r="AV142" i="2" l="1"/>
  <c r="BH142" i="2" s="1"/>
  <c r="AB143" i="2"/>
  <c r="BD142" i="2"/>
  <c r="S145" i="2"/>
  <c r="AA145" i="2"/>
  <c r="AK145" i="2" s="1"/>
  <c r="AR143" i="2"/>
  <c r="BB142" i="2"/>
  <c r="BC142" i="2"/>
  <c r="AS143" i="2"/>
  <c r="AX142" i="2"/>
  <c r="AY142" i="2"/>
  <c r="AO143" i="2"/>
  <c r="AP143" i="2"/>
  <c r="AN143" i="2"/>
  <c r="AQ143" i="2"/>
  <c r="BA142" i="2"/>
  <c r="AZ142" i="2"/>
  <c r="AM144" i="2"/>
  <c r="AT144" i="2" s="1"/>
  <c r="BG143" i="2"/>
  <c r="L145" i="2"/>
  <c r="N145" i="2"/>
  <c r="V145" i="2" s="1"/>
  <c r="P145" i="2"/>
  <c r="Q145" i="2"/>
  <c r="Y145" i="2" s="1"/>
  <c r="AI145" i="2" s="1"/>
  <c r="O145" i="2"/>
  <c r="M145" i="2"/>
  <c r="R145" i="2"/>
  <c r="Z145" i="2" s="1"/>
  <c r="AJ145" i="2" s="1"/>
  <c r="AH143" i="2"/>
  <c r="AG144" i="2"/>
  <c r="X144" i="2"/>
  <c r="AH144" i="2" s="1"/>
  <c r="V144" i="2"/>
  <c r="AF144" i="2" s="1"/>
  <c r="U144" i="2"/>
  <c r="AE144" i="2" s="1"/>
  <c r="K146" i="2"/>
  <c r="AD144" i="2"/>
  <c r="AV143" i="2" l="1"/>
  <c r="BH143" i="2" s="1"/>
  <c r="AB144" i="2"/>
  <c r="S146" i="2"/>
  <c r="AA146" i="2"/>
  <c r="AK146" i="2" s="1"/>
  <c r="BD143" i="2"/>
  <c r="AX143" i="2"/>
  <c r="AS144" i="2"/>
  <c r="AM145" i="2"/>
  <c r="AT145" i="2" s="1"/>
  <c r="AQ144" i="2"/>
  <c r="AY143" i="2"/>
  <c r="BC143" i="2"/>
  <c r="AR144" i="2"/>
  <c r="BA143" i="2"/>
  <c r="BB143" i="2"/>
  <c r="AP144" i="2"/>
  <c r="AN144" i="2"/>
  <c r="AZ143" i="2"/>
  <c r="AO144" i="2"/>
  <c r="BG144" i="2"/>
  <c r="L146" i="2"/>
  <c r="T146" i="2" s="1"/>
  <c r="N146" i="2"/>
  <c r="P146" i="2"/>
  <c r="X146" i="2" s="1"/>
  <c r="Q146" i="2"/>
  <c r="Y146" i="2" s="1"/>
  <c r="AI146" i="2" s="1"/>
  <c r="O146" i="2"/>
  <c r="R146" i="2"/>
  <c r="Z146" i="2" s="1"/>
  <c r="AJ146" i="2" s="1"/>
  <c r="M146" i="2"/>
  <c r="U146" i="2" s="1"/>
  <c r="T145" i="2"/>
  <c r="U145" i="2"/>
  <c r="AE145" i="2" s="1"/>
  <c r="AF145" i="2"/>
  <c r="X145" i="2"/>
  <c r="AH145" i="2" s="1"/>
  <c r="W145" i="2"/>
  <c r="AG145" i="2" s="1"/>
  <c r="K147" i="2"/>
  <c r="AB145" i="2" l="1"/>
  <c r="AV144" i="2"/>
  <c r="BH144" i="2" s="1"/>
  <c r="S147" i="2"/>
  <c r="AA147" i="2"/>
  <c r="AK147" i="2" s="1"/>
  <c r="BD144" i="2"/>
  <c r="BG145" i="2"/>
  <c r="BB144" i="2"/>
  <c r="AZ144" i="2"/>
  <c r="BC144" i="2"/>
  <c r="BA144" i="2"/>
  <c r="AN145" i="2"/>
  <c r="AO145" i="2"/>
  <c r="AM146" i="2"/>
  <c r="AT146" i="2" s="1"/>
  <c r="AQ145" i="2"/>
  <c r="AY144" i="2"/>
  <c r="AR145" i="2"/>
  <c r="AP145" i="2"/>
  <c r="AS145" i="2"/>
  <c r="AX144" i="2"/>
  <c r="L147" i="2"/>
  <c r="T147" i="2" s="1"/>
  <c r="N147" i="2"/>
  <c r="V147" i="2" s="1"/>
  <c r="P147" i="2"/>
  <c r="Q147" i="2"/>
  <c r="Y147" i="2" s="1"/>
  <c r="O147" i="2"/>
  <c r="R147" i="2"/>
  <c r="Z147" i="2" s="1"/>
  <c r="AJ147" i="2" s="1"/>
  <c r="M147" i="2"/>
  <c r="U147" i="2" s="1"/>
  <c r="AD145" i="2"/>
  <c r="V146" i="2"/>
  <c r="AF146" i="2" s="1"/>
  <c r="AE146" i="2"/>
  <c r="AH146" i="2"/>
  <c r="W146" i="2"/>
  <c r="AG146" i="2" s="1"/>
  <c r="AD146" i="2"/>
  <c r="K148" i="2"/>
  <c r="AV145" i="2" l="1"/>
  <c r="BH145" i="2" s="1"/>
  <c r="AB146" i="2"/>
  <c r="S148" i="2"/>
  <c r="AA148" i="2"/>
  <c r="AK148" i="2" s="1"/>
  <c r="BD145" i="2"/>
  <c r="AS146" i="2"/>
  <c r="BC145" i="2"/>
  <c r="BB145" i="2"/>
  <c r="AR146" i="2"/>
  <c r="AZ145" i="2"/>
  <c r="AO146" i="2"/>
  <c r="AN146" i="2"/>
  <c r="AQ146" i="2"/>
  <c r="BA145" i="2"/>
  <c r="AY145" i="2"/>
  <c r="AP146" i="2"/>
  <c r="AX145" i="2"/>
  <c r="BG146" i="2"/>
  <c r="AM147" i="2"/>
  <c r="AT147" i="2" s="1"/>
  <c r="L148" i="2"/>
  <c r="T148" i="2" s="1"/>
  <c r="N148" i="2"/>
  <c r="P148" i="2"/>
  <c r="Q148" i="2"/>
  <c r="Y148" i="2" s="1"/>
  <c r="O148" i="2"/>
  <c r="W148" i="2" s="1"/>
  <c r="R148" i="2"/>
  <c r="Z148" i="2" s="1"/>
  <c r="AJ148" i="2" s="1"/>
  <c r="M148" i="2"/>
  <c r="AI147" i="2"/>
  <c r="AE147" i="2"/>
  <c r="AF147" i="2"/>
  <c r="X147" i="2"/>
  <c r="AH147" i="2" s="1"/>
  <c r="W147" i="2"/>
  <c r="AG147" i="2" s="1"/>
  <c r="AD147" i="2"/>
  <c r="K149" i="2"/>
  <c r="AV146" i="2" l="1"/>
  <c r="BH146" i="2" s="1"/>
  <c r="AB147" i="2"/>
  <c r="S149" i="2"/>
  <c r="AA149" i="2"/>
  <c r="AK149" i="2" s="1"/>
  <c r="BD146" i="2"/>
  <c r="BG147" i="2"/>
  <c r="AS147" i="2"/>
  <c r="BC146" i="2"/>
  <c r="AR147" i="2"/>
  <c r="BB146" i="2"/>
  <c r="AY146" i="2"/>
  <c r="AP147" i="2"/>
  <c r="AM148" i="2"/>
  <c r="AT148" i="2" s="1"/>
  <c r="AQ147" i="2"/>
  <c r="AN147" i="2"/>
  <c r="BA146" i="2"/>
  <c r="AX146" i="2"/>
  <c r="AO147" i="2"/>
  <c r="AZ146" i="2"/>
  <c r="L149" i="2"/>
  <c r="T149" i="2" s="1"/>
  <c r="N149" i="2"/>
  <c r="P149" i="2"/>
  <c r="Q149" i="2"/>
  <c r="Y149" i="2" s="1"/>
  <c r="AI149" i="2" s="1"/>
  <c r="O149" i="2"/>
  <c r="R149" i="2"/>
  <c r="Z149" i="2" s="1"/>
  <c r="AJ149" i="2" s="1"/>
  <c r="M149" i="2"/>
  <c r="AI148" i="2"/>
  <c r="AG148" i="2"/>
  <c r="X148" i="2"/>
  <c r="AH148" i="2" s="1"/>
  <c r="V148" i="2"/>
  <c r="AF148" i="2" s="1"/>
  <c r="U148" i="2"/>
  <c r="AE148" i="2" s="1"/>
  <c r="AD148" i="2"/>
  <c r="K150" i="2"/>
  <c r="AV147" i="2" l="1"/>
  <c r="BH147" i="2" s="1"/>
  <c r="AB148" i="2"/>
  <c r="BG148" i="2"/>
  <c r="S150" i="2"/>
  <c r="AA150" i="2"/>
  <c r="AK150" i="2" s="1"/>
  <c r="BD147" i="2"/>
  <c r="BC147" i="2"/>
  <c r="AR148" i="2"/>
  <c r="AZ147" i="2"/>
  <c r="BB147" i="2"/>
  <c r="AS148" i="2"/>
  <c r="AP148" i="2"/>
  <c r="AM149" i="2"/>
  <c r="AT149" i="2" s="1"/>
  <c r="AQ148" i="2"/>
  <c r="AN148" i="2"/>
  <c r="BA147" i="2"/>
  <c r="AO148" i="2"/>
  <c r="AX147" i="2"/>
  <c r="AY147" i="2"/>
  <c r="L150" i="2"/>
  <c r="T150" i="2" s="1"/>
  <c r="N150" i="2"/>
  <c r="P150" i="2"/>
  <c r="X150" i="2" s="1"/>
  <c r="Q150" i="2"/>
  <c r="O150" i="2"/>
  <c r="R150" i="2"/>
  <c r="Z150" i="2" s="1"/>
  <c r="AJ150" i="2" s="1"/>
  <c r="M150" i="2"/>
  <c r="V149" i="2"/>
  <c r="U149" i="2"/>
  <c r="AE149" i="2" s="1"/>
  <c r="X149" i="2"/>
  <c r="AH149" i="2" s="1"/>
  <c r="W149" i="2"/>
  <c r="AG149" i="2" s="1"/>
  <c r="K151" i="2"/>
  <c r="AD149" i="2"/>
  <c r="AV148" i="2" l="1"/>
  <c r="BH148" i="2" s="1"/>
  <c r="AB149" i="2"/>
  <c r="S151" i="2"/>
  <c r="AA151" i="2"/>
  <c r="AK151" i="2" s="1"/>
  <c r="BD148" i="2"/>
  <c r="AY148" i="2"/>
  <c r="AR149" i="2"/>
  <c r="BG149" i="2"/>
  <c r="AS149" i="2"/>
  <c r="BC148" i="2"/>
  <c r="AQ149" i="2"/>
  <c r="AZ148" i="2"/>
  <c r="AX148" i="2"/>
  <c r="AN149" i="2"/>
  <c r="BB148" i="2"/>
  <c r="BA148" i="2"/>
  <c r="AM150" i="2"/>
  <c r="AT150" i="2" s="1"/>
  <c r="AO149" i="2"/>
  <c r="AP149" i="2"/>
  <c r="L151" i="2"/>
  <c r="T151" i="2" s="1"/>
  <c r="N151" i="2"/>
  <c r="P151" i="2"/>
  <c r="X151" i="2" s="1"/>
  <c r="Q151" i="2"/>
  <c r="Y151" i="2" s="1"/>
  <c r="AI151" i="2" s="1"/>
  <c r="O151" i="2"/>
  <c r="R151" i="2"/>
  <c r="Z151" i="2" s="1"/>
  <c r="AJ151" i="2" s="1"/>
  <c r="M151" i="2"/>
  <c r="Y150" i="2"/>
  <c r="AI150" i="2" s="1"/>
  <c r="V150" i="2"/>
  <c r="AF150" i="2" s="1"/>
  <c r="U150" i="2"/>
  <c r="AE150" i="2" s="1"/>
  <c r="AF149" i="2"/>
  <c r="AH150" i="2"/>
  <c r="W150" i="2"/>
  <c r="AG150" i="2" s="1"/>
  <c r="K152" i="2"/>
  <c r="AD150" i="2"/>
  <c r="AV149" i="2" l="1"/>
  <c r="BH149" i="2" s="1"/>
  <c r="AB150" i="2"/>
  <c r="S152" i="2"/>
  <c r="AA152" i="2"/>
  <c r="AK152" i="2" s="1"/>
  <c r="BD149" i="2"/>
  <c r="BG150" i="2"/>
  <c r="AR150" i="2"/>
  <c r="BC149" i="2"/>
  <c r="AS150" i="2"/>
  <c r="BA149" i="2"/>
  <c r="AX149" i="2"/>
  <c r="AM151" i="2"/>
  <c r="AT151" i="2" s="1"/>
  <c r="AY149" i="2"/>
  <c r="AQ150" i="2"/>
  <c r="AN150" i="2"/>
  <c r="AP150" i="2"/>
  <c r="AO150" i="2"/>
  <c r="AZ149" i="2"/>
  <c r="BB149" i="2"/>
  <c r="L152" i="2"/>
  <c r="N152" i="2"/>
  <c r="P152" i="2"/>
  <c r="X152" i="2" s="1"/>
  <c r="Q152" i="2"/>
  <c r="O152" i="2"/>
  <c r="M152" i="2"/>
  <c r="R152" i="2"/>
  <c r="Z152" i="2" s="1"/>
  <c r="AJ152" i="2" s="1"/>
  <c r="W151" i="2"/>
  <c r="AG151" i="2" s="1"/>
  <c r="AH151" i="2"/>
  <c r="V151" i="2"/>
  <c r="AF151" i="2" s="1"/>
  <c r="U151" i="2"/>
  <c r="AE151" i="2" s="1"/>
  <c r="AD151" i="2"/>
  <c r="K153" i="2"/>
  <c r="AV150" i="2" l="1"/>
  <c r="BH150" i="2" s="1"/>
  <c r="AB151" i="2"/>
  <c r="S153" i="2"/>
  <c r="AA153" i="2"/>
  <c r="AK153" i="2" s="1"/>
  <c r="BD150" i="2"/>
  <c r="AZ150" i="2"/>
  <c r="BG151" i="2"/>
  <c r="AQ151" i="2"/>
  <c r="AN151" i="2"/>
  <c r="AO151" i="2"/>
  <c r="BC150" i="2"/>
  <c r="AS151" i="2"/>
  <c r="AY150" i="2"/>
  <c r="AP151" i="2"/>
  <c r="AR151" i="2"/>
  <c r="BA150" i="2"/>
  <c r="AM152" i="2"/>
  <c r="AT152" i="2" s="1"/>
  <c r="BB150" i="2"/>
  <c r="AX150" i="2"/>
  <c r="L153" i="2"/>
  <c r="T153" i="2" s="1"/>
  <c r="N153" i="2"/>
  <c r="P153" i="2"/>
  <c r="Q153" i="2"/>
  <c r="Y153" i="2" s="1"/>
  <c r="AI153" i="2" s="1"/>
  <c r="O153" i="2"/>
  <c r="M153" i="2"/>
  <c r="U153" i="2" s="1"/>
  <c r="R153" i="2"/>
  <c r="Z153" i="2" s="1"/>
  <c r="AJ153" i="2" s="1"/>
  <c r="Y152" i="2"/>
  <c r="AI152" i="2" s="1"/>
  <c r="V152" i="2"/>
  <c r="AF152" i="2" s="1"/>
  <c r="U152" i="2"/>
  <c r="AE152" i="2" s="1"/>
  <c r="AH152" i="2"/>
  <c r="T152" i="2"/>
  <c r="W152" i="2"/>
  <c r="AG152" i="2" s="1"/>
  <c r="K154" i="2"/>
  <c r="AV151" i="2" l="1"/>
  <c r="BH151" i="2" s="1"/>
  <c r="AB152" i="2"/>
  <c r="S154" i="2"/>
  <c r="AA154" i="2"/>
  <c r="AK154" i="2" s="1"/>
  <c r="BD151" i="2"/>
  <c r="AS152" i="2"/>
  <c r="BG152" i="2"/>
  <c r="BC151" i="2"/>
  <c r="BA151" i="2"/>
  <c r="AY151" i="2"/>
  <c r="AM153" i="2"/>
  <c r="AT153" i="2" s="1"/>
  <c r="AZ151" i="2"/>
  <c r="AR152" i="2"/>
  <c r="AO152" i="2"/>
  <c r="AN152" i="2"/>
  <c r="AQ152" i="2"/>
  <c r="AP152" i="2"/>
  <c r="AX151" i="2"/>
  <c r="BB151" i="2"/>
  <c r="L154" i="2"/>
  <c r="T154" i="2" s="1"/>
  <c r="N154" i="2"/>
  <c r="V154" i="2" s="1"/>
  <c r="P154" i="2"/>
  <c r="Q154" i="2"/>
  <c r="Y154" i="2" s="1"/>
  <c r="O154" i="2"/>
  <c r="R154" i="2"/>
  <c r="Z154" i="2" s="1"/>
  <c r="AJ154" i="2" s="1"/>
  <c r="M154" i="2"/>
  <c r="U154" i="2" s="1"/>
  <c r="AD152" i="2"/>
  <c r="V153" i="2"/>
  <c r="AF153" i="2" s="1"/>
  <c r="AE153" i="2"/>
  <c r="X153" i="2"/>
  <c r="AH153" i="2" s="1"/>
  <c r="W153" i="2"/>
  <c r="AG153" i="2" s="1"/>
  <c r="K155" i="2"/>
  <c r="AD153" i="2"/>
  <c r="AV152" i="2" l="1"/>
  <c r="BH152" i="2" s="1"/>
  <c r="AB153" i="2"/>
  <c r="S155" i="2"/>
  <c r="AA155" i="2"/>
  <c r="AK155" i="2" s="1"/>
  <c r="BD152" i="2"/>
  <c r="BG153" i="2"/>
  <c r="AR153" i="2"/>
  <c r="BC152" i="2"/>
  <c r="AZ152" i="2"/>
  <c r="AS153" i="2"/>
  <c r="BA152" i="2"/>
  <c r="BB152" i="2"/>
  <c r="AN153" i="2"/>
  <c r="AQ153" i="2"/>
  <c r="AX152" i="2"/>
  <c r="AP153" i="2"/>
  <c r="AY152" i="2"/>
  <c r="AO153" i="2"/>
  <c r="AM154" i="2"/>
  <c r="AT154" i="2" s="1"/>
  <c r="L155" i="2"/>
  <c r="T155" i="2" s="1"/>
  <c r="N155" i="2"/>
  <c r="P155" i="2"/>
  <c r="Q155" i="2"/>
  <c r="Y155" i="2" s="1"/>
  <c r="AI155" i="2" s="1"/>
  <c r="O155" i="2"/>
  <c r="W155" i="2" s="1"/>
  <c r="R155" i="2"/>
  <c r="Z155" i="2" s="1"/>
  <c r="AJ155" i="2" s="1"/>
  <c r="M155" i="2"/>
  <c r="AI154" i="2"/>
  <c r="X154" i="2"/>
  <c r="AH154" i="2" s="1"/>
  <c r="AE154" i="2"/>
  <c r="AF154" i="2"/>
  <c r="W154" i="2"/>
  <c r="AG154" i="2" s="1"/>
  <c r="K156" i="2"/>
  <c r="AD154" i="2"/>
  <c r="AB154" i="2" l="1"/>
  <c r="AV153" i="2"/>
  <c r="S156" i="2"/>
  <c r="AA156" i="2"/>
  <c r="AK156" i="2" s="1"/>
  <c r="BD153" i="2"/>
  <c r="BG154" i="2"/>
  <c r="AS154" i="2"/>
  <c r="BC153" i="2"/>
  <c r="BA153" i="2"/>
  <c r="AX153" i="2"/>
  <c r="AO154" i="2"/>
  <c r="AY153" i="2"/>
  <c r="AP154" i="2"/>
  <c r="AR154" i="2"/>
  <c r="AZ153" i="2"/>
  <c r="AN154" i="2"/>
  <c r="AM155" i="2"/>
  <c r="AT155" i="2" s="1"/>
  <c r="AQ154" i="2"/>
  <c r="BB153" i="2"/>
  <c r="L156" i="2"/>
  <c r="T156" i="2" s="1"/>
  <c r="N156" i="2"/>
  <c r="P156" i="2"/>
  <c r="Q156" i="2"/>
  <c r="Y156" i="2" s="1"/>
  <c r="AI156" i="2" s="1"/>
  <c r="O156" i="2"/>
  <c r="W156" i="2" s="1"/>
  <c r="R156" i="2"/>
  <c r="Z156" i="2" s="1"/>
  <c r="AJ156" i="2" s="1"/>
  <c r="M156" i="2"/>
  <c r="X155" i="2"/>
  <c r="AH155" i="2" s="1"/>
  <c r="AG155" i="2"/>
  <c r="V155" i="2"/>
  <c r="AF155" i="2" s="1"/>
  <c r="U155" i="2"/>
  <c r="AE155" i="2" s="1"/>
  <c r="K157" i="2"/>
  <c r="AD155" i="2"/>
  <c r="AV154" i="2" l="1"/>
  <c r="BH154" i="2" s="1"/>
  <c r="AB155" i="2"/>
  <c r="S157" i="2"/>
  <c r="AA157" i="2"/>
  <c r="AK157" i="2" s="1"/>
  <c r="BD154" i="2"/>
  <c r="BG155" i="2"/>
  <c r="AM156" i="2"/>
  <c r="AT156" i="2" s="1"/>
  <c r="AN155" i="2"/>
  <c r="AZ154" i="2"/>
  <c r="BA154" i="2"/>
  <c r="BC154" i="2"/>
  <c r="AS155" i="2"/>
  <c r="AR155" i="2"/>
  <c r="AY154" i="2"/>
  <c r="AO155" i="2"/>
  <c r="AX154" i="2"/>
  <c r="AQ155" i="2"/>
  <c r="AP155" i="2"/>
  <c r="BB154" i="2"/>
  <c r="L157" i="2"/>
  <c r="T157" i="2" s="1"/>
  <c r="N157" i="2"/>
  <c r="P157" i="2"/>
  <c r="Q157" i="2"/>
  <c r="Y157" i="2" s="1"/>
  <c r="AI157" i="2" s="1"/>
  <c r="O157" i="2"/>
  <c r="R157" i="2"/>
  <c r="Z157" i="2" s="1"/>
  <c r="AJ157" i="2" s="1"/>
  <c r="M157" i="2"/>
  <c r="AG156" i="2"/>
  <c r="X156" i="2"/>
  <c r="AH156" i="2" s="1"/>
  <c r="V156" i="2"/>
  <c r="U156" i="2"/>
  <c r="AE156" i="2" s="1"/>
  <c r="K158" i="2"/>
  <c r="AD156" i="2"/>
  <c r="AV155" i="2" l="1"/>
  <c r="BH155" i="2" s="1"/>
  <c r="AB156" i="2"/>
  <c r="S158" i="2"/>
  <c r="AA158" i="2" s="1"/>
  <c r="AK158" i="2" s="1"/>
  <c r="BD155" i="2"/>
  <c r="AZ155" i="2"/>
  <c r="AR156" i="2"/>
  <c r="AS156" i="2"/>
  <c r="AN156" i="2"/>
  <c r="BA155" i="2"/>
  <c r="AQ156" i="2"/>
  <c r="AO156" i="2"/>
  <c r="BG156" i="2"/>
  <c r="BC155" i="2"/>
  <c r="AP156" i="2"/>
  <c r="AY155" i="2"/>
  <c r="AX155" i="2"/>
  <c r="AM157" i="2"/>
  <c r="AT157" i="2" s="1"/>
  <c r="BB155" i="2"/>
  <c r="L158" i="2"/>
  <c r="T158" i="2" s="1"/>
  <c r="N158" i="2"/>
  <c r="P158" i="2"/>
  <c r="Q158" i="2"/>
  <c r="Y158" i="2" s="1"/>
  <c r="AI158" i="2" s="1"/>
  <c r="O158" i="2"/>
  <c r="R158" i="2"/>
  <c r="Z158" i="2" s="1"/>
  <c r="AJ158" i="2" s="1"/>
  <c r="M158" i="2"/>
  <c r="AF156" i="2"/>
  <c r="V157" i="2"/>
  <c r="AF157" i="2" s="1"/>
  <c r="U157" i="2"/>
  <c r="AE157" i="2" s="1"/>
  <c r="X157" i="2"/>
  <c r="AH157" i="2" s="1"/>
  <c r="W157" i="2"/>
  <c r="AG157" i="2" s="1"/>
  <c r="K159" i="2"/>
  <c r="AD157" i="2"/>
  <c r="AV156" i="2" l="1"/>
  <c r="BH156" i="2" s="1"/>
  <c r="AB157" i="2"/>
  <c r="S159" i="2"/>
  <c r="AA159" i="2" s="1"/>
  <c r="AK159" i="2" s="1"/>
  <c r="BD156" i="2"/>
  <c r="AN157" i="2"/>
  <c r="BG157" i="2"/>
  <c r="AR157" i="2"/>
  <c r="AX156" i="2"/>
  <c r="AQ157" i="2"/>
  <c r="BB156" i="2"/>
  <c r="AY156" i="2"/>
  <c r="BA156" i="2"/>
  <c r="AZ156" i="2"/>
  <c r="AS157" i="2"/>
  <c r="AO157" i="2"/>
  <c r="AP157" i="2"/>
  <c r="BC156" i="2"/>
  <c r="AM158" i="2"/>
  <c r="AT158" i="2" s="1"/>
  <c r="L159" i="2"/>
  <c r="T159" i="2" s="1"/>
  <c r="N159" i="2"/>
  <c r="V159" i="2" s="1"/>
  <c r="P159" i="2"/>
  <c r="Q159" i="2"/>
  <c r="Y159" i="2" s="1"/>
  <c r="AI159" i="2" s="1"/>
  <c r="O159" i="2"/>
  <c r="R159" i="2"/>
  <c r="Z159" i="2" s="1"/>
  <c r="AJ159" i="2" s="1"/>
  <c r="M159" i="2"/>
  <c r="W158" i="2"/>
  <c r="AG158" i="2" s="1"/>
  <c r="X158" i="2"/>
  <c r="AH158" i="2" s="1"/>
  <c r="V158" i="2"/>
  <c r="AF158" i="2" s="1"/>
  <c r="U158" i="2"/>
  <c r="K160" i="2"/>
  <c r="AD158" i="2"/>
  <c r="AB158" i="2" l="1"/>
  <c r="AV157" i="2"/>
  <c r="BH157" i="2" s="1"/>
  <c r="S160" i="2"/>
  <c r="AA160" i="2" s="1"/>
  <c r="AK160" i="2" s="1"/>
  <c r="BD157" i="2"/>
  <c r="BG158" i="2"/>
  <c r="AY157" i="2"/>
  <c r="AS158" i="2"/>
  <c r="AM159" i="2"/>
  <c r="AT159" i="2" s="1"/>
  <c r="AN158" i="2"/>
  <c r="BC157" i="2"/>
  <c r="BA157" i="2"/>
  <c r="AZ157" i="2"/>
  <c r="AR158" i="2"/>
  <c r="AQ158" i="2"/>
  <c r="AP158" i="2"/>
  <c r="BB157" i="2"/>
  <c r="AO158" i="2"/>
  <c r="AX157" i="2"/>
  <c r="L160" i="2"/>
  <c r="T160" i="2" s="1"/>
  <c r="N160" i="2"/>
  <c r="P160" i="2"/>
  <c r="Q160" i="2"/>
  <c r="Y160" i="2" s="1"/>
  <c r="O160" i="2"/>
  <c r="M160" i="2"/>
  <c r="U160" i="2" s="1"/>
  <c r="R160" i="2"/>
  <c r="Z160" i="2" s="1"/>
  <c r="AJ160" i="2" s="1"/>
  <c r="AE158" i="2"/>
  <c r="U159" i="2"/>
  <c r="AE159" i="2" s="1"/>
  <c r="AF159" i="2"/>
  <c r="X159" i="2"/>
  <c r="AH159" i="2" s="1"/>
  <c r="W159" i="2"/>
  <c r="AG159" i="2" s="1"/>
  <c r="K161" i="2"/>
  <c r="AD159" i="2"/>
  <c r="AV158" i="2" l="1"/>
  <c r="BH158" i="2" s="1"/>
  <c r="AB159" i="2"/>
  <c r="S161" i="2"/>
  <c r="AA161" i="2"/>
  <c r="AK161" i="2" s="1"/>
  <c r="BD158" i="2"/>
  <c r="AP159" i="2"/>
  <c r="BG159" i="2"/>
  <c r="AQ159" i="2"/>
  <c r="AY158" i="2"/>
  <c r="BB158" i="2"/>
  <c r="AX158" i="2"/>
  <c r="AR159" i="2"/>
  <c r="AO159" i="2"/>
  <c r="BC158" i="2"/>
  <c r="AM160" i="2"/>
  <c r="AT160" i="2" s="1"/>
  <c r="AZ158" i="2"/>
  <c r="AS159" i="2"/>
  <c r="AN159" i="2"/>
  <c r="BA158" i="2"/>
  <c r="L161" i="2"/>
  <c r="T161" i="2" s="1"/>
  <c r="N161" i="2"/>
  <c r="P161" i="2"/>
  <c r="X161" i="2" s="1"/>
  <c r="Q161" i="2"/>
  <c r="Y161" i="2" s="1"/>
  <c r="O161" i="2"/>
  <c r="W161" i="2" s="1"/>
  <c r="R161" i="2"/>
  <c r="Z161" i="2" s="1"/>
  <c r="AJ161" i="2" s="1"/>
  <c r="M161" i="2"/>
  <c r="AI160" i="2"/>
  <c r="X160" i="2"/>
  <c r="AH160" i="2" s="1"/>
  <c r="V160" i="2"/>
  <c r="AF160" i="2" s="1"/>
  <c r="AE160" i="2"/>
  <c r="W160" i="2"/>
  <c r="AG160" i="2" s="1"/>
  <c r="AD160" i="2"/>
  <c r="K162" i="2"/>
  <c r="AB160" i="2" l="1"/>
  <c r="AV159" i="2"/>
  <c r="BH159" i="2" s="1"/>
  <c r="S162" i="2"/>
  <c r="AA162" i="2"/>
  <c r="AK162" i="2" s="1"/>
  <c r="BD159" i="2"/>
  <c r="BG160" i="2"/>
  <c r="AY159" i="2"/>
  <c r="BB159" i="2"/>
  <c r="BA159" i="2"/>
  <c r="AN160" i="2"/>
  <c r="AS160" i="2"/>
  <c r="AP160" i="2"/>
  <c r="AR160" i="2"/>
  <c r="AX159" i="2"/>
  <c r="AZ159" i="2"/>
  <c r="AM161" i="2"/>
  <c r="AT161" i="2" s="1"/>
  <c r="BC159" i="2"/>
  <c r="AO160" i="2"/>
  <c r="AQ160" i="2"/>
  <c r="L162" i="2"/>
  <c r="T162" i="2" s="1"/>
  <c r="N162" i="2"/>
  <c r="V162" i="2" s="1"/>
  <c r="P162" i="2"/>
  <c r="X162" i="2" s="1"/>
  <c r="Q162" i="2"/>
  <c r="Y162" i="2" s="1"/>
  <c r="O162" i="2"/>
  <c r="R162" i="2"/>
  <c r="Z162" i="2" s="1"/>
  <c r="AJ162" i="2" s="1"/>
  <c r="M162" i="2"/>
  <c r="AI161" i="2"/>
  <c r="AG161" i="2"/>
  <c r="AH161" i="2"/>
  <c r="V161" i="2"/>
  <c r="AF161" i="2" s="1"/>
  <c r="U161" i="2"/>
  <c r="AE161" i="2" s="1"/>
  <c r="K163" i="2"/>
  <c r="AD161" i="2"/>
  <c r="AV160" i="2" l="1"/>
  <c r="BH160" i="2" s="1"/>
  <c r="AB161" i="2"/>
  <c r="S163" i="2"/>
  <c r="AA163" i="2" s="1"/>
  <c r="AK163" i="2" s="1"/>
  <c r="BA160" i="2"/>
  <c r="BD160" i="2"/>
  <c r="AS161" i="2"/>
  <c r="AO161" i="2"/>
  <c r="AN161" i="2"/>
  <c r="BG161" i="2"/>
  <c r="AX160" i="2"/>
  <c r="AM162" i="2"/>
  <c r="AT162" i="2" s="1"/>
  <c r="AQ161" i="2"/>
  <c r="AP161" i="2"/>
  <c r="BB160" i="2"/>
  <c r="AZ160" i="2"/>
  <c r="AR161" i="2"/>
  <c r="BC160" i="2"/>
  <c r="AY160" i="2"/>
  <c r="L163" i="2"/>
  <c r="T163" i="2" s="1"/>
  <c r="N163" i="2"/>
  <c r="P163" i="2"/>
  <c r="Q163" i="2"/>
  <c r="Y163" i="2" s="1"/>
  <c r="O163" i="2"/>
  <c r="W163" i="2" s="1"/>
  <c r="R163" i="2"/>
  <c r="Z163" i="2" s="1"/>
  <c r="AJ163" i="2" s="1"/>
  <c r="M163" i="2"/>
  <c r="AI162" i="2"/>
  <c r="U162" i="2"/>
  <c r="AF162" i="2"/>
  <c r="AH162" i="2"/>
  <c r="W162" i="2"/>
  <c r="AG162" i="2" s="1"/>
  <c r="K164" i="2"/>
  <c r="AD162" i="2"/>
  <c r="AB162" i="2" l="1"/>
  <c r="AV161" i="2"/>
  <c r="BH161" i="2" s="1"/>
  <c r="S164" i="2"/>
  <c r="AA164" i="2"/>
  <c r="AK164" i="2" s="1"/>
  <c r="BD161" i="2"/>
  <c r="AM163" i="2"/>
  <c r="AT163" i="2" s="1"/>
  <c r="AP162" i="2"/>
  <c r="BG162" i="2"/>
  <c r="AO162" i="2"/>
  <c r="AZ161" i="2"/>
  <c r="AY161" i="2"/>
  <c r="AR162" i="2"/>
  <c r="BC161" i="2"/>
  <c r="BB161" i="2"/>
  <c r="AS162" i="2"/>
  <c r="BA161" i="2"/>
  <c r="AN162" i="2"/>
  <c r="AQ162" i="2"/>
  <c r="AX161" i="2"/>
  <c r="L164" i="2"/>
  <c r="T164" i="2" s="1"/>
  <c r="N164" i="2"/>
  <c r="P164" i="2"/>
  <c r="Q164" i="2"/>
  <c r="Y164" i="2" s="1"/>
  <c r="O164" i="2"/>
  <c r="R164" i="2"/>
  <c r="Z164" i="2" s="1"/>
  <c r="AJ164" i="2" s="1"/>
  <c r="M164" i="2"/>
  <c r="AI163" i="2"/>
  <c r="AE162" i="2"/>
  <c r="X163" i="2"/>
  <c r="AH163" i="2" s="1"/>
  <c r="AG163" i="2"/>
  <c r="V163" i="2"/>
  <c r="AF163" i="2" s="1"/>
  <c r="U163" i="2"/>
  <c r="AE163" i="2" s="1"/>
  <c r="K165" i="2"/>
  <c r="AD163" i="2"/>
  <c r="AV162" i="2" l="1"/>
  <c r="BH162" i="2" s="1"/>
  <c r="AB163" i="2"/>
  <c r="S165" i="2"/>
  <c r="AA165" i="2"/>
  <c r="AK165" i="2" s="1"/>
  <c r="BD162" i="2"/>
  <c r="AO163" i="2"/>
  <c r="BB162" i="2"/>
  <c r="AP163" i="2"/>
  <c r="AX162" i="2"/>
  <c r="AY162" i="2"/>
  <c r="AR163" i="2"/>
  <c r="AZ162" i="2"/>
  <c r="AM164" i="2"/>
  <c r="AT164" i="2" s="1"/>
  <c r="AN163" i="2"/>
  <c r="AS163" i="2"/>
  <c r="BC162" i="2"/>
  <c r="BG163" i="2"/>
  <c r="AQ163" i="2"/>
  <c r="BA162" i="2"/>
  <c r="L165" i="2"/>
  <c r="T165" i="2" s="1"/>
  <c r="N165" i="2"/>
  <c r="V165" i="2" s="1"/>
  <c r="P165" i="2"/>
  <c r="Q165" i="2"/>
  <c r="Y165" i="2" s="1"/>
  <c r="AI165" i="2" s="1"/>
  <c r="O165" i="2"/>
  <c r="R165" i="2"/>
  <c r="Z165" i="2" s="1"/>
  <c r="AJ165" i="2" s="1"/>
  <c r="M165" i="2"/>
  <c r="AI164" i="2"/>
  <c r="W164" i="2"/>
  <c r="AG164" i="2" s="1"/>
  <c r="X164" i="2"/>
  <c r="AH164" i="2" s="1"/>
  <c r="V164" i="2"/>
  <c r="AF164" i="2" s="1"/>
  <c r="U164" i="2"/>
  <c r="AE164" i="2" s="1"/>
  <c r="K166" i="2"/>
  <c r="AD164" i="2"/>
  <c r="AV163" i="2" l="1"/>
  <c r="BH163" i="2" s="1"/>
  <c r="AB164" i="2"/>
  <c r="S166" i="2"/>
  <c r="AA166" i="2" s="1"/>
  <c r="AK166" i="2" s="1"/>
  <c r="BD163" i="2"/>
  <c r="AZ163" i="2"/>
  <c r="AP164" i="2"/>
  <c r="BB163" i="2"/>
  <c r="AR164" i="2"/>
  <c r="BG164" i="2"/>
  <c r="BA163" i="2"/>
  <c r="AS164" i="2"/>
  <c r="BC163" i="2"/>
  <c r="AO164" i="2"/>
  <c r="AY163" i="2"/>
  <c r="AQ164" i="2"/>
  <c r="AX163" i="2"/>
  <c r="AN164" i="2"/>
  <c r="AM165" i="2"/>
  <c r="AT165" i="2" s="1"/>
  <c r="L166" i="2"/>
  <c r="T166" i="2" s="1"/>
  <c r="N166" i="2"/>
  <c r="P166" i="2"/>
  <c r="Q166" i="2"/>
  <c r="Y166" i="2" s="1"/>
  <c r="O166" i="2"/>
  <c r="R166" i="2"/>
  <c r="Z166" i="2" s="1"/>
  <c r="AJ166" i="2" s="1"/>
  <c r="M166" i="2"/>
  <c r="U165" i="2"/>
  <c r="AE165" i="2" s="1"/>
  <c r="AF165" i="2"/>
  <c r="X165" i="2"/>
  <c r="AH165" i="2" s="1"/>
  <c r="W165" i="2"/>
  <c r="AG165" i="2" s="1"/>
  <c r="K167" i="2"/>
  <c r="AD165" i="2"/>
  <c r="AV164" i="2" l="1"/>
  <c r="BH164" i="2" s="1"/>
  <c r="AB165" i="2"/>
  <c r="S167" i="2"/>
  <c r="AA167" i="2" s="1"/>
  <c r="AK167" i="2" s="1"/>
  <c r="BD164" i="2"/>
  <c r="AY164" i="2"/>
  <c r="AO165" i="2"/>
  <c r="AQ165" i="2"/>
  <c r="AN165" i="2"/>
  <c r="AS165" i="2"/>
  <c r="AP165" i="2"/>
  <c r="BB164" i="2"/>
  <c r="BG165" i="2"/>
  <c r="BA164" i="2"/>
  <c r="BC164" i="2"/>
  <c r="AZ164" i="2"/>
  <c r="AX164" i="2"/>
  <c r="AM166" i="2"/>
  <c r="AT166" i="2" s="1"/>
  <c r="AR165" i="2"/>
  <c r="L167" i="2"/>
  <c r="T167" i="2" s="1"/>
  <c r="N167" i="2"/>
  <c r="P167" i="2"/>
  <c r="Q167" i="2"/>
  <c r="Y167" i="2" s="1"/>
  <c r="O167" i="2"/>
  <c r="R167" i="2"/>
  <c r="Z167" i="2" s="1"/>
  <c r="AJ167" i="2" s="1"/>
  <c r="M167" i="2"/>
  <c r="AI166" i="2"/>
  <c r="W166" i="2"/>
  <c r="AG166" i="2" s="1"/>
  <c r="X166" i="2"/>
  <c r="AH166" i="2" s="1"/>
  <c r="V166" i="2"/>
  <c r="AF166" i="2" s="1"/>
  <c r="U166" i="2"/>
  <c r="AE166" i="2" s="1"/>
  <c r="AD166" i="2"/>
  <c r="K168" i="2"/>
  <c r="AV165" i="2" l="1"/>
  <c r="BH165" i="2" s="1"/>
  <c r="AB166" i="2"/>
  <c r="S168" i="2"/>
  <c r="AA168" i="2" s="1"/>
  <c r="AK168" i="2" s="1"/>
  <c r="BD165" i="2"/>
  <c r="AS166" i="2"/>
  <c r="AN166" i="2"/>
  <c r="AZ165" i="2"/>
  <c r="BG166" i="2"/>
  <c r="AO166" i="2"/>
  <c r="BC165" i="2"/>
  <c r="AM167" i="2"/>
  <c r="AT167" i="2" s="1"/>
  <c r="AP166" i="2"/>
  <c r="AY165" i="2"/>
  <c r="AQ166" i="2"/>
  <c r="AX165" i="2"/>
  <c r="BA165" i="2"/>
  <c r="AR166" i="2"/>
  <c r="BB165" i="2"/>
  <c r="L168" i="2"/>
  <c r="N168" i="2"/>
  <c r="P168" i="2"/>
  <c r="Q168" i="2"/>
  <c r="Y168" i="2" s="1"/>
  <c r="O168" i="2"/>
  <c r="M168" i="2"/>
  <c r="R168" i="2"/>
  <c r="Z168" i="2" s="1"/>
  <c r="AJ168" i="2" s="1"/>
  <c r="AI167" i="2"/>
  <c r="X167" i="2"/>
  <c r="AH167" i="2" s="1"/>
  <c r="W167" i="2"/>
  <c r="AG167" i="2" s="1"/>
  <c r="V167" i="2"/>
  <c r="AF167" i="2" s="1"/>
  <c r="U167" i="2"/>
  <c r="AE167" i="2" s="1"/>
  <c r="AD167" i="2"/>
  <c r="K169" i="2"/>
  <c r="AV166" i="2" l="1"/>
  <c r="BH166" i="2" s="1"/>
  <c r="AB167" i="2"/>
  <c r="S169" i="2"/>
  <c r="AA169" i="2" s="1"/>
  <c r="AK169" i="2" s="1"/>
  <c r="BG167" i="2"/>
  <c r="BD166" i="2"/>
  <c r="AZ166" i="2"/>
  <c r="AQ167" i="2"/>
  <c r="AO167" i="2"/>
  <c r="AM168" i="2"/>
  <c r="AT168" i="2" s="1"/>
  <c r="AR167" i="2"/>
  <c r="AX166" i="2"/>
  <c r="BA166" i="2"/>
  <c r="AS167" i="2"/>
  <c r="AP167" i="2"/>
  <c r="AN167" i="2"/>
  <c r="BC166" i="2"/>
  <c r="BB166" i="2"/>
  <c r="AY166" i="2"/>
  <c r="L169" i="2"/>
  <c r="T169" i="2" s="1"/>
  <c r="N169" i="2"/>
  <c r="P169" i="2"/>
  <c r="X169" i="2" s="1"/>
  <c r="Q169" i="2"/>
  <c r="Y169" i="2" s="1"/>
  <c r="O169" i="2"/>
  <c r="R169" i="2"/>
  <c r="Z169" i="2" s="1"/>
  <c r="AJ169" i="2" s="1"/>
  <c r="M169" i="2"/>
  <c r="AI168" i="2"/>
  <c r="T168" i="2"/>
  <c r="W168" i="2"/>
  <c r="AG168" i="2" s="1"/>
  <c r="X168" i="2"/>
  <c r="AH168" i="2" s="1"/>
  <c r="V168" i="2"/>
  <c r="AF168" i="2" s="1"/>
  <c r="U168" i="2"/>
  <c r="AE168" i="2" s="1"/>
  <c r="K170" i="2"/>
  <c r="AV167" i="2" l="1"/>
  <c r="BH167" i="2" s="1"/>
  <c r="AB168" i="2"/>
  <c r="S170" i="2"/>
  <c r="AA170" i="2" s="1"/>
  <c r="AK170" i="2" s="1"/>
  <c r="AM169" i="2"/>
  <c r="AT169" i="2" s="1"/>
  <c r="AS168" i="2"/>
  <c r="BC167" i="2"/>
  <c r="BD167" i="2"/>
  <c r="BB167" i="2"/>
  <c r="AZ167" i="2"/>
  <c r="AY167" i="2"/>
  <c r="AO168" i="2"/>
  <c r="BA167" i="2"/>
  <c r="AP168" i="2"/>
  <c r="AN168" i="2"/>
  <c r="BG168" i="2"/>
  <c r="AR168" i="2"/>
  <c r="AQ168" i="2"/>
  <c r="AX167" i="2"/>
  <c r="L170" i="2"/>
  <c r="T170" i="2" s="1"/>
  <c r="N170" i="2"/>
  <c r="P170" i="2"/>
  <c r="Q170" i="2"/>
  <c r="Y170" i="2" s="1"/>
  <c r="AI170" i="2" s="1"/>
  <c r="O170" i="2"/>
  <c r="W170" i="2" s="1"/>
  <c r="R170" i="2"/>
  <c r="Z170" i="2" s="1"/>
  <c r="AJ170" i="2" s="1"/>
  <c r="M170" i="2"/>
  <c r="AD168" i="2"/>
  <c r="AI169" i="2"/>
  <c r="W169" i="2"/>
  <c r="AG169" i="2" s="1"/>
  <c r="AH169" i="2"/>
  <c r="V169" i="2"/>
  <c r="AF169" i="2" s="1"/>
  <c r="U169" i="2"/>
  <c r="AE169" i="2" s="1"/>
  <c r="K171" i="2"/>
  <c r="AD169" i="2"/>
  <c r="BD168" i="2" l="1"/>
  <c r="AV168" i="2"/>
  <c r="BH168" i="2" s="1"/>
  <c r="AB169" i="2"/>
  <c r="S171" i="2"/>
  <c r="AA171" i="2" s="1"/>
  <c r="AK171" i="2" s="1"/>
  <c r="AY168" i="2"/>
  <c r="AN169" i="2"/>
  <c r="AR169" i="2"/>
  <c r="BG169" i="2"/>
  <c r="AO169" i="2"/>
  <c r="AM170" i="2"/>
  <c r="AT170" i="2" s="1"/>
  <c r="AX168" i="2"/>
  <c r="AP169" i="2"/>
  <c r="AS169" i="2"/>
  <c r="AQ169" i="2"/>
  <c r="AZ168" i="2"/>
  <c r="BB168" i="2"/>
  <c r="BC168" i="2"/>
  <c r="BD169" i="2"/>
  <c r="BA168" i="2"/>
  <c r="L171" i="2"/>
  <c r="T171" i="2" s="1"/>
  <c r="N171" i="2"/>
  <c r="P171" i="2"/>
  <c r="Q171" i="2"/>
  <c r="Y171" i="2" s="1"/>
  <c r="O171" i="2"/>
  <c r="W171" i="2" s="1"/>
  <c r="R171" i="2"/>
  <c r="Z171" i="2" s="1"/>
  <c r="AJ171" i="2" s="1"/>
  <c r="M171" i="2"/>
  <c r="AG170" i="2"/>
  <c r="X170" i="2"/>
  <c r="AH170" i="2" s="1"/>
  <c r="V170" i="2"/>
  <c r="AF170" i="2" s="1"/>
  <c r="U170" i="2"/>
  <c r="AD170" i="2"/>
  <c r="K172" i="2"/>
  <c r="AB170" i="2" l="1"/>
  <c r="AV169" i="2"/>
  <c r="S172" i="2"/>
  <c r="AA172" i="2"/>
  <c r="AK172" i="2" s="1"/>
  <c r="BC169" i="2"/>
  <c r="AO170" i="2"/>
  <c r="BG170" i="2"/>
  <c r="AN170" i="2"/>
  <c r="BA169" i="2"/>
  <c r="AR170" i="2"/>
  <c r="AX169" i="2"/>
  <c r="AQ170" i="2"/>
  <c r="BB169" i="2"/>
  <c r="AY169" i="2"/>
  <c r="AP170" i="2"/>
  <c r="AZ169" i="2"/>
  <c r="AM171" i="2"/>
  <c r="AT171" i="2" s="1"/>
  <c r="AS170" i="2"/>
  <c r="L172" i="2"/>
  <c r="T172" i="2" s="1"/>
  <c r="N172" i="2"/>
  <c r="P172" i="2"/>
  <c r="Q172" i="2"/>
  <c r="Y172" i="2" s="1"/>
  <c r="O172" i="2"/>
  <c r="W172" i="2" s="1"/>
  <c r="R172" i="2"/>
  <c r="Z172" i="2" s="1"/>
  <c r="AJ172" i="2" s="1"/>
  <c r="M172" i="2"/>
  <c r="AI171" i="2"/>
  <c r="X171" i="2"/>
  <c r="AH171" i="2" s="1"/>
  <c r="AE170" i="2"/>
  <c r="AG171" i="2"/>
  <c r="V171" i="2"/>
  <c r="AF171" i="2" s="1"/>
  <c r="U171" i="2"/>
  <c r="AE171" i="2" s="1"/>
  <c r="AD171" i="2"/>
  <c r="K173" i="2"/>
  <c r="AV170" i="2" l="1"/>
  <c r="BH170" i="2" s="1"/>
  <c r="AB171" i="2"/>
  <c r="BD170" i="2"/>
  <c r="S173" i="2"/>
  <c r="AA173" i="2"/>
  <c r="AK173" i="2" s="1"/>
  <c r="BC170" i="2"/>
  <c r="BB170" i="2"/>
  <c r="AX170" i="2"/>
  <c r="BG171" i="2"/>
  <c r="BA170" i="2"/>
  <c r="AY170" i="2"/>
  <c r="AS171" i="2"/>
  <c r="AN171" i="2"/>
  <c r="AM172" i="2"/>
  <c r="BD171" i="2" s="1"/>
  <c r="AZ170" i="2"/>
  <c r="AO171" i="2"/>
  <c r="AQ171" i="2"/>
  <c r="AP171" i="2"/>
  <c r="AR171" i="2"/>
  <c r="L173" i="2"/>
  <c r="T173" i="2" s="1"/>
  <c r="N173" i="2"/>
  <c r="P173" i="2"/>
  <c r="Q173" i="2"/>
  <c r="Y173" i="2" s="1"/>
  <c r="AI173" i="2" s="1"/>
  <c r="O173" i="2"/>
  <c r="R173" i="2"/>
  <c r="Z173" i="2" s="1"/>
  <c r="AJ173" i="2" s="1"/>
  <c r="M173" i="2"/>
  <c r="U173" i="2" s="1"/>
  <c r="AI172" i="2"/>
  <c r="AG172" i="2"/>
  <c r="X172" i="2"/>
  <c r="AH172" i="2" s="1"/>
  <c r="V172" i="2"/>
  <c r="AF172" i="2" s="1"/>
  <c r="U172" i="2"/>
  <c r="AE172" i="2" s="1"/>
  <c r="AD172" i="2"/>
  <c r="K174" i="2"/>
  <c r="AV171" i="2" l="1"/>
  <c r="BH171" i="2" s="1"/>
  <c r="AB172" i="2"/>
  <c r="S174" i="2"/>
  <c r="AA174" i="2" s="1"/>
  <c r="AK174" i="2" s="1"/>
  <c r="AZ171" i="2"/>
  <c r="AT172" i="2"/>
  <c r="BG172" i="2"/>
  <c r="AY171" i="2"/>
  <c r="BB171" i="2"/>
  <c r="AO172" i="2"/>
  <c r="AP172" i="2"/>
  <c r="BA171" i="2"/>
  <c r="AM173" i="2"/>
  <c r="AT173" i="2" s="1"/>
  <c r="AN172" i="2"/>
  <c r="AS172" i="2"/>
  <c r="BC171" i="2"/>
  <c r="AQ172" i="2"/>
  <c r="AR172" i="2"/>
  <c r="AX171" i="2"/>
  <c r="L174" i="2"/>
  <c r="T174" i="2" s="1"/>
  <c r="N174" i="2"/>
  <c r="P174" i="2"/>
  <c r="Q174" i="2"/>
  <c r="O174" i="2"/>
  <c r="R174" i="2"/>
  <c r="Z174" i="2" s="1"/>
  <c r="AJ174" i="2" s="1"/>
  <c r="M174" i="2"/>
  <c r="V173" i="2"/>
  <c r="AF173" i="2" s="1"/>
  <c r="AE173" i="2"/>
  <c r="X173" i="2"/>
  <c r="AH173" i="2" s="1"/>
  <c r="W173" i="2"/>
  <c r="AG173" i="2" s="1"/>
  <c r="AD173" i="2"/>
  <c r="K175" i="2"/>
  <c r="AV172" i="2" l="1"/>
  <c r="BH172" i="2" s="1"/>
  <c r="AB173" i="2"/>
  <c r="BD172" i="2"/>
  <c r="S175" i="2"/>
  <c r="AA175" i="2"/>
  <c r="AK175" i="2" s="1"/>
  <c r="BA172" i="2"/>
  <c r="AS173" i="2"/>
  <c r="AQ173" i="2"/>
  <c r="BG173" i="2"/>
  <c r="AP173" i="2"/>
  <c r="BB172" i="2"/>
  <c r="AX172" i="2"/>
  <c r="AY172" i="2"/>
  <c r="AN173" i="2"/>
  <c r="AR173" i="2"/>
  <c r="AO173" i="2"/>
  <c r="AZ172" i="2"/>
  <c r="BC172" i="2"/>
  <c r="AM174" i="2"/>
  <c r="AT174" i="2" s="1"/>
  <c r="L175" i="2"/>
  <c r="T175" i="2" s="1"/>
  <c r="N175" i="2"/>
  <c r="P175" i="2"/>
  <c r="X175" i="2" s="1"/>
  <c r="Q175" i="2"/>
  <c r="Y175" i="2" s="1"/>
  <c r="AI175" i="2" s="1"/>
  <c r="O175" i="2"/>
  <c r="R175" i="2"/>
  <c r="Z175" i="2" s="1"/>
  <c r="AJ175" i="2" s="1"/>
  <c r="M175" i="2"/>
  <c r="Y174" i="2"/>
  <c r="AI174" i="2" s="1"/>
  <c r="W174" i="2"/>
  <c r="AG174" i="2" s="1"/>
  <c r="X174" i="2"/>
  <c r="AH174" i="2" s="1"/>
  <c r="V174" i="2"/>
  <c r="AF174" i="2" s="1"/>
  <c r="U174" i="2"/>
  <c r="AE174" i="2" s="1"/>
  <c r="K176" i="2"/>
  <c r="AD174" i="2"/>
  <c r="AV173" i="2" l="1"/>
  <c r="BH173" i="2" s="1"/>
  <c r="AB174" i="2"/>
  <c r="BD173" i="2"/>
  <c r="S176" i="2"/>
  <c r="AA176" i="2"/>
  <c r="AK176" i="2" s="1"/>
  <c r="AS174" i="2"/>
  <c r="BC173" i="2"/>
  <c r="AO174" i="2"/>
  <c r="BG174" i="2"/>
  <c r="AQ174" i="2"/>
  <c r="AN174" i="2"/>
  <c r="AX173" i="2"/>
  <c r="AP174" i="2"/>
  <c r="AZ173" i="2"/>
  <c r="BA173" i="2"/>
  <c r="AM175" i="2"/>
  <c r="AT175" i="2" s="1"/>
  <c r="AR174" i="2"/>
  <c r="AY173" i="2"/>
  <c r="BB173" i="2"/>
  <c r="L176" i="2"/>
  <c r="T176" i="2" s="1"/>
  <c r="N176" i="2"/>
  <c r="P176" i="2"/>
  <c r="Q176" i="2"/>
  <c r="Y176" i="2" s="1"/>
  <c r="AI176" i="2" s="1"/>
  <c r="O176" i="2"/>
  <c r="W176" i="2" s="1"/>
  <c r="M176" i="2"/>
  <c r="R176" i="2"/>
  <c r="Z176" i="2" s="1"/>
  <c r="AJ176" i="2" s="1"/>
  <c r="W175" i="2"/>
  <c r="AG175" i="2" s="1"/>
  <c r="AH175" i="2"/>
  <c r="V175" i="2"/>
  <c r="AF175" i="2" s="1"/>
  <c r="U175" i="2"/>
  <c r="K177" i="2"/>
  <c r="AD175" i="2"/>
  <c r="AB175" i="2" l="1"/>
  <c r="AV174" i="2"/>
  <c r="BH174" i="2" s="1"/>
  <c r="BD174" i="2"/>
  <c r="S177" i="2"/>
  <c r="AA177" i="2"/>
  <c r="AK177" i="2" s="1"/>
  <c r="BB174" i="2"/>
  <c r="BG175" i="2"/>
  <c r="AS175" i="2"/>
  <c r="BC174" i="2"/>
  <c r="AN175" i="2"/>
  <c r="AX174" i="2"/>
  <c r="AY174" i="2"/>
  <c r="AZ174" i="2"/>
  <c r="AR175" i="2"/>
  <c r="AM176" i="2"/>
  <c r="AT176" i="2" s="1"/>
  <c r="AQ175" i="2"/>
  <c r="BA174" i="2"/>
  <c r="AO175" i="2"/>
  <c r="AP175" i="2"/>
  <c r="L177" i="2"/>
  <c r="T177" i="2" s="1"/>
  <c r="N177" i="2"/>
  <c r="V177" i="2" s="1"/>
  <c r="P177" i="2"/>
  <c r="Q177" i="2"/>
  <c r="Y177" i="2" s="1"/>
  <c r="O177" i="2"/>
  <c r="R177" i="2"/>
  <c r="Z177" i="2" s="1"/>
  <c r="AJ177" i="2" s="1"/>
  <c r="M177" i="2"/>
  <c r="U177" i="2" s="1"/>
  <c r="AE175" i="2"/>
  <c r="AG176" i="2"/>
  <c r="X176" i="2"/>
  <c r="AH176" i="2" s="1"/>
  <c r="V176" i="2"/>
  <c r="AF176" i="2" s="1"/>
  <c r="U176" i="2"/>
  <c r="AE176" i="2" s="1"/>
  <c r="AD176" i="2"/>
  <c r="K178" i="2"/>
  <c r="AV175" i="2" l="1"/>
  <c r="BH175" i="2" s="1"/>
  <c r="AB176" i="2"/>
  <c r="BD175" i="2"/>
  <c r="S178" i="2"/>
  <c r="AA178" i="2"/>
  <c r="AK178" i="2" s="1"/>
  <c r="AZ175" i="2"/>
  <c r="AS176" i="2"/>
  <c r="BC175" i="2"/>
  <c r="AN176" i="2"/>
  <c r="AO176" i="2"/>
  <c r="AM177" i="2"/>
  <c r="AT177" i="2" s="1"/>
  <c r="AQ176" i="2"/>
  <c r="AY175" i="2"/>
  <c r="BB175" i="2"/>
  <c r="AP176" i="2"/>
  <c r="AR176" i="2"/>
  <c r="AX175" i="2"/>
  <c r="BG176" i="2"/>
  <c r="BA175" i="2"/>
  <c r="L178" i="2"/>
  <c r="T178" i="2" s="1"/>
  <c r="N178" i="2"/>
  <c r="P178" i="2"/>
  <c r="Q178" i="2"/>
  <c r="Y178" i="2" s="1"/>
  <c r="AI178" i="2" s="1"/>
  <c r="O178" i="2"/>
  <c r="W178" i="2" s="1"/>
  <c r="R178" i="2"/>
  <c r="Z178" i="2" s="1"/>
  <c r="AJ178" i="2" s="1"/>
  <c r="M178" i="2"/>
  <c r="AI177" i="2"/>
  <c r="AE177" i="2"/>
  <c r="AF177" i="2"/>
  <c r="X177" i="2"/>
  <c r="W177" i="2"/>
  <c r="AG177" i="2" s="1"/>
  <c r="K179" i="2"/>
  <c r="AD177" i="2"/>
  <c r="AV176" i="2" l="1"/>
  <c r="BH176" i="2" s="1"/>
  <c r="AB177" i="2"/>
  <c r="BD176" i="2"/>
  <c r="S179" i="2"/>
  <c r="AA179" i="2"/>
  <c r="AK179" i="2" s="1"/>
  <c r="AM178" i="2"/>
  <c r="AT178" i="2" s="1"/>
  <c r="BC176" i="2"/>
  <c r="AS177" i="2"/>
  <c r="BB176" i="2"/>
  <c r="BA176" i="2"/>
  <c r="AQ177" i="2"/>
  <c r="AN177" i="2"/>
  <c r="AY176" i="2"/>
  <c r="AO177" i="2"/>
  <c r="AP177" i="2"/>
  <c r="AZ176" i="2"/>
  <c r="BG177" i="2"/>
  <c r="AR177" i="2"/>
  <c r="BB177" i="2" s="1"/>
  <c r="AX176" i="2"/>
  <c r="L179" i="2"/>
  <c r="T179" i="2" s="1"/>
  <c r="N179" i="2"/>
  <c r="V179" i="2" s="1"/>
  <c r="P179" i="2"/>
  <c r="Q179" i="2"/>
  <c r="Y179" i="2" s="1"/>
  <c r="AI179" i="2" s="1"/>
  <c r="O179" i="2"/>
  <c r="R179" i="2"/>
  <c r="Z179" i="2" s="1"/>
  <c r="AJ179" i="2" s="1"/>
  <c r="M179" i="2"/>
  <c r="AH177" i="2"/>
  <c r="X178" i="2"/>
  <c r="AH178" i="2" s="1"/>
  <c r="AG178" i="2"/>
  <c r="V178" i="2"/>
  <c r="AF178" i="2" s="1"/>
  <c r="U178" i="2"/>
  <c r="AE178" i="2" s="1"/>
  <c r="AD178" i="2"/>
  <c r="K180" i="2"/>
  <c r="AB178" i="2" l="1"/>
  <c r="AV177" i="2"/>
  <c r="BH177" i="2" s="1"/>
  <c r="AS178" i="2"/>
  <c r="BD177" i="2"/>
  <c r="AY177" i="2"/>
  <c r="BC177" i="2"/>
  <c r="BG178" i="2"/>
  <c r="S180" i="2"/>
  <c r="AA180" i="2"/>
  <c r="AK180" i="2" s="1"/>
  <c r="AP178" i="2"/>
  <c r="AR178" i="2"/>
  <c r="AO178" i="2"/>
  <c r="AM179" i="2"/>
  <c r="AT179" i="2" s="1"/>
  <c r="AQ178" i="2"/>
  <c r="AN178" i="2"/>
  <c r="AZ177" i="2"/>
  <c r="AX177" i="2"/>
  <c r="BA177" i="2"/>
  <c r="L180" i="2"/>
  <c r="T180" i="2" s="1"/>
  <c r="N180" i="2"/>
  <c r="P180" i="2"/>
  <c r="Q180" i="2"/>
  <c r="Y180" i="2" s="1"/>
  <c r="O180" i="2"/>
  <c r="R180" i="2"/>
  <c r="Z180" i="2" s="1"/>
  <c r="AJ180" i="2" s="1"/>
  <c r="M180" i="2"/>
  <c r="U179" i="2"/>
  <c r="AE179" i="2" s="1"/>
  <c r="AF179" i="2"/>
  <c r="X179" i="2"/>
  <c r="AH179" i="2" s="1"/>
  <c r="W179" i="2"/>
  <c r="AG179" i="2" s="1"/>
  <c r="AD179" i="2"/>
  <c r="K181" i="2"/>
  <c r="AV178" i="2" l="1"/>
  <c r="BH178" i="2" s="1"/>
  <c r="AB179" i="2"/>
  <c r="BD178" i="2"/>
  <c r="S181" i="2"/>
  <c r="AA181" i="2" s="1"/>
  <c r="AK181" i="2" s="1"/>
  <c r="BC178" i="2"/>
  <c r="AS179" i="2"/>
  <c r="BB178" i="2"/>
  <c r="AR179" i="2"/>
  <c r="AN179" i="2"/>
  <c r="AZ178" i="2"/>
  <c r="AP179" i="2"/>
  <c r="AX178" i="2"/>
  <c r="AO179" i="2"/>
  <c r="BA178" i="2"/>
  <c r="AQ179" i="2"/>
  <c r="AM180" i="2"/>
  <c r="AT180" i="2" s="1"/>
  <c r="AY178" i="2"/>
  <c r="BG179" i="2"/>
  <c r="L181" i="2"/>
  <c r="T181" i="2" s="1"/>
  <c r="N181" i="2"/>
  <c r="P181" i="2"/>
  <c r="Q181" i="2"/>
  <c r="Y181" i="2" s="1"/>
  <c r="O181" i="2"/>
  <c r="R181" i="2"/>
  <c r="Z181" i="2" s="1"/>
  <c r="AJ181" i="2" s="1"/>
  <c r="M181" i="2"/>
  <c r="U181" i="2" s="1"/>
  <c r="AI180" i="2"/>
  <c r="V180" i="2"/>
  <c r="U180" i="2"/>
  <c r="AE180" i="2" s="1"/>
  <c r="X180" i="2"/>
  <c r="AH180" i="2" s="1"/>
  <c r="W180" i="2"/>
  <c r="AG180" i="2" s="1"/>
  <c r="K182" i="2"/>
  <c r="AD180" i="2"/>
  <c r="AV179" i="2" l="1"/>
  <c r="BH179" i="2" s="1"/>
  <c r="AB180" i="2"/>
  <c r="AS180" i="2"/>
  <c r="BD179" i="2"/>
  <c r="S182" i="2"/>
  <c r="AA182" i="2"/>
  <c r="AK182" i="2" s="1"/>
  <c r="BC179" i="2"/>
  <c r="BB179" i="2"/>
  <c r="AR180" i="2"/>
  <c r="AZ179" i="2"/>
  <c r="AQ180" i="2"/>
  <c r="BG180" i="2"/>
  <c r="AN180" i="2"/>
  <c r="AO180" i="2"/>
  <c r="AM181" i="2"/>
  <c r="AO181" i="2" s="1"/>
  <c r="AX179" i="2"/>
  <c r="AP180" i="2"/>
  <c r="AY179" i="2"/>
  <c r="BA179" i="2"/>
  <c r="L182" i="2"/>
  <c r="T182" i="2" s="1"/>
  <c r="N182" i="2"/>
  <c r="P182" i="2"/>
  <c r="X182" i="2" s="1"/>
  <c r="Q182" i="2"/>
  <c r="Y182" i="2" s="1"/>
  <c r="O182" i="2"/>
  <c r="R182" i="2"/>
  <c r="Z182" i="2" s="1"/>
  <c r="AJ182" i="2" s="1"/>
  <c r="M182" i="2"/>
  <c r="AI181" i="2"/>
  <c r="V181" i="2"/>
  <c r="AF181" i="2" s="1"/>
  <c r="AF180" i="2"/>
  <c r="AE181" i="2"/>
  <c r="X181" i="2"/>
  <c r="AH181" i="2" s="1"/>
  <c r="W181" i="2"/>
  <c r="AG181" i="2" s="1"/>
  <c r="K183" i="2"/>
  <c r="AD181" i="2"/>
  <c r="AV180" i="2" l="1"/>
  <c r="BH180" i="2" s="1"/>
  <c r="AB181" i="2"/>
  <c r="BC180" i="2"/>
  <c r="AS181" i="2"/>
  <c r="BD180" i="2"/>
  <c r="S183" i="2"/>
  <c r="AA183" i="2"/>
  <c r="AK183" i="2" s="1"/>
  <c r="AR181" i="2"/>
  <c r="AM182" i="2"/>
  <c r="AT182" i="2" s="1"/>
  <c r="AZ180" i="2"/>
  <c r="BB180" i="2"/>
  <c r="AX180" i="2"/>
  <c r="AY180" i="2"/>
  <c r="AQ181" i="2"/>
  <c r="AP181" i="2"/>
  <c r="BA180" i="2"/>
  <c r="AT181" i="2"/>
  <c r="BD181" i="2" s="1"/>
  <c r="AN181" i="2"/>
  <c r="BG181" i="2"/>
  <c r="L183" i="2"/>
  <c r="T183" i="2" s="1"/>
  <c r="N183" i="2"/>
  <c r="V183" i="2" s="1"/>
  <c r="P183" i="2"/>
  <c r="Q183" i="2"/>
  <c r="Y183" i="2" s="1"/>
  <c r="AI183" i="2" s="1"/>
  <c r="O183" i="2"/>
  <c r="R183" i="2"/>
  <c r="Z183" i="2" s="1"/>
  <c r="AJ183" i="2" s="1"/>
  <c r="M183" i="2"/>
  <c r="U183" i="2" s="1"/>
  <c r="AI182" i="2"/>
  <c r="W182" i="2"/>
  <c r="AG182" i="2" s="1"/>
  <c r="AH182" i="2"/>
  <c r="V182" i="2"/>
  <c r="AF182" i="2" s="1"/>
  <c r="U182" i="2"/>
  <c r="AE182" i="2" s="1"/>
  <c r="AD182" i="2"/>
  <c r="K184" i="2"/>
  <c r="AS182" i="2" l="1"/>
  <c r="AR182" i="2"/>
  <c r="AV181" i="2"/>
  <c r="BH181" i="2" s="1"/>
  <c r="AB182" i="2"/>
  <c r="BC181" i="2"/>
  <c r="S184" i="2"/>
  <c r="AA184" i="2"/>
  <c r="AK184" i="2" s="1"/>
  <c r="AM183" i="2"/>
  <c r="AT183" i="2" s="1"/>
  <c r="AQ182" i="2"/>
  <c r="AP182" i="2"/>
  <c r="AX181" i="2"/>
  <c r="BB181" i="2"/>
  <c r="AZ181" i="2"/>
  <c r="AO182" i="2"/>
  <c r="AN182" i="2"/>
  <c r="BA181" i="2"/>
  <c r="BG182" i="2"/>
  <c r="AY181" i="2"/>
  <c r="L184" i="2"/>
  <c r="N184" i="2"/>
  <c r="P184" i="2"/>
  <c r="X184" i="2" s="1"/>
  <c r="Q184" i="2"/>
  <c r="Y184" i="2" s="1"/>
  <c r="O184" i="2"/>
  <c r="M184" i="2"/>
  <c r="R184" i="2"/>
  <c r="Z184" i="2" s="1"/>
  <c r="AJ184" i="2" s="1"/>
  <c r="AE183" i="2"/>
  <c r="AF183" i="2"/>
  <c r="X183" i="2"/>
  <c r="AH183" i="2" s="1"/>
  <c r="W183" i="2"/>
  <c r="K185" i="2"/>
  <c r="AD183" i="2"/>
  <c r="AB183" i="2" l="1"/>
  <c r="AV182" i="2"/>
  <c r="BH182" i="2" s="1"/>
  <c r="BC182" i="2"/>
  <c r="AR183" i="2"/>
  <c r="AS183" i="2"/>
  <c r="BB182" i="2"/>
  <c r="BD182" i="2"/>
  <c r="BG183" i="2"/>
  <c r="S185" i="2"/>
  <c r="AA185" i="2"/>
  <c r="AK185" i="2" s="1"/>
  <c r="AY182" i="2"/>
  <c r="AQ183" i="2"/>
  <c r="AN183" i="2"/>
  <c r="AO183" i="2"/>
  <c r="BA182" i="2"/>
  <c r="AP183" i="2"/>
  <c r="AM184" i="2"/>
  <c r="AT184" i="2" s="1"/>
  <c r="AZ182" i="2"/>
  <c r="AX182" i="2"/>
  <c r="L185" i="2"/>
  <c r="T185" i="2" s="1"/>
  <c r="N185" i="2"/>
  <c r="P185" i="2"/>
  <c r="Q185" i="2"/>
  <c r="Y185" i="2" s="1"/>
  <c r="O185" i="2"/>
  <c r="M185" i="2"/>
  <c r="U185" i="2" s="1"/>
  <c r="R185" i="2"/>
  <c r="Z185" i="2" s="1"/>
  <c r="AJ185" i="2" s="1"/>
  <c r="AI184" i="2"/>
  <c r="W184" i="2"/>
  <c r="AG184" i="2" s="1"/>
  <c r="AG183" i="2"/>
  <c r="AH184" i="2"/>
  <c r="V184" i="2"/>
  <c r="AF184" i="2" s="1"/>
  <c r="T184" i="2"/>
  <c r="U184" i="2"/>
  <c r="AE184" i="2" s="1"/>
  <c r="K186" i="2"/>
  <c r="AV183" i="2" l="1"/>
  <c r="BH183" i="2" s="1"/>
  <c r="AB184" i="2"/>
  <c r="AR184" i="2"/>
  <c r="BB183" i="2"/>
  <c r="BC183" i="2"/>
  <c r="AS184" i="2"/>
  <c r="BD183" i="2"/>
  <c r="S186" i="2"/>
  <c r="AA186" i="2"/>
  <c r="AK186" i="2" s="1"/>
  <c r="BA183" i="2"/>
  <c r="AP184" i="2"/>
  <c r="AZ183" i="2"/>
  <c r="AM185" i="2"/>
  <c r="BG185" i="2" s="1"/>
  <c r="AY183" i="2"/>
  <c r="AQ184" i="2"/>
  <c r="BG184" i="2"/>
  <c r="AX183" i="2"/>
  <c r="AO184" i="2"/>
  <c r="AN184" i="2"/>
  <c r="L186" i="2"/>
  <c r="T186" i="2" s="1"/>
  <c r="N186" i="2"/>
  <c r="P186" i="2"/>
  <c r="X186" i="2" s="1"/>
  <c r="Q186" i="2"/>
  <c r="Y186" i="2" s="1"/>
  <c r="AI186" i="2" s="1"/>
  <c r="O186" i="2"/>
  <c r="R186" i="2"/>
  <c r="Z186" i="2" s="1"/>
  <c r="AJ186" i="2" s="1"/>
  <c r="M186" i="2"/>
  <c r="AD184" i="2"/>
  <c r="AI185" i="2"/>
  <c r="V185" i="2"/>
  <c r="AF185" i="2" s="1"/>
  <c r="AE185" i="2"/>
  <c r="X185" i="2"/>
  <c r="AH185" i="2" s="1"/>
  <c r="W185" i="2"/>
  <c r="AG185" i="2" s="1"/>
  <c r="AD185" i="2"/>
  <c r="K187" i="2"/>
  <c r="BC184" i="2" l="1"/>
  <c r="AV184" i="2"/>
  <c r="BH184" i="2" s="1"/>
  <c r="AB185" i="2"/>
  <c r="AR185" i="2"/>
  <c r="AS185" i="2"/>
  <c r="BB184" i="2"/>
  <c r="BD184" i="2"/>
  <c r="S187" i="2"/>
  <c r="AA187" i="2"/>
  <c r="AK187" i="2" s="1"/>
  <c r="AZ184" i="2"/>
  <c r="AO185" i="2"/>
  <c r="AX184" i="2"/>
  <c r="AP185" i="2"/>
  <c r="BA184" i="2"/>
  <c r="AY184" i="2"/>
  <c r="AQ185" i="2"/>
  <c r="AN185" i="2"/>
  <c r="AT185" i="2"/>
  <c r="AM186" i="2"/>
  <c r="L187" i="2"/>
  <c r="T187" i="2" s="1"/>
  <c r="N187" i="2"/>
  <c r="P187" i="2"/>
  <c r="Q187" i="2"/>
  <c r="Y187" i="2" s="1"/>
  <c r="AI187" i="2" s="1"/>
  <c r="O187" i="2"/>
  <c r="W187" i="2" s="1"/>
  <c r="R187" i="2"/>
  <c r="Z187" i="2" s="1"/>
  <c r="AJ187" i="2" s="1"/>
  <c r="M187" i="2"/>
  <c r="W186" i="2"/>
  <c r="AG186" i="2" s="1"/>
  <c r="AH186" i="2"/>
  <c r="V186" i="2"/>
  <c r="AF186" i="2" s="1"/>
  <c r="U186" i="2"/>
  <c r="AE186" i="2" s="1"/>
  <c r="AD186" i="2"/>
  <c r="K188" i="2"/>
  <c r="AV185" i="2" l="1"/>
  <c r="AB186" i="2"/>
  <c r="AS186" i="2"/>
  <c r="AR186" i="2"/>
  <c r="BD185" i="2"/>
  <c r="BC185" i="2"/>
  <c r="BB185" i="2"/>
  <c r="S188" i="2"/>
  <c r="AA188" i="2"/>
  <c r="AK188" i="2" s="1"/>
  <c r="AY185" i="2"/>
  <c r="AX185" i="2"/>
  <c r="AT186" i="2"/>
  <c r="AN186" i="2"/>
  <c r="BG186" i="2"/>
  <c r="AM187" i="2"/>
  <c r="AQ186" i="2"/>
  <c r="AO186" i="2"/>
  <c r="AP186" i="2"/>
  <c r="BA185" i="2"/>
  <c r="AZ185" i="2"/>
  <c r="L188" i="2"/>
  <c r="T188" i="2" s="1"/>
  <c r="N188" i="2"/>
  <c r="P188" i="2"/>
  <c r="Q188" i="2"/>
  <c r="Y188" i="2" s="1"/>
  <c r="O188" i="2"/>
  <c r="R188" i="2"/>
  <c r="Z188" i="2" s="1"/>
  <c r="AJ188" i="2" s="1"/>
  <c r="M188" i="2"/>
  <c r="U188" i="2" s="1"/>
  <c r="X187" i="2"/>
  <c r="AH187" i="2" s="1"/>
  <c r="AG187" i="2"/>
  <c r="V187" i="2"/>
  <c r="U187" i="2"/>
  <c r="AE187" i="2" s="1"/>
  <c r="K189" i="2"/>
  <c r="AD187" i="2"/>
  <c r="BD186" i="2" l="1"/>
  <c r="AB187" i="2"/>
  <c r="AV186" i="2"/>
  <c r="BH186" i="2" s="1"/>
  <c r="AS187" i="2"/>
  <c r="AR187" i="2"/>
  <c r="BB186" i="2"/>
  <c r="BC186" i="2"/>
  <c r="S189" i="2"/>
  <c r="AA189" i="2"/>
  <c r="AK189" i="2" s="1"/>
  <c r="AZ186" i="2"/>
  <c r="AT187" i="2"/>
  <c r="AN187" i="2"/>
  <c r="BG187" i="2"/>
  <c r="AQ187" i="2"/>
  <c r="AO187" i="2"/>
  <c r="AP187" i="2"/>
  <c r="AM188" i="2"/>
  <c r="AY186" i="2"/>
  <c r="AX186" i="2"/>
  <c r="BA186" i="2"/>
  <c r="L189" i="2"/>
  <c r="T189" i="2" s="1"/>
  <c r="N189" i="2"/>
  <c r="P189" i="2"/>
  <c r="Q189" i="2"/>
  <c r="Y189" i="2" s="1"/>
  <c r="AI189" i="2" s="1"/>
  <c r="O189" i="2"/>
  <c r="R189" i="2"/>
  <c r="Z189" i="2" s="1"/>
  <c r="AJ189" i="2" s="1"/>
  <c r="M189" i="2"/>
  <c r="AI188" i="2"/>
  <c r="V188" i="2"/>
  <c r="AF188" i="2" s="1"/>
  <c r="AF187" i="2"/>
  <c r="AE188" i="2"/>
  <c r="X188" i="2"/>
  <c r="AH188" i="2" s="1"/>
  <c r="W188" i="2"/>
  <c r="AG188" i="2" s="1"/>
  <c r="AD188" i="2"/>
  <c r="K190" i="2"/>
  <c r="AV187" i="2" l="1"/>
  <c r="BH187" i="2" s="1"/>
  <c r="AB188" i="2"/>
  <c r="AS188" i="2"/>
  <c r="AR188" i="2"/>
  <c r="BD187" i="2"/>
  <c r="BB187" i="2"/>
  <c r="BC187" i="2"/>
  <c r="S190" i="2"/>
  <c r="AA190" i="2" s="1"/>
  <c r="AK190" i="2" s="1"/>
  <c r="BA187" i="2"/>
  <c r="AT188" i="2"/>
  <c r="AN188" i="2"/>
  <c r="AM189" i="2"/>
  <c r="AQ188" i="2"/>
  <c r="AO188" i="2"/>
  <c r="AP188" i="2"/>
  <c r="BG188" i="2"/>
  <c r="AZ187" i="2"/>
  <c r="AX187" i="2"/>
  <c r="AY187" i="2"/>
  <c r="L190" i="2"/>
  <c r="T190" i="2" s="1"/>
  <c r="N190" i="2"/>
  <c r="P190" i="2"/>
  <c r="X190" i="2" s="1"/>
  <c r="Q190" i="2"/>
  <c r="O190" i="2"/>
  <c r="W190" i="2" s="1"/>
  <c r="R190" i="2"/>
  <c r="Z190" i="2" s="1"/>
  <c r="AJ190" i="2" s="1"/>
  <c r="M190" i="2"/>
  <c r="X189" i="2"/>
  <c r="AH189" i="2" s="1"/>
  <c r="W189" i="2"/>
  <c r="AG189" i="2" s="1"/>
  <c r="V189" i="2"/>
  <c r="AF189" i="2" s="1"/>
  <c r="U189" i="2"/>
  <c r="K191" i="2"/>
  <c r="AD189" i="2"/>
  <c r="AB189" i="2" l="1"/>
  <c r="AV188" i="2"/>
  <c r="BH188" i="2" s="1"/>
  <c r="AS189" i="2"/>
  <c r="AR189" i="2"/>
  <c r="BD188" i="2"/>
  <c r="BB188" i="2"/>
  <c r="BC188" i="2"/>
  <c r="S191" i="2"/>
  <c r="AA191" i="2"/>
  <c r="AK191" i="2" s="1"/>
  <c r="BA188" i="2"/>
  <c r="AT189" i="2"/>
  <c r="AO189" i="2"/>
  <c r="AP189" i="2"/>
  <c r="AM190" i="2"/>
  <c r="BG189" i="2"/>
  <c r="AN189" i="2"/>
  <c r="AQ189" i="2"/>
  <c r="AZ188" i="2"/>
  <c r="AX188" i="2"/>
  <c r="AY188" i="2"/>
  <c r="L191" i="2"/>
  <c r="T191" i="2" s="1"/>
  <c r="N191" i="2"/>
  <c r="P191" i="2"/>
  <c r="Q191" i="2"/>
  <c r="O191" i="2"/>
  <c r="R191" i="2"/>
  <c r="Z191" i="2" s="1"/>
  <c r="AJ191" i="2" s="1"/>
  <c r="M191" i="2"/>
  <c r="Y190" i="2"/>
  <c r="AI190" i="2" s="1"/>
  <c r="AE189" i="2"/>
  <c r="AH190" i="2"/>
  <c r="AG190" i="2"/>
  <c r="V190" i="2"/>
  <c r="AF190" i="2" s="1"/>
  <c r="U190" i="2"/>
  <c r="AE190" i="2" s="1"/>
  <c r="AD190" i="2"/>
  <c r="K192" i="2"/>
  <c r="BD189" i="2" l="1"/>
  <c r="AV189" i="2"/>
  <c r="BH189" i="2" s="1"/>
  <c r="AB190" i="2"/>
  <c r="BB189" i="2"/>
  <c r="AS190" i="2"/>
  <c r="AR190" i="2"/>
  <c r="BC189" i="2"/>
  <c r="S192" i="2"/>
  <c r="AA192" i="2"/>
  <c r="AK192" i="2" s="1"/>
  <c r="BA189" i="2"/>
  <c r="AT190" i="2"/>
  <c r="AO190" i="2"/>
  <c r="AP190" i="2"/>
  <c r="AM191" i="2"/>
  <c r="AN190" i="2"/>
  <c r="BG190" i="2"/>
  <c r="AQ190" i="2"/>
  <c r="AZ189" i="2"/>
  <c r="AX189" i="2"/>
  <c r="AY189" i="2"/>
  <c r="L192" i="2"/>
  <c r="T192" i="2" s="1"/>
  <c r="N192" i="2"/>
  <c r="V192" i="2" s="1"/>
  <c r="P192" i="2"/>
  <c r="Q192" i="2"/>
  <c r="Y192" i="2" s="1"/>
  <c r="O192" i="2"/>
  <c r="M192" i="2"/>
  <c r="U192" i="2" s="1"/>
  <c r="R192" i="2"/>
  <c r="Z192" i="2" s="1"/>
  <c r="AJ192" i="2" s="1"/>
  <c r="Y191" i="2"/>
  <c r="AI191" i="2" s="1"/>
  <c r="V191" i="2"/>
  <c r="AF191" i="2" s="1"/>
  <c r="U191" i="2"/>
  <c r="AE191" i="2" s="1"/>
  <c r="X191" i="2"/>
  <c r="AH191" i="2" s="1"/>
  <c r="W191" i="2"/>
  <c r="AG191" i="2" s="1"/>
  <c r="AD191" i="2"/>
  <c r="K193" i="2"/>
  <c r="AV190" i="2" l="1"/>
  <c r="BH190" i="2" s="1"/>
  <c r="AB191" i="2"/>
  <c r="AR191" i="2"/>
  <c r="AS191" i="2"/>
  <c r="BD190" i="2"/>
  <c r="BB190" i="2"/>
  <c r="BC190" i="2"/>
  <c r="S193" i="2"/>
  <c r="AA193" i="2"/>
  <c r="AK193" i="2" s="1"/>
  <c r="BA190" i="2"/>
  <c r="AT191" i="2"/>
  <c r="AO191" i="2"/>
  <c r="AP191" i="2"/>
  <c r="AM192" i="2"/>
  <c r="AN191" i="2"/>
  <c r="BG191" i="2"/>
  <c r="AQ191" i="2"/>
  <c r="AZ190" i="2"/>
  <c r="AY190" i="2"/>
  <c r="AX190" i="2"/>
  <c r="L193" i="2"/>
  <c r="T193" i="2" s="1"/>
  <c r="N193" i="2"/>
  <c r="P193" i="2"/>
  <c r="Q193" i="2"/>
  <c r="Y193" i="2" s="1"/>
  <c r="O193" i="2"/>
  <c r="R193" i="2"/>
  <c r="Z193" i="2" s="1"/>
  <c r="AJ193" i="2" s="1"/>
  <c r="M193" i="2"/>
  <c r="U193" i="2" s="1"/>
  <c r="AI192" i="2"/>
  <c r="AE192" i="2"/>
  <c r="AF192" i="2"/>
  <c r="X192" i="2"/>
  <c r="AH192" i="2" s="1"/>
  <c r="W192" i="2"/>
  <c r="AG192" i="2" s="1"/>
  <c r="AD192" i="2"/>
  <c r="K194" i="2"/>
  <c r="BD191" i="2" l="1"/>
  <c r="AV191" i="2"/>
  <c r="BH191" i="2" s="1"/>
  <c r="AB192" i="2"/>
  <c r="BC191" i="2"/>
  <c r="AR192" i="2"/>
  <c r="AS192" i="2"/>
  <c r="BB191" i="2"/>
  <c r="S194" i="2"/>
  <c r="AA194" i="2"/>
  <c r="AK194" i="2" s="1"/>
  <c r="BA191" i="2"/>
  <c r="AT192" i="2"/>
  <c r="AO192" i="2"/>
  <c r="AP192" i="2"/>
  <c r="AM193" i="2"/>
  <c r="AN192" i="2"/>
  <c r="BG192" i="2"/>
  <c r="AQ192" i="2"/>
  <c r="AZ191" i="2"/>
  <c r="AY191" i="2"/>
  <c r="AX191" i="2"/>
  <c r="L194" i="2"/>
  <c r="T194" i="2" s="1"/>
  <c r="N194" i="2"/>
  <c r="P194" i="2"/>
  <c r="Q194" i="2"/>
  <c r="Y194" i="2" s="1"/>
  <c r="O194" i="2"/>
  <c r="R194" i="2"/>
  <c r="Z194" i="2" s="1"/>
  <c r="AJ194" i="2" s="1"/>
  <c r="M194" i="2"/>
  <c r="U194" i="2" s="1"/>
  <c r="AI193" i="2"/>
  <c r="V193" i="2"/>
  <c r="AF193" i="2" s="1"/>
  <c r="AE193" i="2"/>
  <c r="X193" i="2"/>
  <c r="AH193" i="2" s="1"/>
  <c r="W193" i="2"/>
  <c r="AG193" i="2" s="1"/>
  <c r="K195" i="2"/>
  <c r="AD193" i="2"/>
  <c r="AV192" i="2" l="1"/>
  <c r="BH192" i="2" s="1"/>
  <c r="AB193" i="2"/>
  <c r="AS193" i="2"/>
  <c r="AR193" i="2"/>
  <c r="BD192" i="2"/>
  <c r="BC192" i="2"/>
  <c r="BB192" i="2"/>
  <c r="S195" i="2"/>
  <c r="AA195" i="2"/>
  <c r="AK195" i="2" s="1"/>
  <c r="BA192" i="2"/>
  <c r="AT193" i="2"/>
  <c r="AO193" i="2"/>
  <c r="AP193" i="2"/>
  <c r="AM194" i="2"/>
  <c r="AN193" i="2"/>
  <c r="BG193" i="2"/>
  <c r="AQ193" i="2"/>
  <c r="AZ192" i="2"/>
  <c r="AY192" i="2"/>
  <c r="AX192" i="2"/>
  <c r="L195" i="2"/>
  <c r="T195" i="2" s="1"/>
  <c r="N195" i="2"/>
  <c r="P195" i="2"/>
  <c r="Q195" i="2"/>
  <c r="Y195" i="2" s="1"/>
  <c r="O195" i="2"/>
  <c r="W195" i="2" s="1"/>
  <c r="R195" i="2"/>
  <c r="Z195" i="2" s="1"/>
  <c r="AJ195" i="2" s="1"/>
  <c r="M195" i="2"/>
  <c r="AI194" i="2"/>
  <c r="V194" i="2"/>
  <c r="AF194" i="2" s="1"/>
  <c r="AE194" i="2"/>
  <c r="X194" i="2"/>
  <c r="AH194" i="2" s="1"/>
  <c r="W194" i="2"/>
  <c r="AG194" i="2" s="1"/>
  <c r="AD194" i="2"/>
  <c r="K196" i="2"/>
  <c r="BD193" i="2" l="1"/>
  <c r="AV193" i="2"/>
  <c r="BH193" i="2" s="1"/>
  <c r="AB194" i="2"/>
  <c r="BB193" i="2"/>
  <c r="AR194" i="2"/>
  <c r="AS194" i="2"/>
  <c r="BC193" i="2"/>
  <c r="S196" i="2"/>
  <c r="AA196" i="2"/>
  <c r="AK196" i="2" s="1"/>
  <c r="BA193" i="2"/>
  <c r="AT194" i="2"/>
  <c r="AO194" i="2"/>
  <c r="AP194" i="2"/>
  <c r="AM195" i="2"/>
  <c r="AN194" i="2"/>
  <c r="AQ194" i="2"/>
  <c r="BG194" i="2"/>
  <c r="AZ193" i="2"/>
  <c r="AY193" i="2"/>
  <c r="AX193" i="2"/>
  <c r="L196" i="2"/>
  <c r="N196" i="2"/>
  <c r="P196" i="2"/>
  <c r="Q196" i="2"/>
  <c r="Y196" i="2" s="1"/>
  <c r="O196" i="2"/>
  <c r="W196" i="2" s="1"/>
  <c r="R196" i="2"/>
  <c r="Z196" i="2" s="1"/>
  <c r="AJ196" i="2" s="1"/>
  <c r="M196" i="2"/>
  <c r="AI195" i="2"/>
  <c r="X195" i="2"/>
  <c r="AH195" i="2" s="1"/>
  <c r="AG195" i="2"/>
  <c r="V195" i="2"/>
  <c r="AF195" i="2" s="1"/>
  <c r="U195" i="2"/>
  <c r="AE195" i="2" s="1"/>
  <c r="K197" i="2"/>
  <c r="AD195" i="2"/>
  <c r="AV194" i="2" l="1"/>
  <c r="BH194" i="2" s="1"/>
  <c r="AB195" i="2"/>
  <c r="AS195" i="2"/>
  <c r="AR195" i="2"/>
  <c r="BD194" i="2"/>
  <c r="BC194" i="2"/>
  <c r="BB194" i="2"/>
  <c r="S197" i="2"/>
  <c r="AA197" i="2"/>
  <c r="AK197" i="2" s="1"/>
  <c r="AT195" i="2"/>
  <c r="AO195" i="2"/>
  <c r="AP195" i="2"/>
  <c r="AN195" i="2"/>
  <c r="AM196" i="2"/>
  <c r="BG195" i="2"/>
  <c r="AQ195" i="2"/>
  <c r="AZ194" i="2"/>
  <c r="BA194" i="2"/>
  <c r="AY194" i="2"/>
  <c r="AX194" i="2"/>
  <c r="L197" i="2"/>
  <c r="T197" i="2" s="1"/>
  <c r="N197" i="2"/>
  <c r="P197" i="2"/>
  <c r="X197" i="2" s="1"/>
  <c r="Q197" i="2"/>
  <c r="Y197" i="2" s="1"/>
  <c r="O197" i="2"/>
  <c r="R197" i="2"/>
  <c r="Z197" i="2" s="1"/>
  <c r="AJ197" i="2" s="1"/>
  <c r="M197" i="2"/>
  <c r="AI196" i="2"/>
  <c r="X196" i="2"/>
  <c r="AH196" i="2" s="1"/>
  <c r="AG196" i="2"/>
  <c r="V196" i="2"/>
  <c r="AF196" i="2" s="1"/>
  <c r="T196" i="2"/>
  <c r="U196" i="2"/>
  <c r="AE196" i="2" s="1"/>
  <c r="K198" i="2"/>
  <c r="BD195" i="2" l="1"/>
  <c r="AB196" i="2"/>
  <c r="AV195" i="2"/>
  <c r="BH195" i="2" s="1"/>
  <c r="BB195" i="2"/>
  <c r="AS196" i="2"/>
  <c r="AR196" i="2"/>
  <c r="BC195" i="2"/>
  <c r="S198" i="2"/>
  <c r="AA198" i="2"/>
  <c r="AK198" i="2" s="1"/>
  <c r="BA195" i="2"/>
  <c r="AZ195" i="2"/>
  <c r="AY195" i="2"/>
  <c r="AX195" i="2"/>
  <c r="AT196" i="2"/>
  <c r="AO196" i="2"/>
  <c r="AP196" i="2"/>
  <c r="BG196" i="2"/>
  <c r="AM197" i="2"/>
  <c r="AN196" i="2"/>
  <c r="AQ196" i="2"/>
  <c r="L198" i="2"/>
  <c r="T198" i="2" s="1"/>
  <c r="N198" i="2"/>
  <c r="P198" i="2"/>
  <c r="Q198" i="2"/>
  <c r="Y198" i="2" s="1"/>
  <c r="O198" i="2"/>
  <c r="W198" i="2" s="1"/>
  <c r="R198" i="2"/>
  <c r="Z198" i="2" s="1"/>
  <c r="AJ198" i="2" s="1"/>
  <c r="M198" i="2"/>
  <c r="AD196" i="2"/>
  <c r="AI197" i="2"/>
  <c r="W197" i="2"/>
  <c r="AG197" i="2" s="1"/>
  <c r="AH197" i="2"/>
  <c r="V197" i="2"/>
  <c r="AF197" i="2" s="1"/>
  <c r="U197" i="2"/>
  <c r="K199" i="2"/>
  <c r="AD197" i="2"/>
  <c r="AB197" i="2" l="1"/>
  <c r="AV196" i="2"/>
  <c r="BH196" i="2" s="1"/>
  <c r="AS197" i="2"/>
  <c r="AR197" i="2"/>
  <c r="BB196" i="2"/>
  <c r="BC196" i="2"/>
  <c r="BD196" i="2"/>
  <c r="S199" i="2"/>
  <c r="AA199" i="2"/>
  <c r="AK199" i="2" s="1"/>
  <c r="AY196" i="2"/>
  <c r="AX196" i="2"/>
  <c r="AT197" i="2"/>
  <c r="AQ197" i="2"/>
  <c r="BG197" i="2"/>
  <c r="AM198" i="2"/>
  <c r="AO197" i="2"/>
  <c r="AP197" i="2"/>
  <c r="AN197" i="2"/>
  <c r="BA196" i="2"/>
  <c r="AZ196" i="2"/>
  <c r="L199" i="2"/>
  <c r="T199" i="2" s="1"/>
  <c r="N199" i="2"/>
  <c r="P199" i="2"/>
  <c r="X199" i="2" s="1"/>
  <c r="Q199" i="2"/>
  <c r="Y199" i="2" s="1"/>
  <c r="O199" i="2"/>
  <c r="R199" i="2"/>
  <c r="Z199" i="2" s="1"/>
  <c r="AJ199" i="2" s="1"/>
  <c r="M199" i="2"/>
  <c r="AI198" i="2"/>
  <c r="AE197" i="2"/>
  <c r="X198" i="2"/>
  <c r="AH198" i="2" s="1"/>
  <c r="AG198" i="2"/>
  <c r="V198" i="2"/>
  <c r="AF198" i="2" s="1"/>
  <c r="U198" i="2"/>
  <c r="AE198" i="2" s="1"/>
  <c r="K200" i="2"/>
  <c r="AD198" i="2"/>
  <c r="BD197" i="2" l="1"/>
  <c r="AV197" i="2"/>
  <c r="BH197" i="2" s="1"/>
  <c r="AB198" i="2"/>
  <c r="AR198" i="2"/>
  <c r="AS198" i="2"/>
  <c r="BB197" i="2"/>
  <c r="BC197" i="2"/>
  <c r="S200" i="2"/>
  <c r="AA200" i="2"/>
  <c r="AK200" i="2" s="1"/>
  <c r="AY197" i="2"/>
  <c r="AZ197" i="2"/>
  <c r="BA197" i="2"/>
  <c r="AT198" i="2"/>
  <c r="AN198" i="2"/>
  <c r="AM199" i="2"/>
  <c r="AO198" i="2"/>
  <c r="AQ198" i="2"/>
  <c r="BG198" i="2"/>
  <c r="AP198" i="2"/>
  <c r="AX197" i="2"/>
  <c r="L200" i="2"/>
  <c r="T200" i="2" s="1"/>
  <c r="N200" i="2"/>
  <c r="P200" i="2"/>
  <c r="Q200" i="2"/>
  <c r="Y200" i="2" s="1"/>
  <c r="O200" i="2"/>
  <c r="R200" i="2"/>
  <c r="Z200" i="2" s="1"/>
  <c r="AJ200" i="2" s="1"/>
  <c r="M200" i="2"/>
  <c r="AI199" i="2"/>
  <c r="W199" i="2"/>
  <c r="AG199" i="2" s="1"/>
  <c r="AH199" i="2"/>
  <c r="V199" i="2"/>
  <c r="AF199" i="2" s="1"/>
  <c r="U199" i="2"/>
  <c r="AE199" i="2" s="1"/>
  <c r="AD199" i="2"/>
  <c r="K201" i="2"/>
  <c r="BD198" i="2" l="1"/>
  <c r="AV198" i="2"/>
  <c r="BH198" i="2" s="1"/>
  <c r="AB199" i="2"/>
  <c r="BC198" i="2"/>
  <c r="AR199" i="2"/>
  <c r="AS199" i="2"/>
  <c r="BB198" i="2"/>
  <c r="AZ198" i="2"/>
  <c r="S201" i="2"/>
  <c r="AA201" i="2"/>
  <c r="AK201" i="2" s="1"/>
  <c r="AY198" i="2"/>
  <c r="AT199" i="2"/>
  <c r="AQ199" i="2"/>
  <c r="AO199" i="2"/>
  <c r="AP199" i="2"/>
  <c r="AM200" i="2"/>
  <c r="AN199" i="2"/>
  <c r="BG199" i="2"/>
  <c r="AX198" i="2"/>
  <c r="BA198" i="2"/>
  <c r="L201" i="2"/>
  <c r="T201" i="2" s="1"/>
  <c r="N201" i="2"/>
  <c r="V201" i="2" s="1"/>
  <c r="P201" i="2"/>
  <c r="Q201" i="2"/>
  <c r="Y201" i="2" s="1"/>
  <c r="O201" i="2"/>
  <c r="R201" i="2"/>
  <c r="Z201" i="2" s="1"/>
  <c r="AJ201" i="2" s="1"/>
  <c r="M201" i="2"/>
  <c r="U201" i="2" s="1"/>
  <c r="AI200" i="2"/>
  <c r="V200" i="2"/>
  <c r="AF200" i="2" s="1"/>
  <c r="U200" i="2"/>
  <c r="AE200" i="2" s="1"/>
  <c r="AD200" i="2"/>
  <c r="X200" i="2"/>
  <c r="AH200" i="2" s="1"/>
  <c r="W200" i="2"/>
  <c r="AG200" i="2" s="1"/>
  <c r="K202" i="2"/>
  <c r="BD199" i="2" l="1"/>
  <c r="AV199" i="2"/>
  <c r="AB200" i="2"/>
  <c r="BC199" i="2"/>
  <c r="AS200" i="2"/>
  <c r="AR200" i="2"/>
  <c r="BB199" i="2"/>
  <c r="S202" i="2"/>
  <c r="AA202" i="2"/>
  <c r="AK202" i="2" s="1"/>
  <c r="AY199" i="2"/>
  <c r="BA199" i="2"/>
  <c r="AZ199" i="2"/>
  <c r="AX199" i="2"/>
  <c r="BH199" i="2"/>
  <c r="AT200" i="2"/>
  <c r="AM201" i="2"/>
  <c r="AN200" i="2"/>
  <c r="BG200" i="2"/>
  <c r="AO200" i="2"/>
  <c r="AQ200" i="2"/>
  <c r="AP200" i="2"/>
  <c r="L202" i="2"/>
  <c r="T202" i="2" s="1"/>
  <c r="N202" i="2"/>
  <c r="P202" i="2"/>
  <c r="Q202" i="2"/>
  <c r="Y202" i="2" s="1"/>
  <c r="O202" i="2"/>
  <c r="W202" i="2" s="1"/>
  <c r="R202" i="2"/>
  <c r="Z202" i="2" s="1"/>
  <c r="AJ202" i="2" s="1"/>
  <c r="M202" i="2"/>
  <c r="AI201" i="2"/>
  <c r="AE201" i="2"/>
  <c r="AF201" i="2"/>
  <c r="X201" i="2"/>
  <c r="AH201" i="2" s="1"/>
  <c r="W201" i="2"/>
  <c r="AG201" i="2" s="1"/>
  <c r="K203" i="2"/>
  <c r="AD201" i="2"/>
  <c r="BB200" i="2" l="1"/>
  <c r="AV200" i="2"/>
  <c r="BH200" i="2" s="1"/>
  <c r="AB201" i="2"/>
  <c r="AS201" i="2"/>
  <c r="AT201" i="2"/>
  <c r="AR201" i="2"/>
  <c r="BC200" i="2"/>
  <c r="BD200" i="2"/>
  <c r="S203" i="2"/>
  <c r="AA203" i="2"/>
  <c r="AK203" i="2" s="1"/>
  <c r="BA200" i="2"/>
  <c r="AY200" i="2"/>
  <c r="BG201" i="2"/>
  <c r="AP201" i="2"/>
  <c r="AQ201" i="2"/>
  <c r="AO201" i="2"/>
  <c r="AN201" i="2"/>
  <c r="AM202" i="2"/>
  <c r="AZ200" i="2"/>
  <c r="AX200" i="2"/>
  <c r="L203" i="2"/>
  <c r="T203" i="2" s="1"/>
  <c r="N203" i="2"/>
  <c r="P203" i="2"/>
  <c r="Q203" i="2"/>
  <c r="Y203" i="2" s="1"/>
  <c r="AI203" i="2" s="1"/>
  <c r="O203" i="2"/>
  <c r="R203" i="2"/>
  <c r="Z203" i="2" s="1"/>
  <c r="AJ203" i="2" s="1"/>
  <c r="M203" i="2"/>
  <c r="AI202" i="2"/>
  <c r="X202" i="2"/>
  <c r="AH202" i="2" s="1"/>
  <c r="AG202" i="2"/>
  <c r="V202" i="2"/>
  <c r="AF202" i="2" s="1"/>
  <c r="U202" i="2"/>
  <c r="AE202" i="2" s="1"/>
  <c r="K204" i="2"/>
  <c r="AD202" i="2"/>
  <c r="AV201" i="2" l="1"/>
  <c r="AB202" i="2"/>
  <c r="AS202" i="2"/>
  <c r="AR202" i="2"/>
  <c r="BB201" i="2"/>
  <c r="BD201" i="2"/>
  <c r="BC201" i="2"/>
  <c r="S204" i="2"/>
  <c r="AA204" i="2"/>
  <c r="AK204" i="2" s="1"/>
  <c r="BA201" i="2"/>
  <c r="AY201" i="2"/>
  <c r="AT202" i="2"/>
  <c r="AN202" i="2"/>
  <c r="AQ202" i="2"/>
  <c r="BG202" i="2"/>
  <c r="AO202" i="2"/>
  <c r="AP202" i="2"/>
  <c r="AM203" i="2"/>
  <c r="AZ201" i="2"/>
  <c r="AX201" i="2"/>
  <c r="L204" i="2"/>
  <c r="T204" i="2" s="1"/>
  <c r="N204" i="2"/>
  <c r="V204" i="2" s="1"/>
  <c r="P204" i="2"/>
  <c r="Q204" i="2"/>
  <c r="O204" i="2"/>
  <c r="R204" i="2"/>
  <c r="Z204" i="2" s="1"/>
  <c r="AJ204" i="2" s="1"/>
  <c r="M204" i="2"/>
  <c r="U204" i="2" s="1"/>
  <c r="V203" i="2"/>
  <c r="AF203" i="2" s="1"/>
  <c r="U203" i="2"/>
  <c r="X203" i="2"/>
  <c r="AH203" i="2" s="1"/>
  <c r="W203" i="2"/>
  <c r="AG203" i="2" s="1"/>
  <c r="AD203" i="2"/>
  <c r="K205" i="2"/>
  <c r="BD202" i="2" l="1"/>
  <c r="AB203" i="2"/>
  <c r="AV202" i="2"/>
  <c r="BH202" i="2" s="1"/>
  <c r="AR203" i="2"/>
  <c r="AS203" i="2"/>
  <c r="BB202" i="2"/>
  <c r="BC202" i="2"/>
  <c r="S205" i="2"/>
  <c r="AA205" i="2" s="1"/>
  <c r="AK205" i="2" s="1"/>
  <c r="AT203" i="2"/>
  <c r="AQ203" i="2"/>
  <c r="AN203" i="2"/>
  <c r="AP203" i="2"/>
  <c r="BG203" i="2"/>
  <c r="AM204" i="2"/>
  <c r="AO203" i="2"/>
  <c r="BA202" i="2"/>
  <c r="AZ202" i="2"/>
  <c r="AX202" i="2"/>
  <c r="AY202" i="2"/>
  <c r="L205" i="2"/>
  <c r="T205" i="2" s="1"/>
  <c r="N205" i="2"/>
  <c r="P205" i="2"/>
  <c r="X205" i="2" s="1"/>
  <c r="Q205" i="2"/>
  <c r="Y205" i="2" s="1"/>
  <c r="AI205" i="2" s="1"/>
  <c r="O205" i="2"/>
  <c r="R205" i="2"/>
  <c r="Z205" i="2" s="1"/>
  <c r="AJ205" i="2" s="1"/>
  <c r="M205" i="2"/>
  <c r="Y204" i="2"/>
  <c r="AI204" i="2" s="1"/>
  <c r="AE203" i="2"/>
  <c r="AE204" i="2"/>
  <c r="AF204" i="2"/>
  <c r="X204" i="2"/>
  <c r="AH204" i="2" s="1"/>
  <c r="W204" i="2"/>
  <c r="AG204" i="2" s="1"/>
  <c r="K206" i="2"/>
  <c r="AD204" i="2"/>
  <c r="AV203" i="2" l="1"/>
  <c r="BH203" i="2" s="1"/>
  <c r="AB204" i="2"/>
  <c r="BC203" i="2"/>
  <c r="AS204" i="2"/>
  <c r="AR204" i="2"/>
  <c r="BD203" i="2"/>
  <c r="BB203" i="2"/>
  <c r="S206" i="2"/>
  <c r="AA206" i="2"/>
  <c r="AK206" i="2" s="1"/>
  <c r="AZ203" i="2"/>
  <c r="AY203" i="2"/>
  <c r="AX203" i="2"/>
  <c r="AT204" i="2"/>
  <c r="BG204" i="2"/>
  <c r="AQ204" i="2"/>
  <c r="AM205" i="2"/>
  <c r="AO204" i="2"/>
  <c r="AN204" i="2"/>
  <c r="AP204" i="2"/>
  <c r="BA203" i="2"/>
  <c r="L206" i="2"/>
  <c r="T206" i="2" s="1"/>
  <c r="N206" i="2"/>
  <c r="P206" i="2"/>
  <c r="Q206" i="2"/>
  <c r="Y206" i="2" s="1"/>
  <c r="O206" i="2"/>
  <c r="W206" i="2" s="1"/>
  <c r="R206" i="2"/>
  <c r="Z206" i="2" s="1"/>
  <c r="AJ206" i="2" s="1"/>
  <c r="M206" i="2"/>
  <c r="W205" i="2"/>
  <c r="AG205" i="2" s="1"/>
  <c r="AH205" i="2"/>
  <c r="V205" i="2"/>
  <c r="AF205" i="2" s="1"/>
  <c r="U205" i="2"/>
  <c r="AD205" i="2"/>
  <c r="K207" i="2"/>
  <c r="AB205" i="2" l="1"/>
  <c r="AV204" i="2"/>
  <c r="BH204" i="2" s="1"/>
  <c r="AS205" i="2"/>
  <c r="AR205" i="2"/>
  <c r="BB204" i="2"/>
  <c r="BC204" i="2"/>
  <c r="BD204" i="2"/>
  <c r="S207" i="2"/>
  <c r="AA207" i="2"/>
  <c r="AK207" i="2" s="1"/>
  <c r="AZ204" i="2"/>
  <c r="BA204" i="2"/>
  <c r="AY204" i="2"/>
  <c r="AX204" i="2"/>
  <c r="AT205" i="2"/>
  <c r="AM206" i="2"/>
  <c r="AN205" i="2"/>
  <c r="AO205" i="2"/>
  <c r="BG205" i="2"/>
  <c r="AP205" i="2"/>
  <c r="AQ205" i="2"/>
  <c r="L207" i="2"/>
  <c r="T207" i="2" s="1"/>
  <c r="N207" i="2"/>
  <c r="P207" i="2"/>
  <c r="Q207" i="2"/>
  <c r="Y207" i="2" s="1"/>
  <c r="O207" i="2"/>
  <c r="W207" i="2" s="1"/>
  <c r="R207" i="2"/>
  <c r="Z207" i="2" s="1"/>
  <c r="AJ207" i="2" s="1"/>
  <c r="M207" i="2"/>
  <c r="AI206" i="2"/>
  <c r="AE205" i="2"/>
  <c r="X206" i="2"/>
  <c r="AH206" i="2" s="1"/>
  <c r="AG206" i="2"/>
  <c r="V206" i="2"/>
  <c r="AF206" i="2" s="1"/>
  <c r="U206" i="2"/>
  <c r="AE206" i="2" s="1"/>
  <c r="K208" i="2"/>
  <c r="AD206" i="2"/>
  <c r="BD205" i="2" l="1"/>
  <c r="AV205" i="2"/>
  <c r="BH205" i="2" s="1"/>
  <c r="AB206" i="2"/>
  <c r="AR206" i="2"/>
  <c r="AS206" i="2"/>
  <c r="BB205" i="2"/>
  <c r="BC205" i="2"/>
  <c r="S208" i="2"/>
  <c r="AA208" i="2"/>
  <c r="AK208" i="2" s="1"/>
  <c r="AZ205" i="2"/>
  <c r="AT206" i="2"/>
  <c r="AM207" i="2"/>
  <c r="AP206" i="2"/>
  <c r="AN206" i="2"/>
  <c r="AO206" i="2"/>
  <c r="BG206" i="2"/>
  <c r="AQ206" i="2"/>
  <c r="AY205" i="2"/>
  <c r="BA205" i="2"/>
  <c r="AX205" i="2"/>
  <c r="L208" i="2"/>
  <c r="T208" i="2" s="1"/>
  <c r="N208" i="2"/>
  <c r="P208" i="2"/>
  <c r="Q208" i="2"/>
  <c r="Y208" i="2" s="1"/>
  <c r="O208" i="2"/>
  <c r="W208" i="2" s="1"/>
  <c r="R208" i="2"/>
  <c r="Z208" i="2" s="1"/>
  <c r="AJ208" i="2" s="1"/>
  <c r="M208" i="2"/>
  <c r="AI207" i="2"/>
  <c r="X207" i="2"/>
  <c r="AH207" i="2" s="1"/>
  <c r="AG207" i="2"/>
  <c r="V207" i="2"/>
  <c r="AF207" i="2" s="1"/>
  <c r="U207" i="2"/>
  <c r="K209" i="2"/>
  <c r="AD207" i="2"/>
  <c r="AB207" i="2" l="1"/>
  <c r="AV206" i="2"/>
  <c r="BH206" i="2" s="1"/>
  <c r="AR207" i="2"/>
  <c r="AS207" i="2"/>
  <c r="BD206" i="2"/>
  <c r="BC206" i="2"/>
  <c r="BB206" i="2"/>
  <c r="S209" i="2"/>
  <c r="AA209" i="2"/>
  <c r="AK209" i="2" s="1"/>
  <c r="BA206" i="2"/>
  <c r="AZ206" i="2"/>
  <c r="AY206" i="2"/>
  <c r="AX206" i="2"/>
  <c r="AT207" i="2"/>
  <c r="AQ207" i="2"/>
  <c r="AN207" i="2"/>
  <c r="AP207" i="2"/>
  <c r="BG207" i="2"/>
  <c r="AO207" i="2"/>
  <c r="AM208" i="2"/>
  <c r="L209" i="2"/>
  <c r="T209" i="2" s="1"/>
  <c r="N209" i="2"/>
  <c r="V209" i="2" s="1"/>
  <c r="P209" i="2"/>
  <c r="Q209" i="2"/>
  <c r="Y209" i="2" s="1"/>
  <c r="AI209" i="2" s="1"/>
  <c r="O209" i="2"/>
  <c r="M209" i="2"/>
  <c r="U209" i="2" s="1"/>
  <c r="R209" i="2"/>
  <c r="Z209" i="2" s="1"/>
  <c r="AJ209" i="2" s="1"/>
  <c r="AI208" i="2"/>
  <c r="AE207" i="2"/>
  <c r="X208" i="2"/>
  <c r="AH208" i="2" s="1"/>
  <c r="AG208" i="2"/>
  <c r="V208" i="2"/>
  <c r="AF208" i="2" s="1"/>
  <c r="U208" i="2"/>
  <c r="AE208" i="2" s="1"/>
  <c r="AD208" i="2"/>
  <c r="K210" i="2"/>
  <c r="AV207" i="2" l="1"/>
  <c r="BH207" i="2" s="1"/>
  <c r="AB208" i="2"/>
  <c r="BC207" i="2"/>
  <c r="AR208" i="2"/>
  <c r="AS208" i="2"/>
  <c r="BD207" i="2"/>
  <c r="BB207" i="2"/>
  <c r="S210" i="2"/>
  <c r="AA210" i="2"/>
  <c r="AK210" i="2" s="1"/>
  <c r="AY207" i="2"/>
  <c r="BA207" i="2"/>
  <c r="AZ207" i="2"/>
  <c r="AT208" i="2"/>
  <c r="BG208" i="2"/>
  <c r="AO208" i="2"/>
  <c r="AN208" i="2"/>
  <c r="AP208" i="2"/>
  <c r="AQ208" i="2"/>
  <c r="AM209" i="2"/>
  <c r="AX207" i="2"/>
  <c r="L210" i="2"/>
  <c r="T210" i="2" s="1"/>
  <c r="N210" i="2"/>
  <c r="V210" i="2" s="1"/>
  <c r="P210" i="2"/>
  <c r="Q210" i="2"/>
  <c r="Y210" i="2" s="1"/>
  <c r="O210" i="2"/>
  <c r="R210" i="2"/>
  <c r="Z210" i="2" s="1"/>
  <c r="AJ210" i="2" s="1"/>
  <c r="M210" i="2"/>
  <c r="AE209" i="2"/>
  <c r="AF209" i="2"/>
  <c r="X209" i="2"/>
  <c r="AH209" i="2" s="1"/>
  <c r="W209" i="2"/>
  <c r="AG209" i="2" s="1"/>
  <c r="AD209" i="2"/>
  <c r="K211" i="2"/>
  <c r="AV208" i="2" l="1"/>
  <c r="BH208" i="2" s="1"/>
  <c r="AB209" i="2"/>
  <c r="AS209" i="2"/>
  <c r="AR209" i="2"/>
  <c r="BD208" i="2"/>
  <c r="BC208" i="2"/>
  <c r="BB208" i="2"/>
  <c r="S211" i="2"/>
  <c r="AA211" i="2"/>
  <c r="AK211" i="2" s="1"/>
  <c r="AT209" i="2"/>
  <c r="AN209" i="2"/>
  <c r="AO209" i="2"/>
  <c r="AP209" i="2"/>
  <c r="AQ209" i="2"/>
  <c r="BG209" i="2"/>
  <c r="AM210" i="2"/>
  <c r="AY208" i="2"/>
  <c r="BA208" i="2"/>
  <c r="AZ208" i="2"/>
  <c r="AX208" i="2"/>
  <c r="L211" i="2"/>
  <c r="T211" i="2" s="1"/>
  <c r="N211" i="2"/>
  <c r="P211" i="2"/>
  <c r="X211" i="2" s="1"/>
  <c r="Q211" i="2"/>
  <c r="Y211" i="2" s="1"/>
  <c r="O211" i="2"/>
  <c r="R211" i="2"/>
  <c r="Z211" i="2" s="1"/>
  <c r="AJ211" i="2" s="1"/>
  <c r="M211" i="2"/>
  <c r="AI210" i="2"/>
  <c r="U210" i="2"/>
  <c r="AE210" i="2" s="1"/>
  <c r="AF210" i="2"/>
  <c r="X210" i="2"/>
  <c r="AH210" i="2" s="1"/>
  <c r="W210" i="2"/>
  <c r="AG210" i="2" s="1"/>
  <c r="K212" i="2"/>
  <c r="AD210" i="2"/>
  <c r="AV209" i="2" l="1"/>
  <c r="BH209" i="2" s="1"/>
  <c r="AB210" i="2"/>
  <c r="AR210" i="2"/>
  <c r="AS210" i="2"/>
  <c r="BD209" i="2"/>
  <c r="BB209" i="2"/>
  <c r="BC209" i="2"/>
  <c r="S212" i="2"/>
  <c r="AA212" i="2"/>
  <c r="AK212" i="2" s="1"/>
  <c r="AZ209" i="2"/>
  <c r="AT210" i="2"/>
  <c r="AO210" i="2"/>
  <c r="AN210" i="2"/>
  <c r="AM211" i="2"/>
  <c r="BG210" i="2"/>
  <c r="AQ210" i="2"/>
  <c r="AP210" i="2"/>
  <c r="AY209" i="2"/>
  <c r="AX209" i="2"/>
  <c r="BA209" i="2"/>
  <c r="L212" i="2"/>
  <c r="T212" i="2" s="1"/>
  <c r="N212" i="2"/>
  <c r="P212" i="2"/>
  <c r="X212" i="2" s="1"/>
  <c r="Q212" i="2"/>
  <c r="Y212" i="2" s="1"/>
  <c r="AI212" i="2" s="1"/>
  <c r="O212" i="2"/>
  <c r="R212" i="2"/>
  <c r="Z212" i="2" s="1"/>
  <c r="AJ212" i="2" s="1"/>
  <c r="M212" i="2"/>
  <c r="AD211" i="2"/>
  <c r="AI211" i="2"/>
  <c r="W211" i="2"/>
  <c r="AG211" i="2" s="1"/>
  <c r="AH211" i="2"/>
  <c r="V211" i="2"/>
  <c r="AF211" i="2" s="1"/>
  <c r="U211" i="2"/>
  <c r="AE211" i="2" s="1"/>
  <c r="K213" i="2"/>
  <c r="BD210" i="2" l="1"/>
  <c r="AV210" i="2"/>
  <c r="BH210" i="2" s="1"/>
  <c r="AB211" i="2"/>
  <c r="BC210" i="2"/>
  <c r="AR211" i="2"/>
  <c r="AS211" i="2"/>
  <c r="BB210" i="2"/>
  <c r="S213" i="2"/>
  <c r="AA213" i="2"/>
  <c r="AK213" i="2" s="1"/>
  <c r="AZ210" i="2"/>
  <c r="AT211" i="2"/>
  <c r="AM212" i="2"/>
  <c r="AQ211" i="2"/>
  <c r="AP211" i="2"/>
  <c r="AN211" i="2"/>
  <c r="AO211" i="2"/>
  <c r="BG211" i="2"/>
  <c r="AX210" i="2"/>
  <c r="BA210" i="2"/>
  <c r="AY210" i="2"/>
  <c r="L213" i="2"/>
  <c r="T213" i="2" s="1"/>
  <c r="N213" i="2"/>
  <c r="P213" i="2"/>
  <c r="Q213" i="2"/>
  <c r="Y213" i="2" s="1"/>
  <c r="O213" i="2"/>
  <c r="W213" i="2" s="1"/>
  <c r="R213" i="2"/>
  <c r="Z213" i="2" s="1"/>
  <c r="AJ213" i="2" s="1"/>
  <c r="M213" i="2"/>
  <c r="W212" i="2"/>
  <c r="AG212" i="2" s="1"/>
  <c r="AH212" i="2"/>
  <c r="V212" i="2"/>
  <c r="AF212" i="2" s="1"/>
  <c r="U212" i="2"/>
  <c r="AE212" i="2" s="1"/>
  <c r="K214" i="2"/>
  <c r="AD212" i="2"/>
  <c r="AV211" i="2" l="1"/>
  <c r="BH211" i="2" s="1"/>
  <c r="AB212" i="2"/>
  <c r="AR212" i="2"/>
  <c r="AS212" i="2"/>
  <c r="BD211" i="2"/>
  <c r="BC211" i="2"/>
  <c r="BB211" i="2"/>
  <c r="S214" i="2"/>
  <c r="AA214" i="2"/>
  <c r="AK214" i="2" s="1"/>
  <c r="AY211" i="2"/>
  <c r="AZ211" i="2"/>
  <c r="BA211" i="2"/>
  <c r="AT212" i="2"/>
  <c r="BD212" i="2" s="1"/>
  <c r="AP212" i="2"/>
  <c r="AM213" i="2"/>
  <c r="AN212" i="2"/>
  <c r="AQ212" i="2"/>
  <c r="BG212" i="2"/>
  <c r="AO212" i="2"/>
  <c r="AX211" i="2"/>
  <c r="L214" i="2"/>
  <c r="T214" i="2" s="1"/>
  <c r="N214" i="2"/>
  <c r="P214" i="2"/>
  <c r="Q214" i="2"/>
  <c r="Y214" i="2" s="1"/>
  <c r="AI214" i="2" s="1"/>
  <c r="O214" i="2"/>
  <c r="R214" i="2"/>
  <c r="Z214" i="2" s="1"/>
  <c r="AJ214" i="2" s="1"/>
  <c r="M214" i="2"/>
  <c r="AI213" i="2"/>
  <c r="X213" i="2"/>
  <c r="AH213" i="2" s="1"/>
  <c r="AG213" i="2"/>
  <c r="V213" i="2"/>
  <c r="AF213" i="2" s="1"/>
  <c r="U213" i="2"/>
  <c r="AE213" i="2" s="1"/>
  <c r="AD213" i="2"/>
  <c r="K215" i="2"/>
  <c r="AV212" i="2" l="1"/>
  <c r="BH212" i="2" s="1"/>
  <c r="AB213" i="2"/>
  <c r="AS213" i="2"/>
  <c r="AR213" i="2"/>
  <c r="BC212" i="2"/>
  <c r="BB212" i="2"/>
  <c r="AY212" i="2"/>
  <c r="S215" i="2"/>
  <c r="AA215" i="2"/>
  <c r="AK215" i="2" s="1"/>
  <c r="AX212" i="2"/>
  <c r="AT213" i="2"/>
  <c r="AN213" i="2"/>
  <c r="AM214" i="2"/>
  <c r="AP213" i="2"/>
  <c r="AO213" i="2"/>
  <c r="AQ213" i="2"/>
  <c r="BG213" i="2"/>
  <c r="AZ212" i="2"/>
  <c r="BA212" i="2"/>
  <c r="L215" i="2"/>
  <c r="T215" i="2" s="1"/>
  <c r="N215" i="2"/>
  <c r="V215" i="2" s="1"/>
  <c r="P215" i="2"/>
  <c r="Q215" i="2"/>
  <c r="Y215" i="2" s="1"/>
  <c r="O215" i="2"/>
  <c r="R215" i="2"/>
  <c r="Z215" i="2" s="1"/>
  <c r="AJ215" i="2" s="1"/>
  <c r="M215" i="2"/>
  <c r="V214" i="2"/>
  <c r="U214" i="2"/>
  <c r="AE214" i="2" s="1"/>
  <c r="X214" i="2"/>
  <c r="AH214" i="2" s="1"/>
  <c r="W214" i="2"/>
  <c r="AG214" i="2" s="1"/>
  <c r="K216" i="2"/>
  <c r="AD214" i="2"/>
  <c r="BD213" i="2" l="1"/>
  <c r="AV213" i="2"/>
  <c r="BH213" i="2" s="1"/>
  <c r="AB214" i="2"/>
  <c r="BB213" i="2"/>
  <c r="AR214" i="2"/>
  <c r="AS214" i="2"/>
  <c r="BC213" i="2"/>
  <c r="S216" i="2"/>
  <c r="AA216" i="2"/>
  <c r="AK216" i="2" s="1"/>
  <c r="AY213" i="2"/>
  <c r="BA213" i="2"/>
  <c r="AZ213" i="2"/>
  <c r="AX213" i="2"/>
  <c r="AT214" i="2"/>
  <c r="BG214" i="2"/>
  <c r="AN214" i="2"/>
  <c r="AP214" i="2"/>
  <c r="AO214" i="2"/>
  <c r="AM215" i="2"/>
  <c r="AQ214" i="2"/>
  <c r="L216" i="2"/>
  <c r="T216" i="2" s="1"/>
  <c r="N216" i="2"/>
  <c r="P216" i="2"/>
  <c r="Q216" i="2"/>
  <c r="Y216" i="2" s="1"/>
  <c r="O216" i="2"/>
  <c r="R216" i="2"/>
  <c r="Z216" i="2" s="1"/>
  <c r="AJ216" i="2" s="1"/>
  <c r="M216" i="2"/>
  <c r="U216" i="2" s="1"/>
  <c r="AI215" i="2"/>
  <c r="U215" i="2"/>
  <c r="AE215" i="2" s="1"/>
  <c r="AF214" i="2"/>
  <c r="AF215" i="2"/>
  <c r="X215" i="2"/>
  <c r="AH215" i="2" s="1"/>
  <c r="W215" i="2"/>
  <c r="AG215" i="2" s="1"/>
  <c r="AD215" i="2"/>
  <c r="K217" i="2"/>
  <c r="AV214" i="2" l="1"/>
  <c r="BH214" i="2" s="1"/>
  <c r="AB215" i="2"/>
  <c r="AS215" i="2"/>
  <c r="AR215" i="2"/>
  <c r="BC214" i="2"/>
  <c r="BB214" i="2"/>
  <c r="BD214" i="2"/>
  <c r="S217" i="2"/>
  <c r="AA217" i="2"/>
  <c r="AK217" i="2" s="1"/>
  <c r="AT215" i="2"/>
  <c r="AM216" i="2"/>
  <c r="BG215" i="2"/>
  <c r="AN215" i="2"/>
  <c r="AO215" i="2"/>
  <c r="AQ215" i="2"/>
  <c r="AP215" i="2"/>
  <c r="AY214" i="2"/>
  <c r="AZ214" i="2"/>
  <c r="BA214" i="2"/>
  <c r="AX214" i="2"/>
  <c r="L217" i="2"/>
  <c r="T217" i="2" s="1"/>
  <c r="N217" i="2"/>
  <c r="P217" i="2"/>
  <c r="Q217" i="2"/>
  <c r="Y217" i="2" s="1"/>
  <c r="AI217" i="2" s="1"/>
  <c r="O217" i="2"/>
  <c r="R217" i="2"/>
  <c r="Z217" i="2" s="1"/>
  <c r="AJ217" i="2" s="1"/>
  <c r="M217" i="2"/>
  <c r="U217" i="2" s="1"/>
  <c r="AI216" i="2"/>
  <c r="V216" i="2"/>
  <c r="AF216" i="2" s="1"/>
  <c r="AD216" i="2"/>
  <c r="AE216" i="2"/>
  <c r="X216" i="2"/>
  <c r="AH216" i="2" s="1"/>
  <c r="W216" i="2"/>
  <c r="AG216" i="2" s="1"/>
  <c r="K218" i="2"/>
  <c r="AB216" i="2" l="1"/>
  <c r="AV215" i="2"/>
  <c r="BH215" i="2" s="1"/>
  <c r="AR216" i="2"/>
  <c r="AS216" i="2"/>
  <c r="BD215" i="2"/>
  <c r="BB215" i="2"/>
  <c r="BC215" i="2"/>
  <c r="S218" i="2"/>
  <c r="AA218" i="2"/>
  <c r="AK218" i="2" s="1"/>
  <c r="BA215" i="2"/>
  <c r="AZ215" i="2"/>
  <c r="AY215" i="2"/>
  <c r="AX215" i="2"/>
  <c r="AT216" i="2"/>
  <c r="AQ216" i="2"/>
  <c r="AM217" i="2"/>
  <c r="AO216" i="2"/>
  <c r="AP216" i="2"/>
  <c r="BG216" i="2"/>
  <c r="AN216" i="2"/>
  <c r="L218" i="2"/>
  <c r="T218" i="2" s="1"/>
  <c r="N218" i="2"/>
  <c r="P218" i="2"/>
  <c r="Q218" i="2"/>
  <c r="O218" i="2"/>
  <c r="R218" i="2"/>
  <c r="Z218" i="2" s="1"/>
  <c r="AJ218" i="2" s="1"/>
  <c r="M218" i="2"/>
  <c r="V217" i="2"/>
  <c r="AF217" i="2" s="1"/>
  <c r="AE217" i="2"/>
  <c r="X217" i="2"/>
  <c r="AH217" i="2" s="1"/>
  <c r="W217" i="2"/>
  <c r="AG217" i="2" s="1"/>
  <c r="K219" i="2"/>
  <c r="AD217" i="2"/>
  <c r="AV216" i="2" l="1"/>
  <c r="BH216" i="2" s="1"/>
  <c r="AB217" i="2"/>
  <c r="AS217" i="2"/>
  <c r="AR217" i="2"/>
  <c r="BD216" i="2"/>
  <c r="BC216" i="2"/>
  <c r="BB216" i="2"/>
  <c r="S219" i="2"/>
  <c r="AA219" i="2"/>
  <c r="AK219" i="2" s="1"/>
  <c r="AY216" i="2"/>
  <c r="AZ216" i="2"/>
  <c r="BA216" i="2"/>
  <c r="AX216" i="2"/>
  <c r="AT217" i="2"/>
  <c r="AO217" i="2"/>
  <c r="AP217" i="2"/>
  <c r="BG217" i="2"/>
  <c r="AM218" i="2"/>
  <c r="AN217" i="2"/>
  <c r="AQ217" i="2"/>
  <c r="L219" i="2"/>
  <c r="T219" i="2" s="1"/>
  <c r="N219" i="2"/>
  <c r="P219" i="2"/>
  <c r="Q219" i="2"/>
  <c r="Y219" i="2" s="1"/>
  <c r="AI219" i="2" s="1"/>
  <c r="O219" i="2"/>
  <c r="W219" i="2" s="1"/>
  <c r="R219" i="2"/>
  <c r="Z219" i="2" s="1"/>
  <c r="AJ219" i="2" s="1"/>
  <c r="M219" i="2"/>
  <c r="Y218" i="2"/>
  <c r="AI218" i="2" s="1"/>
  <c r="V218" i="2"/>
  <c r="AF218" i="2" s="1"/>
  <c r="U218" i="2"/>
  <c r="AE218" i="2" s="1"/>
  <c r="X218" i="2"/>
  <c r="AH218" i="2" s="1"/>
  <c r="W218" i="2"/>
  <c r="AG218" i="2" s="1"/>
  <c r="K220" i="2"/>
  <c r="AD218" i="2"/>
  <c r="AV217" i="2" l="1"/>
  <c r="AB218" i="2"/>
  <c r="AS218" i="2"/>
  <c r="AR218" i="2"/>
  <c r="BD217" i="2"/>
  <c r="BB217" i="2"/>
  <c r="BC217" i="2"/>
  <c r="S220" i="2"/>
  <c r="AA220" i="2"/>
  <c r="AK220" i="2" s="1"/>
  <c r="AX217" i="2"/>
  <c r="AY217" i="2"/>
  <c r="AT218" i="2"/>
  <c r="BD218" i="2" s="1"/>
  <c r="AN218" i="2"/>
  <c r="AQ218" i="2"/>
  <c r="AM219" i="2"/>
  <c r="BG218" i="2"/>
  <c r="AO218" i="2"/>
  <c r="AP218" i="2"/>
  <c r="BA217" i="2"/>
  <c r="AZ217" i="2"/>
  <c r="L220" i="2"/>
  <c r="T220" i="2" s="1"/>
  <c r="N220" i="2"/>
  <c r="P220" i="2"/>
  <c r="Q220" i="2"/>
  <c r="Y220" i="2" s="1"/>
  <c r="AI220" i="2" s="1"/>
  <c r="O220" i="2"/>
  <c r="R220" i="2"/>
  <c r="Z220" i="2" s="1"/>
  <c r="AJ220" i="2" s="1"/>
  <c r="M220" i="2"/>
  <c r="X219" i="2"/>
  <c r="AH219" i="2" s="1"/>
  <c r="AG219" i="2"/>
  <c r="V219" i="2"/>
  <c r="AF219" i="2" s="1"/>
  <c r="U219" i="2"/>
  <c r="AE219" i="2" s="1"/>
  <c r="AD219" i="2"/>
  <c r="K221" i="2"/>
  <c r="AV218" i="2" l="1"/>
  <c r="BH218" i="2" s="1"/>
  <c r="AB219" i="2"/>
  <c r="AS219" i="2"/>
  <c r="AR219" i="2"/>
  <c r="BB218" i="2"/>
  <c r="BC218" i="2"/>
  <c r="S221" i="2"/>
  <c r="AA221" i="2"/>
  <c r="AK221" i="2" s="1"/>
  <c r="AZ218" i="2"/>
  <c r="AT219" i="2"/>
  <c r="AM220" i="2"/>
  <c r="AN219" i="2"/>
  <c r="BG219" i="2"/>
  <c r="AQ219" i="2"/>
  <c r="AO219" i="2"/>
  <c r="AP219" i="2"/>
  <c r="BA218" i="2"/>
  <c r="AY218" i="2"/>
  <c r="AX218" i="2"/>
  <c r="L221" i="2"/>
  <c r="T221" i="2" s="1"/>
  <c r="N221" i="2"/>
  <c r="P221" i="2"/>
  <c r="Q221" i="2"/>
  <c r="O221" i="2"/>
  <c r="R221" i="2"/>
  <c r="Z221" i="2" s="1"/>
  <c r="AJ221" i="2" s="1"/>
  <c r="M221" i="2"/>
  <c r="U221" i="2" s="1"/>
  <c r="V220" i="2"/>
  <c r="U220" i="2"/>
  <c r="AE220" i="2" s="1"/>
  <c r="X220" i="2"/>
  <c r="AH220" i="2" s="1"/>
  <c r="W220" i="2"/>
  <c r="AG220" i="2" s="1"/>
  <c r="AD220" i="2"/>
  <c r="K222" i="2"/>
  <c r="AB220" i="2" l="1"/>
  <c r="AV219" i="2"/>
  <c r="BH219" i="2" s="1"/>
  <c r="AS220" i="2"/>
  <c r="AR220" i="2"/>
  <c r="BD219" i="2"/>
  <c r="BB219" i="2"/>
  <c r="BC219" i="2"/>
  <c r="S222" i="2"/>
  <c r="AA222" i="2"/>
  <c r="AK222" i="2" s="1"/>
  <c r="AY219" i="2"/>
  <c r="AZ219" i="2"/>
  <c r="BA219" i="2"/>
  <c r="AX219" i="2"/>
  <c r="AT220" i="2"/>
  <c r="AN220" i="2"/>
  <c r="AQ220" i="2"/>
  <c r="BG220" i="2"/>
  <c r="AO220" i="2"/>
  <c r="AP220" i="2"/>
  <c r="AM221" i="2"/>
  <c r="L222" i="2"/>
  <c r="T222" i="2" s="1"/>
  <c r="N222" i="2"/>
  <c r="P222" i="2"/>
  <c r="X222" i="2" s="1"/>
  <c r="Q222" i="2"/>
  <c r="Y222" i="2" s="1"/>
  <c r="O222" i="2"/>
  <c r="W222" i="2" s="1"/>
  <c r="R222" i="2"/>
  <c r="Z222" i="2" s="1"/>
  <c r="AJ222" i="2" s="1"/>
  <c r="M222" i="2"/>
  <c r="Y221" i="2"/>
  <c r="AI221" i="2" s="1"/>
  <c r="V221" i="2"/>
  <c r="AF221" i="2" s="1"/>
  <c r="AF220" i="2"/>
  <c r="AE221" i="2"/>
  <c r="X221" i="2"/>
  <c r="AH221" i="2" s="1"/>
  <c r="W221" i="2"/>
  <c r="AG221" i="2" s="1"/>
  <c r="AD221" i="2"/>
  <c r="K223" i="2"/>
  <c r="AV220" i="2" l="1"/>
  <c r="BH220" i="2" s="1"/>
  <c r="AB221" i="2"/>
  <c r="AS221" i="2"/>
  <c r="AR221" i="2"/>
  <c r="BD220" i="2"/>
  <c r="BB220" i="2"/>
  <c r="BC220" i="2"/>
  <c r="S223" i="2"/>
  <c r="AA223" i="2"/>
  <c r="AK223" i="2" s="1"/>
  <c r="AY220" i="2"/>
  <c r="AT221" i="2"/>
  <c r="AN221" i="2"/>
  <c r="AM222" i="2"/>
  <c r="BG221" i="2"/>
  <c r="AQ221" i="2"/>
  <c r="AO221" i="2"/>
  <c r="AP221" i="2"/>
  <c r="BA220" i="2"/>
  <c r="AZ220" i="2"/>
  <c r="AX220" i="2"/>
  <c r="L223" i="2"/>
  <c r="T223" i="2" s="1"/>
  <c r="N223" i="2"/>
  <c r="P223" i="2"/>
  <c r="Q223" i="2"/>
  <c r="Y223" i="2" s="1"/>
  <c r="O223" i="2"/>
  <c r="R223" i="2"/>
  <c r="Z223" i="2" s="1"/>
  <c r="AJ223" i="2" s="1"/>
  <c r="M223" i="2"/>
  <c r="U223" i="2" s="1"/>
  <c r="AI222" i="2"/>
  <c r="AG222" i="2"/>
  <c r="AH222" i="2"/>
  <c r="V222" i="2"/>
  <c r="AF222" i="2" s="1"/>
  <c r="U222" i="2"/>
  <c r="AE222" i="2" s="1"/>
  <c r="K224" i="2"/>
  <c r="AD222" i="2"/>
  <c r="AB222" i="2" l="1"/>
  <c r="AV221" i="2"/>
  <c r="BH221" i="2" s="1"/>
  <c r="AS222" i="2"/>
  <c r="AR222" i="2"/>
  <c r="BD221" i="2"/>
  <c r="BB221" i="2"/>
  <c r="BC221" i="2"/>
  <c r="S224" i="2"/>
  <c r="AA224" i="2"/>
  <c r="AK224" i="2" s="1"/>
  <c r="AZ221" i="2"/>
  <c r="AY221" i="2"/>
  <c r="AT222" i="2"/>
  <c r="BD222" i="2" s="1"/>
  <c r="AQ222" i="2"/>
  <c r="BG222" i="2"/>
  <c r="AM223" i="2"/>
  <c r="AO222" i="2"/>
  <c r="AP222" i="2"/>
  <c r="AN222" i="2"/>
  <c r="AX221" i="2"/>
  <c r="BA221" i="2"/>
  <c r="L224" i="2"/>
  <c r="T224" i="2" s="1"/>
  <c r="N224" i="2"/>
  <c r="P224" i="2"/>
  <c r="X224" i="2" s="1"/>
  <c r="Q224" i="2"/>
  <c r="Y224" i="2" s="1"/>
  <c r="AI224" i="2" s="1"/>
  <c r="O224" i="2"/>
  <c r="R224" i="2"/>
  <c r="Z224" i="2" s="1"/>
  <c r="AJ224" i="2" s="1"/>
  <c r="M224" i="2"/>
  <c r="AI223" i="2"/>
  <c r="V223" i="2"/>
  <c r="AF223" i="2" s="1"/>
  <c r="AE223" i="2"/>
  <c r="X223" i="2"/>
  <c r="AH223" i="2" s="1"/>
  <c r="W223" i="2"/>
  <c r="AG223" i="2" s="1"/>
  <c r="K225" i="2"/>
  <c r="AD223" i="2"/>
  <c r="AV222" i="2" l="1"/>
  <c r="BH222" i="2" s="1"/>
  <c r="AB223" i="2"/>
  <c r="AS223" i="2"/>
  <c r="AR223" i="2"/>
  <c r="BB222" i="2"/>
  <c r="BC222" i="2"/>
  <c r="S225" i="2"/>
  <c r="AA225" i="2"/>
  <c r="AK225" i="2" s="1"/>
  <c r="AT223" i="2"/>
  <c r="BG223" i="2"/>
  <c r="AN223" i="2"/>
  <c r="AQ223" i="2"/>
  <c r="AO223" i="2"/>
  <c r="AP223" i="2"/>
  <c r="AM224" i="2"/>
  <c r="AX222" i="2"/>
  <c r="AZ222" i="2"/>
  <c r="BA222" i="2"/>
  <c r="AY222" i="2"/>
  <c r="L225" i="2"/>
  <c r="T225" i="2" s="1"/>
  <c r="N225" i="2"/>
  <c r="P225" i="2"/>
  <c r="Q225" i="2"/>
  <c r="O225" i="2"/>
  <c r="M225" i="2"/>
  <c r="R225" i="2"/>
  <c r="Z225" i="2" s="1"/>
  <c r="AJ225" i="2" s="1"/>
  <c r="W224" i="2"/>
  <c r="AG224" i="2" s="1"/>
  <c r="AH224" i="2"/>
  <c r="V224" i="2"/>
  <c r="AF224" i="2" s="1"/>
  <c r="U224" i="2"/>
  <c r="AE224" i="2" s="1"/>
  <c r="AD224" i="2"/>
  <c r="K226" i="2"/>
  <c r="AV223" i="2" l="1"/>
  <c r="BH223" i="2" s="1"/>
  <c r="AB224" i="2"/>
  <c r="AS224" i="2"/>
  <c r="AR224" i="2"/>
  <c r="BD223" i="2"/>
  <c r="BB223" i="2"/>
  <c r="BC223" i="2"/>
  <c r="S226" i="2"/>
  <c r="AA226" i="2"/>
  <c r="AK226" i="2" s="1"/>
  <c r="BA223" i="2"/>
  <c r="AT224" i="2"/>
  <c r="AQ224" i="2"/>
  <c r="BG224" i="2"/>
  <c r="AO224" i="2"/>
  <c r="AP224" i="2"/>
  <c r="AN224" i="2"/>
  <c r="AM225" i="2"/>
  <c r="AX223" i="2"/>
  <c r="AZ223" i="2"/>
  <c r="AY223" i="2"/>
  <c r="L226" i="2"/>
  <c r="T226" i="2" s="1"/>
  <c r="N226" i="2"/>
  <c r="P226" i="2"/>
  <c r="X226" i="2" s="1"/>
  <c r="Q226" i="2"/>
  <c r="Y226" i="2" s="1"/>
  <c r="O226" i="2"/>
  <c r="R226" i="2"/>
  <c r="Z226" i="2" s="1"/>
  <c r="AJ226" i="2" s="1"/>
  <c r="M226" i="2"/>
  <c r="Y225" i="2"/>
  <c r="AI225" i="2" s="1"/>
  <c r="V225" i="2"/>
  <c r="AF225" i="2" s="1"/>
  <c r="U225" i="2"/>
  <c r="AE225" i="2" s="1"/>
  <c r="X225" i="2"/>
  <c r="AH225" i="2" s="1"/>
  <c r="W225" i="2"/>
  <c r="AG225" i="2" s="1"/>
  <c r="AD225" i="2"/>
  <c r="K227" i="2"/>
  <c r="AV224" i="2" l="1"/>
  <c r="BH224" i="2" s="1"/>
  <c r="AB225" i="2"/>
  <c r="AS225" i="2"/>
  <c r="AR225" i="2"/>
  <c r="BD224" i="2"/>
  <c r="BB224" i="2"/>
  <c r="BC224" i="2"/>
  <c r="S227" i="2"/>
  <c r="AA227" i="2"/>
  <c r="AK227" i="2" s="1"/>
  <c r="AY224" i="2"/>
  <c r="AT225" i="2"/>
  <c r="AO225" i="2"/>
  <c r="AP225" i="2"/>
  <c r="AM226" i="2"/>
  <c r="BG225" i="2"/>
  <c r="AN225" i="2"/>
  <c r="AQ225" i="2"/>
  <c r="AX224" i="2"/>
  <c r="BA224" i="2"/>
  <c r="AZ224" i="2"/>
  <c r="L227" i="2"/>
  <c r="T227" i="2" s="1"/>
  <c r="N227" i="2"/>
  <c r="P227" i="2"/>
  <c r="Q227" i="2"/>
  <c r="Y227" i="2" s="1"/>
  <c r="AI227" i="2" s="1"/>
  <c r="O227" i="2"/>
  <c r="W227" i="2" s="1"/>
  <c r="R227" i="2"/>
  <c r="Z227" i="2" s="1"/>
  <c r="AJ227" i="2" s="1"/>
  <c r="M227" i="2"/>
  <c r="AI226" i="2"/>
  <c r="W226" i="2"/>
  <c r="AG226" i="2" s="1"/>
  <c r="AH226" i="2"/>
  <c r="V226" i="2"/>
  <c r="AF226" i="2" s="1"/>
  <c r="U226" i="2"/>
  <c r="AE226" i="2" s="1"/>
  <c r="AD226" i="2"/>
  <c r="K228" i="2"/>
  <c r="BD225" i="2" l="1"/>
  <c r="AV225" i="2"/>
  <c r="BH225" i="2" s="1"/>
  <c r="AB226" i="2"/>
  <c r="BB225" i="2"/>
  <c r="AR226" i="2"/>
  <c r="AS226" i="2"/>
  <c r="BC225" i="2"/>
  <c r="S228" i="2"/>
  <c r="AA228" i="2"/>
  <c r="AK228" i="2" s="1"/>
  <c r="BA225" i="2"/>
  <c r="AZ225" i="2"/>
  <c r="AY225" i="2"/>
  <c r="AX225" i="2"/>
  <c r="AT226" i="2"/>
  <c r="AN226" i="2"/>
  <c r="AQ226" i="2"/>
  <c r="AO226" i="2"/>
  <c r="AP226" i="2"/>
  <c r="AM227" i="2"/>
  <c r="BG226" i="2"/>
  <c r="L228" i="2"/>
  <c r="T228" i="2" s="1"/>
  <c r="N228" i="2"/>
  <c r="P228" i="2"/>
  <c r="X228" i="2" s="1"/>
  <c r="Q228" i="2"/>
  <c r="Y228" i="2" s="1"/>
  <c r="O228" i="2"/>
  <c r="R228" i="2"/>
  <c r="Z228" i="2" s="1"/>
  <c r="AJ228" i="2" s="1"/>
  <c r="M228" i="2"/>
  <c r="X227" i="2"/>
  <c r="AH227" i="2" s="1"/>
  <c r="AG227" i="2"/>
  <c r="V227" i="2"/>
  <c r="AF227" i="2" s="1"/>
  <c r="U227" i="2"/>
  <c r="AE227" i="2" s="1"/>
  <c r="AD227" i="2"/>
  <c r="K229" i="2"/>
  <c r="AV226" i="2" l="1"/>
  <c r="BH226" i="2" s="1"/>
  <c r="AB227" i="2"/>
  <c r="BC226" i="2"/>
  <c r="BB226" i="2"/>
  <c r="AR227" i="2"/>
  <c r="AS227" i="2"/>
  <c r="BD226" i="2"/>
  <c r="S229" i="2"/>
  <c r="AA229" i="2"/>
  <c r="AK229" i="2" s="1"/>
  <c r="AY226" i="2"/>
  <c r="BA226" i="2"/>
  <c r="AZ226" i="2"/>
  <c r="AT227" i="2"/>
  <c r="AQ227" i="2"/>
  <c r="AO227" i="2"/>
  <c r="AP227" i="2"/>
  <c r="AM228" i="2"/>
  <c r="BG227" i="2"/>
  <c r="AN227" i="2"/>
  <c r="AX226" i="2"/>
  <c r="L229" i="2"/>
  <c r="T229" i="2" s="1"/>
  <c r="N229" i="2"/>
  <c r="P229" i="2"/>
  <c r="Q229" i="2"/>
  <c r="Y229" i="2" s="1"/>
  <c r="AI229" i="2" s="1"/>
  <c r="O229" i="2"/>
  <c r="W229" i="2" s="1"/>
  <c r="R229" i="2"/>
  <c r="Z229" i="2" s="1"/>
  <c r="AJ229" i="2" s="1"/>
  <c r="M229" i="2"/>
  <c r="AI228" i="2"/>
  <c r="W228" i="2"/>
  <c r="AG228" i="2" s="1"/>
  <c r="AH228" i="2"/>
  <c r="V228" i="2"/>
  <c r="AF228" i="2" s="1"/>
  <c r="U228" i="2"/>
  <c r="AE228" i="2" s="1"/>
  <c r="K230" i="2"/>
  <c r="AD228" i="2"/>
  <c r="BD227" i="2" l="1"/>
  <c r="AV227" i="2"/>
  <c r="BH227" i="2" s="1"/>
  <c r="AB228" i="2"/>
  <c r="AR228" i="2"/>
  <c r="AS228" i="2"/>
  <c r="BC227" i="2"/>
  <c r="BB227" i="2"/>
  <c r="S230" i="2"/>
  <c r="AA230" i="2"/>
  <c r="AK230" i="2" s="1"/>
  <c r="AY227" i="2"/>
  <c r="BA227" i="2"/>
  <c r="AX227" i="2"/>
  <c r="AT228" i="2"/>
  <c r="AQ228" i="2"/>
  <c r="BG228" i="2"/>
  <c r="AO228" i="2"/>
  <c r="AP228" i="2"/>
  <c r="AM229" i="2"/>
  <c r="AN228" i="2"/>
  <c r="AZ227" i="2"/>
  <c r="L230" i="2"/>
  <c r="T230" i="2" s="1"/>
  <c r="N230" i="2"/>
  <c r="P230" i="2"/>
  <c r="Q230" i="2"/>
  <c r="Y230" i="2" s="1"/>
  <c r="AI230" i="2" s="1"/>
  <c r="O230" i="2"/>
  <c r="W230" i="2" s="1"/>
  <c r="R230" i="2"/>
  <c r="Z230" i="2" s="1"/>
  <c r="AJ230" i="2" s="1"/>
  <c r="M230" i="2"/>
  <c r="X229" i="2"/>
  <c r="AH229" i="2" s="1"/>
  <c r="AG229" i="2"/>
  <c r="V229" i="2"/>
  <c r="AF229" i="2" s="1"/>
  <c r="U229" i="2"/>
  <c r="AE229" i="2" s="1"/>
  <c r="AD229" i="2"/>
  <c r="K231" i="2"/>
  <c r="BD228" i="2" l="1"/>
  <c r="AV228" i="2"/>
  <c r="BH228" i="2" s="1"/>
  <c r="AB229" i="2"/>
  <c r="AS229" i="2"/>
  <c r="AR229" i="2"/>
  <c r="BC228" i="2"/>
  <c r="BB228" i="2"/>
  <c r="S231" i="2"/>
  <c r="AA231" i="2"/>
  <c r="AK231" i="2" s="1"/>
  <c r="AY228" i="2"/>
  <c r="AZ228" i="2"/>
  <c r="AX228" i="2"/>
  <c r="AT229" i="2"/>
  <c r="AQ229" i="2"/>
  <c r="AM230" i="2"/>
  <c r="AN229" i="2"/>
  <c r="BG229" i="2"/>
  <c r="AO229" i="2"/>
  <c r="AP229" i="2"/>
  <c r="BA228" i="2"/>
  <c r="L231" i="2"/>
  <c r="T231" i="2" s="1"/>
  <c r="N231" i="2"/>
  <c r="P231" i="2"/>
  <c r="X231" i="2" s="1"/>
  <c r="Q231" i="2"/>
  <c r="O231" i="2"/>
  <c r="R231" i="2"/>
  <c r="Z231" i="2" s="1"/>
  <c r="AJ231" i="2" s="1"/>
  <c r="M231" i="2"/>
  <c r="X230" i="2"/>
  <c r="AH230" i="2" s="1"/>
  <c r="AG230" i="2"/>
  <c r="V230" i="2"/>
  <c r="AF230" i="2" s="1"/>
  <c r="U230" i="2"/>
  <c r="AE230" i="2" s="1"/>
  <c r="K232" i="2"/>
  <c r="AD230" i="2"/>
  <c r="BD229" i="2" l="1"/>
  <c r="AV229" i="2"/>
  <c r="BH229" i="2" s="1"/>
  <c r="AB230" i="2"/>
  <c r="AR230" i="2"/>
  <c r="AS230" i="2"/>
  <c r="BB229" i="2"/>
  <c r="BC229" i="2"/>
  <c r="S232" i="2"/>
  <c r="AA232" i="2"/>
  <c r="AK232" i="2" s="1"/>
  <c r="AZ229" i="2"/>
  <c r="AX229" i="2"/>
  <c r="AT230" i="2"/>
  <c r="AM231" i="2"/>
  <c r="AN230" i="2"/>
  <c r="AQ230" i="2"/>
  <c r="AO230" i="2"/>
  <c r="AP230" i="2"/>
  <c r="BG230" i="2"/>
  <c r="AY229" i="2"/>
  <c r="BA229" i="2"/>
  <c r="L232" i="2"/>
  <c r="N232" i="2"/>
  <c r="P232" i="2"/>
  <c r="Q232" i="2"/>
  <c r="Y232" i="2" s="1"/>
  <c r="O232" i="2"/>
  <c r="W232" i="2" s="1"/>
  <c r="M232" i="2"/>
  <c r="R232" i="2"/>
  <c r="Z232" i="2" s="1"/>
  <c r="AJ232" i="2" s="1"/>
  <c r="Y231" i="2"/>
  <c r="AI231" i="2" s="1"/>
  <c r="W231" i="2"/>
  <c r="AG231" i="2" s="1"/>
  <c r="AH231" i="2"/>
  <c r="V231" i="2"/>
  <c r="AF231" i="2" s="1"/>
  <c r="U231" i="2"/>
  <c r="AD231" i="2"/>
  <c r="K233" i="2"/>
  <c r="AB231" i="2" l="1"/>
  <c r="AV230" i="2"/>
  <c r="BH230" i="2" s="1"/>
  <c r="BD230" i="2"/>
  <c r="AS231" i="2"/>
  <c r="AR231" i="2"/>
  <c r="BC230" i="2"/>
  <c r="BB230" i="2"/>
  <c r="S233" i="2"/>
  <c r="AA233" i="2"/>
  <c r="AK233" i="2" s="1"/>
  <c r="AZ230" i="2"/>
  <c r="AY230" i="2"/>
  <c r="BA230" i="2"/>
  <c r="AX230" i="2"/>
  <c r="AT231" i="2"/>
  <c r="AO231" i="2"/>
  <c r="AP231" i="2"/>
  <c r="AM232" i="2"/>
  <c r="BG231" i="2"/>
  <c r="AN231" i="2"/>
  <c r="AQ231" i="2"/>
  <c r="L233" i="2"/>
  <c r="T233" i="2" s="1"/>
  <c r="N233" i="2"/>
  <c r="P233" i="2"/>
  <c r="X233" i="2" s="1"/>
  <c r="Q233" i="2"/>
  <c r="Y233" i="2" s="1"/>
  <c r="O233" i="2"/>
  <c r="R233" i="2"/>
  <c r="Z233" i="2" s="1"/>
  <c r="AJ233" i="2" s="1"/>
  <c r="M233" i="2"/>
  <c r="AI232" i="2"/>
  <c r="AE231" i="2"/>
  <c r="X232" i="2"/>
  <c r="AH232" i="2" s="1"/>
  <c r="AG232" i="2"/>
  <c r="V232" i="2"/>
  <c r="AF232" i="2" s="1"/>
  <c r="T232" i="2"/>
  <c r="U232" i="2"/>
  <c r="AE232" i="2" s="1"/>
  <c r="K234" i="2"/>
  <c r="AB232" i="2" l="1"/>
  <c r="AV231" i="2"/>
  <c r="BH231" i="2" s="1"/>
  <c r="AS232" i="2"/>
  <c r="AR232" i="2"/>
  <c r="BB231" i="2"/>
  <c r="BD231" i="2"/>
  <c r="BC231" i="2"/>
  <c r="S234" i="2"/>
  <c r="AA234" i="2"/>
  <c r="AK234" i="2" s="1"/>
  <c r="AT232" i="2"/>
  <c r="AO232" i="2"/>
  <c r="AP232" i="2"/>
  <c r="AM233" i="2"/>
  <c r="AN232" i="2"/>
  <c r="BG232" i="2"/>
  <c r="AQ232" i="2"/>
  <c r="BA231" i="2"/>
  <c r="AZ231" i="2"/>
  <c r="AX231" i="2"/>
  <c r="AY231" i="2"/>
  <c r="L234" i="2"/>
  <c r="T234" i="2" s="1"/>
  <c r="N234" i="2"/>
  <c r="P234" i="2"/>
  <c r="X234" i="2" s="1"/>
  <c r="Q234" i="2"/>
  <c r="Y234" i="2" s="1"/>
  <c r="AI234" i="2" s="1"/>
  <c r="O234" i="2"/>
  <c r="R234" i="2"/>
  <c r="Z234" i="2" s="1"/>
  <c r="AJ234" i="2" s="1"/>
  <c r="M234" i="2"/>
  <c r="AD232" i="2"/>
  <c r="AI233" i="2"/>
  <c r="W233" i="2"/>
  <c r="AG233" i="2" s="1"/>
  <c r="AH233" i="2"/>
  <c r="V233" i="2"/>
  <c r="AF233" i="2" s="1"/>
  <c r="U233" i="2"/>
  <c r="K235" i="2"/>
  <c r="AD233" i="2"/>
  <c r="AB233" i="2" l="1"/>
  <c r="AV232" i="2"/>
  <c r="BH232" i="2" s="1"/>
  <c r="AS233" i="2"/>
  <c r="AR233" i="2"/>
  <c r="BD232" i="2"/>
  <c r="BB232" i="2"/>
  <c r="BC232" i="2"/>
  <c r="S235" i="2"/>
  <c r="AA235" i="2"/>
  <c r="AK235" i="2" s="1"/>
  <c r="BA232" i="2"/>
  <c r="AT233" i="2"/>
  <c r="AQ233" i="2"/>
  <c r="AO233" i="2"/>
  <c r="AP233" i="2"/>
  <c r="AM234" i="2"/>
  <c r="BG233" i="2"/>
  <c r="AN233" i="2"/>
  <c r="AZ232" i="2"/>
  <c r="AY232" i="2"/>
  <c r="AX232" i="2"/>
  <c r="L235" i="2"/>
  <c r="T235" i="2" s="1"/>
  <c r="N235" i="2"/>
  <c r="P235" i="2"/>
  <c r="Q235" i="2"/>
  <c r="Y235" i="2" s="1"/>
  <c r="AI235" i="2" s="1"/>
  <c r="O235" i="2"/>
  <c r="R235" i="2"/>
  <c r="Z235" i="2" s="1"/>
  <c r="AJ235" i="2" s="1"/>
  <c r="M235" i="2"/>
  <c r="U235" i="2" s="1"/>
  <c r="AE233" i="2"/>
  <c r="W234" i="2"/>
  <c r="AG234" i="2" s="1"/>
  <c r="AH234" i="2"/>
  <c r="V234" i="2"/>
  <c r="AF234" i="2" s="1"/>
  <c r="U234" i="2"/>
  <c r="AE234" i="2" s="1"/>
  <c r="AD234" i="2"/>
  <c r="K236" i="2"/>
  <c r="BD233" i="2" l="1"/>
  <c r="AV233" i="2"/>
  <c r="AB234" i="2"/>
  <c r="AS234" i="2"/>
  <c r="AR234" i="2"/>
  <c r="BB233" i="2"/>
  <c r="BC233" i="2"/>
  <c r="S236" i="2"/>
  <c r="AA236" i="2"/>
  <c r="AK236" i="2" s="1"/>
  <c r="AY233" i="2"/>
  <c r="BA233" i="2"/>
  <c r="AZ233" i="2"/>
  <c r="AX233" i="2"/>
  <c r="AT234" i="2"/>
  <c r="BG234" i="2"/>
  <c r="AN234" i="2"/>
  <c r="AM235" i="2"/>
  <c r="AQ234" i="2"/>
  <c r="AO234" i="2"/>
  <c r="AP234" i="2"/>
  <c r="L236" i="2"/>
  <c r="T236" i="2" s="1"/>
  <c r="N236" i="2"/>
  <c r="P236" i="2"/>
  <c r="Q236" i="2"/>
  <c r="Y236" i="2" s="1"/>
  <c r="AI236" i="2" s="1"/>
  <c r="O236" i="2"/>
  <c r="R236" i="2"/>
  <c r="Z236" i="2" s="1"/>
  <c r="AJ236" i="2" s="1"/>
  <c r="M236" i="2"/>
  <c r="V235" i="2"/>
  <c r="AF235" i="2" s="1"/>
  <c r="AE235" i="2"/>
  <c r="X235" i="2"/>
  <c r="AH235" i="2" s="1"/>
  <c r="W235" i="2"/>
  <c r="K237" i="2"/>
  <c r="AD235" i="2"/>
  <c r="AV234" i="2" l="1"/>
  <c r="BH234" i="2" s="1"/>
  <c r="AB235" i="2"/>
  <c r="AS235" i="2"/>
  <c r="AR235" i="2"/>
  <c r="BB234" i="2"/>
  <c r="BD234" i="2"/>
  <c r="BC234" i="2"/>
  <c r="S237" i="2"/>
  <c r="AA237" i="2"/>
  <c r="AK237" i="2" s="1"/>
  <c r="BA234" i="2"/>
  <c r="AT235" i="2"/>
  <c r="AN235" i="2"/>
  <c r="AM236" i="2"/>
  <c r="AQ235" i="2"/>
  <c r="BG235" i="2"/>
  <c r="AO235" i="2"/>
  <c r="AP235" i="2"/>
  <c r="AZ234" i="2"/>
  <c r="AX234" i="2"/>
  <c r="AY234" i="2"/>
  <c r="L237" i="2"/>
  <c r="T237" i="2" s="1"/>
  <c r="N237" i="2"/>
  <c r="P237" i="2"/>
  <c r="X237" i="2" s="1"/>
  <c r="Q237" i="2"/>
  <c r="O237" i="2"/>
  <c r="R237" i="2"/>
  <c r="Z237" i="2" s="1"/>
  <c r="AJ237" i="2" s="1"/>
  <c r="M237" i="2"/>
  <c r="AG235" i="2"/>
  <c r="V236" i="2"/>
  <c r="AF236" i="2" s="1"/>
  <c r="U236" i="2"/>
  <c r="AE236" i="2" s="1"/>
  <c r="X236" i="2"/>
  <c r="AH236" i="2" s="1"/>
  <c r="W236" i="2"/>
  <c r="AG236" i="2" s="1"/>
  <c r="AD236" i="2"/>
  <c r="K238" i="2"/>
  <c r="AV235" i="2" l="1"/>
  <c r="BH235" i="2" s="1"/>
  <c r="AB236" i="2"/>
  <c r="AS236" i="2"/>
  <c r="AR236" i="2"/>
  <c r="BD235" i="2"/>
  <c r="BB235" i="2"/>
  <c r="BC235" i="2"/>
  <c r="S238" i="2"/>
  <c r="AA238" i="2"/>
  <c r="AK238" i="2" s="1"/>
  <c r="AZ235" i="2"/>
  <c r="BA235" i="2"/>
  <c r="AT236" i="2"/>
  <c r="AO236" i="2"/>
  <c r="AP236" i="2"/>
  <c r="AM237" i="2"/>
  <c r="AN236" i="2"/>
  <c r="BG236" i="2"/>
  <c r="AQ236" i="2"/>
  <c r="AY235" i="2"/>
  <c r="AX235" i="2"/>
  <c r="L238" i="2"/>
  <c r="T238" i="2" s="1"/>
  <c r="N238" i="2"/>
  <c r="P238" i="2"/>
  <c r="Q238" i="2"/>
  <c r="Y238" i="2" s="1"/>
  <c r="O238" i="2"/>
  <c r="W238" i="2" s="1"/>
  <c r="R238" i="2"/>
  <c r="Z238" i="2" s="1"/>
  <c r="AJ238" i="2" s="1"/>
  <c r="M238" i="2"/>
  <c r="Y237" i="2"/>
  <c r="AI237" i="2" s="1"/>
  <c r="W237" i="2"/>
  <c r="AG237" i="2" s="1"/>
  <c r="AH237" i="2"/>
  <c r="V237" i="2"/>
  <c r="AF237" i="2" s="1"/>
  <c r="U237" i="2"/>
  <c r="AE237" i="2" s="1"/>
  <c r="K239" i="2"/>
  <c r="AD237" i="2"/>
  <c r="BD236" i="2" l="1"/>
  <c r="AV236" i="2"/>
  <c r="BH236" i="2" s="1"/>
  <c r="AB237" i="2"/>
  <c r="BB236" i="2"/>
  <c r="AS237" i="2"/>
  <c r="AR237" i="2"/>
  <c r="BC236" i="2"/>
  <c r="S239" i="2"/>
  <c r="AA239" i="2"/>
  <c r="AK239" i="2" s="1"/>
  <c r="BA236" i="2"/>
  <c r="AZ236" i="2"/>
  <c r="AY236" i="2"/>
  <c r="AX236" i="2"/>
  <c r="AT237" i="2"/>
  <c r="BG237" i="2"/>
  <c r="AN237" i="2"/>
  <c r="AM238" i="2"/>
  <c r="AQ237" i="2"/>
  <c r="AO237" i="2"/>
  <c r="AP237" i="2"/>
  <c r="L239" i="2"/>
  <c r="T239" i="2" s="1"/>
  <c r="N239" i="2"/>
  <c r="P239" i="2"/>
  <c r="Q239" i="2"/>
  <c r="Y239" i="2" s="1"/>
  <c r="O239" i="2"/>
  <c r="W239" i="2" s="1"/>
  <c r="M239" i="2"/>
  <c r="R239" i="2"/>
  <c r="Z239" i="2" s="1"/>
  <c r="AJ239" i="2" s="1"/>
  <c r="AI238" i="2"/>
  <c r="X238" i="2"/>
  <c r="AH238" i="2" s="1"/>
  <c r="AG238" i="2"/>
  <c r="V238" i="2"/>
  <c r="AF238" i="2" s="1"/>
  <c r="U238" i="2"/>
  <c r="AE238" i="2" s="1"/>
  <c r="K240" i="2"/>
  <c r="AD238" i="2"/>
  <c r="AV237" i="2" l="1"/>
  <c r="BH237" i="2" s="1"/>
  <c r="AB238" i="2"/>
  <c r="AS238" i="2"/>
  <c r="AR238" i="2"/>
  <c r="BB237" i="2"/>
  <c r="BC237" i="2"/>
  <c r="BD237" i="2"/>
  <c r="S240" i="2"/>
  <c r="AA240" i="2"/>
  <c r="AK240" i="2" s="1"/>
  <c r="AZ237" i="2"/>
  <c r="BA237" i="2"/>
  <c r="AT238" i="2"/>
  <c r="AQ238" i="2"/>
  <c r="AO238" i="2"/>
  <c r="AP238" i="2"/>
  <c r="AM239" i="2"/>
  <c r="BG238" i="2"/>
  <c r="AN238" i="2"/>
  <c r="AX237" i="2"/>
  <c r="AY237" i="2"/>
  <c r="L240" i="2"/>
  <c r="T240" i="2" s="1"/>
  <c r="N240" i="2"/>
  <c r="P240" i="2"/>
  <c r="Q240" i="2"/>
  <c r="Y240" i="2" s="1"/>
  <c r="AI240" i="2" s="1"/>
  <c r="O240" i="2"/>
  <c r="R240" i="2"/>
  <c r="Z240" i="2" s="1"/>
  <c r="AJ240" i="2" s="1"/>
  <c r="M240" i="2"/>
  <c r="AI239" i="2"/>
  <c r="X239" i="2"/>
  <c r="AH239" i="2" s="1"/>
  <c r="AG239" i="2"/>
  <c r="V239" i="2"/>
  <c r="U239" i="2"/>
  <c r="AE239" i="2" s="1"/>
  <c r="AD239" i="2"/>
  <c r="K241" i="2"/>
  <c r="BD238" i="2" l="1"/>
  <c r="AV238" i="2"/>
  <c r="BH238" i="2" s="1"/>
  <c r="AB239" i="2"/>
  <c r="AS239" i="2"/>
  <c r="AR239" i="2"/>
  <c r="BB238" i="2"/>
  <c r="BC238" i="2"/>
  <c r="S241" i="2"/>
  <c r="AA241" i="2"/>
  <c r="AK241" i="2" s="1"/>
  <c r="AY238" i="2"/>
  <c r="BA238" i="2"/>
  <c r="AX238" i="2"/>
  <c r="AT239" i="2"/>
  <c r="AO239" i="2"/>
  <c r="AP239" i="2"/>
  <c r="AM240" i="2"/>
  <c r="AN239" i="2"/>
  <c r="BG239" i="2"/>
  <c r="AQ239" i="2"/>
  <c r="AZ238" i="2"/>
  <c r="L241" i="2"/>
  <c r="T241" i="2" s="1"/>
  <c r="N241" i="2"/>
  <c r="P241" i="2"/>
  <c r="Q241" i="2"/>
  <c r="O241" i="2"/>
  <c r="R241" i="2"/>
  <c r="Z241" i="2" s="1"/>
  <c r="AJ241" i="2" s="1"/>
  <c r="M241" i="2"/>
  <c r="V240" i="2"/>
  <c r="AF240" i="2" s="1"/>
  <c r="U240" i="2"/>
  <c r="AE240" i="2" s="1"/>
  <c r="AF239" i="2"/>
  <c r="X240" i="2"/>
  <c r="AH240" i="2" s="1"/>
  <c r="W240" i="2"/>
  <c r="AG240" i="2" s="1"/>
  <c r="AD240" i="2"/>
  <c r="K242" i="2"/>
  <c r="BD239" i="2" l="1"/>
  <c r="AV239" i="2"/>
  <c r="BH239" i="2" s="1"/>
  <c r="AB240" i="2"/>
  <c r="AS240" i="2"/>
  <c r="AR240" i="2"/>
  <c r="BB239" i="2"/>
  <c r="BC239" i="2"/>
  <c r="S242" i="2"/>
  <c r="AA242" i="2"/>
  <c r="AK242" i="2" s="1"/>
  <c r="AX239" i="2"/>
  <c r="AT240" i="2"/>
  <c r="BG240" i="2"/>
  <c r="AM241" i="2"/>
  <c r="AN240" i="2"/>
  <c r="AQ240" i="2"/>
  <c r="AO240" i="2"/>
  <c r="AP240" i="2"/>
  <c r="BA239" i="2"/>
  <c r="AZ239" i="2"/>
  <c r="AY239" i="2"/>
  <c r="L242" i="2"/>
  <c r="T242" i="2" s="1"/>
  <c r="N242" i="2"/>
  <c r="V242" i="2" s="1"/>
  <c r="P242" i="2"/>
  <c r="Q242" i="2"/>
  <c r="Y242" i="2" s="1"/>
  <c r="O242" i="2"/>
  <c r="R242" i="2"/>
  <c r="Z242" i="2" s="1"/>
  <c r="AJ242" i="2" s="1"/>
  <c r="M242" i="2"/>
  <c r="Y241" i="2"/>
  <c r="AI241" i="2" s="1"/>
  <c r="V241" i="2"/>
  <c r="U241" i="2"/>
  <c r="AE241" i="2" s="1"/>
  <c r="X241" i="2"/>
  <c r="AH241" i="2" s="1"/>
  <c r="W241" i="2"/>
  <c r="AG241" i="2" s="1"/>
  <c r="K243" i="2"/>
  <c r="AD241" i="2"/>
  <c r="AV240" i="2" l="1"/>
  <c r="BH240" i="2" s="1"/>
  <c r="AB241" i="2"/>
  <c r="AS241" i="2"/>
  <c r="AR241" i="2"/>
  <c r="BD240" i="2"/>
  <c r="BB240" i="2"/>
  <c r="BC240" i="2"/>
  <c r="S243" i="2"/>
  <c r="AA243" i="2"/>
  <c r="AK243" i="2" s="1"/>
  <c r="AZ240" i="2"/>
  <c r="BA240" i="2"/>
  <c r="AX240" i="2"/>
  <c r="AT241" i="2"/>
  <c r="AO241" i="2"/>
  <c r="AP241" i="2"/>
  <c r="AM242" i="2"/>
  <c r="BG241" i="2"/>
  <c r="AN241" i="2"/>
  <c r="AQ241" i="2"/>
  <c r="AY240" i="2"/>
  <c r="L243" i="2"/>
  <c r="T243" i="2" s="1"/>
  <c r="N243" i="2"/>
  <c r="P243" i="2"/>
  <c r="Q243" i="2"/>
  <c r="Y243" i="2" s="1"/>
  <c r="O243" i="2"/>
  <c r="W243" i="2" s="1"/>
  <c r="R243" i="2"/>
  <c r="Z243" i="2" s="1"/>
  <c r="AJ243" i="2" s="1"/>
  <c r="M243" i="2"/>
  <c r="AI242" i="2"/>
  <c r="U242" i="2"/>
  <c r="AE242" i="2" s="1"/>
  <c r="AF241" i="2"/>
  <c r="AF242" i="2"/>
  <c r="X242" i="2"/>
  <c r="AH242" i="2" s="1"/>
  <c r="W242" i="2"/>
  <c r="AG242" i="2" s="1"/>
  <c r="K244" i="2"/>
  <c r="AD242" i="2"/>
  <c r="AV241" i="2" l="1"/>
  <c r="BH241" i="2" s="1"/>
  <c r="AB242" i="2"/>
  <c r="AS242" i="2"/>
  <c r="AR242" i="2"/>
  <c r="BB241" i="2"/>
  <c r="BD241" i="2"/>
  <c r="BC241" i="2"/>
  <c r="S244" i="2"/>
  <c r="AA244" i="2"/>
  <c r="AK244" i="2" s="1"/>
  <c r="AY241" i="2"/>
  <c r="AX241" i="2"/>
  <c r="AT242" i="2"/>
  <c r="AO242" i="2"/>
  <c r="AP242" i="2"/>
  <c r="BG242" i="2"/>
  <c r="AN242" i="2"/>
  <c r="AQ242" i="2"/>
  <c r="AM243" i="2"/>
  <c r="BA241" i="2"/>
  <c r="AZ241" i="2"/>
  <c r="L244" i="2"/>
  <c r="T244" i="2" s="1"/>
  <c r="N244" i="2"/>
  <c r="P244" i="2"/>
  <c r="Q244" i="2"/>
  <c r="Y244" i="2" s="1"/>
  <c r="O244" i="2"/>
  <c r="R244" i="2"/>
  <c r="Z244" i="2" s="1"/>
  <c r="AJ244" i="2" s="1"/>
  <c r="M244" i="2"/>
  <c r="AI243" i="2"/>
  <c r="X243" i="2"/>
  <c r="AH243" i="2" s="1"/>
  <c r="AG243" i="2"/>
  <c r="V243" i="2"/>
  <c r="AF243" i="2" s="1"/>
  <c r="U243" i="2"/>
  <c r="AE243" i="2" s="1"/>
  <c r="AD243" i="2"/>
  <c r="K245" i="2"/>
  <c r="AV242" i="2" l="1"/>
  <c r="BH242" i="2" s="1"/>
  <c r="AB243" i="2"/>
  <c r="AR243" i="2"/>
  <c r="AS243" i="2"/>
  <c r="BD242" i="2"/>
  <c r="BB242" i="2"/>
  <c r="BC242" i="2"/>
  <c r="S245" i="2"/>
  <c r="AA245" i="2"/>
  <c r="AK245" i="2" s="1"/>
  <c r="AX242" i="2"/>
  <c r="AT243" i="2"/>
  <c r="AN243" i="2"/>
  <c r="BG243" i="2"/>
  <c r="AQ243" i="2"/>
  <c r="AO243" i="2"/>
  <c r="AP243" i="2"/>
  <c r="AM244" i="2"/>
  <c r="AZ242" i="2"/>
  <c r="BA242" i="2"/>
  <c r="AY242" i="2"/>
  <c r="L245" i="2"/>
  <c r="T245" i="2" s="1"/>
  <c r="N245" i="2"/>
  <c r="P245" i="2"/>
  <c r="Q245" i="2"/>
  <c r="Y245" i="2" s="1"/>
  <c r="O245" i="2"/>
  <c r="R245" i="2"/>
  <c r="Z245" i="2" s="1"/>
  <c r="AJ245" i="2" s="1"/>
  <c r="M245" i="2"/>
  <c r="AI244" i="2"/>
  <c r="V244" i="2"/>
  <c r="U244" i="2"/>
  <c r="AE244" i="2" s="1"/>
  <c r="X244" i="2"/>
  <c r="AH244" i="2" s="1"/>
  <c r="W244" i="2"/>
  <c r="AG244" i="2" s="1"/>
  <c r="K246" i="2"/>
  <c r="AD244" i="2"/>
  <c r="BD243" i="2" l="1"/>
  <c r="AV243" i="2"/>
  <c r="BH243" i="2" s="1"/>
  <c r="AB244" i="2"/>
  <c r="AS244" i="2"/>
  <c r="AR244" i="2"/>
  <c r="BC243" i="2"/>
  <c r="BB243" i="2"/>
  <c r="S246" i="2"/>
  <c r="AA246" i="2"/>
  <c r="AK246" i="2" s="1"/>
  <c r="AY243" i="2"/>
  <c r="BA243" i="2"/>
  <c r="AT244" i="2"/>
  <c r="AO244" i="2"/>
  <c r="AP244" i="2"/>
  <c r="BG244" i="2"/>
  <c r="AM245" i="2"/>
  <c r="AN244" i="2"/>
  <c r="AQ244" i="2"/>
  <c r="AZ243" i="2"/>
  <c r="AX243" i="2"/>
  <c r="L246" i="2"/>
  <c r="T246" i="2" s="1"/>
  <c r="N246" i="2"/>
  <c r="P246" i="2"/>
  <c r="Q246" i="2"/>
  <c r="Y246" i="2" s="1"/>
  <c r="O246" i="2"/>
  <c r="W246" i="2" s="1"/>
  <c r="R246" i="2"/>
  <c r="Z246" i="2" s="1"/>
  <c r="AJ246" i="2" s="1"/>
  <c r="M246" i="2"/>
  <c r="AI245" i="2"/>
  <c r="V245" i="2"/>
  <c r="AF245" i="2" s="1"/>
  <c r="U245" i="2"/>
  <c r="AE245" i="2" s="1"/>
  <c r="AF244" i="2"/>
  <c r="X245" i="2"/>
  <c r="AH245" i="2" s="1"/>
  <c r="W245" i="2"/>
  <c r="AG245" i="2" s="1"/>
  <c r="K247" i="2"/>
  <c r="AD245" i="2"/>
  <c r="BD244" i="2" l="1"/>
  <c r="AV244" i="2"/>
  <c r="BH244" i="2" s="1"/>
  <c r="AB245" i="2"/>
  <c r="AR245" i="2"/>
  <c r="AS245" i="2"/>
  <c r="BB244" i="2"/>
  <c r="BC244" i="2"/>
  <c r="S247" i="2"/>
  <c r="AA247" i="2"/>
  <c r="AK247" i="2" s="1"/>
  <c r="BA244" i="2"/>
  <c r="AZ244" i="2"/>
  <c r="AY244" i="2"/>
  <c r="AX244" i="2"/>
  <c r="AT245" i="2"/>
  <c r="AQ245" i="2"/>
  <c r="BG245" i="2"/>
  <c r="AO245" i="2"/>
  <c r="AP245" i="2"/>
  <c r="AM246" i="2"/>
  <c r="AN245" i="2"/>
  <c r="L247" i="2"/>
  <c r="T247" i="2" s="1"/>
  <c r="N247" i="2"/>
  <c r="P247" i="2"/>
  <c r="Q247" i="2"/>
  <c r="Y247" i="2" s="1"/>
  <c r="O247" i="2"/>
  <c r="W247" i="2" s="1"/>
  <c r="R247" i="2"/>
  <c r="Z247" i="2" s="1"/>
  <c r="AJ247" i="2" s="1"/>
  <c r="M247" i="2"/>
  <c r="AI246" i="2"/>
  <c r="X246" i="2"/>
  <c r="AH246" i="2" s="1"/>
  <c r="AG246" i="2"/>
  <c r="V246" i="2"/>
  <c r="AF246" i="2" s="1"/>
  <c r="U246" i="2"/>
  <c r="AE246" i="2" s="1"/>
  <c r="AD246" i="2"/>
  <c r="K248" i="2"/>
  <c r="AV245" i="2" l="1"/>
  <c r="BH245" i="2" s="1"/>
  <c r="AB246" i="2"/>
  <c r="AR246" i="2"/>
  <c r="AS246" i="2"/>
  <c r="BC245" i="2"/>
  <c r="BD245" i="2"/>
  <c r="BB245" i="2"/>
  <c r="S248" i="2"/>
  <c r="AA248" i="2"/>
  <c r="AK248" i="2" s="1"/>
  <c r="AZ245" i="2"/>
  <c r="AY245" i="2"/>
  <c r="AX245" i="2"/>
  <c r="AT246" i="2"/>
  <c r="AN246" i="2"/>
  <c r="AM247" i="2"/>
  <c r="AQ246" i="2"/>
  <c r="BG246" i="2"/>
  <c r="AO246" i="2"/>
  <c r="AP246" i="2"/>
  <c r="BA245" i="2"/>
  <c r="L248" i="2"/>
  <c r="N248" i="2"/>
  <c r="P248" i="2"/>
  <c r="X248" i="2" s="1"/>
  <c r="Q248" i="2"/>
  <c r="Y248" i="2" s="1"/>
  <c r="O248" i="2"/>
  <c r="M248" i="2"/>
  <c r="R248" i="2"/>
  <c r="Z248" i="2" s="1"/>
  <c r="AJ248" i="2" s="1"/>
  <c r="AI247" i="2"/>
  <c r="X247" i="2"/>
  <c r="AH247" i="2" s="1"/>
  <c r="AG247" i="2"/>
  <c r="V247" i="2"/>
  <c r="AF247" i="2" s="1"/>
  <c r="U247" i="2"/>
  <c r="AD247" i="2"/>
  <c r="K249" i="2"/>
  <c r="AB247" i="2" l="1"/>
  <c r="AV246" i="2"/>
  <c r="BH246" i="2" s="1"/>
  <c r="AS247" i="2"/>
  <c r="AR247" i="2"/>
  <c r="BC246" i="2"/>
  <c r="BD246" i="2"/>
  <c r="BB246" i="2"/>
  <c r="S249" i="2"/>
  <c r="AA249" i="2"/>
  <c r="AK249" i="2" s="1"/>
  <c r="AZ246" i="2"/>
  <c r="BA246" i="2"/>
  <c r="AT247" i="2"/>
  <c r="AO247" i="2"/>
  <c r="AP247" i="2"/>
  <c r="BG247" i="2"/>
  <c r="AN247" i="2"/>
  <c r="AM248" i="2"/>
  <c r="AQ247" i="2"/>
  <c r="AY246" i="2"/>
  <c r="AX246" i="2"/>
  <c r="L249" i="2"/>
  <c r="T249" i="2" s="1"/>
  <c r="N249" i="2"/>
  <c r="P249" i="2"/>
  <c r="Q249" i="2"/>
  <c r="Y249" i="2" s="1"/>
  <c r="AI249" i="2" s="1"/>
  <c r="O249" i="2"/>
  <c r="R249" i="2"/>
  <c r="Z249" i="2" s="1"/>
  <c r="AJ249" i="2" s="1"/>
  <c r="M249" i="2"/>
  <c r="AI248" i="2"/>
  <c r="AE247" i="2"/>
  <c r="W248" i="2"/>
  <c r="AG248" i="2" s="1"/>
  <c r="AH248" i="2"/>
  <c r="V248" i="2"/>
  <c r="AF248" i="2" s="1"/>
  <c r="T248" i="2"/>
  <c r="U248" i="2"/>
  <c r="AE248" i="2" s="1"/>
  <c r="K250" i="2"/>
  <c r="BD247" i="2" l="1"/>
  <c r="AB248" i="2"/>
  <c r="AV247" i="2"/>
  <c r="BH247" i="2" s="1"/>
  <c r="AS248" i="2"/>
  <c r="AR248" i="2"/>
  <c r="BB247" i="2"/>
  <c r="BC247" i="2"/>
  <c r="S250" i="2"/>
  <c r="AA250" i="2"/>
  <c r="AK250" i="2" s="1"/>
  <c r="BA247" i="2"/>
  <c r="AZ247" i="2"/>
  <c r="AT248" i="2"/>
  <c r="BG248" i="2"/>
  <c r="AN248" i="2"/>
  <c r="AQ248" i="2"/>
  <c r="AO248" i="2"/>
  <c r="AP248" i="2"/>
  <c r="AM249" i="2"/>
  <c r="AY247" i="2"/>
  <c r="AX247" i="2"/>
  <c r="L250" i="2"/>
  <c r="T250" i="2" s="1"/>
  <c r="N250" i="2"/>
  <c r="P250" i="2"/>
  <c r="Q250" i="2"/>
  <c r="Y250" i="2" s="1"/>
  <c r="AI250" i="2" s="1"/>
  <c r="O250" i="2"/>
  <c r="R250" i="2"/>
  <c r="Z250" i="2" s="1"/>
  <c r="AJ250" i="2" s="1"/>
  <c r="M250" i="2"/>
  <c r="U250" i="2" s="1"/>
  <c r="AD248" i="2"/>
  <c r="X249" i="2"/>
  <c r="AH249" i="2" s="1"/>
  <c r="W249" i="2"/>
  <c r="AG249" i="2" s="1"/>
  <c r="V249" i="2"/>
  <c r="AF249" i="2" s="1"/>
  <c r="U249" i="2"/>
  <c r="AE249" i="2" s="1"/>
  <c r="AD249" i="2"/>
  <c r="K251" i="2"/>
  <c r="AV248" i="2" l="1"/>
  <c r="BH248" i="2" s="1"/>
  <c r="AB249" i="2"/>
  <c r="BD248" i="2"/>
  <c r="AR249" i="2"/>
  <c r="AS249" i="2"/>
  <c r="BB248" i="2"/>
  <c r="BC248" i="2"/>
  <c r="S251" i="2"/>
  <c r="AA251" i="2"/>
  <c r="AK251" i="2" s="1"/>
  <c r="AT249" i="2"/>
  <c r="AO249" i="2"/>
  <c r="AP249" i="2"/>
  <c r="BG249" i="2"/>
  <c r="AN249" i="2"/>
  <c r="AQ249" i="2"/>
  <c r="AM250" i="2"/>
  <c r="AX248" i="2"/>
  <c r="AZ248" i="2"/>
  <c r="AY248" i="2"/>
  <c r="BA248" i="2"/>
  <c r="L251" i="2"/>
  <c r="T251" i="2" s="1"/>
  <c r="N251" i="2"/>
  <c r="P251" i="2"/>
  <c r="Q251" i="2"/>
  <c r="O251" i="2"/>
  <c r="W251" i="2" s="1"/>
  <c r="R251" i="2"/>
  <c r="Z251" i="2" s="1"/>
  <c r="AJ251" i="2" s="1"/>
  <c r="M251" i="2"/>
  <c r="V250" i="2"/>
  <c r="AF250" i="2" s="1"/>
  <c r="AE250" i="2"/>
  <c r="X250" i="2"/>
  <c r="AH250" i="2" s="1"/>
  <c r="W250" i="2"/>
  <c r="AG250" i="2" s="1"/>
  <c r="K252" i="2"/>
  <c r="AD250" i="2"/>
  <c r="BD249" i="2" l="1"/>
  <c r="AV249" i="2"/>
  <c r="AB250" i="2"/>
  <c r="BC249" i="2"/>
  <c r="BB249" i="2"/>
  <c r="AS250" i="2"/>
  <c r="AR250" i="2"/>
  <c r="S252" i="2"/>
  <c r="AA252" i="2"/>
  <c r="AK252" i="2" s="1"/>
  <c r="AT250" i="2"/>
  <c r="AO250" i="2"/>
  <c r="AP250" i="2"/>
  <c r="AM251" i="2"/>
  <c r="AN250" i="2"/>
  <c r="BG250" i="2"/>
  <c r="AQ250" i="2"/>
  <c r="AZ249" i="2"/>
  <c r="BA249" i="2"/>
  <c r="AY249" i="2"/>
  <c r="AX249" i="2"/>
  <c r="L252" i="2"/>
  <c r="T252" i="2" s="1"/>
  <c r="N252" i="2"/>
  <c r="P252" i="2"/>
  <c r="Q252" i="2"/>
  <c r="Y252" i="2" s="1"/>
  <c r="O252" i="2"/>
  <c r="R252" i="2"/>
  <c r="Z252" i="2" s="1"/>
  <c r="AJ252" i="2" s="1"/>
  <c r="M252" i="2"/>
  <c r="U252" i="2" s="1"/>
  <c r="Y251" i="2"/>
  <c r="AI251" i="2" s="1"/>
  <c r="X251" i="2"/>
  <c r="AH251" i="2" s="1"/>
  <c r="AG251" i="2"/>
  <c r="V251" i="2"/>
  <c r="AF251" i="2" s="1"/>
  <c r="U251" i="2"/>
  <c r="AE251" i="2" s="1"/>
  <c r="AD251" i="2"/>
  <c r="K253" i="2"/>
  <c r="AV250" i="2" l="1"/>
  <c r="BH250" i="2" s="1"/>
  <c r="AB251" i="2"/>
  <c r="AS251" i="2"/>
  <c r="AR251" i="2"/>
  <c r="BB250" i="2"/>
  <c r="BC250" i="2"/>
  <c r="BD250" i="2"/>
  <c r="S253" i="2"/>
  <c r="AA253" i="2"/>
  <c r="AK253" i="2" s="1"/>
  <c r="BA250" i="2"/>
  <c r="AT251" i="2"/>
  <c r="AO251" i="2"/>
  <c r="AP251" i="2"/>
  <c r="BG251" i="2"/>
  <c r="AN251" i="2"/>
  <c r="AQ251" i="2"/>
  <c r="AM252" i="2"/>
  <c r="AZ250" i="2"/>
  <c r="AY250" i="2"/>
  <c r="AX250" i="2"/>
  <c r="L253" i="2"/>
  <c r="T253" i="2" s="1"/>
  <c r="N253" i="2"/>
  <c r="P253" i="2"/>
  <c r="Q253" i="2"/>
  <c r="Y253" i="2" s="1"/>
  <c r="O253" i="2"/>
  <c r="R253" i="2"/>
  <c r="Z253" i="2" s="1"/>
  <c r="AJ253" i="2" s="1"/>
  <c r="M253" i="2"/>
  <c r="AI252" i="2"/>
  <c r="V252" i="2"/>
  <c r="AE252" i="2"/>
  <c r="X252" i="2"/>
  <c r="AH252" i="2" s="1"/>
  <c r="W252" i="2"/>
  <c r="AG252" i="2" s="1"/>
  <c r="AD252" i="2"/>
  <c r="K254" i="2"/>
  <c r="AB252" i="2" l="1"/>
  <c r="AV251" i="2"/>
  <c r="BH251" i="2" s="1"/>
  <c r="BD251" i="2"/>
  <c r="BB251" i="2"/>
  <c r="AS252" i="2"/>
  <c r="AR252" i="2"/>
  <c r="BC251" i="2"/>
  <c r="S254" i="2"/>
  <c r="AA254" i="2"/>
  <c r="AK254" i="2" s="1"/>
  <c r="AT252" i="2"/>
  <c r="AQ252" i="2"/>
  <c r="AM253" i="2"/>
  <c r="BG252" i="2"/>
  <c r="AO252" i="2"/>
  <c r="AP252" i="2"/>
  <c r="AN252" i="2"/>
  <c r="AZ251" i="2"/>
  <c r="BA251" i="2"/>
  <c r="AY251" i="2"/>
  <c r="AX251" i="2"/>
  <c r="L254" i="2"/>
  <c r="T254" i="2" s="1"/>
  <c r="N254" i="2"/>
  <c r="P254" i="2"/>
  <c r="X254" i="2" s="1"/>
  <c r="Q254" i="2"/>
  <c r="Y254" i="2" s="1"/>
  <c r="O254" i="2"/>
  <c r="R254" i="2"/>
  <c r="Z254" i="2" s="1"/>
  <c r="AJ254" i="2" s="1"/>
  <c r="M254" i="2"/>
  <c r="AI253" i="2"/>
  <c r="X253" i="2"/>
  <c r="AH253" i="2" s="1"/>
  <c r="W253" i="2"/>
  <c r="AG253" i="2" s="1"/>
  <c r="AF252" i="2"/>
  <c r="V253" i="2"/>
  <c r="AF253" i="2" s="1"/>
  <c r="U253" i="2"/>
  <c r="AE253" i="2" s="1"/>
  <c r="AD253" i="2"/>
  <c r="K255" i="2"/>
  <c r="AV252" i="2" l="1"/>
  <c r="BH252" i="2" s="1"/>
  <c r="AB253" i="2"/>
  <c r="AS253" i="2"/>
  <c r="AR253" i="2"/>
  <c r="BB252" i="2"/>
  <c r="BD252" i="2"/>
  <c r="BC252" i="2"/>
  <c r="S255" i="2"/>
  <c r="AA255" i="2"/>
  <c r="AK255" i="2" s="1"/>
  <c r="AX252" i="2"/>
  <c r="AT253" i="2"/>
  <c r="AN253" i="2"/>
  <c r="AM254" i="2"/>
  <c r="AQ253" i="2"/>
  <c r="AO253" i="2"/>
  <c r="AP253" i="2"/>
  <c r="BG253" i="2"/>
  <c r="AZ252" i="2"/>
  <c r="BA252" i="2"/>
  <c r="AY252" i="2"/>
  <c r="L255" i="2"/>
  <c r="T255" i="2" s="1"/>
  <c r="N255" i="2"/>
  <c r="P255" i="2"/>
  <c r="X255" i="2" s="1"/>
  <c r="Q255" i="2"/>
  <c r="O255" i="2"/>
  <c r="W255" i="2" s="1"/>
  <c r="M255" i="2"/>
  <c r="R255" i="2"/>
  <c r="Z255" i="2" s="1"/>
  <c r="AJ255" i="2" s="1"/>
  <c r="AI254" i="2"/>
  <c r="W254" i="2"/>
  <c r="AG254" i="2" s="1"/>
  <c r="AH254" i="2"/>
  <c r="V254" i="2"/>
  <c r="AF254" i="2" s="1"/>
  <c r="U254" i="2"/>
  <c r="AE254" i="2" s="1"/>
  <c r="K256" i="2"/>
  <c r="AD254" i="2"/>
  <c r="BD253" i="2" l="1"/>
  <c r="AV253" i="2"/>
  <c r="BH253" i="2" s="1"/>
  <c r="AB254" i="2"/>
  <c r="BB253" i="2"/>
  <c r="AR254" i="2"/>
  <c r="AS254" i="2"/>
  <c r="BC253" i="2"/>
  <c r="S256" i="2"/>
  <c r="AA256" i="2"/>
  <c r="AK256" i="2" s="1"/>
  <c r="AZ253" i="2"/>
  <c r="AY253" i="2"/>
  <c r="AX253" i="2"/>
  <c r="BA253" i="2"/>
  <c r="AT254" i="2"/>
  <c r="AQ254" i="2"/>
  <c r="AM255" i="2"/>
  <c r="AO254" i="2"/>
  <c r="AP254" i="2"/>
  <c r="BG254" i="2"/>
  <c r="AN254" i="2"/>
  <c r="L256" i="2"/>
  <c r="T256" i="2" s="1"/>
  <c r="N256" i="2"/>
  <c r="P256" i="2"/>
  <c r="X256" i="2" s="1"/>
  <c r="Q256" i="2"/>
  <c r="Y256" i="2" s="1"/>
  <c r="O256" i="2"/>
  <c r="R256" i="2"/>
  <c r="Z256" i="2" s="1"/>
  <c r="AJ256" i="2" s="1"/>
  <c r="M256" i="2"/>
  <c r="Y255" i="2"/>
  <c r="AI255" i="2" s="1"/>
  <c r="AG255" i="2"/>
  <c r="AH255" i="2"/>
  <c r="V255" i="2"/>
  <c r="AF255" i="2" s="1"/>
  <c r="U255" i="2"/>
  <c r="AE255" i="2" s="1"/>
  <c r="K257" i="2"/>
  <c r="AD255" i="2"/>
  <c r="AV254" i="2" l="1"/>
  <c r="BH254" i="2" s="1"/>
  <c r="AB255" i="2"/>
  <c r="BC254" i="2"/>
  <c r="AS255" i="2"/>
  <c r="AR255" i="2"/>
  <c r="BB254" i="2"/>
  <c r="BD254" i="2"/>
  <c r="S257" i="2"/>
  <c r="AA257" i="2"/>
  <c r="AK257" i="2" s="1"/>
  <c r="AY254" i="2"/>
  <c r="BA254" i="2"/>
  <c r="AX254" i="2"/>
  <c r="AT255" i="2"/>
  <c r="AN255" i="2"/>
  <c r="AM256" i="2"/>
  <c r="AQ255" i="2"/>
  <c r="BG255" i="2"/>
  <c r="AO255" i="2"/>
  <c r="AP255" i="2"/>
  <c r="AZ254" i="2"/>
  <c r="L257" i="2"/>
  <c r="T257" i="2" s="1"/>
  <c r="N257" i="2"/>
  <c r="P257" i="2"/>
  <c r="Q257" i="2"/>
  <c r="Y257" i="2" s="1"/>
  <c r="O257" i="2"/>
  <c r="R257" i="2"/>
  <c r="Z257" i="2" s="1"/>
  <c r="AJ257" i="2" s="1"/>
  <c r="M257" i="2"/>
  <c r="AI256" i="2"/>
  <c r="W256" i="2"/>
  <c r="AG256" i="2" s="1"/>
  <c r="AH256" i="2"/>
  <c r="V256" i="2"/>
  <c r="AF256" i="2" s="1"/>
  <c r="U256" i="2"/>
  <c r="AE256" i="2" s="1"/>
  <c r="K258" i="2"/>
  <c r="AD256" i="2"/>
  <c r="AV255" i="2" l="1"/>
  <c r="BH255" i="2" s="1"/>
  <c r="AB256" i="2"/>
  <c r="AS256" i="2"/>
  <c r="AR256" i="2"/>
  <c r="BB255" i="2"/>
  <c r="BC255" i="2"/>
  <c r="BD255" i="2"/>
  <c r="S258" i="2"/>
  <c r="AA258" i="2"/>
  <c r="AK258" i="2" s="1"/>
  <c r="AZ255" i="2"/>
  <c r="BA255" i="2"/>
  <c r="AT256" i="2"/>
  <c r="BD256" i="2" s="1"/>
  <c r="AN256" i="2"/>
  <c r="AQ256" i="2"/>
  <c r="BG256" i="2"/>
  <c r="AO256" i="2"/>
  <c r="AP256" i="2"/>
  <c r="AM257" i="2"/>
  <c r="AY255" i="2"/>
  <c r="AX255" i="2"/>
  <c r="L258" i="2"/>
  <c r="T258" i="2" s="1"/>
  <c r="N258" i="2"/>
  <c r="P258" i="2"/>
  <c r="Q258" i="2"/>
  <c r="Y258" i="2" s="1"/>
  <c r="O258" i="2"/>
  <c r="W258" i="2" s="1"/>
  <c r="R258" i="2"/>
  <c r="Z258" i="2" s="1"/>
  <c r="AJ258" i="2" s="1"/>
  <c r="M258" i="2"/>
  <c r="AI257" i="2"/>
  <c r="V257" i="2"/>
  <c r="AF257" i="2" s="1"/>
  <c r="U257" i="2"/>
  <c r="AE257" i="2" s="1"/>
  <c r="X257" i="2"/>
  <c r="AH257" i="2" s="1"/>
  <c r="W257" i="2"/>
  <c r="AG257" i="2" s="1"/>
  <c r="AD257" i="2"/>
  <c r="K259" i="2"/>
  <c r="AV256" i="2" l="1"/>
  <c r="BH256" i="2" s="1"/>
  <c r="AB257" i="2"/>
  <c r="AS257" i="2"/>
  <c r="AR257" i="2"/>
  <c r="BB256" i="2"/>
  <c r="BC256" i="2"/>
  <c r="S259" i="2"/>
  <c r="AA259" i="2"/>
  <c r="AK259" i="2" s="1"/>
  <c r="AT257" i="2"/>
  <c r="AO257" i="2"/>
  <c r="AP257" i="2"/>
  <c r="AN257" i="2"/>
  <c r="AM258" i="2"/>
  <c r="AQ257" i="2"/>
  <c r="BG257" i="2"/>
  <c r="BA256" i="2"/>
  <c r="AZ256" i="2"/>
  <c r="AX256" i="2"/>
  <c r="AY256" i="2"/>
  <c r="L259" i="2"/>
  <c r="T259" i="2" s="1"/>
  <c r="N259" i="2"/>
  <c r="P259" i="2"/>
  <c r="X259" i="2" s="1"/>
  <c r="Q259" i="2"/>
  <c r="Y259" i="2" s="1"/>
  <c r="O259" i="2"/>
  <c r="W259" i="2" s="1"/>
  <c r="R259" i="2"/>
  <c r="Z259" i="2" s="1"/>
  <c r="AJ259" i="2" s="1"/>
  <c r="M259" i="2"/>
  <c r="AI258" i="2"/>
  <c r="X258" i="2"/>
  <c r="AH258" i="2" s="1"/>
  <c r="AG258" i="2"/>
  <c r="V258" i="2"/>
  <c r="AF258" i="2" s="1"/>
  <c r="U258" i="2"/>
  <c r="K260" i="2"/>
  <c r="AD258" i="2"/>
  <c r="AB258" i="2" l="1"/>
  <c r="AV257" i="2"/>
  <c r="BH257" i="2" s="1"/>
  <c r="AS258" i="2"/>
  <c r="AR258" i="2"/>
  <c r="BD257" i="2"/>
  <c r="BB257" i="2"/>
  <c r="BC257" i="2"/>
  <c r="S260" i="2"/>
  <c r="AA260" i="2"/>
  <c r="AK260" i="2" s="1"/>
  <c r="AZ257" i="2"/>
  <c r="BA257" i="2"/>
  <c r="AY257" i="2"/>
  <c r="AX257" i="2"/>
  <c r="AT258" i="2"/>
  <c r="AO258" i="2"/>
  <c r="AP258" i="2"/>
  <c r="AN258" i="2"/>
  <c r="AM259" i="2"/>
  <c r="BG258" i="2"/>
  <c r="AQ258" i="2"/>
  <c r="L260" i="2"/>
  <c r="T260" i="2" s="1"/>
  <c r="N260" i="2"/>
  <c r="P260" i="2"/>
  <c r="X260" i="2" s="1"/>
  <c r="Q260" i="2"/>
  <c r="Y260" i="2" s="1"/>
  <c r="AI260" i="2" s="1"/>
  <c r="O260" i="2"/>
  <c r="R260" i="2"/>
  <c r="Z260" i="2" s="1"/>
  <c r="AJ260" i="2" s="1"/>
  <c r="M260" i="2"/>
  <c r="AI259" i="2"/>
  <c r="AE258" i="2"/>
  <c r="AH259" i="2"/>
  <c r="AG259" i="2"/>
  <c r="V259" i="2"/>
  <c r="AF259" i="2" s="1"/>
  <c r="U259" i="2"/>
  <c r="AD259" i="2"/>
  <c r="K261" i="2"/>
  <c r="AB259" i="2" l="1"/>
  <c r="AV258" i="2"/>
  <c r="BH258" i="2" s="1"/>
  <c r="BD258" i="2"/>
  <c r="BB258" i="2"/>
  <c r="AS259" i="2"/>
  <c r="AR259" i="2"/>
  <c r="BC258" i="2"/>
  <c r="S261" i="2"/>
  <c r="AA261" i="2"/>
  <c r="AK261" i="2" s="1"/>
  <c r="AT259" i="2"/>
  <c r="AO259" i="2"/>
  <c r="AP259" i="2"/>
  <c r="BG259" i="2"/>
  <c r="AM260" i="2"/>
  <c r="AN259" i="2"/>
  <c r="AQ259" i="2"/>
  <c r="AX258" i="2"/>
  <c r="BA258" i="2"/>
  <c r="AZ258" i="2"/>
  <c r="AY258" i="2"/>
  <c r="L261" i="2"/>
  <c r="T261" i="2" s="1"/>
  <c r="N261" i="2"/>
  <c r="V261" i="2" s="1"/>
  <c r="P261" i="2"/>
  <c r="Q261" i="2"/>
  <c r="O261" i="2"/>
  <c r="R261" i="2"/>
  <c r="Z261" i="2" s="1"/>
  <c r="AJ261" i="2" s="1"/>
  <c r="M261" i="2"/>
  <c r="U261" i="2" s="1"/>
  <c r="AE259" i="2"/>
  <c r="W260" i="2"/>
  <c r="AG260" i="2" s="1"/>
  <c r="AH260" i="2"/>
  <c r="V260" i="2"/>
  <c r="AF260" i="2" s="1"/>
  <c r="U260" i="2"/>
  <c r="AE260" i="2" s="1"/>
  <c r="AD260" i="2"/>
  <c r="K262" i="2"/>
  <c r="BD259" i="2" l="1"/>
  <c r="BB259" i="2"/>
  <c r="BC259" i="2"/>
  <c r="AV259" i="2"/>
  <c r="BH259" i="2" s="1"/>
  <c r="AB260" i="2"/>
  <c r="AS260" i="2"/>
  <c r="AR260" i="2"/>
  <c r="S262" i="2"/>
  <c r="AA262" i="2"/>
  <c r="AK262" i="2" s="1"/>
  <c r="BA259" i="2"/>
  <c r="AZ259" i="2"/>
  <c r="AY259" i="2"/>
  <c r="AX259" i="2"/>
  <c r="AT260" i="2"/>
  <c r="AN260" i="2"/>
  <c r="AP260" i="2"/>
  <c r="BG260" i="2"/>
  <c r="AQ260" i="2"/>
  <c r="AO260" i="2"/>
  <c r="AM261" i="2"/>
  <c r="L262" i="2"/>
  <c r="T262" i="2" s="1"/>
  <c r="N262" i="2"/>
  <c r="P262" i="2"/>
  <c r="Q262" i="2"/>
  <c r="Y262" i="2" s="1"/>
  <c r="O262" i="2"/>
  <c r="W262" i="2" s="1"/>
  <c r="R262" i="2"/>
  <c r="Z262" i="2" s="1"/>
  <c r="AJ262" i="2" s="1"/>
  <c r="M262" i="2"/>
  <c r="Y261" i="2"/>
  <c r="AI261" i="2" s="1"/>
  <c r="AF261" i="2"/>
  <c r="AE261" i="2"/>
  <c r="X261" i="2"/>
  <c r="AH261" i="2" s="1"/>
  <c r="W261" i="2"/>
  <c r="AG261" i="2" s="1"/>
  <c r="K263" i="2"/>
  <c r="AD261" i="2"/>
  <c r="BD260" i="2" l="1"/>
  <c r="AV260" i="2"/>
  <c r="BH260" i="2" s="1"/>
  <c r="AB261" i="2"/>
  <c r="AS261" i="2"/>
  <c r="AR261" i="2"/>
  <c r="BB260" i="2"/>
  <c r="BC260" i="2"/>
  <c r="S263" i="2"/>
  <c r="AA263" i="2"/>
  <c r="AK263" i="2" s="1"/>
  <c r="BA260" i="2"/>
  <c r="AT261" i="2"/>
  <c r="BG261" i="2"/>
  <c r="AN261" i="2"/>
  <c r="AM262" i="2"/>
  <c r="AQ261" i="2"/>
  <c r="AO261" i="2"/>
  <c r="AP261" i="2"/>
  <c r="AZ260" i="2"/>
  <c r="AY260" i="2"/>
  <c r="AX260" i="2"/>
  <c r="L263" i="2"/>
  <c r="T263" i="2" s="1"/>
  <c r="N263" i="2"/>
  <c r="V263" i="2" s="1"/>
  <c r="P263" i="2"/>
  <c r="Q263" i="2"/>
  <c r="Y263" i="2" s="1"/>
  <c r="AI263" i="2" s="1"/>
  <c r="O263" i="2"/>
  <c r="R263" i="2"/>
  <c r="Z263" i="2" s="1"/>
  <c r="AJ263" i="2" s="1"/>
  <c r="M263" i="2"/>
  <c r="U263" i="2" s="1"/>
  <c r="AI262" i="2"/>
  <c r="X262" i="2"/>
  <c r="AH262" i="2" s="1"/>
  <c r="AG262" i="2"/>
  <c r="V262" i="2"/>
  <c r="AF262" i="2" s="1"/>
  <c r="U262" i="2"/>
  <c r="AE262" i="2" s="1"/>
  <c r="AD262" i="2"/>
  <c r="K264" i="2"/>
  <c r="AV261" i="2" l="1"/>
  <c r="BH261" i="2" s="1"/>
  <c r="AB262" i="2"/>
  <c r="BD261" i="2"/>
  <c r="BB261" i="2"/>
  <c r="AS262" i="2"/>
  <c r="AR262" i="2"/>
  <c r="BC261" i="2"/>
  <c r="S264" i="2"/>
  <c r="AA264" i="2"/>
  <c r="AK264" i="2" s="1"/>
  <c r="AY261" i="2"/>
  <c r="AZ261" i="2"/>
  <c r="BA261" i="2"/>
  <c r="AX261" i="2"/>
  <c r="AT262" i="2"/>
  <c r="AN262" i="2"/>
  <c r="AM263" i="2"/>
  <c r="AQ262" i="2"/>
  <c r="AO262" i="2"/>
  <c r="AP262" i="2"/>
  <c r="BG262" i="2"/>
  <c r="L264" i="2"/>
  <c r="T264" i="2" s="1"/>
  <c r="N264" i="2"/>
  <c r="P264" i="2"/>
  <c r="Q264" i="2"/>
  <c r="Y264" i="2" s="1"/>
  <c r="O264" i="2"/>
  <c r="M264" i="2"/>
  <c r="U264" i="2" s="1"/>
  <c r="R264" i="2"/>
  <c r="Z264" i="2" s="1"/>
  <c r="AJ264" i="2" s="1"/>
  <c r="AE263" i="2"/>
  <c r="AF263" i="2"/>
  <c r="X263" i="2"/>
  <c r="AH263" i="2" s="1"/>
  <c r="W263" i="2"/>
  <c r="AG263" i="2" s="1"/>
  <c r="AD263" i="2"/>
  <c r="K265" i="2"/>
  <c r="AV262" i="2" l="1"/>
  <c r="BH262" i="2" s="1"/>
  <c r="AB263" i="2"/>
  <c r="BB262" i="2"/>
  <c r="BC262" i="2"/>
  <c r="BD262" i="2"/>
  <c r="AR263" i="2"/>
  <c r="AS263" i="2"/>
  <c r="S265" i="2"/>
  <c r="AA265" i="2"/>
  <c r="AK265" i="2" s="1"/>
  <c r="BA262" i="2"/>
  <c r="AZ262" i="2"/>
  <c r="AY262" i="2"/>
  <c r="AT263" i="2"/>
  <c r="BD263" i="2" s="1"/>
  <c r="AM264" i="2"/>
  <c r="AN263" i="2"/>
  <c r="BG263" i="2"/>
  <c r="AQ263" i="2"/>
  <c r="AO263" i="2"/>
  <c r="AP263" i="2"/>
  <c r="AX262" i="2"/>
  <c r="L265" i="2"/>
  <c r="T265" i="2" s="1"/>
  <c r="N265" i="2"/>
  <c r="V265" i="2" s="1"/>
  <c r="P265" i="2"/>
  <c r="Q265" i="2"/>
  <c r="Y265" i="2" s="1"/>
  <c r="AI265" i="2" s="1"/>
  <c r="O265" i="2"/>
  <c r="R265" i="2"/>
  <c r="Z265" i="2" s="1"/>
  <c r="AJ265" i="2" s="1"/>
  <c r="M265" i="2"/>
  <c r="AI264" i="2"/>
  <c r="V264" i="2"/>
  <c r="AF264" i="2" s="1"/>
  <c r="AD264" i="2"/>
  <c r="AE264" i="2"/>
  <c r="X264" i="2"/>
  <c r="AH264" i="2" s="1"/>
  <c r="W264" i="2"/>
  <c r="AG264" i="2" s="1"/>
  <c r="K266" i="2"/>
  <c r="BC263" i="2" l="1"/>
  <c r="BB263" i="2"/>
  <c r="AV263" i="2"/>
  <c r="BH263" i="2" s="1"/>
  <c r="AB264" i="2"/>
  <c r="AR264" i="2"/>
  <c r="AS264" i="2"/>
  <c r="S266" i="2"/>
  <c r="AA266" i="2"/>
  <c r="AK266" i="2" s="1"/>
  <c r="AY263" i="2"/>
  <c r="BA263" i="2"/>
  <c r="AZ263" i="2"/>
  <c r="AX263" i="2"/>
  <c r="AT264" i="2"/>
  <c r="AQ264" i="2"/>
  <c r="BG264" i="2"/>
  <c r="AO264" i="2"/>
  <c r="AP264" i="2"/>
  <c r="AM265" i="2"/>
  <c r="AN264" i="2"/>
  <c r="L266" i="2"/>
  <c r="T266" i="2" s="1"/>
  <c r="N266" i="2"/>
  <c r="P266" i="2"/>
  <c r="Q266" i="2"/>
  <c r="Y266" i="2" s="1"/>
  <c r="AI266" i="2" s="1"/>
  <c r="O266" i="2"/>
  <c r="W266" i="2" s="1"/>
  <c r="R266" i="2"/>
  <c r="Z266" i="2" s="1"/>
  <c r="AJ266" i="2" s="1"/>
  <c r="M266" i="2"/>
  <c r="U265" i="2"/>
  <c r="AE265" i="2" s="1"/>
  <c r="AF265" i="2"/>
  <c r="X265" i="2"/>
  <c r="AH265" i="2" s="1"/>
  <c r="W265" i="2"/>
  <c r="AG265" i="2" s="1"/>
  <c r="AD265" i="2"/>
  <c r="K267" i="2"/>
  <c r="BD264" i="2" l="1"/>
  <c r="AV264" i="2"/>
  <c r="BH264" i="2" s="1"/>
  <c r="AB265" i="2"/>
  <c r="AS265" i="2"/>
  <c r="AR265" i="2"/>
  <c r="BC264" i="2"/>
  <c r="BB264" i="2"/>
  <c r="S267" i="2"/>
  <c r="AA267" i="2"/>
  <c r="AK267" i="2" s="1"/>
  <c r="AT265" i="2"/>
  <c r="AM266" i="2"/>
  <c r="AN265" i="2"/>
  <c r="BG265" i="2"/>
  <c r="AQ265" i="2"/>
  <c r="AO265" i="2"/>
  <c r="AP265" i="2"/>
  <c r="BA264" i="2"/>
  <c r="AZ264" i="2"/>
  <c r="AY264" i="2"/>
  <c r="AX264" i="2"/>
  <c r="L267" i="2"/>
  <c r="T267" i="2" s="1"/>
  <c r="N267" i="2"/>
  <c r="V267" i="2" s="1"/>
  <c r="P267" i="2"/>
  <c r="Q267" i="2"/>
  <c r="O267" i="2"/>
  <c r="R267" i="2"/>
  <c r="Z267" i="2" s="1"/>
  <c r="AJ267" i="2" s="1"/>
  <c r="M267" i="2"/>
  <c r="X266" i="2"/>
  <c r="AH266" i="2" s="1"/>
  <c r="AG266" i="2"/>
  <c r="V266" i="2"/>
  <c r="AF266" i="2" s="1"/>
  <c r="U266" i="2"/>
  <c r="AE266" i="2" s="1"/>
  <c r="K268" i="2"/>
  <c r="AD266" i="2"/>
  <c r="AV265" i="2" l="1"/>
  <c r="AB266" i="2"/>
  <c r="AR266" i="2"/>
  <c r="AS266" i="2"/>
  <c r="BD265" i="2"/>
  <c r="BB265" i="2"/>
  <c r="BC265" i="2"/>
  <c r="S268" i="2"/>
  <c r="AA268" i="2"/>
  <c r="AK268" i="2" s="1"/>
  <c r="AY265" i="2"/>
  <c r="AZ265" i="2"/>
  <c r="BA265" i="2"/>
  <c r="AX265" i="2"/>
  <c r="AT266" i="2"/>
  <c r="AM267" i="2"/>
  <c r="AN266" i="2"/>
  <c r="BG266" i="2"/>
  <c r="AQ266" i="2"/>
  <c r="AO266" i="2"/>
  <c r="AP266" i="2"/>
  <c r="L268" i="2"/>
  <c r="T268" i="2" s="1"/>
  <c r="N268" i="2"/>
  <c r="V268" i="2" s="1"/>
  <c r="P268" i="2"/>
  <c r="Q268" i="2"/>
  <c r="Y268" i="2" s="1"/>
  <c r="O268" i="2"/>
  <c r="M268" i="2"/>
  <c r="U268" i="2" s="1"/>
  <c r="R268" i="2"/>
  <c r="Z268" i="2" s="1"/>
  <c r="AJ268" i="2" s="1"/>
  <c r="Y267" i="2"/>
  <c r="AI267" i="2" s="1"/>
  <c r="AF267" i="2"/>
  <c r="X267" i="2"/>
  <c r="AH267" i="2" s="1"/>
  <c r="W267" i="2"/>
  <c r="AG267" i="2" s="1"/>
  <c r="U267" i="2"/>
  <c r="AE267" i="2" s="1"/>
  <c r="AD267" i="2"/>
  <c r="K269" i="2"/>
  <c r="BD266" i="2" l="1"/>
  <c r="AV266" i="2"/>
  <c r="BH266" i="2" s="1"/>
  <c r="AB267" i="2"/>
  <c r="AR267" i="2"/>
  <c r="AS267" i="2"/>
  <c r="BC266" i="2"/>
  <c r="BB266" i="2"/>
  <c r="S269" i="2"/>
  <c r="AA269" i="2"/>
  <c r="AK269" i="2" s="1"/>
  <c r="AY266" i="2"/>
  <c r="AZ266" i="2"/>
  <c r="BA266" i="2"/>
  <c r="AX266" i="2"/>
  <c r="AT267" i="2"/>
  <c r="AN267" i="2"/>
  <c r="BG267" i="2"/>
  <c r="AQ267" i="2"/>
  <c r="AM268" i="2"/>
  <c r="AO267" i="2"/>
  <c r="AP267" i="2"/>
  <c r="L269" i="2"/>
  <c r="T269" i="2" s="1"/>
  <c r="N269" i="2"/>
  <c r="P269" i="2"/>
  <c r="Q269" i="2"/>
  <c r="Y269" i="2" s="1"/>
  <c r="O269" i="2"/>
  <c r="R269" i="2"/>
  <c r="Z269" i="2" s="1"/>
  <c r="AJ269" i="2" s="1"/>
  <c r="M269" i="2"/>
  <c r="AI268" i="2"/>
  <c r="W268" i="2"/>
  <c r="AG268" i="2" s="1"/>
  <c r="AE268" i="2"/>
  <c r="AF268" i="2"/>
  <c r="X268" i="2"/>
  <c r="AH268" i="2" s="1"/>
  <c r="AD268" i="2"/>
  <c r="K270" i="2"/>
  <c r="AV267" i="2" l="1"/>
  <c r="BH267" i="2" s="1"/>
  <c r="AB268" i="2"/>
  <c r="BC267" i="2"/>
  <c r="AS268" i="2"/>
  <c r="AR268" i="2"/>
  <c r="BD267" i="2"/>
  <c r="BB267" i="2"/>
  <c r="S270" i="2"/>
  <c r="AA270" i="2"/>
  <c r="AK270" i="2" s="1"/>
  <c r="BA267" i="2"/>
  <c r="AT268" i="2"/>
  <c r="AQ268" i="2"/>
  <c r="AO268" i="2"/>
  <c r="AP268" i="2"/>
  <c r="BG268" i="2"/>
  <c r="AN268" i="2"/>
  <c r="AM269" i="2"/>
  <c r="AZ267" i="2"/>
  <c r="AY267" i="2"/>
  <c r="AX267" i="2"/>
  <c r="L270" i="2"/>
  <c r="T270" i="2" s="1"/>
  <c r="N270" i="2"/>
  <c r="V270" i="2" s="1"/>
  <c r="P270" i="2"/>
  <c r="Q270" i="2"/>
  <c r="Y270" i="2" s="1"/>
  <c r="AI270" i="2" s="1"/>
  <c r="O270" i="2"/>
  <c r="R270" i="2"/>
  <c r="Z270" i="2" s="1"/>
  <c r="AJ270" i="2" s="1"/>
  <c r="M270" i="2"/>
  <c r="U270" i="2" s="1"/>
  <c r="AI269" i="2"/>
  <c r="X269" i="2"/>
  <c r="AH269" i="2" s="1"/>
  <c r="W269" i="2"/>
  <c r="AG269" i="2" s="1"/>
  <c r="V269" i="2"/>
  <c r="AF269" i="2" s="1"/>
  <c r="U269" i="2"/>
  <c r="AE269" i="2" s="1"/>
  <c r="AD269" i="2"/>
  <c r="K271" i="2"/>
  <c r="AV268" i="2" l="1"/>
  <c r="BH268" i="2" s="1"/>
  <c r="AB269" i="2"/>
  <c r="AS269" i="2"/>
  <c r="AR269" i="2"/>
  <c r="BD268" i="2"/>
  <c r="BB268" i="2"/>
  <c r="BC268" i="2"/>
  <c r="S271" i="2"/>
  <c r="AA271" i="2"/>
  <c r="AK271" i="2" s="1"/>
  <c r="AZ268" i="2"/>
  <c r="AT269" i="2"/>
  <c r="AN269" i="2"/>
  <c r="AQ269" i="2"/>
  <c r="AM270" i="2"/>
  <c r="BG269" i="2"/>
  <c r="AO269" i="2"/>
  <c r="AP269" i="2"/>
  <c r="AY268" i="2"/>
  <c r="AX268" i="2"/>
  <c r="BA268" i="2"/>
  <c r="L271" i="2"/>
  <c r="T271" i="2" s="1"/>
  <c r="N271" i="2"/>
  <c r="P271" i="2"/>
  <c r="Q271" i="2"/>
  <c r="Y271" i="2" s="1"/>
  <c r="O271" i="2"/>
  <c r="R271" i="2"/>
  <c r="Z271" i="2" s="1"/>
  <c r="AJ271" i="2" s="1"/>
  <c r="M271" i="2"/>
  <c r="AE270" i="2"/>
  <c r="AF270" i="2"/>
  <c r="X270" i="2"/>
  <c r="AH270" i="2" s="1"/>
  <c r="W270" i="2"/>
  <c r="AG270" i="2" s="1"/>
  <c r="AD270" i="2"/>
  <c r="K272" i="2"/>
  <c r="BD269" i="2" l="1"/>
  <c r="AB270" i="2"/>
  <c r="AV269" i="2"/>
  <c r="BH269" i="2" s="1"/>
  <c r="BB269" i="2"/>
  <c r="AS270" i="2"/>
  <c r="AR270" i="2"/>
  <c r="BC269" i="2"/>
  <c r="S272" i="2"/>
  <c r="AA272" i="2"/>
  <c r="AK272" i="2" s="1"/>
  <c r="AZ269" i="2"/>
  <c r="AT270" i="2"/>
  <c r="BG270" i="2"/>
  <c r="AQ270" i="2"/>
  <c r="AN270" i="2"/>
  <c r="AM271" i="2"/>
  <c r="AO270" i="2"/>
  <c r="AP270" i="2"/>
  <c r="BA269" i="2"/>
  <c r="AY269" i="2"/>
  <c r="AX269" i="2"/>
  <c r="L272" i="2"/>
  <c r="T272" i="2" s="1"/>
  <c r="N272" i="2"/>
  <c r="P272" i="2"/>
  <c r="Q272" i="2"/>
  <c r="Y272" i="2" s="1"/>
  <c r="O272" i="2"/>
  <c r="R272" i="2"/>
  <c r="Z272" i="2" s="1"/>
  <c r="AJ272" i="2" s="1"/>
  <c r="M272" i="2"/>
  <c r="AI271" i="2"/>
  <c r="V271" i="2"/>
  <c r="AF271" i="2" s="1"/>
  <c r="U271" i="2"/>
  <c r="AE271" i="2" s="1"/>
  <c r="X271" i="2"/>
  <c r="AH271" i="2" s="1"/>
  <c r="W271" i="2"/>
  <c r="AG271" i="2" s="1"/>
  <c r="K273" i="2"/>
  <c r="AD271" i="2"/>
  <c r="BC270" i="2" l="1"/>
  <c r="BD270" i="2"/>
  <c r="BB270" i="2"/>
  <c r="AV270" i="2"/>
  <c r="BH270" i="2" s="1"/>
  <c r="AB271" i="2"/>
  <c r="AT271" i="2"/>
  <c r="AS271" i="2"/>
  <c r="AR271" i="2"/>
  <c r="S273" i="2"/>
  <c r="AA273" i="2"/>
  <c r="AK273" i="2" s="1"/>
  <c r="AY270" i="2"/>
  <c r="AZ270" i="2"/>
  <c r="BA270" i="2"/>
  <c r="AX270" i="2"/>
  <c r="AO271" i="2"/>
  <c r="AN271" i="2"/>
  <c r="BG271" i="2"/>
  <c r="AQ271" i="2"/>
  <c r="AM272" i="2"/>
  <c r="AP271" i="2"/>
  <c r="L273" i="2"/>
  <c r="T273" i="2" s="1"/>
  <c r="N273" i="2"/>
  <c r="P273" i="2"/>
  <c r="X273" i="2" s="1"/>
  <c r="Q273" i="2"/>
  <c r="Y273" i="2" s="1"/>
  <c r="AI273" i="2" s="1"/>
  <c r="O273" i="2"/>
  <c r="R273" i="2"/>
  <c r="Z273" i="2" s="1"/>
  <c r="AJ273" i="2" s="1"/>
  <c r="M273" i="2"/>
  <c r="AI272" i="2"/>
  <c r="V272" i="2"/>
  <c r="AF272" i="2" s="1"/>
  <c r="U272" i="2"/>
  <c r="AE272" i="2" s="1"/>
  <c r="X272" i="2"/>
  <c r="AH272" i="2" s="1"/>
  <c r="W272" i="2"/>
  <c r="AG272" i="2" s="1"/>
  <c r="AD272" i="2"/>
  <c r="K274" i="2"/>
  <c r="AV271" i="2" l="1"/>
  <c r="BH271" i="2" s="1"/>
  <c r="AB272" i="2"/>
  <c r="BB271" i="2"/>
  <c r="BC271" i="2"/>
  <c r="AR272" i="2"/>
  <c r="AT272" i="2"/>
  <c r="AS272" i="2"/>
  <c r="BD271" i="2"/>
  <c r="S274" i="2"/>
  <c r="AA274" i="2"/>
  <c r="AK274" i="2" s="1"/>
  <c r="AP272" i="2"/>
  <c r="AM273" i="2"/>
  <c r="BG272" i="2"/>
  <c r="AQ272" i="2"/>
  <c r="AO272" i="2"/>
  <c r="AN272" i="2"/>
  <c r="AY271" i="2"/>
  <c r="BA271" i="2"/>
  <c r="AZ271" i="2"/>
  <c r="AX271" i="2"/>
  <c r="L274" i="2"/>
  <c r="T274" i="2" s="1"/>
  <c r="N274" i="2"/>
  <c r="P274" i="2"/>
  <c r="Q274" i="2"/>
  <c r="Y274" i="2" s="1"/>
  <c r="AI274" i="2" s="1"/>
  <c r="O274" i="2"/>
  <c r="R274" i="2"/>
  <c r="Z274" i="2" s="1"/>
  <c r="AJ274" i="2" s="1"/>
  <c r="M274" i="2"/>
  <c r="U274" i="2" s="1"/>
  <c r="W273" i="2"/>
  <c r="AG273" i="2" s="1"/>
  <c r="AH273" i="2"/>
  <c r="V273" i="2"/>
  <c r="AF273" i="2" s="1"/>
  <c r="U273" i="2"/>
  <c r="AE273" i="2" s="1"/>
  <c r="AD273" i="2"/>
  <c r="K275" i="2"/>
  <c r="BC272" i="2" l="1"/>
  <c r="AV272" i="2"/>
  <c r="BH272" i="2" s="1"/>
  <c r="AB273" i="2"/>
  <c r="BD272" i="2"/>
  <c r="AS273" i="2"/>
  <c r="AT273" i="2"/>
  <c r="AR273" i="2"/>
  <c r="BB272" i="2"/>
  <c r="S275" i="2"/>
  <c r="AA275" i="2"/>
  <c r="AK275" i="2" s="1"/>
  <c r="BA272" i="2"/>
  <c r="AY272" i="2"/>
  <c r="AX272" i="2"/>
  <c r="AN273" i="2"/>
  <c r="AO273" i="2"/>
  <c r="BG273" i="2"/>
  <c r="AQ273" i="2"/>
  <c r="AM274" i="2"/>
  <c r="AP273" i="2"/>
  <c r="AZ272" i="2"/>
  <c r="L275" i="2"/>
  <c r="T275" i="2" s="1"/>
  <c r="N275" i="2"/>
  <c r="P275" i="2"/>
  <c r="Q275" i="2"/>
  <c r="Y275" i="2" s="1"/>
  <c r="AI275" i="2" s="1"/>
  <c r="O275" i="2"/>
  <c r="R275" i="2"/>
  <c r="Z275" i="2" s="1"/>
  <c r="AJ275" i="2" s="1"/>
  <c r="M275" i="2"/>
  <c r="V274" i="2"/>
  <c r="AF274" i="2" s="1"/>
  <c r="AE274" i="2"/>
  <c r="X274" i="2"/>
  <c r="AH274" i="2" s="1"/>
  <c r="W274" i="2"/>
  <c r="AG274" i="2" s="1"/>
  <c r="AD274" i="2"/>
  <c r="K276" i="2"/>
  <c r="AV273" i="2" l="1"/>
  <c r="BH273" i="2" s="1"/>
  <c r="AB274" i="2"/>
  <c r="BB273" i="2"/>
  <c r="BD273" i="2"/>
  <c r="AS274" i="2"/>
  <c r="AR274" i="2"/>
  <c r="BC273" i="2"/>
  <c r="S276" i="2"/>
  <c r="AA276" i="2"/>
  <c r="AK276" i="2" s="1"/>
  <c r="BA273" i="2"/>
  <c r="AT274" i="2"/>
  <c r="AN274" i="2"/>
  <c r="BG274" i="2"/>
  <c r="AP274" i="2"/>
  <c r="AQ274" i="2"/>
  <c r="AO274" i="2"/>
  <c r="AM275" i="2"/>
  <c r="AX273" i="2"/>
  <c r="AZ273" i="2"/>
  <c r="AY273" i="2"/>
  <c r="L276" i="2"/>
  <c r="T276" i="2" s="1"/>
  <c r="N276" i="2"/>
  <c r="V276" i="2" s="1"/>
  <c r="P276" i="2"/>
  <c r="Q276" i="2"/>
  <c r="Y276" i="2" s="1"/>
  <c r="AI276" i="2" s="1"/>
  <c r="O276" i="2"/>
  <c r="R276" i="2"/>
  <c r="Z276" i="2" s="1"/>
  <c r="AJ276" i="2" s="1"/>
  <c r="M276" i="2"/>
  <c r="X275" i="2"/>
  <c r="AH275" i="2" s="1"/>
  <c r="W275" i="2"/>
  <c r="AG275" i="2" s="1"/>
  <c r="V275" i="2"/>
  <c r="AF275" i="2" s="1"/>
  <c r="U275" i="2"/>
  <c r="AE275" i="2" s="1"/>
  <c r="AD275" i="2"/>
  <c r="K277" i="2"/>
  <c r="AB275" i="2" l="1"/>
  <c r="AV274" i="2"/>
  <c r="BH274" i="2" s="1"/>
  <c r="AR275" i="2"/>
  <c r="AS275" i="2"/>
  <c r="BB274" i="2"/>
  <c r="BC274" i="2"/>
  <c r="BD274" i="2"/>
  <c r="S277" i="2"/>
  <c r="AA277" i="2"/>
  <c r="AK277" i="2" s="1"/>
  <c r="AZ274" i="2"/>
  <c r="AT275" i="2"/>
  <c r="AQ275" i="2"/>
  <c r="AP275" i="2"/>
  <c r="BG275" i="2"/>
  <c r="AM276" i="2"/>
  <c r="AN275" i="2"/>
  <c r="AO275" i="2"/>
  <c r="AY274" i="2"/>
  <c r="AX274" i="2"/>
  <c r="BA274" i="2"/>
  <c r="L277" i="2"/>
  <c r="T277" i="2" s="1"/>
  <c r="N277" i="2"/>
  <c r="P277" i="2"/>
  <c r="Q277" i="2"/>
  <c r="O277" i="2"/>
  <c r="R277" i="2"/>
  <c r="Z277" i="2" s="1"/>
  <c r="AJ277" i="2" s="1"/>
  <c r="M277" i="2"/>
  <c r="U277" i="2" s="1"/>
  <c r="U276" i="2"/>
  <c r="AE276" i="2" s="1"/>
  <c r="AF276" i="2"/>
  <c r="X276" i="2"/>
  <c r="AH276" i="2" s="1"/>
  <c r="W276" i="2"/>
  <c r="AG276" i="2" s="1"/>
  <c r="K278" i="2"/>
  <c r="AD276" i="2"/>
  <c r="BD275" i="2" l="1"/>
  <c r="AV275" i="2"/>
  <c r="BH275" i="2" s="1"/>
  <c r="AB276" i="2"/>
  <c r="AR276" i="2"/>
  <c r="AS276" i="2"/>
  <c r="BC275" i="2"/>
  <c r="BB275" i="2"/>
  <c r="S278" i="2"/>
  <c r="AA278" i="2"/>
  <c r="AK278" i="2" s="1"/>
  <c r="AY275" i="2"/>
  <c r="AZ275" i="2"/>
  <c r="BA275" i="2"/>
  <c r="AX275" i="2"/>
  <c r="AT276" i="2"/>
  <c r="AO276" i="2"/>
  <c r="AP276" i="2"/>
  <c r="BG276" i="2"/>
  <c r="AQ276" i="2"/>
  <c r="AN276" i="2"/>
  <c r="AM277" i="2"/>
  <c r="L278" i="2"/>
  <c r="T278" i="2" s="1"/>
  <c r="N278" i="2"/>
  <c r="P278" i="2"/>
  <c r="Q278" i="2"/>
  <c r="Y278" i="2" s="1"/>
  <c r="AI278" i="2" s="1"/>
  <c r="O278" i="2"/>
  <c r="W278" i="2" s="1"/>
  <c r="R278" i="2"/>
  <c r="Z278" i="2" s="1"/>
  <c r="AJ278" i="2" s="1"/>
  <c r="M278" i="2"/>
  <c r="AD277" i="2"/>
  <c r="Y277" i="2"/>
  <c r="AI277" i="2" s="1"/>
  <c r="V277" i="2"/>
  <c r="AF277" i="2" s="1"/>
  <c r="AE277" i="2"/>
  <c r="X277" i="2"/>
  <c r="AH277" i="2" s="1"/>
  <c r="W277" i="2"/>
  <c r="AG277" i="2" s="1"/>
  <c r="K279" i="2"/>
  <c r="AV276" i="2" l="1"/>
  <c r="BH276" i="2" s="1"/>
  <c r="AB277" i="2"/>
  <c r="BC276" i="2"/>
  <c r="AR277" i="2"/>
  <c r="AS277" i="2"/>
  <c r="BD276" i="2"/>
  <c r="BB276" i="2"/>
  <c r="S279" i="2"/>
  <c r="AA279" i="2"/>
  <c r="AK279" i="2" s="1"/>
  <c r="BA276" i="2"/>
  <c r="AT277" i="2"/>
  <c r="AO277" i="2"/>
  <c r="BG277" i="2"/>
  <c r="AM278" i="2"/>
  <c r="AQ277" i="2"/>
  <c r="AP277" i="2"/>
  <c r="AN277" i="2"/>
  <c r="AZ276" i="2"/>
  <c r="AX276" i="2"/>
  <c r="AY276" i="2"/>
  <c r="L279" i="2"/>
  <c r="T279" i="2" s="1"/>
  <c r="N279" i="2"/>
  <c r="P279" i="2"/>
  <c r="X279" i="2" s="1"/>
  <c r="Q279" i="2"/>
  <c r="Y279" i="2" s="1"/>
  <c r="AI279" i="2" s="1"/>
  <c r="O279" i="2"/>
  <c r="R279" i="2"/>
  <c r="Z279" i="2" s="1"/>
  <c r="AJ279" i="2" s="1"/>
  <c r="M279" i="2"/>
  <c r="X278" i="2"/>
  <c r="AH278" i="2" s="1"/>
  <c r="AG278" i="2"/>
  <c r="V278" i="2"/>
  <c r="AF278" i="2" s="1"/>
  <c r="U278" i="2"/>
  <c r="AE278" i="2" s="1"/>
  <c r="K280" i="2"/>
  <c r="AD278" i="2"/>
  <c r="AV277" i="2" l="1"/>
  <c r="BH277" i="2" s="1"/>
  <c r="AB278" i="2"/>
  <c r="AR278" i="2"/>
  <c r="AS278" i="2"/>
  <c r="BD277" i="2"/>
  <c r="BC277" i="2"/>
  <c r="BB277" i="2"/>
  <c r="S280" i="2"/>
  <c r="AA280" i="2"/>
  <c r="AK280" i="2" s="1"/>
  <c r="AT278" i="2"/>
  <c r="AM279" i="2"/>
  <c r="AQ278" i="2"/>
  <c r="AO278" i="2"/>
  <c r="BG278" i="2"/>
  <c r="AN278" i="2"/>
  <c r="AP278" i="2"/>
  <c r="AX277" i="2"/>
  <c r="AZ277" i="2"/>
  <c r="AY277" i="2"/>
  <c r="BA277" i="2"/>
  <c r="L280" i="2"/>
  <c r="T280" i="2" s="1"/>
  <c r="N280" i="2"/>
  <c r="V280" i="2" s="1"/>
  <c r="P280" i="2"/>
  <c r="Q280" i="2"/>
  <c r="Y280" i="2" s="1"/>
  <c r="AI280" i="2" s="1"/>
  <c r="O280" i="2"/>
  <c r="R280" i="2"/>
  <c r="Z280" i="2" s="1"/>
  <c r="AJ280" i="2" s="1"/>
  <c r="M280" i="2"/>
  <c r="W279" i="2"/>
  <c r="AG279" i="2" s="1"/>
  <c r="AH279" i="2"/>
  <c r="V279" i="2"/>
  <c r="AF279" i="2" s="1"/>
  <c r="U279" i="2"/>
  <c r="AE279" i="2" s="1"/>
  <c r="K281" i="2"/>
  <c r="AD279" i="2"/>
  <c r="AV278" i="2" l="1"/>
  <c r="BH278" i="2" s="1"/>
  <c r="AB279" i="2"/>
  <c r="AS279" i="2"/>
  <c r="AR279" i="2"/>
  <c r="BD278" i="2"/>
  <c r="BC278" i="2"/>
  <c r="BB278" i="2"/>
  <c r="S281" i="2"/>
  <c r="AA281" i="2"/>
  <c r="AK281" i="2" s="1"/>
  <c r="AY278" i="2"/>
  <c r="AZ278" i="2"/>
  <c r="BA278" i="2"/>
  <c r="AX278" i="2"/>
  <c r="AT279" i="2"/>
  <c r="AM280" i="2"/>
  <c r="BG279" i="2"/>
  <c r="AQ279" i="2"/>
  <c r="AP279" i="2"/>
  <c r="AO279" i="2"/>
  <c r="AN279" i="2"/>
  <c r="L281" i="2"/>
  <c r="T281" i="2" s="1"/>
  <c r="N281" i="2"/>
  <c r="V281" i="2" s="1"/>
  <c r="P281" i="2"/>
  <c r="Q281" i="2"/>
  <c r="O281" i="2"/>
  <c r="R281" i="2"/>
  <c r="Z281" i="2" s="1"/>
  <c r="AJ281" i="2" s="1"/>
  <c r="M281" i="2"/>
  <c r="U281" i="2" s="1"/>
  <c r="U280" i="2"/>
  <c r="AE280" i="2" s="1"/>
  <c r="AF280" i="2"/>
  <c r="AD280" i="2"/>
  <c r="X280" i="2"/>
  <c r="AH280" i="2" s="1"/>
  <c r="W280" i="2"/>
  <c r="AG280" i="2" s="1"/>
  <c r="K282" i="2"/>
  <c r="BD279" i="2" l="1"/>
  <c r="AV279" i="2"/>
  <c r="BH279" i="2" s="1"/>
  <c r="AB280" i="2"/>
  <c r="AR280" i="2"/>
  <c r="AS280" i="2"/>
  <c r="BB279" i="2"/>
  <c r="BC279" i="2"/>
  <c r="S282" i="2"/>
  <c r="AA282" i="2"/>
  <c r="AK282" i="2" s="1"/>
  <c r="AY279" i="2"/>
  <c r="BA279" i="2"/>
  <c r="AZ279" i="2"/>
  <c r="AX279" i="2"/>
  <c r="AT280" i="2"/>
  <c r="BG280" i="2"/>
  <c r="AM281" i="2"/>
  <c r="AQ280" i="2"/>
  <c r="AP280" i="2"/>
  <c r="AN280" i="2"/>
  <c r="AO280" i="2"/>
  <c r="L282" i="2"/>
  <c r="T282" i="2" s="1"/>
  <c r="N282" i="2"/>
  <c r="P282" i="2"/>
  <c r="X282" i="2" s="1"/>
  <c r="Q282" i="2"/>
  <c r="Y282" i="2" s="1"/>
  <c r="O282" i="2"/>
  <c r="R282" i="2"/>
  <c r="Z282" i="2" s="1"/>
  <c r="AJ282" i="2" s="1"/>
  <c r="M282" i="2"/>
  <c r="Y281" i="2"/>
  <c r="AI281" i="2" s="1"/>
  <c r="AE281" i="2"/>
  <c r="AF281" i="2"/>
  <c r="X281" i="2"/>
  <c r="AH281" i="2" s="1"/>
  <c r="W281" i="2"/>
  <c r="AG281" i="2" s="1"/>
  <c r="K283" i="2"/>
  <c r="AD281" i="2"/>
  <c r="AV280" i="2" l="1"/>
  <c r="BH280" i="2" s="1"/>
  <c r="AB281" i="2"/>
  <c r="AR281" i="2"/>
  <c r="AS281" i="2"/>
  <c r="BC280" i="2"/>
  <c r="BD280" i="2"/>
  <c r="BB280" i="2"/>
  <c r="S283" i="2"/>
  <c r="AA283" i="2"/>
  <c r="AK283" i="2" s="1"/>
  <c r="AY280" i="2"/>
  <c r="AZ280" i="2"/>
  <c r="BA280" i="2"/>
  <c r="AT281" i="2"/>
  <c r="AM282" i="2"/>
  <c r="BG281" i="2"/>
  <c r="AP281" i="2"/>
  <c r="AQ281" i="2"/>
  <c r="AN281" i="2"/>
  <c r="AO281" i="2"/>
  <c r="AX280" i="2"/>
  <c r="L283" i="2"/>
  <c r="T283" i="2" s="1"/>
  <c r="N283" i="2"/>
  <c r="P283" i="2"/>
  <c r="Q283" i="2"/>
  <c r="Y283" i="2" s="1"/>
  <c r="O283" i="2"/>
  <c r="W283" i="2" s="1"/>
  <c r="R283" i="2"/>
  <c r="Z283" i="2" s="1"/>
  <c r="AJ283" i="2" s="1"/>
  <c r="M283" i="2"/>
  <c r="AI282" i="2"/>
  <c r="W282" i="2"/>
  <c r="AG282" i="2" s="1"/>
  <c r="AH282" i="2"/>
  <c r="V282" i="2"/>
  <c r="AF282" i="2" s="1"/>
  <c r="U282" i="2"/>
  <c r="AE282" i="2" s="1"/>
  <c r="K284" i="2"/>
  <c r="AD282" i="2"/>
  <c r="BD281" i="2" l="1"/>
  <c r="AV281" i="2"/>
  <c r="AB282" i="2"/>
  <c r="BC281" i="2"/>
  <c r="AS282" i="2"/>
  <c r="AR282" i="2"/>
  <c r="BB281" i="2"/>
  <c r="S284" i="2"/>
  <c r="AA284" i="2"/>
  <c r="AK284" i="2" s="1"/>
  <c r="AY281" i="2"/>
  <c r="BA281" i="2"/>
  <c r="AZ281" i="2"/>
  <c r="AX281" i="2"/>
  <c r="AT282" i="2"/>
  <c r="AP282" i="2"/>
  <c r="BG282" i="2"/>
  <c r="AO282" i="2"/>
  <c r="AN282" i="2"/>
  <c r="AM283" i="2"/>
  <c r="AQ282" i="2"/>
  <c r="L284" i="2"/>
  <c r="T284" i="2" s="1"/>
  <c r="N284" i="2"/>
  <c r="P284" i="2"/>
  <c r="Q284" i="2"/>
  <c r="Y284" i="2" s="1"/>
  <c r="O284" i="2"/>
  <c r="R284" i="2"/>
  <c r="Z284" i="2" s="1"/>
  <c r="AJ284" i="2" s="1"/>
  <c r="M284" i="2"/>
  <c r="U284" i="2" s="1"/>
  <c r="AI283" i="2"/>
  <c r="X283" i="2"/>
  <c r="AH283" i="2" s="1"/>
  <c r="AG283" i="2"/>
  <c r="V283" i="2"/>
  <c r="AF283" i="2" s="1"/>
  <c r="U283" i="2"/>
  <c r="AE283" i="2" s="1"/>
  <c r="AD283" i="2"/>
  <c r="K285" i="2"/>
  <c r="AV282" i="2" l="1"/>
  <c r="BH282" i="2" s="1"/>
  <c r="AB283" i="2"/>
  <c r="BB282" i="2"/>
  <c r="BC282" i="2"/>
  <c r="AR283" i="2"/>
  <c r="AS283" i="2"/>
  <c r="BD282" i="2"/>
  <c r="S285" i="2"/>
  <c r="AA285" i="2"/>
  <c r="AK285" i="2" s="1"/>
  <c r="AZ282" i="2"/>
  <c r="AX282" i="2"/>
  <c r="AT283" i="2"/>
  <c r="AO283" i="2"/>
  <c r="AN283" i="2"/>
  <c r="BG283" i="2"/>
  <c r="AP283" i="2"/>
  <c r="AM284" i="2"/>
  <c r="AQ283" i="2"/>
  <c r="AY282" i="2"/>
  <c r="BA282" i="2"/>
  <c r="L285" i="2"/>
  <c r="T285" i="2" s="1"/>
  <c r="N285" i="2"/>
  <c r="P285" i="2"/>
  <c r="X285" i="2" s="1"/>
  <c r="Q285" i="2"/>
  <c r="Y285" i="2" s="1"/>
  <c r="O285" i="2"/>
  <c r="W285" i="2" s="1"/>
  <c r="R285" i="2"/>
  <c r="Z285" i="2" s="1"/>
  <c r="AJ285" i="2" s="1"/>
  <c r="M285" i="2"/>
  <c r="AI284" i="2"/>
  <c r="V284" i="2"/>
  <c r="AF284" i="2" s="1"/>
  <c r="AE284" i="2"/>
  <c r="X284" i="2"/>
  <c r="AH284" i="2" s="1"/>
  <c r="W284" i="2"/>
  <c r="AG284" i="2" s="1"/>
  <c r="AD284" i="2"/>
  <c r="K286" i="2"/>
  <c r="BD283" i="2" l="1"/>
  <c r="AV283" i="2"/>
  <c r="BH283" i="2" s="1"/>
  <c r="AB284" i="2"/>
  <c r="BC283" i="2"/>
  <c r="BB283" i="2"/>
  <c r="AR284" i="2"/>
  <c r="AS284" i="2"/>
  <c r="S286" i="2"/>
  <c r="AA286" i="2"/>
  <c r="AK286" i="2" s="1"/>
  <c r="AY283" i="2"/>
  <c r="AZ283" i="2"/>
  <c r="AT284" i="2"/>
  <c r="AN284" i="2"/>
  <c r="AP284" i="2"/>
  <c r="AM285" i="2"/>
  <c r="AO284" i="2"/>
  <c r="AQ284" i="2"/>
  <c r="BG284" i="2"/>
  <c r="BA283" i="2"/>
  <c r="AX283" i="2"/>
  <c r="L286" i="2"/>
  <c r="T286" i="2" s="1"/>
  <c r="N286" i="2"/>
  <c r="P286" i="2"/>
  <c r="X286" i="2" s="1"/>
  <c r="Q286" i="2"/>
  <c r="Y286" i="2" s="1"/>
  <c r="AI286" i="2" s="1"/>
  <c r="O286" i="2"/>
  <c r="R286" i="2"/>
  <c r="Z286" i="2" s="1"/>
  <c r="AJ286" i="2" s="1"/>
  <c r="M286" i="2"/>
  <c r="AI285" i="2"/>
  <c r="AG285" i="2"/>
  <c r="AH285" i="2"/>
  <c r="V285" i="2"/>
  <c r="AF285" i="2" s="1"/>
  <c r="U285" i="2"/>
  <c r="K287" i="2"/>
  <c r="AD285" i="2"/>
  <c r="BD284" i="2" l="1"/>
  <c r="BC284" i="2"/>
  <c r="AB285" i="2"/>
  <c r="AV284" i="2"/>
  <c r="BH284" i="2" s="1"/>
  <c r="BB284" i="2"/>
  <c r="AR285" i="2"/>
  <c r="AS285" i="2"/>
  <c r="S287" i="2"/>
  <c r="AA287" i="2"/>
  <c r="AK287" i="2" s="1"/>
  <c r="BA284" i="2"/>
  <c r="AY284" i="2"/>
  <c r="AZ284" i="2"/>
  <c r="AX284" i="2"/>
  <c r="AT285" i="2"/>
  <c r="AQ285" i="2"/>
  <c r="AO285" i="2"/>
  <c r="AM286" i="2"/>
  <c r="AP285" i="2"/>
  <c r="AN285" i="2"/>
  <c r="BG285" i="2"/>
  <c r="L287" i="2"/>
  <c r="T287" i="2" s="1"/>
  <c r="N287" i="2"/>
  <c r="P287" i="2"/>
  <c r="Q287" i="2"/>
  <c r="Y287" i="2" s="1"/>
  <c r="AI287" i="2" s="1"/>
  <c r="O287" i="2"/>
  <c r="W287" i="2" s="1"/>
  <c r="R287" i="2"/>
  <c r="Z287" i="2" s="1"/>
  <c r="AJ287" i="2" s="1"/>
  <c r="M287" i="2"/>
  <c r="AE285" i="2"/>
  <c r="W286" i="2"/>
  <c r="AG286" i="2" s="1"/>
  <c r="AH286" i="2"/>
  <c r="V286" i="2"/>
  <c r="AF286" i="2" s="1"/>
  <c r="U286" i="2"/>
  <c r="AE286" i="2" s="1"/>
  <c r="AD286" i="2"/>
  <c r="K288" i="2"/>
  <c r="BD285" i="2" l="1"/>
  <c r="AV285" i="2"/>
  <c r="BH285" i="2" s="1"/>
  <c r="AB286" i="2"/>
  <c r="AS286" i="2"/>
  <c r="AR286" i="2"/>
  <c r="BC285" i="2"/>
  <c r="BB285" i="2"/>
  <c r="S288" i="2"/>
  <c r="AA288" i="2"/>
  <c r="AK288" i="2" s="1"/>
  <c r="AZ285" i="2"/>
  <c r="AT286" i="2"/>
  <c r="AM287" i="2"/>
  <c r="BG286" i="2"/>
  <c r="AP286" i="2"/>
  <c r="AO286" i="2"/>
  <c r="AN286" i="2"/>
  <c r="AQ286" i="2"/>
  <c r="AY285" i="2"/>
  <c r="AX285" i="2"/>
  <c r="BA285" i="2"/>
  <c r="L288" i="2"/>
  <c r="T288" i="2" s="1"/>
  <c r="N288" i="2"/>
  <c r="P288" i="2"/>
  <c r="Q288" i="2"/>
  <c r="O288" i="2"/>
  <c r="W288" i="2" s="1"/>
  <c r="R288" i="2"/>
  <c r="Z288" i="2" s="1"/>
  <c r="AJ288" i="2" s="1"/>
  <c r="M288" i="2"/>
  <c r="X287" i="2"/>
  <c r="AH287" i="2" s="1"/>
  <c r="AG287" i="2"/>
  <c r="V287" i="2"/>
  <c r="AF287" i="2" s="1"/>
  <c r="U287" i="2"/>
  <c r="AE287" i="2" s="1"/>
  <c r="K289" i="2"/>
  <c r="AD287" i="2"/>
  <c r="AV286" i="2" l="1"/>
  <c r="BH286" i="2" s="1"/>
  <c r="AB287" i="2"/>
  <c r="AR287" i="2"/>
  <c r="AS287" i="2"/>
  <c r="BD286" i="2"/>
  <c r="BB286" i="2"/>
  <c r="BC286" i="2"/>
  <c r="S289" i="2"/>
  <c r="AA289" i="2" s="1"/>
  <c r="AK289" i="2" s="1"/>
  <c r="BA286" i="2"/>
  <c r="AZ286" i="2"/>
  <c r="AX286" i="2"/>
  <c r="AT287" i="2"/>
  <c r="AP287" i="2"/>
  <c r="AQ287" i="2"/>
  <c r="BG287" i="2"/>
  <c r="AM288" i="2"/>
  <c r="AN287" i="2"/>
  <c r="AO287" i="2"/>
  <c r="AY286" i="2"/>
  <c r="L289" i="2"/>
  <c r="T289" i="2" s="1"/>
  <c r="N289" i="2"/>
  <c r="P289" i="2"/>
  <c r="Q289" i="2"/>
  <c r="Y289" i="2" s="1"/>
  <c r="O289" i="2"/>
  <c r="W289" i="2" s="1"/>
  <c r="R289" i="2"/>
  <c r="Z289" i="2" s="1"/>
  <c r="AJ289" i="2" s="1"/>
  <c r="M289" i="2"/>
  <c r="Y288" i="2"/>
  <c r="AI288" i="2" s="1"/>
  <c r="X288" i="2"/>
  <c r="AH288" i="2" s="1"/>
  <c r="AG288" i="2"/>
  <c r="V288" i="2"/>
  <c r="AF288" i="2" s="1"/>
  <c r="U288" i="2"/>
  <c r="K290" i="2"/>
  <c r="AD288" i="2"/>
  <c r="BD287" i="2" l="1"/>
  <c r="AB288" i="2"/>
  <c r="AV287" i="2"/>
  <c r="BH287" i="2" s="1"/>
  <c r="AS288" i="2"/>
  <c r="AR288" i="2"/>
  <c r="BC287" i="2"/>
  <c r="BB287" i="2"/>
  <c r="S290" i="2"/>
  <c r="AA290" i="2"/>
  <c r="AK290" i="2" s="1"/>
  <c r="AZ287" i="2"/>
  <c r="AX287" i="2"/>
  <c r="AT288" i="2"/>
  <c r="AP288" i="2"/>
  <c r="AN288" i="2"/>
  <c r="AQ288" i="2"/>
  <c r="AO288" i="2"/>
  <c r="AM289" i="2"/>
  <c r="BG288" i="2"/>
  <c r="AY287" i="2"/>
  <c r="BA287" i="2"/>
  <c r="L290" i="2"/>
  <c r="T290" i="2" s="1"/>
  <c r="N290" i="2"/>
  <c r="P290" i="2"/>
  <c r="Q290" i="2"/>
  <c r="Y290" i="2" s="1"/>
  <c r="O290" i="2"/>
  <c r="W290" i="2" s="1"/>
  <c r="R290" i="2"/>
  <c r="Z290" i="2" s="1"/>
  <c r="AJ290" i="2" s="1"/>
  <c r="M290" i="2"/>
  <c r="AI289" i="2"/>
  <c r="AE288" i="2"/>
  <c r="X289" i="2"/>
  <c r="AH289" i="2" s="1"/>
  <c r="AG289" i="2"/>
  <c r="V289" i="2"/>
  <c r="AF289" i="2" s="1"/>
  <c r="U289" i="2"/>
  <c r="AE289" i="2" s="1"/>
  <c r="AD289" i="2"/>
  <c r="K291" i="2"/>
  <c r="BD288" i="2" l="1"/>
  <c r="AV288" i="2"/>
  <c r="BH288" i="2" s="1"/>
  <c r="AB289" i="2"/>
  <c r="AS289" i="2"/>
  <c r="AR289" i="2"/>
  <c r="BB288" i="2"/>
  <c r="BC288" i="2"/>
  <c r="S291" i="2"/>
  <c r="AA291" i="2"/>
  <c r="AK291" i="2" s="1"/>
  <c r="AY288" i="2"/>
  <c r="BA288" i="2"/>
  <c r="AX288" i="2"/>
  <c r="AT289" i="2"/>
  <c r="AM290" i="2"/>
  <c r="AO289" i="2"/>
  <c r="AQ289" i="2"/>
  <c r="AP289" i="2"/>
  <c r="AN289" i="2"/>
  <c r="BG289" i="2"/>
  <c r="AZ288" i="2"/>
  <c r="L291" i="2"/>
  <c r="T291" i="2" s="1"/>
  <c r="N291" i="2"/>
  <c r="P291" i="2"/>
  <c r="X291" i="2" s="1"/>
  <c r="Q291" i="2"/>
  <c r="Y291" i="2" s="1"/>
  <c r="AI291" i="2" s="1"/>
  <c r="O291" i="2"/>
  <c r="R291" i="2"/>
  <c r="Z291" i="2" s="1"/>
  <c r="AJ291" i="2" s="1"/>
  <c r="M291" i="2"/>
  <c r="AI290" i="2"/>
  <c r="X290" i="2"/>
  <c r="AH290" i="2" s="1"/>
  <c r="AG290" i="2"/>
  <c r="V290" i="2"/>
  <c r="AF290" i="2" s="1"/>
  <c r="U290" i="2"/>
  <c r="AE290" i="2" s="1"/>
  <c r="AD290" i="2"/>
  <c r="K292" i="2"/>
  <c r="BD289" i="2" l="1"/>
  <c r="AV289" i="2"/>
  <c r="BH289" i="2" s="1"/>
  <c r="AB290" i="2"/>
  <c r="BB289" i="2"/>
  <c r="AR290" i="2"/>
  <c r="AS290" i="2"/>
  <c r="BC289" i="2"/>
  <c r="S292" i="2"/>
  <c r="AA292" i="2"/>
  <c r="AK292" i="2" s="1"/>
  <c r="BA289" i="2"/>
  <c r="AY289" i="2"/>
  <c r="AZ289" i="2"/>
  <c r="AX289" i="2"/>
  <c r="AT290" i="2"/>
  <c r="AP290" i="2"/>
  <c r="AQ290" i="2"/>
  <c r="BG290" i="2"/>
  <c r="AO290" i="2"/>
  <c r="AM291" i="2"/>
  <c r="AN290" i="2"/>
  <c r="L292" i="2"/>
  <c r="T292" i="2" s="1"/>
  <c r="N292" i="2"/>
  <c r="V292" i="2" s="1"/>
  <c r="P292" i="2"/>
  <c r="Q292" i="2"/>
  <c r="Y292" i="2" s="1"/>
  <c r="AI292" i="2" s="1"/>
  <c r="O292" i="2"/>
  <c r="R292" i="2"/>
  <c r="Z292" i="2" s="1"/>
  <c r="AJ292" i="2" s="1"/>
  <c r="M292" i="2"/>
  <c r="U292" i="2" s="1"/>
  <c r="W291" i="2"/>
  <c r="AG291" i="2" s="1"/>
  <c r="AH291" i="2"/>
  <c r="V291" i="2"/>
  <c r="AF291" i="2" s="1"/>
  <c r="U291" i="2"/>
  <c r="AE291" i="2" s="1"/>
  <c r="AD291" i="2"/>
  <c r="K293" i="2"/>
  <c r="AV290" i="2" l="1"/>
  <c r="BH290" i="2" s="1"/>
  <c r="AB291" i="2"/>
  <c r="BC290" i="2"/>
  <c r="AS291" i="2"/>
  <c r="AR291" i="2"/>
  <c r="BB290" i="2"/>
  <c r="BD290" i="2"/>
  <c r="S293" i="2"/>
  <c r="AA293" i="2"/>
  <c r="AK293" i="2" s="1"/>
  <c r="BA290" i="2"/>
  <c r="AY290" i="2"/>
  <c r="AX290" i="2"/>
  <c r="AT291" i="2"/>
  <c r="AO291" i="2"/>
  <c r="AP291" i="2"/>
  <c r="AM292" i="2"/>
  <c r="BG291" i="2"/>
  <c r="AQ291" i="2"/>
  <c r="AN291" i="2"/>
  <c r="AZ290" i="2"/>
  <c r="L293" i="2"/>
  <c r="T293" i="2" s="1"/>
  <c r="N293" i="2"/>
  <c r="P293" i="2"/>
  <c r="Q293" i="2"/>
  <c r="Y293" i="2" s="1"/>
  <c r="O293" i="2"/>
  <c r="W293" i="2" s="1"/>
  <c r="R293" i="2"/>
  <c r="Z293" i="2" s="1"/>
  <c r="AJ293" i="2" s="1"/>
  <c r="M293" i="2"/>
  <c r="AE292" i="2"/>
  <c r="AF292" i="2"/>
  <c r="X292" i="2"/>
  <c r="AH292" i="2" s="1"/>
  <c r="W292" i="2"/>
  <c r="AG292" i="2" s="1"/>
  <c r="AD292" i="2"/>
  <c r="K294" i="2"/>
  <c r="AV291" i="2" l="1"/>
  <c r="BH291" i="2" s="1"/>
  <c r="AB292" i="2"/>
  <c r="AR292" i="2"/>
  <c r="AS292" i="2"/>
  <c r="BB291" i="2"/>
  <c r="BC291" i="2"/>
  <c r="BD291" i="2"/>
  <c r="S294" i="2"/>
  <c r="AA294" i="2"/>
  <c r="AK294" i="2" s="1"/>
  <c r="AT292" i="2"/>
  <c r="AO292" i="2"/>
  <c r="AN292" i="2"/>
  <c r="BG292" i="2"/>
  <c r="AQ292" i="2"/>
  <c r="AM293" i="2"/>
  <c r="AP292" i="2"/>
  <c r="AX291" i="2"/>
  <c r="AZ291" i="2"/>
  <c r="BA291" i="2"/>
  <c r="AY291" i="2"/>
  <c r="L294" i="2"/>
  <c r="N294" i="2"/>
  <c r="P294" i="2"/>
  <c r="Q294" i="2"/>
  <c r="Y294" i="2" s="1"/>
  <c r="AI294" i="2" s="1"/>
  <c r="O294" i="2"/>
  <c r="W294" i="2" s="1"/>
  <c r="R294" i="2"/>
  <c r="Z294" i="2" s="1"/>
  <c r="AJ294" i="2" s="1"/>
  <c r="M294" i="2"/>
  <c r="AI293" i="2"/>
  <c r="X293" i="2"/>
  <c r="AH293" i="2" s="1"/>
  <c r="AG293" i="2"/>
  <c r="V293" i="2"/>
  <c r="AF293" i="2" s="1"/>
  <c r="U293" i="2"/>
  <c r="AE293" i="2" s="1"/>
  <c r="K295" i="2"/>
  <c r="AD293" i="2"/>
  <c r="BD292" i="2" l="1"/>
  <c r="AB293" i="2"/>
  <c r="AV292" i="2"/>
  <c r="BH292" i="2" s="1"/>
  <c r="AR293" i="2"/>
  <c r="AS293" i="2"/>
  <c r="BC292" i="2"/>
  <c r="BB292" i="2"/>
  <c r="S295" i="2"/>
  <c r="AA295" i="2"/>
  <c r="AK295" i="2" s="1"/>
  <c r="AZ292" i="2"/>
  <c r="BA292" i="2"/>
  <c r="AX292" i="2"/>
  <c r="AT293" i="2"/>
  <c r="AQ293" i="2"/>
  <c r="AN293" i="2"/>
  <c r="AP293" i="2"/>
  <c r="AO293" i="2"/>
  <c r="BG293" i="2"/>
  <c r="AM294" i="2"/>
  <c r="AY292" i="2"/>
  <c r="L295" i="2"/>
  <c r="T295" i="2" s="1"/>
  <c r="N295" i="2"/>
  <c r="P295" i="2"/>
  <c r="X295" i="2" s="1"/>
  <c r="Q295" i="2"/>
  <c r="Y295" i="2" s="1"/>
  <c r="O295" i="2"/>
  <c r="R295" i="2"/>
  <c r="Z295" i="2" s="1"/>
  <c r="AJ295" i="2" s="1"/>
  <c r="M295" i="2"/>
  <c r="X294" i="2"/>
  <c r="AH294" i="2" s="1"/>
  <c r="AG294" i="2"/>
  <c r="V294" i="2"/>
  <c r="AF294" i="2" s="1"/>
  <c r="T294" i="2"/>
  <c r="U294" i="2"/>
  <c r="AE294" i="2" s="1"/>
  <c r="K296" i="2"/>
  <c r="AV293" i="2" l="1"/>
  <c r="BH293" i="2" s="1"/>
  <c r="AB294" i="2"/>
  <c r="AR294" i="2"/>
  <c r="AS294" i="2"/>
  <c r="BC293" i="2"/>
  <c r="BD293" i="2"/>
  <c r="BB293" i="2"/>
  <c r="S296" i="2"/>
  <c r="AA296" i="2"/>
  <c r="AK296" i="2" s="1"/>
  <c r="AY293" i="2"/>
  <c r="AZ293" i="2"/>
  <c r="AT294" i="2"/>
  <c r="AN294" i="2"/>
  <c r="AP294" i="2"/>
  <c r="BG294" i="2"/>
  <c r="AM295" i="2"/>
  <c r="AO294" i="2"/>
  <c r="AQ294" i="2"/>
  <c r="AX293" i="2"/>
  <c r="BA293" i="2"/>
  <c r="L296" i="2"/>
  <c r="T296" i="2" s="1"/>
  <c r="N296" i="2"/>
  <c r="P296" i="2"/>
  <c r="Q296" i="2"/>
  <c r="Y296" i="2" s="1"/>
  <c r="AI296" i="2" s="1"/>
  <c r="O296" i="2"/>
  <c r="R296" i="2"/>
  <c r="Z296" i="2" s="1"/>
  <c r="AJ296" i="2" s="1"/>
  <c r="M296" i="2"/>
  <c r="U296" i="2" s="1"/>
  <c r="AD294" i="2"/>
  <c r="AI295" i="2"/>
  <c r="W295" i="2"/>
  <c r="AG295" i="2" s="1"/>
  <c r="AH295" i="2"/>
  <c r="V295" i="2"/>
  <c r="AF295" i="2" s="1"/>
  <c r="U295" i="2"/>
  <c r="AE295" i="2" s="1"/>
  <c r="AD295" i="2"/>
  <c r="K297" i="2"/>
  <c r="BD294" i="2" l="1"/>
  <c r="AV294" i="2"/>
  <c r="BH294" i="2" s="1"/>
  <c r="AB295" i="2"/>
  <c r="AS295" i="2"/>
  <c r="AR295" i="2"/>
  <c r="BC294" i="2"/>
  <c r="BB294" i="2"/>
  <c r="S297" i="2"/>
  <c r="AA297" i="2"/>
  <c r="AK297" i="2" s="1"/>
  <c r="AY294" i="2"/>
  <c r="AX294" i="2"/>
  <c r="AT295" i="2"/>
  <c r="AM296" i="2"/>
  <c r="BG295" i="2"/>
  <c r="AP295" i="2"/>
  <c r="AQ295" i="2"/>
  <c r="AN295" i="2"/>
  <c r="AO295" i="2"/>
  <c r="BA294" i="2"/>
  <c r="AZ294" i="2"/>
  <c r="L297" i="2"/>
  <c r="T297" i="2" s="1"/>
  <c r="N297" i="2"/>
  <c r="P297" i="2"/>
  <c r="Q297" i="2"/>
  <c r="Y297" i="2" s="1"/>
  <c r="AI297" i="2" s="1"/>
  <c r="O297" i="2"/>
  <c r="R297" i="2"/>
  <c r="Z297" i="2" s="1"/>
  <c r="AJ297" i="2" s="1"/>
  <c r="M297" i="2"/>
  <c r="U297" i="2" s="1"/>
  <c r="V296" i="2"/>
  <c r="AF296" i="2" s="1"/>
  <c r="AE296" i="2"/>
  <c r="AD296" i="2"/>
  <c r="X296" i="2"/>
  <c r="AH296" i="2" s="1"/>
  <c r="W296" i="2"/>
  <c r="AG296" i="2" s="1"/>
  <c r="K298" i="2"/>
  <c r="AV295" i="2" l="1"/>
  <c r="BH295" i="2" s="1"/>
  <c r="AB296" i="2"/>
  <c r="AR296" i="2"/>
  <c r="AS296" i="2"/>
  <c r="BD295" i="2"/>
  <c r="BB295" i="2"/>
  <c r="BC295" i="2"/>
  <c r="S298" i="2"/>
  <c r="AA298" i="2"/>
  <c r="AK298" i="2" s="1"/>
  <c r="BA295" i="2"/>
  <c r="AY295" i="2"/>
  <c r="AZ295" i="2"/>
  <c r="AX295" i="2"/>
  <c r="AT296" i="2"/>
  <c r="BG296" i="2"/>
  <c r="AP296" i="2"/>
  <c r="AQ296" i="2"/>
  <c r="AO296" i="2"/>
  <c r="AN296" i="2"/>
  <c r="AM297" i="2"/>
  <c r="L298" i="2"/>
  <c r="T298" i="2" s="1"/>
  <c r="N298" i="2"/>
  <c r="V298" i="2" s="1"/>
  <c r="P298" i="2"/>
  <c r="Q298" i="2"/>
  <c r="Y298" i="2" s="1"/>
  <c r="AI298" i="2" s="1"/>
  <c r="O298" i="2"/>
  <c r="R298" i="2"/>
  <c r="Z298" i="2" s="1"/>
  <c r="AJ298" i="2" s="1"/>
  <c r="M298" i="2"/>
  <c r="U298" i="2" s="1"/>
  <c r="V297" i="2"/>
  <c r="AF297" i="2" s="1"/>
  <c r="AE297" i="2"/>
  <c r="X297" i="2"/>
  <c r="AH297" i="2" s="1"/>
  <c r="W297" i="2"/>
  <c r="AG297" i="2" s="1"/>
  <c r="K299" i="2"/>
  <c r="AD297" i="2"/>
  <c r="AV296" i="2" l="1"/>
  <c r="BH296" i="2" s="1"/>
  <c r="AB297" i="2"/>
  <c r="AR297" i="2"/>
  <c r="AS297" i="2"/>
  <c r="BD296" i="2"/>
  <c r="BC296" i="2"/>
  <c r="BB296" i="2"/>
  <c r="S299" i="2"/>
  <c r="AA299" i="2"/>
  <c r="AK299" i="2" s="1"/>
  <c r="BA296" i="2"/>
  <c r="AY296" i="2"/>
  <c r="AT297" i="2"/>
  <c r="AN297" i="2"/>
  <c r="AQ297" i="2"/>
  <c r="AO297" i="2"/>
  <c r="BG297" i="2"/>
  <c r="AP297" i="2"/>
  <c r="AM298" i="2"/>
  <c r="AZ296" i="2"/>
  <c r="AX296" i="2"/>
  <c r="L299" i="2"/>
  <c r="T299" i="2" s="1"/>
  <c r="N299" i="2"/>
  <c r="P299" i="2"/>
  <c r="Q299" i="2"/>
  <c r="Y299" i="2" s="1"/>
  <c r="AI299" i="2" s="1"/>
  <c r="O299" i="2"/>
  <c r="R299" i="2"/>
  <c r="Z299" i="2" s="1"/>
  <c r="AJ299" i="2" s="1"/>
  <c r="M299" i="2"/>
  <c r="U299" i="2" s="1"/>
  <c r="AE298" i="2"/>
  <c r="AF298" i="2"/>
  <c r="X298" i="2"/>
  <c r="AH298" i="2" s="1"/>
  <c r="W298" i="2"/>
  <c r="AG298" i="2" s="1"/>
  <c r="AD298" i="2"/>
  <c r="K300" i="2"/>
  <c r="BD297" i="2" l="1"/>
  <c r="AV297" i="2"/>
  <c r="AB298" i="2"/>
  <c r="AS298" i="2"/>
  <c r="AR298" i="2"/>
  <c r="BC297" i="2"/>
  <c r="BB297" i="2"/>
  <c r="S300" i="2"/>
  <c r="AA300" i="2"/>
  <c r="AK300" i="2" s="1"/>
  <c r="AY297" i="2"/>
  <c r="AT298" i="2"/>
  <c r="AQ298" i="2"/>
  <c r="AP298" i="2"/>
  <c r="BG298" i="2"/>
  <c r="AN298" i="2"/>
  <c r="AO298" i="2"/>
  <c r="AM299" i="2"/>
  <c r="BA297" i="2"/>
  <c r="AZ297" i="2"/>
  <c r="AX297" i="2"/>
  <c r="L300" i="2"/>
  <c r="T300" i="2" s="1"/>
  <c r="N300" i="2"/>
  <c r="P300" i="2"/>
  <c r="X300" i="2" s="1"/>
  <c r="Q300" i="2"/>
  <c r="Y300" i="2" s="1"/>
  <c r="AI300" i="2" s="1"/>
  <c r="O300" i="2"/>
  <c r="R300" i="2"/>
  <c r="Z300" i="2" s="1"/>
  <c r="AJ300" i="2" s="1"/>
  <c r="M300" i="2"/>
  <c r="X299" i="2"/>
  <c r="AH299" i="2" s="1"/>
  <c r="AE299" i="2"/>
  <c r="W299" i="2"/>
  <c r="AG299" i="2" s="1"/>
  <c r="V299" i="2"/>
  <c r="AF299" i="2" s="1"/>
  <c r="K301" i="2"/>
  <c r="AD299" i="2"/>
  <c r="AV298" i="2" l="1"/>
  <c r="BH298" i="2" s="1"/>
  <c r="AB299" i="2"/>
  <c r="AR299" i="2"/>
  <c r="AS299" i="2"/>
  <c r="BD298" i="2"/>
  <c r="BB298" i="2"/>
  <c r="BC298" i="2"/>
  <c r="S301" i="2"/>
  <c r="AA301" i="2"/>
  <c r="AK301" i="2" s="1"/>
  <c r="AT299" i="2"/>
  <c r="AP299" i="2"/>
  <c r="AM300" i="2"/>
  <c r="BG299" i="2"/>
  <c r="AO299" i="2"/>
  <c r="AQ299" i="2"/>
  <c r="AN299" i="2"/>
  <c r="AZ298" i="2"/>
  <c r="AY298" i="2"/>
  <c r="BA298" i="2"/>
  <c r="AX298" i="2"/>
  <c r="L301" i="2"/>
  <c r="T301" i="2" s="1"/>
  <c r="N301" i="2"/>
  <c r="P301" i="2"/>
  <c r="X301" i="2" s="1"/>
  <c r="Q301" i="2"/>
  <c r="Y301" i="2" s="1"/>
  <c r="AI301" i="2" s="1"/>
  <c r="O301" i="2"/>
  <c r="R301" i="2"/>
  <c r="Z301" i="2" s="1"/>
  <c r="AJ301" i="2" s="1"/>
  <c r="M301" i="2"/>
  <c r="W300" i="2"/>
  <c r="AG300" i="2" s="1"/>
  <c r="AH300" i="2"/>
  <c r="U300" i="2"/>
  <c r="AE300" i="2" s="1"/>
  <c r="V300" i="2"/>
  <c r="AF300" i="2" s="1"/>
  <c r="AD300" i="2"/>
  <c r="K302" i="2"/>
  <c r="AV299" i="2" l="1"/>
  <c r="BH299" i="2" s="1"/>
  <c r="AB300" i="2"/>
  <c r="AR300" i="2"/>
  <c r="AS300" i="2"/>
  <c r="BD299" i="2"/>
  <c r="BC299" i="2"/>
  <c r="BB299" i="2"/>
  <c r="S302" i="2"/>
  <c r="AA302" i="2"/>
  <c r="AK302" i="2" s="1"/>
  <c r="BA299" i="2"/>
  <c r="AX299" i="2"/>
  <c r="AT300" i="2"/>
  <c r="AO300" i="2"/>
  <c r="AN300" i="2"/>
  <c r="AM301" i="2"/>
  <c r="BG300" i="2"/>
  <c r="AQ300" i="2"/>
  <c r="AP300" i="2"/>
  <c r="AZ299" i="2"/>
  <c r="AY299" i="2"/>
  <c r="L302" i="2"/>
  <c r="T302" i="2" s="1"/>
  <c r="N302" i="2"/>
  <c r="P302" i="2"/>
  <c r="Q302" i="2"/>
  <c r="Y302" i="2" s="1"/>
  <c r="AI302" i="2" s="1"/>
  <c r="O302" i="2"/>
  <c r="R302" i="2"/>
  <c r="Z302" i="2" s="1"/>
  <c r="AJ302" i="2" s="1"/>
  <c r="M302" i="2"/>
  <c r="U301" i="2"/>
  <c r="AE301" i="2" s="1"/>
  <c r="AH301" i="2"/>
  <c r="W301" i="2"/>
  <c r="AG301" i="2" s="1"/>
  <c r="V301" i="2"/>
  <c r="K303" i="2"/>
  <c r="AD301" i="2"/>
  <c r="BD300" i="2" l="1"/>
  <c r="AV300" i="2"/>
  <c r="BH300" i="2" s="1"/>
  <c r="AB301" i="2"/>
  <c r="AS301" i="2"/>
  <c r="AR301" i="2"/>
  <c r="BC300" i="2"/>
  <c r="BB300" i="2"/>
  <c r="S303" i="2"/>
  <c r="AA303" i="2"/>
  <c r="AK303" i="2" s="1"/>
  <c r="AZ300" i="2"/>
  <c r="BA300" i="2"/>
  <c r="AY300" i="2"/>
  <c r="AT301" i="2"/>
  <c r="AQ301" i="2"/>
  <c r="BG301" i="2"/>
  <c r="AO301" i="2"/>
  <c r="AN301" i="2"/>
  <c r="AP301" i="2"/>
  <c r="AM302" i="2"/>
  <c r="AX300" i="2"/>
  <c r="L303" i="2"/>
  <c r="T303" i="2" s="1"/>
  <c r="N303" i="2"/>
  <c r="P303" i="2"/>
  <c r="Q303" i="2"/>
  <c r="O303" i="2"/>
  <c r="W303" i="2" s="1"/>
  <c r="R303" i="2"/>
  <c r="Z303" i="2" s="1"/>
  <c r="AJ303" i="2" s="1"/>
  <c r="M303" i="2"/>
  <c r="U302" i="2"/>
  <c r="AE302" i="2" s="1"/>
  <c r="V302" i="2"/>
  <c r="AF302" i="2" s="1"/>
  <c r="AF301" i="2"/>
  <c r="W302" i="2"/>
  <c r="AG302" i="2" s="1"/>
  <c r="X302" i="2"/>
  <c r="AH302" i="2" s="1"/>
  <c r="K304" i="2"/>
  <c r="AD302" i="2"/>
  <c r="BD301" i="2" l="1"/>
  <c r="AV301" i="2"/>
  <c r="BH301" i="2" s="1"/>
  <c r="AB302" i="2"/>
  <c r="AS302" i="2"/>
  <c r="AR302" i="2"/>
  <c r="BB301" i="2"/>
  <c r="BC301" i="2"/>
  <c r="S304" i="2"/>
  <c r="AA304" i="2"/>
  <c r="AK304" i="2" s="1"/>
  <c r="AY301" i="2"/>
  <c r="AT302" i="2"/>
  <c r="AM303" i="2"/>
  <c r="AP302" i="2"/>
  <c r="AO302" i="2"/>
  <c r="AQ302" i="2"/>
  <c r="AN302" i="2"/>
  <c r="BG302" i="2"/>
  <c r="AZ301" i="2"/>
  <c r="BA301" i="2"/>
  <c r="AX301" i="2"/>
  <c r="L304" i="2"/>
  <c r="T304" i="2" s="1"/>
  <c r="N304" i="2"/>
  <c r="P304" i="2"/>
  <c r="Q304" i="2"/>
  <c r="Y304" i="2" s="1"/>
  <c r="O304" i="2"/>
  <c r="W304" i="2" s="1"/>
  <c r="R304" i="2"/>
  <c r="Z304" i="2" s="1"/>
  <c r="AJ304" i="2" s="1"/>
  <c r="M304" i="2"/>
  <c r="Y303" i="2"/>
  <c r="AI303" i="2" s="1"/>
  <c r="V303" i="2"/>
  <c r="AF303" i="2" s="1"/>
  <c r="AG303" i="2"/>
  <c r="U303" i="2"/>
  <c r="AE303" i="2" s="1"/>
  <c r="X303" i="2"/>
  <c r="AH303" i="2" s="1"/>
  <c r="K305" i="2"/>
  <c r="AD303" i="2"/>
  <c r="AV302" i="2" l="1"/>
  <c r="BH302" i="2" s="1"/>
  <c r="AB303" i="2"/>
  <c r="AS303" i="2"/>
  <c r="AR303" i="2"/>
  <c r="BD302" i="2"/>
  <c r="BB302" i="2"/>
  <c r="BC302" i="2"/>
  <c r="S305" i="2"/>
  <c r="AA305" i="2"/>
  <c r="AK305" i="2" s="1"/>
  <c r="AZ302" i="2"/>
  <c r="BA302" i="2"/>
  <c r="AX302" i="2"/>
  <c r="AT303" i="2"/>
  <c r="AN303" i="2"/>
  <c r="AO303" i="2"/>
  <c r="AM304" i="2"/>
  <c r="BG303" i="2"/>
  <c r="AQ303" i="2"/>
  <c r="AP303" i="2"/>
  <c r="AY302" i="2"/>
  <c r="L305" i="2"/>
  <c r="T305" i="2" s="1"/>
  <c r="N305" i="2"/>
  <c r="V305" i="2" s="1"/>
  <c r="P305" i="2"/>
  <c r="Q305" i="2"/>
  <c r="Y305" i="2" s="1"/>
  <c r="O305" i="2"/>
  <c r="W305" i="2" s="1"/>
  <c r="R305" i="2"/>
  <c r="Z305" i="2" s="1"/>
  <c r="AJ305" i="2" s="1"/>
  <c r="M305" i="2"/>
  <c r="AI304" i="2"/>
  <c r="X304" i="2"/>
  <c r="AH304" i="2" s="1"/>
  <c r="AG304" i="2"/>
  <c r="U304" i="2"/>
  <c r="AE304" i="2" s="1"/>
  <c r="V304" i="2"/>
  <c r="AF304" i="2" s="1"/>
  <c r="K306" i="2"/>
  <c r="AD304" i="2"/>
  <c r="AV303" i="2" l="1"/>
  <c r="BH303" i="2" s="1"/>
  <c r="AB304" i="2"/>
  <c r="AS304" i="2"/>
  <c r="AR304" i="2"/>
  <c r="BB303" i="2"/>
  <c r="BD303" i="2"/>
  <c r="BC303" i="2"/>
  <c r="S306" i="2"/>
  <c r="AA306" i="2"/>
  <c r="AK306" i="2" s="1"/>
  <c r="AT304" i="2"/>
  <c r="AQ304" i="2"/>
  <c r="BG304" i="2"/>
  <c r="AM305" i="2"/>
  <c r="AO304" i="2"/>
  <c r="AN304" i="2"/>
  <c r="AP304" i="2"/>
  <c r="AZ303" i="2"/>
  <c r="AY303" i="2"/>
  <c r="BA303" i="2"/>
  <c r="AX303" i="2"/>
  <c r="L306" i="2"/>
  <c r="T306" i="2" s="1"/>
  <c r="N306" i="2"/>
  <c r="P306" i="2"/>
  <c r="Q306" i="2"/>
  <c r="Y306" i="2" s="1"/>
  <c r="AI306" i="2" s="1"/>
  <c r="O306" i="2"/>
  <c r="R306" i="2"/>
  <c r="Z306" i="2" s="1"/>
  <c r="AJ306" i="2" s="1"/>
  <c r="M306" i="2"/>
  <c r="AI305" i="2"/>
  <c r="AF305" i="2"/>
  <c r="AG305" i="2"/>
  <c r="U305" i="2"/>
  <c r="X305" i="2"/>
  <c r="AH305" i="2" s="1"/>
  <c r="K307" i="2"/>
  <c r="AD305" i="2"/>
  <c r="AB305" i="2" l="1"/>
  <c r="AV304" i="2"/>
  <c r="BH304" i="2" s="1"/>
  <c r="AR305" i="2"/>
  <c r="AS305" i="2"/>
  <c r="BD304" i="2"/>
  <c r="BB304" i="2"/>
  <c r="BC304" i="2"/>
  <c r="S307" i="2"/>
  <c r="AA307" i="2"/>
  <c r="AK307" i="2" s="1"/>
  <c r="AZ304" i="2"/>
  <c r="AT305" i="2"/>
  <c r="AP305" i="2"/>
  <c r="BG305" i="2"/>
  <c r="AO305" i="2"/>
  <c r="AQ305" i="2"/>
  <c r="AN305" i="2"/>
  <c r="AM306" i="2"/>
  <c r="AX304" i="2"/>
  <c r="BA304" i="2"/>
  <c r="AY304" i="2"/>
  <c r="L307" i="2"/>
  <c r="T307" i="2" s="1"/>
  <c r="N307" i="2"/>
  <c r="P307" i="2"/>
  <c r="X307" i="2" s="1"/>
  <c r="Q307" i="2"/>
  <c r="O307" i="2"/>
  <c r="R307" i="2"/>
  <c r="Z307" i="2" s="1"/>
  <c r="AJ307" i="2" s="1"/>
  <c r="M307" i="2"/>
  <c r="AE305" i="2"/>
  <c r="U306" i="2"/>
  <c r="AE306" i="2" s="1"/>
  <c r="V306" i="2"/>
  <c r="AF306" i="2" s="1"/>
  <c r="W306" i="2"/>
  <c r="AG306" i="2" s="1"/>
  <c r="X306" i="2"/>
  <c r="AH306" i="2" s="1"/>
  <c r="AD306" i="2"/>
  <c r="K308" i="2"/>
  <c r="AV305" i="2" l="1"/>
  <c r="BH305" i="2" s="1"/>
  <c r="AB306" i="2"/>
  <c r="BD305" i="2"/>
  <c r="AS306" i="2"/>
  <c r="AR306" i="2"/>
  <c r="BC305" i="2"/>
  <c r="BB305" i="2"/>
  <c r="S308" i="2"/>
  <c r="AA308" i="2"/>
  <c r="AK308" i="2" s="1"/>
  <c r="AY305" i="2"/>
  <c r="AT306" i="2"/>
  <c r="AM307" i="2"/>
  <c r="BG306" i="2"/>
  <c r="AO306" i="2"/>
  <c r="AQ306" i="2"/>
  <c r="AP306" i="2"/>
  <c r="AN306" i="2"/>
  <c r="AX305" i="2"/>
  <c r="AZ305" i="2"/>
  <c r="BA305" i="2"/>
  <c r="L308" i="2"/>
  <c r="T308" i="2" s="1"/>
  <c r="N308" i="2"/>
  <c r="V308" i="2" s="1"/>
  <c r="P308" i="2"/>
  <c r="Q308" i="2"/>
  <c r="O308" i="2"/>
  <c r="R308" i="2"/>
  <c r="Z308" i="2" s="1"/>
  <c r="AJ308" i="2" s="1"/>
  <c r="M308" i="2"/>
  <c r="U308" i="2" s="1"/>
  <c r="Y307" i="2"/>
  <c r="AI307" i="2" s="1"/>
  <c r="U307" i="2"/>
  <c r="AE307" i="2" s="1"/>
  <c r="AH307" i="2"/>
  <c r="W307" i="2"/>
  <c r="AG307" i="2" s="1"/>
  <c r="V307" i="2"/>
  <c r="AF307" i="2" s="1"/>
  <c r="K309" i="2"/>
  <c r="AD307" i="2"/>
  <c r="AV306" i="2" l="1"/>
  <c r="BH306" i="2" s="1"/>
  <c r="AB307" i="2"/>
  <c r="AS307" i="2"/>
  <c r="AR307" i="2"/>
  <c r="BD306" i="2"/>
  <c r="BB306" i="2"/>
  <c r="BC306" i="2"/>
  <c r="S309" i="2"/>
  <c r="AA309" i="2"/>
  <c r="AK309" i="2" s="1"/>
  <c r="AZ306" i="2"/>
  <c r="BA306" i="2"/>
  <c r="AX306" i="2"/>
  <c r="AT307" i="2"/>
  <c r="AN307" i="2"/>
  <c r="BG307" i="2"/>
  <c r="AQ307" i="2"/>
  <c r="AP307" i="2"/>
  <c r="AM308" i="2"/>
  <c r="AO307" i="2"/>
  <c r="AY306" i="2"/>
  <c r="L309" i="2"/>
  <c r="T309" i="2" s="1"/>
  <c r="N309" i="2"/>
  <c r="P309" i="2"/>
  <c r="Q309" i="2"/>
  <c r="Y309" i="2" s="1"/>
  <c r="O309" i="2"/>
  <c r="R309" i="2"/>
  <c r="Z309" i="2" s="1"/>
  <c r="AJ309" i="2" s="1"/>
  <c r="M309" i="2"/>
  <c r="U309" i="2" s="1"/>
  <c r="Y308" i="2"/>
  <c r="AI308" i="2" s="1"/>
  <c r="AE308" i="2"/>
  <c r="AF308" i="2"/>
  <c r="W308" i="2"/>
  <c r="AG308" i="2" s="1"/>
  <c r="X308" i="2"/>
  <c r="AH308" i="2" s="1"/>
  <c r="K310" i="2"/>
  <c r="AD308" i="2"/>
  <c r="AV307" i="2" l="1"/>
  <c r="BH307" i="2" s="1"/>
  <c r="AB308" i="2"/>
  <c r="AS308" i="2"/>
  <c r="AR308" i="2"/>
  <c r="BB307" i="2"/>
  <c r="BD307" i="2"/>
  <c r="BC307" i="2"/>
  <c r="S310" i="2"/>
  <c r="AA310" i="2"/>
  <c r="AK310" i="2" s="1"/>
  <c r="AT308" i="2"/>
  <c r="AM309" i="2"/>
  <c r="AO308" i="2"/>
  <c r="BG308" i="2"/>
  <c r="AP308" i="2"/>
  <c r="AN308" i="2"/>
  <c r="AQ308" i="2"/>
  <c r="AX307" i="2"/>
  <c r="AZ307" i="2"/>
  <c r="BA307" i="2"/>
  <c r="AY307" i="2"/>
  <c r="L310" i="2"/>
  <c r="T310" i="2" s="1"/>
  <c r="N310" i="2"/>
  <c r="P310" i="2"/>
  <c r="Q310" i="2"/>
  <c r="Y310" i="2" s="1"/>
  <c r="O310" i="2"/>
  <c r="R310" i="2"/>
  <c r="Z310" i="2" s="1"/>
  <c r="AJ310" i="2" s="1"/>
  <c r="M310" i="2"/>
  <c r="U310" i="2" s="1"/>
  <c r="AI309" i="2"/>
  <c r="X309" i="2"/>
  <c r="AH309" i="2" s="1"/>
  <c r="AE309" i="2"/>
  <c r="W309" i="2"/>
  <c r="AG309" i="2" s="1"/>
  <c r="V309" i="2"/>
  <c r="AF309" i="2" s="1"/>
  <c r="K311" i="2"/>
  <c r="AD309" i="2"/>
  <c r="AV308" i="2" l="1"/>
  <c r="BH308" i="2" s="1"/>
  <c r="AB309" i="2"/>
  <c r="AS309" i="2"/>
  <c r="AR309" i="2"/>
  <c r="BD308" i="2"/>
  <c r="BB308" i="2"/>
  <c r="BC308" i="2"/>
  <c r="S311" i="2"/>
  <c r="AA311" i="2"/>
  <c r="AK311" i="2" s="1"/>
  <c r="BA308" i="2"/>
  <c r="AY308" i="2"/>
  <c r="AZ308" i="2"/>
  <c r="AX308" i="2"/>
  <c r="AT309" i="2"/>
  <c r="AM310" i="2"/>
  <c r="AN309" i="2"/>
  <c r="AP309" i="2"/>
  <c r="BG309" i="2"/>
  <c r="AO309" i="2"/>
  <c r="AQ309" i="2"/>
  <c r="L311" i="2"/>
  <c r="T311" i="2" s="1"/>
  <c r="N311" i="2"/>
  <c r="P311" i="2"/>
  <c r="Q311" i="2"/>
  <c r="Y311" i="2" s="1"/>
  <c r="O311" i="2"/>
  <c r="R311" i="2"/>
  <c r="Z311" i="2" s="1"/>
  <c r="AJ311" i="2" s="1"/>
  <c r="M311" i="2"/>
  <c r="AI310" i="2"/>
  <c r="V310" i="2"/>
  <c r="AF310" i="2" s="1"/>
  <c r="AE310" i="2"/>
  <c r="W310" i="2"/>
  <c r="AG310" i="2" s="1"/>
  <c r="X310" i="2"/>
  <c r="AH310" i="2" s="1"/>
  <c r="K312" i="2"/>
  <c r="AD310" i="2"/>
  <c r="BD309" i="2" l="1"/>
  <c r="AV309" i="2"/>
  <c r="BH309" i="2" s="1"/>
  <c r="AB310" i="2"/>
  <c r="AS310" i="2"/>
  <c r="AR310" i="2"/>
  <c r="BB309" i="2"/>
  <c r="BC309" i="2"/>
  <c r="S312" i="2"/>
  <c r="AA312" i="2"/>
  <c r="AK312" i="2" s="1"/>
  <c r="AY309" i="2"/>
  <c r="AZ309" i="2"/>
  <c r="BA309" i="2"/>
  <c r="AX309" i="2"/>
  <c r="AT310" i="2"/>
  <c r="AN310" i="2"/>
  <c r="AM311" i="2"/>
  <c r="AO310" i="2"/>
  <c r="AP310" i="2"/>
  <c r="BG310" i="2"/>
  <c r="AQ310" i="2"/>
  <c r="L312" i="2"/>
  <c r="N312" i="2"/>
  <c r="P312" i="2"/>
  <c r="Q312" i="2"/>
  <c r="Y312" i="2" s="1"/>
  <c r="O312" i="2"/>
  <c r="W312" i="2" s="1"/>
  <c r="R312" i="2"/>
  <c r="Z312" i="2" s="1"/>
  <c r="AJ312" i="2" s="1"/>
  <c r="M312" i="2"/>
  <c r="AI311" i="2"/>
  <c r="U311" i="2"/>
  <c r="AE311" i="2" s="1"/>
  <c r="X311" i="2"/>
  <c r="AH311" i="2" s="1"/>
  <c r="W311" i="2"/>
  <c r="AG311" i="2" s="1"/>
  <c r="V311" i="2"/>
  <c r="AF311" i="2" s="1"/>
  <c r="K313" i="2"/>
  <c r="AD311" i="2"/>
  <c r="BD310" i="2" l="1"/>
  <c r="AV310" i="2"/>
  <c r="BH310" i="2" s="1"/>
  <c r="AB311" i="2"/>
  <c r="AS311" i="2"/>
  <c r="AR311" i="2"/>
  <c r="BB310" i="2"/>
  <c r="BC310" i="2"/>
  <c r="S313" i="2"/>
  <c r="AA313" i="2"/>
  <c r="AK313" i="2" s="1"/>
  <c r="BA310" i="2"/>
  <c r="AY310" i="2"/>
  <c r="AT311" i="2"/>
  <c r="AQ311" i="2"/>
  <c r="AM312" i="2"/>
  <c r="AO311" i="2"/>
  <c r="AP311" i="2"/>
  <c r="AN311" i="2"/>
  <c r="BG311" i="2"/>
  <c r="AX310" i="2"/>
  <c r="AZ310" i="2"/>
  <c r="L313" i="2"/>
  <c r="T313" i="2" s="1"/>
  <c r="N313" i="2"/>
  <c r="P313" i="2"/>
  <c r="Q313" i="2"/>
  <c r="Y313" i="2" s="1"/>
  <c r="O313" i="2"/>
  <c r="W313" i="2" s="1"/>
  <c r="R313" i="2"/>
  <c r="Z313" i="2" s="1"/>
  <c r="AJ313" i="2" s="1"/>
  <c r="M313" i="2"/>
  <c r="AI312" i="2"/>
  <c r="X312" i="2"/>
  <c r="AH312" i="2" s="1"/>
  <c r="T312" i="2"/>
  <c r="AG312" i="2"/>
  <c r="U312" i="2"/>
  <c r="AE312" i="2" s="1"/>
  <c r="V312" i="2"/>
  <c r="AF312" i="2" s="1"/>
  <c r="K314" i="2"/>
  <c r="AB312" i="2" l="1"/>
  <c r="AV311" i="2"/>
  <c r="BH311" i="2" s="1"/>
  <c r="BD311" i="2"/>
  <c r="AR312" i="2"/>
  <c r="AS312" i="2"/>
  <c r="BB311" i="2"/>
  <c r="BC311" i="2"/>
  <c r="S314" i="2"/>
  <c r="AA314" i="2"/>
  <c r="AK314" i="2" s="1"/>
  <c r="AY311" i="2"/>
  <c r="AT312" i="2"/>
  <c r="AM313" i="2"/>
  <c r="AN312" i="2"/>
  <c r="AQ312" i="2"/>
  <c r="AO312" i="2"/>
  <c r="AP312" i="2"/>
  <c r="BG312" i="2"/>
  <c r="AX311" i="2"/>
  <c r="BA311" i="2"/>
  <c r="AZ311" i="2"/>
  <c r="L314" i="2"/>
  <c r="T314" i="2" s="1"/>
  <c r="N314" i="2"/>
  <c r="P314" i="2"/>
  <c r="X314" i="2" s="1"/>
  <c r="Q314" i="2"/>
  <c r="Y314" i="2" s="1"/>
  <c r="O314" i="2"/>
  <c r="R314" i="2"/>
  <c r="Z314" i="2" s="1"/>
  <c r="AJ314" i="2" s="1"/>
  <c r="M314" i="2"/>
  <c r="AD312" i="2"/>
  <c r="AI313" i="2"/>
  <c r="V313" i="2"/>
  <c r="AF313" i="2" s="1"/>
  <c r="AG313" i="2"/>
  <c r="U313" i="2"/>
  <c r="AE313" i="2" s="1"/>
  <c r="X313" i="2"/>
  <c r="AH313" i="2" s="1"/>
  <c r="AD313" i="2"/>
  <c r="K315" i="2"/>
  <c r="AB313" i="2" l="1"/>
  <c r="AV312" i="2"/>
  <c r="BH312" i="2" s="1"/>
  <c r="AS313" i="2"/>
  <c r="AR313" i="2"/>
  <c r="BD312" i="2"/>
  <c r="BC312" i="2"/>
  <c r="BB312" i="2"/>
  <c r="S315" i="2"/>
  <c r="AA315" i="2"/>
  <c r="AK315" i="2" s="1"/>
  <c r="AZ312" i="2"/>
  <c r="BA312" i="2"/>
  <c r="AX312" i="2"/>
  <c r="AT313" i="2"/>
  <c r="AO313" i="2"/>
  <c r="AP313" i="2"/>
  <c r="AM314" i="2"/>
  <c r="AN313" i="2"/>
  <c r="AQ313" i="2"/>
  <c r="BG313" i="2"/>
  <c r="AY312" i="2"/>
  <c r="L315" i="2"/>
  <c r="T315" i="2" s="1"/>
  <c r="N315" i="2"/>
  <c r="P315" i="2"/>
  <c r="Q315" i="2"/>
  <c r="Y315" i="2" s="1"/>
  <c r="AI315" i="2" s="1"/>
  <c r="O315" i="2"/>
  <c r="R315" i="2"/>
  <c r="Z315" i="2" s="1"/>
  <c r="AJ315" i="2" s="1"/>
  <c r="M315" i="2"/>
  <c r="U315" i="2" s="1"/>
  <c r="AI314" i="2"/>
  <c r="W314" i="2"/>
  <c r="AG314" i="2" s="1"/>
  <c r="AH314" i="2"/>
  <c r="U314" i="2"/>
  <c r="V314" i="2"/>
  <c r="AF314" i="2" s="1"/>
  <c r="AD314" i="2"/>
  <c r="K316" i="2"/>
  <c r="AB314" i="2" l="1"/>
  <c r="AV313" i="2"/>
  <c r="AS314" i="2"/>
  <c r="AR314" i="2"/>
  <c r="BB313" i="2"/>
  <c r="BD313" i="2"/>
  <c r="BC313" i="2"/>
  <c r="S316" i="2"/>
  <c r="AA316" i="2"/>
  <c r="AK316" i="2" s="1"/>
  <c r="AT314" i="2"/>
  <c r="AO314" i="2"/>
  <c r="AP314" i="2"/>
  <c r="AM315" i="2"/>
  <c r="AN314" i="2"/>
  <c r="AQ314" i="2"/>
  <c r="BG314" i="2"/>
  <c r="AZ313" i="2"/>
  <c r="BA313" i="2"/>
  <c r="AY313" i="2"/>
  <c r="AX313" i="2"/>
  <c r="L316" i="2"/>
  <c r="T316" i="2" s="1"/>
  <c r="N316" i="2"/>
  <c r="V316" i="2" s="1"/>
  <c r="P316" i="2"/>
  <c r="Q316" i="2"/>
  <c r="Y316" i="2" s="1"/>
  <c r="O316" i="2"/>
  <c r="R316" i="2"/>
  <c r="Z316" i="2" s="1"/>
  <c r="AJ316" i="2" s="1"/>
  <c r="M316" i="2"/>
  <c r="AE314" i="2"/>
  <c r="X315" i="2"/>
  <c r="AH315" i="2" s="1"/>
  <c r="AE315" i="2"/>
  <c r="W315" i="2"/>
  <c r="AG315" i="2" s="1"/>
  <c r="V315" i="2"/>
  <c r="AF315" i="2" s="1"/>
  <c r="AD315" i="2"/>
  <c r="K317" i="2"/>
  <c r="AV314" i="2" l="1"/>
  <c r="BH314" i="2" s="1"/>
  <c r="AB315" i="2"/>
  <c r="AS315" i="2"/>
  <c r="AR315" i="2"/>
  <c r="BD314" i="2"/>
  <c r="BB314" i="2"/>
  <c r="BC314" i="2"/>
  <c r="S317" i="2"/>
  <c r="AA317" i="2"/>
  <c r="AK317" i="2" s="1"/>
  <c r="AZ314" i="2"/>
  <c r="AT315" i="2"/>
  <c r="AQ315" i="2"/>
  <c r="AO315" i="2"/>
  <c r="AP315" i="2"/>
  <c r="AM316" i="2"/>
  <c r="AN315" i="2"/>
  <c r="BG315" i="2"/>
  <c r="BA314" i="2"/>
  <c r="AY314" i="2"/>
  <c r="AX314" i="2"/>
  <c r="L317" i="2"/>
  <c r="T317" i="2" s="1"/>
  <c r="N317" i="2"/>
  <c r="V317" i="2" s="1"/>
  <c r="P317" i="2"/>
  <c r="Q317" i="2"/>
  <c r="Y317" i="2" s="1"/>
  <c r="AI317" i="2" s="1"/>
  <c r="O317" i="2"/>
  <c r="R317" i="2"/>
  <c r="Z317" i="2" s="1"/>
  <c r="AJ317" i="2" s="1"/>
  <c r="M317" i="2"/>
  <c r="AI316" i="2"/>
  <c r="U316" i="2"/>
  <c r="AF316" i="2"/>
  <c r="W316" i="2"/>
  <c r="AG316" i="2" s="1"/>
  <c r="X316" i="2"/>
  <c r="AH316" i="2" s="1"/>
  <c r="K318" i="2"/>
  <c r="AD316" i="2"/>
  <c r="BD315" i="2" l="1"/>
  <c r="AB316" i="2"/>
  <c r="AV315" i="2"/>
  <c r="BH315" i="2" s="1"/>
  <c r="BB315" i="2"/>
  <c r="AS316" i="2"/>
  <c r="AR316" i="2"/>
  <c r="BC315" i="2"/>
  <c r="S318" i="2"/>
  <c r="AA318" i="2"/>
  <c r="AK318" i="2" s="1"/>
  <c r="AY315" i="2"/>
  <c r="BA315" i="2"/>
  <c r="AZ315" i="2"/>
  <c r="AX315" i="2"/>
  <c r="AT316" i="2"/>
  <c r="AN316" i="2"/>
  <c r="AQ316" i="2"/>
  <c r="AO316" i="2"/>
  <c r="AP316" i="2"/>
  <c r="AM317" i="2"/>
  <c r="BG316" i="2"/>
  <c r="L318" i="2"/>
  <c r="T318" i="2" s="1"/>
  <c r="N318" i="2"/>
  <c r="P318" i="2"/>
  <c r="Q318" i="2"/>
  <c r="O318" i="2"/>
  <c r="W318" i="2" s="1"/>
  <c r="R318" i="2"/>
  <c r="Z318" i="2" s="1"/>
  <c r="AJ318" i="2" s="1"/>
  <c r="M318" i="2"/>
  <c r="AE316" i="2"/>
  <c r="W317" i="2"/>
  <c r="AG317" i="2" s="1"/>
  <c r="AF317" i="2"/>
  <c r="U317" i="2"/>
  <c r="AE317" i="2" s="1"/>
  <c r="X317" i="2"/>
  <c r="AH317" i="2" s="1"/>
  <c r="K319" i="2"/>
  <c r="AD317" i="2"/>
  <c r="AV316" i="2" l="1"/>
  <c r="BH316" i="2" s="1"/>
  <c r="AB317" i="2"/>
  <c r="AS317" i="2"/>
  <c r="AR317" i="2"/>
  <c r="BB316" i="2"/>
  <c r="BC316" i="2"/>
  <c r="BD316" i="2"/>
  <c r="S319" i="2"/>
  <c r="AA319" i="2"/>
  <c r="AK319" i="2" s="1"/>
  <c r="AY316" i="2"/>
  <c r="BA316" i="2"/>
  <c r="AT317" i="2"/>
  <c r="AQ317" i="2"/>
  <c r="AO317" i="2"/>
  <c r="AP317" i="2"/>
  <c r="AM318" i="2"/>
  <c r="AN317" i="2"/>
  <c r="BG317" i="2"/>
  <c r="AX316" i="2"/>
  <c r="AZ316" i="2"/>
  <c r="L319" i="2"/>
  <c r="T319" i="2" s="1"/>
  <c r="N319" i="2"/>
  <c r="P319" i="2"/>
  <c r="Q319" i="2"/>
  <c r="O319" i="2"/>
  <c r="R319" i="2"/>
  <c r="Z319" i="2" s="1"/>
  <c r="AJ319" i="2" s="1"/>
  <c r="M319" i="2"/>
  <c r="Y318" i="2"/>
  <c r="AI318" i="2" s="1"/>
  <c r="X318" i="2"/>
  <c r="AH318" i="2" s="1"/>
  <c r="AG318" i="2"/>
  <c r="U318" i="2"/>
  <c r="AE318" i="2" s="1"/>
  <c r="V318" i="2"/>
  <c r="AF318" i="2" s="1"/>
  <c r="K320" i="2"/>
  <c r="AD318" i="2"/>
  <c r="BD317" i="2" l="1"/>
  <c r="AV317" i="2"/>
  <c r="BH317" i="2" s="1"/>
  <c r="AB318" i="2"/>
  <c r="AS318" i="2"/>
  <c r="AR318" i="2"/>
  <c r="BB317" i="2"/>
  <c r="BC317" i="2"/>
  <c r="S320" i="2"/>
  <c r="AA320" i="2"/>
  <c r="AK320" i="2" s="1"/>
  <c r="BA317" i="2"/>
  <c r="AX317" i="2"/>
  <c r="AT318" i="2"/>
  <c r="AN318" i="2"/>
  <c r="AQ318" i="2"/>
  <c r="AO318" i="2"/>
  <c r="AP318" i="2"/>
  <c r="AM319" i="2"/>
  <c r="BG318" i="2"/>
  <c r="AZ317" i="2"/>
  <c r="AY317" i="2"/>
  <c r="L320" i="2"/>
  <c r="T320" i="2" s="1"/>
  <c r="N320" i="2"/>
  <c r="P320" i="2"/>
  <c r="X320" i="2" s="1"/>
  <c r="Q320" i="2"/>
  <c r="Y320" i="2" s="1"/>
  <c r="O320" i="2"/>
  <c r="R320" i="2"/>
  <c r="Z320" i="2" s="1"/>
  <c r="AJ320" i="2" s="1"/>
  <c r="M320" i="2"/>
  <c r="Y319" i="2"/>
  <c r="AI319" i="2" s="1"/>
  <c r="U319" i="2"/>
  <c r="AE319" i="2" s="1"/>
  <c r="X319" i="2"/>
  <c r="AH319" i="2" s="1"/>
  <c r="W319" i="2"/>
  <c r="AG319" i="2" s="1"/>
  <c r="V319" i="2"/>
  <c r="AF319" i="2" s="1"/>
  <c r="AD319" i="2"/>
  <c r="K321" i="2"/>
  <c r="BD318" i="2" l="1"/>
  <c r="AV318" i="2"/>
  <c r="BH318" i="2" s="1"/>
  <c r="AB319" i="2"/>
  <c r="BB318" i="2"/>
  <c r="AS319" i="2"/>
  <c r="AR319" i="2"/>
  <c r="BC318" i="2"/>
  <c r="S321" i="2"/>
  <c r="AA321" i="2"/>
  <c r="AK321" i="2" s="1"/>
  <c r="AT319" i="2"/>
  <c r="AN319" i="2"/>
  <c r="AQ319" i="2"/>
  <c r="AO319" i="2"/>
  <c r="AP319" i="2"/>
  <c r="AM320" i="2"/>
  <c r="BG319" i="2"/>
  <c r="AX318" i="2"/>
  <c r="AZ318" i="2"/>
  <c r="AY318" i="2"/>
  <c r="BA318" i="2"/>
  <c r="L321" i="2"/>
  <c r="T321" i="2" s="1"/>
  <c r="N321" i="2"/>
  <c r="P321" i="2"/>
  <c r="Q321" i="2"/>
  <c r="Y321" i="2" s="1"/>
  <c r="O321" i="2"/>
  <c r="R321" i="2"/>
  <c r="Z321" i="2" s="1"/>
  <c r="AJ321" i="2" s="1"/>
  <c r="M321" i="2"/>
  <c r="AI320" i="2"/>
  <c r="W320" i="2"/>
  <c r="AG320" i="2" s="1"/>
  <c r="AH320" i="2"/>
  <c r="U320" i="2"/>
  <c r="V320" i="2"/>
  <c r="AF320" i="2" s="1"/>
  <c r="K322" i="2"/>
  <c r="AD320" i="2"/>
  <c r="BD319" i="2" l="1"/>
  <c r="BC319" i="2"/>
  <c r="AB320" i="2"/>
  <c r="AV319" i="2"/>
  <c r="BH319" i="2" s="1"/>
  <c r="BB319" i="2"/>
  <c r="AS320" i="2"/>
  <c r="AR320" i="2"/>
  <c r="S322" i="2"/>
  <c r="AA322" i="2"/>
  <c r="AK322" i="2" s="1"/>
  <c r="BA319" i="2"/>
  <c r="AT320" i="2"/>
  <c r="AO320" i="2"/>
  <c r="AP320" i="2"/>
  <c r="AM321" i="2"/>
  <c r="AN320" i="2"/>
  <c r="AQ320" i="2"/>
  <c r="BG320" i="2"/>
  <c r="AX319" i="2"/>
  <c r="AZ319" i="2"/>
  <c r="AY319" i="2"/>
  <c r="L322" i="2"/>
  <c r="T322" i="2" s="1"/>
  <c r="N322" i="2"/>
  <c r="P322" i="2"/>
  <c r="Q322" i="2"/>
  <c r="Y322" i="2" s="1"/>
  <c r="O322" i="2"/>
  <c r="W322" i="2" s="1"/>
  <c r="R322" i="2"/>
  <c r="Z322" i="2" s="1"/>
  <c r="AJ322" i="2" s="1"/>
  <c r="M322" i="2"/>
  <c r="AI321" i="2"/>
  <c r="AE320" i="2"/>
  <c r="W321" i="2"/>
  <c r="AG321" i="2" s="1"/>
  <c r="V321" i="2"/>
  <c r="AF321" i="2" s="1"/>
  <c r="U321" i="2"/>
  <c r="AE321" i="2" s="1"/>
  <c r="X321" i="2"/>
  <c r="AH321" i="2" s="1"/>
  <c r="K323" i="2"/>
  <c r="AD321" i="2"/>
  <c r="AV320" i="2" l="1"/>
  <c r="BH320" i="2" s="1"/>
  <c r="AB321" i="2"/>
  <c r="AS321" i="2"/>
  <c r="AR321" i="2"/>
  <c r="BB320" i="2"/>
  <c r="BD320" i="2"/>
  <c r="BC320" i="2"/>
  <c r="S323" i="2"/>
  <c r="AA323" i="2"/>
  <c r="AK323" i="2" s="1"/>
  <c r="AT321" i="2"/>
  <c r="AQ321" i="2"/>
  <c r="AO321" i="2"/>
  <c r="AP321" i="2"/>
  <c r="AM322" i="2"/>
  <c r="AN321" i="2"/>
  <c r="BG321" i="2"/>
  <c r="AZ320" i="2"/>
  <c r="BA320" i="2"/>
  <c r="AY320" i="2"/>
  <c r="AX320" i="2"/>
  <c r="L323" i="2"/>
  <c r="T323" i="2" s="1"/>
  <c r="N323" i="2"/>
  <c r="P323" i="2"/>
  <c r="Q323" i="2"/>
  <c r="Y323" i="2" s="1"/>
  <c r="O323" i="2"/>
  <c r="R323" i="2"/>
  <c r="Z323" i="2" s="1"/>
  <c r="AJ323" i="2" s="1"/>
  <c r="M323" i="2"/>
  <c r="AI322" i="2"/>
  <c r="X322" i="2"/>
  <c r="AH322" i="2" s="1"/>
  <c r="AG322" i="2"/>
  <c r="U322" i="2"/>
  <c r="AE322" i="2" s="1"/>
  <c r="V322" i="2"/>
  <c r="AF322" i="2" s="1"/>
  <c r="K324" i="2"/>
  <c r="AD322" i="2"/>
  <c r="BD321" i="2" l="1"/>
  <c r="AV321" i="2"/>
  <c r="BH321" i="2" s="1"/>
  <c r="AB322" i="2"/>
  <c r="BB321" i="2"/>
  <c r="AS322" i="2"/>
  <c r="AR322" i="2"/>
  <c r="BC321" i="2"/>
  <c r="S324" i="2"/>
  <c r="AA324" i="2"/>
  <c r="AK324" i="2" s="1"/>
  <c r="AY321" i="2"/>
  <c r="AX321" i="2"/>
  <c r="BA321" i="2"/>
  <c r="AT322" i="2"/>
  <c r="AN322" i="2"/>
  <c r="AQ322" i="2"/>
  <c r="AO322" i="2"/>
  <c r="AP322" i="2"/>
  <c r="AM323" i="2"/>
  <c r="BG322" i="2"/>
  <c r="AZ321" i="2"/>
  <c r="L324" i="2"/>
  <c r="T324" i="2" s="1"/>
  <c r="N324" i="2"/>
  <c r="P324" i="2"/>
  <c r="Q324" i="2"/>
  <c r="Y324" i="2" s="1"/>
  <c r="O324" i="2"/>
  <c r="R324" i="2"/>
  <c r="Z324" i="2" s="1"/>
  <c r="AJ324" i="2" s="1"/>
  <c r="M324" i="2"/>
  <c r="U324" i="2" s="1"/>
  <c r="AI323" i="2"/>
  <c r="W323" i="2"/>
  <c r="AG323" i="2" s="1"/>
  <c r="V323" i="2"/>
  <c r="AF323" i="2" s="1"/>
  <c r="U323" i="2"/>
  <c r="AE323" i="2" s="1"/>
  <c r="X323" i="2"/>
  <c r="AH323" i="2" s="1"/>
  <c r="K325" i="2"/>
  <c r="AD323" i="2"/>
  <c r="BD322" i="2" l="1"/>
  <c r="AV322" i="2"/>
  <c r="BH322" i="2" s="1"/>
  <c r="AB323" i="2"/>
  <c r="BB322" i="2"/>
  <c r="BC322" i="2"/>
  <c r="AS323" i="2"/>
  <c r="AR323" i="2"/>
  <c r="S325" i="2"/>
  <c r="AA325" i="2"/>
  <c r="AK325" i="2" s="1"/>
  <c r="AY322" i="2"/>
  <c r="BA322" i="2"/>
  <c r="AZ322" i="2"/>
  <c r="AT323" i="2"/>
  <c r="AN323" i="2"/>
  <c r="AQ323" i="2"/>
  <c r="AO323" i="2"/>
  <c r="AP323" i="2"/>
  <c r="AM324" i="2"/>
  <c r="BG323" i="2"/>
  <c r="AX322" i="2"/>
  <c r="L325" i="2"/>
  <c r="T325" i="2" s="1"/>
  <c r="N325" i="2"/>
  <c r="P325" i="2"/>
  <c r="Q325" i="2"/>
  <c r="Y325" i="2" s="1"/>
  <c r="AI325" i="2" s="1"/>
  <c r="O325" i="2"/>
  <c r="W325" i="2" s="1"/>
  <c r="R325" i="2"/>
  <c r="Z325" i="2" s="1"/>
  <c r="AJ325" i="2" s="1"/>
  <c r="M325" i="2"/>
  <c r="AI324" i="2"/>
  <c r="V324" i="2"/>
  <c r="AF324" i="2" s="1"/>
  <c r="AE324" i="2"/>
  <c r="W324" i="2"/>
  <c r="AG324" i="2" s="1"/>
  <c r="X324" i="2"/>
  <c r="AD324" i="2"/>
  <c r="K326" i="2"/>
  <c r="BD323" i="2" l="1"/>
  <c r="AV323" i="2"/>
  <c r="BH323" i="2" s="1"/>
  <c r="AB324" i="2"/>
  <c r="AR324" i="2"/>
  <c r="AS324" i="2"/>
  <c r="BB323" i="2"/>
  <c r="BC323" i="2"/>
  <c r="S326" i="2"/>
  <c r="AA326" i="2"/>
  <c r="AK326" i="2" s="1"/>
  <c r="AT324" i="2"/>
  <c r="AN324" i="2"/>
  <c r="AQ324" i="2"/>
  <c r="AO324" i="2"/>
  <c r="AP324" i="2"/>
  <c r="AM325" i="2"/>
  <c r="BG324" i="2"/>
  <c r="AX323" i="2"/>
  <c r="AZ323" i="2"/>
  <c r="AY323" i="2"/>
  <c r="BA323" i="2"/>
  <c r="L326" i="2"/>
  <c r="T326" i="2" s="1"/>
  <c r="N326" i="2"/>
  <c r="V326" i="2" s="1"/>
  <c r="P326" i="2"/>
  <c r="Q326" i="2"/>
  <c r="Y326" i="2" s="1"/>
  <c r="AI326" i="2" s="1"/>
  <c r="O326" i="2"/>
  <c r="R326" i="2"/>
  <c r="Z326" i="2" s="1"/>
  <c r="AJ326" i="2" s="1"/>
  <c r="M326" i="2"/>
  <c r="U326" i="2" s="1"/>
  <c r="V325" i="2"/>
  <c r="AF325" i="2" s="1"/>
  <c r="AH324" i="2"/>
  <c r="AG325" i="2"/>
  <c r="U325" i="2"/>
  <c r="AE325" i="2" s="1"/>
  <c r="X325" i="2"/>
  <c r="AH325" i="2" s="1"/>
  <c r="AD325" i="2"/>
  <c r="K327" i="2"/>
  <c r="AV324" i="2" l="1"/>
  <c r="BH324" i="2" s="1"/>
  <c r="AB325" i="2"/>
  <c r="BD324" i="2"/>
  <c r="BC324" i="2"/>
  <c r="AS325" i="2"/>
  <c r="AR325" i="2"/>
  <c r="BB324" i="2"/>
  <c r="S327" i="2"/>
  <c r="AA327" i="2"/>
  <c r="AK327" i="2" s="1"/>
  <c r="BA324" i="2"/>
  <c r="AZ324" i="2"/>
  <c r="AT325" i="2"/>
  <c r="AN325" i="2"/>
  <c r="AQ325" i="2"/>
  <c r="AO325" i="2"/>
  <c r="AP325" i="2"/>
  <c r="AM326" i="2"/>
  <c r="BG325" i="2"/>
  <c r="AX324" i="2"/>
  <c r="AY324" i="2"/>
  <c r="L327" i="2"/>
  <c r="T327" i="2" s="1"/>
  <c r="N327" i="2"/>
  <c r="P327" i="2"/>
  <c r="Q327" i="2"/>
  <c r="Y327" i="2" s="1"/>
  <c r="AI327" i="2" s="1"/>
  <c r="O327" i="2"/>
  <c r="R327" i="2"/>
  <c r="Z327" i="2" s="1"/>
  <c r="AJ327" i="2" s="1"/>
  <c r="M327" i="2"/>
  <c r="AE326" i="2"/>
  <c r="AF326" i="2"/>
  <c r="W326" i="2"/>
  <c r="AG326" i="2" s="1"/>
  <c r="X326" i="2"/>
  <c r="AH326" i="2" s="1"/>
  <c r="K328" i="2"/>
  <c r="AD326" i="2"/>
  <c r="BD325" i="2" l="1"/>
  <c r="AV325" i="2"/>
  <c r="BH325" i="2" s="1"/>
  <c r="AB326" i="2"/>
  <c r="BB325" i="2"/>
  <c r="BC325" i="2"/>
  <c r="AS326" i="2"/>
  <c r="AR326" i="2"/>
  <c r="S328" i="2"/>
  <c r="AA328" i="2"/>
  <c r="AK328" i="2" s="1"/>
  <c r="BA325" i="2"/>
  <c r="AT326" i="2"/>
  <c r="AN326" i="2"/>
  <c r="AQ326" i="2"/>
  <c r="AO326" i="2"/>
  <c r="AP326" i="2"/>
  <c r="AM327" i="2"/>
  <c r="BG326" i="2"/>
  <c r="AX325" i="2"/>
  <c r="AZ325" i="2"/>
  <c r="AY325" i="2"/>
  <c r="L328" i="2"/>
  <c r="N328" i="2"/>
  <c r="V328" i="2" s="1"/>
  <c r="P328" i="2"/>
  <c r="Q328" i="2"/>
  <c r="Y328" i="2" s="1"/>
  <c r="AI328" i="2" s="1"/>
  <c r="O328" i="2"/>
  <c r="R328" i="2"/>
  <c r="Z328" i="2" s="1"/>
  <c r="AJ328" i="2" s="1"/>
  <c r="M328" i="2"/>
  <c r="W327" i="2"/>
  <c r="AG327" i="2" s="1"/>
  <c r="V327" i="2"/>
  <c r="AF327" i="2" s="1"/>
  <c r="U327" i="2"/>
  <c r="AE327" i="2" s="1"/>
  <c r="X327" i="2"/>
  <c r="AH327" i="2" s="1"/>
  <c r="K329" i="2"/>
  <c r="AD327" i="2"/>
  <c r="BD326" i="2" l="1"/>
  <c r="BB326" i="2"/>
  <c r="BC326" i="2"/>
  <c r="AV326" i="2"/>
  <c r="BH326" i="2" s="1"/>
  <c r="AB327" i="2"/>
  <c r="AS327" i="2"/>
  <c r="AR327" i="2"/>
  <c r="S329" i="2"/>
  <c r="AA329" i="2"/>
  <c r="AK329" i="2" s="1"/>
  <c r="AT327" i="2"/>
  <c r="AO327" i="2"/>
  <c r="AP327" i="2"/>
  <c r="AM328" i="2"/>
  <c r="AN327" i="2"/>
  <c r="AQ327" i="2"/>
  <c r="BG327" i="2"/>
  <c r="AX326" i="2"/>
  <c r="AZ326" i="2"/>
  <c r="AY326" i="2"/>
  <c r="BA326" i="2"/>
  <c r="L329" i="2"/>
  <c r="T329" i="2" s="1"/>
  <c r="N329" i="2"/>
  <c r="V329" i="2" s="1"/>
  <c r="P329" i="2"/>
  <c r="Q329" i="2"/>
  <c r="O329" i="2"/>
  <c r="W329" i="2" s="1"/>
  <c r="R329" i="2"/>
  <c r="Z329" i="2" s="1"/>
  <c r="AJ329" i="2" s="1"/>
  <c r="M329" i="2"/>
  <c r="U328" i="2"/>
  <c r="AE328" i="2" s="1"/>
  <c r="AF328" i="2"/>
  <c r="W328" i="2"/>
  <c r="AG328" i="2" s="1"/>
  <c r="X328" i="2"/>
  <c r="AH328" i="2" s="1"/>
  <c r="T328" i="2"/>
  <c r="K330" i="2"/>
  <c r="BD327" i="2" l="1"/>
  <c r="AB328" i="2"/>
  <c r="AV327" i="2"/>
  <c r="BH327" i="2" s="1"/>
  <c r="AS328" i="2"/>
  <c r="AR328" i="2"/>
  <c r="BB327" i="2"/>
  <c r="BC327" i="2"/>
  <c r="S330" i="2"/>
  <c r="AA330" i="2" s="1"/>
  <c r="AK330" i="2" s="1"/>
  <c r="AZ327" i="2"/>
  <c r="BA327" i="2"/>
  <c r="AY327" i="2"/>
  <c r="AX327" i="2"/>
  <c r="AT328" i="2"/>
  <c r="AN328" i="2"/>
  <c r="AM329" i="2"/>
  <c r="AQ328" i="2"/>
  <c r="AO328" i="2"/>
  <c r="AP328" i="2"/>
  <c r="BG328" i="2"/>
  <c r="L330" i="2"/>
  <c r="T330" i="2" s="1"/>
  <c r="N330" i="2"/>
  <c r="P330" i="2"/>
  <c r="Q330" i="2"/>
  <c r="Y330" i="2" s="1"/>
  <c r="AI330" i="2" s="1"/>
  <c r="O330" i="2"/>
  <c r="W330" i="2" s="1"/>
  <c r="R330" i="2"/>
  <c r="Z330" i="2" s="1"/>
  <c r="AJ330" i="2" s="1"/>
  <c r="M330" i="2"/>
  <c r="AD328" i="2"/>
  <c r="Y329" i="2"/>
  <c r="AI329" i="2" s="1"/>
  <c r="AG329" i="2"/>
  <c r="AF329" i="2"/>
  <c r="U329" i="2"/>
  <c r="AE329" i="2" s="1"/>
  <c r="X329" i="2"/>
  <c r="AH329" i="2" s="1"/>
  <c r="AD329" i="2"/>
  <c r="K331" i="2"/>
  <c r="BD328" i="2" l="1"/>
  <c r="AV328" i="2"/>
  <c r="BH328" i="2" s="1"/>
  <c r="AB329" i="2"/>
  <c r="AS329" i="2"/>
  <c r="AR329" i="2"/>
  <c r="BB328" i="2"/>
  <c r="BC328" i="2"/>
  <c r="S331" i="2"/>
  <c r="AA331" i="2"/>
  <c r="AK331" i="2" s="1"/>
  <c r="BA328" i="2"/>
  <c r="AT329" i="2"/>
  <c r="AQ329" i="2"/>
  <c r="AO329" i="2"/>
  <c r="AP329" i="2"/>
  <c r="AM330" i="2"/>
  <c r="AN329" i="2"/>
  <c r="BG329" i="2"/>
  <c r="AZ328" i="2"/>
  <c r="AX328" i="2"/>
  <c r="AY328" i="2"/>
  <c r="L331" i="2"/>
  <c r="T331" i="2" s="1"/>
  <c r="N331" i="2"/>
  <c r="P331" i="2"/>
  <c r="Q331" i="2"/>
  <c r="Y331" i="2" s="1"/>
  <c r="O331" i="2"/>
  <c r="R331" i="2"/>
  <c r="Z331" i="2" s="1"/>
  <c r="AJ331" i="2" s="1"/>
  <c r="M331" i="2"/>
  <c r="U331" i="2" s="1"/>
  <c r="X330" i="2"/>
  <c r="AH330" i="2" s="1"/>
  <c r="AG330" i="2"/>
  <c r="U330" i="2"/>
  <c r="AE330" i="2" s="1"/>
  <c r="V330" i="2"/>
  <c r="AF330" i="2" s="1"/>
  <c r="K332" i="2"/>
  <c r="AD330" i="2"/>
  <c r="BD329" i="2" l="1"/>
  <c r="AV329" i="2"/>
  <c r="AB330" i="2"/>
  <c r="BB329" i="2"/>
  <c r="AR330" i="2"/>
  <c r="AS330" i="2"/>
  <c r="BC329" i="2"/>
  <c r="S332" i="2"/>
  <c r="AA332" i="2"/>
  <c r="AK332" i="2" s="1"/>
  <c r="AY329" i="2"/>
  <c r="BA329" i="2"/>
  <c r="AZ329" i="2"/>
  <c r="AX329" i="2"/>
  <c r="AT330" i="2"/>
  <c r="AN330" i="2"/>
  <c r="AQ330" i="2"/>
  <c r="AO330" i="2"/>
  <c r="AM331" i="2"/>
  <c r="AP330" i="2"/>
  <c r="BG330" i="2"/>
  <c r="L332" i="2"/>
  <c r="T332" i="2" s="1"/>
  <c r="N332" i="2"/>
  <c r="P332" i="2"/>
  <c r="X332" i="2" s="1"/>
  <c r="Q332" i="2"/>
  <c r="Y332" i="2" s="1"/>
  <c r="O332" i="2"/>
  <c r="R332" i="2"/>
  <c r="Z332" i="2" s="1"/>
  <c r="AJ332" i="2" s="1"/>
  <c r="M332" i="2"/>
  <c r="AI331" i="2"/>
  <c r="X331" i="2"/>
  <c r="AH331" i="2" s="1"/>
  <c r="AE331" i="2"/>
  <c r="W331" i="2"/>
  <c r="AG331" i="2" s="1"/>
  <c r="V331" i="2"/>
  <c r="AF331" i="2" s="1"/>
  <c r="AD331" i="2"/>
  <c r="K333" i="2"/>
  <c r="AV330" i="2" l="1"/>
  <c r="BH330" i="2" s="1"/>
  <c r="AB331" i="2"/>
  <c r="AR331" i="2"/>
  <c r="AS331" i="2"/>
  <c r="BC330" i="2"/>
  <c r="BB330" i="2"/>
  <c r="BD330" i="2"/>
  <c r="S333" i="2"/>
  <c r="AA333" i="2"/>
  <c r="AK333" i="2" s="1"/>
  <c r="AY330" i="2"/>
  <c r="BA330" i="2"/>
  <c r="AZ330" i="2"/>
  <c r="AX330" i="2"/>
  <c r="AT331" i="2"/>
  <c r="AN331" i="2"/>
  <c r="AQ331" i="2"/>
  <c r="AO331" i="2"/>
  <c r="AP331" i="2"/>
  <c r="AM332" i="2"/>
  <c r="BG331" i="2"/>
  <c r="L333" i="2"/>
  <c r="T333" i="2" s="1"/>
  <c r="N333" i="2"/>
  <c r="P333" i="2"/>
  <c r="Q333" i="2"/>
  <c r="Y333" i="2" s="1"/>
  <c r="O333" i="2"/>
  <c r="R333" i="2"/>
  <c r="Z333" i="2" s="1"/>
  <c r="AJ333" i="2" s="1"/>
  <c r="M333" i="2"/>
  <c r="AI332" i="2"/>
  <c r="W332" i="2"/>
  <c r="AG332" i="2" s="1"/>
  <c r="AH332" i="2"/>
  <c r="U332" i="2"/>
  <c r="AE332" i="2" s="1"/>
  <c r="V332" i="2"/>
  <c r="AF332" i="2" s="1"/>
  <c r="AD332" i="2"/>
  <c r="K334" i="2"/>
  <c r="AV331" i="2" l="1"/>
  <c r="BH331" i="2" s="1"/>
  <c r="AB332" i="2"/>
  <c r="BD331" i="2"/>
  <c r="BC331" i="2"/>
  <c r="AS332" i="2"/>
  <c r="AR332" i="2"/>
  <c r="BB331" i="2"/>
  <c r="S334" i="2"/>
  <c r="AA334" i="2"/>
  <c r="AK334" i="2" s="1"/>
  <c r="BA331" i="2"/>
  <c r="AZ331" i="2"/>
  <c r="AY331" i="2"/>
  <c r="AT332" i="2"/>
  <c r="AO332" i="2"/>
  <c r="AP332" i="2"/>
  <c r="AM333" i="2"/>
  <c r="AN332" i="2"/>
  <c r="AQ332" i="2"/>
  <c r="BG332" i="2"/>
  <c r="AX331" i="2"/>
  <c r="L334" i="2"/>
  <c r="T334" i="2" s="1"/>
  <c r="N334" i="2"/>
  <c r="V334" i="2" s="1"/>
  <c r="P334" i="2"/>
  <c r="Q334" i="2"/>
  <c r="Y334" i="2" s="1"/>
  <c r="AI334" i="2" s="1"/>
  <c r="O334" i="2"/>
  <c r="R334" i="2"/>
  <c r="Z334" i="2" s="1"/>
  <c r="AJ334" i="2" s="1"/>
  <c r="M334" i="2"/>
  <c r="AI333" i="2"/>
  <c r="U333" i="2"/>
  <c r="AE333" i="2" s="1"/>
  <c r="X333" i="2"/>
  <c r="AH333" i="2" s="1"/>
  <c r="W333" i="2"/>
  <c r="AG333" i="2" s="1"/>
  <c r="V333" i="2"/>
  <c r="AF333" i="2" s="1"/>
  <c r="K335" i="2"/>
  <c r="AD333" i="2"/>
  <c r="BD332" i="2" l="1"/>
  <c r="BB332" i="2"/>
  <c r="AV332" i="2"/>
  <c r="BH332" i="2" s="1"/>
  <c r="AB333" i="2"/>
  <c r="AS333" i="2"/>
  <c r="AR333" i="2"/>
  <c r="BC332" i="2"/>
  <c r="S335" i="2"/>
  <c r="AA335" i="2"/>
  <c r="AK335" i="2" s="1"/>
  <c r="BA332" i="2"/>
  <c r="AY332" i="2"/>
  <c r="AZ332" i="2"/>
  <c r="AX332" i="2"/>
  <c r="AT333" i="2"/>
  <c r="AQ333" i="2"/>
  <c r="AO333" i="2"/>
  <c r="AP333" i="2"/>
  <c r="AM334" i="2"/>
  <c r="AN333" i="2"/>
  <c r="BG333" i="2"/>
  <c r="L335" i="2"/>
  <c r="T335" i="2" s="1"/>
  <c r="N335" i="2"/>
  <c r="V335" i="2" s="1"/>
  <c r="P335" i="2"/>
  <c r="Q335" i="2"/>
  <c r="O335" i="2"/>
  <c r="W335" i="2" s="1"/>
  <c r="R335" i="2"/>
  <c r="Z335" i="2" s="1"/>
  <c r="AJ335" i="2" s="1"/>
  <c r="M335" i="2"/>
  <c r="U334" i="2"/>
  <c r="AE334" i="2" s="1"/>
  <c r="AF334" i="2"/>
  <c r="W334" i="2"/>
  <c r="AG334" i="2" s="1"/>
  <c r="X334" i="2"/>
  <c r="AH334" i="2" s="1"/>
  <c r="AD334" i="2"/>
  <c r="K336" i="2"/>
  <c r="BD333" i="2" l="1"/>
  <c r="AV333" i="2"/>
  <c r="BH333" i="2" s="1"/>
  <c r="AB334" i="2"/>
  <c r="AS334" i="2"/>
  <c r="AR334" i="2"/>
  <c r="BB333" i="2"/>
  <c r="BC333" i="2"/>
  <c r="S336" i="2"/>
  <c r="AA336" i="2"/>
  <c r="AK336" i="2" s="1"/>
  <c r="AZ333" i="2"/>
  <c r="BA333" i="2"/>
  <c r="AY333" i="2"/>
  <c r="AX333" i="2"/>
  <c r="AT334" i="2"/>
  <c r="AO334" i="2"/>
  <c r="AP334" i="2"/>
  <c r="AM335" i="2"/>
  <c r="AN334" i="2"/>
  <c r="AQ334" i="2"/>
  <c r="BG334" i="2"/>
  <c r="L336" i="2"/>
  <c r="T336" i="2" s="1"/>
  <c r="N336" i="2"/>
  <c r="P336" i="2"/>
  <c r="X336" i="2" s="1"/>
  <c r="Q336" i="2"/>
  <c r="Y336" i="2" s="1"/>
  <c r="O336" i="2"/>
  <c r="W336" i="2" s="1"/>
  <c r="R336" i="2"/>
  <c r="Z336" i="2" s="1"/>
  <c r="AJ336" i="2" s="1"/>
  <c r="M336" i="2"/>
  <c r="Y335" i="2"/>
  <c r="AI335" i="2" s="1"/>
  <c r="AF335" i="2"/>
  <c r="AG335" i="2"/>
  <c r="U335" i="2"/>
  <c r="AE335" i="2" s="1"/>
  <c r="X335" i="2"/>
  <c r="AH335" i="2" s="1"/>
  <c r="AD335" i="2"/>
  <c r="K337" i="2"/>
  <c r="AV334" i="2" l="1"/>
  <c r="BH334" i="2" s="1"/>
  <c r="AB335" i="2"/>
  <c r="AS335" i="2"/>
  <c r="AR335" i="2"/>
  <c r="BB334" i="2"/>
  <c r="BD334" i="2"/>
  <c r="BC334" i="2"/>
  <c r="S337" i="2"/>
  <c r="AA337" i="2"/>
  <c r="AK337" i="2" s="1"/>
  <c r="AT335" i="2"/>
  <c r="AO335" i="2"/>
  <c r="AP335" i="2"/>
  <c r="AM336" i="2"/>
  <c r="AN335" i="2"/>
  <c r="AQ335" i="2"/>
  <c r="BG335" i="2"/>
  <c r="AZ334" i="2"/>
  <c r="BA334" i="2"/>
  <c r="AY334" i="2"/>
  <c r="AX334" i="2"/>
  <c r="L337" i="2"/>
  <c r="T337" i="2" s="1"/>
  <c r="N337" i="2"/>
  <c r="P337" i="2"/>
  <c r="Q337" i="2"/>
  <c r="Y337" i="2" s="1"/>
  <c r="AI337" i="2" s="1"/>
  <c r="O337" i="2"/>
  <c r="W337" i="2" s="1"/>
  <c r="R337" i="2"/>
  <c r="Z337" i="2" s="1"/>
  <c r="AJ337" i="2" s="1"/>
  <c r="M337" i="2"/>
  <c r="AI336" i="2"/>
  <c r="AH336" i="2"/>
  <c r="AG336" i="2"/>
  <c r="U336" i="2"/>
  <c r="AE336" i="2" s="1"/>
  <c r="V336" i="2"/>
  <c r="AF336" i="2" s="1"/>
  <c r="AD336" i="2"/>
  <c r="K338" i="2"/>
  <c r="AV335" i="2" l="1"/>
  <c r="BH335" i="2" s="1"/>
  <c r="AB336" i="2"/>
  <c r="BD335" i="2"/>
  <c r="BB335" i="2"/>
  <c r="AR336" i="2"/>
  <c r="AS336" i="2"/>
  <c r="BC335" i="2"/>
  <c r="S338" i="2"/>
  <c r="AA338" i="2"/>
  <c r="AK338" i="2" s="1"/>
  <c r="AT336" i="2"/>
  <c r="AO336" i="2"/>
  <c r="AP336" i="2"/>
  <c r="AM337" i="2"/>
  <c r="AN336" i="2"/>
  <c r="AQ336" i="2"/>
  <c r="BG336" i="2"/>
  <c r="AZ335" i="2"/>
  <c r="BA335" i="2"/>
  <c r="AY335" i="2"/>
  <c r="AX335" i="2"/>
  <c r="L338" i="2"/>
  <c r="T338" i="2" s="1"/>
  <c r="N338" i="2"/>
  <c r="P338" i="2"/>
  <c r="X338" i="2" s="1"/>
  <c r="Q338" i="2"/>
  <c r="O338" i="2"/>
  <c r="R338" i="2"/>
  <c r="Z338" i="2" s="1"/>
  <c r="AJ338" i="2" s="1"/>
  <c r="M338" i="2"/>
  <c r="V337" i="2"/>
  <c r="AF337" i="2" s="1"/>
  <c r="AG337" i="2"/>
  <c r="U337" i="2"/>
  <c r="AE337" i="2" s="1"/>
  <c r="X337" i="2"/>
  <c r="AH337" i="2" s="1"/>
  <c r="AD337" i="2"/>
  <c r="K339" i="2"/>
  <c r="AV336" i="2" l="1"/>
  <c r="BH336" i="2" s="1"/>
  <c r="AB337" i="2"/>
  <c r="AS337" i="2"/>
  <c r="AR337" i="2"/>
  <c r="BC336" i="2"/>
  <c r="BD336" i="2"/>
  <c r="BB336" i="2"/>
  <c r="S339" i="2"/>
  <c r="AA339" i="2"/>
  <c r="AK339" i="2" s="1"/>
  <c r="AT337" i="2"/>
  <c r="AO337" i="2"/>
  <c r="AP337" i="2"/>
  <c r="AM338" i="2"/>
  <c r="AQ337" i="2"/>
  <c r="AN337" i="2"/>
  <c r="BG337" i="2"/>
  <c r="AZ336" i="2"/>
  <c r="BA336" i="2"/>
  <c r="AY336" i="2"/>
  <c r="AX336" i="2"/>
  <c r="L339" i="2"/>
  <c r="T339" i="2" s="1"/>
  <c r="N339" i="2"/>
  <c r="P339" i="2"/>
  <c r="Q339" i="2"/>
  <c r="Y339" i="2" s="1"/>
  <c r="AI339" i="2" s="1"/>
  <c r="O339" i="2"/>
  <c r="R339" i="2"/>
  <c r="Z339" i="2" s="1"/>
  <c r="AJ339" i="2" s="1"/>
  <c r="M339" i="2"/>
  <c r="Y338" i="2"/>
  <c r="AI338" i="2" s="1"/>
  <c r="W338" i="2"/>
  <c r="AG338" i="2" s="1"/>
  <c r="AH338" i="2"/>
  <c r="U338" i="2"/>
  <c r="AE338" i="2" s="1"/>
  <c r="V338" i="2"/>
  <c r="AF338" i="2" s="1"/>
  <c r="AD338" i="2"/>
  <c r="K340" i="2"/>
  <c r="AV337" i="2" l="1"/>
  <c r="BH337" i="2" s="1"/>
  <c r="AB338" i="2"/>
  <c r="AS338" i="2"/>
  <c r="AR338" i="2"/>
  <c r="BD337" i="2"/>
  <c r="BB337" i="2"/>
  <c r="BC337" i="2"/>
  <c r="S340" i="2"/>
  <c r="AA340" i="2"/>
  <c r="AK340" i="2" s="1"/>
  <c r="AT338" i="2"/>
  <c r="AO338" i="2"/>
  <c r="AP338" i="2"/>
  <c r="AM339" i="2"/>
  <c r="AN338" i="2"/>
  <c r="AQ338" i="2"/>
  <c r="BG338" i="2"/>
  <c r="AZ337" i="2"/>
  <c r="AX337" i="2"/>
  <c r="AY337" i="2"/>
  <c r="BA337" i="2"/>
  <c r="L340" i="2"/>
  <c r="T340" i="2" s="1"/>
  <c r="N340" i="2"/>
  <c r="P340" i="2"/>
  <c r="Q340" i="2"/>
  <c r="Y340" i="2" s="1"/>
  <c r="AI340" i="2" s="1"/>
  <c r="O340" i="2"/>
  <c r="R340" i="2"/>
  <c r="Z340" i="2" s="1"/>
  <c r="AJ340" i="2" s="1"/>
  <c r="M340" i="2"/>
  <c r="U339" i="2"/>
  <c r="AE339" i="2" s="1"/>
  <c r="X339" i="2"/>
  <c r="AH339" i="2" s="1"/>
  <c r="W339" i="2"/>
  <c r="AG339" i="2" s="1"/>
  <c r="V339" i="2"/>
  <c r="AF339" i="2" s="1"/>
  <c r="AD339" i="2"/>
  <c r="K341" i="2"/>
  <c r="AB339" i="2" l="1"/>
  <c r="AV338" i="2"/>
  <c r="BH338" i="2" s="1"/>
  <c r="AS339" i="2"/>
  <c r="AR339" i="2"/>
  <c r="BD338" i="2"/>
  <c r="BB338" i="2"/>
  <c r="BC338" i="2"/>
  <c r="S341" i="2"/>
  <c r="AA341" i="2"/>
  <c r="AK341" i="2" s="1"/>
  <c r="AT339" i="2"/>
  <c r="AN339" i="2"/>
  <c r="AQ339" i="2"/>
  <c r="AO339" i="2"/>
  <c r="AP339" i="2"/>
  <c r="AM340" i="2"/>
  <c r="BG339" i="2"/>
  <c r="AZ338" i="2"/>
  <c r="BA338" i="2"/>
  <c r="AY338" i="2"/>
  <c r="AX338" i="2"/>
  <c r="L341" i="2"/>
  <c r="T341" i="2" s="1"/>
  <c r="N341" i="2"/>
  <c r="V341" i="2" s="1"/>
  <c r="P341" i="2"/>
  <c r="Q341" i="2"/>
  <c r="Y341" i="2" s="1"/>
  <c r="AI341" i="2" s="1"/>
  <c r="O341" i="2"/>
  <c r="R341" i="2"/>
  <c r="Z341" i="2" s="1"/>
  <c r="AJ341" i="2" s="1"/>
  <c r="M341" i="2"/>
  <c r="U340" i="2"/>
  <c r="AE340" i="2" s="1"/>
  <c r="V340" i="2"/>
  <c r="AF340" i="2" s="1"/>
  <c r="W340" i="2"/>
  <c r="AG340" i="2" s="1"/>
  <c r="X340" i="2"/>
  <c r="AH340" i="2" s="1"/>
  <c r="AD340" i="2"/>
  <c r="K342" i="2"/>
  <c r="BD339" i="2" l="1"/>
  <c r="AV339" i="2"/>
  <c r="BH339" i="2" s="1"/>
  <c r="AB340" i="2"/>
  <c r="AS340" i="2"/>
  <c r="AR340" i="2"/>
  <c r="BB339" i="2"/>
  <c r="BC339" i="2"/>
  <c r="S342" i="2"/>
  <c r="AA342" i="2"/>
  <c r="AK342" i="2" s="1"/>
  <c r="AY339" i="2"/>
  <c r="BA339" i="2"/>
  <c r="AT340" i="2"/>
  <c r="AM341" i="2"/>
  <c r="AN340" i="2"/>
  <c r="AQ340" i="2"/>
  <c r="AO340" i="2"/>
  <c r="AP340" i="2"/>
  <c r="BG340" i="2"/>
  <c r="AX339" i="2"/>
  <c r="AZ339" i="2"/>
  <c r="L342" i="2"/>
  <c r="T342" i="2" s="1"/>
  <c r="N342" i="2"/>
  <c r="P342" i="2"/>
  <c r="Q342" i="2"/>
  <c r="Y342" i="2" s="1"/>
  <c r="AI342" i="2" s="1"/>
  <c r="O342" i="2"/>
  <c r="W342" i="2" s="1"/>
  <c r="R342" i="2"/>
  <c r="Z342" i="2" s="1"/>
  <c r="AJ342" i="2" s="1"/>
  <c r="M342" i="2"/>
  <c r="W341" i="2"/>
  <c r="AG341" i="2" s="1"/>
  <c r="AF341" i="2"/>
  <c r="U341" i="2"/>
  <c r="AE341" i="2" s="1"/>
  <c r="X341" i="2"/>
  <c r="AH341" i="2" s="1"/>
  <c r="AD341" i="2"/>
  <c r="K343" i="2"/>
  <c r="AV340" i="2" l="1"/>
  <c r="BH340" i="2" s="1"/>
  <c r="AB341" i="2"/>
  <c r="AS341" i="2"/>
  <c r="AR341" i="2"/>
  <c r="BD340" i="2"/>
  <c r="BB340" i="2"/>
  <c r="BC340" i="2"/>
  <c r="S343" i="2"/>
  <c r="AA343" i="2"/>
  <c r="AK343" i="2" s="1"/>
  <c r="AZ340" i="2"/>
  <c r="BA340" i="2"/>
  <c r="AX340" i="2"/>
  <c r="AT341" i="2"/>
  <c r="AM342" i="2"/>
  <c r="AN341" i="2"/>
  <c r="AQ341" i="2"/>
  <c r="AO341" i="2"/>
  <c r="AP341" i="2"/>
  <c r="BG341" i="2"/>
  <c r="AY340" i="2"/>
  <c r="L343" i="2"/>
  <c r="T343" i="2" s="1"/>
  <c r="N343" i="2"/>
  <c r="P343" i="2"/>
  <c r="X343" i="2" s="1"/>
  <c r="Q343" i="2"/>
  <c r="Y343" i="2" s="1"/>
  <c r="AI343" i="2" s="1"/>
  <c r="O343" i="2"/>
  <c r="R343" i="2"/>
  <c r="Z343" i="2" s="1"/>
  <c r="AJ343" i="2" s="1"/>
  <c r="M343" i="2"/>
  <c r="X342" i="2"/>
  <c r="AH342" i="2" s="1"/>
  <c r="AG342" i="2"/>
  <c r="U342" i="2"/>
  <c r="AE342" i="2" s="1"/>
  <c r="V342" i="2"/>
  <c r="AF342" i="2" s="1"/>
  <c r="AD342" i="2"/>
  <c r="K344" i="2"/>
  <c r="BA341" i="2" l="1"/>
  <c r="AV341" i="2"/>
  <c r="BH341" i="2" s="1"/>
  <c r="AB342" i="2"/>
  <c r="AS342" i="2"/>
  <c r="AR342" i="2"/>
  <c r="BB341" i="2"/>
  <c r="BD341" i="2"/>
  <c r="BC341" i="2"/>
  <c r="AZ341" i="2"/>
  <c r="S344" i="2"/>
  <c r="AA344" i="2"/>
  <c r="AK344" i="2" s="1"/>
  <c r="AY341" i="2"/>
  <c r="AX341" i="2"/>
  <c r="AT342" i="2"/>
  <c r="AN342" i="2"/>
  <c r="AQ342" i="2"/>
  <c r="AO342" i="2"/>
  <c r="AP342" i="2"/>
  <c r="AM343" i="2"/>
  <c r="BG342" i="2"/>
  <c r="L344" i="2"/>
  <c r="N344" i="2"/>
  <c r="V344" i="2" s="1"/>
  <c r="P344" i="2"/>
  <c r="Q344" i="2"/>
  <c r="Y344" i="2" s="1"/>
  <c r="O344" i="2"/>
  <c r="R344" i="2"/>
  <c r="Z344" i="2" s="1"/>
  <c r="AJ344" i="2" s="1"/>
  <c r="M344" i="2"/>
  <c r="U343" i="2"/>
  <c r="AE343" i="2" s="1"/>
  <c r="AH343" i="2"/>
  <c r="W343" i="2"/>
  <c r="AG343" i="2" s="1"/>
  <c r="V343" i="2"/>
  <c r="AF343" i="2" s="1"/>
  <c r="K345" i="2"/>
  <c r="AD343" i="2"/>
  <c r="AV342" i="2" l="1"/>
  <c r="BH342" i="2" s="1"/>
  <c r="AB343" i="2"/>
  <c r="AS343" i="2"/>
  <c r="AR343" i="2"/>
  <c r="BB342" i="2"/>
  <c r="BD342" i="2"/>
  <c r="BC342" i="2"/>
  <c r="S345" i="2"/>
  <c r="AA345" i="2"/>
  <c r="AK345" i="2" s="1"/>
  <c r="AT343" i="2"/>
  <c r="AN343" i="2"/>
  <c r="AQ343" i="2"/>
  <c r="AM344" i="2"/>
  <c r="AO343" i="2"/>
  <c r="AP343" i="2"/>
  <c r="BG343" i="2"/>
  <c r="AX342" i="2"/>
  <c r="AZ342" i="2"/>
  <c r="AY342" i="2"/>
  <c r="BA342" i="2"/>
  <c r="L345" i="2"/>
  <c r="T345" i="2" s="1"/>
  <c r="N345" i="2"/>
  <c r="V345" i="2" s="1"/>
  <c r="P345" i="2"/>
  <c r="Q345" i="2"/>
  <c r="Y345" i="2" s="1"/>
  <c r="AI345" i="2" s="1"/>
  <c r="O345" i="2"/>
  <c r="R345" i="2"/>
  <c r="Z345" i="2" s="1"/>
  <c r="AJ345" i="2" s="1"/>
  <c r="M345" i="2"/>
  <c r="AI344" i="2"/>
  <c r="U344" i="2"/>
  <c r="AE344" i="2" s="1"/>
  <c r="AF344" i="2"/>
  <c r="W344" i="2"/>
  <c r="AG344" i="2" s="1"/>
  <c r="X344" i="2"/>
  <c r="AH344" i="2" s="1"/>
  <c r="T344" i="2"/>
  <c r="K346" i="2"/>
  <c r="AB344" i="2" l="1"/>
  <c r="AV343" i="2"/>
  <c r="BH343" i="2" s="1"/>
  <c r="BD343" i="2"/>
  <c r="BB343" i="2"/>
  <c r="AS344" i="2"/>
  <c r="AR344" i="2"/>
  <c r="BC343" i="2"/>
  <c r="S346" i="2"/>
  <c r="AA346" i="2"/>
  <c r="AK346" i="2" s="1"/>
  <c r="AT344" i="2"/>
  <c r="AQ344" i="2"/>
  <c r="AO344" i="2"/>
  <c r="AP344" i="2"/>
  <c r="AM345" i="2"/>
  <c r="AN344" i="2"/>
  <c r="BG344" i="2"/>
  <c r="BA343" i="2"/>
  <c r="AZ343" i="2"/>
  <c r="AX343" i="2"/>
  <c r="AY343" i="2"/>
  <c r="L346" i="2"/>
  <c r="T346" i="2" s="1"/>
  <c r="N346" i="2"/>
  <c r="V346" i="2" s="1"/>
  <c r="P346" i="2"/>
  <c r="Q346" i="2"/>
  <c r="Y346" i="2" s="1"/>
  <c r="O346" i="2"/>
  <c r="R346" i="2"/>
  <c r="Z346" i="2" s="1"/>
  <c r="AJ346" i="2" s="1"/>
  <c r="M346" i="2"/>
  <c r="AD344" i="2"/>
  <c r="W345" i="2"/>
  <c r="AG345" i="2" s="1"/>
  <c r="AF345" i="2"/>
  <c r="U345" i="2"/>
  <c r="AE345" i="2" s="1"/>
  <c r="X345" i="2"/>
  <c r="AH345" i="2" s="1"/>
  <c r="K347" i="2"/>
  <c r="AD345" i="2"/>
  <c r="BD344" i="2" l="1"/>
  <c r="BC344" i="2"/>
  <c r="AV344" i="2"/>
  <c r="BH344" i="2" s="1"/>
  <c r="AB345" i="2"/>
  <c r="BB344" i="2"/>
  <c r="AS345" i="2"/>
  <c r="AR345" i="2"/>
  <c r="S347" i="2"/>
  <c r="AA347" i="2"/>
  <c r="AK347" i="2" s="1"/>
  <c r="AY344" i="2"/>
  <c r="BA344" i="2"/>
  <c r="AX344" i="2"/>
  <c r="AT345" i="2"/>
  <c r="AQ345" i="2"/>
  <c r="AO345" i="2"/>
  <c r="AP345" i="2"/>
  <c r="AM346" i="2"/>
  <c r="AN345" i="2"/>
  <c r="BG345" i="2"/>
  <c r="AZ344" i="2"/>
  <c r="L347" i="2"/>
  <c r="T347" i="2" s="1"/>
  <c r="N347" i="2"/>
  <c r="P347" i="2"/>
  <c r="X347" i="2" s="1"/>
  <c r="Q347" i="2"/>
  <c r="Y347" i="2" s="1"/>
  <c r="AI347" i="2" s="1"/>
  <c r="O347" i="2"/>
  <c r="R347" i="2"/>
  <c r="Z347" i="2" s="1"/>
  <c r="AJ347" i="2" s="1"/>
  <c r="M347" i="2"/>
  <c r="U347" i="2" s="1"/>
  <c r="AI346" i="2"/>
  <c r="U346" i="2"/>
  <c r="AE346" i="2" s="1"/>
  <c r="AF346" i="2"/>
  <c r="W346" i="2"/>
  <c r="AG346" i="2" s="1"/>
  <c r="X346" i="2"/>
  <c r="AH346" i="2" s="1"/>
  <c r="K348" i="2"/>
  <c r="AD346" i="2"/>
  <c r="BD345" i="2" l="1"/>
  <c r="AV345" i="2"/>
  <c r="AB346" i="2"/>
  <c r="AS346" i="2"/>
  <c r="AR346" i="2"/>
  <c r="BB345" i="2"/>
  <c r="BC345" i="2"/>
  <c r="S348" i="2"/>
  <c r="AA348" i="2"/>
  <c r="AK348" i="2" s="1"/>
  <c r="AT346" i="2"/>
  <c r="AO346" i="2"/>
  <c r="AP346" i="2"/>
  <c r="AM347" i="2"/>
  <c r="AN346" i="2"/>
  <c r="AQ346" i="2"/>
  <c r="BG346" i="2"/>
  <c r="AZ345" i="2"/>
  <c r="AY345" i="2"/>
  <c r="AX345" i="2"/>
  <c r="BA345" i="2"/>
  <c r="L348" i="2"/>
  <c r="T348" i="2" s="1"/>
  <c r="N348" i="2"/>
  <c r="P348" i="2"/>
  <c r="Q348" i="2"/>
  <c r="O348" i="2"/>
  <c r="W348" i="2" s="1"/>
  <c r="R348" i="2"/>
  <c r="Z348" i="2" s="1"/>
  <c r="AJ348" i="2" s="1"/>
  <c r="M348" i="2"/>
  <c r="AH347" i="2"/>
  <c r="AE347" i="2"/>
  <c r="W347" i="2"/>
  <c r="AG347" i="2" s="1"/>
  <c r="V347" i="2"/>
  <c r="AF347" i="2" s="1"/>
  <c r="AD347" i="2"/>
  <c r="K349" i="2"/>
  <c r="AV346" i="2" l="1"/>
  <c r="BH346" i="2" s="1"/>
  <c r="AB347" i="2"/>
  <c r="AS347" i="2"/>
  <c r="AR347" i="2"/>
  <c r="BD346" i="2"/>
  <c r="BB346" i="2"/>
  <c r="BC346" i="2"/>
  <c r="S349" i="2"/>
  <c r="AA349" i="2"/>
  <c r="AK349" i="2" s="1"/>
  <c r="AT347" i="2"/>
  <c r="AM348" i="2"/>
  <c r="AN347" i="2"/>
  <c r="AQ347" i="2"/>
  <c r="AO347" i="2"/>
  <c r="AP347" i="2"/>
  <c r="BG347" i="2"/>
  <c r="AZ346" i="2"/>
  <c r="BA346" i="2"/>
  <c r="AY346" i="2"/>
  <c r="AX346" i="2"/>
  <c r="L349" i="2"/>
  <c r="T349" i="2" s="1"/>
  <c r="N349" i="2"/>
  <c r="P349" i="2"/>
  <c r="X349" i="2" s="1"/>
  <c r="Q349" i="2"/>
  <c r="Y349" i="2" s="1"/>
  <c r="O349" i="2"/>
  <c r="R349" i="2"/>
  <c r="Z349" i="2" s="1"/>
  <c r="AJ349" i="2" s="1"/>
  <c r="M349" i="2"/>
  <c r="U349" i="2" s="1"/>
  <c r="Y348" i="2"/>
  <c r="AI348" i="2" s="1"/>
  <c r="X348" i="2"/>
  <c r="AH348" i="2" s="1"/>
  <c r="AG348" i="2"/>
  <c r="U348" i="2"/>
  <c r="AE348" i="2" s="1"/>
  <c r="V348" i="2"/>
  <c r="AF348" i="2" s="1"/>
  <c r="AD348" i="2"/>
  <c r="K350" i="2"/>
  <c r="AV347" i="2" l="1"/>
  <c r="BH347" i="2" s="1"/>
  <c r="AB348" i="2"/>
  <c r="AS348" i="2"/>
  <c r="AR348" i="2"/>
  <c r="BD347" i="2"/>
  <c r="BB347" i="2"/>
  <c r="BC347" i="2"/>
  <c r="S350" i="2"/>
  <c r="AA350" i="2"/>
  <c r="AK350" i="2" s="1"/>
  <c r="AZ347" i="2"/>
  <c r="BA347" i="2"/>
  <c r="AY347" i="2"/>
  <c r="AX347" i="2"/>
  <c r="AT348" i="2"/>
  <c r="AM349" i="2"/>
  <c r="AP348" i="2"/>
  <c r="AN348" i="2"/>
  <c r="AQ348" i="2"/>
  <c r="AO348" i="2"/>
  <c r="BG348" i="2"/>
  <c r="L350" i="2"/>
  <c r="T350" i="2" s="1"/>
  <c r="N350" i="2"/>
  <c r="V350" i="2" s="1"/>
  <c r="P350" i="2"/>
  <c r="Q350" i="2"/>
  <c r="Y350" i="2" s="1"/>
  <c r="O350" i="2"/>
  <c r="R350" i="2"/>
  <c r="Z350" i="2" s="1"/>
  <c r="AJ350" i="2" s="1"/>
  <c r="M350" i="2"/>
  <c r="U350" i="2" s="1"/>
  <c r="AI349" i="2"/>
  <c r="AH349" i="2"/>
  <c r="AE349" i="2"/>
  <c r="W349" i="2"/>
  <c r="AG349" i="2" s="1"/>
  <c r="V349" i="2"/>
  <c r="AF349" i="2" s="1"/>
  <c r="AD349" i="2"/>
  <c r="K351" i="2"/>
  <c r="AV348" i="2" l="1"/>
  <c r="BH348" i="2" s="1"/>
  <c r="AB349" i="2"/>
  <c r="AR349" i="2"/>
  <c r="AS349" i="2"/>
  <c r="BD348" i="2"/>
  <c r="BB348" i="2"/>
  <c r="BC348" i="2"/>
  <c r="AY348" i="2"/>
  <c r="S351" i="2"/>
  <c r="AA351" i="2"/>
  <c r="AK351" i="2" s="1"/>
  <c r="BA348" i="2"/>
  <c r="AZ348" i="2"/>
  <c r="AX348" i="2"/>
  <c r="AT349" i="2"/>
  <c r="AO349" i="2"/>
  <c r="AP349" i="2"/>
  <c r="AM350" i="2"/>
  <c r="AN349" i="2"/>
  <c r="AQ349" i="2"/>
  <c r="BG349" i="2"/>
  <c r="L351" i="2"/>
  <c r="T351" i="2" s="1"/>
  <c r="N351" i="2"/>
  <c r="P351" i="2"/>
  <c r="Q351" i="2"/>
  <c r="Y351" i="2" s="1"/>
  <c r="O351" i="2"/>
  <c r="R351" i="2"/>
  <c r="Z351" i="2" s="1"/>
  <c r="AJ351" i="2" s="1"/>
  <c r="M351" i="2"/>
  <c r="AI350" i="2"/>
  <c r="AE350" i="2"/>
  <c r="AF350" i="2"/>
  <c r="W350" i="2"/>
  <c r="AG350" i="2" s="1"/>
  <c r="X350" i="2"/>
  <c r="AH350" i="2" s="1"/>
  <c r="K352" i="2"/>
  <c r="AD350" i="2"/>
  <c r="AV349" i="2" l="1"/>
  <c r="BH349" i="2" s="1"/>
  <c r="AB350" i="2"/>
  <c r="AS350" i="2"/>
  <c r="AR350" i="2"/>
  <c r="BD349" i="2"/>
  <c r="BC349" i="2"/>
  <c r="BB349" i="2"/>
  <c r="S352" i="2"/>
  <c r="AA352" i="2"/>
  <c r="AK352" i="2" s="1"/>
  <c r="AZ349" i="2"/>
  <c r="BA349" i="2"/>
  <c r="AT350" i="2"/>
  <c r="AN350" i="2"/>
  <c r="AQ350" i="2"/>
  <c r="AM351" i="2"/>
  <c r="AO350" i="2"/>
  <c r="AP350" i="2"/>
  <c r="BG350" i="2"/>
  <c r="AY349" i="2"/>
  <c r="AX349" i="2"/>
  <c r="L352" i="2"/>
  <c r="T352" i="2" s="1"/>
  <c r="N352" i="2"/>
  <c r="P352" i="2"/>
  <c r="Q352" i="2"/>
  <c r="O352" i="2"/>
  <c r="W352" i="2" s="1"/>
  <c r="R352" i="2"/>
  <c r="Z352" i="2" s="1"/>
  <c r="AJ352" i="2" s="1"/>
  <c r="M352" i="2"/>
  <c r="AI351" i="2"/>
  <c r="W351" i="2"/>
  <c r="AG351" i="2" s="1"/>
  <c r="V351" i="2"/>
  <c r="AF351" i="2" s="1"/>
  <c r="U351" i="2"/>
  <c r="AE351" i="2" s="1"/>
  <c r="X351" i="2"/>
  <c r="AH351" i="2" s="1"/>
  <c r="AD351" i="2"/>
  <c r="K353" i="2"/>
  <c r="BD350" i="2" l="1"/>
  <c r="AV350" i="2"/>
  <c r="BH350" i="2" s="1"/>
  <c r="AB351" i="2"/>
  <c r="AS351" i="2"/>
  <c r="AR351" i="2"/>
  <c r="BB350" i="2"/>
  <c r="BC350" i="2"/>
  <c r="S353" i="2"/>
  <c r="AA353" i="2"/>
  <c r="AK353" i="2" s="1"/>
  <c r="AT351" i="2"/>
  <c r="AM352" i="2"/>
  <c r="AN351" i="2"/>
  <c r="AQ351" i="2"/>
  <c r="AO351" i="2"/>
  <c r="AP351" i="2"/>
  <c r="BG351" i="2"/>
  <c r="BA350" i="2"/>
  <c r="AZ350" i="2"/>
  <c r="AX350" i="2"/>
  <c r="AY350" i="2"/>
  <c r="L353" i="2"/>
  <c r="T353" i="2" s="1"/>
  <c r="N353" i="2"/>
  <c r="P353" i="2"/>
  <c r="X353" i="2" s="1"/>
  <c r="Q353" i="2"/>
  <c r="Y353" i="2" s="1"/>
  <c r="AI353" i="2" s="1"/>
  <c r="O353" i="2"/>
  <c r="R353" i="2"/>
  <c r="Z353" i="2" s="1"/>
  <c r="AJ353" i="2" s="1"/>
  <c r="M353" i="2"/>
  <c r="U353" i="2" s="1"/>
  <c r="Y352" i="2"/>
  <c r="AI352" i="2" s="1"/>
  <c r="X352" i="2"/>
  <c r="AH352" i="2" s="1"/>
  <c r="AG352" i="2"/>
  <c r="U352" i="2"/>
  <c r="AE352" i="2" s="1"/>
  <c r="V352" i="2"/>
  <c r="AF352" i="2" s="1"/>
  <c r="AD352" i="2"/>
  <c r="K354" i="2"/>
  <c r="AV351" i="2" l="1"/>
  <c r="BH351" i="2" s="1"/>
  <c r="AB352" i="2"/>
  <c r="AS352" i="2"/>
  <c r="AR352" i="2"/>
  <c r="BD351" i="2"/>
  <c r="BB351" i="2"/>
  <c r="BC351" i="2"/>
  <c r="S354" i="2"/>
  <c r="AA354" i="2"/>
  <c r="AK354" i="2" s="1"/>
  <c r="AZ351" i="2"/>
  <c r="BA351" i="2"/>
  <c r="AY351" i="2"/>
  <c r="AX351" i="2"/>
  <c r="AT352" i="2"/>
  <c r="AO352" i="2"/>
  <c r="AP352" i="2"/>
  <c r="AM353" i="2"/>
  <c r="AN352" i="2"/>
  <c r="AQ352" i="2"/>
  <c r="BG352" i="2"/>
  <c r="L354" i="2"/>
  <c r="T354" i="2" s="1"/>
  <c r="N354" i="2"/>
  <c r="P354" i="2"/>
  <c r="X354" i="2" s="1"/>
  <c r="Q354" i="2"/>
  <c r="Y354" i="2" s="1"/>
  <c r="AI354" i="2" s="1"/>
  <c r="O354" i="2"/>
  <c r="R354" i="2"/>
  <c r="Z354" i="2" s="1"/>
  <c r="AJ354" i="2" s="1"/>
  <c r="M354" i="2"/>
  <c r="AH353" i="2"/>
  <c r="AE353" i="2"/>
  <c r="W353" i="2"/>
  <c r="AG353" i="2" s="1"/>
  <c r="V353" i="2"/>
  <c r="AF353" i="2" s="1"/>
  <c r="AD353" i="2"/>
  <c r="K355" i="2"/>
  <c r="AV352" i="2" l="1"/>
  <c r="BH352" i="2" s="1"/>
  <c r="AB353" i="2"/>
  <c r="AS353" i="2"/>
  <c r="AR353" i="2"/>
  <c r="BD352" i="2"/>
  <c r="BB352" i="2"/>
  <c r="BC352" i="2"/>
  <c r="S355" i="2"/>
  <c r="AA355" i="2"/>
  <c r="AK355" i="2" s="1"/>
  <c r="AZ352" i="2"/>
  <c r="AX352" i="2"/>
  <c r="AT353" i="2"/>
  <c r="AO353" i="2"/>
  <c r="AP353" i="2"/>
  <c r="AM354" i="2"/>
  <c r="AN353" i="2"/>
  <c r="AQ353" i="2"/>
  <c r="BG353" i="2"/>
  <c r="BA352" i="2"/>
  <c r="AY352" i="2"/>
  <c r="L355" i="2"/>
  <c r="T355" i="2" s="1"/>
  <c r="N355" i="2"/>
  <c r="P355" i="2"/>
  <c r="Q355" i="2"/>
  <c r="Y355" i="2" s="1"/>
  <c r="AI355" i="2" s="1"/>
  <c r="O355" i="2"/>
  <c r="R355" i="2"/>
  <c r="Z355" i="2" s="1"/>
  <c r="AJ355" i="2" s="1"/>
  <c r="M355" i="2"/>
  <c r="W354" i="2"/>
  <c r="AG354" i="2" s="1"/>
  <c r="AH354" i="2"/>
  <c r="U354" i="2"/>
  <c r="AE354" i="2" s="1"/>
  <c r="V354" i="2"/>
  <c r="AD354" i="2"/>
  <c r="K356" i="2"/>
  <c r="BD353" i="2" l="1"/>
  <c r="AV353" i="2"/>
  <c r="BH353" i="2" s="1"/>
  <c r="AB354" i="2"/>
  <c r="AS354" i="2"/>
  <c r="AR354" i="2"/>
  <c r="BB353" i="2"/>
  <c r="BC353" i="2"/>
  <c r="S356" i="2"/>
  <c r="AA356" i="2"/>
  <c r="AK356" i="2" s="1"/>
  <c r="BA353" i="2"/>
  <c r="AY353" i="2"/>
  <c r="AX353" i="2"/>
  <c r="AT354" i="2"/>
  <c r="AQ354" i="2"/>
  <c r="AO354" i="2"/>
  <c r="AP354" i="2"/>
  <c r="AM355" i="2"/>
  <c r="AN354" i="2"/>
  <c r="BG354" i="2"/>
  <c r="AZ353" i="2"/>
  <c r="L356" i="2"/>
  <c r="T356" i="2" s="1"/>
  <c r="N356" i="2"/>
  <c r="P356" i="2"/>
  <c r="Q356" i="2"/>
  <c r="Y356" i="2" s="1"/>
  <c r="AI356" i="2" s="1"/>
  <c r="O356" i="2"/>
  <c r="W356" i="2" s="1"/>
  <c r="R356" i="2"/>
  <c r="Z356" i="2" s="1"/>
  <c r="AJ356" i="2" s="1"/>
  <c r="M356" i="2"/>
  <c r="AF354" i="2"/>
  <c r="U355" i="2"/>
  <c r="AE355" i="2" s="1"/>
  <c r="X355" i="2"/>
  <c r="AH355" i="2" s="1"/>
  <c r="W355" i="2"/>
  <c r="AG355" i="2" s="1"/>
  <c r="V355" i="2"/>
  <c r="AF355" i="2" s="1"/>
  <c r="AD355" i="2"/>
  <c r="K357" i="2"/>
  <c r="BD354" i="2" l="1"/>
  <c r="AV354" i="2"/>
  <c r="BH354" i="2" s="1"/>
  <c r="AB355" i="2"/>
  <c r="AS355" i="2"/>
  <c r="AR355" i="2"/>
  <c r="BB354" i="2"/>
  <c r="BC354" i="2"/>
  <c r="S357" i="2"/>
  <c r="AA357" i="2"/>
  <c r="AK357" i="2" s="1"/>
  <c r="AT355" i="2"/>
  <c r="AP355" i="2"/>
  <c r="AM356" i="2"/>
  <c r="AN355" i="2"/>
  <c r="AQ355" i="2"/>
  <c r="AO355" i="2"/>
  <c r="BG355" i="2"/>
  <c r="AZ354" i="2"/>
  <c r="AY354" i="2"/>
  <c r="AX354" i="2"/>
  <c r="BA354" i="2"/>
  <c r="L357" i="2"/>
  <c r="T357" i="2" s="1"/>
  <c r="N357" i="2"/>
  <c r="P357" i="2"/>
  <c r="X357" i="2" s="1"/>
  <c r="Q357" i="2"/>
  <c r="Y357" i="2" s="1"/>
  <c r="AI357" i="2" s="1"/>
  <c r="O357" i="2"/>
  <c r="R357" i="2"/>
  <c r="Z357" i="2" s="1"/>
  <c r="AJ357" i="2" s="1"/>
  <c r="M357" i="2"/>
  <c r="U357" i="2" s="1"/>
  <c r="X356" i="2"/>
  <c r="AH356" i="2" s="1"/>
  <c r="AG356" i="2"/>
  <c r="U356" i="2"/>
  <c r="AE356" i="2" s="1"/>
  <c r="V356" i="2"/>
  <c r="AF356" i="2" s="1"/>
  <c r="AD356" i="2"/>
  <c r="K358" i="2"/>
  <c r="AV355" i="2" l="1"/>
  <c r="BH355" i="2" s="1"/>
  <c r="AB356" i="2"/>
  <c r="AS356" i="2"/>
  <c r="AR356" i="2"/>
  <c r="BD355" i="2"/>
  <c r="BB355" i="2"/>
  <c r="BC355" i="2"/>
  <c r="S358" i="2"/>
  <c r="AA358" i="2"/>
  <c r="AK358" i="2" s="1"/>
  <c r="AX355" i="2"/>
  <c r="AT356" i="2"/>
  <c r="AO356" i="2"/>
  <c r="AP356" i="2"/>
  <c r="AM357" i="2"/>
  <c r="AN356" i="2"/>
  <c r="AQ356" i="2"/>
  <c r="BG356" i="2"/>
  <c r="AY355" i="2"/>
  <c r="AZ355" i="2"/>
  <c r="BA355" i="2"/>
  <c r="L358" i="2"/>
  <c r="T358" i="2" s="1"/>
  <c r="N358" i="2"/>
  <c r="P358" i="2"/>
  <c r="Q358" i="2"/>
  <c r="O358" i="2"/>
  <c r="W358" i="2" s="1"/>
  <c r="R358" i="2"/>
  <c r="Z358" i="2" s="1"/>
  <c r="AJ358" i="2" s="1"/>
  <c r="M358" i="2"/>
  <c r="AH357" i="2"/>
  <c r="AE357" i="2"/>
  <c r="W357" i="2"/>
  <c r="AG357" i="2" s="1"/>
  <c r="V357" i="2"/>
  <c r="AF357" i="2" s="1"/>
  <c r="AD357" i="2"/>
  <c r="K359" i="2"/>
  <c r="BD356" i="2" l="1"/>
  <c r="AV356" i="2"/>
  <c r="BH356" i="2" s="1"/>
  <c r="AB357" i="2"/>
  <c r="AS357" i="2"/>
  <c r="AR357" i="2"/>
  <c r="BB356" i="2"/>
  <c r="BC356" i="2"/>
  <c r="S359" i="2"/>
  <c r="AA359" i="2"/>
  <c r="AK359" i="2" s="1"/>
  <c r="BA356" i="2"/>
  <c r="AY356" i="2"/>
  <c r="AX356" i="2"/>
  <c r="AT357" i="2"/>
  <c r="AN357" i="2"/>
  <c r="AQ357" i="2"/>
  <c r="AO357" i="2"/>
  <c r="AP357" i="2"/>
  <c r="AM358" i="2"/>
  <c r="BG357" i="2"/>
  <c r="AZ356" i="2"/>
  <c r="L359" i="2"/>
  <c r="T359" i="2" s="1"/>
  <c r="N359" i="2"/>
  <c r="V359" i="2" s="1"/>
  <c r="P359" i="2"/>
  <c r="Q359" i="2"/>
  <c r="Y359" i="2" s="1"/>
  <c r="O359" i="2"/>
  <c r="W359" i="2" s="1"/>
  <c r="R359" i="2"/>
  <c r="Z359" i="2" s="1"/>
  <c r="AJ359" i="2" s="1"/>
  <c r="M359" i="2"/>
  <c r="Y358" i="2"/>
  <c r="AI358" i="2" s="1"/>
  <c r="X358" i="2"/>
  <c r="AH358" i="2" s="1"/>
  <c r="AG358" i="2"/>
  <c r="U358" i="2"/>
  <c r="AE358" i="2" s="1"/>
  <c r="V358" i="2"/>
  <c r="AF358" i="2" s="1"/>
  <c r="K360" i="2"/>
  <c r="AD358" i="2"/>
  <c r="BD357" i="2" l="1"/>
  <c r="AV357" i="2"/>
  <c r="BH357" i="2" s="1"/>
  <c r="AB358" i="2"/>
  <c r="BB357" i="2"/>
  <c r="AS358" i="2"/>
  <c r="AR358" i="2"/>
  <c r="BC357" i="2"/>
  <c r="S360" i="2"/>
  <c r="AA360" i="2" s="1"/>
  <c r="AK360" i="2" s="1"/>
  <c r="AZ357" i="2"/>
  <c r="AY357" i="2"/>
  <c r="BA357" i="2"/>
  <c r="AT358" i="2"/>
  <c r="AQ358" i="2"/>
  <c r="AO358" i="2"/>
  <c r="AP358" i="2"/>
  <c r="AM359" i="2"/>
  <c r="AN358" i="2"/>
  <c r="BG358" i="2"/>
  <c r="AX357" i="2"/>
  <c r="L360" i="2"/>
  <c r="N360" i="2"/>
  <c r="V360" i="2" s="1"/>
  <c r="P360" i="2"/>
  <c r="Q360" i="2"/>
  <c r="Y360" i="2" s="1"/>
  <c r="O360" i="2"/>
  <c r="R360" i="2"/>
  <c r="Z360" i="2" s="1"/>
  <c r="AJ360" i="2" s="1"/>
  <c r="M360" i="2"/>
  <c r="U360" i="2" s="1"/>
  <c r="AI359" i="2"/>
  <c r="AF359" i="2"/>
  <c r="AG359" i="2"/>
  <c r="U359" i="2"/>
  <c r="AE359" i="2" s="1"/>
  <c r="X359" i="2"/>
  <c r="AH359" i="2" s="1"/>
  <c r="K361" i="2"/>
  <c r="AD359" i="2"/>
  <c r="BD358" i="2" l="1"/>
  <c r="BB358" i="2"/>
  <c r="AV358" i="2"/>
  <c r="BH358" i="2" s="1"/>
  <c r="AB359" i="2"/>
  <c r="BC358" i="2"/>
  <c r="AS359" i="2"/>
  <c r="AR359" i="2"/>
  <c r="S361" i="2"/>
  <c r="AA361" i="2"/>
  <c r="AK361" i="2" s="1"/>
  <c r="AX358" i="2"/>
  <c r="BA358" i="2"/>
  <c r="AT359" i="2"/>
  <c r="AN359" i="2"/>
  <c r="AQ359" i="2"/>
  <c r="AM360" i="2"/>
  <c r="AO359" i="2"/>
  <c r="AP359" i="2"/>
  <c r="BG359" i="2"/>
  <c r="AZ358" i="2"/>
  <c r="AY358" i="2"/>
  <c r="L361" i="2"/>
  <c r="T361" i="2" s="1"/>
  <c r="N361" i="2"/>
  <c r="V361" i="2" s="1"/>
  <c r="P361" i="2"/>
  <c r="Q361" i="2"/>
  <c r="O361" i="2"/>
  <c r="W361" i="2" s="1"/>
  <c r="R361" i="2"/>
  <c r="Z361" i="2" s="1"/>
  <c r="AJ361" i="2" s="1"/>
  <c r="M361" i="2"/>
  <c r="AI360" i="2"/>
  <c r="AE360" i="2"/>
  <c r="AF360" i="2"/>
  <c r="W360" i="2"/>
  <c r="AG360" i="2" s="1"/>
  <c r="X360" i="2"/>
  <c r="AH360" i="2" s="1"/>
  <c r="T360" i="2"/>
  <c r="K362" i="2"/>
  <c r="BD359" i="2" l="1"/>
  <c r="BC359" i="2"/>
  <c r="AV359" i="2"/>
  <c r="BH359" i="2" s="1"/>
  <c r="AB360" i="2"/>
  <c r="BB359" i="2"/>
  <c r="AR360" i="2"/>
  <c r="AS360" i="2"/>
  <c r="S362" i="2"/>
  <c r="AA362" i="2"/>
  <c r="AK362" i="2" s="1"/>
  <c r="AY359" i="2"/>
  <c r="BA359" i="2"/>
  <c r="AT360" i="2"/>
  <c r="AN360" i="2"/>
  <c r="AM361" i="2"/>
  <c r="AQ360" i="2"/>
  <c r="AO360" i="2"/>
  <c r="AP360" i="2"/>
  <c r="BG360" i="2"/>
  <c r="AZ359" i="2"/>
  <c r="AX359" i="2"/>
  <c r="L362" i="2"/>
  <c r="T362" i="2" s="1"/>
  <c r="N362" i="2"/>
  <c r="V362" i="2" s="1"/>
  <c r="P362" i="2"/>
  <c r="Q362" i="2"/>
  <c r="Y362" i="2" s="1"/>
  <c r="O362" i="2"/>
  <c r="R362" i="2"/>
  <c r="Z362" i="2" s="1"/>
  <c r="AJ362" i="2" s="1"/>
  <c r="M362" i="2"/>
  <c r="U362" i="2" s="1"/>
  <c r="AD360" i="2"/>
  <c r="Y361" i="2"/>
  <c r="AI361" i="2" s="1"/>
  <c r="AF361" i="2"/>
  <c r="AG361" i="2"/>
  <c r="U361" i="2"/>
  <c r="AE361" i="2" s="1"/>
  <c r="X361" i="2"/>
  <c r="AH361" i="2" s="1"/>
  <c r="K363" i="2"/>
  <c r="AD361" i="2"/>
  <c r="AV360" i="2" l="1"/>
  <c r="BH360" i="2" s="1"/>
  <c r="AB361" i="2"/>
  <c r="AS361" i="2"/>
  <c r="AR361" i="2"/>
  <c r="BD360" i="2"/>
  <c r="BC360" i="2"/>
  <c r="BB360" i="2"/>
  <c r="S363" i="2"/>
  <c r="AA363" i="2"/>
  <c r="AK363" i="2" s="1"/>
  <c r="AZ360" i="2"/>
  <c r="AT361" i="2"/>
  <c r="AQ361" i="2"/>
  <c r="AO361" i="2"/>
  <c r="AP361" i="2"/>
  <c r="AM362" i="2"/>
  <c r="AN361" i="2"/>
  <c r="BG361" i="2"/>
  <c r="AX360" i="2"/>
  <c r="AY360" i="2"/>
  <c r="BA360" i="2"/>
  <c r="L363" i="2"/>
  <c r="T363" i="2" s="1"/>
  <c r="N363" i="2"/>
  <c r="P363" i="2"/>
  <c r="Q363" i="2"/>
  <c r="Y363" i="2" s="1"/>
  <c r="O363" i="2"/>
  <c r="W363" i="2" s="1"/>
  <c r="R363" i="2"/>
  <c r="Z363" i="2" s="1"/>
  <c r="AJ363" i="2" s="1"/>
  <c r="M363" i="2"/>
  <c r="AD362" i="2"/>
  <c r="AI362" i="2"/>
  <c r="AE362" i="2"/>
  <c r="AF362" i="2"/>
  <c r="W362" i="2"/>
  <c r="AG362" i="2" s="1"/>
  <c r="X362" i="2"/>
  <c r="AH362" i="2" s="1"/>
  <c r="K364" i="2"/>
  <c r="BD361" i="2" l="1"/>
  <c r="AV361" i="2"/>
  <c r="AB362" i="2"/>
  <c r="AS362" i="2"/>
  <c r="AR362" i="2"/>
  <c r="BB361" i="2"/>
  <c r="BC361" i="2"/>
  <c r="S364" i="2"/>
  <c r="AA364" i="2"/>
  <c r="AK364" i="2" s="1"/>
  <c r="AY361" i="2"/>
  <c r="BA361" i="2"/>
  <c r="AZ361" i="2"/>
  <c r="AX361" i="2"/>
  <c r="AT362" i="2"/>
  <c r="AO362" i="2"/>
  <c r="AP362" i="2"/>
  <c r="AM363" i="2"/>
  <c r="AN362" i="2"/>
  <c r="AQ362" i="2"/>
  <c r="BG362" i="2"/>
  <c r="L364" i="2"/>
  <c r="T364" i="2" s="1"/>
  <c r="N364" i="2"/>
  <c r="P364" i="2"/>
  <c r="Q364" i="2"/>
  <c r="Y364" i="2" s="1"/>
  <c r="O364" i="2"/>
  <c r="R364" i="2"/>
  <c r="Z364" i="2" s="1"/>
  <c r="AJ364" i="2" s="1"/>
  <c r="M364" i="2"/>
  <c r="AI363" i="2"/>
  <c r="V363" i="2"/>
  <c r="AF363" i="2" s="1"/>
  <c r="AG363" i="2"/>
  <c r="U363" i="2"/>
  <c r="AE363" i="2" s="1"/>
  <c r="X363" i="2"/>
  <c r="AH363" i="2" s="1"/>
  <c r="AD363" i="2"/>
  <c r="K365" i="2"/>
  <c r="AV362" i="2" l="1"/>
  <c r="BH362" i="2" s="1"/>
  <c r="AB363" i="2"/>
  <c r="AS363" i="2"/>
  <c r="AR363" i="2"/>
  <c r="BB362" i="2"/>
  <c r="BD362" i="2"/>
  <c r="BC362" i="2"/>
  <c r="S365" i="2"/>
  <c r="AA365" i="2"/>
  <c r="AK365" i="2" s="1"/>
  <c r="AZ362" i="2"/>
  <c r="AT363" i="2"/>
  <c r="AN363" i="2"/>
  <c r="AM364" i="2"/>
  <c r="AQ363" i="2"/>
  <c r="AO363" i="2"/>
  <c r="AP363" i="2"/>
  <c r="BG363" i="2"/>
  <c r="BA362" i="2"/>
  <c r="AY362" i="2"/>
  <c r="AX362" i="2"/>
  <c r="L365" i="2"/>
  <c r="T365" i="2" s="1"/>
  <c r="N365" i="2"/>
  <c r="P365" i="2"/>
  <c r="Q365" i="2"/>
  <c r="Y365" i="2" s="1"/>
  <c r="AI365" i="2" s="1"/>
  <c r="O365" i="2"/>
  <c r="R365" i="2"/>
  <c r="Z365" i="2" s="1"/>
  <c r="AJ365" i="2" s="1"/>
  <c r="M365" i="2"/>
  <c r="U365" i="2" s="1"/>
  <c r="AI364" i="2"/>
  <c r="U364" i="2"/>
  <c r="AE364" i="2" s="1"/>
  <c r="V364" i="2"/>
  <c r="AF364" i="2" s="1"/>
  <c r="W364" i="2"/>
  <c r="AG364" i="2" s="1"/>
  <c r="X364" i="2"/>
  <c r="AH364" i="2" s="1"/>
  <c r="K366" i="2"/>
  <c r="AD364" i="2"/>
  <c r="AV363" i="2" l="1"/>
  <c r="BH363" i="2" s="1"/>
  <c r="AB364" i="2"/>
  <c r="AR364" i="2"/>
  <c r="AS364" i="2"/>
  <c r="BD363" i="2"/>
  <c r="BB363" i="2"/>
  <c r="BC363" i="2"/>
  <c r="S366" i="2"/>
  <c r="AA366" i="2"/>
  <c r="AK366" i="2" s="1"/>
  <c r="BA363" i="2"/>
  <c r="AT364" i="2"/>
  <c r="AQ364" i="2"/>
  <c r="AO364" i="2"/>
  <c r="AP364" i="2"/>
  <c r="AM365" i="2"/>
  <c r="AN364" i="2"/>
  <c r="BG364" i="2"/>
  <c r="AZ363" i="2"/>
  <c r="AX363" i="2"/>
  <c r="AY363" i="2"/>
  <c r="L366" i="2"/>
  <c r="T366" i="2" s="1"/>
  <c r="N366" i="2"/>
  <c r="P366" i="2"/>
  <c r="Q366" i="2"/>
  <c r="Y366" i="2" s="1"/>
  <c r="AI366" i="2" s="1"/>
  <c r="O366" i="2"/>
  <c r="R366" i="2"/>
  <c r="Z366" i="2" s="1"/>
  <c r="AJ366" i="2" s="1"/>
  <c r="M366" i="2"/>
  <c r="U366" i="2" s="1"/>
  <c r="X365" i="2"/>
  <c r="AH365" i="2" s="1"/>
  <c r="AE365" i="2"/>
  <c r="W365" i="2"/>
  <c r="V365" i="2"/>
  <c r="AF365" i="2" s="1"/>
  <c r="AD365" i="2"/>
  <c r="K367" i="2"/>
  <c r="BD364" i="2" l="1"/>
  <c r="AV364" i="2"/>
  <c r="BH364" i="2" s="1"/>
  <c r="AB365" i="2"/>
  <c r="AS365" i="2"/>
  <c r="AR365" i="2"/>
  <c r="BC364" i="2"/>
  <c r="BB364" i="2"/>
  <c r="S367" i="2"/>
  <c r="AA367" i="2"/>
  <c r="AK367" i="2" s="1"/>
  <c r="AY364" i="2"/>
  <c r="BA364" i="2"/>
  <c r="AX364" i="2"/>
  <c r="AT365" i="2"/>
  <c r="AQ365" i="2"/>
  <c r="AM366" i="2"/>
  <c r="AO365" i="2"/>
  <c r="AP365" i="2"/>
  <c r="AN365" i="2"/>
  <c r="BG365" i="2"/>
  <c r="AZ364" i="2"/>
  <c r="L367" i="2"/>
  <c r="T367" i="2" s="1"/>
  <c r="N367" i="2"/>
  <c r="V367" i="2" s="1"/>
  <c r="P367" i="2"/>
  <c r="Q367" i="2"/>
  <c r="O367" i="2"/>
  <c r="W367" i="2" s="1"/>
  <c r="R367" i="2"/>
  <c r="Z367" i="2" s="1"/>
  <c r="AJ367" i="2" s="1"/>
  <c r="M367" i="2"/>
  <c r="V366" i="2"/>
  <c r="AF366" i="2" s="1"/>
  <c r="AG365" i="2"/>
  <c r="AE366" i="2"/>
  <c r="W366" i="2"/>
  <c r="AG366" i="2" s="1"/>
  <c r="X366" i="2"/>
  <c r="AH366" i="2" s="1"/>
  <c r="K368" i="2"/>
  <c r="AD366" i="2"/>
  <c r="BD365" i="2" l="1"/>
  <c r="AV365" i="2"/>
  <c r="BH365" i="2" s="1"/>
  <c r="AB366" i="2"/>
  <c r="AS366" i="2"/>
  <c r="AR366" i="2"/>
  <c r="BB365" i="2"/>
  <c r="BC365" i="2"/>
  <c r="S368" i="2"/>
  <c r="AA368" i="2"/>
  <c r="AK368" i="2" s="1"/>
  <c r="AY365" i="2"/>
  <c r="BA365" i="2"/>
  <c r="AZ365" i="2"/>
  <c r="AT366" i="2"/>
  <c r="AO366" i="2"/>
  <c r="AP366" i="2"/>
  <c r="AM367" i="2"/>
  <c r="AN366" i="2"/>
  <c r="AQ366" i="2"/>
  <c r="BG366" i="2"/>
  <c r="AX365" i="2"/>
  <c r="L368" i="2"/>
  <c r="T368" i="2" s="1"/>
  <c r="N368" i="2"/>
  <c r="P368" i="2"/>
  <c r="Q368" i="2"/>
  <c r="Y368" i="2" s="1"/>
  <c r="O368" i="2"/>
  <c r="R368" i="2"/>
  <c r="Z368" i="2" s="1"/>
  <c r="AJ368" i="2" s="1"/>
  <c r="M368" i="2"/>
  <c r="AD367" i="2"/>
  <c r="Y367" i="2"/>
  <c r="AI367" i="2" s="1"/>
  <c r="AF367" i="2"/>
  <c r="AG367" i="2"/>
  <c r="U367" i="2"/>
  <c r="AE367" i="2" s="1"/>
  <c r="X367" i="2"/>
  <c r="AH367" i="2" s="1"/>
  <c r="K369" i="2"/>
  <c r="BD366" i="2" l="1"/>
  <c r="AV366" i="2"/>
  <c r="BH366" i="2" s="1"/>
  <c r="AB367" i="2"/>
  <c r="AS367" i="2"/>
  <c r="AR367" i="2"/>
  <c r="BB366" i="2"/>
  <c r="BC366" i="2"/>
  <c r="S369" i="2"/>
  <c r="AA369" i="2"/>
  <c r="AK369" i="2" s="1"/>
  <c r="BA366" i="2"/>
  <c r="AZ366" i="2"/>
  <c r="AY366" i="2"/>
  <c r="AX366" i="2"/>
  <c r="AT367" i="2"/>
  <c r="AN367" i="2"/>
  <c r="AM368" i="2"/>
  <c r="AQ367" i="2"/>
  <c r="AO367" i="2"/>
  <c r="AP367" i="2"/>
  <c r="BG367" i="2"/>
  <c r="L369" i="2"/>
  <c r="T369" i="2" s="1"/>
  <c r="N369" i="2"/>
  <c r="P369" i="2"/>
  <c r="Q369" i="2"/>
  <c r="Y369" i="2" s="1"/>
  <c r="AI369" i="2" s="1"/>
  <c r="O369" i="2"/>
  <c r="R369" i="2"/>
  <c r="Z369" i="2" s="1"/>
  <c r="AJ369" i="2" s="1"/>
  <c r="M369" i="2"/>
  <c r="AI368" i="2"/>
  <c r="U368" i="2"/>
  <c r="V368" i="2"/>
  <c r="AF368" i="2" s="1"/>
  <c r="W368" i="2"/>
  <c r="AG368" i="2" s="1"/>
  <c r="X368" i="2"/>
  <c r="AH368" i="2" s="1"/>
  <c r="K370" i="2"/>
  <c r="AD368" i="2"/>
  <c r="BD367" i="2" l="1"/>
  <c r="AB368" i="2"/>
  <c r="AV367" i="2"/>
  <c r="BH367" i="2" s="1"/>
  <c r="BC367" i="2"/>
  <c r="BB367" i="2"/>
  <c r="AS368" i="2"/>
  <c r="AR368" i="2"/>
  <c r="S370" i="2"/>
  <c r="AA370" i="2"/>
  <c r="AK370" i="2" s="1"/>
  <c r="BA367" i="2"/>
  <c r="AT368" i="2"/>
  <c r="AN368" i="2"/>
  <c r="AQ368" i="2"/>
  <c r="AM369" i="2"/>
  <c r="AO368" i="2"/>
  <c r="AP368" i="2"/>
  <c r="BG368" i="2"/>
  <c r="AZ367" i="2"/>
  <c r="AX367" i="2"/>
  <c r="AY367" i="2"/>
  <c r="L370" i="2"/>
  <c r="T370" i="2" s="1"/>
  <c r="N370" i="2"/>
  <c r="P370" i="2"/>
  <c r="X370" i="2" s="1"/>
  <c r="Q370" i="2"/>
  <c r="Y370" i="2" s="1"/>
  <c r="O370" i="2"/>
  <c r="R370" i="2"/>
  <c r="Z370" i="2" s="1"/>
  <c r="AJ370" i="2" s="1"/>
  <c r="M370" i="2"/>
  <c r="U369" i="2"/>
  <c r="X369" i="2"/>
  <c r="AH369" i="2" s="1"/>
  <c r="AE368" i="2"/>
  <c r="W369" i="2"/>
  <c r="AG369" i="2" s="1"/>
  <c r="V369" i="2"/>
  <c r="AF369" i="2" s="1"/>
  <c r="AD369" i="2"/>
  <c r="K371" i="2"/>
  <c r="AV368" i="2" l="1"/>
  <c r="BH368" i="2" s="1"/>
  <c r="AB369" i="2"/>
  <c r="AS369" i="2"/>
  <c r="AR369" i="2"/>
  <c r="BB368" i="2"/>
  <c r="BD368" i="2"/>
  <c r="BC368" i="2"/>
  <c r="S371" i="2"/>
  <c r="AA371" i="2"/>
  <c r="AK371" i="2" s="1"/>
  <c r="BA368" i="2"/>
  <c r="AZ368" i="2"/>
  <c r="AY368" i="2"/>
  <c r="AX368" i="2"/>
  <c r="AT369" i="2"/>
  <c r="AQ369" i="2"/>
  <c r="AO369" i="2"/>
  <c r="AP369" i="2"/>
  <c r="AM370" i="2"/>
  <c r="AN369" i="2"/>
  <c r="BG369" i="2"/>
  <c r="L371" i="2"/>
  <c r="T371" i="2" s="1"/>
  <c r="N371" i="2"/>
  <c r="P371" i="2"/>
  <c r="X371" i="2" s="1"/>
  <c r="Q371" i="2"/>
  <c r="Y371" i="2" s="1"/>
  <c r="O371" i="2"/>
  <c r="R371" i="2"/>
  <c r="Z371" i="2" s="1"/>
  <c r="AJ371" i="2" s="1"/>
  <c r="M371" i="2"/>
  <c r="U371" i="2" s="1"/>
  <c r="AI370" i="2"/>
  <c r="W370" i="2"/>
  <c r="AG370" i="2" s="1"/>
  <c r="AE369" i="2"/>
  <c r="AH370" i="2"/>
  <c r="U370" i="2"/>
  <c r="AE370" i="2" s="1"/>
  <c r="V370" i="2"/>
  <c r="AF370" i="2" s="1"/>
  <c r="AD370" i="2"/>
  <c r="K372" i="2"/>
  <c r="AV369" i="2" l="1"/>
  <c r="BH369" i="2" s="1"/>
  <c r="AB370" i="2"/>
  <c r="AS370" i="2"/>
  <c r="AR370" i="2"/>
  <c r="BD369" i="2"/>
  <c r="BB369" i="2"/>
  <c r="BC369" i="2"/>
  <c r="S372" i="2"/>
  <c r="AA372" i="2"/>
  <c r="AK372" i="2" s="1"/>
  <c r="AZ369" i="2"/>
  <c r="AY369" i="2"/>
  <c r="AX369" i="2"/>
  <c r="BA369" i="2"/>
  <c r="AT370" i="2"/>
  <c r="AO370" i="2"/>
  <c r="AP370" i="2"/>
  <c r="AM371" i="2"/>
  <c r="AN370" i="2"/>
  <c r="AQ370" i="2"/>
  <c r="BG370" i="2"/>
  <c r="L372" i="2"/>
  <c r="T372" i="2" s="1"/>
  <c r="N372" i="2"/>
  <c r="V372" i="2" s="1"/>
  <c r="P372" i="2"/>
  <c r="Q372" i="2"/>
  <c r="Y372" i="2" s="1"/>
  <c r="AI372" i="2" s="1"/>
  <c r="O372" i="2"/>
  <c r="R372" i="2"/>
  <c r="Z372" i="2" s="1"/>
  <c r="AJ372" i="2" s="1"/>
  <c r="M372" i="2"/>
  <c r="AI371" i="2"/>
  <c r="AE371" i="2"/>
  <c r="AH371" i="2"/>
  <c r="W371" i="2"/>
  <c r="AG371" i="2" s="1"/>
  <c r="V371" i="2"/>
  <c r="AF371" i="2" s="1"/>
  <c r="K373" i="2"/>
  <c r="AD371" i="2"/>
  <c r="AV370" i="2" l="1"/>
  <c r="BH370" i="2" s="1"/>
  <c r="AB371" i="2"/>
  <c r="AS371" i="2"/>
  <c r="AR371" i="2"/>
  <c r="BB370" i="2"/>
  <c r="BD370" i="2"/>
  <c r="BC370" i="2"/>
  <c r="S373" i="2"/>
  <c r="AA373" i="2"/>
  <c r="AK373" i="2" s="1"/>
  <c r="AZ370" i="2"/>
  <c r="BA370" i="2"/>
  <c r="AY370" i="2"/>
  <c r="AX370" i="2"/>
  <c r="AT371" i="2"/>
  <c r="AO371" i="2"/>
  <c r="AP371" i="2"/>
  <c r="AM372" i="2"/>
  <c r="AN371" i="2"/>
  <c r="AQ371" i="2"/>
  <c r="BG371" i="2"/>
  <c r="L373" i="2"/>
  <c r="T373" i="2" s="1"/>
  <c r="N373" i="2"/>
  <c r="P373" i="2"/>
  <c r="Q373" i="2"/>
  <c r="Y373" i="2" s="1"/>
  <c r="AI373" i="2" s="1"/>
  <c r="O373" i="2"/>
  <c r="W373" i="2" s="1"/>
  <c r="R373" i="2"/>
  <c r="Z373" i="2" s="1"/>
  <c r="AJ373" i="2" s="1"/>
  <c r="M373" i="2"/>
  <c r="U372" i="2"/>
  <c r="AE372" i="2" s="1"/>
  <c r="AF372" i="2"/>
  <c r="W372" i="2"/>
  <c r="AG372" i="2" s="1"/>
  <c r="X372" i="2"/>
  <c r="AH372" i="2" s="1"/>
  <c r="K374" i="2"/>
  <c r="AD372" i="2"/>
  <c r="AV371" i="2" l="1"/>
  <c r="BH371" i="2" s="1"/>
  <c r="AB372" i="2"/>
  <c r="AR372" i="2"/>
  <c r="AS372" i="2"/>
  <c r="BD371" i="2"/>
  <c r="BB371" i="2"/>
  <c r="BC371" i="2"/>
  <c r="S374" i="2"/>
  <c r="AA374" i="2"/>
  <c r="AK374" i="2" s="1"/>
  <c r="AZ371" i="2"/>
  <c r="AT372" i="2"/>
  <c r="AN372" i="2"/>
  <c r="AP372" i="2"/>
  <c r="AQ372" i="2"/>
  <c r="AM373" i="2"/>
  <c r="AO372" i="2"/>
  <c r="BG372" i="2"/>
  <c r="BA371" i="2"/>
  <c r="AY371" i="2"/>
  <c r="AX371" i="2"/>
  <c r="L374" i="2"/>
  <c r="T374" i="2" s="1"/>
  <c r="N374" i="2"/>
  <c r="P374" i="2"/>
  <c r="Q374" i="2"/>
  <c r="Y374" i="2" s="1"/>
  <c r="O374" i="2"/>
  <c r="W374" i="2" s="1"/>
  <c r="R374" i="2"/>
  <c r="Z374" i="2" s="1"/>
  <c r="AJ374" i="2" s="1"/>
  <c r="M374" i="2"/>
  <c r="V373" i="2"/>
  <c r="AF373" i="2" s="1"/>
  <c r="AG373" i="2"/>
  <c r="U373" i="2"/>
  <c r="AE373" i="2" s="1"/>
  <c r="X373" i="2"/>
  <c r="K375" i="2"/>
  <c r="AD373" i="2"/>
  <c r="BD372" i="2" l="1"/>
  <c r="AV372" i="2"/>
  <c r="BH372" i="2" s="1"/>
  <c r="AB373" i="2"/>
  <c r="AS373" i="2"/>
  <c r="AR373" i="2"/>
  <c r="BC372" i="2"/>
  <c r="BB372" i="2"/>
  <c r="S375" i="2"/>
  <c r="AA375" i="2"/>
  <c r="AK375" i="2" s="1"/>
  <c r="AZ372" i="2"/>
  <c r="AY372" i="2"/>
  <c r="BA372" i="2"/>
  <c r="AX372" i="2"/>
  <c r="AT373" i="2"/>
  <c r="AO373" i="2"/>
  <c r="AP373" i="2"/>
  <c r="AM374" i="2"/>
  <c r="AN373" i="2"/>
  <c r="AQ373" i="2"/>
  <c r="BG373" i="2"/>
  <c r="L375" i="2"/>
  <c r="T375" i="2" s="1"/>
  <c r="N375" i="2"/>
  <c r="P375" i="2"/>
  <c r="X375" i="2" s="1"/>
  <c r="Q375" i="2"/>
  <c r="Y375" i="2" s="1"/>
  <c r="AI375" i="2" s="1"/>
  <c r="O375" i="2"/>
  <c r="R375" i="2"/>
  <c r="Z375" i="2" s="1"/>
  <c r="AJ375" i="2" s="1"/>
  <c r="M375" i="2"/>
  <c r="U375" i="2" s="1"/>
  <c r="AI374" i="2"/>
  <c r="X374" i="2"/>
  <c r="AH374" i="2" s="1"/>
  <c r="AH373" i="2"/>
  <c r="AG374" i="2"/>
  <c r="U374" i="2"/>
  <c r="AE374" i="2" s="1"/>
  <c r="V374" i="2"/>
  <c r="AF374" i="2" s="1"/>
  <c r="AD374" i="2"/>
  <c r="K376" i="2"/>
  <c r="AV373" i="2" l="1"/>
  <c r="BH373" i="2" s="1"/>
  <c r="AB374" i="2"/>
  <c r="AS374" i="2"/>
  <c r="AR374" i="2"/>
  <c r="BB373" i="2"/>
  <c r="BD373" i="2"/>
  <c r="BC373" i="2"/>
  <c r="S376" i="2"/>
  <c r="AA376" i="2"/>
  <c r="AK376" i="2" s="1"/>
  <c r="AZ373" i="2"/>
  <c r="AT374" i="2"/>
  <c r="AQ374" i="2"/>
  <c r="AO374" i="2"/>
  <c r="AP374" i="2"/>
  <c r="AM375" i="2"/>
  <c r="AN374" i="2"/>
  <c r="BG374" i="2"/>
  <c r="BA373" i="2"/>
  <c r="AY373" i="2"/>
  <c r="AX373" i="2"/>
  <c r="L376" i="2"/>
  <c r="T376" i="2" s="1"/>
  <c r="N376" i="2"/>
  <c r="P376" i="2"/>
  <c r="X376" i="2" s="1"/>
  <c r="Q376" i="2"/>
  <c r="Y376" i="2" s="1"/>
  <c r="O376" i="2"/>
  <c r="R376" i="2"/>
  <c r="Z376" i="2" s="1"/>
  <c r="AJ376" i="2" s="1"/>
  <c r="M376" i="2"/>
  <c r="AH375" i="2"/>
  <c r="AE375" i="2"/>
  <c r="W375" i="2"/>
  <c r="AG375" i="2" s="1"/>
  <c r="V375" i="2"/>
  <c r="AF375" i="2" s="1"/>
  <c r="AD375" i="2"/>
  <c r="K377" i="2"/>
  <c r="BD374" i="2" l="1"/>
  <c r="AV374" i="2"/>
  <c r="BH374" i="2" s="1"/>
  <c r="AB375" i="2"/>
  <c r="AS375" i="2"/>
  <c r="AR375" i="2"/>
  <c r="BB374" i="2"/>
  <c r="BC374" i="2"/>
  <c r="S377" i="2"/>
  <c r="AA377" i="2"/>
  <c r="AK377" i="2" s="1"/>
  <c r="AY374" i="2"/>
  <c r="BA374" i="2"/>
  <c r="AZ374" i="2"/>
  <c r="AX374" i="2"/>
  <c r="AT375" i="2"/>
  <c r="AO375" i="2"/>
  <c r="AP375" i="2"/>
  <c r="AM376" i="2"/>
  <c r="AN375" i="2"/>
  <c r="AQ375" i="2"/>
  <c r="BG375" i="2"/>
  <c r="L377" i="2"/>
  <c r="T377" i="2" s="1"/>
  <c r="N377" i="2"/>
  <c r="V377" i="2" s="1"/>
  <c r="P377" i="2"/>
  <c r="Q377" i="2"/>
  <c r="Y377" i="2" s="1"/>
  <c r="AI377" i="2" s="1"/>
  <c r="O377" i="2"/>
  <c r="R377" i="2"/>
  <c r="Z377" i="2" s="1"/>
  <c r="AJ377" i="2" s="1"/>
  <c r="M377" i="2"/>
  <c r="AI376" i="2"/>
  <c r="W376" i="2"/>
  <c r="AG376" i="2" s="1"/>
  <c r="AH376" i="2"/>
  <c r="AD376" i="2"/>
  <c r="U376" i="2"/>
  <c r="AE376" i="2" s="1"/>
  <c r="V376" i="2"/>
  <c r="AF376" i="2" s="1"/>
  <c r="K378" i="2"/>
  <c r="AV375" i="2" l="1"/>
  <c r="BH375" i="2" s="1"/>
  <c r="AB376" i="2"/>
  <c r="AS376" i="2"/>
  <c r="AR376" i="2"/>
  <c r="BB375" i="2"/>
  <c r="BD375" i="2"/>
  <c r="BC375" i="2"/>
  <c r="S378" i="2"/>
  <c r="AA378" i="2"/>
  <c r="AK378" i="2" s="1"/>
  <c r="AT376" i="2"/>
  <c r="AN376" i="2"/>
  <c r="AQ376" i="2"/>
  <c r="AO376" i="2"/>
  <c r="AP376" i="2"/>
  <c r="AM377" i="2"/>
  <c r="BG376" i="2"/>
  <c r="AZ375" i="2"/>
  <c r="BA375" i="2"/>
  <c r="AY375" i="2"/>
  <c r="AX375" i="2"/>
  <c r="L378" i="2"/>
  <c r="T378" i="2" s="1"/>
  <c r="N378" i="2"/>
  <c r="P378" i="2"/>
  <c r="Q378" i="2"/>
  <c r="O378" i="2"/>
  <c r="R378" i="2"/>
  <c r="Z378" i="2" s="1"/>
  <c r="AJ378" i="2" s="1"/>
  <c r="M378" i="2"/>
  <c r="W377" i="2"/>
  <c r="AG377" i="2" s="1"/>
  <c r="AF377" i="2"/>
  <c r="U377" i="2"/>
  <c r="AE377" i="2" s="1"/>
  <c r="X377" i="2"/>
  <c r="AD377" i="2"/>
  <c r="K379" i="2"/>
  <c r="AV376" i="2" l="1"/>
  <c r="BH376" i="2" s="1"/>
  <c r="AB377" i="2"/>
  <c r="BD376" i="2"/>
  <c r="AS377" i="2"/>
  <c r="AR377" i="2"/>
  <c r="BB376" i="2"/>
  <c r="BC376" i="2"/>
  <c r="S379" i="2"/>
  <c r="AA379" i="2"/>
  <c r="AK379" i="2" s="1"/>
  <c r="AY376" i="2"/>
  <c r="BA376" i="2"/>
  <c r="AT377" i="2"/>
  <c r="AO377" i="2"/>
  <c r="AP377" i="2"/>
  <c r="AM378" i="2"/>
  <c r="AN377" i="2"/>
  <c r="AQ377" i="2"/>
  <c r="BG377" i="2"/>
  <c r="AX376" i="2"/>
  <c r="AZ376" i="2"/>
  <c r="L379" i="2"/>
  <c r="T379" i="2" s="1"/>
  <c r="N379" i="2"/>
  <c r="P379" i="2"/>
  <c r="Q379" i="2"/>
  <c r="Y379" i="2" s="1"/>
  <c r="O379" i="2"/>
  <c r="R379" i="2"/>
  <c r="Z379" i="2" s="1"/>
  <c r="AJ379" i="2" s="1"/>
  <c r="M379" i="2"/>
  <c r="Y378" i="2"/>
  <c r="AI378" i="2" s="1"/>
  <c r="AH377" i="2"/>
  <c r="W378" i="2"/>
  <c r="AG378" i="2" s="1"/>
  <c r="X378" i="2"/>
  <c r="AH378" i="2" s="1"/>
  <c r="U378" i="2"/>
  <c r="AE378" i="2" s="1"/>
  <c r="V378" i="2"/>
  <c r="AF378" i="2" s="1"/>
  <c r="AD378" i="2"/>
  <c r="K380" i="2"/>
  <c r="BD377" i="2" l="1"/>
  <c r="AV377" i="2"/>
  <c r="AB378" i="2"/>
  <c r="BB377" i="2"/>
  <c r="AS378" i="2"/>
  <c r="AR378" i="2"/>
  <c r="BC377" i="2"/>
  <c r="S380" i="2"/>
  <c r="AA380" i="2"/>
  <c r="AK380" i="2" s="1"/>
  <c r="AT378" i="2"/>
  <c r="AN378" i="2"/>
  <c r="AQ378" i="2"/>
  <c r="AM379" i="2"/>
  <c r="AO378" i="2"/>
  <c r="AP378" i="2"/>
  <c r="BG378" i="2"/>
  <c r="AZ377" i="2"/>
  <c r="BA377" i="2"/>
  <c r="AY377" i="2"/>
  <c r="AX377" i="2"/>
  <c r="L380" i="2"/>
  <c r="T380" i="2" s="1"/>
  <c r="N380" i="2"/>
  <c r="P380" i="2"/>
  <c r="Q380" i="2"/>
  <c r="Y380" i="2" s="1"/>
  <c r="O380" i="2"/>
  <c r="R380" i="2"/>
  <c r="Z380" i="2" s="1"/>
  <c r="AJ380" i="2" s="1"/>
  <c r="M380" i="2"/>
  <c r="AI379" i="2"/>
  <c r="W379" i="2"/>
  <c r="AG379" i="2" s="1"/>
  <c r="V379" i="2"/>
  <c r="AF379" i="2" s="1"/>
  <c r="U379" i="2"/>
  <c r="AE379" i="2" s="1"/>
  <c r="X379" i="2"/>
  <c r="AH379" i="2" s="1"/>
  <c r="AD379" i="2"/>
  <c r="K381" i="2"/>
  <c r="AB379" i="2" l="1"/>
  <c r="AV378" i="2"/>
  <c r="BH378" i="2" s="1"/>
  <c r="AS379" i="2"/>
  <c r="AR379" i="2"/>
  <c r="BB378" i="2"/>
  <c r="BD378" i="2"/>
  <c r="BC378" i="2"/>
  <c r="S381" i="2"/>
  <c r="AA381" i="2"/>
  <c r="AK381" i="2" s="1"/>
  <c r="AT379" i="2"/>
  <c r="AO379" i="2"/>
  <c r="AP379" i="2"/>
  <c r="AM380" i="2"/>
  <c r="AN379" i="2"/>
  <c r="AQ379" i="2"/>
  <c r="BG379" i="2"/>
  <c r="BA378" i="2"/>
  <c r="AZ378" i="2"/>
  <c r="AX378" i="2"/>
  <c r="AY378" i="2"/>
  <c r="L381" i="2"/>
  <c r="T381" i="2" s="1"/>
  <c r="N381" i="2"/>
  <c r="P381" i="2"/>
  <c r="X381" i="2" s="1"/>
  <c r="Q381" i="2"/>
  <c r="Y381" i="2" s="1"/>
  <c r="O381" i="2"/>
  <c r="R381" i="2"/>
  <c r="Z381" i="2" s="1"/>
  <c r="AJ381" i="2" s="1"/>
  <c r="M381" i="2"/>
  <c r="U381" i="2" s="1"/>
  <c r="AI380" i="2"/>
  <c r="U380" i="2"/>
  <c r="AE380" i="2" s="1"/>
  <c r="V380" i="2"/>
  <c r="AF380" i="2" s="1"/>
  <c r="W380" i="2"/>
  <c r="AG380" i="2" s="1"/>
  <c r="X380" i="2"/>
  <c r="AH380" i="2" s="1"/>
  <c r="K382" i="2"/>
  <c r="AD380" i="2"/>
  <c r="AV379" i="2" l="1"/>
  <c r="BH379" i="2" s="1"/>
  <c r="AB380" i="2"/>
  <c r="AS380" i="2"/>
  <c r="AR380" i="2"/>
  <c r="BD379" i="2"/>
  <c r="BB379" i="2"/>
  <c r="BC379" i="2"/>
  <c r="S382" i="2"/>
  <c r="AA382" i="2"/>
  <c r="AK382" i="2" s="1"/>
  <c r="AT380" i="2"/>
  <c r="AN380" i="2"/>
  <c r="AQ380" i="2"/>
  <c r="AO380" i="2"/>
  <c r="AP380" i="2"/>
  <c r="AM381" i="2"/>
  <c r="BG380" i="2"/>
  <c r="AZ379" i="2"/>
  <c r="BA379" i="2"/>
  <c r="AY379" i="2"/>
  <c r="AX379" i="2"/>
  <c r="L382" i="2"/>
  <c r="T382" i="2" s="1"/>
  <c r="N382" i="2"/>
  <c r="P382" i="2"/>
  <c r="Q382" i="2"/>
  <c r="Y382" i="2" s="1"/>
  <c r="O382" i="2"/>
  <c r="R382" i="2"/>
  <c r="Z382" i="2" s="1"/>
  <c r="AJ382" i="2" s="1"/>
  <c r="M382" i="2"/>
  <c r="U382" i="2" s="1"/>
  <c r="AI381" i="2"/>
  <c r="AE381" i="2"/>
  <c r="AH381" i="2"/>
  <c r="W381" i="2"/>
  <c r="AG381" i="2" s="1"/>
  <c r="V381" i="2"/>
  <c r="AF381" i="2" s="1"/>
  <c r="K383" i="2"/>
  <c r="AD381" i="2"/>
  <c r="BD380" i="2" l="1"/>
  <c r="AV380" i="2"/>
  <c r="BH380" i="2" s="1"/>
  <c r="AB381" i="2"/>
  <c r="AS381" i="2"/>
  <c r="AR381" i="2"/>
  <c r="BB380" i="2"/>
  <c r="BC380" i="2"/>
  <c r="S383" i="2"/>
  <c r="AA383" i="2"/>
  <c r="AK383" i="2" s="1"/>
  <c r="AY380" i="2"/>
  <c r="BA380" i="2"/>
  <c r="AT381" i="2"/>
  <c r="AO381" i="2"/>
  <c r="AP381" i="2"/>
  <c r="AM382" i="2"/>
  <c r="AN381" i="2"/>
  <c r="AQ381" i="2"/>
  <c r="BG381" i="2"/>
  <c r="AX380" i="2"/>
  <c r="AZ380" i="2"/>
  <c r="L383" i="2"/>
  <c r="T383" i="2" s="1"/>
  <c r="N383" i="2"/>
  <c r="P383" i="2"/>
  <c r="Q383" i="2"/>
  <c r="Y383" i="2" s="1"/>
  <c r="O383" i="2"/>
  <c r="R383" i="2"/>
  <c r="Z383" i="2" s="1"/>
  <c r="AJ383" i="2" s="1"/>
  <c r="M383" i="2"/>
  <c r="U383" i="2" s="1"/>
  <c r="AI382" i="2"/>
  <c r="V382" i="2"/>
  <c r="AF382" i="2" s="1"/>
  <c r="AE382" i="2"/>
  <c r="W382" i="2"/>
  <c r="AG382" i="2" s="1"/>
  <c r="X382" i="2"/>
  <c r="AH382" i="2" s="1"/>
  <c r="K384" i="2"/>
  <c r="AD382" i="2"/>
  <c r="BD381" i="2" l="1"/>
  <c r="AV381" i="2"/>
  <c r="BH381" i="2" s="1"/>
  <c r="AB382" i="2"/>
  <c r="BB381" i="2"/>
  <c r="AS382" i="2"/>
  <c r="AR382" i="2"/>
  <c r="BC381" i="2"/>
  <c r="S384" i="2"/>
  <c r="AA384" i="2"/>
  <c r="AK384" i="2" s="1"/>
  <c r="BA381" i="2"/>
  <c r="AY381" i="2"/>
  <c r="AZ381" i="2"/>
  <c r="AX381" i="2"/>
  <c r="AT382" i="2"/>
  <c r="AN382" i="2"/>
  <c r="AQ382" i="2"/>
  <c r="AO382" i="2"/>
  <c r="AP382" i="2"/>
  <c r="AM383" i="2"/>
  <c r="BG382" i="2"/>
  <c r="L384" i="2"/>
  <c r="T384" i="2" s="1"/>
  <c r="N384" i="2"/>
  <c r="P384" i="2"/>
  <c r="X384" i="2" s="1"/>
  <c r="Q384" i="2"/>
  <c r="Y384" i="2" s="1"/>
  <c r="O384" i="2"/>
  <c r="W384" i="2" s="1"/>
  <c r="R384" i="2"/>
  <c r="Z384" i="2" s="1"/>
  <c r="AJ384" i="2" s="1"/>
  <c r="M384" i="2"/>
  <c r="AI383" i="2"/>
  <c r="X383" i="2"/>
  <c r="AH383" i="2" s="1"/>
  <c r="AE383" i="2"/>
  <c r="W383" i="2"/>
  <c r="AG383" i="2" s="1"/>
  <c r="V383" i="2"/>
  <c r="AF383" i="2" s="1"/>
  <c r="K385" i="2"/>
  <c r="AD383" i="2"/>
  <c r="AV382" i="2" l="1"/>
  <c r="BH382" i="2" s="1"/>
  <c r="AB383" i="2"/>
  <c r="AS383" i="2"/>
  <c r="AR383" i="2"/>
  <c r="BB382" i="2"/>
  <c r="BC382" i="2"/>
  <c r="BD382" i="2"/>
  <c r="S385" i="2"/>
  <c r="AA385" i="2"/>
  <c r="AK385" i="2" s="1"/>
  <c r="BA382" i="2"/>
  <c r="AZ382" i="2"/>
  <c r="AY382" i="2"/>
  <c r="AT383" i="2"/>
  <c r="AN383" i="2"/>
  <c r="AM384" i="2"/>
  <c r="AQ383" i="2"/>
  <c r="AO383" i="2"/>
  <c r="AP383" i="2"/>
  <c r="BG383" i="2"/>
  <c r="AX382" i="2"/>
  <c r="L385" i="2"/>
  <c r="T385" i="2" s="1"/>
  <c r="N385" i="2"/>
  <c r="P385" i="2"/>
  <c r="X385" i="2" s="1"/>
  <c r="Q385" i="2"/>
  <c r="Y385" i="2" s="1"/>
  <c r="AI385" i="2" s="1"/>
  <c r="O385" i="2"/>
  <c r="R385" i="2"/>
  <c r="Z385" i="2" s="1"/>
  <c r="AJ385" i="2" s="1"/>
  <c r="M385" i="2"/>
  <c r="AI384" i="2"/>
  <c r="AG384" i="2"/>
  <c r="AH384" i="2"/>
  <c r="U384" i="2"/>
  <c r="AE384" i="2" s="1"/>
  <c r="V384" i="2"/>
  <c r="AF384" i="2" s="1"/>
  <c r="K386" i="2"/>
  <c r="AD384" i="2"/>
  <c r="BD383" i="2" l="1"/>
  <c r="AV383" i="2"/>
  <c r="BH383" i="2" s="1"/>
  <c r="AB384" i="2"/>
  <c r="AS384" i="2"/>
  <c r="AR384" i="2"/>
  <c r="BB383" i="2"/>
  <c r="BC383" i="2"/>
  <c r="S386" i="2"/>
  <c r="AA386" i="2"/>
  <c r="AK386" i="2" s="1"/>
  <c r="BA383" i="2"/>
  <c r="AZ383" i="2"/>
  <c r="AY383" i="2"/>
  <c r="AX383" i="2"/>
  <c r="AT384" i="2"/>
  <c r="AN384" i="2"/>
  <c r="AQ384" i="2"/>
  <c r="AM385" i="2"/>
  <c r="AO384" i="2"/>
  <c r="AP384" i="2"/>
  <c r="BG384" i="2"/>
  <c r="L386" i="2"/>
  <c r="T386" i="2" s="1"/>
  <c r="N386" i="2"/>
  <c r="P386" i="2"/>
  <c r="X386" i="2" s="1"/>
  <c r="Q386" i="2"/>
  <c r="Y386" i="2" s="1"/>
  <c r="O386" i="2"/>
  <c r="R386" i="2"/>
  <c r="Z386" i="2" s="1"/>
  <c r="AJ386" i="2" s="1"/>
  <c r="M386" i="2"/>
  <c r="U385" i="2"/>
  <c r="AE385" i="2" s="1"/>
  <c r="AH385" i="2"/>
  <c r="W385" i="2"/>
  <c r="AG385" i="2" s="1"/>
  <c r="V385" i="2"/>
  <c r="AF385" i="2" s="1"/>
  <c r="AD385" i="2"/>
  <c r="K387" i="2"/>
  <c r="AV384" i="2" l="1"/>
  <c r="BH384" i="2" s="1"/>
  <c r="AB385" i="2"/>
  <c r="AS385" i="2"/>
  <c r="AR385" i="2"/>
  <c r="BB384" i="2"/>
  <c r="BD384" i="2"/>
  <c r="BC384" i="2"/>
  <c r="S387" i="2"/>
  <c r="AA387" i="2"/>
  <c r="AK387" i="2" s="1"/>
  <c r="BA384" i="2"/>
  <c r="AT385" i="2"/>
  <c r="AQ385" i="2"/>
  <c r="AO385" i="2"/>
  <c r="AP385" i="2"/>
  <c r="AM386" i="2"/>
  <c r="AN385" i="2"/>
  <c r="BG385" i="2"/>
  <c r="AZ384" i="2"/>
  <c r="AX384" i="2"/>
  <c r="AY384" i="2"/>
  <c r="L387" i="2"/>
  <c r="N387" i="2"/>
  <c r="P387" i="2"/>
  <c r="Q387" i="2"/>
  <c r="Y387" i="2" s="1"/>
  <c r="O387" i="2"/>
  <c r="R387" i="2"/>
  <c r="Z387" i="2" s="1"/>
  <c r="AJ387" i="2" s="1"/>
  <c r="M387" i="2"/>
  <c r="U387" i="2" s="1"/>
  <c r="AI386" i="2"/>
  <c r="W386" i="2"/>
  <c r="AG386" i="2" s="1"/>
  <c r="AH386" i="2"/>
  <c r="U386" i="2"/>
  <c r="AE386" i="2" s="1"/>
  <c r="V386" i="2"/>
  <c r="AF386" i="2" s="1"/>
  <c r="AD386" i="2"/>
  <c r="K388" i="2"/>
  <c r="BD385" i="2" l="1"/>
  <c r="AV385" i="2"/>
  <c r="BH385" i="2" s="1"/>
  <c r="AB386" i="2"/>
  <c r="AS386" i="2"/>
  <c r="AR386" i="2"/>
  <c r="BB385" i="2"/>
  <c r="BC385" i="2"/>
  <c r="S388" i="2"/>
  <c r="AA388" i="2"/>
  <c r="AK388" i="2" s="1"/>
  <c r="AY385" i="2"/>
  <c r="BA385" i="2"/>
  <c r="AZ385" i="2"/>
  <c r="AX385" i="2"/>
  <c r="AT386" i="2"/>
  <c r="AO386" i="2"/>
  <c r="AP386" i="2"/>
  <c r="AM387" i="2"/>
  <c r="AN386" i="2"/>
  <c r="AQ386" i="2"/>
  <c r="BG386" i="2"/>
  <c r="L388" i="2"/>
  <c r="N388" i="2"/>
  <c r="V388" i="2" s="1"/>
  <c r="P388" i="2"/>
  <c r="Q388" i="2"/>
  <c r="Y388" i="2" s="1"/>
  <c r="O388" i="2"/>
  <c r="R388" i="2"/>
  <c r="Z388" i="2" s="1"/>
  <c r="AJ388" i="2" s="1"/>
  <c r="M388" i="2"/>
  <c r="AI387" i="2"/>
  <c r="X387" i="2"/>
  <c r="AH387" i="2" s="1"/>
  <c r="T387" i="2"/>
  <c r="AE387" i="2"/>
  <c r="W387" i="2"/>
  <c r="AG387" i="2" s="1"/>
  <c r="V387" i="2"/>
  <c r="AF387" i="2" s="1"/>
  <c r="K389" i="2"/>
  <c r="AV386" i="2" l="1"/>
  <c r="BH386" i="2" s="1"/>
  <c r="AB387" i="2"/>
  <c r="AS387" i="2"/>
  <c r="AR387" i="2"/>
  <c r="BB386" i="2"/>
  <c r="BD386" i="2"/>
  <c r="BC386" i="2"/>
  <c r="S389" i="2"/>
  <c r="AA389" i="2"/>
  <c r="AK389" i="2" s="1"/>
  <c r="AZ386" i="2"/>
  <c r="AT387" i="2"/>
  <c r="AO387" i="2"/>
  <c r="AP387" i="2"/>
  <c r="AM388" i="2"/>
  <c r="AN387" i="2"/>
  <c r="AQ387" i="2"/>
  <c r="BG387" i="2"/>
  <c r="BA386" i="2"/>
  <c r="AY386" i="2"/>
  <c r="AX386" i="2"/>
  <c r="L389" i="2"/>
  <c r="T389" i="2" s="1"/>
  <c r="N389" i="2"/>
  <c r="P389" i="2"/>
  <c r="Q389" i="2"/>
  <c r="Y389" i="2" s="1"/>
  <c r="O389" i="2"/>
  <c r="W389" i="2" s="1"/>
  <c r="R389" i="2"/>
  <c r="Z389" i="2" s="1"/>
  <c r="AJ389" i="2" s="1"/>
  <c r="M389" i="2"/>
  <c r="AD387" i="2"/>
  <c r="AI388" i="2"/>
  <c r="U388" i="2"/>
  <c r="AE388" i="2" s="1"/>
  <c r="AF388" i="2"/>
  <c r="W388" i="2"/>
  <c r="AG388" i="2" s="1"/>
  <c r="X388" i="2"/>
  <c r="AH388" i="2" s="1"/>
  <c r="T388" i="2"/>
  <c r="K390" i="2"/>
  <c r="BD387" i="2" l="1"/>
  <c r="AB388" i="2"/>
  <c r="AV387" i="2"/>
  <c r="BH387" i="2" s="1"/>
  <c r="BB387" i="2"/>
  <c r="AS388" i="2"/>
  <c r="AR388" i="2"/>
  <c r="BC387" i="2"/>
  <c r="S390" i="2"/>
  <c r="AA390" i="2"/>
  <c r="AK390" i="2" s="1"/>
  <c r="AT388" i="2"/>
  <c r="AO388" i="2"/>
  <c r="AP388" i="2"/>
  <c r="AM389" i="2"/>
  <c r="AN388" i="2"/>
  <c r="AQ388" i="2"/>
  <c r="BG388" i="2"/>
  <c r="AZ387" i="2"/>
  <c r="BA387" i="2"/>
  <c r="AY387" i="2"/>
  <c r="AX387" i="2"/>
  <c r="L390" i="2"/>
  <c r="T390" i="2" s="1"/>
  <c r="N390" i="2"/>
  <c r="V390" i="2" s="1"/>
  <c r="P390" i="2"/>
  <c r="Q390" i="2"/>
  <c r="Y390" i="2" s="1"/>
  <c r="AI390" i="2" s="1"/>
  <c r="O390" i="2"/>
  <c r="R390" i="2"/>
  <c r="Z390" i="2" s="1"/>
  <c r="AJ390" i="2" s="1"/>
  <c r="M390" i="2"/>
  <c r="AD388" i="2"/>
  <c r="AI389" i="2"/>
  <c r="V389" i="2"/>
  <c r="AF389" i="2" s="1"/>
  <c r="AG389" i="2"/>
  <c r="U389" i="2"/>
  <c r="AE389" i="2" s="1"/>
  <c r="X389" i="2"/>
  <c r="AH389" i="2" s="1"/>
  <c r="K391" i="2"/>
  <c r="AD389" i="2"/>
  <c r="AV388" i="2" l="1"/>
  <c r="BH388" i="2" s="1"/>
  <c r="AB389" i="2"/>
  <c r="AS389" i="2"/>
  <c r="AR389" i="2"/>
  <c r="BB388" i="2"/>
  <c r="BD388" i="2"/>
  <c r="BC388" i="2"/>
  <c r="S391" i="2"/>
  <c r="AA391" i="2"/>
  <c r="AK391" i="2" s="1"/>
  <c r="BA388" i="2"/>
  <c r="AZ388" i="2"/>
  <c r="AY388" i="2"/>
  <c r="AX388" i="2"/>
  <c r="AT389" i="2"/>
  <c r="AN389" i="2"/>
  <c r="AO389" i="2"/>
  <c r="AP389" i="2"/>
  <c r="AQ389" i="2"/>
  <c r="AM390" i="2"/>
  <c r="BG389" i="2"/>
  <c r="L391" i="2"/>
  <c r="T391" i="2" s="1"/>
  <c r="N391" i="2"/>
  <c r="P391" i="2"/>
  <c r="X391" i="2" s="1"/>
  <c r="Q391" i="2"/>
  <c r="Y391" i="2" s="1"/>
  <c r="O391" i="2"/>
  <c r="R391" i="2"/>
  <c r="Z391" i="2" s="1"/>
  <c r="AJ391" i="2" s="1"/>
  <c r="M391" i="2"/>
  <c r="U390" i="2"/>
  <c r="AE390" i="2" s="1"/>
  <c r="AF390" i="2"/>
  <c r="W390" i="2"/>
  <c r="AG390" i="2" s="1"/>
  <c r="X390" i="2"/>
  <c r="AH390" i="2" s="1"/>
  <c r="K392" i="2"/>
  <c r="AD390" i="2"/>
  <c r="AV389" i="2" l="1"/>
  <c r="BH389" i="2" s="1"/>
  <c r="AB390" i="2"/>
  <c r="BD389" i="2"/>
  <c r="BB389" i="2"/>
  <c r="AS390" i="2"/>
  <c r="AR390" i="2"/>
  <c r="BC389" i="2"/>
  <c r="S392" i="2"/>
  <c r="AA392" i="2"/>
  <c r="AK392" i="2" s="1"/>
  <c r="AZ389" i="2"/>
  <c r="AY389" i="2"/>
  <c r="AT390" i="2"/>
  <c r="AO390" i="2"/>
  <c r="AP390" i="2"/>
  <c r="AM391" i="2"/>
  <c r="AN390" i="2"/>
  <c r="AQ390" i="2"/>
  <c r="BG390" i="2"/>
  <c r="AX389" i="2"/>
  <c r="BA389" i="2"/>
  <c r="L392" i="2"/>
  <c r="N392" i="2"/>
  <c r="P392" i="2"/>
  <c r="Q392" i="2"/>
  <c r="Y392" i="2" s="1"/>
  <c r="AI392" i="2" s="1"/>
  <c r="O392" i="2"/>
  <c r="R392" i="2"/>
  <c r="Z392" i="2" s="1"/>
  <c r="AJ392" i="2" s="1"/>
  <c r="M392" i="2"/>
  <c r="U392" i="2" s="1"/>
  <c r="AI391" i="2"/>
  <c r="U391" i="2"/>
  <c r="AE391" i="2" s="1"/>
  <c r="AH391" i="2"/>
  <c r="W391" i="2"/>
  <c r="AG391" i="2" s="1"/>
  <c r="V391" i="2"/>
  <c r="AF391" i="2" s="1"/>
  <c r="K393" i="2"/>
  <c r="AD391" i="2"/>
  <c r="BC390" i="2" l="1"/>
  <c r="BD390" i="2"/>
  <c r="AV390" i="2"/>
  <c r="BH390" i="2" s="1"/>
  <c r="AB391" i="2"/>
  <c r="BB390" i="2"/>
  <c r="AS391" i="2"/>
  <c r="AR391" i="2"/>
  <c r="S393" i="2"/>
  <c r="AA393" i="2" s="1"/>
  <c r="AK393" i="2" s="1"/>
  <c r="BA390" i="2"/>
  <c r="AY390" i="2"/>
  <c r="AX390" i="2"/>
  <c r="AT391" i="2"/>
  <c r="AN391" i="2"/>
  <c r="AQ391" i="2"/>
  <c r="AO391" i="2"/>
  <c r="AP391" i="2"/>
  <c r="AM392" i="2"/>
  <c r="BG391" i="2"/>
  <c r="AZ390" i="2"/>
  <c r="L393" i="2"/>
  <c r="T393" i="2" s="1"/>
  <c r="N393" i="2"/>
  <c r="V393" i="2" s="1"/>
  <c r="P393" i="2"/>
  <c r="Q393" i="2"/>
  <c r="Y393" i="2" s="1"/>
  <c r="O393" i="2"/>
  <c r="R393" i="2"/>
  <c r="Z393" i="2" s="1"/>
  <c r="AJ393" i="2" s="1"/>
  <c r="M393" i="2"/>
  <c r="V392" i="2"/>
  <c r="AF392" i="2" s="1"/>
  <c r="AE392" i="2"/>
  <c r="W392" i="2"/>
  <c r="AG392" i="2" s="1"/>
  <c r="X392" i="2"/>
  <c r="AH392" i="2" s="1"/>
  <c r="T392" i="2"/>
  <c r="K394" i="2"/>
  <c r="AB392" i="2" l="1"/>
  <c r="AV391" i="2"/>
  <c r="BH391" i="2" s="1"/>
  <c r="BD391" i="2"/>
  <c r="AS392" i="2"/>
  <c r="AR392" i="2"/>
  <c r="BB391" i="2"/>
  <c r="BC391" i="2"/>
  <c r="S394" i="2"/>
  <c r="AA394" i="2"/>
  <c r="AK394" i="2" s="1"/>
  <c r="AY391" i="2"/>
  <c r="BA391" i="2"/>
  <c r="AZ391" i="2"/>
  <c r="AT392" i="2"/>
  <c r="AN392" i="2"/>
  <c r="AM393" i="2"/>
  <c r="AQ392" i="2"/>
  <c r="AO392" i="2"/>
  <c r="AP392" i="2"/>
  <c r="BG392" i="2"/>
  <c r="AX391" i="2"/>
  <c r="L394" i="2"/>
  <c r="T394" i="2" s="1"/>
  <c r="N394" i="2"/>
  <c r="P394" i="2"/>
  <c r="X394" i="2" s="1"/>
  <c r="Q394" i="2"/>
  <c r="Y394" i="2" s="1"/>
  <c r="AI394" i="2" s="1"/>
  <c r="O394" i="2"/>
  <c r="W394" i="2" s="1"/>
  <c r="R394" i="2"/>
  <c r="Z394" i="2" s="1"/>
  <c r="AJ394" i="2" s="1"/>
  <c r="M394" i="2"/>
  <c r="AD392" i="2"/>
  <c r="AI393" i="2"/>
  <c r="W393" i="2"/>
  <c r="AG393" i="2" s="1"/>
  <c r="AF393" i="2"/>
  <c r="U393" i="2"/>
  <c r="AE393" i="2" s="1"/>
  <c r="X393" i="2"/>
  <c r="AH393" i="2" s="1"/>
  <c r="K395" i="2"/>
  <c r="AD393" i="2"/>
  <c r="BD392" i="2" l="1"/>
  <c r="BB392" i="2"/>
  <c r="AV392" i="2"/>
  <c r="BH392" i="2" s="1"/>
  <c r="AB393" i="2"/>
  <c r="AS393" i="2"/>
  <c r="AR393" i="2"/>
  <c r="BC392" i="2"/>
  <c r="S395" i="2"/>
  <c r="AA395" i="2"/>
  <c r="AK395" i="2" s="1"/>
  <c r="AZ392" i="2"/>
  <c r="AY392" i="2"/>
  <c r="BA392" i="2"/>
  <c r="AX392" i="2"/>
  <c r="AT393" i="2"/>
  <c r="AO393" i="2"/>
  <c r="AP393" i="2"/>
  <c r="AM394" i="2"/>
  <c r="AN393" i="2"/>
  <c r="AQ393" i="2"/>
  <c r="BG393" i="2"/>
  <c r="L395" i="2"/>
  <c r="T395" i="2" s="1"/>
  <c r="N395" i="2"/>
  <c r="P395" i="2"/>
  <c r="X395" i="2" s="1"/>
  <c r="Q395" i="2"/>
  <c r="Y395" i="2" s="1"/>
  <c r="AI395" i="2" s="1"/>
  <c r="O395" i="2"/>
  <c r="R395" i="2"/>
  <c r="Z395" i="2" s="1"/>
  <c r="AJ395" i="2" s="1"/>
  <c r="M395" i="2"/>
  <c r="AG394" i="2"/>
  <c r="AH394" i="2"/>
  <c r="U394" i="2"/>
  <c r="AE394" i="2" s="1"/>
  <c r="V394" i="2"/>
  <c r="AF394" i="2" s="1"/>
  <c r="K396" i="2"/>
  <c r="AD394" i="2"/>
  <c r="BD393" i="2" l="1"/>
  <c r="AV393" i="2"/>
  <c r="AB394" i="2"/>
  <c r="AS394" i="2"/>
  <c r="AR394" i="2"/>
  <c r="BB393" i="2"/>
  <c r="BC393" i="2"/>
  <c r="S396" i="2"/>
  <c r="AA396" i="2"/>
  <c r="AK396" i="2" s="1"/>
  <c r="AZ393" i="2"/>
  <c r="AX393" i="2"/>
  <c r="AT394" i="2"/>
  <c r="AN394" i="2"/>
  <c r="AO394" i="2"/>
  <c r="AP394" i="2"/>
  <c r="AQ394" i="2"/>
  <c r="AM395" i="2"/>
  <c r="BG394" i="2"/>
  <c r="BA393" i="2"/>
  <c r="AY393" i="2"/>
  <c r="L396" i="2"/>
  <c r="T396" i="2" s="1"/>
  <c r="N396" i="2"/>
  <c r="P396" i="2"/>
  <c r="Q396" i="2"/>
  <c r="Y396" i="2" s="1"/>
  <c r="AI396" i="2" s="1"/>
  <c r="O396" i="2"/>
  <c r="W396" i="2" s="1"/>
  <c r="R396" i="2"/>
  <c r="Z396" i="2" s="1"/>
  <c r="AJ396" i="2" s="1"/>
  <c r="M396" i="2"/>
  <c r="U395" i="2"/>
  <c r="AE395" i="2" s="1"/>
  <c r="AH395" i="2"/>
  <c r="W395" i="2"/>
  <c r="AG395" i="2" s="1"/>
  <c r="V395" i="2"/>
  <c r="AF395" i="2" s="1"/>
  <c r="K397" i="2"/>
  <c r="AD395" i="2"/>
  <c r="BD394" i="2" l="1"/>
  <c r="AV394" i="2"/>
  <c r="BH394" i="2" s="1"/>
  <c r="AB395" i="2"/>
  <c r="AR395" i="2"/>
  <c r="AS395" i="2"/>
  <c r="BB394" i="2"/>
  <c r="BC394" i="2"/>
  <c r="S397" i="2"/>
  <c r="AA397" i="2"/>
  <c r="AK397" i="2" s="1"/>
  <c r="AT395" i="2"/>
  <c r="AQ395" i="2"/>
  <c r="AO395" i="2"/>
  <c r="AP395" i="2"/>
  <c r="AM396" i="2"/>
  <c r="AN395" i="2"/>
  <c r="BG395" i="2"/>
  <c r="AX394" i="2"/>
  <c r="BA394" i="2"/>
  <c r="AZ394" i="2"/>
  <c r="AY394" i="2"/>
  <c r="L397" i="2"/>
  <c r="T397" i="2" s="1"/>
  <c r="N397" i="2"/>
  <c r="P397" i="2"/>
  <c r="Q397" i="2"/>
  <c r="Y397" i="2" s="1"/>
  <c r="AI397" i="2" s="1"/>
  <c r="O397" i="2"/>
  <c r="R397" i="2"/>
  <c r="Z397" i="2" s="1"/>
  <c r="AJ397" i="2" s="1"/>
  <c r="M397" i="2"/>
  <c r="X396" i="2"/>
  <c r="AH396" i="2" s="1"/>
  <c r="AG396" i="2"/>
  <c r="U396" i="2"/>
  <c r="AE396" i="2" s="1"/>
  <c r="V396" i="2"/>
  <c r="AF396" i="2" s="1"/>
  <c r="K398" i="2"/>
  <c r="AD396" i="2"/>
  <c r="AV395" i="2" l="1"/>
  <c r="BH395" i="2" s="1"/>
  <c r="AB396" i="2"/>
  <c r="AS396" i="2"/>
  <c r="AR396" i="2"/>
  <c r="BD395" i="2"/>
  <c r="BC395" i="2"/>
  <c r="BB395" i="2"/>
  <c r="S398" i="2"/>
  <c r="AA398" i="2" s="1"/>
  <c r="AK398" i="2" s="1"/>
  <c r="AY395" i="2"/>
  <c r="BA395" i="2"/>
  <c r="AX395" i="2"/>
  <c r="AT396" i="2"/>
  <c r="AO396" i="2"/>
  <c r="AP396" i="2"/>
  <c r="AM397" i="2"/>
  <c r="AN396" i="2"/>
  <c r="AQ396" i="2"/>
  <c r="BG396" i="2"/>
  <c r="AZ395" i="2"/>
  <c r="L398" i="2"/>
  <c r="T398" i="2" s="1"/>
  <c r="N398" i="2"/>
  <c r="V398" i="2" s="1"/>
  <c r="P398" i="2"/>
  <c r="Q398" i="2"/>
  <c r="Y398" i="2" s="1"/>
  <c r="AI398" i="2" s="1"/>
  <c r="O398" i="2"/>
  <c r="R398" i="2"/>
  <c r="Z398" i="2" s="1"/>
  <c r="AJ398" i="2" s="1"/>
  <c r="M398" i="2"/>
  <c r="U398" i="2" s="1"/>
  <c r="U397" i="2"/>
  <c r="AE397" i="2" s="1"/>
  <c r="X397" i="2"/>
  <c r="AH397" i="2" s="1"/>
  <c r="W397" i="2"/>
  <c r="AG397" i="2" s="1"/>
  <c r="V397" i="2"/>
  <c r="AF397" i="2" s="1"/>
  <c r="AD397" i="2"/>
  <c r="K399" i="2"/>
  <c r="BD396" i="2" l="1"/>
  <c r="AV396" i="2"/>
  <c r="BH396" i="2" s="1"/>
  <c r="AB397" i="2"/>
  <c r="AS397" i="2"/>
  <c r="AR397" i="2"/>
  <c r="BB396" i="2"/>
  <c r="BC396" i="2"/>
  <c r="S399" i="2"/>
  <c r="AA399" i="2"/>
  <c r="AK399" i="2" s="1"/>
  <c r="BA396" i="2"/>
  <c r="AY396" i="2"/>
  <c r="AX396" i="2"/>
  <c r="AT397" i="2"/>
  <c r="AM398" i="2"/>
  <c r="AN397" i="2"/>
  <c r="AQ397" i="2"/>
  <c r="AO397" i="2"/>
  <c r="AP397" i="2"/>
  <c r="BG397" i="2"/>
  <c r="AZ396" i="2"/>
  <c r="L399" i="2"/>
  <c r="T399" i="2" s="1"/>
  <c r="N399" i="2"/>
  <c r="V399" i="2" s="1"/>
  <c r="P399" i="2"/>
  <c r="Q399" i="2"/>
  <c r="O399" i="2"/>
  <c r="R399" i="2"/>
  <c r="Z399" i="2" s="1"/>
  <c r="AJ399" i="2" s="1"/>
  <c r="M399" i="2"/>
  <c r="AE398" i="2"/>
  <c r="AF398" i="2"/>
  <c r="W398" i="2"/>
  <c r="AG398" i="2" s="1"/>
  <c r="X398" i="2"/>
  <c r="AH398" i="2" s="1"/>
  <c r="K400" i="2"/>
  <c r="AD398" i="2"/>
  <c r="BD397" i="2" l="1"/>
  <c r="AV397" i="2"/>
  <c r="BH397" i="2" s="1"/>
  <c r="AB398" i="2"/>
  <c r="BB397" i="2"/>
  <c r="AS398" i="2"/>
  <c r="AR398" i="2"/>
  <c r="BC397" i="2"/>
  <c r="AZ397" i="2"/>
  <c r="S400" i="2"/>
  <c r="AA400" i="2"/>
  <c r="AK400" i="2" s="1"/>
  <c r="BA397" i="2"/>
  <c r="AY397" i="2"/>
  <c r="AX397" i="2"/>
  <c r="AT398" i="2"/>
  <c r="AN398" i="2"/>
  <c r="AQ398" i="2"/>
  <c r="AM399" i="2"/>
  <c r="AO398" i="2"/>
  <c r="AP398" i="2"/>
  <c r="BG398" i="2"/>
  <c r="L400" i="2"/>
  <c r="T400" i="2" s="1"/>
  <c r="N400" i="2"/>
  <c r="P400" i="2"/>
  <c r="X400" i="2" s="1"/>
  <c r="Q400" i="2"/>
  <c r="Y400" i="2" s="1"/>
  <c r="AI400" i="2" s="1"/>
  <c r="O400" i="2"/>
  <c r="R400" i="2"/>
  <c r="Z400" i="2" s="1"/>
  <c r="AJ400" i="2" s="1"/>
  <c r="M400" i="2"/>
  <c r="Y399" i="2"/>
  <c r="AI399" i="2" s="1"/>
  <c r="W399" i="2"/>
  <c r="AG399" i="2" s="1"/>
  <c r="AF399" i="2"/>
  <c r="U399" i="2"/>
  <c r="AE399" i="2" s="1"/>
  <c r="X399" i="2"/>
  <c r="AH399" i="2" s="1"/>
  <c r="AD399" i="2"/>
  <c r="K401" i="2"/>
  <c r="AV398" i="2" l="1"/>
  <c r="BH398" i="2" s="1"/>
  <c r="AB399" i="2"/>
  <c r="AS399" i="2"/>
  <c r="AR399" i="2"/>
  <c r="BB398" i="2"/>
  <c r="BC398" i="2"/>
  <c r="BD398" i="2"/>
  <c r="S401" i="2"/>
  <c r="AA401" i="2"/>
  <c r="AK401" i="2" s="1"/>
  <c r="BA398" i="2"/>
  <c r="AT399" i="2"/>
  <c r="AM400" i="2"/>
  <c r="AN399" i="2"/>
  <c r="AQ399" i="2"/>
  <c r="AO399" i="2"/>
  <c r="AP399" i="2"/>
  <c r="BG399" i="2"/>
  <c r="AZ398" i="2"/>
  <c r="AX398" i="2"/>
  <c r="AY398" i="2"/>
  <c r="L401" i="2"/>
  <c r="T401" i="2" s="1"/>
  <c r="N401" i="2"/>
  <c r="P401" i="2"/>
  <c r="X401" i="2" s="1"/>
  <c r="Q401" i="2"/>
  <c r="Y401" i="2" s="1"/>
  <c r="AI401" i="2" s="1"/>
  <c r="O401" i="2"/>
  <c r="W401" i="2" s="1"/>
  <c r="R401" i="2"/>
  <c r="Z401" i="2" s="1"/>
  <c r="AJ401" i="2" s="1"/>
  <c r="M401" i="2"/>
  <c r="W400" i="2"/>
  <c r="AG400" i="2" s="1"/>
  <c r="AH400" i="2"/>
  <c r="U400" i="2"/>
  <c r="AE400" i="2" s="1"/>
  <c r="V400" i="2"/>
  <c r="AF400" i="2" s="1"/>
  <c r="K402" i="2"/>
  <c r="AD400" i="2"/>
  <c r="AV399" i="2" l="1"/>
  <c r="BH399" i="2" s="1"/>
  <c r="AB400" i="2"/>
  <c r="AS400" i="2"/>
  <c r="AR400" i="2"/>
  <c r="BD399" i="2"/>
  <c r="BB399" i="2"/>
  <c r="BC399" i="2"/>
  <c r="S402" i="2"/>
  <c r="AA402" i="2"/>
  <c r="AK402" i="2" s="1"/>
  <c r="AZ399" i="2"/>
  <c r="AY399" i="2"/>
  <c r="BA399" i="2"/>
  <c r="AX399" i="2"/>
  <c r="AT400" i="2"/>
  <c r="AQ400" i="2"/>
  <c r="AO400" i="2"/>
  <c r="AP400" i="2"/>
  <c r="AM401" i="2"/>
  <c r="AN400" i="2"/>
  <c r="BG400" i="2"/>
  <c r="L402" i="2"/>
  <c r="T402" i="2" s="1"/>
  <c r="N402" i="2"/>
  <c r="P402" i="2"/>
  <c r="Q402" i="2"/>
  <c r="Y402" i="2" s="1"/>
  <c r="AI402" i="2" s="1"/>
  <c r="O402" i="2"/>
  <c r="W402" i="2" s="1"/>
  <c r="R402" i="2"/>
  <c r="Z402" i="2" s="1"/>
  <c r="AJ402" i="2" s="1"/>
  <c r="M402" i="2"/>
  <c r="AH401" i="2"/>
  <c r="V401" i="2"/>
  <c r="AF401" i="2" s="1"/>
  <c r="AG401" i="2"/>
  <c r="U401" i="2"/>
  <c r="K403" i="2"/>
  <c r="AD401" i="2"/>
  <c r="AB401" i="2" l="1"/>
  <c r="AV400" i="2"/>
  <c r="BH400" i="2" s="1"/>
  <c r="BD400" i="2"/>
  <c r="BB400" i="2"/>
  <c r="AR401" i="2"/>
  <c r="AS401" i="2"/>
  <c r="BC400" i="2"/>
  <c r="S403" i="2"/>
  <c r="AA403" i="2"/>
  <c r="AK403" i="2" s="1"/>
  <c r="AZ400" i="2"/>
  <c r="AT401" i="2"/>
  <c r="AQ401" i="2"/>
  <c r="AO401" i="2"/>
  <c r="AP401" i="2"/>
  <c r="AM402" i="2"/>
  <c r="AN401" i="2"/>
  <c r="BG401" i="2"/>
  <c r="AY400" i="2"/>
  <c r="AX400" i="2"/>
  <c r="BA400" i="2"/>
  <c r="L403" i="2"/>
  <c r="T403" i="2" s="1"/>
  <c r="N403" i="2"/>
  <c r="P403" i="2"/>
  <c r="Q403" i="2"/>
  <c r="Y403" i="2" s="1"/>
  <c r="O403" i="2"/>
  <c r="W403" i="2" s="1"/>
  <c r="R403" i="2"/>
  <c r="Z403" i="2" s="1"/>
  <c r="AJ403" i="2" s="1"/>
  <c r="M403" i="2"/>
  <c r="AE401" i="2"/>
  <c r="X402" i="2"/>
  <c r="AH402" i="2" s="1"/>
  <c r="AG402" i="2"/>
  <c r="U402" i="2"/>
  <c r="AE402" i="2" s="1"/>
  <c r="V402" i="2"/>
  <c r="AF402" i="2" s="1"/>
  <c r="K404" i="2"/>
  <c r="AD402" i="2"/>
  <c r="BC401" i="2" l="1"/>
  <c r="BD401" i="2"/>
  <c r="AV401" i="2"/>
  <c r="BH401" i="2" s="1"/>
  <c r="AB402" i="2"/>
  <c r="BB401" i="2"/>
  <c r="AS402" i="2"/>
  <c r="AR402" i="2"/>
  <c r="S404" i="2"/>
  <c r="AA404" i="2"/>
  <c r="AK404" i="2" s="1"/>
  <c r="AY401" i="2"/>
  <c r="BA401" i="2"/>
  <c r="AZ401" i="2"/>
  <c r="AX401" i="2"/>
  <c r="AT402" i="2"/>
  <c r="AO402" i="2"/>
  <c r="AP402" i="2"/>
  <c r="AM403" i="2"/>
  <c r="AN402" i="2"/>
  <c r="AQ402" i="2"/>
  <c r="BG402" i="2"/>
  <c r="L404" i="2"/>
  <c r="T404" i="2" s="1"/>
  <c r="N404" i="2"/>
  <c r="P404" i="2"/>
  <c r="Q404" i="2"/>
  <c r="Y404" i="2" s="1"/>
  <c r="O404" i="2"/>
  <c r="R404" i="2"/>
  <c r="Z404" i="2" s="1"/>
  <c r="AJ404" i="2" s="1"/>
  <c r="M404" i="2"/>
  <c r="U404" i="2" s="1"/>
  <c r="AI403" i="2"/>
  <c r="V403" i="2"/>
  <c r="AF403" i="2" s="1"/>
  <c r="AG403" i="2"/>
  <c r="U403" i="2"/>
  <c r="AE403" i="2" s="1"/>
  <c r="X403" i="2"/>
  <c r="AD403" i="2"/>
  <c r="K405" i="2"/>
  <c r="BD402" i="2" l="1"/>
  <c r="AV402" i="2"/>
  <c r="BH402" i="2" s="1"/>
  <c r="AB403" i="2"/>
  <c r="AS403" i="2"/>
  <c r="AR403" i="2"/>
  <c r="BB402" i="2"/>
  <c r="BC402" i="2"/>
  <c r="S405" i="2"/>
  <c r="AA405" i="2"/>
  <c r="AK405" i="2" s="1"/>
  <c r="AT403" i="2"/>
  <c r="AN403" i="2"/>
  <c r="AQ403" i="2"/>
  <c r="AM404" i="2"/>
  <c r="AO403" i="2"/>
  <c r="AP403" i="2"/>
  <c r="BG403" i="2"/>
  <c r="AZ402" i="2"/>
  <c r="BA402" i="2"/>
  <c r="AY402" i="2"/>
  <c r="AX402" i="2"/>
  <c r="L405" i="2"/>
  <c r="T405" i="2" s="1"/>
  <c r="N405" i="2"/>
  <c r="P405" i="2"/>
  <c r="X405" i="2" s="1"/>
  <c r="Q405" i="2"/>
  <c r="Y405" i="2" s="1"/>
  <c r="O405" i="2"/>
  <c r="R405" i="2"/>
  <c r="Z405" i="2" s="1"/>
  <c r="AJ405" i="2" s="1"/>
  <c r="M405" i="2"/>
  <c r="U405" i="2" s="1"/>
  <c r="AI404" i="2"/>
  <c r="AH403" i="2"/>
  <c r="V404" i="2"/>
  <c r="AF404" i="2" s="1"/>
  <c r="AE404" i="2"/>
  <c r="W404" i="2"/>
  <c r="AG404" i="2" s="1"/>
  <c r="X404" i="2"/>
  <c r="AH404" i="2" s="1"/>
  <c r="AD404" i="2"/>
  <c r="K406" i="2"/>
  <c r="AV403" i="2" l="1"/>
  <c r="BH403" i="2" s="1"/>
  <c r="AB404" i="2"/>
  <c r="AS404" i="2"/>
  <c r="AR404" i="2"/>
  <c r="BD403" i="2"/>
  <c r="BB403" i="2"/>
  <c r="BC403" i="2"/>
  <c r="S406" i="2"/>
  <c r="AA406" i="2"/>
  <c r="AK406" i="2" s="1"/>
  <c r="AT404" i="2"/>
  <c r="AO404" i="2"/>
  <c r="AP404" i="2"/>
  <c r="AM405" i="2"/>
  <c r="AN404" i="2"/>
  <c r="AQ404" i="2"/>
  <c r="BG404" i="2"/>
  <c r="BA403" i="2"/>
  <c r="AZ403" i="2"/>
  <c r="AX403" i="2"/>
  <c r="AY403" i="2"/>
  <c r="L406" i="2"/>
  <c r="T406" i="2" s="1"/>
  <c r="N406" i="2"/>
  <c r="V406" i="2" s="1"/>
  <c r="P406" i="2"/>
  <c r="Q406" i="2"/>
  <c r="Y406" i="2" s="1"/>
  <c r="O406" i="2"/>
  <c r="R406" i="2"/>
  <c r="Z406" i="2" s="1"/>
  <c r="AJ406" i="2" s="1"/>
  <c r="M406" i="2"/>
  <c r="U406" i="2" s="1"/>
  <c r="AI405" i="2"/>
  <c r="AE405" i="2"/>
  <c r="AH405" i="2"/>
  <c r="W405" i="2"/>
  <c r="AG405" i="2" s="1"/>
  <c r="V405" i="2"/>
  <c r="AD405" i="2"/>
  <c r="K407" i="2"/>
  <c r="AB405" i="2" l="1"/>
  <c r="AV404" i="2"/>
  <c r="BH404" i="2" s="1"/>
  <c r="AS405" i="2"/>
  <c r="AR405" i="2"/>
  <c r="BD404" i="2"/>
  <c r="BB404" i="2"/>
  <c r="BC404" i="2"/>
  <c r="S407" i="2"/>
  <c r="AA407" i="2" s="1"/>
  <c r="AK407" i="2" s="1"/>
  <c r="AT405" i="2"/>
  <c r="AN405" i="2"/>
  <c r="AM406" i="2"/>
  <c r="AQ405" i="2"/>
  <c r="AO405" i="2"/>
  <c r="AP405" i="2"/>
  <c r="BG405" i="2"/>
  <c r="AZ404" i="2"/>
  <c r="BA404" i="2"/>
  <c r="AY404" i="2"/>
  <c r="AX404" i="2"/>
  <c r="L407" i="2"/>
  <c r="T407" i="2" s="1"/>
  <c r="N407" i="2"/>
  <c r="P407" i="2"/>
  <c r="Q407" i="2"/>
  <c r="Y407" i="2" s="1"/>
  <c r="AI407" i="2" s="1"/>
  <c r="O407" i="2"/>
  <c r="W407" i="2" s="1"/>
  <c r="R407" i="2"/>
  <c r="Z407" i="2" s="1"/>
  <c r="AJ407" i="2" s="1"/>
  <c r="M407" i="2"/>
  <c r="AI406" i="2"/>
  <c r="AF405" i="2"/>
  <c r="AE406" i="2"/>
  <c r="AF406" i="2"/>
  <c r="W406" i="2"/>
  <c r="AG406" i="2" s="1"/>
  <c r="X406" i="2"/>
  <c r="AH406" i="2" s="1"/>
  <c r="K408" i="2"/>
  <c r="AD406" i="2"/>
  <c r="AV405" i="2" l="1"/>
  <c r="BH405" i="2" s="1"/>
  <c r="AB406" i="2"/>
  <c r="AR406" i="2"/>
  <c r="AS406" i="2"/>
  <c r="BD405" i="2"/>
  <c r="BB405" i="2"/>
  <c r="BC405" i="2"/>
  <c r="S408" i="2"/>
  <c r="AA408" i="2" s="1"/>
  <c r="AK408" i="2" s="1"/>
  <c r="BA405" i="2"/>
  <c r="AT406" i="2"/>
  <c r="AO406" i="2"/>
  <c r="AP406" i="2"/>
  <c r="AM407" i="2"/>
  <c r="AN406" i="2"/>
  <c r="AQ406" i="2"/>
  <c r="BG406" i="2"/>
  <c r="AZ405" i="2"/>
  <c r="AX405" i="2"/>
  <c r="AY405" i="2"/>
  <c r="L408" i="2"/>
  <c r="N408" i="2"/>
  <c r="P408" i="2"/>
  <c r="Q408" i="2"/>
  <c r="Y408" i="2" s="1"/>
  <c r="O408" i="2"/>
  <c r="R408" i="2"/>
  <c r="Z408" i="2" s="1"/>
  <c r="AJ408" i="2" s="1"/>
  <c r="M408" i="2"/>
  <c r="U408" i="2" s="1"/>
  <c r="V407" i="2"/>
  <c r="AF407" i="2" s="1"/>
  <c r="AG407" i="2"/>
  <c r="U407" i="2"/>
  <c r="AE407" i="2" s="1"/>
  <c r="X407" i="2"/>
  <c r="AH407" i="2" s="1"/>
  <c r="AD407" i="2"/>
  <c r="K409" i="2"/>
  <c r="AB407" i="2" l="1"/>
  <c r="AV406" i="2"/>
  <c r="BH406" i="2" s="1"/>
  <c r="BD406" i="2"/>
  <c r="AS407" i="2"/>
  <c r="AR407" i="2"/>
  <c r="BC406" i="2"/>
  <c r="BB406" i="2"/>
  <c r="S409" i="2"/>
  <c r="AA409" i="2" s="1"/>
  <c r="AK409" i="2" s="1"/>
  <c r="BA406" i="2"/>
  <c r="AZ406" i="2"/>
  <c r="AY406" i="2"/>
  <c r="AX406" i="2"/>
  <c r="AT407" i="2"/>
  <c r="AN407" i="2"/>
  <c r="AQ407" i="2"/>
  <c r="AO407" i="2"/>
  <c r="AP407" i="2"/>
  <c r="AM408" i="2"/>
  <c r="BG407" i="2"/>
  <c r="L409" i="2"/>
  <c r="T409" i="2" s="1"/>
  <c r="N409" i="2"/>
  <c r="V409" i="2" s="1"/>
  <c r="P409" i="2"/>
  <c r="Q409" i="2"/>
  <c r="Y409" i="2" s="1"/>
  <c r="AI409" i="2" s="1"/>
  <c r="O409" i="2"/>
  <c r="R409" i="2"/>
  <c r="Z409" i="2" s="1"/>
  <c r="AJ409" i="2" s="1"/>
  <c r="M409" i="2"/>
  <c r="AI408" i="2"/>
  <c r="V408" i="2"/>
  <c r="AF408" i="2" s="1"/>
  <c r="AE408" i="2"/>
  <c r="W408" i="2"/>
  <c r="AG408" i="2" s="1"/>
  <c r="X408" i="2"/>
  <c r="AH408" i="2" s="1"/>
  <c r="T408" i="2"/>
  <c r="K410" i="2"/>
  <c r="AV407" i="2" l="1"/>
  <c r="BH407" i="2" s="1"/>
  <c r="AB408" i="2"/>
  <c r="BB407" i="2"/>
  <c r="AS408" i="2"/>
  <c r="AR408" i="2"/>
  <c r="BC407" i="2"/>
  <c r="BD407" i="2"/>
  <c r="S410" i="2"/>
  <c r="AA410" i="2" s="1"/>
  <c r="AK410" i="2" s="1"/>
  <c r="BA407" i="2"/>
  <c r="AY407" i="2"/>
  <c r="AZ407" i="2"/>
  <c r="AT408" i="2"/>
  <c r="AN408" i="2"/>
  <c r="AQ408" i="2"/>
  <c r="AO408" i="2"/>
  <c r="AP408" i="2"/>
  <c r="AM409" i="2"/>
  <c r="BG408" i="2"/>
  <c r="AX407" i="2"/>
  <c r="L410" i="2"/>
  <c r="T410" i="2" s="1"/>
  <c r="N410" i="2"/>
  <c r="V410" i="2" s="1"/>
  <c r="P410" i="2"/>
  <c r="Q410" i="2"/>
  <c r="Y410" i="2" s="1"/>
  <c r="AI410" i="2" s="1"/>
  <c r="O410" i="2"/>
  <c r="R410" i="2"/>
  <c r="Z410" i="2" s="1"/>
  <c r="AJ410" i="2" s="1"/>
  <c r="M410" i="2"/>
  <c r="AD408" i="2"/>
  <c r="W409" i="2"/>
  <c r="AF409" i="2"/>
  <c r="U409" i="2"/>
  <c r="AE409" i="2" s="1"/>
  <c r="X409" i="2"/>
  <c r="AH409" i="2" s="1"/>
  <c r="AD409" i="2"/>
  <c r="K411" i="2"/>
  <c r="BD408" i="2" l="1"/>
  <c r="AV408" i="2"/>
  <c r="BH408" i="2" s="1"/>
  <c r="AB409" i="2"/>
  <c r="AS409" i="2"/>
  <c r="AR409" i="2"/>
  <c r="BB408" i="2"/>
  <c r="BC408" i="2"/>
  <c r="S411" i="2"/>
  <c r="AA411" i="2" s="1"/>
  <c r="AK411" i="2" s="1"/>
  <c r="BA408" i="2"/>
  <c r="AT409" i="2"/>
  <c r="AM410" i="2"/>
  <c r="AN409" i="2"/>
  <c r="AQ409" i="2"/>
  <c r="AO409" i="2"/>
  <c r="AP409" i="2"/>
  <c r="BG409" i="2"/>
  <c r="AX408" i="2"/>
  <c r="AZ408" i="2"/>
  <c r="AY408" i="2"/>
  <c r="L411" i="2"/>
  <c r="T411" i="2" s="1"/>
  <c r="N411" i="2"/>
  <c r="P411" i="2"/>
  <c r="X411" i="2" s="1"/>
  <c r="Q411" i="2"/>
  <c r="Y411" i="2" s="1"/>
  <c r="O411" i="2"/>
  <c r="R411" i="2"/>
  <c r="Z411" i="2" s="1"/>
  <c r="AJ411" i="2" s="1"/>
  <c r="M411" i="2"/>
  <c r="U411" i="2" s="1"/>
  <c r="U410" i="2"/>
  <c r="AE410" i="2" s="1"/>
  <c r="AG409" i="2"/>
  <c r="AF410" i="2"/>
  <c r="W410" i="2"/>
  <c r="AG410" i="2" s="1"/>
  <c r="X410" i="2"/>
  <c r="AH410" i="2" s="1"/>
  <c r="AD410" i="2"/>
  <c r="K412" i="2"/>
  <c r="AV409" i="2" l="1"/>
  <c r="AB410" i="2"/>
  <c r="AS410" i="2"/>
  <c r="AR410" i="2"/>
  <c r="BD409" i="2"/>
  <c r="BB409" i="2"/>
  <c r="BC409" i="2"/>
  <c r="S412" i="2"/>
  <c r="AA412" i="2" s="1"/>
  <c r="AK412" i="2" s="1"/>
  <c r="AZ409" i="2"/>
  <c r="BA409" i="2"/>
  <c r="AY409" i="2"/>
  <c r="AX409" i="2"/>
  <c r="AT410" i="2"/>
  <c r="AN410" i="2"/>
  <c r="AO410" i="2"/>
  <c r="AM411" i="2"/>
  <c r="AQ410" i="2"/>
  <c r="AP410" i="2"/>
  <c r="BG410" i="2"/>
  <c r="L412" i="2"/>
  <c r="T412" i="2" s="1"/>
  <c r="N412" i="2"/>
  <c r="P412" i="2"/>
  <c r="Q412" i="2"/>
  <c r="Y412" i="2" s="1"/>
  <c r="O412" i="2"/>
  <c r="W412" i="2" s="1"/>
  <c r="R412" i="2"/>
  <c r="Z412" i="2" s="1"/>
  <c r="AJ412" i="2" s="1"/>
  <c r="M412" i="2"/>
  <c r="AI411" i="2"/>
  <c r="AH411" i="2"/>
  <c r="AE411" i="2"/>
  <c r="W411" i="2"/>
  <c r="AG411" i="2" s="1"/>
  <c r="V411" i="2"/>
  <c r="AF411" i="2" s="1"/>
  <c r="K413" i="2"/>
  <c r="AD411" i="2"/>
  <c r="AB411" i="2" l="1"/>
  <c r="AV410" i="2"/>
  <c r="BH410" i="2" s="1"/>
  <c r="AS411" i="2"/>
  <c r="AR411" i="2"/>
  <c r="BB410" i="2"/>
  <c r="BD410" i="2"/>
  <c r="BC410" i="2"/>
  <c r="S413" i="2"/>
  <c r="AA413" i="2" s="1"/>
  <c r="AK413" i="2" s="1"/>
  <c r="AY410" i="2"/>
  <c r="AT411" i="2"/>
  <c r="AO411" i="2"/>
  <c r="AP411" i="2"/>
  <c r="AM412" i="2"/>
  <c r="AN411" i="2"/>
  <c r="AQ411" i="2"/>
  <c r="BG411" i="2"/>
  <c r="AZ410" i="2"/>
  <c r="AX410" i="2"/>
  <c r="BA410" i="2"/>
  <c r="L413" i="2"/>
  <c r="T413" i="2" s="1"/>
  <c r="N413" i="2"/>
  <c r="P413" i="2"/>
  <c r="X413" i="2" s="1"/>
  <c r="Q413" i="2"/>
  <c r="Y413" i="2" s="1"/>
  <c r="AI413" i="2" s="1"/>
  <c r="O413" i="2"/>
  <c r="R413" i="2"/>
  <c r="Z413" i="2" s="1"/>
  <c r="AJ413" i="2" s="1"/>
  <c r="M413" i="2"/>
  <c r="AI412" i="2"/>
  <c r="X412" i="2"/>
  <c r="AH412" i="2" s="1"/>
  <c r="AG412" i="2"/>
  <c r="U412" i="2"/>
  <c r="AE412" i="2" s="1"/>
  <c r="V412" i="2"/>
  <c r="AF412" i="2" s="1"/>
  <c r="AD412" i="2"/>
  <c r="K414" i="2"/>
  <c r="AV411" i="2" l="1"/>
  <c r="BH411" i="2" s="1"/>
  <c r="AB412" i="2"/>
  <c r="AS412" i="2"/>
  <c r="AR412" i="2"/>
  <c r="BD411" i="2"/>
  <c r="BB411" i="2"/>
  <c r="BC411" i="2"/>
  <c r="S414" i="2"/>
  <c r="AA414" i="2" s="1"/>
  <c r="AK414" i="2" s="1"/>
  <c r="AT412" i="2"/>
  <c r="AO412" i="2"/>
  <c r="AP412" i="2"/>
  <c r="AM413" i="2"/>
  <c r="AQ412" i="2"/>
  <c r="AN412" i="2"/>
  <c r="BG412" i="2"/>
  <c r="AZ411" i="2"/>
  <c r="BA411" i="2"/>
  <c r="AY411" i="2"/>
  <c r="AX411" i="2"/>
  <c r="L414" i="2"/>
  <c r="T414" i="2" s="1"/>
  <c r="N414" i="2"/>
  <c r="P414" i="2"/>
  <c r="Q414" i="2"/>
  <c r="Y414" i="2" s="1"/>
  <c r="O414" i="2"/>
  <c r="R414" i="2"/>
  <c r="Z414" i="2" s="1"/>
  <c r="AJ414" i="2" s="1"/>
  <c r="M414" i="2"/>
  <c r="U414" i="2" s="1"/>
  <c r="U413" i="2"/>
  <c r="AH413" i="2"/>
  <c r="W413" i="2"/>
  <c r="AG413" i="2" s="1"/>
  <c r="V413" i="2"/>
  <c r="AF413" i="2" s="1"/>
  <c r="K415" i="2"/>
  <c r="AD413" i="2"/>
  <c r="AB413" i="2" l="1"/>
  <c r="AV412" i="2"/>
  <c r="BH412" i="2" s="1"/>
  <c r="AS413" i="2"/>
  <c r="AR413" i="2"/>
  <c r="BD412" i="2"/>
  <c r="BB412" i="2"/>
  <c r="BC412" i="2"/>
  <c r="S415" i="2"/>
  <c r="AA415" i="2" s="1"/>
  <c r="AK415" i="2" s="1"/>
  <c r="AT413" i="2"/>
  <c r="AQ413" i="2"/>
  <c r="AO413" i="2"/>
  <c r="AP413" i="2"/>
  <c r="AM414" i="2"/>
  <c r="AN413" i="2"/>
  <c r="BG413" i="2"/>
  <c r="AZ412" i="2"/>
  <c r="AX412" i="2"/>
  <c r="AY412" i="2"/>
  <c r="BA412" i="2"/>
  <c r="L415" i="2"/>
  <c r="T415" i="2" s="1"/>
  <c r="N415" i="2"/>
  <c r="V415" i="2" s="1"/>
  <c r="P415" i="2"/>
  <c r="Q415" i="2"/>
  <c r="O415" i="2"/>
  <c r="W415" i="2" s="1"/>
  <c r="R415" i="2"/>
  <c r="Z415" i="2" s="1"/>
  <c r="AJ415" i="2" s="1"/>
  <c r="M415" i="2"/>
  <c r="AI414" i="2"/>
  <c r="AE413" i="2"/>
  <c r="V414" i="2"/>
  <c r="AF414" i="2" s="1"/>
  <c r="AE414" i="2"/>
  <c r="W414" i="2"/>
  <c r="AG414" i="2" s="1"/>
  <c r="X414" i="2"/>
  <c r="AH414" i="2" s="1"/>
  <c r="K416" i="2"/>
  <c r="AD414" i="2"/>
  <c r="AV413" i="2" l="1"/>
  <c r="BH413" i="2" s="1"/>
  <c r="AB414" i="2"/>
  <c r="AS414" i="2"/>
  <c r="AR414" i="2"/>
  <c r="BD413" i="2"/>
  <c r="BB413" i="2"/>
  <c r="BC413" i="2"/>
  <c r="S416" i="2"/>
  <c r="AA416" i="2" s="1"/>
  <c r="AK416" i="2" s="1"/>
  <c r="AZ413" i="2"/>
  <c r="AY413" i="2"/>
  <c r="BA413" i="2"/>
  <c r="AX413" i="2"/>
  <c r="AT414" i="2"/>
  <c r="AO414" i="2"/>
  <c r="AP414" i="2"/>
  <c r="AM415" i="2"/>
  <c r="AN414" i="2"/>
  <c r="AQ414" i="2"/>
  <c r="BG414" i="2"/>
  <c r="L416" i="2"/>
  <c r="T416" i="2" s="1"/>
  <c r="N416" i="2"/>
  <c r="P416" i="2"/>
  <c r="Q416" i="2"/>
  <c r="Y416" i="2" s="1"/>
  <c r="AI416" i="2" s="1"/>
  <c r="O416" i="2"/>
  <c r="R416" i="2"/>
  <c r="Z416" i="2" s="1"/>
  <c r="AJ416" i="2" s="1"/>
  <c r="M416" i="2"/>
  <c r="U416" i="2" s="1"/>
  <c r="Y415" i="2"/>
  <c r="AI415" i="2" s="1"/>
  <c r="AF415" i="2"/>
  <c r="AG415" i="2"/>
  <c r="U415" i="2"/>
  <c r="AE415" i="2" s="1"/>
  <c r="X415" i="2"/>
  <c r="AH415" i="2" s="1"/>
  <c r="AD415" i="2"/>
  <c r="K417" i="2"/>
  <c r="AV414" i="2" l="1"/>
  <c r="BH414" i="2" s="1"/>
  <c r="AB415" i="2"/>
  <c r="AS415" i="2"/>
  <c r="AR415" i="2"/>
  <c r="BB414" i="2"/>
  <c r="BD414" i="2"/>
  <c r="BC414" i="2"/>
  <c r="S417" i="2"/>
  <c r="AA417" i="2" s="1"/>
  <c r="AK417" i="2" s="1"/>
  <c r="AZ414" i="2"/>
  <c r="AT415" i="2"/>
  <c r="AN415" i="2"/>
  <c r="AQ415" i="2"/>
  <c r="AM416" i="2"/>
  <c r="AO415" i="2"/>
  <c r="AP415" i="2"/>
  <c r="BG415" i="2"/>
  <c r="BA414" i="2"/>
  <c r="AY414" i="2"/>
  <c r="AX414" i="2"/>
  <c r="L417" i="2"/>
  <c r="T417" i="2" s="1"/>
  <c r="N417" i="2"/>
  <c r="P417" i="2"/>
  <c r="Q417" i="2"/>
  <c r="Y417" i="2" s="1"/>
  <c r="O417" i="2"/>
  <c r="W417" i="2" s="1"/>
  <c r="R417" i="2"/>
  <c r="Z417" i="2" s="1"/>
  <c r="AJ417" i="2" s="1"/>
  <c r="M417" i="2"/>
  <c r="V416" i="2"/>
  <c r="AF416" i="2" s="1"/>
  <c r="AE416" i="2"/>
  <c r="W416" i="2"/>
  <c r="AG416" i="2" s="1"/>
  <c r="X416" i="2"/>
  <c r="AH416" i="2" s="1"/>
  <c r="K418" i="2"/>
  <c r="AD416" i="2"/>
  <c r="AV415" i="2" l="1"/>
  <c r="BH415" i="2" s="1"/>
  <c r="AB416" i="2"/>
  <c r="AS416" i="2"/>
  <c r="AR416" i="2"/>
  <c r="BD415" i="2"/>
  <c r="BB415" i="2"/>
  <c r="BC415" i="2"/>
  <c r="S418" i="2"/>
  <c r="AA418" i="2" s="1"/>
  <c r="AK418" i="2" s="1"/>
  <c r="AT416" i="2"/>
  <c r="AN416" i="2"/>
  <c r="AM417" i="2"/>
  <c r="AQ416" i="2"/>
  <c r="AO416" i="2"/>
  <c r="AP416" i="2"/>
  <c r="BG416" i="2"/>
  <c r="BA415" i="2"/>
  <c r="AZ415" i="2"/>
  <c r="AX415" i="2"/>
  <c r="AY415" i="2"/>
  <c r="L418" i="2"/>
  <c r="T418" i="2" s="1"/>
  <c r="N418" i="2"/>
  <c r="P418" i="2"/>
  <c r="Q418" i="2"/>
  <c r="Y418" i="2" s="1"/>
  <c r="O418" i="2"/>
  <c r="R418" i="2"/>
  <c r="Z418" i="2" s="1"/>
  <c r="AJ418" i="2" s="1"/>
  <c r="M418" i="2"/>
  <c r="U418" i="2" s="1"/>
  <c r="AI417" i="2"/>
  <c r="V417" i="2"/>
  <c r="AF417" i="2" s="1"/>
  <c r="AG417" i="2"/>
  <c r="U417" i="2"/>
  <c r="AE417" i="2" s="1"/>
  <c r="X417" i="2"/>
  <c r="AH417" i="2" s="1"/>
  <c r="K419" i="2"/>
  <c r="AD417" i="2"/>
  <c r="AV416" i="2" l="1"/>
  <c r="BH416" i="2" s="1"/>
  <c r="AB417" i="2"/>
  <c r="AS417" i="2"/>
  <c r="AR417" i="2"/>
  <c r="BD416" i="2"/>
  <c r="BB416" i="2"/>
  <c r="BC416" i="2"/>
  <c r="S419" i="2"/>
  <c r="AA419" i="2" s="1"/>
  <c r="AK419" i="2" s="1"/>
  <c r="AZ416" i="2"/>
  <c r="AT417" i="2"/>
  <c r="AN417" i="2"/>
  <c r="AQ417" i="2"/>
  <c r="AO417" i="2"/>
  <c r="AP417" i="2"/>
  <c r="AM418" i="2"/>
  <c r="BG417" i="2"/>
  <c r="AX416" i="2"/>
  <c r="AY416" i="2"/>
  <c r="BA416" i="2"/>
  <c r="L419" i="2"/>
  <c r="T419" i="2" s="1"/>
  <c r="N419" i="2"/>
  <c r="P419" i="2"/>
  <c r="Q419" i="2"/>
  <c r="O419" i="2"/>
  <c r="W419" i="2" s="1"/>
  <c r="R419" i="2"/>
  <c r="Z419" i="2" s="1"/>
  <c r="AJ419" i="2" s="1"/>
  <c r="M419" i="2"/>
  <c r="AI418" i="2"/>
  <c r="V418" i="2"/>
  <c r="AE418" i="2"/>
  <c r="W418" i="2"/>
  <c r="AG418" i="2" s="1"/>
  <c r="X418" i="2"/>
  <c r="AH418" i="2" s="1"/>
  <c r="K420" i="2"/>
  <c r="AD418" i="2"/>
  <c r="BD417" i="2" l="1"/>
  <c r="AB418" i="2"/>
  <c r="AV417" i="2"/>
  <c r="BH417" i="2" s="1"/>
  <c r="AS418" i="2"/>
  <c r="AR418" i="2"/>
  <c r="BB417" i="2"/>
  <c r="BC417" i="2"/>
  <c r="S420" i="2"/>
  <c r="AA420" i="2" s="1"/>
  <c r="AK420" i="2" s="1"/>
  <c r="BA417" i="2"/>
  <c r="AY417" i="2"/>
  <c r="AT418" i="2"/>
  <c r="AO418" i="2"/>
  <c r="AP418" i="2"/>
  <c r="AM419" i="2"/>
  <c r="AN418" i="2"/>
  <c r="AQ418" i="2"/>
  <c r="BG418" i="2"/>
  <c r="AX417" i="2"/>
  <c r="AZ417" i="2"/>
  <c r="L420" i="2"/>
  <c r="T420" i="2" s="1"/>
  <c r="N420" i="2"/>
  <c r="P420" i="2"/>
  <c r="X420" i="2" s="1"/>
  <c r="Q420" i="2"/>
  <c r="Y420" i="2" s="1"/>
  <c r="AI420" i="2" s="1"/>
  <c r="O420" i="2"/>
  <c r="W420" i="2" s="1"/>
  <c r="R420" i="2"/>
  <c r="Z420" i="2" s="1"/>
  <c r="AJ420" i="2" s="1"/>
  <c r="M420" i="2"/>
  <c r="Y419" i="2"/>
  <c r="AI419" i="2" s="1"/>
  <c r="AF418" i="2"/>
  <c r="V419" i="2"/>
  <c r="AF419" i="2" s="1"/>
  <c r="AG419" i="2"/>
  <c r="U419" i="2"/>
  <c r="AE419" i="2" s="1"/>
  <c r="X419" i="2"/>
  <c r="AH419" i="2" s="1"/>
  <c r="AD419" i="2"/>
  <c r="K421" i="2"/>
  <c r="AV418" i="2" l="1"/>
  <c r="BH418" i="2" s="1"/>
  <c r="AB419" i="2"/>
  <c r="AS419" i="2"/>
  <c r="AR419" i="2"/>
  <c r="BD418" i="2"/>
  <c r="BB418" i="2"/>
  <c r="BC418" i="2"/>
  <c r="S421" i="2"/>
  <c r="AA421" i="2" s="1"/>
  <c r="AK421" i="2" s="1"/>
  <c r="BA418" i="2"/>
  <c r="AY418" i="2"/>
  <c r="AZ418" i="2"/>
  <c r="AX418" i="2"/>
  <c r="AT419" i="2"/>
  <c r="AN419" i="2"/>
  <c r="AQ419" i="2"/>
  <c r="AO419" i="2"/>
  <c r="AP419" i="2"/>
  <c r="AM420" i="2"/>
  <c r="BG419" i="2"/>
  <c r="L421" i="2"/>
  <c r="T421" i="2" s="1"/>
  <c r="N421" i="2"/>
  <c r="P421" i="2"/>
  <c r="X421" i="2" s="1"/>
  <c r="Q421" i="2"/>
  <c r="Y421" i="2" s="1"/>
  <c r="O421" i="2"/>
  <c r="R421" i="2"/>
  <c r="Z421" i="2" s="1"/>
  <c r="AJ421" i="2" s="1"/>
  <c r="M421" i="2"/>
  <c r="AG420" i="2"/>
  <c r="AH420" i="2"/>
  <c r="U420" i="2"/>
  <c r="AE420" i="2" s="1"/>
  <c r="V420" i="2"/>
  <c r="AF420" i="2" s="1"/>
  <c r="K422" i="2"/>
  <c r="AD420" i="2"/>
  <c r="AV419" i="2" l="1"/>
  <c r="BH419" i="2" s="1"/>
  <c r="AB420" i="2"/>
  <c r="AS420" i="2"/>
  <c r="AR420" i="2"/>
  <c r="BB419" i="2"/>
  <c r="BD419" i="2"/>
  <c r="BC419" i="2"/>
  <c r="S422" i="2"/>
  <c r="AA422" i="2" s="1"/>
  <c r="AK422" i="2" s="1"/>
  <c r="AY419" i="2"/>
  <c r="BA419" i="2"/>
  <c r="AT420" i="2"/>
  <c r="AN420" i="2"/>
  <c r="AM421" i="2"/>
  <c r="AQ420" i="2"/>
  <c r="AO420" i="2"/>
  <c r="AP420" i="2"/>
  <c r="BG420" i="2"/>
  <c r="AX419" i="2"/>
  <c r="AZ419" i="2"/>
  <c r="L422" i="2"/>
  <c r="T422" i="2" s="1"/>
  <c r="N422" i="2"/>
  <c r="P422" i="2"/>
  <c r="Q422" i="2"/>
  <c r="Y422" i="2" s="1"/>
  <c r="AI422" i="2" s="1"/>
  <c r="O422" i="2"/>
  <c r="R422" i="2"/>
  <c r="Z422" i="2" s="1"/>
  <c r="AJ422" i="2" s="1"/>
  <c r="M422" i="2"/>
  <c r="U422" i="2" s="1"/>
  <c r="AI421" i="2"/>
  <c r="U421" i="2"/>
  <c r="AE421" i="2" s="1"/>
  <c r="AH421" i="2"/>
  <c r="W421" i="2"/>
  <c r="AG421" i="2" s="1"/>
  <c r="V421" i="2"/>
  <c r="AF421" i="2" s="1"/>
  <c r="AD421" i="2"/>
  <c r="K423" i="2"/>
  <c r="AB421" i="2" l="1"/>
  <c r="AV420" i="2"/>
  <c r="BH420" i="2" s="1"/>
  <c r="BD420" i="2"/>
  <c r="AR421" i="2"/>
  <c r="AS421" i="2"/>
  <c r="BB420" i="2"/>
  <c r="BC420" i="2"/>
  <c r="S423" i="2"/>
  <c r="AA423" i="2" s="1"/>
  <c r="AK423" i="2" s="1"/>
  <c r="AY420" i="2"/>
  <c r="AZ420" i="2"/>
  <c r="BA420" i="2"/>
  <c r="AT421" i="2"/>
  <c r="AN421" i="2"/>
  <c r="AQ421" i="2"/>
  <c r="AO421" i="2"/>
  <c r="AP421" i="2"/>
  <c r="AM422" i="2"/>
  <c r="BG421" i="2"/>
  <c r="AX420" i="2"/>
  <c r="L423" i="2"/>
  <c r="T423" i="2" s="1"/>
  <c r="N423" i="2"/>
  <c r="P423" i="2"/>
  <c r="Q423" i="2"/>
  <c r="Y423" i="2" s="1"/>
  <c r="O423" i="2"/>
  <c r="R423" i="2"/>
  <c r="Z423" i="2" s="1"/>
  <c r="AJ423" i="2" s="1"/>
  <c r="M423" i="2"/>
  <c r="X422" i="2"/>
  <c r="AH422" i="2" s="1"/>
  <c r="AE422" i="2"/>
  <c r="W422" i="2"/>
  <c r="AG422" i="2" s="1"/>
  <c r="V422" i="2"/>
  <c r="AF422" i="2" s="1"/>
  <c r="K424" i="2"/>
  <c r="AD422" i="2"/>
  <c r="BD421" i="2" l="1"/>
  <c r="AV421" i="2"/>
  <c r="BH421" i="2" s="1"/>
  <c r="AB422" i="2"/>
  <c r="AS422" i="2"/>
  <c r="AR422" i="2"/>
  <c r="BC421" i="2"/>
  <c r="BB421" i="2"/>
  <c r="S424" i="2"/>
  <c r="AA424" i="2"/>
  <c r="AK424" i="2" s="1"/>
  <c r="AY421" i="2"/>
  <c r="BA421" i="2"/>
  <c r="AT422" i="2"/>
  <c r="AQ422" i="2"/>
  <c r="AO422" i="2"/>
  <c r="AP422" i="2"/>
  <c r="AM423" i="2"/>
  <c r="AN422" i="2"/>
  <c r="BG422" i="2"/>
  <c r="AX421" i="2"/>
  <c r="AZ421" i="2"/>
  <c r="L424" i="2"/>
  <c r="T424" i="2" s="1"/>
  <c r="N424" i="2"/>
  <c r="P424" i="2"/>
  <c r="X424" i="2" s="1"/>
  <c r="Q424" i="2"/>
  <c r="Y424" i="2" s="1"/>
  <c r="AI424" i="2" s="1"/>
  <c r="O424" i="2"/>
  <c r="R424" i="2"/>
  <c r="Z424" i="2" s="1"/>
  <c r="AJ424" i="2" s="1"/>
  <c r="M424" i="2"/>
  <c r="AI423" i="2"/>
  <c r="U423" i="2"/>
  <c r="AE423" i="2" s="1"/>
  <c r="V423" i="2"/>
  <c r="W423" i="2"/>
  <c r="AG423" i="2" s="1"/>
  <c r="X423" i="2"/>
  <c r="AH423" i="2" s="1"/>
  <c r="AD423" i="2"/>
  <c r="K425" i="2"/>
  <c r="BD422" i="2" l="1"/>
  <c r="AV422" i="2"/>
  <c r="BH422" i="2" s="1"/>
  <c r="AB423" i="2"/>
  <c r="AS423" i="2"/>
  <c r="AR423" i="2"/>
  <c r="BB422" i="2"/>
  <c r="BC422" i="2"/>
  <c r="S425" i="2"/>
  <c r="AA425" i="2"/>
  <c r="AK425" i="2" s="1"/>
  <c r="AX422" i="2"/>
  <c r="BA422" i="2"/>
  <c r="AT423" i="2"/>
  <c r="AO423" i="2"/>
  <c r="AP423" i="2"/>
  <c r="AM424" i="2"/>
  <c r="AQ423" i="2"/>
  <c r="AN423" i="2"/>
  <c r="BG423" i="2"/>
  <c r="AZ422" i="2"/>
  <c r="AY422" i="2"/>
  <c r="L425" i="2"/>
  <c r="T425" i="2" s="1"/>
  <c r="N425" i="2"/>
  <c r="V425" i="2" s="1"/>
  <c r="P425" i="2"/>
  <c r="Q425" i="2"/>
  <c r="O425" i="2"/>
  <c r="R425" i="2"/>
  <c r="Z425" i="2" s="1"/>
  <c r="AJ425" i="2" s="1"/>
  <c r="M425" i="2"/>
  <c r="U425" i="2" s="1"/>
  <c r="U424" i="2"/>
  <c r="AE424" i="2" s="1"/>
  <c r="AF423" i="2"/>
  <c r="AD424" i="2"/>
  <c r="AH424" i="2"/>
  <c r="W424" i="2"/>
  <c r="AG424" i="2" s="1"/>
  <c r="V424" i="2"/>
  <c r="AF424" i="2" s="1"/>
  <c r="K426" i="2"/>
  <c r="BD423" i="2" l="1"/>
  <c r="AV423" i="2"/>
  <c r="BH423" i="2" s="1"/>
  <c r="AB424" i="2"/>
  <c r="AS424" i="2"/>
  <c r="AR424" i="2"/>
  <c r="BB423" i="2"/>
  <c r="BC423" i="2"/>
  <c r="S426" i="2"/>
  <c r="AA426" i="2"/>
  <c r="AK426" i="2" s="1"/>
  <c r="AT424" i="2"/>
  <c r="AN424" i="2"/>
  <c r="AQ424" i="2"/>
  <c r="AO424" i="2"/>
  <c r="AP424" i="2"/>
  <c r="AM425" i="2"/>
  <c r="BG424" i="2"/>
  <c r="AZ423" i="2"/>
  <c r="AX423" i="2"/>
  <c r="AY423" i="2"/>
  <c r="BA423" i="2"/>
  <c r="L426" i="2"/>
  <c r="T426" i="2" s="1"/>
  <c r="N426" i="2"/>
  <c r="V426" i="2" s="1"/>
  <c r="P426" i="2"/>
  <c r="Q426" i="2"/>
  <c r="O426" i="2"/>
  <c r="R426" i="2"/>
  <c r="Z426" i="2" s="1"/>
  <c r="AJ426" i="2" s="1"/>
  <c r="M426" i="2"/>
  <c r="Y425" i="2"/>
  <c r="AI425" i="2" s="1"/>
  <c r="AE425" i="2"/>
  <c r="AF425" i="2"/>
  <c r="W425" i="2"/>
  <c r="AG425" i="2" s="1"/>
  <c r="X425" i="2"/>
  <c r="AH425" i="2" s="1"/>
  <c r="AD425" i="2"/>
  <c r="K427" i="2"/>
  <c r="BD424" i="2" l="1"/>
  <c r="AV424" i="2"/>
  <c r="BH424" i="2" s="1"/>
  <c r="AB425" i="2"/>
  <c r="BB424" i="2"/>
  <c r="AS425" i="2"/>
  <c r="AR425" i="2"/>
  <c r="BC424" i="2"/>
  <c r="S427" i="2"/>
  <c r="AA427" i="2"/>
  <c r="AK427" i="2" s="1"/>
  <c r="AY424" i="2"/>
  <c r="BA424" i="2"/>
  <c r="AT425" i="2"/>
  <c r="AO425" i="2"/>
  <c r="AP425" i="2"/>
  <c r="AM426" i="2"/>
  <c r="AN425" i="2"/>
  <c r="AQ425" i="2"/>
  <c r="BG425" i="2"/>
  <c r="AX424" i="2"/>
  <c r="AZ424" i="2"/>
  <c r="L427" i="2"/>
  <c r="T427" i="2" s="1"/>
  <c r="N427" i="2"/>
  <c r="P427" i="2"/>
  <c r="X427" i="2" s="1"/>
  <c r="Q427" i="2"/>
  <c r="Y427" i="2" s="1"/>
  <c r="O427" i="2"/>
  <c r="R427" i="2"/>
  <c r="Z427" i="2" s="1"/>
  <c r="AJ427" i="2" s="1"/>
  <c r="M427" i="2"/>
  <c r="Y426" i="2"/>
  <c r="AI426" i="2" s="1"/>
  <c r="W426" i="2"/>
  <c r="AG426" i="2" s="1"/>
  <c r="AF426" i="2"/>
  <c r="U426" i="2"/>
  <c r="X426" i="2"/>
  <c r="AH426" i="2" s="1"/>
  <c r="AD426" i="2"/>
  <c r="K428" i="2"/>
  <c r="BD425" i="2" l="1"/>
  <c r="BB425" i="2"/>
  <c r="BC425" i="2"/>
  <c r="AB426" i="2"/>
  <c r="AV425" i="2"/>
  <c r="AS426" i="2"/>
  <c r="AR426" i="2"/>
  <c r="S428" i="2"/>
  <c r="AA428" i="2"/>
  <c r="AK428" i="2" s="1"/>
  <c r="AZ425" i="2"/>
  <c r="AT426" i="2"/>
  <c r="AQ426" i="2"/>
  <c r="AO426" i="2"/>
  <c r="AP426" i="2"/>
  <c r="AM427" i="2"/>
  <c r="AN426" i="2"/>
  <c r="BG426" i="2"/>
  <c r="BA425" i="2"/>
  <c r="AY425" i="2"/>
  <c r="AX425" i="2"/>
  <c r="L428" i="2"/>
  <c r="T428" i="2" s="1"/>
  <c r="N428" i="2"/>
  <c r="P428" i="2"/>
  <c r="Q428" i="2"/>
  <c r="O428" i="2"/>
  <c r="R428" i="2"/>
  <c r="Z428" i="2" s="1"/>
  <c r="AJ428" i="2" s="1"/>
  <c r="M428" i="2"/>
  <c r="U428" i="2" s="1"/>
  <c r="AI427" i="2"/>
  <c r="W427" i="2"/>
  <c r="AG427" i="2" s="1"/>
  <c r="AE426" i="2"/>
  <c r="AH427" i="2"/>
  <c r="U427" i="2"/>
  <c r="AE427" i="2" s="1"/>
  <c r="V427" i="2"/>
  <c r="AF427" i="2" s="1"/>
  <c r="AD427" i="2"/>
  <c r="K429" i="2"/>
  <c r="AB427" i="2" l="1"/>
  <c r="AV426" i="2"/>
  <c r="BH426" i="2" s="1"/>
  <c r="AS427" i="2"/>
  <c r="AR427" i="2"/>
  <c r="BB426" i="2"/>
  <c r="BD426" i="2"/>
  <c r="BC426" i="2"/>
  <c r="S429" i="2"/>
  <c r="AA429" i="2"/>
  <c r="AK429" i="2" s="1"/>
  <c r="AY426" i="2"/>
  <c r="BA426" i="2"/>
  <c r="AZ426" i="2"/>
  <c r="AX426" i="2"/>
  <c r="AT427" i="2"/>
  <c r="AN427" i="2"/>
  <c r="AQ427" i="2"/>
  <c r="AM428" i="2"/>
  <c r="AO427" i="2"/>
  <c r="AP427" i="2"/>
  <c r="BG427" i="2"/>
  <c r="L429" i="2"/>
  <c r="T429" i="2" s="1"/>
  <c r="N429" i="2"/>
  <c r="P429" i="2"/>
  <c r="Q429" i="2"/>
  <c r="O429" i="2"/>
  <c r="W429" i="2" s="1"/>
  <c r="R429" i="2"/>
  <c r="Z429" i="2" s="1"/>
  <c r="AJ429" i="2" s="1"/>
  <c r="M429" i="2"/>
  <c r="Y428" i="2"/>
  <c r="AI428" i="2" s="1"/>
  <c r="X428" i="2"/>
  <c r="AH428" i="2" s="1"/>
  <c r="AE428" i="2"/>
  <c r="W428" i="2"/>
  <c r="AG428" i="2" s="1"/>
  <c r="V428" i="2"/>
  <c r="AF428" i="2" s="1"/>
  <c r="K430" i="2"/>
  <c r="AD428" i="2"/>
  <c r="AV427" i="2" l="1"/>
  <c r="BH427" i="2" s="1"/>
  <c r="AB428" i="2"/>
  <c r="AS428" i="2"/>
  <c r="AR428" i="2"/>
  <c r="BD427" i="2"/>
  <c r="BB427" i="2"/>
  <c r="BC427" i="2"/>
  <c r="S430" i="2"/>
  <c r="AA430" i="2"/>
  <c r="AK430" i="2" s="1"/>
  <c r="AT428" i="2"/>
  <c r="AQ428" i="2"/>
  <c r="AN428" i="2"/>
  <c r="AO428" i="2"/>
  <c r="AP428" i="2"/>
  <c r="AM429" i="2"/>
  <c r="BG428" i="2"/>
  <c r="BA427" i="2"/>
  <c r="AZ427" i="2"/>
  <c r="AX427" i="2"/>
  <c r="AY427" i="2"/>
  <c r="L430" i="2"/>
  <c r="T430" i="2" s="1"/>
  <c r="N430" i="2"/>
  <c r="P430" i="2"/>
  <c r="Q430" i="2"/>
  <c r="Y430" i="2" s="1"/>
  <c r="AI430" i="2" s="1"/>
  <c r="O430" i="2"/>
  <c r="W430" i="2" s="1"/>
  <c r="R430" i="2"/>
  <c r="Z430" i="2" s="1"/>
  <c r="AJ430" i="2" s="1"/>
  <c r="M430" i="2"/>
  <c r="Y429" i="2"/>
  <c r="AI429" i="2" s="1"/>
  <c r="X429" i="2"/>
  <c r="AH429" i="2" s="1"/>
  <c r="AG429" i="2"/>
  <c r="U429" i="2"/>
  <c r="AE429" i="2" s="1"/>
  <c r="V429" i="2"/>
  <c r="AF429" i="2" s="1"/>
  <c r="K431" i="2"/>
  <c r="AD429" i="2"/>
  <c r="AV428" i="2" l="1"/>
  <c r="BH428" i="2" s="1"/>
  <c r="AB429" i="2"/>
  <c r="BD428" i="2"/>
  <c r="AS429" i="2"/>
  <c r="AR429" i="2"/>
  <c r="BB428" i="2"/>
  <c r="BC428" i="2"/>
  <c r="S431" i="2"/>
  <c r="AA431" i="2"/>
  <c r="AK431" i="2" s="1"/>
  <c r="AY428" i="2"/>
  <c r="AX428" i="2"/>
  <c r="AT429" i="2"/>
  <c r="AO429" i="2"/>
  <c r="AP429" i="2"/>
  <c r="AM430" i="2"/>
  <c r="AN429" i="2"/>
  <c r="AQ429" i="2"/>
  <c r="BG429" i="2"/>
  <c r="BA428" i="2"/>
  <c r="AZ428" i="2"/>
  <c r="L431" i="2"/>
  <c r="T431" i="2" s="1"/>
  <c r="N431" i="2"/>
  <c r="P431" i="2"/>
  <c r="Q431" i="2"/>
  <c r="Y431" i="2" s="1"/>
  <c r="AI431" i="2" s="1"/>
  <c r="O431" i="2"/>
  <c r="R431" i="2"/>
  <c r="Z431" i="2" s="1"/>
  <c r="AJ431" i="2" s="1"/>
  <c r="M431" i="2"/>
  <c r="U431" i="2" s="1"/>
  <c r="V430" i="2"/>
  <c r="AF430" i="2" s="1"/>
  <c r="AG430" i="2"/>
  <c r="U430" i="2"/>
  <c r="AE430" i="2" s="1"/>
  <c r="X430" i="2"/>
  <c r="AH430" i="2" s="1"/>
  <c r="AD430" i="2"/>
  <c r="K432" i="2"/>
  <c r="BD429" i="2" l="1"/>
  <c r="AV429" i="2"/>
  <c r="BH429" i="2" s="1"/>
  <c r="AB430" i="2"/>
  <c r="AR430" i="2"/>
  <c r="AS430" i="2"/>
  <c r="BB429" i="2"/>
  <c r="BC429" i="2"/>
  <c r="S432" i="2"/>
  <c r="AA432" i="2"/>
  <c r="AK432" i="2" s="1"/>
  <c r="AX429" i="2"/>
  <c r="AT430" i="2"/>
  <c r="AN430" i="2"/>
  <c r="AQ430" i="2"/>
  <c r="AO430" i="2"/>
  <c r="AP430" i="2"/>
  <c r="AM431" i="2"/>
  <c r="BG430" i="2"/>
  <c r="AZ429" i="2"/>
  <c r="BA429" i="2"/>
  <c r="AY429" i="2"/>
  <c r="L432" i="2"/>
  <c r="T432" i="2" s="1"/>
  <c r="N432" i="2"/>
  <c r="P432" i="2"/>
  <c r="Q432" i="2"/>
  <c r="Y432" i="2" s="1"/>
  <c r="AI432" i="2" s="1"/>
  <c r="O432" i="2"/>
  <c r="R432" i="2"/>
  <c r="Z432" i="2" s="1"/>
  <c r="AJ432" i="2" s="1"/>
  <c r="M432" i="2"/>
  <c r="V431" i="2"/>
  <c r="AF431" i="2" s="1"/>
  <c r="AE431" i="2"/>
  <c r="W431" i="2"/>
  <c r="AG431" i="2" s="1"/>
  <c r="X431" i="2"/>
  <c r="AH431" i="2" s="1"/>
  <c r="K433" i="2"/>
  <c r="AD431" i="2"/>
  <c r="BD430" i="2" l="1"/>
  <c r="AV430" i="2"/>
  <c r="BH430" i="2" s="1"/>
  <c r="AB431" i="2"/>
  <c r="AS431" i="2"/>
  <c r="AR431" i="2"/>
  <c r="BC430" i="2"/>
  <c r="BB430" i="2"/>
  <c r="S433" i="2"/>
  <c r="AA433" i="2"/>
  <c r="AK433" i="2" s="1"/>
  <c r="AT431" i="2"/>
  <c r="AO431" i="2"/>
  <c r="AP431" i="2"/>
  <c r="AM432" i="2"/>
  <c r="AN431" i="2"/>
  <c r="AQ431" i="2"/>
  <c r="BG431" i="2"/>
  <c r="AX430" i="2"/>
  <c r="AZ430" i="2"/>
  <c r="AY430" i="2"/>
  <c r="BA430" i="2"/>
  <c r="L433" i="2"/>
  <c r="T433" i="2" s="1"/>
  <c r="N433" i="2"/>
  <c r="P433" i="2"/>
  <c r="X433" i="2" s="1"/>
  <c r="Q433" i="2"/>
  <c r="Y433" i="2" s="1"/>
  <c r="AI433" i="2" s="1"/>
  <c r="O433" i="2"/>
  <c r="R433" i="2"/>
  <c r="Z433" i="2" s="1"/>
  <c r="AJ433" i="2" s="1"/>
  <c r="M433" i="2"/>
  <c r="W432" i="2"/>
  <c r="AG432" i="2" s="1"/>
  <c r="V432" i="2"/>
  <c r="AF432" i="2" s="1"/>
  <c r="U432" i="2"/>
  <c r="AE432" i="2" s="1"/>
  <c r="X432" i="2"/>
  <c r="AH432" i="2" s="1"/>
  <c r="AD432" i="2"/>
  <c r="K434" i="2"/>
  <c r="AV431" i="2" l="1"/>
  <c r="BH431" i="2" s="1"/>
  <c r="AB432" i="2"/>
  <c r="AS432" i="2"/>
  <c r="AR432" i="2"/>
  <c r="BD431" i="2"/>
  <c r="BB431" i="2"/>
  <c r="BC431" i="2"/>
  <c r="S434" i="2"/>
  <c r="AA434" i="2"/>
  <c r="AK434" i="2" s="1"/>
  <c r="AT432" i="2"/>
  <c r="AN432" i="2"/>
  <c r="AQ432" i="2"/>
  <c r="AO432" i="2"/>
  <c r="AP432" i="2"/>
  <c r="AM433" i="2"/>
  <c r="BG432" i="2"/>
  <c r="AZ431" i="2"/>
  <c r="BA431" i="2"/>
  <c r="AY431" i="2"/>
  <c r="AX431" i="2"/>
  <c r="L434" i="2"/>
  <c r="T434" i="2" s="1"/>
  <c r="N434" i="2"/>
  <c r="V434" i="2" s="1"/>
  <c r="P434" i="2"/>
  <c r="Q434" i="2"/>
  <c r="O434" i="2"/>
  <c r="W434" i="2" s="1"/>
  <c r="R434" i="2"/>
  <c r="Z434" i="2" s="1"/>
  <c r="AJ434" i="2" s="1"/>
  <c r="M434" i="2"/>
  <c r="W433" i="2"/>
  <c r="AG433" i="2" s="1"/>
  <c r="AH433" i="2"/>
  <c r="U433" i="2"/>
  <c r="AE433" i="2" s="1"/>
  <c r="V433" i="2"/>
  <c r="AF433" i="2" s="1"/>
  <c r="K435" i="2"/>
  <c r="AD433" i="2"/>
  <c r="AV432" i="2" l="1"/>
  <c r="BH432" i="2" s="1"/>
  <c r="AB433" i="2"/>
  <c r="BD432" i="2"/>
  <c r="AS433" i="2"/>
  <c r="AR433" i="2"/>
  <c r="BB432" i="2"/>
  <c r="BC432" i="2"/>
  <c r="S435" i="2"/>
  <c r="AA435" i="2"/>
  <c r="AK435" i="2" s="1"/>
  <c r="AY432" i="2"/>
  <c r="BA432" i="2"/>
  <c r="AT433" i="2"/>
  <c r="AN433" i="2"/>
  <c r="AQ433" i="2"/>
  <c r="AM434" i="2"/>
  <c r="AO433" i="2"/>
  <c r="AP433" i="2"/>
  <c r="BG433" i="2"/>
  <c r="AX432" i="2"/>
  <c r="AZ432" i="2"/>
  <c r="L435" i="2"/>
  <c r="T435" i="2" s="1"/>
  <c r="N435" i="2"/>
  <c r="P435" i="2"/>
  <c r="Q435" i="2"/>
  <c r="O435" i="2"/>
  <c r="R435" i="2"/>
  <c r="Z435" i="2" s="1"/>
  <c r="AJ435" i="2" s="1"/>
  <c r="M435" i="2"/>
  <c r="U435" i="2" s="1"/>
  <c r="Y434" i="2"/>
  <c r="AI434" i="2" s="1"/>
  <c r="AG434" i="2"/>
  <c r="AF434" i="2"/>
  <c r="U434" i="2"/>
  <c r="AE434" i="2" s="1"/>
  <c r="X434" i="2"/>
  <c r="AH434" i="2" s="1"/>
  <c r="K436" i="2"/>
  <c r="AD434" i="2"/>
  <c r="BD433" i="2" l="1"/>
  <c r="AV433" i="2"/>
  <c r="BH433" i="2" s="1"/>
  <c r="AB434" i="2"/>
  <c r="BB433" i="2"/>
  <c r="AS434" i="2"/>
  <c r="AR434" i="2"/>
  <c r="BC433" i="2"/>
  <c r="S436" i="2"/>
  <c r="AA436" i="2"/>
  <c r="AK436" i="2" s="1"/>
  <c r="BA433" i="2"/>
  <c r="AZ433" i="2"/>
  <c r="AY433" i="2"/>
  <c r="AX433" i="2"/>
  <c r="AT434" i="2"/>
  <c r="AM435" i="2"/>
  <c r="AN434" i="2"/>
  <c r="AQ434" i="2"/>
  <c r="AO434" i="2"/>
  <c r="AP434" i="2"/>
  <c r="BG434" i="2"/>
  <c r="L436" i="2"/>
  <c r="T436" i="2" s="1"/>
  <c r="N436" i="2"/>
  <c r="P436" i="2"/>
  <c r="Q436" i="2"/>
  <c r="Y436" i="2" s="1"/>
  <c r="O436" i="2"/>
  <c r="R436" i="2"/>
  <c r="Z436" i="2" s="1"/>
  <c r="AJ436" i="2" s="1"/>
  <c r="M436" i="2"/>
  <c r="U436" i="2" s="1"/>
  <c r="Y435" i="2"/>
  <c r="AI435" i="2" s="1"/>
  <c r="V435" i="2"/>
  <c r="AF435" i="2" s="1"/>
  <c r="AE435" i="2"/>
  <c r="W435" i="2"/>
  <c r="AG435" i="2" s="1"/>
  <c r="X435" i="2"/>
  <c r="AH435" i="2" s="1"/>
  <c r="K437" i="2"/>
  <c r="AD435" i="2"/>
  <c r="BD434" i="2" l="1"/>
  <c r="AV434" i="2"/>
  <c r="BH434" i="2" s="1"/>
  <c r="AB435" i="2"/>
  <c r="BB434" i="2"/>
  <c r="AS435" i="2"/>
  <c r="AR435" i="2"/>
  <c r="BC434" i="2"/>
  <c r="S437" i="2"/>
  <c r="AA437" i="2"/>
  <c r="AK437" i="2" s="1"/>
  <c r="AZ434" i="2"/>
  <c r="BA434" i="2"/>
  <c r="AX434" i="2"/>
  <c r="AT435" i="2"/>
  <c r="AN435" i="2"/>
  <c r="AQ435" i="2"/>
  <c r="AO435" i="2"/>
  <c r="AP435" i="2"/>
  <c r="AM436" i="2"/>
  <c r="BG435" i="2"/>
  <c r="AY434" i="2"/>
  <c r="L437" i="2"/>
  <c r="T437" i="2" s="1"/>
  <c r="N437" i="2"/>
  <c r="V437" i="2" s="1"/>
  <c r="P437" i="2"/>
  <c r="Q437" i="2"/>
  <c r="O437" i="2"/>
  <c r="R437" i="2"/>
  <c r="Z437" i="2" s="1"/>
  <c r="AJ437" i="2" s="1"/>
  <c r="M437" i="2"/>
  <c r="AI436" i="2"/>
  <c r="X436" i="2"/>
  <c r="AH436" i="2" s="1"/>
  <c r="AE436" i="2"/>
  <c r="W436" i="2"/>
  <c r="AG436" i="2" s="1"/>
  <c r="V436" i="2"/>
  <c r="AF436" i="2" s="1"/>
  <c r="K438" i="2"/>
  <c r="AD436" i="2"/>
  <c r="BD435" i="2" l="1"/>
  <c r="AV435" i="2"/>
  <c r="BH435" i="2" s="1"/>
  <c r="AB436" i="2"/>
  <c r="BB435" i="2"/>
  <c r="AS436" i="2"/>
  <c r="AR436" i="2"/>
  <c r="BC435" i="2"/>
  <c r="S438" i="2"/>
  <c r="AA438" i="2"/>
  <c r="AK438" i="2" s="1"/>
  <c r="AY435" i="2"/>
  <c r="AZ435" i="2"/>
  <c r="BA435" i="2"/>
  <c r="AT436" i="2"/>
  <c r="AN436" i="2"/>
  <c r="AQ436" i="2"/>
  <c r="AO436" i="2"/>
  <c r="AP436" i="2"/>
  <c r="AM437" i="2"/>
  <c r="BG436" i="2"/>
  <c r="AX435" i="2"/>
  <c r="L438" i="2"/>
  <c r="T438" i="2" s="1"/>
  <c r="N438" i="2"/>
  <c r="V438" i="2" s="1"/>
  <c r="P438" i="2"/>
  <c r="Q438" i="2"/>
  <c r="Y438" i="2" s="1"/>
  <c r="AI438" i="2" s="1"/>
  <c r="O438" i="2"/>
  <c r="R438" i="2"/>
  <c r="Z438" i="2" s="1"/>
  <c r="AJ438" i="2" s="1"/>
  <c r="M438" i="2"/>
  <c r="Y437" i="2"/>
  <c r="AI437" i="2" s="1"/>
  <c r="U437" i="2"/>
  <c r="AE437" i="2" s="1"/>
  <c r="AF437" i="2"/>
  <c r="W437" i="2"/>
  <c r="AG437" i="2" s="1"/>
  <c r="X437" i="2"/>
  <c r="AH437" i="2" s="1"/>
  <c r="K439" i="2"/>
  <c r="AD437" i="2"/>
  <c r="BD436" i="2" l="1"/>
  <c r="AV436" i="2"/>
  <c r="BH436" i="2" s="1"/>
  <c r="AB437" i="2"/>
  <c r="AS437" i="2"/>
  <c r="AR437" i="2"/>
  <c r="BB436" i="2"/>
  <c r="BC436" i="2"/>
  <c r="S439" i="2"/>
  <c r="AA439" i="2"/>
  <c r="AK439" i="2" s="1"/>
  <c r="AT437" i="2"/>
  <c r="AQ437" i="2"/>
  <c r="AP437" i="2"/>
  <c r="AM438" i="2"/>
  <c r="AO437" i="2"/>
  <c r="AN437" i="2"/>
  <c r="BG437" i="2"/>
  <c r="AX436" i="2"/>
  <c r="AZ436" i="2"/>
  <c r="AY436" i="2"/>
  <c r="BA436" i="2"/>
  <c r="L439" i="2"/>
  <c r="T439" i="2" s="1"/>
  <c r="N439" i="2"/>
  <c r="P439" i="2"/>
  <c r="Q439" i="2"/>
  <c r="Y439" i="2" s="1"/>
  <c r="AI439" i="2" s="1"/>
  <c r="O439" i="2"/>
  <c r="W439" i="2" s="1"/>
  <c r="R439" i="2"/>
  <c r="Z439" i="2" s="1"/>
  <c r="AJ439" i="2" s="1"/>
  <c r="M439" i="2"/>
  <c r="W438" i="2"/>
  <c r="AG438" i="2" s="1"/>
  <c r="AF438" i="2"/>
  <c r="U438" i="2"/>
  <c r="AE438" i="2" s="1"/>
  <c r="X438" i="2"/>
  <c r="AH438" i="2" s="1"/>
  <c r="K440" i="2"/>
  <c r="AD438" i="2"/>
  <c r="AV437" i="2" l="1"/>
  <c r="BH437" i="2" s="1"/>
  <c r="AB438" i="2"/>
  <c r="AS438" i="2"/>
  <c r="AR438" i="2"/>
  <c r="BD437" i="2"/>
  <c r="BB437" i="2"/>
  <c r="BC437" i="2"/>
  <c r="S440" i="2"/>
  <c r="AA440" i="2"/>
  <c r="AK440" i="2" s="1"/>
  <c r="BA437" i="2"/>
  <c r="AZ437" i="2"/>
  <c r="AY437" i="2"/>
  <c r="AX437" i="2"/>
  <c r="AT438" i="2"/>
  <c r="AO438" i="2"/>
  <c r="AP438" i="2"/>
  <c r="AM439" i="2"/>
  <c r="AN438" i="2"/>
  <c r="AQ438" i="2"/>
  <c r="BG438" i="2"/>
  <c r="L440" i="2"/>
  <c r="N440" i="2"/>
  <c r="V440" i="2" s="1"/>
  <c r="P440" i="2"/>
  <c r="Q440" i="2"/>
  <c r="Y440" i="2" s="1"/>
  <c r="AI440" i="2" s="1"/>
  <c r="O440" i="2"/>
  <c r="R440" i="2"/>
  <c r="Z440" i="2" s="1"/>
  <c r="AJ440" i="2" s="1"/>
  <c r="M440" i="2"/>
  <c r="X439" i="2"/>
  <c r="AH439" i="2" s="1"/>
  <c r="AG439" i="2"/>
  <c r="U439" i="2"/>
  <c r="V439" i="2"/>
  <c r="AF439" i="2" s="1"/>
  <c r="K441" i="2"/>
  <c r="AD439" i="2"/>
  <c r="AB439" i="2" l="1"/>
  <c r="AV438" i="2"/>
  <c r="BH438" i="2" s="1"/>
  <c r="AS439" i="2"/>
  <c r="AR439" i="2"/>
  <c r="BD438" i="2"/>
  <c r="BB438" i="2"/>
  <c r="BC438" i="2"/>
  <c r="S441" i="2"/>
  <c r="AA441" i="2"/>
  <c r="AK441" i="2" s="1"/>
  <c r="AT439" i="2"/>
  <c r="AQ439" i="2"/>
  <c r="AO439" i="2"/>
  <c r="AP439" i="2"/>
  <c r="AM440" i="2"/>
  <c r="AN439" i="2"/>
  <c r="BG439" i="2"/>
  <c r="AZ438" i="2"/>
  <c r="BA438" i="2"/>
  <c r="AY438" i="2"/>
  <c r="AX438" i="2"/>
  <c r="L441" i="2"/>
  <c r="T441" i="2" s="1"/>
  <c r="N441" i="2"/>
  <c r="P441" i="2"/>
  <c r="Q441" i="2"/>
  <c r="O441" i="2"/>
  <c r="R441" i="2"/>
  <c r="Z441" i="2" s="1"/>
  <c r="AJ441" i="2" s="1"/>
  <c r="M441" i="2"/>
  <c r="U441" i="2" s="1"/>
  <c r="AE439" i="2"/>
  <c r="W440" i="2"/>
  <c r="AG440" i="2" s="1"/>
  <c r="AF440" i="2"/>
  <c r="U440" i="2"/>
  <c r="AE440" i="2" s="1"/>
  <c r="X440" i="2"/>
  <c r="AH440" i="2" s="1"/>
  <c r="T440" i="2"/>
  <c r="K442" i="2"/>
  <c r="BD439" i="2" l="1"/>
  <c r="AV439" i="2"/>
  <c r="BH439" i="2" s="1"/>
  <c r="AB440" i="2"/>
  <c r="BB439" i="2"/>
  <c r="AS440" i="2"/>
  <c r="AR440" i="2"/>
  <c r="BC439" i="2"/>
  <c r="S442" i="2"/>
  <c r="AA442" i="2"/>
  <c r="AK442" i="2" s="1"/>
  <c r="AZ439" i="2"/>
  <c r="AY439" i="2"/>
  <c r="BA439" i="2"/>
  <c r="AX439" i="2"/>
  <c r="AT440" i="2"/>
  <c r="AO440" i="2"/>
  <c r="AP440" i="2"/>
  <c r="AM441" i="2"/>
  <c r="AN440" i="2"/>
  <c r="AQ440" i="2"/>
  <c r="BG440" i="2"/>
  <c r="L442" i="2"/>
  <c r="T442" i="2" s="1"/>
  <c r="N442" i="2"/>
  <c r="V442" i="2" s="1"/>
  <c r="P442" i="2"/>
  <c r="Q442" i="2"/>
  <c r="Y442" i="2" s="1"/>
  <c r="AI442" i="2" s="1"/>
  <c r="O442" i="2"/>
  <c r="R442" i="2"/>
  <c r="Z442" i="2" s="1"/>
  <c r="AJ442" i="2" s="1"/>
  <c r="M442" i="2"/>
  <c r="AD440" i="2"/>
  <c r="Y441" i="2"/>
  <c r="AI441" i="2" s="1"/>
  <c r="V441" i="2"/>
  <c r="AF441" i="2" s="1"/>
  <c r="AE441" i="2"/>
  <c r="W441" i="2"/>
  <c r="AG441" i="2" s="1"/>
  <c r="X441" i="2"/>
  <c r="AH441" i="2" s="1"/>
  <c r="AD441" i="2"/>
  <c r="K443" i="2"/>
  <c r="AV440" i="2" l="1"/>
  <c r="BH440" i="2" s="1"/>
  <c r="AB441" i="2"/>
  <c r="AS441" i="2"/>
  <c r="AR441" i="2"/>
  <c r="BB440" i="2"/>
  <c r="BC440" i="2"/>
  <c r="BD440" i="2"/>
  <c r="S443" i="2"/>
  <c r="AA443" i="2"/>
  <c r="AK443" i="2" s="1"/>
  <c r="AT441" i="2"/>
  <c r="AN441" i="2"/>
  <c r="AQ441" i="2"/>
  <c r="AM442" i="2"/>
  <c r="AO441" i="2"/>
  <c r="AP441" i="2"/>
  <c r="BG441" i="2"/>
  <c r="AZ440" i="2"/>
  <c r="BA440" i="2"/>
  <c r="AY440" i="2"/>
  <c r="AX440" i="2"/>
  <c r="L443" i="2"/>
  <c r="T443" i="2" s="1"/>
  <c r="N443" i="2"/>
  <c r="P443" i="2"/>
  <c r="X443" i="2" s="1"/>
  <c r="Q443" i="2"/>
  <c r="Y443" i="2" s="1"/>
  <c r="O443" i="2"/>
  <c r="W443" i="2" s="1"/>
  <c r="R443" i="2"/>
  <c r="Z443" i="2" s="1"/>
  <c r="AJ443" i="2" s="1"/>
  <c r="M443" i="2"/>
  <c r="W442" i="2"/>
  <c r="AG442" i="2" s="1"/>
  <c r="AF442" i="2"/>
  <c r="U442" i="2"/>
  <c r="AE442" i="2" s="1"/>
  <c r="X442" i="2"/>
  <c r="AH442" i="2" s="1"/>
  <c r="AD442" i="2"/>
  <c r="K444" i="2"/>
  <c r="AV441" i="2" l="1"/>
  <c r="AB442" i="2"/>
  <c r="AS442" i="2"/>
  <c r="AR442" i="2"/>
  <c r="BD441" i="2"/>
  <c r="BB441" i="2"/>
  <c r="BC441" i="2"/>
  <c r="S444" i="2"/>
  <c r="AA444" i="2"/>
  <c r="AK444" i="2" s="1"/>
  <c r="AT442" i="2"/>
  <c r="AO442" i="2"/>
  <c r="AP442" i="2"/>
  <c r="AM443" i="2"/>
  <c r="AN442" i="2"/>
  <c r="AQ442" i="2"/>
  <c r="BG442" i="2"/>
  <c r="BA441" i="2"/>
  <c r="AZ441" i="2"/>
  <c r="AX441" i="2"/>
  <c r="AY441" i="2"/>
  <c r="L444" i="2"/>
  <c r="T444" i="2" s="1"/>
  <c r="N444" i="2"/>
  <c r="V444" i="2" s="1"/>
  <c r="P444" i="2"/>
  <c r="Q444" i="2"/>
  <c r="Y444" i="2" s="1"/>
  <c r="O444" i="2"/>
  <c r="R444" i="2"/>
  <c r="Z444" i="2" s="1"/>
  <c r="AJ444" i="2" s="1"/>
  <c r="M444" i="2"/>
  <c r="AI443" i="2"/>
  <c r="AG443" i="2"/>
  <c r="AH443" i="2"/>
  <c r="U443" i="2"/>
  <c r="AE443" i="2" s="1"/>
  <c r="V443" i="2"/>
  <c r="AF443" i="2" s="1"/>
  <c r="AD443" i="2"/>
  <c r="K445" i="2"/>
  <c r="AV442" i="2" l="1"/>
  <c r="BH442" i="2" s="1"/>
  <c r="AB443" i="2"/>
  <c r="AS443" i="2"/>
  <c r="AR443" i="2"/>
  <c r="BD442" i="2"/>
  <c r="BB442" i="2"/>
  <c r="BC442" i="2"/>
  <c r="S445" i="2"/>
  <c r="AA445" i="2"/>
  <c r="AK445" i="2" s="1"/>
  <c r="AY442" i="2"/>
  <c r="AZ442" i="2"/>
  <c r="BA442" i="2"/>
  <c r="AX442" i="2"/>
  <c r="AT443" i="2"/>
  <c r="AN443" i="2"/>
  <c r="AQ443" i="2"/>
  <c r="AM444" i="2"/>
  <c r="AO443" i="2"/>
  <c r="AP443" i="2"/>
  <c r="BG443" i="2"/>
  <c r="L445" i="2"/>
  <c r="T445" i="2" s="1"/>
  <c r="N445" i="2"/>
  <c r="P445" i="2"/>
  <c r="X445" i="2" s="1"/>
  <c r="Q445" i="2"/>
  <c r="Y445" i="2" s="1"/>
  <c r="O445" i="2"/>
  <c r="W445" i="2" s="1"/>
  <c r="R445" i="2"/>
  <c r="Z445" i="2" s="1"/>
  <c r="AJ445" i="2" s="1"/>
  <c r="M445" i="2"/>
  <c r="AI444" i="2"/>
  <c r="W444" i="2"/>
  <c r="AG444" i="2" s="1"/>
  <c r="AF444" i="2"/>
  <c r="U444" i="2"/>
  <c r="AE444" i="2" s="1"/>
  <c r="X444" i="2"/>
  <c r="AH444" i="2" s="1"/>
  <c r="K446" i="2"/>
  <c r="AD444" i="2"/>
  <c r="AV443" i="2" l="1"/>
  <c r="BH443" i="2" s="1"/>
  <c r="AB444" i="2"/>
  <c r="AS444" i="2"/>
  <c r="AR444" i="2"/>
  <c r="BD443" i="2"/>
  <c r="BB443" i="2"/>
  <c r="BC443" i="2"/>
  <c r="S446" i="2"/>
  <c r="AA446" i="2"/>
  <c r="AK446" i="2" s="1"/>
  <c r="AT444" i="2"/>
  <c r="AO444" i="2"/>
  <c r="AP444" i="2"/>
  <c r="AM445" i="2"/>
  <c r="AN444" i="2"/>
  <c r="AQ444" i="2"/>
  <c r="BG444" i="2"/>
  <c r="BA443" i="2"/>
  <c r="AZ443" i="2"/>
  <c r="AX443" i="2"/>
  <c r="AY443" i="2"/>
  <c r="L446" i="2"/>
  <c r="T446" i="2" s="1"/>
  <c r="N446" i="2"/>
  <c r="V446" i="2" s="1"/>
  <c r="P446" i="2"/>
  <c r="Q446" i="2"/>
  <c r="Y446" i="2" s="1"/>
  <c r="AI446" i="2" s="1"/>
  <c r="O446" i="2"/>
  <c r="R446" i="2"/>
  <c r="Z446" i="2" s="1"/>
  <c r="AJ446" i="2" s="1"/>
  <c r="M446" i="2"/>
  <c r="AI445" i="2"/>
  <c r="AG445" i="2"/>
  <c r="AH445" i="2"/>
  <c r="U445" i="2"/>
  <c r="AE445" i="2" s="1"/>
  <c r="V445" i="2"/>
  <c r="AF445" i="2" s="1"/>
  <c r="AD445" i="2"/>
  <c r="K447" i="2"/>
  <c r="AV444" i="2" l="1"/>
  <c r="BH444" i="2" s="1"/>
  <c r="AB445" i="2"/>
  <c r="BD444" i="2"/>
  <c r="BB444" i="2"/>
  <c r="AS445" i="2"/>
  <c r="AR445" i="2"/>
  <c r="BC444" i="2"/>
  <c r="S447" i="2"/>
  <c r="AA447" i="2"/>
  <c r="AK447" i="2" s="1"/>
  <c r="BA444" i="2"/>
  <c r="AZ444" i="2"/>
  <c r="AY444" i="2"/>
  <c r="AX444" i="2"/>
  <c r="AT445" i="2"/>
  <c r="AN445" i="2"/>
  <c r="AQ445" i="2"/>
  <c r="AO445" i="2"/>
  <c r="AP445" i="2"/>
  <c r="AM446" i="2"/>
  <c r="BG445" i="2"/>
  <c r="L447" i="2"/>
  <c r="T447" i="2" s="1"/>
  <c r="N447" i="2"/>
  <c r="P447" i="2"/>
  <c r="X447" i="2" s="1"/>
  <c r="Q447" i="2"/>
  <c r="Y447" i="2" s="1"/>
  <c r="AI447" i="2" s="1"/>
  <c r="O447" i="2"/>
  <c r="W447" i="2" s="1"/>
  <c r="R447" i="2"/>
  <c r="Z447" i="2" s="1"/>
  <c r="AJ447" i="2" s="1"/>
  <c r="M447" i="2"/>
  <c r="W446" i="2"/>
  <c r="AG446" i="2" s="1"/>
  <c r="AF446" i="2"/>
  <c r="U446" i="2"/>
  <c r="AE446" i="2" s="1"/>
  <c r="X446" i="2"/>
  <c r="AH446" i="2" s="1"/>
  <c r="K448" i="2"/>
  <c r="AD446" i="2"/>
  <c r="AV445" i="2" l="1"/>
  <c r="BH445" i="2" s="1"/>
  <c r="AB446" i="2"/>
  <c r="BB445" i="2"/>
  <c r="BC445" i="2"/>
  <c r="BD445" i="2"/>
  <c r="AS446" i="2"/>
  <c r="AR446" i="2"/>
  <c r="S448" i="2"/>
  <c r="AA448" i="2"/>
  <c r="AK448" i="2" s="1"/>
  <c r="AY445" i="2"/>
  <c r="BA445" i="2"/>
  <c r="AT446" i="2"/>
  <c r="AM447" i="2"/>
  <c r="AN446" i="2"/>
  <c r="AQ446" i="2"/>
  <c r="AO446" i="2"/>
  <c r="AP446" i="2"/>
  <c r="BG446" i="2"/>
  <c r="AX445" i="2"/>
  <c r="AZ445" i="2"/>
  <c r="L448" i="2"/>
  <c r="T448" i="2" s="1"/>
  <c r="N448" i="2"/>
  <c r="P448" i="2"/>
  <c r="Q448" i="2"/>
  <c r="O448" i="2"/>
  <c r="R448" i="2"/>
  <c r="Z448" i="2" s="1"/>
  <c r="AJ448" i="2" s="1"/>
  <c r="M448" i="2"/>
  <c r="AG447" i="2"/>
  <c r="AH447" i="2"/>
  <c r="U447" i="2"/>
  <c r="AE447" i="2" s="1"/>
  <c r="V447" i="2"/>
  <c r="AF447" i="2" s="1"/>
  <c r="K449" i="2"/>
  <c r="AD447" i="2"/>
  <c r="AB447" i="2" l="1"/>
  <c r="AV446" i="2"/>
  <c r="BH446" i="2" s="1"/>
  <c r="AS447" i="2"/>
  <c r="AR447" i="2"/>
  <c r="BB446" i="2"/>
  <c r="BD446" i="2"/>
  <c r="BC446" i="2"/>
  <c r="S449" i="2"/>
  <c r="AA449" i="2"/>
  <c r="AK449" i="2" s="1"/>
  <c r="AZ446" i="2"/>
  <c r="AY446" i="2"/>
  <c r="AX446" i="2"/>
  <c r="AT447" i="2"/>
  <c r="AO447" i="2"/>
  <c r="AP447" i="2"/>
  <c r="AM448" i="2"/>
  <c r="AN447" i="2"/>
  <c r="AQ447" i="2"/>
  <c r="BG447" i="2"/>
  <c r="BA446" i="2"/>
  <c r="L449" i="2"/>
  <c r="T449" i="2" s="1"/>
  <c r="N449" i="2"/>
  <c r="V449" i="2" s="1"/>
  <c r="P449" i="2"/>
  <c r="Q449" i="2"/>
  <c r="Y449" i="2" s="1"/>
  <c r="AI449" i="2" s="1"/>
  <c r="O449" i="2"/>
  <c r="R449" i="2"/>
  <c r="Z449" i="2" s="1"/>
  <c r="AJ449" i="2" s="1"/>
  <c r="M449" i="2"/>
  <c r="Y448" i="2"/>
  <c r="AI448" i="2" s="1"/>
  <c r="W448" i="2"/>
  <c r="AG448" i="2" s="1"/>
  <c r="V448" i="2"/>
  <c r="AF448" i="2" s="1"/>
  <c r="U448" i="2"/>
  <c r="AE448" i="2" s="1"/>
  <c r="X448" i="2"/>
  <c r="AH448" i="2" s="1"/>
  <c r="K450" i="2"/>
  <c r="AD448" i="2"/>
  <c r="AV447" i="2" l="1"/>
  <c r="BH447" i="2" s="1"/>
  <c r="AB448" i="2"/>
  <c r="AS448" i="2"/>
  <c r="AR448" i="2"/>
  <c r="BB447" i="2"/>
  <c r="BD447" i="2"/>
  <c r="BC447" i="2"/>
  <c r="S450" i="2"/>
  <c r="AA450" i="2"/>
  <c r="AK450" i="2" s="1"/>
  <c r="AZ447" i="2"/>
  <c r="AX447" i="2"/>
  <c r="AT448" i="2"/>
  <c r="AM449" i="2"/>
  <c r="AN448" i="2"/>
  <c r="AQ448" i="2"/>
  <c r="AO448" i="2"/>
  <c r="AP448" i="2"/>
  <c r="BG448" i="2"/>
  <c r="BA447" i="2"/>
  <c r="AY447" i="2"/>
  <c r="L450" i="2"/>
  <c r="T450" i="2" s="1"/>
  <c r="N450" i="2"/>
  <c r="V450" i="2" s="1"/>
  <c r="P450" i="2"/>
  <c r="Q450" i="2"/>
  <c r="O450" i="2"/>
  <c r="R450" i="2"/>
  <c r="Z450" i="2" s="1"/>
  <c r="AJ450" i="2" s="1"/>
  <c r="M450" i="2"/>
  <c r="U449" i="2"/>
  <c r="AE449" i="2" s="1"/>
  <c r="AF449" i="2"/>
  <c r="W449" i="2"/>
  <c r="AG449" i="2" s="1"/>
  <c r="X449" i="2"/>
  <c r="AH449" i="2" s="1"/>
  <c r="K451" i="2"/>
  <c r="AD449" i="2"/>
  <c r="BD448" i="2" l="1"/>
  <c r="AV448" i="2"/>
  <c r="BH448" i="2" s="1"/>
  <c r="AB449" i="2"/>
  <c r="BB448" i="2"/>
  <c r="AS449" i="2"/>
  <c r="AR449" i="2"/>
  <c r="BC448" i="2"/>
  <c r="S451" i="2"/>
  <c r="AA451" i="2"/>
  <c r="AK451" i="2" s="1"/>
  <c r="AZ448" i="2"/>
  <c r="BA448" i="2"/>
  <c r="AX448" i="2"/>
  <c r="AT449" i="2"/>
  <c r="AO449" i="2"/>
  <c r="AP449" i="2"/>
  <c r="AM450" i="2"/>
  <c r="AN449" i="2"/>
  <c r="AQ449" i="2"/>
  <c r="BG449" i="2"/>
  <c r="AY448" i="2"/>
  <c r="L451" i="2"/>
  <c r="T451" i="2" s="1"/>
  <c r="N451" i="2"/>
  <c r="P451" i="2"/>
  <c r="Q451" i="2"/>
  <c r="Y451" i="2" s="1"/>
  <c r="O451" i="2"/>
  <c r="R451" i="2"/>
  <c r="Z451" i="2" s="1"/>
  <c r="AJ451" i="2" s="1"/>
  <c r="M451" i="2"/>
  <c r="U451" i="2" s="1"/>
  <c r="Y450" i="2"/>
  <c r="AI450" i="2" s="1"/>
  <c r="W450" i="2"/>
  <c r="AG450" i="2" s="1"/>
  <c r="AF450" i="2"/>
  <c r="U450" i="2"/>
  <c r="AE450" i="2" s="1"/>
  <c r="X450" i="2"/>
  <c r="AH450" i="2" s="1"/>
  <c r="K452" i="2"/>
  <c r="AD450" i="2"/>
  <c r="BD449" i="2" l="1"/>
  <c r="AV449" i="2"/>
  <c r="BH449" i="2" s="1"/>
  <c r="AB450" i="2"/>
  <c r="AS450" i="2"/>
  <c r="AR450" i="2"/>
  <c r="BB449" i="2"/>
  <c r="BC449" i="2"/>
  <c r="S452" i="2"/>
  <c r="AA452" i="2"/>
  <c r="AK452" i="2" s="1"/>
  <c r="AX449" i="2"/>
  <c r="AT450" i="2"/>
  <c r="AQ450" i="2"/>
  <c r="AP450" i="2"/>
  <c r="AM451" i="2"/>
  <c r="AO450" i="2"/>
  <c r="AN450" i="2"/>
  <c r="BG450" i="2"/>
  <c r="AZ449" i="2"/>
  <c r="BA449" i="2"/>
  <c r="AY449" i="2"/>
  <c r="L452" i="2"/>
  <c r="T452" i="2" s="1"/>
  <c r="N452" i="2"/>
  <c r="P452" i="2"/>
  <c r="X452" i="2" s="1"/>
  <c r="Q452" i="2"/>
  <c r="Y452" i="2" s="1"/>
  <c r="AI452" i="2" s="1"/>
  <c r="O452" i="2"/>
  <c r="R452" i="2"/>
  <c r="Z452" i="2" s="1"/>
  <c r="AJ452" i="2" s="1"/>
  <c r="M452" i="2"/>
  <c r="AI451" i="2"/>
  <c r="V451" i="2"/>
  <c r="AF451" i="2" s="1"/>
  <c r="AE451" i="2"/>
  <c r="W451" i="2"/>
  <c r="AG451" i="2" s="1"/>
  <c r="X451" i="2"/>
  <c r="AH451" i="2" s="1"/>
  <c r="K453" i="2"/>
  <c r="AD451" i="2"/>
  <c r="BD450" i="2" l="1"/>
  <c r="AV450" i="2"/>
  <c r="BH450" i="2" s="1"/>
  <c r="AB451" i="2"/>
  <c r="BB450" i="2"/>
  <c r="AS451" i="2"/>
  <c r="AR451" i="2"/>
  <c r="BC450" i="2"/>
  <c r="S453" i="2"/>
  <c r="AA453" i="2"/>
  <c r="AK453" i="2" s="1"/>
  <c r="AY450" i="2"/>
  <c r="AT451" i="2"/>
  <c r="AQ451" i="2"/>
  <c r="AO451" i="2"/>
  <c r="AP451" i="2"/>
  <c r="AM452" i="2"/>
  <c r="AN451" i="2"/>
  <c r="BG451" i="2"/>
  <c r="AZ450" i="2"/>
  <c r="AX450" i="2"/>
  <c r="BA450" i="2"/>
  <c r="L453" i="2"/>
  <c r="T453" i="2" s="1"/>
  <c r="N453" i="2"/>
  <c r="P453" i="2"/>
  <c r="Q453" i="2"/>
  <c r="Y453" i="2" s="1"/>
  <c r="AI453" i="2" s="1"/>
  <c r="O453" i="2"/>
  <c r="R453" i="2"/>
  <c r="Z453" i="2" s="1"/>
  <c r="AJ453" i="2" s="1"/>
  <c r="M453" i="2"/>
  <c r="U453" i="2" s="1"/>
  <c r="U452" i="2"/>
  <c r="AE452" i="2" s="1"/>
  <c r="AH452" i="2"/>
  <c r="W452" i="2"/>
  <c r="AG452" i="2" s="1"/>
  <c r="V452" i="2"/>
  <c r="AF452" i="2" s="1"/>
  <c r="K454" i="2"/>
  <c r="AD452" i="2"/>
  <c r="BB451" i="2" l="1"/>
  <c r="BD451" i="2"/>
  <c r="BC451" i="2"/>
  <c r="AV451" i="2"/>
  <c r="BH451" i="2" s="1"/>
  <c r="AB452" i="2"/>
  <c r="AR452" i="2"/>
  <c r="AS452" i="2"/>
  <c r="S454" i="2"/>
  <c r="AA454" i="2"/>
  <c r="AK454" i="2" s="1"/>
  <c r="AY451" i="2"/>
  <c r="BA451" i="2"/>
  <c r="AX451" i="2"/>
  <c r="AT452" i="2"/>
  <c r="AN452" i="2"/>
  <c r="AQ452" i="2"/>
  <c r="AO452" i="2"/>
  <c r="AP452" i="2"/>
  <c r="AM453" i="2"/>
  <c r="BG452" i="2"/>
  <c r="AZ451" i="2"/>
  <c r="L454" i="2"/>
  <c r="T454" i="2" s="1"/>
  <c r="N454" i="2"/>
  <c r="P454" i="2"/>
  <c r="Q454" i="2"/>
  <c r="Y454" i="2" s="1"/>
  <c r="AI454" i="2" s="1"/>
  <c r="O454" i="2"/>
  <c r="W454" i="2" s="1"/>
  <c r="R454" i="2"/>
  <c r="Z454" i="2" s="1"/>
  <c r="AJ454" i="2" s="1"/>
  <c r="M454" i="2"/>
  <c r="V453" i="2"/>
  <c r="AE453" i="2"/>
  <c r="W453" i="2"/>
  <c r="AG453" i="2" s="1"/>
  <c r="X453" i="2"/>
  <c r="AH453" i="2" s="1"/>
  <c r="K455" i="2"/>
  <c r="AD453" i="2"/>
  <c r="BD452" i="2" l="1"/>
  <c r="AB453" i="2"/>
  <c r="AV452" i="2"/>
  <c r="BH452" i="2" s="1"/>
  <c r="BC452" i="2"/>
  <c r="AS453" i="2"/>
  <c r="AR453" i="2"/>
  <c r="BB452" i="2"/>
  <c r="S455" i="2"/>
  <c r="AA455" i="2"/>
  <c r="AK455" i="2" s="1"/>
  <c r="AZ452" i="2"/>
  <c r="AY452" i="2"/>
  <c r="BA452" i="2"/>
  <c r="AT453" i="2"/>
  <c r="AQ453" i="2"/>
  <c r="AM454" i="2"/>
  <c r="AO453" i="2"/>
  <c r="AP453" i="2"/>
  <c r="AN453" i="2"/>
  <c r="BG453" i="2"/>
  <c r="AX452" i="2"/>
  <c r="L455" i="2"/>
  <c r="T455" i="2" s="1"/>
  <c r="N455" i="2"/>
  <c r="V455" i="2" s="1"/>
  <c r="P455" i="2"/>
  <c r="Q455" i="2"/>
  <c r="O455" i="2"/>
  <c r="R455" i="2"/>
  <c r="Z455" i="2" s="1"/>
  <c r="AJ455" i="2" s="1"/>
  <c r="M455" i="2"/>
  <c r="V454" i="2"/>
  <c r="AF454" i="2" s="1"/>
  <c r="AF453" i="2"/>
  <c r="AG454" i="2"/>
  <c r="U454" i="2"/>
  <c r="AE454" i="2" s="1"/>
  <c r="X454" i="2"/>
  <c r="AH454" i="2" s="1"/>
  <c r="K456" i="2"/>
  <c r="AD454" i="2"/>
  <c r="BD453" i="2" l="1"/>
  <c r="BC453" i="2"/>
  <c r="AV453" i="2"/>
  <c r="BH453" i="2" s="1"/>
  <c r="AB454" i="2"/>
  <c r="BB453" i="2"/>
  <c r="AS454" i="2"/>
  <c r="AR454" i="2"/>
  <c r="S456" i="2"/>
  <c r="AA456" i="2"/>
  <c r="AK456" i="2" s="1"/>
  <c r="AZ453" i="2"/>
  <c r="AY453" i="2"/>
  <c r="AT454" i="2"/>
  <c r="AM455" i="2"/>
  <c r="AN454" i="2"/>
  <c r="AQ454" i="2"/>
  <c r="AO454" i="2"/>
  <c r="AP454" i="2"/>
  <c r="BG454" i="2"/>
  <c r="AX453" i="2"/>
  <c r="BA453" i="2"/>
  <c r="L456" i="2"/>
  <c r="N456" i="2"/>
  <c r="P456" i="2"/>
  <c r="Q456" i="2"/>
  <c r="Y456" i="2" s="1"/>
  <c r="O456" i="2"/>
  <c r="R456" i="2"/>
  <c r="Z456" i="2" s="1"/>
  <c r="AJ456" i="2" s="1"/>
  <c r="M456" i="2"/>
  <c r="Y455" i="2"/>
  <c r="AI455" i="2" s="1"/>
  <c r="U455" i="2"/>
  <c r="AE455" i="2" s="1"/>
  <c r="AF455" i="2"/>
  <c r="W455" i="2"/>
  <c r="AG455" i="2" s="1"/>
  <c r="X455" i="2"/>
  <c r="K457" i="2"/>
  <c r="AD455" i="2"/>
  <c r="AB455" i="2" l="1"/>
  <c r="AV454" i="2"/>
  <c r="BH454" i="2" s="1"/>
  <c r="AS455" i="2"/>
  <c r="AR455" i="2"/>
  <c r="BD454" i="2"/>
  <c r="BB454" i="2"/>
  <c r="BC454" i="2"/>
  <c r="S457" i="2"/>
  <c r="AA457" i="2"/>
  <c r="AK457" i="2" s="1"/>
  <c r="AZ454" i="2"/>
  <c r="AY454" i="2"/>
  <c r="AT455" i="2"/>
  <c r="BD455" i="2" s="1"/>
  <c r="AN455" i="2"/>
  <c r="AQ455" i="2"/>
  <c r="AM456" i="2"/>
  <c r="AO455" i="2"/>
  <c r="AP455" i="2"/>
  <c r="BG455" i="2"/>
  <c r="BA454" i="2"/>
  <c r="AX454" i="2"/>
  <c r="L457" i="2"/>
  <c r="T457" i="2" s="1"/>
  <c r="N457" i="2"/>
  <c r="P457" i="2"/>
  <c r="Q457" i="2"/>
  <c r="Y457" i="2" s="1"/>
  <c r="O457" i="2"/>
  <c r="R457" i="2"/>
  <c r="Z457" i="2" s="1"/>
  <c r="AJ457" i="2" s="1"/>
  <c r="M457" i="2"/>
  <c r="U457" i="2" s="1"/>
  <c r="AI456" i="2"/>
  <c r="U456" i="2"/>
  <c r="AE456" i="2" s="1"/>
  <c r="X456" i="2"/>
  <c r="AH456" i="2" s="1"/>
  <c r="T456" i="2"/>
  <c r="AH455" i="2"/>
  <c r="W456" i="2"/>
  <c r="AG456" i="2" s="1"/>
  <c r="V456" i="2"/>
  <c r="AF456" i="2" s="1"/>
  <c r="K458" i="2"/>
  <c r="AB456" i="2" l="1"/>
  <c r="AV455" i="2"/>
  <c r="BH455" i="2" s="1"/>
  <c r="AR456" i="2"/>
  <c r="AS456" i="2"/>
  <c r="BB455" i="2"/>
  <c r="BC455" i="2"/>
  <c r="S458" i="2"/>
  <c r="AA458" i="2"/>
  <c r="AK458" i="2" s="1"/>
  <c r="BA455" i="2"/>
  <c r="AT456" i="2"/>
  <c r="AQ456" i="2"/>
  <c r="AO456" i="2"/>
  <c r="AP456" i="2"/>
  <c r="AM457" i="2"/>
  <c r="AN456" i="2"/>
  <c r="BG456" i="2"/>
  <c r="AZ455" i="2"/>
  <c r="AX455" i="2"/>
  <c r="AY455" i="2"/>
  <c r="L458" i="2"/>
  <c r="T458" i="2" s="1"/>
  <c r="N458" i="2"/>
  <c r="P458" i="2"/>
  <c r="Q458" i="2"/>
  <c r="O458" i="2"/>
  <c r="W458" i="2" s="1"/>
  <c r="R458" i="2"/>
  <c r="Z458" i="2" s="1"/>
  <c r="AJ458" i="2" s="1"/>
  <c r="M458" i="2"/>
  <c r="AD456" i="2"/>
  <c r="AI457" i="2"/>
  <c r="V457" i="2"/>
  <c r="AF457" i="2" s="1"/>
  <c r="AE457" i="2"/>
  <c r="W457" i="2"/>
  <c r="AG457" i="2" s="1"/>
  <c r="X457" i="2"/>
  <c r="AH457" i="2" s="1"/>
  <c r="AD457" i="2"/>
  <c r="K459" i="2"/>
  <c r="BD456" i="2" l="1"/>
  <c r="AV456" i="2"/>
  <c r="BH456" i="2" s="1"/>
  <c r="AB457" i="2"/>
  <c r="BC456" i="2"/>
  <c r="AS457" i="2"/>
  <c r="AR457" i="2"/>
  <c r="BB456" i="2"/>
  <c r="S459" i="2"/>
  <c r="AA459" i="2"/>
  <c r="AK459" i="2" s="1"/>
  <c r="AY456" i="2"/>
  <c r="BA456" i="2"/>
  <c r="AZ456" i="2"/>
  <c r="AX456" i="2"/>
  <c r="AT457" i="2"/>
  <c r="AQ457" i="2"/>
  <c r="AO457" i="2"/>
  <c r="AP457" i="2"/>
  <c r="AM458" i="2"/>
  <c r="AN457" i="2"/>
  <c r="BG457" i="2"/>
  <c r="L459" i="2"/>
  <c r="T459" i="2" s="1"/>
  <c r="N459" i="2"/>
  <c r="P459" i="2"/>
  <c r="X459" i="2" s="1"/>
  <c r="Q459" i="2"/>
  <c r="Y459" i="2" s="1"/>
  <c r="O459" i="2"/>
  <c r="R459" i="2"/>
  <c r="Z459" i="2" s="1"/>
  <c r="AJ459" i="2" s="1"/>
  <c r="M459" i="2"/>
  <c r="Y458" i="2"/>
  <c r="AI458" i="2" s="1"/>
  <c r="V458" i="2"/>
  <c r="AF458" i="2" s="1"/>
  <c r="AG458" i="2"/>
  <c r="U458" i="2"/>
  <c r="AE458" i="2" s="1"/>
  <c r="X458" i="2"/>
  <c r="AD458" i="2"/>
  <c r="K460" i="2"/>
  <c r="AV457" i="2" l="1"/>
  <c r="AB458" i="2"/>
  <c r="BB457" i="2"/>
  <c r="BC457" i="2"/>
  <c r="AR458" i="2"/>
  <c r="AS458" i="2"/>
  <c r="BD457" i="2"/>
  <c r="S460" i="2"/>
  <c r="AA460" i="2"/>
  <c r="AK460" i="2" s="1"/>
  <c r="AT458" i="2"/>
  <c r="AQ458" i="2"/>
  <c r="AM459" i="2"/>
  <c r="AO458" i="2"/>
  <c r="AP458" i="2"/>
  <c r="AN458" i="2"/>
  <c r="BG458" i="2"/>
  <c r="AZ457" i="2"/>
  <c r="AY457" i="2"/>
  <c r="AX457" i="2"/>
  <c r="BA457" i="2"/>
  <c r="L460" i="2"/>
  <c r="T460" i="2" s="1"/>
  <c r="N460" i="2"/>
  <c r="V460" i="2" s="1"/>
  <c r="P460" i="2"/>
  <c r="Q460" i="2"/>
  <c r="Y460" i="2" s="1"/>
  <c r="O460" i="2"/>
  <c r="R460" i="2"/>
  <c r="Z460" i="2" s="1"/>
  <c r="AJ460" i="2" s="1"/>
  <c r="M460" i="2"/>
  <c r="AI459" i="2"/>
  <c r="AH458" i="2"/>
  <c r="W459" i="2"/>
  <c r="AG459" i="2" s="1"/>
  <c r="AH459" i="2"/>
  <c r="U459" i="2"/>
  <c r="AE459" i="2" s="1"/>
  <c r="V459" i="2"/>
  <c r="AF459" i="2" s="1"/>
  <c r="K461" i="2"/>
  <c r="AD459" i="2"/>
  <c r="AV458" i="2" l="1"/>
  <c r="BH458" i="2" s="1"/>
  <c r="AB459" i="2"/>
  <c r="AS459" i="2"/>
  <c r="AR459" i="2"/>
  <c r="BC458" i="2"/>
  <c r="BD458" i="2"/>
  <c r="BB458" i="2"/>
  <c r="S461" i="2"/>
  <c r="AA461" i="2"/>
  <c r="AK461" i="2" s="1"/>
  <c r="BA458" i="2"/>
  <c r="AT459" i="2"/>
  <c r="AQ459" i="2"/>
  <c r="AO459" i="2"/>
  <c r="AP459" i="2"/>
  <c r="AM460" i="2"/>
  <c r="AN459" i="2"/>
  <c r="BG459" i="2"/>
  <c r="AX458" i="2"/>
  <c r="AZ458" i="2"/>
  <c r="AY458" i="2"/>
  <c r="L461" i="2"/>
  <c r="T461" i="2" s="1"/>
  <c r="N461" i="2"/>
  <c r="P461" i="2"/>
  <c r="Q461" i="2"/>
  <c r="Y461" i="2" s="1"/>
  <c r="O461" i="2"/>
  <c r="W461" i="2" s="1"/>
  <c r="R461" i="2"/>
  <c r="Z461" i="2" s="1"/>
  <c r="AJ461" i="2" s="1"/>
  <c r="M461" i="2"/>
  <c r="AI460" i="2"/>
  <c r="W460" i="2"/>
  <c r="AG460" i="2" s="1"/>
  <c r="AF460" i="2"/>
  <c r="U460" i="2"/>
  <c r="AE460" i="2" s="1"/>
  <c r="X460" i="2"/>
  <c r="K462" i="2"/>
  <c r="AD460" i="2"/>
  <c r="BD459" i="2" l="1"/>
  <c r="AV459" i="2"/>
  <c r="AB460" i="2"/>
  <c r="AR460" i="2"/>
  <c r="AS460" i="2"/>
  <c r="BB459" i="2"/>
  <c r="BC459" i="2"/>
  <c r="S462" i="2"/>
  <c r="AA462" i="2"/>
  <c r="AK462" i="2" s="1"/>
  <c r="AY459" i="2"/>
  <c r="BA459" i="2"/>
  <c r="AZ459" i="2"/>
  <c r="AX459" i="2"/>
  <c r="BH459" i="2"/>
  <c r="AT460" i="2"/>
  <c r="AN460" i="2"/>
  <c r="AQ460" i="2"/>
  <c r="AO460" i="2"/>
  <c r="AP460" i="2"/>
  <c r="AM461" i="2"/>
  <c r="BG460" i="2"/>
  <c r="L462" i="2"/>
  <c r="T462" i="2" s="1"/>
  <c r="N462" i="2"/>
  <c r="V462" i="2" s="1"/>
  <c r="P462" i="2"/>
  <c r="Q462" i="2"/>
  <c r="Y462" i="2" s="1"/>
  <c r="AI462" i="2" s="1"/>
  <c r="O462" i="2"/>
  <c r="R462" i="2"/>
  <c r="Z462" i="2" s="1"/>
  <c r="AJ462" i="2" s="1"/>
  <c r="M462" i="2"/>
  <c r="AI461" i="2"/>
  <c r="X461" i="2"/>
  <c r="AH461" i="2" s="1"/>
  <c r="AH460" i="2"/>
  <c r="AG461" i="2"/>
  <c r="U461" i="2"/>
  <c r="AE461" i="2" s="1"/>
  <c r="V461" i="2"/>
  <c r="AF461" i="2" s="1"/>
  <c r="K463" i="2"/>
  <c r="AD461" i="2"/>
  <c r="AV460" i="2" l="1"/>
  <c r="BH460" i="2" s="1"/>
  <c r="AB461" i="2"/>
  <c r="BC460" i="2"/>
  <c r="AS461" i="2"/>
  <c r="AR461" i="2"/>
  <c r="BD460" i="2"/>
  <c r="BB460" i="2"/>
  <c r="S463" i="2"/>
  <c r="AA463" i="2" s="1"/>
  <c r="AK463" i="2" s="1"/>
  <c r="AZ460" i="2"/>
  <c r="AY460" i="2"/>
  <c r="BA460" i="2"/>
  <c r="AT461" i="2"/>
  <c r="AQ461" i="2"/>
  <c r="AN461" i="2"/>
  <c r="AO461" i="2"/>
  <c r="AP461" i="2"/>
  <c r="AM462" i="2"/>
  <c r="BG461" i="2"/>
  <c r="AX460" i="2"/>
  <c r="L463" i="2"/>
  <c r="T463" i="2" s="1"/>
  <c r="N463" i="2"/>
  <c r="P463" i="2"/>
  <c r="X463" i="2" s="1"/>
  <c r="Q463" i="2"/>
  <c r="Y463" i="2" s="1"/>
  <c r="O463" i="2"/>
  <c r="W463" i="2" s="1"/>
  <c r="R463" i="2"/>
  <c r="Z463" i="2" s="1"/>
  <c r="AJ463" i="2" s="1"/>
  <c r="M463" i="2"/>
  <c r="W462" i="2"/>
  <c r="AG462" i="2" s="1"/>
  <c r="AF462" i="2"/>
  <c r="U462" i="2"/>
  <c r="AE462" i="2" s="1"/>
  <c r="X462" i="2"/>
  <c r="AH462" i="2" s="1"/>
  <c r="K464" i="2"/>
  <c r="AD462" i="2"/>
  <c r="BD461" i="2" l="1"/>
  <c r="AB462" i="2"/>
  <c r="AV461" i="2"/>
  <c r="BH461" i="2" s="1"/>
  <c r="AS462" i="2"/>
  <c r="AR462" i="2"/>
  <c r="BB461" i="2"/>
  <c r="BC461" i="2"/>
  <c r="S464" i="2"/>
  <c r="AA464" i="2"/>
  <c r="AK464" i="2" s="1"/>
  <c r="AX461" i="2"/>
  <c r="AT462" i="2"/>
  <c r="AN462" i="2"/>
  <c r="AQ462" i="2"/>
  <c r="AO462" i="2"/>
  <c r="AP462" i="2"/>
  <c r="AM463" i="2"/>
  <c r="BG462" i="2"/>
  <c r="BA461" i="2"/>
  <c r="AZ461" i="2"/>
  <c r="AY461" i="2"/>
  <c r="L464" i="2"/>
  <c r="T464" i="2" s="1"/>
  <c r="N464" i="2"/>
  <c r="P464" i="2"/>
  <c r="X464" i="2" s="1"/>
  <c r="Q464" i="2"/>
  <c r="Y464" i="2" s="1"/>
  <c r="AI464" i="2" s="1"/>
  <c r="O464" i="2"/>
  <c r="R464" i="2"/>
  <c r="Z464" i="2" s="1"/>
  <c r="AJ464" i="2" s="1"/>
  <c r="M464" i="2"/>
  <c r="AI463" i="2"/>
  <c r="AG463" i="2"/>
  <c r="AH463" i="2"/>
  <c r="U463" i="2"/>
  <c r="AE463" i="2" s="1"/>
  <c r="V463" i="2"/>
  <c r="AF463" i="2" s="1"/>
  <c r="AD463" i="2"/>
  <c r="K465" i="2"/>
  <c r="BD462" i="2" l="1"/>
  <c r="AV462" i="2"/>
  <c r="BH462" i="2" s="1"/>
  <c r="AB463" i="2"/>
  <c r="AS463" i="2"/>
  <c r="AR463" i="2"/>
  <c r="BB462" i="2"/>
  <c r="BC462" i="2"/>
  <c r="S465" i="2"/>
  <c r="AA465" i="2"/>
  <c r="AK465" i="2" s="1"/>
  <c r="AT463" i="2"/>
  <c r="AN463" i="2"/>
  <c r="AQ463" i="2"/>
  <c r="AO463" i="2"/>
  <c r="AP463" i="2"/>
  <c r="AM464" i="2"/>
  <c r="BG463" i="2"/>
  <c r="AX462" i="2"/>
  <c r="AZ462" i="2"/>
  <c r="AY462" i="2"/>
  <c r="BA462" i="2"/>
  <c r="L465" i="2"/>
  <c r="T465" i="2" s="1"/>
  <c r="N465" i="2"/>
  <c r="P465" i="2"/>
  <c r="Q465" i="2"/>
  <c r="Y465" i="2" s="1"/>
  <c r="O465" i="2"/>
  <c r="R465" i="2"/>
  <c r="Z465" i="2" s="1"/>
  <c r="AJ465" i="2" s="1"/>
  <c r="M465" i="2"/>
  <c r="U464" i="2"/>
  <c r="AE464" i="2" s="1"/>
  <c r="AH464" i="2"/>
  <c r="W464" i="2"/>
  <c r="AG464" i="2" s="1"/>
  <c r="V464" i="2"/>
  <c r="AF464" i="2" s="1"/>
  <c r="K466" i="2"/>
  <c r="AD464" i="2"/>
  <c r="BD463" i="2" l="1"/>
  <c r="AV463" i="2"/>
  <c r="BH463" i="2" s="1"/>
  <c r="AB464" i="2"/>
  <c r="BB463" i="2"/>
  <c r="AS464" i="2"/>
  <c r="AR464" i="2"/>
  <c r="BC463" i="2"/>
  <c r="S466" i="2"/>
  <c r="AA466" i="2"/>
  <c r="AK466" i="2" s="1"/>
  <c r="AY463" i="2"/>
  <c r="BA463" i="2"/>
  <c r="AT464" i="2"/>
  <c r="BD464" i="2" s="1"/>
  <c r="AO464" i="2"/>
  <c r="AP464" i="2"/>
  <c r="AM465" i="2"/>
  <c r="AQ464" i="2"/>
  <c r="AN464" i="2"/>
  <c r="BG464" i="2"/>
  <c r="AX463" i="2"/>
  <c r="AZ463" i="2"/>
  <c r="L466" i="2"/>
  <c r="T466" i="2" s="1"/>
  <c r="N466" i="2"/>
  <c r="P466" i="2"/>
  <c r="Q466" i="2"/>
  <c r="Y466" i="2" s="1"/>
  <c r="O466" i="2"/>
  <c r="W466" i="2" s="1"/>
  <c r="R466" i="2"/>
  <c r="Z466" i="2" s="1"/>
  <c r="AJ466" i="2" s="1"/>
  <c r="M466" i="2"/>
  <c r="AI465" i="2"/>
  <c r="W465" i="2"/>
  <c r="AG465" i="2" s="1"/>
  <c r="X465" i="2"/>
  <c r="AH465" i="2" s="1"/>
  <c r="U465" i="2"/>
  <c r="AE465" i="2" s="1"/>
  <c r="V465" i="2"/>
  <c r="AF465" i="2" s="1"/>
  <c r="K467" i="2"/>
  <c r="AD465" i="2"/>
  <c r="BB464" i="2" l="1"/>
  <c r="AV464" i="2"/>
  <c r="BH464" i="2" s="1"/>
  <c r="AB465" i="2"/>
  <c r="BC464" i="2"/>
  <c r="AS465" i="2"/>
  <c r="AR465" i="2"/>
  <c r="S467" i="2"/>
  <c r="AA467" i="2" s="1"/>
  <c r="AK467" i="2" s="1"/>
  <c r="AT465" i="2"/>
  <c r="AO465" i="2"/>
  <c r="AP465" i="2"/>
  <c r="AM466" i="2"/>
  <c r="AN465" i="2"/>
  <c r="AQ465" i="2"/>
  <c r="BG465" i="2"/>
  <c r="AZ464" i="2"/>
  <c r="AX464" i="2"/>
  <c r="AY464" i="2"/>
  <c r="BA464" i="2"/>
  <c r="L467" i="2"/>
  <c r="T467" i="2" s="1"/>
  <c r="N467" i="2"/>
  <c r="P467" i="2"/>
  <c r="Q467" i="2"/>
  <c r="Y467" i="2" s="1"/>
  <c r="O467" i="2"/>
  <c r="R467" i="2"/>
  <c r="Z467" i="2" s="1"/>
  <c r="AJ467" i="2" s="1"/>
  <c r="M467" i="2"/>
  <c r="U467" i="2" s="1"/>
  <c r="AI466" i="2"/>
  <c r="V466" i="2"/>
  <c r="AF466" i="2" s="1"/>
  <c r="AG466" i="2"/>
  <c r="U466" i="2"/>
  <c r="AE466" i="2" s="1"/>
  <c r="X466" i="2"/>
  <c r="AH466" i="2" s="1"/>
  <c r="K468" i="2"/>
  <c r="AD466" i="2"/>
  <c r="BD465" i="2" l="1"/>
  <c r="AV465" i="2"/>
  <c r="BH465" i="2" s="1"/>
  <c r="AB466" i="2"/>
  <c r="AR466" i="2"/>
  <c r="AS466" i="2"/>
  <c r="BB465" i="2"/>
  <c r="BC465" i="2"/>
  <c r="S468" i="2"/>
  <c r="AA468" i="2"/>
  <c r="AK468" i="2" s="1"/>
  <c r="AT466" i="2"/>
  <c r="AN466" i="2"/>
  <c r="AQ466" i="2"/>
  <c r="AO466" i="2"/>
  <c r="AP466" i="2"/>
  <c r="AM467" i="2"/>
  <c r="BG466" i="2"/>
  <c r="AZ465" i="2"/>
  <c r="BA465" i="2"/>
  <c r="AY465" i="2"/>
  <c r="AX465" i="2"/>
  <c r="L468" i="2"/>
  <c r="T468" i="2" s="1"/>
  <c r="N468" i="2"/>
  <c r="V468" i="2" s="1"/>
  <c r="P468" i="2"/>
  <c r="Q468" i="2"/>
  <c r="Y468" i="2" s="1"/>
  <c r="O468" i="2"/>
  <c r="R468" i="2"/>
  <c r="Z468" i="2" s="1"/>
  <c r="AJ468" i="2" s="1"/>
  <c r="M468" i="2"/>
  <c r="AI467" i="2"/>
  <c r="V467" i="2"/>
  <c r="AF467" i="2" s="1"/>
  <c r="AE467" i="2"/>
  <c r="W467" i="2"/>
  <c r="AG467" i="2" s="1"/>
  <c r="X467" i="2"/>
  <c r="AH467" i="2" s="1"/>
  <c r="K469" i="2"/>
  <c r="AD467" i="2"/>
  <c r="BD466" i="2" l="1"/>
  <c r="AV466" i="2"/>
  <c r="BH466" i="2" s="1"/>
  <c r="AB467" i="2"/>
  <c r="BC466" i="2"/>
  <c r="AS467" i="2"/>
  <c r="AR467" i="2"/>
  <c r="BB466" i="2"/>
  <c r="S469" i="2"/>
  <c r="AA469" i="2"/>
  <c r="AK469" i="2" s="1"/>
  <c r="AY466" i="2"/>
  <c r="BA466" i="2"/>
  <c r="AT467" i="2"/>
  <c r="AN467" i="2"/>
  <c r="AQ467" i="2"/>
  <c r="AO467" i="2"/>
  <c r="AP467" i="2"/>
  <c r="AM468" i="2"/>
  <c r="BG467" i="2"/>
  <c r="AX466" i="2"/>
  <c r="AZ466" i="2"/>
  <c r="L469" i="2"/>
  <c r="T469" i="2" s="1"/>
  <c r="N469" i="2"/>
  <c r="P469" i="2"/>
  <c r="Q469" i="2"/>
  <c r="Y469" i="2" s="1"/>
  <c r="O469" i="2"/>
  <c r="W469" i="2" s="1"/>
  <c r="R469" i="2"/>
  <c r="Z469" i="2" s="1"/>
  <c r="AJ469" i="2" s="1"/>
  <c r="M469" i="2"/>
  <c r="AI468" i="2"/>
  <c r="W468" i="2"/>
  <c r="AG468" i="2" s="1"/>
  <c r="AF468" i="2"/>
  <c r="U468" i="2"/>
  <c r="AE468" i="2" s="1"/>
  <c r="X468" i="2"/>
  <c r="AH468" i="2" s="1"/>
  <c r="K470" i="2"/>
  <c r="AD468" i="2"/>
  <c r="BD467" i="2" l="1"/>
  <c r="AB468" i="2"/>
  <c r="AV467" i="2"/>
  <c r="BH467" i="2" s="1"/>
  <c r="AR468" i="2"/>
  <c r="AS468" i="2"/>
  <c r="BB467" i="2"/>
  <c r="BC467" i="2"/>
  <c r="S470" i="2"/>
  <c r="AA470" i="2"/>
  <c r="AK470" i="2" s="1"/>
  <c r="BA467" i="2"/>
  <c r="AT468" i="2"/>
  <c r="AQ468" i="2"/>
  <c r="AO468" i="2"/>
  <c r="AP468" i="2"/>
  <c r="AM469" i="2"/>
  <c r="AN468" i="2"/>
  <c r="BG468" i="2"/>
  <c r="AX467" i="2"/>
  <c r="AZ467" i="2"/>
  <c r="AY467" i="2"/>
  <c r="L470" i="2"/>
  <c r="T470" i="2" s="1"/>
  <c r="N470" i="2"/>
  <c r="V470" i="2" s="1"/>
  <c r="P470" i="2"/>
  <c r="Q470" i="2"/>
  <c r="Y470" i="2" s="1"/>
  <c r="AI470" i="2" s="1"/>
  <c r="O470" i="2"/>
  <c r="R470" i="2"/>
  <c r="Z470" i="2" s="1"/>
  <c r="AJ470" i="2" s="1"/>
  <c r="M470" i="2"/>
  <c r="AI469" i="2"/>
  <c r="X469" i="2"/>
  <c r="AH469" i="2" s="1"/>
  <c r="AG469" i="2"/>
  <c r="U469" i="2"/>
  <c r="AE469" i="2" s="1"/>
  <c r="V469" i="2"/>
  <c r="AF469" i="2" s="1"/>
  <c r="K471" i="2"/>
  <c r="AD469" i="2"/>
  <c r="BD468" i="2" l="1"/>
  <c r="AV468" i="2"/>
  <c r="BH468" i="2" s="1"/>
  <c r="AB469" i="2"/>
  <c r="BC468" i="2"/>
  <c r="AR469" i="2"/>
  <c r="AS469" i="2"/>
  <c r="BB468" i="2"/>
  <c r="S471" i="2"/>
  <c r="AA471" i="2" s="1"/>
  <c r="AK471" i="2" s="1"/>
  <c r="AY468" i="2"/>
  <c r="BA468" i="2"/>
  <c r="AX468" i="2"/>
  <c r="AT469" i="2"/>
  <c r="AN469" i="2"/>
  <c r="AQ469" i="2"/>
  <c r="AO469" i="2"/>
  <c r="AP469" i="2"/>
  <c r="AM470" i="2"/>
  <c r="BG469" i="2"/>
  <c r="AZ468" i="2"/>
  <c r="L471" i="2"/>
  <c r="T471" i="2" s="1"/>
  <c r="N471" i="2"/>
  <c r="P471" i="2"/>
  <c r="Q471" i="2"/>
  <c r="Y471" i="2" s="1"/>
  <c r="O471" i="2"/>
  <c r="R471" i="2"/>
  <c r="Z471" i="2" s="1"/>
  <c r="AJ471" i="2" s="1"/>
  <c r="M471" i="2"/>
  <c r="U471" i="2" s="1"/>
  <c r="W470" i="2"/>
  <c r="AG470" i="2" s="1"/>
  <c r="AF470" i="2"/>
  <c r="U470" i="2"/>
  <c r="AE470" i="2" s="1"/>
  <c r="X470" i="2"/>
  <c r="AH470" i="2" s="1"/>
  <c r="AD470" i="2"/>
  <c r="K472" i="2"/>
  <c r="BD469" i="2" l="1"/>
  <c r="AV469" i="2"/>
  <c r="BH469" i="2" s="1"/>
  <c r="AB470" i="2"/>
  <c r="AS470" i="2"/>
  <c r="AR470" i="2"/>
  <c r="BC469" i="2"/>
  <c r="BB469" i="2"/>
  <c r="S472" i="2"/>
  <c r="AA472" i="2"/>
  <c r="AK472" i="2" s="1"/>
  <c r="AY469" i="2"/>
  <c r="BA469" i="2"/>
  <c r="AZ469" i="2"/>
  <c r="AT470" i="2"/>
  <c r="AN470" i="2"/>
  <c r="AQ470" i="2"/>
  <c r="AO470" i="2"/>
  <c r="AP470" i="2"/>
  <c r="AM471" i="2"/>
  <c r="BG470" i="2"/>
  <c r="AX469" i="2"/>
  <c r="L472" i="2"/>
  <c r="N472" i="2"/>
  <c r="V472" i="2" s="1"/>
  <c r="P472" i="2"/>
  <c r="Q472" i="2"/>
  <c r="Y472" i="2" s="1"/>
  <c r="O472" i="2"/>
  <c r="R472" i="2"/>
  <c r="Z472" i="2" s="1"/>
  <c r="AJ472" i="2" s="1"/>
  <c r="M472" i="2"/>
  <c r="AI471" i="2"/>
  <c r="V471" i="2"/>
  <c r="AE471" i="2"/>
  <c r="W471" i="2"/>
  <c r="AG471" i="2" s="1"/>
  <c r="X471" i="2"/>
  <c r="AH471" i="2" s="1"/>
  <c r="K473" i="2"/>
  <c r="AD471" i="2"/>
  <c r="BD470" i="2" l="1"/>
  <c r="AB471" i="2"/>
  <c r="AV470" i="2"/>
  <c r="BH470" i="2" s="1"/>
  <c r="AS471" i="2"/>
  <c r="AR471" i="2"/>
  <c r="BB470" i="2"/>
  <c r="BC470" i="2"/>
  <c r="S473" i="2"/>
  <c r="AA473" i="2"/>
  <c r="AK473" i="2" s="1"/>
  <c r="AT471" i="2"/>
  <c r="AQ471" i="2"/>
  <c r="AO471" i="2"/>
  <c r="AP471" i="2"/>
  <c r="AM472" i="2"/>
  <c r="AN471" i="2"/>
  <c r="BG471" i="2"/>
  <c r="AX470" i="2"/>
  <c r="AZ470" i="2"/>
  <c r="AY470" i="2"/>
  <c r="BA470" i="2"/>
  <c r="L473" i="2"/>
  <c r="T473" i="2" s="1"/>
  <c r="N473" i="2"/>
  <c r="V473" i="2" s="1"/>
  <c r="P473" i="2"/>
  <c r="Q473" i="2"/>
  <c r="Y473" i="2" s="1"/>
  <c r="AI473" i="2" s="1"/>
  <c r="O473" i="2"/>
  <c r="R473" i="2"/>
  <c r="Z473" i="2" s="1"/>
  <c r="AJ473" i="2" s="1"/>
  <c r="M473" i="2"/>
  <c r="AI472" i="2"/>
  <c r="W472" i="2"/>
  <c r="AG472" i="2" s="1"/>
  <c r="AF471" i="2"/>
  <c r="AF472" i="2"/>
  <c r="U472" i="2"/>
  <c r="AE472" i="2" s="1"/>
  <c r="X472" i="2"/>
  <c r="AH472" i="2" s="1"/>
  <c r="T472" i="2"/>
  <c r="K474" i="2"/>
  <c r="AB472" i="2" l="1"/>
  <c r="AV471" i="2"/>
  <c r="BH471" i="2" s="1"/>
  <c r="AS472" i="2"/>
  <c r="AR472" i="2"/>
  <c r="BD471" i="2"/>
  <c r="BB471" i="2"/>
  <c r="BC471" i="2"/>
  <c r="S474" i="2"/>
  <c r="AA474" i="2" s="1"/>
  <c r="AK474" i="2" s="1"/>
  <c r="AZ471" i="2"/>
  <c r="AY471" i="2"/>
  <c r="BA471" i="2"/>
  <c r="AX471" i="2"/>
  <c r="AT472" i="2"/>
  <c r="AN472" i="2"/>
  <c r="AQ472" i="2"/>
  <c r="AO472" i="2"/>
  <c r="AP472" i="2"/>
  <c r="AM473" i="2"/>
  <c r="BG472" i="2"/>
  <c r="L474" i="2"/>
  <c r="T474" i="2" s="1"/>
  <c r="N474" i="2"/>
  <c r="P474" i="2"/>
  <c r="Q474" i="2"/>
  <c r="O474" i="2"/>
  <c r="W474" i="2" s="1"/>
  <c r="R474" i="2"/>
  <c r="Z474" i="2" s="1"/>
  <c r="AJ474" i="2" s="1"/>
  <c r="M474" i="2"/>
  <c r="AD472" i="2"/>
  <c r="U473" i="2"/>
  <c r="AE473" i="2" s="1"/>
  <c r="AF473" i="2"/>
  <c r="W473" i="2"/>
  <c r="AG473" i="2" s="1"/>
  <c r="X473" i="2"/>
  <c r="AH473" i="2" s="1"/>
  <c r="K475" i="2"/>
  <c r="AD473" i="2"/>
  <c r="AV472" i="2" l="1"/>
  <c r="BH472" i="2" s="1"/>
  <c r="AB473" i="2"/>
  <c r="AS473" i="2"/>
  <c r="AR473" i="2"/>
  <c r="BB472" i="2"/>
  <c r="BD472" i="2"/>
  <c r="BC472" i="2"/>
  <c r="S475" i="2"/>
  <c r="AA475" i="2"/>
  <c r="AK475" i="2" s="1"/>
  <c r="AY472" i="2"/>
  <c r="BA472" i="2"/>
  <c r="AT473" i="2"/>
  <c r="AQ473" i="2"/>
  <c r="AO473" i="2"/>
  <c r="AP473" i="2"/>
  <c r="AM474" i="2"/>
  <c r="AN473" i="2"/>
  <c r="BG473" i="2"/>
  <c r="AX472" i="2"/>
  <c r="AZ472" i="2"/>
  <c r="L475" i="2"/>
  <c r="T475" i="2" s="1"/>
  <c r="N475" i="2"/>
  <c r="P475" i="2"/>
  <c r="Q475" i="2"/>
  <c r="Y475" i="2" s="1"/>
  <c r="O475" i="2"/>
  <c r="W475" i="2" s="1"/>
  <c r="R475" i="2"/>
  <c r="Z475" i="2" s="1"/>
  <c r="AJ475" i="2" s="1"/>
  <c r="M475" i="2"/>
  <c r="Y474" i="2"/>
  <c r="AI474" i="2" s="1"/>
  <c r="V474" i="2"/>
  <c r="AF474" i="2" s="1"/>
  <c r="AG474" i="2"/>
  <c r="U474" i="2"/>
  <c r="AE474" i="2" s="1"/>
  <c r="X474" i="2"/>
  <c r="AH474" i="2" s="1"/>
  <c r="AD474" i="2"/>
  <c r="K476" i="2"/>
  <c r="BD473" i="2" l="1"/>
  <c r="AV473" i="2"/>
  <c r="AB474" i="2"/>
  <c r="AS474" i="2"/>
  <c r="AR474" i="2"/>
  <c r="BB473" i="2"/>
  <c r="BC473" i="2"/>
  <c r="S476" i="2"/>
  <c r="AA476" i="2"/>
  <c r="AK476" i="2" s="1"/>
  <c r="BA473" i="2"/>
  <c r="AY473" i="2"/>
  <c r="AX473" i="2"/>
  <c r="AT474" i="2"/>
  <c r="AO474" i="2"/>
  <c r="AP474" i="2"/>
  <c r="AM475" i="2"/>
  <c r="AN474" i="2"/>
  <c r="AQ474" i="2"/>
  <c r="BG474" i="2"/>
  <c r="AZ473" i="2"/>
  <c r="L476" i="2"/>
  <c r="T476" i="2" s="1"/>
  <c r="N476" i="2"/>
  <c r="P476" i="2"/>
  <c r="Q476" i="2"/>
  <c r="Y476" i="2" s="1"/>
  <c r="O476" i="2"/>
  <c r="R476" i="2"/>
  <c r="Z476" i="2" s="1"/>
  <c r="AJ476" i="2" s="1"/>
  <c r="M476" i="2"/>
  <c r="AI475" i="2"/>
  <c r="X475" i="2"/>
  <c r="AH475" i="2" s="1"/>
  <c r="AG475" i="2"/>
  <c r="U475" i="2"/>
  <c r="AE475" i="2" s="1"/>
  <c r="V475" i="2"/>
  <c r="AF475" i="2" s="1"/>
  <c r="K477" i="2"/>
  <c r="AD475" i="2"/>
  <c r="BD474" i="2" l="1"/>
  <c r="AV474" i="2"/>
  <c r="BH474" i="2" s="1"/>
  <c r="AB475" i="2"/>
  <c r="AS475" i="2"/>
  <c r="AR475" i="2"/>
  <c r="BB474" i="2"/>
  <c r="BC474" i="2"/>
  <c r="S477" i="2"/>
  <c r="AA477" i="2"/>
  <c r="AK477" i="2" s="1"/>
  <c r="AZ474" i="2"/>
  <c r="AX474" i="2"/>
  <c r="AT475" i="2"/>
  <c r="AN475" i="2"/>
  <c r="AQ475" i="2"/>
  <c r="AO475" i="2"/>
  <c r="AP475" i="2"/>
  <c r="AM476" i="2"/>
  <c r="BG475" i="2"/>
  <c r="BA474" i="2"/>
  <c r="AY474" i="2"/>
  <c r="L477" i="2"/>
  <c r="T477" i="2" s="1"/>
  <c r="N477" i="2"/>
  <c r="P477" i="2"/>
  <c r="Q477" i="2"/>
  <c r="Y477" i="2" s="1"/>
  <c r="AI477" i="2" s="1"/>
  <c r="O477" i="2"/>
  <c r="R477" i="2"/>
  <c r="Z477" i="2" s="1"/>
  <c r="AJ477" i="2" s="1"/>
  <c r="M477" i="2"/>
  <c r="U477" i="2" s="1"/>
  <c r="AI476" i="2"/>
  <c r="U476" i="2"/>
  <c r="AE476" i="2" s="1"/>
  <c r="X476" i="2"/>
  <c r="AH476" i="2" s="1"/>
  <c r="W476" i="2"/>
  <c r="AG476" i="2" s="1"/>
  <c r="V476" i="2"/>
  <c r="AF476" i="2" s="1"/>
  <c r="K478" i="2"/>
  <c r="AD476" i="2"/>
  <c r="BD475" i="2" l="1"/>
  <c r="AV475" i="2"/>
  <c r="BH475" i="2" s="1"/>
  <c r="AB476" i="2"/>
  <c r="BB475" i="2"/>
  <c r="AS476" i="2"/>
  <c r="AR476" i="2"/>
  <c r="BC475" i="2"/>
  <c r="S478" i="2"/>
  <c r="AA478" i="2"/>
  <c r="AK478" i="2" s="1"/>
  <c r="AZ475" i="2"/>
  <c r="AY475" i="2"/>
  <c r="BA475" i="2"/>
  <c r="AT476" i="2"/>
  <c r="AO476" i="2"/>
  <c r="AP476" i="2"/>
  <c r="AM477" i="2"/>
  <c r="AN476" i="2"/>
  <c r="AQ476" i="2"/>
  <c r="BG476" i="2"/>
  <c r="AX475" i="2"/>
  <c r="L478" i="2"/>
  <c r="T478" i="2" s="1"/>
  <c r="N478" i="2"/>
  <c r="V478" i="2" s="1"/>
  <c r="P478" i="2"/>
  <c r="Q478" i="2"/>
  <c r="Y478" i="2" s="1"/>
  <c r="AI478" i="2" s="1"/>
  <c r="O478" i="2"/>
  <c r="R478" i="2"/>
  <c r="Z478" i="2" s="1"/>
  <c r="AJ478" i="2" s="1"/>
  <c r="M478" i="2"/>
  <c r="U478" i="2" s="1"/>
  <c r="V477" i="2"/>
  <c r="AF477" i="2" s="1"/>
  <c r="AE477" i="2"/>
  <c r="W477" i="2"/>
  <c r="AG477" i="2" s="1"/>
  <c r="X477" i="2"/>
  <c r="AH477" i="2" s="1"/>
  <c r="K479" i="2"/>
  <c r="AD477" i="2"/>
  <c r="BD476" i="2" l="1"/>
  <c r="AV476" i="2"/>
  <c r="BH476" i="2" s="1"/>
  <c r="AB477" i="2"/>
  <c r="BB476" i="2"/>
  <c r="AS477" i="2"/>
  <c r="AR477" i="2"/>
  <c r="BC476" i="2"/>
  <c r="S479" i="2"/>
  <c r="AA479" i="2"/>
  <c r="AK479" i="2" s="1"/>
  <c r="BA476" i="2"/>
  <c r="AY476" i="2"/>
  <c r="AZ476" i="2"/>
  <c r="AX476" i="2"/>
  <c r="AT477" i="2"/>
  <c r="AO477" i="2"/>
  <c r="AP477" i="2"/>
  <c r="AM478" i="2"/>
  <c r="AN477" i="2"/>
  <c r="AQ477" i="2"/>
  <c r="BG477" i="2"/>
  <c r="L479" i="2"/>
  <c r="T479" i="2" s="1"/>
  <c r="N479" i="2"/>
  <c r="V479" i="2" s="1"/>
  <c r="P479" i="2"/>
  <c r="Q479" i="2"/>
  <c r="Y479" i="2" s="1"/>
  <c r="AI479" i="2" s="1"/>
  <c r="O479" i="2"/>
  <c r="R479" i="2"/>
  <c r="Z479" i="2" s="1"/>
  <c r="AJ479" i="2" s="1"/>
  <c r="M479" i="2"/>
  <c r="U479" i="2" s="1"/>
  <c r="AF478" i="2"/>
  <c r="X478" i="2"/>
  <c r="AH478" i="2" s="1"/>
  <c r="AE478" i="2"/>
  <c r="W478" i="2"/>
  <c r="AG478" i="2" s="1"/>
  <c r="K480" i="2"/>
  <c r="AD478" i="2"/>
  <c r="AB478" i="2" l="1"/>
  <c r="AV477" i="2"/>
  <c r="BH477" i="2" s="1"/>
  <c r="AS478" i="2"/>
  <c r="AR478" i="2"/>
  <c r="BB477" i="2"/>
  <c r="BC477" i="2"/>
  <c r="BD477" i="2"/>
  <c r="S480" i="2"/>
  <c r="AA480" i="2"/>
  <c r="AK480" i="2" s="1"/>
  <c r="AT478" i="2"/>
  <c r="AQ478" i="2"/>
  <c r="AP478" i="2"/>
  <c r="AM479" i="2"/>
  <c r="AO478" i="2"/>
  <c r="AN478" i="2"/>
  <c r="BG478" i="2"/>
  <c r="AZ477" i="2"/>
  <c r="BA477" i="2"/>
  <c r="AY477" i="2"/>
  <c r="AX477" i="2"/>
  <c r="L480" i="2"/>
  <c r="T480" i="2" s="1"/>
  <c r="N480" i="2"/>
  <c r="V480" i="2" s="1"/>
  <c r="P480" i="2"/>
  <c r="Q480" i="2"/>
  <c r="Y480" i="2" s="1"/>
  <c r="AI480" i="2" s="1"/>
  <c r="O480" i="2"/>
  <c r="W480" i="2" s="1"/>
  <c r="R480" i="2"/>
  <c r="Z480" i="2" s="1"/>
  <c r="AJ480" i="2" s="1"/>
  <c r="M480" i="2"/>
  <c r="AE479" i="2"/>
  <c r="AF479" i="2"/>
  <c r="W479" i="2"/>
  <c r="AG479" i="2" s="1"/>
  <c r="X479" i="2"/>
  <c r="AH479" i="2" s="1"/>
  <c r="AD479" i="2"/>
  <c r="K481" i="2"/>
  <c r="AV478" i="2" l="1"/>
  <c r="BH478" i="2" s="1"/>
  <c r="AB479" i="2"/>
  <c r="BD478" i="2"/>
  <c r="BB478" i="2"/>
  <c r="AS479" i="2"/>
  <c r="AR479" i="2"/>
  <c r="BC478" i="2"/>
  <c r="S481" i="2"/>
  <c r="AA481" i="2"/>
  <c r="AK481" i="2" s="1"/>
  <c r="AT479" i="2"/>
  <c r="AN479" i="2"/>
  <c r="AQ479" i="2"/>
  <c r="AM480" i="2"/>
  <c r="AO479" i="2"/>
  <c r="AP479" i="2"/>
  <c r="BG479" i="2"/>
  <c r="AZ478" i="2"/>
  <c r="AX478" i="2"/>
  <c r="BA478" i="2"/>
  <c r="AY478" i="2"/>
  <c r="L481" i="2"/>
  <c r="T481" i="2" s="1"/>
  <c r="N481" i="2"/>
  <c r="V481" i="2" s="1"/>
  <c r="P481" i="2"/>
  <c r="Q481" i="2"/>
  <c r="Y481" i="2" s="1"/>
  <c r="O481" i="2"/>
  <c r="R481" i="2"/>
  <c r="Z481" i="2" s="1"/>
  <c r="AJ481" i="2" s="1"/>
  <c r="M481" i="2"/>
  <c r="U481" i="2" s="1"/>
  <c r="AG480" i="2"/>
  <c r="AF480" i="2"/>
  <c r="U480" i="2"/>
  <c r="AE480" i="2" s="1"/>
  <c r="X480" i="2"/>
  <c r="AH480" i="2" s="1"/>
  <c r="AD480" i="2"/>
  <c r="K482" i="2"/>
  <c r="AV479" i="2" l="1"/>
  <c r="BH479" i="2" s="1"/>
  <c r="AB480" i="2"/>
  <c r="AS480" i="2"/>
  <c r="AR480" i="2"/>
  <c r="BB479" i="2"/>
  <c r="BC479" i="2"/>
  <c r="BD479" i="2"/>
  <c r="S482" i="2"/>
  <c r="AA482" i="2"/>
  <c r="AK482" i="2" s="1"/>
  <c r="AT480" i="2"/>
  <c r="AO480" i="2"/>
  <c r="AP480" i="2"/>
  <c r="AM481" i="2"/>
  <c r="AN480" i="2"/>
  <c r="AQ480" i="2"/>
  <c r="BG480" i="2"/>
  <c r="BA479" i="2"/>
  <c r="AZ479" i="2"/>
  <c r="AX479" i="2"/>
  <c r="AY479" i="2"/>
  <c r="L482" i="2"/>
  <c r="T482" i="2" s="1"/>
  <c r="N482" i="2"/>
  <c r="P482" i="2"/>
  <c r="Q482" i="2"/>
  <c r="Y482" i="2" s="1"/>
  <c r="AI482" i="2" s="1"/>
  <c r="O482" i="2"/>
  <c r="R482" i="2"/>
  <c r="Z482" i="2" s="1"/>
  <c r="AJ482" i="2" s="1"/>
  <c r="M482" i="2"/>
  <c r="U482" i="2" s="1"/>
  <c r="AI481" i="2"/>
  <c r="AF481" i="2"/>
  <c r="AE481" i="2"/>
  <c r="W481" i="2"/>
  <c r="AG481" i="2" s="1"/>
  <c r="X481" i="2"/>
  <c r="AH481" i="2" s="1"/>
  <c r="K483" i="2"/>
  <c r="AD481" i="2"/>
  <c r="AB481" i="2" l="1"/>
  <c r="AV480" i="2"/>
  <c r="BH480" i="2" s="1"/>
  <c r="AS481" i="2"/>
  <c r="AR481" i="2"/>
  <c r="BD480" i="2"/>
  <c r="BB480" i="2"/>
  <c r="BC480" i="2"/>
  <c r="S483" i="2"/>
  <c r="AA483" i="2"/>
  <c r="AK483" i="2" s="1"/>
  <c r="AT481" i="2"/>
  <c r="AO481" i="2"/>
  <c r="AP481" i="2"/>
  <c r="AM482" i="2"/>
  <c r="AN481" i="2"/>
  <c r="AQ481" i="2"/>
  <c r="BG481" i="2"/>
  <c r="AZ480" i="2"/>
  <c r="BA480" i="2"/>
  <c r="AY480" i="2"/>
  <c r="AX480" i="2"/>
  <c r="L483" i="2"/>
  <c r="T483" i="2" s="1"/>
  <c r="N483" i="2"/>
  <c r="V483" i="2" s="1"/>
  <c r="P483" i="2"/>
  <c r="Q483" i="2"/>
  <c r="Y483" i="2" s="1"/>
  <c r="O483" i="2"/>
  <c r="R483" i="2"/>
  <c r="Z483" i="2" s="1"/>
  <c r="AJ483" i="2" s="1"/>
  <c r="M483" i="2"/>
  <c r="U483" i="2" s="1"/>
  <c r="X482" i="2"/>
  <c r="AH482" i="2" s="1"/>
  <c r="AE482" i="2"/>
  <c r="W482" i="2"/>
  <c r="AG482" i="2" s="1"/>
  <c r="V482" i="2"/>
  <c r="AF482" i="2" s="1"/>
  <c r="K484" i="2"/>
  <c r="AD482" i="2"/>
  <c r="AV481" i="2" l="1"/>
  <c r="BH481" i="2" s="1"/>
  <c r="AB482" i="2"/>
  <c r="AS482" i="2"/>
  <c r="AR482" i="2"/>
  <c r="BD481" i="2"/>
  <c r="BB481" i="2"/>
  <c r="BC481" i="2"/>
  <c r="S484" i="2"/>
  <c r="AA484" i="2"/>
  <c r="AK484" i="2" s="1"/>
  <c r="AT482" i="2"/>
  <c r="AN482" i="2"/>
  <c r="AQ482" i="2"/>
  <c r="AO482" i="2"/>
  <c r="AP482" i="2"/>
  <c r="AM483" i="2"/>
  <c r="BG482" i="2"/>
  <c r="AZ481" i="2"/>
  <c r="BA481" i="2"/>
  <c r="AY481" i="2"/>
  <c r="AX481" i="2"/>
  <c r="L484" i="2"/>
  <c r="T484" i="2" s="1"/>
  <c r="N484" i="2"/>
  <c r="V484" i="2" s="1"/>
  <c r="P484" i="2"/>
  <c r="Q484" i="2"/>
  <c r="Y484" i="2" s="1"/>
  <c r="O484" i="2"/>
  <c r="R484" i="2"/>
  <c r="Z484" i="2" s="1"/>
  <c r="AJ484" i="2" s="1"/>
  <c r="M484" i="2"/>
  <c r="AI483" i="2"/>
  <c r="AE483" i="2"/>
  <c r="AF483" i="2"/>
  <c r="W483" i="2"/>
  <c r="AG483" i="2" s="1"/>
  <c r="X483" i="2"/>
  <c r="AH483" i="2" s="1"/>
  <c r="K485" i="2"/>
  <c r="AD483" i="2"/>
  <c r="BD482" i="2" l="1"/>
  <c r="AV482" i="2"/>
  <c r="BH482" i="2" s="1"/>
  <c r="AB483" i="2"/>
  <c r="AS483" i="2"/>
  <c r="AR483" i="2"/>
  <c r="BB482" i="2"/>
  <c r="BC482" i="2"/>
  <c r="S485" i="2"/>
  <c r="AA485" i="2"/>
  <c r="AK485" i="2" s="1"/>
  <c r="AY482" i="2"/>
  <c r="BA482" i="2"/>
  <c r="AT483" i="2"/>
  <c r="AN483" i="2"/>
  <c r="AQ483" i="2"/>
  <c r="AO483" i="2"/>
  <c r="AP483" i="2"/>
  <c r="AM484" i="2"/>
  <c r="BG483" i="2"/>
  <c r="AX482" i="2"/>
  <c r="AZ482" i="2"/>
  <c r="L485" i="2"/>
  <c r="T485" i="2" s="1"/>
  <c r="N485" i="2"/>
  <c r="V485" i="2" s="1"/>
  <c r="P485" i="2"/>
  <c r="Q485" i="2"/>
  <c r="Y485" i="2" s="1"/>
  <c r="AI485" i="2" s="1"/>
  <c r="O485" i="2"/>
  <c r="R485" i="2"/>
  <c r="Z485" i="2" s="1"/>
  <c r="AJ485" i="2" s="1"/>
  <c r="M485" i="2"/>
  <c r="AI484" i="2"/>
  <c r="W484" i="2"/>
  <c r="AG484" i="2" s="1"/>
  <c r="AF484" i="2"/>
  <c r="U484" i="2"/>
  <c r="AE484" i="2" s="1"/>
  <c r="X484" i="2"/>
  <c r="AH484" i="2" s="1"/>
  <c r="AD484" i="2"/>
  <c r="K486" i="2"/>
  <c r="BD483" i="2" l="1"/>
  <c r="AV483" i="2"/>
  <c r="BH483" i="2" s="1"/>
  <c r="AB484" i="2"/>
  <c r="AS484" i="2"/>
  <c r="AR484" i="2"/>
  <c r="BB483" i="2"/>
  <c r="BC483" i="2"/>
  <c r="S486" i="2"/>
  <c r="AA486" i="2"/>
  <c r="AK486" i="2" s="1"/>
  <c r="BA483" i="2"/>
  <c r="AT484" i="2"/>
  <c r="AM485" i="2"/>
  <c r="AN484" i="2"/>
  <c r="AQ484" i="2"/>
  <c r="AO484" i="2"/>
  <c r="AP484" i="2"/>
  <c r="BG484" i="2"/>
  <c r="AX483" i="2"/>
  <c r="AZ483" i="2"/>
  <c r="AY483" i="2"/>
  <c r="L486" i="2"/>
  <c r="T486" i="2" s="1"/>
  <c r="N486" i="2"/>
  <c r="P486" i="2"/>
  <c r="Q486" i="2"/>
  <c r="Y486" i="2" s="1"/>
  <c r="AI486" i="2" s="1"/>
  <c r="O486" i="2"/>
  <c r="W486" i="2" s="1"/>
  <c r="R486" i="2"/>
  <c r="Z486" i="2" s="1"/>
  <c r="AJ486" i="2" s="1"/>
  <c r="M486" i="2"/>
  <c r="U485" i="2"/>
  <c r="AE485" i="2" s="1"/>
  <c r="AF485" i="2"/>
  <c r="W485" i="2"/>
  <c r="AG485" i="2" s="1"/>
  <c r="X485" i="2"/>
  <c r="AH485" i="2" s="1"/>
  <c r="AD485" i="2"/>
  <c r="K487" i="2"/>
  <c r="AV484" i="2" l="1"/>
  <c r="BH484" i="2" s="1"/>
  <c r="AB485" i="2"/>
  <c r="AS485" i="2"/>
  <c r="AR485" i="2"/>
  <c r="BD484" i="2"/>
  <c r="BB484" i="2"/>
  <c r="BC484" i="2"/>
  <c r="S487" i="2"/>
  <c r="AA487" i="2"/>
  <c r="AK487" i="2" s="1"/>
  <c r="AZ484" i="2"/>
  <c r="AX484" i="2"/>
  <c r="AT485" i="2"/>
  <c r="AN485" i="2"/>
  <c r="AQ485" i="2"/>
  <c r="AO485" i="2"/>
  <c r="AP485" i="2"/>
  <c r="AM486" i="2"/>
  <c r="BG485" i="2"/>
  <c r="AY484" i="2"/>
  <c r="BA484" i="2"/>
  <c r="L487" i="2"/>
  <c r="T487" i="2" s="1"/>
  <c r="N487" i="2"/>
  <c r="P487" i="2"/>
  <c r="Q487" i="2"/>
  <c r="Y487" i="2" s="1"/>
  <c r="AI487" i="2" s="1"/>
  <c r="O487" i="2"/>
  <c r="R487" i="2"/>
  <c r="Z487" i="2" s="1"/>
  <c r="AJ487" i="2" s="1"/>
  <c r="M487" i="2"/>
  <c r="V486" i="2"/>
  <c r="AF486" i="2" s="1"/>
  <c r="AG486" i="2"/>
  <c r="U486" i="2"/>
  <c r="AE486" i="2" s="1"/>
  <c r="X486" i="2"/>
  <c r="AH486" i="2" s="1"/>
  <c r="AD486" i="2"/>
  <c r="K488" i="2"/>
  <c r="BD485" i="2" l="1"/>
  <c r="AB486" i="2"/>
  <c r="AV485" i="2"/>
  <c r="BH485" i="2" s="1"/>
  <c r="AS486" i="2"/>
  <c r="AR486" i="2"/>
  <c r="BB485" i="2"/>
  <c r="BC485" i="2"/>
  <c r="S488" i="2"/>
  <c r="AA488" i="2"/>
  <c r="AK488" i="2" s="1"/>
  <c r="AZ485" i="2"/>
  <c r="AY485" i="2"/>
  <c r="BA485" i="2"/>
  <c r="AT486" i="2"/>
  <c r="AN486" i="2"/>
  <c r="AQ486" i="2"/>
  <c r="AO486" i="2"/>
  <c r="AP486" i="2"/>
  <c r="AM487" i="2"/>
  <c r="BG486" i="2"/>
  <c r="AX485" i="2"/>
  <c r="L488" i="2"/>
  <c r="N488" i="2"/>
  <c r="P488" i="2"/>
  <c r="Q488" i="2"/>
  <c r="Y488" i="2" s="1"/>
  <c r="AI488" i="2" s="1"/>
  <c r="O488" i="2"/>
  <c r="W488" i="2" s="1"/>
  <c r="R488" i="2"/>
  <c r="Z488" i="2" s="1"/>
  <c r="AJ488" i="2" s="1"/>
  <c r="M488" i="2"/>
  <c r="W487" i="2"/>
  <c r="AG487" i="2" s="1"/>
  <c r="X487" i="2"/>
  <c r="AH487" i="2" s="1"/>
  <c r="U487" i="2"/>
  <c r="AE487" i="2" s="1"/>
  <c r="V487" i="2"/>
  <c r="AF487" i="2" s="1"/>
  <c r="AD487" i="2"/>
  <c r="K489" i="2"/>
  <c r="BD486" i="2" l="1"/>
  <c r="AV486" i="2"/>
  <c r="BH486" i="2" s="1"/>
  <c r="AB487" i="2"/>
  <c r="AS487" i="2"/>
  <c r="AR487" i="2"/>
  <c r="BB486" i="2"/>
  <c r="BC486" i="2"/>
  <c r="S489" i="2"/>
  <c r="AA489" i="2"/>
  <c r="AK489" i="2" s="1"/>
  <c r="AT487" i="2"/>
  <c r="AQ487" i="2"/>
  <c r="AO487" i="2"/>
  <c r="AP487" i="2"/>
  <c r="AM488" i="2"/>
  <c r="AN487" i="2"/>
  <c r="BG487" i="2"/>
  <c r="AX486" i="2"/>
  <c r="AZ486" i="2"/>
  <c r="AY486" i="2"/>
  <c r="BA486" i="2"/>
  <c r="L489" i="2"/>
  <c r="T489" i="2" s="1"/>
  <c r="N489" i="2"/>
  <c r="P489" i="2"/>
  <c r="X489" i="2" s="1"/>
  <c r="Q489" i="2"/>
  <c r="Y489" i="2" s="1"/>
  <c r="O489" i="2"/>
  <c r="W489" i="2" s="1"/>
  <c r="R489" i="2"/>
  <c r="Z489" i="2" s="1"/>
  <c r="AJ489" i="2" s="1"/>
  <c r="M489" i="2"/>
  <c r="V488" i="2"/>
  <c r="AF488" i="2" s="1"/>
  <c r="AG488" i="2"/>
  <c r="U488" i="2"/>
  <c r="AE488" i="2" s="1"/>
  <c r="X488" i="2"/>
  <c r="AH488" i="2" s="1"/>
  <c r="T488" i="2"/>
  <c r="K490" i="2"/>
  <c r="AB488" i="2" l="1"/>
  <c r="AV487" i="2"/>
  <c r="BH487" i="2" s="1"/>
  <c r="BD487" i="2"/>
  <c r="BB487" i="2"/>
  <c r="AS488" i="2"/>
  <c r="AR488" i="2"/>
  <c r="BC487" i="2"/>
  <c r="S490" i="2"/>
  <c r="AA490" i="2"/>
  <c r="AK490" i="2" s="1"/>
  <c r="AZ487" i="2"/>
  <c r="AY487" i="2"/>
  <c r="BA487" i="2"/>
  <c r="AX487" i="2"/>
  <c r="AT488" i="2"/>
  <c r="AN488" i="2"/>
  <c r="AQ488" i="2"/>
  <c r="AO488" i="2"/>
  <c r="AP488" i="2"/>
  <c r="AM489" i="2"/>
  <c r="BG488" i="2"/>
  <c r="L490" i="2"/>
  <c r="T490" i="2" s="1"/>
  <c r="N490" i="2"/>
  <c r="P490" i="2"/>
  <c r="Q490" i="2"/>
  <c r="Y490" i="2" s="1"/>
  <c r="AI490" i="2" s="1"/>
  <c r="O490" i="2"/>
  <c r="W490" i="2" s="1"/>
  <c r="R490" i="2"/>
  <c r="Z490" i="2" s="1"/>
  <c r="AJ490" i="2" s="1"/>
  <c r="M490" i="2"/>
  <c r="AD488" i="2"/>
  <c r="AI489" i="2"/>
  <c r="AG489" i="2"/>
  <c r="AH489" i="2"/>
  <c r="U489" i="2"/>
  <c r="AE489" i="2" s="1"/>
  <c r="V489" i="2"/>
  <c r="AF489" i="2" s="1"/>
  <c r="K491" i="2"/>
  <c r="AD489" i="2"/>
  <c r="BB488" i="2" l="1"/>
  <c r="AB489" i="2"/>
  <c r="AV488" i="2"/>
  <c r="BH488" i="2" s="1"/>
  <c r="BC488" i="2"/>
  <c r="BD488" i="2"/>
  <c r="AS489" i="2"/>
  <c r="AR489" i="2"/>
  <c r="S491" i="2"/>
  <c r="AA491" i="2"/>
  <c r="AK491" i="2" s="1"/>
  <c r="AY488" i="2"/>
  <c r="BA488" i="2"/>
  <c r="AT489" i="2"/>
  <c r="AN489" i="2"/>
  <c r="AQ489" i="2"/>
  <c r="AO489" i="2"/>
  <c r="AP489" i="2"/>
  <c r="AM490" i="2"/>
  <c r="BG489" i="2"/>
  <c r="AX488" i="2"/>
  <c r="AZ488" i="2"/>
  <c r="L491" i="2"/>
  <c r="T491" i="2" s="1"/>
  <c r="N491" i="2"/>
  <c r="P491" i="2"/>
  <c r="Q491" i="2"/>
  <c r="Y491" i="2" s="1"/>
  <c r="O491" i="2"/>
  <c r="R491" i="2"/>
  <c r="Z491" i="2" s="1"/>
  <c r="AJ491" i="2" s="1"/>
  <c r="M491" i="2"/>
  <c r="V490" i="2"/>
  <c r="AF490" i="2" s="1"/>
  <c r="AG490" i="2"/>
  <c r="U490" i="2"/>
  <c r="AE490" i="2" s="1"/>
  <c r="X490" i="2"/>
  <c r="AH490" i="2" s="1"/>
  <c r="AD490" i="2"/>
  <c r="K492" i="2"/>
  <c r="BD489" i="2" l="1"/>
  <c r="AV489" i="2"/>
  <c r="AB490" i="2"/>
  <c r="BB489" i="2"/>
  <c r="BC489" i="2"/>
  <c r="AS490" i="2"/>
  <c r="AR490" i="2"/>
  <c r="S492" i="2"/>
  <c r="AA492" i="2"/>
  <c r="AK492" i="2" s="1"/>
  <c r="AY489" i="2"/>
  <c r="BA489" i="2"/>
  <c r="AT490" i="2"/>
  <c r="AO490" i="2"/>
  <c r="AP490" i="2"/>
  <c r="AM491" i="2"/>
  <c r="AN490" i="2"/>
  <c r="AQ490" i="2"/>
  <c r="BG490" i="2"/>
  <c r="AX489" i="2"/>
  <c r="AZ489" i="2"/>
  <c r="L492" i="2"/>
  <c r="T492" i="2" s="1"/>
  <c r="N492" i="2"/>
  <c r="P492" i="2"/>
  <c r="Q492" i="2"/>
  <c r="Y492" i="2" s="1"/>
  <c r="AI492" i="2" s="1"/>
  <c r="O492" i="2"/>
  <c r="R492" i="2"/>
  <c r="Z492" i="2" s="1"/>
  <c r="AJ492" i="2" s="1"/>
  <c r="M492" i="2"/>
  <c r="U492" i="2" s="1"/>
  <c r="AI491" i="2"/>
  <c r="W491" i="2"/>
  <c r="AG491" i="2" s="1"/>
  <c r="X491" i="2"/>
  <c r="AH491" i="2" s="1"/>
  <c r="U491" i="2"/>
  <c r="AE491" i="2" s="1"/>
  <c r="V491" i="2"/>
  <c r="AF491" i="2" s="1"/>
  <c r="AD491" i="2"/>
  <c r="K493" i="2"/>
  <c r="AV490" i="2" l="1"/>
  <c r="BH490" i="2" s="1"/>
  <c r="AB491" i="2"/>
  <c r="AS491" i="2"/>
  <c r="AR491" i="2"/>
  <c r="BD490" i="2"/>
  <c r="BC490" i="2"/>
  <c r="BB490" i="2"/>
  <c r="S493" i="2"/>
  <c r="AA493" i="2"/>
  <c r="AK493" i="2" s="1"/>
  <c r="BA490" i="2"/>
  <c r="AY490" i="2"/>
  <c r="AX490" i="2"/>
  <c r="AT491" i="2"/>
  <c r="AN491" i="2"/>
  <c r="AQ491" i="2"/>
  <c r="AO491" i="2"/>
  <c r="AP491" i="2"/>
  <c r="AM492" i="2"/>
  <c r="BG491" i="2"/>
  <c r="AZ490" i="2"/>
  <c r="L493" i="2"/>
  <c r="T493" i="2" s="1"/>
  <c r="N493" i="2"/>
  <c r="P493" i="2"/>
  <c r="Q493" i="2"/>
  <c r="Y493" i="2" s="1"/>
  <c r="O493" i="2"/>
  <c r="R493" i="2"/>
  <c r="Z493" i="2" s="1"/>
  <c r="AJ493" i="2" s="1"/>
  <c r="M493" i="2"/>
  <c r="X492" i="2"/>
  <c r="AH492" i="2" s="1"/>
  <c r="AE492" i="2"/>
  <c r="W492" i="2"/>
  <c r="AG492" i="2" s="1"/>
  <c r="V492" i="2"/>
  <c r="AF492" i="2" s="1"/>
  <c r="K494" i="2"/>
  <c r="AD492" i="2"/>
  <c r="AV491" i="2" l="1"/>
  <c r="BH491" i="2" s="1"/>
  <c r="AB492" i="2"/>
  <c r="AS492" i="2"/>
  <c r="AR492" i="2"/>
  <c r="BB491" i="2"/>
  <c r="BD491" i="2"/>
  <c r="BC491" i="2"/>
  <c r="S494" i="2"/>
  <c r="AA494" i="2"/>
  <c r="AK494" i="2" s="1"/>
  <c r="AZ491" i="2"/>
  <c r="AY491" i="2"/>
  <c r="BA491" i="2"/>
  <c r="AT492" i="2"/>
  <c r="AO492" i="2"/>
  <c r="AP492" i="2"/>
  <c r="AM493" i="2"/>
  <c r="AN492" i="2"/>
  <c r="AQ492" i="2"/>
  <c r="BG492" i="2"/>
  <c r="AX491" i="2"/>
  <c r="L494" i="2"/>
  <c r="T494" i="2" s="1"/>
  <c r="N494" i="2"/>
  <c r="P494" i="2"/>
  <c r="X494" i="2" s="1"/>
  <c r="Q494" i="2"/>
  <c r="Y494" i="2" s="1"/>
  <c r="AI494" i="2" s="1"/>
  <c r="O494" i="2"/>
  <c r="R494" i="2"/>
  <c r="Z494" i="2" s="1"/>
  <c r="AJ494" i="2" s="1"/>
  <c r="M494" i="2"/>
  <c r="U494" i="2" s="1"/>
  <c r="AI493" i="2"/>
  <c r="U493" i="2"/>
  <c r="AE493" i="2" s="1"/>
  <c r="V493" i="2"/>
  <c r="AF493" i="2" s="1"/>
  <c r="W493" i="2"/>
  <c r="AG493" i="2" s="1"/>
  <c r="X493" i="2"/>
  <c r="AH493" i="2" s="1"/>
  <c r="K495" i="2"/>
  <c r="AD493" i="2"/>
  <c r="BD492" i="2" l="1"/>
  <c r="AV492" i="2"/>
  <c r="BH492" i="2" s="1"/>
  <c r="AB493" i="2"/>
  <c r="AS493" i="2"/>
  <c r="AR493" i="2"/>
  <c r="BB492" i="2"/>
  <c r="BC492" i="2"/>
  <c r="S495" i="2"/>
  <c r="AA495" i="2"/>
  <c r="AK495" i="2" s="1"/>
  <c r="BA492" i="2"/>
  <c r="AY492" i="2"/>
  <c r="AX492" i="2"/>
  <c r="AT493" i="2"/>
  <c r="AO493" i="2"/>
  <c r="AP493" i="2"/>
  <c r="AM494" i="2"/>
  <c r="AN493" i="2"/>
  <c r="AQ493" i="2"/>
  <c r="BG493" i="2"/>
  <c r="AZ492" i="2"/>
  <c r="L495" i="2"/>
  <c r="T495" i="2" s="1"/>
  <c r="N495" i="2"/>
  <c r="P495" i="2"/>
  <c r="Q495" i="2"/>
  <c r="Y495" i="2" s="1"/>
  <c r="AI495" i="2" s="1"/>
  <c r="O495" i="2"/>
  <c r="R495" i="2"/>
  <c r="Z495" i="2" s="1"/>
  <c r="AJ495" i="2" s="1"/>
  <c r="M495" i="2"/>
  <c r="AE494" i="2"/>
  <c r="AH494" i="2"/>
  <c r="W494" i="2"/>
  <c r="AG494" i="2" s="1"/>
  <c r="V494" i="2"/>
  <c r="AF494" i="2" s="1"/>
  <c r="AD494" i="2"/>
  <c r="K496" i="2"/>
  <c r="BD493" i="2" l="1"/>
  <c r="AV493" i="2"/>
  <c r="BH493" i="2" s="1"/>
  <c r="AB494" i="2"/>
  <c r="AS494" i="2"/>
  <c r="AR494" i="2"/>
  <c r="BB493" i="2"/>
  <c r="BC493" i="2"/>
  <c r="S496" i="2"/>
  <c r="AA496" i="2"/>
  <c r="AK496" i="2" s="1"/>
  <c r="AT494" i="2"/>
  <c r="AQ494" i="2"/>
  <c r="AO494" i="2"/>
  <c r="AP494" i="2"/>
  <c r="AM495" i="2"/>
  <c r="AN494" i="2"/>
  <c r="BG494" i="2"/>
  <c r="AZ493" i="2"/>
  <c r="BA493" i="2"/>
  <c r="AY493" i="2"/>
  <c r="AX493" i="2"/>
  <c r="L496" i="2"/>
  <c r="T496" i="2" s="1"/>
  <c r="N496" i="2"/>
  <c r="P496" i="2"/>
  <c r="Q496" i="2"/>
  <c r="Y496" i="2" s="1"/>
  <c r="AI496" i="2" s="1"/>
  <c r="O496" i="2"/>
  <c r="R496" i="2"/>
  <c r="Z496" i="2" s="1"/>
  <c r="AJ496" i="2" s="1"/>
  <c r="M496" i="2"/>
  <c r="U495" i="2"/>
  <c r="AE495" i="2" s="1"/>
  <c r="V495" i="2"/>
  <c r="AF495" i="2" s="1"/>
  <c r="W495" i="2"/>
  <c r="AG495" i="2" s="1"/>
  <c r="X495" i="2"/>
  <c r="AH495" i="2" s="1"/>
  <c r="AD495" i="2"/>
  <c r="K497" i="2"/>
  <c r="AV494" i="2" l="1"/>
  <c r="BH494" i="2" s="1"/>
  <c r="AB495" i="2"/>
  <c r="BD494" i="2"/>
  <c r="BB494" i="2"/>
  <c r="AS495" i="2"/>
  <c r="AR495" i="2"/>
  <c r="BC494" i="2"/>
  <c r="S497" i="2"/>
  <c r="AA497" i="2"/>
  <c r="AK497" i="2" s="1"/>
  <c r="AZ494" i="2"/>
  <c r="AY494" i="2"/>
  <c r="BA494" i="2"/>
  <c r="AX494" i="2"/>
  <c r="AT495" i="2"/>
  <c r="AQ495" i="2"/>
  <c r="AO495" i="2"/>
  <c r="AP495" i="2"/>
  <c r="AM496" i="2"/>
  <c r="AN495" i="2"/>
  <c r="BG495" i="2"/>
  <c r="L497" i="2"/>
  <c r="T497" i="2" s="1"/>
  <c r="N497" i="2"/>
  <c r="P497" i="2"/>
  <c r="Q497" i="2"/>
  <c r="Y497" i="2" s="1"/>
  <c r="O497" i="2"/>
  <c r="R497" i="2"/>
  <c r="Z497" i="2" s="1"/>
  <c r="AJ497" i="2" s="1"/>
  <c r="M497" i="2"/>
  <c r="W496" i="2"/>
  <c r="AG496" i="2" s="1"/>
  <c r="V496" i="2"/>
  <c r="AF496" i="2" s="1"/>
  <c r="U496" i="2"/>
  <c r="AE496" i="2" s="1"/>
  <c r="X496" i="2"/>
  <c r="AH496" i="2" s="1"/>
  <c r="AD496" i="2"/>
  <c r="K498" i="2"/>
  <c r="AV495" i="2" l="1"/>
  <c r="BH495" i="2" s="1"/>
  <c r="AB496" i="2"/>
  <c r="BB495" i="2"/>
  <c r="BC495" i="2"/>
  <c r="BD495" i="2"/>
  <c r="AS496" i="2"/>
  <c r="AR496" i="2"/>
  <c r="S498" i="2"/>
  <c r="AA498" i="2"/>
  <c r="AK498" i="2" s="1"/>
  <c r="AZ495" i="2"/>
  <c r="BA495" i="2"/>
  <c r="AY495" i="2"/>
  <c r="AX495" i="2"/>
  <c r="AT496" i="2"/>
  <c r="AO496" i="2"/>
  <c r="AP496" i="2"/>
  <c r="AM497" i="2"/>
  <c r="AN496" i="2"/>
  <c r="AQ496" i="2"/>
  <c r="BG496" i="2"/>
  <c r="L498" i="2"/>
  <c r="T498" i="2" s="1"/>
  <c r="N498" i="2"/>
  <c r="P498" i="2"/>
  <c r="Q498" i="2"/>
  <c r="Y498" i="2" s="1"/>
  <c r="O498" i="2"/>
  <c r="W498" i="2" s="1"/>
  <c r="R498" i="2"/>
  <c r="Z498" i="2" s="1"/>
  <c r="AJ498" i="2" s="1"/>
  <c r="M498" i="2"/>
  <c r="AI497" i="2"/>
  <c r="W497" i="2"/>
  <c r="AG497" i="2" s="1"/>
  <c r="X497" i="2"/>
  <c r="AH497" i="2" s="1"/>
  <c r="U497" i="2"/>
  <c r="AE497" i="2" s="1"/>
  <c r="V497" i="2"/>
  <c r="AF497" i="2" s="1"/>
  <c r="AD497" i="2"/>
  <c r="K499" i="2"/>
  <c r="AV496" i="2" l="1"/>
  <c r="BH496" i="2" s="1"/>
  <c r="AB497" i="2"/>
  <c r="BB496" i="2"/>
  <c r="BC496" i="2"/>
  <c r="AS497" i="2"/>
  <c r="AR497" i="2"/>
  <c r="BD496" i="2"/>
  <c r="S499" i="2"/>
  <c r="AA499" i="2"/>
  <c r="AK499" i="2" s="1"/>
  <c r="AT497" i="2"/>
  <c r="AQ497" i="2"/>
  <c r="AO497" i="2"/>
  <c r="AP497" i="2"/>
  <c r="AM498" i="2"/>
  <c r="AN497" i="2"/>
  <c r="BG497" i="2"/>
  <c r="AZ496" i="2"/>
  <c r="BA496" i="2"/>
  <c r="AY496" i="2"/>
  <c r="AX496" i="2"/>
  <c r="L499" i="2"/>
  <c r="T499" i="2" s="1"/>
  <c r="N499" i="2"/>
  <c r="V499" i="2" s="1"/>
  <c r="P499" i="2"/>
  <c r="Q499" i="2"/>
  <c r="Y499" i="2" s="1"/>
  <c r="O499" i="2"/>
  <c r="R499" i="2"/>
  <c r="Z499" i="2" s="1"/>
  <c r="AJ499" i="2" s="1"/>
  <c r="M499" i="2"/>
  <c r="AI498" i="2"/>
  <c r="V498" i="2"/>
  <c r="AF498" i="2" s="1"/>
  <c r="AG498" i="2"/>
  <c r="U498" i="2"/>
  <c r="X498" i="2"/>
  <c r="AH498" i="2" s="1"/>
  <c r="AD498" i="2"/>
  <c r="K500" i="2"/>
  <c r="BC497" i="2" l="1"/>
  <c r="BD497" i="2"/>
  <c r="BB497" i="2"/>
  <c r="AB498" i="2"/>
  <c r="AV497" i="2"/>
  <c r="BH497" i="2" s="1"/>
  <c r="AS498" i="2"/>
  <c r="AR498" i="2"/>
  <c r="S500" i="2"/>
  <c r="AA500" i="2"/>
  <c r="AK500" i="2" s="1"/>
  <c r="AZ497" i="2"/>
  <c r="AY497" i="2"/>
  <c r="BA497" i="2"/>
  <c r="AX497" i="2"/>
  <c r="AT498" i="2"/>
  <c r="AN498" i="2"/>
  <c r="AQ498" i="2"/>
  <c r="AO498" i="2"/>
  <c r="AP498" i="2"/>
  <c r="AM499" i="2"/>
  <c r="BG498" i="2"/>
  <c r="L500" i="2"/>
  <c r="T500" i="2" s="1"/>
  <c r="N500" i="2"/>
  <c r="V500" i="2" s="1"/>
  <c r="P500" i="2"/>
  <c r="Q500" i="2"/>
  <c r="Y500" i="2" s="1"/>
  <c r="AI500" i="2" s="1"/>
  <c r="O500" i="2"/>
  <c r="R500" i="2"/>
  <c r="Z500" i="2" s="1"/>
  <c r="AJ500" i="2" s="1"/>
  <c r="M500" i="2"/>
  <c r="AI499" i="2"/>
  <c r="AE498" i="2"/>
  <c r="U499" i="2"/>
  <c r="AE499" i="2" s="1"/>
  <c r="AF499" i="2"/>
  <c r="W499" i="2"/>
  <c r="AG499" i="2" s="1"/>
  <c r="X499" i="2"/>
  <c r="AH499" i="2" s="1"/>
  <c r="K501" i="2"/>
  <c r="AD499" i="2"/>
  <c r="BD498" i="2" l="1"/>
  <c r="AB499" i="2"/>
  <c r="AV498" i="2"/>
  <c r="BH498" i="2" s="1"/>
  <c r="AR499" i="2"/>
  <c r="AS499" i="2"/>
  <c r="BB498" i="2"/>
  <c r="BC498" i="2"/>
  <c r="S501" i="2"/>
  <c r="AA501" i="2"/>
  <c r="AK501" i="2" s="1"/>
  <c r="AY498" i="2"/>
  <c r="BA498" i="2"/>
  <c r="AT499" i="2"/>
  <c r="AO499" i="2"/>
  <c r="AP499" i="2"/>
  <c r="AM500" i="2"/>
  <c r="AN499" i="2"/>
  <c r="AQ499" i="2"/>
  <c r="BG499" i="2"/>
  <c r="AX498" i="2"/>
  <c r="AZ498" i="2"/>
  <c r="L501" i="2"/>
  <c r="T501" i="2" s="1"/>
  <c r="N501" i="2"/>
  <c r="V501" i="2" s="1"/>
  <c r="P501" i="2"/>
  <c r="Q501" i="2"/>
  <c r="Y501" i="2" s="1"/>
  <c r="AI501" i="2" s="1"/>
  <c r="O501" i="2"/>
  <c r="R501" i="2"/>
  <c r="Z501" i="2" s="1"/>
  <c r="AJ501" i="2" s="1"/>
  <c r="M501" i="2"/>
  <c r="W500" i="2"/>
  <c r="AG500" i="2" s="1"/>
  <c r="AF500" i="2"/>
  <c r="U500" i="2"/>
  <c r="AE500" i="2" s="1"/>
  <c r="X500" i="2"/>
  <c r="AH500" i="2" s="1"/>
  <c r="AD500" i="2"/>
  <c r="K502" i="2"/>
  <c r="BD499" i="2" l="1"/>
  <c r="AV499" i="2"/>
  <c r="BH499" i="2" s="1"/>
  <c r="AB500" i="2"/>
  <c r="BC499" i="2"/>
  <c r="AR500" i="2"/>
  <c r="AS500" i="2"/>
  <c r="BB499" i="2"/>
  <c r="S502" i="2"/>
  <c r="AA502" i="2"/>
  <c r="AK502" i="2" s="1"/>
  <c r="BA499" i="2"/>
  <c r="AY499" i="2"/>
  <c r="AZ499" i="2"/>
  <c r="AX499" i="2"/>
  <c r="AT500" i="2"/>
  <c r="AO500" i="2"/>
  <c r="AP500" i="2"/>
  <c r="AM501" i="2"/>
  <c r="AQ500" i="2"/>
  <c r="AN500" i="2"/>
  <c r="BG500" i="2"/>
  <c r="L502" i="2"/>
  <c r="T502" i="2" s="1"/>
  <c r="N502" i="2"/>
  <c r="V502" i="2" s="1"/>
  <c r="P502" i="2"/>
  <c r="Q502" i="2"/>
  <c r="Y502" i="2" s="1"/>
  <c r="AI502" i="2" s="1"/>
  <c r="O502" i="2"/>
  <c r="R502" i="2"/>
  <c r="Z502" i="2" s="1"/>
  <c r="AJ502" i="2" s="1"/>
  <c r="M502" i="2"/>
  <c r="U501" i="2"/>
  <c r="AE501" i="2" s="1"/>
  <c r="AF501" i="2"/>
  <c r="W501" i="2"/>
  <c r="AG501" i="2" s="1"/>
  <c r="X501" i="2"/>
  <c r="AH501" i="2" s="1"/>
  <c r="K503" i="2"/>
  <c r="AD501" i="2"/>
  <c r="AV500" i="2" l="1"/>
  <c r="BH500" i="2" s="1"/>
  <c r="AB501" i="2"/>
  <c r="AR501" i="2"/>
  <c r="AS501" i="2"/>
  <c r="BC500" i="2"/>
  <c r="BB500" i="2"/>
  <c r="BD500" i="2"/>
  <c r="S503" i="2"/>
  <c r="AA503" i="2"/>
  <c r="AK503" i="2" s="1"/>
  <c r="AT501" i="2"/>
  <c r="AN501" i="2"/>
  <c r="AQ501" i="2"/>
  <c r="AO501" i="2"/>
  <c r="AP501" i="2"/>
  <c r="AM502" i="2"/>
  <c r="BG501" i="2"/>
  <c r="AZ500" i="2"/>
  <c r="AX500" i="2"/>
  <c r="AY500" i="2"/>
  <c r="BA500" i="2"/>
  <c r="L503" i="2"/>
  <c r="T503" i="2" s="1"/>
  <c r="N503" i="2"/>
  <c r="P503" i="2"/>
  <c r="X503" i="2" s="1"/>
  <c r="Q503" i="2"/>
  <c r="Y503" i="2" s="1"/>
  <c r="AI503" i="2" s="1"/>
  <c r="O503" i="2"/>
  <c r="W503" i="2" s="1"/>
  <c r="R503" i="2"/>
  <c r="Z503" i="2" s="1"/>
  <c r="AJ503" i="2" s="1"/>
  <c r="M503" i="2"/>
  <c r="W502" i="2"/>
  <c r="AG502" i="2" s="1"/>
  <c r="AF502" i="2"/>
  <c r="U502" i="2"/>
  <c r="AE502" i="2" s="1"/>
  <c r="X502" i="2"/>
  <c r="AH502" i="2" s="1"/>
  <c r="K504" i="2"/>
  <c r="AD502" i="2"/>
  <c r="BD501" i="2" l="1"/>
  <c r="AV501" i="2"/>
  <c r="BH501" i="2" s="1"/>
  <c r="AB502" i="2"/>
  <c r="AR502" i="2"/>
  <c r="AS502" i="2"/>
  <c r="BC501" i="2"/>
  <c r="BB501" i="2"/>
  <c r="S504" i="2"/>
  <c r="AA504" i="2"/>
  <c r="AK504" i="2" s="1"/>
  <c r="AY501" i="2"/>
  <c r="BA501" i="2"/>
  <c r="AT502" i="2"/>
  <c r="BD502" i="2" s="1"/>
  <c r="AO502" i="2"/>
  <c r="AP502" i="2"/>
  <c r="AM503" i="2"/>
  <c r="AN502" i="2"/>
  <c r="AQ502" i="2"/>
  <c r="BG502" i="2"/>
  <c r="AX501" i="2"/>
  <c r="AZ501" i="2"/>
  <c r="L504" i="2"/>
  <c r="N504" i="2"/>
  <c r="V504" i="2" s="1"/>
  <c r="P504" i="2"/>
  <c r="Q504" i="2"/>
  <c r="Y504" i="2" s="1"/>
  <c r="AI504" i="2" s="1"/>
  <c r="O504" i="2"/>
  <c r="W504" i="2" s="1"/>
  <c r="R504" i="2"/>
  <c r="Z504" i="2" s="1"/>
  <c r="AJ504" i="2" s="1"/>
  <c r="M504" i="2"/>
  <c r="AG503" i="2"/>
  <c r="AH503" i="2"/>
  <c r="U503" i="2"/>
  <c r="AE503" i="2" s="1"/>
  <c r="V503" i="2"/>
  <c r="AF503" i="2" s="1"/>
  <c r="K505" i="2"/>
  <c r="AD503" i="2"/>
  <c r="BC502" i="2" l="1"/>
  <c r="AV502" i="2"/>
  <c r="BH502" i="2" s="1"/>
  <c r="AB503" i="2"/>
  <c r="AS503" i="2"/>
  <c r="AR503" i="2"/>
  <c r="BB502" i="2"/>
  <c r="S505" i="2"/>
  <c r="AA505" i="2"/>
  <c r="AK505" i="2" s="1"/>
  <c r="BA502" i="2"/>
  <c r="AY502" i="2"/>
  <c r="AZ502" i="2"/>
  <c r="AX502" i="2"/>
  <c r="AT503" i="2"/>
  <c r="AQ503" i="2"/>
  <c r="AO503" i="2"/>
  <c r="AP503" i="2"/>
  <c r="AM504" i="2"/>
  <c r="AN503" i="2"/>
  <c r="BG503" i="2"/>
  <c r="L505" i="2"/>
  <c r="T505" i="2" s="1"/>
  <c r="N505" i="2"/>
  <c r="P505" i="2"/>
  <c r="X505" i="2" s="1"/>
  <c r="Q505" i="2"/>
  <c r="O505" i="2"/>
  <c r="R505" i="2"/>
  <c r="Z505" i="2" s="1"/>
  <c r="AJ505" i="2" s="1"/>
  <c r="M505" i="2"/>
  <c r="AF504" i="2"/>
  <c r="AG504" i="2"/>
  <c r="U504" i="2"/>
  <c r="AE504" i="2" s="1"/>
  <c r="X504" i="2"/>
  <c r="AH504" i="2" s="1"/>
  <c r="T504" i="2"/>
  <c r="K506" i="2"/>
  <c r="BD503" i="2" l="1"/>
  <c r="AV503" i="2"/>
  <c r="BH503" i="2" s="1"/>
  <c r="AB504" i="2"/>
  <c r="AS504" i="2"/>
  <c r="AR504" i="2"/>
  <c r="BB503" i="2"/>
  <c r="BC503" i="2"/>
  <c r="S506" i="2"/>
  <c r="AA506" i="2"/>
  <c r="AK506" i="2" s="1"/>
  <c r="AZ503" i="2"/>
  <c r="AY503" i="2"/>
  <c r="BA503" i="2"/>
  <c r="AX503" i="2"/>
  <c r="AT504" i="2"/>
  <c r="AO504" i="2"/>
  <c r="AP504" i="2"/>
  <c r="AM505" i="2"/>
  <c r="AQ504" i="2"/>
  <c r="AN504" i="2"/>
  <c r="BG504" i="2"/>
  <c r="L506" i="2"/>
  <c r="T506" i="2" s="1"/>
  <c r="N506" i="2"/>
  <c r="V506" i="2" s="1"/>
  <c r="P506" i="2"/>
  <c r="Q506" i="2"/>
  <c r="Y506" i="2" s="1"/>
  <c r="AI506" i="2" s="1"/>
  <c r="O506" i="2"/>
  <c r="R506" i="2"/>
  <c r="Z506" i="2" s="1"/>
  <c r="AJ506" i="2" s="1"/>
  <c r="M506" i="2"/>
  <c r="AD504" i="2"/>
  <c r="Y505" i="2"/>
  <c r="AI505" i="2" s="1"/>
  <c r="W505" i="2"/>
  <c r="AG505" i="2" s="1"/>
  <c r="AH505" i="2"/>
  <c r="U505" i="2"/>
  <c r="AE505" i="2" s="1"/>
  <c r="V505" i="2"/>
  <c r="AD505" i="2"/>
  <c r="K507" i="2"/>
  <c r="AV504" i="2" l="1"/>
  <c r="BH504" i="2" s="1"/>
  <c r="AB505" i="2"/>
  <c r="AS505" i="2"/>
  <c r="AR505" i="2"/>
  <c r="BB504" i="2"/>
  <c r="BD504" i="2"/>
  <c r="BC504" i="2"/>
  <c r="S507" i="2"/>
  <c r="AA507" i="2"/>
  <c r="AK507" i="2" s="1"/>
  <c r="AZ504" i="2"/>
  <c r="AT505" i="2"/>
  <c r="AN505" i="2"/>
  <c r="AQ505" i="2"/>
  <c r="AO505" i="2"/>
  <c r="AP505" i="2"/>
  <c r="AM506" i="2"/>
  <c r="BG505" i="2"/>
  <c r="AX504" i="2"/>
  <c r="AY504" i="2"/>
  <c r="BA504" i="2"/>
  <c r="L507" i="2"/>
  <c r="T507" i="2" s="1"/>
  <c r="N507" i="2"/>
  <c r="P507" i="2"/>
  <c r="Q507" i="2"/>
  <c r="Y507" i="2" s="1"/>
  <c r="O507" i="2"/>
  <c r="R507" i="2"/>
  <c r="Z507" i="2" s="1"/>
  <c r="AJ507" i="2" s="1"/>
  <c r="M507" i="2"/>
  <c r="U507" i="2" s="1"/>
  <c r="AF505" i="2"/>
  <c r="W506" i="2"/>
  <c r="AG506" i="2" s="1"/>
  <c r="AF506" i="2"/>
  <c r="U506" i="2"/>
  <c r="AE506" i="2" s="1"/>
  <c r="X506" i="2"/>
  <c r="AH506" i="2" s="1"/>
  <c r="AD506" i="2"/>
  <c r="K508" i="2"/>
  <c r="BD505" i="2" l="1"/>
  <c r="AV505" i="2"/>
  <c r="AB506" i="2"/>
  <c r="AS506" i="2"/>
  <c r="AR506" i="2"/>
  <c r="BB505" i="2"/>
  <c r="BC505" i="2"/>
  <c r="S508" i="2"/>
  <c r="AA508" i="2" s="1"/>
  <c r="AK508" i="2" s="1"/>
  <c r="BA505" i="2"/>
  <c r="AY505" i="2"/>
  <c r="AT506" i="2"/>
  <c r="AQ506" i="2"/>
  <c r="AO506" i="2"/>
  <c r="AP506" i="2"/>
  <c r="AM507" i="2"/>
  <c r="AN506" i="2"/>
  <c r="BG506" i="2"/>
  <c r="AX505" i="2"/>
  <c r="AZ505" i="2"/>
  <c r="L508" i="2"/>
  <c r="T508" i="2" s="1"/>
  <c r="N508" i="2"/>
  <c r="P508" i="2"/>
  <c r="X508" i="2" s="1"/>
  <c r="Q508" i="2"/>
  <c r="Y508" i="2" s="1"/>
  <c r="AI508" i="2" s="1"/>
  <c r="O508" i="2"/>
  <c r="R508" i="2"/>
  <c r="Z508" i="2" s="1"/>
  <c r="AJ508" i="2" s="1"/>
  <c r="M508" i="2"/>
  <c r="U508" i="2" s="1"/>
  <c r="AI507" i="2"/>
  <c r="V507" i="2"/>
  <c r="AF507" i="2" s="1"/>
  <c r="AE507" i="2"/>
  <c r="W507" i="2"/>
  <c r="AG507" i="2" s="1"/>
  <c r="X507" i="2"/>
  <c r="AH507" i="2" s="1"/>
  <c r="AD507" i="2"/>
  <c r="K509" i="2"/>
  <c r="BD506" i="2" l="1"/>
  <c r="BB506" i="2"/>
  <c r="AV506" i="2"/>
  <c r="BH506" i="2" s="1"/>
  <c r="AB507" i="2"/>
  <c r="AS507" i="2"/>
  <c r="AR507" i="2"/>
  <c r="BC506" i="2"/>
  <c r="S509" i="2"/>
  <c r="AA509" i="2"/>
  <c r="AK509" i="2" s="1"/>
  <c r="AY506" i="2"/>
  <c r="AX506" i="2"/>
  <c r="BA506" i="2"/>
  <c r="AT507" i="2"/>
  <c r="AO507" i="2"/>
  <c r="AP507" i="2"/>
  <c r="AM508" i="2"/>
  <c r="AQ507" i="2"/>
  <c r="AN507" i="2"/>
  <c r="BG507" i="2"/>
  <c r="AZ506" i="2"/>
  <c r="L509" i="2"/>
  <c r="T509" i="2" s="1"/>
  <c r="N509" i="2"/>
  <c r="P509" i="2"/>
  <c r="X509" i="2" s="1"/>
  <c r="Q509" i="2"/>
  <c r="O509" i="2"/>
  <c r="W509" i="2" s="1"/>
  <c r="R509" i="2"/>
  <c r="Z509" i="2" s="1"/>
  <c r="AJ509" i="2" s="1"/>
  <c r="M509" i="2"/>
  <c r="AH508" i="2"/>
  <c r="AE508" i="2"/>
  <c r="W508" i="2"/>
  <c r="AG508" i="2" s="1"/>
  <c r="V508" i="2"/>
  <c r="AF508" i="2" s="1"/>
  <c r="K510" i="2"/>
  <c r="AD508" i="2"/>
  <c r="BD507" i="2" l="1"/>
  <c r="AV507" i="2"/>
  <c r="BH507" i="2" s="1"/>
  <c r="AB508" i="2"/>
  <c r="AS508" i="2"/>
  <c r="AR508" i="2"/>
  <c r="BB507" i="2"/>
  <c r="BC507" i="2"/>
  <c r="S510" i="2"/>
  <c r="AA510" i="2"/>
  <c r="AK510" i="2" s="1"/>
  <c r="AZ507" i="2"/>
  <c r="AT508" i="2"/>
  <c r="AO508" i="2"/>
  <c r="AP508" i="2"/>
  <c r="AM509" i="2"/>
  <c r="AN508" i="2"/>
  <c r="AQ508" i="2"/>
  <c r="BG508" i="2"/>
  <c r="AX507" i="2"/>
  <c r="AY507" i="2"/>
  <c r="BA507" i="2"/>
  <c r="L510" i="2"/>
  <c r="T510" i="2" s="1"/>
  <c r="N510" i="2"/>
  <c r="P510" i="2"/>
  <c r="Q510" i="2"/>
  <c r="Y510" i="2" s="1"/>
  <c r="AI510" i="2" s="1"/>
  <c r="O510" i="2"/>
  <c r="W510" i="2" s="1"/>
  <c r="R510" i="2"/>
  <c r="Z510" i="2" s="1"/>
  <c r="AJ510" i="2" s="1"/>
  <c r="M510" i="2"/>
  <c r="Y509" i="2"/>
  <c r="AI509" i="2" s="1"/>
  <c r="AG509" i="2"/>
  <c r="AH509" i="2"/>
  <c r="U509" i="2"/>
  <c r="AE509" i="2" s="1"/>
  <c r="V509" i="2"/>
  <c r="AF509" i="2" s="1"/>
  <c r="K511" i="2"/>
  <c r="AD509" i="2"/>
  <c r="AV508" i="2" l="1"/>
  <c r="BH508" i="2" s="1"/>
  <c r="AB509" i="2"/>
  <c r="BD508" i="2"/>
  <c r="AS509" i="2"/>
  <c r="AR509" i="2"/>
  <c r="BB508" i="2"/>
  <c r="BC508" i="2"/>
  <c r="S511" i="2"/>
  <c r="AA511" i="2"/>
  <c r="AK511" i="2" s="1"/>
  <c r="BA508" i="2"/>
  <c r="AY508" i="2"/>
  <c r="AZ508" i="2"/>
  <c r="AX508" i="2"/>
  <c r="AT509" i="2"/>
  <c r="AQ509" i="2"/>
  <c r="AO509" i="2"/>
  <c r="AP509" i="2"/>
  <c r="AM510" i="2"/>
  <c r="AN509" i="2"/>
  <c r="BG509" i="2"/>
  <c r="L511" i="2"/>
  <c r="T511" i="2" s="1"/>
  <c r="N511" i="2"/>
  <c r="P511" i="2"/>
  <c r="Q511" i="2"/>
  <c r="Y511" i="2" s="1"/>
  <c r="AI511" i="2" s="1"/>
  <c r="O511" i="2"/>
  <c r="R511" i="2"/>
  <c r="Z511" i="2" s="1"/>
  <c r="AJ511" i="2" s="1"/>
  <c r="M511" i="2"/>
  <c r="U511" i="2" s="1"/>
  <c r="V510" i="2"/>
  <c r="AF510" i="2" s="1"/>
  <c r="AG510" i="2"/>
  <c r="U510" i="2"/>
  <c r="X510" i="2"/>
  <c r="AH510" i="2" s="1"/>
  <c r="K512" i="2"/>
  <c r="AD510" i="2"/>
  <c r="AB510" i="2" l="1"/>
  <c r="AV509" i="2"/>
  <c r="BH509" i="2" s="1"/>
  <c r="AS510" i="2"/>
  <c r="AR510" i="2"/>
  <c r="BB509" i="2"/>
  <c r="BD509" i="2"/>
  <c r="BC509" i="2"/>
  <c r="S512" i="2"/>
  <c r="AA512" i="2"/>
  <c r="AK512" i="2" s="1"/>
  <c r="AY509" i="2"/>
  <c r="AZ509" i="2"/>
  <c r="AX509" i="2"/>
  <c r="BA509" i="2"/>
  <c r="AT510" i="2"/>
  <c r="AQ510" i="2"/>
  <c r="AP510" i="2"/>
  <c r="AM511" i="2"/>
  <c r="AO510" i="2"/>
  <c r="AN510" i="2"/>
  <c r="BG510" i="2"/>
  <c r="L512" i="2"/>
  <c r="T512" i="2" s="1"/>
  <c r="N512" i="2"/>
  <c r="P512" i="2"/>
  <c r="X512" i="2" s="1"/>
  <c r="Q512" i="2"/>
  <c r="Y512" i="2" s="1"/>
  <c r="AI512" i="2" s="1"/>
  <c r="O512" i="2"/>
  <c r="R512" i="2"/>
  <c r="Z512" i="2" s="1"/>
  <c r="AJ512" i="2" s="1"/>
  <c r="M512" i="2"/>
  <c r="AE510" i="2"/>
  <c r="V511" i="2"/>
  <c r="AF511" i="2" s="1"/>
  <c r="AE511" i="2"/>
  <c r="W511" i="2"/>
  <c r="AG511" i="2" s="1"/>
  <c r="X511" i="2"/>
  <c r="AH511" i="2" s="1"/>
  <c r="AD511" i="2"/>
  <c r="K513" i="2"/>
  <c r="AV510" i="2" l="1"/>
  <c r="BH510" i="2" s="1"/>
  <c r="AB511" i="2"/>
  <c r="AS511" i="2"/>
  <c r="AR511" i="2"/>
  <c r="BD510" i="2"/>
  <c r="BB510" i="2"/>
  <c r="BC510" i="2"/>
  <c r="S513" i="2"/>
  <c r="AA513" i="2"/>
  <c r="AK513" i="2" s="1"/>
  <c r="AZ510" i="2"/>
  <c r="BA510" i="2"/>
  <c r="AY510" i="2"/>
  <c r="AX510" i="2"/>
  <c r="AT511" i="2"/>
  <c r="AN511" i="2"/>
  <c r="AQ511" i="2"/>
  <c r="AM512" i="2"/>
  <c r="AO511" i="2"/>
  <c r="AP511" i="2"/>
  <c r="BG511" i="2"/>
  <c r="L513" i="2"/>
  <c r="T513" i="2" s="1"/>
  <c r="N513" i="2"/>
  <c r="P513" i="2"/>
  <c r="Q513" i="2"/>
  <c r="Y513" i="2" s="1"/>
  <c r="O513" i="2"/>
  <c r="R513" i="2"/>
  <c r="Z513" i="2" s="1"/>
  <c r="AJ513" i="2" s="1"/>
  <c r="M513" i="2"/>
  <c r="U513" i="2" s="1"/>
  <c r="U512" i="2"/>
  <c r="AH512" i="2"/>
  <c r="W512" i="2"/>
  <c r="AG512" i="2" s="1"/>
  <c r="V512" i="2"/>
  <c r="AF512" i="2" s="1"/>
  <c r="K514" i="2"/>
  <c r="AD512" i="2"/>
  <c r="AB512" i="2" l="1"/>
  <c r="AV511" i="2"/>
  <c r="BH511" i="2" s="1"/>
  <c r="BD511" i="2"/>
  <c r="BB511" i="2"/>
  <c r="AS512" i="2"/>
  <c r="AR512" i="2"/>
  <c r="BC511" i="2"/>
  <c r="S514" i="2"/>
  <c r="AA514" i="2"/>
  <c r="AK514" i="2" s="1"/>
  <c r="BA511" i="2"/>
  <c r="AT512" i="2"/>
  <c r="AN512" i="2"/>
  <c r="AQ512" i="2"/>
  <c r="AO512" i="2"/>
  <c r="AP512" i="2"/>
  <c r="AM513" i="2"/>
  <c r="BG512" i="2"/>
  <c r="AZ511" i="2"/>
  <c r="AX511" i="2"/>
  <c r="AY511" i="2"/>
  <c r="L514" i="2"/>
  <c r="T514" i="2" s="1"/>
  <c r="N514" i="2"/>
  <c r="P514" i="2"/>
  <c r="Q514" i="2"/>
  <c r="Y514" i="2" s="1"/>
  <c r="AI514" i="2" s="1"/>
  <c r="O514" i="2"/>
  <c r="R514" i="2"/>
  <c r="Z514" i="2" s="1"/>
  <c r="AJ514" i="2" s="1"/>
  <c r="M514" i="2"/>
  <c r="U514" i="2" s="1"/>
  <c r="AI513" i="2"/>
  <c r="AE512" i="2"/>
  <c r="V513" i="2"/>
  <c r="AE513" i="2"/>
  <c r="W513" i="2"/>
  <c r="AG513" i="2" s="1"/>
  <c r="X513" i="2"/>
  <c r="AH513" i="2" s="1"/>
  <c r="AD513" i="2"/>
  <c r="K515" i="2"/>
  <c r="BD512" i="2" l="1"/>
  <c r="BB512" i="2"/>
  <c r="AB513" i="2"/>
  <c r="AV512" i="2"/>
  <c r="BH512" i="2" s="1"/>
  <c r="AS513" i="2"/>
  <c r="AR513" i="2"/>
  <c r="BC512" i="2"/>
  <c r="S515" i="2"/>
  <c r="AA515" i="2"/>
  <c r="AK515" i="2" s="1"/>
  <c r="BA512" i="2"/>
  <c r="AY512" i="2"/>
  <c r="AT513" i="2"/>
  <c r="AO513" i="2"/>
  <c r="AP513" i="2"/>
  <c r="AM514" i="2"/>
  <c r="AQ513" i="2"/>
  <c r="AN513" i="2"/>
  <c r="BG513" i="2"/>
  <c r="AX512" i="2"/>
  <c r="AZ512" i="2"/>
  <c r="L515" i="2"/>
  <c r="T515" i="2" s="1"/>
  <c r="N515" i="2"/>
  <c r="P515" i="2"/>
  <c r="Q515" i="2"/>
  <c r="O515" i="2"/>
  <c r="R515" i="2"/>
  <c r="Z515" i="2" s="1"/>
  <c r="AJ515" i="2" s="1"/>
  <c r="M515" i="2"/>
  <c r="X514" i="2"/>
  <c r="AH514" i="2" s="1"/>
  <c r="AF513" i="2"/>
  <c r="AE514" i="2"/>
  <c r="W514" i="2"/>
  <c r="AG514" i="2" s="1"/>
  <c r="V514" i="2"/>
  <c r="AF514" i="2" s="1"/>
  <c r="K516" i="2"/>
  <c r="AD514" i="2"/>
  <c r="AV513" i="2" l="1"/>
  <c r="BH513" i="2" s="1"/>
  <c r="AB514" i="2"/>
  <c r="BD513" i="2"/>
  <c r="BB513" i="2"/>
  <c r="AS514" i="2"/>
  <c r="AR514" i="2"/>
  <c r="BC513" i="2"/>
  <c r="S516" i="2"/>
  <c r="AA516" i="2"/>
  <c r="AK516" i="2" s="1"/>
  <c r="AY513" i="2"/>
  <c r="BA513" i="2"/>
  <c r="AX513" i="2"/>
  <c r="AT514" i="2"/>
  <c r="AQ514" i="2"/>
  <c r="AM515" i="2"/>
  <c r="AO514" i="2"/>
  <c r="AP514" i="2"/>
  <c r="AN514" i="2"/>
  <c r="BG514" i="2"/>
  <c r="AZ513" i="2"/>
  <c r="L516" i="2"/>
  <c r="T516" i="2" s="1"/>
  <c r="N516" i="2"/>
  <c r="P516" i="2"/>
  <c r="Q516" i="2"/>
  <c r="Y516" i="2" s="1"/>
  <c r="AI516" i="2" s="1"/>
  <c r="O516" i="2"/>
  <c r="R516" i="2"/>
  <c r="Z516" i="2" s="1"/>
  <c r="AJ516" i="2" s="1"/>
  <c r="M516" i="2"/>
  <c r="U516" i="2" s="1"/>
  <c r="Y515" i="2"/>
  <c r="AI515" i="2" s="1"/>
  <c r="U515" i="2"/>
  <c r="AE515" i="2" s="1"/>
  <c r="V515" i="2"/>
  <c r="AF515" i="2" s="1"/>
  <c r="W515" i="2"/>
  <c r="AG515" i="2" s="1"/>
  <c r="X515" i="2"/>
  <c r="AH515" i="2" s="1"/>
  <c r="K517" i="2"/>
  <c r="AD515" i="2"/>
  <c r="BB514" i="2" l="1"/>
  <c r="AB515" i="2"/>
  <c r="AV514" i="2"/>
  <c r="BH514" i="2" s="1"/>
  <c r="AS515" i="2"/>
  <c r="AR515" i="2"/>
  <c r="BC514" i="2"/>
  <c r="BD514" i="2"/>
  <c r="S517" i="2"/>
  <c r="AA517" i="2"/>
  <c r="AK517" i="2" s="1"/>
  <c r="AY514" i="2"/>
  <c r="AZ514" i="2"/>
  <c r="BA514" i="2"/>
  <c r="AX514" i="2"/>
  <c r="AT515" i="2"/>
  <c r="AO515" i="2"/>
  <c r="AP515" i="2"/>
  <c r="AM516" i="2"/>
  <c r="AN515" i="2"/>
  <c r="AQ515" i="2"/>
  <c r="BG515" i="2"/>
  <c r="L517" i="2"/>
  <c r="T517" i="2" s="1"/>
  <c r="N517" i="2"/>
  <c r="V517" i="2" s="1"/>
  <c r="P517" i="2"/>
  <c r="Q517" i="2"/>
  <c r="Y517" i="2" s="1"/>
  <c r="O517" i="2"/>
  <c r="R517" i="2"/>
  <c r="Z517" i="2" s="1"/>
  <c r="AJ517" i="2" s="1"/>
  <c r="M517" i="2"/>
  <c r="U517" i="2" s="1"/>
  <c r="X516" i="2"/>
  <c r="AH516" i="2" s="1"/>
  <c r="AE516" i="2"/>
  <c r="W516" i="2"/>
  <c r="AG516" i="2" s="1"/>
  <c r="V516" i="2"/>
  <c r="AF516" i="2" s="1"/>
  <c r="K518" i="2"/>
  <c r="AD516" i="2"/>
  <c r="AV515" i="2" l="1"/>
  <c r="BH515" i="2" s="1"/>
  <c r="AB516" i="2"/>
  <c r="AR516" i="2"/>
  <c r="AS516" i="2"/>
  <c r="BB515" i="2"/>
  <c r="BD515" i="2"/>
  <c r="BC515" i="2"/>
  <c r="S518" i="2"/>
  <c r="AA518" i="2"/>
  <c r="AK518" i="2" s="1"/>
  <c r="AZ515" i="2"/>
  <c r="AT516" i="2"/>
  <c r="AN516" i="2"/>
  <c r="AQ516" i="2"/>
  <c r="AM517" i="2"/>
  <c r="AO516" i="2"/>
  <c r="AP516" i="2"/>
  <c r="BG516" i="2"/>
  <c r="BA515" i="2"/>
  <c r="AY515" i="2"/>
  <c r="AX515" i="2"/>
  <c r="L518" i="2"/>
  <c r="T518" i="2" s="1"/>
  <c r="N518" i="2"/>
  <c r="P518" i="2"/>
  <c r="Q518" i="2"/>
  <c r="Y518" i="2" s="1"/>
  <c r="AI518" i="2" s="1"/>
  <c r="O518" i="2"/>
  <c r="R518" i="2"/>
  <c r="Z518" i="2" s="1"/>
  <c r="AJ518" i="2" s="1"/>
  <c r="M518" i="2"/>
  <c r="AI517" i="2"/>
  <c r="AE517" i="2"/>
  <c r="AF517" i="2"/>
  <c r="W517" i="2"/>
  <c r="AG517" i="2" s="1"/>
  <c r="X517" i="2"/>
  <c r="AH517" i="2" s="1"/>
  <c r="K519" i="2"/>
  <c r="AD517" i="2"/>
  <c r="BD516" i="2" l="1"/>
  <c r="AV516" i="2"/>
  <c r="BH516" i="2" s="1"/>
  <c r="AB517" i="2"/>
  <c r="BC516" i="2"/>
  <c r="AS517" i="2"/>
  <c r="AR517" i="2"/>
  <c r="BB516" i="2"/>
  <c r="S519" i="2"/>
  <c r="AA519" i="2" s="1"/>
  <c r="AK519" i="2" s="1"/>
  <c r="BA516" i="2"/>
  <c r="AZ516" i="2"/>
  <c r="AY516" i="2"/>
  <c r="AX516" i="2"/>
  <c r="AT517" i="2"/>
  <c r="AQ517" i="2"/>
  <c r="AO517" i="2"/>
  <c r="AP517" i="2"/>
  <c r="AM518" i="2"/>
  <c r="AN517" i="2"/>
  <c r="BG517" i="2"/>
  <c r="L519" i="2"/>
  <c r="T519" i="2" s="1"/>
  <c r="N519" i="2"/>
  <c r="P519" i="2"/>
  <c r="Q519" i="2"/>
  <c r="Y519" i="2" s="1"/>
  <c r="AI519" i="2" s="1"/>
  <c r="O519" i="2"/>
  <c r="R519" i="2"/>
  <c r="Z519" i="2" s="1"/>
  <c r="AJ519" i="2" s="1"/>
  <c r="M519" i="2"/>
  <c r="W518" i="2"/>
  <c r="AG518" i="2" s="1"/>
  <c r="V518" i="2"/>
  <c r="AF518" i="2" s="1"/>
  <c r="U518" i="2"/>
  <c r="AE518" i="2" s="1"/>
  <c r="X518" i="2"/>
  <c r="AH518" i="2" s="1"/>
  <c r="K520" i="2"/>
  <c r="AD518" i="2"/>
  <c r="BD517" i="2" l="1"/>
  <c r="AV517" i="2"/>
  <c r="BH517" i="2" s="1"/>
  <c r="AB518" i="2"/>
  <c r="AS518" i="2"/>
  <c r="AR518" i="2"/>
  <c r="BB517" i="2"/>
  <c r="BC517" i="2"/>
  <c r="S520" i="2"/>
  <c r="AA520" i="2"/>
  <c r="AK520" i="2" s="1"/>
  <c r="BA517" i="2"/>
  <c r="AZ517" i="2"/>
  <c r="AY517" i="2"/>
  <c r="AX517" i="2"/>
  <c r="AT518" i="2"/>
  <c r="AQ518" i="2"/>
  <c r="AO518" i="2"/>
  <c r="AP518" i="2"/>
  <c r="AM519" i="2"/>
  <c r="AN518" i="2"/>
  <c r="BG518" i="2"/>
  <c r="L520" i="2"/>
  <c r="N520" i="2"/>
  <c r="P520" i="2"/>
  <c r="X520" i="2" s="1"/>
  <c r="Q520" i="2"/>
  <c r="Y520" i="2" s="1"/>
  <c r="O520" i="2"/>
  <c r="R520" i="2"/>
  <c r="Z520" i="2" s="1"/>
  <c r="AJ520" i="2" s="1"/>
  <c r="M520" i="2"/>
  <c r="U520" i="2" s="1"/>
  <c r="U519" i="2"/>
  <c r="AE519" i="2" s="1"/>
  <c r="V519" i="2"/>
  <c r="AF519" i="2" s="1"/>
  <c r="W519" i="2"/>
  <c r="AG519" i="2" s="1"/>
  <c r="X519" i="2"/>
  <c r="AH519" i="2" s="1"/>
  <c r="AD519" i="2"/>
  <c r="K521" i="2"/>
  <c r="AV518" i="2" l="1"/>
  <c r="BH518" i="2" s="1"/>
  <c r="AB519" i="2"/>
  <c r="BB518" i="2"/>
  <c r="AS519" i="2"/>
  <c r="AR519" i="2"/>
  <c r="BD518" i="2"/>
  <c r="BC518" i="2"/>
  <c r="S521" i="2"/>
  <c r="AA521" i="2"/>
  <c r="AK521" i="2" s="1"/>
  <c r="AZ518" i="2"/>
  <c r="AY518" i="2"/>
  <c r="AX518" i="2"/>
  <c r="BA518" i="2"/>
  <c r="AT519" i="2"/>
  <c r="AO519" i="2"/>
  <c r="AP519" i="2"/>
  <c r="AM520" i="2"/>
  <c r="AQ519" i="2"/>
  <c r="AN519" i="2"/>
  <c r="BG519" i="2"/>
  <c r="L521" i="2"/>
  <c r="T521" i="2" s="1"/>
  <c r="N521" i="2"/>
  <c r="P521" i="2"/>
  <c r="X521" i="2" s="1"/>
  <c r="Q521" i="2"/>
  <c r="Y521" i="2" s="1"/>
  <c r="AI521" i="2" s="1"/>
  <c r="O521" i="2"/>
  <c r="W521" i="2" s="1"/>
  <c r="R521" i="2"/>
  <c r="Z521" i="2" s="1"/>
  <c r="AJ521" i="2" s="1"/>
  <c r="M521" i="2"/>
  <c r="AI520" i="2"/>
  <c r="T520" i="2"/>
  <c r="AH520" i="2"/>
  <c r="AE520" i="2"/>
  <c r="W520" i="2"/>
  <c r="AG520" i="2" s="1"/>
  <c r="V520" i="2"/>
  <c r="AF520" i="2" s="1"/>
  <c r="K522" i="2"/>
  <c r="AB520" i="2" l="1"/>
  <c r="AV519" i="2"/>
  <c r="BH519" i="2" s="1"/>
  <c r="AS520" i="2"/>
  <c r="AR520" i="2"/>
  <c r="BB519" i="2"/>
  <c r="BD519" i="2"/>
  <c r="BC519" i="2"/>
  <c r="S522" i="2"/>
  <c r="AA522" i="2"/>
  <c r="AK522" i="2" s="1"/>
  <c r="AZ519" i="2"/>
  <c r="AY519" i="2"/>
  <c r="BA519" i="2"/>
  <c r="AX519" i="2"/>
  <c r="AT520" i="2"/>
  <c r="AP520" i="2"/>
  <c r="AN520" i="2"/>
  <c r="AQ520" i="2"/>
  <c r="AO520" i="2"/>
  <c r="AM521" i="2"/>
  <c r="BG520" i="2"/>
  <c r="L522" i="2"/>
  <c r="T522" i="2" s="1"/>
  <c r="N522" i="2"/>
  <c r="P522" i="2"/>
  <c r="X522" i="2" s="1"/>
  <c r="Q522" i="2"/>
  <c r="O522" i="2"/>
  <c r="R522" i="2"/>
  <c r="Z522" i="2" s="1"/>
  <c r="AJ522" i="2" s="1"/>
  <c r="M522" i="2"/>
  <c r="AD520" i="2"/>
  <c r="AG521" i="2"/>
  <c r="AH521" i="2"/>
  <c r="U521" i="2"/>
  <c r="AE521" i="2" s="1"/>
  <c r="V521" i="2"/>
  <c r="AF521" i="2" s="1"/>
  <c r="AD521" i="2"/>
  <c r="K523" i="2"/>
  <c r="AV520" i="2" l="1"/>
  <c r="BH520" i="2" s="1"/>
  <c r="AB521" i="2"/>
  <c r="BD520" i="2"/>
  <c r="BB520" i="2"/>
  <c r="AS521" i="2"/>
  <c r="AR521" i="2"/>
  <c r="BC520" i="2"/>
  <c r="S523" i="2"/>
  <c r="AA523" i="2"/>
  <c r="AK523" i="2" s="1"/>
  <c r="AY520" i="2"/>
  <c r="BA520" i="2"/>
  <c r="AX520" i="2"/>
  <c r="AT521" i="2"/>
  <c r="AO521" i="2"/>
  <c r="AP521" i="2"/>
  <c r="AM522" i="2"/>
  <c r="AQ521" i="2"/>
  <c r="AN521" i="2"/>
  <c r="BG521" i="2"/>
  <c r="AZ520" i="2"/>
  <c r="L523" i="2"/>
  <c r="T523" i="2" s="1"/>
  <c r="N523" i="2"/>
  <c r="P523" i="2"/>
  <c r="Q523" i="2"/>
  <c r="Y523" i="2" s="1"/>
  <c r="O523" i="2"/>
  <c r="W523" i="2" s="1"/>
  <c r="R523" i="2"/>
  <c r="Z523" i="2" s="1"/>
  <c r="AJ523" i="2" s="1"/>
  <c r="M523" i="2"/>
  <c r="Y522" i="2"/>
  <c r="AI522" i="2" s="1"/>
  <c r="U522" i="2"/>
  <c r="AE522" i="2" s="1"/>
  <c r="AH522" i="2"/>
  <c r="W522" i="2"/>
  <c r="AG522" i="2" s="1"/>
  <c r="V522" i="2"/>
  <c r="AF522" i="2" s="1"/>
  <c r="AD522" i="2"/>
  <c r="K524" i="2"/>
  <c r="AB522" i="2" l="1"/>
  <c r="AV521" i="2"/>
  <c r="BB521" i="2"/>
  <c r="BC521" i="2"/>
  <c r="AS522" i="2"/>
  <c r="AR522" i="2"/>
  <c r="BD521" i="2"/>
  <c r="S524" i="2"/>
  <c r="AA524" i="2"/>
  <c r="AK524" i="2" s="1"/>
  <c r="BA521" i="2"/>
  <c r="AY521" i="2"/>
  <c r="AX521" i="2"/>
  <c r="AT522" i="2"/>
  <c r="AO522" i="2"/>
  <c r="AP522" i="2"/>
  <c r="AM523" i="2"/>
  <c r="AN522" i="2"/>
  <c r="AQ522" i="2"/>
  <c r="BG522" i="2"/>
  <c r="AZ521" i="2"/>
  <c r="L524" i="2"/>
  <c r="T524" i="2" s="1"/>
  <c r="N524" i="2"/>
  <c r="V524" i="2" s="1"/>
  <c r="P524" i="2"/>
  <c r="Q524" i="2"/>
  <c r="Y524" i="2" s="1"/>
  <c r="AI524" i="2" s="1"/>
  <c r="O524" i="2"/>
  <c r="R524" i="2"/>
  <c r="Z524" i="2" s="1"/>
  <c r="AJ524" i="2" s="1"/>
  <c r="M524" i="2"/>
  <c r="AI523" i="2"/>
  <c r="X523" i="2"/>
  <c r="AH523" i="2" s="1"/>
  <c r="AG523" i="2"/>
  <c r="U523" i="2"/>
  <c r="V523" i="2"/>
  <c r="AF523" i="2" s="1"/>
  <c r="K525" i="2"/>
  <c r="AD523" i="2"/>
  <c r="AV522" i="2" l="1"/>
  <c r="BH522" i="2" s="1"/>
  <c r="AB523" i="2"/>
  <c r="AS523" i="2"/>
  <c r="AR523" i="2"/>
  <c r="BB522" i="2"/>
  <c r="BC522" i="2"/>
  <c r="BD522" i="2"/>
  <c r="S525" i="2"/>
  <c r="AA525" i="2"/>
  <c r="AK525" i="2" s="1"/>
  <c r="AX522" i="2"/>
  <c r="AT523" i="2"/>
  <c r="AQ523" i="2"/>
  <c r="AM524" i="2"/>
  <c r="AO523" i="2"/>
  <c r="AP523" i="2"/>
  <c r="AN523" i="2"/>
  <c r="BG523" i="2"/>
  <c r="AZ522" i="2"/>
  <c r="BA522" i="2"/>
  <c r="AY522" i="2"/>
  <c r="L525" i="2"/>
  <c r="T525" i="2" s="1"/>
  <c r="N525" i="2"/>
  <c r="P525" i="2"/>
  <c r="X525" i="2" s="1"/>
  <c r="Q525" i="2"/>
  <c r="Y525" i="2" s="1"/>
  <c r="O525" i="2"/>
  <c r="R525" i="2"/>
  <c r="Z525" i="2" s="1"/>
  <c r="AJ525" i="2" s="1"/>
  <c r="M525" i="2"/>
  <c r="AE523" i="2"/>
  <c r="W524" i="2"/>
  <c r="AG524" i="2" s="1"/>
  <c r="AF524" i="2"/>
  <c r="U524" i="2"/>
  <c r="AE524" i="2" s="1"/>
  <c r="X524" i="2"/>
  <c r="AH524" i="2" s="1"/>
  <c r="AD524" i="2"/>
  <c r="K526" i="2"/>
  <c r="BD523" i="2" l="1"/>
  <c r="AV523" i="2"/>
  <c r="BH523" i="2" s="1"/>
  <c r="AB524" i="2"/>
  <c r="BB523" i="2"/>
  <c r="AS524" i="2"/>
  <c r="AR524" i="2"/>
  <c r="BC523" i="2"/>
  <c r="S526" i="2"/>
  <c r="AA526" i="2"/>
  <c r="AK526" i="2" s="1"/>
  <c r="BA523" i="2"/>
  <c r="AY523" i="2"/>
  <c r="AT524" i="2"/>
  <c r="AO524" i="2"/>
  <c r="AP524" i="2"/>
  <c r="AM525" i="2"/>
  <c r="AN524" i="2"/>
  <c r="AQ524" i="2"/>
  <c r="BG524" i="2"/>
  <c r="AX523" i="2"/>
  <c r="AZ523" i="2"/>
  <c r="L526" i="2"/>
  <c r="T526" i="2" s="1"/>
  <c r="N526" i="2"/>
  <c r="P526" i="2"/>
  <c r="Q526" i="2"/>
  <c r="Y526" i="2" s="1"/>
  <c r="AI526" i="2" s="1"/>
  <c r="O526" i="2"/>
  <c r="R526" i="2"/>
  <c r="Z526" i="2" s="1"/>
  <c r="AJ526" i="2" s="1"/>
  <c r="M526" i="2"/>
  <c r="AI525" i="2"/>
  <c r="W525" i="2"/>
  <c r="AG525" i="2" s="1"/>
  <c r="AH525" i="2"/>
  <c r="U525" i="2"/>
  <c r="AE525" i="2" s="1"/>
  <c r="V525" i="2"/>
  <c r="AF525" i="2" s="1"/>
  <c r="K527" i="2"/>
  <c r="AD525" i="2"/>
  <c r="BD524" i="2" l="1"/>
  <c r="BB524" i="2"/>
  <c r="AV524" i="2"/>
  <c r="BH524" i="2" s="1"/>
  <c r="AB525" i="2"/>
  <c r="BC524" i="2"/>
  <c r="AS525" i="2"/>
  <c r="AR525" i="2"/>
  <c r="S527" i="2"/>
  <c r="AA527" i="2"/>
  <c r="AK527" i="2" s="1"/>
  <c r="AZ524" i="2"/>
  <c r="BA524" i="2"/>
  <c r="AY524" i="2"/>
  <c r="AX524" i="2"/>
  <c r="AT525" i="2"/>
  <c r="AO525" i="2"/>
  <c r="AP525" i="2"/>
  <c r="AM526" i="2"/>
  <c r="AN525" i="2"/>
  <c r="AQ525" i="2"/>
  <c r="BG525" i="2"/>
  <c r="L527" i="2"/>
  <c r="T527" i="2" s="1"/>
  <c r="N527" i="2"/>
  <c r="P527" i="2"/>
  <c r="Q527" i="2"/>
  <c r="Y527" i="2" s="1"/>
  <c r="O527" i="2"/>
  <c r="W527" i="2" s="1"/>
  <c r="R527" i="2"/>
  <c r="Z527" i="2" s="1"/>
  <c r="AJ527" i="2" s="1"/>
  <c r="M527" i="2"/>
  <c r="U526" i="2"/>
  <c r="AE526" i="2" s="1"/>
  <c r="X526" i="2"/>
  <c r="AH526" i="2" s="1"/>
  <c r="W526" i="2"/>
  <c r="AG526" i="2" s="1"/>
  <c r="V526" i="2"/>
  <c r="AF526" i="2" s="1"/>
  <c r="AD526" i="2"/>
  <c r="K528" i="2"/>
  <c r="BD525" i="2" l="1"/>
  <c r="AV525" i="2"/>
  <c r="BH525" i="2" s="1"/>
  <c r="AB526" i="2"/>
  <c r="AS526" i="2"/>
  <c r="AR526" i="2"/>
  <c r="BB525" i="2"/>
  <c r="BC525" i="2"/>
  <c r="S528" i="2"/>
  <c r="AA528" i="2"/>
  <c r="AK528" i="2" s="1"/>
  <c r="AZ525" i="2"/>
  <c r="AT526" i="2"/>
  <c r="AQ526" i="2"/>
  <c r="AO526" i="2"/>
  <c r="AP526" i="2"/>
  <c r="AM527" i="2"/>
  <c r="AN526" i="2"/>
  <c r="BG526" i="2"/>
  <c r="BA525" i="2"/>
  <c r="AY525" i="2"/>
  <c r="AX525" i="2"/>
  <c r="L528" i="2"/>
  <c r="T528" i="2" s="1"/>
  <c r="N528" i="2"/>
  <c r="P528" i="2"/>
  <c r="Q528" i="2"/>
  <c r="Y528" i="2" s="1"/>
  <c r="AI528" i="2" s="1"/>
  <c r="O528" i="2"/>
  <c r="R528" i="2"/>
  <c r="Z528" i="2" s="1"/>
  <c r="AJ528" i="2" s="1"/>
  <c r="M528" i="2"/>
  <c r="AI527" i="2"/>
  <c r="X527" i="2"/>
  <c r="AH527" i="2" s="1"/>
  <c r="AG527" i="2"/>
  <c r="U527" i="2"/>
  <c r="AE527" i="2" s="1"/>
  <c r="V527" i="2"/>
  <c r="AF527" i="2" s="1"/>
  <c r="AD527" i="2"/>
  <c r="K529" i="2"/>
  <c r="BD526" i="2" l="1"/>
  <c r="AV526" i="2"/>
  <c r="BH526" i="2" s="1"/>
  <c r="AB527" i="2"/>
  <c r="BB526" i="2"/>
  <c r="AR527" i="2"/>
  <c r="AS527" i="2"/>
  <c r="BC526" i="2"/>
  <c r="S529" i="2"/>
  <c r="AA529" i="2"/>
  <c r="AK529" i="2" s="1"/>
  <c r="AZ526" i="2"/>
  <c r="AY526" i="2"/>
  <c r="BA526" i="2"/>
  <c r="AX526" i="2"/>
  <c r="AT527" i="2"/>
  <c r="AM528" i="2"/>
  <c r="AN527" i="2"/>
  <c r="AQ527" i="2"/>
  <c r="AO527" i="2"/>
  <c r="AP527" i="2"/>
  <c r="BG527" i="2"/>
  <c r="L529" i="2"/>
  <c r="T529" i="2" s="1"/>
  <c r="N529" i="2"/>
  <c r="P529" i="2"/>
  <c r="Q529" i="2"/>
  <c r="O529" i="2"/>
  <c r="W529" i="2" s="1"/>
  <c r="R529" i="2"/>
  <c r="Z529" i="2" s="1"/>
  <c r="AJ529" i="2" s="1"/>
  <c r="M529" i="2"/>
  <c r="U528" i="2"/>
  <c r="AE528" i="2" s="1"/>
  <c r="X528" i="2"/>
  <c r="AH528" i="2" s="1"/>
  <c r="W528" i="2"/>
  <c r="AG528" i="2" s="1"/>
  <c r="V528" i="2"/>
  <c r="AF528" i="2" s="1"/>
  <c r="AD528" i="2"/>
  <c r="K530" i="2"/>
  <c r="BC527" i="2" l="1"/>
  <c r="AV527" i="2"/>
  <c r="BH527" i="2" s="1"/>
  <c r="AB528" i="2"/>
  <c r="AS528" i="2"/>
  <c r="AR528" i="2"/>
  <c r="BB527" i="2"/>
  <c r="BD527" i="2"/>
  <c r="S530" i="2"/>
  <c r="AA530" i="2"/>
  <c r="AK530" i="2" s="1"/>
  <c r="AZ527" i="2"/>
  <c r="AY527" i="2"/>
  <c r="BA527" i="2"/>
  <c r="AX527" i="2"/>
  <c r="AT528" i="2"/>
  <c r="AQ528" i="2"/>
  <c r="AO528" i="2"/>
  <c r="AM529" i="2"/>
  <c r="AP528" i="2"/>
  <c r="AN528" i="2"/>
  <c r="BG528" i="2"/>
  <c r="L530" i="2"/>
  <c r="T530" i="2" s="1"/>
  <c r="N530" i="2"/>
  <c r="P530" i="2"/>
  <c r="X530" i="2" s="1"/>
  <c r="Q530" i="2"/>
  <c r="Y530" i="2" s="1"/>
  <c r="O530" i="2"/>
  <c r="R530" i="2"/>
  <c r="Z530" i="2" s="1"/>
  <c r="AJ530" i="2" s="1"/>
  <c r="M530" i="2"/>
  <c r="Y529" i="2"/>
  <c r="AI529" i="2" s="1"/>
  <c r="X529" i="2"/>
  <c r="AH529" i="2" s="1"/>
  <c r="AG529" i="2"/>
  <c r="U529" i="2"/>
  <c r="AE529" i="2" s="1"/>
  <c r="V529" i="2"/>
  <c r="AF529" i="2" s="1"/>
  <c r="AD529" i="2"/>
  <c r="K531" i="2"/>
  <c r="AV528" i="2" l="1"/>
  <c r="BH528" i="2" s="1"/>
  <c r="AB529" i="2"/>
  <c r="AR529" i="2"/>
  <c r="AS529" i="2"/>
  <c r="BB528" i="2"/>
  <c r="BD528" i="2"/>
  <c r="BC528" i="2"/>
  <c r="S531" i="2"/>
  <c r="AA531" i="2"/>
  <c r="AK531" i="2" s="1"/>
  <c r="AZ528" i="2"/>
  <c r="AT529" i="2"/>
  <c r="BD529" i="2" s="1"/>
  <c r="AO529" i="2"/>
  <c r="AP529" i="2"/>
  <c r="AM530" i="2"/>
  <c r="AN529" i="2"/>
  <c r="AQ529" i="2"/>
  <c r="BG529" i="2"/>
  <c r="AY528" i="2"/>
  <c r="AX528" i="2"/>
  <c r="BA528" i="2"/>
  <c r="L531" i="2"/>
  <c r="T531" i="2" s="1"/>
  <c r="N531" i="2"/>
  <c r="V531" i="2" s="1"/>
  <c r="P531" i="2"/>
  <c r="Q531" i="2"/>
  <c r="O531" i="2"/>
  <c r="R531" i="2"/>
  <c r="Z531" i="2" s="1"/>
  <c r="AJ531" i="2" s="1"/>
  <c r="M531" i="2"/>
  <c r="U531" i="2" s="1"/>
  <c r="AI530" i="2"/>
  <c r="U530" i="2"/>
  <c r="AE530" i="2" s="1"/>
  <c r="AH530" i="2"/>
  <c r="W530" i="2"/>
  <c r="AG530" i="2" s="1"/>
  <c r="V530" i="2"/>
  <c r="AF530" i="2" s="1"/>
  <c r="K532" i="2"/>
  <c r="AD530" i="2"/>
  <c r="AV529" i="2" l="1"/>
  <c r="BH529" i="2" s="1"/>
  <c r="AB530" i="2"/>
  <c r="BC529" i="2"/>
  <c r="AS530" i="2"/>
  <c r="AR530" i="2"/>
  <c r="BB529" i="2"/>
  <c r="S532" i="2"/>
  <c r="AA532" i="2"/>
  <c r="AK532" i="2" s="1"/>
  <c r="AT530" i="2"/>
  <c r="AN530" i="2"/>
  <c r="AM531" i="2"/>
  <c r="AQ530" i="2"/>
  <c r="AO530" i="2"/>
  <c r="AP530" i="2"/>
  <c r="BG530" i="2"/>
  <c r="AZ529" i="2"/>
  <c r="BA529" i="2"/>
  <c r="AY529" i="2"/>
  <c r="AX529" i="2"/>
  <c r="L532" i="2"/>
  <c r="T532" i="2" s="1"/>
  <c r="N532" i="2"/>
  <c r="P532" i="2"/>
  <c r="Q532" i="2"/>
  <c r="Y532" i="2" s="1"/>
  <c r="AI532" i="2" s="1"/>
  <c r="O532" i="2"/>
  <c r="R532" i="2"/>
  <c r="Z532" i="2" s="1"/>
  <c r="AJ532" i="2" s="1"/>
  <c r="M532" i="2"/>
  <c r="U532" i="2" s="1"/>
  <c r="Y531" i="2"/>
  <c r="AI531" i="2" s="1"/>
  <c r="AE531" i="2"/>
  <c r="AF531" i="2"/>
  <c r="W531" i="2"/>
  <c r="AG531" i="2" s="1"/>
  <c r="X531" i="2"/>
  <c r="AH531" i="2" s="1"/>
  <c r="AD531" i="2"/>
  <c r="K533" i="2"/>
  <c r="AV530" i="2" l="1"/>
  <c r="BH530" i="2" s="1"/>
  <c r="AB531" i="2"/>
  <c r="AS531" i="2"/>
  <c r="AR531" i="2"/>
  <c r="BB530" i="2"/>
  <c r="BD530" i="2"/>
  <c r="BC530" i="2"/>
  <c r="S533" i="2"/>
  <c r="AA533" i="2"/>
  <c r="AK533" i="2" s="1"/>
  <c r="BA530" i="2"/>
  <c r="AT531" i="2"/>
  <c r="AO531" i="2"/>
  <c r="AP531" i="2"/>
  <c r="AM532" i="2"/>
  <c r="AN531" i="2"/>
  <c r="AQ531" i="2"/>
  <c r="BG531" i="2"/>
  <c r="AZ530" i="2"/>
  <c r="AX530" i="2"/>
  <c r="AY530" i="2"/>
  <c r="L533" i="2"/>
  <c r="T533" i="2" s="1"/>
  <c r="N533" i="2"/>
  <c r="P533" i="2"/>
  <c r="X533" i="2" s="1"/>
  <c r="Q533" i="2"/>
  <c r="O533" i="2"/>
  <c r="R533" i="2"/>
  <c r="Z533" i="2" s="1"/>
  <c r="AJ533" i="2" s="1"/>
  <c r="M533" i="2"/>
  <c r="X532" i="2"/>
  <c r="AH532" i="2" s="1"/>
  <c r="AE532" i="2"/>
  <c r="W532" i="2"/>
  <c r="AG532" i="2" s="1"/>
  <c r="V532" i="2"/>
  <c r="AF532" i="2" s="1"/>
  <c r="K534" i="2"/>
  <c r="AD532" i="2"/>
  <c r="BD531" i="2" l="1"/>
  <c r="AV531" i="2"/>
  <c r="BH531" i="2" s="1"/>
  <c r="AB532" i="2"/>
  <c r="BB531" i="2"/>
  <c r="AS532" i="2"/>
  <c r="AR532" i="2"/>
  <c r="BC531" i="2"/>
  <c r="S534" i="2"/>
  <c r="AA534" i="2"/>
  <c r="AK534" i="2" s="1"/>
  <c r="AT532" i="2"/>
  <c r="AO532" i="2"/>
  <c r="AP532" i="2"/>
  <c r="AM533" i="2"/>
  <c r="AN532" i="2"/>
  <c r="AQ532" i="2"/>
  <c r="BG532" i="2"/>
  <c r="AZ531" i="2"/>
  <c r="BA531" i="2"/>
  <c r="AY531" i="2"/>
  <c r="AX531" i="2"/>
  <c r="L534" i="2"/>
  <c r="T534" i="2" s="1"/>
  <c r="N534" i="2"/>
  <c r="P534" i="2"/>
  <c r="X534" i="2" s="1"/>
  <c r="Q534" i="2"/>
  <c r="Y534" i="2" s="1"/>
  <c r="AI534" i="2" s="1"/>
  <c r="O534" i="2"/>
  <c r="R534" i="2"/>
  <c r="Z534" i="2" s="1"/>
  <c r="AJ534" i="2" s="1"/>
  <c r="M534" i="2"/>
  <c r="Y533" i="2"/>
  <c r="AI533" i="2" s="1"/>
  <c r="W533" i="2"/>
  <c r="AG533" i="2" s="1"/>
  <c r="AH533" i="2"/>
  <c r="U533" i="2"/>
  <c r="AE533" i="2" s="1"/>
  <c r="V533" i="2"/>
  <c r="AF533" i="2" s="1"/>
  <c r="AD533" i="2"/>
  <c r="K535" i="2"/>
  <c r="AV532" i="2" l="1"/>
  <c r="BH532" i="2" s="1"/>
  <c r="AB533" i="2"/>
  <c r="AS533" i="2"/>
  <c r="AR533" i="2"/>
  <c r="BB532" i="2"/>
  <c r="BD532" i="2"/>
  <c r="BC532" i="2"/>
  <c r="S535" i="2"/>
  <c r="AA535" i="2"/>
  <c r="AK535" i="2" s="1"/>
  <c r="BA532" i="2"/>
  <c r="AY532" i="2"/>
  <c r="AZ532" i="2"/>
  <c r="AX532" i="2"/>
  <c r="AT533" i="2"/>
  <c r="AN533" i="2"/>
  <c r="AQ533" i="2"/>
  <c r="AO533" i="2"/>
  <c r="AP533" i="2"/>
  <c r="AM534" i="2"/>
  <c r="BG533" i="2"/>
  <c r="L535" i="2"/>
  <c r="T535" i="2" s="1"/>
  <c r="N535" i="2"/>
  <c r="V535" i="2" s="1"/>
  <c r="P535" i="2"/>
  <c r="Q535" i="2"/>
  <c r="Y535" i="2" s="1"/>
  <c r="AI535" i="2" s="1"/>
  <c r="O535" i="2"/>
  <c r="R535" i="2"/>
  <c r="Z535" i="2" s="1"/>
  <c r="AJ535" i="2" s="1"/>
  <c r="M535" i="2"/>
  <c r="U535" i="2" s="1"/>
  <c r="U534" i="2"/>
  <c r="AH534" i="2"/>
  <c r="W534" i="2"/>
  <c r="AG534" i="2" s="1"/>
  <c r="V534" i="2"/>
  <c r="AF534" i="2" s="1"/>
  <c r="K536" i="2"/>
  <c r="AD534" i="2"/>
  <c r="AB534" i="2" l="1"/>
  <c r="AV533" i="2"/>
  <c r="BH533" i="2" s="1"/>
  <c r="BD533" i="2"/>
  <c r="BB533" i="2"/>
  <c r="AS534" i="2"/>
  <c r="AR534" i="2"/>
  <c r="BC533" i="2"/>
  <c r="S536" i="2"/>
  <c r="AA536" i="2" s="1"/>
  <c r="AK536" i="2" s="1"/>
  <c r="AY533" i="2"/>
  <c r="BA533" i="2"/>
  <c r="AT534" i="2"/>
  <c r="AN534" i="2"/>
  <c r="AQ534" i="2"/>
  <c r="AO534" i="2"/>
  <c r="AP534" i="2"/>
  <c r="AM535" i="2"/>
  <c r="BG534" i="2"/>
  <c r="AX533" i="2"/>
  <c r="AZ533" i="2"/>
  <c r="L536" i="2"/>
  <c r="N536" i="2"/>
  <c r="P536" i="2"/>
  <c r="Q536" i="2"/>
  <c r="Y536" i="2" s="1"/>
  <c r="AI536" i="2" s="1"/>
  <c r="O536" i="2"/>
  <c r="W536" i="2" s="1"/>
  <c r="R536" i="2"/>
  <c r="Z536" i="2" s="1"/>
  <c r="AJ536" i="2" s="1"/>
  <c r="M536" i="2"/>
  <c r="AE534" i="2"/>
  <c r="AE535" i="2"/>
  <c r="AF535" i="2"/>
  <c r="W535" i="2"/>
  <c r="AG535" i="2" s="1"/>
  <c r="X535" i="2"/>
  <c r="AH535" i="2" s="1"/>
  <c r="K537" i="2"/>
  <c r="AD535" i="2"/>
  <c r="BD534" i="2" l="1"/>
  <c r="BB534" i="2"/>
  <c r="AV534" i="2"/>
  <c r="BH534" i="2" s="1"/>
  <c r="AB535" i="2"/>
  <c r="AS535" i="2"/>
  <c r="AR535" i="2"/>
  <c r="BC534" i="2"/>
  <c r="S537" i="2"/>
  <c r="AA537" i="2" s="1"/>
  <c r="AK537" i="2" s="1"/>
  <c r="AT535" i="2"/>
  <c r="AN535" i="2"/>
  <c r="AQ535" i="2"/>
  <c r="AO535" i="2"/>
  <c r="AP535" i="2"/>
  <c r="AM536" i="2"/>
  <c r="BG535" i="2"/>
  <c r="AX534" i="2"/>
  <c r="AZ534" i="2"/>
  <c r="AY534" i="2"/>
  <c r="BA534" i="2"/>
  <c r="L537" i="2"/>
  <c r="T537" i="2" s="1"/>
  <c r="N537" i="2"/>
  <c r="P537" i="2"/>
  <c r="Q537" i="2"/>
  <c r="O537" i="2"/>
  <c r="W537" i="2" s="1"/>
  <c r="R537" i="2"/>
  <c r="Z537" i="2" s="1"/>
  <c r="AJ537" i="2" s="1"/>
  <c r="M537" i="2"/>
  <c r="V536" i="2"/>
  <c r="AF536" i="2" s="1"/>
  <c r="AG536" i="2"/>
  <c r="U536" i="2"/>
  <c r="AE536" i="2" s="1"/>
  <c r="X536" i="2"/>
  <c r="AH536" i="2" s="1"/>
  <c r="T536" i="2"/>
  <c r="K538" i="2"/>
  <c r="BD535" i="2" l="1"/>
  <c r="AB536" i="2"/>
  <c r="AV535" i="2"/>
  <c r="BB535" i="2"/>
  <c r="AS536" i="2"/>
  <c r="AR536" i="2"/>
  <c r="BC535" i="2"/>
  <c r="S538" i="2"/>
  <c r="AA538" i="2" s="1"/>
  <c r="AK538" i="2" s="1"/>
  <c r="AY535" i="2"/>
  <c r="BA535" i="2"/>
  <c r="AT536" i="2"/>
  <c r="AN536" i="2"/>
  <c r="AQ536" i="2"/>
  <c r="AO536" i="2"/>
  <c r="AP536" i="2"/>
  <c r="AM537" i="2"/>
  <c r="BG536" i="2"/>
  <c r="AX535" i="2"/>
  <c r="BH535" i="2"/>
  <c r="AZ535" i="2"/>
  <c r="L538" i="2"/>
  <c r="T538" i="2" s="1"/>
  <c r="N538" i="2"/>
  <c r="P538" i="2"/>
  <c r="X538" i="2" s="1"/>
  <c r="Q538" i="2"/>
  <c r="Y538" i="2" s="1"/>
  <c r="AI538" i="2" s="1"/>
  <c r="O538" i="2"/>
  <c r="R538" i="2"/>
  <c r="Z538" i="2" s="1"/>
  <c r="AJ538" i="2" s="1"/>
  <c r="M538" i="2"/>
  <c r="U538" i="2" s="1"/>
  <c r="AD536" i="2"/>
  <c r="Y537" i="2"/>
  <c r="AI537" i="2" s="1"/>
  <c r="X537" i="2"/>
  <c r="AH537" i="2" s="1"/>
  <c r="AG537" i="2"/>
  <c r="U537" i="2"/>
  <c r="AE537" i="2" s="1"/>
  <c r="V537" i="2"/>
  <c r="AF537" i="2" s="1"/>
  <c r="K539" i="2"/>
  <c r="AD537" i="2"/>
  <c r="BD536" i="2" l="1"/>
  <c r="BB536" i="2"/>
  <c r="AV536" i="2"/>
  <c r="BH536" i="2" s="1"/>
  <c r="AB537" i="2"/>
  <c r="AS537" i="2"/>
  <c r="AR537" i="2"/>
  <c r="BC536" i="2"/>
  <c r="S539" i="2"/>
  <c r="AA539" i="2" s="1"/>
  <c r="AK539" i="2" s="1"/>
  <c r="BA536" i="2"/>
  <c r="AT537" i="2"/>
  <c r="AO537" i="2"/>
  <c r="AP537" i="2"/>
  <c r="AM538" i="2"/>
  <c r="AN537" i="2"/>
  <c r="AQ537" i="2"/>
  <c r="BG537" i="2"/>
  <c r="AX536" i="2"/>
  <c r="AZ536" i="2"/>
  <c r="AY536" i="2"/>
  <c r="L539" i="2"/>
  <c r="T539" i="2" s="1"/>
  <c r="N539" i="2"/>
  <c r="P539" i="2"/>
  <c r="Q539" i="2"/>
  <c r="Y539" i="2" s="1"/>
  <c r="O539" i="2"/>
  <c r="R539" i="2"/>
  <c r="Z539" i="2" s="1"/>
  <c r="AJ539" i="2" s="1"/>
  <c r="M539" i="2"/>
  <c r="U539" i="2" s="1"/>
  <c r="AE538" i="2"/>
  <c r="AH538" i="2"/>
  <c r="W538" i="2"/>
  <c r="AG538" i="2" s="1"/>
  <c r="V538" i="2"/>
  <c r="AF538" i="2" s="1"/>
  <c r="AD538" i="2"/>
  <c r="K540" i="2"/>
  <c r="AV537" i="2" l="1"/>
  <c r="AB538" i="2"/>
  <c r="AS538" i="2"/>
  <c r="AR538" i="2"/>
  <c r="BB537" i="2"/>
  <c r="BD537" i="2"/>
  <c r="BC537" i="2"/>
  <c r="S540" i="2"/>
  <c r="AA540" i="2" s="1"/>
  <c r="AK540" i="2" s="1"/>
  <c r="AZ537" i="2"/>
  <c r="BA537" i="2"/>
  <c r="AY537" i="2"/>
  <c r="AX537" i="2"/>
  <c r="AT538" i="2"/>
  <c r="AQ538" i="2"/>
  <c r="AM539" i="2"/>
  <c r="AO538" i="2"/>
  <c r="AP538" i="2"/>
  <c r="AN538" i="2"/>
  <c r="BG538" i="2"/>
  <c r="L540" i="2"/>
  <c r="T540" i="2" s="1"/>
  <c r="N540" i="2"/>
  <c r="V540" i="2" s="1"/>
  <c r="P540" i="2"/>
  <c r="Q540" i="2"/>
  <c r="Y540" i="2" s="1"/>
  <c r="O540" i="2"/>
  <c r="W540" i="2" s="1"/>
  <c r="R540" i="2"/>
  <c r="Z540" i="2" s="1"/>
  <c r="AJ540" i="2" s="1"/>
  <c r="M540" i="2"/>
  <c r="AI539" i="2"/>
  <c r="V539" i="2"/>
  <c r="AF539" i="2" s="1"/>
  <c r="AE539" i="2"/>
  <c r="W539" i="2"/>
  <c r="AG539" i="2" s="1"/>
  <c r="X539" i="2"/>
  <c r="AH539" i="2" s="1"/>
  <c r="AD539" i="2"/>
  <c r="K541" i="2"/>
  <c r="AV538" i="2" l="1"/>
  <c r="BH538" i="2" s="1"/>
  <c r="AB539" i="2"/>
  <c r="AR539" i="2"/>
  <c r="AS539" i="2"/>
  <c r="BB538" i="2"/>
  <c r="BD538" i="2"/>
  <c r="BC538" i="2"/>
  <c r="S541" i="2"/>
  <c r="AA541" i="2" s="1"/>
  <c r="AK541" i="2" s="1"/>
  <c r="AY538" i="2"/>
  <c r="AT539" i="2"/>
  <c r="AN539" i="2"/>
  <c r="AQ539" i="2"/>
  <c r="AO539" i="2"/>
  <c r="AP539" i="2"/>
  <c r="AM540" i="2"/>
  <c r="BG539" i="2"/>
  <c r="AX538" i="2"/>
  <c r="BA538" i="2"/>
  <c r="AZ538" i="2"/>
  <c r="L541" i="2"/>
  <c r="T541" i="2" s="1"/>
  <c r="N541" i="2"/>
  <c r="P541" i="2"/>
  <c r="Q541" i="2"/>
  <c r="O541" i="2"/>
  <c r="R541" i="2"/>
  <c r="Z541" i="2" s="1"/>
  <c r="AJ541" i="2" s="1"/>
  <c r="M541" i="2"/>
  <c r="AI540" i="2"/>
  <c r="AG540" i="2"/>
  <c r="AF540" i="2"/>
  <c r="U540" i="2"/>
  <c r="AE540" i="2" s="1"/>
  <c r="X540" i="2"/>
  <c r="AH540" i="2" s="1"/>
  <c r="AD540" i="2"/>
  <c r="K542" i="2"/>
  <c r="BD539" i="2" l="1"/>
  <c r="AV539" i="2"/>
  <c r="BH539" i="2" s="1"/>
  <c r="AB540" i="2"/>
  <c r="AS540" i="2"/>
  <c r="AR540" i="2"/>
  <c r="BC539" i="2"/>
  <c r="BB539" i="2"/>
  <c r="S542" i="2"/>
  <c r="AA542" i="2" s="1"/>
  <c r="AK542" i="2" s="1"/>
  <c r="BA539" i="2"/>
  <c r="AY539" i="2"/>
  <c r="AT540" i="2"/>
  <c r="AQ540" i="2"/>
  <c r="AO540" i="2"/>
  <c r="AP540" i="2"/>
  <c r="AN540" i="2"/>
  <c r="AM541" i="2"/>
  <c r="BG540" i="2"/>
  <c r="AX539" i="2"/>
  <c r="AZ539" i="2"/>
  <c r="L542" i="2"/>
  <c r="T542" i="2" s="1"/>
  <c r="N542" i="2"/>
  <c r="P542" i="2"/>
  <c r="Q542" i="2"/>
  <c r="Y542" i="2" s="1"/>
  <c r="AI542" i="2" s="1"/>
  <c r="O542" i="2"/>
  <c r="R542" i="2"/>
  <c r="Z542" i="2" s="1"/>
  <c r="AJ542" i="2" s="1"/>
  <c r="M542" i="2"/>
  <c r="U542" i="2" s="1"/>
  <c r="Y541" i="2"/>
  <c r="AI541" i="2" s="1"/>
  <c r="W541" i="2"/>
  <c r="AG541" i="2" s="1"/>
  <c r="X541" i="2"/>
  <c r="AH541" i="2" s="1"/>
  <c r="U541" i="2"/>
  <c r="AE541" i="2" s="1"/>
  <c r="V541" i="2"/>
  <c r="AF541" i="2" s="1"/>
  <c r="AD541" i="2"/>
  <c r="K543" i="2"/>
  <c r="BD540" i="2" l="1"/>
  <c r="AV540" i="2"/>
  <c r="BH540" i="2" s="1"/>
  <c r="AB541" i="2"/>
  <c r="AR541" i="2"/>
  <c r="AS541" i="2"/>
  <c r="BB540" i="2"/>
  <c r="BC540" i="2"/>
  <c r="S543" i="2"/>
  <c r="AA543" i="2" s="1"/>
  <c r="AK543" i="2" s="1"/>
  <c r="AY540" i="2"/>
  <c r="AT541" i="2"/>
  <c r="AQ541" i="2"/>
  <c r="AO541" i="2"/>
  <c r="AP541" i="2"/>
  <c r="AM542" i="2"/>
  <c r="AN541" i="2"/>
  <c r="BG541" i="2"/>
  <c r="BA540" i="2"/>
  <c r="AX540" i="2"/>
  <c r="AZ540" i="2"/>
  <c r="L543" i="2"/>
  <c r="T543" i="2" s="1"/>
  <c r="N543" i="2"/>
  <c r="P543" i="2"/>
  <c r="Q543" i="2"/>
  <c r="Y543" i="2" s="1"/>
  <c r="AI543" i="2" s="1"/>
  <c r="O543" i="2"/>
  <c r="R543" i="2"/>
  <c r="Z543" i="2" s="1"/>
  <c r="AJ543" i="2" s="1"/>
  <c r="M543" i="2"/>
  <c r="U543" i="2" s="1"/>
  <c r="X542" i="2"/>
  <c r="AH542" i="2" s="1"/>
  <c r="AE542" i="2"/>
  <c r="W542" i="2"/>
  <c r="AG542" i="2" s="1"/>
  <c r="V542" i="2"/>
  <c r="AF542" i="2" s="1"/>
  <c r="AD542" i="2"/>
  <c r="K544" i="2"/>
  <c r="AV541" i="2" l="1"/>
  <c r="BH541" i="2" s="1"/>
  <c r="AB542" i="2"/>
  <c r="AS542" i="2"/>
  <c r="AR542" i="2"/>
  <c r="BD541" i="2"/>
  <c r="BC541" i="2"/>
  <c r="BB541" i="2"/>
  <c r="S544" i="2"/>
  <c r="AA544" i="2" s="1"/>
  <c r="AK544" i="2" s="1"/>
  <c r="AY541" i="2"/>
  <c r="BA541" i="2"/>
  <c r="AX541" i="2"/>
  <c r="AT542" i="2"/>
  <c r="BD542" i="2" s="1"/>
  <c r="AO542" i="2"/>
  <c r="AP542" i="2"/>
  <c r="AM543" i="2"/>
  <c r="AN542" i="2"/>
  <c r="AQ542" i="2"/>
  <c r="BG542" i="2"/>
  <c r="AZ541" i="2"/>
  <c r="L544" i="2"/>
  <c r="T544" i="2" s="1"/>
  <c r="N544" i="2"/>
  <c r="P544" i="2"/>
  <c r="Q544" i="2"/>
  <c r="O544" i="2"/>
  <c r="R544" i="2"/>
  <c r="Z544" i="2" s="1"/>
  <c r="AJ544" i="2" s="1"/>
  <c r="M544" i="2"/>
  <c r="V543" i="2"/>
  <c r="AF543" i="2" s="1"/>
  <c r="AE543" i="2"/>
  <c r="W543" i="2"/>
  <c r="AG543" i="2" s="1"/>
  <c r="X543" i="2"/>
  <c r="K545" i="2"/>
  <c r="AD543" i="2"/>
  <c r="AV542" i="2" l="1"/>
  <c r="BH542" i="2" s="1"/>
  <c r="AB543" i="2"/>
  <c r="AS543" i="2"/>
  <c r="AR543" i="2"/>
  <c r="BB542" i="2"/>
  <c r="BC542" i="2"/>
  <c r="S545" i="2"/>
  <c r="AA545" i="2" s="1"/>
  <c r="AK545" i="2" s="1"/>
  <c r="AX542" i="2"/>
  <c r="AT543" i="2"/>
  <c r="AN543" i="2"/>
  <c r="AQ543" i="2"/>
  <c r="AM544" i="2"/>
  <c r="AO543" i="2"/>
  <c r="AP543" i="2"/>
  <c r="BG543" i="2"/>
  <c r="AZ542" i="2"/>
  <c r="BA542" i="2"/>
  <c r="AY542" i="2"/>
  <c r="L545" i="2"/>
  <c r="T545" i="2" s="1"/>
  <c r="N545" i="2"/>
  <c r="P545" i="2"/>
  <c r="Q545" i="2"/>
  <c r="Y545" i="2" s="1"/>
  <c r="AI545" i="2" s="1"/>
  <c r="O545" i="2"/>
  <c r="W545" i="2" s="1"/>
  <c r="R545" i="2"/>
  <c r="Z545" i="2" s="1"/>
  <c r="AJ545" i="2" s="1"/>
  <c r="M545" i="2"/>
  <c r="Y544" i="2"/>
  <c r="AI544" i="2" s="1"/>
  <c r="U544" i="2"/>
  <c r="AE544" i="2" s="1"/>
  <c r="X544" i="2"/>
  <c r="AH544" i="2" s="1"/>
  <c r="AH543" i="2"/>
  <c r="W544" i="2"/>
  <c r="AG544" i="2" s="1"/>
  <c r="V544" i="2"/>
  <c r="AF544" i="2" s="1"/>
  <c r="AD544" i="2"/>
  <c r="K546" i="2"/>
  <c r="AV543" i="2" l="1"/>
  <c r="BH543" i="2" s="1"/>
  <c r="AB544" i="2"/>
  <c r="AS544" i="2"/>
  <c r="AR544" i="2"/>
  <c r="BD543" i="2"/>
  <c r="BB543" i="2"/>
  <c r="BC543" i="2"/>
  <c r="S546" i="2"/>
  <c r="AA546" i="2"/>
  <c r="AK546" i="2" s="1"/>
  <c r="AZ543" i="2"/>
  <c r="AY543" i="2"/>
  <c r="AX543" i="2"/>
  <c r="AT544" i="2"/>
  <c r="AQ544" i="2"/>
  <c r="AP544" i="2"/>
  <c r="AO544" i="2"/>
  <c r="AM545" i="2"/>
  <c r="AN544" i="2"/>
  <c r="BG544" i="2"/>
  <c r="BA543" i="2"/>
  <c r="L546" i="2"/>
  <c r="T546" i="2" s="1"/>
  <c r="N546" i="2"/>
  <c r="P546" i="2"/>
  <c r="Q546" i="2"/>
  <c r="Y546" i="2" s="1"/>
  <c r="AI546" i="2" s="1"/>
  <c r="O546" i="2"/>
  <c r="R546" i="2"/>
  <c r="Z546" i="2" s="1"/>
  <c r="AJ546" i="2" s="1"/>
  <c r="M546" i="2"/>
  <c r="X545" i="2"/>
  <c r="AH545" i="2" s="1"/>
  <c r="AG545" i="2"/>
  <c r="U545" i="2"/>
  <c r="AE545" i="2" s="1"/>
  <c r="V545" i="2"/>
  <c r="AF545" i="2" s="1"/>
  <c r="K547" i="2"/>
  <c r="AD545" i="2"/>
  <c r="AB545" i="2" l="1"/>
  <c r="AV544" i="2"/>
  <c r="BH544" i="2" s="1"/>
  <c r="AS545" i="2"/>
  <c r="AR545" i="2"/>
  <c r="BB544" i="2"/>
  <c r="BD544" i="2"/>
  <c r="BC544" i="2"/>
  <c r="S547" i="2"/>
  <c r="AA547" i="2" s="1"/>
  <c r="AK547" i="2" s="1"/>
  <c r="AX544" i="2"/>
  <c r="BA544" i="2"/>
  <c r="AT545" i="2"/>
  <c r="AN545" i="2"/>
  <c r="AM546" i="2"/>
  <c r="AQ545" i="2"/>
  <c r="AP545" i="2"/>
  <c r="AO545" i="2"/>
  <c r="BG545" i="2"/>
  <c r="AY544" i="2"/>
  <c r="AZ544" i="2"/>
  <c r="L547" i="2"/>
  <c r="T547" i="2" s="1"/>
  <c r="N547" i="2"/>
  <c r="P547" i="2"/>
  <c r="Q547" i="2"/>
  <c r="O547" i="2"/>
  <c r="W547" i="2" s="1"/>
  <c r="R547" i="2"/>
  <c r="Z547" i="2" s="1"/>
  <c r="AJ547" i="2" s="1"/>
  <c r="M547" i="2"/>
  <c r="U546" i="2"/>
  <c r="AE546" i="2" s="1"/>
  <c r="X546" i="2"/>
  <c r="AH546" i="2" s="1"/>
  <c r="W546" i="2"/>
  <c r="AG546" i="2" s="1"/>
  <c r="V546" i="2"/>
  <c r="AF546" i="2" s="1"/>
  <c r="AD546" i="2"/>
  <c r="K548" i="2"/>
  <c r="BD545" i="2" l="1"/>
  <c r="AV545" i="2"/>
  <c r="BH545" i="2" s="1"/>
  <c r="AB546" i="2"/>
  <c r="BB545" i="2"/>
  <c r="AS546" i="2"/>
  <c r="AR546" i="2"/>
  <c r="BC545" i="2"/>
  <c r="S548" i="2"/>
  <c r="AA548" i="2"/>
  <c r="AK548" i="2" s="1"/>
  <c r="BA545" i="2"/>
  <c r="AY545" i="2"/>
  <c r="AT546" i="2"/>
  <c r="AQ546" i="2"/>
  <c r="AM547" i="2"/>
  <c r="AO546" i="2"/>
  <c r="AP546" i="2"/>
  <c r="AN546" i="2"/>
  <c r="BG546" i="2"/>
  <c r="AX545" i="2"/>
  <c r="AZ545" i="2"/>
  <c r="L548" i="2"/>
  <c r="T548" i="2" s="1"/>
  <c r="N548" i="2"/>
  <c r="V548" i="2" s="1"/>
  <c r="P548" i="2"/>
  <c r="Q548" i="2"/>
  <c r="Y548" i="2" s="1"/>
  <c r="O548" i="2"/>
  <c r="W548" i="2" s="1"/>
  <c r="R548" i="2"/>
  <c r="Z548" i="2" s="1"/>
  <c r="AJ548" i="2" s="1"/>
  <c r="M548" i="2"/>
  <c r="Y547" i="2"/>
  <c r="AI547" i="2" s="1"/>
  <c r="X547" i="2"/>
  <c r="AH547" i="2" s="1"/>
  <c r="AG547" i="2"/>
  <c r="U547" i="2"/>
  <c r="AE547" i="2" s="1"/>
  <c r="V547" i="2"/>
  <c r="AF547" i="2" s="1"/>
  <c r="K549" i="2"/>
  <c r="AD547" i="2"/>
  <c r="AV546" i="2" l="1"/>
  <c r="BH546" i="2" s="1"/>
  <c r="AB547" i="2"/>
  <c r="AS547" i="2"/>
  <c r="AR547" i="2"/>
  <c r="BD546" i="2"/>
  <c r="BB546" i="2"/>
  <c r="BC546" i="2"/>
  <c r="S549" i="2"/>
  <c r="AA549" i="2" s="1"/>
  <c r="AK549" i="2" s="1"/>
  <c r="AY546" i="2"/>
  <c r="AT547" i="2"/>
  <c r="AN547" i="2"/>
  <c r="AQ547" i="2"/>
  <c r="AO547" i="2"/>
  <c r="AP547" i="2"/>
  <c r="AM548" i="2"/>
  <c r="BG547" i="2"/>
  <c r="AX546" i="2"/>
  <c r="BA546" i="2"/>
  <c r="AZ546" i="2"/>
  <c r="L549" i="2"/>
  <c r="T549" i="2" s="1"/>
  <c r="N549" i="2"/>
  <c r="P549" i="2"/>
  <c r="Q549" i="2"/>
  <c r="Y549" i="2" s="1"/>
  <c r="O549" i="2"/>
  <c r="R549" i="2"/>
  <c r="Z549" i="2" s="1"/>
  <c r="AJ549" i="2" s="1"/>
  <c r="M549" i="2"/>
  <c r="AD548" i="2"/>
  <c r="AI548" i="2"/>
  <c r="AF548" i="2"/>
  <c r="AG548" i="2"/>
  <c r="U548" i="2"/>
  <c r="AE548" i="2" s="1"/>
  <c r="X548" i="2"/>
  <c r="AH548" i="2" s="1"/>
  <c r="K550" i="2"/>
  <c r="BD547" i="2" l="1"/>
  <c r="AV547" i="2"/>
  <c r="BH547" i="2" s="1"/>
  <c r="AB548" i="2"/>
  <c r="AS548" i="2"/>
  <c r="AR548" i="2"/>
  <c r="BB547" i="2"/>
  <c r="BC547" i="2"/>
  <c r="S550" i="2"/>
  <c r="AA550" i="2"/>
  <c r="AK550" i="2" s="1"/>
  <c r="BA547" i="2"/>
  <c r="AT548" i="2"/>
  <c r="AQ548" i="2"/>
  <c r="AO548" i="2"/>
  <c r="AP548" i="2"/>
  <c r="AM549" i="2"/>
  <c r="AN548" i="2"/>
  <c r="BG548" i="2"/>
  <c r="AX547" i="2"/>
  <c r="AZ547" i="2"/>
  <c r="AY547" i="2"/>
  <c r="L550" i="2"/>
  <c r="T550" i="2" s="1"/>
  <c r="N550" i="2"/>
  <c r="V550" i="2" s="1"/>
  <c r="P550" i="2"/>
  <c r="Q550" i="2"/>
  <c r="Y550" i="2" s="1"/>
  <c r="AI550" i="2" s="1"/>
  <c r="O550" i="2"/>
  <c r="W550" i="2" s="1"/>
  <c r="R550" i="2"/>
  <c r="Z550" i="2" s="1"/>
  <c r="AJ550" i="2" s="1"/>
  <c r="M550" i="2"/>
  <c r="AI549" i="2"/>
  <c r="U549" i="2"/>
  <c r="V549" i="2"/>
  <c r="AF549" i="2" s="1"/>
  <c r="W549" i="2"/>
  <c r="AG549" i="2" s="1"/>
  <c r="X549" i="2"/>
  <c r="AH549" i="2" s="1"/>
  <c r="AD549" i="2"/>
  <c r="K551" i="2"/>
  <c r="BD548" i="2" l="1"/>
  <c r="AB549" i="2"/>
  <c r="AV548" i="2"/>
  <c r="BH548" i="2" s="1"/>
  <c r="BB548" i="2"/>
  <c r="AR549" i="2"/>
  <c r="AS549" i="2"/>
  <c r="BC548" i="2"/>
  <c r="S551" i="2"/>
  <c r="AA551" i="2"/>
  <c r="AK551" i="2" s="1"/>
  <c r="AZ548" i="2"/>
  <c r="AY548" i="2"/>
  <c r="BA548" i="2"/>
  <c r="AX548" i="2"/>
  <c r="AT549" i="2"/>
  <c r="AM550" i="2"/>
  <c r="AN549" i="2"/>
  <c r="AQ549" i="2"/>
  <c r="AO549" i="2"/>
  <c r="AP549" i="2"/>
  <c r="BG549" i="2"/>
  <c r="L551" i="2"/>
  <c r="N551" i="2"/>
  <c r="P551" i="2"/>
  <c r="Q551" i="2"/>
  <c r="Y551" i="2" s="1"/>
  <c r="O551" i="2"/>
  <c r="R551" i="2"/>
  <c r="Z551" i="2" s="1"/>
  <c r="AJ551" i="2" s="1"/>
  <c r="M551" i="2"/>
  <c r="U551" i="2" s="1"/>
  <c r="AE549" i="2"/>
  <c r="AF550" i="2"/>
  <c r="AG550" i="2"/>
  <c r="U550" i="2"/>
  <c r="AE550" i="2" s="1"/>
  <c r="X550" i="2"/>
  <c r="AH550" i="2" s="1"/>
  <c r="K552" i="2"/>
  <c r="AD550" i="2"/>
  <c r="BC549" i="2" l="1"/>
  <c r="AV549" i="2"/>
  <c r="BH549" i="2" s="1"/>
  <c r="AB550" i="2"/>
  <c r="AS550" i="2"/>
  <c r="AR550" i="2"/>
  <c r="BB549" i="2"/>
  <c r="BD549" i="2"/>
  <c r="AZ549" i="2"/>
  <c r="S552" i="2"/>
  <c r="AA552" i="2" s="1"/>
  <c r="AK552" i="2" s="1"/>
  <c r="AY549" i="2"/>
  <c r="BA549" i="2"/>
  <c r="AX549" i="2"/>
  <c r="AT550" i="2"/>
  <c r="AQ550" i="2"/>
  <c r="AO550" i="2"/>
  <c r="AP550" i="2"/>
  <c r="AM551" i="2"/>
  <c r="AN550" i="2"/>
  <c r="BG550" i="2"/>
  <c r="L552" i="2"/>
  <c r="N552" i="2"/>
  <c r="P552" i="2"/>
  <c r="Q552" i="2"/>
  <c r="Y552" i="2" s="1"/>
  <c r="AI552" i="2" s="1"/>
  <c r="O552" i="2"/>
  <c r="W552" i="2" s="1"/>
  <c r="R552" i="2"/>
  <c r="Z552" i="2" s="1"/>
  <c r="AJ552" i="2" s="1"/>
  <c r="M552" i="2"/>
  <c r="AI551" i="2"/>
  <c r="V551" i="2"/>
  <c r="AF551" i="2" s="1"/>
  <c r="AE551" i="2"/>
  <c r="W551" i="2"/>
  <c r="AG551" i="2" s="1"/>
  <c r="X551" i="2"/>
  <c r="AH551" i="2" s="1"/>
  <c r="T551" i="2"/>
  <c r="K553" i="2"/>
  <c r="BD550" i="2" l="1"/>
  <c r="AV550" i="2"/>
  <c r="BH550" i="2" s="1"/>
  <c r="AB551" i="2"/>
  <c r="AS551" i="2"/>
  <c r="AR551" i="2"/>
  <c r="BB550" i="2"/>
  <c r="BC550" i="2"/>
  <c r="S553" i="2"/>
  <c r="AA553" i="2" s="1"/>
  <c r="AK553" i="2" s="1"/>
  <c r="AT551" i="2"/>
  <c r="AN551" i="2"/>
  <c r="AQ551" i="2"/>
  <c r="AO551" i="2"/>
  <c r="AP551" i="2"/>
  <c r="AM552" i="2"/>
  <c r="BG551" i="2"/>
  <c r="AZ550" i="2"/>
  <c r="AY550" i="2"/>
  <c r="AX550" i="2"/>
  <c r="BA550" i="2"/>
  <c r="L553" i="2"/>
  <c r="T553" i="2" s="1"/>
  <c r="N553" i="2"/>
  <c r="P553" i="2"/>
  <c r="Q553" i="2"/>
  <c r="Y553" i="2" s="1"/>
  <c r="AI553" i="2" s="1"/>
  <c r="O553" i="2"/>
  <c r="W553" i="2" s="1"/>
  <c r="R553" i="2"/>
  <c r="Z553" i="2" s="1"/>
  <c r="AJ553" i="2" s="1"/>
  <c r="M553" i="2"/>
  <c r="AD551" i="2"/>
  <c r="V552" i="2"/>
  <c r="AF552" i="2" s="1"/>
  <c r="AG552" i="2"/>
  <c r="U552" i="2"/>
  <c r="AE552" i="2" s="1"/>
  <c r="X552" i="2"/>
  <c r="AH552" i="2" s="1"/>
  <c r="T552" i="2"/>
  <c r="K554" i="2"/>
  <c r="AV551" i="2" l="1"/>
  <c r="BH551" i="2" s="1"/>
  <c r="AB552" i="2"/>
  <c r="AS552" i="2"/>
  <c r="AR552" i="2"/>
  <c r="BB551" i="2"/>
  <c r="BD551" i="2"/>
  <c r="BC551" i="2"/>
  <c r="S554" i="2"/>
  <c r="AA554" i="2" s="1"/>
  <c r="AK554" i="2" s="1"/>
  <c r="AY551" i="2"/>
  <c r="BA551" i="2"/>
  <c r="AT552" i="2"/>
  <c r="AN552" i="2"/>
  <c r="AQ552" i="2"/>
  <c r="AO552" i="2"/>
  <c r="AP552" i="2"/>
  <c r="AM553" i="2"/>
  <c r="BG552" i="2"/>
  <c r="AX551" i="2"/>
  <c r="AZ551" i="2"/>
  <c r="L554" i="2"/>
  <c r="T554" i="2" s="1"/>
  <c r="N554" i="2"/>
  <c r="P554" i="2"/>
  <c r="X554" i="2" s="1"/>
  <c r="Q554" i="2"/>
  <c r="Y554" i="2" s="1"/>
  <c r="O554" i="2"/>
  <c r="R554" i="2"/>
  <c r="Z554" i="2" s="1"/>
  <c r="AJ554" i="2" s="1"/>
  <c r="M554" i="2"/>
  <c r="U554" i="2" s="1"/>
  <c r="AD552" i="2"/>
  <c r="X553" i="2"/>
  <c r="AH553" i="2" s="1"/>
  <c r="AG553" i="2"/>
  <c r="U553" i="2"/>
  <c r="AE553" i="2" s="1"/>
  <c r="V553" i="2"/>
  <c r="AF553" i="2" s="1"/>
  <c r="K555" i="2"/>
  <c r="AD553" i="2"/>
  <c r="BD552" i="2" l="1"/>
  <c r="AV552" i="2"/>
  <c r="BH552" i="2" s="1"/>
  <c r="AB553" i="2"/>
  <c r="AS553" i="2"/>
  <c r="AR553" i="2"/>
  <c r="BB552" i="2"/>
  <c r="BC552" i="2"/>
  <c r="S555" i="2"/>
  <c r="AA555" i="2" s="1"/>
  <c r="AK555" i="2" s="1"/>
  <c r="BA552" i="2"/>
  <c r="AT553" i="2"/>
  <c r="AO553" i="2"/>
  <c r="AP553" i="2"/>
  <c r="AM554" i="2"/>
  <c r="AQ553" i="2"/>
  <c r="AN553" i="2"/>
  <c r="BG553" i="2"/>
  <c r="AX552" i="2"/>
  <c r="AZ552" i="2"/>
  <c r="AY552" i="2"/>
  <c r="L555" i="2"/>
  <c r="T555" i="2" s="1"/>
  <c r="N555" i="2"/>
  <c r="P555" i="2"/>
  <c r="X555" i="2" s="1"/>
  <c r="Q555" i="2"/>
  <c r="O555" i="2"/>
  <c r="R555" i="2"/>
  <c r="Z555" i="2" s="1"/>
  <c r="AJ555" i="2" s="1"/>
  <c r="M555" i="2"/>
  <c r="AI554" i="2"/>
  <c r="AH554" i="2"/>
  <c r="AE554" i="2"/>
  <c r="W554" i="2"/>
  <c r="AG554" i="2" s="1"/>
  <c r="V554" i="2"/>
  <c r="AF554" i="2" s="1"/>
  <c r="AD554" i="2"/>
  <c r="K556" i="2"/>
  <c r="AV553" i="2" l="1"/>
  <c r="AB554" i="2"/>
  <c r="AS554" i="2"/>
  <c r="AR554" i="2"/>
  <c r="BD553" i="2"/>
  <c r="BB553" i="2"/>
  <c r="BC553" i="2"/>
  <c r="S556" i="2"/>
  <c r="AA556" i="2"/>
  <c r="AK556" i="2" s="1"/>
  <c r="AT554" i="2"/>
  <c r="AO554" i="2"/>
  <c r="AP554" i="2"/>
  <c r="AM555" i="2"/>
  <c r="AN554" i="2"/>
  <c r="AQ554" i="2"/>
  <c r="BG554" i="2"/>
  <c r="AZ553" i="2"/>
  <c r="AX553" i="2"/>
  <c r="AY553" i="2"/>
  <c r="BA553" i="2"/>
  <c r="L556" i="2"/>
  <c r="T556" i="2" s="1"/>
  <c r="N556" i="2"/>
  <c r="P556" i="2"/>
  <c r="Q556" i="2"/>
  <c r="O556" i="2"/>
  <c r="R556" i="2"/>
  <c r="Z556" i="2" s="1"/>
  <c r="AJ556" i="2" s="1"/>
  <c r="M556" i="2"/>
  <c r="U556" i="2" s="1"/>
  <c r="Y555" i="2"/>
  <c r="AI555" i="2" s="1"/>
  <c r="W555" i="2"/>
  <c r="AG555" i="2" s="1"/>
  <c r="AH555" i="2"/>
  <c r="U555" i="2"/>
  <c r="AE555" i="2" s="1"/>
  <c r="V555" i="2"/>
  <c r="AF555" i="2" s="1"/>
  <c r="K557" i="2"/>
  <c r="AD555" i="2"/>
  <c r="AV554" i="2" l="1"/>
  <c r="BH554" i="2" s="1"/>
  <c r="AB555" i="2"/>
  <c r="BD554" i="2"/>
  <c r="BB554" i="2"/>
  <c r="AS555" i="2"/>
  <c r="AR555" i="2"/>
  <c r="BC554" i="2"/>
  <c r="S557" i="2"/>
  <c r="AA557" i="2"/>
  <c r="AK557" i="2" s="1"/>
  <c r="AT555" i="2"/>
  <c r="AM556" i="2"/>
  <c r="AN555" i="2"/>
  <c r="AQ555" i="2"/>
  <c r="AO555" i="2"/>
  <c r="AP555" i="2"/>
  <c r="BG555" i="2"/>
  <c r="AZ554" i="2"/>
  <c r="BA554" i="2"/>
  <c r="AY554" i="2"/>
  <c r="AX554" i="2"/>
  <c r="L557" i="2"/>
  <c r="T557" i="2" s="1"/>
  <c r="N557" i="2"/>
  <c r="V557" i="2" s="1"/>
  <c r="P557" i="2"/>
  <c r="Q557" i="2"/>
  <c r="Y557" i="2" s="1"/>
  <c r="AI557" i="2" s="1"/>
  <c r="O557" i="2"/>
  <c r="R557" i="2"/>
  <c r="Z557" i="2" s="1"/>
  <c r="AJ557" i="2" s="1"/>
  <c r="M557" i="2"/>
  <c r="U557" i="2" s="1"/>
  <c r="Y556" i="2"/>
  <c r="AI556" i="2" s="1"/>
  <c r="X556" i="2"/>
  <c r="AH556" i="2" s="1"/>
  <c r="AE556" i="2"/>
  <c r="W556" i="2"/>
  <c r="AG556" i="2" s="1"/>
  <c r="V556" i="2"/>
  <c r="AF556" i="2" s="1"/>
  <c r="K558" i="2"/>
  <c r="AD556" i="2"/>
  <c r="AV555" i="2" l="1"/>
  <c r="BH555" i="2" s="1"/>
  <c r="AB556" i="2"/>
  <c r="AS556" i="2"/>
  <c r="AR556" i="2"/>
  <c r="BB555" i="2"/>
  <c r="BD555" i="2"/>
  <c r="BC555" i="2"/>
  <c r="S558" i="2"/>
  <c r="AA558" i="2"/>
  <c r="AK558" i="2" s="1"/>
  <c r="BA555" i="2"/>
  <c r="AZ555" i="2"/>
  <c r="AY555" i="2"/>
  <c r="AX555" i="2"/>
  <c r="AT556" i="2"/>
  <c r="AQ556" i="2"/>
  <c r="AO556" i="2"/>
  <c r="AP556" i="2"/>
  <c r="AM557" i="2"/>
  <c r="AN556" i="2"/>
  <c r="BG556" i="2"/>
  <c r="L558" i="2"/>
  <c r="T558" i="2" s="1"/>
  <c r="N558" i="2"/>
  <c r="P558" i="2"/>
  <c r="Q558" i="2"/>
  <c r="Y558" i="2" s="1"/>
  <c r="AI558" i="2" s="1"/>
  <c r="O558" i="2"/>
  <c r="W558" i="2" s="1"/>
  <c r="R558" i="2"/>
  <c r="Z558" i="2" s="1"/>
  <c r="AJ558" i="2" s="1"/>
  <c r="M558" i="2"/>
  <c r="AF557" i="2"/>
  <c r="AE557" i="2"/>
  <c r="W557" i="2"/>
  <c r="AG557" i="2" s="1"/>
  <c r="X557" i="2"/>
  <c r="AH557" i="2" s="1"/>
  <c r="AD557" i="2"/>
  <c r="K559" i="2"/>
  <c r="AV556" i="2" l="1"/>
  <c r="BH556" i="2" s="1"/>
  <c r="AB557" i="2"/>
  <c r="AS557" i="2"/>
  <c r="AR557" i="2"/>
  <c r="BD556" i="2"/>
  <c r="BB556" i="2"/>
  <c r="BC556" i="2"/>
  <c r="S559" i="2"/>
  <c r="AA559" i="2"/>
  <c r="AK559" i="2" s="1"/>
  <c r="AT557" i="2"/>
  <c r="AQ557" i="2"/>
  <c r="AO557" i="2"/>
  <c r="AP557" i="2"/>
  <c r="AM558" i="2"/>
  <c r="AN557" i="2"/>
  <c r="BG557" i="2"/>
  <c r="AZ556" i="2"/>
  <c r="AY556" i="2"/>
  <c r="AX556" i="2"/>
  <c r="BA556" i="2"/>
  <c r="L559" i="2"/>
  <c r="T559" i="2" s="1"/>
  <c r="N559" i="2"/>
  <c r="P559" i="2"/>
  <c r="Q559" i="2"/>
  <c r="Y559" i="2" s="1"/>
  <c r="AI559" i="2" s="1"/>
  <c r="O559" i="2"/>
  <c r="R559" i="2"/>
  <c r="Z559" i="2" s="1"/>
  <c r="AJ559" i="2" s="1"/>
  <c r="M559" i="2"/>
  <c r="U559" i="2" s="1"/>
  <c r="V558" i="2"/>
  <c r="AF558" i="2" s="1"/>
  <c r="AG558" i="2"/>
  <c r="U558" i="2"/>
  <c r="AE558" i="2" s="1"/>
  <c r="X558" i="2"/>
  <c r="AH558" i="2" s="1"/>
  <c r="AD558" i="2"/>
  <c r="K560" i="2"/>
  <c r="BD557" i="2" l="1"/>
  <c r="AV557" i="2"/>
  <c r="BH557" i="2" s="1"/>
  <c r="AB558" i="2"/>
  <c r="BB557" i="2"/>
  <c r="AS558" i="2"/>
  <c r="AR558" i="2"/>
  <c r="BC557" i="2"/>
  <c r="S560" i="2"/>
  <c r="AA560" i="2"/>
  <c r="AK560" i="2" s="1"/>
  <c r="AY557" i="2"/>
  <c r="AZ557" i="2"/>
  <c r="AX557" i="2"/>
  <c r="BA557" i="2"/>
  <c r="AT558" i="2"/>
  <c r="AN558" i="2"/>
  <c r="AQ558" i="2"/>
  <c r="AO558" i="2"/>
  <c r="AP558" i="2"/>
  <c r="AM559" i="2"/>
  <c r="BG558" i="2"/>
  <c r="L560" i="2"/>
  <c r="T560" i="2" s="1"/>
  <c r="N560" i="2"/>
  <c r="V560" i="2" s="1"/>
  <c r="P560" i="2"/>
  <c r="Q560" i="2"/>
  <c r="Y560" i="2" s="1"/>
  <c r="AI560" i="2" s="1"/>
  <c r="O560" i="2"/>
  <c r="R560" i="2"/>
  <c r="Z560" i="2" s="1"/>
  <c r="AJ560" i="2" s="1"/>
  <c r="M560" i="2"/>
  <c r="V559" i="2"/>
  <c r="AF559" i="2" s="1"/>
  <c r="AE559" i="2"/>
  <c r="W559" i="2"/>
  <c r="AG559" i="2" s="1"/>
  <c r="X559" i="2"/>
  <c r="AH559" i="2" s="1"/>
  <c r="AD559" i="2"/>
  <c r="K561" i="2"/>
  <c r="AV558" i="2" l="1"/>
  <c r="BH558" i="2" s="1"/>
  <c r="AB559" i="2"/>
  <c r="AS559" i="2"/>
  <c r="AR559" i="2"/>
  <c r="BB558" i="2"/>
  <c r="BC558" i="2"/>
  <c r="BD558" i="2"/>
  <c r="S561" i="2"/>
  <c r="AA561" i="2"/>
  <c r="AK561" i="2" s="1"/>
  <c r="BA558" i="2"/>
  <c r="AT559" i="2"/>
  <c r="AN559" i="2"/>
  <c r="AQ559" i="2"/>
  <c r="AO559" i="2"/>
  <c r="AP559" i="2"/>
  <c r="AM560" i="2"/>
  <c r="BG559" i="2"/>
  <c r="AX558" i="2"/>
  <c r="AZ558" i="2"/>
  <c r="AY558" i="2"/>
  <c r="L561" i="2"/>
  <c r="T561" i="2" s="1"/>
  <c r="N561" i="2"/>
  <c r="P561" i="2"/>
  <c r="Q561" i="2"/>
  <c r="Y561" i="2" s="1"/>
  <c r="AI561" i="2" s="1"/>
  <c r="O561" i="2"/>
  <c r="W561" i="2" s="1"/>
  <c r="R561" i="2"/>
  <c r="Z561" i="2" s="1"/>
  <c r="AJ561" i="2" s="1"/>
  <c r="M561" i="2"/>
  <c r="W560" i="2"/>
  <c r="AG560" i="2" s="1"/>
  <c r="AF560" i="2"/>
  <c r="U560" i="2"/>
  <c r="AE560" i="2" s="1"/>
  <c r="X560" i="2"/>
  <c r="AH560" i="2" s="1"/>
  <c r="AD560" i="2"/>
  <c r="K562" i="2"/>
  <c r="BD559" i="2" l="1"/>
  <c r="AV559" i="2"/>
  <c r="BH559" i="2" s="1"/>
  <c r="AB560" i="2"/>
  <c r="AS560" i="2"/>
  <c r="AR560" i="2"/>
  <c r="BB559" i="2"/>
  <c r="BC559" i="2"/>
  <c r="S562" i="2"/>
  <c r="AA562" i="2"/>
  <c r="AK562" i="2" s="1"/>
  <c r="AT560" i="2"/>
  <c r="AO560" i="2"/>
  <c r="AP560" i="2"/>
  <c r="AM561" i="2"/>
  <c r="AN560" i="2"/>
  <c r="AQ560" i="2"/>
  <c r="BG560" i="2"/>
  <c r="AX559" i="2"/>
  <c r="AZ559" i="2"/>
  <c r="AY559" i="2"/>
  <c r="BA559" i="2"/>
  <c r="L562" i="2"/>
  <c r="T562" i="2" s="1"/>
  <c r="N562" i="2"/>
  <c r="V562" i="2" s="1"/>
  <c r="P562" i="2"/>
  <c r="Q562" i="2"/>
  <c r="O562" i="2"/>
  <c r="W562" i="2" s="1"/>
  <c r="R562" i="2"/>
  <c r="Z562" i="2" s="1"/>
  <c r="AJ562" i="2" s="1"/>
  <c r="M562" i="2"/>
  <c r="X561" i="2"/>
  <c r="AH561" i="2" s="1"/>
  <c r="AG561" i="2"/>
  <c r="U561" i="2"/>
  <c r="AE561" i="2" s="1"/>
  <c r="V561" i="2"/>
  <c r="AF561" i="2" s="1"/>
  <c r="AD561" i="2"/>
  <c r="K563" i="2"/>
  <c r="AB561" i="2" l="1"/>
  <c r="AV560" i="2"/>
  <c r="BH560" i="2" s="1"/>
  <c r="AS561" i="2"/>
  <c r="AR561" i="2"/>
  <c r="BD560" i="2"/>
  <c r="BB560" i="2"/>
  <c r="BC560" i="2"/>
  <c r="S563" i="2"/>
  <c r="AA563" i="2"/>
  <c r="AK563" i="2" s="1"/>
  <c r="AT561" i="2"/>
  <c r="AN561" i="2"/>
  <c r="AQ561" i="2"/>
  <c r="AO561" i="2"/>
  <c r="AP561" i="2"/>
  <c r="AM562" i="2"/>
  <c r="BG561" i="2"/>
  <c r="AZ560" i="2"/>
  <c r="BA560" i="2"/>
  <c r="AY560" i="2"/>
  <c r="AX560" i="2"/>
  <c r="L563" i="2"/>
  <c r="T563" i="2" s="1"/>
  <c r="N563" i="2"/>
  <c r="P563" i="2"/>
  <c r="Q563" i="2"/>
  <c r="Y563" i="2" s="1"/>
  <c r="O563" i="2"/>
  <c r="W563" i="2" s="1"/>
  <c r="R563" i="2"/>
  <c r="Z563" i="2" s="1"/>
  <c r="AJ563" i="2" s="1"/>
  <c r="M563" i="2"/>
  <c r="Y562" i="2"/>
  <c r="AI562" i="2" s="1"/>
  <c r="AG562" i="2"/>
  <c r="AF562" i="2"/>
  <c r="U562" i="2"/>
  <c r="X562" i="2"/>
  <c r="AH562" i="2" s="1"/>
  <c r="AD562" i="2"/>
  <c r="K564" i="2"/>
  <c r="BD561" i="2" l="1"/>
  <c r="AV561" i="2"/>
  <c r="BH561" i="2" s="1"/>
  <c r="AB562" i="2"/>
  <c r="BB561" i="2"/>
  <c r="AR562" i="2"/>
  <c r="AS562" i="2"/>
  <c r="BC561" i="2"/>
  <c r="S564" i="2"/>
  <c r="AA564" i="2" s="1"/>
  <c r="AK564" i="2" s="1"/>
  <c r="AY561" i="2"/>
  <c r="BA561" i="2"/>
  <c r="AT562" i="2"/>
  <c r="AQ562" i="2"/>
  <c r="AO562" i="2"/>
  <c r="AP562" i="2"/>
  <c r="AM563" i="2"/>
  <c r="AN562" i="2"/>
  <c r="BG562" i="2"/>
  <c r="AX561" i="2"/>
  <c r="AZ561" i="2"/>
  <c r="L564" i="2"/>
  <c r="T564" i="2" s="1"/>
  <c r="N564" i="2"/>
  <c r="P564" i="2"/>
  <c r="Q564" i="2"/>
  <c r="Y564" i="2" s="1"/>
  <c r="AI564" i="2" s="1"/>
  <c r="O564" i="2"/>
  <c r="R564" i="2"/>
  <c r="Z564" i="2" s="1"/>
  <c r="AJ564" i="2" s="1"/>
  <c r="M564" i="2"/>
  <c r="AI563" i="2"/>
  <c r="AE562" i="2"/>
  <c r="X563" i="2"/>
  <c r="AH563" i="2" s="1"/>
  <c r="AG563" i="2"/>
  <c r="U563" i="2"/>
  <c r="AE563" i="2" s="1"/>
  <c r="V563" i="2"/>
  <c r="AF563" i="2" s="1"/>
  <c r="AD563" i="2"/>
  <c r="K565" i="2"/>
  <c r="BB562" i="2" l="1"/>
  <c r="BD562" i="2"/>
  <c r="BC562" i="2"/>
  <c r="AV562" i="2"/>
  <c r="BH562" i="2" s="1"/>
  <c r="AB563" i="2"/>
  <c r="AR563" i="2"/>
  <c r="AS563" i="2"/>
  <c r="S565" i="2"/>
  <c r="AA565" i="2"/>
  <c r="AK565" i="2" s="1"/>
  <c r="AY562" i="2"/>
  <c r="BA562" i="2"/>
  <c r="AX562" i="2"/>
  <c r="AT563" i="2"/>
  <c r="AN563" i="2"/>
  <c r="AQ563" i="2"/>
  <c r="AO563" i="2"/>
  <c r="AP563" i="2"/>
  <c r="AM564" i="2"/>
  <c r="BG563" i="2"/>
  <c r="AZ562" i="2"/>
  <c r="L565" i="2"/>
  <c r="T565" i="2" s="1"/>
  <c r="N565" i="2"/>
  <c r="P565" i="2"/>
  <c r="Q565" i="2"/>
  <c r="Y565" i="2" s="1"/>
  <c r="AI565" i="2" s="1"/>
  <c r="O565" i="2"/>
  <c r="W565" i="2" s="1"/>
  <c r="R565" i="2"/>
  <c r="Z565" i="2" s="1"/>
  <c r="AJ565" i="2" s="1"/>
  <c r="M565" i="2"/>
  <c r="U564" i="2"/>
  <c r="AE564" i="2" s="1"/>
  <c r="X564" i="2"/>
  <c r="AH564" i="2" s="1"/>
  <c r="W564" i="2"/>
  <c r="AG564" i="2" s="1"/>
  <c r="V564" i="2"/>
  <c r="AF564" i="2" s="1"/>
  <c r="AD564" i="2"/>
  <c r="K566" i="2"/>
  <c r="BD563" i="2" l="1"/>
  <c r="AB564" i="2"/>
  <c r="AV563" i="2"/>
  <c r="BH563" i="2" s="1"/>
  <c r="AS564" i="2"/>
  <c r="AR564" i="2"/>
  <c r="BC563" i="2"/>
  <c r="BB563" i="2"/>
  <c r="S566" i="2"/>
  <c r="AA566" i="2"/>
  <c r="AK566" i="2" s="1"/>
  <c r="AY563" i="2"/>
  <c r="BA563" i="2"/>
  <c r="AT564" i="2"/>
  <c r="AN564" i="2"/>
  <c r="AQ564" i="2"/>
  <c r="AO564" i="2"/>
  <c r="AP564" i="2"/>
  <c r="AM565" i="2"/>
  <c r="BG564" i="2"/>
  <c r="AX563" i="2"/>
  <c r="AZ563" i="2"/>
  <c r="L566" i="2"/>
  <c r="T566" i="2" s="1"/>
  <c r="N566" i="2"/>
  <c r="P566" i="2"/>
  <c r="X566" i="2" s="1"/>
  <c r="Q566" i="2"/>
  <c r="Y566" i="2" s="1"/>
  <c r="AI566" i="2" s="1"/>
  <c r="O566" i="2"/>
  <c r="R566" i="2"/>
  <c r="Z566" i="2" s="1"/>
  <c r="AJ566" i="2" s="1"/>
  <c r="M566" i="2"/>
  <c r="U566" i="2" s="1"/>
  <c r="X565" i="2"/>
  <c r="AH565" i="2" s="1"/>
  <c r="AG565" i="2"/>
  <c r="U565" i="2"/>
  <c r="AE565" i="2" s="1"/>
  <c r="V565" i="2"/>
  <c r="AF565" i="2" s="1"/>
  <c r="K567" i="2"/>
  <c r="AD565" i="2"/>
  <c r="BD564" i="2" l="1"/>
  <c r="AV564" i="2"/>
  <c r="BH564" i="2" s="1"/>
  <c r="AB565" i="2"/>
  <c r="AS565" i="2"/>
  <c r="AR565" i="2"/>
  <c r="BB564" i="2"/>
  <c r="BC564" i="2"/>
  <c r="S567" i="2"/>
  <c r="AA567" i="2"/>
  <c r="AK567" i="2" s="1"/>
  <c r="BA564" i="2"/>
  <c r="AT565" i="2"/>
  <c r="AN565" i="2"/>
  <c r="AQ565" i="2"/>
  <c r="AO565" i="2"/>
  <c r="AP565" i="2"/>
  <c r="AM566" i="2"/>
  <c r="BG565" i="2"/>
  <c r="AX564" i="2"/>
  <c r="AZ564" i="2"/>
  <c r="AY564" i="2"/>
  <c r="L567" i="2"/>
  <c r="T567" i="2" s="1"/>
  <c r="N567" i="2"/>
  <c r="P567" i="2"/>
  <c r="X567" i="2" s="1"/>
  <c r="Q567" i="2"/>
  <c r="Y567" i="2" s="1"/>
  <c r="AI567" i="2" s="1"/>
  <c r="O567" i="2"/>
  <c r="R567" i="2"/>
  <c r="Z567" i="2" s="1"/>
  <c r="AJ567" i="2" s="1"/>
  <c r="M567" i="2"/>
  <c r="AH566" i="2"/>
  <c r="AE566" i="2"/>
  <c r="W566" i="2"/>
  <c r="AG566" i="2" s="1"/>
  <c r="V566" i="2"/>
  <c r="AF566" i="2" s="1"/>
  <c r="AD566" i="2"/>
  <c r="K568" i="2"/>
  <c r="BD565" i="2" l="1"/>
  <c r="AV565" i="2"/>
  <c r="BH565" i="2" s="1"/>
  <c r="AB566" i="2"/>
  <c r="AS566" i="2"/>
  <c r="AR566" i="2"/>
  <c r="BB565" i="2"/>
  <c r="BC565" i="2"/>
  <c r="S568" i="2"/>
  <c r="AA568" i="2"/>
  <c r="AK568" i="2" s="1"/>
  <c r="BA565" i="2"/>
  <c r="AT566" i="2"/>
  <c r="AQ566" i="2"/>
  <c r="AO566" i="2"/>
  <c r="AP566" i="2"/>
  <c r="AM567" i="2"/>
  <c r="AN566" i="2"/>
  <c r="BG566" i="2"/>
  <c r="AX565" i="2"/>
  <c r="AZ565" i="2"/>
  <c r="AY565" i="2"/>
  <c r="L568" i="2"/>
  <c r="N568" i="2"/>
  <c r="P568" i="2"/>
  <c r="X568" i="2" s="1"/>
  <c r="Q568" i="2"/>
  <c r="Y568" i="2" s="1"/>
  <c r="AI568" i="2" s="1"/>
  <c r="O568" i="2"/>
  <c r="R568" i="2"/>
  <c r="Z568" i="2" s="1"/>
  <c r="AJ568" i="2" s="1"/>
  <c r="M568" i="2"/>
  <c r="W567" i="2"/>
  <c r="AG567" i="2" s="1"/>
  <c r="AH567" i="2"/>
  <c r="U567" i="2"/>
  <c r="V567" i="2"/>
  <c r="AF567" i="2" s="1"/>
  <c r="AD567" i="2"/>
  <c r="K569" i="2"/>
  <c r="BD566" i="2" l="1"/>
  <c r="AB567" i="2"/>
  <c r="AV566" i="2"/>
  <c r="BH566" i="2" s="1"/>
  <c r="BB566" i="2"/>
  <c r="AR567" i="2"/>
  <c r="AS567" i="2"/>
  <c r="BC566" i="2"/>
  <c r="S569" i="2"/>
  <c r="AA569" i="2"/>
  <c r="AK569" i="2" s="1"/>
  <c r="AY566" i="2"/>
  <c r="BA566" i="2"/>
  <c r="AX566" i="2"/>
  <c r="AT567" i="2"/>
  <c r="AQ567" i="2"/>
  <c r="AO567" i="2"/>
  <c r="AP567" i="2"/>
  <c r="AM568" i="2"/>
  <c r="AN567" i="2"/>
  <c r="BG567" i="2"/>
  <c r="AZ566" i="2"/>
  <c r="L569" i="2"/>
  <c r="T569" i="2" s="1"/>
  <c r="N569" i="2"/>
  <c r="P569" i="2"/>
  <c r="Q569" i="2"/>
  <c r="Y569" i="2" s="1"/>
  <c r="AI569" i="2" s="1"/>
  <c r="O569" i="2"/>
  <c r="R569" i="2"/>
  <c r="Z569" i="2" s="1"/>
  <c r="AJ569" i="2" s="1"/>
  <c r="M569" i="2"/>
  <c r="U569" i="2" s="1"/>
  <c r="U568" i="2"/>
  <c r="AE568" i="2" s="1"/>
  <c r="T568" i="2"/>
  <c r="AE567" i="2"/>
  <c r="AH568" i="2"/>
  <c r="W568" i="2"/>
  <c r="AG568" i="2" s="1"/>
  <c r="V568" i="2"/>
  <c r="AF568" i="2" s="1"/>
  <c r="K570" i="2"/>
  <c r="BD567" i="2" l="1"/>
  <c r="AB568" i="2"/>
  <c r="AV567" i="2"/>
  <c r="BH567" i="2" s="1"/>
  <c r="AS568" i="2"/>
  <c r="AR568" i="2"/>
  <c r="BC567" i="2"/>
  <c r="BB567" i="2"/>
  <c r="S570" i="2"/>
  <c r="AA570" i="2"/>
  <c r="AK570" i="2" s="1"/>
  <c r="AZ567" i="2"/>
  <c r="AY567" i="2"/>
  <c r="AX567" i="2"/>
  <c r="BA567" i="2"/>
  <c r="AT568" i="2"/>
  <c r="AQ568" i="2"/>
  <c r="AO568" i="2"/>
  <c r="AP568" i="2"/>
  <c r="AM569" i="2"/>
  <c r="AN568" i="2"/>
  <c r="BG568" i="2"/>
  <c r="L570" i="2"/>
  <c r="T570" i="2" s="1"/>
  <c r="N570" i="2"/>
  <c r="V570" i="2" s="1"/>
  <c r="P570" i="2"/>
  <c r="Q570" i="2"/>
  <c r="Y570" i="2" s="1"/>
  <c r="O570" i="2"/>
  <c r="R570" i="2"/>
  <c r="Z570" i="2" s="1"/>
  <c r="AJ570" i="2" s="1"/>
  <c r="M570" i="2"/>
  <c r="AD568" i="2"/>
  <c r="V569" i="2"/>
  <c r="AF569" i="2" s="1"/>
  <c r="AE569" i="2"/>
  <c r="W569" i="2"/>
  <c r="AG569" i="2" s="1"/>
  <c r="X569" i="2"/>
  <c r="AH569" i="2" s="1"/>
  <c r="AD569" i="2"/>
  <c r="K571" i="2"/>
  <c r="AB569" i="2" l="1"/>
  <c r="AV568" i="2"/>
  <c r="BH568" i="2" s="1"/>
  <c r="AS569" i="2"/>
  <c r="AR569" i="2"/>
  <c r="BB568" i="2"/>
  <c r="BD568" i="2"/>
  <c r="BC568" i="2"/>
  <c r="S571" i="2"/>
  <c r="AA571" i="2"/>
  <c r="AK571" i="2" s="1"/>
  <c r="AY568" i="2"/>
  <c r="BA568" i="2"/>
  <c r="AX568" i="2"/>
  <c r="AT569" i="2"/>
  <c r="AN569" i="2"/>
  <c r="AQ569" i="2"/>
  <c r="AO569" i="2"/>
  <c r="AP569" i="2"/>
  <c r="AM570" i="2"/>
  <c r="BG569" i="2"/>
  <c r="AZ568" i="2"/>
  <c r="L571" i="2"/>
  <c r="T571" i="2" s="1"/>
  <c r="N571" i="2"/>
  <c r="P571" i="2"/>
  <c r="Q571" i="2"/>
  <c r="O571" i="2"/>
  <c r="W571" i="2" s="1"/>
  <c r="R571" i="2"/>
  <c r="Z571" i="2" s="1"/>
  <c r="AJ571" i="2" s="1"/>
  <c r="M571" i="2"/>
  <c r="AI570" i="2"/>
  <c r="W570" i="2"/>
  <c r="AG570" i="2" s="1"/>
  <c r="AF570" i="2"/>
  <c r="U570" i="2"/>
  <c r="AE570" i="2" s="1"/>
  <c r="X570" i="2"/>
  <c r="AH570" i="2" s="1"/>
  <c r="AD570" i="2"/>
  <c r="K572" i="2"/>
  <c r="AV569" i="2" l="1"/>
  <c r="AB570" i="2"/>
  <c r="AS570" i="2"/>
  <c r="AR570" i="2"/>
  <c r="BB569" i="2"/>
  <c r="BD569" i="2"/>
  <c r="BC569" i="2"/>
  <c r="S572" i="2"/>
  <c r="AA572" i="2"/>
  <c r="AK572" i="2" s="1"/>
  <c r="AY569" i="2"/>
  <c r="AZ569" i="2"/>
  <c r="BA569" i="2"/>
  <c r="AT570" i="2"/>
  <c r="AN570" i="2"/>
  <c r="AQ570" i="2"/>
  <c r="AO570" i="2"/>
  <c r="AP570" i="2"/>
  <c r="AM571" i="2"/>
  <c r="BG570" i="2"/>
  <c r="AX569" i="2"/>
  <c r="L572" i="2"/>
  <c r="T572" i="2" s="1"/>
  <c r="N572" i="2"/>
  <c r="P572" i="2"/>
  <c r="Q572" i="2"/>
  <c r="Y572" i="2" s="1"/>
  <c r="AI572" i="2" s="1"/>
  <c r="O572" i="2"/>
  <c r="R572" i="2"/>
  <c r="Z572" i="2" s="1"/>
  <c r="AJ572" i="2" s="1"/>
  <c r="M572" i="2"/>
  <c r="U572" i="2" s="1"/>
  <c r="Y571" i="2"/>
  <c r="AI571" i="2" s="1"/>
  <c r="X571" i="2"/>
  <c r="AH571" i="2" s="1"/>
  <c r="AG571" i="2"/>
  <c r="U571" i="2"/>
  <c r="AE571" i="2" s="1"/>
  <c r="V571" i="2"/>
  <c r="AF571" i="2" s="1"/>
  <c r="AD571" i="2"/>
  <c r="K573" i="2"/>
  <c r="BD570" i="2" l="1"/>
  <c r="AV570" i="2"/>
  <c r="BH570" i="2" s="1"/>
  <c r="AB571" i="2"/>
  <c r="AS571" i="2"/>
  <c r="AR571" i="2"/>
  <c r="BB570" i="2"/>
  <c r="BC570" i="2"/>
  <c r="S573" i="2"/>
  <c r="AA573" i="2"/>
  <c r="AK573" i="2" s="1"/>
  <c r="AT571" i="2"/>
  <c r="AQ571" i="2"/>
  <c r="AO571" i="2"/>
  <c r="AP571" i="2"/>
  <c r="AM572" i="2"/>
  <c r="AN571" i="2"/>
  <c r="BG571" i="2"/>
  <c r="AX570" i="2"/>
  <c r="AZ570" i="2"/>
  <c r="AY570" i="2"/>
  <c r="BA570" i="2"/>
  <c r="L573" i="2"/>
  <c r="T573" i="2" s="1"/>
  <c r="N573" i="2"/>
  <c r="V573" i="2" s="1"/>
  <c r="P573" i="2"/>
  <c r="Q573" i="2"/>
  <c r="Y573" i="2" s="1"/>
  <c r="AI573" i="2" s="1"/>
  <c r="O573" i="2"/>
  <c r="R573" i="2"/>
  <c r="Z573" i="2" s="1"/>
  <c r="AJ573" i="2" s="1"/>
  <c r="M573" i="2"/>
  <c r="X572" i="2"/>
  <c r="AH572" i="2" s="1"/>
  <c r="AE572" i="2"/>
  <c r="W572" i="2"/>
  <c r="AG572" i="2" s="1"/>
  <c r="V572" i="2"/>
  <c r="AD572" i="2"/>
  <c r="K574" i="2"/>
  <c r="AB572" i="2" l="1"/>
  <c r="AV571" i="2"/>
  <c r="BH571" i="2" s="1"/>
  <c r="BD571" i="2"/>
  <c r="BB571" i="2"/>
  <c r="AS572" i="2"/>
  <c r="AR572" i="2"/>
  <c r="BC571" i="2"/>
  <c r="S574" i="2"/>
  <c r="AA574" i="2"/>
  <c r="AK574" i="2" s="1"/>
  <c r="AZ571" i="2"/>
  <c r="AY571" i="2"/>
  <c r="BA571" i="2"/>
  <c r="AX571" i="2"/>
  <c r="AT572" i="2"/>
  <c r="AQ572" i="2"/>
  <c r="AM573" i="2"/>
  <c r="AO572" i="2"/>
  <c r="AP572" i="2"/>
  <c r="AN572" i="2"/>
  <c r="BG572" i="2"/>
  <c r="L574" i="2"/>
  <c r="T574" i="2" s="1"/>
  <c r="N574" i="2"/>
  <c r="V574" i="2" s="1"/>
  <c r="P574" i="2"/>
  <c r="Q574" i="2"/>
  <c r="Y574" i="2" s="1"/>
  <c r="AI574" i="2" s="1"/>
  <c r="O574" i="2"/>
  <c r="W574" i="2" s="1"/>
  <c r="R574" i="2"/>
  <c r="Z574" i="2" s="1"/>
  <c r="AJ574" i="2" s="1"/>
  <c r="M574" i="2"/>
  <c r="U573" i="2"/>
  <c r="AE573" i="2" s="1"/>
  <c r="AF572" i="2"/>
  <c r="AF573" i="2"/>
  <c r="W573" i="2"/>
  <c r="AG573" i="2" s="1"/>
  <c r="X573" i="2"/>
  <c r="AH573" i="2" s="1"/>
  <c r="K575" i="2"/>
  <c r="AD573" i="2"/>
  <c r="AB573" i="2" l="1"/>
  <c r="AV572" i="2"/>
  <c r="BH572" i="2" s="1"/>
  <c r="AR573" i="2"/>
  <c r="AS573" i="2"/>
  <c r="BB572" i="2"/>
  <c r="BC572" i="2"/>
  <c r="BD572" i="2"/>
  <c r="S575" i="2"/>
  <c r="AA575" i="2"/>
  <c r="AK575" i="2" s="1"/>
  <c r="AY572" i="2"/>
  <c r="BA572" i="2"/>
  <c r="AT573" i="2"/>
  <c r="BD573" i="2" s="1"/>
  <c r="AO573" i="2"/>
  <c r="AP573" i="2"/>
  <c r="AM574" i="2"/>
  <c r="AN573" i="2"/>
  <c r="AQ573" i="2"/>
  <c r="BG573" i="2"/>
  <c r="AX572" i="2"/>
  <c r="AZ572" i="2"/>
  <c r="L575" i="2"/>
  <c r="T575" i="2" s="1"/>
  <c r="N575" i="2"/>
  <c r="P575" i="2"/>
  <c r="Q575" i="2"/>
  <c r="Y575" i="2" s="1"/>
  <c r="O575" i="2"/>
  <c r="W575" i="2" s="1"/>
  <c r="R575" i="2"/>
  <c r="Z575" i="2" s="1"/>
  <c r="AJ575" i="2" s="1"/>
  <c r="M575" i="2"/>
  <c r="AG574" i="2"/>
  <c r="AF574" i="2"/>
  <c r="U574" i="2"/>
  <c r="AE574" i="2" s="1"/>
  <c r="X574" i="2"/>
  <c r="AH574" i="2" s="1"/>
  <c r="K576" i="2"/>
  <c r="AD574" i="2"/>
  <c r="AV573" i="2" l="1"/>
  <c r="BH573" i="2" s="1"/>
  <c r="AB574" i="2"/>
  <c r="AS574" i="2"/>
  <c r="AR574" i="2"/>
  <c r="BC573" i="2"/>
  <c r="BB573" i="2"/>
  <c r="S576" i="2"/>
  <c r="AA576" i="2"/>
  <c r="AK576" i="2" s="1"/>
  <c r="AT574" i="2"/>
  <c r="AO574" i="2"/>
  <c r="AP574" i="2"/>
  <c r="AM575" i="2"/>
  <c r="AN574" i="2"/>
  <c r="AQ574" i="2"/>
  <c r="BG574" i="2"/>
  <c r="AZ573" i="2"/>
  <c r="BA573" i="2"/>
  <c r="AY573" i="2"/>
  <c r="AX573" i="2"/>
  <c r="L576" i="2"/>
  <c r="T576" i="2" s="1"/>
  <c r="N576" i="2"/>
  <c r="P576" i="2"/>
  <c r="Q576" i="2"/>
  <c r="Y576" i="2" s="1"/>
  <c r="AI576" i="2" s="1"/>
  <c r="O576" i="2"/>
  <c r="W576" i="2" s="1"/>
  <c r="R576" i="2"/>
  <c r="Z576" i="2" s="1"/>
  <c r="AJ576" i="2" s="1"/>
  <c r="M576" i="2"/>
  <c r="AI575" i="2"/>
  <c r="X575" i="2"/>
  <c r="AH575" i="2" s="1"/>
  <c r="AG575" i="2"/>
  <c r="U575" i="2"/>
  <c r="AE575" i="2" s="1"/>
  <c r="V575" i="2"/>
  <c r="AF575" i="2" s="1"/>
  <c r="K577" i="2"/>
  <c r="AD575" i="2"/>
  <c r="AV574" i="2" l="1"/>
  <c r="BH574" i="2" s="1"/>
  <c r="AB575" i="2"/>
  <c r="AS575" i="2"/>
  <c r="AR575" i="2"/>
  <c r="BD574" i="2"/>
  <c r="BB574" i="2"/>
  <c r="BC574" i="2"/>
  <c r="S577" i="2"/>
  <c r="AA577" i="2"/>
  <c r="AK577" i="2" s="1"/>
  <c r="BA574" i="2"/>
  <c r="AZ574" i="2"/>
  <c r="AY574" i="2"/>
  <c r="AX574" i="2"/>
  <c r="AT575" i="2"/>
  <c r="AN575" i="2"/>
  <c r="AQ575" i="2"/>
  <c r="AO575" i="2"/>
  <c r="AP575" i="2"/>
  <c r="AM576" i="2"/>
  <c r="BG575" i="2"/>
  <c r="L577" i="2"/>
  <c r="T577" i="2" s="1"/>
  <c r="N577" i="2"/>
  <c r="P577" i="2"/>
  <c r="Q577" i="2"/>
  <c r="Y577" i="2" s="1"/>
  <c r="AI577" i="2" s="1"/>
  <c r="O577" i="2"/>
  <c r="R577" i="2"/>
  <c r="Z577" i="2" s="1"/>
  <c r="AJ577" i="2" s="1"/>
  <c r="M577" i="2"/>
  <c r="U577" i="2" s="1"/>
  <c r="V576" i="2"/>
  <c r="AF576" i="2" s="1"/>
  <c r="AG576" i="2"/>
  <c r="U576" i="2"/>
  <c r="AE576" i="2" s="1"/>
  <c r="X576" i="2"/>
  <c r="AH576" i="2" s="1"/>
  <c r="K578" i="2"/>
  <c r="AD576" i="2"/>
  <c r="AV575" i="2" l="1"/>
  <c r="BH575" i="2" s="1"/>
  <c r="AB576" i="2"/>
  <c r="BD575" i="2"/>
  <c r="BB575" i="2"/>
  <c r="AR576" i="2"/>
  <c r="AS576" i="2"/>
  <c r="BC575" i="2"/>
  <c r="S578" i="2"/>
  <c r="AA578" i="2" s="1"/>
  <c r="AK578" i="2" s="1"/>
  <c r="AY575" i="2"/>
  <c r="BA575" i="2"/>
  <c r="AT576" i="2"/>
  <c r="AO576" i="2"/>
  <c r="AP576" i="2"/>
  <c r="AM577" i="2"/>
  <c r="AQ576" i="2"/>
  <c r="AN576" i="2"/>
  <c r="BG576" i="2"/>
  <c r="AX575" i="2"/>
  <c r="AZ575" i="2"/>
  <c r="L578" i="2"/>
  <c r="T578" i="2" s="1"/>
  <c r="N578" i="2"/>
  <c r="V578" i="2" s="1"/>
  <c r="P578" i="2"/>
  <c r="Q578" i="2"/>
  <c r="Y578" i="2" s="1"/>
  <c r="AI578" i="2" s="1"/>
  <c r="O578" i="2"/>
  <c r="R578" i="2"/>
  <c r="Z578" i="2" s="1"/>
  <c r="AJ578" i="2" s="1"/>
  <c r="M578" i="2"/>
  <c r="V577" i="2"/>
  <c r="AF577" i="2" s="1"/>
  <c r="AE577" i="2"/>
  <c r="W577" i="2"/>
  <c r="AG577" i="2" s="1"/>
  <c r="X577" i="2"/>
  <c r="AH577" i="2" s="1"/>
  <c r="AD577" i="2"/>
  <c r="K579" i="2"/>
  <c r="BD576" i="2" l="1"/>
  <c r="BC576" i="2"/>
  <c r="AV576" i="2"/>
  <c r="BH576" i="2" s="1"/>
  <c r="AB577" i="2"/>
  <c r="BB576" i="2"/>
  <c r="AS577" i="2"/>
  <c r="AR577" i="2"/>
  <c r="S579" i="2"/>
  <c r="AA579" i="2"/>
  <c r="AK579" i="2" s="1"/>
  <c r="BA576" i="2"/>
  <c r="AY576" i="2"/>
  <c r="AX576" i="2"/>
  <c r="AT577" i="2"/>
  <c r="AQ577" i="2"/>
  <c r="AO577" i="2"/>
  <c r="AP577" i="2"/>
  <c r="AM578" i="2"/>
  <c r="AN577" i="2"/>
  <c r="BG577" i="2"/>
  <c r="AZ576" i="2"/>
  <c r="L579" i="2"/>
  <c r="T579" i="2" s="1"/>
  <c r="N579" i="2"/>
  <c r="P579" i="2"/>
  <c r="Q579" i="2"/>
  <c r="O579" i="2"/>
  <c r="R579" i="2"/>
  <c r="Z579" i="2" s="1"/>
  <c r="AJ579" i="2" s="1"/>
  <c r="M579" i="2"/>
  <c r="U579" i="2" s="1"/>
  <c r="W578" i="2"/>
  <c r="AG578" i="2" s="1"/>
  <c r="AF578" i="2"/>
  <c r="U578" i="2"/>
  <c r="X578" i="2"/>
  <c r="AH578" i="2" s="1"/>
  <c r="K580" i="2"/>
  <c r="AD578" i="2"/>
  <c r="BD577" i="2" l="1"/>
  <c r="AB578" i="2"/>
  <c r="AV577" i="2"/>
  <c r="BH577" i="2" s="1"/>
  <c r="AS578" i="2"/>
  <c r="AR578" i="2"/>
  <c r="BB577" i="2"/>
  <c r="BC577" i="2"/>
  <c r="S580" i="2"/>
  <c r="AA580" i="2"/>
  <c r="AK580" i="2" s="1"/>
  <c r="AZ577" i="2"/>
  <c r="BA577" i="2"/>
  <c r="AY577" i="2"/>
  <c r="AX577" i="2"/>
  <c r="AT578" i="2"/>
  <c r="AN578" i="2"/>
  <c r="AQ578" i="2"/>
  <c r="AM579" i="2"/>
  <c r="AO578" i="2"/>
  <c r="AP578" i="2"/>
  <c r="BG578" i="2"/>
  <c r="L580" i="2"/>
  <c r="T580" i="2" s="1"/>
  <c r="N580" i="2"/>
  <c r="V580" i="2" s="1"/>
  <c r="P580" i="2"/>
  <c r="Q580" i="2"/>
  <c r="Y580" i="2" s="1"/>
  <c r="AI580" i="2" s="1"/>
  <c r="O580" i="2"/>
  <c r="R580" i="2"/>
  <c r="Z580" i="2" s="1"/>
  <c r="AJ580" i="2" s="1"/>
  <c r="M580" i="2"/>
  <c r="Y579" i="2"/>
  <c r="AI579" i="2" s="1"/>
  <c r="AE578" i="2"/>
  <c r="V579" i="2"/>
  <c r="AF579" i="2" s="1"/>
  <c r="AE579" i="2"/>
  <c r="W579" i="2"/>
  <c r="AG579" i="2" s="1"/>
  <c r="X579" i="2"/>
  <c r="AH579" i="2" s="1"/>
  <c r="K581" i="2"/>
  <c r="AD579" i="2"/>
  <c r="AV578" i="2" l="1"/>
  <c r="BH578" i="2" s="1"/>
  <c r="AB579" i="2"/>
  <c r="AS579" i="2"/>
  <c r="AR579" i="2"/>
  <c r="BB578" i="2"/>
  <c r="BD578" i="2"/>
  <c r="BC578" i="2"/>
  <c r="S581" i="2"/>
  <c r="AA581" i="2"/>
  <c r="AK581" i="2" s="1"/>
  <c r="AT579" i="2"/>
  <c r="AO579" i="2"/>
  <c r="AP579" i="2"/>
  <c r="AM580" i="2"/>
  <c r="AN579" i="2"/>
  <c r="AQ579" i="2"/>
  <c r="BG579" i="2"/>
  <c r="BA578" i="2"/>
  <c r="AZ578" i="2"/>
  <c r="AX578" i="2"/>
  <c r="AY578" i="2"/>
  <c r="L581" i="2"/>
  <c r="T581" i="2" s="1"/>
  <c r="N581" i="2"/>
  <c r="P581" i="2"/>
  <c r="X581" i="2" s="1"/>
  <c r="Q581" i="2"/>
  <c r="Y581" i="2" s="1"/>
  <c r="AI581" i="2" s="1"/>
  <c r="O581" i="2"/>
  <c r="R581" i="2"/>
  <c r="Z581" i="2" s="1"/>
  <c r="AJ581" i="2" s="1"/>
  <c r="M581" i="2"/>
  <c r="W580" i="2"/>
  <c r="AG580" i="2" s="1"/>
  <c r="AF580" i="2"/>
  <c r="U580" i="2"/>
  <c r="X580" i="2"/>
  <c r="AH580" i="2" s="1"/>
  <c r="AD580" i="2"/>
  <c r="K582" i="2"/>
  <c r="AB580" i="2" l="1"/>
  <c r="AV579" i="2"/>
  <c r="BH579" i="2" s="1"/>
  <c r="AS580" i="2"/>
  <c r="AR580" i="2"/>
  <c r="BD579" i="2"/>
  <c r="BB579" i="2"/>
  <c r="BC579" i="2"/>
  <c r="S582" i="2"/>
  <c r="AA582" i="2"/>
  <c r="AK582" i="2" s="1"/>
  <c r="AT580" i="2"/>
  <c r="AN580" i="2"/>
  <c r="AO580" i="2"/>
  <c r="AP580" i="2"/>
  <c r="AM581" i="2"/>
  <c r="AQ580" i="2"/>
  <c r="BG580" i="2"/>
  <c r="AZ579" i="2"/>
  <c r="BA579" i="2"/>
  <c r="AY579" i="2"/>
  <c r="AX579" i="2"/>
  <c r="L582" i="2"/>
  <c r="T582" i="2" s="1"/>
  <c r="N582" i="2"/>
  <c r="P582" i="2"/>
  <c r="Q582" i="2"/>
  <c r="Y582" i="2" s="1"/>
  <c r="AI582" i="2" s="1"/>
  <c r="O582" i="2"/>
  <c r="W582" i="2" s="1"/>
  <c r="R582" i="2"/>
  <c r="Z582" i="2" s="1"/>
  <c r="AJ582" i="2" s="1"/>
  <c r="M582" i="2"/>
  <c r="AE580" i="2"/>
  <c r="W581" i="2"/>
  <c r="AG581" i="2" s="1"/>
  <c r="AH581" i="2"/>
  <c r="U581" i="2"/>
  <c r="AE581" i="2" s="1"/>
  <c r="V581" i="2"/>
  <c r="AF581" i="2" s="1"/>
  <c r="K583" i="2"/>
  <c r="AD581" i="2"/>
  <c r="BD580" i="2" l="1"/>
  <c r="AV580" i="2"/>
  <c r="BH580" i="2" s="1"/>
  <c r="AB581" i="2"/>
  <c r="BB580" i="2"/>
  <c r="AR581" i="2"/>
  <c r="AS581" i="2"/>
  <c r="BC580" i="2"/>
  <c r="S583" i="2"/>
  <c r="AA583" i="2"/>
  <c r="AK583" i="2" s="1"/>
  <c r="AZ580" i="2"/>
  <c r="AY580" i="2"/>
  <c r="BA580" i="2"/>
  <c r="AX580" i="2"/>
  <c r="AT581" i="2"/>
  <c r="AQ581" i="2"/>
  <c r="AO581" i="2"/>
  <c r="AP581" i="2"/>
  <c r="AM582" i="2"/>
  <c r="AN581" i="2"/>
  <c r="BG581" i="2"/>
  <c r="L583" i="2"/>
  <c r="T583" i="2" s="1"/>
  <c r="N583" i="2"/>
  <c r="V583" i="2" s="1"/>
  <c r="P583" i="2"/>
  <c r="Q583" i="2"/>
  <c r="O583" i="2"/>
  <c r="R583" i="2"/>
  <c r="Z583" i="2" s="1"/>
  <c r="AJ583" i="2" s="1"/>
  <c r="M583" i="2"/>
  <c r="U583" i="2" s="1"/>
  <c r="V582" i="2"/>
  <c r="AF582" i="2" s="1"/>
  <c r="AG582" i="2"/>
  <c r="U582" i="2"/>
  <c r="AE582" i="2" s="1"/>
  <c r="X582" i="2"/>
  <c r="AH582" i="2" s="1"/>
  <c r="AD582" i="2"/>
  <c r="K584" i="2"/>
  <c r="AB582" i="2" l="1"/>
  <c r="AV581" i="2"/>
  <c r="BH581" i="2" s="1"/>
  <c r="AS582" i="2"/>
  <c r="AR582" i="2"/>
  <c r="BC581" i="2"/>
  <c r="BB581" i="2"/>
  <c r="BD581" i="2"/>
  <c r="S584" i="2"/>
  <c r="AA584" i="2"/>
  <c r="AK584" i="2" s="1"/>
  <c r="BA581" i="2"/>
  <c r="AZ581" i="2"/>
  <c r="AY581" i="2"/>
  <c r="AX581" i="2"/>
  <c r="AT582" i="2"/>
  <c r="AO582" i="2"/>
  <c r="AP582" i="2"/>
  <c r="AM583" i="2"/>
  <c r="AN582" i="2"/>
  <c r="AQ582" i="2"/>
  <c r="BG582" i="2"/>
  <c r="L584" i="2"/>
  <c r="N584" i="2"/>
  <c r="V584" i="2" s="1"/>
  <c r="P584" i="2"/>
  <c r="Q584" i="2"/>
  <c r="Y584" i="2" s="1"/>
  <c r="AI584" i="2" s="1"/>
  <c r="O584" i="2"/>
  <c r="R584" i="2"/>
  <c r="Z584" i="2" s="1"/>
  <c r="AJ584" i="2" s="1"/>
  <c r="M584" i="2"/>
  <c r="Y583" i="2"/>
  <c r="AI583" i="2" s="1"/>
  <c r="AE583" i="2"/>
  <c r="AF583" i="2"/>
  <c r="W583" i="2"/>
  <c r="AG583" i="2" s="1"/>
  <c r="X583" i="2"/>
  <c r="AH583" i="2" s="1"/>
  <c r="K585" i="2"/>
  <c r="AD583" i="2"/>
  <c r="AV582" i="2" l="1"/>
  <c r="BH582" i="2" s="1"/>
  <c r="AB583" i="2"/>
  <c r="AS583" i="2"/>
  <c r="AR583" i="2"/>
  <c r="BD582" i="2"/>
  <c r="BB582" i="2"/>
  <c r="BC582" i="2"/>
  <c r="S585" i="2"/>
  <c r="AA585" i="2"/>
  <c r="AK585" i="2" s="1"/>
  <c r="AT583" i="2"/>
  <c r="AN583" i="2"/>
  <c r="AQ583" i="2"/>
  <c r="AO583" i="2"/>
  <c r="AP583" i="2"/>
  <c r="AM584" i="2"/>
  <c r="BG583" i="2"/>
  <c r="AZ582" i="2"/>
  <c r="BA582" i="2"/>
  <c r="AY582" i="2"/>
  <c r="AX582" i="2"/>
  <c r="L585" i="2"/>
  <c r="T585" i="2" s="1"/>
  <c r="N585" i="2"/>
  <c r="P585" i="2"/>
  <c r="Q585" i="2"/>
  <c r="Y585" i="2" s="1"/>
  <c r="AI585" i="2" s="1"/>
  <c r="O585" i="2"/>
  <c r="R585" i="2"/>
  <c r="Z585" i="2" s="1"/>
  <c r="AJ585" i="2" s="1"/>
  <c r="M585" i="2"/>
  <c r="U585" i="2" s="1"/>
  <c r="W584" i="2"/>
  <c r="AG584" i="2" s="1"/>
  <c r="AF584" i="2"/>
  <c r="U584" i="2"/>
  <c r="AE584" i="2" s="1"/>
  <c r="X584" i="2"/>
  <c r="AH584" i="2" s="1"/>
  <c r="T584" i="2"/>
  <c r="K586" i="2"/>
  <c r="BD583" i="2" l="1"/>
  <c r="AV583" i="2"/>
  <c r="BH583" i="2" s="1"/>
  <c r="AB584" i="2"/>
  <c r="AS584" i="2"/>
  <c r="AR584" i="2"/>
  <c r="BB583" i="2"/>
  <c r="BC583" i="2"/>
  <c r="S586" i="2"/>
  <c r="AA586" i="2"/>
  <c r="AK586" i="2" s="1"/>
  <c r="AY583" i="2"/>
  <c r="BA583" i="2"/>
  <c r="AT584" i="2"/>
  <c r="AN584" i="2"/>
  <c r="AQ584" i="2"/>
  <c r="AO584" i="2"/>
  <c r="AP584" i="2"/>
  <c r="AM585" i="2"/>
  <c r="BG584" i="2"/>
  <c r="AX583" i="2"/>
  <c r="AZ583" i="2"/>
  <c r="L586" i="2"/>
  <c r="T586" i="2" s="1"/>
  <c r="N586" i="2"/>
  <c r="P586" i="2"/>
  <c r="X586" i="2" s="1"/>
  <c r="Q586" i="2"/>
  <c r="Y586" i="2" s="1"/>
  <c r="AI586" i="2" s="1"/>
  <c r="O586" i="2"/>
  <c r="W586" i="2" s="1"/>
  <c r="R586" i="2"/>
  <c r="Z586" i="2" s="1"/>
  <c r="AJ586" i="2" s="1"/>
  <c r="M586" i="2"/>
  <c r="AD584" i="2"/>
  <c r="V585" i="2"/>
  <c r="AF585" i="2" s="1"/>
  <c r="AE585" i="2"/>
  <c r="W585" i="2"/>
  <c r="AG585" i="2" s="1"/>
  <c r="X585" i="2"/>
  <c r="AH585" i="2" s="1"/>
  <c r="K587" i="2"/>
  <c r="AD585" i="2"/>
  <c r="BD584" i="2" l="1"/>
  <c r="AB585" i="2"/>
  <c r="AV584" i="2"/>
  <c r="BH584" i="2" s="1"/>
  <c r="AR585" i="2"/>
  <c r="AS585" i="2"/>
  <c r="BB584" i="2"/>
  <c r="BC584" i="2"/>
  <c r="S587" i="2"/>
  <c r="AA587" i="2"/>
  <c r="AK587" i="2" s="1"/>
  <c r="BA584" i="2"/>
  <c r="AT585" i="2"/>
  <c r="AO585" i="2"/>
  <c r="AP585" i="2"/>
  <c r="AM586" i="2"/>
  <c r="AN585" i="2"/>
  <c r="AQ585" i="2"/>
  <c r="BG585" i="2"/>
  <c r="AX584" i="2"/>
  <c r="AZ584" i="2"/>
  <c r="AY584" i="2"/>
  <c r="L587" i="2"/>
  <c r="T587" i="2" s="1"/>
  <c r="N587" i="2"/>
  <c r="P587" i="2"/>
  <c r="X587" i="2" s="1"/>
  <c r="Q587" i="2"/>
  <c r="O587" i="2"/>
  <c r="R587" i="2"/>
  <c r="Z587" i="2" s="1"/>
  <c r="AJ587" i="2" s="1"/>
  <c r="M587" i="2"/>
  <c r="AG586" i="2"/>
  <c r="U586" i="2"/>
  <c r="AE586" i="2" s="1"/>
  <c r="AH586" i="2"/>
  <c r="V586" i="2"/>
  <c r="AF586" i="2" s="1"/>
  <c r="AD586" i="2"/>
  <c r="K588" i="2"/>
  <c r="AV585" i="2" l="1"/>
  <c r="AB586" i="2"/>
  <c r="AS586" i="2"/>
  <c r="AR586" i="2"/>
  <c r="BD585" i="2"/>
  <c r="BC585" i="2"/>
  <c r="BB585" i="2"/>
  <c r="S588" i="2"/>
  <c r="AA588" i="2"/>
  <c r="AK588" i="2" s="1"/>
  <c r="AT586" i="2"/>
  <c r="AO586" i="2"/>
  <c r="AP586" i="2"/>
  <c r="AM587" i="2"/>
  <c r="AQ586" i="2"/>
  <c r="AN586" i="2"/>
  <c r="BG586" i="2"/>
  <c r="AZ585" i="2"/>
  <c r="BA585" i="2"/>
  <c r="AY585" i="2"/>
  <c r="AX585" i="2"/>
  <c r="L588" i="2"/>
  <c r="T588" i="2" s="1"/>
  <c r="N588" i="2"/>
  <c r="V588" i="2" s="1"/>
  <c r="P588" i="2"/>
  <c r="Q588" i="2"/>
  <c r="Y588" i="2" s="1"/>
  <c r="AI588" i="2" s="1"/>
  <c r="O588" i="2"/>
  <c r="R588" i="2"/>
  <c r="Z588" i="2" s="1"/>
  <c r="AJ588" i="2" s="1"/>
  <c r="M588" i="2"/>
  <c r="Y587" i="2"/>
  <c r="AI587" i="2" s="1"/>
  <c r="W587" i="2"/>
  <c r="AG587" i="2" s="1"/>
  <c r="AH587" i="2"/>
  <c r="U587" i="2"/>
  <c r="AE587" i="2" s="1"/>
  <c r="V587" i="2"/>
  <c r="AF587" i="2" s="1"/>
  <c r="AD587" i="2"/>
  <c r="K589" i="2"/>
  <c r="AV586" i="2" l="1"/>
  <c r="BH586" i="2" s="1"/>
  <c r="AB587" i="2"/>
  <c r="BD586" i="2"/>
  <c r="BB586" i="2"/>
  <c r="AS587" i="2"/>
  <c r="AR587" i="2"/>
  <c r="BC586" i="2"/>
  <c r="S589" i="2"/>
  <c r="AA589" i="2"/>
  <c r="AK589" i="2" s="1"/>
  <c r="AT587" i="2"/>
  <c r="AM588" i="2"/>
  <c r="AN587" i="2"/>
  <c r="AQ587" i="2"/>
  <c r="AO587" i="2"/>
  <c r="AP587" i="2"/>
  <c r="BG587" i="2"/>
  <c r="AZ586" i="2"/>
  <c r="AX586" i="2"/>
  <c r="AY586" i="2"/>
  <c r="BA586" i="2"/>
  <c r="L589" i="2"/>
  <c r="T589" i="2" s="1"/>
  <c r="N589" i="2"/>
  <c r="V589" i="2" s="1"/>
  <c r="P589" i="2"/>
  <c r="Q589" i="2"/>
  <c r="Y589" i="2" s="1"/>
  <c r="AI589" i="2" s="1"/>
  <c r="O589" i="2"/>
  <c r="R589" i="2"/>
  <c r="Z589" i="2" s="1"/>
  <c r="AJ589" i="2" s="1"/>
  <c r="M589" i="2"/>
  <c r="U589" i="2" s="1"/>
  <c r="W588" i="2"/>
  <c r="AG588" i="2" s="1"/>
  <c r="AF588" i="2"/>
  <c r="U588" i="2"/>
  <c r="AE588" i="2" s="1"/>
  <c r="X588" i="2"/>
  <c r="AH588" i="2" s="1"/>
  <c r="K590" i="2"/>
  <c r="AD588" i="2"/>
  <c r="AV587" i="2" l="1"/>
  <c r="BH587" i="2" s="1"/>
  <c r="AB588" i="2"/>
  <c r="AS588" i="2"/>
  <c r="AR588" i="2"/>
  <c r="BB587" i="2"/>
  <c r="BD587" i="2"/>
  <c r="BC587" i="2"/>
  <c r="S590" i="2"/>
  <c r="AA590" i="2"/>
  <c r="AK590" i="2" s="1"/>
  <c r="AZ587" i="2"/>
  <c r="BA587" i="2"/>
  <c r="AY587" i="2"/>
  <c r="AX587" i="2"/>
  <c r="AT588" i="2"/>
  <c r="AQ588" i="2"/>
  <c r="AO588" i="2"/>
  <c r="AP588" i="2"/>
  <c r="AM589" i="2"/>
  <c r="AN588" i="2"/>
  <c r="BG588" i="2"/>
  <c r="L590" i="2"/>
  <c r="T590" i="2" s="1"/>
  <c r="N590" i="2"/>
  <c r="P590" i="2"/>
  <c r="X590" i="2" s="1"/>
  <c r="Q590" i="2"/>
  <c r="Y590" i="2" s="1"/>
  <c r="AI590" i="2" s="1"/>
  <c r="O590" i="2"/>
  <c r="R590" i="2"/>
  <c r="Z590" i="2" s="1"/>
  <c r="AJ590" i="2" s="1"/>
  <c r="M590" i="2"/>
  <c r="U590" i="2" s="1"/>
  <c r="AE589" i="2"/>
  <c r="AF589" i="2"/>
  <c r="W589" i="2"/>
  <c r="AG589" i="2" s="1"/>
  <c r="X589" i="2"/>
  <c r="AH589" i="2" s="1"/>
  <c r="K591" i="2"/>
  <c r="AD589" i="2"/>
  <c r="AV588" i="2" l="1"/>
  <c r="BH588" i="2" s="1"/>
  <c r="AB589" i="2"/>
  <c r="AR589" i="2"/>
  <c r="AS589" i="2"/>
  <c r="BD588" i="2"/>
  <c r="BB588" i="2"/>
  <c r="BC588" i="2"/>
  <c r="S591" i="2"/>
  <c r="AA591" i="2"/>
  <c r="AK591" i="2" s="1"/>
  <c r="AT589" i="2"/>
  <c r="AQ589" i="2"/>
  <c r="AO589" i="2"/>
  <c r="AP589" i="2"/>
  <c r="AM590" i="2"/>
  <c r="AN589" i="2"/>
  <c r="BG589" i="2"/>
  <c r="AZ588" i="2"/>
  <c r="AY588" i="2"/>
  <c r="AX588" i="2"/>
  <c r="BA588" i="2"/>
  <c r="L591" i="2"/>
  <c r="T591" i="2" s="1"/>
  <c r="N591" i="2"/>
  <c r="V591" i="2" s="1"/>
  <c r="P591" i="2"/>
  <c r="Q591" i="2"/>
  <c r="Y591" i="2" s="1"/>
  <c r="AI591" i="2" s="1"/>
  <c r="O591" i="2"/>
  <c r="R591" i="2"/>
  <c r="Z591" i="2" s="1"/>
  <c r="AJ591" i="2" s="1"/>
  <c r="M591" i="2"/>
  <c r="AE590" i="2"/>
  <c r="AH590" i="2"/>
  <c r="W590" i="2"/>
  <c r="AG590" i="2" s="1"/>
  <c r="V590" i="2"/>
  <c r="AF590" i="2" s="1"/>
  <c r="AD590" i="2"/>
  <c r="K592" i="2"/>
  <c r="BD589" i="2" l="1"/>
  <c r="AV589" i="2"/>
  <c r="BH589" i="2" s="1"/>
  <c r="AB590" i="2"/>
  <c r="BC589" i="2"/>
  <c r="AS590" i="2"/>
  <c r="AR590" i="2"/>
  <c r="BB589" i="2"/>
  <c r="S592" i="2"/>
  <c r="AA592" i="2"/>
  <c r="AK592" i="2" s="1"/>
  <c r="AZ589" i="2"/>
  <c r="AY589" i="2"/>
  <c r="BA589" i="2"/>
  <c r="AX589" i="2"/>
  <c r="AT590" i="2"/>
  <c r="AN590" i="2"/>
  <c r="AQ590" i="2"/>
  <c r="AM591" i="2"/>
  <c r="AO590" i="2"/>
  <c r="AP590" i="2"/>
  <c r="BG590" i="2"/>
  <c r="L592" i="2"/>
  <c r="T592" i="2" s="1"/>
  <c r="N592" i="2"/>
  <c r="V592" i="2" s="1"/>
  <c r="P592" i="2"/>
  <c r="Q592" i="2"/>
  <c r="O592" i="2"/>
  <c r="R592" i="2"/>
  <c r="Z592" i="2" s="1"/>
  <c r="AJ592" i="2" s="1"/>
  <c r="M592" i="2"/>
  <c r="U591" i="2"/>
  <c r="AE591" i="2" s="1"/>
  <c r="AF591" i="2"/>
  <c r="W591" i="2"/>
  <c r="AG591" i="2" s="1"/>
  <c r="X591" i="2"/>
  <c r="AH591" i="2" s="1"/>
  <c r="K593" i="2"/>
  <c r="AD591" i="2"/>
  <c r="AV590" i="2" l="1"/>
  <c r="BH590" i="2" s="1"/>
  <c r="AB591" i="2"/>
  <c r="AR591" i="2"/>
  <c r="AS591" i="2"/>
  <c r="BB590" i="2"/>
  <c r="BC590" i="2"/>
  <c r="BD590" i="2"/>
  <c r="S593" i="2"/>
  <c r="AA593" i="2"/>
  <c r="AK593" i="2" s="1"/>
  <c r="BA590" i="2"/>
  <c r="AT591" i="2"/>
  <c r="AN591" i="2"/>
  <c r="AM592" i="2"/>
  <c r="AQ591" i="2"/>
  <c r="AO591" i="2"/>
  <c r="AP591" i="2"/>
  <c r="BG591" i="2"/>
  <c r="AZ590" i="2"/>
  <c r="AX590" i="2"/>
  <c r="AY590" i="2"/>
  <c r="L593" i="2"/>
  <c r="T593" i="2" s="1"/>
  <c r="N593" i="2"/>
  <c r="V593" i="2" s="1"/>
  <c r="P593" i="2"/>
  <c r="Q593" i="2"/>
  <c r="Y593" i="2" s="1"/>
  <c r="AI593" i="2" s="1"/>
  <c r="O593" i="2"/>
  <c r="R593" i="2"/>
  <c r="Z593" i="2" s="1"/>
  <c r="AJ593" i="2" s="1"/>
  <c r="M593" i="2"/>
  <c r="Y592" i="2"/>
  <c r="AI592" i="2" s="1"/>
  <c r="W592" i="2"/>
  <c r="AG592" i="2" s="1"/>
  <c r="AF592" i="2"/>
  <c r="U592" i="2"/>
  <c r="AE592" i="2" s="1"/>
  <c r="X592" i="2"/>
  <c r="AH592" i="2" s="1"/>
  <c r="K594" i="2"/>
  <c r="AD592" i="2"/>
  <c r="AB592" i="2" l="1"/>
  <c r="AV591" i="2"/>
  <c r="BH591" i="2" s="1"/>
  <c r="AS592" i="2"/>
  <c r="AR592" i="2"/>
  <c r="BD591" i="2"/>
  <c r="BC591" i="2"/>
  <c r="BB591" i="2"/>
  <c r="S594" i="2"/>
  <c r="AA594" i="2" s="1"/>
  <c r="AK594" i="2" s="1"/>
  <c r="BA591" i="2"/>
  <c r="AT592" i="2"/>
  <c r="AO592" i="2"/>
  <c r="AP592" i="2"/>
  <c r="AM593" i="2"/>
  <c r="AN592" i="2"/>
  <c r="AQ592" i="2"/>
  <c r="BG592" i="2"/>
  <c r="AZ591" i="2"/>
  <c r="AX591" i="2"/>
  <c r="AY591" i="2"/>
  <c r="L594" i="2"/>
  <c r="T594" i="2" s="1"/>
  <c r="N594" i="2"/>
  <c r="P594" i="2"/>
  <c r="X594" i="2" s="1"/>
  <c r="Q594" i="2"/>
  <c r="Y594" i="2" s="1"/>
  <c r="AI594" i="2" s="1"/>
  <c r="O594" i="2"/>
  <c r="R594" i="2"/>
  <c r="Z594" i="2" s="1"/>
  <c r="AJ594" i="2" s="1"/>
  <c r="M594" i="2"/>
  <c r="U594" i="2" s="1"/>
  <c r="U593" i="2"/>
  <c r="AE593" i="2" s="1"/>
  <c r="AF593" i="2"/>
  <c r="W593" i="2"/>
  <c r="AG593" i="2" s="1"/>
  <c r="X593" i="2"/>
  <c r="AH593" i="2" s="1"/>
  <c r="K595" i="2"/>
  <c r="AD593" i="2"/>
  <c r="AV592" i="2" l="1"/>
  <c r="BH592" i="2" s="1"/>
  <c r="AB593" i="2"/>
  <c r="AS593" i="2"/>
  <c r="AR593" i="2"/>
  <c r="BD592" i="2"/>
  <c r="BB592" i="2"/>
  <c r="BC592" i="2"/>
  <c r="S595" i="2"/>
  <c r="AA595" i="2"/>
  <c r="AK595" i="2" s="1"/>
  <c r="AZ592" i="2"/>
  <c r="BA592" i="2"/>
  <c r="AY592" i="2"/>
  <c r="AX592" i="2"/>
  <c r="AT593" i="2"/>
  <c r="AN593" i="2"/>
  <c r="AQ593" i="2"/>
  <c r="AO593" i="2"/>
  <c r="AP593" i="2"/>
  <c r="AM594" i="2"/>
  <c r="BG593" i="2"/>
  <c r="L595" i="2"/>
  <c r="T595" i="2" s="1"/>
  <c r="N595" i="2"/>
  <c r="P595" i="2"/>
  <c r="X595" i="2" s="1"/>
  <c r="Q595" i="2"/>
  <c r="Y595" i="2" s="1"/>
  <c r="O595" i="2"/>
  <c r="R595" i="2"/>
  <c r="Z595" i="2" s="1"/>
  <c r="AJ595" i="2" s="1"/>
  <c r="M595" i="2"/>
  <c r="AE594" i="2"/>
  <c r="AH594" i="2"/>
  <c r="W594" i="2"/>
  <c r="AG594" i="2" s="1"/>
  <c r="V594" i="2"/>
  <c r="AF594" i="2" s="1"/>
  <c r="K596" i="2"/>
  <c r="AD594" i="2"/>
  <c r="AV593" i="2" l="1"/>
  <c r="BH593" i="2" s="1"/>
  <c r="AB594" i="2"/>
  <c r="BD593" i="2"/>
  <c r="BB593" i="2"/>
  <c r="AS594" i="2"/>
  <c r="AR594" i="2"/>
  <c r="BC593" i="2"/>
  <c r="S596" i="2"/>
  <c r="AA596" i="2"/>
  <c r="AK596" i="2" s="1"/>
  <c r="AY593" i="2"/>
  <c r="AZ593" i="2"/>
  <c r="BA593" i="2"/>
  <c r="AT594" i="2"/>
  <c r="AO594" i="2"/>
  <c r="AP594" i="2"/>
  <c r="AM595" i="2"/>
  <c r="AN594" i="2"/>
  <c r="AQ594" i="2"/>
  <c r="BG594" i="2"/>
  <c r="AX593" i="2"/>
  <c r="L596" i="2"/>
  <c r="T596" i="2" s="1"/>
  <c r="N596" i="2"/>
  <c r="V596" i="2" s="1"/>
  <c r="P596" i="2"/>
  <c r="Q596" i="2"/>
  <c r="Y596" i="2" s="1"/>
  <c r="AI596" i="2" s="1"/>
  <c r="O596" i="2"/>
  <c r="R596" i="2"/>
  <c r="Z596" i="2" s="1"/>
  <c r="AJ596" i="2" s="1"/>
  <c r="M596" i="2"/>
  <c r="AI595" i="2"/>
  <c r="W595" i="2"/>
  <c r="AG595" i="2" s="1"/>
  <c r="AH595" i="2"/>
  <c r="U595" i="2"/>
  <c r="AE595" i="2" s="1"/>
  <c r="V595" i="2"/>
  <c r="AF595" i="2" s="1"/>
  <c r="K597" i="2"/>
  <c r="AD595" i="2"/>
  <c r="BB594" i="2" l="1"/>
  <c r="BD594" i="2"/>
  <c r="AV594" i="2"/>
  <c r="BH594" i="2" s="1"/>
  <c r="AB595" i="2"/>
  <c r="AS595" i="2"/>
  <c r="AR595" i="2"/>
  <c r="BC594" i="2"/>
  <c r="S597" i="2"/>
  <c r="AA597" i="2"/>
  <c r="AK597" i="2" s="1"/>
  <c r="BA594" i="2"/>
  <c r="AY594" i="2"/>
  <c r="AX594" i="2"/>
  <c r="AT595" i="2"/>
  <c r="AN595" i="2"/>
  <c r="AQ595" i="2"/>
  <c r="AM596" i="2"/>
  <c r="AO595" i="2"/>
  <c r="AP595" i="2"/>
  <c r="BG595" i="2"/>
  <c r="AZ594" i="2"/>
  <c r="L597" i="2"/>
  <c r="T597" i="2" s="1"/>
  <c r="N597" i="2"/>
  <c r="P597" i="2"/>
  <c r="Q597" i="2"/>
  <c r="Y597" i="2" s="1"/>
  <c r="O597" i="2"/>
  <c r="R597" i="2"/>
  <c r="Z597" i="2" s="1"/>
  <c r="AJ597" i="2" s="1"/>
  <c r="M597" i="2"/>
  <c r="W596" i="2"/>
  <c r="AG596" i="2" s="1"/>
  <c r="AF596" i="2"/>
  <c r="U596" i="2"/>
  <c r="AE596" i="2" s="1"/>
  <c r="X596" i="2"/>
  <c r="AH596" i="2" s="1"/>
  <c r="K598" i="2"/>
  <c r="AD596" i="2"/>
  <c r="BD595" i="2" l="1"/>
  <c r="AV595" i="2"/>
  <c r="BH595" i="2" s="1"/>
  <c r="AB596" i="2"/>
  <c r="AS596" i="2"/>
  <c r="AR596" i="2"/>
  <c r="BB595" i="2"/>
  <c r="BC595" i="2"/>
  <c r="S598" i="2"/>
  <c r="AA598" i="2"/>
  <c r="AK598" i="2" s="1"/>
  <c r="AT596" i="2"/>
  <c r="AN596" i="2"/>
  <c r="AM597" i="2"/>
  <c r="AQ596" i="2"/>
  <c r="AO596" i="2"/>
  <c r="AP596" i="2"/>
  <c r="BG596" i="2"/>
  <c r="BA595" i="2"/>
  <c r="AZ595" i="2"/>
  <c r="AX595" i="2"/>
  <c r="AY595" i="2"/>
  <c r="L598" i="2"/>
  <c r="T598" i="2" s="1"/>
  <c r="N598" i="2"/>
  <c r="V598" i="2" s="1"/>
  <c r="P598" i="2"/>
  <c r="Q598" i="2"/>
  <c r="Y598" i="2" s="1"/>
  <c r="AI598" i="2" s="1"/>
  <c r="O598" i="2"/>
  <c r="R598" i="2"/>
  <c r="Z598" i="2" s="1"/>
  <c r="AJ598" i="2" s="1"/>
  <c r="M598" i="2"/>
  <c r="AI597" i="2"/>
  <c r="U597" i="2"/>
  <c r="AE597" i="2" s="1"/>
  <c r="V597" i="2"/>
  <c r="AF597" i="2" s="1"/>
  <c r="W597" i="2"/>
  <c r="AG597" i="2" s="1"/>
  <c r="X597" i="2"/>
  <c r="AH597" i="2" s="1"/>
  <c r="AD597" i="2"/>
  <c r="K599" i="2"/>
  <c r="AV596" i="2" l="1"/>
  <c r="BH596" i="2" s="1"/>
  <c r="AB597" i="2"/>
  <c r="AS597" i="2"/>
  <c r="AR597" i="2"/>
  <c r="BD596" i="2"/>
  <c r="BB596" i="2"/>
  <c r="BC596" i="2"/>
  <c r="S599" i="2"/>
  <c r="AA599" i="2"/>
  <c r="AK599" i="2" s="1"/>
  <c r="BA596" i="2"/>
  <c r="AT597" i="2"/>
  <c r="AO597" i="2"/>
  <c r="AP597" i="2"/>
  <c r="AM598" i="2"/>
  <c r="AN597" i="2"/>
  <c r="AQ597" i="2"/>
  <c r="BG597" i="2"/>
  <c r="AZ596" i="2"/>
  <c r="AX596" i="2"/>
  <c r="AY596" i="2"/>
  <c r="L599" i="2"/>
  <c r="T599" i="2" s="1"/>
  <c r="N599" i="2"/>
  <c r="P599" i="2"/>
  <c r="X599" i="2" s="1"/>
  <c r="Q599" i="2"/>
  <c r="Y599" i="2" s="1"/>
  <c r="O599" i="2"/>
  <c r="R599" i="2"/>
  <c r="Z599" i="2" s="1"/>
  <c r="AJ599" i="2" s="1"/>
  <c r="M599" i="2"/>
  <c r="W598" i="2"/>
  <c r="AG598" i="2" s="1"/>
  <c r="AF598" i="2"/>
  <c r="U598" i="2"/>
  <c r="AE598" i="2" s="1"/>
  <c r="X598" i="2"/>
  <c r="AH598" i="2" s="1"/>
  <c r="K600" i="2"/>
  <c r="AD598" i="2"/>
  <c r="BD597" i="2" l="1"/>
  <c r="AV597" i="2"/>
  <c r="BH597" i="2" s="1"/>
  <c r="AB598" i="2"/>
  <c r="BB597" i="2"/>
  <c r="AS598" i="2"/>
  <c r="AR598" i="2"/>
  <c r="BC597" i="2"/>
  <c r="S600" i="2"/>
  <c r="AA600" i="2"/>
  <c r="AK600" i="2" s="1"/>
  <c r="AT598" i="2"/>
  <c r="AO598" i="2"/>
  <c r="AP598" i="2"/>
  <c r="AM599" i="2"/>
  <c r="AN598" i="2"/>
  <c r="AQ598" i="2"/>
  <c r="BG598" i="2"/>
  <c r="AZ597" i="2"/>
  <c r="BA597" i="2"/>
  <c r="AY597" i="2"/>
  <c r="AX597" i="2"/>
  <c r="L600" i="2"/>
  <c r="N600" i="2"/>
  <c r="V600" i="2" s="1"/>
  <c r="P600" i="2"/>
  <c r="Q600" i="2"/>
  <c r="Y600" i="2" s="1"/>
  <c r="O600" i="2"/>
  <c r="R600" i="2"/>
  <c r="Z600" i="2" s="1"/>
  <c r="AJ600" i="2" s="1"/>
  <c r="M600" i="2"/>
  <c r="AI599" i="2"/>
  <c r="W599" i="2"/>
  <c r="AG599" i="2" s="1"/>
  <c r="AH599" i="2"/>
  <c r="U599" i="2"/>
  <c r="AE599" i="2" s="1"/>
  <c r="V599" i="2"/>
  <c r="AF599" i="2" s="1"/>
  <c r="AD599" i="2"/>
  <c r="K601" i="2"/>
  <c r="AV598" i="2" l="1"/>
  <c r="BH598" i="2" s="1"/>
  <c r="AB599" i="2"/>
  <c r="AS599" i="2"/>
  <c r="AR599" i="2"/>
  <c r="BB598" i="2"/>
  <c r="BD598" i="2"/>
  <c r="BC598" i="2"/>
  <c r="S601" i="2"/>
  <c r="AA601" i="2"/>
  <c r="AK601" i="2" s="1"/>
  <c r="AZ598" i="2"/>
  <c r="AT599" i="2"/>
  <c r="AQ599" i="2"/>
  <c r="AO599" i="2"/>
  <c r="AP599" i="2"/>
  <c r="AM600" i="2"/>
  <c r="AN599" i="2"/>
  <c r="BG599" i="2"/>
  <c r="BA598" i="2"/>
  <c r="AY598" i="2"/>
  <c r="AX598" i="2"/>
  <c r="L601" i="2"/>
  <c r="T601" i="2" s="1"/>
  <c r="N601" i="2"/>
  <c r="P601" i="2"/>
  <c r="Q601" i="2"/>
  <c r="Y601" i="2" s="1"/>
  <c r="O601" i="2"/>
  <c r="R601" i="2"/>
  <c r="Z601" i="2" s="1"/>
  <c r="AJ601" i="2" s="1"/>
  <c r="M601" i="2"/>
  <c r="AI600" i="2"/>
  <c r="W600" i="2"/>
  <c r="AG600" i="2" s="1"/>
  <c r="AF600" i="2"/>
  <c r="U600" i="2"/>
  <c r="AE600" i="2" s="1"/>
  <c r="X600" i="2"/>
  <c r="AH600" i="2" s="1"/>
  <c r="T600" i="2"/>
  <c r="K602" i="2"/>
  <c r="BD599" i="2" l="1"/>
  <c r="AV599" i="2"/>
  <c r="BH599" i="2" s="1"/>
  <c r="AB600" i="2"/>
  <c r="AS600" i="2"/>
  <c r="AR600" i="2"/>
  <c r="BB599" i="2"/>
  <c r="BC599" i="2"/>
  <c r="S602" i="2"/>
  <c r="AA602" i="2"/>
  <c r="AK602" i="2" s="1"/>
  <c r="AY599" i="2"/>
  <c r="AZ599" i="2"/>
  <c r="AX599" i="2"/>
  <c r="BA599" i="2"/>
  <c r="AT600" i="2"/>
  <c r="AN600" i="2"/>
  <c r="AQ600" i="2"/>
  <c r="AM601" i="2"/>
  <c r="AO600" i="2"/>
  <c r="AP600" i="2"/>
  <c r="BG600" i="2"/>
  <c r="L602" i="2"/>
  <c r="T602" i="2" s="1"/>
  <c r="N602" i="2"/>
  <c r="V602" i="2" s="1"/>
  <c r="P602" i="2"/>
  <c r="Q602" i="2"/>
  <c r="Y602" i="2" s="1"/>
  <c r="AI602" i="2" s="1"/>
  <c r="O602" i="2"/>
  <c r="R602" i="2"/>
  <c r="Z602" i="2" s="1"/>
  <c r="AJ602" i="2" s="1"/>
  <c r="M602" i="2"/>
  <c r="AD600" i="2"/>
  <c r="AI601" i="2"/>
  <c r="W601" i="2"/>
  <c r="AG601" i="2" s="1"/>
  <c r="X601" i="2"/>
  <c r="AH601" i="2" s="1"/>
  <c r="U601" i="2"/>
  <c r="AE601" i="2" s="1"/>
  <c r="V601" i="2"/>
  <c r="AF601" i="2" s="1"/>
  <c r="K603" i="2"/>
  <c r="AD601" i="2"/>
  <c r="AV600" i="2" l="1"/>
  <c r="BH600" i="2" s="1"/>
  <c r="AB601" i="2"/>
  <c r="BB600" i="2"/>
  <c r="AS601" i="2"/>
  <c r="AR601" i="2"/>
  <c r="BD600" i="2"/>
  <c r="BC600" i="2"/>
  <c r="S603" i="2"/>
  <c r="AA603" i="2"/>
  <c r="AK603" i="2" s="1"/>
  <c r="BA600" i="2"/>
  <c r="AZ600" i="2"/>
  <c r="AY600" i="2"/>
  <c r="AX600" i="2"/>
  <c r="AT601" i="2"/>
  <c r="AN601" i="2"/>
  <c r="AO601" i="2"/>
  <c r="AM602" i="2"/>
  <c r="AQ601" i="2"/>
  <c r="AP601" i="2"/>
  <c r="BG601" i="2"/>
  <c r="L603" i="2"/>
  <c r="T603" i="2" s="1"/>
  <c r="N603" i="2"/>
  <c r="P603" i="2"/>
  <c r="Q603" i="2"/>
  <c r="O603" i="2"/>
  <c r="R603" i="2"/>
  <c r="Z603" i="2" s="1"/>
  <c r="AJ603" i="2" s="1"/>
  <c r="M603" i="2"/>
  <c r="W602" i="2"/>
  <c r="AG602" i="2" s="1"/>
  <c r="AF602" i="2"/>
  <c r="U602" i="2"/>
  <c r="AE602" i="2" s="1"/>
  <c r="X602" i="2"/>
  <c r="AH602" i="2" s="1"/>
  <c r="K604" i="2"/>
  <c r="AD602" i="2"/>
  <c r="AB602" i="2" l="1"/>
  <c r="AV601" i="2"/>
  <c r="AS602" i="2"/>
  <c r="AR602" i="2"/>
  <c r="BB601" i="2"/>
  <c r="BD601" i="2"/>
  <c r="BC601" i="2"/>
  <c r="S604" i="2"/>
  <c r="AA604" i="2"/>
  <c r="AK604" i="2" s="1"/>
  <c r="AY601" i="2"/>
  <c r="BA601" i="2"/>
  <c r="AT602" i="2"/>
  <c r="AN602" i="2"/>
  <c r="AQ602" i="2"/>
  <c r="AO602" i="2"/>
  <c r="AP602" i="2"/>
  <c r="AM603" i="2"/>
  <c r="BG602" i="2"/>
  <c r="AZ601" i="2"/>
  <c r="AX601" i="2"/>
  <c r="L604" i="2"/>
  <c r="T604" i="2" s="1"/>
  <c r="N604" i="2"/>
  <c r="P604" i="2"/>
  <c r="Q604" i="2"/>
  <c r="Y604" i="2" s="1"/>
  <c r="O604" i="2"/>
  <c r="R604" i="2"/>
  <c r="Z604" i="2" s="1"/>
  <c r="AJ604" i="2" s="1"/>
  <c r="M604" i="2"/>
  <c r="Y603" i="2"/>
  <c r="AI603" i="2" s="1"/>
  <c r="U603" i="2"/>
  <c r="V603" i="2"/>
  <c r="AF603" i="2" s="1"/>
  <c r="W603" i="2"/>
  <c r="AG603" i="2" s="1"/>
  <c r="X603" i="2"/>
  <c r="AH603" i="2" s="1"/>
  <c r="AD603" i="2"/>
  <c r="K605" i="2"/>
  <c r="BD602" i="2" l="1"/>
  <c r="AB603" i="2"/>
  <c r="AV602" i="2"/>
  <c r="BH602" i="2" s="1"/>
  <c r="AS603" i="2"/>
  <c r="AR603" i="2"/>
  <c r="BB602" i="2"/>
  <c r="BC602" i="2"/>
  <c r="S605" i="2"/>
  <c r="AA605" i="2"/>
  <c r="AK605" i="2" s="1"/>
  <c r="AY602" i="2"/>
  <c r="BA602" i="2"/>
  <c r="AZ602" i="2"/>
  <c r="AT603" i="2"/>
  <c r="AN603" i="2"/>
  <c r="AQ603" i="2"/>
  <c r="AO603" i="2"/>
  <c r="AP603" i="2"/>
  <c r="AM604" i="2"/>
  <c r="BG603" i="2"/>
  <c r="AX602" i="2"/>
  <c r="L605" i="2"/>
  <c r="T605" i="2" s="1"/>
  <c r="N605" i="2"/>
  <c r="V605" i="2" s="1"/>
  <c r="P605" i="2"/>
  <c r="Q605" i="2"/>
  <c r="Y605" i="2" s="1"/>
  <c r="AI605" i="2" s="1"/>
  <c r="O605" i="2"/>
  <c r="R605" i="2"/>
  <c r="Z605" i="2" s="1"/>
  <c r="AJ605" i="2" s="1"/>
  <c r="M605" i="2"/>
  <c r="U605" i="2" s="1"/>
  <c r="AI604" i="2"/>
  <c r="U604" i="2"/>
  <c r="AE604" i="2" s="1"/>
  <c r="X604" i="2"/>
  <c r="AH604" i="2" s="1"/>
  <c r="AE603" i="2"/>
  <c r="W604" i="2"/>
  <c r="AG604" i="2" s="1"/>
  <c r="V604" i="2"/>
  <c r="AF604" i="2" s="1"/>
  <c r="K606" i="2"/>
  <c r="AD604" i="2"/>
  <c r="BD603" i="2" l="1"/>
  <c r="AV603" i="2"/>
  <c r="BH603" i="2" s="1"/>
  <c r="AB604" i="2"/>
  <c r="AS604" i="2"/>
  <c r="AR604" i="2"/>
  <c r="BB603" i="2"/>
  <c r="BC603" i="2"/>
  <c r="S606" i="2"/>
  <c r="AA606" i="2"/>
  <c r="AK606" i="2" s="1"/>
  <c r="AT604" i="2"/>
  <c r="AQ604" i="2"/>
  <c r="AO604" i="2"/>
  <c r="AP604" i="2"/>
  <c r="AM605" i="2"/>
  <c r="AN604" i="2"/>
  <c r="BG604" i="2"/>
  <c r="AX603" i="2"/>
  <c r="AZ603" i="2"/>
  <c r="AY603" i="2"/>
  <c r="BA603" i="2"/>
  <c r="L606" i="2"/>
  <c r="T606" i="2" s="1"/>
  <c r="N606" i="2"/>
  <c r="P606" i="2"/>
  <c r="X606" i="2" s="1"/>
  <c r="Q606" i="2"/>
  <c r="Y606" i="2" s="1"/>
  <c r="O606" i="2"/>
  <c r="R606" i="2"/>
  <c r="Z606" i="2" s="1"/>
  <c r="AJ606" i="2" s="1"/>
  <c r="M606" i="2"/>
  <c r="AE605" i="2"/>
  <c r="AF605" i="2"/>
  <c r="W605" i="2"/>
  <c r="AG605" i="2" s="1"/>
  <c r="X605" i="2"/>
  <c r="AH605" i="2" s="1"/>
  <c r="K607" i="2"/>
  <c r="AD605" i="2"/>
  <c r="AV604" i="2" l="1"/>
  <c r="BH604" i="2" s="1"/>
  <c r="AB605" i="2"/>
  <c r="BD604" i="2"/>
  <c r="BB604" i="2"/>
  <c r="AS605" i="2"/>
  <c r="AR605" i="2"/>
  <c r="BC604" i="2"/>
  <c r="S607" i="2"/>
  <c r="AA607" i="2"/>
  <c r="AK607" i="2" s="1"/>
  <c r="AY604" i="2"/>
  <c r="BA604" i="2"/>
  <c r="AZ604" i="2"/>
  <c r="AX604" i="2"/>
  <c r="AT605" i="2"/>
  <c r="AN605" i="2"/>
  <c r="AQ605" i="2"/>
  <c r="AO605" i="2"/>
  <c r="AP605" i="2"/>
  <c r="AM606" i="2"/>
  <c r="BG605" i="2"/>
  <c r="L607" i="2"/>
  <c r="T607" i="2" s="1"/>
  <c r="N607" i="2"/>
  <c r="P607" i="2"/>
  <c r="Q607" i="2"/>
  <c r="Y607" i="2" s="1"/>
  <c r="O607" i="2"/>
  <c r="R607" i="2"/>
  <c r="Z607" i="2" s="1"/>
  <c r="AJ607" i="2" s="1"/>
  <c r="M607" i="2"/>
  <c r="AI606" i="2"/>
  <c r="U606" i="2"/>
  <c r="AE606" i="2" s="1"/>
  <c r="AH606" i="2"/>
  <c r="W606" i="2"/>
  <c r="AG606" i="2" s="1"/>
  <c r="V606" i="2"/>
  <c r="AF606" i="2" s="1"/>
  <c r="AD606" i="2"/>
  <c r="K608" i="2"/>
  <c r="AV605" i="2" l="1"/>
  <c r="BH605" i="2" s="1"/>
  <c r="AB606" i="2"/>
  <c r="BB605" i="2"/>
  <c r="BC605" i="2"/>
  <c r="BD605" i="2"/>
  <c r="AS606" i="2"/>
  <c r="AR606" i="2"/>
  <c r="S608" i="2"/>
  <c r="AA608" i="2"/>
  <c r="AK608" i="2" s="1"/>
  <c r="AY605" i="2"/>
  <c r="BA605" i="2"/>
  <c r="AT606" i="2"/>
  <c r="AQ606" i="2"/>
  <c r="AO606" i="2"/>
  <c r="AP606" i="2"/>
  <c r="AM607" i="2"/>
  <c r="AN606" i="2"/>
  <c r="BG606" i="2"/>
  <c r="AX605" i="2"/>
  <c r="AZ605" i="2"/>
  <c r="L608" i="2"/>
  <c r="T608" i="2" s="1"/>
  <c r="N608" i="2"/>
  <c r="V608" i="2" s="1"/>
  <c r="P608" i="2"/>
  <c r="Q608" i="2"/>
  <c r="Y608" i="2" s="1"/>
  <c r="O608" i="2"/>
  <c r="W608" i="2" s="1"/>
  <c r="R608" i="2"/>
  <c r="Z608" i="2" s="1"/>
  <c r="AJ608" i="2" s="1"/>
  <c r="M608" i="2"/>
  <c r="AI607" i="2"/>
  <c r="W607" i="2"/>
  <c r="AG607" i="2" s="1"/>
  <c r="X607" i="2"/>
  <c r="AH607" i="2" s="1"/>
  <c r="U607" i="2"/>
  <c r="AE607" i="2" s="1"/>
  <c r="V607" i="2"/>
  <c r="AF607" i="2" s="1"/>
  <c r="K609" i="2"/>
  <c r="AD607" i="2"/>
  <c r="BD606" i="2" l="1"/>
  <c r="BB606" i="2"/>
  <c r="BC606" i="2"/>
  <c r="AV606" i="2"/>
  <c r="BH606" i="2" s="1"/>
  <c r="AB607" i="2"/>
  <c r="AS607" i="2"/>
  <c r="AR607" i="2"/>
  <c r="S609" i="2"/>
  <c r="AA609" i="2"/>
  <c r="AK609" i="2" s="1"/>
  <c r="BA606" i="2"/>
  <c r="AX606" i="2"/>
  <c r="AT607" i="2"/>
  <c r="AO607" i="2"/>
  <c r="AP607" i="2"/>
  <c r="AM608" i="2"/>
  <c r="AN607" i="2"/>
  <c r="AQ607" i="2"/>
  <c r="BG607" i="2"/>
  <c r="AZ606" i="2"/>
  <c r="AY606" i="2"/>
  <c r="L609" i="2"/>
  <c r="T609" i="2" s="1"/>
  <c r="N609" i="2"/>
  <c r="V609" i="2" s="1"/>
  <c r="P609" i="2"/>
  <c r="Q609" i="2"/>
  <c r="Y609" i="2" s="1"/>
  <c r="O609" i="2"/>
  <c r="R609" i="2"/>
  <c r="Z609" i="2" s="1"/>
  <c r="AJ609" i="2" s="1"/>
  <c r="M609" i="2"/>
  <c r="U609" i="2" s="1"/>
  <c r="AI608" i="2"/>
  <c r="AG608" i="2"/>
  <c r="AF608" i="2"/>
  <c r="U608" i="2"/>
  <c r="AE608" i="2" s="1"/>
  <c r="X608" i="2"/>
  <c r="AD608" i="2"/>
  <c r="K610" i="2"/>
  <c r="AV607" i="2" l="1"/>
  <c r="BH607" i="2" s="1"/>
  <c r="AB608" i="2"/>
  <c r="AS608" i="2"/>
  <c r="AR608" i="2"/>
  <c r="BD607" i="2"/>
  <c r="BB607" i="2"/>
  <c r="BC607" i="2"/>
  <c r="S610" i="2"/>
  <c r="AA610" i="2"/>
  <c r="AK610" i="2" s="1"/>
  <c r="AX607" i="2"/>
  <c r="AT608" i="2"/>
  <c r="AN608" i="2"/>
  <c r="AQ608" i="2"/>
  <c r="AO608" i="2"/>
  <c r="AP608" i="2"/>
  <c r="AM609" i="2"/>
  <c r="BG608" i="2"/>
  <c r="AZ607" i="2"/>
  <c r="BA607" i="2"/>
  <c r="AY607" i="2"/>
  <c r="L610" i="2"/>
  <c r="T610" i="2" s="1"/>
  <c r="N610" i="2"/>
  <c r="V610" i="2" s="1"/>
  <c r="P610" i="2"/>
  <c r="Q610" i="2"/>
  <c r="Y610" i="2" s="1"/>
  <c r="AI610" i="2" s="1"/>
  <c r="O610" i="2"/>
  <c r="R610" i="2"/>
  <c r="Z610" i="2" s="1"/>
  <c r="AJ610" i="2" s="1"/>
  <c r="M610" i="2"/>
  <c r="AI609" i="2"/>
  <c r="AH608" i="2"/>
  <c r="AE609" i="2"/>
  <c r="AF609" i="2"/>
  <c r="W609" i="2"/>
  <c r="AG609" i="2" s="1"/>
  <c r="X609" i="2"/>
  <c r="K611" i="2"/>
  <c r="AD609" i="2"/>
  <c r="BD608" i="2" l="1"/>
  <c r="AV608" i="2"/>
  <c r="BH608" i="2" s="1"/>
  <c r="AB609" i="2"/>
  <c r="BB608" i="2"/>
  <c r="AR609" i="2"/>
  <c r="AS609" i="2"/>
  <c r="BC608" i="2"/>
  <c r="S611" i="2"/>
  <c r="AA611" i="2"/>
  <c r="AK611" i="2" s="1"/>
  <c r="AZ608" i="2"/>
  <c r="AY608" i="2"/>
  <c r="BA608" i="2"/>
  <c r="AT609" i="2"/>
  <c r="AO609" i="2"/>
  <c r="AP609" i="2"/>
  <c r="AM610" i="2"/>
  <c r="AQ609" i="2"/>
  <c r="AN609" i="2"/>
  <c r="BG609" i="2"/>
  <c r="AX608" i="2"/>
  <c r="L611" i="2"/>
  <c r="T611" i="2" s="1"/>
  <c r="N611" i="2"/>
  <c r="V611" i="2" s="1"/>
  <c r="P611" i="2"/>
  <c r="Q611" i="2"/>
  <c r="Y611" i="2" s="1"/>
  <c r="O611" i="2"/>
  <c r="R611" i="2"/>
  <c r="Z611" i="2" s="1"/>
  <c r="AJ611" i="2" s="1"/>
  <c r="M611" i="2"/>
  <c r="U611" i="2" s="1"/>
  <c r="AH609" i="2"/>
  <c r="W610" i="2"/>
  <c r="AG610" i="2" s="1"/>
  <c r="AF610" i="2"/>
  <c r="U610" i="2"/>
  <c r="X610" i="2"/>
  <c r="AH610" i="2" s="1"/>
  <c r="K612" i="2"/>
  <c r="AD610" i="2"/>
  <c r="BC609" i="2" l="1"/>
  <c r="BD609" i="2"/>
  <c r="AV609" i="2"/>
  <c r="BH609" i="2" s="1"/>
  <c r="AB610" i="2"/>
  <c r="AS610" i="2"/>
  <c r="AR610" i="2"/>
  <c r="BB609" i="2"/>
  <c r="S612" i="2"/>
  <c r="AA612" i="2"/>
  <c r="AK612" i="2" s="1"/>
  <c r="BA609" i="2"/>
  <c r="AY609" i="2"/>
  <c r="AX609" i="2"/>
  <c r="AT610" i="2"/>
  <c r="AN610" i="2"/>
  <c r="AM611" i="2"/>
  <c r="AQ610" i="2"/>
  <c r="AO610" i="2"/>
  <c r="AP610" i="2"/>
  <c r="BG610" i="2"/>
  <c r="AZ609" i="2"/>
  <c r="L612" i="2"/>
  <c r="T612" i="2" s="1"/>
  <c r="N612" i="2"/>
  <c r="P612" i="2"/>
  <c r="Q612" i="2"/>
  <c r="Y612" i="2" s="1"/>
  <c r="AI612" i="2" s="1"/>
  <c r="O612" i="2"/>
  <c r="W612" i="2" s="1"/>
  <c r="R612" i="2"/>
  <c r="Z612" i="2" s="1"/>
  <c r="AJ612" i="2" s="1"/>
  <c r="M612" i="2"/>
  <c r="AI611" i="2"/>
  <c r="AE610" i="2"/>
  <c r="AE611" i="2"/>
  <c r="AF611" i="2"/>
  <c r="W611" i="2"/>
  <c r="AG611" i="2" s="1"/>
  <c r="X611" i="2"/>
  <c r="K613" i="2"/>
  <c r="AD611" i="2"/>
  <c r="BB610" i="2" l="1"/>
  <c r="BD610" i="2"/>
  <c r="AV610" i="2"/>
  <c r="BH610" i="2" s="1"/>
  <c r="AB611" i="2"/>
  <c r="AR611" i="2"/>
  <c r="AS611" i="2"/>
  <c r="BC610" i="2"/>
  <c r="S613" i="2"/>
  <c r="AA613" i="2" s="1"/>
  <c r="AK613" i="2" s="1"/>
  <c r="BA610" i="2"/>
  <c r="AT611" i="2"/>
  <c r="AN611" i="2"/>
  <c r="AQ611" i="2"/>
  <c r="AM612" i="2"/>
  <c r="AO611" i="2"/>
  <c r="AP611" i="2"/>
  <c r="BG611" i="2"/>
  <c r="AZ610" i="2"/>
  <c r="AX610" i="2"/>
  <c r="AY610" i="2"/>
  <c r="L613" i="2"/>
  <c r="T613" i="2" s="1"/>
  <c r="N613" i="2"/>
  <c r="V613" i="2" s="1"/>
  <c r="P613" i="2"/>
  <c r="Q613" i="2"/>
  <c r="Y613" i="2" s="1"/>
  <c r="AI613" i="2" s="1"/>
  <c r="O613" i="2"/>
  <c r="R613" i="2"/>
  <c r="Z613" i="2" s="1"/>
  <c r="AJ613" i="2" s="1"/>
  <c r="M613" i="2"/>
  <c r="U613" i="2" s="1"/>
  <c r="AH611" i="2"/>
  <c r="V612" i="2"/>
  <c r="AF612" i="2" s="1"/>
  <c r="AG612" i="2"/>
  <c r="U612" i="2"/>
  <c r="X612" i="2"/>
  <c r="AH612" i="2" s="1"/>
  <c r="AD612" i="2"/>
  <c r="K614" i="2"/>
  <c r="AB612" i="2" l="1"/>
  <c r="AV611" i="2"/>
  <c r="BH611" i="2" s="1"/>
  <c r="AR612" i="2"/>
  <c r="AS612" i="2"/>
  <c r="BC611" i="2"/>
  <c r="BD611" i="2"/>
  <c r="BB611" i="2"/>
  <c r="S614" i="2"/>
  <c r="AA614" i="2" s="1"/>
  <c r="AK614" i="2" s="1"/>
  <c r="BA611" i="2"/>
  <c r="AZ611" i="2"/>
  <c r="AY611" i="2"/>
  <c r="AX611" i="2"/>
  <c r="AT612" i="2"/>
  <c r="AN612" i="2"/>
  <c r="AM613" i="2"/>
  <c r="AQ612" i="2"/>
  <c r="AO612" i="2"/>
  <c r="AP612" i="2"/>
  <c r="BG612" i="2"/>
  <c r="L614" i="2"/>
  <c r="T614" i="2" s="1"/>
  <c r="N614" i="2"/>
  <c r="V614" i="2" s="1"/>
  <c r="P614" i="2"/>
  <c r="Q614" i="2"/>
  <c r="Y614" i="2" s="1"/>
  <c r="AI614" i="2" s="1"/>
  <c r="O614" i="2"/>
  <c r="R614" i="2"/>
  <c r="Z614" i="2" s="1"/>
  <c r="AJ614" i="2" s="1"/>
  <c r="M614" i="2"/>
  <c r="AE612" i="2"/>
  <c r="AF613" i="2"/>
  <c r="AE613" i="2"/>
  <c r="W613" i="2"/>
  <c r="AG613" i="2" s="1"/>
  <c r="X613" i="2"/>
  <c r="AH613" i="2" s="1"/>
  <c r="K615" i="2"/>
  <c r="AD613" i="2"/>
  <c r="AV612" i="2" l="1"/>
  <c r="BH612" i="2" s="1"/>
  <c r="AB613" i="2"/>
  <c r="AS613" i="2"/>
  <c r="AR613" i="2"/>
  <c r="BC612" i="2"/>
  <c r="BD612" i="2"/>
  <c r="BB612" i="2"/>
  <c r="S615" i="2"/>
  <c r="AA615" i="2" s="1"/>
  <c r="AK615" i="2" s="1"/>
  <c r="BA612" i="2"/>
  <c r="AT613" i="2"/>
  <c r="AO613" i="2"/>
  <c r="AP613" i="2"/>
  <c r="AM614" i="2"/>
  <c r="AN613" i="2"/>
  <c r="AQ613" i="2"/>
  <c r="BG613" i="2"/>
  <c r="AZ612" i="2"/>
  <c r="AX612" i="2"/>
  <c r="AY612" i="2"/>
  <c r="L615" i="2"/>
  <c r="T615" i="2" s="1"/>
  <c r="N615" i="2"/>
  <c r="P615" i="2"/>
  <c r="Q615" i="2"/>
  <c r="O615" i="2"/>
  <c r="W615" i="2" s="1"/>
  <c r="R615" i="2"/>
  <c r="Z615" i="2" s="1"/>
  <c r="AJ615" i="2" s="1"/>
  <c r="M615" i="2"/>
  <c r="W614" i="2"/>
  <c r="AG614" i="2" s="1"/>
  <c r="AF614" i="2"/>
  <c r="U614" i="2"/>
  <c r="AE614" i="2" s="1"/>
  <c r="X614" i="2"/>
  <c r="AD614" i="2"/>
  <c r="K616" i="2"/>
  <c r="AV613" i="2" l="1"/>
  <c r="BH613" i="2" s="1"/>
  <c r="AB614" i="2"/>
  <c r="AS614" i="2"/>
  <c r="AR614" i="2"/>
  <c r="BD613" i="2"/>
  <c r="BB613" i="2"/>
  <c r="BC613" i="2"/>
  <c r="S616" i="2"/>
  <c r="AA616" i="2" s="1"/>
  <c r="AK616" i="2" s="1"/>
  <c r="AZ613" i="2"/>
  <c r="BA613" i="2"/>
  <c r="AY613" i="2"/>
  <c r="AX613" i="2"/>
  <c r="AT614" i="2"/>
  <c r="AQ614" i="2"/>
  <c r="AO614" i="2"/>
  <c r="AP614" i="2"/>
  <c r="AM615" i="2"/>
  <c r="AN614" i="2"/>
  <c r="BG614" i="2"/>
  <c r="L616" i="2"/>
  <c r="N616" i="2"/>
  <c r="P616" i="2"/>
  <c r="Q616" i="2"/>
  <c r="Y616" i="2" s="1"/>
  <c r="O616" i="2"/>
  <c r="R616" i="2"/>
  <c r="Z616" i="2" s="1"/>
  <c r="AJ616" i="2" s="1"/>
  <c r="M616" i="2"/>
  <c r="Y615" i="2"/>
  <c r="AI615" i="2" s="1"/>
  <c r="AH614" i="2"/>
  <c r="X615" i="2"/>
  <c r="AH615" i="2" s="1"/>
  <c r="AG615" i="2"/>
  <c r="U615" i="2"/>
  <c r="AE615" i="2" s="1"/>
  <c r="V615" i="2"/>
  <c r="AF615" i="2" s="1"/>
  <c r="K617" i="2"/>
  <c r="AD615" i="2"/>
  <c r="AV614" i="2" l="1"/>
  <c r="BH614" i="2" s="1"/>
  <c r="AB615" i="2"/>
  <c r="AR615" i="2"/>
  <c r="AS615" i="2"/>
  <c r="BB614" i="2"/>
  <c r="BD614" i="2"/>
  <c r="BC614" i="2"/>
  <c r="S617" i="2"/>
  <c r="AA617" i="2" s="1"/>
  <c r="AK617" i="2" s="1"/>
  <c r="AZ614" i="2"/>
  <c r="AY614" i="2"/>
  <c r="AX614" i="2"/>
  <c r="BA614" i="2"/>
  <c r="AT615" i="2"/>
  <c r="AN615" i="2"/>
  <c r="AQ615" i="2"/>
  <c r="AO615" i="2"/>
  <c r="AP615" i="2"/>
  <c r="AM616" i="2"/>
  <c r="BG615" i="2"/>
  <c r="L617" i="2"/>
  <c r="T617" i="2" s="1"/>
  <c r="N617" i="2"/>
  <c r="P617" i="2"/>
  <c r="X617" i="2" s="1"/>
  <c r="Q617" i="2"/>
  <c r="Y617" i="2" s="1"/>
  <c r="O617" i="2"/>
  <c r="R617" i="2"/>
  <c r="Z617" i="2" s="1"/>
  <c r="AJ617" i="2" s="1"/>
  <c r="M617" i="2"/>
  <c r="AI616" i="2"/>
  <c r="W616" i="2"/>
  <c r="AG616" i="2" s="1"/>
  <c r="V616" i="2"/>
  <c r="AF616" i="2" s="1"/>
  <c r="U616" i="2"/>
  <c r="AE616" i="2" s="1"/>
  <c r="X616" i="2"/>
  <c r="AH616" i="2" s="1"/>
  <c r="T616" i="2"/>
  <c r="K618" i="2"/>
  <c r="AV615" i="2" l="1"/>
  <c r="BH615" i="2" s="1"/>
  <c r="AB616" i="2"/>
  <c r="AS616" i="2"/>
  <c r="AR616" i="2"/>
  <c r="BC615" i="2"/>
  <c r="BD615" i="2"/>
  <c r="BB615" i="2"/>
  <c r="S618" i="2"/>
  <c r="AA618" i="2" s="1"/>
  <c r="AK618" i="2" s="1"/>
  <c r="BA615" i="2"/>
  <c r="AT616" i="2"/>
  <c r="AO616" i="2"/>
  <c r="AP616" i="2"/>
  <c r="AM617" i="2"/>
  <c r="AN616" i="2"/>
  <c r="AQ616" i="2"/>
  <c r="BG616" i="2"/>
  <c r="AX615" i="2"/>
  <c r="AZ615" i="2"/>
  <c r="AY615" i="2"/>
  <c r="L618" i="2"/>
  <c r="T618" i="2" s="1"/>
  <c r="N618" i="2"/>
  <c r="P618" i="2"/>
  <c r="Q618" i="2"/>
  <c r="Y618" i="2" s="1"/>
  <c r="AI618" i="2" s="1"/>
  <c r="O618" i="2"/>
  <c r="W618" i="2" s="1"/>
  <c r="R618" i="2"/>
  <c r="Z618" i="2" s="1"/>
  <c r="AJ618" i="2" s="1"/>
  <c r="M618" i="2"/>
  <c r="AD616" i="2"/>
  <c r="AI617" i="2"/>
  <c r="W617" i="2"/>
  <c r="AG617" i="2" s="1"/>
  <c r="AH617" i="2"/>
  <c r="U617" i="2"/>
  <c r="AE617" i="2" s="1"/>
  <c r="V617" i="2"/>
  <c r="AD617" i="2"/>
  <c r="K619" i="2"/>
  <c r="AV616" i="2" l="1"/>
  <c r="BH616" i="2" s="1"/>
  <c r="AB617" i="2"/>
  <c r="AS617" i="2"/>
  <c r="AR617" i="2"/>
  <c r="BD616" i="2"/>
  <c r="BB616" i="2"/>
  <c r="BC616" i="2"/>
  <c r="S619" i="2"/>
  <c r="AA619" i="2" s="1"/>
  <c r="AK619" i="2" s="1"/>
  <c r="AZ616" i="2"/>
  <c r="BA616" i="2"/>
  <c r="AY616" i="2"/>
  <c r="AX616" i="2"/>
  <c r="AT617" i="2"/>
  <c r="AP617" i="2"/>
  <c r="AM618" i="2"/>
  <c r="AN617" i="2"/>
  <c r="AO617" i="2"/>
  <c r="AQ617" i="2"/>
  <c r="BG617" i="2"/>
  <c r="L619" i="2"/>
  <c r="T619" i="2" s="1"/>
  <c r="N619" i="2"/>
  <c r="P619" i="2"/>
  <c r="Q619" i="2"/>
  <c r="Y619" i="2" s="1"/>
  <c r="O619" i="2"/>
  <c r="R619" i="2"/>
  <c r="Z619" i="2" s="1"/>
  <c r="AJ619" i="2" s="1"/>
  <c r="M619" i="2"/>
  <c r="U619" i="2" s="1"/>
  <c r="V618" i="2"/>
  <c r="AF618" i="2" s="1"/>
  <c r="AF617" i="2"/>
  <c r="AG618" i="2"/>
  <c r="U618" i="2"/>
  <c r="X618" i="2"/>
  <c r="AH618" i="2" s="1"/>
  <c r="AD618" i="2"/>
  <c r="K620" i="2"/>
  <c r="AV617" i="2" l="1"/>
  <c r="AB618" i="2"/>
  <c r="AS618" i="2"/>
  <c r="AR618" i="2"/>
  <c r="BB617" i="2"/>
  <c r="BD617" i="2"/>
  <c r="BC617" i="2"/>
  <c r="S620" i="2"/>
  <c r="AA620" i="2" s="1"/>
  <c r="AK620" i="2" s="1"/>
  <c r="AY617" i="2"/>
  <c r="AX617" i="2"/>
  <c r="AT618" i="2"/>
  <c r="BD618" i="2" s="1"/>
  <c r="AO618" i="2"/>
  <c r="AP618" i="2"/>
  <c r="AM619" i="2"/>
  <c r="AN618" i="2"/>
  <c r="AQ618" i="2"/>
  <c r="BG618" i="2"/>
  <c r="BA617" i="2"/>
  <c r="AZ617" i="2"/>
  <c r="L620" i="2"/>
  <c r="T620" i="2" s="1"/>
  <c r="N620" i="2"/>
  <c r="P620" i="2"/>
  <c r="Q620" i="2"/>
  <c r="Y620" i="2" s="1"/>
  <c r="O620" i="2"/>
  <c r="R620" i="2"/>
  <c r="Z620" i="2" s="1"/>
  <c r="AJ620" i="2" s="1"/>
  <c r="M620" i="2"/>
  <c r="AI619" i="2"/>
  <c r="V619" i="2"/>
  <c r="AF619" i="2" s="1"/>
  <c r="AE618" i="2"/>
  <c r="AE619" i="2"/>
  <c r="W619" i="2"/>
  <c r="AG619" i="2" s="1"/>
  <c r="X619" i="2"/>
  <c r="AH619" i="2" s="1"/>
  <c r="AD619" i="2"/>
  <c r="K621" i="2"/>
  <c r="AV618" i="2" l="1"/>
  <c r="BH618" i="2" s="1"/>
  <c r="AB619" i="2"/>
  <c r="AS619" i="2"/>
  <c r="AR619" i="2"/>
  <c r="BB618" i="2"/>
  <c r="BC618" i="2"/>
  <c r="S621" i="2"/>
  <c r="AA621" i="2" s="1"/>
  <c r="AK621" i="2" s="1"/>
  <c r="BA618" i="2"/>
  <c r="AY618" i="2"/>
  <c r="AX618" i="2"/>
  <c r="AT619" i="2"/>
  <c r="BD619" i="2" s="1"/>
  <c r="AQ619" i="2"/>
  <c r="AM620" i="2"/>
  <c r="AO619" i="2"/>
  <c r="AP619" i="2"/>
  <c r="AN619" i="2"/>
  <c r="BG619" i="2"/>
  <c r="AZ618" i="2"/>
  <c r="L621" i="2"/>
  <c r="T621" i="2" s="1"/>
  <c r="N621" i="2"/>
  <c r="P621" i="2"/>
  <c r="Q621" i="2"/>
  <c r="O621" i="2"/>
  <c r="R621" i="2"/>
  <c r="Z621" i="2" s="1"/>
  <c r="AJ621" i="2" s="1"/>
  <c r="M621" i="2"/>
  <c r="U621" i="2" s="1"/>
  <c r="AI620" i="2"/>
  <c r="U620" i="2"/>
  <c r="AE620" i="2" s="1"/>
  <c r="X620" i="2"/>
  <c r="AH620" i="2" s="1"/>
  <c r="W620" i="2"/>
  <c r="AG620" i="2" s="1"/>
  <c r="V620" i="2"/>
  <c r="AF620" i="2" s="1"/>
  <c r="K622" i="2"/>
  <c r="AD620" i="2"/>
  <c r="BB619" i="2" l="1"/>
  <c r="AV619" i="2"/>
  <c r="BH619" i="2" s="1"/>
  <c r="AB620" i="2"/>
  <c r="AS620" i="2"/>
  <c r="AR620" i="2"/>
  <c r="BC619" i="2"/>
  <c r="S622" i="2"/>
  <c r="AA622" i="2" s="1"/>
  <c r="AK622" i="2" s="1"/>
  <c r="AY619" i="2"/>
  <c r="AT620" i="2"/>
  <c r="AM621" i="2"/>
  <c r="AN620" i="2"/>
  <c r="AQ620" i="2"/>
  <c r="AO620" i="2"/>
  <c r="AP620" i="2"/>
  <c r="BG620" i="2"/>
  <c r="AX619" i="2"/>
  <c r="BA619" i="2"/>
  <c r="AZ619" i="2"/>
  <c r="L622" i="2"/>
  <c r="T622" i="2" s="1"/>
  <c r="N622" i="2"/>
  <c r="P622" i="2"/>
  <c r="Q622" i="2"/>
  <c r="Y622" i="2" s="1"/>
  <c r="AI622" i="2" s="1"/>
  <c r="O622" i="2"/>
  <c r="W622" i="2" s="1"/>
  <c r="R622" i="2"/>
  <c r="Z622" i="2" s="1"/>
  <c r="AJ622" i="2" s="1"/>
  <c r="M622" i="2"/>
  <c r="Y621" i="2"/>
  <c r="AI621" i="2" s="1"/>
  <c r="V621" i="2"/>
  <c r="AF621" i="2" s="1"/>
  <c r="AE621" i="2"/>
  <c r="W621" i="2"/>
  <c r="AG621" i="2" s="1"/>
  <c r="X621" i="2"/>
  <c r="AH621" i="2" s="1"/>
  <c r="AD621" i="2"/>
  <c r="K623" i="2"/>
  <c r="AV620" i="2" l="1"/>
  <c r="BH620" i="2" s="1"/>
  <c r="AB621" i="2"/>
  <c r="AS621" i="2"/>
  <c r="AR621" i="2"/>
  <c r="BB620" i="2"/>
  <c r="BD620" i="2"/>
  <c r="BC620" i="2"/>
  <c r="S623" i="2"/>
  <c r="AA623" i="2" s="1"/>
  <c r="AK623" i="2" s="1"/>
  <c r="AZ620" i="2"/>
  <c r="AY620" i="2"/>
  <c r="AX620" i="2"/>
  <c r="AT621" i="2"/>
  <c r="AN621" i="2"/>
  <c r="AQ621" i="2"/>
  <c r="AO621" i="2"/>
  <c r="AP621" i="2"/>
  <c r="AM622" i="2"/>
  <c r="BG621" i="2"/>
  <c r="BA620" i="2"/>
  <c r="L623" i="2"/>
  <c r="T623" i="2" s="1"/>
  <c r="N623" i="2"/>
  <c r="P623" i="2"/>
  <c r="Q623" i="2"/>
  <c r="O623" i="2"/>
  <c r="W623" i="2" s="1"/>
  <c r="R623" i="2"/>
  <c r="Z623" i="2" s="1"/>
  <c r="AJ623" i="2" s="1"/>
  <c r="M623" i="2"/>
  <c r="V622" i="2"/>
  <c r="AF622" i="2" s="1"/>
  <c r="AG622" i="2"/>
  <c r="U622" i="2"/>
  <c r="AE622" i="2" s="1"/>
  <c r="X622" i="2"/>
  <c r="AH622" i="2" s="1"/>
  <c r="K624" i="2"/>
  <c r="AD622" i="2"/>
  <c r="BD621" i="2" l="1"/>
  <c r="AV621" i="2"/>
  <c r="BH621" i="2" s="1"/>
  <c r="AB622" i="2"/>
  <c r="AS622" i="2"/>
  <c r="AR622" i="2"/>
  <c r="BB621" i="2"/>
  <c r="BC621" i="2"/>
  <c r="S624" i="2"/>
  <c r="AA624" i="2" s="1"/>
  <c r="AK624" i="2" s="1"/>
  <c r="AT622" i="2"/>
  <c r="AN622" i="2"/>
  <c r="AM623" i="2"/>
  <c r="AQ622" i="2"/>
  <c r="AO622" i="2"/>
  <c r="AP622" i="2"/>
  <c r="BG622" i="2"/>
  <c r="AX621" i="2"/>
  <c r="AZ621" i="2"/>
  <c r="AY621" i="2"/>
  <c r="BA621" i="2"/>
  <c r="L624" i="2"/>
  <c r="T624" i="2" s="1"/>
  <c r="N624" i="2"/>
  <c r="P624" i="2"/>
  <c r="Q624" i="2"/>
  <c r="Y624" i="2" s="1"/>
  <c r="R624" i="2"/>
  <c r="Z624" i="2" s="1"/>
  <c r="AJ624" i="2" s="1"/>
  <c r="O624" i="2"/>
  <c r="M624" i="2"/>
  <c r="Y623" i="2"/>
  <c r="AI623" i="2" s="1"/>
  <c r="X623" i="2"/>
  <c r="AH623" i="2" s="1"/>
  <c r="AG623" i="2"/>
  <c r="U623" i="2"/>
  <c r="AE623" i="2" s="1"/>
  <c r="V623" i="2"/>
  <c r="AF623" i="2" s="1"/>
  <c r="K625" i="2"/>
  <c r="AD623" i="2"/>
  <c r="AV622" i="2" l="1"/>
  <c r="BH622" i="2" s="1"/>
  <c r="AB623" i="2"/>
  <c r="AS623" i="2"/>
  <c r="AR623" i="2"/>
  <c r="BB622" i="2"/>
  <c r="BD622" i="2"/>
  <c r="BC622" i="2"/>
  <c r="S625" i="2"/>
  <c r="AA625" i="2" s="1"/>
  <c r="AK625" i="2" s="1"/>
  <c r="BA622" i="2"/>
  <c r="AT623" i="2"/>
  <c r="AQ623" i="2"/>
  <c r="AO623" i="2"/>
  <c r="AP623" i="2"/>
  <c r="AM624" i="2"/>
  <c r="AN623" i="2"/>
  <c r="BG623" i="2"/>
  <c r="AZ622" i="2"/>
  <c r="AX622" i="2"/>
  <c r="AY622" i="2"/>
  <c r="L625" i="2"/>
  <c r="T625" i="2" s="1"/>
  <c r="N625" i="2"/>
  <c r="P625" i="2"/>
  <c r="Q625" i="2"/>
  <c r="Y625" i="2" s="1"/>
  <c r="O625" i="2"/>
  <c r="R625" i="2"/>
  <c r="Z625" i="2" s="1"/>
  <c r="AJ625" i="2" s="1"/>
  <c r="M625" i="2"/>
  <c r="U625" i="2" s="1"/>
  <c r="AI624" i="2"/>
  <c r="U624" i="2"/>
  <c r="AE624" i="2" s="1"/>
  <c r="X624" i="2"/>
  <c r="AH624" i="2" s="1"/>
  <c r="W624" i="2"/>
  <c r="AG624" i="2" s="1"/>
  <c r="V624" i="2"/>
  <c r="AF624" i="2" s="1"/>
  <c r="K626" i="2"/>
  <c r="AD624" i="2"/>
  <c r="BD623" i="2" l="1"/>
  <c r="AV623" i="2"/>
  <c r="BH623" i="2" s="1"/>
  <c r="AB624" i="2"/>
  <c r="BB623" i="2"/>
  <c r="AR624" i="2"/>
  <c r="AS624" i="2"/>
  <c r="BC623" i="2"/>
  <c r="S626" i="2"/>
  <c r="AA626" i="2" s="1"/>
  <c r="AK626" i="2" s="1"/>
  <c r="AY623" i="2"/>
  <c r="BA623" i="2"/>
  <c r="AX623" i="2"/>
  <c r="AT624" i="2"/>
  <c r="AN624" i="2"/>
  <c r="AQ624" i="2"/>
  <c r="AO624" i="2"/>
  <c r="AP624" i="2"/>
  <c r="AM625" i="2"/>
  <c r="BG624" i="2"/>
  <c r="AZ623" i="2"/>
  <c r="L626" i="2"/>
  <c r="T626" i="2" s="1"/>
  <c r="N626" i="2"/>
  <c r="V626" i="2" s="1"/>
  <c r="P626" i="2"/>
  <c r="Q626" i="2"/>
  <c r="Y626" i="2" s="1"/>
  <c r="AI626" i="2" s="1"/>
  <c r="O626" i="2"/>
  <c r="W626" i="2" s="1"/>
  <c r="R626" i="2"/>
  <c r="Z626" i="2" s="1"/>
  <c r="AJ626" i="2" s="1"/>
  <c r="M626" i="2"/>
  <c r="AI625" i="2"/>
  <c r="V625" i="2"/>
  <c r="AF625" i="2" s="1"/>
  <c r="AE625" i="2"/>
  <c r="W625" i="2"/>
  <c r="AG625" i="2" s="1"/>
  <c r="X625" i="2"/>
  <c r="AH625" i="2" s="1"/>
  <c r="AD625" i="2"/>
  <c r="K627" i="2"/>
  <c r="BD624" i="2" l="1"/>
  <c r="AV624" i="2"/>
  <c r="BH624" i="2" s="1"/>
  <c r="AB625" i="2"/>
  <c r="AS625" i="2"/>
  <c r="AR625" i="2"/>
  <c r="BC624" i="2"/>
  <c r="BB624" i="2"/>
  <c r="S627" i="2"/>
  <c r="AA627" i="2" s="1"/>
  <c r="AK627" i="2" s="1"/>
  <c r="AY624" i="2"/>
  <c r="AZ624" i="2"/>
  <c r="BA624" i="2"/>
  <c r="AT625" i="2"/>
  <c r="AQ625" i="2"/>
  <c r="AM626" i="2"/>
  <c r="AO625" i="2"/>
  <c r="AP625" i="2"/>
  <c r="AN625" i="2"/>
  <c r="BG625" i="2"/>
  <c r="AX624" i="2"/>
  <c r="L627" i="2"/>
  <c r="T627" i="2" s="1"/>
  <c r="N627" i="2"/>
  <c r="P627" i="2"/>
  <c r="Q627" i="2"/>
  <c r="O627" i="2"/>
  <c r="W627" i="2" s="1"/>
  <c r="R627" i="2"/>
  <c r="Z627" i="2" s="1"/>
  <c r="AJ627" i="2" s="1"/>
  <c r="M627" i="2"/>
  <c r="AG626" i="2"/>
  <c r="AF626" i="2"/>
  <c r="U626" i="2"/>
  <c r="AE626" i="2" s="1"/>
  <c r="X626" i="2"/>
  <c r="AH626" i="2" s="1"/>
  <c r="AD626" i="2"/>
  <c r="K628" i="2"/>
  <c r="AV625" i="2" l="1"/>
  <c r="BH625" i="2" s="1"/>
  <c r="AB626" i="2"/>
  <c r="BD625" i="2"/>
  <c r="BB625" i="2"/>
  <c r="AS626" i="2"/>
  <c r="AR626" i="2"/>
  <c r="BC625" i="2"/>
  <c r="S628" i="2"/>
  <c r="AA628" i="2"/>
  <c r="AK628" i="2" s="1"/>
  <c r="AZ625" i="2"/>
  <c r="AY625" i="2"/>
  <c r="BA625" i="2"/>
  <c r="AT626" i="2"/>
  <c r="AM627" i="2"/>
  <c r="AN626" i="2"/>
  <c r="AQ626" i="2"/>
  <c r="AO626" i="2"/>
  <c r="AP626" i="2"/>
  <c r="BG626" i="2"/>
  <c r="AX625" i="2"/>
  <c r="L628" i="2"/>
  <c r="T628" i="2" s="1"/>
  <c r="N628" i="2"/>
  <c r="P628" i="2"/>
  <c r="Q628" i="2"/>
  <c r="Y628" i="2" s="1"/>
  <c r="O628" i="2"/>
  <c r="R628" i="2"/>
  <c r="Z628" i="2" s="1"/>
  <c r="AJ628" i="2" s="1"/>
  <c r="M628" i="2"/>
  <c r="Y627" i="2"/>
  <c r="AI627" i="2" s="1"/>
  <c r="X627" i="2"/>
  <c r="AH627" i="2" s="1"/>
  <c r="AG627" i="2"/>
  <c r="U627" i="2"/>
  <c r="AE627" i="2" s="1"/>
  <c r="V627" i="2"/>
  <c r="AF627" i="2" s="1"/>
  <c r="K629" i="2"/>
  <c r="AD627" i="2"/>
  <c r="BD626" i="2" l="1"/>
  <c r="BB626" i="2"/>
  <c r="BC626" i="2"/>
  <c r="AV626" i="2"/>
  <c r="BH626" i="2" s="1"/>
  <c r="AB627" i="2"/>
  <c r="AS627" i="2"/>
  <c r="AR627" i="2"/>
  <c r="S629" i="2"/>
  <c r="AA629" i="2"/>
  <c r="AK629" i="2" s="1"/>
  <c r="AZ626" i="2"/>
  <c r="AY626" i="2"/>
  <c r="AX626" i="2"/>
  <c r="AT627" i="2"/>
  <c r="AN627" i="2"/>
  <c r="AQ627" i="2"/>
  <c r="AO627" i="2"/>
  <c r="AM628" i="2"/>
  <c r="AP627" i="2"/>
  <c r="BG627" i="2"/>
  <c r="BA626" i="2"/>
  <c r="L629" i="2"/>
  <c r="T629" i="2" s="1"/>
  <c r="N629" i="2"/>
  <c r="P629" i="2"/>
  <c r="Q629" i="2"/>
  <c r="Y629" i="2" s="1"/>
  <c r="AI629" i="2" s="1"/>
  <c r="O629" i="2"/>
  <c r="R629" i="2"/>
  <c r="Z629" i="2" s="1"/>
  <c r="AJ629" i="2" s="1"/>
  <c r="M629" i="2"/>
  <c r="U629" i="2" s="1"/>
  <c r="AI628" i="2"/>
  <c r="W628" i="2"/>
  <c r="AG628" i="2" s="1"/>
  <c r="V628" i="2"/>
  <c r="AF628" i="2" s="1"/>
  <c r="U628" i="2"/>
  <c r="AE628" i="2" s="1"/>
  <c r="X628" i="2"/>
  <c r="AH628" i="2" s="1"/>
  <c r="K630" i="2"/>
  <c r="AD628" i="2"/>
  <c r="BD627" i="2" l="1"/>
  <c r="AV627" i="2"/>
  <c r="BH627" i="2" s="1"/>
  <c r="AB628" i="2"/>
  <c r="AS628" i="2"/>
  <c r="AR628" i="2"/>
  <c r="BB627" i="2"/>
  <c r="BC627" i="2"/>
  <c r="S630" i="2"/>
  <c r="AA630" i="2"/>
  <c r="AK630" i="2" s="1"/>
  <c r="AZ627" i="2"/>
  <c r="AX627" i="2"/>
  <c r="AT628" i="2"/>
  <c r="AQ628" i="2"/>
  <c r="AO628" i="2"/>
  <c r="AP628" i="2"/>
  <c r="AM629" i="2"/>
  <c r="AN628" i="2"/>
  <c r="BG628" i="2"/>
  <c r="AY627" i="2"/>
  <c r="BA627" i="2"/>
  <c r="L630" i="2"/>
  <c r="T630" i="2" s="1"/>
  <c r="N630" i="2"/>
  <c r="P630" i="2"/>
  <c r="X630" i="2" s="1"/>
  <c r="Q630" i="2"/>
  <c r="Y630" i="2" s="1"/>
  <c r="AI630" i="2" s="1"/>
  <c r="R630" i="2"/>
  <c r="Z630" i="2" s="1"/>
  <c r="AJ630" i="2" s="1"/>
  <c r="O630" i="2"/>
  <c r="M630" i="2"/>
  <c r="U630" i="2" s="1"/>
  <c r="V629" i="2"/>
  <c r="AF629" i="2" s="1"/>
  <c r="AE629" i="2"/>
  <c r="W629" i="2"/>
  <c r="AG629" i="2" s="1"/>
  <c r="X629" i="2"/>
  <c r="AH629" i="2" s="1"/>
  <c r="K631" i="2"/>
  <c r="AD629" i="2"/>
  <c r="BD628" i="2" l="1"/>
  <c r="AV628" i="2"/>
  <c r="BH628" i="2" s="1"/>
  <c r="AB629" i="2"/>
  <c r="AS629" i="2"/>
  <c r="AR629" i="2"/>
  <c r="BB628" i="2"/>
  <c r="BC628" i="2"/>
  <c r="S631" i="2"/>
  <c r="AA631" i="2"/>
  <c r="AK631" i="2" s="1"/>
  <c r="AT629" i="2"/>
  <c r="AQ629" i="2"/>
  <c r="AM630" i="2"/>
  <c r="AO629" i="2"/>
  <c r="AP629" i="2"/>
  <c r="AN629" i="2"/>
  <c r="BG629" i="2"/>
  <c r="AZ628" i="2"/>
  <c r="AY628" i="2"/>
  <c r="AX628" i="2"/>
  <c r="BA628" i="2"/>
  <c r="L631" i="2"/>
  <c r="T631" i="2" s="1"/>
  <c r="N631" i="2"/>
  <c r="P631" i="2"/>
  <c r="X631" i="2" s="1"/>
  <c r="Q631" i="2"/>
  <c r="Y631" i="2" s="1"/>
  <c r="AI631" i="2" s="1"/>
  <c r="O631" i="2"/>
  <c r="R631" i="2"/>
  <c r="Z631" i="2" s="1"/>
  <c r="AJ631" i="2" s="1"/>
  <c r="M631" i="2"/>
  <c r="AH630" i="2"/>
  <c r="AE630" i="2"/>
  <c r="W630" i="2"/>
  <c r="AG630" i="2" s="1"/>
  <c r="V630" i="2"/>
  <c r="AF630" i="2" s="1"/>
  <c r="AD630" i="2"/>
  <c r="K632" i="2"/>
  <c r="AV629" i="2" l="1"/>
  <c r="BH629" i="2" s="1"/>
  <c r="AB630" i="2"/>
  <c r="AS630" i="2"/>
  <c r="AR630" i="2"/>
  <c r="BD629" i="2"/>
  <c r="BB629" i="2"/>
  <c r="BC629" i="2"/>
  <c r="S632" i="2"/>
  <c r="AA632" i="2"/>
  <c r="AK632" i="2" s="1"/>
  <c r="AT630" i="2"/>
  <c r="AO630" i="2"/>
  <c r="AP630" i="2"/>
  <c r="AM631" i="2"/>
  <c r="AN630" i="2"/>
  <c r="AQ630" i="2"/>
  <c r="BG630" i="2"/>
  <c r="AX629" i="2"/>
  <c r="BA629" i="2"/>
  <c r="AZ629" i="2"/>
  <c r="AY629" i="2"/>
  <c r="L632" i="2"/>
  <c r="N632" i="2"/>
  <c r="P632" i="2"/>
  <c r="Q632" i="2"/>
  <c r="Y632" i="2" s="1"/>
  <c r="AI632" i="2" s="1"/>
  <c r="O632" i="2"/>
  <c r="W632" i="2" s="1"/>
  <c r="R632" i="2"/>
  <c r="Z632" i="2" s="1"/>
  <c r="AJ632" i="2" s="1"/>
  <c r="M632" i="2"/>
  <c r="W631" i="2"/>
  <c r="AG631" i="2" s="1"/>
  <c r="AH631" i="2"/>
  <c r="U631" i="2"/>
  <c r="AE631" i="2" s="1"/>
  <c r="V631" i="2"/>
  <c r="AD631" i="2"/>
  <c r="K633" i="2"/>
  <c r="AV630" i="2" l="1"/>
  <c r="BH630" i="2" s="1"/>
  <c r="AB631" i="2"/>
  <c r="BD630" i="2"/>
  <c r="BB630" i="2"/>
  <c r="AR631" i="2"/>
  <c r="AS631" i="2"/>
  <c r="BC630" i="2"/>
  <c r="S633" i="2"/>
  <c r="AA633" i="2"/>
  <c r="AK633" i="2" s="1"/>
  <c r="AT631" i="2"/>
  <c r="AQ631" i="2"/>
  <c r="AM632" i="2"/>
  <c r="AO631" i="2"/>
  <c r="AP631" i="2"/>
  <c r="AN631" i="2"/>
  <c r="BG631" i="2"/>
  <c r="AZ630" i="2"/>
  <c r="BA630" i="2"/>
  <c r="AY630" i="2"/>
  <c r="AX630" i="2"/>
  <c r="L633" i="2"/>
  <c r="T633" i="2" s="1"/>
  <c r="N633" i="2"/>
  <c r="P633" i="2"/>
  <c r="Q633" i="2"/>
  <c r="Y633" i="2" s="1"/>
  <c r="AI633" i="2" s="1"/>
  <c r="O633" i="2"/>
  <c r="W633" i="2" s="1"/>
  <c r="R633" i="2"/>
  <c r="Z633" i="2" s="1"/>
  <c r="AJ633" i="2" s="1"/>
  <c r="M633" i="2"/>
  <c r="V632" i="2"/>
  <c r="AF632" i="2" s="1"/>
  <c r="AF631" i="2"/>
  <c r="AG632" i="2"/>
  <c r="U632" i="2"/>
  <c r="AE632" i="2" s="1"/>
  <c r="X632" i="2"/>
  <c r="AH632" i="2" s="1"/>
  <c r="T632" i="2"/>
  <c r="K634" i="2"/>
  <c r="AV631" i="2" l="1"/>
  <c r="BH631" i="2" s="1"/>
  <c r="AB632" i="2"/>
  <c r="BC631" i="2"/>
  <c r="BD631" i="2"/>
  <c r="BB631" i="2"/>
  <c r="AS632" i="2"/>
  <c r="AR632" i="2"/>
  <c r="S634" i="2"/>
  <c r="AA634" i="2"/>
  <c r="AK634" i="2" s="1"/>
  <c r="AY631" i="2"/>
  <c r="AT632" i="2"/>
  <c r="AN632" i="2"/>
  <c r="AM633" i="2"/>
  <c r="AQ632" i="2"/>
  <c r="AO632" i="2"/>
  <c r="AP632" i="2"/>
  <c r="BG632" i="2"/>
  <c r="AX631" i="2"/>
  <c r="BA631" i="2"/>
  <c r="AZ631" i="2"/>
  <c r="L634" i="2"/>
  <c r="N634" i="2"/>
  <c r="P634" i="2"/>
  <c r="X634" i="2" s="1"/>
  <c r="Q634" i="2"/>
  <c r="Y634" i="2" s="1"/>
  <c r="AI634" i="2" s="1"/>
  <c r="R634" i="2"/>
  <c r="Z634" i="2" s="1"/>
  <c r="AJ634" i="2" s="1"/>
  <c r="O634" i="2"/>
  <c r="M634" i="2"/>
  <c r="AD632" i="2"/>
  <c r="X633" i="2"/>
  <c r="AH633" i="2" s="1"/>
  <c r="AG633" i="2"/>
  <c r="U633" i="2"/>
  <c r="AE633" i="2" s="1"/>
  <c r="V633" i="2"/>
  <c r="AF633" i="2" s="1"/>
  <c r="K635" i="2"/>
  <c r="AD633" i="2"/>
  <c r="AV632" i="2" l="1"/>
  <c r="BH632" i="2" s="1"/>
  <c r="AB633" i="2"/>
  <c r="AS633" i="2"/>
  <c r="AR633" i="2"/>
  <c r="BB632" i="2"/>
  <c r="BD632" i="2"/>
  <c r="BC632" i="2"/>
  <c r="S635" i="2"/>
  <c r="AA635" i="2"/>
  <c r="AK635" i="2" s="1"/>
  <c r="AZ632" i="2"/>
  <c r="AT633" i="2"/>
  <c r="AM634" i="2"/>
  <c r="AN633" i="2"/>
  <c r="AQ633" i="2"/>
  <c r="AO633" i="2"/>
  <c r="AP633" i="2"/>
  <c r="BG633" i="2"/>
  <c r="AX632" i="2"/>
  <c r="AY632" i="2"/>
  <c r="BA632" i="2"/>
  <c r="L635" i="2"/>
  <c r="T635" i="2" s="1"/>
  <c r="N635" i="2"/>
  <c r="P635" i="2"/>
  <c r="Q635" i="2"/>
  <c r="R635" i="2"/>
  <c r="Z635" i="2" s="1"/>
  <c r="AJ635" i="2" s="1"/>
  <c r="O635" i="2"/>
  <c r="M635" i="2"/>
  <c r="U635" i="2" s="1"/>
  <c r="U634" i="2"/>
  <c r="AE634" i="2" s="1"/>
  <c r="T634" i="2"/>
  <c r="AH634" i="2"/>
  <c r="W634" i="2"/>
  <c r="AG634" i="2" s="1"/>
  <c r="V634" i="2"/>
  <c r="AF634" i="2" s="1"/>
  <c r="K636" i="2"/>
  <c r="AB634" i="2" l="1"/>
  <c r="AV633" i="2"/>
  <c r="AS634" i="2"/>
  <c r="AR634" i="2"/>
  <c r="BD633" i="2"/>
  <c r="BB633" i="2"/>
  <c r="BC633" i="2"/>
  <c r="S636" i="2"/>
  <c r="AA636" i="2"/>
  <c r="AK636" i="2" s="1"/>
  <c r="AZ633" i="2"/>
  <c r="BA633" i="2"/>
  <c r="AY633" i="2"/>
  <c r="AX633" i="2"/>
  <c r="AT634" i="2"/>
  <c r="AM635" i="2"/>
  <c r="AN634" i="2"/>
  <c r="AQ634" i="2"/>
  <c r="AO634" i="2"/>
  <c r="AP634" i="2"/>
  <c r="BG634" i="2"/>
  <c r="L636" i="2"/>
  <c r="T636" i="2" s="1"/>
  <c r="N636" i="2"/>
  <c r="P636" i="2"/>
  <c r="Q636" i="2"/>
  <c r="Y636" i="2" s="1"/>
  <c r="O636" i="2"/>
  <c r="R636" i="2"/>
  <c r="Z636" i="2" s="1"/>
  <c r="AJ636" i="2" s="1"/>
  <c r="M636" i="2"/>
  <c r="U636" i="2" s="1"/>
  <c r="AD634" i="2"/>
  <c r="Y635" i="2"/>
  <c r="AI635" i="2" s="1"/>
  <c r="V635" i="2"/>
  <c r="AF635" i="2" s="1"/>
  <c r="AE635" i="2"/>
  <c r="W635" i="2"/>
  <c r="AG635" i="2" s="1"/>
  <c r="X635" i="2"/>
  <c r="AH635" i="2" s="1"/>
  <c r="AD635" i="2"/>
  <c r="K637" i="2"/>
  <c r="BD634" i="2" l="1"/>
  <c r="AV634" i="2"/>
  <c r="BH634" i="2" s="1"/>
  <c r="AB635" i="2"/>
  <c r="AR635" i="2"/>
  <c r="AS635" i="2"/>
  <c r="BB634" i="2"/>
  <c r="BC634" i="2"/>
  <c r="S637" i="2"/>
  <c r="AA637" i="2"/>
  <c r="AK637" i="2" s="1"/>
  <c r="AZ634" i="2"/>
  <c r="BA634" i="2"/>
  <c r="AY634" i="2"/>
  <c r="AX634" i="2"/>
  <c r="AT635" i="2"/>
  <c r="AM636" i="2"/>
  <c r="AN635" i="2"/>
  <c r="AQ635" i="2"/>
  <c r="AO635" i="2"/>
  <c r="AP635" i="2"/>
  <c r="BG635" i="2"/>
  <c r="L637" i="2"/>
  <c r="T637" i="2" s="1"/>
  <c r="N637" i="2"/>
  <c r="P637" i="2"/>
  <c r="Q637" i="2"/>
  <c r="Y637" i="2" s="1"/>
  <c r="O637" i="2"/>
  <c r="R637" i="2"/>
  <c r="Z637" i="2" s="1"/>
  <c r="AJ637" i="2" s="1"/>
  <c r="M637" i="2"/>
  <c r="AI636" i="2"/>
  <c r="X636" i="2"/>
  <c r="AH636" i="2" s="1"/>
  <c r="AE636" i="2"/>
  <c r="W636" i="2"/>
  <c r="AG636" i="2" s="1"/>
  <c r="V636" i="2"/>
  <c r="AD636" i="2"/>
  <c r="K638" i="2"/>
  <c r="AB636" i="2" l="1"/>
  <c r="AV635" i="2"/>
  <c r="BH635" i="2" s="1"/>
  <c r="AS636" i="2"/>
  <c r="AR636" i="2"/>
  <c r="BC635" i="2"/>
  <c r="BD635" i="2"/>
  <c r="BB635" i="2"/>
  <c r="S638" i="2"/>
  <c r="AA638" i="2"/>
  <c r="AK638" i="2" s="1"/>
  <c r="AZ635" i="2"/>
  <c r="BA635" i="2"/>
  <c r="AY635" i="2"/>
  <c r="AX635" i="2"/>
  <c r="AT636" i="2"/>
  <c r="AN636" i="2"/>
  <c r="AM637" i="2"/>
  <c r="AQ636" i="2"/>
  <c r="AO636" i="2"/>
  <c r="AP636" i="2"/>
  <c r="BG636" i="2"/>
  <c r="L638" i="2"/>
  <c r="T638" i="2" s="1"/>
  <c r="N638" i="2"/>
  <c r="V638" i="2" s="1"/>
  <c r="P638" i="2"/>
  <c r="Q638" i="2"/>
  <c r="Y638" i="2" s="1"/>
  <c r="AI638" i="2" s="1"/>
  <c r="R638" i="2"/>
  <c r="Z638" i="2" s="1"/>
  <c r="AJ638" i="2" s="1"/>
  <c r="O638" i="2"/>
  <c r="M638" i="2"/>
  <c r="AI637" i="2"/>
  <c r="AF636" i="2"/>
  <c r="W637" i="2"/>
  <c r="AG637" i="2" s="1"/>
  <c r="X637" i="2"/>
  <c r="AH637" i="2" s="1"/>
  <c r="U637" i="2"/>
  <c r="AE637" i="2" s="1"/>
  <c r="V637" i="2"/>
  <c r="K639" i="2"/>
  <c r="AD637" i="2"/>
  <c r="AV636" i="2" l="1"/>
  <c r="BH636" i="2" s="1"/>
  <c r="AB637" i="2"/>
  <c r="BD636" i="2"/>
  <c r="BB636" i="2"/>
  <c r="AS637" i="2"/>
  <c r="AR637" i="2"/>
  <c r="BC636" i="2"/>
  <c r="S639" i="2"/>
  <c r="AA639" i="2"/>
  <c r="AK639" i="2" s="1"/>
  <c r="AY636" i="2"/>
  <c r="BA636" i="2"/>
  <c r="AT637" i="2"/>
  <c r="AQ637" i="2"/>
  <c r="AO637" i="2"/>
  <c r="AP637" i="2"/>
  <c r="AM638" i="2"/>
  <c r="AN637" i="2"/>
  <c r="BG637" i="2"/>
  <c r="AZ636" i="2"/>
  <c r="AX636" i="2"/>
  <c r="L639" i="2"/>
  <c r="T639" i="2" s="1"/>
  <c r="N639" i="2"/>
  <c r="P639" i="2"/>
  <c r="X639" i="2" s="1"/>
  <c r="Q639" i="2"/>
  <c r="Y639" i="2" s="1"/>
  <c r="AI639" i="2" s="1"/>
  <c r="R639" i="2"/>
  <c r="Z639" i="2" s="1"/>
  <c r="AJ639" i="2" s="1"/>
  <c r="O639" i="2"/>
  <c r="M639" i="2"/>
  <c r="W638" i="2"/>
  <c r="AG638" i="2" s="1"/>
  <c r="AF637" i="2"/>
  <c r="AF638" i="2"/>
  <c r="U638" i="2"/>
  <c r="AE638" i="2" s="1"/>
  <c r="X638" i="2"/>
  <c r="AH638" i="2" s="1"/>
  <c r="AD638" i="2"/>
  <c r="K640" i="2"/>
  <c r="BD637" i="2" l="1"/>
  <c r="BB637" i="2"/>
  <c r="AV637" i="2"/>
  <c r="BH637" i="2" s="1"/>
  <c r="AB638" i="2"/>
  <c r="AR638" i="2"/>
  <c r="AS638" i="2"/>
  <c r="BC637" i="2"/>
  <c r="S640" i="2"/>
  <c r="AA640" i="2"/>
  <c r="AK640" i="2" s="1"/>
  <c r="AY637" i="2"/>
  <c r="BA637" i="2"/>
  <c r="AX637" i="2"/>
  <c r="AT638" i="2"/>
  <c r="AO638" i="2"/>
  <c r="AP638" i="2"/>
  <c r="AN638" i="2"/>
  <c r="AM639" i="2"/>
  <c r="AQ638" i="2"/>
  <c r="BG638" i="2"/>
  <c r="AZ637" i="2"/>
  <c r="L640" i="2"/>
  <c r="T640" i="2" s="1"/>
  <c r="N640" i="2"/>
  <c r="P640" i="2"/>
  <c r="X640" i="2" s="1"/>
  <c r="Q640" i="2"/>
  <c r="Y640" i="2" s="1"/>
  <c r="AI640" i="2" s="1"/>
  <c r="R640" i="2"/>
  <c r="Z640" i="2" s="1"/>
  <c r="AJ640" i="2" s="1"/>
  <c r="O640" i="2"/>
  <c r="M640" i="2"/>
  <c r="W639" i="2"/>
  <c r="AG639" i="2" s="1"/>
  <c r="AH639" i="2"/>
  <c r="U639" i="2"/>
  <c r="AE639" i="2" s="1"/>
  <c r="V639" i="2"/>
  <c r="AF639" i="2" s="1"/>
  <c r="AD639" i="2"/>
  <c r="K641" i="2"/>
  <c r="BD638" i="2" l="1"/>
  <c r="AV638" i="2"/>
  <c r="BH638" i="2" s="1"/>
  <c r="AB639" i="2"/>
  <c r="AS639" i="2"/>
  <c r="AR639" i="2"/>
  <c r="BC638" i="2"/>
  <c r="BB638" i="2"/>
  <c r="S641" i="2"/>
  <c r="AA641" i="2"/>
  <c r="AK641" i="2" s="1"/>
  <c r="AT639" i="2"/>
  <c r="AO639" i="2"/>
  <c r="AP639" i="2"/>
  <c r="AM640" i="2"/>
  <c r="AN639" i="2"/>
  <c r="AQ639" i="2"/>
  <c r="BG639" i="2"/>
  <c r="AX638" i="2"/>
  <c r="AZ638" i="2"/>
  <c r="BA638" i="2"/>
  <c r="AY638" i="2"/>
  <c r="L641" i="2"/>
  <c r="T641" i="2" s="1"/>
  <c r="N641" i="2"/>
  <c r="P641" i="2"/>
  <c r="Q641" i="2"/>
  <c r="Y641" i="2" s="1"/>
  <c r="AI641" i="2" s="1"/>
  <c r="O641" i="2"/>
  <c r="R641" i="2"/>
  <c r="Z641" i="2" s="1"/>
  <c r="AJ641" i="2" s="1"/>
  <c r="M641" i="2"/>
  <c r="U641" i="2" s="1"/>
  <c r="U640" i="2"/>
  <c r="AE640" i="2" s="1"/>
  <c r="AH640" i="2"/>
  <c r="W640" i="2"/>
  <c r="AG640" i="2" s="1"/>
  <c r="V640" i="2"/>
  <c r="AF640" i="2" s="1"/>
  <c r="K642" i="2"/>
  <c r="AD640" i="2"/>
  <c r="AV639" i="2" l="1"/>
  <c r="BH639" i="2" s="1"/>
  <c r="AB640" i="2"/>
  <c r="AS640" i="2"/>
  <c r="AR640" i="2"/>
  <c r="BD639" i="2"/>
  <c r="BB639" i="2"/>
  <c r="BC639" i="2"/>
  <c r="S642" i="2"/>
  <c r="AA642" i="2"/>
  <c r="AK642" i="2" s="1"/>
  <c r="AT640" i="2"/>
  <c r="AO640" i="2"/>
  <c r="AP640" i="2"/>
  <c r="AM641" i="2"/>
  <c r="AN640" i="2"/>
  <c r="AQ640" i="2"/>
  <c r="BG640" i="2"/>
  <c r="AZ639" i="2"/>
  <c r="BA639" i="2"/>
  <c r="AY639" i="2"/>
  <c r="AX639" i="2"/>
  <c r="L642" i="2"/>
  <c r="T642" i="2" s="1"/>
  <c r="N642" i="2"/>
  <c r="P642" i="2"/>
  <c r="Q642" i="2"/>
  <c r="Y642" i="2" s="1"/>
  <c r="AI642" i="2" s="1"/>
  <c r="O642" i="2"/>
  <c r="R642" i="2"/>
  <c r="Z642" i="2" s="1"/>
  <c r="AJ642" i="2" s="1"/>
  <c r="M642" i="2"/>
  <c r="V641" i="2"/>
  <c r="AF641" i="2" s="1"/>
  <c r="AE641" i="2"/>
  <c r="W641" i="2"/>
  <c r="AG641" i="2" s="1"/>
  <c r="X641" i="2"/>
  <c r="AH641" i="2" s="1"/>
  <c r="AD641" i="2"/>
  <c r="K643" i="2"/>
  <c r="AV640" i="2" l="1"/>
  <c r="BH640" i="2" s="1"/>
  <c r="AB641" i="2"/>
  <c r="AR641" i="2"/>
  <c r="AS641" i="2"/>
  <c r="BD640" i="2"/>
  <c r="BB640" i="2"/>
  <c r="BC640" i="2"/>
  <c r="S643" i="2"/>
  <c r="AA643" i="2"/>
  <c r="AK643" i="2" s="1"/>
  <c r="AZ640" i="2"/>
  <c r="AT641" i="2"/>
  <c r="AQ641" i="2"/>
  <c r="AO641" i="2"/>
  <c r="AP641" i="2"/>
  <c r="AM642" i="2"/>
  <c r="AN641" i="2"/>
  <c r="BG641" i="2"/>
  <c r="BA640" i="2"/>
  <c r="AY640" i="2"/>
  <c r="AX640" i="2"/>
  <c r="L643" i="2"/>
  <c r="T643" i="2" s="1"/>
  <c r="N643" i="2"/>
  <c r="V643" i="2" s="1"/>
  <c r="P643" i="2"/>
  <c r="Q643" i="2"/>
  <c r="Y643" i="2" s="1"/>
  <c r="O643" i="2"/>
  <c r="R643" i="2"/>
  <c r="Z643" i="2" s="1"/>
  <c r="AJ643" i="2" s="1"/>
  <c r="M643" i="2"/>
  <c r="W642" i="2"/>
  <c r="AG642" i="2" s="1"/>
  <c r="V642" i="2"/>
  <c r="AF642" i="2" s="1"/>
  <c r="U642" i="2"/>
  <c r="AE642" i="2" s="1"/>
  <c r="X642" i="2"/>
  <c r="AH642" i="2" s="1"/>
  <c r="K644" i="2"/>
  <c r="AD642" i="2"/>
  <c r="BD641" i="2" l="1"/>
  <c r="AV641" i="2"/>
  <c r="BH641" i="2" s="1"/>
  <c r="AB642" i="2"/>
  <c r="AS642" i="2"/>
  <c r="AR642" i="2"/>
  <c r="BC641" i="2"/>
  <c r="BB641" i="2"/>
  <c r="S644" i="2"/>
  <c r="AA644" i="2"/>
  <c r="AK644" i="2" s="1"/>
  <c r="AY641" i="2"/>
  <c r="BA641" i="2"/>
  <c r="AZ641" i="2"/>
  <c r="AX641" i="2"/>
  <c r="AT642" i="2"/>
  <c r="AQ642" i="2"/>
  <c r="AO642" i="2"/>
  <c r="AP642" i="2"/>
  <c r="AM643" i="2"/>
  <c r="AN642" i="2"/>
  <c r="BG642" i="2"/>
  <c r="L644" i="2"/>
  <c r="T644" i="2" s="1"/>
  <c r="N644" i="2"/>
  <c r="P644" i="2"/>
  <c r="Q644" i="2"/>
  <c r="Y644" i="2" s="1"/>
  <c r="O644" i="2"/>
  <c r="R644" i="2"/>
  <c r="Z644" i="2" s="1"/>
  <c r="AJ644" i="2" s="1"/>
  <c r="M644" i="2"/>
  <c r="AI643" i="2"/>
  <c r="U643" i="2"/>
  <c r="AF643" i="2"/>
  <c r="W643" i="2"/>
  <c r="AG643" i="2" s="1"/>
  <c r="X643" i="2"/>
  <c r="AH643" i="2" s="1"/>
  <c r="K645" i="2"/>
  <c r="AD643" i="2"/>
  <c r="AB643" i="2" l="1"/>
  <c r="AV642" i="2"/>
  <c r="BH642" i="2" s="1"/>
  <c r="AS643" i="2"/>
  <c r="AR643" i="2"/>
  <c r="BB642" i="2"/>
  <c r="BD642" i="2"/>
  <c r="BC642" i="2"/>
  <c r="S645" i="2"/>
  <c r="AA645" i="2"/>
  <c r="AK645" i="2" s="1"/>
  <c r="AZ642" i="2"/>
  <c r="AY642" i="2"/>
  <c r="AX642" i="2"/>
  <c r="BA642" i="2"/>
  <c r="AT643" i="2"/>
  <c r="AN643" i="2"/>
  <c r="AQ643" i="2"/>
  <c r="AO643" i="2"/>
  <c r="AP643" i="2"/>
  <c r="AM644" i="2"/>
  <c r="BG643" i="2"/>
  <c r="L645" i="2"/>
  <c r="T645" i="2" s="1"/>
  <c r="N645" i="2"/>
  <c r="V645" i="2" s="1"/>
  <c r="P645" i="2"/>
  <c r="Q645" i="2"/>
  <c r="Y645" i="2" s="1"/>
  <c r="AI645" i="2" s="1"/>
  <c r="O645" i="2"/>
  <c r="R645" i="2"/>
  <c r="Z645" i="2" s="1"/>
  <c r="AJ645" i="2" s="1"/>
  <c r="M645" i="2"/>
  <c r="U645" i="2" s="1"/>
  <c r="AI644" i="2"/>
  <c r="AE643" i="2"/>
  <c r="W644" i="2"/>
  <c r="AG644" i="2" s="1"/>
  <c r="V644" i="2"/>
  <c r="AF644" i="2" s="1"/>
  <c r="U644" i="2"/>
  <c r="AE644" i="2" s="1"/>
  <c r="X644" i="2"/>
  <c r="AH644" i="2" s="1"/>
  <c r="K646" i="2"/>
  <c r="AD644" i="2"/>
  <c r="BD643" i="2" l="1"/>
  <c r="AV643" i="2"/>
  <c r="BH643" i="2" s="1"/>
  <c r="AB644" i="2"/>
  <c r="BB643" i="2"/>
  <c r="AS644" i="2"/>
  <c r="AR644" i="2"/>
  <c r="BC643" i="2"/>
  <c r="S646" i="2"/>
  <c r="AA646" i="2"/>
  <c r="AK646" i="2" s="1"/>
  <c r="BA643" i="2"/>
  <c r="AZ643" i="2"/>
  <c r="AT644" i="2"/>
  <c r="AN644" i="2"/>
  <c r="AQ644" i="2"/>
  <c r="AO644" i="2"/>
  <c r="AP644" i="2"/>
  <c r="AM645" i="2"/>
  <c r="BG644" i="2"/>
  <c r="AX643" i="2"/>
  <c r="AY643" i="2"/>
  <c r="L646" i="2"/>
  <c r="T646" i="2" s="1"/>
  <c r="N646" i="2"/>
  <c r="P646" i="2"/>
  <c r="X646" i="2" s="1"/>
  <c r="Q646" i="2"/>
  <c r="Y646" i="2" s="1"/>
  <c r="AI646" i="2" s="1"/>
  <c r="R646" i="2"/>
  <c r="Z646" i="2" s="1"/>
  <c r="AJ646" i="2" s="1"/>
  <c r="O646" i="2"/>
  <c r="M646" i="2"/>
  <c r="AE645" i="2"/>
  <c r="AF645" i="2"/>
  <c r="W645" i="2"/>
  <c r="AG645" i="2" s="1"/>
  <c r="X645" i="2"/>
  <c r="AH645" i="2" s="1"/>
  <c r="K647" i="2"/>
  <c r="AD645" i="2"/>
  <c r="BD644" i="2" l="1"/>
  <c r="AB645" i="2"/>
  <c r="AV644" i="2"/>
  <c r="BH644" i="2" s="1"/>
  <c r="AS645" i="2"/>
  <c r="AR645" i="2"/>
  <c r="BB644" i="2"/>
  <c r="BC644" i="2"/>
  <c r="S647" i="2"/>
  <c r="AA647" i="2"/>
  <c r="AK647" i="2" s="1"/>
  <c r="BA644" i="2"/>
  <c r="AT645" i="2"/>
  <c r="AN645" i="2"/>
  <c r="AQ645" i="2"/>
  <c r="AO645" i="2"/>
  <c r="AP645" i="2"/>
  <c r="AM646" i="2"/>
  <c r="BG645" i="2"/>
  <c r="AX644" i="2"/>
  <c r="AZ644" i="2"/>
  <c r="AY644" i="2"/>
  <c r="L647" i="2"/>
  <c r="T647" i="2" s="1"/>
  <c r="N647" i="2"/>
  <c r="P647" i="2"/>
  <c r="Q647" i="2"/>
  <c r="Y647" i="2" s="1"/>
  <c r="AI647" i="2" s="1"/>
  <c r="O647" i="2"/>
  <c r="W647" i="2" s="1"/>
  <c r="R647" i="2"/>
  <c r="Z647" i="2" s="1"/>
  <c r="AJ647" i="2" s="1"/>
  <c r="M647" i="2"/>
  <c r="U646" i="2"/>
  <c r="AE646" i="2" s="1"/>
  <c r="AH646" i="2"/>
  <c r="W646" i="2"/>
  <c r="AG646" i="2" s="1"/>
  <c r="V646" i="2"/>
  <c r="AF646" i="2" s="1"/>
  <c r="AD646" i="2"/>
  <c r="K648" i="2"/>
  <c r="BD645" i="2" l="1"/>
  <c r="AV645" i="2"/>
  <c r="BH645" i="2" s="1"/>
  <c r="AB646" i="2"/>
  <c r="AS646" i="2"/>
  <c r="AR646" i="2"/>
  <c r="BB645" i="2"/>
  <c r="BC645" i="2"/>
  <c r="S648" i="2"/>
  <c r="AA648" i="2"/>
  <c r="AK648" i="2" s="1"/>
  <c r="AT646" i="2"/>
  <c r="AO646" i="2"/>
  <c r="AP646" i="2"/>
  <c r="AM647" i="2"/>
  <c r="AN646" i="2"/>
  <c r="AQ646" i="2"/>
  <c r="BG646" i="2"/>
  <c r="AX645" i="2"/>
  <c r="AZ645" i="2"/>
  <c r="AY645" i="2"/>
  <c r="BA645" i="2"/>
  <c r="L648" i="2"/>
  <c r="T648" i="2" s="1"/>
  <c r="N648" i="2"/>
  <c r="P648" i="2"/>
  <c r="X648" i="2" s="1"/>
  <c r="Q648" i="2"/>
  <c r="O648" i="2"/>
  <c r="R648" i="2"/>
  <c r="Z648" i="2" s="1"/>
  <c r="AJ648" i="2" s="1"/>
  <c r="M648" i="2"/>
  <c r="X647" i="2"/>
  <c r="AH647" i="2" s="1"/>
  <c r="AG647" i="2"/>
  <c r="U647" i="2"/>
  <c r="AE647" i="2" s="1"/>
  <c r="V647" i="2"/>
  <c r="AF647" i="2" s="1"/>
  <c r="AD647" i="2"/>
  <c r="K649" i="2"/>
  <c r="AV646" i="2" l="1"/>
  <c r="BH646" i="2" s="1"/>
  <c r="AB647" i="2"/>
  <c r="AS647" i="2"/>
  <c r="AR647" i="2"/>
  <c r="BD646" i="2"/>
  <c r="BB646" i="2"/>
  <c r="BC646" i="2"/>
  <c r="S649" i="2"/>
  <c r="AA649" i="2"/>
  <c r="AK649" i="2" s="1"/>
  <c r="BA646" i="2"/>
  <c r="AY646" i="2"/>
  <c r="AZ646" i="2"/>
  <c r="AX646" i="2"/>
  <c r="AT647" i="2"/>
  <c r="AQ647" i="2"/>
  <c r="AM648" i="2"/>
  <c r="AO647" i="2"/>
  <c r="AP647" i="2"/>
  <c r="AN647" i="2"/>
  <c r="BG647" i="2"/>
  <c r="L649" i="2"/>
  <c r="T649" i="2" s="1"/>
  <c r="N649" i="2"/>
  <c r="P649" i="2"/>
  <c r="Q649" i="2"/>
  <c r="Y649" i="2" s="1"/>
  <c r="AI649" i="2" s="1"/>
  <c r="O649" i="2"/>
  <c r="R649" i="2"/>
  <c r="Z649" i="2" s="1"/>
  <c r="AJ649" i="2" s="1"/>
  <c r="M649" i="2"/>
  <c r="U649" i="2" s="1"/>
  <c r="Y648" i="2"/>
  <c r="AI648" i="2" s="1"/>
  <c r="U648" i="2"/>
  <c r="AE648" i="2" s="1"/>
  <c r="AH648" i="2"/>
  <c r="AD648" i="2"/>
  <c r="W648" i="2"/>
  <c r="AG648" i="2" s="1"/>
  <c r="V648" i="2"/>
  <c r="AF648" i="2" s="1"/>
  <c r="K650" i="2"/>
  <c r="AV647" i="2" l="1"/>
  <c r="BH647" i="2" s="1"/>
  <c r="AB648" i="2"/>
  <c r="AS648" i="2"/>
  <c r="AR648" i="2"/>
  <c r="BD647" i="2"/>
  <c r="BB647" i="2"/>
  <c r="BC647" i="2"/>
  <c r="S650" i="2"/>
  <c r="AA650" i="2"/>
  <c r="AK650" i="2" s="1"/>
  <c r="AY647" i="2"/>
  <c r="AT648" i="2"/>
  <c r="AQ648" i="2"/>
  <c r="AM649" i="2"/>
  <c r="AO648" i="2"/>
  <c r="AP648" i="2"/>
  <c r="AN648" i="2"/>
  <c r="BG648" i="2"/>
  <c r="AX647" i="2"/>
  <c r="BA647" i="2"/>
  <c r="AZ647" i="2"/>
  <c r="L650" i="2"/>
  <c r="T650" i="2" s="1"/>
  <c r="N650" i="2"/>
  <c r="P650" i="2"/>
  <c r="Q650" i="2"/>
  <c r="Y650" i="2" s="1"/>
  <c r="AI650" i="2" s="1"/>
  <c r="R650" i="2"/>
  <c r="Z650" i="2" s="1"/>
  <c r="AJ650" i="2" s="1"/>
  <c r="O650" i="2"/>
  <c r="M650" i="2"/>
  <c r="V649" i="2"/>
  <c r="AF649" i="2" s="1"/>
  <c r="AE649" i="2"/>
  <c r="W649" i="2"/>
  <c r="AG649" i="2" s="1"/>
  <c r="X649" i="2"/>
  <c r="AH649" i="2" s="1"/>
  <c r="K651" i="2"/>
  <c r="AD649" i="2"/>
  <c r="AV648" i="2" l="1"/>
  <c r="BH648" i="2" s="1"/>
  <c r="AB649" i="2"/>
  <c r="AR649" i="2"/>
  <c r="AS649" i="2"/>
  <c r="BD648" i="2"/>
  <c r="BB648" i="2"/>
  <c r="BC648" i="2"/>
  <c r="S651" i="2"/>
  <c r="AA651" i="2"/>
  <c r="AK651" i="2" s="1"/>
  <c r="AY648" i="2"/>
  <c r="AT649" i="2"/>
  <c r="AN649" i="2"/>
  <c r="AO649" i="2"/>
  <c r="AP649" i="2"/>
  <c r="AM650" i="2"/>
  <c r="AQ649" i="2"/>
  <c r="BG649" i="2"/>
  <c r="AX648" i="2"/>
  <c r="BA648" i="2"/>
  <c r="AZ648" i="2"/>
  <c r="L651" i="2"/>
  <c r="T651" i="2" s="1"/>
  <c r="N651" i="2"/>
  <c r="P651" i="2"/>
  <c r="X651" i="2" s="1"/>
  <c r="Q651" i="2"/>
  <c r="R651" i="2"/>
  <c r="Z651" i="2" s="1"/>
  <c r="AJ651" i="2" s="1"/>
  <c r="O651" i="2"/>
  <c r="M651" i="2"/>
  <c r="U650" i="2"/>
  <c r="X650" i="2"/>
  <c r="AH650" i="2" s="1"/>
  <c r="W650" i="2"/>
  <c r="AG650" i="2" s="1"/>
  <c r="V650" i="2"/>
  <c r="AF650" i="2" s="1"/>
  <c r="AD650" i="2"/>
  <c r="K652" i="2"/>
  <c r="BD649" i="2" l="1"/>
  <c r="AB650" i="2"/>
  <c r="AV649" i="2"/>
  <c r="AS650" i="2"/>
  <c r="AR650" i="2"/>
  <c r="BC649" i="2"/>
  <c r="BB649" i="2"/>
  <c r="S652" i="2"/>
  <c r="AA652" i="2"/>
  <c r="AK652" i="2" s="1"/>
  <c r="AY649" i="2"/>
  <c r="BA649" i="2"/>
  <c r="AX649" i="2"/>
  <c r="AT650" i="2"/>
  <c r="AN650" i="2"/>
  <c r="AM651" i="2"/>
  <c r="AQ650" i="2"/>
  <c r="AO650" i="2"/>
  <c r="AP650" i="2"/>
  <c r="BG650" i="2"/>
  <c r="AZ649" i="2"/>
  <c r="L652" i="2"/>
  <c r="T652" i="2" s="1"/>
  <c r="N652" i="2"/>
  <c r="P652" i="2"/>
  <c r="X652" i="2" s="1"/>
  <c r="Q652" i="2"/>
  <c r="Y652" i="2" s="1"/>
  <c r="AI652" i="2" s="1"/>
  <c r="O652" i="2"/>
  <c r="R652" i="2"/>
  <c r="Z652" i="2" s="1"/>
  <c r="AJ652" i="2" s="1"/>
  <c r="M652" i="2"/>
  <c r="Y651" i="2"/>
  <c r="AI651" i="2" s="1"/>
  <c r="W651" i="2"/>
  <c r="AG651" i="2" s="1"/>
  <c r="AE650" i="2"/>
  <c r="AH651" i="2"/>
  <c r="U651" i="2"/>
  <c r="AE651" i="2" s="1"/>
  <c r="V651" i="2"/>
  <c r="AF651" i="2" s="1"/>
  <c r="K653" i="2"/>
  <c r="AD651" i="2"/>
  <c r="BD650" i="2" l="1"/>
  <c r="AV650" i="2"/>
  <c r="BH650" i="2" s="1"/>
  <c r="AB651" i="2"/>
  <c r="AS651" i="2"/>
  <c r="AR651" i="2"/>
  <c r="BB650" i="2"/>
  <c r="BC650" i="2"/>
  <c r="S653" i="2"/>
  <c r="AA653" i="2"/>
  <c r="AK653" i="2" s="1"/>
  <c r="BA650" i="2"/>
  <c r="AY650" i="2"/>
  <c r="AT651" i="2"/>
  <c r="BD651" i="2" s="1"/>
  <c r="AO651" i="2"/>
  <c r="AP651" i="2"/>
  <c r="AM652" i="2"/>
  <c r="AN651" i="2"/>
  <c r="AQ651" i="2"/>
  <c r="BG651" i="2"/>
  <c r="AZ650" i="2"/>
  <c r="AX650" i="2"/>
  <c r="L653" i="2"/>
  <c r="T653" i="2" s="1"/>
  <c r="N653" i="2"/>
  <c r="V653" i="2" s="1"/>
  <c r="P653" i="2"/>
  <c r="Q653" i="2"/>
  <c r="Y653" i="2" s="1"/>
  <c r="AI653" i="2" s="1"/>
  <c r="O653" i="2"/>
  <c r="R653" i="2"/>
  <c r="Z653" i="2" s="1"/>
  <c r="AJ653" i="2" s="1"/>
  <c r="M653" i="2"/>
  <c r="U653" i="2" s="1"/>
  <c r="U652" i="2"/>
  <c r="AH652" i="2"/>
  <c r="W652" i="2"/>
  <c r="AG652" i="2" s="1"/>
  <c r="V652" i="2"/>
  <c r="AF652" i="2" s="1"/>
  <c r="K654" i="2"/>
  <c r="AD652" i="2"/>
  <c r="AB652" i="2" l="1"/>
  <c r="AV651" i="2"/>
  <c r="BH651" i="2" s="1"/>
  <c r="BB651" i="2"/>
  <c r="AS652" i="2"/>
  <c r="AR652" i="2"/>
  <c r="BC651" i="2"/>
  <c r="S654" i="2"/>
  <c r="AA654" i="2"/>
  <c r="AK654" i="2" s="1"/>
  <c r="AZ651" i="2"/>
  <c r="BA651" i="2"/>
  <c r="AY651" i="2"/>
  <c r="AX651" i="2"/>
  <c r="AT652" i="2"/>
  <c r="AN652" i="2"/>
  <c r="AQ652" i="2"/>
  <c r="AO652" i="2"/>
  <c r="AP652" i="2"/>
  <c r="AM653" i="2"/>
  <c r="BG652" i="2"/>
  <c r="L654" i="2"/>
  <c r="T654" i="2" s="1"/>
  <c r="N654" i="2"/>
  <c r="P654" i="2"/>
  <c r="Q654" i="2"/>
  <c r="Y654" i="2" s="1"/>
  <c r="AI654" i="2" s="1"/>
  <c r="R654" i="2"/>
  <c r="Z654" i="2" s="1"/>
  <c r="AJ654" i="2" s="1"/>
  <c r="O654" i="2"/>
  <c r="W654" i="2" s="1"/>
  <c r="M654" i="2"/>
  <c r="AE652" i="2"/>
  <c r="AE653" i="2"/>
  <c r="AF653" i="2"/>
  <c r="W653" i="2"/>
  <c r="AG653" i="2" s="1"/>
  <c r="X653" i="2"/>
  <c r="AD653" i="2"/>
  <c r="K655" i="2"/>
  <c r="AV652" i="2" l="1"/>
  <c r="BH652" i="2" s="1"/>
  <c r="AB653" i="2"/>
  <c r="BB652" i="2"/>
  <c r="BC652" i="2"/>
  <c r="AS653" i="2"/>
  <c r="AR653" i="2"/>
  <c r="BD652" i="2"/>
  <c r="S655" i="2"/>
  <c r="AA655" i="2"/>
  <c r="AK655" i="2" s="1"/>
  <c r="AY652" i="2"/>
  <c r="BA652" i="2"/>
  <c r="AT653" i="2"/>
  <c r="AQ653" i="2"/>
  <c r="AO653" i="2"/>
  <c r="AM654" i="2"/>
  <c r="AP653" i="2"/>
  <c r="AN653" i="2"/>
  <c r="BG653" i="2"/>
  <c r="AX652" i="2"/>
  <c r="AZ652" i="2"/>
  <c r="L655" i="2"/>
  <c r="T655" i="2" s="1"/>
  <c r="N655" i="2"/>
  <c r="P655" i="2"/>
  <c r="Q655" i="2"/>
  <c r="Y655" i="2" s="1"/>
  <c r="AI655" i="2" s="1"/>
  <c r="R655" i="2"/>
  <c r="Z655" i="2" s="1"/>
  <c r="AJ655" i="2" s="1"/>
  <c r="O655" i="2"/>
  <c r="M655" i="2"/>
  <c r="U655" i="2" s="1"/>
  <c r="AH653" i="2"/>
  <c r="V654" i="2"/>
  <c r="AF654" i="2" s="1"/>
  <c r="AG654" i="2"/>
  <c r="U654" i="2"/>
  <c r="X654" i="2"/>
  <c r="AH654" i="2" s="1"/>
  <c r="AD654" i="2"/>
  <c r="K656" i="2"/>
  <c r="BC653" i="2" l="1"/>
  <c r="BD653" i="2"/>
  <c r="BB653" i="2"/>
  <c r="AV653" i="2"/>
  <c r="BH653" i="2" s="1"/>
  <c r="AB654" i="2"/>
  <c r="AS654" i="2"/>
  <c r="AR654" i="2"/>
  <c r="S656" i="2"/>
  <c r="AA656" i="2"/>
  <c r="AK656" i="2" s="1"/>
  <c r="AZ653" i="2"/>
  <c r="BA653" i="2"/>
  <c r="AX653" i="2"/>
  <c r="AT654" i="2"/>
  <c r="AQ654" i="2"/>
  <c r="AM655" i="2"/>
  <c r="AO654" i="2"/>
  <c r="AP654" i="2"/>
  <c r="AN654" i="2"/>
  <c r="BG654" i="2"/>
  <c r="AY653" i="2"/>
  <c r="L656" i="2"/>
  <c r="N656" i="2"/>
  <c r="P656" i="2"/>
  <c r="Q656" i="2"/>
  <c r="R656" i="2"/>
  <c r="Z656" i="2" s="1"/>
  <c r="AJ656" i="2" s="1"/>
  <c r="O656" i="2"/>
  <c r="M656" i="2"/>
  <c r="V655" i="2"/>
  <c r="AF655" i="2" s="1"/>
  <c r="AE654" i="2"/>
  <c r="AE655" i="2"/>
  <c r="W655" i="2"/>
  <c r="AG655" i="2" s="1"/>
  <c r="X655" i="2"/>
  <c r="AH655" i="2" s="1"/>
  <c r="K657" i="2"/>
  <c r="AD655" i="2"/>
  <c r="AV654" i="2" l="1"/>
  <c r="BH654" i="2" s="1"/>
  <c r="AB655" i="2"/>
  <c r="AS655" i="2"/>
  <c r="AR655" i="2"/>
  <c r="BD654" i="2"/>
  <c r="BB654" i="2"/>
  <c r="BC654" i="2"/>
  <c r="S657" i="2"/>
  <c r="AA657" i="2"/>
  <c r="AK657" i="2" s="1"/>
  <c r="AY654" i="2"/>
  <c r="AT655" i="2"/>
  <c r="AQ655" i="2"/>
  <c r="AO655" i="2"/>
  <c r="AP655" i="2"/>
  <c r="AM656" i="2"/>
  <c r="AN655" i="2"/>
  <c r="BG655" i="2"/>
  <c r="AX654" i="2"/>
  <c r="BA654" i="2"/>
  <c r="AZ654" i="2"/>
  <c r="L657" i="2"/>
  <c r="T657" i="2" s="1"/>
  <c r="N657" i="2"/>
  <c r="V657" i="2" s="1"/>
  <c r="P657" i="2"/>
  <c r="Q657" i="2"/>
  <c r="Y657" i="2" s="1"/>
  <c r="AI657" i="2" s="1"/>
  <c r="O657" i="2"/>
  <c r="R657" i="2"/>
  <c r="Z657" i="2" s="1"/>
  <c r="AJ657" i="2" s="1"/>
  <c r="M657" i="2"/>
  <c r="Y656" i="2"/>
  <c r="AI656" i="2" s="1"/>
  <c r="W656" i="2"/>
  <c r="AG656" i="2" s="1"/>
  <c r="V656" i="2"/>
  <c r="AF656" i="2" s="1"/>
  <c r="U656" i="2"/>
  <c r="AE656" i="2" s="1"/>
  <c r="X656" i="2"/>
  <c r="AH656" i="2" s="1"/>
  <c r="T656" i="2"/>
  <c r="K658" i="2"/>
  <c r="BD655" i="2" l="1"/>
  <c r="AV655" i="2"/>
  <c r="BH655" i="2" s="1"/>
  <c r="AB656" i="2"/>
  <c r="AS656" i="2"/>
  <c r="AR656" i="2"/>
  <c r="BB655" i="2"/>
  <c r="BC655" i="2"/>
  <c r="S658" i="2"/>
  <c r="AA658" i="2" s="1"/>
  <c r="AK658" i="2" s="1"/>
  <c r="AZ655" i="2"/>
  <c r="AY655" i="2"/>
  <c r="AX655" i="2"/>
  <c r="BA655" i="2"/>
  <c r="AT656" i="2"/>
  <c r="AO656" i="2"/>
  <c r="AP656" i="2"/>
  <c r="AM657" i="2"/>
  <c r="AQ656" i="2"/>
  <c r="AN656" i="2"/>
  <c r="BG656" i="2"/>
  <c r="L658" i="2"/>
  <c r="N658" i="2"/>
  <c r="V658" i="2" s="1"/>
  <c r="P658" i="2"/>
  <c r="Q658" i="2"/>
  <c r="Y658" i="2" s="1"/>
  <c r="AI658" i="2" s="1"/>
  <c r="O658" i="2"/>
  <c r="W658" i="2" s="1"/>
  <c r="R658" i="2"/>
  <c r="Z658" i="2" s="1"/>
  <c r="AJ658" i="2" s="1"/>
  <c r="M658" i="2"/>
  <c r="AD656" i="2"/>
  <c r="U657" i="2"/>
  <c r="AF657" i="2"/>
  <c r="W657" i="2"/>
  <c r="AG657" i="2" s="1"/>
  <c r="X657" i="2"/>
  <c r="AH657" i="2" s="1"/>
  <c r="K659" i="2"/>
  <c r="AD657" i="2"/>
  <c r="BD656" i="2" l="1"/>
  <c r="AB657" i="2"/>
  <c r="AV656" i="2"/>
  <c r="BH656" i="2" s="1"/>
  <c r="AR657" i="2"/>
  <c r="AS657" i="2"/>
  <c r="BB656" i="2"/>
  <c r="BC656" i="2"/>
  <c r="S659" i="2"/>
  <c r="AA659" i="2"/>
  <c r="AK659" i="2" s="1"/>
  <c r="BA656" i="2"/>
  <c r="AZ656" i="2"/>
  <c r="AY656" i="2"/>
  <c r="AX656" i="2"/>
  <c r="AT657" i="2"/>
  <c r="AQ657" i="2"/>
  <c r="AM658" i="2"/>
  <c r="AO657" i="2"/>
  <c r="AP657" i="2"/>
  <c r="AN657" i="2"/>
  <c r="BG657" i="2"/>
  <c r="L659" i="2"/>
  <c r="T659" i="2" s="1"/>
  <c r="N659" i="2"/>
  <c r="P659" i="2"/>
  <c r="Q659" i="2"/>
  <c r="O659" i="2"/>
  <c r="R659" i="2"/>
  <c r="Z659" i="2" s="1"/>
  <c r="AJ659" i="2" s="1"/>
  <c r="M659" i="2"/>
  <c r="U659" i="2" s="1"/>
  <c r="AE657" i="2"/>
  <c r="AF658" i="2"/>
  <c r="AG658" i="2"/>
  <c r="U658" i="2"/>
  <c r="AE658" i="2" s="1"/>
  <c r="X658" i="2"/>
  <c r="AH658" i="2" s="1"/>
  <c r="T658" i="2"/>
  <c r="K660" i="2"/>
  <c r="AV657" i="2" l="1"/>
  <c r="BH657" i="2" s="1"/>
  <c r="AB658" i="2"/>
  <c r="AR658" i="2"/>
  <c r="AS658" i="2"/>
  <c r="BC657" i="2"/>
  <c r="BD657" i="2"/>
  <c r="BB657" i="2"/>
  <c r="S660" i="2"/>
  <c r="AA660" i="2"/>
  <c r="AK660" i="2" s="1"/>
  <c r="AY657" i="2"/>
  <c r="AT658" i="2"/>
  <c r="AQ658" i="2"/>
  <c r="AP658" i="2"/>
  <c r="AM659" i="2"/>
  <c r="AO658" i="2"/>
  <c r="AN658" i="2"/>
  <c r="BG658" i="2"/>
  <c r="AX657" i="2"/>
  <c r="BA657" i="2"/>
  <c r="AZ657" i="2"/>
  <c r="L660" i="2"/>
  <c r="T660" i="2" s="1"/>
  <c r="N660" i="2"/>
  <c r="P660" i="2"/>
  <c r="X660" i="2" s="1"/>
  <c r="Q660" i="2"/>
  <c r="Y660" i="2" s="1"/>
  <c r="AI660" i="2" s="1"/>
  <c r="O660" i="2"/>
  <c r="R660" i="2"/>
  <c r="Z660" i="2" s="1"/>
  <c r="AJ660" i="2" s="1"/>
  <c r="M660" i="2"/>
  <c r="AD658" i="2"/>
  <c r="Y659" i="2"/>
  <c r="AI659" i="2" s="1"/>
  <c r="V659" i="2"/>
  <c r="AF659" i="2" s="1"/>
  <c r="AE659" i="2"/>
  <c r="W659" i="2"/>
  <c r="AG659" i="2" s="1"/>
  <c r="X659" i="2"/>
  <c r="K661" i="2"/>
  <c r="AD659" i="2"/>
  <c r="BD658" i="2" l="1"/>
  <c r="AV658" i="2"/>
  <c r="BH658" i="2" s="1"/>
  <c r="AB659" i="2"/>
  <c r="BC658" i="2"/>
  <c r="AS659" i="2"/>
  <c r="AR659" i="2"/>
  <c r="BB658" i="2"/>
  <c r="S661" i="2"/>
  <c r="AA661" i="2"/>
  <c r="AK661" i="2" s="1"/>
  <c r="AZ658" i="2"/>
  <c r="AT659" i="2"/>
  <c r="AN659" i="2"/>
  <c r="AM660" i="2"/>
  <c r="AQ659" i="2"/>
  <c r="AO659" i="2"/>
  <c r="AP659" i="2"/>
  <c r="BG659" i="2"/>
  <c r="AX658" i="2"/>
  <c r="BA658" i="2"/>
  <c r="AY658" i="2"/>
  <c r="L661" i="2"/>
  <c r="T661" i="2" s="1"/>
  <c r="N661" i="2"/>
  <c r="P661" i="2"/>
  <c r="Q661" i="2"/>
  <c r="Y661" i="2" s="1"/>
  <c r="AI661" i="2" s="1"/>
  <c r="O661" i="2"/>
  <c r="W661" i="2" s="1"/>
  <c r="R661" i="2"/>
  <c r="Z661" i="2" s="1"/>
  <c r="AJ661" i="2" s="1"/>
  <c r="M661" i="2"/>
  <c r="AH659" i="2"/>
  <c r="U660" i="2"/>
  <c r="AE660" i="2" s="1"/>
  <c r="AH660" i="2"/>
  <c r="W660" i="2"/>
  <c r="AG660" i="2" s="1"/>
  <c r="V660" i="2"/>
  <c r="AF660" i="2" s="1"/>
  <c r="AD660" i="2"/>
  <c r="K662" i="2"/>
  <c r="AV659" i="2" l="1"/>
  <c r="BH659" i="2" s="1"/>
  <c r="AB660" i="2"/>
  <c r="AS660" i="2"/>
  <c r="AR660" i="2"/>
  <c r="BD659" i="2"/>
  <c r="BB659" i="2"/>
  <c r="BC659" i="2"/>
  <c r="S662" i="2"/>
  <c r="AA662" i="2"/>
  <c r="AK662" i="2" s="1"/>
  <c r="AT660" i="2"/>
  <c r="AQ660" i="2"/>
  <c r="AM661" i="2"/>
  <c r="AO660" i="2"/>
  <c r="AP660" i="2"/>
  <c r="AN660" i="2"/>
  <c r="BG660" i="2"/>
  <c r="AZ659" i="2"/>
  <c r="AX659" i="2"/>
  <c r="AY659" i="2"/>
  <c r="BA659" i="2"/>
  <c r="L662" i="2"/>
  <c r="T662" i="2" s="1"/>
  <c r="N662" i="2"/>
  <c r="P662" i="2"/>
  <c r="Q662" i="2"/>
  <c r="Y662" i="2" s="1"/>
  <c r="AI662" i="2" s="1"/>
  <c r="R662" i="2"/>
  <c r="Z662" i="2" s="1"/>
  <c r="AJ662" i="2" s="1"/>
  <c r="O662" i="2"/>
  <c r="W662" i="2" s="1"/>
  <c r="M662" i="2"/>
  <c r="X661" i="2"/>
  <c r="AH661" i="2" s="1"/>
  <c r="AG661" i="2"/>
  <c r="U661" i="2"/>
  <c r="AE661" i="2" s="1"/>
  <c r="V661" i="2"/>
  <c r="AD661" i="2"/>
  <c r="K663" i="2"/>
  <c r="BD660" i="2" l="1"/>
  <c r="AV660" i="2"/>
  <c r="BH660" i="2" s="1"/>
  <c r="AB661" i="2"/>
  <c r="BB660" i="2"/>
  <c r="AS661" i="2"/>
  <c r="AR661" i="2"/>
  <c r="BC660" i="2"/>
  <c r="S663" i="2"/>
  <c r="AA663" i="2"/>
  <c r="AK663" i="2" s="1"/>
  <c r="AX660" i="2"/>
  <c r="BA660" i="2"/>
  <c r="AZ660" i="2"/>
  <c r="AT661" i="2"/>
  <c r="AO661" i="2"/>
  <c r="AP661" i="2"/>
  <c r="AM662" i="2"/>
  <c r="AN661" i="2"/>
  <c r="AQ661" i="2"/>
  <c r="BG661" i="2"/>
  <c r="AY660" i="2"/>
  <c r="L663" i="2"/>
  <c r="T663" i="2" s="1"/>
  <c r="N663" i="2"/>
  <c r="V663" i="2" s="1"/>
  <c r="P663" i="2"/>
  <c r="Q663" i="2"/>
  <c r="Y663" i="2" s="1"/>
  <c r="AI663" i="2" s="1"/>
  <c r="O663" i="2"/>
  <c r="R663" i="2"/>
  <c r="Z663" i="2" s="1"/>
  <c r="AJ663" i="2" s="1"/>
  <c r="M663" i="2"/>
  <c r="U663" i="2" s="1"/>
  <c r="V662" i="2"/>
  <c r="AF662" i="2" s="1"/>
  <c r="AF661" i="2"/>
  <c r="AG662" i="2"/>
  <c r="U662" i="2"/>
  <c r="AE662" i="2" s="1"/>
  <c r="X662" i="2"/>
  <c r="AH662" i="2" s="1"/>
  <c r="AD662" i="2"/>
  <c r="K664" i="2"/>
  <c r="BD661" i="2" l="1"/>
  <c r="AV661" i="2"/>
  <c r="BH661" i="2" s="1"/>
  <c r="AB662" i="2"/>
  <c r="BB661" i="2"/>
  <c r="AS662" i="2"/>
  <c r="AR662" i="2"/>
  <c r="BC661" i="2"/>
  <c r="S664" i="2"/>
  <c r="AA664" i="2"/>
  <c r="AK664" i="2" s="1"/>
  <c r="BA661" i="2"/>
  <c r="AZ661" i="2"/>
  <c r="AY661" i="2"/>
  <c r="AX661" i="2"/>
  <c r="AT662" i="2"/>
  <c r="AN662" i="2"/>
  <c r="AQ662" i="2"/>
  <c r="AO662" i="2"/>
  <c r="AP662" i="2"/>
  <c r="AM663" i="2"/>
  <c r="BG662" i="2"/>
  <c r="L664" i="2"/>
  <c r="T664" i="2" s="1"/>
  <c r="N664" i="2"/>
  <c r="P664" i="2"/>
  <c r="X664" i="2" s="1"/>
  <c r="Q664" i="2"/>
  <c r="Y664" i="2" s="1"/>
  <c r="AI664" i="2" s="1"/>
  <c r="O664" i="2"/>
  <c r="R664" i="2"/>
  <c r="Z664" i="2" s="1"/>
  <c r="AJ664" i="2" s="1"/>
  <c r="M664" i="2"/>
  <c r="U664" i="2" s="1"/>
  <c r="AE663" i="2"/>
  <c r="AF663" i="2"/>
  <c r="W663" i="2"/>
  <c r="AG663" i="2" s="1"/>
  <c r="X663" i="2"/>
  <c r="AH663" i="2" s="1"/>
  <c r="AD663" i="2"/>
  <c r="K665" i="2"/>
  <c r="AV662" i="2" l="1"/>
  <c r="BH662" i="2" s="1"/>
  <c r="AB663" i="2"/>
  <c r="BB662" i="2"/>
  <c r="AS663" i="2"/>
  <c r="AR663" i="2"/>
  <c r="BC662" i="2"/>
  <c r="BD662" i="2"/>
  <c r="S665" i="2"/>
  <c r="AA665" i="2"/>
  <c r="AK665" i="2" s="1"/>
  <c r="BA662" i="2"/>
  <c r="AY662" i="2"/>
  <c r="AT663" i="2"/>
  <c r="AP663" i="2"/>
  <c r="AN663" i="2"/>
  <c r="AO663" i="2"/>
  <c r="AQ663" i="2"/>
  <c r="AM664" i="2"/>
  <c r="BG663" i="2"/>
  <c r="AX662" i="2"/>
  <c r="AZ662" i="2"/>
  <c r="L665" i="2"/>
  <c r="T665" i="2" s="1"/>
  <c r="N665" i="2"/>
  <c r="V665" i="2" s="1"/>
  <c r="P665" i="2"/>
  <c r="Q665" i="2"/>
  <c r="O665" i="2"/>
  <c r="R665" i="2"/>
  <c r="Z665" i="2" s="1"/>
  <c r="AJ665" i="2" s="1"/>
  <c r="M665" i="2"/>
  <c r="U665" i="2" s="1"/>
  <c r="AE664" i="2"/>
  <c r="AH664" i="2"/>
  <c r="AD664" i="2"/>
  <c r="W664" i="2"/>
  <c r="AG664" i="2" s="1"/>
  <c r="V664" i="2"/>
  <c r="AF664" i="2" s="1"/>
  <c r="K666" i="2"/>
  <c r="BD663" i="2" l="1"/>
  <c r="AB664" i="2"/>
  <c r="AV663" i="2"/>
  <c r="BH663" i="2" s="1"/>
  <c r="AR664" i="2"/>
  <c r="AS664" i="2"/>
  <c r="BB663" i="2"/>
  <c r="BC663" i="2"/>
  <c r="S666" i="2"/>
  <c r="AA666" i="2"/>
  <c r="AK666" i="2" s="1"/>
  <c r="AY663" i="2"/>
  <c r="AT664" i="2"/>
  <c r="AO664" i="2"/>
  <c r="AN664" i="2"/>
  <c r="AQ664" i="2"/>
  <c r="AP664" i="2"/>
  <c r="AM665" i="2"/>
  <c r="BG664" i="2"/>
  <c r="AZ663" i="2"/>
  <c r="BA663" i="2"/>
  <c r="AX663" i="2"/>
  <c r="L666" i="2"/>
  <c r="T666" i="2" s="1"/>
  <c r="N666" i="2"/>
  <c r="P666" i="2"/>
  <c r="Q666" i="2"/>
  <c r="Y666" i="2" s="1"/>
  <c r="AI666" i="2" s="1"/>
  <c r="R666" i="2"/>
  <c r="Z666" i="2" s="1"/>
  <c r="AJ666" i="2" s="1"/>
  <c r="O666" i="2"/>
  <c r="W666" i="2" s="1"/>
  <c r="M666" i="2"/>
  <c r="Y665" i="2"/>
  <c r="AI665" i="2" s="1"/>
  <c r="AE665" i="2"/>
  <c r="AF665" i="2"/>
  <c r="W665" i="2"/>
  <c r="AG665" i="2" s="1"/>
  <c r="X665" i="2"/>
  <c r="AH665" i="2" s="1"/>
  <c r="AD665" i="2"/>
  <c r="K667" i="2"/>
  <c r="BD664" i="2" l="1"/>
  <c r="AV664" i="2"/>
  <c r="BH664" i="2" s="1"/>
  <c r="AB665" i="2"/>
  <c r="AS665" i="2"/>
  <c r="AR665" i="2"/>
  <c r="BC664" i="2"/>
  <c r="BB664" i="2"/>
  <c r="S667" i="2"/>
  <c r="AA667" i="2"/>
  <c r="AK667" i="2" s="1"/>
  <c r="AZ664" i="2"/>
  <c r="AY664" i="2"/>
  <c r="BA664" i="2"/>
  <c r="AT665" i="2"/>
  <c r="AN665" i="2"/>
  <c r="AO665" i="2"/>
  <c r="AP665" i="2"/>
  <c r="AM666" i="2"/>
  <c r="AQ665" i="2"/>
  <c r="BG665" i="2"/>
  <c r="AX664" i="2"/>
  <c r="L667" i="2"/>
  <c r="T667" i="2" s="1"/>
  <c r="N667" i="2"/>
  <c r="V667" i="2" s="1"/>
  <c r="P667" i="2"/>
  <c r="Q667" i="2"/>
  <c r="Y667" i="2" s="1"/>
  <c r="R667" i="2"/>
  <c r="Z667" i="2" s="1"/>
  <c r="AJ667" i="2" s="1"/>
  <c r="O667" i="2"/>
  <c r="M667" i="2"/>
  <c r="V666" i="2"/>
  <c r="AF666" i="2" s="1"/>
  <c r="AG666" i="2"/>
  <c r="U666" i="2"/>
  <c r="AE666" i="2" s="1"/>
  <c r="X666" i="2"/>
  <c r="AH666" i="2" s="1"/>
  <c r="AD666" i="2"/>
  <c r="K668" i="2"/>
  <c r="BD665" i="2" l="1"/>
  <c r="AV665" i="2"/>
  <c r="AB666" i="2"/>
  <c r="AS666" i="2"/>
  <c r="AR666" i="2"/>
  <c r="BB665" i="2"/>
  <c r="BC665" i="2"/>
  <c r="S668" i="2"/>
  <c r="AA668" i="2"/>
  <c r="AK668" i="2" s="1"/>
  <c r="AZ665" i="2"/>
  <c r="AY665" i="2"/>
  <c r="BA665" i="2"/>
  <c r="AX665" i="2"/>
  <c r="AT666" i="2"/>
  <c r="AO666" i="2"/>
  <c r="AP666" i="2"/>
  <c r="AM667" i="2"/>
  <c r="AN666" i="2"/>
  <c r="AQ666" i="2"/>
  <c r="BG666" i="2"/>
  <c r="L668" i="2"/>
  <c r="T668" i="2" s="1"/>
  <c r="N668" i="2"/>
  <c r="P668" i="2"/>
  <c r="Q668" i="2"/>
  <c r="Y668" i="2" s="1"/>
  <c r="AI668" i="2" s="1"/>
  <c r="O668" i="2"/>
  <c r="W668" i="2" s="1"/>
  <c r="R668" i="2"/>
  <c r="Z668" i="2" s="1"/>
  <c r="AJ668" i="2" s="1"/>
  <c r="M668" i="2"/>
  <c r="AI667" i="2"/>
  <c r="U667" i="2"/>
  <c r="AE667" i="2" s="1"/>
  <c r="AF667" i="2"/>
  <c r="W667" i="2"/>
  <c r="AG667" i="2" s="1"/>
  <c r="X667" i="2"/>
  <c r="AH667" i="2" s="1"/>
  <c r="K669" i="2"/>
  <c r="AD667" i="2"/>
  <c r="AV666" i="2" l="1"/>
  <c r="BH666" i="2" s="1"/>
  <c r="AB667" i="2"/>
  <c r="AS667" i="2"/>
  <c r="AR667" i="2"/>
  <c r="BB666" i="2"/>
  <c r="BD666" i="2"/>
  <c r="BC666" i="2"/>
  <c r="S669" i="2"/>
  <c r="AA669" i="2"/>
  <c r="AK669" i="2" s="1"/>
  <c r="AT667" i="2"/>
  <c r="AQ667" i="2"/>
  <c r="AP667" i="2"/>
  <c r="AM668" i="2"/>
  <c r="AO667" i="2"/>
  <c r="AN667" i="2"/>
  <c r="BG667" i="2"/>
  <c r="AZ666" i="2"/>
  <c r="BA666" i="2"/>
  <c r="AY666" i="2"/>
  <c r="AX666" i="2"/>
  <c r="L669" i="2"/>
  <c r="T669" i="2" s="1"/>
  <c r="N669" i="2"/>
  <c r="P669" i="2"/>
  <c r="Q669" i="2"/>
  <c r="Y669" i="2" s="1"/>
  <c r="AI669" i="2" s="1"/>
  <c r="O669" i="2"/>
  <c r="R669" i="2"/>
  <c r="Z669" i="2" s="1"/>
  <c r="AJ669" i="2" s="1"/>
  <c r="M669" i="2"/>
  <c r="V668" i="2"/>
  <c r="AF668" i="2" s="1"/>
  <c r="AG668" i="2"/>
  <c r="U668" i="2"/>
  <c r="AE668" i="2" s="1"/>
  <c r="X668" i="2"/>
  <c r="AH668" i="2" s="1"/>
  <c r="AD668" i="2"/>
  <c r="K670" i="2"/>
  <c r="AV667" i="2" l="1"/>
  <c r="BH667" i="2" s="1"/>
  <c r="AB668" i="2"/>
  <c r="BD667" i="2"/>
  <c r="AS668" i="2"/>
  <c r="AR668" i="2"/>
  <c r="BB667" i="2"/>
  <c r="BC667" i="2"/>
  <c r="S670" i="2"/>
  <c r="AA670" i="2"/>
  <c r="AK670" i="2" s="1"/>
  <c r="AZ667" i="2"/>
  <c r="BA667" i="2"/>
  <c r="AY667" i="2"/>
  <c r="AX667" i="2"/>
  <c r="AT668" i="2"/>
  <c r="AP668" i="2"/>
  <c r="AN668" i="2"/>
  <c r="AM669" i="2"/>
  <c r="AQ668" i="2"/>
  <c r="AO668" i="2"/>
  <c r="BG668" i="2"/>
  <c r="L670" i="2"/>
  <c r="T670" i="2" s="1"/>
  <c r="N670" i="2"/>
  <c r="V670" i="2" s="1"/>
  <c r="P670" i="2"/>
  <c r="Q670" i="2"/>
  <c r="Y670" i="2" s="1"/>
  <c r="AI670" i="2" s="1"/>
  <c r="R670" i="2"/>
  <c r="Z670" i="2" s="1"/>
  <c r="AJ670" i="2" s="1"/>
  <c r="O670" i="2"/>
  <c r="M670" i="2"/>
  <c r="U669" i="2"/>
  <c r="AE669" i="2" s="1"/>
  <c r="V669" i="2"/>
  <c r="AF669" i="2" s="1"/>
  <c r="W669" i="2"/>
  <c r="AG669" i="2" s="1"/>
  <c r="X669" i="2"/>
  <c r="AH669" i="2" s="1"/>
  <c r="K671" i="2"/>
  <c r="AD669" i="2"/>
  <c r="AV668" i="2" l="1"/>
  <c r="BH668" i="2" s="1"/>
  <c r="AB669" i="2"/>
  <c r="AS669" i="2"/>
  <c r="AR669" i="2"/>
  <c r="BB668" i="2"/>
  <c r="BD668" i="2"/>
  <c r="BC668" i="2"/>
  <c r="S671" i="2"/>
  <c r="AA671" i="2"/>
  <c r="AK671" i="2" s="1"/>
  <c r="AT669" i="2"/>
  <c r="AN669" i="2"/>
  <c r="AQ669" i="2"/>
  <c r="AM670" i="2"/>
  <c r="AO669" i="2"/>
  <c r="AP669" i="2"/>
  <c r="BG669" i="2"/>
  <c r="AX668" i="2"/>
  <c r="AY668" i="2"/>
  <c r="AZ668" i="2"/>
  <c r="BA668" i="2"/>
  <c r="L671" i="2"/>
  <c r="T671" i="2" s="1"/>
  <c r="N671" i="2"/>
  <c r="P671" i="2"/>
  <c r="Q671" i="2"/>
  <c r="Y671" i="2" s="1"/>
  <c r="R671" i="2"/>
  <c r="Z671" i="2" s="1"/>
  <c r="AJ671" i="2" s="1"/>
  <c r="O671" i="2"/>
  <c r="W671" i="2" s="1"/>
  <c r="M671" i="2"/>
  <c r="W670" i="2"/>
  <c r="AG670" i="2" s="1"/>
  <c r="AF670" i="2"/>
  <c r="U670" i="2"/>
  <c r="AE670" i="2" s="1"/>
  <c r="X670" i="2"/>
  <c r="AH670" i="2" s="1"/>
  <c r="AD670" i="2"/>
  <c r="K672" i="2"/>
  <c r="AV669" i="2" l="1"/>
  <c r="BH669" i="2" s="1"/>
  <c r="AB670" i="2"/>
  <c r="AS670" i="2"/>
  <c r="AR670" i="2"/>
  <c r="BD669" i="2"/>
  <c r="BB669" i="2"/>
  <c r="BC669" i="2"/>
  <c r="S672" i="2"/>
  <c r="AA672" i="2" s="1"/>
  <c r="AK672" i="2" s="1"/>
  <c r="AT670" i="2"/>
  <c r="AO670" i="2"/>
  <c r="AP670" i="2"/>
  <c r="AM671" i="2"/>
  <c r="AN670" i="2"/>
  <c r="AQ670" i="2"/>
  <c r="BG670" i="2"/>
  <c r="BA669" i="2"/>
  <c r="AZ669" i="2"/>
  <c r="AX669" i="2"/>
  <c r="AY669" i="2"/>
  <c r="L672" i="2"/>
  <c r="T672" i="2" s="1"/>
  <c r="N672" i="2"/>
  <c r="P672" i="2"/>
  <c r="Q672" i="2"/>
  <c r="Y672" i="2" s="1"/>
  <c r="R672" i="2"/>
  <c r="Z672" i="2" s="1"/>
  <c r="AJ672" i="2" s="1"/>
  <c r="O672" i="2"/>
  <c r="M672" i="2"/>
  <c r="AI671" i="2"/>
  <c r="X671" i="2"/>
  <c r="AH671" i="2" s="1"/>
  <c r="AG671" i="2"/>
  <c r="U671" i="2"/>
  <c r="AE671" i="2" s="1"/>
  <c r="V671" i="2"/>
  <c r="AF671" i="2" s="1"/>
  <c r="AD671" i="2"/>
  <c r="K673" i="2"/>
  <c r="AV670" i="2" l="1"/>
  <c r="BH670" i="2" s="1"/>
  <c r="AB671" i="2"/>
  <c r="AS671" i="2"/>
  <c r="AR671" i="2"/>
  <c r="BD670" i="2"/>
  <c r="BB670" i="2"/>
  <c r="BC670" i="2"/>
  <c r="S673" i="2"/>
  <c r="AA673" i="2"/>
  <c r="AK673" i="2" s="1"/>
  <c r="AT671" i="2"/>
  <c r="AM672" i="2"/>
  <c r="AN671" i="2"/>
  <c r="AQ671" i="2"/>
  <c r="AO671" i="2"/>
  <c r="AP671" i="2"/>
  <c r="BG671" i="2"/>
  <c r="AZ670" i="2"/>
  <c r="BA670" i="2"/>
  <c r="AY670" i="2"/>
  <c r="AX670" i="2"/>
  <c r="L673" i="2"/>
  <c r="T673" i="2" s="1"/>
  <c r="N673" i="2"/>
  <c r="P673" i="2"/>
  <c r="Q673" i="2"/>
  <c r="Y673" i="2" s="1"/>
  <c r="O673" i="2"/>
  <c r="W673" i="2" s="1"/>
  <c r="R673" i="2"/>
  <c r="Z673" i="2" s="1"/>
  <c r="AJ673" i="2" s="1"/>
  <c r="M673" i="2"/>
  <c r="AI672" i="2"/>
  <c r="W672" i="2"/>
  <c r="AG672" i="2" s="1"/>
  <c r="V672" i="2"/>
  <c r="AF672" i="2" s="1"/>
  <c r="U672" i="2"/>
  <c r="AE672" i="2" s="1"/>
  <c r="X672" i="2"/>
  <c r="AH672" i="2" s="1"/>
  <c r="K674" i="2"/>
  <c r="AD672" i="2"/>
  <c r="AV671" i="2" l="1"/>
  <c r="BH671" i="2" s="1"/>
  <c r="AB672" i="2"/>
  <c r="AS672" i="2"/>
  <c r="AR672" i="2"/>
  <c r="BD671" i="2"/>
  <c r="BB671" i="2"/>
  <c r="BC671" i="2"/>
  <c r="S674" i="2"/>
  <c r="AA674" i="2"/>
  <c r="AK674" i="2" s="1"/>
  <c r="AZ671" i="2"/>
  <c r="BA671" i="2"/>
  <c r="AX671" i="2"/>
  <c r="AT672" i="2"/>
  <c r="AO672" i="2"/>
  <c r="AP672" i="2"/>
  <c r="AM673" i="2"/>
  <c r="AN672" i="2"/>
  <c r="AQ672" i="2"/>
  <c r="BG672" i="2"/>
  <c r="AY671" i="2"/>
  <c r="L674" i="2"/>
  <c r="T674" i="2" s="1"/>
  <c r="N674" i="2"/>
  <c r="P674" i="2"/>
  <c r="Q674" i="2"/>
  <c r="Y674" i="2" s="1"/>
  <c r="AI674" i="2" s="1"/>
  <c r="O674" i="2"/>
  <c r="R674" i="2"/>
  <c r="Z674" i="2" s="1"/>
  <c r="AJ674" i="2" s="1"/>
  <c r="M674" i="2"/>
  <c r="AI673" i="2"/>
  <c r="X673" i="2"/>
  <c r="AH673" i="2" s="1"/>
  <c r="AG673" i="2"/>
  <c r="U673" i="2"/>
  <c r="AE673" i="2" s="1"/>
  <c r="V673" i="2"/>
  <c r="AD673" i="2"/>
  <c r="K675" i="2"/>
  <c r="AV672" i="2" l="1"/>
  <c r="BH672" i="2" s="1"/>
  <c r="AB673" i="2"/>
  <c r="AS673" i="2"/>
  <c r="AR673" i="2"/>
  <c r="BB672" i="2"/>
  <c r="BD672" i="2"/>
  <c r="BC672" i="2"/>
  <c r="S675" i="2"/>
  <c r="AA675" i="2"/>
  <c r="AK675" i="2" s="1"/>
  <c r="AZ672" i="2"/>
  <c r="AX672" i="2"/>
  <c r="AT673" i="2"/>
  <c r="AN673" i="2"/>
  <c r="AQ673" i="2"/>
  <c r="AO673" i="2"/>
  <c r="AP673" i="2"/>
  <c r="AM674" i="2"/>
  <c r="BG673" i="2"/>
  <c r="BA672" i="2"/>
  <c r="AY672" i="2"/>
  <c r="L675" i="2"/>
  <c r="T675" i="2" s="1"/>
  <c r="N675" i="2"/>
  <c r="V675" i="2" s="1"/>
  <c r="P675" i="2"/>
  <c r="Q675" i="2"/>
  <c r="Y675" i="2" s="1"/>
  <c r="O675" i="2"/>
  <c r="R675" i="2"/>
  <c r="Z675" i="2" s="1"/>
  <c r="AJ675" i="2" s="1"/>
  <c r="M675" i="2"/>
  <c r="AF673" i="2"/>
  <c r="U674" i="2"/>
  <c r="AE674" i="2" s="1"/>
  <c r="X674" i="2"/>
  <c r="AH674" i="2" s="1"/>
  <c r="W674" i="2"/>
  <c r="AG674" i="2" s="1"/>
  <c r="V674" i="2"/>
  <c r="AF674" i="2" s="1"/>
  <c r="K676" i="2"/>
  <c r="AD674" i="2"/>
  <c r="BD673" i="2" l="1"/>
  <c r="AV673" i="2"/>
  <c r="BH673" i="2" s="1"/>
  <c r="AB674" i="2"/>
  <c r="AS674" i="2"/>
  <c r="AR674" i="2"/>
  <c r="BB673" i="2"/>
  <c r="BC673" i="2"/>
  <c r="S676" i="2"/>
  <c r="AA676" i="2"/>
  <c r="AK676" i="2" s="1"/>
  <c r="AZ673" i="2"/>
  <c r="AY673" i="2"/>
  <c r="BA673" i="2"/>
  <c r="AT674" i="2"/>
  <c r="AM675" i="2"/>
  <c r="AN674" i="2"/>
  <c r="AQ674" i="2"/>
  <c r="AO674" i="2"/>
  <c r="AP674" i="2"/>
  <c r="BG674" i="2"/>
  <c r="AX673" i="2"/>
  <c r="L676" i="2"/>
  <c r="T676" i="2" s="1"/>
  <c r="N676" i="2"/>
  <c r="P676" i="2"/>
  <c r="X676" i="2" s="1"/>
  <c r="Q676" i="2"/>
  <c r="Y676" i="2" s="1"/>
  <c r="AI676" i="2" s="1"/>
  <c r="O676" i="2"/>
  <c r="R676" i="2"/>
  <c r="Z676" i="2" s="1"/>
  <c r="AJ676" i="2" s="1"/>
  <c r="M676" i="2"/>
  <c r="AI675" i="2"/>
  <c r="U675" i="2"/>
  <c r="AE675" i="2" s="1"/>
  <c r="AF675" i="2"/>
  <c r="W675" i="2"/>
  <c r="AG675" i="2" s="1"/>
  <c r="X675" i="2"/>
  <c r="AH675" i="2" s="1"/>
  <c r="AD675" i="2"/>
  <c r="K677" i="2"/>
  <c r="AV674" i="2" l="1"/>
  <c r="BH674" i="2" s="1"/>
  <c r="AB675" i="2"/>
  <c r="AS675" i="2"/>
  <c r="AR675" i="2"/>
  <c r="BD674" i="2"/>
  <c r="BB674" i="2"/>
  <c r="BC674" i="2"/>
  <c r="S677" i="2"/>
  <c r="AA677" i="2"/>
  <c r="AK677" i="2" s="1"/>
  <c r="AZ674" i="2"/>
  <c r="AY674" i="2"/>
  <c r="AT675" i="2"/>
  <c r="AN675" i="2"/>
  <c r="AQ675" i="2"/>
  <c r="AO675" i="2"/>
  <c r="AP675" i="2"/>
  <c r="AM676" i="2"/>
  <c r="BG675" i="2"/>
  <c r="BA674" i="2"/>
  <c r="AX674" i="2"/>
  <c r="L677" i="2"/>
  <c r="N677" i="2"/>
  <c r="V677" i="2" s="1"/>
  <c r="P677" i="2"/>
  <c r="Q677" i="2"/>
  <c r="Y677" i="2" s="1"/>
  <c r="AI677" i="2" s="1"/>
  <c r="O677" i="2"/>
  <c r="R677" i="2"/>
  <c r="Z677" i="2" s="1"/>
  <c r="AJ677" i="2" s="1"/>
  <c r="M677" i="2"/>
  <c r="U676" i="2"/>
  <c r="AE676" i="2" s="1"/>
  <c r="AH676" i="2"/>
  <c r="W676" i="2"/>
  <c r="AG676" i="2" s="1"/>
  <c r="V676" i="2"/>
  <c r="AF676" i="2" s="1"/>
  <c r="K678" i="2"/>
  <c r="AD676" i="2"/>
  <c r="BD675" i="2" l="1"/>
  <c r="AV675" i="2"/>
  <c r="BH675" i="2" s="1"/>
  <c r="AB676" i="2"/>
  <c r="AS676" i="2"/>
  <c r="AR676" i="2"/>
  <c r="BB675" i="2"/>
  <c r="BC675" i="2"/>
  <c r="S678" i="2"/>
  <c r="AA678" i="2"/>
  <c r="AK678" i="2" s="1"/>
  <c r="BA675" i="2"/>
  <c r="AY675" i="2"/>
  <c r="AT676" i="2"/>
  <c r="AQ676" i="2"/>
  <c r="AO676" i="2"/>
  <c r="AP676" i="2"/>
  <c r="AM677" i="2"/>
  <c r="AN676" i="2"/>
  <c r="BG676" i="2"/>
  <c r="AX675" i="2"/>
  <c r="AZ675" i="2"/>
  <c r="L678" i="2"/>
  <c r="T678" i="2" s="1"/>
  <c r="N678" i="2"/>
  <c r="P678" i="2"/>
  <c r="Q678" i="2"/>
  <c r="Y678" i="2" s="1"/>
  <c r="AI678" i="2" s="1"/>
  <c r="R678" i="2"/>
  <c r="Z678" i="2" s="1"/>
  <c r="AJ678" i="2" s="1"/>
  <c r="O678" i="2"/>
  <c r="W678" i="2" s="1"/>
  <c r="M678" i="2"/>
  <c r="U677" i="2"/>
  <c r="AE677" i="2" s="1"/>
  <c r="AF677" i="2"/>
  <c r="W677" i="2"/>
  <c r="AG677" i="2" s="1"/>
  <c r="X677" i="2"/>
  <c r="AH677" i="2" s="1"/>
  <c r="T677" i="2"/>
  <c r="K679" i="2"/>
  <c r="BD676" i="2" l="1"/>
  <c r="AV676" i="2"/>
  <c r="BH676" i="2" s="1"/>
  <c r="AB677" i="2"/>
  <c r="AR677" i="2"/>
  <c r="AS677" i="2"/>
  <c r="BB676" i="2"/>
  <c r="BC676" i="2"/>
  <c r="S679" i="2"/>
  <c r="AA679" i="2"/>
  <c r="AK679" i="2" s="1"/>
  <c r="AY676" i="2"/>
  <c r="AX676" i="2"/>
  <c r="BA676" i="2"/>
  <c r="AT677" i="2"/>
  <c r="AN677" i="2"/>
  <c r="AM678" i="2"/>
  <c r="AQ677" i="2"/>
  <c r="AO677" i="2"/>
  <c r="AP677" i="2"/>
  <c r="BG677" i="2"/>
  <c r="AZ676" i="2"/>
  <c r="L679" i="2"/>
  <c r="T679" i="2" s="1"/>
  <c r="N679" i="2"/>
  <c r="P679" i="2"/>
  <c r="Q679" i="2"/>
  <c r="O679" i="2"/>
  <c r="R679" i="2"/>
  <c r="Z679" i="2" s="1"/>
  <c r="AJ679" i="2" s="1"/>
  <c r="M679" i="2"/>
  <c r="AD677" i="2"/>
  <c r="V678" i="2"/>
  <c r="AF678" i="2" s="1"/>
  <c r="AG678" i="2"/>
  <c r="U678" i="2"/>
  <c r="X678" i="2"/>
  <c r="AH678" i="2" s="1"/>
  <c r="AD678" i="2"/>
  <c r="K680" i="2"/>
  <c r="BD677" i="2" l="1"/>
  <c r="AB678" i="2"/>
  <c r="AV677" i="2"/>
  <c r="BH677" i="2" s="1"/>
  <c r="AS678" i="2"/>
  <c r="AR678" i="2"/>
  <c r="BC677" i="2"/>
  <c r="BB677" i="2"/>
  <c r="S680" i="2"/>
  <c r="AA680" i="2"/>
  <c r="AK680" i="2" s="1"/>
  <c r="BA677" i="2"/>
  <c r="AT678" i="2"/>
  <c r="AO678" i="2"/>
  <c r="AP678" i="2"/>
  <c r="AM679" i="2"/>
  <c r="AN678" i="2"/>
  <c r="AQ678" i="2"/>
  <c r="BG678" i="2"/>
  <c r="AZ677" i="2"/>
  <c r="AX677" i="2"/>
  <c r="AY677" i="2"/>
  <c r="L680" i="2"/>
  <c r="N680" i="2"/>
  <c r="P680" i="2"/>
  <c r="Q680" i="2"/>
  <c r="O680" i="2"/>
  <c r="R680" i="2"/>
  <c r="Z680" i="2" s="1"/>
  <c r="AJ680" i="2" s="1"/>
  <c r="M680" i="2"/>
  <c r="U680" i="2" s="1"/>
  <c r="Y679" i="2"/>
  <c r="AI679" i="2" s="1"/>
  <c r="AE678" i="2"/>
  <c r="U679" i="2"/>
  <c r="AE679" i="2" s="1"/>
  <c r="V679" i="2"/>
  <c r="AF679" i="2" s="1"/>
  <c r="W679" i="2"/>
  <c r="AG679" i="2" s="1"/>
  <c r="X679" i="2"/>
  <c r="AH679" i="2" s="1"/>
  <c r="K681" i="2"/>
  <c r="AD679" i="2"/>
  <c r="AV678" i="2" l="1"/>
  <c r="BH678" i="2" s="1"/>
  <c r="AB679" i="2"/>
  <c r="AS679" i="2"/>
  <c r="AR679" i="2"/>
  <c r="BD678" i="2"/>
  <c r="BB678" i="2"/>
  <c r="BC678" i="2"/>
  <c r="S681" i="2"/>
  <c r="AA681" i="2"/>
  <c r="AK681" i="2" s="1"/>
  <c r="AX678" i="2"/>
  <c r="AT679" i="2"/>
  <c r="AQ679" i="2"/>
  <c r="AO679" i="2"/>
  <c r="AP679" i="2"/>
  <c r="AM680" i="2"/>
  <c r="AN679" i="2"/>
  <c r="BG679" i="2"/>
  <c r="AZ678" i="2"/>
  <c r="BA678" i="2"/>
  <c r="AY678" i="2"/>
  <c r="L681" i="2"/>
  <c r="T681" i="2" s="1"/>
  <c r="N681" i="2"/>
  <c r="P681" i="2"/>
  <c r="Q681" i="2"/>
  <c r="Y681" i="2" s="1"/>
  <c r="O681" i="2"/>
  <c r="R681" i="2"/>
  <c r="Z681" i="2" s="1"/>
  <c r="AJ681" i="2" s="1"/>
  <c r="M681" i="2"/>
  <c r="U681" i="2" s="1"/>
  <c r="Y680" i="2"/>
  <c r="AI680" i="2" s="1"/>
  <c r="X680" i="2"/>
  <c r="AH680" i="2" s="1"/>
  <c r="T680" i="2"/>
  <c r="AE680" i="2"/>
  <c r="W680" i="2"/>
  <c r="AG680" i="2" s="1"/>
  <c r="V680" i="2"/>
  <c r="AF680" i="2" s="1"/>
  <c r="K682" i="2"/>
  <c r="BD679" i="2" l="1"/>
  <c r="AV679" i="2"/>
  <c r="BH679" i="2" s="1"/>
  <c r="AB680" i="2"/>
  <c r="AS680" i="2"/>
  <c r="AR680" i="2"/>
  <c r="BB679" i="2"/>
  <c r="BC679" i="2"/>
  <c r="S682" i="2"/>
  <c r="AA682" i="2"/>
  <c r="AK682" i="2" s="1"/>
  <c r="AX679" i="2"/>
  <c r="BA679" i="2"/>
  <c r="AT680" i="2"/>
  <c r="BD680" i="2" s="1"/>
  <c r="AQ680" i="2"/>
  <c r="AO680" i="2"/>
  <c r="AM681" i="2"/>
  <c r="AP680" i="2"/>
  <c r="AN680" i="2"/>
  <c r="BG680" i="2"/>
  <c r="AZ679" i="2"/>
  <c r="AY679" i="2"/>
  <c r="L682" i="2"/>
  <c r="T682" i="2" s="1"/>
  <c r="N682" i="2"/>
  <c r="P682" i="2"/>
  <c r="Q682" i="2"/>
  <c r="Y682" i="2" s="1"/>
  <c r="AI682" i="2" s="1"/>
  <c r="R682" i="2"/>
  <c r="Z682" i="2" s="1"/>
  <c r="AJ682" i="2" s="1"/>
  <c r="O682" i="2"/>
  <c r="M682" i="2"/>
  <c r="AD680" i="2"/>
  <c r="AI681" i="2"/>
  <c r="V681" i="2"/>
  <c r="AF681" i="2" s="1"/>
  <c r="AE681" i="2"/>
  <c r="W681" i="2"/>
  <c r="AG681" i="2" s="1"/>
  <c r="X681" i="2"/>
  <c r="K683" i="2"/>
  <c r="AD681" i="2"/>
  <c r="AV680" i="2" l="1"/>
  <c r="BH680" i="2" s="1"/>
  <c r="AB681" i="2"/>
  <c r="AS681" i="2"/>
  <c r="AR681" i="2"/>
  <c r="BB680" i="2"/>
  <c r="BC680" i="2"/>
  <c r="S683" i="2"/>
  <c r="AA683" i="2"/>
  <c r="AK683" i="2" s="1"/>
  <c r="AZ680" i="2"/>
  <c r="AY680" i="2"/>
  <c r="AT681" i="2"/>
  <c r="AN681" i="2"/>
  <c r="AM682" i="2"/>
  <c r="AQ681" i="2"/>
  <c r="AO681" i="2"/>
  <c r="AP681" i="2"/>
  <c r="BG681" i="2"/>
  <c r="AX680" i="2"/>
  <c r="BA680" i="2"/>
  <c r="L683" i="2"/>
  <c r="T683" i="2" s="1"/>
  <c r="N683" i="2"/>
  <c r="P683" i="2"/>
  <c r="Q683" i="2"/>
  <c r="R683" i="2"/>
  <c r="Z683" i="2" s="1"/>
  <c r="AJ683" i="2" s="1"/>
  <c r="O683" i="2"/>
  <c r="W683" i="2" s="1"/>
  <c r="M683" i="2"/>
  <c r="AH681" i="2"/>
  <c r="U682" i="2"/>
  <c r="AE682" i="2" s="1"/>
  <c r="X682" i="2"/>
  <c r="AH682" i="2" s="1"/>
  <c r="W682" i="2"/>
  <c r="AG682" i="2" s="1"/>
  <c r="V682" i="2"/>
  <c r="AF682" i="2" s="1"/>
  <c r="AD682" i="2"/>
  <c r="K684" i="2"/>
  <c r="AV681" i="2" l="1"/>
  <c r="AB682" i="2"/>
  <c r="BD681" i="2"/>
  <c r="BB681" i="2"/>
  <c r="AS682" i="2"/>
  <c r="AR682" i="2"/>
  <c r="BC681" i="2"/>
  <c r="S684" i="2"/>
  <c r="AA684" i="2"/>
  <c r="AK684" i="2" s="1"/>
  <c r="AZ681" i="2"/>
  <c r="AT682" i="2"/>
  <c r="AN682" i="2"/>
  <c r="AQ682" i="2"/>
  <c r="AM683" i="2"/>
  <c r="AO682" i="2"/>
  <c r="AP682" i="2"/>
  <c r="BG682" i="2"/>
  <c r="AX681" i="2"/>
  <c r="AY681" i="2"/>
  <c r="BA681" i="2"/>
  <c r="L684" i="2"/>
  <c r="T684" i="2" s="1"/>
  <c r="N684" i="2"/>
  <c r="P684" i="2"/>
  <c r="Q684" i="2"/>
  <c r="Y684" i="2" s="1"/>
  <c r="O684" i="2"/>
  <c r="R684" i="2"/>
  <c r="Z684" i="2" s="1"/>
  <c r="AJ684" i="2" s="1"/>
  <c r="M684" i="2"/>
  <c r="Y683" i="2"/>
  <c r="AI683" i="2" s="1"/>
  <c r="X683" i="2"/>
  <c r="AH683" i="2" s="1"/>
  <c r="AG683" i="2"/>
  <c r="U683" i="2"/>
  <c r="V683" i="2"/>
  <c r="AF683" i="2" s="1"/>
  <c r="K685" i="2"/>
  <c r="AD683" i="2"/>
  <c r="BD682" i="2" l="1"/>
  <c r="BB682" i="2"/>
  <c r="BC682" i="2"/>
  <c r="AB683" i="2"/>
  <c r="AV682" i="2"/>
  <c r="BH682" i="2" s="1"/>
  <c r="AR683" i="2"/>
  <c r="AS683" i="2"/>
  <c r="S685" i="2"/>
  <c r="AA685" i="2"/>
  <c r="AK685" i="2" s="1"/>
  <c r="AT683" i="2"/>
  <c r="AM684" i="2"/>
  <c r="AN683" i="2"/>
  <c r="AQ683" i="2"/>
  <c r="AO683" i="2"/>
  <c r="AP683" i="2"/>
  <c r="BG683" i="2"/>
  <c r="BA682" i="2"/>
  <c r="AZ682" i="2"/>
  <c r="AX682" i="2"/>
  <c r="AY682" i="2"/>
  <c r="L685" i="2"/>
  <c r="T685" i="2" s="1"/>
  <c r="N685" i="2"/>
  <c r="P685" i="2"/>
  <c r="Q685" i="2"/>
  <c r="Y685" i="2" s="1"/>
  <c r="AI685" i="2" s="1"/>
  <c r="O685" i="2"/>
  <c r="R685" i="2"/>
  <c r="Z685" i="2" s="1"/>
  <c r="AJ685" i="2" s="1"/>
  <c r="M685" i="2"/>
  <c r="AI684" i="2"/>
  <c r="AE683" i="2"/>
  <c r="W684" i="2"/>
  <c r="AG684" i="2" s="1"/>
  <c r="V684" i="2"/>
  <c r="AF684" i="2" s="1"/>
  <c r="U684" i="2"/>
  <c r="AE684" i="2" s="1"/>
  <c r="X684" i="2"/>
  <c r="AH684" i="2" s="1"/>
  <c r="K686" i="2"/>
  <c r="AD684" i="2"/>
  <c r="BC683" i="2" l="1"/>
  <c r="BD683" i="2"/>
  <c r="AV683" i="2"/>
  <c r="BH683" i="2" s="1"/>
  <c r="AB684" i="2"/>
  <c r="AR684" i="2"/>
  <c r="AS684" i="2"/>
  <c r="BB683" i="2"/>
  <c r="S686" i="2"/>
  <c r="AA686" i="2"/>
  <c r="AK686" i="2" s="1"/>
  <c r="AZ683" i="2"/>
  <c r="AY683" i="2"/>
  <c r="AX683" i="2"/>
  <c r="AT684" i="2"/>
  <c r="AM685" i="2"/>
  <c r="AN684" i="2"/>
  <c r="AQ684" i="2"/>
  <c r="AO684" i="2"/>
  <c r="AP684" i="2"/>
  <c r="BG684" i="2"/>
  <c r="BA683" i="2"/>
  <c r="L686" i="2"/>
  <c r="T686" i="2" s="1"/>
  <c r="N686" i="2"/>
  <c r="P686" i="2"/>
  <c r="Q686" i="2"/>
  <c r="Y686" i="2" s="1"/>
  <c r="R686" i="2"/>
  <c r="Z686" i="2" s="1"/>
  <c r="AJ686" i="2" s="1"/>
  <c r="O686" i="2"/>
  <c r="M686" i="2"/>
  <c r="U685" i="2"/>
  <c r="AE685" i="2" s="1"/>
  <c r="V685" i="2"/>
  <c r="AF685" i="2" s="1"/>
  <c r="W685" i="2"/>
  <c r="AG685" i="2" s="1"/>
  <c r="X685" i="2"/>
  <c r="AH685" i="2" s="1"/>
  <c r="K687" i="2"/>
  <c r="AD685" i="2"/>
  <c r="AV684" i="2" l="1"/>
  <c r="BH684" i="2" s="1"/>
  <c r="AB685" i="2"/>
  <c r="AS685" i="2"/>
  <c r="AR685" i="2"/>
  <c r="BC684" i="2"/>
  <c r="BD684" i="2"/>
  <c r="BB684" i="2"/>
  <c r="S687" i="2"/>
  <c r="AA687" i="2"/>
  <c r="AK687" i="2" s="1"/>
  <c r="AZ684" i="2"/>
  <c r="AY684" i="2"/>
  <c r="BA684" i="2"/>
  <c r="AT685" i="2"/>
  <c r="AO685" i="2"/>
  <c r="AP685" i="2"/>
  <c r="AM686" i="2"/>
  <c r="AN685" i="2"/>
  <c r="AQ685" i="2"/>
  <c r="BG685" i="2"/>
  <c r="AX684" i="2"/>
  <c r="L687" i="2"/>
  <c r="T687" i="2" s="1"/>
  <c r="N687" i="2"/>
  <c r="P687" i="2"/>
  <c r="X687" i="2" s="1"/>
  <c r="Q687" i="2"/>
  <c r="Y687" i="2" s="1"/>
  <c r="AI687" i="2" s="1"/>
  <c r="R687" i="2"/>
  <c r="Z687" i="2" s="1"/>
  <c r="AJ687" i="2" s="1"/>
  <c r="O687" i="2"/>
  <c r="M687" i="2"/>
  <c r="AI686" i="2"/>
  <c r="W686" i="2"/>
  <c r="AG686" i="2" s="1"/>
  <c r="V686" i="2"/>
  <c r="AF686" i="2" s="1"/>
  <c r="U686" i="2"/>
  <c r="AE686" i="2" s="1"/>
  <c r="X686" i="2"/>
  <c r="AH686" i="2" s="1"/>
  <c r="K688" i="2"/>
  <c r="AD686" i="2"/>
  <c r="BD685" i="2" l="1"/>
  <c r="AV685" i="2"/>
  <c r="BH685" i="2" s="1"/>
  <c r="AB686" i="2"/>
  <c r="AS686" i="2"/>
  <c r="AR686" i="2"/>
  <c r="BB685" i="2"/>
  <c r="BC685" i="2"/>
  <c r="S688" i="2"/>
  <c r="AA688" i="2"/>
  <c r="AK688" i="2" s="1"/>
  <c r="AT686" i="2"/>
  <c r="AN686" i="2"/>
  <c r="AQ686" i="2"/>
  <c r="AM687" i="2"/>
  <c r="AO686" i="2"/>
  <c r="AP686" i="2"/>
  <c r="BG686" i="2"/>
  <c r="AZ685" i="2"/>
  <c r="BA685" i="2"/>
  <c r="AY685" i="2"/>
  <c r="AX685" i="2"/>
  <c r="L688" i="2"/>
  <c r="T688" i="2" s="1"/>
  <c r="N688" i="2"/>
  <c r="V688" i="2" s="1"/>
  <c r="P688" i="2"/>
  <c r="Q688" i="2"/>
  <c r="Y688" i="2" s="1"/>
  <c r="R688" i="2"/>
  <c r="Z688" i="2" s="1"/>
  <c r="AJ688" i="2" s="1"/>
  <c r="O688" i="2"/>
  <c r="W688" i="2" s="1"/>
  <c r="M688" i="2"/>
  <c r="W687" i="2"/>
  <c r="AG687" i="2" s="1"/>
  <c r="AH687" i="2"/>
  <c r="U687" i="2"/>
  <c r="AE687" i="2" s="1"/>
  <c r="V687" i="2"/>
  <c r="AF687" i="2" s="1"/>
  <c r="K689" i="2"/>
  <c r="AD687" i="2"/>
  <c r="AV686" i="2" l="1"/>
  <c r="BH686" i="2" s="1"/>
  <c r="AB687" i="2"/>
  <c r="AR687" i="2"/>
  <c r="AS687" i="2"/>
  <c r="BD686" i="2"/>
  <c r="BB686" i="2"/>
  <c r="BC686" i="2"/>
  <c r="S689" i="2"/>
  <c r="AA689" i="2"/>
  <c r="AK689" i="2" s="1"/>
  <c r="AT687" i="2"/>
  <c r="AN687" i="2"/>
  <c r="AM688" i="2"/>
  <c r="AQ687" i="2"/>
  <c r="AO687" i="2"/>
  <c r="AP687" i="2"/>
  <c r="BG687" i="2"/>
  <c r="BA686" i="2"/>
  <c r="AZ686" i="2"/>
  <c r="AX686" i="2"/>
  <c r="AY686" i="2"/>
  <c r="L689" i="2"/>
  <c r="T689" i="2" s="1"/>
  <c r="N689" i="2"/>
  <c r="P689" i="2"/>
  <c r="X689" i="2" s="1"/>
  <c r="Q689" i="2"/>
  <c r="Y689" i="2" s="1"/>
  <c r="AI689" i="2" s="1"/>
  <c r="O689" i="2"/>
  <c r="R689" i="2"/>
  <c r="Z689" i="2" s="1"/>
  <c r="AJ689" i="2" s="1"/>
  <c r="M689" i="2"/>
  <c r="AI688" i="2"/>
  <c r="AG688" i="2"/>
  <c r="AF688" i="2"/>
  <c r="U688" i="2"/>
  <c r="AE688" i="2" s="1"/>
  <c r="X688" i="2"/>
  <c r="AH688" i="2" s="1"/>
  <c r="AD688" i="2"/>
  <c r="K690" i="2"/>
  <c r="AV687" i="2" l="1"/>
  <c r="BH687" i="2" s="1"/>
  <c r="AB688" i="2"/>
  <c r="AS688" i="2"/>
  <c r="AR688" i="2"/>
  <c r="BD687" i="2"/>
  <c r="BC687" i="2"/>
  <c r="BB687" i="2"/>
  <c r="S690" i="2"/>
  <c r="AA690" i="2"/>
  <c r="AK690" i="2" s="1"/>
  <c r="BA687" i="2"/>
  <c r="AT688" i="2"/>
  <c r="AQ688" i="2"/>
  <c r="AO688" i="2"/>
  <c r="AP688" i="2"/>
  <c r="AM689" i="2"/>
  <c r="AN688" i="2"/>
  <c r="BG688" i="2"/>
  <c r="AZ687" i="2"/>
  <c r="AX687" i="2"/>
  <c r="AY687" i="2"/>
  <c r="L690" i="2"/>
  <c r="T690" i="2" s="1"/>
  <c r="N690" i="2"/>
  <c r="P690" i="2"/>
  <c r="Q690" i="2"/>
  <c r="Y690" i="2" s="1"/>
  <c r="AI690" i="2" s="1"/>
  <c r="O690" i="2"/>
  <c r="R690" i="2"/>
  <c r="Z690" i="2" s="1"/>
  <c r="AJ690" i="2" s="1"/>
  <c r="M690" i="2"/>
  <c r="U690" i="2" s="1"/>
  <c r="W689" i="2"/>
  <c r="AG689" i="2" s="1"/>
  <c r="AH689" i="2"/>
  <c r="U689" i="2"/>
  <c r="AE689" i="2" s="1"/>
  <c r="V689" i="2"/>
  <c r="AF689" i="2" s="1"/>
  <c r="AD689" i="2"/>
  <c r="K691" i="2"/>
  <c r="BD688" i="2" l="1"/>
  <c r="AV688" i="2"/>
  <c r="BH688" i="2" s="1"/>
  <c r="AB689" i="2"/>
  <c r="AS689" i="2"/>
  <c r="AR689" i="2"/>
  <c r="BB688" i="2"/>
  <c r="BC688" i="2"/>
  <c r="S691" i="2"/>
  <c r="AA691" i="2"/>
  <c r="AK691" i="2" s="1"/>
  <c r="AY688" i="2"/>
  <c r="AZ688" i="2"/>
  <c r="BA688" i="2"/>
  <c r="AX688" i="2"/>
  <c r="AT689" i="2"/>
  <c r="AO689" i="2"/>
  <c r="AP689" i="2"/>
  <c r="AM690" i="2"/>
  <c r="AN689" i="2"/>
  <c r="AQ689" i="2"/>
  <c r="BG689" i="2"/>
  <c r="L691" i="2"/>
  <c r="T691" i="2" s="1"/>
  <c r="N691" i="2"/>
  <c r="V691" i="2" s="1"/>
  <c r="P691" i="2"/>
  <c r="Q691" i="2"/>
  <c r="O691" i="2"/>
  <c r="R691" i="2"/>
  <c r="Z691" i="2" s="1"/>
  <c r="AJ691" i="2" s="1"/>
  <c r="M691" i="2"/>
  <c r="X690" i="2"/>
  <c r="AH690" i="2" s="1"/>
  <c r="AE690" i="2"/>
  <c r="W690" i="2"/>
  <c r="AG690" i="2" s="1"/>
  <c r="V690" i="2"/>
  <c r="AF690" i="2" s="1"/>
  <c r="AD690" i="2"/>
  <c r="K692" i="2"/>
  <c r="AB690" i="2" l="1"/>
  <c r="AV689" i="2"/>
  <c r="BH689" i="2" s="1"/>
  <c r="AS690" i="2"/>
  <c r="AR690" i="2"/>
  <c r="BB689" i="2"/>
  <c r="BD689" i="2"/>
  <c r="BC689" i="2"/>
  <c r="S692" i="2"/>
  <c r="AA692" i="2"/>
  <c r="AK692" i="2" s="1"/>
  <c r="AT690" i="2"/>
  <c r="AN690" i="2"/>
  <c r="AQ690" i="2"/>
  <c r="AO690" i="2"/>
  <c r="AP690" i="2"/>
  <c r="AM691" i="2"/>
  <c r="BG690" i="2"/>
  <c r="AZ689" i="2"/>
  <c r="BA689" i="2"/>
  <c r="AY689" i="2"/>
  <c r="AX689" i="2"/>
  <c r="L692" i="2"/>
  <c r="T692" i="2" s="1"/>
  <c r="N692" i="2"/>
  <c r="P692" i="2"/>
  <c r="Q692" i="2"/>
  <c r="Y692" i="2" s="1"/>
  <c r="O692" i="2"/>
  <c r="R692" i="2"/>
  <c r="Z692" i="2" s="1"/>
  <c r="AJ692" i="2" s="1"/>
  <c r="M692" i="2"/>
  <c r="Y691" i="2"/>
  <c r="AI691" i="2" s="1"/>
  <c r="U691" i="2"/>
  <c r="AE691" i="2" s="1"/>
  <c r="AF691" i="2"/>
  <c r="W691" i="2"/>
  <c r="AG691" i="2" s="1"/>
  <c r="X691" i="2"/>
  <c r="AH691" i="2" s="1"/>
  <c r="K693" i="2"/>
  <c r="AD691" i="2"/>
  <c r="BD690" i="2" l="1"/>
  <c r="AV690" i="2"/>
  <c r="BH690" i="2" s="1"/>
  <c r="AB691" i="2"/>
  <c r="AS691" i="2"/>
  <c r="AR691" i="2"/>
  <c r="BB690" i="2"/>
  <c r="BC690" i="2"/>
  <c r="S693" i="2"/>
  <c r="AA693" i="2"/>
  <c r="AK693" i="2" s="1"/>
  <c r="AY690" i="2"/>
  <c r="BA690" i="2"/>
  <c r="AT691" i="2"/>
  <c r="AN691" i="2"/>
  <c r="AQ691" i="2"/>
  <c r="AO691" i="2"/>
  <c r="AP691" i="2"/>
  <c r="AM692" i="2"/>
  <c r="BG691" i="2"/>
  <c r="AX690" i="2"/>
  <c r="AZ690" i="2"/>
  <c r="L693" i="2"/>
  <c r="T693" i="2" s="1"/>
  <c r="N693" i="2"/>
  <c r="P693" i="2"/>
  <c r="Q693" i="2"/>
  <c r="Y693" i="2" s="1"/>
  <c r="AI693" i="2" s="1"/>
  <c r="O693" i="2"/>
  <c r="R693" i="2"/>
  <c r="Z693" i="2" s="1"/>
  <c r="AJ693" i="2" s="1"/>
  <c r="M693" i="2"/>
  <c r="U693" i="2" s="1"/>
  <c r="AD692" i="2"/>
  <c r="AI692" i="2"/>
  <c r="W692" i="2"/>
  <c r="AG692" i="2" s="1"/>
  <c r="V692" i="2"/>
  <c r="AF692" i="2" s="1"/>
  <c r="U692" i="2"/>
  <c r="AE692" i="2" s="1"/>
  <c r="X692" i="2"/>
  <c r="AH692" i="2" s="1"/>
  <c r="K694" i="2"/>
  <c r="BD691" i="2" l="1"/>
  <c r="AV691" i="2"/>
  <c r="BH691" i="2" s="1"/>
  <c r="AB692" i="2"/>
  <c r="AR692" i="2"/>
  <c r="AS692" i="2"/>
  <c r="BB691" i="2"/>
  <c r="BC691" i="2"/>
  <c r="S694" i="2"/>
  <c r="AA694" i="2"/>
  <c r="AK694" i="2" s="1"/>
  <c r="BA691" i="2"/>
  <c r="AT692" i="2"/>
  <c r="AN692" i="2"/>
  <c r="AQ692" i="2"/>
  <c r="AM693" i="2"/>
  <c r="AO692" i="2"/>
  <c r="AP692" i="2"/>
  <c r="BG692" i="2"/>
  <c r="AX691" i="2"/>
  <c r="AZ691" i="2"/>
  <c r="AY691" i="2"/>
  <c r="L694" i="2"/>
  <c r="T694" i="2" s="1"/>
  <c r="N694" i="2"/>
  <c r="V694" i="2" s="1"/>
  <c r="P694" i="2"/>
  <c r="Q694" i="2"/>
  <c r="Y694" i="2" s="1"/>
  <c r="AI694" i="2" s="1"/>
  <c r="R694" i="2"/>
  <c r="Z694" i="2" s="1"/>
  <c r="AJ694" i="2" s="1"/>
  <c r="O694" i="2"/>
  <c r="M694" i="2"/>
  <c r="V693" i="2"/>
  <c r="AF693" i="2" s="1"/>
  <c r="AE693" i="2"/>
  <c r="W693" i="2"/>
  <c r="AG693" i="2" s="1"/>
  <c r="X693" i="2"/>
  <c r="AH693" i="2" s="1"/>
  <c r="AD693" i="2"/>
  <c r="K695" i="2"/>
  <c r="AV692" i="2" l="1"/>
  <c r="BH692" i="2" s="1"/>
  <c r="AB693" i="2"/>
  <c r="BD692" i="2"/>
  <c r="BC692" i="2"/>
  <c r="AS693" i="2"/>
  <c r="AR693" i="2"/>
  <c r="BB692" i="2"/>
  <c r="S695" i="2"/>
  <c r="AA695" i="2"/>
  <c r="AK695" i="2" s="1"/>
  <c r="AY692" i="2"/>
  <c r="BA692" i="2"/>
  <c r="AZ692" i="2"/>
  <c r="AX692" i="2"/>
  <c r="AT693" i="2"/>
  <c r="AO693" i="2"/>
  <c r="AP693" i="2"/>
  <c r="AM694" i="2"/>
  <c r="AQ693" i="2"/>
  <c r="AN693" i="2"/>
  <c r="BG693" i="2"/>
  <c r="L695" i="2"/>
  <c r="T695" i="2" s="1"/>
  <c r="N695" i="2"/>
  <c r="P695" i="2"/>
  <c r="X695" i="2" s="1"/>
  <c r="Q695" i="2"/>
  <c r="Y695" i="2" s="1"/>
  <c r="O695" i="2"/>
  <c r="R695" i="2"/>
  <c r="Z695" i="2" s="1"/>
  <c r="AJ695" i="2" s="1"/>
  <c r="M695" i="2"/>
  <c r="W694" i="2"/>
  <c r="AG694" i="2" s="1"/>
  <c r="AF694" i="2"/>
  <c r="U694" i="2"/>
  <c r="AE694" i="2" s="1"/>
  <c r="X694" i="2"/>
  <c r="AH694" i="2" s="1"/>
  <c r="K696" i="2"/>
  <c r="AD694" i="2"/>
  <c r="AV693" i="2" l="1"/>
  <c r="BH693" i="2" s="1"/>
  <c r="AB694" i="2"/>
  <c r="AS694" i="2"/>
  <c r="AR694" i="2"/>
  <c r="BB693" i="2"/>
  <c r="BC693" i="2"/>
  <c r="BD693" i="2"/>
  <c r="S696" i="2"/>
  <c r="AA696" i="2" s="1"/>
  <c r="AK696" i="2" s="1"/>
  <c r="AZ693" i="2"/>
  <c r="AT694" i="2"/>
  <c r="AN694" i="2"/>
  <c r="AQ694" i="2"/>
  <c r="AO694" i="2"/>
  <c r="AP694" i="2"/>
  <c r="AM695" i="2"/>
  <c r="BG694" i="2"/>
  <c r="AX693" i="2"/>
  <c r="AY693" i="2"/>
  <c r="BA693" i="2"/>
  <c r="L696" i="2"/>
  <c r="T696" i="2" s="1"/>
  <c r="N696" i="2"/>
  <c r="P696" i="2"/>
  <c r="Q696" i="2"/>
  <c r="Y696" i="2" s="1"/>
  <c r="AI696" i="2" s="1"/>
  <c r="O696" i="2"/>
  <c r="R696" i="2"/>
  <c r="Z696" i="2" s="1"/>
  <c r="AJ696" i="2" s="1"/>
  <c r="M696" i="2"/>
  <c r="U696" i="2" s="1"/>
  <c r="AI695" i="2"/>
  <c r="W695" i="2"/>
  <c r="AG695" i="2" s="1"/>
  <c r="AH695" i="2"/>
  <c r="U695" i="2"/>
  <c r="AE695" i="2" s="1"/>
  <c r="V695" i="2"/>
  <c r="AD695" i="2"/>
  <c r="K697" i="2"/>
  <c r="BD694" i="2" l="1"/>
  <c r="AV694" i="2"/>
  <c r="BH694" i="2" s="1"/>
  <c r="AB695" i="2"/>
  <c r="AS695" i="2"/>
  <c r="AR695" i="2"/>
  <c r="BB694" i="2"/>
  <c r="BC694" i="2"/>
  <c r="S697" i="2"/>
  <c r="AA697" i="2"/>
  <c r="AK697" i="2" s="1"/>
  <c r="BA694" i="2"/>
  <c r="AY694" i="2"/>
  <c r="AT695" i="2"/>
  <c r="AQ695" i="2"/>
  <c r="AO695" i="2"/>
  <c r="AP695" i="2"/>
  <c r="AM696" i="2"/>
  <c r="AN695" i="2"/>
  <c r="BG695" i="2"/>
  <c r="AX694" i="2"/>
  <c r="AZ694" i="2"/>
  <c r="L697" i="2"/>
  <c r="T697" i="2" s="1"/>
  <c r="N697" i="2"/>
  <c r="V697" i="2" s="1"/>
  <c r="P697" i="2"/>
  <c r="Q697" i="2"/>
  <c r="Y697" i="2" s="1"/>
  <c r="AI697" i="2" s="1"/>
  <c r="O697" i="2"/>
  <c r="R697" i="2"/>
  <c r="Z697" i="2" s="1"/>
  <c r="AJ697" i="2" s="1"/>
  <c r="M697" i="2"/>
  <c r="AF695" i="2"/>
  <c r="X696" i="2"/>
  <c r="AH696" i="2" s="1"/>
  <c r="AE696" i="2"/>
  <c r="AD696" i="2"/>
  <c r="W696" i="2"/>
  <c r="AG696" i="2" s="1"/>
  <c r="V696" i="2"/>
  <c r="AF696" i="2" s="1"/>
  <c r="K698" i="2"/>
  <c r="BD695" i="2" l="1"/>
  <c r="AV695" i="2"/>
  <c r="BH695" i="2" s="1"/>
  <c r="AB696" i="2"/>
  <c r="AS696" i="2"/>
  <c r="AR696" i="2"/>
  <c r="BB695" i="2"/>
  <c r="BC695" i="2"/>
  <c r="S698" i="2"/>
  <c r="AA698" i="2"/>
  <c r="AK698" i="2" s="1"/>
  <c r="BA695" i="2"/>
  <c r="AX695" i="2"/>
  <c r="AT696" i="2"/>
  <c r="AN696" i="2"/>
  <c r="AQ696" i="2"/>
  <c r="AO696" i="2"/>
  <c r="AP696" i="2"/>
  <c r="AM697" i="2"/>
  <c r="BG696" i="2"/>
  <c r="AZ695" i="2"/>
  <c r="AY695" i="2"/>
  <c r="L698" i="2"/>
  <c r="T698" i="2" s="1"/>
  <c r="N698" i="2"/>
  <c r="P698" i="2"/>
  <c r="X698" i="2" s="1"/>
  <c r="Q698" i="2"/>
  <c r="Y698" i="2" s="1"/>
  <c r="AI698" i="2" s="1"/>
  <c r="R698" i="2"/>
  <c r="Z698" i="2" s="1"/>
  <c r="AJ698" i="2" s="1"/>
  <c r="O698" i="2"/>
  <c r="M698" i="2"/>
  <c r="U697" i="2"/>
  <c r="AE697" i="2" s="1"/>
  <c r="AF697" i="2"/>
  <c r="W697" i="2"/>
  <c r="AG697" i="2" s="1"/>
  <c r="X697" i="2"/>
  <c r="AH697" i="2" s="1"/>
  <c r="AD697" i="2"/>
  <c r="K699" i="2"/>
  <c r="BD696" i="2" l="1"/>
  <c r="AV696" i="2"/>
  <c r="BH696" i="2" s="1"/>
  <c r="AB697" i="2"/>
  <c r="BB696" i="2"/>
  <c r="AR697" i="2"/>
  <c r="AS697" i="2"/>
  <c r="BC696" i="2"/>
  <c r="S699" i="2"/>
  <c r="AA699" i="2"/>
  <c r="AK699" i="2" s="1"/>
  <c r="AZ696" i="2"/>
  <c r="AT697" i="2"/>
  <c r="AO697" i="2"/>
  <c r="AP697" i="2"/>
  <c r="AM698" i="2"/>
  <c r="AN697" i="2"/>
  <c r="AQ697" i="2"/>
  <c r="BG697" i="2"/>
  <c r="AX696" i="2"/>
  <c r="AY696" i="2"/>
  <c r="BA696" i="2"/>
  <c r="L699" i="2"/>
  <c r="T699" i="2" s="1"/>
  <c r="N699" i="2"/>
  <c r="P699" i="2"/>
  <c r="Q699" i="2"/>
  <c r="Y699" i="2" s="1"/>
  <c r="R699" i="2"/>
  <c r="Z699" i="2" s="1"/>
  <c r="AJ699" i="2" s="1"/>
  <c r="O699" i="2"/>
  <c r="M699" i="2"/>
  <c r="U699" i="2" s="1"/>
  <c r="U698" i="2"/>
  <c r="AH698" i="2"/>
  <c r="W698" i="2"/>
  <c r="AG698" i="2" s="1"/>
  <c r="V698" i="2"/>
  <c r="AF698" i="2" s="1"/>
  <c r="K700" i="2"/>
  <c r="AD698" i="2"/>
  <c r="AB698" i="2" l="1"/>
  <c r="AV697" i="2"/>
  <c r="BD697" i="2"/>
  <c r="BC697" i="2"/>
  <c r="BB697" i="2"/>
  <c r="AS698" i="2"/>
  <c r="AR698" i="2"/>
  <c r="S700" i="2"/>
  <c r="AA700" i="2"/>
  <c r="AK700" i="2" s="1"/>
  <c r="AT698" i="2"/>
  <c r="AN698" i="2"/>
  <c r="AQ698" i="2"/>
  <c r="AO698" i="2"/>
  <c r="AP698" i="2"/>
  <c r="AM699" i="2"/>
  <c r="BG698" i="2"/>
  <c r="AZ697" i="2"/>
  <c r="BA697" i="2"/>
  <c r="AY697" i="2"/>
  <c r="AX697" i="2"/>
  <c r="L700" i="2"/>
  <c r="T700" i="2" s="1"/>
  <c r="N700" i="2"/>
  <c r="P700" i="2"/>
  <c r="Q700" i="2"/>
  <c r="Y700" i="2" s="1"/>
  <c r="O700" i="2"/>
  <c r="R700" i="2"/>
  <c r="Z700" i="2" s="1"/>
  <c r="AJ700" i="2" s="1"/>
  <c r="M700" i="2"/>
  <c r="U700" i="2" s="1"/>
  <c r="AI699" i="2"/>
  <c r="AE698" i="2"/>
  <c r="V699" i="2"/>
  <c r="AE699" i="2"/>
  <c r="W699" i="2"/>
  <c r="AG699" i="2" s="1"/>
  <c r="X699" i="2"/>
  <c r="AH699" i="2" s="1"/>
  <c r="AD699" i="2"/>
  <c r="K701" i="2"/>
  <c r="BB698" i="2" l="1"/>
  <c r="BD698" i="2"/>
  <c r="BC698" i="2"/>
  <c r="AB699" i="2"/>
  <c r="AV698" i="2"/>
  <c r="BH698" i="2" s="1"/>
  <c r="AS699" i="2"/>
  <c r="AR699" i="2"/>
  <c r="S701" i="2"/>
  <c r="AA701" i="2"/>
  <c r="AK701" i="2" s="1"/>
  <c r="AY698" i="2"/>
  <c r="BA698" i="2"/>
  <c r="AT699" i="2"/>
  <c r="AQ699" i="2"/>
  <c r="AO699" i="2"/>
  <c r="AP699" i="2"/>
  <c r="AM700" i="2"/>
  <c r="AN699" i="2"/>
  <c r="BG699" i="2"/>
  <c r="AX698" i="2"/>
  <c r="AZ698" i="2"/>
  <c r="L701" i="2"/>
  <c r="T701" i="2" s="1"/>
  <c r="N701" i="2"/>
  <c r="P701" i="2"/>
  <c r="Q701" i="2"/>
  <c r="Y701" i="2" s="1"/>
  <c r="AI701" i="2" s="1"/>
  <c r="O701" i="2"/>
  <c r="R701" i="2"/>
  <c r="Z701" i="2" s="1"/>
  <c r="AJ701" i="2" s="1"/>
  <c r="M701" i="2"/>
  <c r="AI700" i="2"/>
  <c r="X700" i="2"/>
  <c r="AH700" i="2" s="1"/>
  <c r="AF699" i="2"/>
  <c r="AE700" i="2"/>
  <c r="W700" i="2"/>
  <c r="AG700" i="2" s="1"/>
  <c r="V700" i="2"/>
  <c r="AF700" i="2" s="1"/>
  <c r="K702" i="2"/>
  <c r="AD700" i="2"/>
  <c r="AV699" i="2" l="1"/>
  <c r="BH699" i="2" s="1"/>
  <c r="AB700" i="2"/>
  <c r="AS700" i="2"/>
  <c r="AR700" i="2"/>
  <c r="BD699" i="2"/>
  <c r="BB699" i="2"/>
  <c r="BC699" i="2"/>
  <c r="S702" i="2"/>
  <c r="AA702" i="2"/>
  <c r="AK702" i="2" s="1"/>
  <c r="AY699" i="2"/>
  <c r="AZ699" i="2"/>
  <c r="BA699" i="2"/>
  <c r="AX699" i="2"/>
  <c r="AT700" i="2"/>
  <c r="AN700" i="2"/>
  <c r="AQ700" i="2"/>
  <c r="AM701" i="2"/>
  <c r="AO700" i="2"/>
  <c r="AP700" i="2"/>
  <c r="BG700" i="2"/>
  <c r="L702" i="2"/>
  <c r="T702" i="2" s="1"/>
  <c r="N702" i="2"/>
  <c r="V702" i="2" s="1"/>
  <c r="P702" i="2"/>
  <c r="Q702" i="2"/>
  <c r="R702" i="2"/>
  <c r="Z702" i="2" s="1"/>
  <c r="AJ702" i="2" s="1"/>
  <c r="O702" i="2"/>
  <c r="M702" i="2"/>
  <c r="U701" i="2"/>
  <c r="AE701" i="2" s="1"/>
  <c r="V701" i="2"/>
  <c r="AF701" i="2" s="1"/>
  <c r="W701" i="2"/>
  <c r="AG701" i="2" s="1"/>
  <c r="X701" i="2"/>
  <c r="AH701" i="2" s="1"/>
  <c r="AD701" i="2"/>
  <c r="K703" i="2"/>
  <c r="AV700" i="2" l="1"/>
  <c r="BH700" i="2" s="1"/>
  <c r="AB701" i="2"/>
  <c r="AS701" i="2"/>
  <c r="AR701" i="2"/>
  <c r="BD700" i="2"/>
  <c r="BB700" i="2"/>
  <c r="BC700" i="2"/>
  <c r="S703" i="2"/>
  <c r="AA703" i="2"/>
  <c r="AK703" i="2" s="1"/>
  <c r="AT701" i="2"/>
  <c r="AQ701" i="2"/>
  <c r="AO701" i="2"/>
  <c r="AP701" i="2"/>
  <c r="AM702" i="2"/>
  <c r="AN701" i="2"/>
  <c r="BG701" i="2"/>
  <c r="BA700" i="2"/>
  <c r="AZ700" i="2"/>
  <c r="AX700" i="2"/>
  <c r="AY700" i="2"/>
  <c r="L703" i="2"/>
  <c r="T703" i="2" s="1"/>
  <c r="N703" i="2"/>
  <c r="P703" i="2"/>
  <c r="Q703" i="2"/>
  <c r="Y703" i="2" s="1"/>
  <c r="AI703" i="2" s="1"/>
  <c r="R703" i="2"/>
  <c r="Z703" i="2" s="1"/>
  <c r="AJ703" i="2" s="1"/>
  <c r="O703" i="2"/>
  <c r="M703" i="2"/>
  <c r="Y702" i="2"/>
  <c r="AI702" i="2" s="1"/>
  <c r="W702" i="2"/>
  <c r="AG702" i="2" s="1"/>
  <c r="AF702" i="2"/>
  <c r="U702" i="2"/>
  <c r="AE702" i="2" s="1"/>
  <c r="X702" i="2"/>
  <c r="AD702" i="2"/>
  <c r="K704" i="2"/>
  <c r="BD701" i="2" l="1"/>
  <c r="AV701" i="2"/>
  <c r="BH701" i="2" s="1"/>
  <c r="AB702" i="2"/>
  <c r="BB701" i="2"/>
  <c r="AS702" i="2"/>
  <c r="AR702" i="2"/>
  <c r="BC701" i="2"/>
  <c r="S704" i="2"/>
  <c r="AA704" i="2"/>
  <c r="AK704" i="2" s="1"/>
  <c r="AZ701" i="2"/>
  <c r="AY701" i="2"/>
  <c r="BA701" i="2"/>
  <c r="AX701" i="2"/>
  <c r="AT702" i="2"/>
  <c r="AN702" i="2"/>
  <c r="AQ702" i="2"/>
  <c r="AO702" i="2"/>
  <c r="AP702" i="2"/>
  <c r="AM703" i="2"/>
  <c r="BG702" i="2"/>
  <c r="L704" i="2"/>
  <c r="T704" i="2" s="1"/>
  <c r="N704" i="2"/>
  <c r="P704" i="2"/>
  <c r="Q704" i="2"/>
  <c r="R704" i="2"/>
  <c r="Z704" i="2" s="1"/>
  <c r="AJ704" i="2" s="1"/>
  <c r="O704" i="2"/>
  <c r="M704" i="2"/>
  <c r="AH702" i="2"/>
  <c r="U703" i="2"/>
  <c r="AE703" i="2" s="1"/>
  <c r="V703" i="2"/>
  <c r="AF703" i="2" s="1"/>
  <c r="W703" i="2"/>
  <c r="AG703" i="2" s="1"/>
  <c r="X703" i="2"/>
  <c r="AH703" i="2" s="1"/>
  <c r="AD703" i="2"/>
  <c r="K705" i="2"/>
  <c r="AV702" i="2" l="1"/>
  <c r="BH702" i="2" s="1"/>
  <c r="AB703" i="2"/>
  <c r="AR703" i="2"/>
  <c r="AS703" i="2"/>
  <c r="BB702" i="2"/>
  <c r="BC702" i="2"/>
  <c r="BD702" i="2"/>
  <c r="S705" i="2"/>
  <c r="AA705" i="2"/>
  <c r="AK705" i="2" s="1"/>
  <c r="AY702" i="2"/>
  <c r="BA702" i="2"/>
  <c r="AT703" i="2"/>
  <c r="AQ703" i="2"/>
  <c r="AO703" i="2"/>
  <c r="AP703" i="2"/>
  <c r="AM704" i="2"/>
  <c r="AN703" i="2"/>
  <c r="BG703" i="2"/>
  <c r="AX702" i="2"/>
  <c r="AZ702" i="2"/>
  <c r="L705" i="2"/>
  <c r="T705" i="2" s="1"/>
  <c r="N705" i="2"/>
  <c r="P705" i="2"/>
  <c r="Q705" i="2"/>
  <c r="Y705" i="2" s="1"/>
  <c r="O705" i="2"/>
  <c r="R705" i="2"/>
  <c r="Z705" i="2" s="1"/>
  <c r="AJ705" i="2" s="1"/>
  <c r="M705" i="2"/>
  <c r="U705" i="2" s="1"/>
  <c r="Y704" i="2"/>
  <c r="AI704" i="2" s="1"/>
  <c r="U704" i="2"/>
  <c r="X704" i="2"/>
  <c r="AH704" i="2" s="1"/>
  <c r="W704" i="2"/>
  <c r="AG704" i="2" s="1"/>
  <c r="V704" i="2"/>
  <c r="AF704" i="2" s="1"/>
  <c r="AD704" i="2"/>
  <c r="K706" i="2"/>
  <c r="BD703" i="2" l="1"/>
  <c r="AB704" i="2"/>
  <c r="AV703" i="2"/>
  <c r="BH703" i="2" s="1"/>
  <c r="AS704" i="2"/>
  <c r="AR704" i="2"/>
  <c r="BC703" i="2"/>
  <c r="BB703" i="2"/>
  <c r="S706" i="2"/>
  <c r="AA706" i="2"/>
  <c r="AK706" i="2" s="1"/>
  <c r="AX703" i="2"/>
  <c r="BA703" i="2"/>
  <c r="AT704" i="2"/>
  <c r="AO704" i="2"/>
  <c r="AP704" i="2"/>
  <c r="AM705" i="2"/>
  <c r="AN704" i="2"/>
  <c r="AQ704" i="2"/>
  <c r="BG704" i="2"/>
  <c r="AZ703" i="2"/>
  <c r="AY703" i="2"/>
  <c r="L706" i="2"/>
  <c r="T706" i="2" s="1"/>
  <c r="N706" i="2"/>
  <c r="P706" i="2"/>
  <c r="X706" i="2" s="1"/>
  <c r="Q706" i="2"/>
  <c r="Y706" i="2" s="1"/>
  <c r="AI706" i="2" s="1"/>
  <c r="O706" i="2"/>
  <c r="R706" i="2"/>
  <c r="Z706" i="2" s="1"/>
  <c r="AJ706" i="2" s="1"/>
  <c r="M706" i="2"/>
  <c r="U706" i="2" s="1"/>
  <c r="AI705" i="2"/>
  <c r="V705" i="2"/>
  <c r="AF705" i="2" s="1"/>
  <c r="AE704" i="2"/>
  <c r="AE705" i="2"/>
  <c r="W705" i="2"/>
  <c r="AG705" i="2" s="1"/>
  <c r="X705" i="2"/>
  <c r="AH705" i="2" s="1"/>
  <c r="AD705" i="2"/>
  <c r="K707" i="2"/>
  <c r="BD704" i="2" l="1"/>
  <c r="AV704" i="2"/>
  <c r="BH704" i="2" s="1"/>
  <c r="AB705" i="2"/>
  <c r="AS705" i="2"/>
  <c r="AR705" i="2"/>
  <c r="BB704" i="2"/>
  <c r="BC704" i="2"/>
  <c r="S707" i="2"/>
  <c r="AA707" i="2"/>
  <c r="AK707" i="2" s="1"/>
  <c r="AZ704" i="2"/>
  <c r="AX704" i="2"/>
  <c r="AT705" i="2"/>
  <c r="AM706" i="2"/>
  <c r="AN705" i="2"/>
  <c r="AQ705" i="2"/>
  <c r="AO705" i="2"/>
  <c r="AP705" i="2"/>
  <c r="BG705" i="2"/>
  <c r="BA704" i="2"/>
  <c r="AY704" i="2"/>
  <c r="L707" i="2"/>
  <c r="T707" i="2" s="1"/>
  <c r="N707" i="2"/>
  <c r="P707" i="2"/>
  <c r="Q707" i="2"/>
  <c r="O707" i="2"/>
  <c r="W707" i="2" s="1"/>
  <c r="R707" i="2"/>
  <c r="Z707" i="2" s="1"/>
  <c r="AJ707" i="2" s="1"/>
  <c r="M707" i="2"/>
  <c r="AH706" i="2"/>
  <c r="AE706" i="2"/>
  <c r="W706" i="2"/>
  <c r="AG706" i="2" s="1"/>
  <c r="V706" i="2"/>
  <c r="AF706" i="2" s="1"/>
  <c r="AD706" i="2"/>
  <c r="K708" i="2"/>
  <c r="AV705" i="2" l="1"/>
  <c r="BH705" i="2" s="1"/>
  <c r="AB706" i="2"/>
  <c r="BD705" i="2"/>
  <c r="BB705" i="2"/>
  <c r="AS706" i="2"/>
  <c r="AR706" i="2"/>
  <c r="BC705" i="2"/>
  <c r="S708" i="2"/>
  <c r="AA708" i="2"/>
  <c r="AK708" i="2" s="1"/>
  <c r="AZ705" i="2"/>
  <c r="AY705" i="2"/>
  <c r="BA705" i="2"/>
  <c r="AX705" i="2"/>
  <c r="AT706" i="2"/>
  <c r="AO706" i="2"/>
  <c r="AP706" i="2"/>
  <c r="AM707" i="2"/>
  <c r="AN706" i="2"/>
  <c r="AQ706" i="2"/>
  <c r="BG706" i="2"/>
  <c r="L708" i="2"/>
  <c r="T708" i="2" s="1"/>
  <c r="N708" i="2"/>
  <c r="P708" i="2"/>
  <c r="X708" i="2" s="1"/>
  <c r="Q708" i="2"/>
  <c r="Y708" i="2" s="1"/>
  <c r="O708" i="2"/>
  <c r="R708" i="2"/>
  <c r="Z708" i="2" s="1"/>
  <c r="AJ708" i="2" s="1"/>
  <c r="M708" i="2"/>
  <c r="U708" i="2" s="1"/>
  <c r="Y707" i="2"/>
  <c r="AI707" i="2" s="1"/>
  <c r="X707" i="2"/>
  <c r="AH707" i="2" s="1"/>
  <c r="AG707" i="2"/>
  <c r="U707" i="2"/>
  <c r="AE707" i="2" s="1"/>
  <c r="V707" i="2"/>
  <c r="AF707" i="2" s="1"/>
  <c r="AD707" i="2"/>
  <c r="K709" i="2"/>
  <c r="AV706" i="2" l="1"/>
  <c r="BH706" i="2" s="1"/>
  <c r="AB707" i="2"/>
  <c r="AS707" i="2"/>
  <c r="AR707" i="2"/>
  <c r="BB706" i="2"/>
  <c r="BC706" i="2"/>
  <c r="BD706" i="2"/>
  <c r="S709" i="2"/>
  <c r="AA709" i="2"/>
  <c r="AK709" i="2" s="1"/>
  <c r="AZ706" i="2"/>
  <c r="AT707" i="2"/>
  <c r="AQ707" i="2"/>
  <c r="AM708" i="2"/>
  <c r="AO707" i="2"/>
  <c r="AP707" i="2"/>
  <c r="AN707" i="2"/>
  <c r="BG707" i="2"/>
  <c r="BA706" i="2"/>
  <c r="AY706" i="2"/>
  <c r="AX706" i="2"/>
  <c r="L709" i="2"/>
  <c r="T709" i="2" s="1"/>
  <c r="N709" i="2"/>
  <c r="V709" i="2" s="1"/>
  <c r="P709" i="2"/>
  <c r="Q709" i="2"/>
  <c r="Y709" i="2" s="1"/>
  <c r="AI709" i="2" s="1"/>
  <c r="O709" i="2"/>
  <c r="R709" i="2"/>
  <c r="Z709" i="2" s="1"/>
  <c r="AJ709" i="2" s="1"/>
  <c r="M709" i="2"/>
  <c r="U709" i="2" s="1"/>
  <c r="AI708" i="2"/>
  <c r="AH708" i="2"/>
  <c r="AE708" i="2"/>
  <c r="W708" i="2"/>
  <c r="AG708" i="2" s="1"/>
  <c r="V708" i="2"/>
  <c r="AF708" i="2" s="1"/>
  <c r="AD708" i="2"/>
  <c r="K710" i="2"/>
  <c r="AV707" i="2" l="1"/>
  <c r="BH707" i="2" s="1"/>
  <c r="AB708" i="2"/>
  <c r="AS708" i="2"/>
  <c r="AR708" i="2"/>
  <c r="BD707" i="2"/>
  <c r="BB707" i="2"/>
  <c r="BC707" i="2"/>
  <c r="S710" i="2"/>
  <c r="AA710" i="2"/>
  <c r="AK710" i="2" s="1"/>
  <c r="AY707" i="2"/>
  <c r="AT708" i="2"/>
  <c r="AN708" i="2"/>
  <c r="AQ708" i="2"/>
  <c r="AO708" i="2"/>
  <c r="AP708" i="2"/>
  <c r="AM709" i="2"/>
  <c r="BG708" i="2"/>
  <c r="AX707" i="2"/>
  <c r="BA707" i="2"/>
  <c r="AZ707" i="2"/>
  <c r="L710" i="2"/>
  <c r="T710" i="2" s="1"/>
  <c r="N710" i="2"/>
  <c r="V710" i="2" s="1"/>
  <c r="P710" i="2"/>
  <c r="Q710" i="2"/>
  <c r="Y710" i="2" s="1"/>
  <c r="AI710" i="2" s="1"/>
  <c r="R710" i="2"/>
  <c r="Z710" i="2" s="1"/>
  <c r="AJ710" i="2" s="1"/>
  <c r="O710" i="2"/>
  <c r="M710" i="2"/>
  <c r="AF709" i="2"/>
  <c r="AE709" i="2"/>
  <c r="W709" i="2"/>
  <c r="AG709" i="2" s="1"/>
  <c r="X709" i="2"/>
  <c r="AH709" i="2" s="1"/>
  <c r="AD709" i="2"/>
  <c r="K711" i="2"/>
  <c r="BD708" i="2" l="1"/>
  <c r="AV708" i="2"/>
  <c r="BH708" i="2" s="1"/>
  <c r="AB709" i="2"/>
  <c r="AR709" i="2"/>
  <c r="AS709" i="2"/>
  <c r="BB708" i="2"/>
  <c r="BC708" i="2"/>
  <c r="S711" i="2"/>
  <c r="AA711" i="2"/>
  <c r="AK711" i="2" s="1"/>
  <c r="BA708" i="2"/>
  <c r="AT709" i="2"/>
  <c r="AN709" i="2"/>
  <c r="AQ709" i="2"/>
  <c r="AO709" i="2"/>
  <c r="AP709" i="2"/>
  <c r="AM710" i="2"/>
  <c r="BG709" i="2"/>
  <c r="AX708" i="2"/>
  <c r="AZ708" i="2"/>
  <c r="AY708" i="2"/>
  <c r="L711" i="2"/>
  <c r="T711" i="2" s="1"/>
  <c r="N711" i="2"/>
  <c r="P711" i="2"/>
  <c r="Q711" i="2"/>
  <c r="O711" i="2"/>
  <c r="R711" i="2"/>
  <c r="Z711" i="2" s="1"/>
  <c r="AJ711" i="2" s="1"/>
  <c r="M711" i="2"/>
  <c r="W710" i="2"/>
  <c r="AG710" i="2" s="1"/>
  <c r="AF710" i="2"/>
  <c r="U710" i="2"/>
  <c r="AE710" i="2" s="1"/>
  <c r="X710" i="2"/>
  <c r="AD710" i="2"/>
  <c r="K712" i="2"/>
  <c r="BD709" i="2" l="1"/>
  <c r="AV709" i="2"/>
  <c r="BH709" i="2" s="1"/>
  <c r="AB710" i="2"/>
  <c r="AS710" i="2"/>
  <c r="AR710" i="2"/>
  <c r="BC709" i="2"/>
  <c r="BB709" i="2"/>
  <c r="S712" i="2"/>
  <c r="AA712" i="2"/>
  <c r="AK712" i="2" s="1"/>
  <c r="BA709" i="2"/>
  <c r="AT710" i="2"/>
  <c r="AO710" i="2"/>
  <c r="AP710" i="2"/>
  <c r="AM711" i="2"/>
  <c r="AN710" i="2"/>
  <c r="AQ710" i="2"/>
  <c r="BG710" i="2"/>
  <c r="AX709" i="2"/>
  <c r="AZ709" i="2"/>
  <c r="AY709" i="2"/>
  <c r="L712" i="2"/>
  <c r="N712" i="2"/>
  <c r="P712" i="2"/>
  <c r="Q712" i="2"/>
  <c r="Y712" i="2" s="1"/>
  <c r="O712" i="2"/>
  <c r="R712" i="2"/>
  <c r="Z712" i="2" s="1"/>
  <c r="AJ712" i="2" s="1"/>
  <c r="M712" i="2"/>
  <c r="Y711" i="2"/>
  <c r="AI711" i="2" s="1"/>
  <c r="AH710" i="2"/>
  <c r="U711" i="2"/>
  <c r="AE711" i="2" s="1"/>
  <c r="V711" i="2"/>
  <c r="W711" i="2"/>
  <c r="AG711" i="2" s="1"/>
  <c r="X711" i="2"/>
  <c r="AH711" i="2" s="1"/>
  <c r="K713" i="2"/>
  <c r="AD711" i="2"/>
  <c r="AB711" i="2" l="1"/>
  <c r="AV710" i="2"/>
  <c r="BH710" i="2" s="1"/>
  <c r="BD710" i="2"/>
  <c r="BB710" i="2"/>
  <c r="AS711" i="2"/>
  <c r="AR711" i="2"/>
  <c r="BC710" i="2"/>
  <c r="S713" i="2"/>
  <c r="AA713" i="2"/>
  <c r="AK713" i="2" s="1"/>
  <c r="AZ710" i="2"/>
  <c r="BA710" i="2"/>
  <c r="AY710" i="2"/>
  <c r="AX710" i="2"/>
  <c r="AT711" i="2"/>
  <c r="AN711" i="2"/>
  <c r="AM712" i="2"/>
  <c r="AQ711" i="2"/>
  <c r="AO711" i="2"/>
  <c r="AP711" i="2"/>
  <c r="BG711" i="2"/>
  <c r="L713" i="2"/>
  <c r="T713" i="2" s="1"/>
  <c r="N713" i="2"/>
  <c r="P713" i="2"/>
  <c r="Q713" i="2"/>
  <c r="O713" i="2"/>
  <c r="R713" i="2"/>
  <c r="Z713" i="2" s="1"/>
  <c r="AJ713" i="2" s="1"/>
  <c r="M713" i="2"/>
  <c r="AI712" i="2"/>
  <c r="W712" i="2"/>
  <c r="AG712" i="2" s="1"/>
  <c r="V712" i="2"/>
  <c r="AF712" i="2" s="1"/>
  <c r="AF711" i="2"/>
  <c r="U712" i="2"/>
  <c r="AE712" i="2" s="1"/>
  <c r="X712" i="2"/>
  <c r="AH712" i="2" s="1"/>
  <c r="T712" i="2"/>
  <c r="K714" i="2"/>
  <c r="AB712" i="2" l="1"/>
  <c r="AV711" i="2"/>
  <c r="BH711" i="2" s="1"/>
  <c r="AS712" i="2"/>
  <c r="AR712" i="2"/>
  <c r="BB711" i="2"/>
  <c r="BC711" i="2"/>
  <c r="BD711" i="2"/>
  <c r="S714" i="2"/>
  <c r="AA714" i="2"/>
  <c r="AK714" i="2" s="1"/>
  <c r="BA711" i="2"/>
  <c r="AT712" i="2"/>
  <c r="AN712" i="2"/>
  <c r="AQ712" i="2"/>
  <c r="AO712" i="2"/>
  <c r="AP712" i="2"/>
  <c r="AM713" i="2"/>
  <c r="BG712" i="2"/>
  <c r="AZ711" i="2"/>
  <c r="AX711" i="2"/>
  <c r="AY711" i="2"/>
  <c r="L714" i="2"/>
  <c r="T714" i="2" s="1"/>
  <c r="N714" i="2"/>
  <c r="P714" i="2"/>
  <c r="Q714" i="2"/>
  <c r="Y714" i="2" s="1"/>
  <c r="AI714" i="2" s="1"/>
  <c r="R714" i="2"/>
  <c r="Z714" i="2" s="1"/>
  <c r="AJ714" i="2" s="1"/>
  <c r="O714" i="2"/>
  <c r="M714" i="2"/>
  <c r="AD712" i="2"/>
  <c r="Y713" i="2"/>
  <c r="AI713" i="2" s="1"/>
  <c r="U713" i="2"/>
  <c r="AE713" i="2" s="1"/>
  <c r="V713" i="2"/>
  <c r="AF713" i="2" s="1"/>
  <c r="W713" i="2"/>
  <c r="AG713" i="2" s="1"/>
  <c r="X713" i="2"/>
  <c r="AH713" i="2" s="1"/>
  <c r="K715" i="2"/>
  <c r="AD713" i="2"/>
  <c r="BD712" i="2" l="1"/>
  <c r="AB713" i="2"/>
  <c r="AV712" i="2"/>
  <c r="AS713" i="2"/>
  <c r="AR713" i="2"/>
  <c r="BB712" i="2"/>
  <c r="BC712" i="2"/>
  <c r="S715" i="2"/>
  <c r="AA715" i="2"/>
  <c r="AK715" i="2" s="1"/>
  <c r="BA712" i="2"/>
  <c r="AT713" i="2"/>
  <c r="AN713" i="2"/>
  <c r="AQ713" i="2"/>
  <c r="AO713" i="2"/>
  <c r="AP713" i="2"/>
  <c r="AM714" i="2"/>
  <c r="BG713" i="2"/>
  <c r="AX712" i="2"/>
  <c r="BH712" i="2"/>
  <c r="AZ712" i="2"/>
  <c r="AY712" i="2"/>
  <c r="L715" i="2"/>
  <c r="T715" i="2" s="1"/>
  <c r="N715" i="2"/>
  <c r="P715" i="2"/>
  <c r="X715" i="2" s="1"/>
  <c r="Q715" i="2"/>
  <c r="Y715" i="2" s="1"/>
  <c r="R715" i="2"/>
  <c r="Z715" i="2" s="1"/>
  <c r="AJ715" i="2" s="1"/>
  <c r="O715" i="2"/>
  <c r="M715" i="2"/>
  <c r="W714" i="2"/>
  <c r="AG714" i="2" s="1"/>
  <c r="V714" i="2"/>
  <c r="AF714" i="2" s="1"/>
  <c r="U714" i="2"/>
  <c r="AE714" i="2" s="1"/>
  <c r="X714" i="2"/>
  <c r="AH714" i="2" s="1"/>
  <c r="K716" i="2"/>
  <c r="AD714" i="2"/>
  <c r="BD713" i="2" l="1"/>
  <c r="AV713" i="2"/>
  <c r="AB714" i="2"/>
  <c r="AS714" i="2"/>
  <c r="AR714" i="2"/>
  <c r="BB713" i="2"/>
  <c r="BC713" i="2"/>
  <c r="S716" i="2"/>
  <c r="AA716" i="2" s="1"/>
  <c r="AK716" i="2" s="1"/>
  <c r="BA713" i="2"/>
  <c r="AY713" i="2"/>
  <c r="AT714" i="2"/>
  <c r="AN714" i="2"/>
  <c r="AQ714" i="2"/>
  <c r="AM715" i="2"/>
  <c r="AO714" i="2"/>
  <c r="AP714" i="2"/>
  <c r="BG714" i="2"/>
  <c r="AX713" i="2"/>
  <c r="AZ713" i="2"/>
  <c r="L716" i="2"/>
  <c r="T716" i="2" s="1"/>
  <c r="N716" i="2"/>
  <c r="P716" i="2"/>
  <c r="Q716" i="2"/>
  <c r="Y716" i="2" s="1"/>
  <c r="O716" i="2"/>
  <c r="R716" i="2"/>
  <c r="Z716" i="2" s="1"/>
  <c r="AJ716" i="2" s="1"/>
  <c r="M716" i="2"/>
  <c r="AI715" i="2"/>
  <c r="W715" i="2"/>
  <c r="AG715" i="2" s="1"/>
  <c r="AH715" i="2"/>
  <c r="U715" i="2"/>
  <c r="AE715" i="2" s="1"/>
  <c r="V715" i="2"/>
  <c r="AF715" i="2" s="1"/>
  <c r="AD715" i="2"/>
  <c r="K717" i="2"/>
  <c r="AV714" i="2" l="1"/>
  <c r="BH714" i="2" s="1"/>
  <c r="AB715" i="2"/>
  <c r="BD714" i="2"/>
  <c r="BB714" i="2"/>
  <c r="AS715" i="2"/>
  <c r="AR715" i="2"/>
  <c r="BC714" i="2"/>
  <c r="S717" i="2"/>
  <c r="AA717" i="2"/>
  <c r="AK717" i="2" s="1"/>
  <c r="AY714" i="2"/>
  <c r="BA714" i="2"/>
  <c r="AZ714" i="2"/>
  <c r="AX714" i="2"/>
  <c r="AT715" i="2"/>
  <c r="AO715" i="2"/>
  <c r="AP715" i="2"/>
  <c r="AM716" i="2"/>
  <c r="AN715" i="2"/>
  <c r="AQ715" i="2"/>
  <c r="BG715" i="2"/>
  <c r="L717" i="2"/>
  <c r="T717" i="2" s="1"/>
  <c r="N717" i="2"/>
  <c r="P717" i="2"/>
  <c r="Q717" i="2"/>
  <c r="Y717" i="2" s="1"/>
  <c r="AI717" i="2" s="1"/>
  <c r="O717" i="2"/>
  <c r="R717" i="2"/>
  <c r="Z717" i="2" s="1"/>
  <c r="AJ717" i="2" s="1"/>
  <c r="M717" i="2"/>
  <c r="U717" i="2" s="1"/>
  <c r="AI716" i="2"/>
  <c r="U716" i="2"/>
  <c r="X716" i="2"/>
  <c r="AH716" i="2" s="1"/>
  <c r="W716" i="2"/>
  <c r="AG716" i="2" s="1"/>
  <c r="V716" i="2"/>
  <c r="AF716" i="2" s="1"/>
  <c r="K718" i="2"/>
  <c r="AD716" i="2"/>
  <c r="AB716" i="2" l="1"/>
  <c r="AV715" i="2"/>
  <c r="BH715" i="2" s="1"/>
  <c r="AS716" i="2"/>
  <c r="AR716" i="2"/>
  <c r="BB715" i="2"/>
  <c r="BC715" i="2"/>
  <c r="BD715" i="2"/>
  <c r="S718" i="2"/>
  <c r="AA718" i="2"/>
  <c r="AK718" i="2" s="1"/>
  <c r="AZ715" i="2"/>
  <c r="AT716" i="2"/>
  <c r="AM717" i="2"/>
  <c r="AN716" i="2"/>
  <c r="AQ716" i="2"/>
  <c r="AO716" i="2"/>
  <c r="AP716" i="2"/>
  <c r="BG716" i="2"/>
  <c r="BA715" i="2"/>
  <c r="AY715" i="2"/>
  <c r="AX715" i="2"/>
  <c r="L718" i="2"/>
  <c r="T718" i="2" s="1"/>
  <c r="N718" i="2"/>
  <c r="P718" i="2"/>
  <c r="X718" i="2" s="1"/>
  <c r="Q718" i="2"/>
  <c r="Y718" i="2" s="1"/>
  <c r="R718" i="2"/>
  <c r="Z718" i="2" s="1"/>
  <c r="AJ718" i="2" s="1"/>
  <c r="O718" i="2"/>
  <c r="M718" i="2"/>
  <c r="U718" i="2" s="1"/>
  <c r="AE716" i="2"/>
  <c r="V717" i="2"/>
  <c r="AF717" i="2" s="1"/>
  <c r="AE717" i="2"/>
  <c r="W717" i="2"/>
  <c r="AG717" i="2" s="1"/>
  <c r="X717" i="2"/>
  <c r="AH717" i="2" s="1"/>
  <c r="K719" i="2"/>
  <c r="AD717" i="2"/>
  <c r="AV716" i="2" l="1"/>
  <c r="BH716" i="2" s="1"/>
  <c r="AB717" i="2"/>
  <c r="AS717" i="2"/>
  <c r="AR717" i="2"/>
  <c r="BD716" i="2"/>
  <c r="BB716" i="2"/>
  <c r="BC716" i="2"/>
  <c r="S719" i="2"/>
  <c r="AA719" i="2"/>
  <c r="AK719" i="2" s="1"/>
  <c r="AZ716" i="2"/>
  <c r="AY716" i="2"/>
  <c r="BA716" i="2"/>
  <c r="AX716" i="2"/>
  <c r="AT717" i="2"/>
  <c r="AQ717" i="2"/>
  <c r="AO717" i="2"/>
  <c r="AP717" i="2"/>
  <c r="AM718" i="2"/>
  <c r="AN717" i="2"/>
  <c r="BG717" i="2"/>
  <c r="L719" i="2"/>
  <c r="T719" i="2" s="1"/>
  <c r="N719" i="2"/>
  <c r="P719" i="2"/>
  <c r="X719" i="2" s="1"/>
  <c r="Q719" i="2"/>
  <c r="Y719" i="2" s="1"/>
  <c r="R719" i="2"/>
  <c r="Z719" i="2" s="1"/>
  <c r="AJ719" i="2" s="1"/>
  <c r="O719" i="2"/>
  <c r="M719" i="2"/>
  <c r="AI718" i="2"/>
  <c r="AE718" i="2"/>
  <c r="AH718" i="2"/>
  <c r="W718" i="2"/>
  <c r="AG718" i="2" s="1"/>
  <c r="V718" i="2"/>
  <c r="AF718" i="2" s="1"/>
  <c r="K720" i="2"/>
  <c r="AD718" i="2"/>
  <c r="AV717" i="2" l="1"/>
  <c r="BH717" i="2" s="1"/>
  <c r="AB718" i="2"/>
  <c r="AS718" i="2"/>
  <c r="AR718" i="2"/>
  <c r="BD717" i="2"/>
  <c r="BB717" i="2"/>
  <c r="BC717" i="2"/>
  <c r="S720" i="2"/>
  <c r="AA720" i="2"/>
  <c r="AK720" i="2" s="1"/>
  <c r="AY717" i="2"/>
  <c r="AZ717" i="2"/>
  <c r="AX717" i="2"/>
  <c r="BA717" i="2"/>
  <c r="AT718" i="2"/>
  <c r="AQ718" i="2"/>
  <c r="AO718" i="2"/>
  <c r="AP718" i="2"/>
  <c r="AM719" i="2"/>
  <c r="AN718" i="2"/>
  <c r="BG718" i="2"/>
  <c r="L720" i="2"/>
  <c r="T720" i="2" s="1"/>
  <c r="N720" i="2"/>
  <c r="V720" i="2" s="1"/>
  <c r="P720" i="2"/>
  <c r="Q720" i="2"/>
  <c r="Y720" i="2" s="1"/>
  <c r="R720" i="2"/>
  <c r="Z720" i="2" s="1"/>
  <c r="AJ720" i="2" s="1"/>
  <c r="O720" i="2"/>
  <c r="M720" i="2"/>
  <c r="AI719" i="2"/>
  <c r="W719" i="2"/>
  <c r="AG719" i="2" s="1"/>
  <c r="AH719" i="2"/>
  <c r="U719" i="2"/>
  <c r="AE719" i="2" s="1"/>
  <c r="V719" i="2"/>
  <c r="AF719" i="2" s="1"/>
  <c r="AD719" i="2"/>
  <c r="K721" i="2"/>
  <c r="AV718" i="2" l="1"/>
  <c r="BH718" i="2" s="1"/>
  <c r="AB719" i="2"/>
  <c r="BD718" i="2"/>
  <c r="BB718" i="2"/>
  <c r="AS719" i="2"/>
  <c r="AR719" i="2"/>
  <c r="BC718" i="2"/>
  <c r="S721" i="2"/>
  <c r="AA721" i="2"/>
  <c r="AK721" i="2" s="1"/>
  <c r="AY718" i="2"/>
  <c r="AX718" i="2"/>
  <c r="BA718" i="2"/>
  <c r="AT719" i="2"/>
  <c r="AO719" i="2"/>
  <c r="AP719" i="2"/>
  <c r="AM720" i="2"/>
  <c r="AN719" i="2"/>
  <c r="AQ719" i="2"/>
  <c r="BG719" i="2"/>
  <c r="AZ718" i="2"/>
  <c r="L721" i="2"/>
  <c r="T721" i="2" s="1"/>
  <c r="N721" i="2"/>
  <c r="P721" i="2"/>
  <c r="X721" i="2" s="1"/>
  <c r="Q721" i="2"/>
  <c r="Y721" i="2" s="1"/>
  <c r="AI721" i="2" s="1"/>
  <c r="O721" i="2"/>
  <c r="R721" i="2"/>
  <c r="Z721" i="2" s="1"/>
  <c r="AJ721" i="2" s="1"/>
  <c r="M721" i="2"/>
  <c r="AI720" i="2"/>
  <c r="W720" i="2"/>
  <c r="AG720" i="2" s="1"/>
  <c r="AF720" i="2"/>
  <c r="U720" i="2"/>
  <c r="AE720" i="2" s="1"/>
  <c r="X720" i="2"/>
  <c r="AH720" i="2" s="1"/>
  <c r="AD720" i="2"/>
  <c r="K722" i="2"/>
  <c r="AV719" i="2" l="1"/>
  <c r="BH719" i="2" s="1"/>
  <c r="AB720" i="2"/>
  <c r="BB719" i="2"/>
  <c r="BC719" i="2"/>
  <c r="AR720" i="2"/>
  <c r="AS720" i="2"/>
  <c r="BD719" i="2"/>
  <c r="S722" i="2"/>
  <c r="AA722" i="2"/>
  <c r="AK722" i="2" s="1"/>
  <c r="AZ719" i="2"/>
  <c r="AT720" i="2"/>
  <c r="AN720" i="2"/>
  <c r="AQ720" i="2"/>
  <c r="AO720" i="2"/>
  <c r="AP720" i="2"/>
  <c r="AM721" i="2"/>
  <c r="BG720" i="2"/>
  <c r="BA719" i="2"/>
  <c r="AY719" i="2"/>
  <c r="AX719" i="2"/>
  <c r="L722" i="2"/>
  <c r="T722" i="2" s="1"/>
  <c r="N722" i="2"/>
  <c r="P722" i="2"/>
  <c r="Q722" i="2"/>
  <c r="Y722" i="2" s="1"/>
  <c r="AI722" i="2" s="1"/>
  <c r="O722" i="2"/>
  <c r="R722" i="2"/>
  <c r="Z722" i="2" s="1"/>
  <c r="AJ722" i="2" s="1"/>
  <c r="M722" i="2"/>
  <c r="U722" i="2" s="1"/>
  <c r="W721" i="2"/>
  <c r="AG721" i="2" s="1"/>
  <c r="AH721" i="2"/>
  <c r="U721" i="2"/>
  <c r="AE721" i="2" s="1"/>
  <c r="V721" i="2"/>
  <c r="AF721" i="2" s="1"/>
  <c r="AD721" i="2"/>
  <c r="K723" i="2"/>
  <c r="BD720" i="2" l="1"/>
  <c r="BC720" i="2"/>
  <c r="AV720" i="2"/>
  <c r="BH720" i="2" s="1"/>
  <c r="AB721" i="2"/>
  <c r="AS721" i="2"/>
  <c r="AR721" i="2"/>
  <c r="BB720" i="2"/>
  <c r="S723" i="2"/>
  <c r="AA723" i="2"/>
  <c r="AK723" i="2" s="1"/>
  <c r="BA720" i="2"/>
  <c r="AT721" i="2"/>
  <c r="AO721" i="2"/>
  <c r="AP721" i="2"/>
  <c r="AM722" i="2"/>
  <c r="AN721" i="2"/>
  <c r="AQ721" i="2"/>
  <c r="BG721" i="2"/>
  <c r="AX720" i="2"/>
  <c r="AZ720" i="2"/>
  <c r="AY720" i="2"/>
  <c r="L723" i="2"/>
  <c r="T723" i="2" s="1"/>
  <c r="N723" i="2"/>
  <c r="P723" i="2"/>
  <c r="Q723" i="2"/>
  <c r="Y723" i="2" s="1"/>
  <c r="R723" i="2"/>
  <c r="Z723" i="2" s="1"/>
  <c r="AJ723" i="2" s="1"/>
  <c r="O723" i="2"/>
  <c r="W723" i="2" s="1"/>
  <c r="M723" i="2"/>
  <c r="X722" i="2"/>
  <c r="AH722" i="2" s="1"/>
  <c r="AE722" i="2"/>
  <c r="W722" i="2"/>
  <c r="AG722" i="2" s="1"/>
  <c r="V722" i="2"/>
  <c r="AF722" i="2" s="1"/>
  <c r="AD722" i="2"/>
  <c r="K724" i="2"/>
  <c r="AV721" i="2" l="1"/>
  <c r="BH721" i="2" s="1"/>
  <c r="AB722" i="2"/>
  <c r="AS722" i="2"/>
  <c r="AR722" i="2"/>
  <c r="BD721" i="2"/>
  <c r="BB721" i="2"/>
  <c r="BC721" i="2"/>
  <c r="S724" i="2"/>
  <c r="AA724" i="2" s="1"/>
  <c r="AK724" i="2" s="1"/>
  <c r="AZ721" i="2"/>
  <c r="BA721" i="2"/>
  <c r="AY721" i="2"/>
  <c r="AX721" i="2"/>
  <c r="AT722" i="2"/>
  <c r="AQ722" i="2"/>
  <c r="AO722" i="2"/>
  <c r="AP722" i="2"/>
  <c r="AM723" i="2"/>
  <c r="AN722" i="2"/>
  <c r="BG722" i="2"/>
  <c r="L724" i="2"/>
  <c r="T724" i="2" s="1"/>
  <c r="N724" i="2"/>
  <c r="P724" i="2"/>
  <c r="Q724" i="2"/>
  <c r="Y724" i="2" s="1"/>
  <c r="O724" i="2"/>
  <c r="W724" i="2" s="1"/>
  <c r="R724" i="2"/>
  <c r="Z724" i="2" s="1"/>
  <c r="AJ724" i="2" s="1"/>
  <c r="M724" i="2"/>
  <c r="AI723" i="2"/>
  <c r="X723" i="2"/>
  <c r="AH723" i="2" s="1"/>
  <c r="AG723" i="2"/>
  <c r="U723" i="2"/>
  <c r="AE723" i="2" s="1"/>
  <c r="V723" i="2"/>
  <c r="AF723" i="2" s="1"/>
  <c r="K725" i="2"/>
  <c r="AD723" i="2"/>
  <c r="AV722" i="2" l="1"/>
  <c r="BH722" i="2" s="1"/>
  <c r="AB723" i="2"/>
  <c r="AS723" i="2"/>
  <c r="AR723" i="2"/>
  <c r="BB722" i="2"/>
  <c r="BD722" i="2"/>
  <c r="BC722" i="2"/>
  <c r="S725" i="2"/>
  <c r="AA725" i="2"/>
  <c r="AK725" i="2" s="1"/>
  <c r="AY722" i="2"/>
  <c r="AZ722" i="2"/>
  <c r="AX722" i="2"/>
  <c r="BA722" i="2"/>
  <c r="AT723" i="2"/>
  <c r="AN723" i="2"/>
  <c r="AO723" i="2"/>
  <c r="AQ723" i="2"/>
  <c r="AM724" i="2"/>
  <c r="AP723" i="2"/>
  <c r="BG723" i="2"/>
  <c r="L725" i="2"/>
  <c r="T725" i="2" s="1"/>
  <c r="N725" i="2"/>
  <c r="P725" i="2"/>
  <c r="Q725" i="2"/>
  <c r="Y725" i="2" s="1"/>
  <c r="R725" i="2"/>
  <c r="Z725" i="2" s="1"/>
  <c r="AJ725" i="2" s="1"/>
  <c r="O725" i="2"/>
  <c r="M725" i="2"/>
  <c r="U725" i="2" s="1"/>
  <c r="AI724" i="2"/>
  <c r="V724" i="2"/>
  <c r="AF724" i="2" s="1"/>
  <c r="AG724" i="2"/>
  <c r="U724" i="2"/>
  <c r="AE724" i="2" s="1"/>
  <c r="X724" i="2"/>
  <c r="AH724" i="2" s="1"/>
  <c r="K726" i="2"/>
  <c r="AD724" i="2"/>
  <c r="AV723" i="2" l="1"/>
  <c r="BH723" i="2" s="1"/>
  <c r="AB724" i="2"/>
  <c r="AR724" i="2"/>
  <c r="AS724" i="2"/>
  <c r="BD723" i="2"/>
  <c r="BB723" i="2"/>
  <c r="BC723" i="2"/>
  <c r="S726" i="2"/>
  <c r="AA726" i="2"/>
  <c r="AK726" i="2" s="1"/>
  <c r="AY723" i="2"/>
  <c r="AZ723" i="2"/>
  <c r="AX723" i="2"/>
  <c r="AT724" i="2"/>
  <c r="AN724" i="2"/>
  <c r="AQ724" i="2"/>
  <c r="AO724" i="2"/>
  <c r="AP724" i="2"/>
  <c r="AM725" i="2"/>
  <c r="BG724" i="2"/>
  <c r="BA723" i="2"/>
  <c r="L726" i="2"/>
  <c r="T726" i="2" s="1"/>
  <c r="N726" i="2"/>
  <c r="P726" i="2"/>
  <c r="Q726" i="2"/>
  <c r="Y726" i="2" s="1"/>
  <c r="AI726" i="2" s="1"/>
  <c r="O726" i="2"/>
  <c r="W726" i="2" s="1"/>
  <c r="R726" i="2"/>
  <c r="Z726" i="2" s="1"/>
  <c r="AJ726" i="2" s="1"/>
  <c r="M726" i="2"/>
  <c r="AI725" i="2"/>
  <c r="V725" i="2"/>
  <c r="AF725" i="2" s="1"/>
  <c r="AE725" i="2"/>
  <c r="W725" i="2"/>
  <c r="AG725" i="2" s="1"/>
  <c r="X725" i="2"/>
  <c r="AH725" i="2" s="1"/>
  <c r="K727" i="2"/>
  <c r="AD725" i="2"/>
  <c r="AV724" i="2" l="1"/>
  <c r="BH724" i="2" s="1"/>
  <c r="AB725" i="2"/>
  <c r="AS725" i="2"/>
  <c r="AR725" i="2"/>
  <c r="BC724" i="2"/>
  <c r="BD724" i="2"/>
  <c r="BB724" i="2"/>
  <c r="S727" i="2"/>
  <c r="AA727" i="2"/>
  <c r="AK727" i="2" s="1"/>
  <c r="AY724" i="2"/>
  <c r="BA724" i="2"/>
  <c r="AZ724" i="2"/>
  <c r="AT725" i="2"/>
  <c r="BD725" i="2" s="1"/>
  <c r="AN725" i="2"/>
  <c r="AQ725" i="2"/>
  <c r="AO725" i="2"/>
  <c r="AP725" i="2"/>
  <c r="AM726" i="2"/>
  <c r="BG725" i="2"/>
  <c r="AX724" i="2"/>
  <c r="L727" i="2"/>
  <c r="T727" i="2" s="1"/>
  <c r="N727" i="2"/>
  <c r="P727" i="2"/>
  <c r="Q727" i="2"/>
  <c r="Y727" i="2" s="1"/>
  <c r="R727" i="2"/>
  <c r="Z727" i="2" s="1"/>
  <c r="AJ727" i="2" s="1"/>
  <c r="O727" i="2"/>
  <c r="M727" i="2"/>
  <c r="U727" i="2" s="1"/>
  <c r="V726" i="2"/>
  <c r="AF726" i="2" s="1"/>
  <c r="AG726" i="2"/>
  <c r="U726" i="2"/>
  <c r="AE726" i="2" s="1"/>
  <c r="X726" i="2"/>
  <c r="AH726" i="2" s="1"/>
  <c r="K728" i="2"/>
  <c r="AD726" i="2"/>
  <c r="AV725" i="2" l="1"/>
  <c r="BH725" i="2" s="1"/>
  <c r="AB726" i="2"/>
  <c r="AS726" i="2"/>
  <c r="AR726" i="2"/>
  <c r="BB725" i="2"/>
  <c r="BC725" i="2"/>
  <c r="S728" i="2"/>
  <c r="AA728" i="2"/>
  <c r="AK728" i="2" s="1"/>
  <c r="AT726" i="2"/>
  <c r="AO726" i="2"/>
  <c r="AP726" i="2"/>
  <c r="AM727" i="2"/>
  <c r="AQ726" i="2"/>
  <c r="AN726" i="2"/>
  <c r="BG726" i="2"/>
  <c r="AX725" i="2"/>
  <c r="AZ725" i="2"/>
  <c r="AY725" i="2"/>
  <c r="BA725" i="2"/>
  <c r="L728" i="2"/>
  <c r="N728" i="2"/>
  <c r="P728" i="2"/>
  <c r="Q728" i="2"/>
  <c r="O728" i="2"/>
  <c r="R728" i="2"/>
  <c r="Z728" i="2" s="1"/>
  <c r="AJ728" i="2" s="1"/>
  <c r="M728" i="2"/>
  <c r="U728" i="2" s="1"/>
  <c r="AI727" i="2"/>
  <c r="V727" i="2"/>
  <c r="AF727" i="2" s="1"/>
  <c r="AE727" i="2"/>
  <c r="W727" i="2"/>
  <c r="AG727" i="2" s="1"/>
  <c r="X727" i="2"/>
  <c r="AH727" i="2" s="1"/>
  <c r="K729" i="2"/>
  <c r="AD727" i="2"/>
  <c r="AV726" i="2" l="1"/>
  <c r="BH726" i="2" s="1"/>
  <c r="AB727" i="2"/>
  <c r="AS727" i="2"/>
  <c r="AR727" i="2"/>
  <c r="BD726" i="2"/>
  <c r="BB726" i="2"/>
  <c r="BC726" i="2"/>
  <c r="S729" i="2"/>
  <c r="AA729" i="2"/>
  <c r="AK729" i="2" s="1"/>
  <c r="AT727" i="2"/>
  <c r="AQ727" i="2"/>
  <c r="AO727" i="2"/>
  <c r="AP727" i="2"/>
  <c r="AM728" i="2"/>
  <c r="AN727" i="2"/>
  <c r="BG727" i="2"/>
  <c r="AZ726" i="2"/>
  <c r="AX726" i="2"/>
  <c r="AY726" i="2"/>
  <c r="BA726" i="2"/>
  <c r="L729" i="2"/>
  <c r="T729" i="2" s="1"/>
  <c r="N729" i="2"/>
  <c r="V729" i="2" s="1"/>
  <c r="P729" i="2"/>
  <c r="Q729" i="2"/>
  <c r="O729" i="2"/>
  <c r="W729" i="2" s="1"/>
  <c r="R729" i="2"/>
  <c r="Z729" i="2" s="1"/>
  <c r="AJ729" i="2" s="1"/>
  <c r="M729" i="2"/>
  <c r="Y728" i="2"/>
  <c r="AI728" i="2" s="1"/>
  <c r="X728" i="2"/>
  <c r="AH728" i="2" s="1"/>
  <c r="T728" i="2"/>
  <c r="AE728" i="2"/>
  <c r="W728" i="2"/>
  <c r="AG728" i="2" s="1"/>
  <c r="V728" i="2"/>
  <c r="AF728" i="2" s="1"/>
  <c r="K730" i="2"/>
  <c r="BD727" i="2" l="1"/>
  <c r="AV727" i="2"/>
  <c r="BH727" i="2" s="1"/>
  <c r="AB728" i="2"/>
  <c r="BB727" i="2"/>
  <c r="AS728" i="2"/>
  <c r="AR728" i="2"/>
  <c r="BC727" i="2"/>
  <c r="S730" i="2"/>
  <c r="AA730" i="2"/>
  <c r="AK730" i="2" s="1"/>
  <c r="AZ727" i="2"/>
  <c r="AY727" i="2"/>
  <c r="AX727" i="2"/>
  <c r="BA727" i="2"/>
  <c r="AT728" i="2"/>
  <c r="AN728" i="2"/>
  <c r="AQ728" i="2"/>
  <c r="AM729" i="2"/>
  <c r="AO728" i="2"/>
  <c r="AP728" i="2"/>
  <c r="BG728" i="2"/>
  <c r="L730" i="2"/>
  <c r="T730" i="2" s="1"/>
  <c r="N730" i="2"/>
  <c r="P730" i="2"/>
  <c r="Q730" i="2"/>
  <c r="Y730" i="2" s="1"/>
  <c r="AI730" i="2" s="1"/>
  <c r="O730" i="2"/>
  <c r="W730" i="2" s="1"/>
  <c r="R730" i="2"/>
  <c r="Z730" i="2" s="1"/>
  <c r="AJ730" i="2" s="1"/>
  <c r="M730" i="2"/>
  <c r="AD728" i="2"/>
  <c r="Y729" i="2"/>
  <c r="AI729" i="2" s="1"/>
  <c r="AF729" i="2"/>
  <c r="X729" i="2"/>
  <c r="AH729" i="2" s="1"/>
  <c r="AG729" i="2"/>
  <c r="U729" i="2"/>
  <c r="AE729" i="2" s="1"/>
  <c r="K731" i="2"/>
  <c r="AD729" i="2"/>
  <c r="BD728" i="2" l="1"/>
  <c r="AV728" i="2"/>
  <c r="BH728" i="2" s="1"/>
  <c r="AB729" i="2"/>
  <c r="AS729" i="2"/>
  <c r="AR729" i="2"/>
  <c r="BB728" i="2"/>
  <c r="BC728" i="2"/>
  <c r="S731" i="2"/>
  <c r="AA731" i="2" s="1"/>
  <c r="AK731" i="2" s="1"/>
  <c r="AY728" i="2"/>
  <c r="BA728" i="2"/>
  <c r="AZ728" i="2"/>
  <c r="AX728" i="2"/>
  <c r="AT729" i="2"/>
  <c r="AO729" i="2"/>
  <c r="AP729" i="2"/>
  <c r="AM730" i="2"/>
  <c r="AN729" i="2"/>
  <c r="AQ729" i="2"/>
  <c r="BG729" i="2"/>
  <c r="L731" i="2"/>
  <c r="T731" i="2" s="1"/>
  <c r="N731" i="2"/>
  <c r="P731" i="2"/>
  <c r="Q731" i="2"/>
  <c r="O731" i="2"/>
  <c r="W731" i="2" s="1"/>
  <c r="R731" i="2"/>
  <c r="Z731" i="2" s="1"/>
  <c r="AJ731" i="2" s="1"/>
  <c r="M731" i="2"/>
  <c r="V730" i="2"/>
  <c r="AF730" i="2" s="1"/>
  <c r="AG730" i="2"/>
  <c r="U730" i="2"/>
  <c r="AE730" i="2" s="1"/>
  <c r="X730" i="2"/>
  <c r="AH730" i="2" s="1"/>
  <c r="K732" i="2"/>
  <c r="AD730" i="2"/>
  <c r="BD729" i="2" l="1"/>
  <c r="AV729" i="2"/>
  <c r="AB730" i="2"/>
  <c r="AS730" i="2"/>
  <c r="AR730" i="2"/>
  <c r="BB729" i="2"/>
  <c r="BC729" i="2"/>
  <c r="S732" i="2"/>
  <c r="AA732" i="2"/>
  <c r="AK732" i="2" s="1"/>
  <c r="AZ729" i="2"/>
  <c r="AX729" i="2"/>
  <c r="AT730" i="2"/>
  <c r="AM731" i="2"/>
  <c r="AN730" i="2"/>
  <c r="AQ730" i="2"/>
  <c r="AO730" i="2"/>
  <c r="AP730" i="2"/>
  <c r="BG730" i="2"/>
  <c r="BA729" i="2"/>
  <c r="AY729" i="2"/>
  <c r="L732" i="2"/>
  <c r="T732" i="2" s="1"/>
  <c r="N732" i="2"/>
  <c r="V732" i="2" s="1"/>
  <c r="P732" i="2"/>
  <c r="Q732" i="2"/>
  <c r="O732" i="2"/>
  <c r="R732" i="2"/>
  <c r="Z732" i="2" s="1"/>
  <c r="AJ732" i="2" s="1"/>
  <c r="M732" i="2"/>
  <c r="Y731" i="2"/>
  <c r="AI731" i="2" s="1"/>
  <c r="X731" i="2"/>
  <c r="AH731" i="2" s="1"/>
  <c r="AG731" i="2"/>
  <c r="U731" i="2"/>
  <c r="AE731" i="2" s="1"/>
  <c r="V731" i="2"/>
  <c r="AF731" i="2" s="1"/>
  <c r="K733" i="2"/>
  <c r="AD731" i="2"/>
  <c r="AV730" i="2" l="1"/>
  <c r="BH730" i="2" s="1"/>
  <c r="AB731" i="2"/>
  <c r="BD730" i="2"/>
  <c r="BB730" i="2"/>
  <c r="AS731" i="2"/>
  <c r="AR731" i="2"/>
  <c r="BC730" i="2"/>
  <c r="S733" i="2"/>
  <c r="AA733" i="2"/>
  <c r="AK733" i="2" s="1"/>
  <c r="AZ730" i="2"/>
  <c r="AY730" i="2"/>
  <c r="AT731" i="2"/>
  <c r="AN731" i="2"/>
  <c r="AQ731" i="2"/>
  <c r="AO731" i="2"/>
  <c r="AP731" i="2"/>
  <c r="AM732" i="2"/>
  <c r="BG731" i="2"/>
  <c r="BA730" i="2"/>
  <c r="AX730" i="2"/>
  <c r="L733" i="2"/>
  <c r="T733" i="2" s="1"/>
  <c r="N733" i="2"/>
  <c r="P733" i="2"/>
  <c r="Q733" i="2"/>
  <c r="Y733" i="2" s="1"/>
  <c r="O733" i="2"/>
  <c r="W733" i="2" s="1"/>
  <c r="R733" i="2"/>
  <c r="Z733" i="2" s="1"/>
  <c r="AJ733" i="2" s="1"/>
  <c r="M733" i="2"/>
  <c r="Y732" i="2"/>
  <c r="AI732" i="2" s="1"/>
  <c r="W732" i="2"/>
  <c r="AG732" i="2" s="1"/>
  <c r="AF732" i="2"/>
  <c r="U732" i="2"/>
  <c r="AE732" i="2" s="1"/>
  <c r="X732" i="2"/>
  <c r="AH732" i="2" s="1"/>
  <c r="K734" i="2"/>
  <c r="AD732" i="2"/>
  <c r="BD731" i="2" l="1"/>
  <c r="AV731" i="2"/>
  <c r="BH731" i="2" s="1"/>
  <c r="AB732" i="2"/>
  <c r="BB731" i="2"/>
  <c r="BC731" i="2"/>
  <c r="AS732" i="2"/>
  <c r="AR732" i="2"/>
  <c r="S734" i="2"/>
  <c r="AA734" i="2" s="1"/>
  <c r="AK734" i="2" s="1"/>
  <c r="BA731" i="2"/>
  <c r="AT732" i="2"/>
  <c r="AQ732" i="2"/>
  <c r="AO732" i="2"/>
  <c r="AP732" i="2"/>
  <c r="AN732" i="2"/>
  <c r="AM733" i="2"/>
  <c r="BG732" i="2"/>
  <c r="AX731" i="2"/>
  <c r="AZ731" i="2"/>
  <c r="AY731" i="2"/>
  <c r="L734" i="2"/>
  <c r="T734" i="2" s="1"/>
  <c r="N734" i="2"/>
  <c r="P734" i="2"/>
  <c r="Q734" i="2"/>
  <c r="O734" i="2"/>
  <c r="W734" i="2" s="1"/>
  <c r="R734" i="2"/>
  <c r="Z734" i="2" s="1"/>
  <c r="AJ734" i="2" s="1"/>
  <c r="M734" i="2"/>
  <c r="AI733" i="2"/>
  <c r="X733" i="2"/>
  <c r="AH733" i="2" s="1"/>
  <c r="AG733" i="2"/>
  <c r="U733" i="2"/>
  <c r="AE733" i="2" s="1"/>
  <c r="V733" i="2"/>
  <c r="AF733" i="2" s="1"/>
  <c r="K735" i="2"/>
  <c r="AD733" i="2"/>
  <c r="BB732" i="2" l="1"/>
  <c r="BD732" i="2"/>
  <c r="BC732" i="2"/>
  <c r="AV732" i="2"/>
  <c r="BH732" i="2" s="1"/>
  <c r="AB733" i="2"/>
  <c r="AS733" i="2"/>
  <c r="AR733" i="2"/>
  <c r="S735" i="2"/>
  <c r="AA735" i="2"/>
  <c r="AK735" i="2" s="1"/>
  <c r="AY732" i="2"/>
  <c r="AT733" i="2"/>
  <c r="AM734" i="2"/>
  <c r="AN733" i="2"/>
  <c r="AQ733" i="2"/>
  <c r="AO733" i="2"/>
  <c r="AP733" i="2"/>
  <c r="BG733" i="2"/>
  <c r="BA732" i="2"/>
  <c r="AX732" i="2"/>
  <c r="AZ732" i="2"/>
  <c r="L735" i="2"/>
  <c r="T735" i="2" s="1"/>
  <c r="N735" i="2"/>
  <c r="V735" i="2" s="1"/>
  <c r="P735" i="2"/>
  <c r="Q735" i="2"/>
  <c r="Y735" i="2" s="1"/>
  <c r="R735" i="2"/>
  <c r="Z735" i="2" s="1"/>
  <c r="AJ735" i="2" s="1"/>
  <c r="O735" i="2"/>
  <c r="M735" i="2"/>
  <c r="Y734" i="2"/>
  <c r="AI734" i="2" s="1"/>
  <c r="V734" i="2"/>
  <c r="AG734" i="2"/>
  <c r="U734" i="2"/>
  <c r="AE734" i="2" s="1"/>
  <c r="X734" i="2"/>
  <c r="AH734" i="2" s="1"/>
  <c r="K736" i="2"/>
  <c r="AD734" i="2"/>
  <c r="AV733" i="2" l="1"/>
  <c r="BH733" i="2" s="1"/>
  <c r="AB734" i="2"/>
  <c r="AS734" i="2"/>
  <c r="AR734" i="2"/>
  <c r="BB733" i="2"/>
  <c r="BD733" i="2"/>
  <c r="BC733" i="2"/>
  <c r="S736" i="2"/>
  <c r="AA736" i="2"/>
  <c r="AK736" i="2" s="1"/>
  <c r="AZ733" i="2"/>
  <c r="AY733" i="2"/>
  <c r="AX733" i="2"/>
  <c r="AT734" i="2"/>
  <c r="AN734" i="2"/>
  <c r="AQ734" i="2"/>
  <c r="AM735" i="2"/>
  <c r="AO734" i="2"/>
  <c r="AP734" i="2"/>
  <c r="BG734" i="2"/>
  <c r="BA733" i="2"/>
  <c r="L736" i="2"/>
  <c r="T736" i="2" s="1"/>
  <c r="N736" i="2"/>
  <c r="P736" i="2"/>
  <c r="X736" i="2" s="1"/>
  <c r="Q736" i="2"/>
  <c r="O736" i="2"/>
  <c r="R736" i="2"/>
  <c r="Z736" i="2" s="1"/>
  <c r="AJ736" i="2" s="1"/>
  <c r="M736" i="2"/>
  <c r="AI735" i="2"/>
  <c r="AF734" i="2"/>
  <c r="U735" i="2"/>
  <c r="AE735" i="2" s="1"/>
  <c r="AF735" i="2"/>
  <c r="W735" i="2"/>
  <c r="AG735" i="2" s="1"/>
  <c r="X735" i="2"/>
  <c r="AH735" i="2" s="1"/>
  <c r="K737" i="2"/>
  <c r="AD735" i="2"/>
  <c r="AV734" i="2" l="1"/>
  <c r="BH734" i="2" s="1"/>
  <c r="AB735" i="2"/>
  <c r="AS735" i="2"/>
  <c r="AR735" i="2"/>
  <c r="BB734" i="2"/>
  <c r="BD734" i="2"/>
  <c r="BC734" i="2"/>
  <c r="S737" i="2"/>
  <c r="AA737" i="2"/>
  <c r="AK737" i="2" s="1"/>
  <c r="AY734" i="2"/>
  <c r="AT735" i="2"/>
  <c r="AQ735" i="2"/>
  <c r="AN735" i="2"/>
  <c r="AO735" i="2"/>
  <c r="AP735" i="2"/>
  <c r="AM736" i="2"/>
  <c r="BG735" i="2"/>
  <c r="BA734" i="2"/>
  <c r="AZ734" i="2"/>
  <c r="AX734" i="2"/>
  <c r="L737" i="2"/>
  <c r="T737" i="2" s="1"/>
  <c r="N737" i="2"/>
  <c r="P737" i="2"/>
  <c r="Q737" i="2"/>
  <c r="Y737" i="2" s="1"/>
  <c r="O737" i="2"/>
  <c r="W737" i="2" s="1"/>
  <c r="R737" i="2"/>
  <c r="Z737" i="2" s="1"/>
  <c r="AJ737" i="2" s="1"/>
  <c r="M737" i="2"/>
  <c r="Y736" i="2"/>
  <c r="AI736" i="2" s="1"/>
  <c r="U736" i="2"/>
  <c r="AE736" i="2" s="1"/>
  <c r="AH736" i="2"/>
  <c r="W736" i="2"/>
  <c r="AG736" i="2" s="1"/>
  <c r="V736" i="2"/>
  <c r="AF736" i="2" s="1"/>
  <c r="K738" i="2"/>
  <c r="AD736" i="2"/>
  <c r="BD735" i="2" l="1"/>
  <c r="AV735" i="2"/>
  <c r="BH735" i="2" s="1"/>
  <c r="AB736" i="2"/>
  <c r="AS736" i="2"/>
  <c r="AR736" i="2"/>
  <c r="BB735" i="2"/>
  <c r="BC735" i="2"/>
  <c r="S738" i="2"/>
  <c r="AA738" i="2"/>
  <c r="AK738" i="2" s="1"/>
  <c r="AY735" i="2"/>
  <c r="AX735" i="2"/>
  <c r="AT736" i="2"/>
  <c r="AN736" i="2"/>
  <c r="AQ736" i="2"/>
  <c r="AO736" i="2"/>
  <c r="AP736" i="2"/>
  <c r="AM737" i="2"/>
  <c r="BG736" i="2"/>
  <c r="BA735" i="2"/>
  <c r="AZ735" i="2"/>
  <c r="L738" i="2"/>
  <c r="T738" i="2" s="1"/>
  <c r="N738" i="2"/>
  <c r="P738" i="2"/>
  <c r="Q738" i="2"/>
  <c r="O738" i="2"/>
  <c r="W738" i="2" s="1"/>
  <c r="R738" i="2"/>
  <c r="Z738" i="2" s="1"/>
  <c r="AJ738" i="2" s="1"/>
  <c r="M738" i="2"/>
  <c r="AI737" i="2"/>
  <c r="X737" i="2"/>
  <c r="AH737" i="2" s="1"/>
  <c r="AG737" i="2"/>
  <c r="U737" i="2"/>
  <c r="AE737" i="2" s="1"/>
  <c r="V737" i="2"/>
  <c r="AF737" i="2" s="1"/>
  <c r="K739" i="2"/>
  <c r="AD737" i="2"/>
  <c r="BD736" i="2" l="1"/>
  <c r="AV736" i="2"/>
  <c r="BH736" i="2" s="1"/>
  <c r="AB737" i="2"/>
  <c r="AR737" i="2"/>
  <c r="AS737" i="2"/>
  <c r="BB736" i="2"/>
  <c r="BC736" i="2"/>
  <c r="S739" i="2"/>
  <c r="AA739" i="2"/>
  <c r="AK739" i="2" s="1"/>
  <c r="AZ736" i="2"/>
  <c r="AY736" i="2"/>
  <c r="BA736" i="2"/>
  <c r="AT737" i="2"/>
  <c r="AN737" i="2"/>
  <c r="AQ737" i="2"/>
  <c r="AO737" i="2"/>
  <c r="AP737" i="2"/>
  <c r="AM738" i="2"/>
  <c r="BG737" i="2"/>
  <c r="AX736" i="2"/>
  <c r="L739" i="2"/>
  <c r="T739" i="2" s="1"/>
  <c r="N739" i="2"/>
  <c r="P739" i="2"/>
  <c r="Q739" i="2"/>
  <c r="R739" i="2"/>
  <c r="Z739" i="2" s="1"/>
  <c r="AJ739" i="2" s="1"/>
  <c r="O739" i="2"/>
  <c r="M739" i="2"/>
  <c r="Y738" i="2"/>
  <c r="AI738" i="2" s="1"/>
  <c r="V738" i="2"/>
  <c r="AG738" i="2"/>
  <c r="U738" i="2"/>
  <c r="AE738" i="2" s="1"/>
  <c r="X738" i="2"/>
  <c r="AH738" i="2" s="1"/>
  <c r="K740" i="2"/>
  <c r="AD738" i="2"/>
  <c r="BD737" i="2" l="1"/>
  <c r="AV737" i="2"/>
  <c r="BH737" i="2" s="1"/>
  <c r="AB738" i="2"/>
  <c r="AS738" i="2"/>
  <c r="AR738" i="2"/>
  <c r="BC737" i="2"/>
  <c r="BB737" i="2"/>
  <c r="S740" i="2"/>
  <c r="AA740" i="2"/>
  <c r="AK740" i="2" s="1"/>
  <c r="BA737" i="2"/>
  <c r="AT738" i="2"/>
  <c r="AQ738" i="2"/>
  <c r="AO738" i="2"/>
  <c r="AP738" i="2"/>
  <c r="AM739" i="2"/>
  <c r="AN738" i="2"/>
  <c r="BG738" i="2"/>
  <c r="AX737" i="2"/>
  <c r="AZ737" i="2"/>
  <c r="AY737" i="2"/>
  <c r="L740" i="2"/>
  <c r="T740" i="2" s="1"/>
  <c r="N740" i="2"/>
  <c r="P740" i="2"/>
  <c r="Q740" i="2"/>
  <c r="Y740" i="2" s="1"/>
  <c r="O740" i="2"/>
  <c r="R740" i="2"/>
  <c r="Z740" i="2" s="1"/>
  <c r="AJ740" i="2" s="1"/>
  <c r="M740" i="2"/>
  <c r="U740" i="2" s="1"/>
  <c r="Y739" i="2"/>
  <c r="AI739" i="2" s="1"/>
  <c r="U739" i="2"/>
  <c r="AE739" i="2" s="1"/>
  <c r="V739" i="2"/>
  <c r="AF739" i="2" s="1"/>
  <c r="AF738" i="2"/>
  <c r="W739" i="2"/>
  <c r="AG739" i="2" s="1"/>
  <c r="X739" i="2"/>
  <c r="AH739" i="2" s="1"/>
  <c r="AD739" i="2"/>
  <c r="K741" i="2"/>
  <c r="BD738" i="2" l="1"/>
  <c r="AV738" i="2"/>
  <c r="BH738" i="2" s="1"/>
  <c r="AB739" i="2"/>
  <c r="BB738" i="2"/>
  <c r="AS739" i="2"/>
  <c r="AR739" i="2"/>
  <c r="BC738" i="2"/>
  <c r="S741" i="2"/>
  <c r="AA741" i="2"/>
  <c r="AK741" i="2" s="1"/>
  <c r="AY738" i="2"/>
  <c r="BA738" i="2"/>
  <c r="AZ738" i="2"/>
  <c r="AX738" i="2"/>
  <c r="AT739" i="2"/>
  <c r="AN739" i="2"/>
  <c r="AQ739" i="2"/>
  <c r="AO739" i="2"/>
  <c r="AP739" i="2"/>
  <c r="AM740" i="2"/>
  <c r="BG739" i="2"/>
  <c r="L741" i="2"/>
  <c r="T741" i="2" s="1"/>
  <c r="N741" i="2"/>
  <c r="V741" i="2" s="1"/>
  <c r="P741" i="2"/>
  <c r="Q741" i="2"/>
  <c r="R741" i="2"/>
  <c r="Z741" i="2" s="1"/>
  <c r="AJ741" i="2" s="1"/>
  <c r="O741" i="2"/>
  <c r="M741" i="2"/>
  <c r="U741" i="2" s="1"/>
  <c r="AI740" i="2"/>
  <c r="X740" i="2"/>
  <c r="AH740" i="2" s="1"/>
  <c r="AE740" i="2"/>
  <c r="W740" i="2"/>
  <c r="AG740" i="2" s="1"/>
  <c r="V740" i="2"/>
  <c r="K742" i="2"/>
  <c r="AD740" i="2"/>
  <c r="AB740" i="2" l="1"/>
  <c r="AV739" i="2"/>
  <c r="BH739" i="2" s="1"/>
  <c r="BB739" i="2"/>
  <c r="BC739" i="2"/>
  <c r="AS740" i="2"/>
  <c r="AR740" i="2"/>
  <c r="BD739" i="2"/>
  <c r="S742" i="2"/>
  <c r="AA742" i="2"/>
  <c r="AK742" i="2" s="1"/>
  <c r="AY739" i="2"/>
  <c r="BA739" i="2"/>
  <c r="AT740" i="2"/>
  <c r="BD740" i="2" s="1"/>
  <c r="AN740" i="2"/>
  <c r="AQ740" i="2"/>
  <c r="AM741" i="2"/>
  <c r="AO740" i="2"/>
  <c r="AP740" i="2"/>
  <c r="BG740" i="2"/>
  <c r="AX739" i="2"/>
  <c r="AZ739" i="2"/>
  <c r="L742" i="2"/>
  <c r="T742" i="2" s="1"/>
  <c r="N742" i="2"/>
  <c r="P742" i="2"/>
  <c r="Q742" i="2"/>
  <c r="Y742" i="2" s="1"/>
  <c r="O742" i="2"/>
  <c r="W742" i="2" s="1"/>
  <c r="R742" i="2"/>
  <c r="Z742" i="2" s="1"/>
  <c r="AJ742" i="2" s="1"/>
  <c r="M742" i="2"/>
  <c r="Y741" i="2"/>
  <c r="AI741" i="2" s="1"/>
  <c r="AF740" i="2"/>
  <c r="AE741" i="2"/>
  <c r="AF741" i="2"/>
  <c r="W741" i="2"/>
  <c r="AG741" i="2" s="1"/>
  <c r="X741" i="2"/>
  <c r="AH741" i="2" s="1"/>
  <c r="K743" i="2"/>
  <c r="AD741" i="2"/>
  <c r="BC740" i="2" l="1"/>
  <c r="AB741" i="2"/>
  <c r="AV740" i="2"/>
  <c r="BH740" i="2" s="1"/>
  <c r="BB740" i="2"/>
  <c r="AS741" i="2"/>
  <c r="AR741" i="2"/>
  <c r="S743" i="2"/>
  <c r="AA743" i="2"/>
  <c r="AK743" i="2" s="1"/>
  <c r="AY740" i="2"/>
  <c r="AT741" i="2"/>
  <c r="AO741" i="2"/>
  <c r="AP741" i="2"/>
  <c r="AM742" i="2"/>
  <c r="AN741" i="2"/>
  <c r="AQ741" i="2"/>
  <c r="BG741" i="2"/>
  <c r="BA740" i="2"/>
  <c r="AZ740" i="2"/>
  <c r="AX740" i="2"/>
  <c r="L743" i="2"/>
  <c r="T743" i="2" s="1"/>
  <c r="N743" i="2"/>
  <c r="P743" i="2"/>
  <c r="Q743" i="2"/>
  <c r="Y743" i="2" s="1"/>
  <c r="AI743" i="2" s="1"/>
  <c r="R743" i="2"/>
  <c r="Z743" i="2" s="1"/>
  <c r="AJ743" i="2" s="1"/>
  <c r="O743" i="2"/>
  <c r="W743" i="2" s="1"/>
  <c r="M743" i="2"/>
  <c r="AI742" i="2"/>
  <c r="V742" i="2"/>
  <c r="AF742" i="2" s="1"/>
  <c r="AG742" i="2"/>
  <c r="U742" i="2"/>
  <c r="AE742" i="2" s="1"/>
  <c r="X742" i="2"/>
  <c r="AH742" i="2" s="1"/>
  <c r="AD742" i="2"/>
  <c r="K744" i="2"/>
  <c r="AV741" i="2" l="1"/>
  <c r="BH741" i="2" s="1"/>
  <c r="AB742" i="2"/>
  <c r="AS742" i="2"/>
  <c r="AR742" i="2"/>
  <c r="BB741" i="2"/>
  <c r="BD741" i="2"/>
  <c r="BC741" i="2"/>
  <c r="S744" i="2"/>
  <c r="AA744" i="2"/>
  <c r="AK744" i="2" s="1"/>
  <c r="AZ741" i="2"/>
  <c r="BA741" i="2"/>
  <c r="AY741" i="2"/>
  <c r="AX741" i="2"/>
  <c r="AT742" i="2"/>
  <c r="AN742" i="2"/>
  <c r="AM743" i="2"/>
  <c r="AQ742" i="2"/>
  <c r="AO742" i="2"/>
  <c r="AP742" i="2"/>
  <c r="BG742" i="2"/>
  <c r="L744" i="2"/>
  <c r="N744" i="2"/>
  <c r="V744" i="2" s="1"/>
  <c r="P744" i="2"/>
  <c r="Q744" i="2"/>
  <c r="O744" i="2"/>
  <c r="R744" i="2"/>
  <c r="Z744" i="2" s="1"/>
  <c r="AJ744" i="2" s="1"/>
  <c r="M744" i="2"/>
  <c r="X743" i="2"/>
  <c r="AH743" i="2" s="1"/>
  <c r="AG743" i="2"/>
  <c r="U743" i="2"/>
  <c r="AE743" i="2" s="1"/>
  <c r="V743" i="2"/>
  <c r="AF743" i="2" s="1"/>
  <c r="K745" i="2"/>
  <c r="AD743" i="2"/>
  <c r="AV742" i="2" l="1"/>
  <c r="BH742" i="2" s="1"/>
  <c r="AB743" i="2"/>
  <c r="AS743" i="2"/>
  <c r="AR743" i="2"/>
  <c r="BD742" i="2"/>
  <c r="BB742" i="2"/>
  <c r="BC742" i="2"/>
  <c r="S745" i="2"/>
  <c r="AA745" i="2"/>
  <c r="AK745" i="2" s="1"/>
  <c r="BA742" i="2"/>
  <c r="AZ742" i="2"/>
  <c r="AT743" i="2"/>
  <c r="BD743" i="2" s="1"/>
  <c r="AO743" i="2"/>
  <c r="AP743" i="2"/>
  <c r="AM744" i="2"/>
  <c r="AN743" i="2"/>
  <c r="AQ743" i="2"/>
  <c r="BG743" i="2"/>
  <c r="AX742" i="2"/>
  <c r="AY742" i="2"/>
  <c r="L745" i="2"/>
  <c r="T745" i="2" s="1"/>
  <c r="N745" i="2"/>
  <c r="P745" i="2"/>
  <c r="X745" i="2" s="1"/>
  <c r="Q745" i="2"/>
  <c r="O745" i="2"/>
  <c r="R745" i="2"/>
  <c r="Z745" i="2" s="1"/>
  <c r="AJ745" i="2" s="1"/>
  <c r="M745" i="2"/>
  <c r="Y744" i="2"/>
  <c r="AI744" i="2" s="1"/>
  <c r="W744" i="2"/>
  <c r="AG744" i="2" s="1"/>
  <c r="AF744" i="2"/>
  <c r="U744" i="2"/>
  <c r="AE744" i="2" s="1"/>
  <c r="X744" i="2"/>
  <c r="AH744" i="2" s="1"/>
  <c r="T744" i="2"/>
  <c r="K746" i="2"/>
  <c r="AB744" i="2" l="1"/>
  <c r="AV743" i="2"/>
  <c r="BH743" i="2" s="1"/>
  <c r="AS744" i="2"/>
  <c r="AR744" i="2"/>
  <c r="BB743" i="2"/>
  <c r="BC743" i="2"/>
  <c r="S746" i="2"/>
  <c r="AA746" i="2"/>
  <c r="AK746" i="2" s="1"/>
  <c r="AT744" i="2"/>
  <c r="AN744" i="2"/>
  <c r="AQ744" i="2"/>
  <c r="AO744" i="2"/>
  <c r="AP744" i="2"/>
  <c r="AM745" i="2"/>
  <c r="BG744" i="2"/>
  <c r="AZ743" i="2"/>
  <c r="BA743" i="2"/>
  <c r="AY743" i="2"/>
  <c r="AX743" i="2"/>
  <c r="L746" i="2"/>
  <c r="T746" i="2" s="1"/>
  <c r="N746" i="2"/>
  <c r="P746" i="2"/>
  <c r="Q746" i="2"/>
  <c r="O746" i="2"/>
  <c r="W746" i="2" s="1"/>
  <c r="R746" i="2"/>
  <c r="Z746" i="2" s="1"/>
  <c r="AJ746" i="2" s="1"/>
  <c r="M746" i="2"/>
  <c r="AD744" i="2"/>
  <c r="Y745" i="2"/>
  <c r="AI745" i="2" s="1"/>
  <c r="W745" i="2"/>
  <c r="AG745" i="2" s="1"/>
  <c r="AH745" i="2"/>
  <c r="U745" i="2"/>
  <c r="AE745" i="2" s="1"/>
  <c r="V745" i="2"/>
  <c r="AF745" i="2" s="1"/>
  <c r="K747" i="2"/>
  <c r="AD745" i="2"/>
  <c r="BD744" i="2" l="1"/>
  <c r="AV744" i="2"/>
  <c r="BH744" i="2" s="1"/>
  <c r="AB745" i="2"/>
  <c r="BB744" i="2"/>
  <c r="AR745" i="2"/>
  <c r="AS745" i="2"/>
  <c r="BC744" i="2"/>
  <c r="S747" i="2"/>
  <c r="AA747" i="2"/>
  <c r="AK747" i="2" s="1"/>
  <c r="AY744" i="2"/>
  <c r="BA744" i="2"/>
  <c r="AT745" i="2"/>
  <c r="AN745" i="2"/>
  <c r="AQ745" i="2"/>
  <c r="AO745" i="2"/>
  <c r="AP745" i="2"/>
  <c r="AM746" i="2"/>
  <c r="BG745" i="2"/>
  <c r="AX744" i="2"/>
  <c r="AZ744" i="2"/>
  <c r="L747" i="2"/>
  <c r="T747" i="2" s="1"/>
  <c r="N747" i="2"/>
  <c r="V747" i="2" s="1"/>
  <c r="P747" i="2"/>
  <c r="Q747" i="2"/>
  <c r="O747" i="2"/>
  <c r="R747" i="2"/>
  <c r="Z747" i="2" s="1"/>
  <c r="AJ747" i="2" s="1"/>
  <c r="M747" i="2"/>
  <c r="Y746" i="2"/>
  <c r="AI746" i="2" s="1"/>
  <c r="V746" i="2"/>
  <c r="AF746" i="2" s="1"/>
  <c r="AG746" i="2"/>
  <c r="U746" i="2"/>
  <c r="AE746" i="2" s="1"/>
  <c r="X746" i="2"/>
  <c r="AH746" i="2" s="1"/>
  <c r="K748" i="2"/>
  <c r="AD746" i="2"/>
  <c r="BD745" i="2" l="1"/>
  <c r="AB746" i="2"/>
  <c r="AV745" i="2"/>
  <c r="AS746" i="2"/>
  <c r="AR746" i="2"/>
  <c r="BC745" i="2"/>
  <c r="BB745" i="2"/>
  <c r="S748" i="2"/>
  <c r="AA748" i="2"/>
  <c r="AK748" i="2" s="1"/>
  <c r="AY745" i="2"/>
  <c r="BA745" i="2"/>
  <c r="AT746" i="2"/>
  <c r="BD746" i="2" s="1"/>
  <c r="AO746" i="2"/>
  <c r="AP746" i="2"/>
  <c r="AM747" i="2"/>
  <c r="AN746" i="2"/>
  <c r="AQ746" i="2"/>
  <c r="BG746" i="2"/>
  <c r="AX745" i="2"/>
  <c r="AZ745" i="2"/>
  <c r="L748" i="2"/>
  <c r="T748" i="2" s="1"/>
  <c r="N748" i="2"/>
  <c r="P748" i="2"/>
  <c r="X748" i="2" s="1"/>
  <c r="Q748" i="2"/>
  <c r="Y748" i="2" s="1"/>
  <c r="O748" i="2"/>
  <c r="R748" i="2"/>
  <c r="Z748" i="2" s="1"/>
  <c r="AJ748" i="2" s="1"/>
  <c r="M748" i="2"/>
  <c r="AD747" i="2"/>
  <c r="Y747" i="2"/>
  <c r="AI747" i="2" s="1"/>
  <c r="U747" i="2"/>
  <c r="AE747" i="2" s="1"/>
  <c r="AF747" i="2"/>
  <c r="W747" i="2"/>
  <c r="AG747" i="2" s="1"/>
  <c r="X747" i="2"/>
  <c r="AH747" i="2" s="1"/>
  <c r="K749" i="2"/>
  <c r="AV746" i="2" l="1"/>
  <c r="BH746" i="2" s="1"/>
  <c r="AB747" i="2"/>
  <c r="BB746" i="2"/>
  <c r="AS747" i="2"/>
  <c r="AR747" i="2"/>
  <c r="BC746" i="2"/>
  <c r="S749" i="2"/>
  <c r="AA749" i="2"/>
  <c r="AK749" i="2" s="1"/>
  <c r="BA746" i="2"/>
  <c r="AY746" i="2"/>
  <c r="AX746" i="2"/>
  <c r="AT747" i="2"/>
  <c r="AQ747" i="2"/>
  <c r="AM748" i="2"/>
  <c r="AO747" i="2"/>
  <c r="AP747" i="2"/>
  <c r="AN747" i="2"/>
  <c r="BG747" i="2"/>
  <c r="AZ746" i="2"/>
  <c r="L749" i="2"/>
  <c r="T749" i="2" s="1"/>
  <c r="N749" i="2"/>
  <c r="V749" i="2" s="1"/>
  <c r="P749" i="2"/>
  <c r="Q749" i="2"/>
  <c r="Y749" i="2" s="1"/>
  <c r="AI749" i="2" s="1"/>
  <c r="O749" i="2"/>
  <c r="R749" i="2"/>
  <c r="Z749" i="2" s="1"/>
  <c r="AJ749" i="2" s="1"/>
  <c r="M749" i="2"/>
  <c r="U749" i="2" s="1"/>
  <c r="AI748" i="2"/>
  <c r="U748" i="2"/>
  <c r="AE748" i="2" s="1"/>
  <c r="AH748" i="2"/>
  <c r="W748" i="2"/>
  <c r="AG748" i="2" s="1"/>
  <c r="V748" i="2"/>
  <c r="AF748" i="2" s="1"/>
  <c r="K750" i="2"/>
  <c r="AD748" i="2"/>
  <c r="BD747" i="2" l="1"/>
  <c r="BB747" i="2"/>
  <c r="AB748" i="2"/>
  <c r="AV747" i="2"/>
  <c r="BH747" i="2" s="1"/>
  <c r="AS748" i="2"/>
  <c r="AR748" i="2"/>
  <c r="BC747" i="2"/>
  <c r="S750" i="2"/>
  <c r="AA750" i="2"/>
  <c r="AK750" i="2" s="1"/>
  <c r="AY747" i="2"/>
  <c r="AZ747" i="2"/>
  <c r="AT748" i="2"/>
  <c r="AM749" i="2"/>
  <c r="AN748" i="2"/>
  <c r="AQ748" i="2"/>
  <c r="AO748" i="2"/>
  <c r="AP748" i="2"/>
  <c r="BG748" i="2"/>
  <c r="AX747" i="2"/>
  <c r="BA747" i="2"/>
  <c r="L750" i="2"/>
  <c r="T750" i="2" s="1"/>
  <c r="N750" i="2"/>
  <c r="V750" i="2" s="1"/>
  <c r="P750" i="2"/>
  <c r="Q750" i="2"/>
  <c r="O750" i="2"/>
  <c r="W750" i="2" s="1"/>
  <c r="R750" i="2"/>
  <c r="Z750" i="2" s="1"/>
  <c r="AJ750" i="2" s="1"/>
  <c r="M750" i="2"/>
  <c r="AF749" i="2"/>
  <c r="AE749" i="2"/>
  <c r="W749" i="2"/>
  <c r="AG749" i="2" s="1"/>
  <c r="X749" i="2"/>
  <c r="AH749" i="2" s="1"/>
  <c r="K751" i="2"/>
  <c r="AD749" i="2"/>
  <c r="AV748" i="2" l="1"/>
  <c r="BH748" i="2" s="1"/>
  <c r="AB749" i="2"/>
  <c r="AR749" i="2"/>
  <c r="AS749" i="2"/>
  <c r="BD748" i="2"/>
  <c r="BB748" i="2"/>
  <c r="BC748" i="2"/>
  <c r="S751" i="2"/>
  <c r="AA751" i="2"/>
  <c r="AK751" i="2" s="1"/>
  <c r="AZ748" i="2"/>
  <c r="AY748" i="2"/>
  <c r="AX748" i="2"/>
  <c r="AT749" i="2"/>
  <c r="AO749" i="2"/>
  <c r="AP749" i="2"/>
  <c r="AM750" i="2"/>
  <c r="AN749" i="2"/>
  <c r="AQ749" i="2"/>
  <c r="BG749" i="2"/>
  <c r="BA748" i="2"/>
  <c r="L751" i="2"/>
  <c r="T751" i="2" s="1"/>
  <c r="N751" i="2"/>
  <c r="P751" i="2"/>
  <c r="Q751" i="2"/>
  <c r="Y751" i="2" s="1"/>
  <c r="R751" i="2"/>
  <c r="Z751" i="2" s="1"/>
  <c r="AJ751" i="2" s="1"/>
  <c r="O751" i="2"/>
  <c r="M751" i="2"/>
  <c r="U751" i="2" s="1"/>
  <c r="AD750" i="2"/>
  <c r="Y750" i="2"/>
  <c r="AI750" i="2" s="1"/>
  <c r="AF750" i="2"/>
  <c r="AG750" i="2"/>
  <c r="U750" i="2"/>
  <c r="AE750" i="2" s="1"/>
  <c r="X750" i="2"/>
  <c r="AH750" i="2" s="1"/>
  <c r="K752" i="2"/>
  <c r="AV749" i="2" l="1"/>
  <c r="BH749" i="2" s="1"/>
  <c r="AB750" i="2"/>
  <c r="AS750" i="2"/>
  <c r="AR750" i="2"/>
  <c r="BC749" i="2"/>
  <c r="BD749" i="2"/>
  <c r="BB749" i="2"/>
  <c r="S752" i="2"/>
  <c r="AA752" i="2"/>
  <c r="AK752" i="2" s="1"/>
  <c r="BA749" i="2"/>
  <c r="AY749" i="2"/>
  <c r="AX749" i="2"/>
  <c r="AT750" i="2"/>
  <c r="AQ750" i="2"/>
  <c r="AO750" i="2"/>
  <c r="AP750" i="2"/>
  <c r="AM751" i="2"/>
  <c r="AN750" i="2"/>
  <c r="BG750" i="2"/>
  <c r="AZ749" i="2"/>
  <c r="L752" i="2"/>
  <c r="T752" i="2" s="1"/>
  <c r="N752" i="2"/>
  <c r="P752" i="2"/>
  <c r="Q752" i="2"/>
  <c r="Y752" i="2" s="1"/>
  <c r="O752" i="2"/>
  <c r="R752" i="2"/>
  <c r="Z752" i="2" s="1"/>
  <c r="AJ752" i="2" s="1"/>
  <c r="M752" i="2"/>
  <c r="U752" i="2" s="1"/>
  <c r="AI751" i="2"/>
  <c r="V751" i="2"/>
  <c r="AF751" i="2" s="1"/>
  <c r="AE751" i="2"/>
  <c r="W751" i="2"/>
  <c r="AG751" i="2" s="1"/>
  <c r="X751" i="2"/>
  <c r="AH751" i="2" s="1"/>
  <c r="AD751" i="2"/>
  <c r="K753" i="2"/>
  <c r="AV750" i="2" l="1"/>
  <c r="AB751" i="2"/>
  <c r="AS751" i="2"/>
  <c r="AR751" i="2"/>
  <c r="BB750" i="2"/>
  <c r="BD750" i="2"/>
  <c r="BC750" i="2"/>
  <c r="S753" i="2"/>
  <c r="AA753" i="2"/>
  <c r="AK753" i="2" s="1"/>
  <c r="AZ750" i="2"/>
  <c r="AY750" i="2"/>
  <c r="AX750" i="2"/>
  <c r="BH750" i="2"/>
  <c r="BA750" i="2"/>
  <c r="AT751" i="2"/>
  <c r="AQ751" i="2"/>
  <c r="AO751" i="2"/>
  <c r="AP751" i="2"/>
  <c r="AM752" i="2"/>
  <c r="AN751" i="2"/>
  <c r="BG751" i="2"/>
  <c r="L753" i="2"/>
  <c r="T753" i="2" s="1"/>
  <c r="N753" i="2"/>
  <c r="P753" i="2"/>
  <c r="Q753" i="2"/>
  <c r="Y753" i="2" s="1"/>
  <c r="O753" i="2"/>
  <c r="R753" i="2"/>
  <c r="Z753" i="2" s="1"/>
  <c r="AJ753" i="2" s="1"/>
  <c r="M753" i="2"/>
  <c r="AI752" i="2"/>
  <c r="X752" i="2"/>
  <c r="AH752" i="2" s="1"/>
  <c r="AE752" i="2"/>
  <c r="W752" i="2"/>
  <c r="AG752" i="2" s="1"/>
  <c r="V752" i="2"/>
  <c r="AF752" i="2" s="1"/>
  <c r="K754" i="2"/>
  <c r="AD752" i="2"/>
  <c r="AV751" i="2" l="1"/>
  <c r="BH751" i="2" s="1"/>
  <c r="AB752" i="2"/>
  <c r="AS752" i="2"/>
  <c r="AR752" i="2"/>
  <c r="BD751" i="2"/>
  <c r="BB751" i="2"/>
  <c r="BC751" i="2"/>
  <c r="S754" i="2"/>
  <c r="AA754" i="2"/>
  <c r="AK754" i="2" s="1"/>
  <c r="AY751" i="2"/>
  <c r="AX751" i="2"/>
  <c r="BA751" i="2"/>
  <c r="AT752" i="2"/>
  <c r="AQ752" i="2"/>
  <c r="AO752" i="2"/>
  <c r="AP752" i="2"/>
  <c r="AM753" i="2"/>
  <c r="AN752" i="2"/>
  <c r="BG752" i="2"/>
  <c r="AZ751" i="2"/>
  <c r="L754" i="2"/>
  <c r="T754" i="2" s="1"/>
  <c r="N754" i="2"/>
  <c r="P754" i="2"/>
  <c r="Q754" i="2"/>
  <c r="Y754" i="2" s="1"/>
  <c r="O754" i="2"/>
  <c r="R754" i="2"/>
  <c r="Z754" i="2" s="1"/>
  <c r="AJ754" i="2" s="1"/>
  <c r="M754" i="2"/>
  <c r="U754" i="2" s="1"/>
  <c r="AD753" i="2"/>
  <c r="AI753" i="2"/>
  <c r="W753" i="2"/>
  <c r="AG753" i="2" s="1"/>
  <c r="X753" i="2"/>
  <c r="AH753" i="2" s="1"/>
  <c r="U753" i="2"/>
  <c r="AE753" i="2" s="1"/>
  <c r="V753" i="2"/>
  <c r="AF753" i="2" s="1"/>
  <c r="K755" i="2"/>
  <c r="AV752" i="2" l="1"/>
  <c r="BH752" i="2" s="1"/>
  <c r="AB753" i="2"/>
  <c r="AS753" i="2"/>
  <c r="AR753" i="2"/>
  <c r="BB752" i="2"/>
  <c r="BD752" i="2"/>
  <c r="BC752" i="2"/>
  <c r="S755" i="2"/>
  <c r="AA755" i="2"/>
  <c r="AK755" i="2" s="1"/>
  <c r="AZ752" i="2"/>
  <c r="AY752" i="2"/>
  <c r="AX752" i="2"/>
  <c r="BA752" i="2"/>
  <c r="AT753" i="2"/>
  <c r="AQ753" i="2"/>
  <c r="AO753" i="2"/>
  <c r="AP753" i="2"/>
  <c r="AM754" i="2"/>
  <c r="AN753" i="2"/>
  <c r="BG753" i="2"/>
  <c r="L755" i="2"/>
  <c r="T755" i="2" s="1"/>
  <c r="N755" i="2"/>
  <c r="V755" i="2" s="1"/>
  <c r="P755" i="2"/>
  <c r="Q755" i="2"/>
  <c r="Y755" i="2" s="1"/>
  <c r="R755" i="2"/>
  <c r="Z755" i="2" s="1"/>
  <c r="AJ755" i="2" s="1"/>
  <c r="O755" i="2"/>
  <c r="M755" i="2"/>
  <c r="U755" i="2" s="1"/>
  <c r="AI754" i="2"/>
  <c r="X754" i="2"/>
  <c r="AH754" i="2" s="1"/>
  <c r="AE754" i="2"/>
  <c r="W754" i="2"/>
  <c r="AG754" i="2" s="1"/>
  <c r="V754" i="2"/>
  <c r="AF754" i="2" s="1"/>
  <c r="K756" i="2"/>
  <c r="AD754" i="2"/>
  <c r="AV753" i="2" l="1"/>
  <c r="BH753" i="2" s="1"/>
  <c r="AB754" i="2"/>
  <c r="AR754" i="2"/>
  <c r="AS754" i="2"/>
  <c r="BD753" i="2"/>
  <c r="BB753" i="2"/>
  <c r="BC753" i="2"/>
  <c r="S756" i="2"/>
  <c r="AA756" i="2"/>
  <c r="AK756" i="2" s="1"/>
  <c r="AY753" i="2"/>
  <c r="BA753" i="2"/>
  <c r="AX753" i="2"/>
  <c r="AT754" i="2"/>
  <c r="AQ754" i="2"/>
  <c r="AO754" i="2"/>
  <c r="AP754" i="2"/>
  <c r="AM755" i="2"/>
  <c r="AN754" i="2"/>
  <c r="BG754" i="2"/>
  <c r="AZ753" i="2"/>
  <c r="L756" i="2"/>
  <c r="T756" i="2" s="1"/>
  <c r="N756" i="2"/>
  <c r="P756" i="2"/>
  <c r="X756" i="2" s="1"/>
  <c r="Q756" i="2"/>
  <c r="Y756" i="2" s="1"/>
  <c r="O756" i="2"/>
  <c r="R756" i="2"/>
  <c r="Z756" i="2" s="1"/>
  <c r="AJ756" i="2" s="1"/>
  <c r="M756" i="2"/>
  <c r="AI755" i="2"/>
  <c r="AF755" i="2"/>
  <c r="AE755" i="2"/>
  <c r="W755" i="2"/>
  <c r="AG755" i="2" s="1"/>
  <c r="X755" i="2"/>
  <c r="AH755" i="2" s="1"/>
  <c r="K757" i="2"/>
  <c r="AD755" i="2"/>
  <c r="AB755" i="2" l="1"/>
  <c r="AV754" i="2"/>
  <c r="BH754" i="2" s="1"/>
  <c r="BC754" i="2"/>
  <c r="AS755" i="2"/>
  <c r="AR755" i="2"/>
  <c r="BD754" i="2"/>
  <c r="BB754" i="2"/>
  <c r="S757" i="2"/>
  <c r="AA757" i="2"/>
  <c r="AK757" i="2" s="1"/>
  <c r="BA754" i="2"/>
  <c r="AZ754" i="2"/>
  <c r="AY754" i="2"/>
  <c r="AX754" i="2"/>
  <c r="AT755" i="2"/>
  <c r="AQ755" i="2"/>
  <c r="AP755" i="2"/>
  <c r="AO755" i="2"/>
  <c r="AM756" i="2"/>
  <c r="AN755" i="2"/>
  <c r="BG755" i="2"/>
  <c r="L757" i="2"/>
  <c r="T757" i="2" s="1"/>
  <c r="N757" i="2"/>
  <c r="P757" i="2"/>
  <c r="Q757" i="2"/>
  <c r="Y757" i="2" s="1"/>
  <c r="AI757" i="2" s="1"/>
  <c r="R757" i="2"/>
  <c r="Z757" i="2" s="1"/>
  <c r="AJ757" i="2" s="1"/>
  <c r="O757" i="2"/>
  <c r="W757" i="2" s="1"/>
  <c r="M757" i="2"/>
  <c r="AI756" i="2"/>
  <c r="U756" i="2"/>
  <c r="AE756" i="2" s="1"/>
  <c r="AH756" i="2"/>
  <c r="W756" i="2"/>
  <c r="AG756" i="2" s="1"/>
  <c r="V756" i="2"/>
  <c r="AF756" i="2" s="1"/>
  <c r="AD756" i="2"/>
  <c r="K758" i="2"/>
  <c r="AV755" i="2" l="1"/>
  <c r="BH755" i="2" s="1"/>
  <c r="AB756" i="2"/>
  <c r="BB755" i="2"/>
  <c r="BD755" i="2"/>
  <c r="BC755" i="2"/>
  <c r="AS756" i="2"/>
  <c r="AR756" i="2"/>
  <c r="S758" i="2"/>
  <c r="AA758" i="2" s="1"/>
  <c r="AK758" i="2" s="1"/>
  <c r="AZ755" i="2"/>
  <c r="AY755" i="2"/>
  <c r="AX755" i="2"/>
  <c r="BA755" i="2"/>
  <c r="AT756" i="2"/>
  <c r="AN756" i="2"/>
  <c r="AQ756" i="2"/>
  <c r="AO756" i="2"/>
  <c r="AP756" i="2"/>
  <c r="AM757" i="2"/>
  <c r="BG756" i="2"/>
  <c r="L758" i="2"/>
  <c r="T758" i="2" s="1"/>
  <c r="N758" i="2"/>
  <c r="P758" i="2"/>
  <c r="Q758" i="2"/>
  <c r="O758" i="2"/>
  <c r="W758" i="2" s="1"/>
  <c r="R758" i="2"/>
  <c r="Z758" i="2" s="1"/>
  <c r="AJ758" i="2" s="1"/>
  <c r="M758" i="2"/>
  <c r="X757" i="2"/>
  <c r="AH757" i="2" s="1"/>
  <c r="AG757" i="2"/>
  <c r="U757" i="2"/>
  <c r="AE757" i="2" s="1"/>
  <c r="V757" i="2"/>
  <c r="AF757" i="2" s="1"/>
  <c r="K759" i="2"/>
  <c r="AD757" i="2"/>
  <c r="AB757" i="2" l="1"/>
  <c r="AV756" i="2"/>
  <c r="BH756" i="2" s="1"/>
  <c r="BB756" i="2"/>
  <c r="BC756" i="2"/>
  <c r="AS757" i="2"/>
  <c r="AR757" i="2"/>
  <c r="BD756" i="2"/>
  <c r="S759" i="2"/>
  <c r="AA759" i="2" s="1"/>
  <c r="AK759" i="2" s="1"/>
  <c r="BA756" i="2"/>
  <c r="AT757" i="2"/>
  <c r="AQ757" i="2"/>
  <c r="AO757" i="2"/>
  <c r="AP757" i="2"/>
  <c r="AM758" i="2"/>
  <c r="AN757" i="2"/>
  <c r="BG757" i="2"/>
  <c r="AX756" i="2"/>
  <c r="AZ756" i="2"/>
  <c r="AY756" i="2"/>
  <c r="L759" i="2"/>
  <c r="T759" i="2" s="1"/>
  <c r="N759" i="2"/>
  <c r="V759" i="2" s="1"/>
  <c r="P759" i="2"/>
  <c r="Q759" i="2"/>
  <c r="R759" i="2"/>
  <c r="Z759" i="2" s="1"/>
  <c r="AJ759" i="2" s="1"/>
  <c r="O759" i="2"/>
  <c r="M759" i="2"/>
  <c r="Y758" i="2"/>
  <c r="AI758" i="2" s="1"/>
  <c r="V758" i="2"/>
  <c r="AF758" i="2" s="1"/>
  <c r="AG758" i="2"/>
  <c r="U758" i="2"/>
  <c r="AE758" i="2" s="1"/>
  <c r="X758" i="2"/>
  <c r="AH758" i="2" s="1"/>
  <c r="K760" i="2"/>
  <c r="AD758" i="2"/>
  <c r="BD757" i="2" l="1"/>
  <c r="BB757" i="2"/>
  <c r="BC757" i="2"/>
  <c r="AV757" i="2"/>
  <c r="BH757" i="2" s="1"/>
  <c r="AB758" i="2"/>
  <c r="AS758" i="2"/>
  <c r="AR758" i="2"/>
  <c r="S760" i="2"/>
  <c r="AA760" i="2" s="1"/>
  <c r="AK760" i="2" s="1"/>
  <c r="AT758" i="2"/>
  <c r="AQ758" i="2"/>
  <c r="AM759" i="2"/>
  <c r="AO758" i="2"/>
  <c r="AP758" i="2"/>
  <c r="AN758" i="2"/>
  <c r="BG758" i="2"/>
  <c r="AZ757" i="2"/>
  <c r="AY757" i="2"/>
  <c r="AX757" i="2"/>
  <c r="BA757" i="2"/>
  <c r="L760" i="2"/>
  <c r="N760" i="2"/>
  <c r="P760" i="2"/>
  <c r="Q760" i="2"/>
  <c r="Y760" i="2" s="1"/>
  <c r="O760" i="2"/>
  <c r="R760" i="2"/>
  <c r="Z760" i="2" s="1"/>
  <c r="AJ760" i="2" s="1"/>
  <c r="M760" i="2"/>
  <c r="U760" i="2" s="1"/>
  <c r="Y759" i="2"/>
  <c r="AI759" i="2" s="1"/>
  <c r="U759" i="2"/>
  <c r="AE759" i="2" s="1"/>
  <c r="AF759" i="2"/>
  <c r="W759" i="2"/>
  <c r="AG759" i="2" s="1"/>
  <c r="X759" i="2"/>
  <c r="AH759" i="2" s="1"/>
  <c r="AD759" i="2"/>
  <c r="K761" i="2"/>
  <c r="BB758" i="2" l="1"/>
  <c r="BD758" i="2"/>
  <c r="AV758" i="2"/>
  <c r="BH758" i="2" s="1"/>
  <c r="AB759" i="2"/>
  <c r="AS759" i="2"/>
  <c r="AR759" i="2"/>
  <c r="BC758" i="2"/>
  <c r="S761" i="2"/>
  <c r="AA761" i="2" s="1"/>
  <c r="AK761" i="2" s="1"/>
  <c r="AY758" i="2"/>
  <c r="AT759" i="2"/>
  <c r="AO759" i="2"/>
  <c r="AP759" i="2"/>
  <c r="AM760" i="2"/>
  <c r="AN759" i="2"/>
  <c r="AQ759" i="2"/>
  <c r="BG759" i="2"/>
  <c r="AX758" i="2"/>
  <c r="BA758" i="2"/>
  <c r="AZ758" i="2"/>
  <c r="L761" i="2"/>
  <c r="T761" i="2" s="1"/>
  <c r="N761" i="2"/>
  <c r="V761" i="2" s="1"/>
  <c r="P761" i="2"/>
  <c r="Q761" i="2"/>
  <c r="Y761" i="2" s="1"/>
  <c r="O761" i="2"/>
  <c r="R761" i="2"/>
  <c r="Z761" i="2" s="1"/>
  <c r="AJ761" i="2" s="1"/>
  <c r="M761" i="2"/>
  <c r="U761" i="2" s="1"/>
  <c r="AI760" i="2"/>
  <c r="X760" i="2"/>
  <c r="AH760" i="2" s="1"/>
  <c r="T760" i="2"/>
  <c r="AE760" i="2"/>
  <c r="W760" i="2"/>
  <c r="AG760" i="2" s="1"/>
  <c r="V760" i="2"/>
  <c r="AF760" i="2" s="1"/>
  <c r="K762" i="2"/>
  <c r="AB760" i="2" l="1"/>
  <c r="AV759" i="2"/>
  <c r="BH759" i="2" s="1"/>
  <c r="AS760" i="2"/>
  <c r="AR760" i="2"/>
  <c r="BB759" i="2"/>
  <c r="BD759" i="2"/>
  <c r="BC759" i="2"/>
  <c r="S762" i="2"/>
  <c r="AA762" i="2" s="1"/>
  <c r="AK762" i="2" s="1"/>
  <c r="AZ759" i="2"/>
  <c r="BA759" i="2"/>
  <c r="AY759" i="2"/>
  <c r="AX759" i="2"/>
  <c r="AT760" i="2"/>
  <c r="AQ760" i="2"/>
  <c r="AO760" i="2"/>
  <c r="AP760" i="2"/>
  <c r="AM761" i="2"/>
  <c r="AN760" i="2"/>
  <c r="BG760" i="2"/>
  <c r="L762" i="2"/>
  <c r="T762" i="2" s="1"/>
  <c r="N762" i="2"/>
  <c r="V762" i="2" s="1"/>
  <c r="P762" i="2"/>
  <c r="Q762" i="2"/>
  <c r="Y762" i="2" s="1"/>
  <c r="O762" i="2"/>
  <c r="W762" i="2" s="1"/>
  <c r="R762" i="2"/>
  <c r="Z762" i="2" s="1"/>
  <c r="AJ762" i="2" s="1"/>
  <c r="M762" i="2"/>
  <c r="AD760" i="2"/>
  <c r="AI761" i="2"/>
  <c r="AE761" i="2"/>
  <c r="AF761" i="2"/>
  <c r="W761" i="2"/>
  <c r="AG761" i="2" s="1"/>
  <c r="X761" i="2"/>
  <c r="AH761" i="2" s="1"/>
  <c r="AD761" i="2"/>
  <c r="K763" i="2"/>
  <c r="AV760" i="2" l="1"/>
  <c r="BH760" i="2" s="1"/>
  <c r="AB761" i="2"/>
  <c r="AS761" i="2"/>
  <c r="AR761" i="2"/>
  <c r="BB760" i="2"/>
  <c r="BD760" i="2"/>
  <c r="BC760" i="2"/>
  <c r="S763" i="2"/>
  <c r="AA763" i="2" s="1"/>
  <c r="AK763" i="2" s="1"/>
  <c r="AZ760" i="2"/>
  <c r="AY760" i="2"/>
  <c r="AX760" i="2"/>
  <c r="BA760" i="2"/>
  <c r="AT761" i="2"/>
  <c r="AP761" i="2"/>
  <c r="AM762" i="2"/>
  <c r="AN761" i="2"/>
  <c r="AQ761" i="2"/>
  <c r="AO761" i="2"/>
  <c r="BG761" i="2"/>
  <c r="L763" i="2"/>
  <c r="T763" i="2" s="1"/>
  <c r="N763" i="2"/>
  <c r="P763" i="2"/>
  <c r="Q763" i="2"/>
  <c r="Y763" i="2" s="1"/>
  <c r="O763" i="2"/>
  <c r="R763" i="2"/>
  <c r="Z763" i="2" s="1"/>
  <c r="AJ763" i="2" s="1"/>
  <c r="M763" i="2"/>
  <c r="AD762" i="2"/>
  <c r="AI762" i="2"/>
  <c r="AG762" i="2"/>
  <c r="AF762" i="2"/>
  <c r="U762" i="2"/>
  <c r="AE762" i="2" s="1"/>
  <c r="X762" i="2"/>
  <c r="AH762" i="2" s="1"/>
  <c r="K764" i="2"/>
  <c r="AV761" i="2" l="1"/>
  <c r="AB762" i="2"/>
  <c r="AS762" i="2"/>
  <c r="AR762" i="2"/>
  <c r="BB761" i="2"/>
  <c r="BD761" i="2"/>
  <c r="BC761" i="2"/>
  <c r="S764" i="2"/>
  <c r="AA764" i="2" s="1"/>
  <c r="AK764" i="2" s="1"/>
  <c r="AT762" i="2"/>
  <c r="AN762" i="2"/>
  <c r="AQ762" i="2"/>
  <c r="AM763" i="2"/>
  <c r="AO762" i="2"/>
  <c r="AP762" i="2"/>
  <c r="BG762" i="2"/>
  <c r="AY761" i="2"/>
  <c r="AZ761" i="2"/>
  <c r="BA761" i="2"/>
  <c r="AX761" i="2"/>
  <c r="L764" i="2"/>
  <c r="T764" i="2" s="1"/>
  <c r="N764" i="2"/>
  <c r="V764" i="2" s="1"/>
  <c r="P764" i="2"/>
  <c r="Q764" i="2"/>
  <c r="Y764" i="2" s="1"/>
  <c r="O764" i="2"/>
  <c r="R764" i="2"/>
  <c r="Z764" i="2" s="1"/>
  <c r="AJ764" i="2" s="1"/>
  <c r="M764" i="2"/>
  <c r="AI763" i="2"/>
  <c r="U763" i="2"/>
  <c r="AE763" i="2" s="1"/>
  <c r="V763" i="2"/>
  <c r="AF763" i="2" s="1"/>
  <c r="W763" i="2"/>
  <c r="AG763" i="2" s="1"/>
  <c r="X763" i="2"/>
  <c r="AH763" i="2" s="1"/>
  <c r="K765" i="2"/>
  <c r="AD763" i="2"/>
  <c r="AV762" i="2" l="1"/>
  <c r="BH762" i="2" s="1"/>
  <c r="AB763" i="2"/>
  <c r="AR763" i="2"/>
  <c r="AS763" i="2"/>
  <c r="BD762" i="2"/>
  <c r="BB762" i="2"/>
  <c r="BC762" i="2"/>
  <c r="S765" i="2"/>
  <c r="AA765" i="2"/>
  <c r="AK765" i="2" s="1"/>
  <c r="AT763" i="2"/>
  <c r="AN763" i="2"/>
  <c r="AM764" i="2"/>
  <c r="AQ763" i="2"/>
  <c r="AO763" i="2"/>
  <c r="AP763" i="2"/>
  <c r="BG763" i="2"/>
  <c r="BA762" i="2"/>
  <c r="AZ762" i="2"/>
  <c r="AX762" i="2"/>
  <c r="AY762" i="2"/>
  <c r="L765" i="2"/>
  <c r="T765" i="2" s="1"/>
  <c r="N765" i="2"/>
  <c r="V765" i="2" s="1"/>
  <c r="P765" i="2"/>
  <c r="Q765" i="2"/>
  <c r="Y765" i="2" s="1"/>
  <c r="O765" i="2"/>
  <c r="R765" i="2"/>
  <c r="Z765" i="2" s="1"/>
  <c r="AJ765" i="2" s="1"/>
  <c r="M765" i="2"/>
  <c r="U765" i="2" s="1"/>
  <c r="AI764" i="2"/>
  <c r="W764" i="2"/>
  <c r="AG764" i="2" s="1"/>
  <c r="AF764" i="2"/>
  <c r="U764" i="2"/>
  <c r="AE764" i="2" s="1"/>
  <c r="X764" i="2"/>
  <c r="AH764" i="2" s="1"/>
  <c r="K766" i="2"/>
  <c r="AD764" i="2"/>
  <c r="AV763" i="2" l="1"/>
  <c r="BH763" i="2" s="1"/>
  <c r="AB764" i="2"/>
  <c r="AS764" i="2"/>
  <c r="AR764" i="2"/>
  <c r="BD763" i="2"/>
  <c r="BC763" i="2"/>
  <c r="BB763" i="2"/>
  <c r="S766" i="2"/>
  <c r="AA766" i="2"/>
  <c r="AK766" i="2" s="1"/>
  <c r="BA763" i="2"/>
  <c r="AT764" i="2"/>
  <c r="AO764" i="2"/>
  <c r="AP764" i="2"/>
  <c r="AM765" i="2"/>
  <c r="AN764" i="2"/>
  <c r="AQ764" i="2"/>
  <c r="BG764" i="2"/>
  <c r="AZ763" i="2"/>
  <c r="AX763" i="2"/>
  <c r="AY763" i="2"/>
  <c r="L766" i="2"/>
  <c r="T766" i="2" s="1"/>
  <c r="N766" i="2"/>
  <c r="P766" i="2"/>
  <c r="Q766" i="2"/>
  <c r="Y766" i="2" s="1"/>
  <c r="O766" i="2"/>
  <c r="W766" i="2" s="1"/>
  <c r="R766" i="2"/>
  <c r="Z766" i="2" s="1"/>
  <c r="AJ766" i="2" s="1"/>
  <c r="M766" i="2"/>
  <c r="AI765" i="2"/>
  <c r="AE765" i="2"/>
  <c r="AF765" i="2"/>
  <c r="W765" i="2"/>
  <c r="X765" i="2"/>
  <c r="AH765" i="2" s="1"/>
  <c r="K767" i="2"/>
  <c r="AD765" i="2"/>
  <c r="BD764" i="2" l="1"/>
  <c r="AB765" i="2"/>
  <c r="AV764" i="2"/>
  <c r="BH764" i="2" s="1"/>
  <c r="BB764" i="2"/>
  <c r="AS765" i="2"/>
  <c r="AR765" i="2"/>
  <c r="BC764" i="2"/>
  <c r="S767" i="2"/>
  <c r="AA767" i="2"/>
  <c r="AK767" i="2" s="1"/>
  <c r="AT765" i="2"/>
  <c r="AQ765" i="2"/>
  <c r="AM766" i="2"/>
  <c r="AO765" i="2"/>
  <c r="AP765" i="2"/>
  <c r="AN765" i="2"/>
  <c r="BG765" i="2"/>
  <c r="AZ764" i="2"/>
  <c r="BA764" i="2"/>
  <c r="AY764" i="2"/>
  <c r="AX764" i="2"/>
  <c r="L767" i="2"/>
  <c r="T767" i="2" s="1"/>
  <c r="N767" i="2"/>
  <c r="V767" i="2" s="1"/>
  <c r="P767" i="2"/>
  <c r="Q767" i="2"/>
  <c r="Y767" i="2" s="1"/>
  <c r="R767" i="2"/>
  <c r="Z767" i="2" s="1"/>
  <c r="AJ767" i="2" s="1"/>
  <c r="O767" i="2"/>
  <c r="M767" i="2"/>
  <c r="AI766" i="2"/>
  <c r="AG765" i="2"/>
  <c r="V766" i="2"/>
  <c r="AF766" i="2" s="1"/>
  <c r="AG766" i="2"/>
  <c r="U766" i="2"/>
  <c r="AE766" i="2" s="1"/>
  <c r="X766" i="2"/>
  <c r="AH766" i="2" s="1"/>
  <c r="K768" i="2"/>
  <c r="AD766" i="2"/>
  <c r="AV765" i="2" l="1"/>
  <c r="BH765" i="2" s="1"/>
  <c r="AB766" i="2"/>
  <c r="AS766" i="2"/>
  <c r="AR766" i="2"/>
  <c r="BB765" i="2"/>
  <c r="BD765" i="2"/>
  <c r="BC765" i="2"/>
  <c r="S768" i="2"/>
  <c r="AA768" i="2"/>
  <c r="AK768" i="2" s="1"/>
  <c r="AT766" i="2"/>
  <c r="AN766" i="2"/>
  <c r="AQ766" i="2"/>
  <c r="AO766" i="2"/>
  <c r="AP766" i="2"/>
  <c r="AM767" i="2"/>
  <c r="BG766" i="2"/>
  <c r="AX765" i="2"/>
  <c r="BA765" i="2"/>
  <c r="AZ765" i="2"/>
  <c r="AY765" i="2"/>
  <c r="L768" i="2"/>
  <c r="T768" i="2" s="1"/>
  <c r="N768" i="2"/>
  <c r="V768" i="2" s="1"/>
  <c r="P768" i="2"/>
  <c r="Q768" i="2"/>
  <c r="Y768" i="2" s="1"/>
  <c r="O768" i="2"/>
  <c r="R768" i="2"/>
  <c r="Z768" i="2" s="1"/>
  <c r="AJ768" i="2" s="1"/>
  <c r="M768" i="2"/>
  <c r="AI767" i="2"/>
  <c r="U767" i="2"/>
  <c r="AE767" i="2" s="1"/>
  <c r="AF767" i="2"/>
  <c r="W767" i="2"/>
  <c r="AG767" i="2" s="1"/>
  <c r="X767" i="2"/>
  <c r="AH767" i="2" s="1"/>
  <c r="K769" i="2"/>
  <c r="AD767" i="2"/>
  <c r="BD766" i="2" l="1"/>
  <c r="AV766" i="2"/>
  <c r="BH766" i="2" s="1"/>
  <c r="AB767" i="2"/>
  <c r="AS767" i="2"/>
  <c r="AR767" i="2"/>
  <c r="BB766" i="2"/>
  <c r="BC766" i="2"/>
  <c r="S769" i="2"/>
  <c r="AA769" i="2"/>
  <c r="AK769" i="2" s="1"/>
  <c r="BA766" i="2"/>
  <c r="AT767" i="2"/>
  <c r="AQ767" i="2"/>
  <c r="AN767" i="2"/>
  <c r="AO767" i="2"/>
  <c r="AP767" i="2"/>
  <c r="AM768" i="2"/>
  <c r="BG767" i="2"/>
  <c r="AX766" i="2"/>
  <c r="AZ766" i="2"/>
  <c r="AY766" i="2"/>
  <c r="L769" i="2"/>
  <c r="T769" i="2" s="1"/>
  <c r="N769" i="2"/>
  <c r="V769" i="2" s="1"/>
  <c r="P769" i="2"/>
  <c r="Q769" i="2"/>
  <c r="O769" i="2"/>
  <c r="R769" i="2"/>
  <c r="Z769" i="2" s="1"/>
  <c r="AJ769" i="2" s="1"/>
  <c r="M769" i="2"/>
  <c r="U769" i="2" s="1"/>
  <c r="AD768" i="2"/>
  <c r="AI768" i="2"/>
  <c r="W768" i="2"/>
  <c r="AG768" i="2" s="1"/>
  <c r="AF768" i="2"/>
  <c r="U768" i="2"/>
  <c r="AE768" i="2" s="1"/>
  <c r="X768" i="2"/>
  <c r="AH768" i="2" s="1"/>
  <c r="K770" i="2"/>
  <c r="BD767" i="2" l="1"/>
  <c r="AV767" i="2"/>
  <c r="BH767" i="2" s="1"/>
  <c r="AB768" i="2"/>
  <c r="AS768" i="2"/>
  <c r="AR768" i="2"/>
  <c r="BB767" i="2"/>
  <c r="BC767" i="2"/>
  <c r="S770" i="2"/>
  <c r="AA770" i="2"/>
  <c r="AK770" i="2" s="1"/>
  <c r="AY767" i="2"/>
  <c r="AX767" i="2"/>
  <c r="AT768" i="2"/>
  <c r="AN768" i="2"/>
  <c r="AQ768" i="2"/>
  <c r="AO768" i="2"/>
  <c r="AP768" i="2"/>
  <c r="AM769" i="2"/>
  <c r="BG768" i="2"/>
  <c r="BA767" i="2"/>
  <c r="AZ767" i="2"/>
  <c r="L770" i="2"/>
  <c r="T770" i="2" s="1"/>
  <c r="N770" i="2"/>
  <c r="P770" i="2"/>
  <c r="Q770" i="2"/>
  <c r="Y770" i="2" s="1"/>
  <c r="AI770" i="2" s="1"/>
  <c r="O770" i="2"/>
  <c r="R770" i="2"/>
  <c r="Z770" i="2" s="1"/>
  <c r="AJ770" i="2" s="1"/>
  <c r="M770" i="2"/>
  <c r="Y769" i="2"/>
  <c r="AI769" i="2" s="1"/>
  <c r="AF769" i="2"/>
  <c r="AE769" i="2"/>
  <c r="W769" i="2"/>
  <c r="AG769" i="2" s="1"/>
  <c r="X769" i="2"/>
  <c r="AH769" i="2" s="1"/>
  <c r="K771" i="2"/>
  <c r="AD769" i="2"/>
  <c r="BD768" i="2" l="1"/>
  <c r="AV768" i="2"/>
  <c r="BH768" i="2" s="1"/>
  <c r="AB769" i="2"/>
  <c r="AS769" i="2"/>
  <c r="AR769" i="2"/>
  <c r="BB768" i="2"/>
  <c r="BC768" i="2"/>
  <c r="S771" i="2"/>
  <c r="AA771" i="2"/>
  <c r="AK771" i="2" s="1"/>
  <c r="AZ768" i="2"/>
  <c r="AY768" i="2"/>
  <c r="BA768" i="2"/>
  <c r="AT769" i="2"/>
  <c r="AN769" i="2"/>
  <c r="AQ769" i="2"/>
  <c r="AO769" i="2"/>
  <c r="AP769" i="2"/>
  <c r="AM770" i="2"/>
  <c r="BG769" i="2"/>
  <c r="AX768" i="2"/>
  <c r="L771" i="2"/>
  <c r="N771" i="2"/>
  <c r="P771" i="2"/>
  <c r="X771" i="2" s="1"/>
  <c r="Q771" i="2"/>
  <c r="R771" i="2"/>
  <c r="Z771" i="2" s="1"/>
  <c r="AJ771" i="2" s="1"/>
  <c r="O771" i="2"/>
  <c r="W771" i="2" s="1"/>
  <c r="M771" i="2"/>
  <c r="W770" i="2"/>
  <c r="AG770" i="2" s="1"/>
  <c r="V770" i="2"/>
  <c r="AF770" i="2" s="1"/>
  <c r="U770" i="2"/>
  <c r="AE770" i="2" s="1"/>
  <c r="X770" i="2"/>
  <c r="AH770" i="2" s="1"/>
  <c r="K772" i="2"/>
  <c r="AD770" i="2"/>
  <c r="BD769" i="2" l="1"/>
  <c r="AV769" i="2"/>
  <c r="BH769" i="2" s="1"/>
  <c r="AB770" i="2"/>
  <c r="AS770" i="2"/>
  <c r="AR770" i="2"/>
  <c r="BB769" i="2"/>
  <c r="BC769" i="2"/>
  <c r="S772" i="2"/>
  <c r="AA772" i="2"/>
  <c r="AK772" i="2" s="1"/>
  <c r="BA769" i="2"/>
  <c r="AT770" i="2"/>
  <c r="AN770" i="2"/>
  <c r="AQ770" i="2"/>
  <c r="AO770" i="2"/>
  <c r="AP770" i="2"/>
  <c r="AM771" i="2"/>
  <c r="BG770" i="2"/>
  <c r="AX769" i="2"/>
  <c r="AZ769" i="2"/>
  <c r="AY769" i="2"/>
  <c r="L772" i="2"/>
  <c r="T772" i="2" s="1"/>
  <c r="N772" i="2"/>
  <c r="V772" i="2" s="1"/>
  <c r="P772" i="2"/>
  <c r="Q772" i="2"/>
  <c r="O772" i="2"/>
  <c r="W772" i="2" s="1"/>
  <c r="R772" i="2"/>
  <c r="Z772" i="2" s="1"/>
  <c r="AJ772" i="2" s="1"/>
  <c r="M772" i="2"/>
  <c r="Y771" i="2"/>
  <c r="AI771" i="2" s="1"/>
  <c r="T771" i="2"/>
  <c r="AG771" i="2"/>
  <c r="AH771" i="2"/>
  <c r="U771" i="2"/>
  <c r="AE771" i="2" s="1"/>
  <c r="V771" i="2"/>
  <c r="AF771" i="2" s="1"/>
  <c r="K773" i="2"/>
  <c r="BD770" i="2" l="1"/>
  <c r="AV770" i="2"/>
  <c r="BH770" i="2" s="1"/>
  <c r="AB771" i="2"/>
  <c r="AS771" i="2"/>
  <c r="AR771" i="2"/>
  <c r="BB770" i="2"/>
  <c r="BC770" i="2"/>
  <c r="S773" i="2"/>
  <c r="AA773" i="2"/>
  <c r="AK773" i="2" s="1"/>
  <c r="BA770" i="2"/>
  <c r="AY770" i="2"/>
  <c r="AT771" i="2"/>
  <c r="AN771" i="2"/>
  <c r="AQ771" i="2"/>
  <c r="AO771" i="2"/>
  <c r="AP771" i="2"/>
  <c r="AM772" i="2"/>
  <c r="BG771" i="2"/>
  <c r="AX770" i="2"/>
  <c r="AZ770" i="2"/>
  <c r="L773" i="2"/>
  <c r="T773" i="2" s="1"/>
  <c r="N773" i="2"/>
  <c r="V773" i="2" s="1"/>
  <c r="P773" i="2"/>
  <c r="Q773" i="2"/>
  <c r="Y773" i="2" s="1"/>
  <c r="AI773" i="2" s="1"/>
  <c r="R773" i="2"/>
  <c r="Z773" i="2" s="1"/>
  <c r="AJ773" i="2" s="1"/>
  <c r="O773" i="2"/>
  <c r="M773" i="2"/>
  <c r="Y772" i="2"/>
  <c r="AI772" i="2" s="1"/>
  <c r="AD771" i="2"/>
  <c r="AF772" i="2"/>
  <c r="AG772" i="2"/>
  <c r="U772" i="2"/>
  <c r="AE772" i="2" s="1"/>
  <c r="X772" i="2"/>
  <c r="K774" i="2"/>
  <c r="AD772" i="2"/>
  <c r="BD771" i="2" l="1"/>
  <c r="AB772" i="2"/>
  <c r="AV771" i="2"/>
  <c r="BH771" i="2" s="1"/>
  <c r="AS772" i="2"/>
  <c r="AR772" i="2"/>
  <c r="BB771" i="2"/>
  <c r="BC771" i="2"/>
  <c r="S774" i="2"/>
  <c r="AA774" i="2" s="1"/>
  <c r="AK774" i="2" s="1"/>
  <c r="AT772" i="2"/>
  <c r="AN772" i="2"/>
  <c r="AQ772" i="2"/>
  <c r="AM773" i="2"/>
  <c r="AO772" i="2"/>
  <c r="AP772" i="2"/>
  <c r="BG772" i="2"/>
  <c r="AX771" i="2"/>
  <c r="AZ771" i="2"/>
  <c r="AY771" i="2"/>
  <c r="BA771" i="2"/>
  <c r="L774" i="2"/>
  <c r="T774" i="2" s="1"/>
  <c r="N774" i="2"/>
  <c r="V774" i="2" s="1"/>
  <c r="P774" i="2"/>
  <c r="Q774" i="2"/>
  <c r="Y774" i="2" s="1"/>
  <c r="AI774" i="2" s="1"/>
  <c r="O774" i="2"/>
  <c r="W774" i="2" s="1"/>
  <c r="R774" i="2"/>
  <c r="Z774" i="2" s="1"/>
  <c r="AJ774" i="2" s="1"/>
  <c r="M774" i="2"/>
  <c r="AH772" i="2"/>
  <c r="U773" i="2"/>
  <c r="AE773" i="2" s="1"/>
  <c r="AF773" i="2"/>
  <c r="W773" i="2"/>
  <c r="AG773" i="2" s="1"/>
  <c r="X773" i="2"/>
  <c r="AH773" i="2" s="1"/>
  <c r="AD773" i="2"/>
  <c r="K775" i="2"/>
  <c r="AV772" i="2" l="1"/>
  <c r="BH772" i="2" s="1"/>
  <c r="AB773" i="2"/>
  <c r="AS773" i="2"/>
  <c r="AR773" i="2"/>
  <c r="BB772" i="2"/>
  <c r="BD772" i="2"/>
  <c r="BC772" i="2"/>
  <c r="S775" i="2"/>
  <c r="AA775" i="2" s="1"/>
  <c r="AK775" i="2" s="1"/>
  <c r="AT773" i="2"/>
  <c r="AO773" i="2"/>
  <c r="AP773" i="2"/>
  <c r="AM774" i="2"/>
  <c r="AN773" i="2"/>
  <c r="AQ773" i="2"/>
  <c r="BG773" i="2"/>
  <c r="BA772" i="2"/>
  <c r="AZ772" i="2"/>
  <c r="AX772" i="2"/>
  <c r="AY772" i="2"/>
  <c r="L775" i="2"/>
  <c r="T775" i="2" s="1"/>
  <c r="N775" i="2"/>
  <c r="P775" i="2"/>
  <c r="Q775" i="2"/>
  <c r="R775" i="2"/>
  <c r="Z775" i="2" s="1"/>
  <c r="AJ775" i="2" s="1"/>
  <c r="O775" i="2"/>
  <c r="M775" i="2"/>
  <c r="AF774" i="2"/>
  <c r="AG774" i="2"/>
  <c r="U774" i="2"/>
  <c r="AE774" i="2" s="1"/>
  <c r="X774" i="2"/>
  <c r="AH774" i="2" s="1"/>
  <c r="AD774" i="2"/>
  <c r="K776" i="2"/>
  <c r="AV773" i="2" l="1"/>
  <c r="BH773" i="2" s="1"/>
  <c r="AB774" i="2"/>
  <c r="BD773" i="2"/>
  <c r="BB773" i="2"/>
  <c r="AR774" i="2"/>
  <c r="AS774" i="2"/>
  <c r="BC773" i="2"/>
  <c r="S776" i="2"/>
  <c r="AA776" i="2" s="1"/>
  <c r="AK776" i="2" s="1"/>
  <c r="AT774" i="2"/>
  <c r="AN774" i="2"/>
  <c r="AQ774" i="2"/>
  <c r="AO774" i="2"/>
  <c r="AP774" i="2"/>
  <c r="AM775" i="2"/>
  <c r="BG774" i="2"/>
  <c r="AZ773" i="2"/>
  <c r="BA773" i="2"/>
  <c r="AY773" i="2"/>
  <c r="AX773" i="2"/>
  <c r="L776" i="2"/>
  <c r="T776" i="2" s="1"/>
  <c r="N776" i="2"/>
  <c r="P776" i="2"/>
  <c r="Q776" i="2"/>
  <c r="Y776" i="2" s="1"/>
  <c r="AI776" i="2" s="1"/>
  <c r="O776" i="2"/>
  <c r="R776" i="2"/>
  <c r="Z776" i="2" s="1"/>
  <c r="AJ776" i="2" s="1"/>
  <c r="M776" i="2"/>
  <c r="U776" i="2" s="1"/>
  <c r="Y775" i="2"/>
  <c r="AI775" i="2" s="1"/>
  <c r="U775" i="2"/>
  <c r="AE775" i="2" s="1"/>
  <c r="V775" i="2"/>
  <c r="AF775" i="2" s="1"/>
  <c r="W775" i="2"/>
  <c r="AG775" i="2" s="1"/>
  <c r="X775" i="2"/>
  <c r="AH775" i="2" s="1"/>
  <c r="AD775" i="2"/>
  <c r="K777" i="2"/>
  <c r="BC774" i="2" l="1"/>
  <c r="BD774" i="2"/>
  <c r="BB774" i="2"/>
  <c r="AV774" i="2"/>
  <c r="BH774" i="2" s="1"/>
  <c r="AB775" i="2"/>
  <c r="AS775" i="2"/>
  <c r="AR775" i="2"/>
  <c r="S777" i="2"/>
  <c r="AA777" i="2"/>
  <c r="AK777" i="2" s="1"/>
  <c r="AY774" i="2"/>
  <c r="BA774" i="2"/>
  <c r="AT775" i="2"/>
  <c r="AQ775" i="2"/>
  <c r="AO775" i="2"/>
  <c r="AP775" i="2"/>
  <c r="AM776" i="2"/>
  <c r="AN775" i="2"/>
  <c r="BG775" i="2"/>
  <c r="AX774" i="2"/>
  <c r="AZ774" i="2"/>
  <c r="L777" i="2"/>
  <c r="T777" i="2" s="1"/>
  <c r="N777" i="2"/>
  <c r="P777" i="2"/>
  <c r="X777" i="2" s="1"/>
  <c r="Q777" i="2"/>
  <c r="Y777" i="2" s="1"/>
  <c r="AI777" i="2" s="1"/>
  <c r="O777" i="2"/>
  <c r="W777" i="2" s="1"/>
  <c r="R777" i="2"/>
  <c r="Z777" i="2" s="1"/>
  <c r="AJ777" i="2" s="1"/>
  <c r="M777" i="2"/>
  <c r="X776" i="2"/>
  <c r="AH776" i="2" s="1"/>
  <c r="AE776" i="2"/>
  <c r="AD776" i="2"/>
  <c r="W776" i="2"/>
  <c r="AG776" i="2" s="1"/>
  <c r="V776" i="2"/>
  <c r="AF776" i="2" s="1"/>
  <c r="K778" i="2"/>
  <c r="AV775" i="2" l="1"/>
  <c r="BH775" i="2" s="1"/>
  <c r="AB776" i="2"/>
  <c r="AS776" i="2"/>
  <c r="AR776" i="2"/>
  <c r="BD775" i="2"/>
  <c r="BB775" i="2"/>
  <c r="BC775" i="2"/>
  <c r="S778" i="2"/>
  <c r="AA778" i="2" s="1"/>
  <c r="AK778" i="2" s="1"/>
  <c r="AY775" i="2"/>
  <c r="BA775" i="2"/>
  <c r="AX775" i="2"/>
  <c r="AT776" i="2"/>
  <c r="AN776" i="2"/>
  <c r="AQ776" i="2"/>
  <c r="AO776" i="2"/>
  <c r="AP776" i="2"/>
  <c r="AM777" i="2"/>
  <c r="BG776" i="2"/>
  <c r="AZ775" i="2"/>
  <c r="L778" i="2"/>
  <c r="T778" i="2" s="1"/>
  <c r="N778" i="2"/>
  <c r="V778" i="2" s="1"/>
  <c r="P778" i="2"/>
  <c r="Q778" i="2"/>
  <c r="O778" i="2"/>
  <c r="R778" i="2"/>
  <c r="Z778" i="2" s="1"/>
  <c r="AJ778" i="2" s="1"/>
  <c r="M778" i="2"/>
  <c r="AG777" i="2"/>
  <c r="AH777" i="2"/>
  <c r="U777" i="2"/>
  <c r="AE777" i="2" s="1"/>
  <c r="V777" i="2"/>
  <c r="AF777" i="2" s="1"/>
  <c r="K779" i="2"/>
  <c r="AD777" i="2"/>
  <c r="BD776" i="2" l="1"/>
  <c r="AB777" i="2"/>
  <c r="AV776" i="2"/>
  <c r="BH776" i="2" s="1"/>
  <c r="AS777" i="2"/>
  <c r="AR777" i="2"/>
  <c r="BB776" i="2"/>
  <c r="BC776" i="2"/>
  <c r="S779" i="2"/>
  <c r="AA779" i="2"/>
  <c r="AK779" i="2" s="1"/>
  <c r="AZ776" i="2"/>
  <c r="AY776" i="2"/>
  <c r="BA776" i="2"/>
  <c r="AT777" i="2"/>
  <c r="AN777" i="2"/>
  <c r="AM778" i="2"/>
  <c r="AQ777" i="2"/>
  <c r="AO777" i="2"/>
  <c r="AP777" i="2"/>
  <c r="BG777" i="2"/>
  <c r="AX776" i="2"/>
  <c r="L779" i="2"/>
  <c r="T779" i="2" s="1"/>
  <c r="N779" i="2"/>
  <c r="P779" i="2"/>
  <c r="Q779" i="2"/>
  <c r="Y779" i="2" s="1"/>
  <c r="O779" i="2"/>
  <c r="R779" i="2"/>
  <c r="Z779" i="2" s="1"/>
  <c r="AJ779" i="2" s="1"/>
  <c r="M779" i="2"/>
  <c r="Y778" i="2"/>
  <c r="AI778" i="2" s="1"/>
  <c r="W778" i="2"/>
  <c r="AG778" i="2" s="1"/>
  <c r="AF778" i="2"/>
  <c r="U778" i="2"/>
  <c r="AE778" i="2" s="1"/>
  <c r="X778" i="2"/>
  <c r="AH778" i="2" s="1"/>
  <c r="K780" i="2"/>
  <c r="AD778" i="2"/>
  <c r="BD777" i="2" l="1"/>
  <c r="AV777" i="2"/>
  <c r="AB778" i="2"/>
  <c r="BB777" i="2"/>
  <c r="AS778" i="2"/>
  <c r="AR778" i="2"/>
  <c r="BC777" i="2"/>
  <c r="S780" i="2"/>
  <c r="AA780" i="2"/>
  <c r="AK780" i="2" s="1"/>
  <c r="AZ777" i="2"/>
  <c r="AT778" i="2"/>
  <c r="AN778" i="2"/>
  <c r="AM779" i="2"/>
  <c r="AQ778" i="2"/>
  <c r="AO778" i="2"/>
  <c r="AP778" i="2"/>
  <c r="BG778" i="2"/>
  <c r="AX777" i="2"/>
  <c r="AY777" i="2"/>
  <c r="BA777" i="2"/>
  <c r="L780" i="2"/>
  <c r="T780" i="2" s="1"/>
  <c r="N780" i="2"/>
  <c r="P780" i="2"/>
  <c r="Q780" i="2"/>
  <c r="Y780" i="2" s="1"/>
  <c r="O780" i="2"/>
  <c r="W780" i="2" s="1"/>
  <c r="R780" i="2"/>
  <c r="Z780" i="2" s="1"/>
  <c r="AJ780" i="2" s="1"/>
  <c r="M780" i="2"/>
  <c r="AI779" i="2"/>
  <c r="U779" i="2"/>
  <c r="AE779" i="2" s="1"/>
  <c r="V779" i="2"/>
  <c r="AF779" i="2" s="1"/>
  <c r="W779" i="2"/>
  <c r="AG779" i="2" s="1"/>
  <c r="X779" i="2"/>
  <c r="AH779" i="2" s="1"/>
  <c r="AD779" i="2"/>
  <c r="K781" i="2"/>
  <c r="AV778" i="2" l="1"/>
  <c r="BH778" i="2" s="1"/>
  <c r="AB779" i="2"/>
  <c r="AR779" i="2"/>
  <c r="AS779" i="2"/>
  <c r="BD778" i="2"/>
  <c r="BB778" i="2"/>
  <c r="BC778" i="2"/>
  <c r="S781" i="2"/>
  <c r="AA781" i="2"/>
  <c r="AK781" i="2" s="1"/>
  <c r="BA778" i="2"/>
  <c r="AZ778" i="2"/>
  <c r="AT779" i="2"/>
  <c r="AQ779" i="2"/>
  <c r="AO779" i="2"/>
  <c r="AP779" i="2"/>
  <c r="AM780" i="2"/>
  <c r="AN779" i="2"/>
  <c r="BG779" i="2"/>
  <c r="AX778" i="2"/>
  <c r="AY778" i="2"/>
  <c r="L781" i="2"/>
  <c r="T781" i="2" s="1"/>
  <c r="N781" i="2"/>
  <c r="P781" i="2"/>
  <c r="X781" i="2" s="1"/>
  <c r="Q781" i="2"/>
  <c r="Y781" i="2" s="1"/>
  <c r="AI781" i="2" s="1"/>
  <c r="O781" i="2"/>
  <c r="W781" i="2" s="1"/>
  <c r="R781" i="2"/>
  <c r="Z781" i="2" s="1"/>
  <c r="AJ781" i="2" s="1"/>
  <c r="M781" i="2"/>
  <c r="AI780" i="2"/>
  <c r="V780" i="2"/>
  <c r="AF780" i="2" s="1"/>
  <c r="AG780" i="2"/>
  <c r="U780" i="2"/>
  <c r="AE780" i="2" s="1"/>
  <c r="X780" i="2"/>
  <c r="AH780" i="2" s="1"/>
  <c r="K782" i="2"/>
  <c r="AD780" i="2"/>
  <c r="BD779" i="2" l="1"/>
  <c r="AV779" i="2"/>
  <c r="BH779" i="2" s="1"/>
  <c r="AB780" i="2"/>
  <c r="AR780" i="2"/>
  <c r="AS780" i="2"/>
  <c r="BC779" i="2"/>
  <c r="BB779" i="2"/>
  <c r="S782" i="2"/>
  <c r="AA782" i="2"/>
  <c r="AK782" i="2" s="1"/>
  <c r="BA779" i="2"/>
  <c r="AY779" i="2"/>
  <c r="AX779" i="2"/>
  <c r="AT780" i="2"/>
  <c r="AQ780" i="2"/>
  <c r="AO780" i="2"/>
  <c r="AP780" i="2"/>
  <c r="AM781" i="2"/>
  <c r="AN780" i="2"/>
  <c r="BG780" i="2"/>
  <c r="AZ779" i="2"/>
  <c r="L782" i="2"/>
  <c r="T782" i="2" s="1"/>
  <c r="N782" i="2"/>
  <c r="P782" i="2"/>
  <c r="Q782" i="2"/>
  <c r="Y782" i="2" s="1"/>
  <c r="AI782" i="2" s="1"/>
  <c r="O782" i="2"/>
  <c r="R782" i="2"/>
  <c r="Z782" i="2" s="1"/>
  <c r="AJ782" i="2" s="1"/>
  <c r="M782" i="2"/>
  <c r="U782" i="2" s="1"/>
  <c r="AG781" i="2"/>
  <c r="AH781" i="2"/>
  <c r="U781" i="2"/>
  <c r="AE781" i="2" s="1"/>
  <c r="V781" i="2"/>
  <c r="AF781" i="2" s="1"/>
  <c r="K783" i="2"/>
  <c r="AD781" i="2"/>
  <c r="BD780" i="2" l="1"/>
  <c r="AV780" i="2"/>
  <c r="BH780" i="2" s="1"/>
  <c r="AB781" i="2"/>
  <c r="AS781" i="2"/>
  <c r="AR781" i="2"/>
  <c r="BC780" i="2"/>
  <c r="BB780" i="2"/>
  <c r="S783" i="2"/>
  <c r="AA783" i="2"/>
  <c r="AK783" i="2" s="1"/>
  <c r="AT781" i="2"/>
  <c r="AN781" i="2"/>
  <c r="AQ781" i="2"/>
  <c r="AO781" i="2"/>
  <c r="AP781" i="2"/>
  <c r="AM782" i="2"/>
  <c r="BG781" i="2"/>
  <c r="AZ780" i="2"/>
  <c r="AY780" i="2"/>
  <c r="AX780" i="2"/>
  <c r="BA780" i="2"/>
  <c r="L783" i="2"/>
  <c r="T783" i="2" s="1"/>
  <c r="N783" i="2"/>
  <c r="V783" i="2" s="1"/>
  <c r="P783" i="2"/>
  <c r="Q783" i="2"/>
  <c r="Y783" i="2" s="1"/>
  <c r="AI783" i="2" s="1"/>
  <c r="R783" i="2"/>
  <c r="Z783" i="2" s="1"/>
  <c r="AJ783" i="2" s="1"/>
  <c r="O783" i="2"/>
  <c r="M783" i="2"/>
  <c r="X782" i="2"/>
  <c r="AH782" i="2" s="1"/>
  <c r="AE782" i="2"/>
  <c r="W782" i="2"/>
  <c r="AG782" i="2" s="1"/>
  <c r="V782" i="2"/>
  <c r="AF782" i="2" s="1"/>
  <c r="K784" i="2"/>
  <c r="AD782" i="2"/>
  <c r="BD781" i="2" l="1"/>
  <c r="AV781" i="2"/>
  <c r="BH781" i="2" s="1"/>
  <c r="AB782" i="2"/>
  <c r="BB781" i="2"/>
  <c r="AS782" i="2"/>
  <c r="AR782" i="2"/>
  <c r="BC781" i="2"/>
  <c r="S784" i="2"/>
  <c r="AA784" i="2"/>
  <c r="AK784" i="2" s="1"/>
  <c r="AY781" i="2"/>
  <c r="BA781" i="2"/>
  <c r="AT782" i="2"/>
  <c r="AN782" i="2"/>
  <c r="AQ782" i="2"/>
  <c r="AO782" i="2"/>
  <c r="AP782" i="2"/>
  <c r="AM783" i="2"/>
  <c r="BG782" i="2"/>
  <c r="AX781" i="2"/>
  <c r="AZ781" i="2"/>
  <c r="L784" i="2"/>
  <c r="T784" i="2" s="1"/>
  <c r="N784" i="2"/>
  <c r="V784" i="2" s="1"/>
  <c r="P784" i="2"/>
  <c r="Q784" i="2"/>
  <c r="Y784" i="2" s="1"/>
  <c r="AI784" i="2" s="1"/>
  <c r="O784" i="2"/>
  <c r="R784" i="2"/>
  <c r="Z784" i="2" s="1"/>
  <c r="AJ784" i="2" s="1"/>
  <c r="M784" i="2"/>
  <c r="U783" i="2"/>
  <c r="AF783" i="2"/>
  <c r="W783" i="2"/>
  <c r="AG783" i="2" s="1"/>
  <c r="X783" i="2"/>
  <c r="AH783" i="2" s="1"/>
  <c r="K785" i="2"/>
  <c r="AD783" i="2"/>
  <c r="BD782" i="2" l="1"/>
  <c r="AB783" i="2"/>
  <c r="AV782" i="2"/>
  <c r="BH782" i="2" s="1"/>
  <c r="BB782" i="2"/>
  <c r="BC782" i="2"/>
  <c r="AS783" i="2"/>
  <c r="AR783" i="2"/>
  <c r="S785" i="2"/>
  <c r="AA785" i="2" s="1"/>
  <c r="AK785" i="2" s="1"/>
  <c r="BA782" i="2"/>
  <c r="AT783" i="2"/>
  <c r="AQ783" i="2"/>
  <c r="AO783" i="2"/>
  <c r="AP783" i="2"/>
  <c r="AM784" i="2"/>
  <c r="AN783" i="2"/>
  <c r="BG783" i="2"/>
  <c r="AX782" i="2"/>
  <c r="AZ782" i="2"/>
  <c r="AY782" i="2"/>
  <c r="L785" i="2"/>
  <c r="T785" i="2" s="1"/>
  <c r="N785" i="2"/>
  <c r="V785" i="2" s="1"/>
  <c r="P785" i="2"/>
  <c r="Q785" i="2"/>
  <c r="O785" i="2"/>
  <c r="R785" i="2"/>
  <c r="Z785" i="2" s="1"/>
  <c r="AJ785" i="2" s="1"/>
  <c r="M785" i="2"/>
  <c r="U785" i="2" s="1"/>
  <c r="AE783" i="2"/>
  <c r="W784" i="2"/>
  <c r="AG784" i="2" s="1"/>
  <c r="AF784" i="2"/>
  <c r="U784" i="2"/>
  <c r="X784" i="2"/>
  <c r="AH784" i="2" s="1"/>
  <c r="K786" i="2"/>
  <c r="AD784" i="2"/>
  <c r="AB784" i="2" l="1"/>
  <c r="AV783" i="2"/>
  <c r="BH783" i="2" s="1"/>
  <c r="BB783" i="2"/>
  <c r="AS784" i="2"/>
  <c r="AR784" i="2"/>
  <c r="BC783" i="2"/>
  <c r="BD783" i="2"/>
  <c r="S786" i="2"/>
  <c r="AA786" i="2"/>
  <c r="AK786" i="2" s="1"/>
  <c r="AY783" i="2"/>
  <c r="AX783" i="2"/>
  <c r="BA783" i="2"/>
  <c r="AT784" i="2"/>
  <c r="AQ784" i="2"/>
  <c r="AO784" i="2"/>
  <c r="AP784" i="2"/>
  <c r="AM785" i="2"/>
  <c r="AN784" i="2"/>
  <c r="BG784" i="2"/>
  <c r="AZ783" i="2"/>
  <c r="L786" i="2"/>
  <c r="T786" i="2" s="1"/>
  <c r="N786" i="2"/>
  <c r="P786" i="2"/>
  <c r="Q786" i="2"/>
  <c r="Y786" i="2" s="1"/>
  <c r="AI786" i="2" s="1"/>
  <c r="O786" i="2"/>
  <c r="W786" i="2" s="1"/>
  <c r="R786" i="2"/>
  <c r="Z786" i="2" s="1"/>
  <c r="AJ786" i="2" s="1"/>
  <c r="M786" i="2"/>
  <c r="Y785" i="2"/>
  <c r="AI785" i="2" s="1"/>
  <c r="AE784" i="2"/>
  <c r="AF785" i="2"/>
  <c r="AE785" i="2"/>
  <c r="W785" i="2"/>
  <c r="AG785" i="2" s="1"/>
  <c r="X785" i="2"/>
  <c r="K787" i="2"/>
  <c r="AD785" i="2"/>
  <c r="AB785" i="2" l="1"/>
  <c r="AV784" i="2"/>
  <c r="BH784" i="2" s="1"/>
  <c r="BB784" i="2"/>
  <c r="AS785" i="2"/>
  <c r="AR785" i="2"/>
  <c r="BC784" i="2"/>
  <c r="BD784" i="2"/>
  <c r="S787" i="2"/>
  <c r="AA787" i="2"/>
  <c r="AK787" i="2" s="1"/>
  <c r="AZ784" i="2"/>
  <c r="AY784" i="2"/>
  <c r="BA784" i="2"/>
  <c r="AX784" i="2"/>
  <c r="AT785" i="2"/>
  <c r="AN785" i="2"/>
  <c r="AQ785" i="2"/>
  <c r="AO785" i="2"/>
  <c r="AP785" i="2"/>
  <c r="AM786" i="2"/>
  <c r="BG785" i="2"/>
  <c r="L787" i="2"/>
  <c r="T787" i="2" s="1"/>
  <c r="N787" i="2"/>
  <c r="P787" i="2"/>
  <c r="Q787" i="2"/>
  <c r="R787" i="2"/>
  <c r="Z787" i="2" s="1"/>
  <c r="AJ787" i="2" s="1"/>
  <c r="O787" i="2"/>
  <c r="M787" i="2"/>
  <c r="U787" i="2" s="1"/>
  <c r="AH785" i="2"/>
  <c r="V786" i="2"/>
  <c r="AF786" i="2" s="1"/>
  <c r="AG786" i="2"/>
  <c r="U786" i="2"/>
  <c r="AE786" i="2" s="1"/>
  <c r="X786" i="2"/>
  <c r="AH786" i="2" s="1"/>
  <c r="K788" i="2"/>
  <c r="AD786" i="2"/>
  <c r="BD785" i="2" l="1"/>
  <c r="AV785" i="2"/>
  <c r="BH785" i="2" s="1"/>
  <c r="AB786" i="2"/>
  <c r="BC785" i="2"/>
  <c r="AS786" i="2"/>
  <c r="AR786" i="2"/>
  <c r="BB785" i="2"/>
  <c r="S788" i="2"/>
  <c r="AA788" i="2"/>
  <c r="AK788" i="2" s="1"/>
  <c r="AZ785" i="2"/>
  <c r="AY785" i="2"/>
  <c r="BA785" i="2"/>
  <c r="AT786" i="2"/>
  <c r="AQ786" i="2"/>
  <c r="AP786" i="2"/>
  <c r="AM787" i="2"/>
  <c r="AO786" i="2"/>
  <c r="AN786" i="2"/>
  <c r="BG786" i="2"/>
  <c r="AX785" i="2"/>
  <c r="L788" i="2"/>
  <c r="T788" i="2" s="1"/>
  <c r="N788" i="2"/>
  <c r="P788" i="2"/>
  <c r="X788" i="2" s="1"/>
  <c r="Q788" i="2"/>
  <c r="Y788" i="2" s="1"/>
  <c r="AI788" i="2" s="1"/>
  <c r="O788" i="2"/>
  <c r="R788" i="2"/>
  <c r="Z788" i="2" s="1"/>
  <c r="AJ788" i="2" s="1"/>
  <c r="M788" i="2"/>
  <c r="Y787" i="2"/>
  <c r="AI787" i="2" s="1"/>
  <c r="V787" i="2"/>
  <c r="AF787" i="2" s="1"/>
  <c r="AE787" i="2"/>
  <c r="W787" i="2"/>
  <c r="AG787" i="2" s="1"/>
  <c r="X787" i="2"/>
  <c r="AH787" i="2" s="1"/>
  <c r="K789" i="2"/>
  <c r="AD787" i="2"/>
  <c r="BD786" i="2" l="1"/>
  <c r="AV786" i="2"/>
  <c r="BH786" i="2" s="1"/>
  <c r="AB787" i="2"/>
  <c r="BB786" i="2"/>
  <c r="AS787" i="2"/>
  <c r="AR787" i="2"/>
  <c r="BC786" i="2"/>
  <c r="S789" i="2"/>
  <c r="AA789" i="2"/>
  <c r="AK789" i="2" s="1"/>
  <c r="AY786" i="2"/>
  <c r="AZ786" i="2"/>
  <c r="AT787" i="2"/>
  <c r="AN787" i="2"/>
  <c r="AQ787" i="2"/>
  <c r="AO787" i="2"/>
  <c r="AP787" i="2"/>
  <c r="AM788" i="2"/>
  <c r="BG787" i="2"/>
  <c r="AX786" i="2"/>
  <c r="BA786" i="2"/>
  <c r="L789" i="2"/>
  <c r="T789" i="2" s="1"/>
  <c r="N789" i="2"/>
  <c r="P789" i="2"/>
  <c r="Q789" i="2"/>
  <c r="Y789" i="2" s="1"/>
  <c r="R789" i="2"/>
  <c r="Z789" i="2" s="1"/>
  <c r="AJ789" i="2" s="1"/>
  <c r="O789" i="2"/>
  <c r="M789" i="2"/>
  <c r="U788" i="2"/>
  <c r="AE788" i="2" s="1"/>
  <c r="AH788" i="2"/>
  <c r="W788" i="2"/>
  <c r="AG788" i="2" s="1"/>
  <c r="V788" i="2"/>
  <c r="AF788" i="2" s="1"/>
  <c r="AD788" i="2"/>
  <c r="K790" i="2"/>
  <c r="BD787" i="2" l="1"/>
  <c r="AV787" i="2"/>
  <c r="BH787" i="2" s="1"/>
  <c r="AB788" i="2"/>
  <c r="AS788" i="2"/>
  <c r="AR788" i="2"/>
  <c r="BB787" i="2"/>
  <c r="BC787" i="2"/>
  <c r="S790" i="2"/>
  <c r="AA790" i="2" s="1"/>
  <c r="AK790" i="2" s="1"/>
  <c r="BA787" i="2"/>
  <c r="AZ787" i="2"/>
  <c r="AT788" i="2"/>
  <c r="AN788" i="2"/>
  <c r="AM789" i="2"/>
  <c r="AQ788" i="2"/>
  <c r="AO788" i="2"/>
  <c r="AP788" i="2"/>
  <c r="BG788" i="2"/>
  <c r="AX787" i="2"/>
  <c r="AY787" i="2"/>
  <c r="L790" i="2"/>
  <c r="T790" i="2" s="1"/>
  <c r="N790" i="2"/>
  <c r="V790" i="2" s="1"/>
  <c r="P790" i="2"/>
  <c r="Q790" i="2"/>
  <c r="Y790" i="2" s="1"/>
  <c r="AI790" i="2" s="1"/>
  <c r="O790" i="2"/>
  <c r="R790" i="2"/>
  <c r="Z790" i="2" s="1"/>
  <c r="AJ790" i="2" s="1"/>
  <c r="M790" i="2"/>
  <c r="AI789" i="2"/>
  <c r="W789" i="2"/>
  <c r="AG789" i="2" s="1"/>
  <c r="X789" i="2"/>
  <c r="AH789" i="2" s="1"/>
  <c r="U789" i="2"/>
  <c r="AE789" i="2" s="1"/>
  <c r="V789" i="2"/>
  <c r="AF789" i="2" s="1"/>
  <c r="AD789" i="2"/>
  <c r="K791" i="2"/>
  <c r="AV788" i="2" l="1"/>
  <c r="BH788" i="2" s="1"/>
  <c r="AB789" i="2"/>
  <c r="BD788" i="2"/>
  <c r="BB788" i="2"/>
  <c r="AS789" i="2"/>
  <c r="AR789" i="2"/>
  <c r="BC788" i="2"/>
  <c r="S791" i="2"/>
  <c r="AA791" i="2"/>
  <c r="AK791" i="2" s="1"/>
  <c r="AZ788" i="2"/>
  <c r="BA788" i="2"/>
  <c r="AT789" i="2"/>
  <c r="AO789" i="2"/>
  <c r="AP789" i="2"/>
  <c r="AM790" i="2"/>
  <c r="AN789" i="2"/>
  <c r="AQ789" i="2"/>
  <c r="BG789" i="2"/>
  <c r="AX788" i="2"/>
  <c r="AY788" i="2"/>
  <c r="L791" i="2"/>
  <c r="T791" i="2" s="1"/>
  <c r="N791" i="2"/>
  <c r="V791" i="2" s="1"/>
  <c r="P791" i="2"/>
  <c r="Q791" i="2"/>
  <c r="Y791" i="2" s="1"/>
  <c r="AI791" i="2" s="1"/>
  <c r="R791" i="2"/>
  <c r="Z791" i="2" s="1"/>
  <c r="AJ791" i="2" s="1"/>
  <c r="O791" i="2"/>
  <c r="M791" i="2"/>
  <c r="W790" i="2"/>
  <c r="AG790" i="2" s="1"/>
  <c r="AF790" i="2"/>
  <c r="U790" i="2"/>
  <c r="AE790" i="2" s="1"/>
  <c r="X790" i="2"/>
  <c r="AH790" i="2" s="1"/>
  <c r="K792" i="2"/>
  <c r="AD790" i="2"/>
  <c r="BD789" i="2" l="1"/>
  <c r="BC789" i="2"/>
  <c r="AV789" i="2"/>
  <c r="BH789" i="2" s="1"/>
  <c r="AB790" i="2"/>
  <c r="BB789" i="2"/>
  <c r="AS790" i="2"/>
  <c r="AR790" i="2"/>
  <c r="S792" i="2"/>
  <c r="AA792" i="2"/>
  <c r="AK792" i="2" s="1"/>
  <c r="BA789" i="2"/>
  <c r="AY789" i="2"/>
  <c r="AX789" i="2"/>
  <c r="AT790" i="2"/>
  <c r="AQ790" i="2"/>
  <c r="AM791" i="2"/>
  <c r="AN790" i="2"/>
  <c r="AO790" i="2"/>
  <c r="AP790" i="2"/>
  <c r="BG790" i="2"/>
  <c r="AZ789" i="2"/>
  <c r="L792" i="2"/>
  <c r="T792" i="2" s="1"/>
  <c r="N792" i="2"/>
  <c r="P792" i="2"/>
  <c r="Q792" i="2"/>
  <c r="Y792" i="2" s="1"/>
  <c r="AI792" i="2" s="1"/>
  <c r="O792" i="2"/>
  <c r="R792" i="2"/>
  <c r="Z792" i="2" s="1"/>
  <c r="AJ792" i="2" s="1"/>
  <c r="M792" i="2"/>
  <c r="U791" i="2"/>
  <c r="AE791" i="2" s="1"/>
  <c r="AF791" i="2"/>
  <c r="W791" i="2"/>
  <c r="AG791" i="2" s="1"/>
  <c r="X791" i="2"/>
  <c r="K793" i="2"/>
  <c r="AD791" i="2"/>
  <c r="AV790" i="2" l="1"/>
  <c r="BH790" i="2" s="1"/>
  <c r="AB791" i="2"/>
  <c r="BD790" i="2"/>
  <c r="BB790" i="2"/>
  <c r="AS791" i="2"/>
  <c r="AR791" i="2"/>
  <c r="BC790" i="2"/>
  <c r="S793" i="2"/>
  <c r="AA793" i="2"/>
  <c r="AK793" i="2" s="1"/>
  <c r="AZ790" i="2"/>
  <c r="BA790" i="2"/>
  <c r="AY790" i="2"/>
  <c r="AX790" i="2"/>
  <c r="AT791" i="2"/>
  <c r="AQ791" i="2"/>
  <c r="AO791" i="2"/>
  <c r="AP791" i="2"/>
  <c r="AM792" i="2"/>
  <c r="AN791" i="2"/>
  <c r="BG791" i="2"/>
  <c r="L793" i="2"/>
  <c r="T793" i="2" s="1"/>
  <c r="N793" i="2"/>
  <c r="P793" i="2"/>
  <c r="Q793" i="2"/>
  <c r="Y793" i="2" s="1"/>
  <c r="AI793" i="2" s="1"/>
  <c r="O793" i="2"/>
  <c r="R793" i="2"/>
  <c r="Z793" i="2" s="1"/>
  <c r="AJ793" i="2" s="1"/>
  <c r="M793" i="2"/>
  <c r="U792" i="2"/>
  <c r="AE792" i="2" s="1"/>
  <c r="X792" i="2"/>
  <c r="AH792" i="2" s="1"/>
  <c r="AH791" i="2"/>
  <c r="AD792" i="2"/>
  <c r="W792" i="2"/>
  <c r="AG792" i="2" s="1"/>
  <c r="V792" i="2"/>
  <c r="AF792" i="2" s="1"/>
  <c r="K794" i="2"/>
  <c r="AB792" i="2" l="1"/>
  <c r="AV791" i="2"/>
  <c r="BH791" i="2" s="1"/>
  <c r="AS792" i="2"/>
  <c r="AR792" i="2"/>
  <c r="BB791" i="2"/>
  <c r="BC791" i="2"/>
  <c r="BD791" i="2"/>
  <c r="S794" i="2"/>
  <c r="AA794" i="2" s="1"/>
  <c r="AK794" i="2" s="1"/>
  <c r="AY791" i="2"/>
  <c r="AZ791" i="2"/>
  <c r="AX791" i="2"/>
  <c r="BA791" i="2"/>
  <c r="AT792" i="2"/>
  <c r="AQ792" i="2"/>
  <c r="AO792" i="2"/>
  <c r="AP792" i="2"/>
  <c r="AM793" i="2"/>
  <c r="AN792" i="2"/>
  <c r="BG792" i="2"/>
  <c r="L794" i="2"/>
  <c r="T794" i="2" s="1"/>
  <c r="N794" i="2"/>
  <c r="P794" i="2"/>
  <c r="Q794" i="2"/>
  <c r="Y794" i="2" s="1"/>
  <c r="AI794" i="2" s="1"/>
  <c r="O794" i="2"/>
  <c r="W794" i="2" s="1"/>
  <c r="R794" i="2"/>
  <c r="Z794" i="2" s="1"/>
  <c r="AJ794" i="2" s="1"/>
  <c r="M794" i="2"/>
  <c r="W793" i="2"/>
  <c r="AG793" i="2" s="1"/>
  <c r="X793" i="2"/>
  <c r="AH793" i="2" s="1"/>
  <c r="U793" i="2"/>
  <c r="AE793" i="2" s="1"/>
  <c r="V793" i="2"/>
  <c r="AF793" i="2" s="1"/>
  <c r="K795" i="2"/>
  <c r="AD793" i="2"/>
  <c r="AV792" i="2" l="1"/>
  <c r="BH792" i="2" s="1"/>
  <c r="AB793" i="2"/>
  <c r="AS793" i="2"/>
  <c r="AR793" i="2"/>
  <c r="BB792" i="2"/>
  <c r="BD792" i="2"/>
  <c r="BC792" i="2"/>
  <c r="S795" i="2"/>
  <c r="AA795" i="2"/>
  <c r="AK795" i="2" s="1"/>
  <c r="AY792" i="2"/>
  <c r="BA792" i="2"/>
  <c r="AX792" i="2"/>
  <c r="AT793" i="2"/>
  <c r="AQ793" i="2"/>
  <c r="AO793" i="2"/>
  <c r="AP793" i="2"/>
  <c r="AM794" i="2"/>
  <c r="AN793" i="2"/>
  <c r="BG793" i="2"/>
  <c r="AZ792" i="2"/>
  <c r="L795" i="2"/>
  <c r="T795" i="2" s="1"/>
  <c r="N795" i="2"/>
  <c r="P795" i="2"/>
  <c r="Q795" i="2"/>
  <c r="O795" i="2"/>
  <c r="R795" i="2"/>
  <c r="Z795" i="2" s="1"/>
  <c r="AJ795" i="2" s="1"/>
  <c r="M795" i="2"/>
  <c r="V794" i="2"/>
  <c r="AF794" i="2" s="1"/>
  <c r="AG794" i="2"/>
  <c r="U794" i="2"/>
  <c r="AE794" i="2" s="1"/>
  <c r="X794" i="2"/>
  <c r="AH794" i="2" s="1"/>
  <c r="K796" i="2"/>
  <c r="AD794" i="2"/>
  <c r="AV793" i="2" l="1"/>
  <c r="AB794" i="2"/>
  <c r="AR794" i="2"/>
  <c r="AS794" i="2"/>
  <c r="BB793" i="2"/>
  <c r="BD793" i="2"/>
  <c r="BC793" i="2"/>
  <c r="S796" i="2"/>
  <c r="AA796" i="2"/>
  <c r="AK796" i="2" s="1"/>
  <c r="AZ793" i="2"/>
  <c r="AT794" i="2"/>
  <c r="AQ794" i="2"/>
  <c r="AM795" i="2"/>
  <c r="AO794" i="2"/>
  <c r="AP794" i="2"/>
  <c r="AN794" i="2"/>
  <c r="BG794" i="2"/>
  <c r="AY793" i="2"/>
  <c r="AX793" i="2"/>
  <c r="BA793" i="2"/>
  <c r="L796" i="2"/>
  <c r="T796" i="2" s="1"/>
  <c r="N796" i="2"/>
  <c r="P796" i="2"/>
  <c r="Q796" i="2"/>
  <c r="Y796" i="2" s="1"/>
  <c r="O796" i="2"/>
  <c r="W796" i="2" s="1"/>
  <c r="R796" i="2"/>
  <c r="Z796" i="2" s="1"/>
  <c r="AJ796" i="2" s="1"/>
  <c r="M796" i="2"/>
  <c r="Y795" i="2"/>
  <c r="AI795" i="2" s="1"/>
  <c r="W795" i="2"/>
  <c r="AG795" i="2" s="1"/>
  <c r="X795" i="2"/>
  <c r="AH795" i="2" s="1"/>
  <c r="AD795" i="2"/>
  <c r="U795" i="2"/>
  <c r="AE795" i="2" s="1"/>
  <c r="V795" i="2"/>
  <c r="K797" i="2"/>
  <c r="AV794" i="2" l="1"/>
  <c r="BH794" i="2" s="1"/>
  <c r="AB795" i="2"/>
  <c r="AS795" i="2"/>
  <c r="AR795" i="2"/>
  <c r="BD794" i="2"/>
  <c r="BC794" i="2"/>
  <c r="BB794" i="2"/>
  <c r="S797" i="2"/>
  <c r="AA797" i="2"/>
  <c r="AK797" i="2" s="1"/>
  <c r="AY794" i="2"/>
  <c r="AT795" i="2"/>
  <c r="AO795" i="2"/>
  <c r="AP795" i="2"/>
  <c r="AM796" i="2"/>
  <c r="AN795" i="2"/>
  <c r="AQ795" i="2"/>
  <c r="BG795" i="2"/>
  <c r="AX794" i="2"/>
  <c r="BA794" i="2"/>
  <c r="AZ794" i="2"/>
  <c r="L797" i="2"/>
  <c r="T797" i="2" s="1"/>
  <c r="N797" i="2"/>
  <c r="V797" i="2" s="1"/>
  <c r="P797" i="2"/>
  <c r="Q797" i="2"/>
  <c r="Y797" i="2" s="1"/>
  <c r="O797" i="2"/>
  <c r="R797" i="2"/>
  <c r="Z797" i="2" s="1"/>
  <c r="AJ797" i="2" s="1"/>
  <c r="M797" i="2"/>
  <c r="U797" i="2" s="1"/>
  <c r="AI796" i="2"/>
  <c r="AF795" i="2"/>
  <c r="V796" i="2"/>
  <c r="AF796" i="2" s="1"/>
  <c r="AG796" i="2"/>
  <c r="U796" i="2"/>
  <c r="X796" i="2"/>
  <c r="AH796" i="2" s="1"/>
  <c r="K798" i="2"/>
  <c r="AD796" i="2"/>
  <c r="BD795" i="2" l="1"/>
  <c r="AB796" i="2"/>
  <c r="AV795" i="2"/>
  <c r="BH795" i="2" s="1"/>
  <c r="BB795" i="2"/>
  <c r="AS796" i="2"/>
  <c r="AR796" i="2"/>
  <c r="BC795" i="2"/>
  <c r="S798" i="2"/>
  <c r="AA798" i="2"/>
  <c r="AK798" i="2" s="1"/>
  <c r="AZ795" i="2"/>
  <c r="BA795" i="2"/>
  <c r="AY795" i="2"/>
  <c r="AX795" i="2"/>
  <c r="AT796" i="2"/>
  <c r="AQ796" i="2"/>
  <c r="AO796" i="2"/>
  <c r="AP796" i="2"/>
  <c r="AM797" i="2"/>
  <c r="AN796" i="2"/>
  <c r="BG796" i="2"/>
  <c r="L798" i="2"/>
  <c r="T798" i="2" s="1"/>
  <c r="N798" i="2"/>
  <c r="V798" i="2" s="1"/>
  <c r="P798" i="2"/>
  <c r="Q798" i="2"/>
  <c r="Y798" i="2" s="1"/>
  <c r="O798" i="2"/>
  <c r="R798" i="2"/>
  <c r="Z798" i="2" s="1"/>
  <c r="AJ798" i="2" s="1"/>
  <c r="M798" i="2"/>
  <c r="AI797" i="2"/>
  <c r="AE796" i="2"/>
  <c r="AF797" i="2"/>
  <c r="AE797" i="2"/>
  <c r="W797" i="2"/>
  <c r="AG797" i="2" s="1"/>
  <c r="X797" i="2"/>
  <c r="AH797" i="2" s="1"/>
  <c r="K799" i="2"/>
  <c r="AD797" i="2"/>
  <c r="AV796" i="2" l="1"/>
  <c r="BH796" i="2" s="1"/>
  <c r="AB797" i="2"/>
  <c r="BB796" i="2"/>
  <c r="BC796" i="2"/>
  <c r="AR797" i="2"/>
  <c r="AS797" i="2"/>
  <c r="BD796" i="2"/>
  <c r="S799" i="2"/>
  <c r="AA799" i="2"/>
  <c r="AK799" i="2" s="1"/>
  <c r="AZ796" i="2"/>
  <c r="AY796" i="2"/>
  <c r="AX796" i="2"/>
  <c r="BA796" i="2"/>
  <c r="AT797" i="2"/>
  <c r="AO797" i="2"/>
  <c r="AP797" i="2"/>
  <c r="AM798" i="2"/>
  <c r="AN797" i="2"/>
  <c r="AQ797" i="2"/>
  <c r="BG797" i="2"/>
  <c r="L799" i="2"/>
  <c r="T799" i="2" s="1"/>
  <c r="N799" i="2"/>
  <c r="P799" i="2"/>
  <c r="Q799" i="2"/>
  <c r="Y799" i="2" s="1"/>
  <c r="AI799" i="2" s="1"/>
  <c r="R799" i="2"/>
  <c r="Z799" i="2" s="1"/>
  <c r="AJ799" i="2" s="1"/>
  <c r="O799" i="2"/>
  <c r="M799" i="2"/>
  <c r="AI798" i="2"/>
  <c r="W798" i="2"/>
  <c r="AG798" i="2" s="1"/>
  <c r="AF798" i="2"/>
  <c r="U798" i="2"/>
  <c r="AE798" i="2" s="1"/>
  <c r="X798" i="2"/>
  <c r="AH798" i="2" s="1"/>
  <c r="K800" i="2"/>
  <c r="AD798" i="2"/>
  <c r="AV797" i="2" l="1"/>
  <c r="BH797" i="2" s="1"/>
  <c r="AB798" i="2"/>
  <c r="AR798" i="2"/>
  <c r="AS798" i="2"/>
  <c r="BC797" i="2"/>
  <c r="BB797" i="2"/>
  <c r="BD797" i="2"/>
  <c r="S800" i="2"/>
  <c r="AA800" i="2"/>
  <c r="AK800" i="2" s="1"/>
  <c r="AZ797" i="2"/>
  <c r="AY797" i="2"/>
  <c r="BA797" i="2"/>
  <c r="AX797" i="2"/>
  <c r="AT798" i="2"/>
  <c r="AN798" i="2"/>
  <c r="AQ798" i="2"/>
  <c r="AO798" i="2"/>
  <c r="AP798" i="2"/>
  <c r="AM799" i="2"/>
  <c r="BG798" i="2"/>
  <c r="L800" i="2"/>
  <c r="T800" i="2" s="1"/>
  <c r="N800" i="2"/>
  <c r="P800" i="2"/>
  <c r="Q800" i="2"/>
  <c r="Y800" i="2" s="1"/>
  <c r="AI800" i="2" s="1"/>
  <c r="O800" i="2"/>
  <c r="R800" i="2"/>
  <c r="Z800" i="2" s="1"/>
  <c r="AJ800" i="2" s="1"/>
  <c r="M800" i="2"/>
  <c r="U800" i="2" s="1"/>
  <c r="W799" i="2"/>
  <c r="AG799" i="2" s="1"/>
  <c r="X799" i="2"/>
  <c r="AH799" i="2" s="1"/>
  <c r="U799" i="2"/>
  <c r="AE799" i="2" s="1"/>
  <c r="V799" i="2"/>
  <c r="AF799" i="2" s="1"/>
  <c r="K801" i="2"/>
  <c r="AD799" i="2"/>
  <c r="AV798" i="2" l="1"/>
  <c r="BH798" i="2" s="1"/>
  <c r="AB799" i="2"/>
  <c r="BD798" i="2"/>
  <c r="BC798" i="2"/>
  <c r="AS799" i="2"/>
  <c r="AR799" i="2"/>
  <c r="BB798" i="2"/>
  <c r="S801" i="2"/>
  <c r="AA801" i="2"/>
  <c r="AK801" i="2" s="1"/>
  <c r="AY798" i="2"/>
  <c r="BA798" i="2"/>
  <c r="AZ798" i="2"/>
  <c r="AT799" i="2"/>
  <c r="AN799" i="2"/>
  <c r="AQ799" i="2"/>
  <c r="AO799" i="2"/>
  <c r="AP799" i="2"/>
  <c r="AM800" i="2"/>
  <c r="BG799" i="2"/>
  <c r="AX798" i="2"/>
  <c r="L801" i="2"/>
  <c r="T801" i="2" s="1"/>
  <c r="N801" i="2"/>
  <c r="V801" i="2" s="1"/>
  <c r="P801" i="2"/>
  <c r="Q801" i="2"/>
  <c r="Y801" i="2" s="1"/>
  <c r="AI801" i="2" s="1"/>
  <c r="O801" i="2"/>
  <c r="R801" i="2"/>
  <c r="Z801" i="2" s="1"/>
  <c r="AJ801" i="2" s="1"/>
  <c r="M801" i="2"/>
  <c r="X800" i="2"/>
  <c r="AH800" i="2" s="1"/>
  <c r="AE800" i="2"/>
  <c r="W800" i="2"/>
  <c r="AG800" i="2" s="1"/>
  <c r="V800" i="2"/>
  <c r="AF800" i="2" s="1"/>
  <c r="K802" i="2"/>
  <c r="AD800" i="2"/>
  <c r="BD799" i="2" l="1"/>
  <c r="AV799" i="2"/>
  <c r="BH799" i="2" s="1"/>
  <c r="AB800" i="2"/>
  <c r="BC799" i="2"/>
  <c r="BB799" i="2"/>
  <c r="AS800" i="2"/>
  <c r="AR800" i="2"/>
  <c r="S802" i="2"/>
  <c r="AA802" i="2" s="1"/>
  <c r="AK802" i="2" s="1"/>
  <c r="AZ799" i="2"/>
  <c r="AT800" i="2"/>
  <c r="BD800" i="2" s="1"/>
  <c r="AO800" i="2"/>
  <c r="AP800" i="2"/>
  <c r="AM801" i="2"/>
  <c r="AQ800" i="2"/>
  <c r="AN800" i="2"/>
  <c r="BG800" i="2"/>
  <c r="AX799" i="2"/>
  <c r="AY799" i="2"/>
  <c r="BA799" i="2"/>
  <c r="L802" i="2"/>
  <c r="T802" i="2" s="1"/>
  <c r="N802" i="2"/>
  <c r="V802" i="2" s="1"/>
  <c r="P802" i="2"/>
  <c r="Q802" i="2"/>
  <c r="Y802" i="2" s="1"/>
  <c r="AI802" i="2" s="1"/>
  <c r="O802" i="2"/>
  <c r="R802" i="2"/>
  <c r="Z802" i="2" s="1"/>
  <c r="AJ802" i="2" s="1"/>
  <c r="M802" i="2"/>
  <c r="U801" i="2"/>
  <c r="AE801" i="2" s="1"/>
  <c r="AF801" i="2"/>
  <c r="W801" i="2"/>
  <c r="AG801" i="2" s="1"/>
  <c r="X801" i="2"/>
  <c r="AH801" i="2" s="1"/>
  <c r="K803" i="2"/>
  <c r="AD801" i="2"/>
  <c r="AV800" i="2" l="1"/>
  <c r="BH800" i="2" s="1"/>
  <c r="AB801" i="2"/>
  <c r="AS801" i="2"/>
  <c r="AR801" i="2"/>
  <c r="BB800" i="2"/>
  <c r="BC800" i="2"/>
  <c r="S803" i="2"/>
  <c r="AA803" i="2"/>
  <c r="AK803" i="2" s="1"/>
  <c r="AT801" i="2"/>
  <c r="AQ801" i="2"/>
  <c r="AP801" i="2"/>
  <c r="AN801" i="2"/>
  <c r="AO801" i="2"/>
  <c r="AM802" i="2"/>
  <c r="BG801" i="2"/>
  <c r="AZ800" i="2"/>
  <c r="AX800" i="2"/>
  <c r="AY800" i="2"/>
  <c r="BA800" i="2"/>
  <c r="L803" i="2"/>
  <c r="T803" i="2" s="1"/>
  <c r="N803" i="2"/>
  <c r="P803" i="2"/>
  <c r="X803" i="2" s="1"/>
  <c r="Q803" i="2"/>
  <c r="R803" i="2"/>
  <c r="Z803" i="2" s="1"/>
  <c r="AJ803" i="2" s="1"/>
  <c r="O803" i="2"/>
  <c r="W803" i="2" s="1"/>
  <c r="M803" i="2"/>
  <c r="W802" i="2"/>
  <c r="AG802" i="2" s="1"/>
  <c r="AF802" i="2"/>
  <c r="U802" i="2"/>
  <c r="AE802" i="2" s="1"/>
  <c r="X802" i="2"/>
  <c r="AH802" i="2" s="1"/>
  <c r="AD802" i="2"/>
  <c r="K804" i="2"/>
  <c r="BD801" i="2" l="1"/>
  <c r="AB802" i="2"/>
  <c r="AV801" i="2"/>
  <c r="BH801" i="2" s="1"/>
  <c r="BB801" i="2"/>
  <c r="AS802" i="2"/>
  <c r="AR802" i="2"/>
  <c r="BC801" i="2"/>
  <c r="S804" i="2"/>
  <c r="AA804" i="2"/>
  <c r="AK804" i="2" s="1"/>
  <c r="AZ801" i="2"/>
  <c r="AT802" i="2"/>
  <c r="AO802" i="2"/>
  <c r="AP802" i="2"/>
  <c r="AM803" i="2"/>
  <c r="AN802" i="2"/>
  <c r="AQ802" i="2"/>
  <c r="BG802" i="2"/>
  <c r="BA801" i="2"/>
  <c r="AY801" i="2"/>
  <c r="AX801" i="2"/>
  <c r="L804" i="2"/>
  <c r="T804" i="2" s="1"/>
  <c r="N804" i="2"/>
  <c r="V804" i="2" s="1"/>
  <c r="P804" i="2"/>
  <c r="Q804" i="2"/>
  <c r="Y804" i="2" s="1"/>
  <c r="AI804" i="2" s="1"/>
  <c r="O804" i="2"/>
  <c r="R804" i="2"/>
  <c r="Z804" i="2" s="1"/>
  <c r="AJ804" i="2" s="1"/>
  <c r="M804" i="2"/>
  <c r="Y803" i="2"/>
  <c r="AI803" i="2" s="1"/>
  <c r="AG803" i="2"/>
  <c r="AH803" i="2"/>
  <c r="U803" i="2"/>
  <c r="AE803" i="2" s="1"/>
  <c r="V803" i="2"/>
  <c r="AF803" i="2" s="1"/>
  <c r="K805" i="2"/>
  <c r="AD803" i="2"/>
  <c r="AV802" i="2" l="1"/>
  <c r="BH802" i="2" s="1"/>
  <c r="AB803" i="2"/>
  <c r="BD802" i="2"/>
  <c r="BB802" i="2"/>
  <c r="AS803" i="2"/>
  <c r="AR803" i="2"/>
  <c r="BC802" i="2"/>
  <c r="S805" i="2"/>
  <c r="AA805" i="2"/>
  <c r="AK805" i="2" s="1"/>
  <c r="AT803" i="2"/>
  <c r="AO803" i="2"/>
  <c r="AP803" i="2"/>
  <c r="AM804" i="2"/>
  <c r="AN803" i="2"/>
  <c r="AQ803" i="2"/>
  <c r="BG803" i="2"/>
  <c r="AZ802" i="2"/>
  <c r="BA802" i="2"/>
  <c r="AY802" i="2"/>
  <c r="AX802" i="2"/>
  <c r="L805" i="2"/>
  <c r="T805" i="2" s="1"/>
  <c r="N805" i="2"/>
  <c r="P805" i="2"/>
  <c r="Q805" i="2"/>
  <c r="Y805" i="2" s="1"/>
  <c r="R805" i="2"/>
  <c r="Z805" i="2" s="1"/>
  <c r="AJ805" i="2" s="1"/>
  <c r="O805" i="2"/>
  <c r="M805" i="2"/>
  <c r="W804" i="2"/>
  <c r="AG804" i="2" s="1"/>
  <c r="AF804" i="2"/>
  <c r="U804" i="2"/>
  <c r="AE804" i="2" s="1"/>
  <c r="X804" i="2"/>
  <c r="K806" i="2"/>
  <c r="AD804" i="2"/>
  <c r="AV803" i="2" l="1"/>
  <c r="BH803" i="2" s="1"/>
  <c r="AB804" i="2"/>
  <c r="AS804" i="2"/>
  <c r="AR804" i="2"/>
  <c r="BB803" i="2"/>
  <c r="BD803" i="2"/>
  <c r="BC803" i="2"/>
  <c r="S806" i="2"/>
  <c r="AA806" i="2"/>
  <c r="AK806" i="2" s="1"/>
  <c r="AZ803" i="2"/>
  <c r="BA803" i="2"/>
  <c r="AY803" i="2"/>
  <c r="AX803" i="2"/>
  <c r="AT804" i="2"/>
  <c r="AN804" i="2"/>
  <c r="AQ804" i="2"/>
  <c r="AO804" i="2"/>
  <c r="AP804" i="2"/>
  <c r="AM805" i="2"/>
  <c r="BG804" i="2"/>
  <c r="L806" i="2"/>
  <c r="T806" i="2" s="1"/>
  <c r="N806" i="2"/>
  <c r="V806" i="2" s="1"/>
  <c r="P806" i="2"/>
  <c r="Q806" i="2"/>
  <c r="Y806" i="2" s="1"/>
  <c r="O806" i="2"/>
  <c r="R806" i="2"/>
  <c r="Z806" i="2" s="1"/>
  <c r="AJ806" i="2" s="1"/>
  <c r="M806" i="2"/>
  <c r="AI805" i="2"/>
  <c r="W805" i="2"/>
  <c r="AG805" i="2" s="1"/>
  <c r="X805" i="2"/>
  <c r="AH805" i="2" s="1"/>
  <c r="AH804" i="2"/>
  <c r="U805" i="2"/>
  <c r="AE805" i="2" s="1"/>
  <c r="V805" i="2"/>
  <c r="AF805" i="2" s="1"/>
  <c r="K807" i="2"/>
  <c r="AD805" i="2"/>
  <c r="AV804" i="2" l="1"/>
  <c r="BH804" i="2" s="1"/>
  <c r="AB805" i="2"/>
  <c r="BD804" i="2"/>
  <c r="BB804" i="2"/>
  <c r="AS805" i="2"/>
  <c r="AR805" i="2"/>
  <c r="BC804" i="2"/>
  <c r="S807" i="2"/>
  <c r="AA807" i="2"/>
  <c r="AK807" i="2" s="1"/>
  <c r="AY804" i="2"/>
  <c r="BA804" i="2"/>
  <c r="AT805" i="2"/>
  <c r="AO805" i="2"/>
  <c r="AN805" i="2"/>
  <c r="AP805" i="2"/>
  <c r="AQ805" i="2"/>
  <c r="AM806" i="2"/>
  <c r="BG805" i="2"/>
  <c r="AX804" i="2"/>
  <c r="AZ804" i="2"/>
  <c r="L807" i="2"/>
  <c r="T807" i="2" s="1"/>
  <c r="N807" i="2"/>
  <c r="V807" i="2" s="1"/>
  <c r="P807" i="2"/>
  <c r="Q807" i="2"/>
  <c r="Y807" i="2" s="1"/>
  <c r="R807" i="2"/>
  <c r="Z807" i="2" s="1"/>
  <c r="AJ807" i="2" s="1"/>
  <c r="O807" i="2"/>
  <c r="M807" i="2"/>
  <c r="AI806" i="2"/>
  <c r="W806" i="2"/>
  <c r="AG806" i="2" s="1"/>
  <c r="AF806" i="2"/>
  <c r="U806" i="2"/>
  <c r="AE806" i="2" s="1"/>
  <c r="X806" i="2"/>
  <c r="AH806" i="2" s="1"/>
  <c r="K808" i="2"/>
  <c r="AD806" i="2"/>
  <c r="BD805" i="2" l="1"/>
  <c r="AB806" i="2"/>
  <c r="AV805" i="2"/>
  <c r="BH805" i="2" s="1"/>
  <c r="BB805" i="2"/>
  <c r="BC805" i="2"/>
  <c r="AS806" i="2"/>
  <c r="AR806" i="2"/>
  <c r="S808" i="2"/>
  <c r="AA808" i="2"/>
  <c r="AK808" i="2" s="1"/>
  <c r="AX805" i="2"/>
  <c r="AT806" i="2"/>
  <c r="AN806" i="2"/>
  <c r="AM807" i="2"/>
  <c r="AQ806" i="2"/>
  <c r="AO806" i="2"/>
  <c r="AP806" i="2"/>
  <c r="BG806" i="2"/>
  <c r="AY805" i="2"/>
  <c r="BA805" i="2"/>
  <c r="AZ805" i="2"/>
  <c r="L808" i="2"/>
  <c r="T808" i="2" s="1"/>
  <c r="N808" i="2"/>
  <c r="P808" i="2"/>
  <c r="X808" i="2" s="1"/>
  <c r="Q808" i="2"/>
  <c r="Y808" i="2" s="1"/>
  <c r="AI808" i="2" s="1"/>
  <c r="O808" i="2"/>
  <c r="R808" i="2"/>
  <c r="Z808" i="2" s="1"/>
  <c r="AJ808" i="2" s="1"/>
  <c r="M808" i="2"/>
  <c r="AI807" i="2"/>
  <c r="U807" i="2"/>
  <c r="AE807" i="2" s="1"/>
  <c r="AF807" i="2"/>
  <c r="W807" i="2"/>
  <c r="AG807" i="2" s="1"/>
  <c r="X807" i="2"/>
  <c r="AH807" i="2" s="1"/>
  <c r="K809" i="2"/>
  <c r="AD807" i="2"/>
  <c r="AV806" i="2" l="1"/>
  <c r="BH806" i="2" s="1"/>
  <c r="AB807" i="2"/>
  <c r="BB806" i="2"/>
  <c r="AS807" i="2"/>
  <c r="AR807" i="2"/>
  <c r="BC806" i="2"/>
  <c r="BD806" i="2"/>
  <c r="S809" i="2"/>
  <c r="AA809" i="2"/>
  <c r="AK809" i="2" s="1"/>
  <c r="AY806" i="2"/>
  <c r="BA806" i="2"/>
  <c r="AT807" i="2"/>
  <c r="AN807" i="2"/>
  <c r="AQ807" i="2"/>
  <c r="AO807" i="2"/>
  <c r="AP807" i="2"/>
  <c r="AM808" i="2"/>
  <c r="BG807" i="2"/>
  <c r="AZ806" i="2"/>
  <c r="AX806" i="2"/>
  <c r="L809" i="2"/>
  <c r="T809" i="2" s="1"/>
  <c r="N809" i="2"/>
  <c r="V809" i="2" s="1"/>
  <c r="P809" i="2"/>
  <c r="Q809" i="2"/>
  <c r="Y809" i="2" s="1"/>
  <c r="AI809" i="2" s="1"/>
  <c r="O809" i="2"/>
  <c r="R809" i="2"/>
  <c r="Z809" i="2" s="1"/>
  <c r="AJ809" i="2" s="1"/>
  <c r="M809" i="2"/>
  <c r="U808" i="2"/>
  <c r="AE808" i="2" s="1"/>
  <c r="AH808" i="2"/>
  <c r="AD808" i="2"/>
  <c r="W808" i="2"/>
  <c r="AG808" i="2" s="1"/>
  <c r="V808" i="2"/>
  <c r="AF808" i="2" s="1"/>
  <c r="K810" i="2"/>
  <c r="BD807" i="2" l="1"/>
  <c r="AV807" i="2"/>
  <c r="BH807" i="2" s="1"/>
  <c r="AB808" i="2"/>
  <c r="AS808" i="2"/>
  <c r="AR808" i="2"/>
  <c r="BB807" i="2"/>
  <c r="BC807" i="2"/>
  <c r="S810" i="2"/>
  <c r="AA810" i="2"/>
  <c r="AK810" i="2" s="1"/>
  <c r="AY807" i="2"/>
  <c r="BA807" i="2"/>
  <c r="AT808" i="2"/>
  <c r="AO808" i="2"/>
  <c r="AP808" i="2"/>
  <c r="AM809" i="2"/>
  <c r="AN808" i="2"/>
  <c r="AQ808" i="2"/>
  <c r="BG808" i="2"/>
  <c r="AX807" i="2"/>
  <c r="AZ807" i="2"/>
  <c r="L810" i="2"/>
  <c r="T810" i="2" s="1"/>
  <c r="N810" i="2"/>
  <c r="P810" i="2"/>
  <c r="X810" i="2" s="1"/>
  <c r="Q810" i="2"/>
  <c r="Y810" i="2" s="1"/>
  <c r="O810" i="2"/>
  <c r="R810" i="2"/>
  <c r="Z810" i="2" s="1"/>
  <c r="AJ810" i="2" s="1"/>
  <c r="M810" i="2"/>
  <c r="U809" i="2"/>
  <c r="AE809" i="2" s="1"/>
  <c r="AF809" i="2"/>
  <c r="W809" i="2"/>
  <c r="AG809" i="2" s="1"/>
  <c r="X809" i="2"/>
  <c r="AH809" i="2" s="1"/>
  <c r="K811" i="2"/>
  <c r="AD809" i="2"/>
  <c r="BD808" i="2" l="1"/>
  <c r="AV808" i="2"/>
  <c r="BH808" i="2" s="1"/>
  <c r="AB809" i="2"/>
  <c r="BB808" i="2"/>
  <c r="AS809" i="2"/>
  <c r="AR809" i="2"/>
  <c r="BC808" i="2"/>
  <c r="S811" i="2"/>
  <c r="AA811" i="2"/>
  <c r="AK811" i="2" s="1"/>
  <c r="BA808" i="2"/>
  <c r="AY808" i="2"/>
  <c r="AZ808" i="2"/>
  <c r="AX808" i="2"/>
  <c r="AT809" i="2"/>
  <c r="AQ809" i="2"/>
  <c r="AM810" i="2"/>
  <c r="AO809" i="2"/>
  <c r="AP809" i="2"/>
  <c r="AN809" i="2"/>
  <c r="BG809" i="2"/>
  <c r="L811" i="2"/>
  <c r="T811" i="2" s="1"/>
  <c r="N811" i="2"/>
  <c r="P811" i="2"/>
  <c r="Q811" i="2"/>
  <c r="Y811" i="2" s="1"/>
  <c r="O811" i="2"/>
  <c r="R811" i="2"/>
  <c r="Z811" i="2" s="1"/>
  <c r="AJ811" i="2" s="1"/>
  <c r="M811" i="2"/>
  <c r="AI810" i="2"/>
  <c r="U810" i="2"/>
  <c r="AE810" i="2" s="1"/>
  <c r="AH810" i="2"/>
  <c r="W810" i="2"/>
  <c r="AG810" i="2" s="1"/>
  <c r="V810" i="2"/>
  <c r="AF810" i="2" s="1"/>
  <c r="K812" i="2"/>
  <c r="AD810" i="2"/>
  <c r="BD809" i="2" l="1"/>
  <c r="AB810" i="2"/>
  <c r="AV809" i="2"/>
  <c r="AS810" i="2"/>
  <c r="AR810" i="2"/>
  <c r="BB809" i="2"/>
  <c r="BC809" i="2"/>
  <c r="S812" i="2"/>
  <c r="AA812" i="2"/>
  <c r="AK812" i="2" s="1"/>
  <c r="AZ809" i="2"/>
  <c r="AY809" i="2"/>
  <c r="AT810" i="2"/>
  <c r="AN810" i="2"/>
  <c r="AM811" i="2"/>
  <c r="AQ810" i="2"/>
  <c r="AO810" i="2"/>
  <c r="AP810" i="2"/>
  <c r="BG810" i="2"/>
  <c r="AX809" i="2"/>
  <c r="BA809" i="2"/>
  <c r="L812" i="2"/>
  <c r="T812" i="2" s="1"/>
  <c r="N812" i="2"/>
  <c r="P812" i="2"/>
  <c r="X812" i="2" s="1"/>
  <c r="Q812" i="2"/>
  <c r="Y812" i="2" s="1"/>
  <c r="AI812" i="2" s="1"/>
  <c r="O812" i="2"/>
  <c r="R812" i="2"/>
  <c r="Z812" i="2" s="1"/>
  <c r="AJ812" i="2" s="1"/>
  <c r="M812" i="2"/>
  <c r="AI811" i="2"/>
  <c r="U811" i="2"/>
  <c r="AE811" i="2" s="1"/>
  <c r="V811" i="2"/>
  <c r="AF811" i="2" s="1"/>
  <c r="W811" i="2"/>
  <c r="AG811" i="2" s="1"/>
  <c r="X811" i="2"/>
  <c r="AH811" i="2" s="1"/>
  <c r="K813" i="2"/>
  <c r="AD811" i="2"/>
  <c r="AB811" i="2" l="1"/>
  <c r="AV810" i="2"/>
  <c r="BH810" i="2" s="1"/>
  <c r="BD810" i="2"/>
  <c r="BB810" i="2"/>
  <c r="AS811" i="2"/>
  <c r="AR811" i="2"/>
  <c r="BC810" i="2"/>
  <c r="S813" i="2"/>
  <c r="AA813" i="2"/>
  <c r="AK813" i="2" s="1"/>
  <c r="AZ810" i="2"/>
  <c r="AT811" i="2"/>
  <c r="AQ811" i="2"/>
  <c r="AO811" i="2"/>
  <c r="AP811" i="2"/>
  <c r="AM812" i="2"/>
  <c r="AN811" i="2"/>
  <c r="BG811" i="2"/>
  <c r="AX810" i="2"/>
  <c r="AY810" i="2"/>
  <c r="BA810" i="2"/>
  <c r="L813" i="2"/>
  <c r="T813" i="2" s="1"/>
  <c r="N813" i="2"/>
  <c r="V813" i="2" s="1"/>
  <c r="P813" i="2"/>
  <c r="Q813" i="2"/>
  <c r="Y813" i="2" s="1"/>
  <c r="AI813" i="2" s="1"/>
  <c r="O813" i="2"/>
  <c r="R813" i="2"/>
  <c r="Z813" i="2" s="1"/>
  <c r="AJ813" i="2" s="1"/>
  <c r="M813" i="2"/>
  <c r="U812" i="2"/>
  <c r="AE812" i="2" s="1"/>
  <c r="AH812" i="2"/>
  <c r="W812" i="2"/>
  <c r="AG812" i="2" s="1"/>
  <c r="V812" i="2"/>
  <c r="AF812" i="2" s="1"/>
  <c r="AD812" i="2"/>
  <c r="K814" i="2"/>
  <c r="BD811" i="2" l="1"/>
  <c r="BB811" i="2"/>
  <c r="BC811" i="2"/>
  <c r="AV811" i="2"/>
  <c r="BH811" i="2" s="1"/>
  <c r="AB812" i="2"/>
  <c r="AS812" i="2"/>
  <c r="AR812" i="2"/>
  <c r="S814" i="2"/>
  <c r="AA814" i="2"/>
  <c r="AK814" i="2" s="1"/>
  <c r="AY811" i="2"/>
  <c r="AZ811" i="2"/>
  <c r="AX811" i="2"/>
  <c r="BA811" i="2"/>
  <c r="AT812" i="2"/>
  <c r="AQ812" i="2"/>
  <c r="AO812" i="2"/>
  <c r="AP812" i="2"/>
  <c r="AM813" i="2"/>
  <c r="AN812" i="2"/>
  <c r="BG812" i="2"/>
  <c r="L814" i="2"/>
  <c r="T814" i="2" s="1"/>
  <c r="N814" i="2"/>
  <c r="P814" i="2"/>
  <c r="Q814" i="2"/>
  <c r="Y814" i="2" s="1"/>
  <c r="AI814" i="2" s="1"/>
  <c r="O814" i="2"/>
  <c r="W814" i="2" s="1"/>
  <c r="R814" i="2"/>
  <c r="Z814" i="2" s="1"/>
  <c r="AJ814" i="2" s="1"/>
  <c r="M814" i="2"/>
  <c r="U813" i="2"/>
  <c r="AE813" i="2" s="1"/>
  <c r="AF813" i="2"/>
  <c r="W813" i="2"/>
  <c r="AG813" i="2" s="1"/>
  <c r="X813" i="2"/>
  <c r="AH813" i="2" s="1"/>
  <c r="K815" i="2"/>
  <c r="AD813" i="2"/>
  <c r="BD812" i="2" l="1"/>
  <c r="AV812" i="2"/>
  <c r="BH812" i="2" s="1"/>
  <c r="AB813" i="2"/>
  <c r="BB812" i="2"/>
  <c r="AS813" i="2"/>
  <c r="AR813" i="2"/>
  <c r="BC812" i="2"/>
  <c r="S815" i="2"/>
  <c r="AA815" i="2"/>
  <c r="AK815" i="2" s="1"/>
  <c r="AY812" i="2"/>
  <c r="BA812" i="2"/>
  <c r="AX812" i="2"/>
  <c r="AT813" i="2"/>
  <c r="AN813" i="2"/>
  <c r="AQ813" i="2"/>
  <c r="AO813" i="2"/>
  <c r="AP813" i="2"/>
  <c r="AM814" i="2"/>
  <c r="BG813" i="2"/>
  <c r="AZ812" i="2"/>
  <c r="L815" i="2"/>
  <c r="T815" i="2" s="1"/>
  <c r="N815" i="2"/>
  <c r="P815" i="2"/>
  <c r="Q815" i="2"/>
  <c r="R815" i="2"/>
  <c r="Z815" i="2" s="1"/>
  <c r="AJ815" i="2" s="1"/>
  <c r="O815" i="2"/>
  <c r="M815" i="2"/>
  <c r="V814" i="2"/>
  <c r="AF814" i="2" s="1"/>
  <c r="AG814" i="2"/>
  <c r="U814" i="2"/>
  <c r="AE814" i="2" s="1"/>
  <c r="X814" i="2"/>
  <c r="AH814" i="2" s="1"/>
  <c r="AD814" i="2"/>
  <c r="K816" i="2"/>
  <c r="BD813" i="2" l="1"/>
  <c r="AV813" i="2"/>
  <c r="BH813" i="2" s="1"/>
  <c r="AB814" i="2"/>
  <c r="BB813" i="2"/>
  <c r="BC813" i="2"/>
  <c r="AS814" i="2"/>
  <c r="AR814" i="2"/>
  <c r="S816" i="2"/>
  <c r="AA816" i="2" s="1"/>
  <c r="AK816" i="2" s="1"/>
  <c r="AT814" i="2"/>
  <c r="AQ814" i="2"/>
  <c r="AO814" i="2"/>
  <c r="AP814" i="2"/>
  <c r="AM815" i="2"/>
  <c r="AN814" i="2"/>
  <c r="BG814" i="2"/>
  <c r="AX813" i="2"/>
  <c r="AZ813" i="2"/>
  <c r="AY813" i="2"/>
  <c r="BA813" i="2"/>
  <c r="L816" i="2"/>
  <c r="T816" i="2" s="1"/>
  <c r="N816" i="2"/>
  <c r="P816" i="2"/>
  <c r="Q816" i="2"/>
  <c r="Y816" i="2" s="1"/>
  <c r="AI816" i="2" s="1"/>
  <c r="O816" i="2"/>
  <c r="R816" i="2"/>
  <c r="Z816" i="2" s="1"/>
  <c r="AJ816" i="2" s="1"/>
  <c r="M816" i="2"/>
  <c r="Y815" i="2"/>
  <c r="AI815" i="2" s="1"/>
  <c r="W815" i="2"/>
  <c r="AG815" i="2" s="1"/>
  <c r="X815" i="2"/>
  <c r="AH815" i="2" s="1"/>
  <c r="U815" i="2"/>
  <c r="AE815" i="2" s="1"/>
  <c r="V815" i="2"/>
  <c r="AF815" i="2" s="1"/>
  <c r="AD815" i="2"/>
  <c r="K817" i="2"/>
  <c r="AV814" i="2" l="1"/>
  <c r="BH814" i="2" s="1"/>
  <c r="AB815" i="2"/>
  <c r="AS815" i="2"/>
  <c r="AR815" i="2"/>
  <c r="BB814" i="2"/>
  <c r="BC814" i="2"/>
  <c r="BD814" i="2"/>
  <c r="S817" i="2"/>
  <c r="AA817" i="2"/>
  <c r="AK817" i="2" s="1"/>
  <c r="AZ814" i="2"/>
  <c r="AY814" i="2"/>
  <c r="BA814" i="2"/>
  <c r="AX814" i="2"/>
  <c r="AT815" i="2"/>
  <c r="AN815" i="2"/>
  <c r="AM816" i="2"/>
  <c r="AQ815" i="2"/>
  <c r="AO815" i="2"/>
  <c r="AP815" i="2"/>
  <c r="BG815" i="2"/>
  <c r="L817" i="2"/>
  <c r="T817" i="2" s="1"/>
  <c r="N817" i="2"/>
  <c r="P817" i="2"/>
  <c r="X817" i="2" s="1"/>
  <c r="Q817" i="2"/>
  <c r="Y817" i="2" s="1"/>
  <c r="AI817" i="2" s="1"/>
  <c r="O817" i="2"/>
  <c r="W817" i="2" s="1"/>
  <c r="R817" i="2"/>
  <c r="Z817" i="2" s="1"/>
  <c r="AJ817" i="2" s="1"/>
  <c r="M817" i="2"/>
  <c r="W816" i="2"/>
  <c r="AG816" i="2" s="1"/>
  <c r="V816" i="2"/>
  <c r="AF816" i="2" s="1"/>
  <c r="U816" i="2"/>
  <c r="AE816" i="2" s="1"/>
  <c r="X816" i="2"/>
  <c r="AH816" i="2" s="1"/>
  <c r="K818" i="2"/>
  <c r="AD816" i="2"/>
  <c r="AV815" i="2" l="1"/>
  <c r="BH815" i="2" s="1"/>
  <c r="AB816" i="2"/>
  <c r="AR816" i="2"/>
  <c r="AS816" i="2"/>
  <c r="BD815" i="2"/>
  <c r="BB815" i="2"/>
  <c r="BC815" i="2"/>
  <c r="S818" i="2"/>
  <c r="AA818" i="2"/>
  <c r="AK818" i="2" s="1"/>
  <c r="BA815" i="2"/>
  <c r="AZ815" i="2"/>
  <c r="AT816" i="2"/>
  <c r="AQ816" i="2"/>
  <c r="AO816" i="2"/>
  <c r="AP816" i="2"/>
  <c r="AM817" i="2"/>
  <c r="AN816" i="2"/>
  <c r="BG816" i="2"/>
  <c r="AX815" i="2"/>
  <c r="AY815" i="2"/>
  <c r="L818" i="2"/>
  <c r="T818" i="2" s="1"/>
  <c r="N818" i="2"/>
  <c r="P818" i="2"/>
  <c r="Q818" i="2"/>
  <c r="Y818" i="2" s="1"/>
  <c r="AI818" i="2" s="1"/>
  <c r="O818" i="2"/>
  <c r="R818" i="2"/>
  <c r="Z818" i="2" s="1"/>
  <c r="AJ818" i="2" s="1"/>
  <c r="M818" i="2"/>
  <c r="AG817" i="2"/>
  <c r="AH817" i="2"/>
  <c r="U817" i="2"/>
  <c r="AE817" i="2" s="1"/>
  <c r="V817" i="2"/>
  <c r="AF817" i="2" s="1"/>
  <c r="K819" i="2"/>
  <c r="AD817" i="2"/>
  <c r="BD816" i="2" l="1"/>
  <c r="AV816" i="2"/>
  <c r="BH816" i="2" s="1"/>
  <c r="AB817" i="2"/>
  <c r="AS817" i="2"/>
  <c r="AR817" i="2"/>
  <c r="BC816" i="2"/>
  <c r="BB816" i="2"/>
  <c r="S819" i="2"/>
  <c r="AA819" i="2"/>
  <c r="AK819" i="2" s="1"/>
  <c r="AY816" i="2"/>
  <c r="BA816" i="2"/>
  <c r="AX816" i="2"/>
  <c r="AT817" i="2"/>
  <c r="AQ817" i="2"/>
  <c r="AM818" i="2"/>
  <c r="AO817" i="2"/>
  <c r="AP817" i="2"/>
  <c r="AN817" i="2"/>
  <c r="BG817" i="2"/>
  <c r="AZ816" i="2"/>
  <c r="L819" i="2"/>
  <c r="T819" i="2" s="1"/>
  <c r="N819" i="2"/>
  <c r="P819" i="2"/>
  <c r="X819" i="2" s="1"/>
  <c r="Q819" i="2"/>
  <c r="R819" i="2"/>
  <c r="Z819" i="2" s="1"/>
  <c r="AJ819" i="2" s="1"/>
  <c r="O819" i="2"/>
  <c r="M819" i="2"/>
  <c r="W818" i="2"/>
  <c r="AG818" i="2" s="1"/>
  <c r="V818" i="2"/>
  <c r="AF818" i="2" s="1"/>
  <c r="U818" i="2"/>
  <c r="AE818" i="2" s="1"/>
  <c r="X818" i="2"/>
  <c r="AH818" i="2" s="1"/>
  <c r="K820" i="2"/>
  <c r="AD818" i="2"/>
  <c r="BD817" i="2" l="1"/>
  <c r="AV817" i="2"/>
  <c r="BH817" i="2" s="1"/>
  <c r="AB818" i="2"/>
  <c r="AS818" i="2"/>
  <c r="AR818" i="2"/>
  <c r="BB817" i="2"/>
  <c r="BC817" i="2"/>
  <c r="S820" i="2"/>
  <c r="AA820" i="2"/>
  <c r="AK820" i="2" s="1"/>
  <c r="AY817" i="2"/>
  <c r="AT818" i="2"/>
  <c r="AN818" i="2"/>
  <c r="AQ818" i="2"/>
  <c r="AO818" i="2"/>
  <c r="AP818" i="2"/>
  <c r="AM819" i="2"/>
  <c r="BG818" i="2"/>
  <c r="AX817" i="2"/>
  <c r="BA817" i="2"/>
  <c r="AZ817" i="2"/>
  <c r="L820" i="2"/>
  <c r="T820" i="2" s="1"/>
  <c r="N820" i="2"/>
  <c r="P820" i="2"/>
  <c r="Q820" i="2"/>
  <c r="Y820" i="2" s="1"/>
  <c r="O820" i="2"/>
  <c r="W820" i="2" s="1"/>
  <c r="R820" i="2"/>
  <c r="Z820" i="2" s="1"/>
  <c r="AJ820" i="2" s="1"/>
  <c r="M820" i="2"/>
  <c r="Y819" i="2"/>
  <c r="AI819" i="2" s="1"/>
  <c r="W819" i="2"/>
  <c r="AG819" i="2" s="1"/>
  <c r="AH819" i="2"/>
  <c r="U819" i="2"/>
  <c r="AE819" i="2" s="1"/>
  <c r="V819" i="2"/>
  <c r="AF819" i="2" s="1"/>
  <c r="K821" i="2"/>
  <c r="AD819" i="2"/>
  <c r="BD818" i="2" l="1"/>
  <c r="AV818" i="2"/>
  <c r="BH818" i="2" s="1"/>
  <c r="AB819" i="2"/>
  <c r="AS819" i="2"/>
  <c r="AR819" i="2"/>
  <c r="BB818" i="2"/>
  <c r="BC818" i="2"/>
  <c r="S821" i="2"/>
  <c r="AA821" i="2"/>
  <c r="AK821" i="2" s="1"/>
  <c r="BA818" i="2"/>
  <c r="AT819" i="2"/>
  <c r="AO819" i="2"/>
  <c r="AP819" i="2"/>
  <c r="AM820" i="2"/>
  <c r="AN819" i="2"/>
  <c r="AQ819" i="2"/>
  <c r="BG819" i="2"/>
  <c r="AX818" i="2"/>
  <c r="AZ818" i="2"/>
  <c r="AY818" i="2"/>
  <c r="L821" i="2"/>
  <c r="T821" i="2" s="1"/>
  <c r="N821" i="2"/>
  <c r="V821" i="2" s="1"/>
  <c r="P821" i="2"/>
  <c r="Q821" i="2"/>
  <c r="Y821" i="2" s="1"/>
  <c r="AI821" i="2" s="1"/>
  <c r="R821" i="2"/>
  <c r="Z821" i="2" s="1"/>
  <c r="AJ821" i="2" s="1"/>
  <c r="O821" i="2"/>
  <c r="M821" i="2"/>
  <c r="AI820" i="2"/>
  <c r="V820" i="2"/>
  <c r="AF820" i="2" s="1"/>
  <c r="AG820" i="2"/>
  <c r="U820" i="2"/>
  <c r="AE820" i="2" s="1"/>
  <c r="X820" i="2"/>
  <c r="AH820" i="2" s="1"/>
  <c r="AD820" i="2"/>
  <c r="K822" i="2"/>
  <c r="AV819" i="2" l="1"/>
  <c r="BH819" i="2" s="1"/>
  <c r="AB820" i="2"/>
  <c r="AS820" i="2"/>
  <c r="AR820" i="2"/>
  <c r="BD819" i="2"/>
  <c r="BB819" i="2"/>
  <c r="BC819" i="2"/>
  <c r="S822" i="2"/>
  <c r="AA822" i="2" s="1"/>
  <c r="AK822" i="2" s="1"/>
  <c r="AZ819" i="2"/>
  <c r="BA819" i="2"/>
  <c r="AY819" i="2"/>
  <c r="AX819" i="2"/>
  <c r="AT820" i="2"/>
  <c r="AQ820" i="2"/>
  <c r="AM821" i="2"/>
  <c r="AO820" i="2"/>
  <c r="AP820" i="2"/>
  <c r="AN820" i="2"/>
  <c r="BG820" i="2"/>
  <c r="L822" i="2"/>
  <c r="T822" i="2" s="1"/>
  <c r="N822" i="2"/>
  <c r="P822" i="2"/>
  <c r="Q822" i="2"/>
  <c r="Y822" i="2" s="1"/>
  <c r="AI822" i="2" s="1"/>
  <c r="O822" i="2"/>
  <c r="R822" i="2"/>
  <c r="Z822" i="2" s="1"/>
  <c r="AJ822" i="2" s="1"/>
  <c r="M822" i="2"/>
  <c r="U822" i="2" s="1"/>
  <c r="U821" i="2"/>
  <c r="AE821" i="2" s="1"/>
  <c r="AF821" i="2"/>
  <c r="W821" i="2"/>
  <c r="AG821" i="2" s="1"/>
  <c r="X821" i="2"/>
  <c r="AH821" i="2" s="1"/>
  <c r="K823" i="2"/>
  <c r="AD821" i="2"/>
  <c r="AV820" i="2" l="1"/>
  <c r="BH820" i="2" s="1"/>
  <c r="AB821" i="2"/>
  <c r="AS821" i="2"/>
  <c r="AR821" i="2"/>
  <c r="BB820" i="2"/>
  <c r="BD820" i="2"/>
  <c r="BC820" i="2"/>
  <c r="S823" i="2"/>
  <c r="AA823" i="2"/>
  <c r="AK823" i="2" s="1"/>
  <c r="AY820" i="2"/>
  <c r="AT821" i="2"/>
  <c r="AQ821" i="2"/>
  <c r="AM822" i="2"/>
  <c r="AO821" i="2"/>
  <c r="AP821" i="2"/>
  <c r="AN821" i="2"/>
  <c r="BG821" i="2"/>
  <c r="AX820" i="2"/>
  <c r="BA820" i="2"/>
  <c r="AZ820" i="2"/>
  <c r="L823" i="2"/>
  <c r="T823" i="2" s="1"/>
  <c r="N823" i="2"/>
  <c r="P823" i="2"/>
  <c r="Q823" i="2"/>
  <c r="Y823" i="2" s="1"/>
  <c r="AI823" i="2" s="1"/>
  <c r="R823" i="2"/>
  <c r="Z823" i="2" s="1"/>
  <c r="AJ823" i="2" s="1"/>
  <c r="O823" i="2"/>
  <c r="M823" i="2"/>
  <c r="U823" i="2" s="1"/>
  <c r="X822" i="2"/>
  <c r="AH822" i="2" s="1"/>
  <c r="AE822" i="2"/>
  <c r="W822" i="2"/>
  <c r="V822" i="2"/>
  <c r="AF822" i="2" s="1"/>
  <c r="K824" i="2"/>
  <c r="AD822" i="2"/>
  <c r="AV821" i="2" l="1"/>
  <c r="BH821" i="2" s="1"/>
  <c r="AB822" i="2"/>
  <c r="AS822" i="2"/>
  <c r="AR822" i="2"/>
  <c r="BD821" i="2"/>
  <c r="BB821" i="2"/>
  <c r="BC821" i="2"/>
  <c r="S824" i="2"/>
  <c r="AA824" i="2"/>
  <c r="AK824" i="2" s="1"/>
  <c r="AY821" i="2"/>
  <c r="AT822" i="2"/>
  <c r="AN822" i="2"/>
  <c r="AQ822" i="2"/>
  <c r="AO822" i="2"/>
  <c r="AP822" i="2"/>
  <c r="AM823" i="2"/>
  <c r="BG822" i="2"/>
  <c r="AX821" i="2"/>
  <c r="BA821" i="2"/>
  <c r="AZ821" i="2"/>
  <c r="L824" i="2"/>
  <c r="T824" i="2" s="1"/>
  <c r="N824" i="2"/>
  <c r="P824" i="2"/>
  <c r="Q824" i="2"/>
  <c r="Y824" i="2" s="1"/>
  <c r="AI824" i="2" s="1"/>
  <c r="O824" i="2"/>
  <c r="R824" i="2"/>
  <c r="Z824" i="2" s="1"/>
  <c r="AJ824" i="2" s="1"/>
  <c r="M824" i="2"/>
  <c r="U824" i="2" s="1"/>
  <c r="V823" i="2"/>
  <c r="AF823" i="2" s="1"/>
  <c r="AG822" i="2"/>
  <c r="AE823" i="2"/>
  <c r="W823" i="2"/>
  <c r="AG823" i="2" s="1"/>
  <c r="X823" i="2"/>
  <c r="AH823" i="2" s="1"/>
  <c r="AD823" i="2"/>
  <c r="K825" i="2"/>
  <c r="BD822" i="2" l="1"/>
  <c r="AV822" i="2"/>
  <c r="BH822" i="2" s="1"/>
  <c r="AB823" i="2"/>
  <c r="AS823" i="2"/>
  <c r="AR823" i="2"/>
  <c r="BB822" i="2"/>
  <c r="BC822" i="2"/>
  <c r="S825" i="2"/>
  <c r="AA825" i="2"/>
  <c r="AK825" i="2" s="1"/>
  <c r="AZ822" i="2"/>
  <c r="AT823" i="2"/>
  <c r="AN823" i="2"/>
  <c r="AQ823" i="2"/>
  <c r="AO823" i="2"/>
  <c r="AP823" i="2"/>
  <c r="AM824" i="2"/>
  <c r="BG823" i="2"/>
  <c r="AX822" i="2"/>
  <c r="AY822" i="2"/>
  <c r="BA822" i="2"/>
  <c r="L825" i="2"/>
  <c r="T825" i="2" s="1"/>
  <c r="N825" i="2"/>
  <c r="P825" i="2"/>
  <c r="Q825" i="2"/>
  <c r="O825" i="2"/>
  <c r="R825" i="2"/>
  <c r="Z825" i="2" s="1"/>
  <c r="AJ825" i="2" s="1"/>
  <c r="M825" i="2"/>
  <c r="X824" i="2"/>
  <c r="AH824" i="2" s="1"/>
  <c r="AE824" i="2"/>
  <c r="AD824" i="2"/>
  <c r="W824" i="2"/>
  <c r="AG824" i="2" s="1"/>
  <c r="V824" i="2"/>
  <c r="AF824" i="2" s="1"/>
  <c r="K826" i="2"/>
  <c r="BD823" i="2" l="1"/>
  <c r="AV823" i="2"/>
  <c r="BH823" i="2" s="1"/>
  <c r="AB824" i="2"/>
  <c r="AS824" i="2"/>
  <c r="AR824" i="2"/>
  <c r="BB823" i="2"/>
  <c r="BC823" i="2"/>
  <c r="S826" i="2"/>
  <c r="AA826" i="2"/>
  <c r="AK826" i="2" s="1"/>
  <c r="BA823" i="2"/>
  <c r="AT824" i="2"/>
  <c r="AO824" i="2"/>
  <c r="AP824" i="2"/>
  <c r="AM825" i="2"/>
  <c r="AQ824" i="2"/>
  <c r="AN824" i="2"/>
  <c r="BG824" i="2"/>
  <c r="AX823" i="2"/>
  <c r="AZ823" i="2"/>
  <c r="AY823" i="2"/>
  <c r="L826" i="2"/>
  <c r="T826" i="2" s="1"/>
  <c r="N826" i="2"/>
  <c r="P826" i="2"/>
  <c r="X826" i="2" s="1"/>
  <c r="Q826" i="2"/>
  <c r="Y826" i="2" s="1"/>
  <c r="AI826" i="2" s="1"/>
  <c r="O826" i="2"/>
  <c r="R826" i="2"/>
  <c r="Z826" i="2" s="1"/>
  <c r="AJ826" i="2" s="1"/>
  <c r="M826" i="2"/>
  <c r="Y825" i="2"/>
  <c r="AI825" i="2" s="1"/>
  <c r="W825" i="2"/>
  <c r="AG825" i="2" s="1"/>
  <c r="X825" i="2"/>
  <c r="AH825" i="2" s="1"/>
  <c r="U825" i="2"/>
  <c r="AE825" i="2" s="1"/>
  <c r="V825" i="2"/>
  <c r="AF825" i="2" s="1"/>
  <c r="K827" i="2"/>
  <c r="AD825" i="2"/>
  <c r="AV824" i="2" l="1"/>
  <c r="BH824" i="2" s="1"/>
  <c r="AB825" i="2"/>
  <c r="BD824" i="2"/>
  <c r="BB824" i="2"/>
  <c r="AR825" i="2"/>
  <c r="AS825" i="2"/>
  <c r="BC824" i="2"/>
  <c r="S827" i="2"/>
  <c r="AA827" i="2"/>
  <c r="AK827" i="2" s="1"/>
  <c r="AZ824" i="2"/>
  <c r="AT825" i="2"/>
  <c r="AN825" i="2"/>
  <c r="AM826" i="2"/>
  <c r="AQ825" i="2"/>
  <c r="AO825" i="2"/>
  <c r="AP825" i="2"/>
  <c r="BG825" i="2"/>
  <c r="AX824" i="2"/>
  <c r="AY824" i="2"/>
  <c r="BA824" i="2"/>
  <c r="L827" i="2"/>
  <c r="T827" i="2" s="1"/>
  <c r="N827" i="2"/>
  <c r="P827" i="2"/>
  <c r="Q827" i="2"/>
  <c r="Y827" i="2" s="1"/>
  <c r="O827" i="2"/>
  <c r="R827" i="2"/>
  <c r="Z827" i="2" s="1"/>
  <c r="AJ827" i="2" s="1"/>
  <c r="M827" i="2"/>
  <c r="U826" i="2"/>
  <c r="AE826" i="2" s="1"/>
  <c r="AH826" i="2"/>
  <c r="W826" i="2"/>
  <c r="AG826" i="2" s="1"/>
  <c r="V826" i="2"/>
  <c r="AF826" i="2" s="1"/>
  <c r="K828" i="2"/>
  <c r="AD826" i="2"/>
  <c r="AB826" i="2" l="1"/>
  <c r="AV825" i="2"/>
  <c r="BC825" i="2"/>
  <c r="AR826" i="2"/>
  <c r="AS826" i="2"/>
  <c r="BB825" i="2"/>
  <c r="BD825" i="2"/>
  <c r="S828" i="2"/>
  <c r="AA828" i="2" s="1"/>
  <c r="AK828" i="2" s="1"/>
  <c r="BA825" i="2"/>
  <c r="AZ825" i="2"/>
  <c r="AT826" i="2"/>
  <c r="AN826" i="2"/>
  <c r="AP826" i="2"/>
  <c r="AQ826" i="2"/>
  <c r="AO826" i="2"/>
  <c r="AM827" i="2"/>
  <c r="BG826" i="2"/>
  <c r="AX825" i="2"/>
  <c r="AY825" i="2"/>
  <c r="L828" i="2"/>
  <c r="T828" i="2" s="1"/>
  <c r="N828" i="2"/>
  <c r="P828" i="2"/>
  <c r="Q828" i="2"/>
  <c r="Y828" i="2" s="1"/>
  <c r="O828" i="2"/>
  <c r="W828" i="2" s="1"/>
  <c r="R828" i="2"/>
  <c r="Z828" i="2" s="1"/>
  <c r="AJ828" i="2" s="1"/>
  <c r="M828" i="2"/>
  <c r="AI827" i="2"/>
  <c r="U827" i="2"/>
  <c r="AE827" i="2" s="1"/>
  <c r="V827" i="2"/>
  <c r="AF827" i="2" s="1"/>
  <c r="W827" i="2"/>
  <c r="AG827" i="2" s="1"/>
  <c r="X827" i="2"/>
  <c r="AH827" i="2" s="1"/>
  <c r="K829" i="2"/>
  <c r="AD827" i="2"/>
  <c r="BD826" i="2" l="1"/>
  <c r="AV826" i="2"/>
  <c r="BH826" i="2" s="1"/>
  <c r="AB827" i="2"/>
  <c r="BC826" i="2"/>
  <c r="BB826" i="2"/>
  <c r="AR827" i="2"/>
  <c r="AS827" i="2"/>
  <c r="S829" i="2"/>
  <c r="AA829" i="2"/>
  <c r="AK829" i="2" s="1"/>
  <c r="AZ826" i="2"/>
  <c r="AT827" i="2"/>
  <c r="AN827" i="2"/>
  <c r="AQ827" i="2"/>
  <c r="AO827" i="2"/>
  <c r="AP827" i="2"/>
  <c r="AM828" i="2"/>
  <c r="BG827" i="2"/>
  <c r="AX826" i="2"/>
  <c r="AY826" i="2"/>
  <c r="BA826" i="2"/>
  <c r="L829" i="2"/>
  <c r="T829" i="2" s="1"/>
  <c r="N829" i="2"/>
  <c r="P829" i="2"/>
  <c r="Q829" i="2"/>
  <c r="Y829" i="2" s="1"/>
  <c r="AI829" i="2" s="1"/>
  <c r="O829" i="2"/>
  <c r="W829" i="2" s="1"/>
  <c r="R829" i="2"/>
  <c r="Z829" i="2" s="1"/>
  <c r="AJ829" i="2" s="1"/>
  <c r="M829" i="2"/>
  <c r="AI828" i="2"/>
  <c r="V828" i="2"/>
  <c r="AF828" i="2" s="1"/>
  <c r="AG828" i="2"/>
  <c r="U828" i="2"/>
  <c r="AE828" i="2" s="1"/>
  <c r="X828" i="2"/>
  <c r="K830" i="2"/>
  <c r="AD828" i="2"/>
  <c r="BD827" i="2" l="1"/>
  <c r="BC827" i="2"/>
  <c r="BB827" i="2"/>
  <c r="AV827" i="2"/>
  <c r="BH827" i="2" s="1"/>
  <c r="AB828" i="2"/>
  <c r="AS828" i="2"/>
  <c r="AR828" i="2"/>
  <c r="S830" i="2"/>
  <c r="AA830" i="2"/>
  <c r="AK830" i="2" s="1"/>
  <c r="AY827" i="2"/>
  <c r="BA827" i="2"/>
  <c r="AT828" i="2"/>
  <c r="AN828" i="2"/>
  <c r="AQ828" i="2"/>
  <c r="AM829" i="2"/>
  <c r="AO828" i="2"/>
  <c r="AP828" i="2"/>
  <c r="BG828" i="2"/>
  <c r="AX827" i="2"/>
  <c r="AZ827" i="2"/>
  <c r="L830" i="2"/>
  <c r="T830" i="2" s="1"/>
  <c r="N830" i="2"/>
  <c r="V830" i="2" s="1"/>
  <c r="P830" i="2"/>
  <c r="Q830" i="2"/>
  <c r="O830" i="2"/>
  <c r="R830" i="2"/>
  <c r="Z830" i="2" s="1"/>
  <c r="AJ830" i="2" s="1"/>
  <c r="M830" i="2"/>
  <c r="X829" i="2"/>
  <c r="AH829" i="2" s="1"/>
  <c r="AH828" i="2"/>
  <c r="AG829" i="2"/>
  <c r="U829" i="2"/>
  <c r="AE829" i="2" s="1"/>
  <c r="V829" i="2"/>
  <c r="AF829" i="2" s="1"/>
  <c r="K831" i="2"/>
  <c r="AD829" i="2"/>
  <c r="AV828" i="2" l="1"/>
  <c r="BH828" i="2" s="1"/>
  <c r="AB829" i="2"/>
  <c r="AS829" i="2"/>
  <c r="AR829" i="2"/>
  <c r="BD828" i="2"/>
  <c r="BB828" i="2"/>
  <c r="BC828" i="2"/>
  <c r="S831" i="2"/>
  <c r="AA831" i="2" s="1"/>
  <c r="AK831" i="2" s="1"/>
  <c r="AY828" i="2"/>
  <c r="AT829" i="2"/>
  <c r="AQ829" i="2"/>
  <c r="AO829" i="2"/>
  <c r="AP829" i="2"/>
  <c r="AM830" i="2"/>
  <c r="AN829" i="2"/>
  <c r="BG829" i="2"/>
  <c r="BA828" i="2"/>
  <c r="AZ828" i="2"/>
  <c r="AX828" i="2"/>
  <c r="L831" i="2"/>
  <c r="T831" i="2" s="1"/>
  <c r="N831" i="2"/>
  <c r="V831" i="2" s="1"/>
  <c r="P831" i="2"/>
  <c r="Q831" i="2"/>
  <c r="Y831" i="2" s="1"/>
  <c r="R831" i="2"/>
  <c r="Z831" i="2" s="1"/>
  <c r="AJ831" i="2" s="1"/>
  <c r="O831" i="2"/>
  <c r="M831" i="2"/>
  <c r="Y830" i="2"/>
  <c r="AI830" i="2" s="1"/>
  <c r="W830" i="2"/>
  <c r="AG830" i="2" s="1"/>
  <c r="AF830" i="2"/>
  <c r="U830" i="2"/>
  <c r="AE830" i="2" s="1"/>
  <c r="X830" i="2"/>
  <c r="AH830" i="2" s="1"/>
  <c r="K832" i="2"/>
  <c r="AD830" i="2"/>
  <c r="BD829" i="2" l="1"/>
  <c r="AV829" i="2"/>
  <c r="BH829" i="2" s="1"/>
  <c r="AB830" i="2"/>
  <c r="BB829" i="2"/>
  <c r="AS830" i="2"/>
  <c r="AR830" i="2"/>
  <c r="BC829" i="2"/>
  <c r="S832" i="2"/>
  <c r="AA832" i="2"/>
  <c r="AK832" i="2" s="1"/>
  <c r="AY829" i="2"/>
  <c r="BA829" i="2"/>
  <c r="AX829" i="2"/>
  <c r="AT830" i="2"/>
  <c r="AQ830" i="2"/>
  <c r="AO830" i="2"/>
  <c r="AP830" i="2"/>
  <c r="AM831" i="2"/>
  <c r="AN830" i="2"/>
  <c r="BG830" i="2"/>
  <c r="AZ829" i="2"/>
  <c r="L832" i="2"/>
  <c r="T832" i="2" s="1"/>
  <c r="N832" i="2"/>
  <c r="P832" i="2"/>
  <c r="Q832" i="2"/>
  <c r="Y832" i="2" s="1"/>
  <c r="AI832" i="2" s="1"/>
  <c r="O832" i="2"/>
  <c r="W832" i="2" s="1"/>
  <c r="R832" i="2"/>
  <c r="Z832" i="2" s="1"/>
  <c r="AJ832" i="2" s="1"/>
  <c r="M832" i="2"/>
  <c r="AI831" i="2"/>
  <c r="U831" i="2"/>
  <c r="AE831" i="2" s="1"/>
  <c r="AF831" i="2"/>
  <c r="W831" i="2"/>
  <c r="AG831" i="2" s="1"/>
  <c r="X831" i="2"/>
  <c r="AH831" i="2" s="1"/>
  <c r="K833" i="2"/>
  <c r="AD831" i="2"/>
  <c r="BD830" i="2" l="1"/>
  <c r="AB831" i="2"/>
  <c r="AV830" i="2"/>
  <c r="BH830" i="2" s="1"/>
  <c r="AS831" i="2"/>
  <c r="AR831" i="2"/>
  <c r="BB830" i="2"/>
  <c r="BC830" i="2"/>
  <c r="S833" i="2"/>
  <c r="AA833" i="2"/>
  <c r="AK833" i="2" s="1"/>
  <c r="AZ830" i="2"/>
  <c r="AY830" i="2"/>
  <c r="AX830" i="2"/>
  <c r="BA830" i="2"/>
  <c r="AT831" i="2"/>
  <c r="AN831" i="2"/>
  <c r="AQ831" i="2"/>
  <c r="AO831" i="2"/>
  <c r="AP831" i="2"/>
  <c r="AM832" i="2"/>
  <c r="BG831" i="2"/>
  <c r="L833" i="2"/>
  <c r="T833" i="2" s="1"/>
  <c r="N833" i="2"/>
  <c r="P833" i="2"/>
  <c r="X833" i="2" s="1"/>
  <c r="Q833" i="2"/>
  <c r="Y833" i="2" s="1"/>
  <c r="O833" i="2"/>
  <c r="R833" i="2"/>
  <c r="Z833" i="2" s="1"/>
  <c r="AJ833" i="2" s="1"/>
  <c r="M833" i="2"/>
  <c r="V832" i="2"/>
  <c r="AF832" i="2" s="1"/>
  <c r="AG832" i="2"/>
  <c r="U832" i="2"/>
  <c r="AE832" i="2" s="1"/>
  <c r="X832" i="2"/>
  <c r="AH832" i="2" s="1"/>
  <c r="AD832" i="2"/>
  <c r="K834" i="2"/>
  <c r="AV831" i="2" l="1"/>
  <c r="BH831" i="2" s="1"/>
  <c r="AB832" i="2"/>
  <c r="AR832" i="2"/>
  <c r="AS832" i="2"/>
  <c r="BB831" i="2"/>
  <c r="BD831" i="2"/>
  <c r="BC831" i="2"/>
  <c r="S834" i="2"/>
  <c r="AA834" i="2"/>
  <c r="AK834" i="2" s="1"/>
  <c r="BA831" i="2"/>
  <c r="AZ831" i="2"/>
  <c r="AT832" i="2"/>
  <c r="AP832" i="2"/>
  <c r="AN832" i="2"/>
  <c r="AO832" i="2"/>
  <c r="AM833" i="2"/>
  <c r="AQ832" i="2"/>
  <c r="BG832" i="2"/>
  <c r="AX831" i="2"/>
  <c r="AY831" i="2"/>
  <c r="L834" i="2"/>
  <c r="T834" i="2" s="1"/>
  <c r="N834" i="2"/>
  <c r="V834" i="2" s="1"/>
  <c r="P834" i="2"/>
  <c r="Q834" i="2"/>
  <c r="Y834" i="2" s="1"/>
  <c r="AI834" i="2" s="1"/>
  <c r="O834" i="2"/>
  <c r="W834" i="2" s="1"/>
  <c r="R834" i="2"/>
  <c r="Z834" i="2" s="1"/>
  <c r="AJ834" i="2" s="1"/>
  <c r="M834" i="2"/>
  <c r="AI833" i="2"/>
  <c r="W833" i="2"/>
  <c r="AG833" i="2" s="1"/>
  <c r="AH833" i="2"/>
  <c r="U833" i="2"/>
  <c r="AE833" i="2" s="1"/>
  <c r="V833" i="2"/>
  <c r="AF833" i="2" s="1"/>
  <c r="K835" i="2"/>
  <c r="AD833" i="2"/>
  <c r="BD832" i="2" l="1"/>
  <c r="AV832" i="2"/>
  <c r="BH832" i="2" s="1"/>
  <c r="AB833" i="2"/>
  <c r="AS833" i="2"/>
  <c r="AR833" i="2"/>
  <c r="BC832" i="2"/>
  <c r="BB832" i="2"/>
  <c r="S835" i="2"/>
  <c r="AA835" i="2" s="1"/>
  <c r="AK835" i="2" s="1"/>
  <c r="BA832" i="2"/>
  <c r="AZ832" i="2"/>
  <c r="AX832" i="2"/>
  <c r="AT833" i="2"/>
  <c r="AN833" i="2"/>
  <c r="AQ833" i="2"/>
  <c r="AO833" i="2"/>
  <c r="AP833" i="2"/>
  <c r="AM834" i="2"/>
  <c r="BG833" i="2"/>
  <c r="AY832" i="2"/>
  <c r="L835" i="2"/>
  <c r="T835" i="2" s="1"/>
  <c r="N835" i="2"/>
  <c r="V835" i="2" s="1"/>
  <c r="P835" i="2"/>
  <c r="Q835" i="2"/>
  <c r="Y835" i="2" s="1"/>
  <c r="R835" i="2"/>
  <c r="Z835" i="2" s="1"/>
  <c r="AJ835" i="2" s="1"/>
  <c r="O835" i="2"/>
  <c r="M835" i="2"/>
  <c r="U835" i="2" s="1"/>
  <c r="AF834" i="2"/>
  <c r="AG834" i="2"/>
  <c r="U834" i="2"/>
  <c r="AE834" i="2" s="1"/>
  <c r="X834" i="2"/>
  <c r="AH834" i="2" s="1"/>
  <c r="K836" i="2"/>
  <c r="AD834" i="2"/>
  <c r="BD833" i="2" l="1"/>
  <c r="AV833" i="2"/>
  <c r="BH833" i="2" s="1"/>
  <c r="AB834" i="2"/>
  <c r="AS834" i="2"/>
  <c r="AR834" i="2"/>
  <c r="BB833" i="2"/>
  <c r="BC833" i="2"/>
  <c r="S836" i="2"/>
  <c r="AA836" i="2"/>
  <c r="AK836" i="2" s="1"/>
  <c r="AZ833" i="2"/>
  <c r="AY833" i="2"/>
  <c r="BA833" i="2"/>
  <c r="AT834" i="2"/>
  <c r="AQ834" i="2"/>
  <c r="AO834" i="2"/>
  <c r="AP834" i="2"/>
  <c r="AM835" i="2"/>
  <c r="AN834" i="2"/>
  <c r="BG834" i="2"/>
  <c r="AX833" i="2"/>
  <c r="L836" i="2"/>
  <c r="T836" i="2" s="1"/>
  <c r="N836" i="2"/>
  <c r="P836" i="2"/>
  <c r="Q836" i="2"/>
  <c r="Y836" i="2" s="1"/>
  <c r="O836" i="2"/>
  <c r="R836" i="2"/>
  <c r="Z836" i="2" s="1"/>
  <c r="AJ836" i="2" s="1"/>
  <c r="M836" i="2"/>
  <c r="U836" i="2" s="1"/>
  <c r="AI835" i="2"/>
  <c r="AF835" i="2"/>
  <c r="AE835" i="2"/>
  <c r="W835" i="2"/>
  <c r="AG835" i="2" s="1"/>
  <c r="X835" i="2"/>
  <c r="AH835" i="2" s="1"/>
  <c r="K837" i="2"/>
  <c r="AD835" i="2"/>
  <c r="BD834" i="2" l="1"/>
  <c r="AV834" i="2"/>
  <c r="BH834" i="2" s="1"/>
  <c r="AB835" i="2"/>
  <c r="AS835" i="2"/>
  <c r="AR835" i="2"/>
  <c r="BB834" i="2"/>
  <c r="BC834" i="2"/>
  <c r="S837" i="2"/>
  <c r="AA837" i="2"/>
  <c r="AK837" i="2" s="1"/>
  <c r="BA834" i="2"/>
  <c r="AX834" i="2"/>
  <c r="AT835" i="2"/>
  <c r="AQ835" i="2"/>
  <c r="AM836" i="2"/>
  <c r="AO835" i="2"/>
  <c r="AP835" i="2"/>
  <c r="AN835" i="2"/>
  <c r="BG835" i="2"/>
  <c r="AZ834" i="2"/>
  <c r="AY834" i="2"/>
  <c r="L837" i="2"/>
  <c r="T837" i="2" s="1"/>
  <c r="N837" i="2"/>
  <c r="V837" i="2" s="1"/>
  <c r="P837" i="2"/>
  <c r="Q837" i="2"/>
  <c r="Y837" i="2" s="1"/>
  <c r="AI837" i="2" s="1"/>
  <c r="R837" i="2"/>
  <c r="Z837" i="2" s="1"/>
  <c r="AJ837" i="2" s="1"/>
  <c r="O837" i="2"/>
  <c r="M837" i="2"/>
  <c r="AI836" i="2"/>
  <c r="V836" i="2"/>
  <c r="AF836" i="2" s="1"/>
  <c r="AE836" i="2"/>
  <c r="X836" i="2"/>
  <c r="AH836" i="2" s="1"/>
  <c r="W836" i="2"/>
  <c r="AG836" i="2" s="1"/>
  <c r="K838" i="2"/>
  <c r="AD836" i="2"/>
  <c r="BD835" i="2" l="1"/>
  <c r="AV835" i="2"/>
  <c r="BH835" i="2" s="1"/>
  <c r="AB836" i="2"/>
  <c r="BB835" i="2"/>
  <c r="AS836" i="2"/>
  <c r="AR836" i="2"/>
  <c r="BC835" i="2"/>
  <c r="AY835" i="2"/>
  <c r="S838" i="2"/>
  <c r="AA838" i="2"/>
  <c r="AK838" i="2" s="1"/>
  <c r="AZ835" i="2"/>
  <c r="BA835" i="2"/>
  <c r="AX835" i="2"/>
  <c r="AT836" i="2"/>
  <c r="AQ836" i="2"/>
  <c r="AO836" i="2"/>
  <c r="AP836" i="2"/>
  <c r="AM837" i="2"/>
  <c r="AN836" i="2"/>
  <c r="BG836" i="2"/>
  <c r="L838" i="2"/>
  <c r="T838" i="2" s="1"/>
  <c r="N838" i="2"/>
  <c r="P838" i="2"/>
  <c r="Q838" i="2"/>
  <c r="Y838" i="2" s="1"/>
  <c r="AI838" i="2" s="1"/>
  <c r="O838" i="2"/>
  <c r="W838" i="2" s="1"/>
  <c r="R838" i="2"/>
  <c r="Z838" i="2" s="1"/>
  <c r="AJ838" i="2" s="1"/>
  <c r="M838" i="2"/>
  <c r="X837" i="2"/>
  <c r="AH837" i="2" s="1"/>
  <c r="U837" i="2"/>
  <c r="AE837" i="2" s="1"/>
  <c r="AF837" i="2"/>
  <c r="W837" i="2"/>
  <c r="AG837" i="2" s="1"/>
  <c r="AD837" i="2"/>
  <c r="K839" i="2"/>
  <c r="AB837" i="2" l="1"/>
  <c r="AV836" i="2"/>
  <c r="BH836" i="2" s="1"/>
  <c r="AS837" i="2"/>
  <c r="AR837" i="2"/>
  <c r="BB836" i="2"/>
  <c r="BC836" i="2"/>
  <c r="BD836" i="2"/>
  <c r="S839" i="2"/>
  <c r="AA839" i="2"/>
  <c r="AK839" i="2" s="1"/>
  <c r="AZ836" i="2"/>
  <c r="AY836" i="2"/>
  <c r="AX836" i="2"/>
  <c r="BA836" i="2"/>
  <c r="AT837" i="2"/>
  <c r="AQ837" i="2"/>
  <c r="AO837" i="2"/>
  <c r="AP837" i="2"/>
  <c r="AM838" i="2"/>
  <c r="AN837" i="2"/>
  <c r="BG837" i="2"/>
  <c r="L839" i="2"/>
  <c r="T839" i="2" s="1"/>
  <c r="N839" i="2"/>
  <c r="V839" i="2" s="1"/>
  <c r="P839" i="2"/>
  <c r="X839" i="2" s="1"/>
  <c r="Q839" i="2"/>
  <c r="Y839" i="2" s="1"/>
  <c r="AI839" i="2" s="1"/>
  <c r="R839" i="2"/>
  <c r="Z839" i="2" s="1"/>
  <c r="AJ839" i="2" s="1"/>
  <c r="O839" i="2"/>
  <c r="M839" i="2"/>
  <c r="X838" i="2"/>
  <c r="AH838" i="2" s="1"/>
  <c r="AG838" i="2"/>
  <c r="V838" i="2"/>
  <c r="AF838" i="2" s="1"/>
  <c r="U838" i="2"/>
  <c r="AE838" i="2" s="1"/>
  <c r="K840" i="2"/>
  <c r="AD838" i="2"/>
  <c r="AV837" i="2" l="1"/>
  <c r="BH837" i="2" s="1"/>
  <c r="AB838" i="2"/>
  <c r="BD837" i="2"/>
  <c r="BB837" i="2"/>
  <c r="AS838" i="2"/>
  <c r="AR838" i="2"/>
  <c r="BC837" i="2"/>
  <c r="S840" i="2"/>
  <c r="AA840" i="2" s="1"/>
  <c r="AK840" i="2" s="1"/>
  <c r="AY837" i="2"/>
  <c r="BA837" i="2"/>
  <c r="AX837" i="2"/>
  <c r="AT838" i="2"/>
  <c r="BD838" i="2" s="1"/>
  <c r="AO838" i="2"/>
  <c r="AP838" i="2"/>
  <c r="AM839" i="2"/>
  <c r="AN838" i="2"/>
  <c r="AQ838" i="2"/>
  <c r="BG838" i="2"/>
  <c r="AZ837" i="2"/>
  <c r="L840" i="2"/>
  <c r="N840" i="2"/>
  <c r="P840" i="2"/>
  <c r="Q840" i="2"/>
  <c r="Y840" i="2" s="1"/>
  <c r="AI840" i="2" s="1"/>
  <c r="O840" i="2"/>
  <c r="W840" i="2" s="1"/>
  <c r="R840" i="2"/>
  <c r="Z840" i="2" s="1"/>
  <c r="AJ840" i="2" s="1"/>
  <c r="M840" i="2"/>
  <c r="U839" i="2"/>
  <c r="AF839" i="2"/>
  <c r="AH839" i="2"/>
  <c r="W839" i="2"/>
  <c r="AG839" i="2" s="1"/>
  <c r="K841" i="2"/>
  <c r="AD839" i="2"/>
  <c r="BB838" i="2" l="1"/>
  <c r="AB839" i="2"/>
  <c r="AV838" i="2"/>
  <c r="BH838" i="2" s="1"/>
  <c r="AS839" i="2"/>
  <c r="AR839" i="2"/>
  <c r="BC838" i="2"/>
  <c r="S841" i="2"/>
  <c r="AA841" i="2"/>
  <c r="AK841" i="2" s="1"/>
  <c r="AZ838" i="2"/>
  <c r="AT839" i="2"/>
  <c r="AN839" i="2"/>
  <c r="AQ839" i="2"/>
  <c r="AO839" i="2"/>
  <c r="AP839" i="2"/>
  <c r="AM840" i="2"/>
  <c r="BG839" i="2"/>
  <c r="BA838" i="2"/>
  <c r="AY838" i="2"/>
  <c r="AX838" i="2"/>
  <c r="L841" i="2"/>
  <c r="T841" i="2" s="1"/>
  <c r="N841" i="2"/>
  <c r="P841" i="2"/>
  <c r="Q841" i="2"/>
  <c r="Y841" i="2" s="1"/>
  <c r="AI841" i="2" s="1"/>
  <c r="O841" i="2"/>
  <c r="W841" i="2" s="1"/>
  <c r="R841" i="2"/>
  <c r="Z841" i="2" s="1"/>
  <c r="AJ841" i="2" s="1"/>
  <c r="M841" i="2"/>
  <c r="AE839" i="2"/>
  <c r="X840" i="2"/>
  <c r="AH840" i="2" s="1"/>
  <c r="AG840" i="2"/>
  <c r="T840" i="2"/>
  <c r="V840" i="2"/>
  <c r="AF840" i="2" s="1"/>
  <c r="U840" i="2"/>
  <c r="AE840" i="2" s="1"/>
  <c r="K842" i="2"/>
  <c r="BB839" i="2" l="1"/>
  <c r="BD839" i="2"/>
  <c r="AB840" i="2"/>
  <c r="AV839" i="2"/>
  <c r="BH839" i="2" s="1"/>
  <c r="AS840" i="2"/>
  <c r="AR840" i="2"/>
  <c r="BC839" i="2"/>
  <c r="S842" i="2"/>
  <c r="AA842" i="2"/>
  <c r="AK842" i="2" s="1"/>
  <c r="BA839" i="2"/>
  <c r="AT840" i="2"/>
  <c r="AO840" i="2"/>
  <c r="AP840" i="2"/>
  <c r="AM841" i="2"/>
  <c r="AN840" i="2"/>
  <c r="AQ840" i="2"/>
  <c r="BG840" i="2"/>
  <c r="AX839" i="2"/>
  <c r="AZ839" i="2"/>
  <c r="AY839" i="2"/>
  <c r="L842" i="2"/>
  <c r="T842" i="2" s="1"/>
  <c r="N842" i="2"/>
  <c r="P842" i="2"/>
  <c r="Q842" i="2"/>
  <c r="Y842" i="2" s="1"/>
  <c r="AI842" i="2" s="1"/>
  <c r="O842" i="2"/>
  <c r="W842" i="2" s="1"/>
  <c r="R842" i="2"/>
  <c r="Z842" i="2" s="1"/>
  <c r="AJ842" i="2" s="1"/>
  <c r="M842" i="2"/>
  <c r="AD840" i="2"/>
  <c r="AG841" i="2"/>
  <c r="X841" i="2"/>
  <c r="AH841" i="2" s="1"/>
  <c r="V841" i="2"/>
  <c r="AF841" i="2" s="1"/>
  <c r="U841" i="2"/>
  <c r="AE841" i="2" s="1"/>
  <c r="K843" i="2"/>
  <c r="AD841" i="2"/>
  <c r="AV840" i="2" l="1"/>
  <c r="BH840" i="2" s="1"/>
  <c r="AB841" i="2"/>
  <c r="AS841" i="2"/>
  <c r="AR841" i="2"/>
  <c r="BD840" i="2"/>
  <c r="BB840" i="2"/>
  <c r="BC840" i="2"/>
  <c r="S843" i="2"/>
  <c r="AA843" i="2" s="1"/>
  <c r="AK843" i="2" s="1"/>
  <c r="BA840" i="2"/>
  <c r="AY840" i="2"/>
  <c r="AX840" i="2"/>
  <c r="AT841" i="2"/>
  <c r="AQ841" i="2"/>
  <c r="AO841" i="2"/>
  <c r="AP841" i="2"/>
  <c r="AM842" i="2"/>
  <c r="AN841" i="2"/>
  <c r="BG841" i="2"/>
  <c r="AZ840" i="2"/>
  <c r="L843" i="2"/>
  <c r="T843" i="2" s="1"/>
  <c r="N843" i="2"/>
  <c r="P843" i="2"/>
  <c r="Q843" i="2"/>
  <c r="O843" i="2"/>
  <c r="R843" i="2"/>
  <c r="Z843" i="2" s="1"/>
  <c r="AJ843" i="2" s="1"/>
  <c r="M843" i="2"/>
  <c r="X842" i="2"/>
  <c r="AH842" i="2" s="1"/>
  <c r="AG842" i="2"/>
  <c r="V842" i="2"/>
  <c r="AF842" i="2" s="1"/>
  <c r="U842" i="2"/>
  <c r="AE842" i="2" s="1"/>
  <c r="K844" i="2"/>
  <c r="AD842" i="2"/>
  <c r="BD841" i="2" l="1"/>
  <c r="AV841" i="2"/>
  <c r="AB842" i="2"/>
  <c r="BB841" i="2"/>
  <c r="AS842" i="2"/>
  <c r="AR842" i="2"/>
  <c r="BC841" i="2"/>
  <c r="S844" i="2"/>
  <c r="AA844" i="2"/>
  <c r="AK844" i="2" s="1"/>
  <c r="AT842" i="2"/>
  <c r="AQ842" i="2"/>
  <c r="AO842" i="2"/>
  <c r="AP842" i="2"/>
  <c r="AM843" i="2"/>
  <c r="AN842" i="2"/>
  <c r="BG842" i="2"/>
  <c r="AZ841" i="2"/>
  <c r="AY841" i="2"/>
  <c r="AX841" i="2"/>
  <c r="BA841" i="2"/>
  <c r="L844" i="2"/>
  <c r="T844" i="2" s="1"/>
  <c r="N844" i="2"/>
  <c r="P844" i="2"/>
  <c r="Q844" i="2"/>
  <c r="O844" i="2"/>
  <c r="R844" i="2"/>
  <c r="Z844" i="2" s="1"/>
  <c r="AJ844" i="2" s="1"/>
  <c r="M844" i="2"/>
  <c r="U844" i="2" s="1"/>
  <c r="Y843" i="2"/>
  <c r="AI843" i="2" s="1"/>
  <c r="W843" i="2"/>
  <c r="AG843" i="2" s="1"/>
  <c r="X843" i="2"/>
  <c r="AH843" i="2" s="1"/>
  <c r="V843" i="2"/>
  <c r="AF843" i="2" s="1"/>
  <c r="U843" i="2"/>
  <c r="AE843" i="2" s="1"/>
  <c r="K845" i="2"/>
  <c r="AD843" i="2"/>
  <c r="AV842" i="2" l="1"/>
  <c r="BH842" i="2" s="1"/>
  <c r="AB843" i="2"/>
  <c r="BB842" i="2"/>
  <c r="AS843" i="2"/>
  <c r="AR843" i="2"/>
  <c r="BD842" i="2"/>
  <c r="BC842" i="2"/>
  <c r="S845" i="2"/>
  <c r="AA845" i="2"/>
  <c r="AK845" i="2" s="1"/>
  <c r="AZ842" i="2"/>
  <c r="AY842" i="2"/>
  <c r="BA842" i="2"/>
  <c r="AX842" i="2"/>
  <c r="AT843" i="2"/>
  <c r="AN843" i="2"/>
  <c r="AQ843" i="2"/>
  <c r="AO843" i="2"/>
  <c r="AP843" i="2"/>
  <c r="AM844" i="2"/>
  <c r="BG843" i="2"/>
  <c r="L845" i="2"/>
  <c r="T845" i="2" s="1"/>
  <c r="N845" i="2"/>
  <c r="P845" i="2"/>
  <c r="Q845" i="2"/>
  <c r="O845" i="2"/>
  <c r="W845" i="2" s="1"/>
  <c r="R845" i="2"/>
  <c r="Z845" i="2" s="1"/>
  <c r="AJ845" i="2" s="1"/>
  <c r="M845" i="2"/>
  <c r="Y844" i="2"/>
  <c r="AI844" i="2" s="1"/>
  <c r="V844" i="2"/>
  <c r="AF844" i="2" s="1"/>
  <c r="AE844" i="2"/>
  <c r="X844" i="2"/>
  <c r="AH844" i="2" s="1"/>
  <c r="W844" i="2"/>
  <c r="AG844" i="2" s="1"/>
  <c r="K846" i="2"/>
  <c r="AD844" i="2"/>
  <c r="AV843" i="2" l="1"/>
  <c r="BH843" i="2" s="1"/>
  <c r="AB844" i="2"/>
  <c r="BB843" i="2"/>
  <c r="AS844" i="2"/>
  <c r="AR844" i="2"/>
  <c r="BD843" i="2"/>
  <c r="BC843" i="2"/>
  <c r="S846" i="2"/>
  <c r="AA846" i="2"/>
  <c r="AK846" i="2" s="1"/>
  <c r="AY843" i="2"/>
  <c r="BA843" i="2"/>
  <c r="AT844" i="2"/>
  <c r="AN844" i="2"/>
  <c r="AQ844" i="2"/>
  <c r="AO844" i="2"/>
  <c r="AP844" i="2"/>
  <c r="AM845" i="2"/>
  <c r="BG844" i="2"/>
  <c r="AX843" i="2"/>
  <c r="AZ843" i="2"/>
  <c r="L846" i="2"/>
  <c r="T846" i="2" s="1"/>
  <c r="N846" i="2"/>
  <c r="P846" i="2"/>
  <c r="X846" i="2" s="1"/>
  <c r="Q846" i="2"/>
  <c r="O846" i="2"/>
  <c r="W846" i="2" s="1"/>
  <c r="R846" i="2"/>
  <c r="Z846" i="2" s="1"/>
  <c r="AJ846" i="2" s="1"/>
  <c r="M846" i="2"/>
  <c r="Y845" i="2"/>
  <c r="AI845" i="2" s="1"/>
  <c r="AG845" i="2"/>
  <c r="X845" i="2"/>
  <c r="AH845" i="2" s="1"/>
  <c r="V845" i="2"/>
  <c r="AF845" i="2" s="1"/>
  <c r="U845" i="2"/>
  <c r="AE845" i="2" s="1"/>
  <c r="K847" i="2"/>
  <c r="AD845" i="2"/>
  <c r="BD844" i="2" l="1"/>
  <c r="AV844" i="2"/>
  <c r="BH844" i="2" s="1"/>
  <c r="AB845" i="2"/>
  <c r="AS845" i="2"/>
  <c r="AR845" i="2"/>
  <c r="BB844" i="2"/>
  <c r="BC844" i="2"/>
  <c r="S847" i="2"/>
  <c r="AA847" i="2"/>
  <c r="AK847" i="2" s="1"/>
  <c r="AZ844" i="2"/>
  <c r="AT845" i="2"/>
  <c r="AO845" i="2"/>
  <c r="AP845" i="2"/>
  <c r="AM846" i="2"/>
  <c r="AN845" i="2"/>
  <c r="AQ845" i="2"/>
  <c r="BG845" i="2"/>
  <c r="AX844" i="2"/>
  <c r="AY844" i="2"/>
  <c r="BA844" i="2"/>
  <c r="L847" i="2"/>
  <c r="T847" i="2" s="1"/>
  <c r="N847" i="2"/>
  <c r="P847" i="2"/>
  <c r="Q847" i="2"/>
  <c r="Y847" i="2" s="1"/>
  <c r="R847" i="2"/>
  <c r="Z847" i="2" s="1"/>
  <c r="AJ847" i="2" s="1"/>
  <c r="O847" i="2"/>
  <c r="W847" i="2" s="1"/>
  <c r="M847" i="2"/>
  <c r="Y846" i="2"/>
  <c r="AI846" i="2" s="1"/>
  <c r="AG846" i="2"/>
  <c r="AH846" i="2"/>
  <c r="V846" i="2"/>
  <c r="U846" i="2"/>
  <c r="AE846" i="2" s="1"/>
  <c r="AD846" i="2"/>
  <c r="K848" i="2"/>
  <c r="AV845" i="2" l="1"/>
  <c r="BH845" i="2" s="1"/>
  <c r="AB846" i="2"/>
  <c r="AS846" i="2"/>
  <c r="AR846" i="2"/>
  <c r="BD845" i="2"/>
  <c r="BB845" i="2"/>
  <c r="BC845" i="2"/>
  <c r="S848" i="2"/>
  <c r="AA848" i="2"/>
  <c r="AK848" i="2" s="1"/>
  <c r="AT846" i="2"/>
  <c r="AN846" i="2"/>
  <c r="AQ846" i="2"/>
  <c r="AM847" i="2"/>
  <c r="AO846" i="2"/>
  <c r="AP846" i="2"/>
  <c r="BG846" i="2"/>
  <c r="AZ845" i="2"/>
  <c r="BA845" i="2"/>
  <c r="AY845" i="2"/>
  <c r="AX845" i="2"/>
  <c r="L848" i="2"/>
  <c r="T848" i="2" s="1"/>
  <c r="N848" i="2"/>
  <c r="P848" i="2"/>
  <c r="Q848" i="2"/>
  <c r="Y848" i="2" s="1"/>
  <c r="AI848" i="2" s="1"/>
  <c r="O848" i="2"/>
  <c r="R848" i="2"/>
  <c r="Z848" i="2" s="1"/>
  <c r="AJ848" i="2" s="1"/>
  <c r="M848" i="2"/>
  <c r="AI847" i="2"/>
  <c r="AF846" i="2"/>
  <c r="AG847" i="2"/>
  <c r="X847" i="2"/>
  <c r="AH847" i="2" s="1"/>
  <c r="V847" i="2"/>
  <c r="AF847" i="2" s="1"/>
  <c r="U847" i="2"/>
  <c r="AE847" i="2" s="1"/>
  <c r="AD847" i="2"/>
  <c r="K849" i="2"/>
  <c r="AV846" i="2" l="1"/>
  <c r="BH846" i="2" s="1"/>
  <c r="AB847" i="2"/>
  <c r="AS847" i="2"/>
  <c r="AR847" i="2"/>
  <c r="BD846" i="2"/>
  <c r="BB846" i="2"/>
  <c r="BC846" i="2"/>
  <c r="S849" i="2"/>
  <c r="AA849" i="2"/>
  <c r="AK849" i="2" s="1"/>
  <c r="BA846" i="2"/>
  <c r="AZ846" i="2"/>
  <c r="AY846" i="2"/>
  <c r="AX846" i="2"/>
  <c r="AT847" i="2"/>
  <c r="AO847" i="2"/>
  <c r="AP847" i="2"/>
  <c r="AM848" i="2"/>
  <c r="AN847" i="2"/>
  <c r="AQ847" i="2"/>
  <c r="BG847" i="2"/>
  <c r="L849" i="2"/>
  <c r="T849" i="2" s="1"/>
  <c r="N849" i="2"/>
  <c r="P849" i="2"/>
  <c r="Q849" i="2"/>
  <c r="O849" i="2"/>
  <c r="W849" i="2" s="1"/>
  <c r="R849" i="2"/>
  <c r="Z849" i="2" s="1"/>
  <c r="AJ849" i="2" s="1"/>
  <c r="M849" i="2"/>
  <c r="X848" i="2"/>
  <c r="AH848" i="2" s="1"/>
  <c r="W848" i="2"/>
  <c r="AG848" i="2" s="1"/>
  <c r="V848" i="2"/>
  <c r="U848" i="2"/>
  <c r="AE848" i="2" s="1"/>
  <c r="AD848" i="2"/>
  <c r="K850" i="2"/>
  <c r="AV847" i="2" l="1"/>
  <c r="BH847" i="2" s="1"/>
  <c r="AB848" i="2"/>
  <c r="AS848" i="2"/>
  <c r="AR848" i="2"/>
  <c r="BD847" i="2"/>
  <c r="BB847" i="2"/>
  <c r="BC847" i="2"/>
  <c r="S850" i="2"/>
  <c r="AA850" i="2"/>
  <c r="AK850" i="2" s="1"/>
  <c r="AT848" i="2"/>
  <c r="AQ848" i="2"/>
  <c r="AO848" i="2"/>
  <c r="AP848" i="2"/>
  <c r="AM849" i="2"/>
  <c r="AN848" i="2"/>
  <c r="BG848" i="2"/>
  <c r="AZ847" i="2"/>
  <c r="BA847" i="2"/>
  <c r="AY847" i="2"/>
  <c r="AX847" i="2"/>
  <c r="L850" i="2"/>
  <c r="T850" i="2" s="1"/>
  <c r="N850" i="2"/>
  <c r="P850" i="2"/>
  <c r="Q850" i="2"/>
  <c r="Y850" i="2" s="1"/>
  <c r="AI850" i="2" s="1"/>
  <c r="O850" i="2"/>
  <c r="R850" i="2"/>
  <c r="Z850" i="2" s="1"/>
  <c r="AJ850" i="2" s="1"/>
  <c r="M850" i="2"/>
  <c r="Y849" i="2"/>
  <c r="AI849" i="2" s="1"/>
  <c r="AF848" i="2"/>
  <c r="AG849" i="2"/>
  <c r="X849" i="2"/>
  <c r="AH849" i="2" s="1"/>
  <c r="V849" i="2"/>
  <c r="AF849" i="2" s="1"/>
  <c r="U849" i="2"/>
  <c r="AE849" i="2" s="1"/>
  <c r="AD849" i="2"/>
  <c r="K851" i="2"/>
  <c r="BD848" i="2" l="1"/>
  <c r="AV848" i="2"/>
  <c r="BH848" i="2" s="1"/>
  <c r="AB849" i="2"/>
  <c r="BB848" i="2"/>
  <c r="AR849" i="2"/>
  <c r="AS849" i="2"/>
  <c r="BC848" i="2"/>
  <c r="S851" i="2"/>
  <c r="AA851" i="2" s="1"/>
  <c r="AK851" i="2" s="1"/>
  <c r="AY848" i="2"/>
  <c r="AZ848" i="2"/>
  <c r="BA848" i="2"/>
  <c r="AX848" i="2"/>
  <c r="AT849" i="2"/>
  <c r="AN849" i="2"/>
  <c r="AM850" i="2"/>
  <c r="AQ849" i="2"/>
  <c r="AO849" i="2"/>
  <c r="AP849" i="2"/>
  <c r="BG849" i="2"/>
  <c r="L851" i="2"/>
  <c r="T851" i="2" s="1"/>
  <c r="N851" i="2"/>
  <c r="P851" i="2"/>
  <c r="Q851" i="2"/>
  <c r="Y851" i="2" s="1"/>
  <c r="R851" i="2"/>
  <c r="Z851" i="2" s="1"/>
  <c r="AJ851" i="2" s="1"/>
  <c r="O851" i="2"/>
  <c r="W851" i="2" s="1"/>
  <c r="M851" i="2"/>
  <c r="X850" i="2"/>
  <c r="AH850" i="2" s="1"/>
  <c r="W850" i="2"/>
  <c r="AG850" i="2" s="1"/>
  <c r="V850" i="2"/>
  <c r="U850" i="2"/>
  <c r="AE850" i="2" s="1"/>
  <c r="AD850" i="2"/>
  <c r="K852" i="2"/>
  <c r="BC849" i="2" l="1"/>
  <c r="BD849" i="2"/>
  <c r="AV849" i="2"/>
  <c r="BH849" i="2" s="1"/>
  <c r="AB850" i="2"/>
  <c r="AS850" i="2"/>
  <c r="AR850" i="2"/>
  <c r="BB849" i="2"/>
  <c r="S852" i="2"/>
  <c r="AA852" i="2"/>
  <c r="AK852" i="2" s="1"/>
  <c r="BA849" i="2"/>
  <c r="AZ849" i="2"/>
  <c r="AT850" i="2"/>
  <c r="AN850" i="2"/>
  <c r="AM851" i="2"/>
  <c r="AQ850" i="2"/>
  <c r="AO850" i="2"/>
  <c r="AP850" i="2"/>
  <c r="BG850" i="2"/>
  <c r="AX849" i="2"/>
  <c r="AY849" i="2"/>
  <c r="L852" i="2"/>
  <c r="T852" i="2" s="1"/>
  <c r="N852" i="2"/>
  <c r="P852" i="2"/>
  <c r="X852" i="2" s="1"/>
  <c r="Q852" i="2"/>
  <c r="Y852" i="2" s="1"/>
  <c r="O852" i="2"/>
  <c r="W852" i="2" s="1"/>
  <c r="R852" i="2"/>
  <c r="Z852" i="2" s="1"/>
  <c r="AJ852" i="2" s="1"/>
  <c r="M852" i="2"/>
  <c r="AI851" i="2"/>
  <c r="AF850" i="2"/>
  <c r="AG851" i="2"/>
  <c r="X851" i="2"/>
  <c r="AH851" i="2" s="1"/>
  <c r="V851" i="2"/>
  <c r="AF851" i="2" s="1"/>
  <c r="U851" i="2"/>
  <c r="AE851" i="2" s="1"/>
  <c r="K853" i="2"/>
  <c r="AD851" i="2"/>
  <c r="AV850" i="2" l="1"/>
  <c r="BH850" i="2" s="1"/>
  <c r="AB851" i="2"/>
  <c r="BD850" i="2"/>
  <c r="BB850" i="2"/>
  <c r="AS851" i="2"/>
  <c r="AR851" i="2"/>
  <c r="BC850" i="2"/>
  <c r="S853" i="2"/>
  <c r="AA853" i="2"/>
  <c r="AK853" i="2" s="1"/>
  <c r="AZ850" i="2"/>
  <c r="AT851" i="2"/>
  <c r="AO851" i="2"/>
  <c r="AP851" i="2"/>
  <c r="AM852" i="2"/>
  <c r="AN851" i="2"/>
  <c r="AQ851" i="2"/>
  <c r="BG851" i="2"/>
  <c r="AX850" i="2"/>
  <c r="AY850" i="2"/>
  <c r="BA850" i="2"/>
  <c r="L853" i="2"/>
  <c r="T853" i="2" s="1"/>
  <c r="N853" i="2"/>
  <c r="P853" i="2"/>
  <c r="Q853" i="2"/>
  <c r="Y853" i="2" s="1"/>
  <c r="AI853" i="2" s="1"/>
  <c r="R853" i="2"/>
  <c r="Z853" i="2" s="1"/>
  <c r="AJ853" i="2" s="1"/>
  <c r="O853" i="2"/>
  <c r="M853" i="2"/>
  <c r="AI852" i="2"/>
  <c r="AG852" i="2"/>
  <c r="AH852" i="2"/>
  <c r="V852" i="2"/>
  <c r="AF852" i="2" s="1"/>
  <c r="U852" i="2"/>
  <c r="AE852" i="2" s="1"/>
  <c r="AD852" i="2"/>
  <c r="K854" i="2"/>
  <c r="BD851" i="2" l="1"/>
  <c r="BB851" i="2"/>
  <c r="BC851" i="2"/>
  <c r="AV851" i="2"/>
  <c r="BH851" i="2" s="1"/>
  <c r="AB852" i="2"/>
  <c r="AS852" i="2"/>
  <c r="AR852" i="2"/>
  <c r="S854" i="2"/>
  <c r="AA854" i="2"/>
  <c r="AK854" i="2" s="1"/>
  <c r="AT852" i="2"/>
  <c r="AN852" i="2"/>
  <c r="AQ852" i="2"/>
  <c r="AO852" i="2"/>
  <c r="AP852" i="2"/>
  <c r="AM853" i="2"/>
  <c r="BG852" i="2"/>
  <c r="AZ851" i="2"/>
  <c r="BA851" i="2"/>
  <c r="AY851" i="2"/>
  <c r="AX851" i="2"/>
  <c r="L854" i="2"/>
  <c r="T854" i="2" s="1"/>
  <c r="N854" i="2"/>
  <c r="V854" i="2" s="1"/>
  <c r="P854" i="2"/>
  <c r="Q854" i="2"/>
  <c r="Y854" i="2" s="1"/>
  <c r="AI854" i="2" s="1"/>
  <c r="O854" i="2"/>
  <c r="R854" i="2"/>
  <c r="Z854" i="2" s="1"/>
  <c r="AJ854" i="2" s="1"/>
  <c r="M854" i="2"/>
  <c r="W853" i="2"/>
  <c r="AG853" i="2" s="1"/>
  <c r="X853" i="2"/>
  <c r="AH853" i="2" s="1"/>
  <c r="V853" i="2"/>
  <c r="U853" i="2"/>
  <c r="AE853" i="2" s="1"/>
  <c r="K855" i="2"/>
  <c r="AD853" i="2"/>
  <c r="BD852" i="2" l="1"/>
  <c r="AV852" i="2"/>
  <c r="BH852" i="2" s="1"/>
  <c r="AB853" i="2"/>
  <c r="AR853" i="2"/>
  <c r="AS853" i="2"/>
  <c r="BB852" i="2"/>
  <c r="BC852" i="2"/>
  <c r="S855" i="2"/>
  <c r="AA855" i="2"/>
  <c r="AK855" i="2" s="1"/>
  <c r="BA852" i="2"/>
  <c r="AT853" i="2"/>
  <c r="AO853" i="2"/>
  <c r="AP853" i="2"/>
  <c r="AM854" i="2"/>
  <c r="AN853" i="2"/>
  <c r="AQ853" i="2"/>
  <c r="BG853" i="2"/>
  <c r="AX852" i="2"/>
  <c r="AZ852" i="2"/>
  <c r="AY852" i="2"/>
  <c r="L855" i="2"/>
  <c r="T855" i="2" s="1"/>
  <c r="N855" i="2"/>
  <c r="P855" i="2"/>
  <c r="Q855" i="2"/>
  <c r="Y855" i="2" s="1"/>
  <c r="R855" i="2"/>
  <c r="Z855" i="2" s="1"/>
  <c r="AJ855" i="2" s="1"/>
  <c r="O855" i="2"/>
  <c r="M855" i="2"/>
  <c r="AF853" i="2"/>
  <c r="U854" i="2"/>
  <c r="AE854" i="2" s="1"/>
  <c r="AF854" i="2"/>
  <c r="X854" i="2"/>
  <c r="AH854" i="2" s="1"/>
  <c r="W854" i="2"/>
  <c r="AG854" i="2" s="1"/>
  <c r="K856" i="2"/>
  <c r="AD854" i="2"/>
  <c r="AB854" i="2" l="1"/>
  <c r="AV853" i="2"/>
  <c r="BH853" i="2" s="1"/>
  <c r="AS854" i="2"/>
  <c r="AR854" i="2"/>
  <c r="BD853" i="2"/>
  <c r="BC853" i="2"/>
  <c r="BB853" i="2"/>
  <c r="S856" i="2"/>
  <c r="AA856" i="2"/>
  <c r="AK856" i="2" s="1"/>
  <c r="AT854" i="2"/>
  <c r="AQ854" i="2"/>
  <c r="AO854" i="2"/>
  <c r="AP854" i="2"/>
  <c r="AM855" i="2"/>
  <c r="AN854" i="2"/>
  <c r="BG854" i="2"/>
  <c r="AZ853" i="2"/>
  <c r="BA853" i="2"/>
  <c r="AY853" i="2"/>
  <c r="AX853" i="2"/>
  <c r="L856" i="2"/>
  <c r="N856" i="2"/>
  <c r="P856" i="2"/>
  <c r="Q856" i="2"/>
  <c r="Y856" i="2" s="1"/>
  <c r="AI856" i="2" s="1"/>
  <c r="O856" i="2"/>
  <c r="R856" i="2"/>
  <c r="Z856" i="2" s="1"/>
  <c r="AJ856" i="2" s="1"/>
  <c r="M856" i="2"/>
  <c r="AI855" i="2"/>
  <c r="W855" i="2"/>
  <c r="AG855" i="2" s="1"/>
  <c r="X855" i="2"/>
  <c r="AH855" i="2" s="1"/>
  <c r="V855" i="2"/>
  <c r="AF855" i="2" s="1"/>
  <c r="U855" i="2"/>
  <c r="AE855" i="2" s="1"/>
  <c r="K857" i="2"/>
  <c r="AD855" i="2"/>
  <c r="BD854" i="2" l="1"/>
  <c r="AV854" i="2"/>
  <c r="BH854" i="2" s="1"/>
  <c r="AB855" i="2"/>
  <c r="BB854" i="2"/>
  <c r="AS855" i="2"/>
  <c r="AR855" i="2"/>
  <c r="BC854" i="2"/>
  <c r="S857" i="2"/>
  <c r="AA857" i="2"/>
  <c r="AK857" i="2" s="1"/>
  <c r="AY854" i="2"/>
  <c r="BA854" i="2"/>
  <c r="AX854" i="2"/>
  <c r="AT855" i="2"/>
  <c r="AN855" i="2"/>
  <c r="AQ855" i="2"/>
  <c r="AM856" i="2"/>
  <c r="AO855" i="2"/>
  <c r="AP855" i="2"/>
  <c r="BG855" i="2"/>
  <c r="AZ854" i="2"/>
  <c r="L857" i="2"/>
  <c r="T857" i="2" s="1"/>
  <c r="N857" i="2"/>
  <c r="V857" i="2" s="1"/>
  <c r="P857" i="2"/>
  <c r="Q857" i="2"/>
  <c r="Y857" i="2" s="1"/>
  <c r="O857" i="2"/>
  <c r="R857" i="2"/>
  <c r="Z857" i="2" s="1"/>
  <c r="AJ857" i="2" s="1"/>
  <c r="M857" i="2"/>
  <c r="X856" i="2"/>
  <c r="AH856" i="2" s="1"/>
  <c r="W856" i="2"/>
  <c r="AG856" i="2" s="1"/>
  <c r="T856" i="2"/>
  <c r="V856" i="2"/>
  <c r="AF856" i="2" s="1"/>
  <c r="U856" i="2"/>
  <c r="AE856" i="2" s="1"/>
  <c r="K858" i="2"/>
  <c r="BD855" i="2" l="1"/>
  <c r="AB856" i="2"/>
  <c r="AV855" i="2"/>
  <c r="BH855" i="2" s="1"/>
  <c r="AR856" i="2"/>
  <c r="AS856" i="2"/>
  <c r="BB855" i="2"/>
  <c r="BC855" i="2"/>
  <c r="S858" i="2"/>
  <c r="AA858" i="2"/>
  <c r="AK858" i="2" s="1"/>
  <c r="AY855" i="2"/>
  <c r="AZ855" i="2"/>
  <c r="AX855" i="2"/>
  <c r="AT856" i="2"/>
  <c r="AN856" i="2"/>
  <c r="AQ856" i="2"/>
  <c r="AO856" i="2"/>
  <c r="AP856" i="2"/>
  <c r="AM857" i="2"/>
  <c r="BG856" i="2"/>
  <c r="BA855" i="2"/>
  <c r="L858" i="2"/>
  <c r="T858" i="2" s="1"/>
  <c r="N858" i="2"/>
  <c r="P858" i="2"/>
  <c r="X858" i="2" s="1"/>
  <c r="Q858" i="2"/>
  <c r="Y858" i="2" s="1"/>
  <c r="O858" i="2"/>
  <c r="R858" i="2"/>
  <c r="Z858" i="2" s="1"/>
  <c r="AJ858" i="2" s="1"/>
  <c r="M858" i="2"/>
  <c r="AD856" i="2"/>
  <c r="AI857" i="2"/>
  <c r="X857" i="2"/>
  <c r="AH857" i="2" s="1"/>
  <c r="U857" i="2"/>
  <c r="AE857" i="2" s="1"/>
  <c r="AF857" i="2"/>
  <c r="W857" i="2"/>
  <c r="K859" i="2"/>
  <c r="AD857" i="2"/>
  <c r="BD856" i="2" l="1"/>
  <c r="AV856" i="2"/>
  <c r="BH856" i="2" s="1"/>
  <c r="AB857" i="2"/>
  <c r="AS857" i="2"/>
  <c r="AR857" i="2"/>
  <c r="BC856" i="2"/>
  <c r="BB856" i="2"/>
  <c r="S859" i="2"/>
  <c r="AA859" i="2"/>
  <c r="AK859" i="2" s="1"/>
  <c r="AZ856" i="2"/>
  <c r="AY856" i="2"/>
  <c r="BA856" i="2"/>
  <c r="AT857" i="2"/>
  <c r="AN857" i="2"/>
  <c r="AQ857" i="2"/>
  <c r="AM858" i="2"/>
  <c r="AO857" i="2"/>
  <c r="AP857" i="2"/>
  <c r="BG857" i="2"/>
  <c r="AX856" i="2"/>
  <c r="L859" i="2"/>
  <c r="T859" i="2" s="1"/>
  <c r="N859" i="2"/>
  <c r="P859" i="2"/>
  <c r="Q859" i="2"/>
  <c r="Y859" i="2" s="1"/>
  <c r="O859" i="2"/>
  <c r="W859" i="2" s="1"/>
  <c r="R859" i="2"/>
  <c r="Z859" i="2" s="1"/>
  <c r="AJ859" i="2" s="1"/>
  <c r="M859" i="2"/>
  <c r="AI858" i="2"/>
  <c r="AG857" i="2"/>
  <c r="W858" i="2"/>
  <c r="AG858" i="2" s="1"/>
  <c r="AH858" i="2"/>
  <c r="V858" i="2"/>
  <c r="U858" i="2"/>
  <c r="AE858" i="2" s="1"/>
  <c r="K860" i="2"/>
  <c r="AD858" i="2"/>
  <c r="BD857" i="2" l="1"/>
  <c r="AV857" i="2"/>
  <c r="AB858" i="2"/>
  <c r="AS858" i="2"/>
  <c r="AR858" i="2"/>
  <c r="BB857" i="2"/>
  <c r="BC857" i="2"/>
  <c r="S860" i="2"/>
  <c r="AA860" i="2"/>
  <c r="AK860" i="2" s="1"/>
  <c r="AY857" i="2"/>
  <c r="AZ857" i="2"/>
  <c r="BA857" i="2"/>
  <c r="AX857" i="2"/>
  <c r="AT858" i="2"/>
  <c r="AN858" i="2"/>
  <c r="AQ858" i="2"/>
  <c r="AM859" i="2"/>
  <c r="AO858" i="2"/>
  <c r="AP858" i="2"/>
  <c r="BG858" i="2"/>
  <c r="L860" i="2"/>
  <c r="T860" i="2" s="1"/>
  <c r="N860" i="2"/>
  <c r="P860" i="2"/>
  <c r="Q860" i="2"/>
  <c r="Y860" i="2" s="1"/>
  <c r="AI860" i="2" s="1"/>
  <c r="O860" i="2"/>
  <c r="R860" i="2"/>
  <c r="Z860" i="2" s="1"/>
  <c r="AJ860" i="2" s="1"/>
  <c r="M860" i="2"/>
  <c r="U860" i="2" s="1"/>
  <c r="AI859" i="2"/>
  <c r="AF858" i="2"/>
  <c r="AG859" i="2"/>
  <c r="X859" i="2"/>
  <c r="AH859" i="2" s="1"/>
  <c r="V859" i="2"/>
  <c r="AF859" i="2" s="1"/>
  <c r="U859" i="2"/>
  <c r="AE859" i="2" s="1"/>
  <c r="AD859" i="2"/>
  <c r="K861" i="2"/>
  <c r="AV858" i="2" l="1"/>
  <c r="BH858" i="2" s="1"/>
  <c r="AB859" i="2"/>
  <c r="AS859" i="2"/>
  <c r="AR859" i="2"/>
  <c r="BB858" i="2"/>
  <c r="BD858" i="2"/>
  <c r="BC858" i="2"/>
  <c r="S861" i="2"/>
  <c r="AA861" i="2"/>
  <c r="AK861" i="2" s="1"/>
  <c r="AT859" i="2"/>
  <c r="AQ859" i="2"/>
  <c r="AO859" i="2"/>
  <c r="AP859" i="2"/>
  <c r="AM860" i="2"/>
  <c r="AN859" i="2"/>
  <c r="BG859" i="2"/>
  <c r="BA858" i="2"/>
  <c r="AZ858" i="2"/>
  <c r="AX858" i="2"/>
  <c r="AY858" i="2"/>
  <c r="L861" i="2"/>
  <c r="T861" i="2" s="1"/>
  <c r="N861" i="2"/>
  <c r="P861" i="2"/>
  <c r="Q861" i="2"/>
  <c r="Y861" i="2" s="1"/>
  <c r="AI861" i="2" s="1"/>
  <c r="O861" i="2"/>
  <c r="R861" i="2"/>
  <c r="Z861" i="2" s="1"/>
  <c r="AJ861" i="2" s="1"/>
  <c r="M861" i="2"/>
  <c r="V860" i="2"/>
  <c r="AF860" i="2" s="1"/>
  <c r="AE860" i="2"/>
  <c r="X860" i="2"/>
  <c r="AH860" i="2" s="1"/>
  <c r="W860" i="2"/>
  <c r="AG860" i="2" s="1"/>
  <c r="K862" i="2"/>
  <c r="AD860" i="2"/>
  <c r="BD859" i="2" l="1"/>
  <c r="AV859" i="2"/>
  <c r="BH859" i="2" s="1"/>
  <c r="AB860" i="2"/>
  <c r="BB859" i="2"/>
  <c r="AS860" i="2"/>
  <c r="AR860" i="2"/>
  <c r="BC859" i="2"/>
  <c r="S862" i="2"/>
  <c r="AA862" i="2"/>
  <c r="AK862" i="2" s="1"/>
  <c r="AZ859" i="2"/>
  <c r="AY859" i="2"/>
  <c r="BA859" i="2"/>
  <c r="AX859" i="2"/>
  <c r="AT860" i="2"/>
  <c r="AQ860" i="2"/>
  <c r="AO860" i="2"/>
  <c r="AP860" i="2"/>
  <c r="AN860" i="2"/>
  <c r="AM861" i="2"/>
  <c r="BG860" i="2"/>
  <c r="L862" i="2"/>
  <c r="T862" i="2" s="1"/>
  <c r="N862" i="2"/>
  <c r="P862" i="2"/>
  <c r="X862" i="2" s="1"/>
  <c r="Q862" i="2"/>
  <c r="Y862" i="2" s="1"/>
  <c r="O862" i="2"/>
  <c r="R862" i="2"/>
  <c r="Z862" i="2" s="1"/>
  <c r="AJ862" i="2" s="1"/>
  <c r="M862" i="2"/>
  <c r="W861" i="2"/>
  <c r="AG861" i="2" s="1"/>
  <c r="X861" i="2"/>
  <c r="AH861" i="2" s="1"/>
  <c r="V861" i="2"/>
  <c r="AF861" i="2" s="1"/>
  <c r="U861" i="2"/>
  <c r="AE861" i="2" s="1"/>
  <c r="K863" i="2"/>
  <c r="AD861" i="2"/>
  <c r="AV860" i="2" l="1"/>
  <c r="BH860" i="2" s="1"/>
  <c r="AB861" i="2"/>
  <c r="BB860" i="2"/>
  <c r="AS861" i="2"/>
  <c r="AR861" i="2"/>
  <c r="BC860" i="2"/>
  <c r="BD860" i="2"/>
  <c r="S863" i="2"/>
  <c r="AA863" i="2"/>
  <c r="AK863" i="2" s="1"/>
  <c r="AZ860" i="2"/>
  <c r="AY860" i="2"/>
  <c r="AT861" i="2"/>
  <c r="BD861" i="2" s="1"/>
  <c r="AN861" i="2"/>
  <c r="AQ861" i="2"/>
  <c r="AM862" i="2"/>
  <c r="AO861" i="2"/>
  <c r="AP861" i="2"/>
  <c r="BG861" i="2"/>
  <c r="BA860" i="2"/>
  <c r="AX860" i="2"/>
  <c r="L863" i="2"/>
  <c r="T863" i="2" s="1"/>
  <c r="N863" i="2"/>
  <c r="V863" i="2" s="1"/>
  <c r="P863" i="2"/>
  <c r="X863" i="2" s="1"/>
  <c r="Q863" i="2"/>
  <c r="Y863" i="2" s="1"/>
  <c r="AI863" i="2" s="1"/>
  <c r="R863" i="2"/>
  <c r="Z863" i="2" s="1"/>
  <c r="AJ863" i="2" s="1"/>
  <c r="O863" i="2"/>
  <c r="M863" i="2"/>
  <c r="AI862" i="2"/>
  <c r="W862" i="2"/>
  <c r="AG862" i="2" s="1"/>
  <c r="AH862" i="2"/>
  <c r="V862" i="2"/>
  <c r="AF862" i="2" s="1"/>
  <c r="U862" i="2"/>
  <c r="K864" i="2"/>
  <c r="AD862" i="2"/>
  <c r="AB862" i="2" l="1"/>
  <c r="AV861" i="2"/>
  <c r="BH861" i="2" s="1"/>
  <c r="BB861" i="2"/>
  <c r="AS862" i="2"/>
  <c r="AR862" i="2"/>
  <c r="BC861" i="2"/>
  <c r="S864" i="2"/>
  <c r="AA864" i="2"/>
  <c r="AK864" i="2" s="1"/>
  <c r="BA861" i="2"/>
  <c r="AZ861" i="2"/>
  <c r="AY861" i="2"/>
  <c r="AX861" i="2"/>
  <c r="AT862" i="2"/>
  <c r="AO862" i="2"/>
  <c r="AP862" i="2"/>
  <c r="AM863" i="2"/>
  <c r="AN862" i="2"/>
  <c r="AQ862" i="2"/>
  <c r="BG862" i="2"/>
  <c r="L864" i="2"/>
  <c r="T864" i="2" s="1"/>
  <c r="N864" i="2"/>
  <c r="P864" i="2"/>
  <c r="X864" i="2" s="1"/>
  <c r="Q864" i="2"/>
  <c r="Y864" i="2" s="1"/>
  <c r="AI864" i="2" s="1"/>
  <c r="O864" i="2"/>
  <c r="W864" i="2" s="1"/>
  <c r="R864" i="2"/>
  <c r="Z864" i="2" s="1"/>
  <c r="AJ864" i="2" s="1"/>
  <c r="M864" i="2"/>
  <c r="U863" i="2"/>
  <c r="AE863" i="2" s="1"/>
  <c r="AE862" i="2"/>
  <c r="AF863" i="2"/>
  <c r="AH863" i="2"/>
  <c r="W863" i="2"/>
  <c r="AG863" i="2" s="1"/>
  <c r="K865" i="2"/>
  <c r="AD863" i="2"/>
  <c r="AV862" i="2" l="1"/>
  <c r="BH862" i="2" s="1"/>
  <c r="AB863" i="2"/>
  <c r="AS863" i="2"/>
  <c r="AR863" i="2"/>
  <c r="BB862" i="2"/>
  <c r="BC862" i="2"/>
  <c r="BD862" i="2"/>
  <c r="S865" i="2"/>
  <c r="AA865" i="2"/>
  <c r="AK865" i="2" s="1"/>
  <c r="AZ862" i="2"/>
  <c r="AT863" i="2"/>
  <c r="AN863" i="2"/>
  <c r="AQ863" i="2"/>
  <c r="AO863" i="2"/>
  <c r="AP863" i="2"/>
  <c r="AM864" i="2"/>
  <c r="BG863" i="2"/>
  <c r="BA862" i="2"/>
  <c r="AY862" i="2"/>
  <c r="AX862" i="2"/>
  <c r="L865" i="2"/>
  <c r="T865" i="2" s="1"/>
  <c r="N865" i="2"/>
  <c r="V865" i="2" s="1"/>
  <c r="P865" i="2"/>
  <c r="Q865" i="2"/>
  <c r="O865" i="2"/>
  <c r="R865" i="2"/>
  <c r="Z865" i="2" s="1"/>
  <c r="AJ865" i="2" s="1"/>
  <c r="M865" i="2"/>
  <c r="U865" i="2" s="1"/>
  <c r="AG864" i="2"/>
  <c r="AH864" i="2"/>
  <c r="V864" i="2"/>
  <c r="AF864" i="2" s="1"/>
  <c r="U864" i="2"/>
  <c r="AE864" i="2" s="1"/>
  <c r="AD864" i="2"/>
  <c r="K866" i="2"/>
  <c r="BD863" i="2" l="1"/>
  <c r="AV863" i="2"/>
  <c r="BH863" i="2" s="1"/>
  <c r="AB864" i="2"/>
  <c r="AS864" i="2"/>
  <c r="AR864" i="2"/>
  <c r="BB863" i="2"/>
  <c r="BC863" i="2"/>
  <c r="S866" i="2"/>
  <c r="AA866" i="2"/>
  <c r="AK866" i="2" s="1"/>
  <c r="BA863" i="2"/>
  <c r="AY863" i="2"/>
  <c r="AT864" i="2"/>
  <c r="AO864" i="2"/>
  <c r="AP864" i="2"/>
  <c r="AM865" i="2"/>
  <c r="AN864" i="2"/>
  <c r="AQ864" i="2"/>
  <c r="BG864" i="2"/>
  <c r="AX863" i="2"/>
  <c r="AZ863" i="2"/>
  <c r="L866" i="2"/>
  <c r="T866" i="2" s="1"/>
  <c r="N866" i="2"/>
  <c r="P866" i="2"/>
  <c r="Q866" i="2"/>
  <c r="Y866" i="2" s="1"/>
  <c r="AI866" i="2" s="1"/>
  <c r="O866" i="2"/>
  <c r="R866" i="2"/>
  <c r="Z866" i="2" s="1"/>
  <c r="AJ866" i="2" s="1"/>
  <c r="M866" i="2"/>
  <c r="U866" i="2" s="1"/>
  <c r="Y865" i="2"/>
  <c r="AI865" i="2" s="1"/>
  <c r="X865" i="2"/>
  <c r="AH865" i="2" s="1"/>
  <c r="AE865" i="2"/>
  <c r="AF865" i="2"/>
  <c r="W865" i="2"/>
  <c r="AG865" i="2" s="1"/>
  <c r="K867" i="2"/>
  <c r="AD865" i="2"/>
  <c r="BD864" i="2" l="1"/>
  <c r="AV864" i="2"/>
  <c r="BH864" i="2" s="1"/>
  <c r="AB865" i="2"/>
  <c r="BB864" i="2"/>
  <c r="AS865" i="2"/>
  <c r="AR865" i="2"/>
  <c r="BC864" i="2"/>
  <c r="S867" i="2"/>
  <c r="AA867" i="2"/>
  <c r="AK867" i="2" s="1"/>
  <c r="AZ864" i="2"/>
  <c r="BA864" i="2"/>
  <c r="AY864" i="2"/>
  <c r="AX864" i="2"/>
  <c r="AT865" i="2"/>
  <c r="AQ865" i="2"/>
  <c r="AO865" i="2"/>
  <c r="AP865" i="2"/>
  <c r="AM866" i="2"/>
  <c r="AN865" i="2"/>
  <c r="BG865" i="2"/>
  <c r="L867" i="2"/>
  <c r="T867" i="2" s="1"/>
  <c r="N867" i="2"/>
  <c r="P867" i="2"/>
  <c r="Q867" i="2"/>
  <c r="Y867" i="2" s="1"/>
  <c r="R867" i="2"/>
  <c r="Z867" i="2" s="1"/>
  <c r="AJ867" i="2" s="1"/>
  <c r="O867" i="2"/>
  <c r="M867" i="2"/>
  <c r="V866" i="2"/>
  <c r="AF866" i="2" s="1"/>
  <c r="AE866" i="2"/>
  <c r="X866" i="2"/>
  <c r="AH866" i="2" s="1"/>
  <c r="W866" i="2"/>
  <c r="AG866" i="2" s="1"/>
  <c r="K868" i="2"/>
  <c r="AD866" i="2"/>
  <c r="AB866" i="2" l="1"/>
  <c r="AV865" i="2"/>
  <c r="BH865" i="2" s="1"/>
  <c r="AS866" i="2"/>
  <c r="AR866" i="2"/>
  <c r="BB865" i="2"/>
  <c r="BC865" i="2"/>
  <c r="BD865" i="2"/>
  <c r="S868" i="2"/>
  <c r="AA868" i="2"/>
  <c r="AK868" i="2" s="1"/>
  <c r="BA865" i="2"/>
  <c r="AZ865" i="2"/>
  <c r="AY865" i="2"/>
  <c r="AX865" i="2"/>
  <c r="AT866" i="2"/>
  <c r="AO866" i="2"/>
  <c r="AP866" i="2"/>
  <c r="AM867" i="2"/>
  <c r="AN866" i="2"/>
  <c r="AQ866" i="2"/>
  <c r="BG866" i="2"/>
  <c r="L868" i="2"/>
  <c r="T868" i="2" s="1"/>
  <c r="N868" i="2"/>
  <c r="P868" i="2"/>
  <c r="Q868" i="2"/>
  <c r="Y868" i="2" s="1"/>
  <c r="O868" i="2"/>
  <c r="W868" i="2" s="1"/>
  <c r="R868" i="2"/>
  <c r="Z868" i="2" s="1"/>
  <c r="AJ868" i="2" s="1"/>
  <c r="M868" i="2"/>
  <c r="AI867" i="2"/>
  <c r="W867" i="2"/>
  <c r="AG867" i="2" s="1"/>
  <c r="X867" i="2"/>
  <c r="AH867" i="2" s="1"/>
  <c r="V867" i="2"/>
  <c r="AF867" i="2" s="1"/>
  <c r="U867" i="2"/>
  <c r="AE867" i="2" s="1"/>
  <c r="K869" i="2"/>
  <c r="AD867" i="2"/>
  <c r="AV866" i="2" l="1"/>
  <c r="BH866" i="2" s="1"/>
  <c r="AB867" i="2"/>
  <c r="AS867" i="2"/>
  <c r="AR867" i="2"/>
  <c r="BD866" i="2"/>
  <c r="BB866" i="2"/>
  <c r="BC866" i="2"/>
  <c r="S869" i="2"/>
  <c r="AA869" i="2"/>
  <c r="AK869" i="2" s="1"/>
  <c r="AT867" i="2"/>
  <c r="AN867" i="2"/>
  <c r="AM868" i="2"/>
  <c r="AQ867" i="2"/>
  <c r="AO867" i="2"/>
  <c r="AP867" i="2"/>
  <c r="BG867" i="2"/>
  <c r="AZ866" i="2"/>
  <c r="BA866" i="2"/>
  <c r="AY866" i="2"/>
  <c r="AX866" i="2"/>
  <c r="L869" i="2"/>
  <c r="T869" i="2" s="1"/>
  <c r="N869" i="2"/>
  <c r="P869" i="2"/>
  <c r="Q869" i="2"/>
  <c r="Y869" i="2" s="1"/>
  <c r="AI869" i="2" s="1"/>
  <c r="R869" i="2"/>
  <c r="Z869" i="2" s="1"/>
  <c r="AJ869" i="2" s="1"/>
  <c r="O869" i="2"/>
  <c r="M869" i="2"/>
  <c r="AI868" i="2"/>
  <c r="X868" i="2"/>
  <c r="AH868" i="2" s="1"/>
  <c r="AG868" i="2"/>
  <c r="V868" i="2"/>
  <c r="U868" i="2"/>
  <c r="AE868" i="2" s="1"/>
  <c r="K870" i="2"/>
  <c r="AD868" i="2"/>
  <c r="AV867" i="2" l="1"/>
  <c r="BH867" i="2" s="1"/>
  <c r="AB868" i="2"/>
  <c r="AS868" i="2"/>
  <c r="AR868" i="2"/>
  <c r="BD867" i="2"/>
  <c r="BB867" i="2"/>
  <c r="BC867" i="2"/>
  <c r="S870" i="2"/>
  <c r="AA870" i="2"/>
  <c r="AK870" i="2" s="1"/>
  <c r="BA867" i="2"/>
  <c r="AT868" i="2"/>
  <c r="BD868" i="2" s="1"/>
  <c r="AQ868" i="2"/>
  <c r="AP868" i="2"/>
  <c r="AM869" i="2"/>
  <c r="AO868" i="2"/>
  <c r="AN868" i="2"/>
  <c r="BG868" i="2"/>
  <c r="AZ867" i="2"/>
  <c r="AX867" i="2"/>
  <c r="AY867" i="2"/>
  <c r="L870" i="2"/>
  <c r="T870" i="2" s="1"/>
  <c r="N870" i="2"/>
  <c r="P870" i="2"/>
  <c r="Q870" i="2"/>
  <c r="O870" i="2"/>
  <c r="W870" i="2" s="1"/>
  <c r="R870" i="2"/>
  <c r="Z870" i="2" s="1"/>
  <c r="AJ870" i="2" s="1"/>
  <c r="M870" i="2"/>
  <c r="W869" i="2"/>
  <c r="AG869" i="2" s="1"/>
  <c r="AF868" i="2"/>
  <c r="X869" i="2"/>
  <c r="AH869" i="2" s="1"/>
  <c r="V869" i="2"/>
  <c r="AF869" i="2" s="1"/>
  <c r="U869" i="2"/>
  <c r="AE869" i="2" s="1"/>
  <c r="K871" i="2"/>
  <c r="AD869" i="2"/>
  <c r="AV868" i="2" l="1"/>
  <c r="BH868" i="2" s="1"/>
  <c r="AB869" i="2"/>
  <c r="BB868" i="2"/>
  <c r="AS869" i="2"/>
  <c r="AR869" i="2"/>
  <c r="BC868" i="2"/>
  <c r="S871" i="2"/>
  <c r="AA871" i="2"/>
  <c r="AK871" i="2" s="1"/>
  <c r="AT869" i="2"/>
  <c r="AO869" i="2"/>
  <c r="AP869" i="2"/>
  <c r="AM870" i="2"/>
  <c r="AN869" i="2"/>
  <c r="AQ869" i="2"/>
  <c r="BG869" i="2"/>
  <c r="AZ868" i="2"/>
  <c r="AX868" i="2"/>
  <c r="BA868" i="2"/>
  <c r="AY868" i="2"/>
  <c r="L871" i="2"/>
  <c r="N871" i="2"/>
  <c r="P871" i="2"/>
  <c r="Q871" i="2"/>
  <c r="Y871" i="2" s="1"/>
  <c r="AI871" i="2" s="1"/>
  <c r="R871" i="2"/>
  <c r="Z871" i="2" s="1"/>
  <c r="AJ871" i="2" s="1"/>
  <c r="O871" i="2"/>
  <c r="M871" i="2"/>
  <c r="Y870" i="2"/>
  <c r="AI870" i="2" s="1"/>
  <c r="X870" i="2"/>
  <c r="AH870" i="2" s="1"/>
  <c r="AG870" i="2"/>
  <c r="V870" i="2"/>
  <c r="AF870" i="2" s="1"/>
  <c r="U870" i="2"/>
  <c r="AE870" i="2" s="1"/>
  <c r="K872" i="2"/>
  <c r="AD870" i="2"/>
  <c r="AV869" i="2" l="1"/>
  <c r="BH869" i="2" s="1"/>
  <c r="AB870" i="2"/>
  <c r="AS870" i="2"/>
  <c r="AR870" i="2"/>
  <c r="BB869" i="2"/>
  <c r="BD869" i="2"/>
  <c r="BC869" i="2"/>
  <c r="S872" i="2"/>
  <c r="AA872" i="2"/>
  <c r="AK872" i="2" s="1"/>
  <c r="AZ869" i="2"/>
  <c r="BA869" i="2"/>
  <c r="AY869" i="2"/>
  <c r="AX869" i="2"/>
  <c r="AT870" i="2"/>
  <c r="AO870" i="2"/>
  <c r="AP870" i="2"/>
  <c r="AM871" i="2"/>
  <c r="AN870" i="2"/>
  <c r="AQ870" i="2"/>
  <c r="BG870" i="2"/>
  <c r="L872" i="2"/>
  <c r="N872" i="2"/>
  <c r="P872" i="2"/>
  <c r="Q872" i="2"/>
  <c r="Y872" i="2" s="1"/>
  <c r="AI872" i="2" s="1"/>
  <c r="O872" i="2"/>
  <c r="W872" i="2" s="1"/>
  <c r="R872" i="2"/>
  <c r="Z872" i="2" s="1"/>
  <c r="AJ872" i="2" s="1"/>
  <c r="M872" i="2"/>
  <c r="T871" i="2"/>
  <c r="W871" i="2"/>
  <c r="AG871" i="2" s="1"/>
  <c r="X871" i="2"/>
  <c r="AH871" i="2" s="1"/>
  <c r="V871" i="2"/>
  <c r="AF871" i="2" s="1"/>
  <c r="U871" i="2"/>
  <c r="AE871" i="2" s="1"/>
  <c r="K873" i="2"/>
  <c r="AB871" i="2" l="1"/>
  <c r="AV870" i="2"/>
  <c r="BH870" i="2" s="1"/>
  <c r="AS871" i="2"/>
  <c r="AR871" i="2"/>
  <c r="BD870" i="2"/>
  <c r="BB870" i="2"/>
  <c r="BC870" i="2"/>
  <c r="S873" i="2"/>
  <c r="AA873" i="2"/>
  <c r="AK873" i="2" s="1"/>
  <c r="AT871" i="2"/>
  <c r="AN871" i="2"/>
  <c r="AQ871" i="2"/>
  <c r="AO871" i="2"/>
  <c r="AP871" i="2"/>
  <c r="AM872" i="2"/>
  <c r="BG871" i="2"/>
  <c r="AZ870" i="2"/>
  <c r="BA870" i="2"/>
  <c r="AY870" i="2"/>
  <c r="AX870" i="2"/>
  <c r="L873" i="2"/>
  <c r="T873" i="2" s="1"/>
  <c r="N873" i="2"/>
  <c r="P873" i="2"/>
  <c r="Q873" i="2"/>
  <c r="O873" i="2"/>
  <c r="W873" i="2" s="1"/>
  <c r="R873" i="2"/>
  <c r="Z873" i="2" s="1"/>
  <c r="AJ873" i="2" s="1"/>
  <c r="M873" i="2"/>
  <c r="AD871" i="2"/>
  <c r="X872" i="2"/>
  <c r="AH872" i="2" s="1"/>
  <c r="AG872" i="2"/>
  <c r="T872" i="2"/>
  <c r="V872" i="2"/>
  <c r="AF872" i="2" s="1"/>
  <c r="U872" i="2"/>
  <c r="AE872" i="2" s="1"/>
  <c r="K874" i="2"/>
  <c r="BD871" i="2" l="1"/>
  <c r="AV871" i="2"/>
  <c r="BH871" i="2" s="1"/>
  <c r="AB872" i="2"/>
  <c r="AS872" i="2"/>
  <c r="AR872" i="2"/>
  <c r="BB871" i="2"/>
  <c r="BC871" i="2"/>
  <c r="S874" i="2"/>
  <c r="AA874" i="2"/>
  <c r="AK874" i="2" s="1"/>
  <c r="AY871" i="2"/>
  <c r="BA871" i="2"/>
  <c r="AZ871" i="2"/>
  <c r="AT872" i="2"/>
  <c r="AN872" i="2"/>
  <c r="AO872" i="2"/>
  <c r="AM873" i="2"/>
  <c r="AQ872" i="2"/>
  <c r="AP872" i="2"/>
  <c r="BG872" i="2"/>
  <c r="AX871" i="2"/>
  <c r="L874" i="2"/>
  <c r="T874" i="2" s="1"/>
  <c r="N874" i="2"/>
  <c r="P874" i="2"/>
  <c r="Q874" i="2"/>
  <c r="Y874" i="2" s="1"/>
  <c r="O874" i="2"/>
  <c r="R874" i="2"/>
  <c r="Z874" i="2" s="1"/>
  <c r="AJ874" i="2" s="1"/>
  <c r="M874" i="2"/>
  <c r="AD872" i="2"/>
  <c r="Y873" i="2"/>
  <c r="AI873" i="2" s="1"/>
  <c r="AG873" i="2"/>
  <c r="X873" i="2"/>
  <c r="AH873" i="2" s="1"/>
  <c r="V873" i="2"/>
  <c r="AF873" i="2" s="1"/>
  <c r="U873" i="2"/>
  <c r="AD873" i="2"/>
  <c r="K875" i="2"/>
  <c r="BD872" i="2" l="1"/>
  <c r="AB873" i="2"/>
  <c r="AV872" i="2"/>
  <c r="BH872" i="2" s="1"/>
  <c r="AS873" i="2"/>
  <c r="AR873" i="2"/>
  <c r="BB872" i="2"/>
  <c r="BC872" i="2"/>
  <c r="S875" i="2"/>
  <c r="AA875" i="2"/>
  <c r="AK875" i="2" s="1"/>
  <c r="AT873" i="2"/>
  <c r="AM874" i="2"/>
  <c r="AN873" i="2"/>
  <c r="AP873" i="2"/>
  <c r="AQ873" i="2"/>
  <c r="AO873" i="2"/>
  <c r="BG873" i="2"/>
  <c r="AY872" i="2"/>
  <c r="AZ872" i="2"/>
  <c r="AX872" i="2"/>
  <c r="BA872" i="2"/>
  <c r="L875" i="2"/>
  <c r="T875" i="2" s="1"/>
  <c r="N875" i="2"/>
  <c r="P875" i="2"/>
  <c r="Q875" i="2"/>
  <c r="Y875" i="2" s="1"/>
  <c r="O875" i="2"/>
  <c r="R875" i="2"/>
  <c r="Z875" i="2" s="1"/>
  <c r="AJ875" i="2" s="1"/>
  <c r="M875" i="2"/>
  <c r="AI874" i="2"/>
  <c r="AE873" i="2"/>
  <c r="X874" i="2"/>
  <c r="AH874" i="2" s="1"/>
  <c r="W874" i="2"/>
  <c r="AG874" i="2" s="1"/>
  <c r="V874" i="2"/>
  <c r="AF874" i="2" s="1"/>
  <c r="U874" i="2"/>
  <c r="K876" i="2"/>
  <c r="AD874" i="2"/>
  <c r="AB874" i="2" l="1"/>
  <c r="AV873" i="2"/>
  <c r="AS874" i="2"/>
  <c r="AR874" i="2"/>
  <c r="BD873" i="2"/>
  <c r="BB873" i="2"/>
  <c r="BC873" i="2"/>
  <c r="S876" i="2"/>
  <c r="AA876" i="2"/>
  <c r="AK876" i="2" s="1"/>
  <c r="AZ873" i="2"/>
  <c r="AY873" i="2"/>
  <c r="BA873" i="2"/>
  <c r="AX873" i="2"/>
  <c r="AT874" i="2"/>
  <c r="AO874" i="2"/>
  <c r="AP874" i="2"/>
  <c r="AM875" i="2"/>
  <c r="AN874" i="2"/>
  <c r="AQ874" i="2"/>
  <c r="BG874" i="2"/>
  <c r="L876" i="2"/>
  <c r="T876" i="2" s="1"/>
  <c r="N876" i="2"/>
  <c r="P876" i="2"/>
  <c r="Q876" i="2"/>
  <c r="Y876" i="2" s="1"/>
  <c r="O876" i="2"/>
  <c r="R876" i="2"/>
  <c r="Z876" i="2" s="1"/>
  <c r="AJ876" i="2" s="1"/>
  <c r="M876" i="2"/>
  <c r="AI875" i="2"/>
  <c r="AE874" i="2"/>
  <c r="W875" i="2"/>
  <c r="AG875" i="2" s="1"/>
  <c r="X875" i="2"/>
  <c r="AH875" i="2" s="1"/>
  <c r="V875" i="2"/>
  <c r="AF875" i="2" s="1"/>
  <c r="U875" i="2"/>
  <c r="AE875" i="2" s="1"/>
  <c r="K877" i="2"/>
  <c r="AD875" i="2"/>
  <c r="AV874" i="2" l="1"/>
  <c r="BH874" i="2" s="1"/>
  <c r="AB875" i="2"/>
  <c r="AS875" i="2"/>
  <c r="AR875" i="2"/>
  <c r="BD874" i="2"/>
  <c r="BB874" i="2"/>
  <c r="BC874" i="2"/>
  <c r="S877" i="2"/>
  <c r="AA877" i="2"/>
  <c r="AK877" i="2" s="1"/>
  <c r="AX874" i="2"/>
  <c r="AT875" i="2"/>
  <c r="AM876" i="2"/>
  <c r="AN875" i="2"/>
  <c r="AQ875" i="2"/>
  <c r="AO875" i="2"/>
  <c r="AP875" i="2"/>
  <c r="BG875" i="2"/>
  <c r="AZ874" i="2"/>
  <c r="BA874" i="2"/>
  <c r="AY874" i="2"/>
  <c r="L877" i="2"/>
  <c r="T877" i="2" s="1"/>
  <c r="N877" i="2"/>
  <c r="P877" i="2"/>
  <c r="Q877" i="2"/>
  <c r="Y877" i="2" s="1"/>
  <c r="O877" i="2"/>
  <c r="W877" i="2" s="1"/>
  <c r="R877" i="2"/>
  <c r="Z877" i="2" s="1"/>
  <c r="AJ877" i="2" s="1"/>
  <c r="M877" i="2"/>
  <c r="AI876" i="2"/>
  <c r="X876" i="2"/>
  <c r="AH876" i="2" s="1"/>
  <c r="W876" i="2"/>
  <c r="AG876" i="2" s="1"/>
  <c r="V876" i="2"/>
  <c r="AF876" i="2" s="1"/>
  <c r="U876" i="2"/>
  <c r="AE876" i="2" s="1"/>
  <c r="AD876" i="2"/>
  <c r="K878" i="2"/>
  <c r="AV875" i="2" l="1"/>
  <c r="BH875" i="2" s="1"/>
  <c r="AB876" i="2"/>
  <c r="AS876" i="2"/>
  <c r="AR876" i="2"/>
  <c r="BD875" i="2"/>
  <c r="BB875" i="2"/>
  <c r="BC875" i="2"/>
  <c r="S878" i="2"/>
  <c r="AA878" i="2"/>
  <c r="AK878" i="2" s="1"/>
  <c r="AZ875" i="2"/>
  <c r="AY875" i="2"/>
  <c r="BA875" i="2"/>
  <c r="AT876" i="2"/>
  <c r="AO876" i="2"/>
  <c r="AP876" i="2"/>
  <c r="AM877" i="2"/>
  <c r="AN876" i="2"/>
  <c r="AQ876" i="2"/>
  <c r="BG876" i="2"/>
  <c r="AX875" i="2"/>
  <c r="L878" i="2"/>
  <c r="T878" i="2" s="1"/>
  <c r="N878" i="2"/>
  <c r="P878" i="2"/>
  <c r="X878" i="2" s="1"/>
  <c r="Q878" i="2"/>
  <c r="Y878" i="2" s="1"/>
  <c r="O878" i="2"/>
  <c r="W878" i="2" s="1"/>
  <c r="R878" i="2"/>
  <c r="Z878" i="2" s="1"/>
  <c r="AJ878" i="2" s="1"/>
  <c r="M878" i="2"/>
  <c r="AI877" i="2"/>
  <c r="AG877" i="2"/>
  <c r="X877" i="2"/>
  <c r="AH877" i="2" s="1"/>
  <c r="V877" i="2"/>
  <c r="AF877" i="2" s="1"/>
  <c r="U877" i="2"/>
  <c r="AE877" i="2" s="1"/>
  <c r="K879" i="2"/>
  <c r="AD877" i="2"/>
  <c r="BD876" i="2" l="1"/>
  <c r="AV876" i="2"/>
  <c r="BH876" i="2" s="1"/>
  <c r="AB877" i="2"/>
  <c r="AS877" i="2"/>
  <c r="AR877" i="2"/>
  <c r="BB876" i="2"/>
  <c r="BC876" i="2"/>
  <c r="S879" i="2"/>
  <c r="AA879" i="2"/>
  <c r="AK879" i="2" s="1"/>
  <c r="AZ876" i="2"/>
  <c r="AT877" i="2"/>
  <c r="AN877" i="2"/>
  <c r="AP877" i="2"/>
  <c r="AQ877" i="2"/>
  <c r="AM878" i="2"/>
  <c r="AO877" i="2"/>
  <c r="BG877" i="2"/>
  <c r="BA876" i="2"/>
  <c r="AY876" i="2"/>
  <c r="AX876" i="2"/>
  <c r="L879" i="2"/>
  <c r="T879" i="2" s="1"/>
  <c r="N879" i="2"/>
  <c r="P879" i="2"/>
  <c r="Q879" i="2"/>
  <c r="Y879" i="2" s="1"/>
  <c r="R879" i="2"/>
  <c r="Z879" i="2" s="1"/>
  <c r="AJ879" i="2" s="1"/>
  <c r="O879" i="2"/>
  <c r="M879" i="2"/>
  <c r="AI878" i="2"/>
  <c r="AG878" i="2"/>
  <c r="AH878" i="2"/>
  <c r="V878" i="2"/>
  <c r="AF878" i="2" s="1"/>
  <c r="U878" i="2"/>
  <c r="AE878" i="2" s="1"/>
  <c r="AD878" i="2"/>
  <c r="K880" i="2"/>
  <c r="BD877" i="2" l="1"/>
  <c r="AV877" i="2"/>
  <c r="BH877" i="2" s="1"/>
  <c r="AB878" i="2"/>
  <c r="BB877" i="2"/>
  <c r="AS878" i="2"/>
  <c r="AR878" i="2"/>
  <c r="BC877" i="2"/>
  <c r="S880" i="2"/>
  <c r="AA880" i="2"/>
  <c r="AK880" i="2" s="1"/>
  <c r="AZ877" i="2"/>
  <c r="AY877" i="2"/>
  <c r="AX877" i="2"/>
  <c r="AT878" i="2"/>
  <c r="AO878" i="2"/>
  <c r="AP878" i="2"/>
  <c r="AM879" i="2"/>
  <c r="AN878" i="2"/>
  <c r="AQ878" i="2"/>
  <c r="BG878" i="2"/>
  <c r="BA877" i="2"/>
  <c r="L880" i="2"/>
  <c r="T880" i="2" s="1"/>
  <c r="N880" i="2"/>
  <c r="P880" i="2"/>
  <c r="X880" i="2" s="1"/>
  <c r="Q880" i="2"/>
  <c r="Y880" i="2" s="1"/>
  <c r="AI880" i="2" s="1"/>
  <c r="O880" i="2"/>
  <c r="R880" i="2"/>
  <c r="Z880" i="2" s="1"/>
  <c r="AJ880" i="2" s="1"/>
  <c r="M880" i="2"/>
  <c r="AI879" i="2"/>
  <c r="W879" i="2"/>
  <c r="AG879" i="2" s="1"/>
  <c r="X879" i="2"/>
  <c r="AH879" i="2" s="1"/>
  <c r="V879" i="2"/>
  <c r="AF879" i="2" s="1"/>
  <c r="U879" i="2"/>
  <c r="AE879" i="2" s="1"/>
  <c r="AD879" i="2"/>
  <c r="K881" i="2"/>
  <c r="BD878" i="2" l="1"/>
  <c r="AV878" i="2"/>
  <c r="BH878" i="2" s="1"/>
  <c r="AB879" i="2"/>
  <c r="AS879" i="2"/>
  <c r="AR879" i="2"/>
  <c r="BB878" i="2"/>
  <c r="BC878" i="2"/>
  <c r="S881" i="2"/>
  <c r="AA881" i="2"/>
  <c r="AK881" i="2" s="1"/>
  <c r="AZ878" i="2"/>
  <c r="AX878" i="2"/>
  <c r="AT879" i="2"/>
  <c r="AN879" i="2"/>
  <c r="AQ879" i="2"/>
  <c r="AO879" i="2"/>
  <c r="AP879" i="2"/>
  <c r="AM880" i="2"/>
  <c r="BG879" i="2"/>
  <c r="BA878" i="2"/>
  <c r="AY878" i="2"/>
  <c r="L881" i="2"/>
  <c r="N881" i="2"/>
  <c r="V881" i="2" s="1"/>
  <c r="P881" i="2"/>
  <c r="X881" i="2" s="1"/>
  <c r="Q881" i="2"/>
  <c r="Y881" i="2" s="1"/>
  <c r="AI881" i="2" s="1"/>
  <c r="O881" i="2"/>
  <c r="R881" i="2"/>
  <c r="Z881" i="2" s="1"/>
  <c r="AJ881" i="2" s="1"/>
  <c r="M881" i="2"/>
  <c r="W880" i="2"/>
  <c r="AG880" i="2" s="1"/>
  <c r="AH880" i="2"/>
  <c r="V880" i="2"/>
  <c r="AF880" i="2" s="1"/>
  <c r="U880" i="2"/>
  <c r="AE880" i="2" s="1"/>
  <c r="K882" i="2"/>
  <c r="AD880" i="2"/>
  <c r="BD879" i="2" l="1"/>
  <c r="AV879" i="2"/>
  <c r="BH879" i="2" s="1"/>
  <c r="AB880" i="2"/>
  <c r="BB879" i="2"/>
  <c r="AR880" i="2"/>
  <c r="AS880" i="2"/>
  <c r="BC879" i="2"/>
  <c r="S882" i="2"/>
  <c r="AA882" i="2"/>
  <c r="AK882" i="2" s="1"/>
  <c r="AZ879" i="2"/>
  <c r="AY879" i="2"/>
  <c r="BA879" i="2"/>
  <c r="AT880" i="2"/>
  <c r="AO880" i="2"/>
  <c r="AP880" i="2"/>
  <c r="AM881" i="2"/>
  <c r="AN880" i="2"/>
  <c r="AQ880" i="2"/>
  <c r="BG880" i="2"/>
  <c r="AX879" i="2"/>
  <c r="L882" i="2"/>
  <c r="T882" i="2" s="1"/>
  <c r="N882" i="2"/>
  <c r="P882" i="2"/>
  <c r="Q882" i="2"/>
  <c r="O882" i="2"/>
  <c r="W882" i="2" s="1"/>
  <c r="R882" i="2"/>
  <c r="Z882" i="2" s="1"/>
  <c r="AJ882" i="2" s="1"/>
  <c r="M882" i="2"/>
  <c r="U881" i="2"/>
  <c r="AE881" i="2" s="1"/>
  <c r="AH881" i="2"/>
  <c r="AF881" i="2"/>
  <c r="T881" i="2"/>
  <c r="W881" i="2"/>
  <c r="AG881" i="2" s="1"/>
  <c r="K883" i="2"/>
  <c r="BD880" i="2" l="1"/>
  <c r="BC880" i="2"/>
  <c r="AV880" i="2"/>
  <c r="BH880" i="2" s="1"/>
  <c r="AB881" i="2"/>
  <c r="AS881" i="2"/>
  <c r="AR881" i="2"/>
  <c r="BB880" i="2"/>
  <c r="S883" i="2"/>
  <c r="AA883" i="2" s="1"/>
  <c r="AK883" i="2" s="1"/>
  <c r="AZ880" i="2"/>
  <c r="BA880" i="2"/>
  <c r="AY880" i="2"/>
  <c r="AX880" i="2"/>
  <c r="AT881" i="2"/>
  <c r="AN881" i="2"/>
  <c r="AQ881" i="2"/>
  <c r="AO881" i="2"/>
  <c r="AP881" i="2"/>
  <c r="AM882" i="2"/>
  <c r="BG881" i="2"/>
  <c r="L883" i="2"/>
  <c r="T883" i="2" s="1"/>
  <c r="N883" i="2"/>
  <c r="P883" i="2"/>
  <c r="Q883" i="2"/>
  <c r="Y883" i="2" s="1"/>
  <c r="R883" i="2"/>
  <c r="Z883" i="2" s="1"/>
  <c r="AJ883" i="2" s="1"/>
  <c r="O883" i="2"/>
  <c r="M883" i="2"/>
  <c r="AD881" i="2"/>
  <c r="Y882" i="2"/>
  <c r="AI882" i="2" s="1"/>
  <c r="X882" i="2"/>
  <c r="AH882" i="2" s="1"/>
  <c r="AG882" i="2"/>
  <c r="V882" i="2"/>
  <c r="AF882" i="2" s="1"/>
  <c r="U882" i="2"/>
  <c r="AE882" i="2" s="1"/>
  <c r="K884" i="2"/>
  <c r="AD882" i="2"/>
  <c r="BD881" i="2" l="1"/>
  <c r="AV881" i="2"/>
  <c r="BH881" i="2" s="1"/>
  <c r="AB882" i="2"/>
  <c r="BB881" i="2"/>
  <c r="AR882" i="2"/>
  <c r="AS882" i="2"/>
  <c r="BC881" i="2"/>
  <c r="S884" i="2"/>
  <c r="AA884" i="2"/>
  <c r="AK884" i="2" s="1"/>
  <c r="BA881" i="2"/>
  <c r="AY881" i="2"/>
  <c r="AZ881" i="2"/>
  <c r="AT882" i="2"/>
  <c r="AQ882" i="2"/>
  <c r="AM883" i="2"/>
  <c r="AO882" i="2"/>
  <c r="AP882" i="2"/>
  <c r="AN882" i="2"/>
  <c r="BG882" i="2"/>
  <c r="AX881" i="2"/>
  <c r="L884" i="2"/>
  <c r="T884" i="2" s="1"/>
  <c r="N884" i="2"/>
  <c r="P884" i="2"/>
  <c r="Q884" i="2"/>
  <c r="Y884" i="2" s="1"/>
  <c r="O884" i="2"/>
  <c r="R884" i="2"/>
  <c r="Z884" i="2" s="1"/>
  <c r="AJ884" i="2" s="1"/>
  <c r="M884" i="2"/>
  <c r="AI883" i="2"/>
  <c r="W883" i="2"/>
  <c r="AG883" i="2" s="1"/>
  <c r="X883" i="2"/>
  <c r="AH883" i="2" s="1"/>
  <c r="V883" i="2"/>
  <c r="AF883" i="2" s="1"/>
  <c r="U883" i="2"/>
  <c r="AE883" i="2" s="1"/>
  <c r="K885" i="2"/>
  <c r="AD883" i="2"/>
  <c r="BC882" i="2" l="1"/>
  <c r="BD882" i="2"/>
  <c r="AV882" i="2"/>
  <c r="BH882" i="2" s="1"/>
  <c r="AB883" i="2"/>
  <c r="BB882" i="2"/>
  <c r="AS883" i="2"/>
  <c r="AR883" i="2"/>
  <c r="S885" i="2"/>
  <c r="AA885" i="2"/>
  <c r="AK885" i="2" s="1"/>
  <c r="AY882" i="2"/>
  <c r="BA882" i="2"/>
  <c r="AZ882" i="2"/>
  <c r="AX882" i="2"/>
  <c r="AT883" i="2"/>
  <c r="AN883" i="2"/>
  <c r="AM884" i="2"/>
  <c r="AQ883" i="2"/>
  <c r="AO883" i="2"/>
  <c r="AP883" i="2"/>
  <c r="BG883" i="2"/>
  <c r="L885" i="2"/>
  <c r="T885" i="2" s="1"/>
  <c r="N885" i="2"/>
  <c r="V885" i="2" s="1"/>
  <c r="P885" i="2"/>
  <c r="Q885" i="2"/>
  <c r="Y885" i="2" s="1"/>
  <c r="R885" i="2"/>
  <c r="Z885" i="2" s="1"/>
  <c r="AJ885" i="2" s="1"/>
  <c r="O885" i="2"/>
  <c r="M885" i="2"/>
  <c r="U885" i="2" s="1"/>
  <c r="AI884" i="2"/>
  <c r="V884" i="2"/>
  <c r="AF884" i="2" s="1"/>
  <c r="U884" i="2"/>
  <c r="AE884" i="2" s="1"/>
  <c r="X884" i="2"/>
  <c r="AH884" i="2" s="1"/>
  <c r="W884" i="2"/>
  <c r="AG884" i="2" s="1"/>
  <c r="K886" i="2"/>
  <c r="AD884" i="2"/>
  <c r="BD883" i="2" l="1"/>
  <c r="BB883" i="2"/>
  <c r="AV883" i="2"/>
  <c r="BH883" i="2" s="1"/>
  <c r="AB884" i="2"/>
  <c r="AS884" i="2"/>
  <c r="AR884" i="2"/>
  <c r="BC883" i="2"/>
  <c r="S886" i="2"/>
  <c r="AA886" i="2"/>
  <c r="AK886" i="2" s="1"/>
  <c r="BA883" i="2"/>
  <c r="AZ883" i="2"/>
  <c r="AT884" i="2"/>
  <c r="AO884" i="2"/>
  <c r="AP884" i="2"/>
  <c r="AM885" i="2"/>
  <c r="AN884" i="2"/>
  <c r="AQ884" i="2"/>
  <c r="BG884" i="2"/>
  <c r="AX883" i="2"/>
  <c r="AY883" i="2"/>
  <c r="L886" i="2"/>
  <c r="T886" i="2" s="1"/>
  <c r="N886" i="2"/>
  <c r="P886" i="2"/>
  <c r="X886" i="2" s="1"/>
  <c r="Q886" i="2"/>
  <c r="Y886" i="2" s="1"/>
  <c r="O886" i="2"/>
  <c r="R886" i="2"/>
  <c r="Z886" i="2" s="1"/>
  <c r="AJ886" i="2" s="1"/>
  <c r="M886" i="2"/>
  <c r="AI885" i="2"/>
  <c r="X885" i="2"/>
  <c r="AH885" i="2" s="1"/>
  <c r="AF885" i="2"/>
  <c r="AE885" i="2"/>
  <c r="W885" i="2"/>
  <c r="AG885" i="2" s="1"/>
  <c r="K887" i="2"/>
  <c r="AD885" i="2"/>
  <c r="AV884" i="2" l="1"/>
  <c r="BH884" i="2" s="1"/>
  <c r="AB885" i="2"/>
  <c r="AR885" i="2"/>
  <c r="AS885" i="2"/>
  <c r="BD884" i="2"/>
  <c r="BB884" i="2"/>
  <c r="BC884" i="2"/>
  <c r="S887" i="2"/>
  <c r="AA887" i="2" s="1"/>
  <c r="AK887" i="2" s="1"/>
  <c r="BA884" i="2"/>
  <c r="AY884" i="2"/>
  <c r="AZ884" i="2"/>
  <c r="AX884" i="2"/>
  <c r="AT885" i="2"/>
  <c r="AO885" i="2"/>
  <c r="AP885" i="2"/>
  <c r="AM886" i="2"/>
  <c r="AN885" i="2"/>
  <c r="AQ885" i="2"/>
  <c r="BG885" i="2"/>
  <c r="L887" i="2"/>
  <c r="T887" i="2" s="1"/>
  <c r="N887" i="2"/>
  <c r="P887" i="2"/>
  <c r="Q887" i="2"/>
  <c r="Y887" i="2" s="1"/>
  <c r="AI887" i="2" s="1"/>
  <c r="R887" i="2"/>
  <c r="Z887" i="2" s="1"/>
  <c r="AJ887" i="2" s="1"/>
  <c r="O887" i="2"/>
  <c r="M887" i="2"/>
  <c r="AI886" i="2"/>
  <c r="W886" i="2"/>
  <c r="AG886" i="2" s="1"/>
  <c r="AH886" i="2"/>
  <c r="V886" i="2"/>
  <c r="AF886" i="2" s="1"/>
  <c r="U886" i="2"/>
  <c r="AD886" i="2"/>
  <c r="K888" i="2"/>
  <c r="AB886" i="2" l="1"/>
  <c r="AV885" i="2"/>
  <c r="BH885" i="2" s="1"/>
  <c r="AS886" i="2"/>
  <c r="AR886" i="2"/>
  <c r="BC885" i="2"/>
  <c r="BD885" i="2"/>
  <c r="BB885" i="2"/>
  <c r="S888" i="2"/>
  <c r="AA888" i="2"/>
  <c r="AK888" i="2" s="1"/>
  <c r="BA885" i="2"/>
  <c r="AZ885" i="2"/>
  <c r="AT886" i="2"/>
  <c r="AO886" i="2"/>
  <c r="AP886" i="2"/>
  <c r="AM887" i="2"/>
  <c r="AN886" i="2"/>
  <c r="AQ886" i="2"/>
  <c r="BG886" i="2"/>
  <c r="AY885" i="2"/>
  <c r="AX885" i="2"/>
  <c r="L888" i="2"/>
  <c r="N888" i="2"/>
  <c r="P888" i="2"/>
  <c r="Q888" i="2"/>
  <c r="Y888" i="2" s="1"/>
  <c r="AI888" i="2" s="1"/>
  <c r="O888" i="2"/>
  <c r="R888" i="2"/>
  <c r="Z888" i="2" s="1"/>
  <c r="AJ888" i="2" s="1"/>
  <c r="M888" i="2"/>
  <c r="W887" i="2"/>
  <c r="AG887" i="2" s="1"/>
  <c r="AE886" i="2"/>
  <c r="X887" i="2"/>
  <c r="AH887" i="2" s="1"/>
  <c r="V887" i="2"/>
  <c r="AF887" i="2" s="1"/>
  <c r="U887" i="2"/>
  <c r="AE887" i="2" s="1"/>
  <c r="K889" i="2"/>
  <c r="AD887" i="2"/>
  <c r="BD886" i="2" l="1"/>
  <c r="AV886" i="2"/>
  <c r="BH886" i="2" s="1"/>
  <c r="AB887" i="2"/>
  <c r="AR887" i="2"/>
  <c r="AS887" i="2"/>
  <c r="BB886" i="2"/>
  <c r="BC886" i="2"/>
  <c r="S889" i="2"/>
  <c r="AA889" i="2"/>
  <c r="AK889" i="2" s="1"/>
  <c r="BA886" i="2"/>
  <c r="AY886" i="2"/>
  <c r="AZ886" i="2"/>
  <c r="AX886" i="2"/>
  <c r="AT887" i="2"/>
  <c r="AO887" i="2"/>
  <c r="AP887" i="2"/>
  <c r="AM888" i="2"/>
  <c r="AN887" i="2"/>
  <c r="AQ887" i="2"/>
  <c r="BG887" i="2"/>
  <c r="L889" i="2"/>
  <c r="T889" i="2" s="1"/>
  <c r="N889" i="2"/>
  <c r="P889" i="2"/>
  <c r="Q889" i="2"/>
  <c r="Y889" i="2" s="1"/>
  <c r="AI889" i="2" s="1"/>
  <c r="O889" i="2"/>
  <c r="R889" i="2"/>
  <c r="Z889" i="2" s="1"/>
  <c r="AJ889" i="2" s="1"/>
  <c r="M889" i="2"/>
  <c r="U889" i="2" s="1"/>
  <c r="X888" i="2"/>
  <c r="AH888" i="2" s="1"/>
  <c r="W888" i="2"/>
  <c r="AG888" i="2" s="1"/>
  <c r="T888" i="2"/>
  <c r="V888" i="2"/>
  <c r="AF888" i="2" s="1"/>
  <c r="U888" i="2"/>
  <c r="AE888" i="2" s="1"/>
  <c r="K890" i="2"/>
  <c r="AB888" i="2" l="1"/>
  <c r="AV887" i="2"/>
  <c r="BH887" i="2" s="1"/>
  <c r="AS888" i="2"/>
  <c r="AR888" i="2"/>
  <c r="BC887" i="2"/>
  <c r="BD887" i="2"/>
  <c r="BB887" i="2"/>
  <c r="S890" i="2"/>
  <c r="AA890" i="2"/>
  <c r="AK890" i="2" s="1"/>
  <c r="AT888" i="2"/>
  <c r="AQ888" i="2"/>
  <c r="AO888" i="2"/>
  <c r="AP888" i="2"/>
  <c r="AM889" i="2"/>
  <c r="AN888" i="2"/>
  <c r="BG888" i="2"/>
  <c r="AZ887" i="2"/>
  <c r="BA887" i="2"/>
  <c r="AY887" i="2"/>
  <c r="AX887" i="2"/>
  <c r="L890" i="2"/>
  <c r="T890" i="2" s="1"/>
  <c r="N890" i="2"/>
  <c r="P890" i="2"/>
  <c r="X890" i="2" s="1"/>
  <c r="Q890" i="2"/>
  <c r="O890" i="2"/>
  <c r="W890" i="2" s="1"/>
  <c r="R890" i="2"/>
  <c r="Z890" i="2" s="1"/>
  <c r="AJ890" i="2" s="1"/>
  <c r="M890" i="2"/>
  <c r="AD888" i="2"/>
  <c r="X889" i="2"/>
  <c r="AH889" i="2" s="1"/>
  <c r="V889" i="2"/>
  <c r="AF889" i="2" s="1"/>
  <c r="AE889" i="2"/>
  <c r="W889" i="2"/>
  <c r="AG889" i="2" s="1"/>
  <c r="K891" i="2"/>
  <c r="AD889" i="2"/>
  <c r="BD888" i="2" l="1"/>
  <c r="AV888" i="2"/>
  <c r="BH888" i="2" s="1"/>
  <c r="AB889" i="2"/>
  <c r="BB888" i="2"/>
  <c r="AS889" i="2"/>
  <c r="AR889" i="2"/>
  <c r="BC888" i="2"/>
  <c r="S891" i="2"/>
  <c r="AA891" i="2"/>
  <c r="AK891" i="2" s="1"/>
  <c r="AY888" i="2"/>
  <c r="BA888" i="2"/>
  <c r="AX888" i="2"/>
  <c r="AT889" i="2"/>
  <c r="AO889" i="2"/>
  <c r="AP889" i="2"/>
  <c r="AM890" i="2"/>
  <c r="AN889" i="2"/>
  <c r="AQ889" i="2"/>
  <c r="BG889" i="2"/>
  <c r="AZ888" i="2"/>
  <c r="L891" i="2"/>
  <c r="T891" i="2" s="1"/>
  <c r="N891" i="2"/>
  <c r="P891" i="2"/>
  <c r="Q891" i="2"/>
  <c r="O891" i="2"/>
  <c r="R891" i="2"/>
  <c r="Z891" i="2" s="1"/>
  <c r="AJ891" i="2" s="1"/>
  <c r="M891" i="2"/>
  <c r="U891" i="2" s="1"/>
  <c r="Y890" i="2"/>
  <c r="AI890" i="2" s="1"/>
  <c r="AG890" i="2"/>
  <c r="AH890" i="2"/>
  <c r="V890" i="2"/>
  <c r="AF890" i="2" s="1"/>
  <c r="U890" i="2"/>
  <c r="AE890" i="2" s="1"/>
  <c r="K892" i="2"/>
  <c r="AD890" i="2"/>
  <c r="BD889" i="2" l="1"/>
  <c r="AV889" i="2"/>
  <c r="AB890" i="2"/>
  <c r="AS890" i="2"/>
  <c r="AR890" i="2"/>
  <c r="BB889" i="2"/>
  <c r="BC889" i="2"/>
  <c r="S892" i="2"/>
  <c r="AA892" i="2"/>
  <c r="AK892" i="2" s="1"/>
  <c r="AX889" i="2"/>
  <c r="AT890" i="2"/>
  <c r="AQ890" i="2"/>
  <c r="AM891" i="2"/>
  <c r="AO890" i="2"/>
  <c r="AP890" i="2"/>
  <c r="AN890" i="2"/>
  <c r="BG890" i="2"/>
  <c r="AZ889" i="2"/>
  <c r="BA889" i="2"/>
  <c r="AY889" i="2"/>
  <c r="L892" i="2"/>
  <c r="T892" i="2" s="1"/>
  <c r="N892" i="2"/>
  <c r="V892" i="2" s="1"/>
  <c r="P892" i="2"/>
  <c r="Q892" i="2"/>
  <c r="Y892" i="2" s="1"/>
  <c r="AI892" i="2" s="1"/>
  <c r="O892" i="2"/>
  <c r="R892" i="2"/>
  <c r="Z892" i="2" s="1"/>
  <c r="AJ892" i="2" s="1"/>
  <c r="M892" i="2"/>
  <c r="Y891" i="2"/>
  <c r="AI891" i="2" s="1"/>
  <c r="X891" i="2"/>
  <c r="AH891" i="2" s="1"/>
  <c r="V891" i="2"/>
  <c r="AF891" i="2" s="1"/>
  <c r="AE891" i="2"/>
  <c r="W891" i="2"/>
  <c r="AG891" i="2" s="1"/>
  <c r="K893" i="2"/>
  <c r="AD891" i="2"/>
  <c r="AV890" i="2" l="1"/>
  <c r="BH890" i="2" s="1"/>
  <c r="AB891" i="2"/>
  <c r="AS891" i="2"/>
  <c r="AR891" i="2"/>
  <c r="BD890" i="2"/>
  <c r="BB890" i="2"/>
  <c r="BC890" i="2"/>
  <c r="S893" i="2"/>
  <c r="AA893" i="2"/>
  <c r="AK893" i="2" s="1"/>
  <c r="AZ890" i="2"/>
  <c r="AY890" i="2"/>
  <c r="AT891" i="2"/>
  <c r="AO891" i="2"/>
  <c r="AP891" i="2"/>
  <c r="AM892" i="2"/>
  <c r="AN891" i="2"/>
  <c r="AQ891" i="2"/>
  <c r="BG891" i="2"/>
  <c r="AX890" i="2"/>
  <c r="BA890" i="2"/>
  <c r="L893" i="2"/>
  <c r="T893" i="2" s="1"/>
  <c r="N893" i="2"/>
  <c r="P893" i="2"/>
  <c r="Q893" i="2"/>
  <c r="Y893" i="2" s="1"/>
  <c r="AI893" i="2" s="1"/>
  <c r="O893" i="2"/>
  <c r="R893" i="2"/>
  <c r="Z893" i="2" s="1"/>
  <c r="AJ893" i="2" s="1"/>
  <c r="M893" i="2"/>
  <c r="U893" i="2" s="1"/>
  <c r="U892" i="2"/>
  <c r="AE892" i="2" s="1"/>
  <c r="AF892" i="2"/>
  <c r="X892" i="2"/>
  <c r="AH892" i="2" s="1"/>
  <c r="W892" i="2"/>
  <c r="AG892" i="2" s="1"/>
  <c r="AD892" i="2"/>
  <c r="K894" i="2"/>
  <c r="BD891" i="2" l="1"/>
  <c r="AV891" i="2"/>
  <c r="BH891" i="2" s="1"/>
  <c r="AB892" i="2"/>
  <c r="AS892" i="2"/>
  <c r="AR892" i="2"/>
  <c r="BB891" i="2"/>
  <c r="BC891" i="2"/>
  <c r="S894" i="2"/>
  <c r="AA894" i="2"/>
  <c r="AK894" i="2" s="1"/>
  <c r="AZ891" i="2"/>
  <c r="AT892" i="2"/>
  <c r="AM893" i="2"/>
  <c r="AN892" i="2"/>
  <c r="AQ892" i="2"/>
  <c r="AO892" i="2"/>
  <c r="AP892" i="2"/>
  <c r="BG892" i="2"/>
  <c r="BA891" i="2"/>
  <c r="AY891" i="2"/>
  <c r="AX891" i="2"/>
  <c r="L894" i="2"/>
  <c r="T894" i="2" s="1"/>
  <c r="N894" i="2"/>
  <c r="P894" i="2"/>
  <c r="Q894" i="2"/>
  <c r="Y894" i="2" s="1"/>
  <c r="AI894" i="2" s="1"/>
  <c r="O894" i="2"/>
  <c r="R894" i="2"/>
  <c r="Z894" i="2" s="1"/>
  <c r="AJ894" i="2" s="1"/>
  <c r="M894" i="2"/>
  <c r="X893" i="2"/>
  <c r="AH893" i="2" s="1"/>
  <c r="V893" i="2"/>
  <c r="AF893" i="2" s="1"/>
  <c r="AE893" i="2"/>
  <c r="W893" i="2"/>
  <c r="AG893" i="2" s="1"/>
  <c r="K895" i="2"/>
  <c r="AD893" i="2"/>
  <c r="AV892" i="2" l="1"/>
  <c r="BH892" i="2" s="1"/>
  <c r="AB893" i="2"/>
  <c r="AS893" i="2"/>
  <c r="AR893" i="2"/>
  <c r="BD892" i="2"/>
  <c r="BB892" i="2"/>
  <c r="BC892" i="2"/>
  <c r="S895" i="2"/>
  <c r="AA895" i="2"/>
  <c r="AK895" i="2" s="1"/>
  <c r="AZ892" i="2"/>
  <c r="AY892" i="2"/>
  <c r="BA892" i="2"/>
  <c r="AX892" i="2"/>
  <c r="AT893" i="2"/>
  <c r="AO893" i="2"/>
  <c r="AP893" i="2"/>
  <c r="AM894" i="2"/>
  <c r="AN893" i="2"/>
  <c r="AQ893" i="2"/>
  <c r="BG893" i="2"/>
  <c r="L895" i="2"/>
  <c r="T895" i="2" s="1"/>
  <c r="N895" i="2"/>
  <c r="P895" i="2"/>
  <c r="X895" i="2" s="1"/>
  <c r="Q895" i="2"/>
  <c r="R895" i="2"/>
  <c r="Z895" i="2" s="1"/>
  <c r="AJ895" i="2" s="1"/>
  <c r="O895" i="2"/>
  <c r="M895" i="2"/>
  <c r="X894" i="2"/>
  <c r="AH894" i="2" s="1"/>
  <c r="W894" i="2"/>
  <c r="AG894" i="2" s="1"/>
  <c r="V894" i="2"/>
  <c r="AF894" i="2" s="1"/>
  <c r="U894" i="2"/>
  <c r="AE894" i="2" s="1"/>
  <c r="AD894" i="2"/>
  <c r="K896" i="2"/>
  <c r="AV893" i="2" l="1"/>
  <c r="BH893" i="2" s="1"/>
  <c r="AB894" i="2"/>
  <c r="AS894" i="2"/>
  <c r="AR894" i="2"/>
  <c r="BD893" i="2"/>
  <c r="BB893" i="2"/>
  <c r="BC893" i="2"/>
  <c r="S896" i="2"/>
  <c r="AA896" i="2"/>
  <c r="AK896" i="2" s="1"/>
  <c r="AX893" i="2"/>
  <c r="AT894" i="2"/>
  <c r="AN894" i="2"/>
  <c r="AQ894" i="2"/>
  <c r="AO894" i="2"/>
  <c r="AP894" i="2"/>
  <c r="AM895" i="2"/>
  <c r="BG894" i="2"/>
  <c r="AZ893" i="2"/>
  <c r="BA893" i="2"/>
  <c r="AY893" i="2"/>
  <c r="L896" i="2"/>
  <c r="T896" i="2" s="1"/>
  <c r="N896" i="2"/>
  <c r="P896" i="2"/>
  <c r="X896" i="2" s="1"/>
  <c r="Q896" i="2"/>
  <c r="Y896" i="2" s="1"/>
  <c r="AI896" i="2" s="1"/>
  <c r="O896" i="2"/>
  <c r="W896" i="2" s="1"/>
  <c r="R896" i="2"/>
  <c r="Z896" i="2" s="1"/>
  <c r="AJ896" i="2" s="1"/>
  <c r="M896" i="2"/>
  <c r="Y895" i="2"/>
  <c r="AI895" i="2" s="1"/>
  <c r="V895" i="2"/>
  <c r="AF895" i="2" s="1"/>
  <c r="U895" i="2"/>
  <c r="AE895" i="2" s="1"/>
  <c r="AH895" i="2"/>
  <c r="W895" i="2"/>
  <c r="AG895" i="2" s="1"/>
  <c r="K897" i="2"/>
  <c r="AD895" i="2"/>
  <c r="AV894" i="2" l="1"/>
  <c r="BH894" i="2" s="1"/>
  <c r="AB895" i="2"/>
  <c r="BD894" i="2"/>
  <c r="AS895" i="2"/>
  <c r="AR895" i="2"/>
  <c r="BB894" i="2"/>
  <c r="BC894" i="2"/>
  <c r="S897" i="2"/>
  <c r="AA897" i="2"/>
  <c r="AK897" i="2" s="1"/>
  <c r="AT895" i="2"/>
  <c r="AQ895" i="2"/>
  <c r="AO895" i="2"/>
  <c r="AP895" i="2"/>
  <c r="AM896" i="2"/>
  <c r="AN895" i="2"/>
  <c r="BG895" i="2"/>
  <c r="AX894" i="2"/>
  <c r="AZ894" i="2"/>
  <c r="AY894" i="2"/>
  <c r="BA894" i="2"/>
  <c r="L897" i="2"/>
  <c r="T897" i="2" s="1"/>
  <c r="N897" i="2"/>
  <c r="V897" i="2" s="1"/>
  <c r="P897" i="2"/>
  <c r="Q897" i="2"/>
  <c r="O897" i="2"/>
  <c r="R897" i="2"/>
  <c r="Z897" i="2" s="1"/>
  <c r="AJ897" i="2" s="1"/>
  <c r="M897" i="2"/>
  <c r="U897" i="2" s="1"/>
  <c r="AG896" i="2"/>
  <c r="AH896" i="2"/>
  <c r="V896" i="2"/>
  <c r="AF896" i="2" s="1"/>
  <c r="U896" i="2"/>
  <c r="AE896" i="2" s="1"/>
  <c r="AD896" i="2"/>
  <c r="K898" i="2"/>
  <c r="BC895" i="2" l="1"/>
  <c r="BD895" i="2"/>
  <c r="AV895" i="2"/>
  <c r="BH895" i="2" s="1"/>
  <c r="AB896" i="2"/>
  <c r="BB895" i="2"/>
  <c r="AS896" i="2"/>
  <c r="AR896" i="2"/>
  <c r="S898" i="2"/>
  <c r="AA898" i="2"/>
  <c r="AK898" i="2" s="1"/>
  <c r="AZ895" i="2"/>
  <c r="AY895" i="2"/>
  <c r="AX895" i="2"/>
  <c r="BA895" i="2"/>
  <c r="AT896" i="2"/>
  <c r="AN896" i="2"/>
  <c r="AQ896" i="2"/>
  <c r="AM897" i="2"/>
  <c r="AO896" i="2"/>
  <c r="AP896" i="2"/>
  <c r="BG896" i="2"/>
  <c r="L898" i="2"/>
  <c r="T898" i="2" s="1"/>
  <c r="N898" i="2"/>
  <c r="V898" i="2" s="1"/>
  <c r="P898" i="2"/>
  <c r="Q898" i="2"/>
  <c r="Y898" i="2" s="1"/>
  <c r="O898" i="2"/>
  <c r="R898" i="2"/>
  <c r="Z898" i="2" s="1"/>
  <c r="AJ898" i="2" s="1"/>
  <c r="M898" i="2"/>
  <c r="U898" i="2" s="1"/>
  <c r="Y897" i="2"/>
  <c r="AI897" i="2" s="1"/>
  <c r="X897" i="2"/>
  <c r="AH897" i="2" s="1"/>
  <c r="AE897" i="2"/>
  <c r="AF897" i="2"/>
  <c r="W897" i="2"/>
  <c r="AG897" i="2" s="1"/>
  <c r="K899" i="2"/>
  <c r="AD897" i="2"/>
  <c r="BD896" i="2" l="1"/>
  <c r="AV896" i="2"/>
  <c r="BH896" i="2" s="1"/>
  <c r="AB897" i="2"/>
  <c r="AS897" i="2"/>
  <c r="AR897" i="2"/>
  <c r="BB896" i="2"/>
  <c r="BC896" i="2"/>
  <c r="S899" i="2"/>
  <c r="AA899" i="2"/>
  <c r="AK899" i="2" s="1"/>
  <c r="AY896" i="2"/>
  <c r="BA896" i="2"/>
  <c r="AZ896" i="2"/>
  <c r="AX896" i="2"/>
  <c r="AT897" i="2"/>
  <c r="AO897" i="2"/>
  <c r="AP897" i="2"/>
  <c r="AM898" i="2"/>
  <c r="AN897" i="2"/>
  <c r="AQ897" i="2"/>
  <c r="BG897" i="2"/>
  <c r="L899" i="2"/>
  <c r="T899" i="2" s="1"/>
  <c r="N899" i="2"/>
  <c r="P899" i="2"/>
  <c r="Q899" i="2"/>
  <c r="Y899" i="2" s="1"/>
  <c r="R899" i="2"/>
  <c r="Z899" i="2" s="1"/>
  <c r="AJ899" i="2" s="1"/>
  <c r="O899" i="2"/>
  <c r="W899" i="2" s="1"/>
  <c r="M899" i="2"/>
  <c r="AI898" i="2"/>
  <c r="AE898" i="2"/>
  <c r="AF898" i="2"/>
  <c r="X898" i="2"/>
  <c r="AH898" i="2" s="1"/>
  <c r="W898" i="2"/>
  <c r="AG898" i="2" s="1"/>
  <c r="AD898" i="2"/>
  <c r="K900" i="2"/>
  <c r="AV897" i="2" l="1"/>
  <c r="BH897" i="2" s="1"/>
  <c r="AB898" i="2"/>
  <c r="AR898" i="2"/>
  <c r="AS898" i="2"/>
  <c r="BB897" i="2"/>
  <c r="BD897" i="2"/>
  <c r="BC897" i="2"/>
  <c r="S900" i="2"/>
  <c r="AA900" i="2"/>
  <c r="AK900" i="2" s="1"/>
  <c r="AZ897" i="2"/>
  <c r="BA897" i="2"/>
  <c r="AT898" i="2"/>
  <c r="AN898" i="2"/>
  <c r="AQ898" i="2"/>
  <c r="AO898" i="2"/>
  <c r="AP898" i="2"/>
  <c r="AM899" i="2"/>
  <c r="BG898" i="2"/>
  <c r="AY897" i="2"/>
  <c r="AX897" i="2"/>
  <c r="L900" i="2"/>
  <c r="T900" i="2" s="1"/>
  <c r="N900" i="2"/>
  <c r="P900" i="2"/>
  <c r="Q900" i="2"/>
  <c r="Y900" i="2" s="1"/>
  <c r="O900" i="2"/>
  <c r="R900" i="2"/>
  <c r="Z900" i="2" s="1"/>
  <c r="AJ900" i="2" s="1"/>
  <c r="M900" i="2"/>
  <c r="AI899" i="2"/>
  <c r="AG899" i="2"/>
  <c r="X899" i="2"/>
  <c r="AH899" i="2" s="1"/>
  <c r="V899" i="2"/>
  <c r="AF899" i="2" s="1"/>
  <c r="U899" i="2"/>
  <c r="AE899" i="2" s="1"/>
  <c r="K901" i="2"/>
  <c r="AD899" i="2"/>
  <c r="BD898" i="2" l="1"/>
  <c r="AV898" i="2"/>
  <c r="BH898" i="2" s="1"/>
  <c r="AB899" i="2"/>
  <c r="AR899" i="2"/>
  <c r="AS899" i="2"/>
  <c r="BC898" i="2"/>
  <c r="BB898" i="2"/>
  <c r="S901" i="2"/>
  <c r="AA901" i="2"/>
  <c r="AK901" i="2" s="1"/>
  <c r="BA898" i="2"/>
  <c r="AT899" i="2"/>
  <c r="AN899" i="2"/>
  <c r="AQ899" i="2"/>
  <c r="AM900" i="2"/>
  <c r="AO899" i="2"/>
  <c r="AP899" i="2"/>
  <c r="BG899" i="2"/>
  <c r="AX898" i="2"/>
  <c r="AZ898" i="2"/>
  <c r="AY898" i="2"/>
  <c r="L901" i="2"/>
  <c r="T901" i="2" s="1"/>
  <c r="N901" i="2"/>
  <c r="P901" i="2"/>
  <c r="Q901" i="2"/>
  <c r="Y901" i="2" s="1"/>
  <c r="R901" i="2"/>
  <c r="Z901" i="2" s="1"/>
  <c r="AJ901" i="2" s="1"/>
  <c r="O901" i="2"/>
  <c r="M901" i="2"/>
  <c r="AI900" i="2"/>
  <c r="V900" i="2"/>
  <c r="AF900" i="2" s="1"/>
  <c r="U900" i="2"/>
  <c r="AE900" i="2" s="1"/>
  <c r="X900" i="2"/>
  <c r="AH900" i="2" s="1"/>
  <c r="W900" i="2"/>
  <c r="AG900" i="2" s="1"/>
  <c r="AD900" i="2"/>
  <c r="K902" i="2"/>
  <c r="AV899" i="2" l="1"/>
  <c r="BH899" i="2" s="1"/>
  <c r="AB900" i="2"/>
  <c r="AR900" i="2"/>
  <c r="AS900" i="2"/>
  <c r="BD899" i="2"/>
  <c r="BC899" i="2"/>
  <c r="BB899" i="2"/>
  <c r="S902" i="2"/>
  <c r="AA902" i="2" s="1"/>
  <c r="AK902" i="2" s="1"/>
  <c r="BA899" i="2"/>
  <c r="AZ899" i="2"/>
  <c r="AY899" i="2"/>
  <c r="AX899" i="2"/>
  <c r="AT900" i="2"/>
  <c r="AQ900" i="2"/>
  <c r="AO900" i="2"/>
  <c r="AP900" i="2"/>
  <c r="AM901" i="2"/>
  <c r="AN900" i="2"/>
  <c r="BG900" i="2"/>
  <c r="L902" i="2"/>
  <c r="T902" i="2" s="1"/>
  <c r="N902" i="2"/>
  <c r="V902" i="2" s="1"/>
  <c r="P902" i="2"/>
  <c r="Q902" i="2"/>
  <c r="Y902" i="2" s="1"/>
  <c r="AI902" i="2" s="1"/>
  <c r="O902" i="2"/>
  <c r="R902" i="2"/>
  <c r="Z902" i="2" s="1"/>
  <c r="AJ902" i="2" s="1"/>
  <c r="M902" i="2"/>
  <c r="AI901" i="2"/>
  <c r="W901" i="2"/>
  <c r="AG901" i="2" s="1"/>
  <c r="X901" i="2"/>
  <c r="AH901" i="2" s="1"/>
  <c r="V901" i="2"/>
  <c r="AF901" i="2" s="1"/>
  <c r="U901" i="2"/>
  <c r="AE901" i="2" s="1"/>
  <c r="K903" i="2"/>
  <c r="AD901" i="2"/>
  <c r="AV900" i="2" l="1"/>
  <c r="BH900" i="2" s="1"/>
  <c r="AB901" i="2"/>
  <c r="AS901" i="2"/>
  <c r="AR901" i="2"/>
  <c r="BC900" i="2"/>
  <c r="BD900" i="2"/>
  <c r="BB900" i="2"/>
  <c r="S903" i="2"/>
  <c r="AA903" i="2" s="1"/>
  <c r="AK903" i="2" s="1"/>
  <c r="AZ900" i="2"/>
  <c r="AY900" i="2"/>
  <c r="AX900" i="2"/>
  <c r="BA900" i="2"/>
  <c r="AT901" i="2"/>
  <c r="AO901" i="2"/>
  <c r="AP901" i="2"/>
  <c r="AM902" i="2"/>
  <c r="AN901" i="2"/>
  <c r="AQ901" i="2"/>
  <c r="BG901" i="2"/>
  <c r="L903" i="2"/>
  <c r="T903" i="2" s="1"/>
  <c r="N903" i="2"/>
  <c r="P903" i="2"/>
  <c r="Q903" i="2"/>
  <c r="R903" i="2"/>
  <c r="Z903" i="2" s="1"/>
  <c r="AJ903" i="2" s="1"/>
  <c r="O903" i="2"/>
  <c r="M903" i="2"/>
  <c r="U902" i="2"/>
  <c r="AE902" i="2" s="1"/>
  <c r="AF902" i="2"/>
  <c r="X902" i="2"/>
  <c r="AH902" i="2" s="1"/>
  <c r="W902" i="2"/>
  <c r="AG902" i="2" s="1"/>
  <c r="AD902" i="2"/>
  <c r="K904" i="2"/>
  <c r="AV901" i="2" l="1"/>
  <c r="BH901" i="2" s="1"/>
  <c r="AB902" i="2"/>
  <c r="AS902" i="2"/>
  <c r="AR902" i="2"/>
  <c r="BB901" i="2"/>
  <c r="BD901" i="2"/>
  <c r="BC901" i="2"/>
  <c r="S904" i="2"/>
  <c r="AA904" i="2" s="1"/>
  <c r="AK904" i="2" s="1"/>
  <c r="AZ901" i="2"/>
  <c r="BA901" i="2"/>
  <c r="AY901" i="2"/>
  <c r="AX901" i="2"/>
  <c r="AT902" i="2"/>
  <c r="AQ902" i="2"/>
  <c r="AM903" i="2"/>
  <c r="AO902" i="2"/>
  <c r="AP902" i="2"/>
  <c r="AN902" i="2"/>
  <c r="BG902" i="2"/>
  <c r="L904" i="2"/>
  <c r="N904" i="2"/>
  <c r="P904" i="2"/>
  <c r="Q904" i="2"/>
  <c r="Y904" i="2" s="1"/>
  <c r="AI904" i="2" s="1"/>
  <c r="O904" i="2"/>
  <c r="W904" i="2" s="1"/>
  <c r="R904" i="2"/>
  <c r="Z904" i="2" s="1"/>
  <c r="AJ904" i="2" s="1"/>
  <c r="M904" i="2"/>
  <c r="Y903" i="2"/>
  <c r="AI903" i="2" s="1"/>
  <c r="W903" i="2"/>
  <c r="AG903" i="2" s="1"/>
  <c r="X903" i="2"/>
  <c r="AH903" i="2" s="1"/>
  <c r="V903" i="2"/>
  <c r="AF903" i="2" s="1"/>
  <c r="U903" i="2"/>
  <c r="K905" i="2"/>
  <c r="AD903" i="2"/>
  <c r="AB903" i="2" l="1"/>
  <c r="AV902" i="2"/>
  <c r="BH902" i="2" s="1"/>
  <c r="AS903" i="2"/>
  <c r="AR903" i="2"/>
  <c r="BB902" i="2"/>
  <c r="BD902" i="2"/>
  <c r="BC902" i="2"/>
  <c r="S905" i="2"/>
  <c r="AA905" i="2" s="1"/>
  <c r="AK905" i="2" s="1"/>
  <c r="AY902" i="2"/>
  <c r="AT903" i="2"/>
  <c r="AN903" i="2"/>
  <c r="AQ903" i="2"/>
  <c r="AO903" i="2"/>
  <c r="AP903" i="2"/>
  <c r="AM904" i="2"/>
  <c r="BG903" i="2"/>
  <c r="AX902" i="2"/>
  <c r="BA902" i="2"/>
  <c r="AZ902" i="2"/>
  <c r="L905" i="2"/>
  <c r="T905" i="2" s="1"/>
  <c r="N905" i="2"/>
  <c r="P905" i="2"/>
  <c r="Q905" i="2"/>
  <c r="O905" i="2"/>
  <c r="R905" i="2"/>
  <c r="Z905" i="2" s="1"/>
  <c r="AJ905" i="2" s="1"/>
  <c r="M905" i="2"/>
  <c r="X904" i="2"/>
  <c r="AH904" i="2" s="1"/>
  <c r="AE903" i="2"/>
  <c r="AG904" i="2"/>
  <c r="T904" i="2"/>
  <c r="V904" i="2"/>
  <c r="AF904" i="2" s="1"/>
  <c r="U904" i="2"/>
  <c r="AE904" i="2" s="1"/>
  <c r="K906" i="2"/>
  <c r="BD903" i="2" l="1"/>
  <c r="AV903" i="2"/>
  <c r="BH903" i="2" s="1"/>
  <c r="AB904" i="2"/>
  <c r="AS904" i="2"/>
  <c r="AR904" i="2"/>
  <c r="BB903" i="2"/>
  <c r="BC903" i="2"/>
  <c r="S906" i="2"/>
  <c r="AA906" i="2" s="1"/>
  <c r="AK906" i="2" s="1"/>
  <c r="AZ903" i="2"/>
  <c r="AT904" i="2"/>
  <c r="AO904" i="2"/>
  <c r="AP904" i="2"/>
  <c r="AM905" i="2"/>
  <c r="AN904" i="2"/>
  <c r="AQ904" i="2"/>
  <c r="BG904" i="2"/>
  <c r="AX903" i="2"/>
  <c r="AY903" i="2"/>
  <c r="BA903" i="2"/>
  <c r="L906" i="2"/>
  <c r="T906" i="2" s="1"/>
  <c r="N906" i="2"/>
  <c r="V906" i="2" s="1"/>
  <c r="P906" i="2"/>
  <c r="Q906" i="2"/>
  <c r="Y906" i="2" s="1"/>
  <c r="AI906" i="2" s="1"/>
  <c r="O906" i="2"/>
  <c r="R906" i="2"/>
  <c r="Z906" i="2" s="1"/>
  <c r="AJ906" i="2" s="1"/>
  <c r="M906" i="2"/>
  <c r="AD904" i="2"/>
  <c r="Y905" i="2"/>
  <c r="AI905" i="2" s="1"/>
  <c r="W905" i="2"/>
  <c r="AG905" i="2" s="1"/>
  <c r="X905" i="2"/>
  <c r="AH905" i="2" s="1"/>
  <c r="V905" i="2"/>
  <c r="AF905" i="2" s="1"/>
  <c r="U905" i="2"/>
  <c r="AE905" i="2" s="1"/>
  <c r="K907" i="2"/>
  <c r="AD905" i="2"/>
  <c r="AB905" i="2" l="1"/>
  <c r="AV904" i="2"/>
  <c r="BH904" i="2" s="1"/>
  <c r="BD904" i="2"/>
  <c r="BB904" i="2"/>
  <c r="AS905" i="2"/>
  <c r="AR905" i="2"/>
  <c r="BC904" i="2"/>
  <c r="S907" i="2"/>
  <c r="AA907" i="2"/>
  <c r="AK907" i="2" s="1"/>
  <c r="AT905" i="2"/>
  <c r="AQ905" i="2"/>
  <c r="AO905" i="2"/>
  <c r="AP905" i="2"/>
  <c r="AM906" i="2"/>
  <c r="AN905" i="2"/>
  <c r="BG905" i="2"/>
  <c r="AZ904" i="2"/>
  <c r="BA904" i="2"/>
  <c r="AY904" i="2"/>
  <c r="AX904" i="2"/>
  <c r="L907" i="2"/>
  <c r="T907" i="2" s="1"/>
  <c r="N907" i="2"/>
  <c r="P907" i="2"/>
  <c r="Q907" i="2"/>
  <c r="Y907" i="2" s="1"/>
  <c r="O907" i="2"/>
  <c r="W907" i="2" s="1"/>
  <c r="R907" i="2"/>
  <c r="Z907" i="2" s="1"/>
  <c r="AJ907" i="2" s="1"/>
  <c r="M907" i="2"/>
  <c r="U906" i="2"/>
  <c r="AE906" i="2" s="1"/>
  <c r="AF906" i="2"/>
  <c r="X906" i="2"/>
  <c r="AH906" i="2" s="1"/>
  <c r="W906" i="2"/>
  <c r="AG906" i="2" s="1"/>
  <c r="K908" i="2"/>
  <c r="AD906" i="2"/>
  <c r="BD905" i="2" l="1"/>
  <c r="BB905" i="2"/>
  <c r="BC905" i="2"/>
  <c r="AV905" i="2"/>
  <c r="AB906" i="2"/>
  <c r="AS906" i="2"/>
  <c r="AR906" i="2"/>
  <c r="S908" i="2"/>
  <c r="AA908" i="2"/>
  <c r="AK908" i="2" s="1"/>
  <c r="AZ905" i="2"/>
  <c r="AY905" i="2"/>
  <c r="AX905" i="2"/>
  <c r="BA905" i="2"/>
  <c r="AT906" i="2"/>
  <c r="AO906" i="2"/>
  <c r="AP906" i="2"/>
  <c r="AM907" i="2"/>
  <c r="AN906" i="2"/>
  <c r="AQ906" i="2"/>
  <c r="BG906" i="2"/>
  <c r="L908" i="2"/>
  <c r="T908" i="2" s="1"/>
  <c r="N908" i="2"/>
  <c r="V908" i="2" s="1"/>
  <c r="P908" i="2"/>
  <c r="Q908" i="2"/>
  <c r="Y908" i="2" s="1"/>
  <c r="O908" i="2"/>
  <c r="R908" i="2"/>
  <c r="Z908" i="2" s="1"/>
  <c r="AJ908" i="2" s="1"/>
  <c r="M908" i="2"/>
  <c r="U908" i="2" s="1"/>
  <c r="AI907" i="2"/>
  <c r="AG907" i="2"/>
  <c r="X907" i="2"/>
  <c r="AH907" i="2" s="1"/>
  <c r="V907" i="2"/>
  <c r="AF907" i="2" s="1"/>
  <c r="U907" i="2"/>
  <c r="AE907" i="2" s="1"/>
  <c r="AD907" i="2"/>
  <c r="K909" i="2"/>
  <c r="BD906" i="2" l="1"/>
  <c r="AV906" i="2"/>
  <c r="BH906" i="2" s="1"/>
  <c r="AB907" i="2"/>
  <c r="AS907" i="2"/>
  <c r="AR907" i="2"/>
  <c r="BB906" i="2"/>
  <c r="BC906" i="2"/>
  <c r="S909" i="2"/>
  <c r="AA909" i="2"/>
  <c r="AK909" i="2" s="1"/>
  <c r="AZ906" i="2"/>
  <c r="BA906" i="2"/>
  <c r="AY906" i="2"/>
  <c r="AX906" i="2"/>
  <c r="AT907" i="2"/>
  <c r="AN907" i="2"/>
  <c r="AM908" i="2"/>
  <c r="AQ907" i="2"/>
  <c r="AO907" i="2"/>
  <c r="AP907" i="2"/>
  <c r="BG907" i="2"/>
  <c r="L909" i="2"/>
  <c r="T909" i="2" s="1"/>
  <c r="N909" i="2"/>
  <c r="P909" i="2"/>
  <c r="Q909" i="2"/>
  <c r="Y909" i="2" s="1"/>
  <c r="AI909" i="2" s="1"/>
  <c r="O909" i="2"/>
  <c r="W909" i="2" s="1"/>
  <c r="R909" i="2"/>
  <c r="Z909" i="2" s="1"/>
  <c r="AJ909" i="2" s="1"/>
  <c r="M909" i="2"/>
  <c r="AI908" i="2"/>
  <c r="AE908" i="2"/>
  <c r="AF908" i="2"/>
  <c r="X908" i="2"/>
  <c r="AH908" i="2" s="1"/>
  <c r="W908" i="2"/>
  <c r="AG908" i="2" s="1"/>
  <c r="AD908" i="2"/>
  <c r="K910" i="2"/>
  <c r="AV907" i="2" l="1"/>
  <c r="BH907" i="2" s="1"/>
  <c r="AB908" i="2"/>
  <c r="AS908" i="2"/>
  <c r="AR908" i="2"/>
  <c r="BB907" i="2"/>
  <c r="BD907" i="2"/>
  <c r="BC907" i="2"/>
  <c r="S910" i="2"/>
  <c r="AA910" i="2"/>
  <c r="AK910" i="2" s="1"/>
  <c r="BA907" i="2"/>
  <c r="AT908" i="2"/>
  <c r="AN908" i="2"/>
  <c r="AQ908" i="2"/>
  <c r="AM909" i="2"/>
  <c r="AO908" i="2"/>
  <c r="AP908" i="2"/>
  <c r="BG908" i="2"/>
  <c r="AZ907" i="2"/>
  <c r="AX907" i="2"/>
  <c r="AY907" i="2"/>
  <c r="L910" i="2"/>
  <c r="T910" i="2" s="1"/>
  <c r="N910" i="2"/>
  <c r="P910" i="2"/>
  <c r="X910" i="2" s="1"/>
  <c r="Q910" i="2"/>
  <c r="O910" i="2"/>
  <c r="R910" i="2"/>
  <c r="Z910" i="2" s="1"/>
  <c r="AJ910" i="2" s="1"/>
  <c r="M910" i="2"/>
  <c r="AG909" i="2"/>
  <c r="X909" i="2"/>
  <c r="AH909" i="2" s="1"/>
  <c r="V909" i="2"/>
  <c r="AF909" i="2" s="1"/>
  <c r="U909" i="2"/>
  <c r="AE909" i="2" s="1"/>
  <c r="K911" i="2"/>
  <c r="AD909" i="2"/>
  <c r="BD908" i="2" l="1"/>
  <c r="AB909" i="2"/>
  <c r="AV908" i="2"/>
  <c r="BH908" i="2" s="1"/>
  <c r="BB908" i="2"/>
  <c r="AS909" i="2"/>
  <c r="AR909" i="2"/>
  <c r="BC908" i="2"/>
  <c r="S911" i="2"/>
  <c r="AA911" i="2"/>
  <c r="AK911" i="2" s="1"/>
  <c r="AT909" i="2"/>
  <c r="AN909" i="2"/>
  <c r="AQ909" i="2"/>
  <c r="AM910" i="2"/>
  <c r="AO909" i="2"/>
  <c r="AP909" i="2"/>
  <c r="BG909" i="2"/>
  <c r="BA908" i="2"/>
  <c r="AZ908" i="2"/>
  <c r="AX908" i="2"/>
  <c r="AY908" i="2"/>
  <c r="L911" i="2"/>
  <c r="T911" i="2" s="1"/>
  <c r="N911" i="2"/>
  <c r="P911" i="2"/>
  <c r="Q911" i="2"/>
  <c r="Y911" i="2" s="1"/>
  <c r="AI911" i="2" s="1"/>
  <c r="R911" i="2"/>
  <c r="Z911" i="2" s="1"/>
  <c r="AJ911" i="2" s="1"/>
  <c r="O911" i="2"/>
  <c r="M911" i="2"/>
  <c r="U911" i="2" s="1"/>
  <c r="Y910" i="2"/>
  <c r="AI910" i="2" s="1"/>
  <c r="W910" i="2"/>
  <c r="AG910" i="2" s="1"/>
  <c r="AH910" i="2"/>
  <c r="V910" i="2"/>
  <c r="AF910" i="2" s="1"/>
  <c r="U910" i="2"/>
  <c r="AE910" i="2" s="1"/>
  <c r="K912" i="2"/>
  <c r="AD910" i="2"/>
  <c r="AB910" i="2" l="1"/>
  <c r="AV909" i="2"/>
  <c r="BH909" i="2" s="1"/>
  <c r="AR910" i="2"/>
  <c r="AS910" i="2"/>
  <c r="BB909" i="2"/>
  <c r="BD909" i="2"/>
  <c r="BC909" i="2"/>
  <c r="S912" i="2"/>
  <c r="AA912" i="2"/>
  <c r="AK912" i="2" s="1"/>
  <c r="BA909" i="2"/>
  <c r="AZ909" i="2"/>
  <c r="AY909" i="2"/>
  <c r="AX909" i="2"/>
  <c r="AT910" i="2"/>
  <c r="AQ910" i="2"/>
  <c r="AO910" i="2"/>
  <c r="AP910" i="2"/>
  <c r="AM911" i="2"/>
  <c r="AN910" i="2"/>
  <c r="BG910" i="2"/>
  <c r="L912" i="2"/>
  <c r="T912" i="2" s="1"/>
  <c r="N912" i="2"/>
  <c r="P912" i="2"/>
  <c r="Q912" i="2"/>
  <c r="Y912" i="2" s="1"/>
  <c r="AI912" i="2" s="1"/>
  <c r="O912" i="2"/>
  <c r="R912" i="2"/>
  <c r="Z912" i="2" s="1"/>
  <c r="AJ912" i="2" s="1"/>
  <c r="M912" i="2"/>
  <c r="X911" i="2"/>
  <c r="AH911" i="2" s="1"/>
  <c r="V911" i="2"/>
  <c r="AF911" i="2" s="1"/>
  <c r="AE911" i="2"/>
  <c r="W911" i="2"/>
  <c r="AG911" i="2" s="1"/>
  <c r="K913" i="2"/>
  <c r="AD911" i="2"/>
  <c r="AV910" i="2" l="1"/>
  <c r="BH910" i="2" s="1"/>
  <c r="AB911" i="2"/>
  <c r="AS911" i="2"/>
  <c r="AR911" i="2"/>
  <c r="BD910" i="2"/>
  <c r="BC910" i="2"/>
  <c r="BB910" i="2"/>
  <c r="S913" i="2"/>
  <c r="AA913" i="2"/>
  <c r="AK913" i="2" s="1"/>
  <c r="AY910" i="2"/>
  <c r="AZ910" i="2"/>
  <c r="AX910" i="2"/>
  <c r="BA910" i="2"/>
  <c r="AT911" i="2"/>
  <c r="AO911" i="2"/>
  <c r="AP911" i="2"/>
  <c r="AM912" i="2"/>
  <c r="AN911" i="2"/>
  <c r="AQ911" i="2"/>
  <c r="BG911" i="2"/>
  <c r="L913" i="2"/>
  <c r="T913" i="2" s="1"/>
  <c r="N913" i="2"/>
  <c r="V913" i="2" s="1"/>
  <c r="P913" i="2"/>
  <c r="X913" i="2" s="1"/>
  <c r="Q913" i="2"/>
  <c r="Y913" i="2" s="1"/>
  <c r="AI913" i="2" s="1"/>
  <c r="O913" i="2"/>
  <c r="R913" i="2"/>
  <c r="Z913" i="2" s="1"/>
  <c r="AJ913" i="2" s="1"/>
  <c r="M913" i="2"/>
  <c r="V912" i="2"/>
  <c r="AF912" i="2" s="1"/>
  <c r="U912" i="2"/>
  <c r="AE912" i="2" s="1"/>
  <c r="X912" i="2"/>
  <c r="AH912" i="2" s="1"/>
  <c r="W912" i="2"/>
  <c r="AG912" i="2" s="1"/>
  <c r="K914" i="2"/>
  <c r="AD912" i="2"/>
  <c r="AB912" i="2" l="1"/>
  <c r="AV911" i="2"/>
  <c r="BH911" i="2" s="1"/>
  <c r="AR912" i="2"/>
  <c r="AS912" i="2"/>
  <c r="BD911" i="2"/>
  <c r="BB911" i="2"/>
  <c r="BC911" i="2"/>
  <c r="S914" i="2"/>
  <c r="AA914" i="2"/>
  <c r="AK914" i="2" s="1"/>
  <c r="AZ911" i="2"/>
  <c r="BA911" i="2"/>
  <c r="AY911" i="2"/>
  <c r="AX911" i="2"/>
  <c r="AT912" i="2"/>
  <c r="AN912" i="2"/>
  <c r="AQ912" i="2"/>
  <c r="AO912" i="2"/>
  <c r="AM913" i="2"/>
  <c r="AP912" i="2"/>
  <c r="BG912" i="2"/>
  <c r="L914" i="2"/>
  <c r="N914" i="2"/>
  <c r="P914" i="2"/>
  <c r="Q914" i="2"/>
  <c r="Y914" i="2" s="1"/>
  <c r="AI914" i="2" s="1"/>
  <c r="O914" i="2"/>
  <c r="W914" i="2" s="1"/>
  <c r="R914" i="2"/>
  <c r="Z914" i="2" s="1"/>
  <c r="AJ914" i="2" s="1"/>
  <c r="M914" i="2"/>
  <c r="AD913" i="2"/>
  <c r="U913" i="2"/>
  <c r="AE913" i="2" s="1"/>
  <c r="AF913" i="2"/>
  <c r="AH913" i="2"/>
  <c r="W913" i="2"/>
  <c r="AG913" i="2" s="1"/>
  <c r="K915" i="2"/>
  <c r="AV912" i="2" l="1"/>
  <c r="BH912" i="2" s="1"/>
  <c r="AB913" i="2"/>
  <c r="AS913" i="2"/>
  <c r="AR913" i="2"/>
  <c r="BD912" i="2"/>
  <c r="BC912" i="2"/>
  <c r="BB912" i="2"/>
  <c r="S915" i="2"/>
  <c r="AA915" i="2"/>
  <c r="AK915" i="2" s="1"/>
  <c r="AZ912" i="2"/>
  <c r="BA912" i="2"/>
  <c r="AY912" i="2"/>
  <c r="AX912" i="2"/>
  <c r="AT913" i="2"/>
  <c r="AN913" i="2"/>
  <c r="AQ913" i="2"/>
  <c r="AO913" i="2"/>
  <c r="AP913" i="2"/>
  <c r="AM914" i="2"/>
  <c r="BG913" i="2"/>
  <c r="L915" i="2"/>
  <c r="T915" i="2" s="1"/>
  <c r="N915" i="2"/>
  <c r="P915" i="2"/>
  <c r="X915" i="2" s="1"/>
  <c r="Q915" i="2"/>
  <c r="R915" i="2"/>
  <c r="Z915" i="2" s="1"/>
  <c r="AJ915" i="2" s="1"/>
  <c r="O915" i="2"/>
  <c r="M915" i="2"/>
  <c r="X914" i="2"/>
  <c r="AH914" i="2" s="1"/>
  <c r="AG914" i="2"/>
  <c r="T914" i="2"/>
  <c r="V914" i="2"/>
  <c r="AF914" i="2" s="1"/>
  <c r="U914" i="2"/>
  <c r="AE914" i="2" s="1"/>
  <c r="K916" i="2"/>
  <c r="AB914" i="2" l="1"/>
  <c r="AV913" i="2"/>
  <c r="BH913" i="2" s="1"/>
  <c r="BD913" i="2"/>
  <c r="BB913" i="2"/>
  <c r="AS914" i="2"/>
  <c r="AR914" i="2"/>
  <c r="BC913" i="2"/>
  <c r="S916" i="2"/>
  <c r="AA916" i="2"/>
  <c r="AK916" i="2" s="1"/>
  <c r="AZ913" i="2"/>
  <c r="AY913" i="2"/>
  <c r="BA913" i="2"/>
  <c r="AT914" i="2"/>
  <c r="AO914" i="2"/>
  <c r="AP914" i="2"/>
  <c r="AM915" i="2"/>
  <c r="AN914" i="2"/>
  <c r="AQ914" i="2"/>
  <c r="BG914" i="2"/>
  <c r="AX913" i="2"/>
  <c r="L916" i="2"/>
  <c r="N916" i="2"/>
  <c r="P916" i="2"/>
  <c r="Q916" i="2"/>
  <c r="Y916" i="2" s="1"/>
  <c r="AI916" i="2" s="1"/>
  <c r="O916" i="2"/>
  <c r="W916" i="2" s="1"/>
  <c r="R916" i="2"/>
  <c r="Z916" i="2" s="1"/>
  <c r="AJ916" i="2" s="1"/>
  <c r="M916" i="2"/>
  <c r="AD914" i="2"/>
  <c r="Y915" i="2"/>
  <c r="AI915" i="2" s="1"/>
  <c r="V915" i="2"/>
  <c r="AF915" i="2" s="1"/>
  <c r="U915" i="2"/>
  <c r="AE915" i="2" s="1"/>
  <c r="AH915" i="2"/>
  <c r="W915" i="2"/>
  <c r="AG915" i="2" s="1"/>
  <c r="K917" i="2"/>
  <c r="AD915" i="2"/>
  <c r="BD914" i="2" l="1"/>
  <c r="BB914" i="2"/>
  <c r="AB915" i="2"/>
  <c r="AV914" i="2"/>
  <c r="BH914" i="2" s="1"/>
  <c r="AS915" i="2"/>
  <c r="AR915" i="2"/>
  <c r="BC914" i="2"/>
  <c r="S917" i="2"/>
  <c r="AA917" i="2"/>
  <c r="AK917" i="2" s="1"/>
  <c r="BA914" i="2"/>
  <c r="AY914" i="2"/>
  <c r="AX914" i="2"/>
  <c r="AT915" i="2"/>
  <c r="AQ915" i="2"/>
  <c r="AM916" i="2"/>
  <c r="AO915" i="2"/>
  <c r="AP915" i="2"/>
  <c r="AN915" i="2"/>
  <c r="BG915" i="2"/>
  <c r="AZ914" i="2"/>
  <c r="L917" i="2"/>
  <c r="T917" i="2" s="1"/>
  <c r="N917" i="2"/>
  <c r="P917" i="2"/>
  <c r="Q917" i="2"/>
  <c r="R917" i="2"/>
  <c r="Z917" i="2" s="1"/>
  <c r="AJ917" i="2" s="1"/>
  <c r="O917" i="2"/>
  <c r="M917" i="2"/>
  <c r="U917" i="2" s="1"/>
  <c r="X916" i="2"/>
  <c r="AH916" i="2" s="1"/>
  <c r="AG916" i="2"/>
  <c r="T916" i="2"/>
  <c r="V916" i="2"/>
  <c r="AF916" i="2" s="1"/>
  <c r="U916" i="2"/>
  <c r="AE916" i="2" s="1"/>
  <c r="K918" i="2"/>
  <c r="BD915" i="2" l="1"/>
  <c r="BB915" i="2"/>
  <c r="AV915" i="2"/>
  <c r="BH915" i="2" s="1"/>
  <c r="AB916" i="2"/>
  <c r="AS916" i="2"/>
  <c r="AR916" i="2"/>
  <c r="BC915" i="2"/>
  <c r="S918" i="2"/>
  <c r="AA918" i="2"/>
  <c r="AK918" i="2" s="1"/>
  <c r="AY915" i="2"/>
  <c r="AZ915" i="2"/>
  <c r="AT916" i="2"/>
  <c r="AO916" i="2"/>
  <c r="AP916" i="2"/>
  <c r="AN916" i="2"/>
  <c r="AM917" i="2"/>
  <c r="AQ916" i="2"/>
  <c r="BG916" i="2"/>
  <c r="AX915" i="2"/>
  <c r="BA915" i="2"/>
  <c r="L918" i="2"/>
  <c r="T918" i="2" s="1"/>
  <c r="N918" i="2"/>
  <c r="P918" i="2"/>
  <c r="X918" i="2" s="1"/>
  <c r="Q918" i="2"/>
  <c r="O918" i="2"/>
  <c r="W918" i="2" s="1"/>
  <c r="R918" i="2"/>
  <c r="Z918" i="2" s="1"/>
  <c r="AJ918" i="2" s="1"/>
  <c r="M918" i="2"/>
  <c r="AD916" i="2"/>
  <c r="Y917" i="2"/>
  <c r="AI917" i="2" s="1"/>
  <c r="X917" i="2"/>
  <c r="AH917" i="2" s="1"/>
  <c r="V917" i="2"/>
  <c r="AF917" i="2" s="1"/>
  <c r="AE917" i="2"/>
  <c r="W917" i="2"/>
  <c r="AG917" i="2" s="1"/>
  <c r="K919" i="2"/>
  <c r="AD917" i="2"/>
  <c r="BD916" i="2" l="1"/>
  <c r="AB917" i="2"/>
  <c r="AV916" i="2"/>
  <c r="BH916" i="2" s="1"/>
  <c r="BB916" i="2"/>
  <c r="AS917" i="2"/>
  <c r="AR917" i="2"/>
  <c r="BC916" i="2"/>
  <c r="S919" i="2"/>
  <c r="AA919" i="2"/>
  <c r="AK919" i="2" s="1"/>
  <c r="BA916" i="2"/>
  <c r="AY916" i="2"/>
  <c r="AT917" i="2"/>
  <c r="AO917" i="2"/>
  <c r="AP917" i="2"/>
  <c r="AM918" i="2"/>
  <c r="AN917" i="2"/>
  <c r="AQ917" i="2"/>
  <c r="BG917" i="2"/>
  <c r="AX916" i="2"/>
  <c r="AZ916" i="2"/>
  <c r="L919" i="2"/>
  <c r="T919" i="2" s="1"/>
  <c r="N919" i="2"/>
  <c r="P919" i="2"/>
  <c r="Q919" i="2"/>
  <c r="Y919" i="2" s="1"/>
  <c r="AI919" i="2" s="1"/>
  <c r="R919" i="2"/>
  <c r="Z919" i="2" s="1"/>
  <c r="AJ919" i="2" s="1"/>
  <c r="O919" i="2"/>
  <c r="W919" i="2" s="1"/>
  <c r="M919" i="2"/>
  <c r="Y918" i="2"/>
  <c r="AI918" i="2" s="1"/>
  <c r="AG918" i="2"/>
  <c r="AH918" i="2"/>
  <c r="V918" i="2"/>
  <c r="U918" i="2"/>
  <c r="AE918" i="2" s="1"/>
  <c r="K920" i="2"/>
  <c r="AD918" i="2"/>
  <c r="BD917" i="2" l="1"/>
  <c r="BB917" i="2"/>
  <c r="BC917" i="2"/>
  <c r="AV917" i="2"/>
  <c r="BH917" i="2" s="1"/>
  <c r="AB918" i="2"/>
  <c r="AR918" i="2"/>
  <c r="AS918" i="2"/>
  <c r="S920" i="2"/>
  <c r="AA920" i="2"/>
  <c r="AK920" i="2" s="1"/>
  <c r="AZ917" i="2"/>
  <c r="BA917" i="2"/>
  <c r="AY917" i="2"/>
  <c r="AX917" i="2"/>
  <c r="AT918" i="2"/>
  <c r="AO918" i="2"/>
  <c r="AP918" i="2"/>
  <c r="AM919" i="2"/>
  <c r="AN918" i="2"/>
  <c r="AQ918" i="2"/>
  <c r="BG918" i="2"/>
  <c r="L920" i="2"/>
  <c r="N920" i="2"/>
  <c r="P920" i="2"/>
  <c r="Q920" i="2"/>
  <c r="Y920" i="2" s="1"/>
  <c r="AI920" i="2" s="1"/>
  <c r="O920" i="2"/>
  <c r="R920" i="2"/>
  <c r="Z920" i="2" s="1"/>
  <c r="AJ920" i="2" s="1"/>
  <c r="M920" i="2"/>
  <c r="U920" i="2" s="1"/>
  <c r="AD919" i="2"/>
  <c r="AF918" i="2"/>
  <c r="AG919" i="2"/>
  <c r="X919" i="2"/>
  <c r="AH919" i="2" s="1"/>
  <c r="V919" i="2"/>
  <c r="AF919" i="2" s="1"/>
  <c r="U919" i="2"/>
  <c r="AE919" i="2" s="1"/>
  <c r="K921" i="2"/>
  <c r="BD918" i="2" l="1"/>
  <c r="AV918" i="2"/>
  <c r="BH918" i="2" s="1"/>
  <c r="AB919" i="2"/>
  <c r="AS919" i="2"/>
  <c r="AR919" i="2"/>
  <c r="BC918" i="2"/>
  <c r="BB918" i="2"/>
  <c r="S921" i="2"/>
  <c r="AA921" i="2"/>
  <c r="AK921" i="2" s="1"/>
  <c r="AZ918" i="2"/>
  <c r="AT919" i="2"/>
  <c r="AQ919" i="2"/>
  <c r="AM920" i="2"/>
  <c r="AO919" i="2"/>
  <c r="AP919" i="2"/>
  <c r="AN919" i="2"/>
  <c r="BG919" i="2"/>
  <c r="BA918" i="2"/>
  <c r="AY918" i="2"/>
  <c r="AX918" i="2"/>
  <c r="L921" i="2"/>
  <c r="T921" i="2" s="1"/>
  <c r="N921" i="2"/>
  <c r="P921" i="2"/>
  <c r="Q921" i="2"/>
  <c r="O921" i="2"/>
  <c r="R921" i="2"/>
  <c r="Z921" i="2" s="1"/>
  <c r="AJ921" i="2" s="1"/>
  <c r="M921" i="2"/>
  <c r="T920" i="2"/>
  <c r="V920" i="2"/>
  <c r="AF920" i="2" s="1"/>
  <c r="AE920" i="2"/>
  <c r="X920" i="2"/>
  <c r="AH920" i="2" s="1"/>
  <c r="W920" i="2"/>
  <c r="AG920" i="2" s="1"/>
  <c r="K922" i="2"/>
  <c r="AB920" i="2" l="1"/>
  <c r="AV919" i="2"/>
  <c r="BH919" i="2" s="1"/>
  <c r="AS920" i="2"/>
  <c r="AR920" i="2"/>
  <c r="BD919" i="2"/>
  <c r="BB919" i="2"/>
  <c r="BC919" i="2"/>
  <c r="S922" i="2"/>
  <c r="AA922" i="2"/>
  <c r="AK922" i="2" s="1"/>
  <c r="AY919" i="2"/>
  <c r="AT920" i="2"/>
  <c r="AQ920" i="2"/>
  <c r="AO920" i="2"/>
  <c r="AP920" i="2"/>
  <c r="AM921" i="2"/>
  <c r="AN920" i="2"/>
  <c r="BG920" i="2"/>
  <c r="AX919" i="2"/>
  <c r="BA919" i="2"/>
  <c r="AZ919" i="2"/>
  <c r="L922" i="2"/>
  <c r="T922" i="2" s="1"/>
  <c r="N922" i="2"/>
  <c r="P922" i="2"/>
  <c r="Q922" i="2"/>
  <c r="Y922" i="2" s="1"/>
  <c r="AI922" i="2" s="1"/>
  <c r="O922" i="2"/>
  <c r="R922" i="2"/>
  <c r="Z922" i="2" s="1"/>
  <c r="AJ922" i="2" s="1"/>
  <c r="M922" i="2"/>
  <c r="U922" i="2" s="1"/>
  <c r="AD920" i="2"/>
  <c r="Y921" i="2"/>
  <c r="AI921" i="2" s="1"/>
  <c r="W921" i="2"/>
  <c r="AG921" i="2" s="1"/>
  <c r="X921" i="2"/>
  <c r="AH921" i="2" s="1"/>
  <c r="V921" i="2"/>
  <c r="AF921" i="2" s="1"/>
  <c r="U921" i="2"/>
  <c r="AE921" i="2" s="1"/>
  <c r="AD921" i="2"/>
  <c r="K923" i="2"/>
  <c r="BD920" i="2" l="1"/>
  <c r="AB921" i="2"/>
  <c r="AV920" i="2"/>
  <c r="BH920" i="2" s="1"/>
  <c r="AS921" i="2"/>
  <c r="AR921" i="2"/>
  <c r="BB920" i="2"/>
  <c r="BC920" i="2"/>
  <c r="S923" i="2"/>
  <c r="AA923" i="2"/>
  <c r="AK923" i="2" s="1"/>
  <c r="AY920" i="2"/>
  <c r="AZ920" i="2"/>
  <c r="AX920" i="2"/>
  <c r="BA920" i="2"/>
  <c r="AT921" i="2"/>
  <c r="AN921" i="2"/>
  <c r="AQ921" i="2"/>
  <c r="AM922" i="2"/>
  <c r="AO921" i="2"/>
  <c r="AP921" i="2"/>
  <c r="BG921" i="2"/>
  <c r="L923" i="2"/>
  <c r="T923" i="2" s="1"/>
  <c r="N923" i="2"/>
  <c r="P923" i="2"/>
  <c r="Q923" i="2"/>
  <c r="O923" i="2"/>
  <c r="W923" i="2" s="1"/>
  <c r="R923" i="2"/>
  <c r="Z923" i="2" s="1"/>
  <c r="AJ923" i="2" s="1"/>
  <c r="M923" i="2"/>
  <c r="V922" i="2"/>
  <c r="AF922" i="2" s="1"/>
  <c r="AE922" i="2"/>
  <c r="X922" i="2"/>
  <c r="AH922" i="2" s="1"/>
  <c r="W922" i="2"/>
  <c r="AG922" i="2" s="1"/>
  <c r="K924" i="2"/>
  <c r="AD922" i="2"/>
  <c r="AV921" i="2" l="1"/>
  <c r="AB922" i="2"/>
  <c r="AR922" i="2"/>
  <c r="AS922" i="2"/>
  <c r="BB921" i="2"/>
  <c r="BD921" i="2"/>
  <c r="BC921" i="2"/>
  <c r="S924" i="2"/>
  <c r="AA924" i="2"/>
  <c r="AK924" i="2" s="1"/>
  <c r="BA921" i="2"/>
  <c r="AT922" i="2"/>
  <c r="AO922" i="2"/>
  <c r="AP922" i="2"/>
  <c r="AM923" i="2"/>
  <c r="AN922" i="2"/>
  <c r="AQ922" i="2"/>
  <c r="BG922" i="2"/>
  <c r="AZ921" i="2"/>
  <c r="AX921" i="2"/>
  <c r="AY921" i="2"/>
  <c r="L924" i="2"/>
  <c r="T924" i="2" s="1"/>
  <c r="N924" i="2"/>
  <c r="P924" i="2"/>
  <c r="Q924" i="2"/>
  <c r="Y924" i="2" s="1"/>
  <c r="O924" i="2"/>
  <c r="W924" i="2" s="1"/>
  <c r="R924" i="2"/>
  <c r="Z924" i="2" s="1"/>
  <c r="AJ924" i="2" s="1"/>
  <c r="M924" i="2"/>
  <c r="Y923" i="2"/>
  <c r="AI923" i="2" s="1"/>
  <c r="AG923" i="2"/>
  <c r="X923" i="2"/>
  <c r="AH923" i="2" s="1"/>
  <c r="V923" i="2"/>
  <c r="AF923" i="2" s="1"/>
  <c r="U923" i="2"/>
  <c r="AE923" i="2" s="1"/>
  <c r="AD923" i="2"/>
  <c r="K925" i="2"/>
  <c r="BD922" i="2" l="1"/>
  <c r="AV922" i="2"/>
  <c r="BH922" i="2" s="1"/>
  <c r="AB923" i="2"/>
  <c r="BC922" i="2"/>
  <c r="AS923" i="2"/>
  <c r="AR923" i="2"/>
  <c r="BB922" i="2"/>
  <c r="S925" i="2"/>
  <c r="AA925" i="2"/>
  <c r="AK925" i="2" s="1"/>
  <c r="AT923" i="2"/>
  <c r="AN923" i="2"/>
  <c r="AQ923" i="2"/>
  <c r="AM924" i="2"/>
  <c r="AO923" i="2"/>
  <c r="AP923" i="2"/>
  <c r="BG923" i="2"/>
  <c r="AZ922" i="2"/>
  <c r="BA922" i="2"/>
  <c r="AY922" i="2"/>
  <c r="AX922" i="2"/>
  <c r="L925" i="2"/>
  <c r="T925" i="2" s="1"/>
  <c r="N925" i="2"/>
  <c r="P925" i="2"/>
  <c r="Q925" i="2"/>
  <c r="O925" i="2"/>
  <c r="R925" i="2"/>
  <c r="Z925" i="2" s="1"/>
  <c r="AJ925" i="2" s="1"/>
  <c r="M925" i="2"/>
  <c r="AI924" i="2"/>
  <c r="X924" i="2"/>
  <c r="AH924" i="2" s="1"/>
  <c r="AG924" i="2"/>
  <c r="V924" i="2"/>
  <c r="AF924" i="2" s="1"/>
  <c r="U924" i="2"/>
  <c r="AE924" i="2" s="1"/>
  <c r="K926" i="2"/>
  <c r="AD924" i="2"/>
  <c r="AV923" i="2" l="1"/>
  <c r="BH923" i="2" s="1"/>
  <c r="AB924" i="2"/>
  <c r="AS924" i="2"/>
  <c r="AR924" i="2"/>
  <c r="BB923" i="2"/>
  <c r="BD923" i="2"/>
  <c r="BC923" i="2"/>
  <c r="S926" i="2"/>
  <c r="AA926" i="2"/>
  <c r="AK926" i="2" s="1"/>
  <c r="BA923" i="2"/>
  <c r="AZ923" i="2"/>
  <c r="AY923" i="2"/>
  <c r="AX923" i="2"/>
  <c r="AT924" i="2"/>
  <c r="AN924" i="2"/>
  <c r="AQ924" i="2"/>
  <c r="AO924" i="2"/>
  <c r="AP924" i="2"/>
  <c r="AM925" i="2"/>
  <c r="BG924" i="2"/>
  <c r="L926" i="2"/>
  <c r="T926" i="2" s="1"/>
  <c r="N926" i="2"/>
  <c r="P926" i="2"/>
  <c r="Q926" i="2"/>
  <c r="O926" i="2"/>
  <c r="R926" i="2"/>
  <c r="Z926" i="2" s="1"/>
  <c r="AJ926" i="2" s="1"/>
  <c r="M926" i="2"/>
  <c r="U926" i="2" s="1"/>
  <c r="Y925" i="2"/>
  <c r="AI925" i="2" s="1"/>
  <c r="W925" i="2"/>
  <c r="AG925" i="2" s="1"/>
  <c r="X925" i="2"/>
  <c r="AH925" i="2" s="1"/>
  <c r="V925" i="2"/>
  <c r="AF925" i="2" s="1"/>
  <c r="U925" i="2"/>
  <c r="AE925" i="2" s="1"/>
  <c r="K927" i="2"/>
  <c r="AD925" i="2"/>
  <c r="AB925" i="2" l="1"/>
  <c r="AV924" i="2"/>
  <c r="BH924" i="2" s="1"/>
  <c r="BD924" i="2"/>
  <c r="BB924" i="2"/>
  <c r="AS925" i="2"/>
  <c r="AR925" i="2"/>
  <c r="BC924" i="2"/>
  <c r="S927" i="2"/>
  <c r="AA927" i="2"/>
  <c r="AK927" i="2" s="1"/>
  <c r="AY924" i="2"/>
  <c r="BA924" i="2"/>
  <c r="AT925" i="2"/>
  <c r="AO925" i="2"/>
  <c r="AP925" i="2"/>
  <c r="AM926" i="2"/>
  <c r="AN925" i="2"/>
  <c r="AQ925" i="2"/>
  <c r="BG925" i="2"/>
  <c r="AX924" i="2"/>
  <c r="AZ924" i="2"/>
  <c r="L927" i="2"/>
  <c r="T927" i="2" s="1"/>
  <c r="N927" i="2"/>
  <c r="P927" i="2"/>
  <c r="Q927" i="2"/>
  <c r="Y927" i="2" s="1"/>
  <c r="R927" i="2"/>
  <c r="Z927" i="2" s="1"/>
  <c r="AJ927" i="2" s="1"/>
  <c r="O927" i="2"/>
  <c r="W927" i="2" s="1"/>
  <c r="M927" i="2"/>
  <c r="Y926" i="2"/>
  <c r="AI926" i="2" s="1"/>
  <c r="V926" i="2"/>
  <c r="AF926" i="2" s="1"/>
  <c r="AE926" i="2"/>
  <c r="X926" i="2"/>
  <c r="AH926" i="2" s="1"/>
  <c r="W926" i="2"/>
  <c r="AD926" i="2"/>
  <c r="K928" i="2"/>
  <c r="BB925" i="2" l="1"/>
  <c r="BD925" i="2"/>
  <c r="BC925" i="2"/>
  <c r="AV925" i="2"/>
  <c r="BH925" i="2" s="1"/>
  <c r="AB926" i="2"/>
  <c r="AS926" i="2"/>
  <c r="AR926" i="2"/>
  <c r="S928" i="2"/>
  <c r="AA928" i="2"/>
  <c r="AK928" i="2" s="1"/>
  <c r="AX925" i="2"/>
  <c r="AT926" i="2"/>
  <c r="AN926" i="2"/>
  <c r="AO926" i="2"/>
  <c r="AQ926" i="2"/>
  <c r="AM927" i="2"/>
  <c r="AP926" i="2"/>
  <c r="BG926" i="2"/>
  <c r="AZ925" i="2"/>
  <c r="BA925" i="2"/>
  <c r="AY925" i="2"/>
  <c r="L928" i="2"/>
  <c r="T928" i="2" s="1"/>
  <c r="N928" i="2"/>
  <c r="V928" i="2" s="1"/>
  <c r="P928" i="2"/>
  <c r="Q928" i="2"/>
  <c r="Y928" i="2" s="1"/>
  <c r="AI928" i="2" s="1"/>
  <c r="O928" i="2"/>
  <c r="R928" i="2"/>
  <c r="Z928" i="2" s="1"/>
  <c r="AJ928" i="2" s="1"/>
  <c r="M928" i="2"/>
  <c r="AI927" i="2"/>
  <c r="AG926" i="2"/>
  <c r="AG927" i="2"/>
  <c r="X927" i="2"/>
  <c r="AH927" i="2" s="1"/>
  <c r="V927" i="2"/>
  <c r="AF927" i="2" s="1"/>
  <c r="U927" i="2"/>
  <c r="AE927" i="2" s="1"/>
  <c r="K929" i="2"/>
  <c r="AD927" i="2"/>
  <c r="AV926" i="2" l="1"/>
  <c r="BH926" i="2" s="1"/>
  <c r="AB927" i="2"/>
  <c r="AS927" i="2"/>
  <c r="AR927" i="2"/>
  <c r="BD926" i="2"/>
  <c r="BB926" i="2"/>
  <c r="BC926" i="2"/>
  <c r="S929" i="2"/>
  <c r="AA929" i="2"/>
  <c r="AK929" i="2" s="1"/>
  <c r="AT927" i="2"/>
  <c r="AM928" i="2"/>
  <c r="AN927" i="2"/>
  <c r="AQ927" i="2"/>
  <c r="AO927" i="2"/>
  <c r="AP927" i="2"/>
  <c r="BG927" i="2"/>
  <c r="BA926" i="2"/>
  <c r="AY926" i="2"/>
  <c r="AZ926" i="2"/>
  <c r="AX926" i="2"/>
  <c r="L929" i="2"/>
  <c r="T929" i="2" s="1"/>
  <c r="N929" i="2"/>
  <c r="P929" i="2"/>
  <c r="Q929" i="2"/>
  <c r="Y929" i="2" s="1"/>
  <c r="AI929" i="2" s="1"/>
  <c r="O929" i="2"/>
  <c r="W929" i="2" s="1"/>
  <c r="R929" i="2"/>
  <c r="Z929" i="2" s="1"/>
  <c r="AJ929" i="2" s="1"/>
  <c r="M929" i="2"/>
  <c r="U928" i="2"/>
  <c r="AE928" i="2" s="1"/>
  <c r="AF928" i="2"/>
  <c r="X928" i="2"/>
  <c r="W928" i="2"/>
  <c r="AG928" i="2" s="1"/>
  <c r="K930" i="2"/>
  <c r="AD928" i="2"/>
  <c r="AB928" i="2" l="1"/>
  <c r="AV927" i="2"/>
  <c r="BH927" i="2" s="1"/>
  <c r="AS928" i="2"/>
  <c r="AR928" i="2"/>
  <c r="BD927" i="2"/>
  <c r="BB927" i="2"/>
  <c r="BC927" i="2"/>
  <c r="S930" i="2"/>
  <c r="AA930" i="2"/>
  <c r="AK930" i="2" s="1"/>
  <c r="AZ927" i="2"/>
  <c r="BA927" i="2"/>
  <c r="AY927" i="2"/>
  <c r="AX927" i="2"/>
  <c r="AT928" i="2"/>
  <c r="AO928" i="2"/>
  <c r="AP928" i="2"/>
  <c r="AM929" i="2"/>
  <c r="AN928" i="2"/>
  <c r="AQ928" i="2"/>
  <c r="BG928" i="2"/>
  <c r="L930" i="2"/>
  <c r="T930" i="2" s="1"/>
  <c r="N930" i="2"/>
  <c r="P930" i="2"/>
  <c r="Q930" i="2"/>
  <c r="O930" i="2"/>
  <c r="R930" i="2"/>
  <c r="Z930" i="2" s="1"/>
  <c r="AJ930" i="2" s="1"/>
  <c r="M930" i="2"/>
  <c r="U930" i="2" s="1"/>
  <c r="AH928" i="2"/>
  <c r="AG929" i="2"/>
  <c r="X929" i="2"/>
  <c r="AH929" i="2" s="1"/>
  <c r="V929" i="2"/>
  <c r="U929" i="2"/>
  <c r="AE929" i="2" s="1"/>
  <c r="K931" i="2"/>
  <c r="AD929" i="2"/>
  <c r="AV928" i="2" l="1"/>
  <c r="BH928" i="2" s="1"/>
  <c r="AB929" i="2"/>
  <c r="AS929" i="2"/>
  <c r="AR929" i="2"/>
  <c r="BD928" i="2"/>
  <c r="BB928" i="2"/>
  <c r="BC928" i="2"/>
  <c r="S931" i="2"/>
  <c r="AA931" i="2" s="1"/>
  <c r="AK931" i="2" s="1"/>
  <c r="BA928" i="2"/>
  <c r="AY928" i="2"/>
  <c r="AX928" i="2"/>
  <c r="AT929" i="2"/>
  <c r="AN929" i="2"/>
  <c r="AQ929" i="2"/>
  <c r="AO929" i="2"/>
  <c r="AP929" i="2"/>
  <c r="AM930" i="2"/>
  <c r="BG929" i="2"/>
  <c r="AZ928" i="2"/>
  <c r="L931" i="2"/>
  <c r="T931" i="2" s="1"/>
  <c r="N931" i="2"/>
  <c r="P931" i="2"/>
  <c r="Q931" i="2"/>
  <c r="Y931" i="2" s="1"/>
  <c r="R931" i="2"/>
  <c r="Z931" i="2" s="1"/>
  <c r="AJ931" i="2" s="1"/>
  <c r="O931" i="2"/>
  <c r="M931" i="2"/>
  <c r="Y930" i="2"/>
  <c r="AI930" i="2" s="1"/>
  <c r="V930" i="2"/>
  <c r="AF930" i="2" s="1"/>
  <c r="AF929" i="2"/>
  <c r="AE930" i="2"/>
  <c r="X930" i="2"/>
  <c r="AH930" i="2" s="1"/>
  <c r="W930" i="2"/>
  <c r="AG930" i="2" s="1"/>
  <c r="K932" i="2"/>
  <c r="AD930" i="2"/>
  <c r="BD929" i="2" l="1"/>
  <c r="AV929" i="2"/>
  <c r="BH929" i="2" s="1"/>
  <c r="AB930" i="2"/>
  <c r="AR930" i="2"/>
  <c r="AS930" i="2"/>
  <c r="BB929" i="2"/>
  <c r="BC929" i="2"/>
  <c r="S932" i="2"/>
  <c r="AA932" i="2"/>
  <c r="AK932" i="2" s="1"/>
  <c r="AY929" i="2"/>
  <c r="BA929" i="2"/>
  <c r="AT930" i="2"/>
  <c r="AN930" i="2"/>
  <c r="AQ930" i="2"/>
  <c r="AO930" i="2"/>
  <c r="AP930" i="2"/>
  <c r="AM931" i="2"/>
  <c r="BG930" i="2"/>
  <c r="AX929" i="2"/>
  <c r="AZ929" i="2"/>
  <c r="L932" i="2"/>
  <c r="T932" i="2" s="1"/>
  <c r="N932" i="2"/>
  <c r="P932" i="2"/>
  <c r="X932" i="2" s="1"/>
  <c r="Q932" i="2"/>
  <c r="O932" i="2"/>
  <c r="R932" i="2"/>
  <c r="Z932" i="2" s="1"/>
  <c r="AJ932" i="2" s="1"/>
  <c r="M932" i="2"/>
  <c r="AI931" i="2"/>
  <c r="W931" i="2"/>
  <c r="AG931" i="2" s="1"/>
  <c r="X931" i="2"/>
  <c r="AH931" i="2" s="1"/>
  <c r="V931" i="2"/>
  <c r="AF931" i="2" s="1"/>
  <c r="U931" i="2"/>
  <c r="AE931" i="2" s="1"/>
  <c r="K933" i="2"/>
  <c r="AD931" i="2"/>
  <c r="BD930" i="2" l="1"/>
  <c r="AB931" i="2"/>
  <c r="AV930" i="2"/>
  <c r="BH930" i="2" s="1"/>
  <c r="AS931" i="2"/>
  <c r="AR931" i="2"/>
  <c r="BC930" i="2"/>
  <c r="BB930" i="2"/>
  <c r="S933" i="2"/>
  <c r="AA933" i="2"/>
  <c r="AK933" i="2" s="1"/>
  <c r="AZ930" i="2"/>
  <c r="AT931" i="2"/>
  <c r="AN931" i="2"/>
  <c r="AQ931" i="2"/>
  <c r="AO931" i="2"/>
  <c r="AP931" i="2"/>
  <c r="AM932" i="2"/>
  <c r="BG931" i="2"/>
  <c r="AX930" i="2"/>
  <c r="AY930" i="2"/>
  <c r="BA930" i="2"/>
  <c r="L933" i="2"/>
  <c r="T933" i="2" s="1"/>
  <c r="N933" i="2"/>
  <c r="P933" i="2"/>
  <c r="Q933" i="2"/>
  <c r="Y933" i="2" s="1"/>
  <c r="AI933" i="2" s="1"/>
  <c r="R933" i="2"/>
  <c r="Z933" i="2" s="1"/>
  <c r="AJ933" i="2" s="1"/>
  <c r="O933" i="2"/>
  <c r="M933" i="2"/>
  <c r="Y932" i="2"/>
  <c r="AI932" i="2" s="1"/>
  <c r="W932" i="2"/>
  <c r="AG932" i="2" s="1"/>
  <c r="AH932" i="2"/>
  <c r="V932" i="2"/>
  <c r="AF932" i="2" s="1"/>
  <c r="U932" i="2"/>
  <c r="AE932" i="2" s="1"/>
  <c r="K934" i="2"/>
  <c r="AD932" i="2"/>
  <c r="BD931" i="2" l="1"/>
  <c r="AV931" i="2"/>
  <c r="BH931" i="2" s="1"/>
  <c r="AB932" i="2"/>
  <c r="AS932" i="2"/>
  <c r="AR932" i="2"/>
  <c r="BB931" i="2"/>
  <c r="BC931" i="2"/>
  <c r="S934" i="2"/>
  <c r="AA934" i="2"/>
  <c r="AK934" i="2" s="1"/>
  <c r="BA931" i="2"/>
  <c r="AY931" i="2"/>
  <c r="AT932" i="2"/>
  <c r="AO932" i="2"/>
  <c r="AP932" i="2"/>
  <c r="AM933" i="2"/>
  <c r="AN932" i="2"/>
  <c r="AQ932" i="2"/>
  <c r="BG932" i="2"/>
  <c r="AX931" i="2"/>
  <c r="AZ931" i="2"/>
  <c r="L934" i="2"/>
  <c r="T934" i="2" s="1"/>
  <c r="N934" i="2"/>
  <c r="P934" i="2"/>
  <c r="Q934" i="2"/>
  <c r="O934" i="2"/>
  <c r="W934" i="2" s="1"/>
  <c r="R934" i="2"/>
  <c r="Z934" i="2" s="1"/>
  <c r="AJ934" i="2" s="1"/>
  <c r="M934" i="2"/>
  <c r="W933" i="2"/>
  <c r="AG933" i="2" s="1"/>
  <c r="X933" i="2"/>
  <c r="AH933" i="2" s="1"/>
  <c r="V933" i="2"/>
  <c r="AF933" i="2" s="1"/>
  <c r="U933" i="2"/>
  <c r="AE933" i="2" s="1"/>
  <c r="K935" i="2"/>
  <c r="AD933" i="2"/>
  <c r="BD932" i="2" l="1"/>
  <c r="AV932" i="2"/>
  <c r="BH932" i="2" s="1"/>
  <c r="AB933" i="2"/>
  <c r="BB932" i="2"/>
  <c r="AS933" i="2"/>
  <c r="AR933" i="2"/>
  <c r="BC932" i="2"/>
  <c r="S935" i="2"/>
  <c r="AA935" i="2"/>
  <c r="AK935" i="2" s="1"/>
  <c r="AZ932" i="2"/>
  <c r="BA932" i="2"/>
  <c r="AY932" i="2"/>
  <c r="AX932" i="2"/>
  <c r="AT933" i="2"/>
  <c r="AQ933" i="2"/>
  <c r="AO933" i="2"/>
  <c r="AP933" i="2"/>
  <c r="AM934" i="2"/>
  <c r="AN933" i="2"/>
  <c r="BG933" i="2"/>
  <c r="L935" i="2"/>
  <c r="T935" i="2" s="1"/>
  <c r="N935" i="2"/>
  <c r="P935" i="2"/>
  <c r="Q935" i="2"/>
  <c r="Y935" i="2" s="1"/>
  <c r="R935" i="2"/>
  <c r="Z935" i="2" s="1"/>
  <c r="AJ935" i="2" s="1"/>
  <c r="O935" i="2"/>
  <c r="M935" i="2"/>
  <c r="Y934" i="2"/>
  <c r="AI934" i="2" s="1"/>
  <c r="X934" i="2"/>
  <c r="AH934" i="2" s="1"/>
  <c r="AG934" i="2"/>
  <c r="V934" i="2"/>
  <c r="AF934" i="2" s="1"/>
  <c r="U934" i="2"/>
  <c r="AE934" i="2" s="1"/>
  <c r="K936" i="2"/>
  <c r="AD934" i="2"/>
  <c r="AB934" i="2" l="1"/>
  <c r="AV933" i="2"/>
  <c r="BH933" i="2" s="1"/>
  <c r="AS934" i="2"/>
  <c r="AR934" i="2"/>
  <c r="BB933" i="2"/>
  <c r="BC933" i="2"/>
  <c r="BD933" i="2"/>
  <c r="S936" i="2"/>
  <c r="AA936" i="2"/>
  <c r="AK936" i="2" s="1"/>
  <c r="BA933" i="2"/>
  <c r="AZ933" i="2"/>
  <c r="AY933" i="2"/>
  <c r="AX933" i="2"/>
  <c r="AT934" i="2"/>
  <c r="AQ934" i="2"/>
  <c r="AO934" i="2"/>
  <c r="AP934" i="2"/>
  <c r="AM935" i="2"/>
  <c r="AN934" i="2"/>
  <c r="BG934" i="2"/>
  <c r="L936" i="2"/>
  <c r="T936" i="2" s="1"/>
  <c r="N936" i="2"/>
  <c r="P936" i="2"/>
  <c r="Q936" i="2"/>
  <c r="Y936" i="2" s="1"/>
  <c r="AI936" i="2" s="1"/>
  <c r="O936" i="2"/>
  <c r="R936" i="2"/>
  <c r="Z936" i="2" s="1"/>
  <c r="AJ936" i="2" s="1"/>
  <c r="M936" i="2"/>
  <c r="AI935" i="2"/>
  <c r="W935" i="2"/>
  <c r="AG935" i="2" s="1"/>
  <c r="X935" i="2"/>
  <c r="AH935" i="2" s="1"/>
  <c r="V935" i="2"/>
  <c r="AF935" i="2" s="1"/>
  <c r="U935" i="2"/>
  <c r="AE935" i="2" s="1"/>
  <c r="K937" i="2"/>
  <c r="AD935" i="2"/>
  <c r="AV934" i="2" l="1"/>
  <c r="BH934" i="2" s="1"/>
  <c r="AB935" i="2"/>
  <c r="AS935" i="2"/>
  <c r="AR935" i="2"/>
  <c r="BD934" i="2"/>
  <c r="BB934" i="2"/>
  <c r="BC934" i="2"/>
  <c r="S937" i="2"/>
  <c r="AA937" i="2"/>
  <c r="AK937" i="2" s="1"/>
  <c r="AY934" i="2"/>
  <c r="BA934" i="2"/>
  <c r="AZ934" i="2"/>
  <c r="AX934" i="2"/>
  <c r="AT935" i="2"/>
  <c r="AN935" i="2"/>
  <c r="AQ935" i="2"/>
  <c r="AM936" i="2"/>
  <c r="AO935" i="2"/>
  <c r="AP935" i="2"/>
  <c r="BG935" i="2"/>
  <c r="L937" i="2"/>
  <c r="T937" i="2" s="1"/>
  <c r="N937" i="2"/>
  <c r="P937" i="2"/>
  <c r="Q937" i="2"/>
  <c r="O937" i="2"/>
  <c r="R937" i="2"/>
  <c r="Z937" i="2" s="1"/>
  <c r="AJ937" i="2" s="1"/>
  <c r="M937" i="2"/>
  <c r="U937" i="2" s="1"/>
  <c r="V936" i="2"/>
  <c r="AF936" i="2" s="1"/>
  <c r="U936" i="2"/>
  <c r="AE936" i="2" s="1"/>
  <c r="AD936" i="2"/>
  <c r="X936" i="2"/>
  <c r="AH936" i="2" s="1"/>
  <c r="W936" i="2"/>
  <c r="AG936" i="2" s="1"/>
  <c r="K938" i="2"/>
  <c r="AB936" i="2" l="1"/>
  <c r="AV935" i="2"/>
  <c r="BH935" i="2" s="1"/>
  <c r="AS936" i="2"/>
  <c r="AR936" i="2"/>
  <c r="BD935" i="2"/>
  <c r="BB935" i="2"/>
  <c r="BC935" i="2"/>
  <c r="S938" i="2"/>
  <c r="AA938" i="2"/>
  <c r="AK938" i="2" s="1"/>
  <c r="BA935" i="2"/>
  <c r="AT936" i="2"/>
  <c r="AQ936" i="2"/>
  <c r="AO936" i="2"/>
  <c r="AP936" i="2"/>
  <c r="AM937" i="2"/>
  <c r="AN936" i="2"/>
  <c r="BG936" i="2"/>
  <c r="AZ935" i="2"/>
  <c r="AX935" i="2"/>
  <c r="AY935" i="2"/>
  <c r="L938" i="2"/>
  <c r="T938" i="2" s="1"/>
  <c r="N938" i="2"/>
  <c r="P938" i="2"/>
  <c r="X938" i="2" s="1"/>
  <c r="Q938" i="2"/>
  <c r="Y938" i="2" s="1"/>
  <c r="O938" i="2"/>
  <c r="R938" i="2"/>
  <c r="Z938" i="2" s="1"/>
  <c r="AJ938" i="2" s="1"/>
  <c r="M938" i="2"/>
  <c r="Y937" i="2"/>
  <c r="AI937" i="2" s="1"/>
  <c r="X937" i="2"/>
  <c r="AH937" i="2" s="1"/>
  <c r="V937" i="2"/>
  <c r="AF937" i="2" s="1"/>
  <c r="AE937" i="2"/>
  <c r="W937" i="2"/>
  <c r="AG937" i="2" s="1"/>
  <c r="K939" i="2"/>
  <c r="AD937" i="2"/>
  <c r="BD936" i="2" l="1"/>
  <c r="AV936" i="2"/>
  <c r="BH936" i="2" s="1"/>
  <c r="AB937" i="2"/>
  <c r="AS937" i="2"/>
  <c r="AR937" i="2"/>
  <c r="BB936" i="2"/>
  <c r="BC936" i="2"/>
  <c r="S939" i="2"/>
  <c r="AA939" i="2"/>
  <c r="AK939" i="2" s="1"/>
  <c r="AY936" i="2"/>
  <c r="BA936" i="2"/>
  <c r="AX936" i="2"/>
  <c r="AT937" i="2"/>
  <c r="AO937" i="2"/>
  <c r="AP937" i="2"/>
  <c r="AM938" i="2"/>
  <c r="AN937" i="2"/>
  <c r="AQ937" i="2"/>
  <c r="BG937" i="2"/>
  <c r="AZ936" i="2"/>
  <c r="L939" i="2"/>
  <c r="T939" i="2" s="1"/>
  <c r="N939" i="2"/>
  <c r="V939" i="2" s="1"/>
  <c r="P939" i="2"/>
  <c r="Q939" i="2"/>
  <c r="O939" i="2"/>
  <c r="R939" i="2"/>
  <c r="Z939" i="2" s="1"/>
  <c r="AJ939" i="2" s="1"/>
  <c r="M939" i="2"/>
  <c r="U939" i="2" s="1"/>
  <c r="AI938" i="2"/>
  <c r="W938" i="2"/>
  <c r="AG938" i="2" s="1"/>
  <c r="AH938" i="2"/>
  <c r="V938" i="2"/>
  <c r="AF938" i="2" s="1"/>
  <c r="U938" i="2"/>
  <c r="AE938" i="2" s="1"/>
  <c r="K940" i="2"/>
  <c r="AD938" i="2"/>
  <c r="BD937" i="2" l="1"/>
  <c r="AV937" i="2"/>
  <c r="AB938" i="2"/>
  <c r="AS938" i="2"/>
  <c r="AR938" i="2"/>
  <c r="BB937" i="2"/>
  <c r="BC937" i="2"/>
  <c r="S940" i="2"/>
  <c r="AA940" i="2"/>
  <c r="AK940" i="2" s="1"/>
  <c r="BA937" i="2"/>
  <c r="AY937" i="2"/>
  <c r="AX937" i="2"/>
  <c r="AT938" i="2"/>
  <c r="AO938" i="2"/>
  <c r="AP938" i="2"/>
  <c r="AM939" i="2"/>
  <c r="AQ938" i="2"/>
  <c r="AN938" i="2"/>
  <c r="BG938" i="2"/>
  <c r="AZ937" i="2"/>
  <c r="L940" i="2"/>
  <c r="T940" i="2" s="1"/>
  <c r="N940" i="2"/>
  <c r="P940" i="2"/>
  <c r="Q940" i="2"/>
  <c r="Y940" i="2" s="1"/>
  <c r="O940" i="2"/>
  <c r="R940" i="2"/>
  <c r="Z940" i="2" s="1"/>
  <c r="AJ940" i="2" s="1"/>
  <c r="M940" i="2"/>
  <c r="U940" i="2" s="1"/>
  <c r="Y939" i="2"/>
  <c r="AI939" i="2" s="1"/>
  <c r="X939" i="2"/>
  <c r="AH939" i="2" s="1"/>
  <c r="AE939" i="2"/>
  <c r="AF939" i="2"/>
  <c r="W939" i="2"/>
  <c r="AG939" i="2" s="1"/>
  <c r="AD939" i="2"/>
  <c r="K941" i="2"/>
  <c r="BD938" i="2" l="1"/>
  <c r="AV938" i="2"/>
  <c r="BH938" i="2" s="1"/>
  <c r="AB939" i="2"/>
  <c r="AS939" i="2"/>
  <c r="AR939" i="2"/>
  <c r="BB938" i="2"/>
  <c r="BC938" i="2"/>
  <c r="S941" i="2"/>
  <c r="AA941" i="2"/>
  <c r="AK941" i="2" s="1"/>
  <c r="AY938" i="2"/>
  <c r="BA938" i="2"/>
  <c r="AX938" i="2"/>
  <c r="AT939" i="2"/>
  <c r="AO939" i="2"/>
  <c r="AP939" i="2"/>
  <c r="AM940" i="2"/>
  <c r="AN939" i="2"/>
  <c r="AQ939" i="2"/>
  <c r="BG939" i="2"/>
  <c r="AZ938" i="2"/>
  <c r="L941" i="2"/>
  <c r="N941" i="2"/>
  <c r="P941" i="2"/>
  <c r="Q941" i="2"/>
  <c r="O941" i="2"/>
  <c r="R941" i="2"/>
  <c r="Z941" i="2" s="1"/>
  <c r="AJ941" i="2" s="1"/>
  <c r="M941" i="2"/>
  <c r="AI940" i="2"/>
  <c r="V940" i="2"/>
  <c r="AF940" i="2" s="1"/>
  <c r="AE940" i="2"/>
  <c r="X940" i="2"/>
  <c r="AH940" i="2" s="1"/>
  <c r="W940" i="2"/>
  <c r="AG940" i="2" s="1"/>
  <c r="K942" i="2"/>
  <c r="AD940" i="2"/>
  <c r="BD939" i="2" l="1"/>
  <c r="AV939" i="2"/>
  <c r="BH939" i="2" s="1"/>
  <c r="AB940" i="2"/>
  <c r="AS940" i="2"/>
  <c r="AR940" i="2"/>
  <c r="BB939" i="2"/>
  <c r="BC939" i="2"/>
  <c r="S942" i="2"/>
  <c r="AA942" i="2" s="1"/>
  <c r="AK942" i="2" s="1"/>
  <c r="AY939" i="2"/>
  <c r="BA939" i="2"/>
  <c r="AX939" i="2"/>
  <c r="AT940" i="2"/>
  <c r="BD940" i="2" s="1"/>
  <c r="AN940" i="2"/>
  <c r="AQ940" i="2"/>
  <c r="AM941" i="2"/>
  <c r="AO940" i="2"/>
  <c r="AP940" i="2"/>
  <c r="BG940" i="2"/>
  <c r="AZ939" i="2"/>
  <c r="L942" i="2"/>
  <c r="T942" i="2" s="1"/>
  <c r="N942" i="2"/>
  <c r="P942" i="2"/>
  <c r="Q942" i="2"/>
  <c r="Y942" i="2" s="1"/>
  <c r="O942" i="2"/>
  <c r="R942" i="2"/>
  <c r="Z942" i="2" s="1"/>
  <c r="AJ942" i="2" s="1"/>
  <c r="M942" i="2"/>
  <c r="U942" i="2" s="1"/>
  <c r="Y941" i="2"/>
  <c r="AI941" i="2" s="1"/>
  <c r="T941" i="2"/>
  <c r="W941" i="2"/>
  <c r="AG941" i="2" s="1"/>
  <c r="X941" i="2"/>
  <c r="AH941" i="2" s="1"/>
  <c r="V941" i="2"/>
  <c r="AF941" i="2" s="1"/>
  <c r="U941" i="2"/>
  <c r="AE941" i="2" s="1"/>
  <c r="K943" i="2"/>
  <c r="AV940" i="2" l="1"/>
  <c r="BH940" i="2" s="1"/>
  <c r="AB941" i="2"/>
  <c r="BB940" i="2"/>
  <c r="AS941" i="2"/>
  <c r="AR941" i="2"/>
  <c r="BC940" i="2"/>
  <c r="S943" i="2"/>
  <c r="AA943" i="2"/>
  <c r="AK943" i="2" s="1"/>
  <c r="AZ940" i="2"/>
  <c r="AY940" i="2"/>
  <c r="AX940" i="2"/>
  <c r="AT941" i="2"/>
  <c r="AO941" i="2"/>
  <c r="AP941" i="2"/>
  <c r="AM942" i="2"/>
  <c r="AN941" i="2"/>
  <c r="AQ941" i="2"/>
  <c r="BG941" i="2"/>
  <c r="BA940" i="2"/>
  <c r="L943" i="2"/>
  <c r="T943" i="2" s="1"/>
  <c r="N943" i="2"/>
  <c r="V943" i="2" s="1"/>
  <c r="P943" i="2"/>
  <c r="Q943" i="2"/>
  <c r="O943" i="2"/>
  <c r="R943" i="2"/>
  <c r="Z943" i="2" s="1"/>
  <c r="AJ943" i="2" s="1"/>
  <c r="M943" i="2"/>
  <c r="U943" i="2" s="1"/>
  <c r="AD941" i="2"/>
  <c r="AI942" i="2"/>
  <c r="V942" i="2"/>
  <c r="AF942" i="2" s="1"/>
  <c r="AE942" i="2"/>
  <c r="X942" i="2"/>
  <c r="AH942" i="2" s="1"/>
  <c r="W942" i="2"/>
  <c r="AG942" i="2" s="1"/>
  <c r="K944" i="2"/>
  <c r="AD942" i="2"/>
  <c r="BD941" i="2" l="1"/>
  <c r="AV941" i="2"/>
  <c r="BH941" i="2" s="1"/>
  <c r="AB942" i="2"/>
  <c r="AS942" i="2"/>
  <c r="AR942" i="2"/>
  <c r="BB941" i="2"/>
  <c r="BC941" i="2"/>
  <c r="S944" i="2"/>
  <c r="AA944" i="2"/>
  <c r="AK944" i="2" s="1"/>
  <c r="AZ941" i="2"/>
  <c r="AX941" i="2"/>
  <c r="AT942" i="2"/>
  <c r="BD942" i="2" s="1"/>
  <c r="AN942" i="2"/>
  <c r="AQ942" i="2"/>
  <c r="AM943" i="2"/>
  <c r="AO942" i="2"/>
  <c r="AP942" i="2"/>
  <c r="BG942" i="2"/>
  <c r="BA941" i="2"/>
  <c r="AY941" i="2"/>
  <c r="L944" i="2"/>
  <c r="T944" i="2" s="1"/>
  <c r="N944" i="2"/>
  <c r="V944" i="2" s="1"/>
  <c r="P944" i="2"/>
  <c r="Q944" i="2"/>
  <c r="Y944" i="2" s="1"/>
  <c r="AI944" i="2" s="1"/>
  <c r="O944" i="2"/>
  <c r="R944" i="2"/>
  <c r="Z944" i="2" s="1"/>
  <c r="AJ944" i="2" s="1"/>
  <c r="M944" i="2"/>
  <c r="Y943" i="2"/>
  <c r="AI943" i="2" s="1"/>
  <c r="X943" i="2"/>
  <c r="AH943" i="2" s="1"/>
  <c r="AE943" i="2"/>
  <c r="AF943" i="2"/>
  <c r="W943" i="2"/>
  <c r="AG943" i="2" s="1"/>
  <c r="AD943" i="2"/>
  <c r="K945" i="2"/>
  <c r="AV942" i="2" l="1"/>
  <c r="BH942" i="2" s="1"/>
  <c r="AB943" i="2"/>
  <c r="AS943" i="2"/>
  <c r="AR943" i="2"/>
  <c r="BB942" i="2"/>
  <c r="BC942" i="2"/>
  <c r="S945" i="2"/>
  <c r="AA945" i="2"/>
  <c r="AK945" i="2" s="1"/>
  <c r="AY942" i="2"/>
  <c r="AT943" i="2"/>
  <c r="AQ943" i="2"/>
  <c r="AO943" i="2"/>
  <c r="AP943" i="2"/>
  <c r="AM944" i="2"/>
  <c r="AN943" i="2"/>
  <c r="BG943" i="2"/>
  <c r="BA942" i="2"/>
  <c r="AZ942" i="2"/>
  <c r="AX942" i="2"/>
  <c r="L945" i="2"/>
  <c r="T945" i="2" s="1"/>
  <c r="N945" i="2"/>
  <c r="P945" i="2"/>
  <c r="Q945" i="2"/>
  <c r="Y945" i="2" s="1"/>
  <c r="AI945" i="2" s="1"/>
  <c r="O945" i="2"/>
  <c r="R945" i="2"/>
  <c r="Z945" i="2" s="1"/>
  <c r="AJ945" i="2" s="1"/>
  <c r="M945" i="2"/>
  <c r="U944" i="2"/>
  <c r="AE944" i="2" s="1"/>
  <c r="AF944" i="2"/>
  <c r="X944" i="2"/>
  <c r="AH944" i="2" s="1"/>
  <c r="W944" i="2"/>
  <c r="AG944" i="2" s="1"/>
  <c r="AD944" i="2"/>
  <c r="K946" i="2"/>
  <c r="BD943" i="2" l="1"/>
  <c r="AV943" i="2"/>
  <c r="BH943" i="2" s="1"/>
  <c r="AB944" i="2"/>
  <c r="BB943" i="2"/>
  <c r="AS944" i="2"/>
  <c r="AR944" i="2"/>
  <c r="BC943" i="2"/>
  <c r="S946" i="2"/>
  <c r="AA946" i="2"/>
  <c r="AK946" i="2" s="1"/>
  <c r="AX943" i="2"/>
  <c r="BA943" i="2"/>
  <c r="AT944" i="2"/>
  <c r="AQ944" i="2"/>
  <c r="AO944" i="2"/>
  <c r="AP944" i="2"/>
  <c r="AM945" i="2"/>
  <c r="AN944" i="2"/>
  <c r="BG944" i="2"/>
  <c r="AZ943" i="2"/>
  <c r="AY943" i="2"/>
  <c r="L946" i="2"/>
  <c r="T946" i="2" s="1"/>
  <c r="N946" i="2"/>
  <c r="V946" i="2" s="1"/>
  <c r="P946" i="2"/>
  <c r="Q946" i="2"/>
  <c r="Y946" i="2" s="1"/>
  <c r="AI946" i="2" s="1"/>
  <c r="R946" i="2"/>
  <c r="Z946" i="2" s="1"/>
  <c r="AJ946" i="2" s="1"/>
  <c r="O946" i="2"/>
  <c r="M946" i="2"/>
  <c r="W945" i="2"/>
  <c r="AG945" i="2" s="1"/>
  <c r="X945" i="2"/>
  <c r="AH945" i="2" s="1"/>
  <c r="V945" i="2"/>
  <c r="AF945" i="2" s="1"/>
  <c r="U945" i="2"/>
  <c r="AE945" i="2" s="1"/>
  <c r="K947" i="2"/>
  <c r="AD945" i="2"/>
  <c r="BD944" i="2" l="1"/>
  <c r="AV944" i="2"/>
  <c r="BH944" i="2" s="1"/>
  <c r="AB945" i="2"/>
  <c r="AS945" i="2"/>
  <c r="AR945" i="2"/>
  <c r="BB944" i="2"/>
  <c r="BC944" i="2"/>
  <c r="S947" i="2"/>
  <c r="AA947" i="2"/>
  <c r="AK947" i="2" s="1"/>
  <c r="AZ944" i="2"/>
  <c r="AY944" i="2"/>
  <c r="AX944" i="2"/>
  <c r="BA944" i="2"/>
  <c r="AT945" i="2"/>
  <c r="AQ945" i="2"/>
  <c r="AO945" i="2"/>
  <c r="AP945" i="2"/>
  <c r="AM946" i="2"/>
  <c r="AN945" i="2"/>
  <c r="BG945" i="2"/>
  <c r="L947" i="2"/>
  <c r="T947" i="2" s="1"/>
  <c r="N947" i="2"/>
  <c r="P947" i="2"/>
  <c r="X947" i="2" s="1"/>
  <c r="Q947" i="2"/>
  <c r="R947" i="2"/>
  <c r="Z947" i="2" s="1"/>
  <c r="AJ947" i="2" s="1"/>
  <c r="O947" i="2"/>
  <c r="M947" i="2"/>
  <c r="U946" i="2"/>
  <c r="AE946" i="2" s="1"/>
  <c r="AF946" i="2"/>
  <c r="X946" i="2"/>
  <c r="AH946" i="2" s="1"/>
  <c r="W946" i="2"/>
  <c r="AG946" i="2" s="1"/>
  <c r="K948" i="2"/>
  <c r="AD946" i="2"/>
  <c r="AV945" i="2" l="1"/>
  <c r="BH945" i="2" s="1"/>
  <c r="AB946" i="2"/>
  <c r="AS946" i="2"/>
  <c r="AR946" i="2"/>
  <c r="BB945" i="2"/>
  <c r="BD945" i="2"/>
  <c r="BC945" i="2"/>
  <c r="S948" i="2"/>
  <c r="AA948" i="2"/>
  <c r="AK948" i="2" s="1"/>
  <c r="AY945" i="2"/>
  <c r="AX945" i="2"/>
  <c r="BA945" i="2"/>
  <c r="AT946" i="2"/>
  <c r="AN946" i="2"/>
  <c r="AQ946" i="2"/>
  <c r="AO946" i="2"/>
  <c r="AP946" i="2"/>
  <c r="AM947" i="2"/>
  <c r="BG946" i="2"/>
  <c r="AZ945" i="2"/>
  <c r="L948" i="2"/>
  <c r="T948" i="2" s="1"/>
  <c r="N948" i="2"/>
  <c r="P948" i="2"/>
  <c r="Q948" i="2"/>
  <c r="O948" i="2"/>
  <c r="R948" i="2"/>
  <c r="Z948" i="2" s="1"/>
  <c r="AJ948" i="2" s="1"/>
  <c r="M948" i="2"/>
  <c r="Y947" i="2"/>
  <c r="AI947" i="2" s="1"/>
  <c r="V947" i="2"/>
  <c r="AF947" i="2" s="1"/>
  <c r="U947" i="2"/>
  <c r="AE947" i="2" s="1"/>
  <c r="AH947" i="2"/>
  <c r="W947" i="2"/>
  <c r="AG947" i="2" s="1"/>
  <c r="K949" i="2"/>
  <c r="AD947" i="2"/>
  <c r="AV946" i="2" l="1"/>
  <c r="BH946" i="2" s="1"/>
  <c r="AB947" i="2"/>
  <c r="AS947" i="2"/>
  <c r="AR947" i="2"/>
  <c r="BB946" i="2"/>
  <c r="BD946" i="2"/>
  <c r="BC946" i="2"/>
  <c r="S949" i="2"/>
  <c r="AA949" i="2"/>
  <c r="AK949" i="2" s="1"/>
  <c r="AZ946" i="2"/>
  <c r="AY946" i="2"/>
  <c r="BA946" i="2"/>
  <c r="AT947" i="2"/>
  <c r="AN947" i="2"/>
  <c r="AQ947" i="2"/>
  <c r="AM948" i="2"/>
  <c r="AO947" i="2"/>
  <c r="AP947" i="2"/>
  <c r="BG947" i="2"/>
  <c r="AX946" i="2"/>
  <c r="L949" i="2"/>
  <c r="T949" i="2" s="1"/>
  <c r="N949" i="2"/>
  <c r="P949" i="2"/>
  <c r="Q949" i="2"/>
  <c r="Y949" i="2" s="1"/>
  <c r="AI949" i="2" s="1"/>
  <c r="O949" i="2"/>
  <c r="R949" i="2"/>
  <c r="Z949" i="2" s="1"/>
  <c r="AJ949" i="2" s="1"/>
  <c r="M949" i="2"/>
  <c r="U949" i="2" s="1"/>
  <c r="Y948" i="2"/>
  <c r="AI948" i="2" s="1"/>
  <c r="X948" i="2"/>
  <c r="AH948" i="2" s="1"/>
  <c r="W948" i="2"/>
  <c r="AG948" i="2" s="1"/>
  <c r="V948" i="2"/>
  <c r="AF948" i="2" s="1"/>
  <c r="U948" i="2"/>
  <c r="AE948" i="2" s="1"/>
  <c r="AD948" i="2"/>
  <c r="K950" i="2"/>
  <c r="BD947" i="2" l="1"/>
  <c r="AV947" i="2"/>
  <c r="BH947" i="2" s="1"/>
  <c r="AB948" i="2"/>
  <c r="AS948" i="2"/>
  <c r="AR948" i="2"/>
  <c r="BB947" i="2"/>
  <c r="BC947" i="2"/>
  <c r="S950" i="2"/>
  <c r="AA950" i="2"/>
  <c r="AK950" i="2" s="1"/>
  <c r="AZ947" i="2"/>
  <c r="BA947" i="2"/>
  <c r="AY947" i="2"/>
  <c r="AX947" i="2"/>
  <c r="AT948" i="2"/>
  <c r="AN948" i="2"/>
  <c r="AQ948" i="2"/>
  <c r="AO948" i="2"/>
  <c r="AP948" i="2"/>
  <c r="AM949" i="2"/>
  <c r="BG948" i="2"/>
  <c r="L950" i="2"/>
  <c r="T950" i="2" s="1"/>
  <c r="N950" i="2"/>
  <c r="P950" i="2"/>
  <c r="X950" i="2" s="1"/>
  <c r="Q950" i="2"/>
  <c r="Y950" i="2" s="1"/>
  <c r="AI950" i="2" s="1"/>
  <c r="O950" i="2"/>
  <c r="W950" i="2" s="1"/>
  <c r="R950" i="2"/>
  <c r="Z950" i="2" s="1"/>
  <c r="AJ950" i="2" s="1"/>
  <c r="M950" i="2"/>
  <c r="X949" i="2"/>
  <c r="AH949" i="2" s="1"/>
  <c r="V949" i="2"/>
  <c r="AF949" i="2" s="1"/>
  <c r="AE949" i="2"/>
  <c r="W949" i="2"/>
  <c r="AG949" i="2" s="1"/>
  <c r="K951" i="2"/>
  <c r="AD949" i="2"/>
  <c r="AV948" i="2" l="1"/>
  <c r="BH948" i="2" s="1"/>
  <c r="AB949" i="2"/>
  <c r="AS949" i="2"/>
  <c r="AR949" i="2"/>
  <c r="BB948" i="2"/>
  <c r="BD948" i="2"/>
  <c r="BC948" i="2"/>
  <c r="S951" i="2"/>
  <c r="AA951" i="2"/>
  <c r="AK951" i="2" s="1"/>
  <c r="AY948" i="2"/>
  <c r="BA948" i="2"/>
  <c r="AZ948" i="2"/>
  <c r="AT949" i="2"/>
  <c r="AQ949" i="2"/>
  <c r="AO949" i="2"/>
  <c r="AP949" i="2"/>
  <c r="AM950" i="2"/>
  <c r="AN949" i="2"/>
  <c r="BG949" i="2"/>
  <c r="AX948" i="2"/>
  <c r="L951" i="2"/>
  <c r="T951" i="2" s="1"/>
  <c r="N951" i="2"/>
  <c r="P951" i="2"/>
  <c r="X951" i="2" s="1"/>
  <c r="Q951" i="2"/>
  <c r="O951" i="2"/>
  <c r="W951" i="2" s="1"/>
  <c r="R951" i="2"/>
  <c r="Z951" i="2" s="1"/>
  <c r="AJ951" i="2" s="1"/>
  <c r="M951" i="2"/>
  <c r="AH950" i="2"/>
  <c r="AG950" i="2"/>
  <c r="V950" i="2"/>
  <c r="AF950" i="2" s="1"/>
  <c r="U950" i="2"/>
  <c r="AE950" i="2" s="1"/>
  <c r="AD950" i="2"/>
  <c r="K952" i="2"/>
  <c r="BD949" i="2" l="1"/>
  <c r="AB950" i="2"/>
  <c r="AV949" i="2"/>
  <c r="BH949" i="2" s="1"/>
  <c r="AS950" i="2"/>
  <c r="AR950" i="2"/>
  <c r="BB949" i="2"/>
  <c r="BC949" i="2"/>
  <c r="S952" i="2"/>
  <c r="AA952" i="2"/>
  <c r="AK952" i="2" s="1"/>
  <c r="AX949" i="2"/>
  <c r="BA949" i="2"/>
  <c r="AT950" i="2"/>
  <c r="BD950" i="2" s="1"/>
  <c r="AN950" i="2"/>
  <c r="AM951" i="2"/>
  <c r="AQ950" i="2"/>
  <c r="AO950" i="2"/>
  <c r="AP950" i="2"/>
  <c r="BG950" i="2"/>
  <c r="AZ949" i="2"/>
  <c r="AY949" i="2"/>
  <c r="L952" i="2"/>
  <c r="T952" i="2" s="1"/>
  <c r="N952" i="2"/>
  <c r="P952" i="2"/>
  <c r="Q952" i="2"/>
  <c r="Y952" i="2" s="1"/>
  <c r="AI952" i="2" s="1"/>
  <c r="R952" i="2"/>
  <c r="Z952" i="2" s="1"/>
  <c r="AJ952" i="2" s="1"/>
  <c r="O952" i="2"/>
  <c r="M952" i="2"/>
  <c r="Y951" i="2"/>
  <c r="AI951" i="2" s="1"/>
  <c r="AG951" i="2"/>
  <c r="V951" i="2"/>
  <c r="AF951" i="2" s="1"/>
  <c r="U951" i="2"/>
  <c r="AE951" i="2" s="1"/>
  <c r="AH951" i="2"/>
  <c r="K953" i="2"/>
  <c r="AD951" i="2"/>
  <c r="AV950" i="2" l="1"/>
  <c r="BH950" i="2" s="1"/>
  <c r="AB951" i="2"/>
  <c r="BB950" i="2"/>
  <c r="AS951" i="2"/>
  <c r="AR951" i="2"/>
  <c r="BC950" i="2"/>
  <c r="S953" i="2"/>
  <c r="AA953" i="2"/>
  <c r="AK953" i="2" s="1"/>
  <c r="AY950" i="2"/>
  <c r="BA950" i="2"/>
  <c r="AT951" i="2"/>
  <c r="AO951" i="2"/>
  <c r="AP951" i="2"/>
  <c r="AM952" i="2"/>
  <c r="AN951" i="2"/>
  <c r="AQ951" i="2"/>
  <c r="BG951" i="2"/>
  <c r="AZ950" i="2"/>
  <c r="AX950" i="2"/>
  <c r="L953" i="2"/>
  <c r="T953" i="2" s="1"/>
  <c r="N953" i="2"/>
  <c r="V953" i="2" s="1"/>
  <c r="P953" i="2"/>
  <c r="X953" i="2" s="1"/>
  <c r="Q953" i="2"/>
  <c r="O953" i="2"/>
  <c r="R953" i="2"/>
  <c r="Z953" i="2" s="1"/>
  <c r="AJ953" i="2" s="1"/>
  <c r="M953" i="2"/>
  <c r="U953" i="2" s="1"/>
  <c r="V952" i="2"/>
  <c r="AF952" i="2" s="1"/>
  <c r="U952" i="2"/>
  <c r="AE952" i="2" s="1"/>
  <c r="AD952" i="2"/>
  <c r="X952" i="2"/>
  <c r="AH952" i="2" s="1"/>
  <c r="W952" i="2"/>
  <c r="AG952" i="2" s="1"/>
  <c r="K954" i="2"/>
  <c r="AV951" i="2" l="1"/>
  <c r="BH951" i="2" s="1"/>
  <c r="AB952" i="2"/>
  <c r="AS952" i="2"/>
  <c r="AR952" i="2"/>
  <c r="BD951" i="2"/>
  <c r="BB951" i="2"/>
  <c r="BC951" i="2"/>
  <c r="S954" i="2"/>
  <c r="AA954" i="2"/>
  <c r="AK954" i="2" s="1"/>
  <c r="AZ951" i="2"/>
  <c r="BA951" i="2"/>
  <c r="AY951" i="2"/>
  <c r="AX951" i="2"/>
  <c r="AT952" i="2"/>
  <c r="AO952" i="2"/>
  <c r="AP952" i="2"/>
  <c r="AM953" i="2"/>
  <c r="AN952" i="2"/>
  <c r="AQ952" i="2"/>
  <c r="BG952" i="2"/>
  <c r="L954" i="2"/>
  <c r="T954" i="2" s="1"/>
  <c r="N954" i="2"/>
  <c r="P954" i="2"/>
  <c r="X954" i="2" s="1"/>
  <c r="Q954" i="2"/>
  <c r="O954" i="2"/>
  <c r="R954" i="2"/>
  <c r="Z954" i="2" s="1"/>
  <c r="AJ954" i="2" s="1"/>
  <c r="M954" i="2"/>
  <c r="Y953" i="2"/>
  <c r="AI953" i="2" s="1"/>
  <c r="AE953" i="2"/>
  <c r="AF953" i="2"/>
  <c r="AH953" i="2"/>
  <c r="W953" i="2"/>
  <c r="AG953" i="2" s="1"/>
  <c r="AD953" i="2"/>
  <c r="K955" i="2"/>
  <c r="AV952" i="2" l="1"/>
  <c r="BH952" i="2" s="1"/>
  <c r="AB953" i="2"/>
  <c r="AS953" i="2"/>
  <c r="AR953" i="2"/>
  <c r="BD952" i="2"/>
  <c r="BB952" i="2"/>
  <c r="BC952" i="2"/>
  <c r="S955" i="2"/>
  <c r="AA955" i="2"/>
  <c r="AK955" i="2" s="1"/>
  <c r="AT953" i="2"/>
  <c r="AO953" i="2"/>
  <c r="AP953" i="2"/>
  <c r="AM954" i="2"/>
  <c r="AN953" i="2"/>
  <c r="AQ953" i="2"/>
  <c r="BG953" i="2"/>
  <c r="AZ952" i="2"/>
  <c r="BA952" i="2"/>
  <c r="AY952" i="2"/>
  <c r="AX952" i="2"/>
  <c r="L955" i="2"/>
  <c r="T955" i="2" s="1"/>
  <c r="N955" i="2"/>
  <c r="V955" i="2" s="1"/>
  <c r="P955" i="2"/>
  <c r="Q955" i="2"/>
  <c r="O955" i="2"/>
  <c r="R955" i="2"/>
  <c r="Z955" i="2" s="1"/>
  <c r="AJ955" i="2" s="1"/>
  <c r="M955" i="2"/>
  <c r="U955" i="2" s="1"/>
  <c r="Y954" i="2"/>
  <c r="AI954" i="2" s="1"/>
  <c r="W954" i="2"/>
  <c r="AG954" i="2" s="1"/>
  <c r="AH954" i="2"/>
  <c r="V954" i="2"/>
  <c r="AF954" i="2" s="1"/>
  <c r="U954" i="2"/>
  <c r="AE954" i="2" s="1"/>
  <c r="K956" i="2"/>
  <c r="AD954" i="2"/>
  <c r="AB954" i="2" l="1"/>
  <c r="AV953" i="2"/>
  <c r="BD953" i="2"/>
  <c r="BB953" i="2"/>
  <c r="AS954" i="2"/>
  <c r="AR954" i="2"/>
  <c r="BC953" i="2"/>
  <c r="S956" i="2"/>
  <c r="AA956" i="2"/>
  <c r="AK956" i="2" s="1"/>
  <c r="AT954" i="2"/>
  <c r="AP954" i="2"/>
  <c r="AN954" i="2"/>
  <c r="AQ954" i="2"/>
  <c r="AO954" i="2"/>
  <c r="AM955" i="2"/>
  <c r="BG954" i="2"/>
  <c r="AZ953" i="2"/>
  <c r="BA953" i="2"/>
  <c r="AY953" i="2"/>
  <c r="AX953" i="2"/>
  <c r="L956" i="2"/>
  <c r="T956" i="2" s="1"/>
  <c r="N956" i="2"/>
  <c r="V956" i="2" s="1"/>
  <c r="P956" i="2"/>
  <c r="Q956" i="2"/>
  <c r="O956" i="2"/>
  <c r="R956" i="2"/>
  <c r="Z956" i="2" s="1"/>
  <c r="AJ956" i="2" s="1"/>
  <c r="M956" i="2"/>
  <c r="U956" i="2" s="1"/>
  <c r="Y955" i="2"/>
  <c r="AI955" i="2" s="1"/>
  <c r="X955" i="2"/>
  <c r="AH955" i="2" s="1"/>
  <c r="AE955" i="2"/>
  <c r="AF955" i="2"/>
  <c r="W955" i="2"/>
  <c r="AG955" i="2" s="1"/>
  <c r="AD955" i="2"/>
  <c r="K957" i="2"/>
  <c r="BD954" i="2" l="1"/>
  <c r="BB954" i="2"/>
  <c r="BC954" i="2"/>
  <c r="AV954" i="2"/>
  <c r="BH954" i="2" s="1"/>
  <c r="AB955" i="2"/>
  <c r="AS955" i="2"/>
  <c r="AR955" i="2"/>
  <c r="S957" i="2"/>
  <c r="AA957" i="2"/>
  <c r="AK957" i="2" s="1"/>
  <c r="AX954" i="2"/>
  <c r="AT955" i="2"/>
  <c r="AQ955" i="2"/>
  <c r="AM956" i="2"/>
  <c r="AN955" i="2"/>
  <c r="AO955" i="2"/>
  <c r="AP955" i="2"/>
  <c r="BG955" i="2"/>
  <c r="AZ954" i="2"/>
  <c r="AY954" i="2"/>
  <c r="BA954" i="2"/>
  <c r="L957" i="2"/>
  <c r="T957" i="2" s="1"/>
  <c r="N957" i="2"/>
  <c r="P957" i="2"/>
  <c r="Q957" i="2"/>
  <c r="Y957" i="2" s="1"/>
  <c r="O957" i="2"/>
  <c r="R957" i="2"/>
  <c r="Z957" i="2" s="1"/>
  <c r="AJ957" i="2" s="1"/>
  <c r="M957" i="2"/>
  <c r="Y956" i="2"/>
  <c r="AI956" i="2" s="1"/>
  <c r="AF956" i="2"/>
  <c r="AE956" i="2"/>
  <c r="X956" i="2"/>
  <c r="AH956" i="2" s="1"/>
  <c r="W956" i="2"/>
  <c r="AG956" i="2" s="1"/>
  <c r="K958" i="2"/>
  <c r="AD956" i="2"/>
  <c r="AV955" i="2" l="1"/>
  <c r="BH955" i="2" s="1"/>
  <c r="AB956" i="2"/>
  <c r="AS956" i="2"/>
  <c r="AR956" i="2"/>
  <c r="BD955" i="2"/>
  <c r="BB955" i="2"/>
  <c r="BC955" i="2"/>
  <c r="S958" i="2"/>
  <c r="AA958" i="2"/>
  <c r="AK958" i="2" s="1"/>
  <c r="AY955" i="2"/>
  <c r="AX955" i="2"/>
  <c r="AT956" i="2"/>
  <c r="BD956" i="2" s="1"/>
  <c r="AO956" i="2"/>
  <c r="AP956" i="2"/>
  <c r="AM957" i="2"/>
  <c r="AN956" i="2"/>
  <c r="AQ956" i="2"/>
  <c r="BG956" i="2"/>
  <c r="AZ955" i="2"/>
  <c r="BA955" i="2"/>
  <c r="L958" i="2"/>
  <c r="T958" i="2" s="1"/>
  <c r="N958" i="2"/>
  <c r="P958" i="2"/>
  <c r="Q958" i="2"/>
  <c r="Y958" i="2" s="1"/>
  <c r="AI958" i="2" s="1"/>
  <c r="O958" i="2"/>
  <c r="R958" i="2"/>
  <c r="Z958" i="2" s="1"/>
  <c r="AJ958" i="2" s="1"/>
  <c r="M958" i="2"/>
  <c r="AI957" i="2"/>
  <c r="W957" i="2"/>
  <c r="AG957" i="2" s="1"/>
  <c r="X957" i="2"/>
  <c r="AH957" i="2" s="1"/>
  <c r="V957" i="2"/>
  <c r="AF957" i="2" s="1"/>
  <c r="U957" i="2"/>
  <c r="AE957" i="2" s="1"/>
  <c r="AD957" i="2"/>
  <c r="K959" i="2"/>
  <c r="AV956" i="2" l="1"/>
  <c r="BH956" i="2" s="1"/>
  <c r="AB957" i="2"/>
  <c r="AS957" i="2"/>
  <c r="AR957" i="2"/>
  <c r="BB956" i="2"/>
  <c r="BC956" i="2"/>
  <c r="S959" i="2"/>
  <c r="AA959" i="2"/>
  <c r="AK959" i="2" s="1"/>
  <c r="AZ956" i="2"/>
  <c r="AX956" i="2"/>
  <c r="AT957" i="2"/>
  <c r="BD957" i="2" s="1"/>
  <c r="AN957" i="2"/>
  <c r="AM958" i="2"/>
  <c r="AQ957" i="2"/>
  <c r="AO957" i="2"/>
  <c r="AP957" i="2"/>
  <c r="BG957" i="2"/>
  <c r="BA956" i="2"/>
  <c r="AY956" i="2"/>
  <c r="L959" i="2"/>
  <c r="T959" i="2" s="1"/>
  <c r="N959" i="2"/>
  <c r="V959" i="2" s="1"/>
  <c r="P959" i="2"/>
  <c r="X959" i="2" s="1"/>
  <c r="Q959" i="2"/>
  <c r="O959" i="2"/>
  <c r="R959" i="2"/>
  <c r="Z959" i="2" s="1"/>
  <c r="AJ959" i="2" s="1"/>
  <c r="M959" i="2"/>
  <c r="U959" i="2" s="1"/>
  <c r="X958" i="2"/>
  <c r="AH958" i="2" s="1"/>
  <c r="W958" i="2"/>
  <c r="AG958" i="2" s="1"/>
  <c r="V958" i="2"/>
  <c r="AF958" i="2" s="1"/>
  <c r="U958" i="2"/>
  <c r="AE958" i="2" s="1"/>
  <c r="AD958" i="2"/>
  <c r="K960" i="2"/>
  <c r="AV957" i="2" l="1"/>
  <c r="BH957" i="2" s="1"/>
  <c r="AB958" i="2"/>
  <c r="BB957" i="2"/>
  <c r="AS958" i="2"/>
  <c r="AR958" i="2"/>
  <c r="BC957" i="2"/>
  <c r="S960" i="2"/>
  <c r="AA960" i="2"/>
  <c r="AK960" i="2" s="1"/>
  <c r="BA957" i="2"/>
  <c r="AY957" i="2"/>
  <c r="AT958" i="2"/>
  <c r="AN958" i="2"/>
  <c r="AM959" i="2"/>
  <c r="AQ958" i="2"/>
  <c r="AO958" i="2"/>
  <c r="AP958" i="2"/>
  <c r="BG958" i="2"/>
  <c r="AZ957" i="2"/>
  <c r="AX957" i="2"/>
  <c r="L960" i="2"/>
  <c r="T960" i="2" s="1"/>
  <c r="N960" i="2"/>
  <c r="V960" i="2" s="1"/>
  <c r="P960" i="2"/>
  <c r="Q960" i="2"/>
  <c r="Y960" i="2" s="1"/>
  <c r="AI960" i="2" s="1"/>
  <c r="R960" i="2"/>
  <c r="Z960" i="2" s="1"/>
  <c r="AJ960" i="2" s="1"/>
  <c r="O960" i="2"/>
  <c r="M960" i="2"/>
  <c r="U960" i="2" s="1"/>
  <c r="Y959" i="2"/>
  <c r="AI959" i="2" s="1"/>
  <c r="AF959" i="2"/>
  <c r="AH959" i="2"/>
  <c r="AE959" i="2"/>
  <c r="W959" i="2"/>
  <c r="AG959" i="2" s="1"/>
  <c r="K961" i="2"/>
  <c r="AD959" i="2"/>
  <c r="AV958" i="2" l="1"/>
  <c r="AB959" i="2"/>
  <c r="AR959" i="2"/>
  <c r="AS959" i="2"/>
  <c r="BD958" i="2"/>
  <c r="BB958" i="2"/>
  <c r="BC958" i="2"/>
  <c r="S961" i="2"/>
  <c r="AA961" i="2" s="1"/>
  <c r="AK961" i="2" s="1"/>
  <c r="BA958" i="2"/>
  <c r="AZ958" i="2"/>
  <c r="AY958" i="2"/>
  <c r="AX958" i="2"/>
  <c r="BH958" i="2"/>
  <c r="AT959" i="2"/>
  <c r="AM960" i="2"/>
  <c r="AN959" i="2"/>
  <c r="AQ959" i="2"/>
  <c r="AO959" i="2"/>
  <c r="AP959" i="2"/>
  <c r="BG959" i="2"/>
  <c r="L961" i="2"/>
  <c r="N961" i="2"/>
  <c r="P961" i="2"/>
  <c r="Q961" i="2"/>
  <c r="Y961" i="2" s="1"/>
  <c r="AI961" i="2" s="1"/>
  <c r="R961" i="2"/>
  <c r="Z961" i="2" s="1"/>
  <c r="AJ961" i="2" s="1"/>
  <c r="O961" i="2"/>
  <c r="M961" i="2"/>
  <c r="U961" i="2" s="1"/>
  <c r="AE960" i="2"/>
  <c r="AF960" i="2"/>
  <c r="X960" i="2"/>
  <c r="AH960" i="2" s="1"/>
  <c r="W960" i="2"/>
  <c r="AG960" i="2" s="1"/>
  <c r="AD960" i="2"/>
  <c r="K962" i="2"/>
  <c r="AV959" i="2" l="1"/>
  <c r="BH959" i="2" s="1"/>
  <c r="AB960" i="2"/>
  <c r="AR960" i="2"/>
  <c r="AS960" i="2"/>
  <c r="BC959" i="2"/>
  <c r="BD959" i="2"/>
  <c r="BB959" i="2"/>
  <c r="AZ959" i="2"/>
  <c r="S962" i="2"/>
  <c r="AA962" i="2"/>
  <c r="AK962" i="2" s="1"/>
  <c r="BA959" i="2"/>
  <c r="AX959" i="2"/>
  <c r="AT960" i="2"/>
  <c r="AN960" i="2"/>
  <c r="AQ960" i="2"/>
  <c r="AO960" i="2"/>
  <c r="AP960" i="2"/>
  <c r="AM961" i="2"/>
  <c r="BG960" i="2"/>
  <c r="AY959" i="2"/>
  <c r="L962" i="2"/>
  <c r="T962" i="2" s="1"/>
  <c r="N962" i="2"/>
  <c r="P962" i="2"/>
  <c r="X962" i="2" s="1"/>
  <c r="Q962" i="2"/>
  <c r="Y962" i="2" s="1"/>
  <c r="AI962" i="2" s="1"/>
  <c r="R962" i="2"/>
  <c r="Z962" i="2" s="1"/>
  <c r="AJ962" i="2" s="1"/>
  <c r="O962" i="2"/>
  <c r="M962" i="2"/>
  <c r="X961" i="2"/>
  <c r="AH961" i="2" s="1"/>
  <c r="V961" i="2"/>
  <c r="AF961" i="2" s="1"/>
  <c r="AE961" i="2"/>
  <c r="T961" i="2"/>
  <c r="W961" i="2"/>
  <c r="AG961" i="2" s="1"/>
  <c r="K963" i="2"/>
  <c r="AV960" i="2" l="1"/>
  <c r="BH960" i="2" s="1"/>
  <c r="AB961" i="2"/>
  <c r="BC960" i="2"/>
  <c r="AS961" i="2"/>
  <c r="AR961" i="2"/>
  <c r="BD960" i="2"/>
  <c r="BB960" i="2"/>
  <c r="S963" i="2"/>
  <c r="AA963" i="2"/>
  <c r="AK963" i="2" s="1"/>
  <c r="AY960" i="2"/>
  <c r="BA960" i="2"/>
  <c r="AT961" i="2"/>
  <c r="BD961" i="2" s="1"/>
  <c r="AN961" i="2"/>
  <c r="AM962" i="2"/>
  <c r="AQ961" i="2"/>
  <c r="AO961" i="2"/>
  <c r="AP961" i="2"/>
  <c r="BG961" i="2"/>
  <c r="AX960" i="2"/>
  <c r="AZ960" i="2"/>
  <c r="L963" i="2"/>
  <c r="T963" i="2" s="1"/>
  <c r="N963" i="2"/>
  <c r="P963" i="2"/>
  <c r="Q963" i="2"/>
  <c r="O963" i="2"/>
  <c r="R963" i="2"/>
  <c r="Z963" i="2" s="1"/>
  <c r="AJ963" i="2" s="1"/>
  <c r="M963" i="2"/>
  <c r="AD961" i="2"/>
  <c r="AH962" i="2"/>
  <c r="V962" i="2"/>
  <c r="AF962" i="2" s="1"/>
  <c r="U962" i="2"/>
  <c r="AE962" i="2" s="1"/>
  <c r="W962" i="2"/>
  <c r="AG962" i="2" s="1"/>
  <c r="K964" i="2"/>
  <c r="AD962" i="2"/>
  <c r="BB961" i="2" l="1"/>
  <c r="BC961" i="2"/>
  <c r="AV961" i="2"/>
  <c r="BH961" i="2" s="1"/>
  <c r="AB962" i="2"/>
  <c r="AS962" i="2"/>
  <c r="AR962" i="2"/>
  <c r="S964" i="2"/>
  <c r="AA964" i="2"/>
  <c r="AK964" i="2" s="1"/>
  <c r="AT962" i="2"/>
  <c r="AQ962" i="2"/>
  <c r="AN962" i="2"/>
  <c r="AO962" i="2"/>
  <c r="AP962" i="2"/>
  <c r="AM963" i="2"/>
  <c r="BG962" i="2"/>
  <c r="AZ961" i="2"/>
  <c r="AX961" i="2"/>
  <c r="AY961" i="2"/>
  <c r="BA961" i="2"/>
  <c r="L964" i="2"/>
  <c r="T964" i="2" s="1"/>
  <c r="N964" i="2"/>
  <c r="V964" i="2" s="1"/>
  <c r="P964" i="2"/>
  <c r="Q964" i="2"/>
  <c r="O964" i="2"/>
  <c r="R964" i="2"/>
  <c r="Z964" i="2" s="1"/>
  <c r="AJ964" i="2" s="1"/>
  <c r="M964" i="2"/>
  <c r="Y963" i="2"/>
  <c r="AI963" i="2" s="1"/>
  <c r="W963" i="2"/>
  <c r="AG963" i="2" s="1"/>
  <c r="X963" i="2"/>
  <c r="AH963" i="2" s="1"/>
  <c r="V963" i="2"/>
  <c r="AF963" i="2" s="1"/>
  <c r="U963" i="2"/>
  <c r="AE963" i="2" s="1"/>
  <c r="AD963" i="2"/>
  <c r="K965" i="2"/>
  <c r="BD962" i="2" l="1"/>
  <c r="AV962" i="2"/>
  <c r="BH962" i="2" s="1"/>
  <c r="AB963" i="2"/>
  <c r="AS963" i="2"/>
  <c r="AR963" i="2"/>
  <c r="BB962" i="2"/>
  <c r="BC962" i="2"/>
  <c r="S965" i="2"/>
  <c r="AA965" i="2"/>
  <c r="AK965" i="2" s="1"/>
  <c r="AY962" i="2"/>
  <c r="AX962" i="2"/>
  <c r="AT963" i="2"/>
  <c r="BD963" i="2" s="1"/>
  <c r="AO963" i="2"/>
  <c r="AP963" i="2"/>
  <c r="AM964" i="2"/>
  <c r="AN963" i="2"/>
  <c r="AQ963" i="2"/>
  <c r="BG963" i="2"/>
  <c r="BA962" i="2"/>
  <c r="AZ962" i="2"/>
  <c r="L965" i="2"/>
  <c r="N965" i="2"/>
  <c r="P965" i="2"/>
  <c r="Q965" i="2"/>
  <c r="Y965" i="2" s="1"/>
  <c r="AI965" i="2" s="1"/>
  <c r="R965" i="2"/>
  <c r="Z965" i="2" s="1"/>
  <c r="AJ965" i="2" s="1"/>
  <c r="O965" i="2"/>
  <c r="M965" i="2"/>
  <c r="U965" i="2" s="1"/>
  <c r="Y964" i="2"/>
  <c r="AI964" i="2" s="1"/>
  <c r="U964" i="2"/>
  <c r="AE964" i="2" s="1"/>
  <c r="AF964" i="2"/>
  <c r="X964" i="2"/>
  <c r="AH964" i="2" s="1"/>
  <c r="W964" i="2"/>
  <c r="AG964" i="2" s="1"/>
  <c r="AD964" i="2"/>
  <c r="K966" i="2"/>
  <c r="AB964" i="2" l="1"/>
  <c r="AV963" i="2"/>
  <c r="BH963" i="2" s="1"/>
  <c r="AS964" i="2"/>
  <c r="AR964" i="2"/>
  <c r="BB963" i="2"/>
  <c r="BC963" i="2"/>
  <c r="S966" i="2"/>
  <c r="AA966" i="2"/>
  <c r="AK966" i="2" s="1"/>
  <c r="AZ963" i="2"/>
  <c r="AX963" i="2"/>
  <c r="AT964" i="2"/>
  <c r="BD964" i="2" s="1"/>
  <c r="AQ964" i="2"/>
  <c r="AM965" i="2"/>
  <c r="AO964" i="2"/>
  <c r="AP964" i="2"/>
  <c r="AN964" i="2"/>
  <c r="BG964" i="2"/>
  <c r="BA963" i="2"/>
  <c r="AY963" i="2"/>
  <c r="L966" i="2"/>
  <c r="T966" i="2" s="1"/>
  <c r="N966" i="2"/>
  <c r="V966" i="2" s="1"/>
  <c r="P966" i="2"/>
  <c r="Q966" i="2"/>
  <c r="O966" i="2"/>
  <c r="R966" i="2"/>
  <c r="Z966" i="2" s="1"/>
  <c r="AJ966" i="2" s="1"/>
  <c r="M966" i="2"/>
  <c r="U966" i="2" s="1"/>
  <c r="X965" i="2"/>
  <c r="AH965" i="2" s="1"/>
  <c r="V965" i="2"/>
  <c r="AF965" i="2" s="1"/>
  <c r="AE965" i="2"/>
  <c r="T965" i="2"/>
  <c r="W965" i="2"/>
  <c r="AG965" i="2" s="1"/>
  <c r="K967" i="2"/>
  <c r="AV964" i="2" l="1"/>
  <c r="BH964" i="2" s="1"/>
  <c r="AB965" i="2"/>
  <c r="BB964" i="2"/>
  <c r="AR965" i="2"/>
  <c r="AS965" i="2"/>
  <c r="BC964" i="2"/>
  <c r="S967" i="2"/>
  <c r="AA967" i="2"/>
  <c r="AK967" i="2" s="1"/>
  <c r="AY964" i="2"/>
  <c r="AZ964" i="2"/>
  <c r="AT965" i="2"/>
  <c r="AQ965" i="2"/>
  <c r="AO965" i="2"/>
  <c r="AP965" i="2"/>
  <c r="AM966" i="2"/>
  <c r="AN965" i="2"/>
  <c r="BG965" i="2"/>
  <c r="AX964" i="2"/>
  <c r="BA964" i="2"/>
  <c r="L967" i="2"/>
  <c r="T967" i="2" s="1"/>
  <c r="N967" i="2"/>
  <c r="P967" i="2"/>
  <c r="Q967" i="2"/>
  <c r="R967" i="2"/>
  <c r="Z967" i="2" s="1"/>
  <c r="AJ967" i="2" s="1"/>
  <c r="O967" i="2"/>
  <c r="W967" i="2" s="1"/>
  <c r="M967" i="2"/>
  <c r="AD965" i="2"/>
  <c r="Y966" i="2"/>
  <c r="AI966" i="2" s="1"/>
  <c r="AE966" i="2"/>
  <c r="AF966" i="2"/>
  <c r="X966" i="2"/>
  <c r="AH966" i="2" s="1"/>
  <c r="W966" i="2"/>
  <c r="AG966" i="2" s="1"/>
  <c r="K968" i="2"/>
  <c r="AD966" i="2"/>
  <c r="BD965" i="2" l="1"/>
  <c r="BC965" i="2"/>
  <c r="AV965" i="2"/>
  <c r="BH965" i="2" s="1"/>
  <c r="AB966" i="2"/>
  <c r="AR966" i="2"/>
  <c r="AS966" i="2"/>
  <c r="BB965" i="2"/>
  <c r="S968" i="2"/>
  <c r="AA968" i="2"/>
  <c r="AK968" i="2" s="1"/>
  <c r="BA965" i="2"/>
  <c r="AX965" i="2"/>
  <c r="AT966" i="2"/>
  <c r="AN966" i="2"/>
  <c r="AQ966" i="2"/>
  <c r="AO966" i="2"/>
  <c r="AP966" i="2"/>
  <c r="AM967" i="2"/>
  <c r="BG966" i="2"/>
  <c r="AZ965" i="2"/>
  <c r="AY965" i="2"/>
  <c r="L968" i="2"/>
  <c r="T968" i="2" s="1"/>
  <c r="N968" i="2"/>
  <c r="P968" i="2"/>
  <c r="Q968" i="2"/>
  <c r="Y968" i="2" s="1"/>
  <c r="AI968" i="2" s="1"/>
  <c r="O968" i="2"/>
  <c r="R968" i="2"/>
  <c r="Z968" i="2" s="1"/>
  <c r="AJ968" i="2" s="1"/>
  <c r="M968" i="2"/>
  <c r="U968" i="2" s="1"/>
  <c r="Y967" i="2"/>
  <c r="AI967" i="2" s="1"/>
  <c r="AG967" i="2"/>
  <c r="X967" i="2"/>
  <c r="AH967" i="2" s="1"/>
  <c r="V967" i="2"/>
  <c r="AF967" i="2" s="1"/>
  <c r="U967" i="2"/>
  <c r="AE967" i="2" s="1"/>
  <c r="K969" i="2"/>
  <c r="AD967" i="2"/>
  <c r="AV966" i="2" l="1"/>
  <c r="BH966" i="2" s="1"/>
  <c r="AB967" i="2"/>
  <c r="BD966" i="2"/>
  <c r="BC966" i="2"/>
  <c r="AS967" i="2"/>
  <c r="AR967" i="2"/>
  <c r="BB966" i="2"/>
  <c r="S969" i="2"/>
  <c r="AA969" i="2"/>
  <c r="AK969" i="2" s="1"/>
  <c r="AZ966" i="2"/>
  <c r="AT967" i="2"/>
  <c r="AN967" i="2"/>
  <c r="AQ967" i="2"/>
  <c r="AM968" i="2"/>
  <c r="AO967" i="2"/>
  <c r="AP967" i="2"/>
  <c r="BG967" i="2"/>
  <c r="AX966" i="2"/>
  <c r="AY966" i="2"/>
  <c r="BA966" i="2"/>
  <c r="L969" i="2"/>
  <c r="N969" i="2"/>
  <c r="P969" i="2"/>
  <c r="X969" i="2" s="1"/>
  <c r="Q969" i="2"/>
  <c r="O969" i="2"/>
  <c r="R969" i="2"/>
  <c r="Z969" i="2" s="1"/>
  <c r="AJ969" i="2" s="1"/>
  <c r="M969" i="2"/>
  <c r="U969" i="2" s="1"/>
  <c r="V968" i="2"/>
  <c r="AF968" i="2" s="1"/>
  <c r="AE968" i="2"/>
  <c r="AD968" i="2"/>
  <c r="X968" i="2"/>
  <c r="AH968" i="2" s="1"/>
  <c r="W968" i="2"/>
  <c r="AG968" i="2" s="1"/>
  <c r="K970" i="2"/>
  <c r="BD967" i="2" l="1"/>
  <c r="BB967" i="2"/>
  <c r="BC967" i="2"/>
  <c r="AV967" i="2"/>
  <c r="BH967" i="2" s="1"/>
  <c r="AB968" i="2"/>
  <c r="AR968" i="2"/>
  <c r="AS968" i="2"/>
  <c r="S970" i="2"/>
  <c r="AA970" i="2"/>
  <c r="AK970" i="2" s="1"/>
  <c r="BA967" i="2"/>
  <c r="AZ967" i="2"/>
  <c r="AY967" i="2"/>
  <c r="AX967" i="2"/>
  <c r="AT968" i="2"/>
  <c r="AN968" i="2"/>
  <c r="AQ968" i="2"/>
  <c r="AO968" i="2"/>
  <c r="AP968" i="2"/>
  <c r="AM969" i="2"/>
  <c r="BG968" i="2"/>
  <c r="L970" i="2"/>
  <c r="T970" i="2" s="1"/>
  <c r="N970" i="2"/>
  <c r="P970" i="2"/>
  <c r="X970" i="2" s="1"/>
  <c r="Q970" i="2"/>
  <c r="Y970" i="2" s="1"/>
  <c r="O970" i="2"/>
  <c r="R970" i="2"/>
  <c r="Z970" i="2" s="1"/>
  <c r="AJ970" i="2" s="1"/>
  <c r="M970" i="2"/>
  <c r="Y969" i="2"/>
  <c r="AI969" i="2" s="1"/>
  <c r="V969" i="2"/>
  <c r="AF969" i="2" s="1"/>
  <c r="AE969" i="2"/>
  <c r="AH969" i="2"/>
  <c r="T969" i="2"/>
  <c r="W969" i="2"/>
  <c r="AG969" i="2" s="1"/>
  <c r="K971" i="2"/>
  <c r="BD968" i="2" l="1"/>
  <c r="AB969" i="2"/>
  <c r="AV968" i="2"/>
  <c r="BH968" i="2" s="1"/>
  <c r="AR969" i="2"/>
  <c r="AS969" i="2"/>
  <c r="BC968" i="2"/>
  <c r="BB968" i="2"/>
  <c r="S971" i="2"/>
  <c r="AA971" i="2"/>
  <c r="AK971" i="2" s="1"/>
  <c r="BA968" i="2"/>
  <c r="AZ968" i="2"/>
  <c r="AY968" i="2"/>
  <c r="AT969" i="2"/>
  <c r="AQ969" i="2"/>
  <c r="AO969" i="2"/>
  <c r="AP969" i="2"/>
  <c r="AM970" i="2"/>
  <c r="AN969" i="2"/>
  <c r="BG969" i="2"/>
  <c r="AX968" i="2"/>
  <c r="L971" i="2"/>
  <c r="N971" i="2"/>
  <c r="P971" i="2"/>
  <c r="X971" i="2" s="1"/>
  <c r="Q971" i="2"/>
  <c r="O971" i="2"/>
  <c r="R971" i="2"/>
  <c r="Z971" i="2" s="1"/>
  <c r="AJ971" i="2" s="1"/>
  <c r="M971" i="2"/>
  <c r="U971" i="2" s="1"/>
  <c r="AD969" i="2"/>
  <c r="AI970" i="2"/>
  <c r="W970" i="2"/>
  <c r="AG970" i="2" s="1"/>
  <c r="AH970" i="2"/>
  <c r="V970" i="2"/>
  <c r="AF970" i="2" s="1"/>
  <c r="U970" i="2"/>
  <c r="AE970" i="2" s="1"/>
  <c r="AD970" i="2"/>
  <c r="K972" i="2"/>
  <c r="BD969" i="2" l="1"/>
  <c r="AV969" i="2"/>
  <c r="AB970" i="2"/>
  <c r="AS970" i="2"/>
  <c r="AR970" i="2"/>
  <c r="BC969" i="2"/>
  <c r="BB969" i="2"/>
  <c r="S972" i="2"/>
  <c r="AA972" i="2"/>
  <c r="AK972" i="2" s="1"/>
  <c r="BA969" i="2"/>
  <c r="AZ969" i="2"/>
  <c r="AY969" i="2"/>
  <c r="AX969" i="2"/>
  <c r="AT970" i="2"/>
  <c r="AN970" i="2"/>
  <c r="AM971" i="2"/>
  <c r="AQ970" i="2"/>
  <c r="AP970" i="2"/>
  <c r="AO970" i="2"/>
  <c r="BG970" i="2"/>
  <c r="L972" i="2"/>
  <c r="T972" i="2" s="1"/>
  <c r="N972" i="2"/>
  <c r="P972" i="2"/>
  <c r="X972" i="2" s="1"/>
  <c r="Q972" i="2"/>
  <c r="Y972" i="2" s="1"/>
  <c r="O972" i="2"/>
  <c r="R972" i="2"/>
  <c r="Z972" i="2" s="1"/>
  <c r="AJ972" i="2" s="1"/>
  <c r="M972" i="2"/>
  <c r="Y971" i="2"/>
  <c r="AI971" i="2" s="1"/>
  <c r="V971" i="2"/>
  <c r="AF971" i="2" s="1"/>
  <c r="AE971" i="2"/>
  <c r="AH971" i="2"/>
  <c r="T971" i="2"/>
  <c r="W971" i="2"/>
  <c r="AG971" i="2" s="1"/>
  <c r="K973" i="2"/>
  <c r="AV970" i="2" l="1"/>
  <c r="BH970" i="2" s="1"/>
  <c r="AB971" i="2"/>
  <c r="AS971" i="2"/>
  <c r="AR971" i="2"/>
  <c r="BB970" i="2"/>
  <c r="BD970" i="2"/>
  <c r="BC970" i="2"/>
  <c r="S973" i="2"/>
  <c r="AA973" i="2"/>
  <c r="AK973" i="2" s="1"/>
  <c r="BA970" i="2"/>
  <c r="AT971" i="2"/>
  <c r="AN971" i="2"/>
  <c r="AQ971" i="2"/>
  <c r="AO971" i="2"/>
  <c r="AP971" i="2"/>
  <c r="AM972" i="2"/>
  <c r="BG971" i="2"/>
  <c r="AY970" i="2"/>
  <c r="AX970" i="2"/>
  <c r="AZ970" i="2"/>
  <c r="L973" i="2"/>
  <c r="T973" i="2" s="1"/>
  <c r="N973" i="2"/>
  <c r="P973" i="2"/>
  <c r="Q973" i="2"/>
  <c r="R973" i="2"/>
  <c r="Z973" i="2" s="1"/>
  <c r="AJ973" i="2" s="1"/>
  <c r="O973" i="2"/>
  <c r="M973" i="2"/>
  <c r="AD971" i="2"/>
  <c r="AI972" i="2"/>
  <c r="W972" i="2"/>
  <c r="AG972" i="2" s="1"/>
  <c r="AH972" i="2"/>
  <c r="V972" i="2"/>
  <c r="AF972" i="2" s="1"/>
  <c r="U972" i="2"/>
  <c r="AE972" i="2" s="1"/>
  <c r="K974" i="2"/>
  <c r="AD972" i="2"/>
  <c r="BD971" i="2" l="1"/>
  <c r="AB972" i="2"/>
  <c r="AV971" i="2"/>
  <c r="BH971" i="2" s="1"/>
  <c r="AR972" i="2"/>
  <c r="AS972" i="2"/>
  <c r="BB971" i="2"/>
  <c r="BC971" i="2"/>
  <c r="S974" i="2"/>
  <c r="AA974" i="2"/>
  <c r="AK974" i="2" s="1"/>
  <c r="BA971" i="2"/>
  <c r="AY971" i="2"/>
  <c r="AT972" i="2"/>
  <c r="AO972" i="2"/>
  <c r="AP972" i="2"/>
  <c r="AM973" i="2"/>
  <c r="AN972" i="2"/>
  <c r="AQ972" i="2"/>
  <c r="BG972" i="2"/>
  <c r="AX971" i="2"/>
  <c r="AZ971" i="2"/>
  <c r="L974" i="2"/>
  <c r="T974" i="2" s="1"/>
  <c r="N974" i="2"/>
  <c r="P974" i="2"/>
  <c r="Q974" i="2"/>
  <c r="Y974" i="2" s="1"/>
  <c r="AI974" i="2" s="1"/>
  <c r="O974" i="2"/>
  <c r="W974" i="2" s="1"/>
  <c r="R974" i="2"/>
  <c r="Z974" i="2" s="1"/>
  <c r="AJ974" i="2" s="1"/>
  <c r="M974" i="2"/>
  <c r="Y973" i="2"/>
  <c r="AI973" i="2" s="1"/>
  <c r="W973" i="2"/>
  <c r="AG973" i="2" s="1"/>
  <c r="X973" i="2"/>
  <c r="AH973" i="2" s="1"/>
  <c r="V973" i="2"/>
  <c r="AF973" i="2" s="1"/>
  <c r="U973" i="2"/>
  <c r="AE973" i="2" s="1"/>
  <c r="AD973" i="2"/>
  <c r="K975" i="2"/>
  <c r="BD972" i="2" l="1"/>
  <c r="AV972" i="2"/>
  <c r="BH972" i="2" s="1"/>
  <c r="AB973" i="2"/>
  <c r="BC972" i="2"/>
  <c r="AS973" i="2"/>
  <c r="AR973" i="2"/>
  <c r="BB972" i="2"/>
  <c r="S975" i="2"/>
  <c r="AA975" i="2"/>
  <c r="AK975" i="2" s="1"/>
  <c r="BA972" i="2"/>
  <c r="AY972" i="2"/>
  <c r="AX972" i="2"/>
  <c r="AT973" i="2"/>
  <c r="AN973" i="2"/>
  <c r="AM974" i="2"/>
  <c r="AQ973" i="2"/>
  <c r="AO973" i="2"/>
  <c r="AP973" i="2"/>
  <c r="BG973" i="2"/>
  <c r="AZ972" i="2"/>
  <c r="L975" i="2"/>
  <c r="T975" i="2" s="1"/>
  <c r="N975" i="2"/>
  <c r="P975" i="2"/>
  <c r="Q975" i="2"/>
  <c r="R975" i="2"/>
  <c r="Z975" i="2" s="1"/>
  <c r="AJ975" i="2" s="1"/>
  <c r="O975" i="2"/>
  <c r="M975" i="2"/>
  <c r="X974" i="2"/>
  <c r="AH974" i="2" s="1"/>
  <c r="AG974" i="2"/>
  <c r="V974" i="2"/>
  <c r="AF974" i="2" s="1"/>
  <c r="U974" i="2"/>
  <c r="AE974" i="2" s="1"/>
  <c r="AD974" i="2"/>
  <c r="K976" i="2"/>
  <c r="BD973" i="2" l="1"/>
  <c r="BB973" i="2"/>
  <c r="AV973" i="2"/>
  <c r="BH973" i="2" s="1"/>
  <c r="AB974" i="2"/>
  <c r="AS974" i="2"/>
  <c r="AR974" i="2"/>
  <c r="BC973" i="2"/>
  <c r="S976" i="2"/>
  <c r="AA976" i="2"/>
  <c r="AK976" i="2" s="1"/>
  <c r="BA973" i="2"/>
  <c r="AT974" i="2"/>
  <c r="AO974" i="2"/>
  <c r="AP974" i="2"/>
  <c r="AM975" i="2"/>
  <c r="AN974" i="2"/>
  <c r="AQ974" i="2"/>
  <c r="BG974" i="2"/>
  <c r="AZ973" i="2"/>
  <c r="AX973" i="2"/>
  <c r="AY973" i="2"/>
  <c r="L976" i="2"/>
  <c r="T976" i="2" s="1"/>
  <c r="N976" i="2"/>
  <c r="P976" i="2"/>
  <c r="X976" i="2" s="1"/>
  <c r="Q976" i="2"/>
  <c r="Y976" i="2" s="1"/>
  <c r="AI976" i="2" s="1"/>
  <c r="O976" i="2"/>
  <c r="R976" i="2"/>
  <c r="Z976" i="2" s="1"/>
  <c r="AJ976" i="2" s="1"/>
  <c r="M976" i="2"/>
  <c r="Y975" i="2"/>
  <c r="AI975" i="2" s="1"/>
  <c r="W975" i="2"/>
  <c r="AG975" i="2" s="1"/>
  <c r="X975" i="2"/>
  <c r="AH975" i="2" s="1"/>
  <c r="V975" i="2"/>
  <c r="AF975" i="2" s="1"/>
  <c r="U975" i="2"/>
  <c r="AE975" i="2" s="1"/>
  <c r="AD975" i="2"/>
  <c r="K977" i="2"/>
  <c r="AV974" i="2" l="1"/>
  <c r="BH974" i="2" s="1"/>
  <c r="AB975" i="2"/>
  <c r="BD974" i="2"/>
  <c r="BB974" i="2"/>
  <c r="AS975" i="2"/>
  <c r="AR975" i="2"/>
  <c r="BC974" i="2"/>
  <c r="S977" i="2"/>
  <c r="AA977" i="2"/>
  <c r="AK977" i="2" s="1"/>
  <c r="BA974" i="2"/>
  <c r="AY974" i="2"/>
  <c r="AX974" i="2"/>
  <c r="AT975" i="2"/>
  <c r="AN975" i="2"/>
  <c r="AM976" i="2"/>
  <c r="AQ975" i="2"/>
  <c r="AO975" i="2"/>
  <c r="AP975" i="2"/>
  <c r="BG975" i="2"/>
  <c r="AZ974" i="2"/>
  <c r="L977" i="2"/>
  <c r="T977" i="2" s="1"/>
  <c r="N977" i="2"/>
  <c r="P977" i="2"/>
  <c r="Q977" i="2"/>
  <c r="Y977" i="2" s="1"/>
  <c r="AI977" i="2" s="1"/>
  <c r="O977" i="2"/>
  <c r="W977" i="2" s="1"/>
  <c r="R977" i="2"/>
  <c r="Z977" i="2" s="1"/>
  <c r="AJ977" i="2" s="1"/>
  <c r="M977" i="2"/>
  <c r="W976" i="2"/>
  <c r="AG976" i="2" s="1"/>
  <c r="AH976" i="2"/>
  <c r="V976" i="2"/>
  <c r="AF976" i="2" s="1"/>
  <c r="U976" i="2"/>
  <c r="AE976" i="2" s="1"/>
  <c r="AD976" i="2"/>
  <c r="K978" i="2"/>
  <c r="AV975" i="2" l="1"/>
  <c r="BH975" i="2" s="1"/>
  <c r="AB976" i="2"/>
  <c r="BB975" i="2"/>
  <c r="AS976" i="2"/>
  <c r="AR976" i="2"/>
  <c r="BC975" i="2"/>
  <c r="BD975" i="2"/>
  <c r="S978" i="2"/>
  <c r="AA978" i="2"/>
  <c r="AK978" i="2" s="1"/>
  <c r="BA975" i="2"/>
  <c r="AY975" i="2"/>
  <c r="AT976" i="2"/>
  <c r="AQ976" i="2"/>
  <c r="AO976" i="2"/>
  <c r="AP976" i="2"/>
  <c r="AM977" i="2"/>
  <c r="AN976" i="2"/>
  <c r="BG976" i="2"/>
  <c r="AZ975" i="2"/>
  <c r="AX975" i="2"/>
  <c r="L978" i="2"/>
  <c r="T978" i="2" s="1"/>
  <c r="N978" i="2"/>
  <c r="P978" i="2"/>
  <c r="X978" i="2" s="1"/>
  <c r="Q978" i="2"/>
  <c r="R978" i="2"/>
  <c r="Z978" i="2" s="1"/>
  <c r="AJ978" i="2" s="1"/>
  <c r="O978" i="2"/>
  <c r="M978" i="2"/>
  <c r="AG977" i="2"/>
  <c r="X977" i="2"/>
  <c r="AH977" i="2" s="1"/>
  <c r="V977" i="2"/>
  <c r="AF977" i="2" s="1"/>
  <c r="U977" i="2"/>
  <c r="K979" i="2"/>
  <c r="AD977" i="2"/>
  <c r="BD976" i="2" l="1"/>
  <c r="AB977" i="2"/>
  <c r="AV976" i="2"/>
  <c r="BH976" i="2" s="1"/>
  <c r="AS977" i="2"/>
  <c r="AR977" i="2"/>
  <c r="BB976" i="2"/>
  <c r="BC976" i="2"/>
  <c r="S979" i="2"/>
  <c r="AA979" i="2"/>
  <c r="AK979" i="2" s="1"/>
  <c r="AY976" i="2"/>
  <c r="BA976" i="2"/>
  <c r="AZ976" i="2"/>
  <c r="AX976" i="2"/>
  <c r="AT977" i="2"/>
  <c r="AQ977" i="2"/>
  <c r="AO977" i="2"/>
  <c r="AP977" i="2"/>
  <c r="AM978" i="2"/>
  <c r="AN977" i="2"/>
  <c r="BG977" i="2"/>
  <c r="L979" i="2"/>
  <c r="T979" i="2" s="1"/>
  <c r="N979" i="2"/>
  <c r="V979" i="2" s="1"/>
  <c r="P979" i="2"/>
  <c r="Q979" i="2"/>
  <c r="Y979" i="2" s="1"/>
  <c r="O979" i="2"/>
  <c r="R979" i="2"/>
  <c r="Z979" i="2" s="1"/>
  <c r="AJ979" i="2" s="1"/>
  <c r="M979" i="2"/>
  <c r="AD978" i="2"/>
  <c r="Y978" i="2"/>
  <c r="AI978" i="2" s="1"/>
  <c r="AE977" i="2"/>
  <c r="W978" i="2"/>
  <c r="AG978" i="2" s="1"/>
  <c r="AH978" i="2"/>
  <c r="V978" i="2"/>
  <c r="AF978" i="2" s="1"/>
  <c r="U978" i="2"/>
  <c r="AE978" i="2" s="1"/>
  <c r="K980" i="2"/>
  <c r="AV977" i="2" l="1"/>
  <c r="BH977" i="2" s="1"/>
  <c r="AB978" i="2"/>
  <c r="AS978" i="2"/>
  <c r="AR978" i="2"/>
  <c r="BB977" i="2"/>
  <c r="BD977" i="2"/>
  <c r="BC977" i="2"/>
  <c r="S980" i="2"/>
  <c r="AA980" i="2"/>
  <c r="AK980" i="2" s="1"/>
  <c r="BA977" i="2"/>
  <c r="AZ977" i="2"/>
  <c r="AY977" i="2"/>
  <c r="AX977" i="2"/>
  <c r="AT978" i="2"/>
  <c r="AN978" i="2"/>
  <c r="AM979" i="2"/>
  <c r="AQ978" i="2"/>
  <c r="AO978" i="2"/>
  <c r="AP978" i="2"/>
  <c r="BG978" i="2"/>
  <c r="L980" i="2"/>
  <c r="T980" i="2" s="1"/>
  <c r="N980" i="2"/>
  <c r="V980" i="2" s="1"/>
  <c r="P980" i="2"/>
  <c r="Q980" i="2"/>
  <c r="R980" i="2"/>
  <c r="Z980" i="2" s="1"/>
  <c r="AJ980" i="2" s="1"/>
  <c r="O980" i="2"/>
  <c r="M980" i="2"/>
  <c r="U980" i="2" s="1"/>
  <c r="AI979" i="2"/>
  <c r="X979" i="2"/>
  <c r="AH979" i="2" s="1"/>
  <c r="U979" i="2"/>
  <c r="AE979" i="2" s="1"/>
  <c r="AF979" i="2"/>
  <c r="W979" i="2"/>
  <c r="AG979" i="2" s="1"/>
  <c r="AD979" i="2"/>
  <c r="K981" i="2"/>
  <c r="AV978" i="2" l="1"/>
  <c r="BH978" i="2" s="1"/>
  <c r="AB979" i="2"/>
  <c r="AS979" i="2"/>
  <c r="AR979" i="2"/>
  <c r="BD978" i="2"/>
  <c r="BB978" i="2"/>
  <c r="BC978" i="2"/>
  <c r="S981" i="2"/>
  <c r="AA981" i="2"/>
  <c r="AK981" i="2" s="1"/>
  <c r="BA978" i="2"/>
  <c r="AT979" i="2"/>
  <c r="AQ979" i="2"/>
  <c r="AO979" i="2"/>
  <c r="AP979" i="2"/>
  <c r="AM980" i="2"/>
  <c r="AN979" i="2"/>
  <c r="BG979" i="2"/>
  <c r="AZ978" i="2"/>
  <c r="AX978" i="2"/>
  <c r="AY978" i="2"/>
  <c r="L981" i="2"/>
  <c r="T981" i="2" s="1"/>
  <c r="N981" i="2"/>
  <c r="P981" i="2"/>
  <c r="X981" i="2" s="1"/>
  <c r="Q981" i="2"/>
  <c r="O981" i="2"/>
  <c r="R981" i="2"/>
  <c r="Z981" i="2" s="1"/>
  <c r="AJ981" i="2" s="1"/>
  <c r="M981" i="2"/>
  <c r="U981" i="2" s="1"/>
  <c r="Y980" i="2"/>
  <c r="AI980" i="2" s="1"/>
  <c r="AE980" i="2"/>
  <c r="AF980" i="2"/>
  <c r="X980" i="2"/>
  <c r="AH980" i="2" s="1"/>
  <c r="W980" i="2"/>
  <c r="AG980" i="2" s="1"/>
  <c r="AD980" i="2"/>
  <c r="K982" i="2"/>
  <c r="BD979" i="2" l="1"/>
  <c r="AV979" i="2"/>
  <c r="BH979" i="2" s="1"/>
  <c r="AB980" i="2"/>
  <c r="AS980" i="2"/>
  <c r="AR980" i="2"/>
  <c r="BB979" i="2"/>
  <c r="BC979" i="2"/>
  <c r="S982" i="2"/>
  <c r="AA982" i="2"/>
  <c r="AK982" i="2" s="1"/>
  <c r="AY979" i="2"/>
  <c r="AX979" i="2"/>
  <c r="BA979" i="2"/>
  <c r="AT980" i="2"/>
  <c r="AQ980" i="2"/>
  <c r="AO980" i="2"/>
  <c r="AP980" i="2"/>
  <c r="AM981" i="2"/>
  <c r="AN980" i="2"/>
  <c r="BG980" i="2"/>
  <c r="AZ979" i="2"/>
  <c r="L982" i="2"/>
  <c r="T982" i="2" s="1"/>
  <c r="N982" i="2"/>
  <c r="P982" i="2"/>
  <c r="Q982" i="2"/>
  <c r="Y982" i="2" s="1"/>
  <c r="O982" i="2"/>
  <c r="W982" i="2" s="1"/>
  <c r="R982" i="2"/>
  <c r="Z982" i="2" s="1"/>
  <c r="AJ982" i="2" s="1"/>
  <c r="M982" i="2"/>
  <c r="Y981" i="2"/>
  <c r="AI981" i="2" s="1"/>
  <c r="V981" i="2"/>
  <c r="AF981" i="2" s="1"/>
  <c r="AE981" i="2"/>
  <c r="AH981" i="2"/>
  <c r="W981" i="2"/>
  <c r="AG981" i="2" s="1"/>
  <c r="K983" i="2"/>
  <c r="AD981" i="2"/>
  <c r="BD980" i="2" l="1"/>
  <c r="AV980" i="2"/>
  <c r="BH980" i="2" s="1"/>
  <c r="AB981" i="2"/>
  <c r="BB980" i="2"/>
  <c r="AS981" i="2"/>
  <c r="AR981" i="2"/>
  <c r="BC980" i="2"/>
  <c r="S983" i="2"/>
  <c r="AA983" i="2"/>
  <c r="AK983" i="2" s="1"/>
  <c r="AT981" i="2"/>
  <c r="AO981" i="2"/>
  <c r="AP981" i="2"/>
  <c r="AM982" i="2"/>
  <c r="AN981" i="2"/>
  <c r="AQ981" i="2"/>
  <c r="BG981" i="2"/>
  <c r="AZ980" i="2"/>
  <c r="AY980" i="2"/>
  <c r="AX980" i="2"/>
  <c r="BA980" i="2"/>
  <c r="L983" i="2"/>
  <c r="T983" i="2" s="1"/>
  <c r="N983" i="2"/>
  <c r="P983" i="2"/>
  <c r="Q983" i="2"/>
  <c r="O983" i="2"/>
  <c r="R983" i="2"/>
  <c r="Z983" i="2" s="1"/>
  <c r="AJ983" i="2" s="1"/>
  <c r="M983" i="2"/>
  <c r="AI982" i="2"/>
  <c r="X982" i="2"/>
  <c r="AH982" i="2" s="1"/>
  <c r="AG982" i="2"/>
  <c r="V982" i="2"/>
  <c r="AF982" i="2" s="1"/>
  <c r="U982" i="2"/>
  <c r="AE982" i="2" s="1"/>
  <c r="K984" i="2"/>
  <c r="AD982" i="2"/>
  <c r="AV981" i="2" l="1"/>
  <c r="BH981" i="2" s="1"/>
  <c r="AB982" i="2"/>
  <c r="AS982" i="2"/>
  <c r="AR982" i="2"/>
  <c r="BB981" i="2"/>
  <c r="BD981" i="2"/>
  <c r="BC981" i="2"/>
  <c r="S984" i="2"/>
  <c r="AA984" i="2"/>
  <c r="AK984" i="2" s="1"/>
  <c r="AZ981" i="2"/>
  <c r="BA981" i="2"/>
  <c r="AY981" i="2"/>
  <c r="AX981" i="2"/>
  <c r="AT982" i="2"/>
  <c r="AO982" i="2"/>
  <c r="AP982" i="2"/>
  <c r="AM983" i="2"/>
  <c r="AN982" i="2"/>
  <c r="AQ982" i="2"/>
  <c r="BG982" i="2"/>
  <c r="L984" i="2"/>
  <c r="N984" i="2"/>
  <c r="P984" i="2"/>
  <c r="X984" i="2" s="1"/>
  <c r="Q984" i="2"/>
  <c r="Y984" i="2" s="1"/>
  <c r="AI984" i="2" s="1"/>
  <c r="R984" i="2"/>
  <c r="Z984" i="2" s="1"/>
  <c r="AJ984" i="2" s="1"/>
  <c r="O984" i="2"/>
  <c r="M984" i="2"/>
  <c r="Y983" i="2"/>
  <c r="AI983" i="2" s="1"/>
  <c r="W983" i="2"/>
  <c r="AG983" i="2" s="1"/>
  <c r="X983" i="2"/>
  <c r="AH983" i="2" s="1"/>
  <c r="V983" i="2"/>
  <c r="AF983" i="2" s="1"/>
  <c r="U983" i="2"/>
  <c r="AE983" i="2" s="1"/>
  <c r="AD983" i="2"/>
  <c r="K985" i="2"/>
  <c r="AV982" i="2" l="1"/>
  <c r="BH982" i="2" s="1"/>
  <c r="AB983" i="2"/>
  <c r="AS983" i="2"/>
  <c r="AR983" i="2"/>
  <c r="BD982" i="2"/>
  <c r="BB982" i="2"/>
  <c r="BC982" i="2"/>
  <c r="S985" i="2"/>
  <c r="AA985" i="2"/>
  <c r="AK985" i="2" s="1"/>
  <c r="AZ982" i="2"/>
  <c r="AT983" i="2"/>
  <c r="AM984" i="2"/>
  <c r="AN983" i="2"/>
  <c r="AQ983" i="2"/>
  <c r="AO983" i="2"/>
  <c r="AP983" i="2"/>
  <c r="BG983" i="2"/>
  <c r="BA982" i="2"/>
  <c r="AY982" i="2"/>
  <c r="AX982" i="2"/>
  <c r="L985" i="2"/>
  <c r="T985" i="2" s="1"/>
  <c r="N985" i="2"/>
  <c r="P985" i="2"/>
  <c r="Q985" i="2"/>
  <c r="Y985" i="2" s="1"/>
  <c r="AI985" i="2" s="1"/>
  <c r="R985" i="2"/>
  <c r="Z985" i="2" s="1"/>
  <c r="AJ985" i="2" s="1"/>
  <c r="O985" i="2"/>
  <c r="M985" i="2"/>
  <c r="W984" i="2"/>
  <c r="AG984" i="2" s="1"/>
  <c r="AH984" i="2"/>
  <c r="T984" i="2"/>
  <c r="V984" i="2"/>
  <c r="AF984" i="2" s="1"/>
  <c r="U984" i="2"/>
  <c r="AE984" i="2" s="1"/>
  <c r="K986" i="2"/>
  <c r="AB984" i="2" l="1"/>
  <c r="AV983" i="2"/>
  <c r="BH983" i="2" s="1"/>
  <c r="AR984" i="2"/>
  <c r="AS984" i="2"/>
  <c r="BD983" i="2"/>
  <c r="BB983" i="2"/>
  <c r="BC983" i="2"/>
  <c r="S986" i="2"/>
  <c r="AA986" i="2"/>
  <c r="AK986" i="2" s="1"/>
  <c r="AZ983" i="2"/>
  <c r="AX983" i="2"/>
  <c r="AT984" i="2"/>
  <c r="AN984" i="2"/>
  <c r="AQ984" i="2"/>
  <c r="AO984" i="2"/>
  <c r="AP984" i="2"/>
  <c r="AM985" i="2"/>
  <c r="BG984" i="2"/>
  <c r="AY983" i="2"/>
  <c r="BA983" i="2"/>
  <c r="L986" i="2"/>
  <c r="T986" i="2" s="1"/>
  <c r="N986" i="2"/>
  <c r="P986" i="2"/>
  <c r="Q986" i="2"/>
  <c r="Y986" i="2" s="1"/>
  <c r="AI986" i="2" s="1"/>
  <c r="O986" i="2"/>
  <c r="R986" i="2"/>
  <c r="Z986" i="2" s="1"/>
  <c r="AJ986" i="2" s="1"/>
  <c r="M986" i="2"/>
  <c r="U986" i="2" s="1"/>
  <c r="AD984" i="2"/>
  <c r="X985" i="2"/>
  <c r="AH985" i="2" s="1"/>
  <c r="V985" i="2"/>
  <c r="AF985" i="2" s="1"/>
  <c r="U985" i="2"/>
  <c r="W985" i="2"/>
  <c r="AG985" i="2" s="1"/>
  <c r="AD985" i="2"/>
  <c r="K987" i="2"/>
  <c r="BD984" i="2" l="1"/>
  <c r="AB985" i="2"/>
  <c r="AV984" i="2"/>
  <c r="BH984" i="2" s="1"/>
  <c r="BC984" i="2"/>
  <c r="AS985" i="2"/>
  <c r="AR985" i="2"/>
  <c r="BB984" i="2"/>
  <c r="S987" i="2"/>
  <c r="AA987" i="2"/>
  <c r="AK987" i="2" s="1"/>
  <c r="AZ984" i="2"/>
  <c r="AY984" i="2"/>
  <c r="BA984" i="2"/>
  <c r="AT985" i="2"/>
  <c r="AN985" i="2"/>
  <c r="AM986" i="2"/>
  <c r="AQ985" i="2"/>
  <c r="AO985" i="2"/>
  <c r="AP985" i="2"/>
  <c r="BG985" i="2"/>
  <c r="AX984" i="2"/>
  <c r="L987" i="2"/>
  <c r="T987" i="2" s="1"/>
  <c r="N987" i="2"/>
  <c r="P987" i="2"/>
  <c r="Q987" i="2"/>
  <c r="O987" i="2"/>
  <c r="W987" i="2" s="1"/>
  <c r="R987" i="2"/>
  <c r="Z987" i="2" s="1"/>
  <c r="AJ987" i="2" s="1"/>
  <c r="M987" i="2"/>
  <c r="V986" i="2"/>
  <c r="AF986" i="2" s="1"/>
  <c r="AE985" i="2"/>
  <c r="AE986" i="2"/>
  <c r="X986" i="2"/>
  <c r="W986" i="2"/>
  <c r="AG986" i="2" s="1"/>
  <c r="K988" i="2"/>
  <c r="AD986" i="2"/>
  <c r="BD985" i="2" l="1"/>
  <c r="AV985" i="2"/>
  <c r="AB986" i="2"/>
  <c r="BB985" i="2"/>
  <c r="BC985" i="2"/>
  <c r="AR986" i="2"/>
  <c r="AS986" i="2"/>
  <c r="S988" i="2"/>
  <c r="AA988" i="2"/>
  <c r="AK988" i="2" s="1"/>
  <c r="AY985" i="2"/>
  <c r="BA985" i="2"/>
  <c r="AZ985" i="2"/>
  <c r="AX985" i="2"/>
  <c r="AT986" i="2"/>
  <c r="AO986" i="2"/>
  <c r="AP986" i="2"/>
  <c r="AM987" i="2"/>
  <c r="AN986" i="2"/>
  <c r="AQ986" i="2"/>
  <c r="BG986" i="2"/>
  <c r="L988" i="2"/>
  <c r="T988" i="2" s="1"/>
  <c r="N988" i="2"/>
  <c r="P988" i="2"/>
  <c r="Q988" i="2"/>
  <c r="Y988" i="2" s="1"/>
  <c r="O988" i="2"/>
  <c r="W988" i="2" s="1"/>
  <c r="R988" i="2"/>
  <c r="Z988" i="2" s="1"/>
  <c r="AJ988" i="2" s="1"/>
  <c r="M988" i="2"/>
  <c r="Y987" i="2"/>
  <c r="AI987" i="2" s="1"/>
  <c r="AH986" i="2"/>
  <c r="AG987" i="2"/>
  <c r="X987" i="2"/>
  <c r="AH987" i="2" s="1"/>
  <c r="V987" i="2"/>
  <c r="AF987" i="2" s="1"/>
  <c r="U987" i="2"/>
  <c r="AE987" i="2" s="1"/>
  <c r="K989" i="2"/>
  <c r="AD987" i="2"/>
  <c r="AV986" i="2" l="1"/>
  <c r="BH986" i="2" s="1"/>
  <c r="AB987" i="2"/>
  <c r="BC986" i="2"/>
  <c r="BB986" i="2"/>
  <c r="AS987" i="2"/>
  <c r="AR987" i="2"/>
  <c r="BD986" i="2"/>
  <c r="S989" i="2"/>
  <c r="AA989" i="2" s="1"/>
  <c r="AK989" i="2" s="1"/>
  <c r="AT987" i="2"/>
  <c r="AN987" i="2"/>
  <c r="AM988" i="2"/>
  <c r="AQ987" i="2"/>
  <c r="AO987" i="2"/>
  <c r="AP987" i="2"/>
  <c r="BG987" i="2"/>
  <c r="AZ986" i="2"/>
  <c r="BA986" i="2"/>
  <c r="AY986" i="2"/>
  <c r="AX986" i="2"/>
  <c r="L989" i="2"/>
  <c r="T989" i="2" s="1"/>
  <c r="N989" i="2"/>
  <c r="P989" i="2"/>
  <c r="Q989" i="2"/>
  <c r="R989" i="2"/>
  <c r="Z989" i="2" s="1"/>
  <c r="AJ989" i="2" s="1"/>
  <c r="O989" i="2"/>
  <c r="M989" i="2"/>
  <c r="AI988" i="2"/>
  <c r="X988" i="2"/>
  <c r="AH988" i="2" s="1"/>
  <c r="AG988" i="2"/>
  <c r="V988" i="2"/>
  <c r="AF988" i="2" s="1"/>
  <c r="U988" i="2"/>
  <c r="AE988" i="2" s="1"/>
  <c r="K990" i="2"/>
  <c r="AD988" i="2"/>
  <c r="AV987" i="2" l="1"/>
  <c r="BH987" i="2" s="1"/>
  <c r="AB988" i="2"/>
  <c r="AS988" i="2"/>
  <c r="AR988" i="2"/>
  <c r="BB987" i="2"/>
  <c r="BC987" i="2"/>
  <c r="BD987" i="2"/>
  <c r="S990" i="2"/>
  <c r="AA990" i="2"/>
  <c r="AK990" i="2" s="1"/>
  <c r="BA987" i="2"/>
  <c r="AT988" i="2"/>
  <c r="AN988" i="2"/>
  <c r="AQ988" i="2"/>
  <c r="AO988" i="2"/>
  <c r="AP988" i="2"/>
  <c r="AM989" i="2"/>
  <c r="BG988" i="2"/>
  <c r="AZ987" i="2"/>
  <c r="AX987" i="2"/>
  <c r="AY987" i="2"/>
  <c r="L990" i="2"/>
  <c r="T990" i="2" s="1"/>
  <c r="N990" i="2"/>
  <c r="P990" i="2"/>
  <c r="Q990" i="2"/>
  <c r="Y990" i="2" s="1"/>
  <c r="O990" i="2"/>
  <c r="W990" i="2" s="1"/>
  <c r="R990" i="2"/>
  <c r="Z990" i="2" s="1"/>
  <c r="AJ990" i="2" s="1"/>
  <c r="M990" i="2"/>
  <c r="Y989" i="2"/>
  <c r="AI989" i="2" s="1"/>
  <c r="W989" i="2"/>
  <c r="AG989" i="2" s="1"/>
  <c r="X989" i="2"/>
  <c r="AH989" i="2" s="1"/>
  <c r="V989" i="2"/>
  <c r="AF989" i="2" s="1"/>
  <c r="U989" i="2"/>
  <c r="AE989" i="2" s="1"/>
  <c r="AD989" i="2"/>
  <c r="K991" i="2"/>
  <c r="BD988" i="2" l="1"/>
  <c r="AV988" i="2"/>
  <c r="BH988" i="2" s="1"/>
  <c r="AB989" i="2"/>
  <c r="AS989" i="2"/>
  <c r="AR989" i="2"/>
  <c r="BB988" i="2"/>
  <c r="BC988" i="2"/>
  <c r="S991" i="2"/>
  <c r="AA991" i="2"/>
  <c r="AK991" i="2" s="1"/>
  <c r="BA988" i="2"/>
  <c r="AT989" i="2"/>
  <c r="AO989" i="2"/>
  <c r="AP989" i="2"/>
  <c r="AM990" i="2"/>
  <c r="AN989" i="2"/>
  <c r="AQ989" i="2"/>
  <c r="BG989" i="2"/>
  <c r="AX988" i="2"/>
  <c r="AZ988" i="2"/>
  <c r="AY988" i="2"/>
  <c r="L991" i="2"/>
  <c r="T991" i="2" s="1"/>
  <c r="N991" i="2"/>
  <c r="P991" i="2"/>
  <c r="Q991" i="2"/>
  <c r="Y991" i="2" s="1"/>
  <c r="AI991" i="2" s="1"/>
  <c r="O991" i="2"/>
  <c r="R991" i="2"/>
  <c r="Z991" i="2" s="1"/>
  <c r="AJ991" i="2" s="1"/>
  <c r="M991" i="2"/>
  <c r="AI990" i="2"/>
  <c r="X990" i="2"/>
  <c r="AH990" i="2" s="1"/>
  <c r="AG990" i="2"/>
  <c r="V990" i="2"/>
  <c r="AF990" i="2" s="1"/>
  <c r="U990" i="2"/>
  <c r="AE990" i="2" s="1"/>
  <c r="K992" i="2"/>
  <c r="AD990" i="2"/>
  <c r="AV989" i="2" l="1"/>
  <c r="BH989" i="2" s="1"/>
  <c r="AB990" i="2"/>
  <c r="AS990" i="2"/>
  <c r="AR990" i="2"/>
  <c r="BD989" i="2"/>
  <c r="BB989" i="2"/>
  <c r="BC989" i="2"/>
  <c r="S992" i="2"/>
  <c r="AA992" i="2"/>
  <c r="AK992" i="2" s="1"/>
  <c r="AZ989" i="2"/>
  <c r="BA989" i="2"/>
  <c r="AY989" i="2"/>
  <c r="AX989" i="2"/>
  <c r="AT990" i="2"/>
  <c r="AO990" i="2"/>
  <c r="AP990" i="2"/>
  <c r="AM991" i="2"/>
  <c r="AN990" i="2"/>
  <c r="AQ990" i="2"/>
  <c r="BG990" i="2"/>
  <c r="L992" i="2"/>
  <c r="T992" i="2" s="1"/>
  <c r="N992" i="2"/>
  <c r="V992" i="2" s="1"/>
  <c r="P992" i="2"/>
  <c r="Q992" i="2"/>
  <c r="Y992" i="2" s="1"/>
  <c r="AI992" i="2" s="1"/>
  <c r="R992" i="2"/>
  <c r="Z992" i="2" s="1"/>
  <c r="AJ992" i="2" s="1"/>
  <c r="O992" i="2"/>
  <c r="M992" i="2"/>
  <c r="U992" i="2" s="1"/>
  <c r="W991" i="2"/>
  <c r="AG991" i="2" s="1"/>
  <c r="X991" i="2"/>
  <c r="AH991" i="2" s="1"/>
  <c r="V991" i="2"/>
  <c r="AF991" i="2" s="1"/>
  <c r="U991" i="2"/>
  <c r="AE991" i="2" s="1"/>
  <c r="AD991" i="2"/>
  <c r="K993" i="2"/>
  <c r="AV990" i="2" l="1"/>
  <c r="BH990" i="2" s="1"/>
  <c r="AB991" i="2"/>
  <c r="AS991" i="2"/>
  <c r="AR991" i="2"/>
  <c r="BD990" i="2"/>
  <c r="BB990" i="2"/>
  <c r="BC990" i="2"/>
  <c r="S993" i="2"/>
  <c r="AA993" i="2"/>
  <c r="AK993" i="2" s="1"/>
  <c r="AZ990" i="2"/>
  <c r="AT991" i="2"/>
  <c r="AN991" i="2"/>
  <c r="AQ991" i="2"/>
  <c r="AO991" i="2"/>
  <c r="AP991" i="2"/>
  <c r="AM992" i="2"/>
  <c r="BG991" i="2"/>
  <c r="BA990" i="2"/>
  <c r="AY990" i="2"/>
  <c r="AX990" i="2"/>
  <c r="L993" i="2"/>
  <c r="T993" i="2" s="1"/>
  <c r="N993" i="2"/>
  <c r="V993" i="2" s="1"/>
  <c r="P993" i="2"/>
  <c r="Q993" i="2"/>
  <c r="O993" i="2"/>
  <c r="R993" i="2"/>
  <c r="Z993" i="2" s="1"/>
  <c r="AJ993" i="2" s="1"/>
  <c r="M993" i="2"/>
  <c r="AE992" i="2"/>
  <c r="AF992" i="2"/>
  <c r="X992" i="2"/>
  <c r="AH992" i="2" s="1"/>
  <c r="W992" i="2"/>
  <c r="AG992" i="2" s="1"/>
  <c r="AD992" i="2"/>
  <c r="K994" i="2"/>
  <c r="BD991" i="2" l="1"/>
  <c r="AV991" i="2"/>
  <c r="BH991" i="2" s="1"/>
  <c r="AB992" i="2"/>
  <c r="AR992" i="2"/>
  <c r="AS992" i="2"/>
  <c r="BB991" i="2"/>
  <c r="BC991" i="2"/>
  <c r="S994" i="2"/>
  <c r="AA994" i="2"/>
  <c r="AK994" i="2" s="1"/>
  <c r="BA991" i="2"/>
  <c r="AY991" i="2"/>
  <c r="AT992" i="2"/>
  <c r="AN992" i="2"/>
  <c r="AQ992" i="2"/>
  <c r="AP992" i="2"/>
  <c r="AM993" i="2"/>
  <c r="AO992" i="2"/>
  <c r="BG992" i="2"/>
  <c r="AX991" i="2"/>
  <c r="AZ991" i="2"/>
  <c r="L994" i="2"/>
  <c r="T994" i="2" s="1"/>
  <c r="N994" i="2"/>
  <c r="V994" i="2" s="1"/>
  <c r="P994" i="2"/>
  <c r="Q994" i="2"/>
  <c r="Y994" i="2" s="1"/>
  <c r="AI994" i="2" s="1"/>
  <c r="R994" i="2"/>
  <c r="Z994" i="2" s="1"/>
  <c r="AJ994" i="2" s="1"/>
  <c r="O994" i="2"/>
  <c r="M994" i="2"/>
  <c r="U994" i="2" s="1"/>
  <c r="Y993" i="2"/>
  <c r="AI993" i="2" s="1"/>
  <c r="X993" i="2"/>
  <c r="AH993" i="2" s="1"/>
  <c r="U993" i="2"/>
  <c r="AE993" i="2" s="1"/>
  <c r="AF993" i="2"/>
  <c r="W993" i="2"/>
  <c r="AG993" i="2" s="1"/>
  <c r="AD993" i="2"/>
  <c r="K995" i="2"/>
  <c r="BD992" i="2" l="1"/>
  <c r="AV992" i="2"/>
  <c r="BH992" i="2" s="1"/>
  <c r="AB993" i="2"/>
  <c r="AR993" i="2"/>
  <c r="AS993" i="2"/>
  <c r="BC992" i="2"/>
  <c r="BB992" i="2"/>
  <c r="S995" i="2"/>
  <c r="AA995" i="2"/>
  <c r="AK995" i="2" s="1"/>
  <c r="AY992" i="2"/>
  <c r="AX992" i="2"/>
  <c r="AT993" i="2"/>
  <c r="AN993" i="2"/>
  <c r="AQ993" i="2"/>
  <c r="AO993" i="2"/>
  <c r="AP993" i="2"/>
  <c r="AM994" i="2"/>
  <c r="BG993" i="2"/>
  <c r="AZ992" i="2"/>
  <c r="BA992" i="2"/>
  <c r="L995" i="2"/>
  <c r="T995" i="2" s="1"/>
  <c r="N995" i="2"/>
  <c r="V995" i="2" s="1"/>
  <c r="P995" i="2"/>
  <c r="Q995" i="2"/>
  <c r="O995" i="2"/>
  <c r="R995" i="2"/>
  <c r="Z995" i="2" s="1"/>
  <c r="AJ995" i="2" s="1"/>
  <c r="M995" i="2"/>
  <c r="AE994" i="2"/>
  <c r="AF994" i="2"/>
  <c r="X994" i="2"/>
  <c r="AH994" i="2" s="1"/>
  <c r="W994" i="2"/>
  <c r="AG994" i="2" s="1"/>
  <c r="AD994" i="2"/>
  <c r="K996" i="2"/>
  <c r="BD993" i="2" l="1"/>
  <c r="AV993" i="2"/>
  <c r="BH993" i="2" s="1"/>
  <c r="AB994" i="2"/>
  <c r="BC993" i="2"/>
  <c r="AS994" i="2"/>
  <c r="AR994" i="2"/>
  <c r="BB993" i="2"/>
  <c r="S996" i="2"/>
  <c r="AA996" i="2"/>
  <c r="AK996" i="2" s="1"/>
  <c r="AZ993" i="2"/>
  <c r="AY993" i="2"/>
  <c r="BA993" i="2"/>
  <c r="AT994" i="2"/>
  <c r="AO994" i="2"/>
  <c r="AP994" i="2"/>
  <c r="AM995" i="2"/>
  <c r="AN994" i="2"/>
  <c r="AQ994" i="2"/>
  <c r="BG994" i="2"/>
  <c r="AX993" i="2"/>
  <c r="L996" i="2"/>
  <c r="T996" i="2" s="1"/>
  <c r="N996" i="2"/>
  <c r="P996" i="2"/>
  <c r="Q996" i="2"/>
  <c r="Y996" i="2" s="1"/>
  <c r="O996" i="2"/>
  <c r="R996" i="2"/>
  <c r="Z996" i="2" s="1"/>
  <c r="AJ996" i="2" s="1"/>
  <c r="M996" i="2"/>
  <c r="Y995" i="2"/>
  <c r="AI995" i="2" s="1"/>
  <c r="X995" i="2"/>
  <c r="AH995" i="2" s="1"/>
  <c r="U995" i="2"/>
  <c r="AE995" i="2" s="1"/>
  <c r="AF995" i="2"/>
  <c r="W995" i="2"/>
  <c r="AD995" i="2"/>
  <c r="K997" i="2"/>
  <c r="BD994" i="2" l="1"/>
  <c r="AV994" i="2"/>
  <c r="BH994" i="2" s="1"/>
  <c r="AB995" i="2"/>
  <c r="BB994" i="2"/>
  <c r="AR995" i="2"/>
  <c r="AS995" i="2"/>
  <c r="BC994" i="2"/>
  <c r="S997" i="2"/>
  <c r="AA997" i="2"/>
  <c r="AK997" i="2" s="1"/>
  <c r="BA994" i="2"/>
  <c r="AY994" i="2"/>
  <c r="AZ994" i="2"/>
  <c r="AX994" i="2"/>
  <c r="AT995" i="2"/>
  <c r="AN995" i="2"/>
  <c r="AQ995" i="2"/>
  <c r="AO995" i="2"/>
  <c r="AP995" i="2"/>
  <c r="AM996" i="2"/>
  <c r="BG995" i="2"/>
  <c r="L997" i="2"/>
  <c r="T997" i="2" s="1"/>
  <c r="N997" i="2"/>
  <c r="P997" i="2"/>
  <c r="Q997" i="2"/>
  <c r="Y997" i="2" s="1"/>
  <c r="AI997" i="2" s="1"/>
  <c r="O997" i="2"/>
  <c r="W997" i="2" s="1"/>
  <c r="R997" i="2"/>
  <c r="Z997" i="2" s="1"/>
  <c r="AJ997" i="2" s="1"/>
  <c r="M997" i="2"/>
  <c r="AI996" i="2"/>
  <c r="AG995" i="2"/>
  <c r="V996" i="2"/>
  <c r="AF996" i="2" s="1"/>
  <c r="U996" i="2"/>
  <c r="AE996" i="2" s="1"/>
  <c r="X996" i="2"/>
  <c r="AH996" i="2" s="1"/>
  <c r="W996" i="2"/>
  <c r="AG996" i="2" s="1"/>
  <c r="K998" i="2"/>
  <c r="AD996" i="2"/>
  <c r="AV995" i="2" l="1"/>
  <c r="BH995" i="2" s="1"/>
  <c r="AB996" i="2"/>
  <c r="AS996" i="2"/>
  <c r="AR996" i="2"/>
  <c r="BC995" i="2"/>
  <c r="BB995" i="2"/>
  <c r="BD995" i="2"/>
  <c r="S998" i="2"/>
  <c r="AA998" i="2"/>
  <c r="AK998" i="2" s="1"/>
  <c r="BA995" i="2"/>
  <c r="AZ995" i="2"/>
  <c r="AY995" i="2"/>
  <c r="AT996" i="2"/>
  <c r="BD996" i="2" s="1"/>
  <c r="AQ996" i="2"/>
  <c r="AM997" i="2"/>
  <c r="AO996" i="2"/>
  <c r="AP996" i="2"/>
  <c r="AN996" i="2"/>
  <c r="BG996" i="2"/>
  <c r="AX995" i="2"/>
  <c r="L998" i="2"/>
  <c r="T998" i="2" s="1"/>
  <c r="N998" i="2"/>
  <c r="V998" i="2" s="1"/>
  <c r="P998" i="2"/>
  <c r="Q998" i="2"/>
  <c r="Y998" i="2" s="1"/>
  <c r="AI998" i="2" s="1"/>
  <c r="O998" i="2"/>
  <c r="R998" i="2"/>
  <c r="Z998" i="2" s="1"/>
  <c r="AJ998" i="2" s="1"/>
  <c r="M998" i="2"/>
  <c r="U998" i="2" s="1"/>
  <c r="AD997" i="2"/>
  <c r="AG997" i="2"/>
  <c r="X997" i="2"/>
  <c r="AH997" i="2" s="1"/>
  <c r="V997" i="2"/>
  <c r="AF997" i="2" s="1"/>
  <c r="U997" i="2"/>
  <c r="AE997" i="2" s="1"/>
  <c r="K999" i="2"/>
  <c r="AV996" i="2" l="1"/>
  <c r="BH996" i="2" s="1"/>
  <c r="AB997" i="2"/>
  <c r="AS997" i="2"/>
  <c r="AR997" i="2"/>
  <c r="BB996" i="2"/>
  <c r="BC996" i="2"/>
  <c r="S999" i="2"/>
  <c r="AA999" i="2"/>
  <c r="AK999" i="2" s="1"/>
  <c r="AY996" i="2"/>
  <c r="BA996" i="2"/>
  <c r="AZ996" i="2"/>
  <c r="AX996" i="2"/>
  <c r="AT997" i="2"/>
  <c r="AN997" i="2"/>
  <c r="AQ997" i="2"/>
  <c r="AO997" i="2"/>
  <c r="AP997" i="2"/>
  <c r="AM998" i="2"/>
  <c r="BG997" i="2"/>
  <c r="L999" i="2"/>
  <c r="T999" i="2" s="1"/>
  <c r="N999" i="2"/>
  <c r="P999" i="2"/>
  <c r="Q999" i="2"/>
  <c r="Y999" i="2" s="1"/>
  <c r="AI999" i="2" s="1"/>
  <c r="R999" i="2"/>
  <c r="Z999" i="2" s="1"/>
  <c r="AJ999" i="2" s="1"/>
  <c r="O999" i="2"/>
  <c r="W999" i="2" s="1"/>
  <c r="M999" i="2"/>
  <c r="AE998" i="2"/>
  <c r="AF998" i="2"/>
  <c r="X998" i="2"/>
  <c r="AH998" i="2" s="1"/>
  <c r="W998" i="2"/>
  <c r="K1000" i="2"/>
  <c r="AD998" i="2"/>
  <c r="AB998" i="2" l="1"/>
  <c r="AV997" i="2"/>
  <c r="BH997" i="2" s="1"/>
  <c r="BB997" i="2"/>
  <c r="AS998" i="2"/>
  <c r="AR998" i="2"/>
  <c r="BD997" i="2"/>
  <c r="BC997" i="2"/>
  <c r="S1000" i="2"/>
  <c r="AA1000" i="2"/>
  <c r="AK1000" i="2" s="1"/>
  <c r="AY997" i="2"/>
  <c r="BA997" i="2"/>
  <c r="AT998" i="2"/>
  <c r="BD998" i="2" s="1"/>
  <c r="AO998" i="2"/>
  <c r="AP998" i="2"/>
  <c r="AM999" i="2"/>
  <c r="AN998" i="2"/>
  <c r="AQ998" i="2"/>
  <c r="BG998" i="2"/>
  <c r="AX997" i="2"/>
  <c r="AZ997" i="2"/>
  <c r="L1000" i="2"/>
  <c r="N1000" i="2"/>
  <c r="V1000" i="2" s="1"/>
  <c r="P1000" i="2"/>
  <c r="Q1000" i="2"/>
  <c r="Y1000" i="2" s="1"/>
  <c r="AI1000" i="2" s="1"/>
  <c r="O1000" i="2"/>
  <c r="R1000" i="2"/>
  <c r="Z1000" i="2" s="1"/>
  <c r="AJ1000" i="2" s="1"/>
  <c r="M1000" i="2"/>
  <c r="U1000" i="2" s="1"/>
  <c r="AG998" i="2"/>
  <c r="AG999" i="2"/>
  <c r="X999" i="2"/>
  <c r="AH999" i="2" s="1"/>
  <c r="V999" i="2"/>
  <c r="AF999" i="2" s="1"/>
  <c r="U999" i="2"/>
  <c r="AE999" i="2" s="1"/>
  <c r="AD999" i="2"/>
  <c r="K1001" i="2"/>
  <c r="AV998" i="2" l="1"/>
  <c r="BH998" i="2" s="1"/>
  <c r="AB999" i="2"/>
  <c r="BB998" i="2"/>
  <c r="AS999" i="2"/>
  <c r="AR999" i="2"/>
  <c r="BC998" i="2"/>
  <c r="S1001" i="2"/>
  <c r="AA1001" i="2" s="1"/>
  <c r="AK1001" i="2" s="1"/>
  <c r="AX998" i="2"/>
  <c r="AT999" i="2"/>
  <c r="AO999" i="2"/>
  <c r="AP999" i="2"/>
  <c r="AM1000" i="2"/>
  <c r="AN999" i="2"/>
  <c r="AQ999" i="2"/>
  <c r="BG999" i="2"/>
  <c r="AZ998" i="2"/>
  <c r="BA998" i="2"/>
  <c r="AY998" i="2"/>
  <c r="L1001" i="2"/>
  <c r="T1001" i="2" s="1"/>
  <c r="N1001" i="2"/>
  <c r="P1001" i="2"/>
  <c r="Q1001" i="2"/>
  <c r="Y1001" i="2" s="1"/>
  <c r="AI1001" i="2" s="1"/>
  <c r="O1001" i="2"/>
  <c r="R1001" i="2"/>
  <c r="Z1001" i="2" s="1"/>
  <c r="AJ1001" i="2" s="1"/>
  <c r="M1001" i="2"/>
  <c r="T1000" i="2"/>
  <c r="AE1000" i="2"/>
  <c r="AF1000" i="2"/>
  <c r="X1000" i="2"/>
  <c r="AH1000" i="2" s="1"/>
  <c r="W1000" i="2"/>
  <c r="AG1000" i="2" s="1"/>
  <c r="K1002" i="2"/>
  <c r="AB1000" i="2" l="1"/>
  <c r="AV999" i="2"/>
  <c r="BH999" i="2" s="1"/>
  <c r="AR1000" i="2"/>
  <c r="AS1000" i="2"/>
  <c r="BD999" i="2"/>
  <c r="BB999" i="2"/>
  <c r="BC999" i="2"/>
  <c r="S1002" i="2"/>
  <c r="AA1002" i="2"/>
  <c r="AK1002" i="2" s="1"/>
  <c r="BA999" i="2"/>
  <c r="AY999" i="2"/>
  <c r="AX999" i="2"/>
  <c r="AT1000" i="2"/>
  <c r="AO1000" i="2"/>
  <c r="AP1000" i="2"/>
  <c r="AM1001" i="2"/>
  <c r="AN1000" i="2"/>
  <c r="AQ1000" i="2"/>
  <c r="BG1000" i="2"/>
  <c r="AZ999" i="2"/>
  <c r="L1002" i="2"/>
  <c r="T1002" i="2" s="1"/>
  <c r="N1002" i="2"/>
  <c r="P1002" i="2"/>
  <c r="X1002" i="2" s="1"/>
  <c r="Q1002" i="2"/>
  <c r="O1002" i="2"/>
  <c r="R1002" i="2"/>
  <c r="Z1002" i="2" s="1"/>
  <c r="AJ1002" i="2" s="1"/>
  <c r="M1002" i="2"/>
  <c r="AD1000" i="2"/>
  <c r="W1001" i="2"/>
  <c r="AG1001" i="2" s="1"/>
  <c r="X1001" i="2"/>
  <c r="AH1001" i="2" s="1"/>
  <c r="V1001" i="2"/>
  <c r="AF1001" i="2" s="1"/>
  <c r="U1001" i="2"/>
  <c r="AE1001" i="2" s="1"/>
  <c r="K1003" i="2"/>
  <c r="AD1001" i="2"/>
  <c r="AB1001" i="2" l="1"/>
  <c r="AV1000" i="2"/>
  <c r="BH1000" i="2" s="1"/>
  <c r="AS1001" i="2"/>
  <c r="AR1001" i="2"/>
  <c r="BC1000" i="2"/>
  <c r="BD1000" i="2"/>
  <c r="BB1000" i="2"/>
  <c r="S1003" i="2"/>
  <c r="AA1003" i="2"/>
  <c r="AK1003" i="2" s="1"/>
  <c r="AX1000" i="2"/>
  <c r="AT1001" i="2"/>
  <c r="AO1001" i="2"/>
  <c r="AP1001" i="2"/>
  <c r="AM1002" i="2"/>
  <c r="AN1001" i="2"/>
  <c r="AQ1001" i="2"/>
  <c r="BG1001" i="2"/>
  <c r="AZ1000" i="2"/>
  <c r="BA1000" i="2"/>
  <c r="AY1000" i="2"/>
  <c r="L1003" i="2"/>
  <c r="T1003" i="2" s="1"/>
  <c r="N1003" i="2"/>
  <c r="V1003" i="2" s="1"/>
  <c r="P1003" i="2"/>
  <c r="Q1003" i="2"/>
  <c r="Y1003" i="2" s="1"/>
  <c r="O1003" i="2"/>
  <c r="R1003" i="2"/>
  <c r="Z1003" i="2" s="1"/>
  <c r="AJ1003" i="2" s="1"/>
  <c r="M1003" i="2"/>
  <c r="U1003" i="2" s="1"/>
  <c r="Y1002" i="2"/>
  <c r="AI1002" i="2" s="1"/>
  <c r="W1002" i="2"/>
  <c r="AG1002" i="2" s="1"/>
  <c r="AH1002" i="2"/>
  <c r="V1002" i="2"/>
  <c r="AF1002" i="2" s="1"/>
  <c r="U1002" i="2"/>
  <c r="AE1002" i="2" s="1"/>
  <c r="AD1002" i="2"/>
  <c r="K1004" i="2"/>
  <c r="BD1001" i="2" l="1"/>
  <c r="AV1001" i="2"/>
  <c r="AB1002" i="2"/>
  <c r="AS1002" i="2"/>
  <c r="AR1002" i="2"/>
  <c r="BB1001" i="2"/>
  <c r="BC1001" i="2"/>
  <c r="S1004" i="2"/>
  <c r="AA1004" i="2"/>
  <c r="AK1004" i="2" s="1"/>
  <c r="BA1001" i="2"/>
  <c r="AY1001" i="2"/>
  <c r="AX1001" i="2"/>
  <c r="AT1002" i="2"/>
  <c r="AN1002" i="2"/>
  <c r="AQ1002" i="2"/>
  <c r="AO1002" i="2"/>
  <c r="AP1002" i="2"/>
  <c r="AM1003" i="2"/>
  <c r="BG1002" i="2"/>
  <c r="AZ1001" i="2"/>
  <c r="L1004" i="2"/>
  <c r="T1004" i="2" s="1"/>
  <c r="N1004" i="2"/>
  <c r="V1004" i="2" s="1"/>
  <c r="P1004" i="2"/>
  <c r="Q1004" i="2"/>
  <c r="O1004" i="2"/>
  <c r="R1004" i="2"/>
  <c r="Z1004" i="2" s="1"/>
  <c r="AJ1004" i="2" s="1"/>
  <c r="M1004" i="2"/>
  <c r="AI1003" i="2"/>
  <c r="X1003" i="2"/>
  <c r="AH1003" i="2" s="1"/>
  <c r="AE1003" i="2"/>
  <c r="AF1003" i="2"/>
  <c r="W1003" i="2"/>
  <c r="AG1003" i="2" s="1"/>
  <c r="AD1003" i="2"/>
  <c r="K1005" i="2"/>
  <c r="BD1002" i="2" l="1"/>
  <c r="AV1002" i="2"/>
  <c r="BH1002" i="2" s="1"/>
  <c r="AB1003" i="2"/>
  <c r="AS1003" i="2"/>
  <c r="AR1003" i="2"/>
  <c r="BB1002" i="2"/>
  <c r="BC1002" i="2"/>
  <c r="S1005" i="2"/>
  <c r="AA1005" i="2" s="1"/>
  <c r="AK1005" i="2" s="1"/>
  <c r="AZ1002" i="2"/>
  <c r="AY1002" i="2"/>
  <c r="BA1002" i="2"/>
  <c r="AT1003" i="2"/>
  <c r="AM1004" i="2"/>
  <c r="AN1003" i="2"/>
  <c r="AQ1003" i="2"/>
  <c r="AO1003" i="2"/>
  <c r="AP1003" i="2"/>
  <c r="BG1003" i="2"/>
  <c r="AX1002" i="2"/>
  <c r="L1005" i="2"/>
  <c r="T1005" i="2" s="1"/>
  <c r="N1005" i="2"/>
  <c r="P1005" i="2"/>
  <c r="Q1005" i="2"/>
  <c r="R1005" i="2"/>
  <c r="Z1005" i="2" s="1"/>
  <c r="AJ1005" i="2" s="1"/>
  <c r="O1005" i="2"/>
  <c r="M1005" i="2"/>
  <c r="Y1004" i="2"/>
  <c r="AI1004" i="2" s="1"/>
  <c r="U1004" i="2"/>
  <c r="AE1004" i="2" s="1"/>
  <c r="AF1004" i="2"/>
  <c r="X1004" i="2"/>
  <c r="AH1004" i="2" s="1"/>
  <c r="W1004" i="2"/>
  <c r="AG1004" i="2" s="1"/>
  <c r="K1006" i="2"/>
  <c r="AD1004" i="2"/>
  <c r="AV1003" i="2" l="1"/>
  <c r="BH1003" i="2" s="1"/>
  <c r="AB1004" i="2"/>
  <c r="AS1004" i="2"/>
  <c r="AR1004" i="2"/>
  <c r="BD1003" i="2"/>
  <c r="BB1003" i="2"/>
  <c r="BC1003" i="2"/>
  <c r="S1006" i="2"/>
  <c r="AA1006" i="2"/>
  <c r="AK1006" i="2" s="1"/>
  <c r="AZ1003" i="2"/>
  <c r="AY1003" i="2"/>
  <c r="AT1004" i="2"/>
  <c r="BD1004" i="2" s="1"/>
  <c r="AQ1004" i="2"/>
  <c r="AM1005" i="2"/>
  <c r="AO1004" i="2"/>
  <c r="AP1004" i="2"/>
  <c r="AN1004" i="2"/>
  <c r="BG1004" i="2"/>
  <c r="BA1003" i="2"/>
  <c r="AX1003" i="2"/>
  <c r="L1006" i="2"/>
  <c r="T1006" i="2" s="1"/>
  <c r="N1006" i="2"/>
  <c r="P1006" i="2"/>
  <c r="Q1006" i="2"/>
  <c r="Y1006" i="2" s="1"/>
  <c r="AI1006" i="2" s="1"/>
  <c r="O1006" i="2"/>
  <c r="R1006" i="2"/>
  <c r="Z1006" i="2" s="1"/>
  <c r="AJ1006" i="2" s="1"/>
  <c r="M1006" i="2"/>
  <c r="U1006" i="2" s="1"/>
  <c r="Y1005" i="2"/>
  <c r="AI1005" i="2" s="1"/>
  <c r="W1005" i="2"/>
  <c r="AG1005" i="2" s="1"/>
  <c r="X1005" i="2"/>
  <c r="AH1005" i="2" s="1"/>
  <c r="V1005" i="2"/>
  <c r="AF1005" i="2" s="1"/>
  <c r="U1005" i="2"/>
  <c r="AE1005" i="2" s="1"/>
  <c r="K1007" i="2"/>
  <c r="AD1005" i="2"/>
  <c r="AV1004" i="2" l="1"/>
  <c r="BH1004" i="2" s="1"/>
  <c r="AB1005" i="2"/>
  <c r="BB1004" i="2"/>
  <c r="AR1005" i="2"/>
  <c r="AS1005" i="2"/>
  <c r="BC1004" i="2"/>
  <c r="S1007" i="2"/>
  <c r="AA1007" i="2"/>
  <c r="AK1007" i="2" s="1"/>
  <c r="AY1004" i="2"/>
  <c r="AT1005" i="2"/>
  <c r="AN1005" i="2"/>
  <c r="AM1006" i="2"/>
  <c r="AQ1005" i="2"/>
  <c r="AO1005" i="2"/>
  <c r="AP1005" i="2"/>
  <c r="BG1005" i="2"/>
  <c r="AX1004" i="2"/>
  <c r="BA1004" i="2"/>
  <c r="AZ1004" i="2"/>
  <c r="L1007" i="2"/>
  <c r="T1007" i="2" s="1"/>
  <c r="N1007" i="2"/>
  <c r="P1007" i="2"/>
  <c r="Q1007" i="2"/>
  <c r="Y1007" i="2" s="1"/>
  <c r="AI1007" i="2" s="1"/>
  <c r="R1007" i="2"/>
  <c r="Z1007" i="2" s="1"/>
  <c r="AJ1007" i="2" s="1"/>
  <c r="O1007" i="2"/>
  <c r="W1007" i="2" s="1"/>
  <c r="M1007" i="2"/>
  <c r="V1006" i="2"/>
  <c r="AF1006" i="2" s="1"/>
  <c r="AE1006" i="2"/>
  <c r="X1006" i="2"/>
  <c r="AH1006" i="2" s="1"/>
  <c r="W1006" i="2"/>
  <c r="AD1006" i="2"/>
  <c r="K1008" i="2"/>
  <c r="AV1005" i="2" l="1"/>
  <c r="BH1005" i="2" s="1"/>
  <c r="AB1006" i="2"/>
  <c r="AR1006" i="2"/>
  <c r="AS1006" i="2"/>
  <c r="BD1005" i="2"/>
  <c r="BC1005" i="2"/>
  <c r="BB1005" i="2"/>
  <c r="S1008" i="2"/>
  <c r="AA1008" i="2"/>
  <c r="AK1008" i="2" s="1"/>
  <c r="BA1005" i="2"/>
  <c r="AZ1005" i="2"/>
  <c r="AY1005" i="2"/>
  <c r="AX1005" i="2"/>
  <c r="AT1006" i="2"/>
  <c r="AQ1006" i="2"/>
  <c r="AO1006" i="2"/>
  <c r="AP1006" i="2"/>
  <c r="AM1007" i="2"/>
  <c r="AN1006" i="2"/>
  <c r="BG1006" i="2"/>
  <c r="L1008" i="2"/>
  <c r="T1008" i="2" s="1"/>
  <c r="N1008" i="2"/>
  <c r="P1008" i="2"/>
  <c r="Q1008" i="2"/>
  <c r="Y1008" i="2" s="1"/>
  <c r="AI1008" i="2" s="1"/>
  <c r="O1008" i="2"/>
  <c r="R1008" i="2"/>
  <c r="Z1008" i="2" s="1"/>
  <c r="AJ1008" i="2" s="1"/>
  <c r="M1008" i="2"/>
  <c r="AG1006" i="2"/>
  <c r="AG1007" i="2"/>
  <c r="X1007" i="2"/>
  <c r="AH1007" i="2" s="1"/>
  <c r="V1007" i="2"/>
  <c r="AF1007" i="2" s="1"/>
  <c r="U1007" i="2"/>
  <c r="AE1007" i="2" s="1"/>
  <c r="AD1007" i="2"/>
  <c r="K1009" i="2"/>
  <c r="AV1006" i="2" l="1"/>
  <c r="BH1006" i="2" s="1"/>
  <c r="AB1007" i="2"/>
  <c r="AS1007" i="2"/>
  <c r="AR1007" i="2"/>
  <c r="BD1006" i="2"/>
  <c r="BC1006" i="2"/>
  <c r="BB1006" i="2"/>
  <c r="S1009" i="2"/>
  <c r="AA1009" i="2"/>
  <c r="AK1009" i="2" s="1"/>
  <c r="AY1006" i="2"/>
  <c r="AZ1006" i="2"/>
  <c r="AX1006" i="2"/>
  <c r="BA1006" i="2"/>
  <c r="AT1007" i="2"/>
  <c r="AO1007" i="2"/>
  <c r="AP1007" i="2"/>
  <c r="AM1008" i="2"/>
  <c r="AN1007" i="2"/>
  <c r="AQ1007" i="2"/>
  <c r="BG1007" i="2"/>
  <c r="L1009" i="2"/>
  <c r="T1009" i="2" s="1"/>
  <c r="N1009" i="2"/>
  <c r="P1009" i="2"/>
  <c r="X1009" i="2" s="1"/>
  <c r="Q1009" i="2"/>
  <c r="O1009" i="2"/>
  <c r="R1009" i="2"/>
  <c r="Z1009" i="2" s="1"/>
  <c r="AJ1009" i="2" s="1"/>
  <c r="M1009" i="2"/>
  <c r="V1008" i="2"/>
  <c r="U1008" i="2"/>
  <c r="AE1008" i="2" s="1"/>
  <c r="X1008" i="2"/>
  <c r="AH1008" i="2" s="1"/>
  <c r="W1008" i="2"/>
  <c r="AG1008" i="2" s="1"/>
  <c r="K1010" i="2"/>
  <c r="AD1008" i="2"/>
  <c r="AV1007" i="2" l="1"/>
  <c r="BH1007" i="2" s="1"/>
  <c r="AB1008" i="2"/>
  <c r="AS1008" i="2"/>
  <c r="AR1008" i="2"/>
  <c r="BD1007" i="2"/>
  <c r="BB1007" i="2"/>
  <c r="BC1007" i="2"/>
  <c r="S1010" i="2"/>
  <c r="AA1010" i="2" s="1"/>
  <c r="AK1010" i="2" s="1"/>
  <c r="AZ1007" i="2"/>
  <c r="BA1007" i="2"/>
  <c r="AY1007" i="2"/>
  <c r="AX1007" i="2"/>
  <c r="AT1008" i="2"/>
  <c r="AQ1008" i="2"/>
  <c r="AM1009" i="2"/>
  <c r="AO1008" i="2"/>
  <c r="AP1008" i="2"/>
  <c r="AN1008" i="2"/>
  <c r="BG1008" i="2"/>
  <c r="L1010" i="2"/>
  <c r="T1010" i="2" s="1"/>
  <c r="N1010" i="2"/>
  <c r="P1010" i="2"/>
  <c r="Q1010" i="2"/>
  <c r="Y1010" i="2" s="1"/>
  <c r="AI1010" i="2" s="1"/>
  <c r="R1010" i="2"/>
  <c r="Z1010" i="2" s="1"/>
  <c r="AJ1010" i="2" s="1"/>
  <c r="O1010" i="2"/>
  <c r="W1010" i="2" s="1"/>
  <c r="M1010" i="2"/>
  <c r="Y1009" i="2"/>
  <c r="AI1009" i="2" s="1"/>
  <c r="V1009" i="2"/>
  <c r="AF1009" i="2" s="1"/>
  <c r="U1009" i="2"/>
  <c r="AE1009" i="2" s="1"/>
  <c r="AF1008" i="2"/>
  <c r="AH1009" i="2"/>
  <c r="W1009" i="2"/>
  <c r="AG1009" i="2" s="1"/>
  <c r="K1011" i="2"/>
  <c r="AD1009" i="2"/>
  <c r="AV1008" i="2" l="1"/>
  <c r="BH1008" i="2" s="1"/>
  <c r="AB1009" i="2"/>
  <c r="AS1009" i="2"/>
  <c r="AR1009" i="2"/>
  <c r="BB1008" i="2"/>
  <c r="BD1008" i="2"/>
  <c r="BC1008" i="2"/>
  <c r="S1011" i="2"/>
  <c r="AA1011" i="2"/>
  <c r="AK1011" i="2" s="1"/>
  <c r="AY1008" i="2"/>
  <c r="BA1008" i="2"/>
  <c r="AT1009" i="2"/>
  <c r="BD1009" i="2" s="1"/>
  <c r="AN1009" i="2"/>
  <c r="AP1009" i="2"/>
  <c r="AM1010" i="2"/>
  <c r="AQ1009" i="2"/>
  <c r="AO1009" i="2"/>
  <c r="BG1009" i="2"/>
  <c r="AX1008" i="2"/>
  <c r="AZ1008" i="2"/>
  <c r="L1011" i="2"/>
  <c r="T1011" i="2" s="1"/>
  <c r="N1011" i="2"/>
  <c r="P1011" i="2"/>
  <c r="Q1011" i="2"/>
  <c r="O1011" i="2"/>
  <c r="R1011" i="2"/>
  <c r="Z1011" i="2" s="1"/>
  <c r="AJ1011" i="2" s="1"/>
  <c r="M1011" i="2"/>
  <c r="X1010" i="2"/>
  <c r="AH1010" i="2" s="1"/>
  <c r="AG1010" i="2"/>
  <c r="V1010" i="2"/>
  <c r="AF1010" i="2" s="1"/>
  <c r="U1010" i="2"/>
  <c r="AE1010" i="2" s="1"/>
  <c r="K1012" i="2"/>
  <c r="AD1010" i="2"/>
  <c r="AV1009" i="2" l="1"/>
  <c r="BH1009" i="2" s="1"/>
  <c r="AB1010" i="2"/>
  <c r="AS1010" i="2"/>
  <c r="AR1010" i="2"/>
  <c r="BB1009" i="2"/>
  <c r="BC1009" i="2"/>
  <c r="S1012" i="2"/>
  <c r="AA1012" i="2"/>
  <c r="AK1012" i="2" s="1"/>
  <c r="AT1010" i="2"/>
  <c r="AO1010" i="2"/>
  <c r="AP1010" i="2"/>
  <c r="AM1011" i="2"/>
  <c r="AN1010" i="2"/>
  <c r="AQ1010" i="2"/>
  <c r="BG1010" i="2"/>
  <c r="AZ1009" i="2"/>
  <c r="AY1009" i="2"/>
  <c r="AX1009" i="2"/>
  <c r="BA1009" i="2"/>
  <c r="L1012" i="2"/>
  <c r="T1012" i="2" s="1"/>
  <c r="N1012" i="2"/>
  <c r="V1012" i="2" s="1"/>
  <c r="P1012" i="2"/>
  <c r="Q1012" i="2"/>
  <c r="Y1012" i="2" s="1"/>
  <c r="R1012" i="2"/>
  <c r="Z1012" i="2" s="1"/>
  <c r="AJ1012" i="2" s="1"/>
  <c r="O1012" i="2"/>
  <c r="M1012" i="2"/>
  <c r="U1012" i="2" s="1"/>
  <c r="Y1011" i="2"/>
  <c r="AI1011" i="2" s="1"/>
  <c r="W1011" i="2"/>
  <c r="AG1011" i="2" s="1"/>
  <c r="X1011" i="2"/>
  <c r="AH1011" i="2" s="1"/>
  <c r="V1011" i="2"/>
  <c r="AF1011" i="2" s="1"/>
  <c r="U1011" i="2"/>
  <c r="AE1011" i="2" s="1"/>
  <c r="K1013" i="2"/>
  <c r="AD1011" i="2"/>
  <c r="AV1010" i="2" l="1"/>
  <c r="BH1010" i="2" s="1"/>
  <c r="AB1011" i="2"/>
  <c r="AR1011" i="2"/>
  <c r="AS1011" i="2"/>
  <c r="BD1010" i="2"/>
  <c r="BB1010" i="2"/>
  <c r="BC1010" i="2"/>
  <c r="S1013" i="2"/>
  <c r="AA1013" i="2"/>
  <c r="AK1013" i="2" s="1"/>
  <c r="AT1011" i="2"/>
  <c r="AQ1011" i="2"/>
  <c r="AO1011" i="2"/>
  <c r="AP1011" i="2"/>
  <c r="AM1012" i="2"/>
  <c r="AN1011" i="2"/>
  <c r="BG1011" i="2"/>
  <c r="AZ1010" i="2"/>
  <c r="BA1010" i="2"/>
  <c r="AY1010" i="2"/>
  <c r="AX1010" i="2"/>
  <c r="L1013" i="2"/>
  <c r="T1013" i="2" s="1"/>
  <c r="N1013" i="2"/>
  <c r="V1013" i="2" s="1"/>
  <c r="P1013" i="2"/>
  <c r="X1013" i="2" s="1"/>
  <c r="Q1013" i="2"/>
  <c r="Y1013" i="2" s="1"/>
  <c r="AI1013" i="2" s="1"/>
  <c r="O1013" i="2"/>
  <c r="R1013" i="2"/>
  <c r="Z1013" i="2" s="1"/>
  <c r="AJ1013" i="2" s="1"/>
  <c r="M1013" i="2"/>
  <c r="U1013" i="2" s="1"/>
  <c r="AI1012" i="2"/>
  <c r="AE1012" i="2"/>
  <c r="AF1012" i="2"/>
  <c r="X1012" i="2"/>
  <c r="AH1012" i="2" s="1"/>
  <c r="W1012" i="2"/>
  <c r="AG1012" i="2" s="1"/>
  <c r="AD1012" i="2"/>
  <c r="K1014" i="2"/>
  <c r="BC1011" i="2" l="1"/>
  <c r="BD1011" i="2"/>
  <c r="AV1011" i="2"/>
  <c r="BH1011" i="2" s="1"/>
  <c r="AB1012" i="2"/>
  <c r="AS1012" i="2"/>
  <c r="AR1012" i="2"/>
  <c r="BB1011" i="2"/>
  <c r="S1014" i="2"/>
  <c r="AA1014" i="2"/>
  <c r="AK1014" i="2" s="1"/>
  <c r="AZ1011" i="2"/>
  <c r="AY1011" i="2"/>
  <c r="BA1011" i="2"/>
  <c r="AX1011" i="2"/>
  <c r="AT1012" i="2"/>
  <c r="AO1012" i="2"/>
  <c r="AP1012" i="2"/>
  <c r="AM1013" i="2"/>
  <c r="AN1012" i="2"/>
  <c r="AQ1012" i="2"/>
  <c r="BG1012" i="2"/>
  <c r="L1014" i="2"/>
  <c r="T1014" i="2" s="1"/>
  <c r="N1014" i="2"/>
  <c r="P1014" i="2"/>
  <c r="X1014" i="2" s="1"/>
  <c r="Q1014" i="2"/>
  <c r="Y1014" i="2" s="1"/>
  <c r="AI1014" i="2" s="1"/>
  <c r="O1014" i="2"/>
  <c r="R1014" i="2"/>
  <c r="Z1014" i="2" s="1"/>
  <c r="AJ1014" i="2" s="1"/>
  <c r="M1014" i="2"/>
  <c r="AE1013" i="2"/>
  <c r="AF1013" i="2"/>
  <c r="AH1013" i="2"/>
  <c r="W1013" i="2"/>
  <c r="AG1013" i="2" s="1"/>
  <c r="AD1013" i="2"/>
  <c r="K1015" i="2"/>
  <c r="BD1012" i="2" l="1"/>
  <c r="AV1012" i="2"/>
  <c r="BH1012" i="2" s="1"/>
  <c r="AB1013" i="2"/>
  <c r="AS1013" i="2"/>
  <c r="AR1013" i="2"/>
  <c r="BB1012" i="2"/>
  <c r="BC1012" i="2"/>
  <c r="S1015" i="2"/>
  <c r="AA1015" i="2"/>
  <c r="AK1015" i="2" s="1"/>
  <c r="AT1013" i="2"/>
  <c r="AQ1013" i="2"/>
  <c r="AM1014" i="2"/>
  <c r="AO1013" i="2"/>
  <c r="AP1013" i="2"/>
  <c r="AN1013" i="2"/>
  <c r="BG1013" i="2"/>
  <c r="AZ1012" i="2"/>
  <c r="BA1012" i="2"/>
  <c r="AY1012" i="2"/>
  <c r="AX1012" i="2"/>
  <c r="L1015" i="2"/>
  <c r="T1015" i="2" s="1"/>
  <c r="N1015" i="2"/>
  <c r="P1015" i="2"/>
  <c r="Q1015" i="2"/>
  <c r="O1015" i="2"/>
  <c r="R1015" i="2"/>
  <c r="Z1015" i="2" s="1"/>
  <c r="AJ1015" i="2" s="1"/>
  <c r="M1015" i="2"/>
  <c r="W1014" i="2"/>
  <c r="AG1014" i="2" s="1"/>
  <c r="AH1014" i="2"/>
  <c r="V1014" i="2"/>
  <c r="AF1014" i="2" s="1"/>
  <c r="U1014" i="2"/>
  <c r="K1016" i="2"/>
  <c r="AD1014" i="2"/>
  <c r="AB1014" i="2" l="1"/>
  <c r="AV1013" i="2"/>
  <c r="BH1013" i="2" s="1"/>
  <c r="AS1014" i="2"/>
  <c r="AR1014" i="2"/>
  <c r="BD1013" i="2"/>
  <c r="BB1013" i="2"/>
  <c r="BC1013" i="2"/>
  <c r="S1016" i="2"/>
  <c r="AA1016" i="2"/>
  <c r="AK1016" i="2" s="1"/>
  <c r="AT1014" i="2"/>
  <c r="AN1014" i="2"/>
  <c r="AQ1014" i="2"/>
  <c r="AO1014" i="2"/>
  <c r="AP1014" i="2"/>
  <c r="AM1015" i="2"/>
  <c r="BG1014" i="2"/>
  <c r="AX1013" i="2"/>
  <c r="BA1013" i="2"/>
  <c r="AZ1013" i="2"/>
  <c r="AY1013" i="2"/>
  <c r="L1016" i="2"/>
  <c r="T1016" i="2" s="1"/>
  <c r="N1016" i="2"/>
  <c r="P1016" i="2"/>
  <c r="Q1016" i="2"/>
  <c r="Y1016" i="2" s="1"/>
  <c r="AI1016" i="2" s="1"/>
  <c r="R1016" i="2"/>
  <c r="Z1016" i="2" s="1"/>
  <c r="AJ1016" i="2" s="1"/>
  <c r="O1016" i="2"/>
  <c r="M1016" i="2"/>
  <c r="Y1015" i="2"/>
  <c r="AI1015" i="2" s="1"/>
  <c r="AE1014" i="2"/>
  <c r="W1015" i="2"/>
  <c r="AG1015" i="2" s="1"/>
  <c r="X1015" i="2"/>
  <c r="AH1015" i="2" s="1"/>
  <c r="V1015" i="2"/>
  <c r="AF1015" i="2" s="1"/>
  <c r="U1015" i="2"/>
  <c r="AE1015" i="2" s="1"/>
  <c r="AD1015" i="2"/>
  <c r="K1017" i="2"/>
  <c r="AV1014" i="2" l="1"/>
  <c r="BH1014" i="2" s="1"/>
  <c r="AB1015" i="2"/>
  <c r="BD1014" i="2"/>
  <c r="AS1015" i="2"/>
  <c r="AR1015" i="2"/>
  <c r="BB1014" i="2"/>
  <c r="BC1014" i="2"/>
  <c r="S1017" i="2"/>
  <c r="AA1017" i="2"/>
  <c r="AK1017" i="2" s="1"/>
  <c r="AY1014" i="2"/>
  <c r="BA1014" i="2"/>
  <c r="AT1015" i="2"/>
  <c r="AM1016" i="2"/>
  <c r="AN1015" i="2"/>
  <c r="AQ1015" i="2"/>
  <c r="AO1015" i="2"/>
  <c r="AP1015" i="2"/>
  <c r="BG1015" i="2"/>
  <c r="AX1014" i="2"/>
  <c r="AZ1014" i="2"/>
  <c r="L1017" i="2"/>
  <c r="T1017" i="2" s="1"/>
  <c r="N1017" i="2"/>
  <c r="P1017" i="2"/>
  <c r="X1017" i="2" s="1"/>
  <c r="Q1017" i="2"/>
  <c r="O1017" i="2"/>
  <c r="R1017" i="2"/>
  <c r="Z1017" i="2" s="1"/>
  <c r="AJ1017" i="2" s="1"/>
  <c r="M1017" i="2"/>
  <c r="U1017" i="2" s="1"/>
  <c r="V1016" i="2"/>
  <c r="AF1016" i="2" s="1"/>
  <c r="U1016" i="2"/>
  <c r="AE1016" i="2" s="1"/>
  <c r="AD1016" i="2"/>
  <c r="X1016" i="2"/>
  <c r="AH1016" i="2" s="1"/>
  <c r="W1016" i="2"/>
  <c r="AG1016" i="2" s="1"/>
  <c r="K1018" i="2"/>
  <c r="AV1015" i="2" l="1"/>
  <c r="BH1015" i="2" s="1"/>
  <c r="AB1016" i="2"/>
  <c r="AS1016" i="2"/>
  <c r="AR1016" i="2"/>
  <c r="BD1015" i="2"/>
  <c r="BB1015" i="2"/>
  <c r="BC1015" i="2"/>
  <c r="S1018" i="2"/>
  <c r="AA1018" i="2"/>
  <c r="AK1018" i="2" s="1"/>
  <c r="AZ1015" i="2"/>
  <c r="BA1015" i="2"/>
  <c r="AY1015" i="2"/>
  <c r="AX1015" i="2"/>
  <c r="AT1016" i="2"/>
  <c r="AO1016" i="2"/>
  <c r="AP1016" i="2"/>
  <c r="AM1017" i="2"/>
  <c r="AN1016" i="2"/>
  <c r="AQ1016" i="2"/>
  <c r="BG1016" i="2"/>
  <c r="L1018" i="2"/>
  <c r="T1018" i="2" s="1"/>
  <c r="N1018" i="2"/>
  <c r="P1018" i="2"/>
  <c r="X1018" i="2" s="1"/>
  <c r="Q1018" i="2"/>
  <c r="Y1018" i="2" s="1"/>
  <c r="O1018" i="2"/>
  <c r="R1018" i="2"/>
  <c r="Z1018" i="2" s="1"/>
  <c r="AJ1018" i="2" s="1"/>
  <c r="M1018" i="2"/>
  <c r="Y1017" i="2"/>
  <c r="AI1017" i="2" s="1"/>
  <c r="V1017" i="2"/>
  <c r="AF1017" i="2" s="1"/>
  <c r="AH1017" i="2"/>
  <c r="AE1017" i="2"/>
  <c r="W1017" i="2"/>
  <c r="AG1017" i="2" s="1"/>
  <c r="AD1017" i="2"/>
  <c r="K1019" i="2"/>
  <c r="AV1016" i="2" l="1"/>
  <c r="BH1016" i="2" s="1"/>
  <c r="AB1017" i="2"/>
  <c r="AS1017" i="2"/>
  <c r="AR1017" i="2"/>
  <c r="BD1016" i="2"/>
  <c r="BB1016" i="2"/>
  <c r="BC1016" i="2"/>
  <c r="S1019" i="2"/>
  <c r="AA1019" i="2"/>
  <c r="AK1019" i="2" s="1"/>
  <c r="AX1016" i="2"/>
  <c r="AT1017" i="2"/>
  <c r="AN1017" i="2"/>
  <c r="AQ1017" i="2"/>
  <c r="AM1018" i="2"/>
  <c r="AO1017" i="2"/>
  <c r="AP1017" i="2"/>
  <c r="BG1017" i="2"/>
  <c r="AZ1016" i="2"/>
  <c r="BA1016" i="2"/>
  <c r="AY1016" i="2"/>
  <c r="L1019" i="2"/>
  <c r="T1019" i="2" s="1"/>
  <c r="N1019" i="2"/>
  <c r="P1019" i="2"/>
  <c r="Q1019" i="2"/>
  <c r="O1019" i="2"/>
  <c r="R1019" i="2"/>
  <c r="Z1019" i="2" s="1"/>
  <c r="AJ1019" i="2" s="1"/>
  <c r="M1019" i="2"/>
  <c r="AI1018" i="2"/>
  <c r="W1018" i="2"/>
  <c r="AG1018" i="2" s="1"/>
  <c r="AH1018" i="2"/>
  <c r="V1018" i="2"/>
  <c r="AF1018" i="2" s="1"/>
  <c r="U1018" i="2"/>
  <c r="K1020" i="2"/>
  <c r="AD1018" i="2"/>
  <c r="BD1017" i="2" l="1"/>
  <c r="AB1018" i="2"/>
  <c r="AV1017" i="2"/>
  <c r="BB1017" i="2"/>
  <c r="AS1018" i="2"/>
  <c r="AR1018" i="2"/>
  <c r="BC1017" i="2"/>
  <c r="S1020" i="2"/>
  <c r="AA1020" i="2"/>
  <c r="AK1020" i="2" s="1"/>
  <c r="AY1017" i="2"/>
  <c r="AZ1017" i="2"/>
  <c r="AX1017" i="2"/>
  <c r="AT1018" i="2"/>
  <c r="AN1018" i="2"/>
  <c r="AQ1018" i="2"/>
  <c r="AO1018" i="2"/>
  <c r="AP1018" i="2"/>
  <c r="AM1019" i="2"/>
  <c r="BG1018" i="2"/>
  <c r="BA1017" i="2"/>
  <c r="L1020" i="2"/>
  <c r="T1020" i="2" s="1"/>
  <c r="N1020" i="2"/>
  <c r="P1020" i="2"/>
  <c r="Q1020" i="2"/>
  <c r="Y1020" i="2" s="1"/>
  <c r="AI1020" i="2" s="1"/>
  <c r="O1020" i="2"/>
  <c r="R1020" i="2"/>
  <c r="Z1020" i="2" s="1"/>
  <c r="AJ1020" i="2" s="1"/>
  <c r="M1020" i="2"/>
  <c r="Y1019" i="2"/>
  <c r="AI1019" i="2" s="1"/>
  <c r="AE1018" i="2"/>
  <c r="W1019" i="2"/>
  <c r="AG1019" i="2" s="1"/>
  <c r="X1019" i="2"/>
  <c r="AH1019" i="2" s="1"/>
  <c r="V1019" i="2"/>
  <c r="AF1019" i="2" s="1"/>
  <c r="U1019" i="2"/>
  <c r="AE1019" i="2" s="1"/>
  <c r="K1021" i="2"/>
  <c r="AD1019" i="2"/>
  <c r="BD1018" i="2" l="1"/>
  <c r="AV1018" i="2"/>
  <c r="BH1018" i="2" s="1"/>
  <c r="AB1019" i="2"/>
  <c r="BB1018" i="2"/>
  <c r="AR1019" i="2"/>
  <c r="AS1019" i="2"/>
  <c r="BC1018" i="2"/>
  <c r="S1021" i="2"/>
  <c r="AA1021" i="2"/>
  <c r="AK1021" i="2" s="1"/>
  <c r="AZ1018" i="2"/>
  <c r="AY1018" i="2"/>
  <c r="BA1018" i="2"/>
  <c r="AT1019" i="2"/>
  <c r="AQ1019" i="2"/>
  <c r="AM1020" i="2"/>
  <c r="AO1019" i="2"/>
  <c r="AP1019" i="2"/>
  <c r="AN1019" i="2"/>
  <c r="BG1019" i="2"/>
  <c r="AX1018" i="2"/>
  <c r="L1021" i="2"/>
  <c r="T1021" i="2" s="1"/>
  <c r="N1021" i="2"/>
  <c r="P1021" i="2"/>
  <c r="Q1021" i="2"/>
  <c r="R1021" i="2"/>
  <c r="Z1021" i="2" s="1"/>
  <c r="AJ1021" i="2" s="1"/>
  <c r="O1021" i="2"/>
  <c r="M1021" i="2"/>
  <c r="V1020" i="2"/>
  <c r="AF1020" i="2" s="1"/>
  <c r="U1020" i="2"/>
  <c r="AE1020" i="2" s="1"/>
  <c r="X1020" i="2"/>
  <c r="AH1020" i="2" s="1"/>
  <c r="W1020" i="2"/>
  <c r="AG1020" i="2" s="1"/>
  <c r="K1022" i="2"/>
  <c r="AD1020" i="2"/>
  <c r="BD1019" i="2" l="1"/>
  <c r="BC1019" i="2"/>
  <c r="AV1019" i="2"/>
  <c r="BH1019" i="2" s="1"/>
  <c r="AB1020" i="2"/>
  <c r="BB1019" i="2"/>
  <c r="AR1020" i="2"/>
  <c r="AS1020" i="2"/>
  <c r="S1022" i="2"/>
  <c r="AA1022" i="2"/>
  <c r="AK1022" i="2" s="1"/>
  <c r="AZ1019" i="2"/>
  <c r="AY1019" i="2"/>
  <c r="BA1019" i="2"/>
  <c r="AX1019" i="2"/>
  <c r="AT1020" i="2"/>
  <c r="AO1020" i="2"/>
  <c r="AP1020" i="2"/>
  <c r="AM1021" i="2"/>
  <c r="AN1020" i="2"/>
  <c r="AQ1020" i="2"/>
  <c r="BG1020" i="2"/>
  <c r="L1022" i="2"/>
  <c r="T1022" i="2" s="1"/>
  <c r="N1022" i="2"/>
  <c r="P1022" i="2"/>
  <c r="X1022" i="2" s="1"/>
  <c r="Q1022" i="2"/>
  <c r="Y1022" i="2" s="1"/>
  <c r="O1022" i="2"/>
  <c r="R1022" i="2"/>
  <c r="Z1022" i="2" s="1"/>
  <c r="AJ1022" i="2" s="1"/>
  <c r="M1022" i="2"/>
  <c r="Y1021" i="2"/>
  <c r="AI1021" i="2" s="1"/>
  <c r="W1021" i="2"/>
  <c r="AG1021" i="2" s="1"/>
  <c r="X1021" i="2"/>
  <c r="AH1021" i="2" s="1"/>
  <c r="V1021" i="2"/>
  <c r="AF1021" i="2" s="1"/>
  <c r="U1021" i="2"/>
  <c r="AE1021" i="2" s="1"/>
  <c r="AD1021" i="2"/>
  <c r="K1023" i="2"/>
  <c r="BD1020" i="2" l="1"/>
  <c r="AV1020" i="2"/>
  <c r="BH1020" i="2" s="1"/>
  <c r="AB1021" i="2"/>
  <c r="AS1021" i="2"/>
  <c r="AR1021" i="2"/>
  <c r="BC1020" i="2"/>
  <c r="BB1020" i="2"/>
  <c r="S1023" i="2"/>
  <c r="AA1023" i="2"/>
  <c r="AK1023" i="2" s="1"/>
  <c r="BA1020" i="2"/>
  <c r="AZ1020" i="2"/>
  <c r="AT1021" i="2"/>
  <c r="AN1021" i="2"/>
  <c r="AQ1021" i="2"/>
  <c r="AO1021" i="2"/>
  <c r="AP1021" i="2"/>
  <c r="AM1022" i="2"/>
  <c r="BG1021" i="2"/>
  <c r="AY1020" i="2"/>
  <c r="AX1020" i="2"/>
  <c r="L1023" i="2"/>
  <c r="T1023" i="2" s="1"/>
  <c r="N1023" i="2"/>
  <c r="P1023" i="2"/>
  <c r="Q1023" i="2"/>
  <c r="Y1023" i="2" s="1"/>
  <c r="AI1023" i="2" s="1"/>
  <c r="O1023" i="2"/>
  <c r="R1023" i="2"/>
  <c r="Z1023" i="2" s="1"/>
  <c r="AJ1023" i="2" s="1"/>
  <c r="M1023" i="2"/>
  <c r="AI1022" i="2"/>
  <c r="W1022" i="2"/>
  <c r="AG1022" i="2" s="1"/>
  <c r="AH1022" i="2"/>
  <c r="V1022" i="2"/>
  <c r="AF1022" i="2" s="1"/>
  <c r="U1022" i="2"/>
  <c r="AD1022" i="2"/>
  <c r="K1024" i="2"/>
  <c r="BD1021" i="2" l="1"/>
  <c r="AB1022" i="2"/>
  <c r="AV1021" i="2"/>
  <c r="BH1021" i="2" s="1"/>
  <c r="AS1022" i="2"/>
  <c r="AR1022" i="2"/>
  <c r="BB1021" i="2"/>
  <c r="BC1021" i="2"/>
  <c r="S1024" i="2"/>
  <c r="AA1024" i="2"/>
  <c r="AK1024" i="2" s="1"/>
  <c r="BA1021" i="2"/>
  <c r="AY1021" i="2"/>
  <c r="AT1022" i="2"/>
  <c r="AQ1022" i="2"/>
  <c r="AO1022" i="2"/>
  <c r="AP1022" i="2"/>
  <c r="AM1023" i="2"/>
  <c r="AN1022" i="2"/>
  <c r="BG1022" i="2"/>
  <c r="AX1021" i="2"/>
  <c r="AZ1021" i="2"/>
  <c r="L1024" i="2"/>
  <c r="T1024" i="2" s="1"/>
  <c r="N1024" i="2"/>
  <c r="P1024" i="2"/>
  <c r="X1024" i="2" s="1"/>
  <c r="Q1024" i="2"/>
  <c r="Y1024" i="2" s="1"/>
  <c r="AI1024" i="2" s="1"/>
  <c r="R1024" i="2"/>
  <c r="Z1024" i="2" s="1"/>
  <c r="AJ1024" i="2" s="1"/>
  <c r="O1024" i="2"/>
  <c r="M1024" i="2"/>
  <c r="X1023" i="2"/>
  <c r="AH1023" i="2" s="1"/>
  <c r="V1023" i="2"/>
  <c r="AF1023" i="2" s="1"/>
  <c r="U1023" i="2"/>
  <c r="AE1022" i="2"/>
  <c r="W1023" i="2"/>
  <c r="AG1023" i="2" s="1"/>
  <c r="AD1023" i="2"/>
  <c r="K1025" i="2"/>
  <c r="BD1022" i="2" l="1"/>
  <c r="AB1023" i="2"/>
  <c r="AV1022" i="2"/>
  <c r="BH1022" i="2" s="1"/>
  <c r="AS1023" i="2"/>
  <c r="AR1023" i="2"/>
  <c r="BB1022" i="2"/>
  <c r="BC1022" i="2"/>
  <c r="S1025" i="2"/>
  <c r="AA1025" i="2"/>
  <c r="AK1025" i="2" s="1"/>
  <c r="BA1022" i="2"/>
  <c r="AY1022" i="2"/>
  <c r="AX1022" i="2"/>
  <c r="AT1023" i="2"/>
  <c r="AO1023" i="2"/>
  <c r="AP1023" i="2"/>
  <c r="AM1024" i="2"/>
  <c r="AN1023" i="2"/>
  <c r="AQ1023" i="2"/>
  <c r="BG1023" i="2"/>
  <c r="AZ1022" i="2"/>
  <c r="L1025" i="2"/>
  <c r="T1025" i="2" s="1"/>
  <c r="N1025" i="2"/>
  <c r="P1025" i="2"/>
  <c r="Q1025" i="2"/>
  <c r="O1025" i="2"/>
  <c r="W1025" i="2" s="1"/>
  <c r="R1025" i="2"/>
  <c r="Z1025" i="2" s="1"/>
  <c r="AJ1025" i="2" s="1"/>
  <c r="M1025" i="2"/>
  <c r="W1024" i="2"/>
  <c r="AG1024" i="2" s="1"/>
  <c r="AE1023" i="2"/>
  <c r="AH1024" i="2"/>
  <c r="V1024" i="2"/>
  <c r="AF1024" i="2" s="1"/>
  <c r="U1024" i="2"/>
  <c r="K1026" i="2"/>
  <c r="AD1024" i="2"/>
  <c r="BD1023" i="2" l="1"/>
  <c r="AB1024" i="2"/>
  <c r="AV1023" i="2"/>
  <c r="BH1023" i="2" s="1"/>
  <c r="AR1024" i="2"/>
  <c r="AS1024" i="2"/>
  <c r="BB1023" i="2"/>
  <c r="BC1023" i="2"/>
  <c r="S1026" i="2"/>
  <c r="AA1026" i="2"/>
  <c r="AK1026" i="2" s="1"/>
  <c r="AT1024" i="2"/>
  <c r="AO1024" i="2"/>
  <c r="AP1024" i="2"/>
  <c r="AM1025" i="2"/>
  <c r="AN1024" i="2"/>
  <c r="AQ1024" i="2"/>
  <c r="BG1024" i="2"/>
  <c r="AZ1023" i="2"/>
  <c r="BA1023" i="2"/>
  <c r="AY1023" i="2"/>
  <c r="AX1023" i="2"/>
  <c r="L1026" i="2"/>
  <c r="T1026" i="2" s="1"/>
  <c r="N1026" i="2"/>
  <c r="P1026" i="2"/>
  <c r="Q1026" i="2"/>
  <c r="Y1026" i="2" s="1"/>
  <c r="AI1026" i="2" s="1"/>
  <c r="R1026" i="2"/>
  <c r="Z1026" i="2" s="1"/>
  <c r="AJ1026" i="2" s="1"/>
  <c r="O1026" i="2"/>
  <c r="W1026" i="2" s="1"/>
  <c r="M1026" i="2"/>
  <c r="Y1025" i="2"/>
  <c r="AI1025" i="2" s="1"/>
  <c r="AE1024" i="2"/>
  <c r="AG1025" i="2"/>
  <c r="X1025" i="2"/>
  <c r="AH1025" i="2" s="1"/>
  <c r="V1025" i="2"/>
  <c r="AF1025" i="2" s="1"/>
  <c r="U1025" i="2"/>
  <c r="AD1025" i="2"/>
  <c r="K1027" i="2"/>
  <c r="AB1025" i="2" l="1"/>
  <c r="AV1024" i="2"/>
  <c r="BH1024" i="2" s="1"/>
  <c r="AS1025" i="2"/>
  <c r="AR1025" i="2"/>
  <c r="BD1024" i="2"/>
  <c r="BC1024" i="2"/>
  <c r="BB1024" i="2"/>
  <c r="S1027" i="2"/>
  <c r="AA1027" i="2"/>
  <c r="AK1027" i="2" s="1"/>
  <c r="AT1025" i="2"/>
  <c r="AQ1025" i="2"/>
  <c r="AM1026" i="2"/>
  <c r="AO1025" i="2"/>
  <c r="AP1025" i="2"/>
  <c r="AN1025" i="2"/>
  <c r="BG1025" i="2"/>
  <c r="AZ1024" i="2"/>
  <c r="BA1024" i="2"/>
  <c r="AY1024" i="2"/>
  <c r="AX1024" i="2"/>
  <c r="L1027" i="2"/>
  <c r="T1027" i="2" s="1"/>
  <c r="N1027" i="2"/>
  <c r="V1027" i="2" s="1"/>
  <c r="P1027" i="2"/>
  <c r="Q1027" i="2"/>
  <c r="O1027" i="2"/>
  <c r="R1027" i="2"/>
  <c r="Z1027" i="2" s="1"/>
  <c r="AJ1027" i="2" s="1"/>
  <c r="M1027" i="2"/>
  <c r="U1027" i="2" s="1"/>
  <c r="AE1025" i="2"/>
  <c r="X1026" i="2"/>
  <c r="AH1026" i="2" s="1"/>
  <c r="AG1026" i="2"/>
  <c r="V1026" i="2"/>
  <c r="AF1026" i="2" s="1"/>
  <c r="U1026" i="2"/>
  <c r="AE1026" i="2" s="1"/>
  <c r="AD1026" i="2"/>
  <c r="K1028" i="2"/>
  <c r="AV1025" i="2" l="1"/>
  <c r="BH1025" i="2" s="1"/>
  <c r="AB1026" i="2"/>
  <c r="AS1026" i="2"/>
  <c r="AR1026" i="2"/>
  <c r="BD1025" i="2"/>
  <c r="BB1025" i="2"/>
  <c r="BC1025" i="2"/>
  <c r="S1028" i="2"/>
  <c r="AA1028" i="2"/>
  <c r="AK1028" i="2" s="1"/>
  <c r="AY1025" i="2"/>
  <c r="AT1026" i="2"/>
  <c r="AQ1026" i="2"/>
  <c r="AO1026" i="2"/>
  <c r="AP1026" i="2"/>
  <c r="AM1027" i="2"/>
  <c r="AN1026" i="2"/>
  <c r="BG1026" i="2"/>
  <c r="AX1025" i="2"/>
  <c r="BA1025" i="2"/>
  <c r="AZ1025" i="2"/>
  <c r="L1028" i="2"/>
  <c r="T1028" i="2" s="1"/>
  <c r="N1028" i="2"/>
  <c r="P1028" i="2"/>
  <c r="X1028" i="2" s="1"/>
  <c r="Q1028" i="2"/>
  <c r="Y1028" i="2" s="1"/>
  <c r="AI1028" i="2" s="1"/>
  <c r="O1028" i="2"/>
  <c r="R1028" i="2"/>
  <c r="Z1028" i="2" s="1"/>
  <c r="AJ1028" i="2" s="1"/>
  <c r="M1028" i="2"/>
  <c r="Y1027" i="2"/>
  <c r="AI1027" i="2" s="1"/>
  <c r="X1027" i="2"/>
  <c r="AH1027" i="2" s="1"/>
  <c r="AE1027" i="2"/>
  <c r="AF1027" i="2"/>
  <c r="W1027" i="2"/>
  <c r="AG1027" i="2" s="1"/>
  <c r="AD1027" i="2"/>
  <c r="K1029" i="2"/>
  <c r="BD1026" i="2" l="1"/>
  <c r="AV1026" i="2"/>
  <c r="BH1026" i="2" s="1"/>
  <c r="AB1027" i="2"/>
  <c r="AS1027" i="2"/>
  <c r="AR1027" i="2"/>
  <c r="BB1026" i="2"/>
  <c r="BC1026" i="2"/>
  <c r="S1029" i="2"/>
  <c r="AA1029" i="2"/>
  <c r="AK1029" i="2" s="1"/>
  <c r="AZ1026" i="2"/>
  <c r="AY1026" i="2"/>
  <c r="BA1026" i="2"/>
  <c r="AX1026" i="2"/>
  <c r="AT1027" i="2"/>
  <c r="AQ1027" i="2"/>
  <c r="AO1027" i="2"/>
  <c r="AP1027" i="2"/>
  <c r="AM1028" i="2"/>
  <c r="AN1027" i="2"/>
  <c r="BG1027" i="2"/>
  <c r="L1029" i="2"/>
  <c r="T1029" i="2" s="1"/>
  <c r="N1029" i="2"/>
  <c r="P1029" i="2"/>
  <c r="Q1029" i="2"/>
  <c r="Y1029" i="2" s="1"/>
  <c r="AI1029" i="2" s="1"/>
  <c r="R1029" i="2"/>
  <c r="Z1029" i="2" s="1"/>
  <c r="AJ1029" i="2" s="1"/>
  <c r="O1029" i="2"/>
  <c r="M1029" i="2"/>
  <c r="W1028" i="2"/>
  <c r="AG1028" i="2" s="1"/>
  <c r="AH1028" i="2"/>
  <c r="V1028" i="2"/>
  <c r="AF1028" i="2" s="1"/>
  <c r="U1028" i="2"/>
  <c r="K1030" i="2"/>
  <c r="AD1028" i="2"/>
  <c r="AB1028" i="2" l="1"/>
  <c r="AV1027" i="2"/>
  <c r="BH1027" i="2" s="1"/>
  <c r="AS1028" i="2"/>
  <c r="AR1028" i="2"/>
  <c r="BB1027" i="2"/>
  <c r="BD1027" i="2"/>
  <c r="BC1027" i="2"/>
  <c r="S1030" i="2"/>
  <c r="AA1030" i="2"/>
  <c r="AK1030" i="2" s="1"/>
  <c r="BA1027" i="2"/>
  <c r="AZ1027" i="2"/>
  <c r="AY1027" i="2"/>
  <c r="AX1027" i="2"/>
  <c r="AT1028" i="2"/>
  <c r="AP1028" i="2"/>
  <c r="AM1029" i="2"/>
  <c r="AN1028" i="2"/>
  <c r="AQ1028" i="2"/>
  <c r="AO1028" i="2"/>
  <c r="BG1028" i="2"/>
  <c r="L1030" i="2"/>
  <c r="T1030" i="2" s="1"/>
  <c r="N1030" i="2"/>
  <c r="P1030" i="2"/>
  <c r="Q1030" i="2"/>
  <c r="Y1030" i="2" s="1"/>
  <c r="AI1030" i="2" s="1"/>
  <c r="O1030" i="2"/>
  <c r="R1030" i="2"/>
  <c r="Z1030" i="2" s="1"/>
  <c r="AJ1030" i="2" s="1"/>
  <c r="M1030" i="2"/>
  <c r="X1029" i="2"/>
  <c r="AH1029" i="2" s="1"/>
  <c r="V1029" i="2"/>
  <c r="U1029" i="2"/>
  <c r="AE1029" i="2" s="1"/>
  <c r="AE1028" i="2"/>
  <c r="W1029" i="2"/>
  <c r="AG1029" i="2" s="1"/>
  <c r="K1031" i="2"/>
  <c r="AD1029" i="2"/>
  <c r="AV1028" i="2" l="1"/>
  <c r="BH1028" i="2" s="1"/>
  <c r="AB1029" i="2"/>
  <c r="AS1029" i="2"/>
  <c r="AR1029" i="2"/>
  <c r="BD1028" i="2"/>
  <c r="BB1028" i="2"/>
  <c r="BC1028" i="2"/>
  <c r="S1031" i="2"/>
  <c r="AA1031" i="2"/>
  <c r="AK1031" i="2" s="1"/>
  <c r="AT1029" i="2"/>
  <c r="AQ1029" i="2"/>
  <c r="AO1029" i="2"/>
  <c r="AP1029" i="2"/>
  <c r="AN1029" i="2"/>
  <c r="AM1030" i="2"/>
  <c r="BG1029" i="2"/>
  <c r="AY1028" i="2"/>
  <c r="AZ1028" i="2"/>
  <c r="AX1028" i="2"/>
  <c r="BA1028" i="2"/>
  <c r="L1031" i="2"/>
  <c r="T1031" i="2" s="1"/>
  <c r="N1031" i="2"/>
  <c r="P1031" i="2"/>
  <c r="Q1031" i="2"/>
  <c r="Y1031" i="2" s="1"/>
  <c r="AI1031" i="2" s="1"/>
  <c r="O1031" i="2"/>
  <c r="R1031" i="2"/>
  <c r="Z1031" i="2" s="1"/>
  <c r="AJ1031" i="2" s="1"/>
  <c r="M1031" i="2"/>
  <c r="V1030" i="2"/>
  <c r="AF1030" i="2" s="1"/>
  <c r="U1030" i="2"/>
  <c r="AE1030" i="2" s="1"/>
  <c r="AF1029" i="2"/>
  <c r="X1030" i="2"/>
  <c r="AH1030" i="2" s="1"/>
  <c r="W1030" i="2"/>
  <c r="AG1030" i="2" s="1"/>
  <c r="AD1030" i="2"/>
  <c r="K1032" i="2"/>
  <c r="AV1029" i="2" l="1"/>
  <c r="BH1029" i="2" s="1"/>
  <c r="AB1030" i="2"/>
  <c r="BD1029" i="2"/>
  <c r="AS1030" i="2"/>
  <c r="AR1030" i="2"/>
  <c r="BB1029" i="2"/>
  <c r="BC1029" i="2"/>
  <c r="S1032" i="2"/>
  <c r="AA1032" i="2"/>
  <c r="AK1032" i="2" s="1"/>
  <c r="AY1029" i="2"/>
  <c r="AT1030" i="2"/>
  <c r="AN1030" i="2"/>
  <c r="AO1030" i="2"/>
  <c r="AM1031" i="2"/>
  <c r="AQ1030" i="2"/>
  <c r="AP1030" i="2"/>
  <c r="BG1030" i="2"/>
  <c r="BA1029" i="2"/>
  <c r="AX1029" i="2"/>
  <c r="AZ1029" i="2"/>
  <c r="L1032" i="2"/>
  <c r="N1032" i="2"/>
  <c r="V1032" i="2" s="1"/>
  <c r="P1032" i="2"/>
  <c r="X1032" i="2" s="1"/>
  <c r="Q1032" i="2"/>
  <c r="O1032" i="2"/>
  <c r="R1032" i="2"/>
  <c r="Z1032" i="2" s="1"/>
  <c r="AJ1032" i="2" s="1"/>
  <c r="M1032" i="2"/>
  <c r="U1032" i="2" s="1"/>
  <c r="W1031" i="2"/>
  <c r="AG1031" i="2" s="1"/>
  <c r="X1031" i="2"/>
  <c r="AH1031" i="2" s="1"/>
  <c r="V1031" i="2"/>
  <c r="AF1031" i="2" s="1"/>
  <c r="U1031" i="2"/>
  <c r="AE1031" i="2" s="1"/>
  <c r="AD1031" i="2"/>
  <c r="K1033" i="2"/>
  <c r="BD1030" i="2" l="1"/>
  <c r="BC1030" i="2"/>
  <c r="AV1030" i="2"/>
  <c r="BH1030" i="2" s="1"/>
  <c r="AB1031" i="2"/>
  <c r="BB1030" i="2"/>
  <c r="AS1031" i="2"/>
  <c r="AR1031" i="2"/>
  <c r="S1033" i="2"/>
  <c r="AA1033" i="2"/>
  <c r="AK1033" i="2" s="1"/>
  <c r="AT1031" i="2"/>
  <c r="AO1031" i="2"/>
  <c r="AP1031" i="2"/>
  <c r="AM1032" i="2"/>
  <c r="AQ1031" i="2"/>
  <c r="AN1031" i="2"/>
  <c r="BG1031" i="2"/>
  <c r="AY1030" i="2"/>
  <c r="AZ1030" i="2"/>
  <c r="AX1030" i="2"/>
  <c r="BA1030" i="2"/>
  <c r="L1033" i="2"/>
  <c r="T1033" i="2" s="1"/>
  <c r="N1033" i="2"/>
  <c r="P1033" i="2"/>
  <c r="Q1033" i="2"/>
  <c r="Y1033" i="2" s="1"/>
  <c r="O1033" i="2"/>
  <c r="R1033" i="2"/>
  <c r="Z1033" i="2" s="1"/>
  <c r="AJ1033" i="2" s="1"/>
  <c r="M1033" i="2"/>
  <c r="Y1032" i="2"/>
  <c r="AI1032" i="2" s="1"/>
  <c r="T1032" i="2"/>
  <c r="AE1032" i="2"/>
  <c r="AF1032" i="2"/>
  <c r="W1032" i="2"/>
  <c r="AG1032" i="2" s="1"/>
  <c r="AH1032" i="2"/>
  <c r="K1034" i="2"/>
  <c r="BD1031" i="2" l="1"/>
  <c r="AB1032" i="2"/>
  <c r="AV1031" i="2"/>
  <c r="BH1031" i="2" s="1"/>
  <c r="AS1032" i="2"/>
  <c r="AR1032" i="2"/>
  <c r="BB1031" i="2"/>
  <c r="BC1031" i="2"/>
  <c r="S1034" i="2"/>
  <c r="AA1034" i="2"/>
  <c r="AK1034" i="2" s="1"/>
  <c r="AZ1031" i="2"/>
  <c r="AY1031" i="2"/>
  <c r="BA1031" i="2"/>
  <c r="AX1031" i="2"/>
  <c r="AT1032" i="2"/>
  <c r="AO1032" i="2"/>
  <c r="AP1032" i="2"/>
  <c r="AM1033" i="2"/>
  <c r="AQ1032" i="2"/>
  <c r="AN1032" i="2"/>
  <c r="BG1032" i="2"/>
  <c r="L1034" i="2"/>
  <c r="T1034" i="2" s="1"/>
  <c r="N1034" i="2"/>
  <c r="P1034" i="2"/>
  <c r="Q1034" i="2"/>
  <c r="O1034" i="2"/>
  <c r="W1034" i="2" s="1"/>
  <c r="R1034" i="2"/>
  <c r="Z1034" i="2" s="1"/>
  <c r="AJ1034" i="2" s="1"/>
  <c r="M1034" i="2"/>
  <c r="AD1032" i="2"/>
  <c r="AI1033" i="2"/>
  <c r="W1033" i="2"/>
  <c r="AG1033" i="2" s="1"/>
  <c r="X1033" i="2"/>
  <c r="AH1033" i="2" s="1"/>
  <c r="V1033" i="2"/>
  <c r="AF1033" i="2" s="1"/>
  <c r="U1033" i="2"/>
  <c r="AE1033" i="2" s="1"/>
  <c r="K1035" i="2"/>
  <c r="AD1033" i="2"/>
  <c r="AV1032" i="2" l="1"/>
  <c r="BH1032" i="2" s="1"/>
  <c r="AB1033" i="2"/>
  <c r="AS1033" i="2"/>
  <c r="AR1033" i="2"/>
  <c r="BB1032" i="2"/>
  <c r="BD1032" i="2"/>
  <c r="BC1032" i="2"/>
  <c r="S1035" i="2"/>
  <c r="AA1035" i="2"/>
  <c r="AK1035" i="2" s="1"/>
  <c r="AT1033" i="2"/>
  <c r="AO1033" i="2"/>
  <c r="AN1033" i="2"/>
  <c r="AM1034" i="2"/>
  <c r="AQ1033" i="2"/>
  <c r="AP1033" i="2"/>
  <c r="BG1033" i="2"/>
  <c r="AZ1032" i="2"/>
  <c r="AX1032" i="2"/>
  <c r="AY1032" i="2"/>
  <c r="BA1032" i="2"/>
  <c r="L1035" i="2"/>
  <c r="T1035" i="2" s="1"/>
  <c r="N1035" i="2"/>
  <c r="P1035" i="2"/>
  <c r="Q1035" i="2"/>
  <c r="O1035" i="2"/>
  <c r="R1035" i="2"/>
  <c r="Z1035" i="2" s="1"/>
  <c r="AJ1035" i="2" s="1"/>
  <c r="M1035" i="2"/>
  <c r="Y1034" i="2"/>
  <c r="AI1034" i="2" s="1"/>
  <c r="X1034" i="2"/>
  <c r="AH1034" i="2" s="1"/>
  <c r="AG1034" i="2"/>
  <c r="V1034" i="2"/>
  <c r="AF1034" i="2" s="1"/>
  <c r="U1034" i="2"/>
  <c r="AD1034" i="2"/>
  <c r="K1036" i="2"/>
  <c r="AB1034" i="2" l="1"/>
  <c r="AV1033" i="2"/>
  <c r="AS1034" i="2"/>
  <c r="AR1034" i="2"/>
  <c r="BD1033" i="2"/>
  <c r="BB1033" i="2"/>
  <c r="BC1033" i="2"/>
  <c r="S1036" i="2"/>
  <c r="AA1036" i="2"/>
  <c r="AK1036" i="2" s="1"/>
  <c r="AT1034" i="2"/>
  <c r="AN1034" i="2"/>
  <c r="AQ1034" i="2"/>
  <c r="AM1035" i="2"/>
  <c r="AO1034" i="2"/>
  <c r="AP1034" i="2"/>
  <c r="BG1034" i="2"/>
  <c r="AX1033" i="2"/>
  <c r="AZ1033" i="2"/>
  <c r="AY1033" i="2"/>
  <c r="BA1033" i="2"/>
  <c r="L1036" i="2"/>
  <c r="T1036" i="2" s="1"/>
  <c r="N1036" i="2"/>
  <c r="V1036" i="2" s="1"/>
  <c r="P1036" i="2"/>
  <c r="Q1036" i="2"/>
  <c r="Y1036" i="2" s="1"/>
  <c r="AI1036" i="2" s="1"/>
  <c r="O1036" i="2"/>
  <c r="R1036" i="2"/>
  <c r="Z1036" i="2" s="1"/>
  <c r="AJ1036" i="2" s="1"/>
  <c r="M1036" i="2"/>
  <c r="Y1035" i="2"/>
  <c r="AI1035" i="2" s="1"/>
  <c r="AE1034" i="2"/>
  <c r="W1035" i="2"/>
  <c r="AG1035" i="2" s="1"/>
  <c r="X1035" i="2"/>
  <c r="AH1035" i="2" s="1"/>
  <c r="V1035" i="2"/>
  <c r="AF1035" i="2" s="1"/>
  <c r="U1035" i="2"/>
  <c r="AE1035" i="2" s="1"/>
  <c r="K1037" i="2"/>
  <c r="AD1035" i="2"/>
  <c r="AV1034" i="2" l="1"/>
  <c r="BH1034" i="2" s="1"/>
  <c r="AB1035" i="2"/>
  <c r="AR1035" i="2"/>
  <c r="AS1035" i="2"/>
  <c r="BD1034" i="2"/>
  <c r="BB1034" i="2"/>
  <c r="BC1034" i="2"/>
  <c r="S1037" i="2"/>
  <c r="AA1037" i="2"/>
  <c r="AK1037" i="2" s="1"/>
  <c r="BA1034" i="2"/>
  <c r="AZ1034" i="2"/>
  <c r="AY1034" i="2"/>
  <c r="AX1034" i="2"/>
  <c r="AT1035" i="2"/>
  <c r="AN1035" i="2"/>
  <c r="AO1035" i="2"/>
  <c r="AM1036" i="2"/>
  <c r="AQ1035" i="2"/>
  <c r="AP1035" i="2"/>
  <c r="BG1035" i="2"/>
  <c r="L1037" i="2"/>
  <c r="T1037" i="2" s="1"/>
  <c r="N1037" i="2"/>
  <c r="V1037" i="2" s="1"/>
  <c r="P1037" i="2"/>
  <c r="Q1037" i="2"/>
  <c r="R1037" i="2"/>
  <c r="Z1037" i="2" s="1"/>
  <c r="AJ1037" i="2" s="1"/>
  <c r="O1037" i="2"/>
  <c r="M1037" i="2"/>
  <c r="U1036" i="2"/>
  <c r="AE1036" i="2" s="1"/>
  <c r="AF1036" i="2"/>
  <c r="X1036" i="2"/>
  <c r="AH1036" i="2" s="1"/>
  <c r="W1036" i="2"/>
  <c r="AG1036" i="2" s="1"/>
  <c r="K1038" i="2"/>
  <c r="AD1036" i="2"/>
  <c r="AB1036" i="2" l="1"/>
  <c r="AV1035" i="2"/>
  <c r="BH1035" i="2" s="1"/>
  <c r="AS1036" i="2"/>
  <c r="AR1036" i="2"/>
  <c r="BD1035" i="2"/>
  <c r="BC1035" i="2"/>
  <c r="BB1035" i="2"/>
  <c r="S1038" i="2"/>
  <c r="AA1038" i="2"/>
  <c r="AK1038" i="2" s="1"/>
  <c r="AT1036" i="2"/>
  <c r="AO1036" i="2"/>
  <c r="AP1036" i="2"/>
  <c r="AM1037" i="2"/>
  <c r="AN1036" i="2"/>
  <c r="AQ1036" i="2"/>
  <c r="BG1036" i="2"/>
  <c r="AY1035" i="2"/>
  <c r="AZ1035" i="2"/>
  <c r="AX1035" i="2"/>
  <c r="BA1035" i="2"/>
  <c r="L1038" i="2"/>
  <c r="T1038" i="2" s="1"/>
  <c r="N1038" i="2"/>
  <c r="P1038" i="2"/>
  <c r="Q1038" i="2"/>
  <c r="Y1038" i="2" s="1"/>
  <c r="AI1038" i="2" s="1"/>
  <c r="O1038" i="2"/>
  <c r="R1038" i="2"/>
  <c r="Z1038" i="2" s="1"/>
  <c r="AJ1038" i="2" s="1"/>
  <c r="M1038" i="2"/>
  <c r="U1038" i="2" s="1"/>
  <c r="Y1037" i="2"/>
  <c r="AI1037" i="2" s="1"/>
  <c r="X1037" i="2"/>
  <c r="AH1037" i="2" s="1"/>
  <c r="U1037" i="2"/>
  <c r="AE1037" i="2" s="1"/>
  <c r="AF1037" i="2"/>
  <c r="W1037" i="2"/>
  <c r="AG1037" i="2" s="1"/>
  <c r="AD1037" i="2"/>
  <c r="K1039" i="2"/>
  <c r="AV1036" i="2" l="1"/>
  <c r="BH1036" i="2" s="1"/>
  <c r="AB1037" i="2"/>
  <c r="AS1037" i="2"/>
  <c r="AR1037" i="2"/>
  <c r="BD1036" i="2"/>
  <c r="BB1036" i="2"/>
  <c r="BC1036" i="2"/>
  <c r="S1039" i="2"/>
  <c r="AA1039" i="2"/>
  <c r="AK1039" i="2" s="1"/>
  <c r="AT1037" i="2"/>
  <c r="AN1037" i="2"/>
  <c r="AQ1037" i="2"/>
  <c r="AM1038" i="2"/>
  <c r="AO1037" i="2"/>
  <c r="AP1037" i="2"/>
  <c r="BG1037" i="2"/>
  <c r="AZ1036" i="2"/>
  <c r="BA1036" i="2"/>
  <c r="AY1036" i="2"/>
  <c r="AX1036" i="2"/>
  <c r="L1039" i="2"/>
  <c r="T1039" i="2" s="1"/>
  <c r="N1039" i="2"/>
  <c r="P1039" i="2"/>
  <c r="Q1039" i="2"/>
  <c r="O1039" i="2"/>
  <c r="R1039" i="2"/>
  <c r="Z1039" i="2" s="1"/>
  <c r="AJ1039" i="2" s="1"/>
  <c r="M1039" i="2"/>
  <c r="V1038" i="2"/>
  <c r="AF1038" i="2" s="1"/>
  <c r="AE1038" i="2"/>
  <c r="X1038" i="2"/>
  <c r="AH1038" i="2" s="1"/>
  <c r="W1038" i="2"/>
  <c r="AG1038" i="2" s="1"/>
  <c r="AD1038" i="2"/>
  <c r="K1040" i="2"/>
  <c r="AV1037" i="2" l="1"/>
  <c r="BH1037" i="2" s="1"/>
  <c r="AB1038" i="2"/>
  <c r="BD1037" i="2"/>
  <c r="AS1038" i="2"/>
  <c r="AR1038" i="2"/>
  <c r="BB1037" i="2"/>
  <c r="BC1037" i="2"/>
  <c r="S1040" i="2"/>
  <c r="AA1040" i="2"/>
  <c r="AK1040" i="2" s="1"/>
  <c r="AT1038" i="2"/>
  <c r="AN1038" i="2"/>
  <c r="AQ1038" i="2"/>
  <c r="AO1038" i="2"/>
  <c r="AP1038" i="2"/>
  <c r="AM1039" i="2"/>
  <c r="BG1038" i="2"/>
  <c r="BA1037" i="2"/>
  <c r="AZ1037" i="2"/>
  <c r="AX1037" i="2"/>
  <c r="AY1037" i="2"/>
  <c r="L1040" i="2"/>
  <c r="T1040" i="2" s="1"/>
  <c r="N1040" i="2"/>
  <c r="P1040" i="2"/>
  <c r="X1040" i="2" s="1"/>
  <c r="Q1040" i="2"/>
  <c r="Y1040" i="2" s="1"/>
  <c r="O1040" i="2"/>
  <c r="R1040" i="2"/>
  <c r="Z1040" i="2" s="1"/>
  <c r="AJ1040" i="2" s="1"/>
  <c r="M1040" i="2"/>
  <c r="Y1039" i="2"/>
  <c r="AI1039" i="2" s="1"/>
  <c r="W1039" i="2"/>
  <c r="AG1039" i="2" s="1"/>
  <c r="X1039" i="2"/>
  <c r="AH1039" i="2" s="1"/>
  <c r="V1039" i="2"/>
  <c r="AF1039" i="2" s="1"/>
  <c r="U1039" i="2"/>
  <c r="AE1039" i="2" s="1"/>
  <c r="K1041" i="2"/>
  <c r="AD1039" i="2"/>
  <c r="BD1038" i="2" l="1"/>
  <c r="AV1038" i="2"/>
  <c r="BH1038" i="2" s="1"/>
  <c r="AB1039" i="2"/>
  <c r="BB1038" i="2"/>
  <c r="AS1039" i="2"/>
  <c r="AR1039" i="2"/>
  <c r="BC1038" i="2"/>
  <c r="S1041" i="2"/>
  <c r="AA1041" i="2"/>
  <c r="AK1041" i="2" s="1"/>
  <c r="AY1038" i="2"/>
  <c r="BA1038" i="2"/>
  <c r="AT1039" i="2"/>
  <c r="AO1039" i="2"/>
  <c r="AP1039" i="2"/>
  <c r="AM1040" i="2"/>
  <c r="AN1039" i="2"/>
  <c r="AQ1039" i="2"/>
  <c r="BG1039" i="2"/>
  <c r="AX1038" i="2"/>
  <c r="AZ1038" i="2"/>
  <c r="L1041" i="2"/>
  <c r="T1041" i="2" s="1"/>
  <c r="N1041" i="2"/>
  <c r="V1041" i="2" s="1"/>
  <c r="P1041" i="2"/>
  <c r="X1041" i="2" s="1"/>
  <c r="Q1041" i="2"/>
  <c r="Y1041" i="2" s="1"/>
  <c r="O1041" i="2"/>
  <c r="R1041" i="2"/>
  <c r="Z1041" i="2" s="1"/>
  <c r="AJ1041" i="2" s="1"/>
  <c r="M1041" i="2"/>
  <c r="AI1040" i="2"/>
  <c r="W1040" i="2"/>
  <c r="AG1040" i="2" s="1"/>
  <c r="AH1040" i="2"/>
  <c r="V1040" i="2"/>
  <c r="AF1040" i="2" s="1"/>
  <c r="U1040" i="2"/>
  <c r="AE1040" i="2" s="1"/>
  <c r="K1042" i="2"/>
  <c r="AD1040" i="2"/>
  <c r="BD1039" i="2" l="1"/>
  <c r="BB1039" i="2"/>
  <c r="BC1039" i="2"/>
  <c r="AV1039" i="2"/>
  <c r="BH1039" i="2" s="1"/>
  <c r="AB1040" i="2"/>
  <c r="AS1040" i="2"/>
  <c r="AR1040" i="2"/>
  <c r="S1042" i="2"/>
  <c r="AA1042" i="2"/>
  <c r="AK1042" i="2" s="1"/>
  <c r="AZ1039" i="2"/>
  <c r="BA1039" i="2"/>
  <c r="AY1039" i="2"/>
  <c r="AX1039" i="2"/>
  <c r="AT1040" i="2"/>
  <c r="AN1040" i="2"/>
  <c r="AQ1040" i="2"/>
  <c r="AO1040" i="2"/>
  <c r="AP1040" i="2"/>
  <c r="AM1041" i="2"/>
  <c r="BG1040" i="2"/>
  <c r="L1042" i="2"/>
  <c r="T1042" i="2" s="1"/>
  <c r="N1042" i="2"/>
  <c r="P1042" i="2"/>
  <c r="Q1042" i="2"/>
  <c r="Y1042" i="2" s="1"/>
  <c r="R1042" i="2"/>
  <c r="Z1042" i="2" s="1"/>
  <c r="AJ1042" i="2" s="1"/>
  <c r="O1042" i="2"/>
  <c r="M1042" i="2"/>
  <c r="AI1041" i="2"/>
  <c r="U1041" i="2"/>
  <c r="AE1041" i="2" s="1"/>
  <c r="AH1041" i="2"/>
  <c r="AF1041" i="2"/>
  <c r="W1041" i="2"/>
  <c r="AG1041" i="2" s="1"/>
  <c r="AD1041" i="2"/>
  <c r="K1043" i="2"/>
  <c r="BD1040" i="2" l="1"/>
  <c r="AV1040" i="2"/>
  <c r="BH1040" i="2" s="1"/>
  <c r="AB1041" i="2"/>
  <c r="AS1041" i="2"/>
  <c r="AR1041" i="2"/>
  <c r="BB1040" i="2"/>
  <c r="BC1040" i="2"/>
  <c r="S1043" i="2"/>
  <c r="AA1043" i="2" s="1"/>
  <c r="AK1043" i="2" s="1"/>
  <c r="BA1040" i="2"/>
  <c r="AZ1040" i="2"/>
  <c r="AY1040" i="2"/>
  <c r="AT1041" i="2"/>
  <c r="AM1042" i="2"/>
  <c r="AN1041" i="2"/>
  <c r="AQ1041" i="2"/>
  <c r="AO1041" i="2"/>
  <c r="AP1041" i="2"/>
  <c r="BG1041" i="2"/>
  <c r="AX1040" i="2"/>
  <c r="L1043" i="2"/>
  <c r="T1043" i="2" s="1"/>
  <c r="N1043" i="2"/>
  <c r="P1043" i="2"/>
  <c r="X1043" i="2" s="1"/>
  <c r="Q1043" i="2"/>
  <c r="O1043" i="2"/>
  <c r="R1043" i="2"/>
  <c r="Z1043" i="2" s="1"/>
  <c r="AJ1043" i="2" s="1"/>
  <c r="M1043" i="2"/>
  <c r="AI1042" i="2"/>
  <c r="V1042" i="2"/>
  <c r="AF1042" i="2" s="1"/>
  <c r="U1042" i="2"/>
  <c r="AE1042" i="2" s="1"/>
  <c r="X1042" i="2"/>
  <c r="AH1042" i="2" s="1"/>
  <c r="W1042" i="2"/>
  <c r="AG1042" i="2" s="1"/>
  <c r="K1044" i="2"/>
  <c r="AD1042" i="2"/>
  <c r="AV1041" i="2" l="1"/>
  <c r="BH1041" i="2" s="1"/>
  <c r="AB1042" i="2"/>
  <c r="BD1041" i="2"/>
  <c r="AS1042" i="2"/>
  <c r="AR1042" i="2"/>
  <c r="BB1041" i="2"/>
  <c r="BC1041" i="2"/>
  <c r="S1044" i="2"/>
  <c r="AA1044" i="2" s="1"/>
  <c r="AK1044" i="2" s="1"/>
  <c r="AZ1041" i="2"/>
  <c r="AY1041" i="2"/>
  <c r="AX1041" i="2"/>
  <c r="AT1042" i="2"/>
  <c r="BD1042" i="2" s="1"/>
  <c r="AN1042" i="2"/>
  <c r="AQ1042" i="2"/>
  <c r="AM1043" i="2"/>
  <c r="AO1042" i="2"/>
  <c r="AP1042" i="2"/>
  <c r="BG1042" i="2"/>
  <c r="BA1041" i="2"/>
  <c r="L1044" i="2"/>
  <c r="T1044" i="2" s="1"/>
  <c r="N1044" i="2"/>
  <c r="P1044" i="2"/>
  <c r="X1044" i="2" s="1"/>
  <c r="Q1044" i="2"/>
  <c r="Y1044" i="2" s="1"/>
  <c r="AI1044" i="2" s="1"/>
  <c r="O1044" i="2"/>
  <c r="R1044" i="2"/>
  <c r="Z1044" i="2" s="1"/>
  <c r="AJ1044" i="2" s="1"/>
  <c r="M1044" i="2"/>
  <c r="Y1043" i="2"/>
  <c r="AI1043" i="2" s="1"/>
  <c r="V1043" i="2"/>
  <c r="AF1043" i="2" s="1"/>
  <c r="U1043" i="2"/>
  <c r="AH1043" i="2"/>
  <c r="W1043" i="2"/>
  <c r="AG1043" i="2" s="1"/>
  <c r="K1045" i="2"/>
  <c r="AD1043" i="2"/>
  <c r="AB1043" i="2" l="1"/>
  <c r="AV1042" i="2"/>
  <c r="BH1042" i="2" s="1"/>
  <c r="AS1043" i="2"/>
  <c r="AR1043" i="2"/>
  <c r="BB1042" i="2"/>
  <c r="BC1042" i="2"/>
  <c r="S1045" i="2"/>
  <c r="AA1045" i="2" s="1"/>
  <c r="AK1045" i="2" s="1"/>
  <c r="AY1042" i="2"/>
  <c r="AZ1042" i="2"/>
  <c r="AX1042" i="2"/>
  <c r="AT1043" i="2"/>
  <c r="AQ1043" i="2"/>
  <c r="AP1043" i="2"/>
  <c r="AM1044" i="2"/>
  <c r="AO1043" i="2"/>
  <c r="AN1043" i="2"/>
  <c r="BG1043" i="2"/>
  <c r="BA1042" i="2"/>
  <c r="L1045" i="2"/>
  <c r="T1045" i="2" s="1"/>
  <c r="N1045" i="2"/>
  <c r="P1045" i="2"/>
  <c r="Q1045" i="2"/>
  <c r="Y1045" i="2" s="1"/>
  <c r="AI1045" i="2" s="1"/>
  <c r="O1045" i="2"/>
  <c r="R1045" i="2"/>
  <c r="Z1045" i="2" s="1"/>
  <c r="AJ1045" i="2" s="1"/>
  <c r="M1045" i="2"/>
  <c r="W1044" i="2"/>
  <c r="AG1044" i="2" s="1"/>
  <c r="AE1043" i="2"/>
  <c r="AH1044" i="2"/>
  <c r="V1044" i="2"/>
  <c r="U1044" i="2"/>
  <c r="AE1044" i="2" s="1"/>
  <c r="K1046" i="2"/>
  <c r="AD1044" i="2"/>
  <c r="BD1043" i="2" l="1"/>
  <c r="AV1043" i="2"/>
  <c r="BH1043" i="2" s="1"/>
  <c r="AB1044" i="2"/>
  <c r="BB1043" i="2"/>
  <c r="AR1044" i="2"/>
  <c r="AS1044" i="2"/>
  <c r="BC1043" i="2"/>
  <c r="S1046" i="2"/>
  <c r="AA1046" i="2"/>
  <c r="AK1046" i="2" s="1"/>
  <c r="AY1043" i="2"/>
  <c r="AT1044" i="2"/>
  <c r="AO1044" i="2"/>
  <c r="AP1044" i="2"/>
  <c r="AM1045" i="2"/>
  <c r="AN1044" i="2"/>
  <c r="AQ1044" i="2"/>
  <c r="BG1044" i="2"/>
  <c r="AZ1043" i="2"/>
  <c r="AX1043" i="2"/>
  <c r="BA1043" i="2"/>
  <c r="L1046" i="2"/>
  <c r="T1046" i="2" s="1"/>
  <c r="N1046" i="2"/>
  <c r="P1046" i="2"/>
  <c r="Q1046" i="2"/>
  <c r="R1046" i="2"/>
  <c r="Z1046" i="2" s="1"/>
  <c r="AJ1046" i="2" s="1"/>
  <c r="O1046" i="2"/>
  <c r="W1046" i="2" s="1"/>
  <c r="M1046" i="2"/>
  <c r="AF1044" i="2"/>
  <c r="W1045" i="2"/>
  <c r="AG1045" i="2" s="1"/>
  <c r="X1045" i="2"/>
  <c r="AH1045" i="2" s="1"/>
  <c r="V1045" i="2"/>
  <c r="AF1045" i="2" s="1"/>
  <c r="U1045" i="2"/>
  <c r="AE1045" i="2" s="1"/>
  <c r="AD1045" i="2"/>
  <c r="K1047" i="2"/>
  <c r="AB1045" i="2" l="1"/>
  <c r="AV1044" i="2"/>
  <c r="BH1044" i="2" s="1"/>
  <c r="BD1044" i="2"/>
  <c r="BC1044" i="2"/>
  <c r="BB1044" i="2"/>
  <c r="AS1045" i="2"/>
  <c r="AR1045" i="2"/>
  <c r="S1047" i="2"/>
  <c r="AA1047" i="2"/>
  <c r="AK1047" i="2" s="1"/>
  <c r="AT1045" i="2"/>
  <c r="AO1045" i="2"/>
  <c r="AP1045" i="2"/>
  <c r="AM1046" i="2"/>
  <c r="AN1045" i="2"/>
  <c r="AQ1045" i="2"/>
  <c r="BG1045" i="2"/>
  <c r="AZ1044" i="2"/>
  <c r="BA1044" i="2"/>
  <c r="AY1044" i="2"/>
  <c r="AX1044" i="2"/>
  <c r="L1047" i="2"/>
  <c r="T1047" i="2" s="1"/>
  <c r="N1047" i="2"/>
  <c r="P1047" i="2"/>
  <c r="Q1047" i="2"/>
  <c r="Y1047" i="2" s="1"/>
  <c r="AI1047" i="2" s="1"/>
  <c r="R1047" i="2"/>
  <c r="Z1047" i="2" s="1"/>
  <c r="AJ1047" i="2" s="1"/>
  <c r="O1047" i="2"/>
  <c r="W1047" i="2" s="1"/>
  <c r="M1047" i="2"/>
  <c r="Y1046" i="2"/>
  <c r="AI1046" i="2" s="1"/>
  <c r="X1046" i="2"/>
  <c r="AH1046" i="2" s="1"/>
  <c r="AG1046" i="2"/>
  <c r="V1046" i="2"/>
  <c r="U1046" i="2"/>
  <c r="AE1046" i="2" s="1"/>
  <c r="AD1046" i="2"/>
  <c r="K1048" i="2"/>
  <c r="AV1045" i="2" l="1"/>
  <c r="BH1045" i="2" s="1"/>
  <c r="AB1046" i="2"/>
  <c r="AR1046" i="2"/>
  <c r="AS1046" i="2"/>
  <c r="BB1045" i="2"/>
  <c r="BC1045" i="2"/>
  <c r="BD1045" i="2"/>
  <c r="S1048" i="2"/>
  <c r="AA1048" i="2"/>
  <c r="AK1048" i="2" s="1"/>
  <c r="AT1046" i="2"/>
  <c r="AQ1046" i="2"/>
  <c r="AO1046" i="2"/>
  <c r="AP1046" i="2"/>
  <c r="AM1047" i="2"/>
  <c r="AN1046" i="2"/>
  <c r="BG1046" i="2"/>
  <c r="AZ1045" i="2"/>
  <c r="BA1045" i="2"/>
  <c r="AY1045" i="2"/>
  <c r="AX1045" i="2"/>
  <c r="L1048" i="2"/>
  <c r="N1048" i="2"/>
  <c r="P1048" i="2"/>
  <c r="X1048" i="2" s="1"/>
  <c r="Q1048" i="2"/>
  <c r="O1048" i="2"/>
  <c r="R1048" i="2"/>
  <c r="Z1048" i="2" s="1"/>
  <c r="AJ1048" i="2" s="1"/>
  <c r="M1048" i="2"/>
  <c r="AF1046" i="2"/>
  <c r="AG1047" i="2"/>
  <c r="X1047" i="2"/>
  <c r="AH1047" i="2" s="1"/>
  <c r="V1047" i="2"/>
  <c r="AF1047" i="2" s="1"/>
  <c r="U1047" i="2"/>
  <c r="AE1047" i="2" s="1"/>
  <c r="AD1047" i="2"/>
  <c r="K1049" i="2"/>
  <c r="BD1046" i="2" l="1"/>
  <c r="AV1046" i="2"/>
  <c r="BH1046" i="2" s="1"/>
  <c r="AB1047" i="2"/>
  <c r="BC1046" i="2"/>
  <c r="AS1047" i="2"/>
  <c r="AR1047" i="2"/>
  <c r="BB1046" i="2"/>
  <c r="S1049" i="2"/>
  <c r="AA1049" i="2"/>
  <c r="AK1049" i="2" s="1"/>
  <c r="AZ1046" i="2"/>
  <c r="AY1046" i="2"/>
  <c r="BA1046" i="2"/>
  <c r="AX1046" i="2"/>
  <c r="AT1047" i="2"/>
  <c r="AQ1047" i="2"/>
  <c r="AM1048" i="2"/>
  <c r="AO1047" i="2"/>
  <c r="AP1047" i="2"/>
  <c r="AN1047" i="2"/>
  <c r="BG1047" i="2"/>
  <c r="L1049" i="2"/>
  <c r="T1049" i="2" s="1"/>
  <c r="N1049" i="2"/>
  <c r="P1049" i="2"/>
  <c r="Q1049" i="2"/>
  <c r="Y1049" i="2" s="1"/>
  <c r="AI1049" i="2" s="1"/>
  <c r="O1049" i="2"/>
  <c r="R1049" i="2"/>
  <c r="Z1049" i="2" s="1"/>
  <c r="AJ1049" i="2" s="1"/>
  <c r="M1049" i="2"/>
  <c r="Y1048" i="2"/>
  <c r="AI1048" i="2" s="1"/>
  <c r="W1048" i="2"/>
  <c r="AG1048" i="2" s="1"/>
  <c r="AH1048" i="2"/>
  <c r="T1048" i="2"/>
  <c r="V1048" i="2"/>
  <c r="AF1048" i="2" s="1"/>
  <c r="U1048" i="2"/>
  <c r="AE1048" i="2" s="1"/>
  <c r="K1050" i="2"/>
  <c r="BD1047" i="2" l="1"/>
  <c r="AB1048" i="2"/>
  <c r="AV1047" i="2"/>
  <c r="BH1047" i="2" s="1"/>
  <c r="AS1048" i="2"/>
  <c r="AR1048" i="2"/>
  <c r="BB1047" i="2"/>
  <c r="BC1047" i="2"/>
  <c r="S1050" i="2"/>
  <c r="AA1050" i="2"/>
  <c r="AK1050" i="2" s="1"/>
  <c r="AY1047" i="2"/>
  <c r="AT1048" i="2"/>
  <c r="AN1048" i="2"/>
  <c r="AM1049" i="2"/>
  <c r="AQ1048" i="2"/>
  <c r="AO1048" i="2"/>
  <c r="AP1048" i="2"/>
  <c r="BG1048" i="2"/>
  <c r="AX1047" i="2"/>
  <c r="BA1047" i="2"/>
  <c r="AZ1047" i="2"/>
  <c r="L1050" i="2"/>
  <c r="T1050" i="2" s="1"/>
  <c r="N1050" i="2"/>
  <c r="P1050" i="2"/>
  <c r="Q1050" i="2"/>
  <c r="Y1050" i="2" s="1"/>
  <c r="AI1050" i="2" s="1"/>
  <c r="R1050" i="2"/>
  <c r="Z1050" i="2" s="1"/>
  <c r="AJ1050" i="2" s="1"/>
  <c r="O1050" i="2"/>
  <c r="W1050" i="2" s="1"/>
  <c r="M1050" i="2"/>
  <c r="AD1048" i="2"/>
  <c r="W1049" i="2"/>
  <c r="AG1049" i="2" s="1"/>
  <c r="X1049" i="2"/>
  <c r="AH1049" i="2" s="1"/>
  <c r="V1049" i="2"/>
  <c r="AF1049" i="2" s="1"/>
  <c r="U1049" i="2"/>
  <c r="AE1049" i="2" s="1"/>
  <c r="K1051" i="2"/>
  <c r="AD1049" i="2"/>
  <c r="AV1048" i="2" l="1"/>
  <c r="BH1048" i="2" s="1"/>
  <c r="AB1049" i="2"/>
  <c r="AS1049" i="2"/>
  <c r="AR1049" i="2"/>
  <c r="BD1048" i="2"/>
  <c r="BB1048" i="2"/>
  <c r="BC1048" i="2"/>
  <c r="S1051" i="2"/>
  <c r="AA1051" i="2"/>
  <c r="AK1051" i="2" s="1"/>
  <c r="BA1048" i="2"/>
  <c r="AZ1048" i="2"/>
  <c r="AT1049" i="2"/>
  <c r="AN1049" i="2"/>
  <c r="AQ1049" i="2"/>
  <c r="AO1049" i="2"/>
  <c r="AP1049" i="2"/>
  <c r="AM1050" i="2"/>
  <c r="BG1049" i="2"/>
  <c r="AX1048" i="2"/>
  <c r="AY1048" i="2"/>
  <c r="L1051" i="2"/>
  <c r="T1051" i="2" s="1"/>
  <c r="N1051" i="2"/>
  <c r="P1051" i="2"/>
  <c r="Q1051" i="2"/>
  <c r="O1051" i="2"/>
  <c r="W1051" i="2" s="1"/>
  <c r="R1051" i="2"/>
  <c r="Z1051" i="2" s="1"/>
  <c r="AJ1051" i="2" s="1"/>
  <c r="M1051" i="2"/>
  <c r="X1050" i="2"/>
  <c r="AH1050" i="2" s="1"/>
  <c r="AG1050" i="2"/>
  <c r="V1050" i="2"/>
  <c r="AF1050" i="2" s="1"/>
  <c r="U1050" i="2"/>
  <c r="AD1050" i="2"/>
  <c r="K1052" i="2"/>
  <c r="BD1049" i="2" l="1"/>
  <c r="AB1050" i="2"/>
  <c r="AV1049" i="2"/>
  <c r="AS1050" i="2"/>
  <c r="AR1050" i="2"/>
  <c r="BB1049" i="2"/>
  <c r="BC1049" i="2"/>
  <c r="S1052" i="2"/>
  <c r="AA1052" i="2"/>
  <c r="AK1052" i="2" s="1"/>
  <c r="BA1049" i="2"/>
  <c r="AY1049" i="2"/>
  <c r="AT1050" i="2"/>
  <c r="AN1050" i="2"/>
  <c r="AM1051" i="2"/>
  <c r="AQ1050" i="2"/>
  <c r="AO1050" i="2"/>
  <c r="AP1050" i="2"/>
  <c r="BG1050" i="2"/>
  <c r="AX1049" i="2"/>
  <c r="AZ1049" i="2"/>
  <c r="L1052" i="2"/>
  <c r="T1052" i="2" s="1"/>
  <c r="N1052" i="2"/>
  <c r="V1052" i="2" s="1"/>
  <c r="P1052" i="2"/>
  <c r="Q1052" i="2"/>
  <c r="Y1052" i="2" s="1"/>
  <c r="AI1052" i="2" s="1"/>
  <c r="O1052" i="2"/>
  <c r="R1052" i="2"/>
  <c r="Z1052" i="2" s="1"/>
  <c r="AJ1052" i="2" s="1"/>
  <c r="M1052" i="2"/>
  <c r="Y1051" i="2"/>
  <c r="AI1051" i="2" s="1"/>
  <c r="AE1050" i="2"/>
  <c r="AG1051" i="2"/>
  <c r="X1051" i="2"/>
  <c r="AH1051" i="2" s="1"/>
  <c r="V1051" i="2"/>
  <c r="U1051" i="2"/>
  <c r="AE1051" i="2" s="1"/>
  <c r="AD1051" i="2"/>
  <c r="K1053" i="2"/>
  <c r="AV1050" i="2" l="1"/>
  <c r="BH1050" i="2" s="1"/>
  <c r="AB1051" i="2"/>
  <c r="AS1051" i="2"/>
  <c r="AR1051" i="2"/>
  <c r="BD1050" i="2"/>
  <c r="BB1050" i="2"/>
  <c r="BC1050" i="2"/>
  <c r="S1053" i="2"/>
  <c r="AA1053" i="2"/>
  <c r="AK1053" i="2" s="1"/>
  <c r="AZ1050" i="2"/>
  <c r="AY1050" i="2"/>
  <c r="BA1050" i="2"/>
  <c r="AX1050" i="2"/>
  <c r="AT1051" i="2"/>
  <c r="AO1051" i="2"/>
  <c r="AP1051" i="2"/>
  <c r="AM1052" i="2"/>
  <c r="AN1051" i="2"/>
  <c r="AQ1051" i="2"/>
  <c r="BG1051" i="2"/>
  <c r="L1053" i="2"/>
  <c r="T1053" i="2" s="1"/>
  <c r="N1053" i="2"/>
  <c r="P1053" i="2"/>
  <c r="Q1053" i="2"/>
  <c r="Y1053" i="2" s="1"/>
  <c r="AI1053" i="2" s="1"/>
  <c r="O1053" i="2"/>
  <c r="R1053" i="2"/>
  <c r="Z1053" i="2" s="1"/>
  <c r="AJ1053" i="2" s="1"/>
  <c r="M1053" i="2"/>
  <c r="AF1051" i="2"/>
  <c r="U1052" i="2"/>
  <c r="AE1052" i="2" s="1"/>
  <c r="AF1052" i="2"/>
  <c r="X1052" i="2"/>
  <c r="AH1052" i="2" s="1"/>
  <c r="W1052" i="2"/>
  <c r="AG1052" i="2" s="1"/>
  <c r="AD1052" i="2"/>
  <c r="K1054" i="2"/>
  <c r="AV1051" i="2" l="1"/>
  <c r="BH1051" i="2" s="1"/>
  <c r="AB1052" i="2"/>
  <c r="AR1052" i="2"/>
  <c r="AS1052" i="2"/>
  <c r="BD1051" i="2"/>
  <c r="BB1051" i="2"/>
  <c r="BC1051" i="2"/>
  <c r="S1054" i="2"/>
  <c r="AA1054" i="2"/>
  <c r="AK1054" i="2" s="1"/>
  <c r="AT1052" i="2"/>
  <c r="AN1052" i="2"/>
  <c r="AQ1052" i="2"/>
  <c r="AO1052" i="2"/>
  <c r="AP1052" i="2"/>
  <c r="AM1053" i="2"/>
  <c r="BG1052" i="2"/>
  <c r="AZ1051" i="2"/>
  <c r="BA1051" i="2"/>
  <c r="AY1051" i="2"/>
  <c r="AX1051" i="2"/>
  <c r="L1054" i="2"/>
  <c r="T1054" i="2" s="1"/>
  <c r="N1054" i="2"/>
  <c r="P1054" i="2"/>
  <c r="X1054" i="2" s="1"/>
  <c r="Q1054" i="2"/>
  <c r="O1054" i="2"/>
  <c r="R1054" i="2"/>
  <c r="Z1054" i="2" s="1"/>
  <c r="AJ1054" i="2" s="1"/>
  <c r="M1054" i="2"/>
  <c r="X1053" i="2"/>
  <c r="AH1053" i="2" s="1"/>
  <c r="V1053" i="2"/>
  <c r="AF1053" i="2" s="1"/>
  <c r="U1053" i="2"/>
  <c r="AE1053" i="2" s="1"/>
  <c r="W1053" i="2"/>
  <c r="AG1053" i="2" s="1"/>
  <c r="K1055" i="2"/>
  <c r="AD1053" i="2"/>
  <c r="AV1052" i="2" l="1"/>
  <c r="BH1052" i="2" s="1"/>
  <c r="AB1053" i="2"/>
  <c r="BD1052" i="2"/>
  <c r="AS1053" i="2"/>
  <c r="AR1053" i="2"/>
  <c r="BC1052" i="2"/>
  <c r="BB1052" i="2"/>
  <c r="S1055" i="2"/>
  <c r="AA1055" i="2"/>
  <c r="AK1055" i="2" s="1"/>
  <c r="AY1052" i="2"/>
  <c r="BA1052" i="2"/>
  <c r="AT1053" i="2"/>
  <c r="AO1053" i="2"/>
  <c r="AP1053" i="2"/>
  <c r="AM1054" i="2"/>
  <c r="AN1053" i="2"/>
  <c r="AQ1053" i="2"/>
  <c r="BG1053" i="2"/>
  <c r="AX1052" i="2"/>
  <c r="AZ1052" i="2"/>
  <c r="L1055" i="2"/>
  <c r="T1055" i="2" s="1"/>
  <c r="N1055" i="2"/>
  <c r="P1055" i="2"/>
  <c r="Q1055" i="2"/>
  <c r="Y1055" i="2" s="1"/>
  <c r="AI1055" i="2" s="1"/>
  <c r="O1055" i="2"/>
  <c r="R1055" i="2"/>
  <c r="Z1055" i="2" s="1"/>
  <c r="AJ1055" i="2" s="1"/>
  <c r="M1055" i="2"/>
  <c r="U1055" i="2" s="1"/>
  <c r="Y1054" i="2"/>
  <c r="AI1054" i="2" s="1"/>
  <c r="W1054" i="2"/>
  <c r="AG1054" i="2" s="1"/>
  <c r="AH1054" i="2"/>
  <c r="V1054" i="2"/>
  <c r="U1054" i="2"/>
  <c r="AE1054" i="2" s="1"/>
  <c r="K1056" i="2"/>
  <c r="AD1054" i="2"/>
  <c r="BB1053" i="2" l="1"/>
  <c r="BD1053" i="2"/>
  <c r="AV1053" i="2"/>
  <c r="BH1053" i="2" s="1"/>
  <c r="AB1054" i="2"/>
  <c r="AS1054" i="2"/>
  <c r="AR1054" i="2"/>
  <c r="BC1053" i="2"/>
  <c r="S1056" i="2"/>
  <c r="AA1056" i="2"/>
  <c r="AK1056" i="2" s="1"/>
  <c r="AT1054" i="2"/>
  <c r="AQ1054" i="2"/>
  <c r="AM1055" i="2"/>
  <c r="AO1054" i="2"/>
  <c r="AP1054" i="2"/>
  <c r="AN1054" i="2"/>
  <c r="BG1054" i="2"/>
  <c r="AZ1053" i="2"/>
  <c r="BA1053" i="2"/>
  <c r="AY1053" i="2"/>
  <c r="AX1053" i="2"/>
  <c r="L1056" i="2"/>
  <c r="T1056" i="2" s="1"/>
  <c r="N1056" i="2"/>
  <c r="V1056" i="2" s="1"/>
  <c r="P1056" i="2"/>
  <c r="Q1056" i="2"/>
  <c r="O1056" i="2"/>
  <c r="R1056" i="2"/>
  <c r="Z1056" i="2" s="1"/>
  <c r="AJ1056" i="2" s="1"/>
  <c r="M1056" i="2"/>
  <c r="U1056" i="2" s="1"/>
  <c r="X1055" i="2"/>
  <c r="AH1055" i="2" s="1"/>
  <c r="V1055" i="2"/>
  <c r="AF1055" i="2" s="1"/>
  <c r="AF1054" i="2"/>
  <c r="AE1055" i="2"/>
  <c r="W1055" i="2"/>
  <c r="AG1055" i="2" s="1"/>
  <c r="K1057" i="2"/>
  <c r="AD1055" i="2"/>
  <c r="AV1054" i="2" l="1"/>
  <c r="BH1054" i="2" s="1"/>
  <c r="AB1055" i="2"/>
  <c r="AS1055" i="2"/>
  <c r="AR1055" i="2"/>
  <c r="BB1054" i="2"/>
  <c r="BD1054" i="2"/>
  <c r="BC1054" i="2"/>
  <c r="S1057" i="2"/>
  <c r="AA1057" i="2"/>
  <c r="AK1057" i="2" s="1"/>
  <c r="AY1054" i="2"/>
  <c r="AT1055" i="2"/>
  <c r="AO1055" i="2"/>
  <c r="AP1055" i="2"/>
  <c r="AM1056" i="2"/>
  <c r="AN1055" i="2"/>
  <c r="AQ1055" i="2"/>
  <c r="BG1055" i="2"/>
  <c r="AX1054" i="2"/>
  <c r="BA1054" i="2"/>
  <c r="AZ1054" i="2"/>
  <c r="L1057" i="2"/>
  <c r="T1057" i="2" s="1"/>
  <c r="N1057" i="2"/>
  <c r="P1057" i="2"/>
  <c r="Q1057" i="2"/>
  <c r="Y1057" i="2" s="1"/>
  <c r="R1057" i="2"/>
  <c r="Z1057" i="2" s="1"/>
  <c r="AJ1057" i="2" s="1"/>
  <c r="O1057" i="2"/>
  <c r="W1057" i="2" s="1"/>
  <c r="M1057" i="2"/>
  <c r="Y1056" i="2"/>
  <c r="AI1056" i="2" s="1"/>
  <c r="AE1056" i="2"/>
  <c r="AF1056" i="2"/>
  <c r="X1056" i="2"/>
  <c r="AH1056" i="2" s="1"/>
  <c r="W1056" i="2"/>
  <c r="AG1056" i="2" s="1"/>
  <c r="AD1056" i="2"/>
  <c r="K1058" i="2"/>
  <c r="BD1055" i="2" l="1"/>
  <c r="AV1055" i="2"/>
  <c r="BH1055" i="2" s="1"/>
  <c r="AB1056" i="2"/>
  <c r="BB1055" i="2"/>
  <c r="AS1056" i="2"/>
  <c r="AR1056" i="2"/>
  <c r="BC1055" i="2"/>
  <c r="S1058" i="2"/>
  <c r="AA1058" i="2"/>
  <c r="AK1058" i="2" s="1"/>
  <c r="AZ1055" i="2"/>
  <c r="BA1055" i="2"/>
  <c r="AY1055" i="2"/>
  <c r="AX1055" i="2"/>
  <c r="AT1056" i="2"/>
  <c r="AM1057" i="2"/>
  <c r="AN1056" i="2"/>
  <c r="AQ1056" i="2"/>
  <c r="AO1056" i="2"/>
  <c r="AP1056" i="2"/>
  <c r="BG1056" i="2"/>
  <c r="L1058" i="2"/>
  <c r="T1058" i="2" s="1"/>
  <c r="N1058" i="2"/>
  <c r="P1058" i="2"/>
  <c r="X1058" i="2" s="1"/>
  <c r="Q1058" i="2"/>
  <c r="Y1058" i="2" s="1"/>
  <c r="AI1058" i="2" s="1"/>
  <c r="O1058" i="2"/>
  <c r="R1058" i="2"/>
  <c r="Z1058" i="2" s="1"/>
  <c r="AJ1058" i="2" s="1"/>
  <c r="M1058" i="2"/>
  <c r="AI1057" i="2"/>
  <c r="AG1057" i="2"/>
  <c r="X1057" i="2"/>
  <c r="AH1057" i="2" s="1"/>
  <c r="V1057" i="2"/>
  <c r="AF1057" i="2" s="1"/>
  <c r="U1057" i="2"/>
  <c r="AE1057" i="2" s="1"/>
  <c r="K1059" i="2"/>
  <c r="AD1057" i="2"/>
  <c r="AB1057" i="2" l="1"/>
  <c r="AV1056" i="2"/>
  <c r="BH1056" i="2" s="1"/>
  <c r="BB1056" i="2"/>
  <c r="AS1057" i="2"/>
  <c r="AR1057" i="2"/>
  <c r="BC1056" i="2"/>
  <c r="BD1056" i="2"/>
  <c r="AZ1056" i="2"/>
  <c r="S1059" i="2"/>
  <c r="AA1059" i="2"/>
  <c r="AK1059" i="2" s="1"/>
  <c r="AY1056" i="2"/>
  <c r="BA1056" i="2"/>
  <c r="AX1056" i="2"/>
  <c r="AT1057" i="2"/>
  <c r="AQ1057" i="2"/>
  <c r="AM1058" i="2"/>
  <c r="AO1057" i="2"/>
  <c r="AP1057" i="2"/>
  <c r="AN1057" i="2"/>
  <c r="BG1057" i="2"/>
  <c r="L1059" i="2"/>
  <c r="T1059" i="2" s="1"/>
  <c r="N1059" i="2"/>
  <c r="P1059" i="2"/>
  <c r="Q1059" i="2"/>
  <c r="O1059" i="2"/>
  <c r="W1059" i="2" s="1"/>
  <c r="R1059" i="2"/>
  <c r="Z1059" i="2" s="1"/>
  <c r="AJ1059" i="2" s="1"/>
  <c r="M1059" i="2"/>
  <c r="W1058" i="2"/>
  <c r="AG1058" i="2" s="1"/>
  <c r="AH1058" i="2"/>
  <c r="V1058" i="2"/>
  <c r="AF1058" i="2" s="1"/>
  <c r="U1058" i="2"/>
  <c r="AE1058" i="2" s="1"/>
  <c r="K1060" i="2"/>
  <c r="AD1058" i="2"/>
  <c r="AV1057" i="2" l="1"/>
  <c r="BH1057" i="2" s="1"/>
  <c r="AB1058" i="2"/>
  <c r="AS1058" i="2"/>
  <c r="AR1058" i="2"/>
  <c r="BB1057" i="2"/>
  <c r="BD1057" i="2"/>
  <c r="BC1057" i="2"/>
  <c r="S1060" i="2"/>
  <c r="AA1060" i="2"/>
  <c r="AK1060" i="2" s="1"/>
  <c r="AY1057" i="2"/>
  <c r="AT1058" i="2"/>
  <c r="BD1058" i="2" s="1"/>
  <c r="AN1058" i="2"/>
  <c r="AQ1058" i="2"/>
  <c r="AM1059" i="2"/>
  <c r="AO1058" i="2"/>
  <c r="AP1058" i="2"/>
  <c r="BG1058" i="2"/>
  <c r="AX1057" i="2"/>
  <c r="BA1057" i="2"/>
  <c r="AZ1057" i="2"/>
  <c r="L1060" i="2"/>
  <c r="T1060" i="2" s="1"/>
  <c r="N1060" i="2"/>
  <c r="P1060" i="2"/>
  <c r="X1060" i="2" s="1"/>
  <c r="Q1060" i="2"/>
  <c r="Y1060" i="2" s="1"/>
  <c r="AI1060" i="2" s="1"/>
  <c r="O1060" i="2"/>
  <c r="W1060" i="2" s="1"/>
  <c r="R1060" i="2"/>
  <c r="Z1060" i="2" s="1"/>
  <c r="AJ1060" i="2" s="1"/>
  <c r="M1060" i="2"/>
  <c r="Y1059" i="2"/>
  <c r="AI1059" i="2" s="1"/>
  <c r="AG1059" i="2"/>
  <c r="X1059" i="2"/>
  <c r="AH1059" i="2" s="1"/>
  <c r="V1059" i="2"/>
  <c r="AF1059" i="2" s="1"/>
  <c r="U1059" i="2"/>
  <c r="AE1059" i="2" s="1"/>
  <c r="K1061" i="2"/>
  <c r="AD1059" i="2"/>
  <c r="AV1058" i="2" l="1"/>
  <c r="BH1058" i="2" s="1"/>
  <c r="AB1059" i="2"/>
  <c r="BB1058" i="2"/>
  <c r="AR1059" i="2"/>
  <c r="AS1059" i="2"/>
  <c r="BC1058" i="2"/>
  <c r="S1061" i="2"/>
  <c r="AA1061" i="2"/>
  <c r="AK1061" i="2" s="1"/>
  <c r="AT1059" i="2"/>
  <c r="AN1059" i="2"/>
  <c r="AQ1059" i="2"/>
  <c r="AO1059" i="2"/>
  <c r="AP1059" i="2"/>
  <c r="AM1060" i="2"/>
  <c r="BG1059" i="2"/>
  <c r="BA1058" i="2"/>
  <c r="AZ1058" i="2"/>
  <c r="AX1058" i="2"/>
  <c r="AY1058" i="2"/>
  <c r="L1061" i="2"/>
  <c r="T1061" i="2" s="1"/>
  <c r="N1061" i="2"/>
  <c r="P1061" i="2"/>
  <c r="Q1061" i="2"/>
  <c r="Y1061" i="2" s="1"/>
  <c r="AI1061" i="2" s="1"/>
  <c r="R1061" i="2"/>
  <c r="Z1061" i="2" s="1"/>
  <c r="AJ1061" i="2" s="1"/>
  <c r="O1061" i="2"/>
  <c r="M1061" i="2"/>
  <c r="U1061" i="2" s="1"/>
  <c r="AG1060" i="2"/>
  <c r="AH1060" i="2"/>
  <c r="V1060" i="2"/>
  <c r="AF1060" i="2" s="1"/>
  <c r="U1060" i="2"/>
  <c r="AE1060" i="2" s="1"/>
  <c r="K1062" i="2"/>
  <c r="AD1060" i="2"/>
  <c r="AV1059" i="2" l="1"/>
  <c r="BH1059" i="2" s="1"/>
  <c r="AB1060" i="2"/>
  <c r="AS1060" i="2"/>
  <c r="AR1060" i="2"/>
  <c r="BC1059" i="2"/>
  <c r="BD1059" i="2"/>
  <c r="BB1059" i="2"/>
  <c r="S1062" i="2"/>
  <c r="AA1062" i="2"/>
  <c r="AK1062" i="2" s="1"/>
  <c r="BA1059" i="2"/>
  <c r="AT1060" i="2"/>
  <c r="AO1060" i="2"/>
  <c r="AP1060" i="2"/>
  <c r="AM1061" i="2"/>
  <c r="AN1060" i="2"/>
  <c r="AQ1060" i="2"/>
  <c r="BG1060" i="2"/>
  <c r="AX1059" i="2"/>
  <c r="AZ1059" i="2"/>
  <c r="AY1059" i="2"/>
  <c r="L1062" i="2"/>
  <c r="T1062" i="2" s="1"/>
  <c r="N1062" i="2"/>
  <c r="V1062" i="2" s="1"/>
  <c r="P1062" i="2"/>
  <c r="Q1062" i="2"/>
  <c r="Y1062" i="2" s="1"/>
  <c r="AI1062" i="2" s="1"/>
  <c r="O1062" i="2"/>
  <c r="R1062" i="2"/>
  <c r="Z1062" i="2" s="1"/>
  <c r="AJ1062" i="2" s="1"/>
  <c r="M1062" i="2"/>
  <c r="U1062" i="2" s="1"/>
  <c r="X1061" i="2"/>
  <c r="AH1061" i="2" s="1"/>
  <c r="V1061" i="2"/>
  <c r="AF1061" i="2" s="1"/>
  <c r="AE1061" i="2"/>
  <c r="W1061" i="2"/>
  <c r="AG1061" i="2" s="1"/>
  <c r="AD1061" i="2"/>
  <c r="K1063" i="2"/>
  <c r="BD1060" i="2" l="1"/>
  <c r="AV1060" i="2"/>
  <c r="BH1060" i="2" s="1"/>
  <c r="AB1061" i="2"/>
  <c r="BB1060" i="2"/>
  <c r="AS1061" i="2"/>
  <c r="AR1061" i="2"/>
  <c r="BC1060" i="2"/>
  <c r="S1063" i="2"/>
  <c r="AA1063" i="2"/>
  <c r="AK1063" i="2" s="1"/>
  <c r="AT1061" i="2"/>
  <c r="AO1061" i="2"/>
  <c r="AP1061" i="2"/>
  <c r="AM1062" i="2"/>
  <c r="AN1061" i="2"/>
  <c r="AQ1061" i="2"/>
  <c r="BG1061" i="2"/>
  <c r="AZ1060" i="2"/>
  <c r="BA1060" i="2"/>
  <c r="AY1060" i="2"/>
  <c r="AX1060" i="2"/>
  <c r="L1063" i="2"/>
  <c r="T1063" i="2" s="1"/>
  <c r="N1063" i="2"/>
  <c r="V1063" i="2" s="1"/>
  <c r="P1063" i="2"/>
  <c r="X1063" i="2" s="1"/>
  <c r="Q1063" i="2"/>
  <c r="Y1063" i="2" s="1"/>
  <c r="AI1063" i="2" s="1"/>
  <c r="O1063" i="2"/>
  <c r="R1063" i="2"/>
  <c r="Z1063" i="2" s="1"/>
  <c r="AJ1063" i="2" s="1"/>
  <c r="M1063" i="2"/>
  <c r="U1063" i="2" s="1"/>
  <c r="AE1062" i="2"/>
  <c r="AF1062" i="2"/>
  <c r="X1062" i="2"/>
  <c r="AH1062" i="2" s="1"/>
  <c r="W1062" i="2"/>
  <c r="AG1062" i="2" s="1"/>
  <c r="AD1062" i="2"/>
  <c r="K1064" i="2"/>
  <c r="AV1061" i="2" l="1"/>
  <c r="BH1061" i="2" s="1"/>
  <c r="AB1062" i="2"/>
  <c r="AR1062" i="2"/>
  <c r="AS1062" i="2"/>
  <c r="BB1061" i="2"/>
  <c r="BD1061" i="2"/>
  <c r="BC1061" i="2"/>
  <c r="S1064" i="2"/>
  <c r="AA1064" i="2"/>
  <c r="AK1064" i="2" s="1"/>
  <c r="AZ1061" i="2"/>
  <c r="BA1061" i="2"/>
  <c r="AY1061" i="2"/>
  <c r="AX1061" i="2"/>
  <c r="AT1062" i="2"/>
  <c r="AN1062" i="2"/>
  <c r="AO1062" i="2"/>
  <c r="AM1063" i="2"/>
  <c r="AQ1062" i="2"/>
  <c r="AP1062" i="2"/>
  <c r="BG1062" i="2"/>
  <c r="L1064" i="2"/>
  <c r="T1064" i="2" s="1"/>
  <c r="N1064" i="2"/>
  <c r="V1064" i="2" s="1"/>
  <c r="P1064" i="2"/>
  <c r="Q1064" i="2"/>
  <c r="Y1064" i="2" s="1"/>
  <c r="AI1064" i="2" s="1"/>
  <c r="O1064" i="2"/>
  <c r="R1064" i="2"/>
  <c r="Z1064" i="2" s="1"/>
  <c r="AJ1064" i="2" s="1"/>
  <c r="M1064" i="2"/>
  <c r="AH1063" i="2"/>
  <c r="AE1063" i="2"/>
  <c r="AF1063" i="2"/>
  <c r="W1063" i="2"/>
  <c r="AG1063" i="2" s="1"/>
  <c r="AD1063" i="2"/>
  <c r="K1065" i="2"/>
  <c r="AV1062" i="2" l="1"/>
  <c r="BH1062" i="2" s="1"/>
  <c r="AB1063" i="2"/>
  <c r="AS1063" i="2"/>
  <c r="AR1063" i="2"/>
  <c r="BD1062" i="2"/>
  <c r="BC1062" i="2"/>
  <c r="BB1062" i="2"/>
  <c r="S1065" i="2"/>
  <c r="AA1065" i="2"/>
  <c r="AK1065" i="2" s="1"/>
  <c r="AT1063" i="2"/>
  <c r="AN1063" i="2"/>
  <c r="AM1064" i="2"/>
  <c r="AQ1063" i="2"/>
  <c r="AO1063" i="2"/>
  <c r="AP1063" i="2"/>
  <c r="BG1063" i="2"/>
  <c r="AY1062" i="2"/>
  <c r="AZ1062" i="2"/>
  <c r="AX1062" i="2"/>
  <c r="BA1062" i="2"/>
  <c r="L1065" i="2"/>
  <c r="T1065" i="2" s="1"/>
  <c r="N1065" i="2"/>
  <c r="V1065" i="2" s="1"/>
  <c r="P1065" i="2"/>
  <c r="X1065" i="2" s="1"/>
  <c r="Q1065" i="2"/>
  <c r="Y1065" i="2" s="1"/>
  <c r="AI1065" i="2" s="1"/>
  <c r="O1065" i="2"/>
  <c r="R1065" i="2"/>
  <c r="Z1065" i="2" s="1"/>
  <c r="AJ1065" i="2" s="1"/>
  <c r="M1065" i="2"/>
  <c r="U1064" i="2"/>
  <c r="AE1064" i="2" s="1"/>
  <c r="AD1064" i="2"/>
  <c r="AF1064" i="2"/>
  <c r="X1064" i="2"/>
  <c r="AH1064" i="2" s="1"/>
  <c r="W1064" i="2"/>
  <c r="AG1064" i="2" s="1"/>
  <c r="K1066" i="2"/>
  <c r="AV1063" i="2" l="1"/>
  <c r="BH1063" i="2" s="1"/>
  <c r="AB1064" i="2"/>
  <c r="AR1064" i="2"/>
  <c r="AS1064" i="2"/>
  <c r="BD1063" i="2"/>
  <c r="BB1063" i="2"/>
  <c r="BC1063" i="2"/>
  <c r="S1066" i="2"/>
  <c r="AA1066" i="2"/>
  <c r="AK1066" i="2" s="1"/>
  <c r="BA1063" i="2"/>
  <c r="AT1064" i="2"/>
  <c r="AN1064" i="2"/>
  <c r="AM1065" i="2"/>
  <c r="AQ1064" i="2"/>
  <c r="AO1064" i="2"/>
  <c r="AP1064" i="2"/>
  <c r="BG1064" i="2"/>
  <c r="AZ1063" i="2"/>
  <c r="AX1063" i="2"/>
  <c r="AY1063" i="2"/>
  <c r="L1066" i="2"/>
  <c r="T1066" i="2" s="1"/>
  <c r="N1066" i="2"/>
  <c r="P1066" i="2"/>
  <c r="X1066" i="2" s="1"/>
  <c r="Q1066" i="2"/>
  <c r="Y1066" i="2" s="1"/>
  <c r="AI1066" i="2" s="1"/>
  <c r="O1066" i="2"/>
  <c r="R1066" i="2"/>
  <c r="Z1066" i="2" s="1"/>
  <c r="AJ1066" i="2" s="1"/>
  <c r="M1066" i="2"/>
  <c r="U1065" i="2"/>
  <c r="AF1065" i="2"/>
  <c r="AH1065" i="2"/>
  <c r="W1065" i="2"/>
  <c r="AG1065" i="2" s="1"/>
  <c r="K1067" i="2"/>
  <c r="AD1065" i="2"/>
  <c r="AV1064" i="2" l="1"/>
  <c r="BH1064" i="2" s="1"/>
  <c r="AB1065" i="2"/>
  <c r="AS1065" i="2"/>
  <c r="AR1065" i="2"/>
  <c r="BD1064" i="2"/>
  <c r="BC1064" i="2"/>
  <c r="BB1064" i="2"/>
  <c r="S1067" i="2"/>
  <c r="AA1067" i="2"/>
  <c r="AK1067" i="2" s="1"/>
  <c r="BA1064" i="2"/>
  <c r="AT1065" i="2"/>
  <c r="AN1065" i="2"/>
  <c r="AQ1065" i="2"/>
  <c r="AO1065" i="2"/>
  <c r="AP1065" i="2"/>
  <c r="AM1066" i="2"/>
  <c r="BG1065" i="2"/>
  <c r="AZ1064" i="2"/>
  <c r="AX1064" i="2"/>
  <c r="AY1064" i="2"/>
  <c r="L1067" i="2"/>
  <c r="T1067" i="2" s="1"/>
  <c r="N1067" i="2"/>
  <c r="P1067" i="2"/>
  <c r="X1067" i="2" s="1"/>
  <c r="Q1067" i="2"/>
  <c r="R1067" i="2"/>
  <c r="Z1067" i="2" s="1"/>
  <c r="AJ1067" i="2" s="1"/>
  <c r="O1067" i="2"/>
  <c r="M1067" i="2"/>
  <c r="AE1065" i="2"/>
  <c r="W1066" i="2"/>
  <c r="AG1066" i="2" s="1"/>
  <c r="AH1066" i="2"/>
  <c r="V1066" i="2"/>
  <c r="AF1066" i="2" s="1"/>
  <c r="U1066" i="2"/>
  <c r="AE1066" i="2" s="1"/>
  <c r="AD1066" i="2"/>
  <c r="K1068" i="2"/>
  <c r="BD1065" i="2" l="1"/>
  <c r="AV1065" i="2"/>
  <c r="AB1066" i="2"/>
  <c r="AS1066" i="2"/>
  <c r="AR1066" i="2"/>
  <c r="BB1065" i="2"/>
  <c r="BC1065" i="2"/>
  <c r="S1068" i="2"/>
  <c r="AA1068" i="2"/>
  <c r="AK1068" i="2" s="1"/>
  <c r="AY1065" i="2"/>
  <c r="BA1065" i="2"/>
  <c r="AT1066" i="2"/>
  <c r="BD1066" i="2" s="1"/>
  <c r="AO1066" i="2"/>
  <c r="AP1066" i="2"/>
  <c r="AM1067" i="2"/>
  <c r="AN1066" i="2"/>
  <c r="AQ1066" i="2"/>
  <c r="BG1066" i="2"/>
  <c r="AX1065" i="2"/>
  <c r="AZ1065" i="2"/>
  <c r="L1068" i="2"/>
  <c r="T1068" i="2" s="1"/>
  <c r="N1068" i="2"/>
  <c r="P1068" i="2"/>
  <c r="Q1068" i="2"/>
  <c r="Y1068" i="2" s="1"/>
  <c r="AI1068" i="2" s="1"/>
  <c r="O1068" i="2"/>
  <c r="R1068" i="2"/>
  <c r="Z1068" i="2" s="1"/>
  <c r="AJ1068" i="2" s="1"/>
  <c r="M1068" i="2"/>
  <c r="U1068" i="2" s="1"/>
  <c r="Y1067" i="2"/>
  <c r="AI1067" i="2" s="1"/>
  <c r="V1067" i="2"/>
  <c r="AF1067" i="2" s="1"/>
  <c r="U1067" i="2"/>
  <c r="AE1067" i="2" s="1"/>
  <c r="AH1067" i="2"/>
  <c r="W1067" i="2"/>
  <c r="AG1067" i="2" s="1"/>
  <c r="K1069" i="2"/>
  <c r="AD1067" i="2"/>
  <c r="AV1066" i="2" l="1"/>
  <c r="AB1067" i="2"/>
  <c r="BB1066" i="2"/>
  <c r="AS1067" i="2"/>
  <c r="AR1067" i="2"/>
  <c r="BC1066" i="2"/>
  <c r="S1069" i="2"/>
  <c r="AA1069" i="2"/>
  <c r="AK1069" i="2" s="1"/>
  <c r="AZ1066" i="2"/>
  <c r="BA1066" i="2"/>
  <c r="AY1066" i="2"/>
  <c r="AX1066" i="2"/>
  <c r="BH1066" i="2"/>
  <c r="AT1067" i="2"/>
  <c r="AN1067" i="2"/>
  <c r="AQ1067" i="2"/>
  <c r="AO1067" i="2"/>
  <c r="AP1067" i="2"/>
  <c r="AM1068" i="2"/>
  <c r="BG1067" i="2"/>
  <c r="L1069" i="2"/>
  <c r="T1069" i="2" s="1"/>
  <c r="N1069" i="2"/>
  <c r="P1069" i="2"/>
  <c r="Q1069" i="2"/>
  <c r="Y1069" i="2" s="1"/>
  <c r="AI1069" i="2" s="1"/>
  <c r="R1069" i="2"/>
  <c r="Z1069" i="2" s="1"/>
  <c r="AJ1069" i="2" s="1"/>
  <c r="O1069" i="2"/>
  <c r="M1069" i="2"/>
  <c r="V1068" i="2"/>
  <c r="AF1068" i="2" s="1"/>
  <c r="AE1068" i="2"/>
  <c r="X1068" i="2"/>
  <c r="AH1068" i="2" s="1"/>
  <c r="W1068" i="2"/>
  <c r="AG1068" i="2" s="1"/>
  <c r="K1070" i="2"/>
  <c r="AD1068" i="2"/>
  <c r="AV1067" i="2" l="1"/>
  <c r="BH1067" i="2" s="1"/>
  <c r="AB1068" i="2"/>
  <c r="AS1068" i="2"/>
  <c r="AR1068" i="2"/>
  <c r="BB1067" i="2"/>
  <c r="BC1067" i="2"/>
  <c r="BD1067" i="2"/>
  <c r="S1070" i="2"/>
  <c r="AA1070" i="2"/>
  <c r="AK1070" i="2" s="1"/>
  <c r="BA1067" i="2"/>
  <c r="AY1067" i="2"/>
  <c r="AZ1067" i="2"/>
  <c r="AT1068" i="2"/>
  <c r="AN1068" i="2"/>
  <c r="AM1069" i="2"/>
  <c r="AQ1068" i="2"/>
  <c r="AO1068" i="2"/>
  <c r="AP1068" i="2"/>
  <c r="BG1068" i="2"/>
  <c r="AX1067" i="2"/>
  <c r="L1070" i="2"/>
  <c r="T1070" i="2" s="1"/>
  <c r="N1070" i="2"/>
  <c r="P1070" i="2"/>
  <c r="Q1070" i="2"/>
  <c r="O1070" i="2"/>
  <c r="R1070" i="2"/>
  <c r="Z1070" i="2" s="1"/>
  <c r="AJ1070" i="2" s="1"/>
  <c r="M1070" i="2"/>
  <c r="U1070" i="2" s="1"/>
  <c r="W1069" i="2"/>
  <c r="AG1069" i="2" s="1"/>
  <c r="X1069" i="2"/>
  <c r="AH1069" i="2" s="1"/>
  <c r="V1069" i="2"/>
  <c r="AF1069" i="2" s="1"/>
  <c r="U1069" i="2"/>
  <c r="AE1069" i="2" s="1"/>
  <c r="AD1069" i="2"/>
  <c r="K1071" i="2"/>
  <c r="BD1068" i="2" l="1"/>
  <c r="AV1068" i="2"/>
  <c r="BH1068" i="2" s="1"/>
  <c r="AB1069" i="2"/>
  <c r="BB1068" i="2"/>
  <c r="AS1069" i="2"/>
  <c r="AR1069" i="2"/>
  <c r="BC1068" i="2"/>
  <c r="S1071" i="2"/>
  <c r="AA1071" i="2"/>
  <c r="AK1071" i="2" s="1"/>
  <c r="AZ1068" i="2"/>
  <c r="AT1069" i="2"/>
  <c r="AQ1069" i="2"/>
  <c r="AO1069" i="2"/>
  <c r="AP1069" i="2"/>
  <c r="AM1070" i="2"/>
  <c r="AN1069" i="2"/>
  <c r="BG1069" i="2"/>
  <c r="AX1068" i="2"/>
  <c r="AY1068" i="2"/>
  <c r="BA1068" i="2"/>
  <c r="L1071" i="2"/>
  <c r="T1071" i="2" s="1"/>
  <c r="N1071" i="2"/>
  <c r="P1071" i="2"/>
  <c r="X1071" i="2" s="1"/>
  <c r="Q1071" i="2"/>
  <c r="Y1071" i="2" s="1"/>
  <c r="O1071" i="2"/>
  <c r="R1071" i="2"/>
  <c r="Z1071" i="2" s="1"/>
  <c r="AJ1071" i="2" s="1"/>
  <c r="M1071" i="2"/>
  <c r="Y1070" i="2"/>
  <c r="AI1070" i="2" s="1"/>
  <c r="V1070" i="2"/>
  <c r="AF1070" i="2" s="1"/>
  <c r="AE1070" i="2"/>
  <c r="X1070" i="2"/>
  <c r="W1070" i="2"/>
  <c r="AG1070" i="2" s="1"/>
  <c r="K1072" i="2"/>
  <c r="AD1070" i="2"/>
  <c r="BC1069" i="2" l="1"/>
  <c r="BD1069" i="2"/>
  <c r="BB1069" i="2"/>
  <c r="AV1069" i="2"/>
  <c r="BH1069" i="2" s="1"/>
  <c r="AB1070" i="2"/>
  <c r="AS1070" i="2"/>
  <c r="AR1070" i="2"/>
  <c r="S1072" i="2"/>
  <c r="AA1072" i="2"/>
  <c r="AK1072" i="2" s="1"/>
  <c r="AY1069" i="2"/>
  <c r="BA1069" i="2"/>
  <c r="AX1069" i="2"/>
  <c r="AT1070" i="2"/>
  <c r="AQ1070" i="2"/>
  <c r="AO1070" i="2"/>
  <c r="AP1070" i="2"/>
  <c r="AM1071" i="2"/>
  <c r="AN1070" i="2"/>
  <c r="BG1070" i="2"/>
  <c r="AZ1069" i="2"/>
  <c r="L1072" i="2"/>
  <c r="T1072" i="2" s="1"/>
  <c r="N1072" i="2"/>
  <c r="P1072" i="2"/>
  <c r="Q1072" i="2"/>
  <c r="O1072" i="2"/>
  <c r="R1072" i="2"/>
  <c r="Z1072" i="2" s="1"/>
  <c r="AJ1072" i="2" s="1"/>
  <c r="M1072" i="2"/>
  <c r="U1072" i="2" s="1"/>
  <c r="AI1071" i="2"/>
  <c r="V1071" i="2"/>
  <c r="AF1071" i="2" s="1"/>
  <c r="U1071" i="2"/>
  <c r="AE1071" i="2" s="1"/>
  <c r="AH1070" i="2"/>
  <c r="AH1071" i="2"/>
  <c r="W1071" i="2"/>
  <c r="AG1071" i="2" s="1"/>
  <c r="AD1071" i="2"/>
  <c r="K1073" i="2"/>
  <c r="BD1070" i="2" l="1"/>
  <c r="AB1071" i="2"/>
  <c r="AV1070" i="2"/>
  <c r="BH1070" i="2" s="1"/>
  <c r="AS1071" i="2"/>
  <c r="AR1071" i="2"/>
  <c r="BB1070" i="2"/>
  <c r="BC1070" i="2"/>
  <c r="S1073" i="2"/>
  <c r="AA1073" i="2"/>
  <c r="AK1073" i="2" s="1"/>
  <c r="AT1071" i="2"/>
  <c r="AO1071" i="2"/>
  <c r="AP1071" i="2"/>
  <c r="AM1072" i="2"/>
  <c r="AN1071" i="2"/>
  <c r="AQ1071" i="2"/>
  <c r="BG1071" i="2"/>
  <c r="AZ1070" i="2"/>
  <c r="AY1070" i="2"/>
  <c r="AX1070" i="2"/>
  <c r="BA1070" i="2"/>
  <c r="L1073" i="2"/>
  <c r="T1073" i="2" s="1"/>
  <c r="N1073" i="2"/>
  <c r="P1073" i="2"/>
  <c r="Q1073" i="2"/>
  <c r="Y1073" i="2" s="1"/>
  <c r="AI1073" i="2" s="1"/>
  <c r="R1073" i="2"/>
  <c r="Z1073" i="2" s="1"/>
  <c r="AJ1073" i="2" s="1"/>
  <c r="O1073" i="2"/>
  <c r="W1073" i="2" s="1"/>
  <c r="M1073" i="2"/>
  <c r="Y1072" i="2"/>
  <c r="AI1072" i="2" s="1"/>
  <c r="V1072" i="2"/>
  <c r="AF1072" i="2" s="1"/>
  <c r="AE1072" i="2"/>
  <c r="X1072" i="2"/>
  <c r="AH1072" i="2" s="1"/>
  <c r="W1072" i="2"/>
  <c r="AG1072" i="2" s="1"/>
  <c r="AD1072" i="2"/>
  <c r="K1074" i="2"/>
  <c r="BH89" i="2"/>
  <c r="BH985" i="2"/>
  <c r="BH1065" i="2"/>
  <c r="BH953" i="2"/>
  <c r="BH905" i="2"/>
  <c r="BH745" i="2"/>
  <c r="BH697" i="2"/>
  <c r="BH649" i="2"/>
  <c r="BH489" i="2"/>
  <c r="BH441" i="2"/>
  <c r="BH393" i="2"/>
  <c r="BH233" i="2"/>
  <c r="BH185" i="2"/>
  <c r="BH137" i="2"/>
  <c r="BH969" i="2"/>
  <c r="BH937" i="2"/>
  <c r="BH921" i="2"/>
  <c r="BH889" i="2"/>
  <c r="BH857" i="2"/>
  <c r="BH841" i="2"/>
  <c r="BH809" i="2"/>
  <c r="BH793" i="2"/>
  <c r="BH761" i="2"/>
  <c r="BH729" i="2"/>
  <c r="BH713" i="2"/>
  <c r="BH681" i="2"/>
  <c r="BH665" i="2"/>
  <c r="BH633" i="2"/>
  <c r="BH601" i="2"/>
  <c r="BH585" i="2"/>
  <c r="BH553" i="2"/>
  <c r="BH537" i="2"/>
  <c r="BH505" i="2"/>
  <c r="BH473" i="2"/>
  <c r="BH457" i="2"/>
  <c r="BH425" i="2"/>
  <c r="BH409" i="2"/>
  <c r="BH377" i="2"/>
  <c r="BH345" i="2"/>
  <c r="BH329" i="2"/>
  <c r="BH297" i="2"/>
  <c r="BH281" i="2"/>
  <c r="BH249" i="2"/>
  <c r="BH217" i="2"/>
  <c r="BH201" i="2"/>
  <c r="BH169" i="2"/>
  <c r="BH153" i="2"/>
  <c r="BH121" i="2"/>
  <c r="BH1017" i="2"/>
  <c r="BH1001" i="2"/>
  <c r="BH1049" i="2"/>
  <c r="BH873" i="2"/>
  <c r="BH825" i="2"/>
  <c r="BH777" i="2"/>
  <c r="BH617" i="2"/>
  <c r="BH569" i="2"/>
  <c r="BH521" i="2"/>
  <c r="BH361" i="2"/>
  <c r="BH313" i="2"/>
  <c r="BH265" i="2"/>
  <c r="BH105" i="2"/>
  <c r="BH1033" i="2"/>
  <c r="AV1071" i="2" l="1"/>
  <c r="BH1071" i="2" s="1"/>
  <c r="AB1072" i="2"/>
  <c r="AR1072" i="2"/>
  <c r="AS1072" i="2"/>
  <c r="BD1071" i="2"/>
  <c r="BB1071" i="2"/>
  <c r="BC1071" i="2"/>
  <c r="S1074" i="2"/>
  <c r="AA1074" i="2"/>
  <c r="AK1074" i="2" s="1"/>
  <c r="AZ1071" i="2"/>
  <c r="AT1072" i="2"/>
  <c r="AO1072" i="2"/>
  <c r="AP1072" i="2"/>
  <c r="AM1073" i="2"/>
  <c r="AN1072" i="2"/>
  <c r="AQ1072" i="2"/>
  <c r="BG1072" i="2"/>
  <c r="BA1071" i="2"/>
  <c r="AY1071" i="2"/>
  <c r="AX1071" i="2"/>
  <c r="L1074" i="2"/>
  <c r="T1074" i="2" s="1"/>
  <c r="N1074" i="2"/>
  <c r="P1074" i="2"/>
  <c r="X1074" i="2" s="1"/>
  <c r="Q1074" i="2"/>
  <c r="R1074" i="2"/>
  <c r="Z1074" i="2" s="1"/>
  <c r="AJ1074" i="2" s="1"/>
  <c r="O1074" i="2"/>
  <c r="M1074" i="2"/>
  <c r="AG1073" i="2"/>
  <c r="X1073" i="2"/>
  <c r="AH1073" i="2" s="1"/>
  <c r="V1073" i="2"/>
  <c r="AF1073" i="2" s="1"/>
  <c r="U1073" i="2"/>
  <c r="AD1073" i="2"/>
  <c r="K1075" i="2"/>
  <c r="BD1072" i="2" l="1"/>
  <c r="AB1073" i="2"/>
  <c r="AV1072" i="2"/>
  <c r="BH1072" i="2" s="1"/>
  <c r="BC1072" i="2"/>
  <c r="AR1073" i="2"/>
  <c r="AS1073" i="2"/>
  <c r="BB1072" i="2"/>
  <c r="S1075" i="2"/>
  <c r="AA1075" i="2"/>
  <c r="AK1075" i="2" s="1"/>
  <c r="AZ1072" i="2"/>
  <c r="BA1072" i="2"/>
  <c r="AY1072" i="2"/>
  <c r="AX1072" i="2"/>
  <c r="AT1073" i="2"/>
  <c r="AN1073" i="2"/>
  <c r="AQ1073" i="2"/>
  <c r="AM1074" i="2"/>
  <c r="AO1073" i="2"/>
  <c r="AP1073" i="2"/>
  <c r="BG1073" i="2"/>
  <c r="L1075" i="2"/>
  <c r="T1075" i="2" s="1"/>
  <c r="N1075" i="2"/>
  <c r="V1075" i="2" s="1"/>
  <c r="P1075" i="2"/>
  <c r="Q1075" i="2"/>
  <c r="Y1075" i="2" s="1"/>
  <c r="O1075" i="2"/>
  <c r="R1075" i="2"/>
  <c r="Z1075" i="2" s="1"/>
  <c r="AJ1075" i="2" s="1"/>
  <c r="M1075" i="2"/>
  <c r="Y1074" i="2"/>
  <c r="AI1074" i="2" s="1"/>
  <c r="W1074" i="2"/>
  <c r="AG1074" i="2" s="1"/>
  <c r="AE1073" i="2"/>
  <c r="AH1074" i="2"/>
  <c r="V1074" i="2"/>
  <c r="AF1074" i="2" s="1"/>
  <c r="U1074" i="2"/>
  <c r="AE1074" i="2" s="1"/>
  <c r="AD1074" i="2"/>
  <c r="K1076" i="2"/>
  <c r="BD1073" i="2" l="1"/>
  <c r="AV1073" i="2"/>
  <c r="AB1074" i="2"/>
  <c r="AR1074" i="2"/>
  <c r="AS1074" i="2"/>
  <c r="BC1073" i="2"/>
  <c r="BB1073" i="2"/>
  <c r="S1076" i="2"/>
  <c r="AA1076" i="2"/>
  <c r="AK1076" i="2" s="1"/>
  <c r="AZ1073" i="2"/>
  <c r="BA1073" i="2"/>
  <c r="AT1074" i="2"/>
  <c r="AQ1074" i="2"/>
  <c r="AO1074" i="2"/>
  <c r="AP1074" i="2"/>
  <c r="AM1075" i="2"/>
  <c r="AN1074" i="2"/>
  <c r="BG1074" i="2"/>
  <c r="AX1073" i="2"/>
  <c r="BH1073" i="2"/>
  <c r="AY1073" i="2"/>
  <c r="L1076" i="2"/>
  <c r="T1076" i="2" s="1"/>
  <c r="N1076" i="2"/>
  <c r="P1076" i="2"/>
  <c r="Q1076" i="2"/>
  <c r="Y1076" i="2" s="1"/>
  <c r="AI1076" i="2" s="1"/>
  <c r="O1076" i="2"/>
  <c r="R1076" i="2"/>
  <c r="Z1076" i="2" s="1"/>
  <c r="AJ1076" i="2" s="1"/>
  <c r="M1076" i="2"/>
  <c r="U1076" i="2" s="1"/>
  <c r="AI1075" i="2"/>
  <c r="X1075" i="2"/>
  <c r="AH1075" i="2" s="1"/>
  <c r="U1075" i="2"/>
  <c r="AE1075" i="2" s="1"/>
  <c r="AF1075" i="2"/>
  <c r="W1075" i="2"/>
  <c r="AG1075" i="2" s="1"/>
  <c r="AD1075" i="2"/>
  <c r="K1077" i="2"/>
  <c r="BD1074" i="2" l="1"/>
  <c r="AV1074" i="2"/>
  <c r="BH1074" i="2" s="1"/>
  <c r="AB1075" i="2"/>
  <c r="AS1075" i="2"/>
  <c r="AR1075" i="2"/>
  <c r="BC1074" i="2"/>
  <c r="BB1074" i="2"/>
  <c r="S1077" i="2"/>
  <c r="AA1077" i="2"/>
  <c r="AK1077" i="2" s="1"/>
  <c r="BA1074" i="2"/>
  <c r="AZ1074" i="2"/>
  <c r="AY1074" i="2"/>
  <c r="AX1074" i="2"/>
  <c r="AT1075" i="2"/>
  <c r="AN1075" i="2"/>
  <c r="AQ1075" i="2"/>
  <c r="AO1075" i="2"/>
  <c r="AP1075" i="2"/>
  <c r="AM1076" i="2"/>
  <c r="BG1075" i="2"/>
  <c r="L1077" i="2"/>
  <c r="T1077" i="2" s="1"/>
  <c r="N1077" i="2"/>
  <c r="P1077" i="2"/>
  <c r="Q1077" i="2"/>
  <c r="O1077" i="2"/>
  <c r="W1077" i="2" s="1"/>
  <c r="R1077" i="2"/>
  <c r="Z1077" i="2" s="1"/>
  <c r="AJ1077" i="2" s="1"/>
  <c r="M1077" i="2"/>
  <c r="V1076" i="2"/>
  <c r="AF1076" i="2" s="1"/>
  <c r="AE1076" i="2"/>
  <c r="X1076" i="2"/>
  <c r="AH1076" i="2" s="1"/>
  <c r="W1076" i="2"/>
  <c r="K1078" i="2"/>
  <c r="AD1076" i="2"/>
  <c r="AV1075" i="2" l="1"/>
  <c r="BH1075" i="2" s="1"/>
  <c r="AB1076" i="2"/>
  <c r="AR1076" i="2"/>
  <c r="AS1076" i="2"/>
  <c r="BB1075" i="2"/>
  <c r="BD1075" i="2"/>
  <c r="BC1075" i="2"/>
  <c r="S1078" i="2"/>
  <c r="AA1078" i="2"/>
  <c r="AK1078" i="2"/>
  <c r="AZ1075" i="2"/>
  <c r="AY1075" i="2"/>
  <c r="BA1075" i="2"/>
  <c r="AT1076" i="2"/>
  <c r="AN1076" i="2"/>
  <c r="AQ1076" i="2"/>
  <c r="AM1077" i="2"/>
  <c r="AO1076" i="2"/>
  <c r="AP1076" i="2"/>
  <c r="BG1076" i="2"/>
  <c r="AX1075" i="2"/>
  <c r="L1078" i="2"/>
  <c r="T1078" i="2" s="1"/>
  <c r="N1078" i="2"/>
  <c r="V1078" i="2" s="1"/>
  <c r="AF1078" i="2" s="1"/>
  <c r="P1078" i="2"/>
  <c r="X1078" i="2" s="1"/>
  <c r="Q1078" i="2"/>
  <c r="Y1078" i="2" s="1"/>
  <c r="AI1078" i="2" s="1"/>
  <c r="R1078" i="2"/>
  <c r="Z1078" i="2" s="1"/>
  <c r="AJ1078" i="2" s="1"/>
  <c r="O1078" i="2"/>
  <c r="M1078" i="2"/>
  <c r="Y1077" i="2"/>
  <c r="AI1077" i="2" s="1"/>
  <c r="AG1076" i="2"/>
  <c r="AG1077" i="2"/>
  <c r="X1077" i="2"/>
  <c r="AH1077" i="2" s="1"/>
  <c r="V1077" i="2"/>
  <c r="AF1077" i="2" s="1"/>
  <c r="U1077" i="2"/>
  <c r="AE1077" i="2" s="1"/>
  <c r="K1079" i="2"/>
  <c r="AD1077" i="2"/>
  <c r="AB1077" i="2" l="1"/>
  <c r="AV1076" i="2"/>
  <c r="BH1076" i="2" s="1"/>
  <c r="AS1077" i="2"/>
  <c r="AR1077" i="2"/>
  <c r="BC1076" i="2"/>
  <c r="BD1076" i="2"/>
  <c r="BB1076" i="2"/>
  <c r="S1079" i="2"/>
  <c r="AA1079" i="2"/>
  <c r="AK1079" i="2"/>
  <c r="AY1076" i="2"/>
  <c r="AZ1076" i="2"/>
  <c r="AX1076" i="2"/>
  <c r="AT1077" i="2"/>
  <c r="AO1077" i="2"/>
  <c r="AP1077" i="2"/>
  <c r="AM1078" i="2"/>
  <c r="AN1077" i="2"/>
  <c r="AQ1077" i="2"/>
  <c r="BG1077" i="2"/>
  <c r="BA1076" i="2"/>
  <c r="L1079" i="2"/>
  <c r="T1079" i="2" s="1"/>
  <c r="N1079" i="2"/>
  <c r="V1079" i="2" s="1"/>
  <c r="AF1079" i="2" s="1"/>
  <c r="P1079" i="2"/>
  <c r="X1079" i="2" s="1"/>
  <c r="Q1079" i="2"/>
  <c r="Y1079" i="2" s="1"/>
  <c r="AI1079" i="2" s="1"/>
  <c r="R1079" i="2"/>
  <c r="Z1079" i="2" s="1"/>
  <c r="AJ1079" i="2" s="1"/>
  <c r="O1079" i="2"/>
  <c r="M1079" i="2"/>
  <c r="W1078" i="2"/>
  <c r="AG1078" i="2" s="1"/>
  <c r="AH1078" i="2"/>
  <c r="U1078" i="2"/>
  <c r="AE1078" i="2" s="1"/>
  <c r="AD1078" i="2"/>
  <c r="K1080" i="2"/>
  <c r="AV1077" i="2" l="1"/>
  <c r="BH1077" i="2" s="1"/>
  <c r="AB1078" i="2"/>
  <c r="AS1078" i="2"/>
  <c r="AR1078" i="2"/>
  <c r="BD1077" i="2"/>
  <c r="BB1077" i="2"/>
  <c r="BC1077" i="2"/>
  <c r="S1080" i="2"/>
  <c r="AA1080" i="2"/>
  <c r="AK1080" i="2"/>
  <c r="AZ1077" i="2"/>
  <c r="AX1077" i="2"/>
  <c r="AT1078" i="2"/>
  <c r="AQ1078" i="2"/>
  <c r="AO1078" i="2"/>
  <c r="AP1078" i="2"/>
  <c r="AM1079" i="2"/>
  <c r="AN1078" i="2"/>
  <c r="BG1078" i="2"/>
  <c r="BA1077" i="2"/>
  <c r="AY1077" i="2"/>
  <c r="L1080" i="2"/>
  <c r="T1080" i="2" s="1"/>
  <c r="N1080" i="2"/>
  <c r="P1080" i="2"/>
  <c r="Q1080" i="2"/>
  <c r="Y1080" i="2" s="1"/>
  <c r="AI1080" i="2" s="1"/>
  <c r="O1080" i="2"/>
  <c r="R1080" i="2"/>
  <c r="Z1080" i="2" s="1"/>
  <c r="AJ1080" i="2" s="1"/>
  <c r="M1080" i="2"/>
  <c r="U1080" i="2" s="1"/>
  <c r="AE1080" i="2" s="1"/>
  <c r="U1079" i="2"/>
  <c r="AE1079" i="2" s="1"/>
  <c r="AH1079" i="2"/>
  <c r="W1079" i="2"/>
  <c r="AG1079" i="2" s="1"/>
  <c r="AD1079" i="2"/>
  <c r="K1081" i="2"/>
  <c r="AV1078" i="2" l="1"/>
  <c r="BH1078" i="2" s="1"/>
  <c r="AB1079" i="2"/>
  <c r="AS1079" i="2"/>
  <c r="AR1079" i="2"/>
  <c r="BB1078" i="2"/>
  <c r="BD1078" i="2"/>
  <c r="BC1078" i="2"/>
  <c r="S1081" i="2"/>
  <c r="AA1081" i="2"/>
  <c r="AK1081" i="2" s="1"/>
  <c r="AZ1078" i="2"/>
  <c r="AY1078" i="2"/>
  <c r="BA1078" i="2"/>
  <c r="AX1078" i="2"/>
  <c r="AT1079" i="2"/>
  <c r="AO1079" i="2"/>
  <c r="AP1079" i="2"/>
  <c r="AM1080" i="2"/>
  <c r="AN1079" i="2"/>
  <c r="AQ1079" i="2"/>
  <c r="BG1079" i="2"/>
  <c r="L1081" i="2"/>
  <c r="T1081" i="2" s="1"/>
  <c r="N1081" i="2"/>
  <c r="P1081" i="2"/>
  <c r="X1081" i="2" s="1"/>
  <c r="AH1081" i="2" s="1"/>
  <c r="Q1081" i="2"/>
  <c r="Y1081" i="2" s="1"/>
  <c r="AI1081" i="2" s="1"/>
  <c r="O1081" i="2"/>
  <c r="W1081" i="2" s="1"/>
  <c r="AG1081" i="2" s="1"/>
  <c r="R1081" i="2"/>
  <c r="Z1081" i="2" s="1"/>
  <c r="AJ1081" i="2" s="1"/>
  <c r="M1081" i="2"/>
  <c r="U1081" i="2" s="1"/>
  <c r="AE1081" i="2" s="1"/>
  <c r="V1080" i="2"/>
  <c r="AF1080" i="2" s="1"/>
  <c r="X1080" i="2"/>
  <c r="AH1080" i="2" s="1"/>
  <c r="W1080" i="2"/>
  <c r="AG1080" i="2" s="1"/>
  <c r="AD1080" i="2"/>
  <c r="K1082" i="2"/>
  <c r="AV1079" i="2" l="1"/>
  <c r="BH1079" i="2" s="1"/>
  <c r="AB1080" i="2"/>
  <c r="AR1080" i="2"/>
  <c r="AS1080" i="2"/>
  <c r="BD1079" i="2"/>
  <c r="BB1079" i="2"/>
  <c r="BC1079" i="2"/>
  <c r="S1082" i="2"/>
  <c r="AA1082" i="2" s="1"/>
  <c r="AK1082" i="2" s="1"/>
  <c r="AZ1079" i="2"/>
  <c r="AT1080" i="2"/>
  <c r="AO1080" i="2"/>
  <c r="AP1080" i="2"/>
  <c r="AM1081" i="2"/>
  <c r="AN1080" i="2"/>
  <c r="AQ1080" i="2"/>
  <c r="BG1080" i="2"/>
  <c r="BA1079" i="2"/>
  <c r="AY1079" i="2"/>
  <c r="AX1079" i="2"/>
  <c r="L1082" i="2"/>
  <c r="T1082" i="2" s="1"/>
  <c r="N1082" i="2"/>
  <c r="P1082" i="2"/>
  <c r="X1082" i="2" s="1"/>
  <c r="AH1082" i="2" s="1"/>
  <c r="Q1082" i="2"/>
  <c r="Y1082" i="2" s="1"/>
  <c r="AI1082" i="2" s="1"/>
  <c r="O1082" i="2"/>
  <c r="W1082" i="2" s="1"/>
  <c r="AG1082" i="2" s="1"/>
  <c r="R1082" i="2"/>
  <c r="Z1082" i="2" s="1"/>
  <c r="AJ1082" i="2" s="1"/>
  <c r="M1082" i="2"/>
  <c r="U1082" i="2" s="1"/>
  <c r="AE1082" i="2" s="1"/>
  <c r="V1081" i="2"/>
  <c r="AF1081" i="2" s="1"/>
  <c r="AD1081" i="2"/>
  <c r="K1083" i="2"/>
  <c r="AB1081" i="2" l="1"/>
  <c r="AV1080" i="2"/>
  <c r="BH1080" i="2" s="1"/>
  <c r="BD1080" i="2"/>
  <c r="AR1081" i="2"/>
  <c r="AS1081" i="2"/>
  <c r="BC1080" i="2"/>
  <c r="BB1080" i="2"/>
  <c r="S1083" i="2"/>
  <c r="AA1083" i="2"/>
  <c r="AK1083" i="2" s="1"/>
  <c r="AZ1080" i="2"/>
  <c r="AT1081" i="2"/>
  <c r="AQ1081" i="2"/>
  <c r="AO1081" i="2"/>
  <c r="AP1081" i="2"/>
  <c r="AM1082" i="2"/>
  <c r="AN1081" i="2"/>
  <c r="BG1081" i="2"/>
  <c r="BA1080" i="2"/>
  <c r="AY1080" i="2"/>
  <c r="AX1080" i="2"/>
  <c r="L1083" i="2"/>
  <c r="T1083" i="2" s="1"/>
  <c r="N1083" i="2"/>
  <c r="V1083" i="2" s="1"/>
  <c r="P1083" i="2"/>
  <c r="Q1083" i="2"/>
  <c r="Y1083" i="2" s="1"/>
  <c r="AI1083" i="2" s="1"/>
  <c r="R1083" i="2"/>
  <c r="Z1083" i="2" s="1"/>
  <c r="AJ1083" i="2" s="1"/>
  <c r="O1083" i="2"/>
  <c r="M1083" i="2"/>
  <c r="U1083" i="2" s="1"/>
  <c r="AE1083" i="2" s="1"/>
  <c r="V1082" i="2"/>
  <c r="AF1082" i="2" s="1"/>
  <c r="K1084" i="2"/>
  <c r="AD1082" i="2"/>
  <c r="BD1081" i="2" l="1"/>
  <c r="BC1081" i="2"/>
  <c r="AV1081" i="2"/>
  <c r="BH1081" i="2" s="1"/>
  <c r="AB1082" i="2"/>
  <c r="BB1081" i="2"/>
  <c r="AS1082" i="2"/>
  <c r="AR1082" i="2"/>
  <c r="S1084" i="2"/>
  <c r="AA1084" i="2"/>
  <c r="AK1084" i="2" s="1"/>
  <c r="AZ1081" i="2"/>
  <c r="AY1081" i="2"/>
  <c r="BA1081" i="2"/>
  <c r="AX1081" i="2"/>
  <c r="AT1082" i="2"/>
  <c r="AN1082" i="2"/>
  <c r="AM1083" i="2"/>
  <c r="AQ1082" i="2"/>
  <c r="AO1082" i="2"/>
  <c r="AP1082" i="2"/>
  <c r="BG1082" i="2"/>
  <c r="L1084" i="2"/>
  <c r="T1084" i="2" s="1"/>
  <c r="N1084" i="2"/>
  <c r="P1084" i="2"/>
  <c r="X1084" i="2" s="1"/>
  <c r="AH1084" i="2" s="1"/>
  <c r="Q1084" i="2"/>
  <c r="Y1084" i="2" s="1"/>
  <c r="AI1084" i="2" s="1"/>
  <c r="O1084" i="2"/>
  <c r="W1084" i="2" s="1"/>
  <c r="R1084" i="2"/>
  <c r="Z1084" i="2" s="1"/>
  <c r="AJ1084" i="2" s="1"/>
  <c r="M1084" i="2"/>
  <c r="U1084" i="2" s="1"/>
  <c r="AE1084" i="2" s="1"/>
  <c r="X1083" i="2"/>
  <c r="AH1083" i="2" s="1"/>
  <c r="AF1083" i="2"/>
  <c r="W1083" i="2"/>
  <c r="AG1083" i="2" s="1"/>
  <c r="K1085" i="2"/>
  <c r="AD1083" i="2"/>
  <c r="BB1082" i="2" l="1"/>
  <c r="BD1082" i="2"/>
  <c r="AV1082" i="2"/>
  <c r="BH1082" i="2" s="1"/>
  <c r="AB1083" i="2"/>
  <c r="AS1083" i="2"/>
  <c r="AR1083" i="2"/>
  <c r="BC1082" i="2"/>
  <c r="S1085" i="2"/>
  <c r="AA1085" i="2"/>
  <c r="AK1085" i="2" s="1"/>
  <c r="BA1082" i="2"/>
  <c r="AZ1082" i="2"/>
  <c r="AT1083" i="2"/>
  <c r="AO1083" i="2"/>
  <c r="AP1083" i="2"/>
  <c r="AM1084" i="2"/>
  <c r="AN1083" i="2"/>
  <c r="AQ1083" i="2"/>
  <c r="BG1083" i="2"/>
  <c r="AX1082" i="2"/>
  <c r="AY1082" i="2"/>
  <c r="L1085" i="2"/>
  <c r="T1085" i="2" s="1"/>
  <c r="N1085" i="2"/>
  <c r="P1085" i="2"/>
  <c r="X1085" i="2" s="1"/>
  <c r="AH1085" i="2" s="1"/>
  <c r="Q1085" i="2"/>
  <c r="Y1085" i="2" s="1"/>
  <c r="AI1085" i="2" s="1"/>
  <c r="O1085" i="2"/>
  <c r="W1085" i="2" s="1"/>
  <c r="AG1085" i="2" s="1"/>
  <c r="R1085" i="2"/>
  <c r="Z1085" i="2" s="1"/>
  <c r="AJ1085" i="2" s="1"/>
  <c r="M1085" i="2"/>
  <c r="U1085" i="2" s="1"/>
  <c r="AE1085" i="2" s="1"/>
  <c r="AG1084" i="2"/>
  <c r="V1084" i="2"/>
  <c r="AF1084" i="2" s="1"/>
  <c r="K1086" i="2"/>
  <c r="AD1084" i="2"/>
  <c r="AV1083" i="2" l="1"/>
  <c r="BH1083" i="2" s="1"/>
  <c r="AB1084" i="2"/>
  <c r="AS1084" i="2"/>
  <c r="AR1084" i="2"/>
  <c r="BD1083" i="2"/>
  <c r="BB1083" i="2"/>
  <c r="BC1083" i="2"/>
  <c r="S1086" i="2"/>
  <c r="AA1086" i="2"/>
  <c r="AK1086" i="2" s="1"/>
  <c r="AZ1083" i="2"/>
  <c r="AT1084" i="2"/>
  <c r="AN1084" i="2"/>
  <c r="AQ1084" i="2"/>
  <c r="AO1084" i="2"/>
  <c r="AP1084" i="2"/>
  <c r="AM1085" i="2"/>
  <c r="BG1084" i="2"/>
  <c r="BA1083" i="2"/>
  <c r="AY1083" i="2"/>
  <c r="AX1083" i="2"/>
  <c r="L1086" i="2"/>
  <c r="T1086" i="2" s="1"/>
  <c r="N1086" i="2"/>
  <c r="P1086" i="2"/>
  <c r="X1086" i="2" s="1"/>
  <c r="AH1086" i="2" s="1"/>
  <c r="Q1086" i="2"/>
  <c r="Y1086" i="2" s="1"/>
  <c r="AI1086" i="2" s="1"/>
  <c r="O1086" i="2"/>
  <c r="W1086" i="2" s="1"/>
  <c r="AG1086" i="2" s="1"/>
  <c r="R1086" i="2"/>
  <c r="Z1086" i="2" s="1"/>
  <c r="AJ1086" i="2" s="1"/>
  <c r="M1086" i="2"/>
  <c r="U1086" i="2" s="1"/>
  <c r="AE1086" i="2" s="1"/>
  <c r="V1085" i="2"/>
  <c r="AF1085" i="2" s="1"/>
  <c r="AD1085" i="2"/>
  <c r="K1087" i="2"/>
  <c r="BD1084" i="2" l="1"/>
  <c r="AB1085" i="2"/>
  <c r="AV1084" i="2"/>
  <c r="BH1084" i="2" s="1"/>
  <c r="AS1085" i="2"/>
  <c r="AR1085" i="2"/>
  <c r="BB1084" i="2"/>
  <c r="BC1084" i="2"/>
  <c r="S1087" i="2"/>
  <c r="AA1087" i="2"/>
  <c r="AK1087" i="2" s="1"/>
  <c r="BA1084" i="2"/>
  <c r="AY1084" i="2"/>
  <c r="AZ1084" i="2"/>
  <c r="AT1085" i="2"/>
  <c r="AN1085" i="2"/>
  <c r="AQ1085" i="2"/>
  <c r="AM1086" i="2"/>
  <c r="AO1085" i="2"/>
  <c r="AP1085" i="2"/>
  <c r="BG1085" i="2"/>
  <c r="AX1084" i="2"/>
  <c r="L1087" i="2"/>
  <c r="T1087" i="2" s="1"/>
  <c r="N1087" i="2"/>
  <c r="V1087" i="2" s="1"/>
  <c r="P1087" i="2"/>
  <c r="X1087" i="2" s="1"/>
  <c r="AH1087" i="2" s="1"/>
  <c r="Q1087" i="2"/>
  <c r="Y1087" i="2" s="1"/>
  <c r="AI1087" i="2" s="1"/>
  <c r="O1087" i="2"/>
  <c r="W1087" i="2" s="1"/>
  <c r="AG1087" i="2" s="1"/>
  <c r="R1087" i="2"/>
  <c r="Z1087" i="2" s="1"/>
  <c r="AJ1087" i="2" s="1"/>
  <c r="M1087" i="2"/>
  <c r="U1087" i="2" s="1"/>
  <c r="AE1087" i="2" s="1"/>
  <c r="V1086" i="2"/>
  <c r="AF1086" i="2" s="1"/>
  <c r="K1088" i="2"/>
  <c r="AD1086" i="2"/>
  <c r="BD1085" i="2" l="1"/>
  <c r="AB1087" i="2"/>
  <c r="AV1085" i="2"/>
  <c r="BH1085" i="2" s="1"/>
  <c r="AB1086" i="2"/>
  <c r="AS1086" i="2"/>
  <c r="AR1086" i="2"/>
  <c r="BB1085" i="2"/>
  <c r="BC1085" i="2"/>
  <c r="S1088" i="2"/>
  <c r="AA1088" i="2"/>
  <c r="AK1088" i="2" s="1"/>
  <c r="BA1085" i="2"/>
  <c r="AZ1085" i="2"/>
  <c r="AY1085" i="2"/>
  <c r="AX1085" i="2"/>
  <c r="AT1086" i="2"/>
  <c r="AO1086" i="2"/>
  <c r="AP1086" i="2"/>
  <c r="AM1087" i="2"/>
  <c r="AN1086" i="2"/>
  <c r="AQ1086" i="2"/>
  <c r="BG1086" i="2"/>
  <c r="L1088" i="2"/>
  <c r="T1088" i="2" s="1"/>
  <c r="N1088" i="2"/>
  <c r="V1088" i="2" s="1"/>
  <c r="AF1088" i="2" s="1"/>
  <c r="P1088" i="2"/>
  <c r="Q1088" i="2"/>
  <c r="Y1088" i="2" s="1"/>
  <c r="AI1088" i="2" s="1"/>
  <c r="O1088" i="2"/>
  <c r="R1088" i="2"/>
  <c r="Z1088" i="2" s="1"/>
  <c r="AJ1088" i="2" s="1"/>
  <c r="M1088" i="2"/>
  <c r="U1088" i="2" s="1"/>
  <c r="AE1088" i="2" s="1"/>
  <c r="AF1087" i="2"/>
  <c r="K1089" i="2"/>
  <c r="AD1087" i="2"/>
  <c r="AV1086" i="2" l="1"/>
  <c r="BH1086" i="2" s="1"/>
  <c r="AS1087" i="2"/>
  <c r="AR1087" i="2"/>
  <c r="BD1086" i="2"/>
  <c r="BB1086" i="2"/>
  <c r="BC1086" i="2"/>
  <c r="S1089" i="2"/>
  <c r="AA1089" i="2"/>
  <c r="AK1089" i="2" s="1"/>
  <c r="AZ1086" i="2"/>
  <c r="AT1087" i="2"/>
  <c r="AQ1087" i="2"/>
  <c r="AO1087" i="2"/>
  <c r="AP1087" i="2"/>
  <c r="AM1088" i="2"/>
  <c r="AN1087" i="2"/>
  <c r="BG1087" i="2"/>
  <c r="BA1086" i="2"/>
  <c r="AY1086" i="2"/>
  <c r="AX1086" i="2"/>
  <c r="L1089" i="2"/>
  <c r="T1089" i="2" s="1"/>
  <c r="N1089" i="2"/>
  <c r="P1089" i="2"/>
  <c r="X1089" i="2" s="1"/>
  <c r="AH1089" i="2" s="1"/>
  <c r="Q1089" i="2"/>
  <c r="Y1089" i="2" s="1"/>
  <c r="AI1089" i="2" s="1"/>
  <c r="O1089" i="2"/>
  <c r="R1089" i="2"/>
  <c r="Z1089" i="2" s="1"/>
  <c r="AJ1089" i="2" s="1"/>
  <c r="M1089" i="2"/>
  <c r="U1089" i="2" s="1"/>
  <c r="AE1089" i="2" s="1"/>
  <c r="X1088" i="2"/>
  <c r="W1088" i="2"/>
  <c r="AG1088" i="2" s="1"/>
  <c r="AD1088" i="2"/>
  <c r="K1090" i="2"/>
  <c r="BD1087" i="2" l="1"/>
  <c r="AV1087" i="2"/>
  <c r="BH1087" i="2" s="1"/>
  <c r="AB1088" i="2"/>
  <c r="BB1087" i="2"/>
  <c r="AR1088" i="2"/>
  <c r="AS1088" i="2"/>
  <c r="BC1087" i="2"/>
  <c r="S1090" i="2"/>
  <c r="AA1090" i="2"/>
  <c r="AK1090" i="2"/>
  <c r="AY1087" i="2"/>
  <c r="AZ1087" i="2"/>
  <c r="BA1087" i="2"/>
  <c r="AX1087" i="2"/>
  <c r="AT1088" i="2"/>
  <c r="AN1088" i="2"/>
  <c r="AQ1088" i="2"/>
  <c r="AM1089" i="2"/>
  <c r="AO1088" i="2"/>
  <c r="AP1088" i="2"/>
  <c r="BG1088" i="2"/>
  <c r="L1090" i="2"/>
  <c r="T1090" i="2" s="1"/>
  <c r="N1090" i="2"/>
  <c r="V1090" i="2" s="1"/>
  <c r="P1090" i="2"/>
  <c r="Q1090" i="2"/>
  <c r="Y1090" i="2" s="1"/>
  <c r="AI1090" i="2" s="1"/>
  <c r="R1090" i="2"/>
  <c r="Z1090" i="2" s="1"/>
  <c r="AJ1090" i="2" s="1"/>
  <c r="O1090" i="2"/>
  <c r="W1090" i="2" s="1"/>
  <c r="AG1090" i="2" s="1"/>
  <c r="M1090" i="2"/>
  <c r="U1090" i="2" s="1"/>
  <c r="AE1090" i="2" s="1"/>
  <c r="AH1088" i="2"/>
  <c r="W1089" i="2"/>
  <c r="AG1089" i="2" s="1"/>
  <c r="V1089" i="2"/>
  <c r="AF1089" i="2" s="1"/>
  <c r="K1091" i="2"/>
  <c r="AD1089" i="2"/>
  <c r="AV1088" i="2" l="1"/>
  <c r="BH1088" i="2" s="1"/>
  <c r="AB1089" i="2"/>
  <c r="AS1089" i="2"/>
  <c r="AR1089" i="2"/>
  <c r="BC1088" i="2"/>
  <c r="BD1088" i="2"/>
  <c r="BB1088" i="2"/>
  <c r="S1091" i="2"/>
  <c r="AA1091" i="2"/>
  <c r="AK1091" i="2" s="1"/>
  <c r="AY1088" i="2"/>
  <c r="AT1089" i="2"/>
  <c r="AO1089" i="2"/>
  <c r="AP1089" i="2"/>
  <c r="AM1090" i="2"/>
  <c r="AN1089" i="2"/>
  <c r="AQ1089" i="2"/>
  <c r="BG1089" i="2"/>
  <c r="BA1088" i="2"/>
  <c r="AZ1088" i="2"/>
  <c r="AX1088" i="2"/>
  <c r="L1091" i="2"/>
  <c r="T1091" i="2" s="1"/>
  <c r="N1091" i="2"/>
  <c r="P1091" i="2"/>
  <c r="Q1091" i="2"/>
  <c r="Y1091" i="2" s="1"/>
  <c r="AI1091" i="2" s="1"/>
  <c r="O1091" i="2"/>
  <c r="R1091" i="2"/>
  <c r="Z1091" i="2" s="1"/>
  <c r="AJ1091" i="2" s="1"/>
  <c r="M1091" i="2"/>
  <c r="U1091" i="2" s="1"/>
  <c r="AF1090" i="2"/>
  <c r="X1090" i="2"/>
  <c r="AH1090" i="2" s="1"/>
  <c r="K1092" i="2"/>
  <c r="AD1090" i="2"/>
  <c r="BD1089" i="2" l="1"/>
  <c r="AB1090" i="2"/>
  <c r="AV1089" i="2"/>
  <c r="BH1089" i="2" s="1"/>
  <c r="BB1089" i="2"/>
  <c r="AS1090" i="2"/>
  <c r="AR1090" i="2"/>
  <c r="BC1089" i="2"/>
  <c r="S1092" i="2"/>
  <c r="AA1092" i="2"/>
  <c r="AK1092" i="2" s="1"/>
  <c r="AZ1089" i="2"/>
  <c r="AT1090" i="2"/>
  <c r="AO1090" i="2"/>
  <c r="AP1090" i="2"/>
  <c r="AM1091" i="2"/>
  <c r="AN1090" i="2"/>
  <c r="AQ1090" i="2"/>
  <c r="BG1090" i="2"/>
  <c r="BA1089" i="2"/>
  <c r="AY1089" i="2"/>
  <c r="AX1089" i="2"/>
  <c r="L1092" i="2"/>
  <c r="N1092" i="2"/>
  <c r="P1092" i="2"/>
  <c r="X1092" i="2" s="1"/>
  <c r="Q1092" i="2"/>
  <c r="Y1092" i="2" s="1"/>
  <c r="AI1092" i="2" s="1"/>
  <c r="O1092" i="2"/>
  <c r="R1092" i="2"/>
  <c r="Z1092" i="2" s="1"/>
  <c r="AJ1092" i="2" s="1"/>
  <c r="M1092" i="2"/>
  <c r="AD1091" i="2"/>
  <c r="X1091" i="2"/>
  <c r="AH1091" i="2" s="1"/>
  <c r="V1091" i="2"/>
  <c r="AF1091" i="2" s="1"/>
  <c r="AE1091" i="2"/>
  <c r="W1091" i="2"/>
  <c r="AG1091" i="2" s="1"/>
  <c r="K1093" i="2"/>
  <c r="AB1091" i="2" l="1"/>
  <c r="AV1090" i="2"/>
  <c r="BH1090" i="2" s="1"/>
  <c r="BD1090" i="2"/>
  <c r="BB1090" i="2"/>
  <c r="AS1091" i="2"/>
  <c r="AR1091" i="2"/>
  <c r="BC1090" i="2"/>
  <c r="S1093" i="2"/>
  <c r="AA1093" i="2"/>
  <c r="AK1093" i="2" s="1"/>
  <c r="AZ1090" i="2"/>
  <c r="BA1090" i="2"/>
  <c r="AY1090" i="2"/>
  <c r="AX1090" i="2"/>
  <c r="AT1091" i="2"/>
  <c r="AN1091" i="2"/>
  <c r="AM1092" i="2"/>
  <c r="AQ1091" i="2"/>
  <c r="AO1091" i="2"/>
  <c r="AP1091" i="2"/>
  <c r="BG1091" i="2"/>
  <c r="L1093" i="2"/>
  <c r="N1093" i="2"/>
  <c r="P1093" i="2"/>
  <c r="X1093" i="2" s="1"/>
  <c r="AH1093" i="2" s="1"/>
  <c r="Q1093" i="2"/>
  <c r="Y1093" i="2" s="1"/>
  <c r="AI1093" i="2" s="1"/>
  <c r="R1093" i="2"/>
  <c r="Z1093" i="2" s="1"/>
  <c r="AJ1093" i="2" s="1"/>
  <c r="O1093" i="2"/>
  <c r="W1093" i="2" s="1"/>
  <c r="M1093" i="2"/>
  <c r="W1092" i="2"/>
  <c r="AG1092" i="2" s="1"/>
  <c r="AH1092" i="2"/>
  <c r="T1092" i="2"/>
  <c r="V1092" i="2"/>
  <c r="AF1092" i="2" s="1"/>
  <c r="U1092" i="2"/>
  <c r="AE1092" i="2" s="1"/>
  <c r="K1094" i="2"/>
  <c r="AV1091" i="2" l="1"/>
  <c r="BH1091" i="2" s="1"/>
  <c r="AB1092" i="2"/>
  <c r="AS1092" i="2"/>
  <c r="AR1092" i="2"/>
  <c r="BB1091" i="2"/>
  <c r="BC1091" i="2"/>
  <c r="BD1091" i="2"/>
  <c r="S1094" i="2"/>
  <c r="AA1094" i="2"/>
  <c r="AK1094" i="2" s="1"/>
  <c r="AZ1091" i="2"/>
  <c r="BA1091" i="2"/>
  <c r="AT1092" i="2"/>
  <c r="BD1092" i="2" s="1"/>
  <c r="AN1092" i="2"/>
  <c r="AQ1092" i="2"/>
  <c r="AM1093" i="2"/>
  <c r="AO1092" i="2"/>
  <c r="AP1092" i="2"/>
  <c r="BG1092" i="2"/>
  <c r="AX1091" i="2"/>
  <c r="AY1091" i="2"/>
  <c r="L1094" i="2"/>
  <c r="T1094" i="2" s="1"/>
  <c r="N1094" i="2"/>
  <c r="P1094" i="2"/>
  <c r="Q1094" i="2"/>
  <c r="Y1094" i="2" s="1"/>
  <c r="AI1094" i="2" s="1"/>
  <c r="O1094" i="2"/>
  <c r="R1094" i="2"/>
  <c r="Z1094" i="2" s="1"/>
  <c r="AJ1094" i="2" s="1"/>
  <c r="M1094" i="2"/>
  <c r="U1094" i="2" s="1"/>
  <c r="T1093" i="2"/>
  <c r="AD1092" i="2"/>
  <c r="AG1093" i="2"/>
  <c r="V1093" i="2"/>
  <c r="AF1093" i="2" s="1"/>
  <c r="U1093" i="2"/>
  <c r="AE1093" i="2" s="1"/>
  <c r="K1095" i="2"/>
  <c r="AB1093" i="2" l="1"/>
  <c r="AV1092" i="2"/>
  <c r="BH1092" i="2" s="1"/>
  <c r="AR1093" i="2"/>
  <c r="AS1093" i="2"/>
  <c r="BB1092" i="2"/>
  <c r="BC1092" i="2"/>
  <c r="S1095" i="2"/>
  <c r="AA1095" i="2"/>
  <c r="AK1095" i="2" s="1"/>
  <c r="AZ1092" i="2"/>
  <c r="AT1093" i="2"/>
  <c r="AN1093" i="2"/>
  <c r="AP1093" i="2"/>
  <c r="AM1094" i="2"/>
  <c r="AQ1093" i="2"/>
  <c r="AO1093" i="2"/>
  <c r="BG1093" i="2"/>
  <c r="BA1092" i="2"/>
  <c r="AX1092" i="2"/>
  <c r="AY1092" i="2"/>
  <c r="L1095" i="2"/>
  <c r="T1095" i="2" s="1"/>
  <c r="N1095" i="2"/>
  <c r="V1095" i="2" s="1"/>
  <c r="P1095" i="2"/>
  <c r="Q1095" i="2"/>
  <c r="Y1095" i="2" s="1"/>
  <c r="AI1095" i="2" s="1"/>
  <c r="O1095" i="2"/>
  <c r="R1095" i="2"/>
  <c r="Z1095" i="2" s="1"/>
  <c r="AJ1095" i="2" s="1"/>
  <c r="M1095" i="2"/>
  <c r="U1095" i="2" s="1"/>
  <c r="AE1095" i="2" s="1"/>
  <c r="AD1093" i="2"/>
  <c r="V1094" i="2"/>
  <c r="AF1094" i="2" s="1"/>
  <c r="AE1094" i="2"/>
  <c r="X1094" i="2"/>
  <c r="AH1094" i="2" s="1"/>
  <c r="W1094" i="2"/>
  <c r="AG1094" i="2" s="1"/>
  <c r="AD1094" i="2"/>
  <c r="K1096" i="2"/>
  <c r="AV1093" i="2" l="1"/>
  <c r="BH1093" i="2" s="1"/>
  <c r="AB1094" i="2"/>
  <c r="BD1093" i="2"/>
  <c r="AS1094" i="2"/>
  <c r="AR1094" i="2"/>
  <c r="BC1093" i="2"/>
  <c r="BB1093" i="2"/>
  <c r="S1096" i="2"/>
  <c r="AA1096" i="2"/>
  <c r="AK1096" i="2"/>
  <c r="AZ1093" i="2"/>
  <c r="AY1093" i="2"/>
  <c r="BA1093" i="2"/>
  <c r="AX1093" i="2"/>
  <c r="AT1094" i="2"/>
  <c r="AN1094" i="2"/>
  <c r="AQ1094" i="2"/>
  <c r="AM1095" i="2"/>
  <c r="AO1094" i="2"/>
  <c r="AP1094" i="2"/>
  <c r="BG1094" i="2"/>
  <c r="L1096" i="2"/>
  <c r="N1096" i="2"/>
  <c r="P1096" i="2"/>
  <c r="X1096" i="2" s="1"/>
  <c r="Q1096" i="2"/>
  <c r="Y1096" i="2" s="1"/>
  <c r="AI1096" i="2" s="1"/>
  <c r="O1096" i="2"/>
  <c r="W1096" i="2" s="1"/>
  <c r="R1096" i="2"/>
  <c r="Z1096" i="2" s="1"/>
  <c r="AJ1096" i="2" s="1"/>
  <c r="M1096" i="2"/>
  <c r="X1095" i="2"/>
  <c r="AH1095" i="2" s="1"/>
  <c r="AF1095" i="2"/>
  <c r="W1095" i="2"/>
  <c r="AG1095" i="2" s="1"/>
  <c r="AD1095" i="2"/>
  <c r="K1097" i="2"/>
  <c r="AV1094" i="2" l="1"/>
  <c r="BH1094" i="2" s="1"/>
  <c r="AB1095" i="2"/>
  <c r="BB1094" i="2"/>
  <c r="AS1095" i="2"/>
  <c r="AR1095" i="2"/>
  <c r="BC1094" i="2"/>
  <c r="BD1094" i="2"/>
  <c r="S1097" i="2"/>
  <c r="AA1097" i="2"/>
  <c r="AK1097" i="2" s="1"/>
  <c r="BA1094" i="2"/>
  <c r="AZ1094" i="2"/>
  <c r="AT1095" i="2"/>
  <c r="AO1095" i="2"/>
  <c r="AP1095" i="2"/>
  <c r="AM1096" i="2"/>
  <c r="AN1095" i="2"/>
  <c r="AQ1095" i="2"/>
  <c r="BG1095" i="2"/>
  <c r="AX1094" i="2"/>
  <c r="AY1094" i="2"/>
  <c r="L1097" i="2"/>
  <c r="N1097" i="2"/>
  <c r="P1097" i="2"/>
  <c r="Q1097" i="2"/>
  <c r="Y1097" i="2" s="1"/>
  <c r="AI1097" i="2" s="1"/>
  <c r="O1097" i="2"/>
  <c r="W1097" i="2" s="1"/>
  <c r="R1097" i="2"/>
  <c r="Z1097" i="2" s="1"/>
  <c r="AJ1097" i="2" s="1"/>
  <c r="M1097" i="2"/>
  <c r="AG1096" i="2"/>
  <c r="AH1096" i="2"/>
  <c r="T1096" i="2"/>
  <c r="V1096" i="2"/>
  <c r="AF1096" i="2" s="1"/>
  <c r="U1096" i="2"/>
  <c r="AE1096" i="2" s="1"/>
  <c r="K1098" i="2"/>
  <c r="AV1095" i="2" l="1"/>
  <c r="BH1095" i="2" s="1"/>
  <c r="AB1096" i="2"/>
  <c r="BC1095" i="2"/>
  <c r="BB1095" i="2"/>
  <c r="BD1095" i="2"/>
  <c r="AS1096" i="2"/>
  <c r="AR1096" i="2"/>
  <c r="S1098" i="2"/>
  <c r="AA1098" i="2"/>
  <c r="AK1098" i="2" s="1"/>
  <c r="AZ1095" i="2"/>
  <c r="AT1096" i="2"/>
  <c r="AQ1096" i="2"/>
  <c r="AO1096" i="2"/>
  <c r="AP1096" i="2"/>
  <c r="AM1097" i="2"/>
  <c r="AN1096" i="2"/>
  <c r="BG1096" i="2"/>
  <c r="BA1095" i="2"/>
  <c r="AY1095" i="2"/>
  <c r="AX1095" i="2"/>
  <c r="L1098" i="2"/>
  <c r="N1098" i="2"/>
  <c r="P1098" i="2"/>
  <c r="Q1098" i="2"/>
  <c r="Y1098" i="2" s="1"/>
  <c r="AI1098" i="2" s="1"/>
  <c r="O1098" i="2"/>
  <c r="R1098" i="2"/>
  <c r="Z1098" i="2" s="1"/>
  <c r="AJ1098" i="2" s="1"/>
  <c r="M1098" i="2"/>
  <c r="AD1096" i="2"/>
  <c r="T1097" i="2"/>
  <c r="AG1097" i="2"/>
  <c r="X1097" i="2"/>
  <c r="AH1097" i="2" s="1"/>
  <c r="V1097" i="2"/>
  <c r="AF1097" i="2" s="1"/>
  <c r="U1097" i="2"/>
  <c r="AE1097" i="2" s="1"/>
  <c r="K1099" i="2"/>
  <c r="AB1097" i="2" l="1"/>
  <c r="AV1096" i="2"/>
  <c r="BH1096" i="2" s="1"/>
  <c r="BB1096" i="2"/>
  <c r="BC1096" i="2"/>
  <c r="AR1097" i="2"/>
  <c r="AS1097" i="2"/>
  <c r="BD1096" i="2"/>
  <c r="S1099" i="2"/>
  <c r="AA1099" i="2"/>
  <c r="AK1099" i="2" s="1"/>
  <c r="AY1096" i="2"/>
  <c r="BA1096" i="2"/>
  <c r="AZ1096" i="2"/>
  <c r="AX1096" i="2"/>
  <c r="AT1097" i="2"/>
  <c r="AN1097" i="2"/>
  <c r="AM1098" i="2"/>
  <c r="AQ1097" i="2"/>
  <c r="AO1097" i="2"/>
  <c r="AP1097" i="2"/>
  <c r="BG1097" i="2"/>
  <c r="L1099" i="2"/>
  <c r="N1099" i="2"/>
  <c r="V1099" i="2" s="1"/>
  <c r="P1099" i="2"/>
  <c r="Q1099" i="2"/>
  <c r="Y1099" i="2" s="1"/>
  <c r="AI1099" i="2" s="1"/>
  <c r="O1099" i="2"/>
  <c r="R1099" i="2"/>
  <c r="Z1099" i="2" s="1"/>
  <c r="AJ1099" i="2" s="1"/>
  <c r="M1099" i="2"/>
  <c r="U1099" i="2" s="1"/>
  <c r="AD1097" i="2"/>
  <c r="X1098" i="2"/>
  <c r="AH1098" i="2" s="1"/>
  <c r="W1098" i="2"/>
  <c r="AG1098" i="2" s="1"/>
  <c r="T1098" i="2"/>
  <c r="V1098" i="2"/>
  <c r="AF1098" i="2" s="1"/>
  <c r="U1098" i="2"/>
  <c r="AE1098" i="2" s="1"/>
  <c r="K1100" i="2"/>
  <c r="AV1097" i="2" l="1"/>
  <c r="BH1097" i="2" s="1"/>
  <c r="AB1098" i="2"/>
  <c r="AR1098" i="2"/>
  <c r="AS1098" i="2"/>
  <c r="BC1097" i="2"/>
  <c r="BB1097" i="2"/>
  <c r="BD1097" i="2"/>
  <c r="S1100" i="2"/>
  <c r="AA1100" i="2"/>
  <c r="AK1100" i="2" s="1"/>
  <c r="BA1097" i="2"/>
  <c r="AY1097" i="2"/>
  <c r="AZ1097" i="2"/>
  <c r="AT1098" i="2"/>
  <c r="AO1098" i="2"/>
  <c r="AP1098" i="2"/>
  <c r="AM1099" i="2"/>
  <c r="AN1098" i="2"/>
  <c r="AQ1098" i="2"/>
  <c r="BG1098" i="2"/>
  <c r="AX1097" i="2"/>
  <c r="L1100" i="2"/>
  <c r="T1100" i="2" s="1"/>
  <c r="N1100" i="2"/>
  <c r="V1100" i="2" s="1"/>
  <c r="P1100" i="2"/>
  <c r="Q1100" i="2"/>
  <c r="Y1100" i="2" s="1"/>
  <c r="AI1100" i="2" s="1"/>
  <c r="O1100" i="2"/>
  <c r="R1100" i="2"/>
  <c r="Z1100" i="2" s="1"/>
  <c r="AJ1100" i="2" s="1"/>
  <c r="M1100" i="2"/>
  <c r="AD1098" i="2"/>
  <c r="X1099" i="2"/>
  <c r="AH1099" i="2" s="1"/>
  <c r="AF1099" i="2"/>
  <c r="AE1099" i="2"/>
  <c r="T1099" i="2"/>
  <c r="W1099" i="2"/>
  <c r="AG1099" i="2" s="1"/>
  <c r="K1101" i="2"/>
  <c r="BD1098" i="2" l="1"/>
  <c r="AV1098" i="2"/>
  <c r="BH1098" i="2" s="1"/>
  <c r="AB1099" i="2"/>
  <c r="AS1099" i="2"/>
  <c r="AR1099" i="2"/>
  <c r="BC1098" i="2"/>
  <c r="BB1098" i="2"/>
  <c r="S1101" i="2"/>
  <c r="AA1101" i="2"/>
  <c r="AK1101" i="2" s="1"/>
  <c r="AZ1098" i="2"/>
  <c r="AT1099" i="2"/>
  <c r="AQ1099" i="2"/>
  <c r="AM1100" i="2"/>
  <c r="AO1099" i="2"/>
  <c r="AP1099" i="2"/>
  <c r="AN1099" i="2"/>
  <c r="BG1099" i="2"/>
  <c r="BA1098" i="2"/>
  <c r="AY1098" i="2"/>
  <c r="AX1098" i="2"/>
  <c r="L1101" i="2"/>
  <c r="T1101" i="2" s="1"/>
  <c r="N1101" i="2"/>
  <c r="P1101" i="2"/>
  <c r="Q1101" i="2"/>
  <c r="Y1101" i="2" s="1"/>
  <c r="AI1101" i="2" s="1"/>
  <c r="R1101" i="2"/>
  <c r="Z1101" i="2" s="1"/>
  <c r="AJ1101" i="2" s="1"/>
  <c r="O1101" i="2"/>
  <c r="W1101" i="2" s="1"/>
  <c r="M1101" i="2"/>
  <c r="U1101" i="2" s="1"/>
  <c r="AE1101" i="2" s="1"/>
  <c r="AD1099" i="2"/>
  <c r="U1100" i="2"/>
  <c r="AF1100" i="2"/>
  <c r="X1100" i="2"/>
  <c r="AH1100" i="2" s="1"/>
  <c r="W1100" i="2"/>
  <c r="AG1100" i="2" s="1"/>
  <c r="AD1100" i="2"/>
  <c r="K1102" i="2"/>
  <c r="AB1100" i="2" l="1"/>
  <c r="AV1099" i="2"/>
  <c r="BH1099" i="2" s="1"/>
  <c r="AS1100" i="2"/>
  <c r="AR1100" i="2"/>
  <c r="BD1099" i="2"/>
  <c r="BB1099" i="2"/>
  <c r="BC1099" i="2"/>
  <c r="S1102" i="2"/>
  <c r="AA1102" i="2"/>
  <c r="AK1102" i="2" s="1"/>
  <c r="AZ1099" i="2"/>
  <c r="AY1099" i="2"/>
  <c r="AT1100" i="2"/>
  <c r="AN1100" i="2"/>
  <c r="AQ1100" i="2"/>
  <c r="AM1101" i="2"/>
  <c r="AO1100" i="2"/>
  <c r="AP1100" i="2"/>
  <c r="BG1100" i="2"/>
  <c r="AX1099" i="2"/>
  <c r="BA1099" i="2"/>
  <c r="L1102" i="2"/>
  <c r="N1102" i="2"/>
  <c r="P1102" i="2"/>
  <c r="X1102" i="2" s="1"/>
  <c r="AH1102" i="2" s="1"/>
  <c r="Q1102" i="2"/>
  <c r="Y1102" i="2" s="1"/>
  <c r="AI1102" i="2" s="1"/>
  <c r="O1102" i="2"/>
  <c r="W1102" i="2" s="1"/>
  <c r="R1102" i="2"/>
  <c r="Z1102" i="2" s="1"/>
  <c r="AJ1102" i="2" s="1"/>
  <c r="M1102" i="2"/>
  <c r="AE1100" i="2"/>
  <c r="AG1101" i="2"/>
  <c r="X1101" i="2"/>
  <c r="AH1101" i="2" s="1"/>
  <c r="V1101" i="2"/>
  <c r="AF1101" i="2" s="1"/>
  <c r="AD1101" i="2"/>
  <c r="K1103" i="2"/>
  <c r="BD1100" i="2" l="1"/>
  <c r="AV1100" i="2"/>
  <c r="BH1100" i="2" s="1"/>
  <c r="AB1101" i="2"/>
  <c r="AS1101" i="2"/>
  <c r="AR1101" i="2"/>
  <c r="BB1100" i="2"/>
  <c r="BC1100" i="2"/>
  <c r="S1103" i="2"/>
  <c r="AA1103" i="2"/>
  <c r="AK1103" i="2" s="1"/>
  <c r="BA1100" i="2"/>
  <c r="AZ1100" i="2"/>
  <c r="AY1100" i="2"/>
  <c r="AX1100" i="2"/>
  <c r="AT1101" i="2"/>
  <c r="AO1101" i="2"/>
  <c r="AP1101" i="2"/>
  <c r="AM1102" i="2"/>
  <c r="AN1101" i="2"/>
  <c r="AQ1101" i="2"/>
  <c r="BG1101" i="2"/>
  <c r="L1103" i="2"/>
  <c r="N1103" i="2"/>
  <c r="P1103" i="2"/>
  <c r="Q1103" i="2"/>
  <c r="Y1103" i="2" s="1"/>
  <c r="AI1103" i="2" s="1"/>
  <c r="O1103" i="2"/>
  <c r="R1103" i="2"/>
  <c r="Z1103" i="2" s="1"/>
  <c r="AJ1103" i="2" s="1"/>
  <c r="M1103" i="2"/>
  <c r="U1103" i="2" s="1"/>
  <c r="AG1102" i="2"/>
  <c r="T1102" i="2"/>
  <c r="V1102" i="2"/>
  <c r="AF1102" i="2" s="1"/>
  <c r="U1102" i="2"/>
  <c r="AE1102" i="2" s="1"/>
  <c r="K1104" i="2"/>
  <c r="AV1101" i="2" l="1"/>
  <c r="BH1101" i="2" s="1"/>
  <c r="AB1102" i="2"/>
  <c r="AS1102" i="2"/>
  <c r="AR1102" i="2"/>
  <c r="BB1101" i="2"/>
  <c r="BD1101" i="2"/>
  <c r="BC1101" i="2"/>
  <c r="S1104" i="2"/>
  <c r="AA1104" i="2" s="1"/>
  <c r="AK1104" i="2" s="1"/>
  <c r="AZ1101" i="2"/>
  <c r="BA1101" i="2"/>
  <c r="AT1102" i="2"/>
  <c r="AO1102" i="2"/>
  <c r="AP1102" i="2"/>
  <c r="AM1103" i="2"/>
  <c r="AN1102" i="2"/>
  <c r="AQ1102" i="2"/>
  <c r="BG1102" i="2"/>
  <c r="AY1101" i="2"/>
  <c r="AX1101" i="2"/>
  <c r="L1104" i="2"/>
  <c r="N1104" i="2"/>
  <c r="P1104" i="2"/>
  <c r="Q1104" i="2"/>
  <c r="Y1104" i="2" s="1"/>
  <c r="AI1104" i="2" s="1"/>
  <c r="O1104" i="2"/>
  <c r="R1104" i="2"/>
  <c r="Z1104" i="2" s="1"/>
  <c r="AJ1104" i="2" s="1"/>
  <c r="M1104" i="2"/>
  <c r="AD1102" i="2"/>
  <c r="X1103" i="2"/>
  <c r="AH1103" i="2" s="1"/>
  <c r="V1103" i="2"/>
  <c r="AF1103" i="2" s="1"/>
  <c r="AE1103" i="2"/>
  <c r="T1103" i="2"/>
  <c r="W1103" i="2"/>
  <c r="AG1103" i="2" s="1"/>
  <c r="K1105" i="2"/>
  <c r="BD1102" i="2" l="1"/>
  <c r="AV1102" i="2"/>
  <c r="BH1102" i="2" s="1"/>
  <c r="AB1103" i="2"/>
  <c r="BB1102" i="2"/>
  <c r="AS1103" i="2"/>
  <c r="AR1103" i="2"/>
  <c r="BC1102" i="2"/>
  <c r="S1105" i="2"/>
  <c r="AA1105" i="2"/>
  <c r="AK1105" i="2" s="1"/>
  <c r="AZ1102" i="2"/>
  <c r="AT1103" i="2"/>
  <c r="AN1103" i="2"/>
  <c r="AQ1103" i="2"/>
  <c r="AO1103" i="2"/>
  <c r="AP1103" i="2"/>
  <c r="AM1104" i="2"/>
  <c r="BG1103" i="2"/>
  <c r="BA1102" i="2"/>
  <c r="AY1102" i="2"/>
  <c r="AX1102" i="2"/>
  <c r="L1105" i="2"/>
  <c r="N1105" i="2"/>
  <c r="P1105" i="2"/>
  <c r="Q1105" i="2"/>
  <c r="Y1105" i="2" s="1"/>
  <c r="AI1105" i="2" s="1"/>
  <c r="O1105" i="2"/>
  <c r="W1105" i="2" s="1"/>
  <c r="R1105" i="2"/>
  <c r="Z1105" i="2" s="1"/>
  <c r="AJ1105" i="2" s="1"/>
  <c r="M1105" i="2"/>
  <c r="AD1103" i="2"/>
  <c r="X1104" i="2"/>
  <c r="AH1104" i="2" s="1"/>
  <c r="W1104" i="2"/>
  <c r="AG1104" i="2" s="1"/>
  <c r="T1104" i="2"/>
  <c r="V1104" i="2"/>
  <c r="U1104" i="2"/>
  <c r="AE1104" i="2" s="1"/>
  <c r="K1106" i="2"/>
  <c r="BD1103" i="2" l="1"/>
  <c r="AV1103" i="2"/>
  <c r="BH1103" i="2" s="1"/>
  <c r="AB1104" i="2"/>
  <c r="BB1103" i="2"/>
  <c r="AS1104" i="2"/>
  <c r="AR1104" i="2"/>
  <c r="BC1103" i="2"/>
  <c r="S1106" i="2"/>
  <c r="AA1106" i="2"/>
  <c r="AK1106" i="2" s="1"/>
  <c r="BA1103" i="2"/>
  <c r="AZ1103" i="2"/>
  <c r="AY1103" i="2"/>
  <c r="AT1104" i="2"/>
  <c r="AQ1104" i="2"/>
  <c r="AO1104" i="2"/>
  <c r="AP1104" i="2"/>
  <c r="AM1105" i="2"/>
  <c r="AN1104" i="2"/>
  <c r="BG1104" i="2"/>
  <c r="AX1103" i="2"/>
  <c r="L1106" i="2"/>
  <c r="T1106" i="2" s="1"/>
  <c r="N1106" i="2"/>
  <c r="P1106" i="2"/>
  <c r="Q1106" i="2"/>
  <c r="Y1106" i="2" s="1"/>
  <c r="AI1106" i="2" s="1"/>
  <c r="R1106" i="2"/>
  <c r="Z1106" i="2" s="1"/>
  <c r="AJ1106" i="2" s="1"/>
  <c r="O1106" i="2"/>
  <c r="M1106" i="2"/>
  <c r="AD1104" i="2"/>
  <c r="AF1104" i="2"/>
  <c r="T1105" i="2"/>
  <c r="AG1105" i="2"/>
  <c r="X1105" i="2"/>
  <c r="AH1105" i="2" s="1"/>
  <c r="V1105" i="2"/>
  <c r="AF1105" i="2" s="1"/>
  <c r="U1105" i="2"/>
  <c r="AE1105" i="2" s="1"/>
  <c r="K1107" i="2"/>
  <c r="BD1104" i="2" l="1"/>
  <c r="AV1104" i="2"/>
  <c r="BH1104" i="2" s="1"/>
  <c r="AB1105" i="2"/>
  <c r="AS1105" i="2"/>
  <c r="AR1105" i="2"/>
  <c r="BB1104" i="2"/>
  <c r="BC1104" i="2"/>
  <c r="S1107" i="2"/>
  <c r="AA1107" i="2"/>
  <c r="AK1107" i="2" s="1"/>
  <c r="BA1104" i="2"/>
  <c r="AZ1104" i="2"/>
  <c r="AX1104" i="2"/>
  <c r="AT1105" i="2"/>
  <c r="AO1105" i="2"/>
  <c r="AP1105" i="2"/>
  <c r="AM1106" i="2"/>
  <c r="AN1105" i="2"/>
  <c r="AQ1105" i="2"/>
  <c r="BG1105" i="2"/>
  <c r="AY1104" i="2"/>
  <c r="L1107" i="2"/>
  <c r="T1107" i="2" s="1"/>
  <c r="N1107" i="2"/>
  <c r="P1107" i="2"/>
  <c r="Q1107" i="2"/>
  <c r="Y1107" i="2" s="1"/>
  <c r="AI1107" i="2" s="1"/>
  <c r="O1107" i="2"/>
  <c r="R1107" i="2"/>
  <c r="Z1107" i="2" s="1"/>
  <c r="AJ1107" i="2" s="1"/>
  <c r="M1107" i="2"/>
  <c r="U1107" i="2" s="1"/>
  <c r="AE1107" i="2" s="1"/>
  <c r="AD1105" i="2"/>
  <c r="X1106" i="2"/>
  <c r="AH1106" i="2" s="1"/>
  <c r="W1106" i="2"/>
  <c r="AG1106" i="2" s="1"/>
  <c r="V1106" i="2"/>
  <c r="U1106" i="2"/>
  <c r="AE1106" i="2" s="1"/>
  <c r="AD1106" i="2"/>
  <c r="K1108" i="2"/>
  <c r="BD1105" i="2" l="1"/>
  <c r="AV1105" i="2"/>
  <c r="BH1105" i="2" s="1"/>
  <c r="AB1106" i="2"/>
  <c r="AS1106" i="2"/>
  <c r="AR1106" i="2"/>
  <c r="BB1105" i="2"/>
  <c r="BC1105" i="2"/>
  <c r="S1108" i="2"/>
  <c r="AA1108" i="2"/>
  <c r="AK1108" i="2" s="1"/>
  <c r="BA1105" i="2"/>
  <c r="AY1105" i="2"/>
  <c r="AX1105" i="2"/>
  <c r="AT1106" i="2"/>
  <c r="AQ1106" i="2"/>
  <c r="AO1106" i="2"/>
  <c r="AP1106" i="2"/>
  <c r="AM1107" i="2"/>
  <c r="AN1106" i="2"/>
  <c r="BG1106" i="2"/>
  <c r="AZ1105" i="2"/>
  <c r="L1108" i="2"/>
  <c r="N1108" i="2"/>
  <c r="P1108" i="2"/>
  <c r="Q1108" i="2"/>
  <c r="Y1108" i="2" s="1"/>
  <c r="AI1108" i="2" s="1"/>
  <c r="O1108" i="2"/>
  <c r="R1108" i="2"/>
  <c r="Z1108" i="2" s="1"/>
  <c r="AJ1108" i="2" s="1"/>
  <c r="M1108" i="2"/>
  <c r="AD1107" i="2"/>
  <c r="AF1106" i="2"/>
  <c r="W1107" i="2"/>
  <c r="AG1107" i="2" s="1"/>
  <c r="X1107" i="2"/>
  <c r="AH1107" i="2" s="1"/>
  <c r="V1107" i="2"/>
  <c r="K1109" i="2"/>
  <c r="BD1106" i="2" l="1"/>
  <c r="AV1106" i="2"/>
  <c r="BH1106" i="2" s="1"/>
  <c r="AB1107" i="2"/>
  <c r="BB1106" i="2"/>
  <c r="AS1107" i="2"/>
  <c r="AR1107" i="2"/>
  <c r="BC1106" i="2"/>
  <c r="S1109" i="2"/>
  <c r="AA1109" i="2"/>
  <c r="AK1109" i="2" s="1"/>
  <c r="AZ1106" i="2"/>
  <c r="AT1107" i="2"/>
  <c r="AN1107" i="2"/>
  <c r="AQ1107" i="2"/>
  <c r="AO1107" i="2"/>
  <c r="AP1107" i="2"/>
  <c r="AM1108" i="2"/>
  <c r="BG1107" i="2"/>
  <c r="AY1106" i="2"/>
  <c r="AX1106" i="2"/>
  <c r="BA1106" i="2"/>
  <c r="L1109" i="2"/>
  <c r="T1109" i="2" s="1"/>
  <c r="N1109" i="2"/>
  <c r="P1109" i="2"/>
  <c r="Q1109" i="2"/>
  <c r="Y1109" i="2" s="1"/>
  <c r="AI1109" i="2" s="1"/>
  <c r="O1109" i="2"/>
  <c r="R1109" i="2"/>
  <c r="Z1109" i="2" s="1"/>
  <c r="AJ1109" i="2" s="1"/>
  <c r="M1109" i="2"/>
  <c r="AF1107" i="2"/>
  <c r="X1108" i="2"/>
  <c r="AH1108" i="2" s="1"/>
  <c r="W1108" i="2"/>
  <c r="AG1108" i="2" s="1"/>
  <c r="T1108" i="2"/>
  <c r="V1108" i="2"/>
  <c r="AF1108" i="2" s="1"/>
  <c r="U1108" i="2"/>
  <c r="AE1108" i="2" s="1"/>
  <c r="K1110" i="2"/>
  <c r="BD1107" i="2" l="1"/>
  <c r="AB1108" i="2"/>
  <c r="AV1107" i="2"/>
  <c r="BH1107" i="2" s="1"/>
  <c r="BB1107" i="2"/>
  <c r="AS1108" i="2"/>
  <c r="AR1108" i="2"/>
  <c r="BC1107" i="2"/>
  <c r="S1110" i="2"/>
  <c r="AA1110" i="2"/>
  <c r="AK1110" i="2" s="1"/>
  <c r="BA1107" i="2"/>
  <c r="AY1107" i="2"/>
  <c r="AZ1107" i="2"/>
  <c r="AT1108" i="2"/>
  <c r="AO1108" i="2"/>
  <c r="AP1108" i="2"/>
  <c r="AM1109" i="2"/>
  <c r="AN1108" i="2"/>
  <c r="AQ1108" i="2"/>
  <c r="BG1108" i="2"/>
  <c r="AX1107" i="2"/>
  <c r="L1110" i="2"/>
  <c r="T1110" i="2" s="1"/>
  <c r="N1110" i="2"/>
  <c r="P1110" i="2"/>
  <c r="X1110" i="2" s="1"/>
  <c r="AH1110" i="2" s="1"/>
  <c r="Q1110" i="2"/>
  <c r="Y1110" i="2" s="1"/>
  <c r="AI1110" i="2" s="1"/>
  <c r="R1110" i="2"/>
  <c r="Z1110" i="2" s="1"/>
  <c r="AJ1110" i="2" s="1"/>
  <c r="O1110" i="2"/>
  <c r="M1110" i="2"/>
  <c r="AD1108" i="2"/>
  <c r="W1109" i="2"/>
  <c r="AG1109" i="2" s="1"/>
  <c r="AD1109" i="2"/>
  <c r="X1109" i="2"/>
  <c r="AH1109" i="2" s="1"/>
  <c r="V1109" i="2"/>
  <c r="U1109" i="2"/>
  <c r="AE1109" i="2" s="1"/>
  <c r="K1111" i="2"/>
  <c r="BB1108" i="2" l="1"/>
  <c r="BD1108" i="2"/>
  <c r="AV1108" i="2"/>
  <c r="BH1108" i="2" s="1"/>
  <c r="AB1109" i="2"/>
  <c r="AS1109" i="2"/>
  <c r="AR1109" i="2"/>
  <c r="BC1108" i="2"/>
  <c r="S1111" i="2"/>
  <c r="AA1111" i="2"/>
  <c r="AK1111" i="2" s="1"/>
  <c r="AZ1108" i="2"/>
  <c r="BA1108" i="2"/>
  <c r="AY1108" i="2"/>
  <c r="AX1108" i="2"/>
  <c r="AT1109" i="2"/>
  <c r="AQ1109" i="2"/>
  <c r="AO1109" i="2"/>
  <c r="AP1109" i="2"/>
  <c r="AM1110" i="2"/>
  <c r="AN1109" i="2"/>
  <c r="BG1109" i="2"/>
  <c r="L1111" i="2"/>
  <c r="T1111" i="2" s="1"/>
  <c r="N1111" i="2"/>
  <c r="P1111" i="2"/>
  <c r="Q1111" i="2"/>
  <c r="Y1111" i="2" s="1"/>
  <c r="AI1111" i="2" s="1"/>
  <c r="R1111" i="2"/>
  <c r="Z1111" i="2" s="1"/>
  <c r="AJ1111" i="2" s="1"/>
  <c r="O1111" i="2"/>
  <c r="W1111" i="2" s="1"/>
  <c r="M1111" i="2"/>
  <c r="U1111" i="2" s="1"/>
  <c r="AE1111" i="2" s="1"/>
  <c r="AF1109" i="2"/>
  <c r="W1110" i="2"/>
  <c r="AG1110" i="2" s="1"/>
  <c r="V1110" i="2"/>
  <c r="AF1110" i="2" s="1"/>
  <c r="U1110" i="2"/>
  <c r="AD1110" i="2"/>
  <c r="K1112" i="2"/>
  <c r="AB1110" i="2" l="1"/>
  <c r="BD1109" i="2"/>
  <c r="AV1109" i="2"/>
  <c r="BH1109" i="2" s="1"/>
  <c r="AR1110" i="2"/>
  <c r="AS1110" i="2"/>
  <c r="BB1109" i="2"/>
  <c r="BC1109" i="2"/>
  <c r="S1112" i="2"/>
  <c r="AA1112" i="2"/>
  <c r="AK1112" i="2" s="1"/>
  <c r="AZ1109" i="2"/>
  <c r="AT1110" i="2"/>
  <c r="AQ1110" i="2"/>
  <c r="AM1111" i="2"/>
  <c r="AO1110" i="2"/>
  <c r="AP1110" i="2"/>
  <c r="AN1110" i="2"/>
  <c r="BG1110" i="2"/>
  <c r="AY1109" i="2"/>
  <c r="AX1109" i="2"/>
  <c r="BA1109" i="2"/>
  <c r="L1112" i="2"/>
  <c r="N1112" i="2"/>
  <c r="P1112" i="2"/>
  <c r="X1112" i="2" s="1"/>
  <c r="AH1112" i="2" s="1"/>
  <c r="Q1112" i="2"/>
  <c r="Y1112" i="2" s="1"/>
  <c r="AI1112" i="2" s="1"/>
  <c r="O1112" i="2"/>
  <c r="W1112" i="2" s="1"/>
  <c r="R1112" i="2"/>
  <c r="Z1112" i="2" s="1"/>
  <c r="AJ1112" i="2" s="1"/>
  <c r="M1112" i="2"/>
  <c r="AE1110" i="2"/>
  <c r="AG1111" i="2"/>
  <c r="X1111" i="2"/>
  <c r="AH1111" i="2" s="1"/>
  <c r="V1111" i="2"/>
  <c r="AF1111" i="2" s="1"/>
  <c r="AD1111" i="2"/>
  <c r="K1113" i="2"/>
  <c r="AV1110" i="2" l="1"/>
  <c r="BH1110" i="2" s="1"/>
  <c r="AB1111" i="2"/>
  <c r="AR1111" i="2"/>
  <c r="AS1111" i="2"/>
  <c r="BD1110" i="2"/>
  <c r="BC1110" i="2"/>
  <c r="BB1110" i="2"/>
  <c r="S1113" i="2"/>
  <c r="AA1113" i="2"/>
  <c r="AK1113" i="2" s="1"/>
  <c r="AZ1110" i="2"/>
  <c r="AT1111" i="2"/>
  <c r="AN1111" i="2"/>
  <c r="AQ1111" i="2"/>
  <c r="AO1111" i="2"/>
  <c r="AP1111" i="2"/>
  <c r="AM1112" i="2"/>
  <c r="BG1111" i="2"/>
  <c r="AX1110" i="2"/>
  <c r="BA1110" i="2"/>
  <c r="AY1110" i="2"/>
  <c r="L1113" i="2"/>
  <c r="N1113" i="2"/>
  <c r="V1113" i="2" s="1"/>
  <c r="P1113" i="2"/>
  <c r="X1113" i="2" s="1"/>
  <c r="Q1113" i="2"/>
  <c r="Y1113" i="2" s="1"/>
  <c r="AI1113" i="2" s="1"/>
  <c r="O1113" i="2"/>
  <c r="R1113" i="2"/>
  <c r="Z1113" i="2" s="1"/>
  <c r="AJ1113" i="2" s="1"/>
  <c r="M1113" i="2"/>
  <c r="AG1112" i="2"/>
  <c r="T1112" i="2"/>
  <c r="V1112" i="2"/>
  <c r="AF1112" i="2" s="1"/>
  <c r="U1112" i="2"/>
  <c r="AE1112" i="2" s="1"/>
  <c r="K1114" i="2"/>
  <c r="BD1111" i="2" l="1"/>
  <c r="AV1111" i="2"/>
  <c r="BH1111" i="2" s="1"/>
  <c r="AB1112" i="2"/>
  <c r="AS1112" i="2"/>
  <c r="AR1112" i="2"/>
  <c r="BC1111" i="2"/>
  <c r="BB1111" i="2"/>
  <c r="S1114" i="2"/>
  <c r="AA1114" i="2"/>
  <c r="AK1114" i="2"/>
  <c r="BA1111" i="2"/>
  <c r="AZ1111" i="2"/>
  <c r="AT1112" i="2"/>
  <c r="AO1112" i="2"/>
  <c r="AP1112" i="2"/>
  <c r="AM1113" i="2"/>
  <c r="AN1112" i="2"/>
  <c r="AQ1112" i="2"/>
  <c r="BG1112" i="2"/>
  <c r="AX1111" i="2"/>
  <c r="AY1111" i="2"/>
  <c r="L1114" i="2"/>
  <c r="T1114" i="2" s="1"/>
  <c r="N1114" i="2"/>
  <c r="V1114" i="2" s="1"/>
  <c r="AF1114" i="2" s="1"/>
  <c r="P1114" i="2"/>
  <c r="X1114" i="2" s="1"/>
  <c r="Q1114" i="2"/>
  <c r="Y1114" i="2" s="1"/>
  <c r="AI1114" i="2" s="1"/>
  <c r="R1114" i="2"/>
  <c r="Z1114" i="2" s="1"/>
  <c r="AJ1114" i="2" s="1"/>
  <c r="O1114" i="2"/>
  <c r="W1114" i="2" s="1"/>
  <c r="AG1114" i="2" s="1"/>
  <c r="M1114" i="2"/>
  <c r="U1114" i="2" s="1"/>
  <c r="AE1114" i="2" s="1"/>
  <c r="AD1112" i="2"/>
  <c r="U1113" i="2"/>
  <c r="AE1113" i="2" s="1"/>
  <c r="AH1113" i="2"/>
  <c r="AF1113" i="2"/>
  <c r="T1113" i="2"/>
  <c r="W1113" i="2"/>
  <c r="AG1113" i="2" s="1"/>
  <c r="K1115" i="2"/>
  <c r="AB1114" i="2" l="1"/>
  <c r="AV1112" i="2"/>
  <c r="BH1112" i="2" s="1"/>
  <c r="AB1113" i="2"/>
  <c r="BD1112" i="2"/>
  <c r="AS1113" i="2"/>
  <c r="AR1113" i="2"/>
  <c r="BB1112" i="2"/>
  <c r="BC1112" i="2"/>
  <c r="S1115" i="2"/>
  <c r="AA1115" i="2"/>
  <c r="AK1115" i="2" s="1"/>
  <c r="AZ1112" i="2"/>
  <c r="BA1112" i="2"/>
  <c r="AY1112" i="2"/>
  <c r="AX1112" i="2"/>
  <c r="AT1113" i="2"/>
  <c r="AO1113" i="2"/>
  <c r="AP1113" i="2"/>
  <c r="AM1114" i="2"/>
  <c r="AN1113" i="2"/>
  <c r="AQ1113" i="2"/>
  <c r="BG1113" i="2"/>
  <c r="L1115" i="2"/>
  <c r="T1115" i="2" s="1"/>
  <c r="N1115" i="2"/>
  <c r="P1115" i="2"/>
  <c r="X1115" i="2" s="1"/>
  <c r="AH1115" i="2" s="1"/>
  <c r="Q1115" i="2"/>
  <c r="Y1115" i="2" s="1"/>
  <c r="AI1115" i="2" s="1"/>
  <c r="O1115" i="2"/>
  <c r="R1115" i="2"/>
  <c r="Z1115" i="2" s="1"/>
  <c r="AJ1115" i="2" s="1"/>
  <c r="M1115" i="2"/>
  <c r="AD1113" i="2"/>
  <c r="AD1114" i="2"/>
  <c r="AH1114" i="2"/>
  <c r="K1116" i="2"/>
  <c r="AV1113" i="2" l="1"/>
  <c r="BH1113" i="2" s="1"/>
  <c r="AR1114" i="2"/>
  <c r="AS1114" i="2"/>
  <c r="BD1113" i="2"/>
  <c r="BB1113" i="2"/>
  <c r="BC1113" i="2"/>
  <c r="S1116" i="2"/>
  <c r="AA1116" i="2"/>
  <c r="AK1116" i="2" s="1"/>
  <c r="AZ1113" i="2"/>
  <c r="AT1114" i="2"/>
  <c r="AN1114" i="2"/>
  <c r="AQ1114" i="2"/>
  <c r="AO1114" i="2"/>
  <c r="AP1114" i="2"/>
  <c r="AM1115" i="2"/>
  <c r="BG1114" i="2"/>
  <c r="BA1113" i="2"/>
  <c r="AY1113" i="2"/>
  <c r="AX1113" i="2"/>
  <c r="L1116" i="2"/>
  <c r="T1116" i="2" s="1"/>
  <c r="N1116" i="2"/>
  <c r="P1116" i="2"/>
  <c r="X1116" i="2" s="1"/>
  <c r="AH1116" i="2" s="1"/>
  <c r="Q1116" i="2"/>
  <c r="Y1116" i="2" s="1"/>
  <c r="AI1116" i="2" s="1"/>
  <c r="O1116" i="2"/>
  <c r="W1116" i="2" s="1"/>
  <c r="AG1116" i="2" s="1"/>
  <c r="R1116" i="2"/>
  <c r="Z1116" i="2" s="1"/>
  <c r="AJ1116" i="2" s="1"/>
  <c r="M1116" i="2"/>
  <c r="W1115" i="2"/>
  <c r="AG1115" i="2" s="1"/>
  <c r="V1115" i="2"/>
  <c r="AF1115" i="2" s="1"/>
  <c r="U1115" i="2"/>
  <c r="AE1115" i="2" s="1"/>
  <c r="AD1115" i="2"/>
  <c r="K1117" i="2"/>
  <c r="BD1114" i="2" l="1"/>
  <c r="AV1114" i="2"/>
  <c r="BH1114" i="2" s="1"/>
  <c r="AB1115" i="2"/>
  <c r="AR1115" i="2"/>
  <c r="AS1115" i="2"/>
  <c r="BC1114" i="2"/>
  <c r="BB1114" i="2"/>
  <c r="S1117" i="2"/>
  <c r="AA1117" i="2"/>
  <c r="AK1117" i="2" s="1"/>
  <c r="BA1114" i="2"/>
  <c r="AY1114" i="2"/>
  <c r="AZ1114" i="2"/>
  <c r="AT1115" i="2"/>
  <c r="AN1115" i="2"/>
  <c r="AQ1115" i="2"/>
  <c r="AO1115" i="2"/>
  <c r="AP1115" i="2"/>
  <c r="AM1116" i="2"/>
  <c r="BG1115" i="2"/>
  <c r="AX1114" i="2"/>
  <c r="L1117" i="2"/>
  <c r="T1117" i="2" s="1"/>
  <c r="N1117" i="2"/>
  <c r="P1117" i="2"/>
  <c r="Q1117" i="2"/>
  <c r="Y1117" i="2" s="1"/>
  <c r="AI1117" i="2" s="1"/>
  <c r="O1117" i="2"/>
  <c r="W1117" i="2" s="1"/>
  <c r="R1117" i="2"/>
  <c r="Z1117" i="2" s="1"/>
  <c r="AJ1117" i="2" s="1"/>
  <c r="M1117" i="2"/>
  <c r="AD1116" i="2"/>
  <c r="V1116" i="2"/>
  <c r="AF1116" i="2" s="1"/>
  <c r="U1116" i="2"/>
  <c r="AE1116" i="2" s="1"/>
  <c r="K1118" i="2"/>
  <c r="BD1115" i="2" l="1"/>
  <c r="AV1115" i="2"/>
  <c r="BH1115" i="2" s="1"/>
  <c r="AB1116" i="2"/>
  <c r="AS1116" i="2"/>
  <c r="AR1116" i="2"/>
  <c r="BC1115" i="2"/>
  <c r="BB1115" i="2"/>
  <c r="S1118" i="2"/>
  <c r="AA1118" i="2"/>
  <c r="AK1118" i="2" s="1"/>
  <c r="BA1115" i="2"/>
  <c r="AZ1115" i="2"/>
  <c r="AT1116" i="2"/>
  <c r="AQ1116" i="2"/>
  <c r="AO1116" i="2"/>
  <c r="AP1116" i="2"/>
  <c r="AM1117" i="2"/>
  <c r="AN1116" i="2"/>
  <c r="BG1116" i="2"/>
  <c r="AX1115" i="2"/>
  <c r="AY1115" i="2"/>
  <c r="L1118" i="2"/>
  <c r="T1118" i="2" s="1"/>
  <c r="N1118" i="2"/>
  <c r="V1118" i="2" s="1"/>
  <c r="AF1118" i="2" s="1"/>
  <c r="P1118" i="2"/>
  <c r="Q1118" i="2"/>
  <c r="Y1118" i="2" s="1"/>
  <c r="AI1118" i="2" s="1"/>
  <c r="O1118" i="2"/>
  <c r="R1118" i="2"/>
  <c r="Z1118" i="2" s="1"/>
  <c r="AJ1118" i="2" s="1"/>
  <c r="M1118" i="2"/>
  <c r="AD1117" i="2"/>
  <c r="AG1117" i="2"/>
  <c r="X1117" i="2"/>
  <c r="AH1117" i="2" s="1"/>
  <c r="V1117" i="2"/>
  <c r="AF1117" i="2" s="1"/>
  <c r="U1117" i="2"/>
  <c r="K1119" i="2"/>
  <c r="BD1116" i="2" l="1"/>
  <c r="AB1117" i="2"/>
  <c r="AV1116" i="2"/>
  <c r="BH1116" i="2" s="1"/>
  <c r="AR1117" i="2"/>
  <c r="AS1117" i="2"/>
  <c r="BB1116" i="2"/>
  <c r="BC1116" i="2"/>
  <c r="S1119" i="2"/>
  <c r="AA1119" i="2"/>
  <c r="AK1119" i="2" s="1"/>
  <c r="AY1116" i="2"/>
  <c r="BA1116" i="2"/>
  <c r="AZ1116" i="2"/>
  <c r="AX1116" i="2"/>
  <c r="AT1117" i="2"/>
  <c r="AO1117" i="2"/>
  <c r="AP1117" i="2"/>
  <c r="AN1117" i="2"/>
  <c r="AQ1117" i="2"/>
  <c r="AM1118" i="2"/>
  <c r="BG1117" i="2"/>
  <c r="L1119" i="2"/>
  <c r="T1119" i="2" s="1"/>
  <c r="N1119" i="2"/>
  <c r="V1119" i="2" s="1"/>
  <c r="P1119" i="2"/>
  <c r="Q1119" i="2"/>
  <c r="Y1119" i="2" s="1"/>
  <c r="AI1119" i="2" s="1"/>
  <c r="O1119" i="2"/>
  <c r="W1119" i="2" s="1"/>
  <c r="AG1119" i="2" s="1"/>
  <c r="R1119" i="2"/>
  <c r="Z1119" i="2" s="1"/>
  <c r="AJ1119" i="2" s="1"/>
  <c r="M1119" i="2"/>
  <c r="U1119" i="2" s="1"/>
  <c r="AD1118" i="2"/>
  <c r="AE1117" i="2"/>
  <c r="U1118" i="2"/>
  <c r="AE1118" i="2" s="1"/>
  <c r="X1118" i="2"/>
  <c r="AH1118" i="2" s="1"/>
  <c r="W1118" i="2"/>
  <c r="AG1118" i="2" s="1"/>
  <c r="K1120" i="2"/>
  <c r="AV1117" i="2" l="1"/>
  <c r="BH1117" i="2" s="1"/>
  <c r="AB1118" i="2"/>
  <c r="BC1117" i="2"/>
  <c r="AS1118" i="2"/>
  <c r="AR1118" i="2"/>
  <c r="BD1117" i="2"/>
  <c r="BB1117" i="2"/>
  <c r="S1120" i="2"/>
  <c r="AA1120" i="2"/>
  <c r="AK1120" i="2" s="1"/>
  <c r="BA1117" i="2"/>
  <c r="AZ1117" i="2"/>
  <c r="AX1117" i="2"/>
  <c r="AT1118" i="2"/>
  <c r="AN1118" i="2"/>
  <c r="AQ1118" i="2"/>
  <c r="AM1119" i="2"/>
  <c r="AO1118" i="2"/>
  <c r="AP1118" i="2"/>
  <c r="BG1118" i="2"/>
  <c r="AY1117" i="2"/>
  <c r="L1120" i="2"/>
  <c r="T1120" i="2" s="1"/>
  <c r="N1120" i="2"/>
  <c r="P1120" i="2"/>
  <c r="Q1120" i="2"/>
  <c r="Y1120" i="2" s="1"/>
  <c r="AI1120" i="2" s="1"/>
  <c r="O1120" i="2"/>
  <c r="W1120" i="2" s="1"/>
  <c r="AG1120" i="2" s="1"/>
  <c r="R1120" i="2"/>
  <c r="Z1120" i="2" s="1"/>
  <c r="AJ1120" i="2" s="1"/>
  <c r="M1120" i="2"/>
  <c r="U1120" i="2" s="1"/>
  <c r="X1119" i="2"/>
  <c r="AH1119" i="2" s="1"/>
  <c r="AE1119" i="2"/>
  <c r="AF1119" i="2"/>
  <c r="AD1119" i="2"/>
  <c r="K1121" i="2"/>
  <c r="AB1119" i="2" l="1"/>
  <c r="AV1118" i="2"/>
  <c r="BH1118" i="2" s="1"/>
  <c r="AS1119" i="2"/>
  <c r="AR1119" i="2"/>
  <c r="BB1118" i="2"/>
  <c r="BC1118" i="2"/>
  <c r="BD1118" i="2"/>
  <c r="S1121" i="2"/>
  <c r="AA1121" i="2"/>
  <c r="AK1121" i="2" s="1"/>
  <c r="AZ1118" i="2"/>
  <c r="AT1119" i="2"/>
  <c r="AM1120" i="2"/>
  <c r="AN1119" i="2"/>
  <c r="AQ1119" i="2"/>
  <c r="AO1119" i="2"/>
  <c r="AP1119" i="2"/>
  <c r="BG1119" i="2"/>
  <c r="BA1118" i="2"/>
  <c r="AX1118" i="2"/>
  <c r="AY1118" i="2"/>
  <c r="L1121" i="2"/>
  <c r="N1121" i="2"/>
  <c r="V1121" i="2" s="1"/>
  <c r="P1121" i="2"/>
  <c r="Q1121" i="2"/>
  <c r="Y1121" i="2" s="1"/>
  <c r="AI1121" i="2" s="1"/>
  <c r="R1121" i="2"/>
  <c r="Z1121" i="2" s="1"/>
  <c r="AJ1121" i="2" s="1"/>
  <c r="O1121" i="2"/>
  <c r="M1121" i="2"/>
  <c r="V1120" i="2"/>
  <c r="AF1120" i="2" s="1"/>
  <c r="AE1120" i="2"/>
  <c r="X1120" i="2"/>
  <c r="AH1120" i="2" s="1"/>
  <c r="AD1120" i="2"/>
  <c r="K1122" i="2"/>
  <c r="AV1119" i="2" l="1"/>
  <c r="BH1119" i="2" s="1"/>
  <c r="AB1120" i="2"/>
  <c r="AS1120" i="2"/>
  <c r="AR1120" i="2"/>
  <c r="BD1119" i="2"/>
  <c r="BB1119" i="2"/>
  <c r="BC1119" i="2"/>
  <c r="S1122" i="2"/>
  <c r="AA1122" i="2"/>
  <c r="AK1122" i="2" s="1"/>
  <c r="AZ1119" i="2"/>
  <c r="AY1119" i="2"/>
  <c r="BA1119" i="2"/>
  <c r="AX1119" i="2"/>
  <c r="AT1120" i="2"/>
  <c r="AQ1120" i="2"/>
  <c r="AO1120" i="2"/>
  <c r="AP1120" i="2"/>
  <c r="AM1121" i="2"/>
  <c r="AN1120" i="2"/>
  <c r="BG1120" i="2"/>
  <c r="L1122" i="2"/>
  <c r="N1122" i="2"/>
  <c r="P1122" i="2"/>
  <c r="X1122" i="2" s="1"/>
  <c r="Q1122" i="2"/>
  <c r="Y1122" i="2" s="1"/>
  <c r="AI1122" i="2" s="1"/>
  <c r="O1122" i="2"/>
  <c r="W1122" i="2" s="1"/>
  <c r="AG1122" i="2" s="1"/>
  <c r="R1122" i="2"/>
  <c r="Z1122" i="2" s="1"/>
  <c r="AJ1122" i="2" s="1"/>
  <c r="M1122" i="2"/>
  <c r="X1121" i="2"/>
  <c r="AH1121" i="2" s="1"/>
  <c r="U1121" i="2"/>
  <c r="AE1121" i="2" s="1"/>
  <c r="AF1121" i="2"/>
  <c r="T1121" i="2"/>
  <c r="W1121" i="2"/>
  <c r="AG1121" i="2" s="1"/>
  <c r="K1123" i="2"/>
  <c r="AB1121" i="2" l="1"/>
  <c r="AV1120" i="2"/>
  <c r="BH1120" i="2" s="1"/>
  <c r="BD1120" i="2"/>
  <c r="BB1120" i="2"/>
  <c r="AS1121" i="2"/>
  <c r="AR1121" i="2"/>
  <c r="BC1120" i="2"/>
  <c r="S1123" i="2"/>
  <c r="AA1123" i="2"/>
  <c r="AK1123" i="2" s="1"/>
  <c r="AZ1120" i="2"/>
  <c r="AY1120" i="2"/>
  <c r="BA1120" i="2"/>
  <c r="AX1120" i="2"/>
  <c r="AT1121" i="2"/>
  <c r="AO1121" i="2"/>
  <c r="AP1121" i="2"/>
  <c r="AM1122" i="2"/>
  <c r="AN1121" i="2"/>
  <c r="AQ1121" i="2"/>
  <c r="BG1121" i="2"/>
  <c r="L1123" i="2"/>
  <c r="N1123" i="2"/>
  <c r="P1123" i="2"/>
  <c r="Q1123" i="2"/>
  <c r="Y1123" i="2" s="1"/>
  <c r="AI1123" i="2" s="1"/>
  <c r="O1123" i="2"/>
  <c r="R1123" i="2"/>
  <c r="Z1123" i="2" s="1"/>
  <c r="AJ1123" i="2" s="1"/>
  <c r="M1123" i="2"/>
  <c r="AD1121" i="2"/>
  <c r="AH1122" i="2"/>
  <c r="T1122" i="2"/>
  <c r="V1122" i="2"/>
  <c r="AF1122" i="2" s="1"/>
  <c r="U1122" i="2"/>
  <c r="AE1122" i="2" s="1"/>
  <c r="K1124" i="2"/>
  <c r="AB1122" i="2" l="1"/>
  <c r="AV1121" i="2"/>
  <c r="BH1121" i="2" s="1"/>
  <c r="AS1122" i="2"/>
  <c r="AR1122" i="2"/>
  <c r="BB1121" i="2"/>
  <c r="BC1121" i="2"/>
  <c r="BD1121" i="2"/>
  <c r="S1124" i="2"/>
  <c r="AA1124" i="2"/>
  <c r="AK1124" i="2" s="1"/>
  <c r="AT1122" i="2"/>
  <c r="AQ1122" i="2"/>
  <c r="AO1122" i="2"/>
  <c r="AP1122" i="2"/>
  <c r="AM1123" i="2"/>
  <c r="AN1122" i="2"/>
  <c r="BG1122" i="2"/>
  <c r="AZ1121" i="2"/>
  <c r="BA1121" i="2"/>
  <c r="AY1121" i="2"/>
  <c r="AX1121" i="2"/>
  <c r="L1124" i="2"/>
  <c r="N1124" i="2"/>
  <c r="P1124" i="2"/>
  <c r="Q1124" i="2"/>
  <c r="Y1124" i="2" s="1"/>
  <c r="AI1124" i="2" s="1"/>
  <c r="O1124" i="2"/>
  <c r="R1124" i="2"/>
  <c r="Z1124" i="2" s="1"/>
  <c r="AJ1124" i="2" s="1"/>
  <c r="M1124" i="2"/>
  <c r="U1124" i="2" s="1"/>
  <c r="AD1122" i="2"/>
  <c r="T1123" i="2"/>
  <c r="W1123" i="2"/>
  <c r="AG1123" i="2" s="1"/>
  <c r="X1123" i="2"/>
  <c r="AH1123" i="2" s="1"/>
  <c r="V1123" i="2"/>
  <c r="AF1123" i="2" s="1"/>
  <c r="U1123" i="2"/>
  <c r="AE1123" i="2" s="1"/>
  <c r="K1125" i="2"/>
  <c r="BB1122" i="2" l="1"/>
  <c r="BD1122" i="2"/>
  <c r="AV1122" i="2"/>
  <c r="BH1122" i="2" s="1"/>
  <c r="AB1123" i="2"/>
  <c r="AR1123" i="2"/>
  <c r="AS1123" i="2"/>
  <c r="BC1122" i="2"/>
  <c r="S1125" i="2"/>
  <c r="AA1125" i="2"/>
  <c r="AK1125" i="2" s="1"/>
  <c r="AZ1122" i="2"/>
  <c r="AY1122" i="2"/>
  <c r="BA1122" i="2"/>
  <c r="AX1122" i="2"/>
  <c r="AT1123" i="2"/>
  <c r="AN1123" i="2"/>
  <c r="AQ1123" i="2"/>
  <c r="AM1124" i="2"/>
  <c r="AO1123" i="2"/>
  <c r="AP1123" i="2"/>
  <c r="BG1123" i="2"/>
  <c r="L1125" i="2"/>
  <c r="N1125" i="2"/>
  <c r="V1125" i="2" s="1"/>
  <c r="P1125" i="2"/>
  <c r="Q1125" i="2"/>
  <c r="Y1125" i="2" s="1"/>
  <c r="AI1125" i="2" s="1"/>
  <c r="R1125" i="2"/>
  <c r="Z1125" i="2" s="1"/>
  <c r="AJ1125" i="2" s="1"/>
  <c r="O1125" i="2"/>
  <c r="W1125" i="2" s="1"/>
  <c r="AG1125" i="2" s="1"/>
  <c r="M1125" i="2"/>
  <c r="U1125" i="2" s="1"/>
  <c r="AD1123" i="2"/>
  <c r="T1124" i="2"/>
  <c r="V1124" i="2"/>
  <c r="AF1124" i="2" s="1"/>
  <c r="AE1124" i="2"/>
  <c r="X1124" i="2"/>
  <c r="AH1124" i="2" s="1"/>
  <c r="W1124" i="2"/>
  <c r="AG1124" i="2" s="1"/>
  <c r="K1126" i="2"/>
  <c r="BD1123" i="2" l="1"/>
  <c r="AV1123" i="2"/>
  <c r="BH1123" i="2" s="1"/>
  <c r="AB1124" i="2"/>
  <c r="AS1124" i="2"/>
  <c r="AR1124" i="2"/>
  <c r="BC1123" i="2"/>
  <c r="BB1123" i="2"/>
  <c r="S1126" i="2"/>
  <c r="AA1126" i="2"/>
  <c r="AK1126" i="2" s="1"/>
  <c r="BA1123" i="2"/>
  <c r="AT1124" i="2"/>
  <c r="AO1124" i="2"/>
  <c r="AP1124" i="2"/>
  <c r="AM1125" i="2"/>
  <c r="AN1124" i="2"/>
  <c r="AQ1124" i="2"/>
  <c r="BG1124" i="2"/>
  <c r="AZ1123" i="2"/>
  <c r="AX1123" i="2"/>
  <c r="AY1123" i="2"/>
  <c r="L1126" i="2"/>
  <c r="T1126" i="2" s="1"/>
  <c r="N1126" i="2"/>
  <c r="P1126" i="2"/>
  <c r="X1126" i="2" s="1"/>
  <c r="Q1126" i="2"/>
  <c r="Y1126" i="2" s="1"/>
  <c r="AI1126" i="2" s="1"/>
  <c r="O1126" i="2"/>
  <c r="W1126" i="2" s="1"/>
  <c r="AG1126" i="2" s="1"/>
  <c r="R1126" i="2"/>
  <c r="Z1126" i="2" s="1"/>
  <c r="AJ1126" i="2" s="1"/>
  <c r="M1126" i="2"/>
  <c r="AD1124" i="2"/>
  <c r="X1125" i="2"/>
  <c r="AH1125" i="2" s="1"/>
  <c r="AF1125" i="2"/>
  <c r="AE1125" i="2"/>
  <c r="T1125" i="2"/>
  <c r="K1127" i="2"/>
  <c r="AB1125" i="2" l="1"/>
  <c r="AV1124" i="2"/>
  <c r="BH1124" i="2" s="1"/>
  <c r="BD1124" i="2"/>
  <c r="AS1125" i="2"/>
  <c r="AR1125" i="2"/>
  <c r="BB1124" i="2"/>
  <c r="BC1124" i="2"/>
  <c r="S1127" i="2"/>
  <c r="AA1127" i="2"/>
  <c r="AK1127" i="2" s="1"/>
  <c r="AZ1124" i="2"/>
  <c r="AT1125" i="2"/>
  <c r="AO1125" i="2"/>
  <c r="AP1125" i="2"/>
  <c r="AM1126" i="2"/>
  <c r="AN1125" i="2"/>
  <c r="AQ1125" i="2"/>
  <c r="BG1125" i="2"/>
  <c r="BA1124" i="2"/>
  <c r="AY1124" i="2"/>
  <c r="AX1124" i="2"/>
  <c r="L1127" i="2"/>
  <c r="T1127" i="2" s="1"/>
  <c r="N1127" i="2"/>
  <c r="V1127" i="2" s="1"/>
  <c r="AF1127" i="2" s="1"/>
  <c r="P1127" i="2"/>
  <c r="Q1127" i="2"/>
  <c r="Y1127" i="2" s="1"/>
  <c r="AI1127" i="2" s="1"/>
  <c r="O1127" i="2"/>
  <c r="W1127" i="2" s="1"/>
  <c r="R1127" i="2"/>
  <c r="Z1127" i="2" s="1"/>
  <c r="AJ1127" i="2" s="1"/>
  <c r="M1127" i="2"/>
  <c r="AD1126" i="2"/>
  <c r="AD1125" i="2"/>
  <c r="AH1126" i="2"/>
  <c r="V1126" i="2"/>
  <c r="AF1126" i="2" s="1"/>
  <c r="U1126" i="2"/>
  <c r="AE1126" i="2" s="1"/>
  <c r="K1128" i="2"/>
  <c r="BD1125" i="2" l="1"/>
  <c r="BC1125" i="2"/>
  <c r="AV1125" i="2"/>
  <c r="BH1125" i="2" s="1"/>
  <c r="AB1126" i="2"/>
  <c r="BB1125" i="2"/>
  <c r="AS1126" i="2"/>
  <c r="AR1126" i="2"/>
  <c r="S1128" i="2"/>
  <c r="AA1128" i="2"/>
  <c r="AK1128" i="2" s="1"/>
  <c r="AZ1125" i="2"/>
  <c r="BA1125" i="2"/>
  <c r="AY1125" i="2"/>
  <c r="AX1125" i="2"/>
  <c r="AT1126" i="2"/>
  <c r="AM1127" i="2"/>
  <c r="AN1126" i="2"/>
  <c r="AQ1126" i="2"/>
  <c r="AO1126" i="2"/>
  <c r="AP1126" i="2"/>
  <c r="BG1126" i="2"/>
  <c r="L1128" i="2"/>
  <c r="T1128" i="2" s="1"/>
  <c r="N1128" i="2"/>
  <c r="P1128" i="2"/>
  <c r="Q1128" i="2"/>
  <c r="Y1128" i="2" s="1"/>
  <c r="AI1128" i="2" s="1"/>
  <c r="O1128" i="2"/>
  <c r="W1128" i="2" s="1"/>
  <c r="AG1128" i="2" s="1"/>
  <c r="R1128" i="2"/>
  <c r="Z1128" i="2" s="1"/>
  <c r="AJ1128" i="2" s="1"/>
  <c r="M1128" i="2"/>
  <c r="AG1127" i="2"/>
  <c r="AD1127" i="2"/>
  <c r="X1127" i="2"/>
  <c r="AH1127" i="2" s="1"/>
  <c r="U1127" i="2"/>
  <c r="AE1127" i="2" s="1"/>
  <c r="K1129" i="2"/>
  <c r="BD1126" i="2" l="1"/>
  <c r="AV1126" i="2"/>
  <c r="BH1126" i="2" s="1"/>
  <c r="AB1127" i="2"/>
  <c r="AS1127" i="2"/>
  <c r="AR1127" i="2"/>
  <c r="BB1126" i="2"/>
  <c r="BC1126" i="2"/>
  <c r="S1129" i="2"/>
  <c r="AA1129" i="2"/>
  <c r="AK1129" i="2" s="1"/>
  <c r="AZ1126" i="2"/>
  <c r="BA1126" i="2"/>
  <c r="AX1126" i="2"/>
  <c r="AT1127" i="2"/>
  <c r="AO1127" i="2"/>
  <c r="AP1127" i="2"/>
  <c r="AM1128" i="2"/>
  <c r="AN1127" i="2"/>
  <c r="AQ1127" i="2"/>
  <c r="BG1127" i="2"/>
  <c r="AY1126" i="2"/>
  <c r="L1129" i="2"/>
  <c r="N1129" i="2"/>
  <c r="P1129" i="2"/>
  <c r="Q1129" i="2"/>
  <c r="Y1129" i="2" s="1"/>
  <c r="AI1129" i="2" s="1"/>
  <c r="O1129" i="2"/>
  <c r="R1129" i="2"/>
  <c r="Z1129" i="2" s="1"/>
  <c r="AJ1129" i="2" s="1"/>
  <c r="M1129" i="2"/>
  <c r="AD1128" i="2"/>
  <c r="V1128" i="2"/>
  <c r="AF1128" i="2" s="1"/>
  <c r="U1128" i="2"/>
  <c r="AE1128" i="2" s="1"/>
  <c r="X1128" i="2"/>
  <c r="AH1128" i="2" s="1"/>
  <c r="K1130" i="2"/>
  <c r="BD1127" i="2" l="1"/>
  <c r="AV1127" i="2"/>
  <c r="BH1127" i="2" s="1"/>
  <c r="AB1128" i="2"/>
  <c r="AS1128" i="2"/>
  <c r="AR1128" i="2"/>
  <c r="BB1127" i="2"/>
  <c r="BC1127" i="2"/>
  <c r="S1130" i="2"/>
  <c r="AA1130" i="2"/>
  <c r="AK1130" i="2" s="1"/>
  <c r="AX1127" i="2"/>
  <c r="AT1128" i="2"/>
  <c r="AN1128" i="2"/>
  <c r="AO1128" i="2"/>
  <c r="AQ1128" i="2"/>
  <c r="AP1128" i="2"/>
  <c r="AM1129" i="2"/>
  <c r="BG1128" i="2"/>
  <c r="AZ1127" i="2"/>
  <c r="BA1127" i="2"/>
  <c r="AY1127" i="2"/>
  <c r="L1130" i="2"/>
  <c r="T1130" i="2" s="1"/>
  <c r="N1130" i="2"/>
  <c r="V1130" i="2" s="1"/>
  <c r="P1130" i="2"/>
  <c r="Q1130" i="2"/>
  <c r="Y1130" i="2" s="1"/>
  <c r="AI1130" i="2" s="1"/>
  <c r="O1130" i="2"/>
  <c r="R1130" i="2"/>
  <c r="Z1130" i="2" s="1"/>
  <c r="AJ1130" i="2" s="1"/>
  <c r="M1130" i="2"/>
  <c r="T1129" i="2"/>
  <c r="W1129" i="2"/>
  <c r="AG1129" i="2" s="1"/>
  <c r="X1129" i="2"/>
  <c r="AH1129" i="2" s="1"/>
  <c r="V1129" i="2"/>
  <c r="AF1129" i="2" s="1"/>
  <c r="U1129" i="2"/>
  <c r="AE1129" i="2" s="1"/>
  <c r="K1131" i="2"/>
  <c r="BD1128" i="2" l="1"/>
  <c r="AV1128" i="2"/>
  <c r="BH1128" i="2" s="1"/>
  <c r="AB1129" i="2"/>
  <c r="BB1128" i="2"/>
  <c r="AS1129" i="2"/>
  <c r="AR1129" i="2"/>
  <c r="BC1128" i="2"/>
  <c r="S1131" i="2"/>
  <c r="AA1131" i="2"/>
  <c r="AK1131" i="2" s="1"/>
  <c r="AZ1128" i="2"/>
  <c r="BA1128" i="2"/>
  <c r="AY1128" i="2"/>
  <c r="AT1129" i="2"/>
  <c r="AN1129" i="2"/>
  <c r="AM1130" i="2"/>
  <c r="AQ1129" i="2"/>
  <c r="AO1129" i="2"/>
  <c r="AP1129" i="2"/>
  <c r="BG1129" i="2"/>
  <c r="AX1128" i="2"/>
  <c r="L1131" i="2"/>
  <c r="T1131" i="2" s="1"/>
  <c r="N1131" i="2"/>
  <c r="P1131" i="2"/>
  <c r="Q1131" i="2"/>
  <c r="Y1131" i="2" s="1"/>
  <c r="AI1131" i="2" s="1"/>
  <c r="R1131" i="2"/>
  <c r="Z1131" i="2" s="1"/>
  <c r="AJ1131" i="2" s="1"/>
  <c r="O1131" i="2"/>
  <c r="W1131" i="2" s="1"/>
  <c r="M1131" i="2"/>
  <c r="U1130" i="2"/>
  <c r="AE1130" i="2" s="1"/>
  <c r="AD1129" i="2"/>
  <c r="AD1130" i="2"/>
  <c r="AF1130" i="2"/>
  <c r="X1130" i="2"/>
  <c r="AH1130" i="2" s="1"/>
  <c r="W1130" i="2"/>
  <c r="AG1130" i="2" s="1"/>
  <c r="K1132" i="2"/>
  <c r="BD1129" i="2" l="1"/>
  <c r="BC1129" i="2"/>
  <c r="AB1130" i="2"/>
  <c r="AV1129" i="2"/>
  <c r="BH1129" i="2" s="1"/>
  <c r="BB1129" i="2"/>
  <c r="AR1130" i="2"/>
  <c r="AS1130" i="2"/>
  <c r="S1132" i="2"/>
  <c r="AA1132" i="2"/>
  <c r="AK1132" i="2" s="1"/>
  <c r="BA1129" i="2"/>
  <c r="AY1129" i="2"/>
  <c r="AZ1129" i="2"/>
  <c r="AX1129" i="2"/>
  <c r="AT1130" i="2"/>
  <c r="AO1130" i="2"/>
  <c r="AP1130" i="2"/>
  <c r="AM1131" i="2"/>
  <c r="AN1130" i="2"/>
  <c r="AQ1130" i="2"/>
  <c r="BG1130" i="2"/>
  <c r="L1132" i="2"/>
  <c r="T1132" i="2" s="1"/>
  <c r="N1132" i="2"/>
  <c r="P1132" i="2"/>
  <c r="X1132" i="2" s="1"/>
  <c r="AH1132" i="2" s="1"/>
  <c r="Q1132" i="2"/>
  <c r="Y1132" i="2" s="1"/>
  <c r="AI1132" i="2" s="1"/>
  <c r="O1132" i="2"/>
  <c r="W1132" i="2" s="1"/>
  <c r="AG1132" i="2" s="1"/>
  <c r="R1132" i="2"/>
  <c r="Z1132" i="2" s="1"/>
  <c r="AJ1132" i="2" s="1"/>
  <c r="M1132" i="2"/>
  <c r="AG1131" i="2"/>
  <c r="AD1131" i="2"/>
  <c r="X1131" i="2"/>
  <c r="AH1131" i="2" s="1"/>
  <c r="V1131" i="2"/>
  <c r="AF1131" i="2" s="1"/>
  <c r="U1131" i="2"/>
  <c r="AE1131" i="2" s="1"/>
  <c r="K1133" i="2"/>
  <c r="BD1130" i="2" l="1"/>
  <c r="AV1130" i="2"/>
  <c r="BH1130" i="2" s="1"/>
  <c r="AB1131" i="2"/>
  <c r="AS1131" i="2"/>
  <c r="AR1131" i="2"/>
  <c r="BC1130" i="2"/>
  <c r="BB1130" i="2"/>
  <c r="S1133" i="2"/>
  <c r="AA1133" i="2"/>
  <c r="AK1133" i="2" s="1"/>
  <c r="AZ1130" i="2"/>
  <c r="AT1131" i="2"/>
  <c r="AQ1131" i="2"/>
  <c r="AO1131" i="2"/>
  <c r="AP1131" i="2"/>
  <c r="AM1132" i="2"/>
  <c r="AN1131" i="2"/>
  <c r="BG1131" i="2"/>
  <c r="BA1130" i="2"/>
  <c r="AY1130" i="2"/>
  <c r="AX1130" i="2"/>
  <c r="L1133" i="2"/>
  <c r="T1133" i="2" s="1"/>
  <c r="N1133" i="2"/>
  <c r="P1133" i="2"/>
  <c r="X1133" i="2" s="1"/>
  <c r="AH1133" i="2" s="1"/>
  <c r="Q1133" i="2"/>
  <c r="Y1133" i="2" s="1"/>
  <c r="AI1133" i="2" s="1"/>
  <c r="R1133" i="2"/>
  <c r="Z1133" i="2" s="1"/>
  <c r="AJ1133" i="2" s="1"/>
  <c r="O1133" i="2"/>
  <c r="W1133" i="2" s="1"/>
  <c r="AG1133" i="2" s="1"/>
  <c r="M1133" i="2"/>
  <c r="V1132" i="2"/>
  <c r="U1132" i="2"/>
  <c r="AE1132" i="2" s="1"/>
  <c r="AD1132" i="2"/>
  <c r="K1134" i="2"/>
  <c r="BD1131" i="2" l="1"/>
  <c r="AV1131" i="2"/>
  <c r="BH1131" i="2" s="1"/>
  <c r="AB1132" i="2"/>
  <c r="BB1131" i="2"/>
  <c r="AS1132" i="2"/>
  <c r="AR1132" i="2"/>
  <c r="BC1131" i="2"/>
  <c r="S1134" i="2"/>
  <c r="AA1134" i="2"/>
  <c r="AK1134" i="2" s="1"/>
  <c r="AY1131" i="2"/>
  <c r="BA1131" i="2"/>
  <c r="AZ1131" i="2"/>
  <c r="AX1131" i="2"/>
  <c r="AT1132" i="2"/>
  <c r="AN1132" i="2"/>
  <c r="AO1132" i="2"/>
  <c r="AM1133" i="2"/>
  <c r="AQ1132" i="2"/>
  <c r="AP1132" i="2"/>
  <c r="BG1132" i="2"/>
  <c r="L1134" i="2"/>
  <c r="T1134" i="2" s="1"/>
  <c r="N1134" i="2"/>
  <c r="V1134" i="2" s="1"/>
  <c r="P1134" i="2"/>
  <c r="Q1134" i="2"/>
  <c r="Y1134" i="2" s="1"/>
  <c r="AI1134" i="2" s="1"/>
  <c r="O1134" i="2"/>
  <c r="W1134" i="2" s="1"/>
  <c r="AG1134" i="2" s="1"/>
  <c r="R1134" i="2"/>
  <c r="Z1134" i="2" s="1"/>
  <c r="AJ1134" i="2" s="1"/>
  <c r="M1134" i="2"/>
  <c r="U1134" i="2" s="1"/>
  <c r="AE1134" i="2" s="1"/>
  <c r="AD1133" i="2"/>
  <c r="AF1132" i="2"/>
  <c r="V1133" i="2"/>
  <c r="AF1133" i="2" s="1"/>
  <c r="U1133" i="2"/>
  <c r="K1135" i="2"/>
  <c r="BD1132" i="2" l="1"/>
  <c r="AB1133" i="2"/>
  <c r="AV1132" i="2"/>
  <c r="BH1132" i="2" s="1"/>
  <c r="AS1133" i="2"/>
  <c r="AR1133" i="2"/>
  <c r="BB1132" i="2"/>
  <c r="BC1132" i="2"/>
  <c r="S1135" i="2"/>
  <c r="AA1135" i="2"/>
  <c r="AK1135" i="2" s="1"/>
  <c r="AT1133" i="2"/>
  <c r="AO1133" i="2"/>
  <c r="AP1133" i="2"/>
  <c r="AM1134" i="2"/>
  <c r="AN1133" i="2"/>
  <c r="AQ1133" i="2"/>
  <c r="BG1133" i="2"/>
  <c r="AY1132" i="2"/>
  <c r="AZ1132" i="2"/>
  <c r="AX1132" i="2"/>
  <c r="BA1132" i="2"/>
  <c r="L1135" i="2"/>
  <c r="N1135" i="2"/>
  <c r="V1135" i="2" s="1"/>
  <c r="P1135" i="2"/>
  <c r="X1135" i="2" s="1"/>
  <c r="Q1135" i="2"/>
  <c r="Y1135" i="2" s="1"/>
  <c r="AI1135" i="2" s="1"/>
  <c r="R1135" i="2"/>
  <c r="Z1135" i="2" s="1"/>
  <c r="AJ1135" i="2" s="1"/>
  <c r="O1135" i="2"/>
  <c r="M1135" i="2"/>
  <c r="AE1133" i="2"/>
  <c r="AF1134" i="2"/>
  <c r="X1134" i="2"/>
  <c r="AH1134" i="2" s="1"/>
  <c r="AD1134" i="2"/>
  <c r="K1136" i="2"/>
  <c r="AB1134" i="2" l="1"/>
  <c r="AV1133" i="2"/>
  <c r="BH1133" i="2" s="1"/>
  <c r="AR1134" i="2"/>
  <c r="AS1134" i="2"/>
  <c r="BB1133" i="2"/>
  <c r="BD1133" i="2"/>
  <c r="BC1133" i="2"/>
  <c r="S1136" i="2"/>
  <c r="AA1136" i="2"/>
  <c r="AK1136" i="2" s="1"/>
  <c r="AZ1133" i="2"/>
  <c r="AT1134" i="2"/>
  <c r="AO1134" i="2"/>
  <c r="AP1134" i="2"/>
  <c r="AM1135" i="2"/>
  <c r="AN1134" i="2"/>
  <c r="AQ1134" i="2"/>
  <c r="BG1134" i="2"/>
  <c r="BA1133" i="2"/>
  <c r="AY1133" i="2"/>
  <c r="AX1133" i="2"/>
  <c r="L1136" i="2"/>
  <c r="T1136" i="2" s="1"/>
  <c r="N1136" i="2"/>
  <c r="V1136" i="2" s="1"/>
  <c r="P1136" i="2"/>
  <c r="Q1136" i="2"/>
  <c r="Y1136" i="2" s="1"/>
  <c r="AI1136" i="2" s="1"/>
  <c r="O1136" i="2"/>
  <c r="W1136" i="2" s="1"/>
  <c r="AG1136" i="2" s="1"/>
  <c r="R1136" i="2"/>
  <c r="Z1136" i="2" s="1"/>
  <c r="AJ1136" i="2" s="1"/>
  <c r="M1136" i="2"/>
  <c r="U1136" i="2" s="1"/>
  <c r="U1135" i="2"/>
  <c r="AE1135" i="2" s="1"/>
  <c r="AF1135" i="2"/>
  <c r="AH1135" i="2"/>
  <c r="T1135" i="2"/>
  <c r="W1135" i="2"/>
  <c r="AG1135" i="2" s="1"/>
  <c r="K1137" i="2"/>
  <c r="BD1134" i="2" l="1"/>
  <c r="AV1134" i="2"/>
  <c r="BH1134" i="2" s="1"/>
  <c r="AB1135" i="2"/>
  <c r="BC1134" i="2"/>
  <c r="AS1135" i="2"/>
  <c r="AR1135" i="2"/>
  <c r="BB1134" i="2"/>
  <c r="S1137" i="2"/>
  <c r="AA1137" i="2"/>
  <c r="AK1137" i="2" s="1"/>
  <c r="AZ1134" i="2"/>
  <c r="AT1135" i="2"/>
  <c r="AN1135" i="2"/>
  <c r="AQ1135" i="2"/>
  <c r="AM1136" i="2"/>
  <c r="AO1135" i="2"/>
  <c r="AP1135" i="2"/>
  <c r="BG1135" i="2"/>
  <c r="BA1134" i="2"/>
  <c r="AY1134" i="2"/>
  <c r="AX1134" i="2"/>
  <c r="L1137" i="2"/>
  <c r="T1137" i="2" s="1"/>
  <c r="N1137" i="2"/>
  <c r="P1137" i="2"/>
  <c r="Q1137" i="2"/>
  <c r="Y1137" i="2" s="1"/>
  <c r="AI1137" i="2" s="1"/>
  <c r="O1137" i="2"/>
  <c r="W1137" i="2" s="1"/>
  <c r="AG1137" i="2" s="1"/>
  <c r="R1137" i="2"/>
  <c r="Z1137" i="2" s="1"/>
  <c r="AJ1137" i="2" s="1"/>
  <c r="M1137" i="2"/>
  <c r="AD1136" i="2"/>
  <c r="AD1135" i="2"/>
  <c r="AF1136" i="2"/>
  <c r="AE1136" i="2"/>
  <c r="X1136" i="2"/>
  <c r="AH1136" i="2" s="1"/>
  <c r="K1138" i="2"/>
  <c r="AV1135" i="2" l="1"/>
  <c r="BH1135" i="2" s="1"/>
  <c r="AB1136" i="2"/>
  <c r="AS1136" i="2"/>
  <c r="AR1136" i="2"/>
  <c r="BD1135" i="2"/>
  <c r="BB1135" i="2"/>
  <c r="BC1135" i="2"/>
  <c r="S1138" i="2"/>
  <c r="AA1138" i="2" s="1"/>
  <c r="AK1138" i="2" s="1"/>
  <c r="AZ1135" i="2"/>
  <c r="BA1135" i="2"/>
  <c r="AY1135" i="2"/>
  <c r="AX1135" i="2"/>
  <c r="AT1136" i="2"/>
  <c r="AO1136" i="2"/>
  <c r="AP1136" i="2"/>
  <c r="AM1137" i="2"/>
  <c r="AN1136" i="2"/>
  <c r="AQ1136" i="2"/>
  <c r="BG1136" i="2"/>
  <c r="L1138" i="2"/>
  <c r="N1138" i="2"/>
  <c r="V1138" i="2" s="1"/>
  <c r="P1138" i="2"/>
  <c r="Q1138" i="2"/>
  <c r="Y1138" i="2" s="1"/>
  <c r="AI1138" i="2" s="1"/>
  <c r="O1138" i="2"/>
  <c r="R1138" i="2"/>
  <c r="Z1138" i="2" s="1"/>
  <c r="AJ1138" i="2" s="1"/>
  <c r="M1138" i="2"/>
  <c r="AD1137" i="2"/>
  <c r="X1137" i="2"/>
  <c r="AH1137" i="2" s="1"/>
  <c r="V1137" i="2"/>
  <c r="AF1137" i="2" s="1"/>
  <c r="U1137" i="2"/>
  <c r="AE1137" i="2" s="1"/>
  <c r="K1139" i="2"/>
  <c r="AB1137" i="2" l="1"/>
  <c r="AV1136" i="2"/>
  <c r="BH1136" i="2" s="1"/>
  <c r="AS1137" i="2"/>
  <c r="AR1137" i="2"/>
  <c r="BB1136" i="2"/>
  <c r="BD1136" i="2"/>
  <c r="BC1136" i="2"/>
  <c r="S1139" i="2"/>
  <c r="AA1139" i="2"/>
  <c r="AK1139" i="2" s="1"/>
  <c r="AZ1136" i="2"/>
  <c r="AT1137" i="2"/>
  <c r="AQ1137" i="2"/>
  <c r="AN1137" i="2"/>
  <c r="AO1137" i="2"/>
  <c r="AP1137" i="2"/>
  <c r="AM1138" i="2"/>
  <c r="BG1137" i="2"/>
  <c r="BA1136" i="2"/>
  <c r="AY1136" i="2"/>
  <c r="AX1136" i="2"/>
  <c r="L1139" i="2"/>
  <c r="T1139" i="2" s="1"/>
  <c r="N1139" i="2"/>
  <c r="P1139" i="2"/>
  <c r="Q1139" i="2"/>
  <c r="Y1139" i="2" s="1"/>
  <c r="AI1139" i="2" s="1"/>
  <c r="O1139" i="2"/>
  <c r="W1139" i="2" s="1"/>
  <c r="AG1139" i="2" s="1"/>
  <c r="R1139" i="2"/>
  <c r="Z1139" i="2" s="1"/>
  <c r="AJ1139" i="2" s="1"/>
  <c r="M1139" i="2"/>
  <c r="T1138" i="2"/>
  <c r="U1138" i="2"/>
  <c r="AE1138" i="2" s="1"/>
  <c r="AF1138" i="2"/>
  <c r="X1138" i="2"/>
  <c r="AH1138" i="2" s="1"/>
  <c r="W1138" i="2"/>
  <c r="AG1138" i="2" s="1"/>
  <c r="K1140" i="2"/>
  <c r="BD1137" i="2" l="1"/>
  <c r="AB1138" i="2"/>
  <c r="AV1137" i="2"/>
  <c r="BH1137" i="2" s="1"/>
  <c r="AR1138" i="2"/>
  <c r="AS1138" i="2"/>
  <c r="BB1137" i="2"/>
  <c r="BC1137" i="2"/>
  <c r="S1140" i="2"/>
  <c r="AA1140" i="2"/>
  <c r="AK1140" i="2" s="1"/>
  <c r="AY1137" i="2"/>
  <c r="AZ1137" i="2"/>
  <c r="AX1137" i="2"/>
  <c r="AT1138" i="2"/>
  <c r="AN1138" i="2"/>
  <c r="AM1139" i="2"/>
  <c r="AQ1138" i="2"/>
  <c r="AO1138" i="2"/>
  <c r="AP1138" i="2"/>
  <c r="BG1138" i="2"/>
  <c r="BA1137" i="2"/>
  <c r="L1140" i="2"/>
  <c r="T1140" i="2" s="1"/>
  <c r="N1140" i="2"/>
  <c r="P1140" i="2"/>
  <c r="X1140" i="2" s="1"/>
  <c r="Q1140" i="2"/>
  <c r="Y1140" i="2" s="1"/>
  <c r="AI1140" i="2" s="1"/>
  <c r="O1140" i="2"/>
  <c r="W1140" i="2" s="1"/>
  <c r="AG1140" i="2" s="1"/>
  <c r="R1140" i="2"/>
  <c r="Z1140" i="2" s="1"/>
  <c r="AJ1140" i="2" s="1"/>
  <c r="M1140" i="2"/>
  <c r="AD1138" i="2"/>
  <c r="X1139" i="2"/>
  <c r="AH1139" i="2" s="1"/>
  <c r="V1139" i="2"/>
  <c r="AF1139" i="2" s="1"/>
  <c r="U1139" i="2"/>
  <c r="AE1139" i="2" s="1"/>
  <c r="AD1139" i="2"/>
  <c r="K1141" i="2"/>
  <c r="BD1138" i="2" l="1"/>
  <c r="AV1138" i="2"/>
  <c r="BH1138" i="2" s="1"/>
  <c r="AB1139" i="2"/>
  <c r="AS1139" i="2"/>
  <c r="AR1139" i="2"/>
  <c r="BC1138" i="2"/>
  <c r="BB1138" i="2"/>
  <c r="S1141" i="2"/>
  <c r="AA1141" i="2"/>
  <c r="AK1141" i="2" s="1"/>
  <c r="BA1138" i="2"/>
  <c r="AY1138" i="2"/>
  <c r="AZ1138" i="2"/>
  <c r="AT1139" i="2"/>
  <c r="AN1139" i="2"/>
  <c r="AM1140" i="2"/>
  <c r="AQ1139" i="2"/>
  <c r="AO1139" i="2"/>
  <c r="AP1139" i="2"/>
  <c r="BG1139" i="2"/>
  <c r="AX1138" i="2"/>
  <c r="L1141" i="2"/>
  <c r="N1141" i="2"/>
  <c r="V1141" i="2" s="1"/>
  <c r="P1141" i="2"/>
  <c r="X1141" i="2" s="1"/>
  <c r="Q1141" i="2"/>
  <c r="Y1141" i="2" s="1"/>
  <c r="AI1141" i="2" s="1"/>
  <c r="O1141" i="2"/>
  <c r="R1141" i="2"/>
  <c r="Z1141" i="2" s="1"/>
  <c r="AJ1141" i="2" s="1"/>
  <c r="M1141" i="2"/>
  <c r="U1141" i="2" s="1"/>
  <c r="AH1140" i="2"/>
  <c r="V1140" i="2"/>
  <c r="AF1140" i="2" s="1"/>
  <c r="U1140" i="2"/>
  <c r="AE1140" i="2" s="1"/>
  <c r="AD1140" i="2"/>
  <c r="K1142" i="2"/>
  <c r="BD1139" i="2" l="1"/>
  <c r="AV1139" i="2"/>
  <c r="BH1139" i="2" s="1"/>
  <c r="AB1140" i="2"/>
  <c r="BB1139" i="2"/>
  <c r="AS1140" i="2"/>
  <c r="AR1140" i="2"/>
  <c r="BC1139" i="2"/>
  <c r="S1142" i="2"/>
  <c r="AA1142" i="2"/>
  <c r="AK1142" i="2" s="1"/>
  <c r="AZ1139" i="2"/>
  <c r="AT1140" i="2"/>
  <c r="AO1140" i="2"/>
  <c r="AP1140" i="2"/>
  <c r="AM1141" i="2"/>
  <c r="AN1140" i="2"/>
  <c r="AQ1140" i="2"/>
  <c r="BG1140" i="2"/>
  <c r="AX1139" i="2"/>
  <c r="AY1139" i="2"/>
  <c r="BA1139" i="2"/>
  <c r="L1142" i="2"/>
  <c r="T1142" i="2" s="1"/>
  <c r="N1142" i="2"/>
  <c r="P1142" i="2"/>
  <c r="Q1142" i="2"/>
  <c r="Y1142" i="2" s="1"/>
  <c r="AI1142" i="2" s="1"/>
  <c r="R1142" i="2"/>
  <c r="Z1142" i="2" s="1"/>
  <c r="AJ1142" i="2" s="1"/>
  <c r="O1142" i="2"/>
  <c r="W1142" i="2" s="1"/>
  <c r="AG1142" i="2" s="1"/>
  <c r="M1142" i="2"/>
  <c r="AH1141" i="2"/>
  <c r="AE1141" i="2"/>
  <c r="AF1141" i="2"/>
  <c r="T1141" i="2"/>
  <c r="W1141" i="2"/>
  <c r="AG1141" i="2" s="1"/>
  <c r="K1143" i="2"/>
  <c r="AV1140" i="2" l="1"/>
  <c r="BH1140" i="2" s="1"/>
  <c r="AB1141" i="2"/>
  <c r="AR1141" i="2"/>
  <c r="AS1141" i="2"/>
  <c r="BB1140" i="2"/>
  <c r="BD1140" i="2"/>
  <c r="BC1140" i="2"/>
  <c r="S1143" i="2"/>
  <c r="AA1143" i="2"/>
  <c r="AK1143" i="2" s="1"/>
  <c r="AZ1140" i="2"/>
  <c r="AT1141" i="2"/>
  <c r="AN1141" i="2"/>
  <c r="AQ1141" i="2"/>
  <c r="AO1141" i="2"/>
  <c r="AP1141" i="2"/>
  <c r="AM1142" i="2"/>
  <c r="BG1141" i="2"/>
  <c r="BA1140" i="2"/>
  <c r="AY1140" i="2"/>
  <c r="AX1140" i="2"/>
  <c r="L1143" i="2"/>
  <c r="N1143" i="2"/>
  <c r="V1143" i="2" s="1"/>
  <c r="AF1143" i="2" s="1"/>
  <c r="P1143" i="2"/>
  <c r="Q1143" i="2"/>
  <c r="Y1143" i="2" s="1"/>
  <c r="AI1143" i="2" s="1"/>
  <c r="R1143" i="2"/>
  <c r="Z1143" i="2" s="1"/>
  <c r="AJ1143" i="2" s="1"/>
  <c r="O1143" i="2"/>
  <c r="M1143" i="2"/>
  <c r="U1143" i="2" s="1"/>
  <c r="AD1141" i="2"/>
  <c r="X1142" i="2"/>
  <c r="AH1142" i="2" s="1"/>
  <c r="V1142" i="2"/>
  <c r="AF1142" i="2" s="1"/>
  <c r="U1142" i="2"/>
  <c r="AE1142" i="2" s="1"/>
  <c r="AD1142" i="2"/>
  <c r="K1144" i="2"/>
  <c r="BD1141" i="2" l="1"/>
  <c r="AV1141" i="2"/>
  <c r="AB1142" i="2"/>
  <c r="AS1142" i="2"/>
  <c r="AR1142" i="2"/>
  <c r="BC1141" i="2"/>
  <c r="BB1141" i="2"/>
  <c r="S1144" i="2"/>
  <c r="AA1144" i="2"/>
  <c r="AK1144" i="2" s="1"/>
  <c r="BA1141" i="2"/>
  <c r="AZ1141" i="2"/>
  <c r="AT1142" i="2"/>
  <c r="AQ1142" i="2"/>
  <c r="AO1142" i="2"/>
  <c r="AP1142" i="2"/>
  <c r="AM1143" i="2"/>
  <c r="AN1142" i="2"/>
  <c r="BG1142" i="2"/>
  <c r="AX1141" i="2"/>
  <c r="BH1141" i="2"/>
  <c r="AY1141" i="2"/>
  <c r="L1144" i="2"/>
  <c r="N1144" i="2"/>
  <c r="V1144" i="2" s="1"/>
  <c r="AF1144" i="2" s="1"/>
  <c r="P1144" i="2"/>
  <c r="Q1144" i="2"/>
  <c r="Y1144" i="2" s="1"/>
  <c r="AI1144" i="2" s="1"/>
  <c r="O1144" i="2"/>
  <c r="R1144" i="2"/>
  <c r="Z1144" i="2" s="1"/>
  <c r="AJ1144" i="2" s="1"/>
  <c r="M1144" i="2"/>
  <c r="X1143" i="2"/>
  <c r="AH1143" i="2" s="1"/>
  <c r="AE1143" i="2"/>
  <c r="T1143" i="2"/>
  <c r="W1143" i="2"/>
  <c r="AG1143" i="2" s="1"/>
  <c r="K1145" i="2"/>
  <c r="BD1142" i="2" l="1"/>
  <c r="AB1143" i="2"/>
  <c r="AV1142" i="2"/>
  <c r="BH1142" i="2" s="1"/>
  <c r="AS1143" i="2"/>
  <c r="AR1143" i="2"/>
  <c r="BB1142" i="2"/>
  <c r="BC1142" i="2"/>
  <c r="S1145" i="2"/>
  <c r="AA1145" i="2"/>
  <c r="AK1145" i="2" s="1"/>
  <c r="AY1142" i="2"/>
  <c r="BA1142" i="2"/>
  <c r="AZ1142" i="2"/>
  <c r="AX1142" i="2"/>
  <c r="AT1143" i="2"/>
  <c r="AO1143" i="2"/>
  <c r="AP1143" i="2"/>
  <c r="AM1144" i="2"/>
  <c r="AN1143" i="2"/>
  <c r="AQ1143" i="2"/>
  <c r="BG1143" i="2"/>
  <c r="L1145" i="2"/>
  <c r="T1145" i="2" s="1"/>
  <c r="N1145" i="2"/>
  <c r="V1145" i="2" s="1"/>
  <c r="P1145" i="2"/>
  <c r="X1145" i="2" s="1"/>
  <c r="Q1145" i="2"/>
  <c r="Y1145" i="2" s="1"/>
  <c r="AI1145" i="2" s="1"/>
  <c r="O1145" i="2"/>
  <c r="R1145" i="2"/>
  <c r="Z1145" i="2" s="1"/>
  <c r="AJ1145" i="2" s="1"/>
  <c r="M1145" i="2"/>
  <c r="U1145" i="2" s="1"/>
  <c r="AD1143" i="2"/>
  <c r="T1144" i="2"/>
  <c r="U1144" i="2"/>
  <c r="AE1144" i="2" s="1"/>
  <c r="X1144" i="2"/>
  <c r="AH1144" i="2" s="1"/>
  <c r="W1144" i="2"/>
  <c r="AG1144" i="2" s="1"/>
  <c r="K1146" i="2"/>
  <c r="AB1144" i="2" l="1"/>
  <c r="AV1143" i="2"/>
  <c r="BH1143" i="2" s="1"/>
  <c r="AS1144" i="2"/>
  <c r="AR1144" i="2"/>
  <c r="BB1143" i="2"/>
  <c r="BD1143" i="2"/>
  <c r="BC1143" i="2"/>
  <c r="S1146" i="2"/>
  <c r="AA1146" i="2"/>
  <c r="AK1146" i="2" s="1"/>
  <c r="AT1144" i="2"/>
  <c r="AN1144" i="2"/>
  <c r="AO1144" i="2"/>
  <c r="AM1145" i="2"/>
  <c r="AQ1144" i="2"/>
  <c r="AP1144" i="2"/>
  <c r="BG1144" i="2"/>
  <c r="AZ1143" i="2"/>
  <c r="BA1143" i="2"/>
  <c r="AY1143" i="2"/>
  <c r="AX1143" i="2"/>
  <c r="L1146" i="2"/>
  <c r="N1146" i="2"/>
  <c r="P1146" i="2"/>
  <c r="X1146" i="2" s="1"/>
  <c r="Q1146" i="2"/>
  <c r="Y1146" i="2" s="1"/>
  <c r="AI1146" i="2" s="1"/>
  <c r="R1146" i="2"/>
  <c r="Z1146" i="2" s="1"/>
  <c r="AJ1146" i="2" s="1"/>
  <c r="O1146" i="2"/>
  <c r="W1146" i="2" s="1"/>
  <c r="M1146" i="2"/>
  <c r="AD1144" i="2"/>
  <c r="AH1145" i="2"/>
  <c r="AF1145" i="2"/>
  <c r="AE1145" i="2"/>
  <c r="W1145" i="2"/>
  <c r="AG1145" i="2" s="1"/>
  <c r="K1147" i="2"/>
  <c r="AD1145" i="2"/>
  <c r="AV1144" i="2" l="1"/>
  <c r="BH1144" i="2" s="1"/>
  <c r="AB1145" i="2"/>
  <c r="AR1145" i="2"/>
  <c r="AS1145" i="2"/>
  <c r="BD1144" i="2"/>
  <c r="BB1144" i="2"/>
  <c r="BC1144" i="2"/>
  <c r="S1147" i="2"/>
  <c r="AA1147" i="2"/>
  <c r="AK1147" i="2" s="1"/>
  <c r="AZ1144" i="2"/>
  <c r="AT1145" i="2"/>
  <c r="AN1145" i="2"/>
  <c r="AM1146" i="2"/>
  <c r="AQ1145" i="2"/>
  <c r="AO1145" i="2"/>
  <c r="AP1145" i="2"/>
  <c r="BG1145" i="2"/>
  <c r="AY1144" i="2"/>
  <c r="AX1144" i="2"/>
  <c r="BA1144" i="2"/>
  <c r="L1147" i="2"/>
  <c r="T1147" i="2" s="1"/>
  <c r="N1147" i="2"/>
  <c r="V1147" i="2" s="1"/>
  <c r="P1147" i="2"/>
  <c r="Q1147" i="2"/>
  <c r="Y1147" i="2" s="1"/>
  <c r="AI1147" i="2" s="1"/>
  <c r="R1147" i="2"/>
  <c r="Z1147" i="2" s="1"/>
  <c r="AJ1147" i="2" s="1"/>
  <c r="O1147" i="2"/>
  <c r="M1147" i="2"/>
  <c r="U1147" i="2" s="1"/>
  <c r="AH1146" i="2"/>
  <c r="AG1146" i="2"/>
  <c r="T1146" i="2"/>
  <c r="V1146" i="2"/>
  <c r="AF1146" i="2" s="1"/>
  <c r="U1146" i="2"/>
  <c r="AE1146" i="2" s="1"/>
  <c r="K1148" i="2"/>
  <c r="AV1145" i="2" l="1"/>
  <c r="BH1145" i="2" s="1"/>
  <c r="AB1146" i="2"/>
  <c r="AS1146" i="2"/>
  <c r="AR1146" i="2"/>
  <c r="BD1145" i="2"/>
  <c r="BC1145" i="2"/>
  <c r="BB1145" i="2"/>
  <c r="S1148" i="2"/>
  <c r="AA1148" i="2"/>
  <c r="AK1148" i="2" s="1"/>
  <c r="AZ1145" i="2"/>
  <c r="BA1145" i="2"/>
  <c r="AT1146" i="2"/>
  <c r="AQ1146" i="2"/>
  <c r="AO1146" i="2"/>
  <c r="AP1146" i="2"/>
  <c r="AM1147" i="2"/>
  <c r="AN1146" i="2"/>
  <c r="BG1146" i="2"/>
  <c r="AX1145" i="2"/>
  <c r="AY1145" i="2"/>
  <c r="L1148" i="2"/>
  <c r="N1148" i="2"/>
  <c r="P1148" i="2"/>
  <c r="Q1148" i="2"/>
  <c r="Y1148" i="2" s="1"/>
  <c r="AI1148" i="2" s="1"/>
  <c r="O1148" i="2"/>
  <c r="W1148" i="2" s="1"/>
  <c r="R1148" i="2"/>
  <c r="Z1148" i="2" s="1"/>
  <c r="AJ1148" i="2" s="1"/>
  <c r="M1148" i="2"/>
  <c r="AD1146" i="2"/>
  <c r="X1147" i="2"/>
  <c r="AH1147" i="2" s="1"/>
  <c r="AF1147" i="2"/>
  <c r="AE1147" i="2"/>
  <c r="W1147" i="2"/>
  <c r="AG1147" i="2" s="1"/>
  <c r="AD1147" i="2"/>
  <c r="K1149" i="2"/>
  <c r="BD1146" i="2" l="1"/>
  <c r="AV1146" i="2"/>
  <c r="BH1146" i="2" s="1"/>
  <c r="AB1147" i="2"/>
  <c r="AS1147" i="2"/>
  <c r="AR1147" i="2"/>
  <c r="BB1146" i="2"/>
  <c r="BC1146" i="2"/>
  <c r="S1149" i="2"/>
  <c r="AA1149" i="2"/>
  <c r="AK1149" i="2" s="1"/>
  <c r="BA1146" i="2"/>
  <c r="AZ1146" i="2"/>
  <c r="AY1146" i="2"/>
  <c r="AX1146" i="2"/>
  <c r="AT1147" i="2"/>
  <c r="AO1147" i="2"/>
  <c r="AP1147" i="2"/>
  <c r="AM1148" i="2"/>
  <c r="AN1147" i="2"/>
  <c r="AQ1147" i="2"/>
  <c r="BG1147" i="2"/>
  <c r="L1149" i="2"/>
  <c r="N1149" i="2"/>
  <c r="P1149" i="2"/>
  <c r="X1149" i="2" s="1"/>
  <c r="Q1149" i="2"/>
  <c r="Y1149" i="2" s="1"/>
  <c r="AI1149" i="2" s="1"/>
  <c r="R1149" i="2"/>
  <c r="Z1149" i="2" s="1"/>
  <c r="AJ1149" i="2" s="1"/>
  <c r="O1149" i="2"/>
  <c r="M1149" i="2"/>
  <c r="X1148" i="2"/>
  <c r="AH1148" i="2" s="1"/>
  <c r="AG1148" i="2"/>
  <c r="T1148" i="2"/>
  <c r="V1148" i="2"/>
  <c r="AF1148" i="2" s="1"/>
  <c r="U1148" i="2"/>
  <c r="AE1148" i="2" s="1"/>
  <c r="K1150" i="2"/>
  <c r="AV1147" i="2" l="1"/>
  <c r="BH1147" i="2" s="1"/>
  <c r="AB1148" i="2"/>
  <c r="AS1148" i="2"/>
  <c r="AR1148" i="2"/>
  <c r="BB1147" i="2"/>
  <c r="BD1147" i="2"/>
  <c r="BC1147" i="2"/>
  <c r="S1150" i="2"/>
  <c r="AA1150" i="2"/>
  <c r="AK1150" i="2" s="1"/>
  <c r="AZ1147" i="2"/>
  <c r="AT1148" i="2"/>
  <c r="AM1149" i="2"/>
  <c r="AN1148" i="2"/>
  <c r="AQ1148" i="2"/>
  <c r="AO1148" i="2"/>
  <c r="AP1148" i="2"/>
  <c r="BG1148" i="2"/>
  <c r="BA1147" i="2"/>
  <c r="AY1147" i="2"/>
  <c r="AX1147" i="2"/>
  <c r="L1150" i="2"/>
  <c r="T1150" i="2" s="1"/>
  <c r="N1150" i="2"/>
  <c r="P1150" i="2"/>
  <c r="Q1150" i="2"/>
  <c r="Y1150" i="2" s="1"/>
  <c r="AI1150" i="2" s="1"/>
  <c r="O1150" i="2"/>
  <c r="R1150" i="2"/>
  <c r="Z1150" i="2" s="1"/>
  <c r="AJ1150" i="2" s="1"/>
  <c r="M1150" i="2"/>
  <c r="AD1148" i="2"/>
  <c r="V1149" i="2"/>
  <c r="AF1149" i="2" s="1"/>
  <c r="U1149" i="2"/>
  <c r="AE1149" i="2" s="1"/>
  <c r="AH1149" i="2"/>
  <c r="T1149" i="2"/>
  <c r="W1149" i="2"/>
  <c r="AG1149" i="2" s="1"/>
  <c r="K1151" i="2"/>
  <c r="AV1148" i="2" l="1"/>
  <c r="BH1148" i="2" s="1"/>
  <c r="AB1149" i="2"/>
  <c r="AS1149" i="2"/>
  <c r="AR1149" i="2"/>
  <c r="BD1148" i="2"/>
  <c r="BB1148" i="2"/>
  <c r="BC1148" i="2"/>
  <c r="S1151" i="2"/>
  <c r="AA1151" i="2"/>
  <c r="AK1151" i="2" s="1"/>
  <c r="AZ1148" i="2"/>
  <c r="AY1148" i="2"/>
  <c r="BA1148" i="2"/>
  <c r="AX1148" i="2"/>
  <c r="AT1149" i="2"/>
  <c r="AN1149" i="2"/>
  <c r="AQ1149" i="2"/>
  <c r="AO1149" i="2"/>
  <c r="AP1149" i="2"/>
  <c r="AM1150" i="2"/>
  <c r="BG1149" i="2"/>
  <c r="L1151" i="2"/>
  <c r="T1151" i="2" s="1"/>
  <c r="N1151" i="2"/>
  <c r="P1151" i="2"/>
  <c r="Q1151" i="2"/>
  <c r="Y1151" i="2" s="1"/>
  <c r="AI1151" i="2" s="1"/>
  <c r="R1151" i="2"/>
  <c r="Z1151" i="2" s="1"/>
  <c r="AJ1151" i="2" s="1"/>
  <c r="O1151" i="2"/>
  <c r="W1151" i="2" s="1"/>
  <c r="M1151" i="2"/>
  <c r="U1151" i="2" s="1"/>
  <c r="AE1151" i="2" s="1"/>
  <c r="AD1149" i="2"/>
  <c r="V1150" i="2"/>
  <c r="AF1150" i="2" s="1"/>
  <c r="U1150" i="2"/>
  <c r="AE1150" i="2" s="1"/>
  <c r="AD1150" i="2"/>
  <c r="X1150" i="2"/>
  <c r="AH1150" i="2" s="1"/>
  <c r="W1150" i="2"/>
  <c r="AG1150" i="2" s="1"/>
  <c r="K1152" i="2"/>
  <c r="AV1149" i="2" l="1"/>
  <c r="BH1149" i="2" s="1"/>
  <c r="AB1150" i="2"/>
  <c r="BD1149" i="2"/>
  <c r="BB1149" i="2"/>
  <c r="AS1150" i="2"/>
  <c r="AR1150" i="2"/>
  <c r="BC1149" i="2"/>
  <c r="S1152" i="2"/>
  <c r="AA1152" i="2"/>
  <c r="AK1152" i="2" s="1"/>
  <c r="AZ1149" i="2"/>
  <c r="AY1149" i="2"/>
  <c r="BA1149" i="2"/>
  <c r="AT1150" i="2"/>
  <c r="BD1150" i="2" s="1"/>
  <c r="AQ1150" i="2"/>
  <c r="AM1151" i="2"/>
  <c r="AO1150" i="2"/>
  <c r="AP1150" i="2"/>
  <c r="AN1150" i="2"/>
  <c r="BG1150" i="2"/>
  <c r="AX1149" i="2"/>
  <c r="L1152" i="2"/>
  <c r="N1152" i="2"/>
  <c r="V1152" i="2" s="1"/>
  <c r="P1152" i="2"/>
  <c r="Q1152" i="2"/>
  <c r="Y1152" i="2" s="1"/>
  <c r="AI1152" i="2" s="1"/>
  <c r="O1152" i="2"/>
  <c r="R1152" i="2"/>
  <c r="Z1152" i="2" s="1"/>
  <c r="AJ1152" i="2" s="1"/>
  <c r="M1152" i="2"/>
  <c r="U1152" i="2" s="1"/>
  <c r="AE1152" i="2" s="1"/>
  <c r="AG1151" i="2"/>
  <c r="X1151" i="2"/>
  <c r="AH1151" i="2" s="1"/>
  <c r="V1151" i="2"/>
  <c r="AF1151" i="2" s="1"/>
  <c r="AD1151" i="2"/>
  <c r="K1153" i="2"/>
  <c r="BB1150" i="2" l="1"/>
  <c r="BC1150" i="2"/>
  <c r="AV1150" i="2"/>
  <c r="BH1150" i="2" s="1"/>
  <c r="AB1151" i="2"/>
  <c r="AS1151" i="2"/>
  <c r="AR1151" i="2"/>
  <c r="S1153" i="2"/>
  <c r="AA1153" i="2"/>
  <c r="AK1153" i="2" s="1"/>
  <c r="AZ1150" i="2"/>
  <c r="AY1150" i="2"/>
  <c r="AT1151" i="2"/>
  <c r="AO1151" i="2"/>
  <c r="AP1151" i="2"/>
  <c r="AM1152" i="2"/>
  <c r="AN1151" i="2"/>
  <c r="AQ1151" i="2"/>
  <c r="BG1151" i="2"/>
  <c r="AX1150" i="2"/>
  <c r="BA1150" i="2"/>
  <c r="L1153" i="2"/>
  <c r="T1153" i="2" s="1"/>
  <c r="N1153" i="2"/>
  <c r="P1153" i="2"/>
  <c r="Q1153" i="2"/>
  <c r="Y1153" i="2" s="1"/>
  <c r="AI1153" i="2" s="1"/>
  <c r="O1153" i="2"/>
  <c r="R1153" i="2"/>
  <c r="Z1153" i="2" s="1"/>
  <c r="AJ1153" i="2" s="1"/>
  <c r="M1153" i="2"/>
  <c r="T1152" i="2"/>
  <c r="AF1152" i="2"/>
  <c r="X1152" i="2"/>
  <c r="AH1152" i="2" s="1"/>
  <c r="W1152" i="2"/>
  <c r="AG1152" i="2" s="1"/>
  <c r="K1154" i="2"/>
  <c r="AB1152" i="2" l="1"/>
  <c r="AV1151" i="2"/>
  <c r="BH1151" i="2" s="1"/>
  <c r="AR1152" i="2"/>
  <c r="AS1152" i="2"/>
  <c r="BD1151" i="2"/>
  <c r="BB1151" i="2"/>
  <c r="BC1151" i="2"/>
  <c r="S1154" i="2"/>
  <c r="AA1154" i="2"/>
  <c r="AK1154" i="2" s="1"/>
  <c r="BA1151" i="2"/>
  <c r="AY1151" i="2"/>
  <c r="AZ1151" i="2"/>
  <c r="AX1151" i="2"/>
  <c r="AT1152" i="2"/>
  <c r="AN1152" i="2"/>
  <c r="AM1153" i="2"/>
  <c r="AQ1152" i="2"/>
  <c r="AO1152" i="2"/>
  <c r="AP1152" i="2"/>
  <c r="BG1152" i="2"/>
  <c r="L1154" i="2"/>
  <c r="N1154" i="2"/>
  <c r="P1154" i="2"/>
  <c r="X1154" i="2" s="1"/>
  <c r="Q1154" i="2"/>
  <c r="Y1154" i="2" s="1"/>
  <c r="AI1154" i="2" s="1"/>
  <c r="R1154" i="2"/>
  <c r="Z1154" i="2" s="1"/>
  <c r="AJ1154" i="2" s="1"/>
  <c r="O1154" i="2"/>
  <c r="W1154" i="2" s="1"/>
  <c r="M1154" i="2"/>
  <c r="AD1152" i="2"/>
  <c r="W1153" i="2"/>
  <c r="AG1153" i="2" s="1"/>
  <c r="X1153" i="2"/>
  <c r="AH1153" i="2" s="1"/>
  <c r="V1153" i="2"/>
  <c r="AF1153" i="2" s="1"/>
  <c r="U1153" i="2"/>
  <c r="AE1153" i="2" s="1"/>
  <c r="AD1153" i="2"/>
  <c r="K1155" i="2"/>
  <c r="AV1152" i="2" l="1"/>
  <c r="BH1152" i="2" s="1"/>
  <c r="AB1153" i="2"/>
  <c r="AS1153" i="2"/>
  <c r="AR1153" i="2"/>
  <c r="BD1152" i="2"/>
  <c r="BC1152" i="2"/>
  <c r="BB1152" i="2"/>
  <c r="S1155" i="2"/>
  <c r="AA1155" i="2"/>
  <c r="AK1155" i="2" s="1"/>
  <c r="BA1152" i="2"/>
  <c r="AT1153" i="2"/>
  <c r="BD1153" i="2" s="1"/>
  <c r="AO1153" i="2"/>
  <c r="AP1153" i="2"/>
  <c r="AM1154" i="2"/>
  <c r="AN1153" i="2"/>
  <c r="AQ1153" i="2"/>
  <c r="BG1153" i="2"/>
  <c r="AZ1152" i="2"/>
  <c r="AX1152" i="2"/>
  <c r="AY1152" i="2"/>
  <c r="L1155" i="2"/>
  <c r="T1155" i="2" s="1"/>
  <c r="N1155" i="2"/>
  <c r="P1155" i="2"/>
  <c r="Q1155" i="2"/>
  <c r="Y1155" i="2" s="1"/>
  <c r="AI1155" i="2" s="1"/>
  <c r="O1155" i="2"/>
  <c r="R1155" i="2"/>
  <c r="Z1155" i="2" s="1"/>
  <c r="AJ1155" i="2" s="1"/>
  <c r="M1155" i="2"/>
  <c r="U1155" i="2" s="1"/>
  <c r="AE1155" i="2" s="1"/>
  <c r="AH1154" i="2"/>
  <c r="AG1154" i="2"/>
  <c r="T1154" i="2"/>
  <c r="V1154" i="2"/>
  <c r="AF1154" i="2" s="1"/>
  <c r="U1154" i="2"/>
  <c r="AE1154" i="2" s="1"/>
  <c r="K1156" i="2"/>
  <c r="AB1154" i="2" l="1"/>
  <c r="AV1153" i="2"/>
  <c r="BH1153" i="2" s="1"/>
  <c r="BB1153" i="2"/>
  <c r="AS1154" i="2"/>
  <c r="AR1154" i="2"/>
  <c r="BC1153" i="2"/>
  <c r="S1156" i="2"/>
  <c r="AA1156" i="2"/>
  <c r="AK1156" i="2" s="1"/>
  <c r="AZ1153" i="2"/>
  <c r="AT1154" i="2"/>
  <c r="AQ1154" i="2"/>
  <c r="AO1154" i="2"/>
  <c r="AP1154" i="2"/>
  <c r="AM1155" i="2"/>
  <c r="AN1154" i="2"/>
  <c r="BG1154" i="2"/>
  <c r="BA1153" i="2"/>
  <c r="AY1153" i="2"/>
  <c r="AX1153" i="2"/>
  <c r="L1156" i="2"/>
  <c r="N1156" i="2"/>
  <c r="V1156" i="2" s="1"/>
  <c r="P1156" i="2"/>
  <c r="Q1156" i="2"/>
  <c r="Y1156" i="2" s="1"/>
  <c r="AI1156" i="2" s="1"/>
  <c r="O1156" i="2"/>
  <c r="R1156" i="2"/>
  <c r="Z1156" i="2" s="1"/>
  <c r="AJ1156" i="2" s="1"/>
  <c r="M1156" i="2"/>
  <c r="U1156" i="2" s="1"/>
  <c r="AD1154" i="2"/>
  <c r="X1155" i="2"/>
  <c r="AH1155" i="2" s="1"/>
  <c r="V1155" i="2"/>
  <c r="W1155" i="2"/>
  <c r="AG1155" i="2" s="1"/>
  <c r="AD1155" i="2"/>
  <c r="K1157" i="2"/>
  <c r="AB1155" i="2" l="1"/>
  <c r="AV1154" i="2"/>
  <c r="BH1154" i="2" s="1"/>
  <c r="BD1154" i="2"/>
  <c r="BB1154" i="2"/>
  <c r="AR1155" i="2"/>
  <c r="AS1155" i="2"/>
  <c r="BC1154" i="2"/>
  <c r="S1157" i="2"/>
  <c r="AA1157" i="2"/>
  <c r="AK1157" i="2" s="1"/>
  <c r="AY1154" i="2"/>
  <c r="BA1154" i="2"/>
  <c r="AZ1154" i="2"/>
  <c r="AX1154" i="2"/>
  <c r="AT1155" i="2"/>
  <c r="AQ1155" i="2"/>
  <c r="AO1155" i="2"/>
  <c r="AP1155" i="2"/>
  <c r="AM1156" i="2"/>
  <c r="AN1155" i="2"/>
  <c r="BG1155" i="2"/>
  <c r="L1157" i="2"/>
  <c r="N1157" i="2"/>
  <c r="V1157" i="2" s="1"/>
  <c r="P1157" i="2"/>
  <c r="Q1157" i="2"/>
  <c r="Y1157" i="2" s="1"/>
  <c r="AI1157" i="2" s="1"/>
  <c r="O1157" i="2"/>
  <c r="R1157" i="2"/>
  <c r="Z1157" i="2" s="1"/>
  <c r="AJ1157" i="2" s="1"/>
  <c r="M1157" i="2"/>
  <c r="U1157" i="2" s="1"/>
  <c r="T1156" i="2"/>
  <c r="AF1155" i="2"/>
  <c r="AF1156" i="2"/>
  <c r="AE1156" i="2"/>
  <c r="X1156" i="2"/>
  <c r="AH1156" i="2" s="1"/>
  <c r="W1156" i="2"/>
  <c r="K1158" i="2"/>
  <c r="BD1155" i="2" l="1"/>
  <c r="AB1156" i="2"/>
  <c r="AV1155" i="2"/>
  <c r="BH1155" i="2" s="1"/>
  <c r="AR1156" i="2"/>
  <c r="AS1156" i="2"/>
  <c r="BC1155" i="2"/>
  <c r="BB1155" i="2"/>
  <c r="S1158" i="2"/>
  <c r="AA1158" i="2" s="1"/>
  <c r="AK1158" i="2" s="1"/>
  <c r="AZ1155" i="2"/>
  <c r="AY1155" i="2"/>
  <c r="AX1155" i="2"/>
  <c r="BA1155" i="2"/>
  <c r="AT1156" i="2"/>
  <c r="AO1156" i="2"/>
  <c r="AP1156" i="2"/>
  <c r="AM1157" i="2"/>
  <c r="AN1156" i="2"/>
  <c r="AQ1156" i="2"/>
  <c r="BG1156" i="2"/>
  <c r="L1158" i="2"/>
  <c r="T1158" i="2" s="1"/>
  <c r="N1158" i="2"/>
  <c r="V1158" i="2" s="1"/>
  <c r="P1158" i="2"/>
  <c r="Q1158" i="2"/>
  <c r="Y1158" i="2" s="1"/>
  <c r="AI1158" i="2" s="1"/>
  <c r="O1158" i="2"/>
  <c r="R1158" i="2"/>
  <c r="Z1158" i="2" s="1"/>
  <c r="AJ1158" i="2" s="1"/>
  <c r="M1158" i="2"/>
  <c r="U1158" i="2" s="1"/>
  <c r="AD1156" i="2"/>
  <c r="AG1156" i="2"/>
  <c r="X1157" i="2"/>
  <c r="AH1157" i="2" s="1"/>
  <c r="AF1157" i="2"/>
  <c r="AE1157" i="2"/>
  <c r="T1157" i="2"/>
  <c r="W1157" i="2"/>
  <c r="K1159" i="2"/>
  <c r="BD1156" i="2" l="1"/>
  <c r="AV1156" i="2"/>
  <c r="BH1156" i="2" s="1"/>
  <c r="AB1157" i="2"/>
  <c r="AR1157" i="2"/>
  <c r="AS1157" i="2"/>
  <c r="BC1156" i="2"/>
  <c r="BB1156" i="2"/>
  <c r="S1159" i="2"/>
  <c r="AA1159" i="2"/>
  <c r="AK1159" i="2" s="1"/>
  <c r="AZ1156" i="2"/>
  <c r="BA1156" i="2"/>
  <c r="AY1156" i="2"/>
  <c r="AX1156" i="2"/>
  <c r="AT1157" i="2"/>
  <c r="AN1157" i="2"/>
  <c r="AQ1157" i="2"/>
  <c r="AO1157" i="2"/>
  <c r="AM1158" i="2"/>
  <c r="AP1157" i="2"/>
  <c r="BG1157" i="2"/>
  <c r="L1159" i="2"/>
  <c r="T1159" i="2" s="1"/>
  <c r="N1159" i="2"/>
  <c r="P1159" i="2"/>
  <c r="Q1159" i="2"/>
  <c r="Y1159" i="2" s="1"/>
  <c r="AI1159" i="2" s="1"/>
  <c r="R1159" i="2"/>
  <c r="Z1159" i="2" s="1"/>
  <c r="AJ1159" i="2" s="1"/>
  <c r="O1159" i="2"/>
  <c r="W1159" i="2" s="1"/>
  <c r="M1159" i="2"/>
  <c r="AD1157" i="2"/>
  <c r="AG1157" i="2"/>
  <c r="AF1158" i="2"/>
  <c r="AE1158" i="2"/>
  <c r="X1158" i="2"/>
  <c r="AH1158" i="2" s="1"/>
  <c r="W1158" i="2"/>
  <c r="AG1158" i="2" s="1"/>
  <c r="AD1158" i="2"/>
  <c r="K1160" i="2"/>
  <c r="AV1157" i="2" l="1"/>
  <c r="BH1157" i="2" s="1"/>
  <c r="AB1158" i="2"/>
  <c r="AS1158" i="2"/>
  <c r="AR1158" i="2"/>
  <c r="BC1157" i="2"/>
  <c r="BD1157" i="2"/>
  <c r="BB1157" i="2"/>
  <c r="S1160" i="2"/>
  <c r="AA1160" i="2"/>
  <c r="AK1160" i="2" s="1"/>
  <c r="AY1157" i="2"/>
  <c r="BA1157" i="2"/>
  <c r="AZ1157" i="2"/>
  <c r="AX1157" i="2"/>
  <c r="AT1158" i="2"/>
  <c r="AN1158" i="2"/>
  <c r="AQ1158" i="2"/>
  <c r="AO1158" i="2"/>
  <c r="AP1158" i="2"/>
  <c r="AM1159" i="2"/>
  <c r="BG1158" i="2"/>
  <c r="L1160" i="2"/>
  <c r="N1160" i="2"/>
  <c r="P1160" i="2"/>
  <c r="X1160" i="2" s="1"/>
  <c r="Q1160" i="2"/>
  <c r="Y1160" i="2" s="1"/>
  <c r="AI1160" i="2" s="1"/>
  <c r="O1160" i="2"/>
  <c r="W1160" i="2" s="1"/>
  <c r="R1160" i="2"/>
  <c r="Z1160" i="2" s="1"/>
  <c r="AJ1160" i="2" s="1"/>
  <c r="M1160" i="2"/>
  <c r="AG1159" i="2"/>
  <c r="X1159" i="2"/>
  <c r="AH1159" i="2" s="1"/>
  <c r="V1159" i="2"/>
  <c r="AF1159" i="2" s="1"/>
  <c r="U1159" i="2"/>
  <c r="AE1159" i="2" s="1"/>
  <c r="AD1159" i="2"/>
  <c r="K1161" i="2"/>
  <c r="AV1158" i="2" l="1"/>
  <c r="BH1158" i="2" s="1"/>
  <c r="AB1159" i="2"/>
  <c r="BD1158" i="2"/>
  <c r="BB1158" i="2"/>
  <c r="AS1159" i="2"/>
  <c r="AR1159" i="2"/>
  <c r="BC1158" i="2"/>
  <c r="S1161" i="2"/>
  <c r="AA1161" i="2" s="1"/>
  <c r="AK1161" i="2" s="1"/>
  <c r="AZ1158" i="2"/>
  <c r="AY1158" i="2"/>
  <c r="BA1158" i="2"/>
  <c r="AT1159" i="2"/>
  <c r="BD1159" i="2" s="1"/>
  <c r="AO1159" i="2"/>
  <c r="AP1159" i="2"/>
  <c r="AM1160" i="2"/>
  <c r="AQ1159" i="2"/>
  <c r="AN1159" i="2"/>
  <c r="BG1159" i="2"/>
  <c r="AX1158" i="2"/>
  <c r="L1161" i="2"/>
  <c r="T1161" i="2" s="1"/>
  <c r="N1161" i="2"/>
  <c r="V1161" i="2" s="1"/>
  <c r="P1161" i="2"/>
  <c r="Q1161" i="2"/>
  <c r="Y1161" i="2" s="1"/>
  <c r="AI1161" i="2" s="1"/>
  <c r="O1161" i="2"/>
  <c r="W1161" i="2" s="1"/>
  <c r="AG1161" i="2" s="1"/>
  <c r="R1161" i="2"/>
  <c r="Z1161" i="2" s="1"/>
  <c r="AJ1161" i="2" s="1"/>
  <c r="M1161" i="2"/>
  <c r="U1161" i="2" s="1"/>
  <c r="AH1160" i="2"/>
  <c r="AG1160" i="2"/>
  <c r="T1160" i="2"/>
  <c r="V1160" i="2"/>
  <c r="AF1160" i="2" s="1"/>
  <c r="U1160" i="2"/>
  <c r="AE1160" i="2" s="1"/>
  <c r="K1162" i="2"/>
  <c r="BC1159" i="2" l="1"/>
  <c r="BB1159" i="2"/>
  <c r="AB1160" i="2"/>
  <c r="AV1159" i="2"/>
  <c r="BH1159" i="2" s="1"/>
  <c r="AS1160" i="2"/>
  <c r="AR1160" i="2"/>
  <c r="S1162" i="2"/>
  <c r="AA1162" i="2" s="1"/>
  <c r="AK1162" i="2" s="1"/>
  <c r="BA1159" i="2"/>
  <c r="AZ1159" i="2"/>
  <c r="AT1160" i="2"/>
  <c r="AQ1160" i="2"/>
  <c r="AM1161" i="2"/>
  <c r="AN1160" i="2"/>
  <c r="AO1160" i="2"/>
  <c r="AP1160" i="2"/>
  <c r="BG1160" i="2"/>
  <c r="AX1159" i="2"/>
  <c r="AY1159" i="2"/>
  <c r="L1162" i="2"/>
  <c r="N1162" i="2"/>
  <c r="P1162" i="2"/>
  <c r="Q1162" i="2"/>
  <c r="Y1162" i="2" s="1"/>
  <c r="AI1162" i="2" s="1"/>
  <c r="O1162" i="2"/>
  <c r="R1162" i="2"/>
  <c r="Z1162" i="2" s="1"/>
  <c r="AJ1162" i="2" s="1"/>
  <c r="M1162" i="2"/>
  <c r="AD1160" i="2"/>
  <c r="X1161" i="2"/>
  <c r="AH1161" i="2" s="1"/>
  <c r="AF1161" i="2"/>
  <c r="AE1161" i="2"/>
  <c r="AD1161" i="2"/>
  <c r="K1163" i="2"/>
  <c r="AV1160" i="2" l="1"/>
  <c r="BH1160" i="2" s="1"/>
  <c r="AB1161" i="2"/>
  <c r="AS1161" i="2"/>
  <c r="AR1161" i="2"/>
  <c r="BB1160" i="2"/>
  <c r="BD1160" i="2"/>
  <c r="BC1160" i="2"/>
  <c r="S1163" i="2"/>
  <c r="AA1163" i="2"/>
  <c r="AK1163" i="2" s="1"/>
  <c r="AZ1160" i="2"/>
  <c r="AT1161" i="2"/>
  <c r="AO1161" i="2"/>
  <c r="AP1161" i="2"/>
  <c r="AM1162" i="2"/>
  <c r="AN1161" i="2"/>
  <c r="AQ1161" i="2"/>
  <c r="BG1161" i="2"/>
  <c r="BA1160" i="2"/>
  <c r="AY1160" i="2"/>
  <c r="AX1160" i="2"/>
  <c r="L1163" i="2"/>
  <c r="T1163" i="2" s="1"/>
  <c r="N1163" i="2"/>
  <c r="P1163" i="2"/>
  <c r="Q1163" i="2"/>
  <c r="Y1163" i="2" s="1"/>
  <c r="AI1163" i="2" s="1"/>
  <c r="R1163" i="2"/>
  <c r="Z1163" i="2" s="1"/>
  <c r="AJ1163" i="2" s="1"/>
  <c r="O1163" i="2"/>
  <c r="M1163" i="2"/>
  <c r="X1162" i="2"/>
  <c r="AH1162" i="2" s="1"/>
  <c r="W1162" i="2"/>
  <c r="AG1162" i="2" s="1"/>
  <c r="T1162" i="2"/>
  <c r="V1162" i="2"/>
  <c r="AF1162" i="2" s="1"/>
  <c r="U1162" i="2"/>
  <c r="AE1162" i="2" s="1"/>
  <c r="K1164" i="2"/>
  <c r="BD1161" i="2" l="1"/>
  <c r="AV1161" i="2"/>
  <c r="BH1161" i="2" s="1"/>
  <c r="AB1162" i="2"/>
  <c r="BB1161" i="2"/>
  <c r="AS1162" i="2"/>
  <c r="AR1162" i="2"/>
  <c r="BC1161" i="2"/>
  <c r="S1164" i="2"/>
  <c r="AA1164" i="2"/>
  <c r="AK1164" i="2" s="1"/>
  <c r="AZ1161" i="2"/>
  <c r="AT1162" i="2"/>
  <c r="AO1162" i="2"/>
  <c r="AP1162" i="2"/>
  <c r="AM1163" i="2"/>
  <c r="AN1162" i="2"/>
  <c r="AQ1162" i="2"/>
  <c r="BG1162" i="2"/>
  <c r="BA1161" i="2"/>
  <c r="AY1161" i="2"/>
  <c r="AX1161" i="2"/>
  <c r="L1164" i="2"/>
  <c r="N1164" i="2"/>
  <c r="V1164" i="2" s="1"/>
  <c r="P1164" i="2"/>
  <c r="Q1164" i="2"/>
  <c r="Y1164" i="2" s="1"/>
  <c r="AI1164" i="2" s="1"/>
  <c r="O1164" i="2"/>
  <c r="R1164" i="2"/>
  <c r="Z1164" i="2" s="1"/>
  <c r="AJ1164" i="2" s="1"/>
  <c r="M1164" i="2"/>
  <c r="U1164" i="2" s="1"/>
  <c r="AD1162" i="2"/>
  <c r="X1163" i="2"/>
  <c r="AH1163" i="2" s="1"/>
  <c r="V1163" i="2"/>
  <c r="AF1163" i="2" s="1"/>
  <c r="U1163" i="2"/>
  <c r="AE1163" i="2" s="1"/>
  <c r="W1163" i="2"/>
  <c r="AG1163" i="2" s="1"/>
  <c r="AD1163" i="2"/>
  <c r="K1165" i="2"/>
  <c r="AV1162" i="2" l="1"/>
  <c r="BH1162" i="2" s="1"/>
  <c r="AB1163" i="2"/>
  <c r="BD1162" i="2"/>
  <c r="BB1162" i="2"/>
  <c r="AS1163" i="2"/>
  <c r="AR1163" i="2"/>
  <c r="BC1162" i="2"/>
  <c r="S1165" i="2"/>
  <c r="AA1165" i="2"/>
  <c r="AK1165" i="2" s="1"/>
  <c r="AZ1162" i="2"/>
  <c r="BA1162" i="2"/>
  <c r="AY1162" i="2"/>
  <c r="AX1162" i="2"/>
  <c r="AT1163" i="2"/>
  <c r="AQ1163" i="2"/>
  <c r="AP1163" i="2"/>
  <c r="AM1164" i="2"/>
  <c r="AO1163" i="2"/>
  <c r="AN1163" i="2"/>
  <c r="BG1163" i="2"/>
  <c r="L1165" i="2"/>
  <c r="N1165" i="2"/>
  <c r="V1165" i="2" s="1"/>
  <c r="P1165" i="2"/>
  <c r="Q1165" i="2"/>
  <c r="Y1165" i="2" s="1"/>
  <c r="AI1165" i="2" s="1"/>
  <c r="R1165" i="2"/>
  <c r="Z1165" i="2" s="1"/>
  <c r="AJ1165" i="2" s="1"/>
  <c r="O1165" i="2"/>
  <c r="M1165" i="2"/>
  <c r="U1165" i="2" s="1"/>
  <c r="T1164" i="2"/>
  <c r="AF1164" i="2"/>
  <c r="AE1164" i="2"/>
  <c r="X1164" i="2"/>
  <c r="AH1164" i="2" s="1"/>
  <c r="W1164" i="2"/>
  <c r="K1166" i="2"/>
  <c r="AB1164" i="2" l="1"/>
  <c r="AV1163" i="2"/>
  <c r="BH1163" i="2" s="1"/>
  <c r="AS1164" i="2"/>
  <c r="AR1164" i="2"/>
  <c r="BB1163" i="2"/>
  <c r="BC1163" i="2"/>
  <c r="BD1163" i="2"/>
  <c r="S1166" i="2"/>
  <c r="AA1166" i="2"/>
  <c r="AK1166" i="2" s="1"/>
  <c r="AZ1163" i="2"/>
  <c r="AT1164" i="2"/>
  <c r="AQ1164" i="2"/>
  <c r="AM1165" i="2"/>
  <c r="AO1164" i="2"/>
  <c r="AP1164" i="2"/>
  <c r="AN1164" i="2"/>
  <c r="BG1164" i="2"/>
  <c r="AX1163" i="2"/>
  <c r="BA1163" i="2"/>
  <c r="AY1163" i="2"/>
  <c r="L1166" i="2"/>
  <c r="T1166" i="2" s="1"/>
  <c r="N1166" i="2"/>
  <c r="P1166" i="2"/>
  <c r="Q1166" i="2"/>
  <c r="Y1166" i="2" s="1"/>
  <c r="AI1166" i="2" s="1"/>
  <c r="O1166" i="2"/>
  <c r="W1166" i="2" s="1"/>
  <c r="AG1166" i="2" s="1"/>
  <c r="R1166" i="2"/>
  <c r="Z1166" i="2" s="1"/>
  <c r="AJ1166" i="2" s="1"/>
  <c r="M1166" i="2"/>
  <c r="AD1164" i="2"/>
  <c r="AG1164" i="2"/>
  <c r="X1165" i="2"/>
  <c r="AH1165" i="2" s="1"/>
  <c r="AF1165" i="2"/>
  <c r="AE1165" i="2"/>
  <c r="T1165" i="2"/>
  <c r="W1165" i="2"/>
  <c r="K1167" i="2"/>
  <c r="AV1164" i="2" l="1"/>
  <c r="BH1164" i="2" s="1"/>
  <c r="AB1165" i="2"/>
  <c r="BD1164" i="2"/>
  <c r="BB1164" i="2"/>
  <c r="AS1165" i="2"/>
  <c r="AR1165" i="2"/>
  <c r="BC1164" i="2"/>
  <c r="S1167" i="2"/>
  <c r="AA1167" i="2"/>
  <c r="AK1167" i="2" s="1"/>
  <c r="AZ1164" i="2"/>
  <c r="BA1164" i="2"/>
  <c r="AT1165" i="2"/>
  <c r="AN1165" i="2"/>
  <c r="AQ1165" i="2"/>
  <c r="AP1165" i="2"/>
  <c r="AM1166" i="2"/>
  <c r="AO1165" i="2"/>
  <c r="BG1165" i="2"/>
  <c r="AX1164" i="2"/>
  <c r="AY1164" i="2"/>
  <c r="L1167" i="2"/>
  <c r="T1167" i="2" s="1"/>
  <c r="N1167" i="2"/>
  <c r="P1167" i="2"/>
  <c r="X1167" i="2" s="1"/>
  <c r="AH1167" i="2" s="1"/>
  <c r="Q1167" i="2"/>
  <c r="Y1167" i="2" s="1"/>
  <c r="AI1167" i="2" s="1"/>
  <c r="R1167" i="2"/>
  <c r="Z1167" i="2" s="1"/>
  <c r="AJ1167" i="2" s="1"/>
  <c r="O1167" i="2"/>
  <c r="W1167" i="2" s="1"/>
  <c r="AG1167" i="2" s="1"/>
  <c r="M1167" i="2"/>
  <c r="AD1165" i="2"/>
  <c r="AG1165" i="2"/>
  <c r="V1166" i="2"/>
  <c r="AF1166" i="2" s="1"/>
  <c r="U1166" i="2"/>
  <c r="AE1166" i="2" s="1"/>
  <c r="AD1166" i="2"/>
  <c r="X1166" i="2"/>
  <c r="AH1166" i="2" s="1"/>
  <c r="K1168" i="2"/>
  <c r="BD1165" i="2" l="1"/>
  <c r="AV1165" i="2"/>
  <c r="BH1165" i="2" s="1"/>
  <c r="AB1166" i="2"/>
  <c r="BB1165" i="2"/>
  <c r="AS1166" i="2"/>
  <c r="AR1166" i="2"/>
  <c r="BC1165" i="2"/>
  <c r="S1168" i="2"/>
  <c r="AA1168" i="2"/>
  <c r="AK1168" i="2" s="1"/>
  <c r="AY1165" i="2"/>
  <c r="AZ1165" i="2"/>
  <c r="BA1165" i="2"/>
  <c r="AX1165" i="2"/>
  <c r="AT1166" i="2"/>
  <c r="AN1166" i="2"/>
  <c r="AQ1166" i="2"/>
  <c r="AO1166" i="2"/>
  <c r="AP1166" i="2"/>
  <c r="AM1167" i="2"/>
  <c r="BG1166" i="2"/>
  <c r="L1168" i="2"/>
  <c r="N1168" i="2"/>
  <c r="P1168" i="2"/>
  <c r="X1168" i="2" s="1"/>
  <c r="Q1168" i="2"/>
  <c r="Y1168" i="2" s="1"/>
  <c r="AI1168" i="2" s="1"/>
  <c r="O1168" i="2"/>
  <c r="W1168" i="2" s="1"/>
  <c r="AG1168" i="2" s="1"/>
  <c r="R1168" i="2"/>
  <c r="Z1168" i="2" s="1"/>
  <c r="AJ1168" i="2" s="1"/>
  <c r="M1168" i="2"/>
  <c r="V1167" i="2"/>
  <c r="AF1167" i="2" s="1"/>
  <c r="U1167" i="2"/>
  <c r="AE1167" i="2" s="1"/>
  <c r="AD1167" i="2"/>
  <c r="K1169" i="2"/>
  <c r="BD1166" i="2" l="1"/>
  <c r="AV1166" i="2"/>
  <c r="BH1166" i="2" s="1"/>
  <c r="AB1167" i="2"/>
  <c r="AS1167" i="2"/>
  <c r="AR1167" i="2"/>
  <c r="BB1166" i="2"/>
  <c r="BC1166" i="2"/>
  <c r="S1169" i="2"/>
  <c r="AA1169" i="2"/>
  <c r="AK1169" i="2" s="1"/>
  <c r="AZ1166" i="2"/>
  <c r="AY1166" i="2"/>
  <c r="BA1166" i="2"/>
  <c r="AT1167" i="2"/>
  <c r="AO1167" i="2"/>
  <c r="AP1167" i="2"/>
  <c r="AM1168" i="2"/>
  <c r="AN1167" i="2"/>
  <c r="AQ1167" i="2"/>
  <c r="BG1167" i="2"/>
  <c r="AX1166" i="2"/>
  <c r="L1169" i="2"/>
  <c r="T1169" i="2" s="1"/>
  <c r="N1169" i="2"/>
  <c r="V1169" i="2" s="1"/>
  <c r="P1169" i="2"/>
  <c r="Q1169" i="2"/>
  <c r="Y1169" i="2" s="1"/>
  <c r="AI1169" i="2" s="1"/>
  <c r="O1169" i="2"/>
  <c r="R1169" i="2"/>
  <c r="Z1169" i="2" s="1"/>
  <c r="AJ1169" i="2" s="1"/>
  <c r="M1169" i="2"/>
  <c r="U1169" i="2" s="1"/>
  <c r="AH1168" i="2"/>
  <c r="T1168" i="2"/>
  <c r="V1168" i="2"/>
  <c r="AF1168" i="2" s="1"/>
  <c r="U1168" i="2"/>
  <c r="AE1168" i="2" s="1"/>
  <c r="K1170" i="2"/>
  <c r="BD1167" i="2" l="1"/>
  <c r="AV1167" i="2"/>
  <c r="BH1167" i="2" s="1"/>
  <c r="AB1168" i="2"/>
  <c r="AS1168" i="2"/>
  <c r="AR1168" i="2"/>
  <c r="BB1167" i="2"/>
  <c r="BC1167" i="2"/>
  <c r="S1170" i="2"/>
  <c r="AA1170" i="2"/>
  <c r="AK1170" i="2" s="1"/>
  <c r="AZ1167" i="2"/>
  <c r="AX1167" i="2"/>
  <c r="AT1168" i="2"/>
  <c r="AN1168" i="2"/>
  <c r="AM1169" i="2"/>
  <c r="AQ1168" i="2"/>
  <c r="AO1168" i="2"/>
  <c r="AP1168" i="2"/>
  <c r="BG1168" i="2"/>
  <c r="BA1167" i="2"/>
  <c r="AY1167" i="2"/>
  <c r="L1170" i="2"/>
  <c r="N1170" i="2"/>
  <c r="P1170" i="2"/>
  <c r="Q1170" i="2"/>
  <c r="Y1170" i="2" s="1"/>
  <c r="AI1170" i="2" s="1"/>
  <c r="O1170" i="2"/>
  <c r="R1170" i="2"/>
  <c r="Z1170" i="2" s="1"/>
  <c r="AJ1170" i="2" s="1"/>
  <c r="M1170" i="2"/>
  <c r="AD1168" i="2"/>
  <c r="X1169" i="2"/>
  <c r="AH1169" i="2" s="1"/>
  <c r="AF1169" i="2"/>
  <c r="AE1169" i="2"/>
  <c r="W1169" i="2"/>
  <c r="AG1169" i="2" s="1"/>
  <c r="AD1169" i="2"/>
  <c r="K1171" i="2"/>
  <c r="BD1168" i="2" l="1"/>
  <c r="AV1168" i="2"/>
  <c r="BH1168" i="2" s="1"/>
  <c r="AB1169" i="2"/>
  <c r="BB1168" i="2"/>
  <c r="AS1169" i="2"/>
  <c r="AR1169" i="2"/>
  <c r="BC1168" i="2"/>
  <c r="S1171" i="2"/>
  <c r="AA1171" i="2"/>
  <c r="AK1171" i="2" s="1"/>
  <c r="AY1168" i="2"/>
  <c r="BA1168" i="2"/>
  <c r="AZ1168" i="2"/>
  <c r="AT1169" i="2"/>
  <c r="AQ1169" i="2"/>
  <c r="AM1170" i="2"/>
  <c r="AO1169" i="2"/>
  <c r="AP1169" i="2"/>
  <c r="AN1169" i="2"/>
  <c r="BG1169" i="2"/>
  <c r="AX1168" i="2"/>
  <c r="L1171" i="2"/>
  <c r="N1171" i="2"/>
  <c r="V1171" i="2" s="1"/>
  <c r="P1171" i="2"/>
  <c r="Q1171" i="2"/>
  <c r="Y1171" i="2" s="1"/>
  <c r="AI1171" i="2" s="1"/>
  <c r="O1171" i="2"/>
  <c r="R1171" i="2"/>
  <c r="Z1171" i="2" s="1"/>
  <c r="AJ1171" i="2" s="1"/>
  <c r="M1171" i="2"/>
  <c r="U1171" i="2" s="1"/>
  <c r="AE1171" i="2" s="1"/>
  <c r="X1170" i="2"/>
  <c r="AH1170" i="2" s="1"/>
  <c r="W1170" i="2"/>
  <c r="AG1170" i="2" s="1"/>
  <c r="T1170" i="2"/>
  <c r="V1170" i="2"/>
  <c r="AF1170" i="2" s="1"/>
  <c r="U1170" i="2"/>
  <c r="AE1170" i="2" s="1"/>
  <c r="K1172" i="2"/>
  <c r="AB1170" i="2" l="1"/>
  <c r="AV1169" i="2"/>
  <c r="BH1169" i="2" s="1"/>
  <c r="AS1170" i="2"/>
  <c r="AR1170" i="2"/>
  <c r="BD1169" i="2"/>
  <c r="BB1169" i="2"/>
  <c r="BC1169" i="2"/>
  <c r="S1172" i="2"/>
  <c r="AA1172" i="2"/>
  <c r="AK1172" i="2" s="1"/>
  <c r="AZ1169" i="2"/>
  <c r="AY1169" i="2"/>
  <c r="BA1169" i="2"/>
  <c r="AX1169" i="2"/>
  <c r="AT1170" i="2"/>
  <c r="AO1170" i="2"/>
  <c r="AP1170" i="2"/>
  <c r="AM1171" i="2"/>
  <c r="AQ1170" i="2"/>
  <c r="AN1170" i="2"/>
  <c r="BG1170" i="2"/>
  <c r="L1172" i="2"/>
  <c r="T1172" i="2" s="1"/>
  <c r="N1172" i="2"/>
  <c r="P1172" i="2"/>
  <c r="Q1172" i="2"/>
  <c r="Y1172" i="2" s="1"/>
  <c r="AI1172" i="2" s="1"/>
  <c r="O1172" i="2"/>
  <c r="R1172" i="2"/>
  <c r="Z1172" i="2" s="1"/>
  <c r="AJ1172" i="2" s="1"/>
  <c r="M1172" i="2"/>
  <c r="AD1170" i="2"/>
  <c r="X1171" i="2"/>
  <c r="AH1171" i="2" s="1"/>
  <c r="AF1171" i="2"/>
  <c r="T1171" i="2"/>
  <c r="W1171" i="2"/>
  <c r="AG1171" i="2" s="1"/>
  <c r="K1173" i="2"/>
  <c r="AB1171" i="2" l="1"/>
  <c r="AV1170" i="2"/>
  <c r="BH1170" i="2" s="1"/>
  <c r="AS1171" i="2"/>
  <c r="AR1171" i="2"/>
  <c r="BD1170" i="2"/>
  <c r="BB1170" i="2"/>
  <c r="BC1170" i="2"/>
  <c r="S1173" i="2"/>
  <c r="AA1173" i="2"/>
  <c r="AK1173" i="2" s="1"/>
  <c r="AZ1170" i="2"/>
  <c r="AT1171" i="2"/>
  <c r="AQ1171" i="2"/>
  <c r="AM1172" i="2"/>
  <c r="AO1171" i="2"/>
  <c r="AP1171" i="2"/>
  <c r="AN1171" i="2"/>
  <c r="BG1171" i="2"/>
  <c r="AX1170" i="2"/>
  <c r="AY1170" i="2"/>
  <c r="BA1170" i="2"/>
  <c r="L1173" i="2"/>
  <c r="T1173" i="2" s="1"/>
  <c r="N1173" i="2"/>
  <c r="P1173" i="2"/>
  <c r="Q1173" i="2"/>
  <c r="Y1173" i="2" s="1"/>
  <c r="AI1173" i="2" s="1"/>
  <c r="O1173" i="2"/>
  <c r="R1173" i="2"/>
  <c r="Z1173" i="2" s="1"/>
  <c r="AJ1173" i="2" s="1"/>
  <c r="M1173" i="2"/>
  <c r="AD1171" i="2"/>
  <c r="V1172" i="2"/>
  <c r="AF1172" i="2" s="1"/>
  <c r="U1172" i="2"/>
  <c r="AD1172" i="2"/>
  <c r="X1172" i="2"/>
  <c r="AH1172" i="2" s="1"/>
  <c r="W1172" i="2"/>
  <c r="AG1172" i="2" s="1"/>
  <c r="K1174" i="2"/>
  <c r="AB1172" i="2" l="1"/>
  <c r="AV1171" i="2"/>
  <c r="BH1171" i="2" s="1"/>
  <c r="AS1172" i="2"/>
  <c r="AR1172" i="2"/>
  <c r="BD1171" i="2"/>
  <c r="BB1171" i="2"/>
  <c r="BC1171" i="2"/>
  <c r="S1174" i="2"/>
  <c r="AA1174" i="2"/>
  <c r="AK1174" i="2" s="1"/>
  <c r="AZ1171" i="2"/>
  <c r="AT1172" i="2"/>
  <c r="AN1172" i="2"/>
  <c r="AQ1172" i="2"/>
  <c r="AO1172" i="2"/>
  <c r="AP1172" i="2"/>
  <c r="AM1173" i="2"/>
  <c r="BG1172" i="2"/>
  <c r="AX1171" i="2"/>
  <c r="BA1171" i="2"/>
  <c r="AY1171" i="2"/>
  <c r="L1174" i="2"/>
  <c r="N1174" i="2"/>
  <c r="P1174" i="2"/>
  <c r="X1174" i="2" s="1"/>
  <c r="Q1174" i="2"/>
  <c r="Y1174" i="2" s="1"/>
  <c r="AI1174" i="2" s="1"/>
  <c r="R1174" i="2"/>
  <c r="Z1174" i="2" s="1"/>
  <c r="AJ1174" i="2" s="1"/>
  <c r="O1174" i="2"/>
  <c r="W1174" i="2" s="1"/>
  <c r="M1174" i="2"/>
  <c r="X1173" i="2"/>
  <c r="AH1173" i="2" s="1"/>
  <c r="V1173" i="2"/>
  <c r="AF1173" i="2" s="1"/>
  <c r="U1173" i="2"/>
  <c r="AE1173" i="2" s="1"/>
  <c r="AE1172" i="2"/>
  <c r="W1173" i="2"/>
  <c r="AG1173" i="2" s="1"/>
  <c r="AD1173" i="2"/>
  <c r="K1175" i="2"/>
  <c r="BD1172" i="2" l="1"/>
  <c r="AV1172" i="2"/>
  <c r="BH1172" i="2" s="1"/>
  <c r="AB1173" i="2"/>
  <c r="AS1173" i="2"/>
  <c r="AR1173" i="2"/>
  <c r="BB1172" i="2"/>
  <c r="BC1172" i="2"/>
  <c r="S1175" i="2"/>
  <c r="AA1175" i="2"/>
  <c r="AK1175" i="2" s="1"/>
  <c r="BA1172" i="2"/>
  <c r="AZ1172" i="2"/>
  <c r="AT1173" i="2"/>
  <c r="BD1173" i="2" s="1"/>
  <c r="AO1173" i="2"/>
  <c r="AP1173" i="2"/>
  <c r="AM1174" i="2"/>
  <c r="AN1173" i="2"/>
  <c r="AQ1173" i="2"/>
  <c r="BG1173" i="2"/>
  <c r="AX1172" i="2"/>
  <c r="AY1172" i="2"/>
  <c r="L1175" i="2"/>
  <c r="T1175" i="2" s="1"/>
  <c r="N1175" i="2"/>
  <c r="P1175" i="2"/>
  <c r="X1175" i="2" s="1"/>
  <c r="Q1175" i="2"/>
  <c r="Y1175" i="2" s="1"/>
  <c r="AI1175" i="2" s="1"/>
  <c r="R1175" i="2"/>
  <c r="Z1175" i="2" s="1"/>
  <c r="AJ1175" i="2" s="1"/>
  <c r="O1175" i="2"/>
  <c r="M1175" i="2"/>
  <c r="AH1174" i="2"/>
  <c r="AG1174" i="2"/>
  <c r="T1174" i="2"/>
  <c r="V1174" i="2"/>
  <c r="AF1174" i="2" s="1"/>
  <c r="U1174" i="2"/>
  <c r="AE1174" i="2" s="1"/>
  <c r="K1176" i="2"/>
  <c r="AV1173" i="2" l="1"/>
  <c r="BH1173" i="2" s="1"/>
  <c r="AB1174" i="2"/>
  <c r="BB1173" i="2"/>
  <c r="AR1174" i="2"/>
  <c r="AS1174" i="2"/>
  <c r="BC1173" i="2"/>
  <c r="S1176" i="2"/>
  <c r="AA1176" i="2"/>
  <c r="AK1176" i="2" s="1"/>
  <c r="AZ1173" i="2"/>
  <c r="BA1173" i="2"/>
  <c r="AY1173" i="2"/>
  <c r="AX1173" i="2"/>
  <c r="AT1174" i="2"/>
  <c r="AO1174" i="2"/>
  <c r="AP1174" i="2"/>
  <c r="AM1175" i="2"/>
  <c r="AN1174" i="2"/>
  <c r="AQ1174" i="2"/>
  <c r="BG1174" i="2"/>
  <c r="L1176" i="2"/>
  <c r="N1176" i="2"/>
  <c r="P1176" i="2"/>
  <c r="X1176" i="2" s="1"/>
  <c r="Q1176" i="2"/>
  <c r="Y1176" i="2" s="1"/>
  <c r="AI1176" i="2" s="1"/>
  <c r="O1176" i="2"/>
  <c r="W1176" i="2" s="1"/>
  <c r="R1176" i="2"/>
  <c r="Z1176" i="2" s="1"/>
  <c r="AJ1176" i="2" s="1"/>
  <c r="M1176" i="2"/>
  <c r="AD1174" i="2"/>
  <c r="V1175" i="2"/>
  <c r="AF1175" i="2" s="1"/>
  <c r="U1175" i="2"/>
  <c r="AE1175" i="2" s="1"/>
  <c r="AH1175" i="2"/>
  <c r="W1175" i="2"/>
  <c r="AG1175" i="2" s="1"/>
  <c r="K1177" i="2"/>
  <c r="AD1175" i="2"/>
  <c r="AV1174" i="2" l="1"/>
  <c r="BH1174" i="2" s="1"/>
  <c r="AB1175" i="2"/>
  <c r="AR1175" i="2"/>
  <c r="AS1175" i="2"/>
  <c r="BC1174" i="2"/>
  <c r="BB1174" i="2"/>
  <c r="BD1174" i="2"/>
  <c r="S1177" i="2"/>
  <c r="AA1177" i="2"/>
  <c r="AK1177" i="2" s="1"/>
  <c r="AZ1174" i="2"/>
  <c r="AX1174" i="2"/>
  <c r="AT1175" i="2"/>
  <c r="AN1175" i="2"/>
  <c r="AQ1175" i="2"/>
  <c r="AO1175" i="2"/>
  <c r="AP1175" i="2"/>
  <c r="AM1176" i="2"/>
  <c r="BG1175" i="2"/>
  <c r="BA1174" i="2"/>
  <c r="AY1174" i="2"/>
  <c r="L1177" i="2"/>
  <c r="N1177" i="2"/>
  <c r="V1177" i="2" s="1"/>
  <c r="AF1177" i="2" s="1"/>
  <c r="P1177" i="2"/>
  <c r="Q1177" i="2"/>
  <c r="Y1177" i="2" s="1"/>
  <c r="AI1177" i="2" s="1"/>
  <c r="O1177" i="2"/>
  <c r="R1177" i="2"/>
  <c r="Z1177" i="2" s="1"/>
  <c r="AJ1177" i="2" s="1"/>
  <c r="M1177" i="2"/>
  <c r="U1177" i="2" s="1"/>
  <c r="AH1176" i="2"/>
  <c r="AG1176" i="2"/>
  <c r="T1176" i="2"/>
  <c r="V1176" i="2"/>
  <c r="AF1176" i="2" s="1"/>
  <c r="U1176" i="2"/>
  <c r="AE1176" i="2" s="1"/>
  <c r="K1178" i="2"/>
  <c r="BD1175" i="2" l="1"/>
  <c r="AV1175" i="2"/>
  <c r="BH1175" i="2" s="1"/>
  <c r="AB1176" i="2"/>
  <c r="AS1176" i="2"/>
  <c r="AR1176" i="2"/>
  <c r="BC1175" i="2"/>
  <c r="BB1175" i="2"/>
  <c r="S1178" i="2"/>
  <c r="AA1178" i="2"/>
  <c r="AK1178" i="2" s="1"/>
  <c r="AZ1175" i="2"/>
  <c r="AY1175" i="2"/>
  <c r="BA1175" i="2"/>
  <c r="AT1176" i="2"/>
  <c r="AN1176" i="2"/>
  <c r="AQ1176" i="2"/>
  <c r="AO1176" i="2"/>
  <c r="AP1176" i="2"/>
  <c r="AM1177" i="2"/>
  <c r="BG1176" i="2"/>
  <c r="AX1175" i="2"/>
  <c r="L1178" i="2"/>
  <c r="N1178" i="2"/>
  <c r="P1178" i="2"/>
  <c r="Q1178" i="2"/>
  <c r="Y1178" i="2" s="1"/>
  <c r="AI1178" i="2" s="1"/>
  <c r="R1178" i="2"/>
  <c r="Z1178" i="2" s="1"/>
  <c r="AJ1178" i="2" s="1"/>
  <c r="O1178" i="2"/>
  <c r="M1178" i="2"/>
  <c r="AD1176" i="2"/>
  <c r="X1177" i="2"/>
  <c r="AH1177" i="2" s="1"/>
  <c r="AE1177" i="2"/>
  <c r="T1177" i="2"/>
  <c r="W1177" i="2"/>
  <c r="AG1177" i="2" s="1"/>
  <c r="K1179" i="2"/>
  <c r="BD1176" i="2" l="1"/>
  <c r="AB1177" i="2"/>
  <c r="AV1176" i="2"/>
  <c r="BH1176" i="2" s="1"/>
  <c r="AS1177" i="2"/>
  <c r="AR1177" i="2"/>
  <c r="BB1176" i="2"/>
  <c r="BC1176" i="2"/>
  <c r="S1179" i="2"/>
  <c r="AA1179" i="2" s="1"/>
  <c r="AK1179" i="2" s="1"/>
  <c r="AZ1176" i="2"/>
  <c r="AT1177" i="2"/>
  <c r="AQ1177" i="2"/>
  <c r="AO1177" i="2"/>
  <c r="AP1177" i="2"/>
  <c r="AM1178" i="2"/>
  <c r="AN1177" i="2"/>
  <c r="BG1177" i="2"/>
  <c r="AX1176" i="2"/>
  <c r="AY1176" i="2"/>
  <c r="BA1176" i="2"/>
  <c r="L1179" i="2"/>
  <c r="N1179" i="2"/>
  <c r="P1179" i="2"/>
  <c r="X1179" i="2" s="1"/>
  <c r="Q1179" i="2"/>
  <c r="Y1179" i="2" s="1"/>
  <c r="AI1179" i="2" s="1"/>
  <c r="R1179" i="2"/>
  <c r="Z1179" i="2" s="1"/>
  <c r="AJ1179" i="2" s="1"/>
  <c r="O1179" i="2"/>
  <c r="M1179" i="2"/>
  <c r="AD1177" i="2"/>
  <c r="X1178" i="2"/>
  <c r="AH1178" i="2" s="1"/>
  <c r="W1178" i="2"/>
  <c r="AG1178" i="2" s="1"/>
  <c r="T1178" i="2"/>
  <c r="V1178" i="2"/>
  <c r="AF1178" i="2" s="1"/>
  <c r="U1178" i="2"/>
  <c r="AE1178" i="2" s="1"/>
  <c r="K1180" i="2"/>
  <c r="AB1178" i="2" l="1"/>
  <c r="AV1177" i="2"/>
  <c r="BH1177" i="2" s="1"/>
  <c r="AS1178" i="2"/>
  <c r="AR1178" i="2"/>
  <c r="BD1177" i="2"/>
  <c r="BB1177" i="2"/>
  <c r="BC1177" i="2"/>
  <c r="S1180" i="2"/>
  <c r="AA1180" i="2"/>
  <c r="AK1180" i="2" s="1"/>
  <c r="AY1177" i="2"/>
  <c r="BA1177" i="2"/>
  <c r="AX1177" i="2"/>
  <c r="AT1178" i="2"/>
  <c r="AO1178" i="2"/>
  <c r="AP1178" i="2"/>
  <c r="AM1179" i="2"/>
  <c r="AN1178" i="2"/>
  <c r="AQ1178" i="2"/>
  <c r="BG1178" i="2"/>
  <c r="AZ1177" i="2"/>
  <c r="L1180" i="2"/>
  <c r="T1180" i="2" s="1"/>
  <c r="N1180" i="2"/>
  <c r="P1180" i="2"/>
  <c r="Q1180" i="2"/>
  <c r="Y1180" i="2" s="1"/>
  <c r="AI1180" i="2" s="1"/>
  <c r="O1180" i="2"/>
  <c r="R1180" i="2"/>
  <c r="Z1180" i="2" s="1"/>
  <c r="AJ1180" i="2" s="1"/>
  <c r="M1180" i="2"/>
  <c r="AD1178" i="2"/>
  <c r="V1179" i="2"/>
  <c r="AF1179" i="2" s="1"/>
  <c r="U1179" i="2"/>
  <c r="AE1179" i="2" s="1"/>
  <c r="AH1179" i="2"/>
  <c r="T1179" i="2"/>
  <c r="W1179" i="2"/>
  <c r="AG1179" i="2" s="1"/>
  <c r="K1181" i="2"/>
  <c r="AV1178" i="2" l="1"/>
  <c r="BH1178" i="2" s="1"/>
  <c r="AB1179" i="2"/>
  <c r="AS1179" i="2"/>
  <c r="AR1179" i="2"/>
  <c r="BB1178" i="2"/>
  <c r="BD1178" i="2"/>
  <c r="BC1178" i="2"/>
  <c r="S1181" i="2"/>
  <c r="AA1181" i="2"/>
  <c r="AK1181" i="2" s="1"/>
  <c r="AZ1178" i="2"/>
  <c r="AT1179" i="2"/>
  <c r="AN1179" i="2"/>
  <c r="AQ1179" i="2"/>
  <c r="AO1179" i="2"/>
  <c r="AP1179" i="2"/>
  <c r="AM1180" i="2"/>
  <c r="BG1179" i="2"/>
  <c r="BA1178" i="2"/>
  <c r="AY1178" i="2"/>
  <c r="AX1178" i="2"/>
  <c r="L1181" i="2"/>
  <c r="T1181" i="2" s="1"/>
  <c r="N1181" i="2"/>
  <c r="P1181" i="2"/>
  <c r="Q1181" i="2"/>
  <c r="Y1181" i="2" s="1"/>
  <c r="AI1181" i="2" s="1"/>
  <c r="R1181" i="2"/>
  <c r="Z1181" i="2" s="1"/>
  <c r="AJ1181" i="2" s="1"/>
  <c r="O1181" i="2"/>
  <c r="M1181" i="2"/>
  <c r="AD1179" i="2"/>
  <c r="V1180" i="2"/>
  <c r="AF1180" i="2" s="1"/>
  <c r="U1180" i="2"/>
  <c r="AD1180" i="2"/>
  <c r="X1180" i="2"/>
  <c r="AH1180" i="2" s="1"/>
  <c r="W1180" i="2"/>
  <c r="AG1180" i="2" s="1"/>
  <c r="K1182" i="2"/>
  <c r="BD1179" i="2" l="1"/>
  <c r="AB1180" i="2"/>
  <c r="AV1179" i="2"/>
  <c r="BH1179" i="2" s="1"/>
  <c r="AS1180" i="2"/>
  <c r="AR1180" i="2"/>
  <c r="BB1179" i="2"/>
  <c r="BC1179" i="2"/>
  <c r="S1182" i="2"/>
  <c r="AA1182" i="2"/>
  <c r="AK1182" i="2" s="1"/>
  <c r="BA1179" i="2"/>
  <c r="AZ1179" i="2"/>
  <c r="AY1179" i="2"/>
  <c r="AT1180" i="2"/>
  <c r="AO1180" i="2"/>
  <c r="AP1180" i="2"/>
  <c r="AN1180" i="2"/>
  <c r="AM1181" i="2"/>
  <c r="AQ1180" i="2"/>
  <c r="BG1180" i="2"/>
  <c r="AX1179" i="2"/>
  <c r="L1182" i="2"/>
  <c r="N1182" i="2"/>
  <c r="P1182" i="2"/>
  <c r="X1182" i="2" s="1"/>
  <c r="Q1182" i="2"/>
  <c r="Y1182" i="2" s="1"/>
  <c r="AI1182" i="2" s="1"/>
  <c r="O1182" i="2"/>
  <c r="W1182" i="2" s="1"/>
  <c r="R1182" i="2"/>
  <c r="Z1182" i="2" s="1"/>
  <c r="AJ1182" i="2" s="1"/>
  <c r="M1182" i="2"/>
  <c r="X1181" i="2"/>
  <c r="AH1181" i="2" s="1"/>
  <c r="V1181" i="2"/>
  <c r="AF1181" i="2" s="1"/>
  <c r="U1181" i="2"/>
  <c r="AE1181" i="2" s="1"/>
  <c r="AE1180" i="2"/>
  <c r="W1181" i="2"/>
  <c r="AG1181" i="2" s="1"/>
  <c r="AD1181" i="2"/>
  <c r="K1183" i="2"/>
  <c r="BD1180" i="2" l="1"/>
  <c r="AV1180" i="2"/>
  <c r="BH1180" i="2" s="1"/>
  <c r="AB1181" i="2"/>
  <c r="AS1181" i="2"/>
  <c r="AR1181" i="2"/>
  <c r="BB1180" i="2"/>
  <c r="BC1180" i="2"/>
  <c r="S1183" i="2"/>
  <c r="AA1183" i="2"/>
  <c r="AK1183" i="2" s="1"/>
  <c r="BA1180" i="2"/>
  <c r="AY1180" i="2"/>
  <c r="AT1181" i="2"/>
  <c r="AN1181" i="2"/>
  <c r="AQ1181" i="2"/>
  <c r="AM1182" i="2"/>
  <c r="AO1181" i="2"/>
  <c r="AP1181" i="2"/>
  <c r="BG1181" i="2"/>
  <c r="AX1180" i="2"/>
  <c r="AZ1180" i="2"/>
  <c r="L1183" i="2"/>
  <c r="N1183" i="2"/>
  <c r="P1183" i="2"/>
  <c r="X1183" i="2" s="1"/>
  <c r="Q1183" i="2"/>
  <c r="Y1183" i="2" s="1"/>
  <c r="AI1183" i="2" s="1"/>
  <c r="R1183" i="2"/>
  <c r="Z1183" i="2" s="1"/>
  <c r="AJ1183" i="2" s="1"/>
  <c r="O1183" i="2"/>
  <c r="M1183" i="2"/>
  <c r="AH1182" i="2"/>
  <c r="AG1182" i="2"/>
  <c r="T1182" i="2"/>
  <c r="V1182" i="2"/>
  <c r="AF1182" i="2" s="1"/>
  <c r="U1182" i="2"/>
  <c r="AE1182" i="2" s="1"/>
  <c r="K1184" i="2"/>
  <c r="BD1181" i="2" l="1"/>
  <c r="AV1181" i="2"/>
  <c r="AB1182" i="2"/>
  <c r="BB1181" i="2"/>
  <c r="AR1182" i="2"/>
  <c r="AS1182" i="2"/>
  <c r="BC1181" i="2"/>
  <c r="S1184" i="2"/>
  <c r="AA1184" i="2"/>
  <c r="AK1184" i="2" s="1"/>
  <c r="AZ1181" i="2"/>
  <c r="AY1181" i="2"/>
  <c r="BA1181" i="2"/>
  <c r="AX1181" i="2"/>
  <c r="BH1181" i="2"/>
  <c r="AT1182" i="2"/>
  <c r="AQ1182" i="2"/>
  <c r="AO1182" i="2"/>
  <c r="AP1182" i="2"/>
  <c r="AM1183" i="2"/>
  <c r="AN1182" i="2"/>
  <c r="BG1182" i="2"/>
  <c r="L1184" i="2"/>
  <c r="N1184" i="2"/>
  <c r="V1184" i="2" s="1"/>
  <c r="P1184" i="2"/>
  <c r="Q1184" i="2"/>
  <c r="Y1184" i="2" s="1"/>
  <c r="AI1184" i="2" s="1"/>
  <c r="O1184" i="2"/>
  <c r="R1184" i="2"/>
  <c r="Z1184" i="2" s="1"/>
  <c r="AJ1184" i="2" s="1"/>
  <c r="M1184" i="2"/>
  <c r="U1184" i="2" s="1"/>
  <c r="AD1182" i="2"/>
  <c r="V1183" i="2"/>
  <c r="AF1183" i="2" s="1"/>
  <c r="U1183" i="2"/>
  <c r="AH1183" i="2"/>
  <c r="T1183" i="2"/>
  <c r="W1183" i="2"/>
  <c r="AG1183" i="2" s="1"/>
  <c r="K1185" i="2"/>
  <c r="BD1182" i="2" l="1"/>
  <c r="AB1183" i="2"/>
  <c r="AV1182" i="2"/>
  <c r="BH1182" i="2" s="1"/>
  <c r="AR1183" i="2"/>
  <c r="AS1183" i="2"/>
  <c r="BC1182" i="2"/>
  <c r="BB1182" i="2"/>
  <c r="S1185" i="2"/>
  <c r="AA1185" i="2"/>
  <c r="AK1185" i="2" s="1"/>
  <c r="AZ1182" i="2"/>
  <c r="BA1182" i="2"/>
  <c r="AY1182" i="2"/>
  <c r="AX1182" i="2"/>
  <c r="AT1183" i="2"/>
  <c r="AN1183" i="2"/>
  <c r="AQ1183" i="2"/>
  <c r="AM1184" i="2"/>
  <c r="AO1183" i="2"/>
  <c r="AP1183" i="2"/>
  <c r="BG1183" i="2"/>
  <c r="L1185" i="2"/>
  <c r="N1185" i="2"/>
  <c r="P1185" i="2"/>
  <c r="X1185" i="2" s="1"/>
  <c r="Q1185" i="2"/>
  <c r="Y1185" i="2" s="1"/>
  <c r="AI1185" i="2" s="1"/>
  <c r="O1185" i="2"/>
  <c r="R1185" i="2"/>
  <c r="Z1185" i="2" s="1"/>
  <c r="AJ1185" i="2" s="1"/>
  <c r="M1185" i="2"/>
  <c r="U1185" i="2" s="1"/>
  <c r="AE1185" i="2" s="1"/>
  <c r="AD1183" i="2"/>
  <c r="T1184" i="2"/>
  <c r="AE1183" i="2"/>
  <c r="AF1184" i="2"/>
  <c r="AE1184" i="2"/>
  <c r="X1184" i="2"/>
  <c r="AH1184" i="2" s="1"/>
  <c r="W1184" i="2"/>
  <c r="AG1184" i="2" s="1"/>
  <c r="K1186" i="2"/>
  <c r="AB1184" i="2" l="1"/>
  <c r="AV1183" i="2"/>
  <c r="BH1183" i="2" s="1"/>
  <c r="AS1184" i="2"/>
  <c r="AR1184" i="2"/>
  <c r="BC1183" i="2"/>
  <c r="BD1183" i="2"/>
  <c r="BB1183" i="2"/>
  <c r="S1186" i="2"/>
  <c r="AA1186" i="2" s="1"/>
  <c r="AK1186" i="2" s="1"/>
  <c r="BA1183" i="2"/>
  <c r="AZ1183" i="2"/>
  <c r="AT1184" i="2"/>
  <c r="AO1184" i="2"/>
  <c r="AP1184" i="2"/>
  <c r="AM1185" i="2"/>
  <c r="AN1184" i="2"/>
  <c r="AQ1184" i="2"/>
  <c r="BG1184" i="2"/>
  <c r="AX1183" i="2"/>
  <c r="AY1183" i="2"/>
  <c r="L1186" i="2"/>
  <c r="T1186" i="2" s="1"/>
  <c r="N1186" i="2"/>
  <c r="P1186" i="2"/>
  <c r="Q1186" i="2"/>
  <c r="Y1186" i="2" s="1"/>
  <c r="AI1186" i="2" s="1"/>
  <c r="R1186" i="2"/>
  <c r="Z1186" i="2" s="1"/>
  <c r="AJ1186" i="2" s="1"/>
  <c r="O1186" i="2"/>
  <c r="W1186" i="2" s="1"/>
  <c r="AG1186" i="2" s="1"/>
  <c r="M1186" i="2"/>
  <c r="AD1184" i="2"/>
  <c r="V1185" i="2"/>
  <c r="AF1185" i="2" s="1"/>
  <c r="AH1185" i="2"/>
  <c r="T1185" i="2"/>
  <c r="W1185" i="2"/>
  <c r="AG1185" i="2" s="1"/>
  <c r="K1187" i="2"/>
  <c r="BD1184" i="2" l="1"/>
  <c r="AB1185" i="2"/>
  <c r="AV1184" i="2"/>
  <c r="BH1184" i="2" s="1"/>
  <c r="BB1184" i="2"/>
  <c r="AS1185" i="2"/>
  <c r="AR1185" i="2"/>
  <c r="BC1184" i="2"/>
  <c r="S1187" i="2"/>
  <c r="AA1187" i="2" s="1"/>
  <c r="AK1187" i="2" s="1"/>
  <c r="AZ1184" i="2"/>
  <c r="AT1185" i="2"/>
  <c r="AN1185" i="2"/>
  <c r="AQ1185" i="2"/>
  <c r="AO1185" i="2"/>
  <c r="AP1185" i="2"/>
  <c r="AM1186" i="2"/>
  <c r="BG1185" i="2"/>
  <c r="BA1184" i="2"/>
  <c r="AY1184" i="2"/>
  <c r="AX1184" i="2"/>
  <c r="L1187" i="2"/>
  <c r="N1187" i="2"/>
  <c r="V1187" i="2" s="1"/>
  <c r="AF1187" i="2" s="1"/>
  <c r="P1187" i="2"/>
  <c r="Q1187" i="2"/>
  <c r="Y1187" i="2" s="1"/>
  <c r="AI1187" i="2" s="1"/>
  <c r="O1187" i="2"/>
  <c r="W1187" i="2" s="1"/>
  <c r="R1187" i="2"/>
  <c r="Z1187" i="2" s="1"/>
  <c r="AJ1187" i="2" s="1"/>
  <c r="M1187" i="2"/>
  <c r="AD1185" i="2"/>
  <c r="V1186" i="2"/>
  <c r="AF1186" i="2" s="1"/>
  <c r="U1186" i="2"/>
  <c r="X1186" i="2"/>
  <c r="AH1186" i="2" s="1"/>
  <c r="AD1186" i="2"/>
  <c r="K1188" i="2"/>
  <c r="AB1186" i="2" l="1"/>
  <c r="AV1185" i="2"/>
  <c r="BH1185" i="2" s="1"/>
  <c r="AS1186" i="2"/>
  <c r="AR1186" i="2"/>
  <c r="BB1185" i="2"/>
  <c r="BD1185" i="2"/>
  <c r="BC1185" i="2"/>
  <c r="S1188" i="2"/>
  <c r="AA1188" i="2"/>
  <c r="AK1188" i="2" s="1"/>
  <c r="AZ1185" i="2"/>
  <c r="BA1185" i="2"/>
  <c r="AY1185" i="2"/>
  <c r="AT1186" i="2"/>
  <c r="AO1186" i="2"/>
  <c r="AP1186" i="2"/>
  <c r="AM1187" i="2"/>
  <c r="AQ1186" i="2"/>
  <c r="AN1186" i="2"/>
  <c r="BG1186" i="2"/>
  <c r="AX1185" i="2"/>
  <c r="L1188" i="2"/>
  <c r="N1188" i="2"/>
  <c r="P1188" i="2"/>
  <c r="Q1188" i="2"/>
  <c r="Y1188" i="2" s="1"/>
  <c r="AI1188" i="2" s="1"/>
  <c r="O1188" i="2"/>
  <c r="R1188" i="2"/>
  <c r="Z1188" i="2" s="1"/>
  <c r="AJ1188" i="2" s="1"/>
  <c r="M1188" i="2"/>
  <c r="T1187" i="2"/>
  <c r="AE1186" i="2"/>
  <c r="AG1187" i="2"/>
  <c r="X1187" i="2"/>
  <c r="AH1187" i="2" s="1"/>
  <c r="U1187" i="2"/>
  <c r="AE1187" i="2" s="1"/>
  <c r="K1189" i="2"/>
  <c r="BD1186" i="2" l="1"/>
  <c r="AB1187" i="2"/>
  <c r="AV1186" i="2"/>
  <c r="BH1186" i="2" s="1"/>
  <c r="AS1187" i="2"/>
  <c r="AR1187" i="2"/>
  <c r="BB1186" i="2"/>
  <c r="BC1186" i="2"/>
  <c r="S1189" i="2"/>
  <c r="AA1189" i="2"/>
  <c r="AK1189" i="2"/>
  <c r="AZ1186" i="2"/>
  <c r="AY1186" i="2"/>
  <c r="BA1186" i="2"/>
  <c r="AX1186" i="2"/>
  <c r="AT1187" i="2"/>
  <c r="AO1187" i="2"/>
  <c r="AP1187" i="2"/>
  <c r="AM1188" i="2"/>
  <c r="AN1187" i="2"/>
  <c r="AQ1187" i="2"/>
  <c r="BG1187" i="2"/>
  <c r="L1189" i="2"/>
  <c r="N1189" i="2"/>
  <c r="V1189" i="2" s="1"/>
  <c r="AF1189" i="2" s="1"/>
  <c r="P1189" i="2"/>
  <c r="Q1189" i="2"/>
  <c r="Y1189" i="2" s="1"/>
  <c r="AI1189" i="2" s="1"/>
  <c r="O1189" i="2"/>
  <c r="R1189" i="2"/>
  <c r="Z1189" i="2" s="1"/>
  <c r="AJ1189" i="2" s="1"/>
  <c r="M1189" i="2"/>
  <c r="U1189" i="2" s="1"/>
  <c r="AD1187" i="2"/>
  <c r="X1188" i="2"/>
  <c r="AH1188" i="2" s="1"/>
  <c r="W1188" i="2"/>
  <c r="AG1188" i="2" s="1"/>
  <c r="T1188" i="2"/>
  <c r="V1188" i="2"/>
  <c r="AF1188" i="2" s="1"/>
  <c r="U1188" i="2"/>
  <c r="AE1188" i="2" s="1"/>
  <c r="K1190" i="2"/>
  <c r="AB1188" i="2" l="1"/>
  <c r="AV1187" i="2"/>
  <c r="BH1187" i="2" s="1"/>
  <c r="AS1188" i="2"/>
  <c r="AR1188" i="2"/>
  <c r="BD1187" i="2"/>
  <c r="BB1187" i="2"/>
  <c r="BC1187" i="2"/>
  <c r="S1190" i="2"/>
  <c r="AA1190" i="2"/>
  <c r="AK1190" i="2" s="1"/>
  <c r="AZ1187" i="2"/>
  <c r="AT1188" i="2"/>
  <c r="AQ1188" i="2"/>
  <c r="AM1189" i="2"/>
  <c r="AO1188" i="2"/>
  <c r="AP1188" i="2"/>
  <c r="AN1188" i="2"/>
  <c r="BG1188" i="2"/>
  <c r="BA1187" i="2"/>
  <c r="AY1187" i="2"/>
  <c r="AX1187" i="2"/>
  <c r="L1190" i="2"/>
  <c r="N1190" i="2"/>
  <c r="P1190" i="2"/>
  <c r="Q1190" i="2"/>
  <c r="Y1190" i="2" s="1"/>
  <c r="AI1190" i="2" s="1"/>
  <c r="O1190" i="2"/>
  <c r="W1190" i="2" s="1"/>
  <c r="AG1190" i="2" s="1"/>
  <c r="R1190" i="2"/>
  <c r="Z1190" i="2" s="1"/>
  <c r="AJ1190" i="2" s="1"/>
  <c r="M1190" i="2"/>
  <c r="U1190" i="2" s="1"/>
  <c r="AE1190" i="2" s="1"/>
  <c r="AD1188" i="2"/>
  <c r="X1189" i="2"/>
  <c r="AH1189" i="2" s="1"/>
  <c r="AE1189" i="2"/>
  <c r="T1189" i="2"/>
  <c r="W1189" i="2"/>
  <c r="AG1189" i="2" s="1"/>
  <c r="K1191" i="2"/>
  <c r="AV1188" i="2" l="1"/>
  <c r="BH1188" i="2" s="1"/>
  <c r="AB1189" i="2"/>
  <c r="BD1188" i="2"/>
  <c r="BB1188" i="2"/>
  <c r="AR1189" i="2"/>
  <c r="AS1189" i="2"/>
  <c r="BC1188" i="2"/>
  <c r="S1191" i="2"/>
  <c r="AA1191" i="2"/>
  <c r="AK1191" i="2" s="1"/>
  <c r="AY1188" i="2"/>
  <c r="AZ1188" i="2"/>
  <c r="AT1189" i="2"/>
  <c r="AN1189" i="2"/>
  <c r="AQ1189" i="2"/>
  <c r="AO1189" i="2"/>
  <c r="AP1189" i="2"/>
  <c r="AM1190" i="2"/>
  <c r="BG1189" i="2"/>
  <c r="AX1188" i="2"/>
  <c r="BA1188" i="2"/>
  <c r="L1191" i="2"/>
  <c r="N1191" i="2"/>
  <c r="P1191" i="2"/>
  <c r="Q1191" i="2"/>
  <c r="Y1191" i="2" s="1"/>
  <c r="AI1191" i="2" s="1"/>
  <c r="R1191" i="2"/>
  <c r="Z1191" i="2" s="1"/>
  <c r="AJ1191" i="2" s="1"/>
  <c r="O1191" i="2"/>
  <c r="M1191" i="2"/>
  <c r="AD1189" i="2"/>
  <c r="X1190" i="2"/>
  <c r="AH1190" i="2" s="1"/>
  <c r="T1190" i="2"/>
  <c r="V1190" i="2"/>
  <c r="AF1190" i="2" s="1"/>
  <c r="K1192" i="2"/>
  <c r="BD1189" i="2" l="1"/>
  <c r="AB1190" i="2"/>
  <c r="AV1189" i="2"/>
  <c r="BH1189" i="2" s="1"/>
  <c r="BC1189" i="2"/>
  <c r="BB1189" i="2"/>
  <c r="AR1190" i="2"/>
  <c r="AS1190" i="2"/>
  <c r="S1192" i="2"/>
  <c r="AA1192" i="2"/>
  <c r="AK1192" i="2" s="1"/>
  <c r="BA1189" i="2"/>
  <c r="AZ1189" i="2"/>
  <c r="AT1190" i="2"/>
  <c r="AO1190" i="2"/>
  <c r="AP1190" i="2"/>
  <c r="AM1191" i="2"/>
  <c r="AQ1190" i="2"/>
  <c r="AN1190" i="2"/>
  <c r="BG1190" i="2"/>
  <c r="AX1189" i="2"/>
  <c r="AY1189" i="2"/>
  <c r="L1192" i="2"/>
  <c r="N1192" i="2"/>
  <c r="V1192" i="2" s="1"/>
  <c r="P1192" i="2"/>
  <c r="Q1192" i="2"/>
  <c r="Y1192" i="2" s="1"/>
  <c r="AI1192" i="2" s="1"/>
  <c r="O1192" i="2"/>
  <c r="R1192" i="2"/>
  <c r="Z1192" i="2" s="1"/>
  <c r="AJ1192" i="2" s="1"/>
  <c r="M1192" i="2"/>
  <c r="U1192" i="2" s="1"/>
  <c r="AD1190" i="2"/>
  <c r="T1191" i="2"/>
  <c r="W1191" i="2"/>
  <c r="AG1191" i="2" s="1"/>
  <c r="X1191" i="2"/>
  <c r="AH1191" i="2" s="1"/>
  <c r="V1191" i="2"/>
  <c r="AF1191" i="2" s="1"/>
  <c r="U1191" i="2"/>
  <c r="K1193" i="2"/>
  <c r="BD1190" i="2" l="1"/>
  <c r="BC1190" i="2"/>
  <c r="BB1190" i="2"/>
  <c r="AB1191" i="2"/>
  <c r="AV1190" i="2"/>
  <c r="BH1190" i="2" s="1"/>
  <c r="AS1191" i="2"/>
  <c r="AR1191" i="2"/>
  <c r="S1193" i="2"/>
  <c r="AA1193" i="2"/>
  <c r="AK1193" i="2" s="1"/>
  <c r="AZ1190" i="2"/>
  <c r="AT1191" i="2"/>
  <c r="AO1191" i="2"/>
  <c r="AP1191" i="2"/>
  <c r="AM1192" i="2"/>
  <c r="AN1191" i="2"/>
  <c r="AQ1191" i="2"/>
  <c r="BG1191" i="2"/>
  <c r="AX1190" i="2"/>
  <c r="AY1190" i="2"/>
  <c r="BA1190" i="2"/>
  <c r="L1193" i="2"/>
  <c r="T1193" i="2" s="1"/>
  <c r="N1193" i="2"/>
  <c r="P1193" i="2"/>
  <c r="Q1193" i="2"/>
  <c r="Y1193" i="2" s="1"/>
  <c r="AI1193" i="2" s="1"/>
  <c r="O1193" i="2"/>
  <c r="R1193" i="2"/>
  <c r="Z1193" i="2" s="1"/>
  <c r="AJ1193" i="2" s="1"/>
  <c r="M1193" i="2"/>
  <c r="AD1191" i="2"/>
  <c r="T1192" i="2"/>
  <c r="AE1191" i="2"/>
  <c r="AF1192" i="2"/>
  <c r="AE1192" i="2"/>
  <c r="X1192" i="2"/>
  <c r="AH1192" i="2" s="1"/>
  <c r="W1192" i="2"/>
  <c r="K1194" i="2"/>
  <c r="AV1191" i="2" l="1"/>
  <c r="BH1191" i="2" s="1"/>
  <c r="AB1192" i="2"/>
  <c r="BB1191" i="2"/>
  <c r="AS1192" i="2"/>
  <c r="AR1192" i="2"/>
  <c r="BD1191" i="2"/>
  <c r="BC1191" i="2"/>
  <c r="S1194" i="2"/>
  <c r="AA1194" i="2" s="1"/>
  <c r="AK1194" i="2" s="1"/>
  <c r="AZ1191" i="2"/>
  <c r="AT1192" i="2"/>
  <c r="AN1192" i="2"/>
  <c r="AQ1192" i="2"/>
  <c r="AO1192" i="2"/>
  <c r="AP1192" i="2"/>
  <c r="AM1193" i="2"/>
  <c r="BG1192" i="2"/>
  <c r="BA1191" i="2"/>
  <c r="AY1191" i="2"/>
  <c r="AX1191" i="2"/>
  <c r="L1194" i="2"/>
  <c r="N1194" i="2"/>
  <c r="P1194" i="2"/>
  <c r="Q1194" i="2"/>
  <c r="Y1194" i="2" s="1"/>
  <c r="AI1194" i="2" s="1"/>
  <c r="O1194" i="2"/>
  <c r="R1194" i="2"/>
  <c r="Z1194" i="2" s="1"/>
  <c r="AJ1194" i="2" s="1"/>
  <c r="M1194" i="2"/>
  <c r="AD1192" i="2"/>
  <c r="AG1192" i="2"/>
  <c r="X1193" i="2"/>
  <c r="AH1193" i="2" s="1"/>
  <c r="V1193" i="2"/>
  <c r="U1193" i="2"/>
  <c r="AE1193" i="2" s="1"/>
  <c r="W1193" i="2"/>
  <c r="AG1193" i="2" s="1"/>
  <c r="AD1193" i="2"/>
  <c r="K1195" i="2"/>
  <c r="BD1192" i="2" l="1"/>
  <c r="AV1192" i="2"/>
  <c r="BH1192" i="2" s="1"/>
  <c r="AB1193" i="2"/>
  <c r="BB1192" i="2"/>
  <c r="AS1193" i="2"/>
  <c r="AR1193" i="2"/>
  <c r="BC1192" i="2"/>
  <c r="S1195" i="2"/>
  <c r="AA1195" i="2" s="1"/>
  <c r="AK1195" i="2" s="1"/>
  <c r="BA1192" i="2"/>
  <c r="AZ1192" i="2"/>
  <c r="AT1193" i="2"/>
  <c r="AQ1193" i="2"/>
  <c r="AO1193" i="2"/>
  <c r="AP1193" i="2"/>
  <c r="AM1194" i="2"/>
  <c r="AN1193" i="2"/>
  <c r="BG1193" i="2"/>
  <c r="AX1192" i="2"/>
  <c r="AY1192" i="2"/>
  <c r="L1195" i="2"/>
  <c r="N1195" i="2"/>
  <c r="V1195" i="2" s="1"/>
  <c r="P1195" i="2"/>
  <c r="Q1195" i="2"/>
  <c r="Y1195" i="2" s="1"/>
  <c r="AI1195" i="2" s="1"/>
  <c r="R1195" i="2"/>
  <c r="Z1195" i="2" s="1"/>
  <c r="AJ1195" i="2" s="1"/>
  <c r="O1195" i="2"/>
  <c r="M1195" i="2"/>
  <c r="U1195" i="2" s="1"/>
  <c r="X1194" i="2"/>
  <c r="AH1194" i="2" s="1"/>
  <c r="W1194" i="2"/>
  <c r="AG1194" i="2" s="1"/>
  <c r="AF1193" i="2"/>
  <c r="T1194" i="2"/>
  <c r="V1194" i="2"/>
  <c r="AF1194" i="2" s="1"/>
  <c r="U1194" i="2"/>
  <c r="AE1194" i="2" s="1"/>
  <c r="K1196" i="2"/>
  <c r="AB1194" i="2" l="1"/>
  <c r="AV1193" i="2"/>
  <c r="BH1193" i="2" s="1"/>
  <c r="AR1194" i="2"/>
  <c r="AS1194" i="2"/>
  <c r="BD1193" i="2"/>
  <c r="BB1193" i="2"/>
  <c r="BC1193" i="2"/>
  <c r="S1196" i="2"/>
  <c r="AA1196" i="2" s="1"/>
  <c r="AK1196" i="2" s="1"/>
  <c r="BA1193" i="2"/>
  <c r="AY1193" i="2"/>
  <c r="AZ1193" i="2"/>
  <c r="AX1193" i="2"/>
  <c r="AT1194" i="2"/>
  <c r="AQ1194" i="2"/>
  <c r="AO1194" i="2"/>
  <c r="AP1194" i="2"/>
  <c r="AN1194" i="2"/>
  <c r="AM1195" i="2"/>
  <c r="BG1194" i="2"/>
  <c r="L1196" i="2"/>
  <c r="T1196" i="2" s="1"/>
  <c r="N1196" i="2"/>
  <c r="P1196" i="2"/>
  <c r="Q1196" i="2"/>
  <c r="Y1196" i="2" s="1"/>
  <c r="AI1196" i="2" s="1"/>
  <c r="O1196" i="2"/>
  <c r="W1196" i="2" s="1"/>
  <c r="AG1196" i="2" s="1"/>
  <c r="R1196" i="2"/>
  <c r="Z1196" i="2" s="1"/>
  <c r="AJ1196" i="2" s="1"/>
  <c r="M1196" i="2"/>
  <c r="AD1194" i="2"/>
  <c r="X1195" i="2"/>
  <c r="AH1195" i="2" s="1"/>
  <c r="AF1195" i="2"/>
  <c r="AE1195" i="2"/>
  <c r="T1195" i="2"/>
  <c r="W1195" i="2"/>
  <c r="K1197" i="2"/>
  <c r="AV1194" i="2" l="1"/>
  <c r="BH1194" i="2" s="1"/>
  <c r="AB1195" i="2"/>
  <c r="AR1195" i="2"/>
  <c r="AS1195" i="2"/>
  <c r="BC1194" i="2"/>
  <c r="BD1194" i="2"/>
  <c r="BB1194" i="2"/>
  <c r="S1197" i="2"/>
  <c r="AA1197" i="2" s="1"/>
  <c r="AK1197" i="2" s="1"/>
  <c r="AZ1194" i="2"/>
  <c r="AY1194" i="2"/>
  <c r="AT1195" i="2"/>
  <c r="AN1195" i="2"/>
  <c r="AQ1195" i="2"/>
  <c r="AO1195" i="2"/>
  <c r="AP1195" i="2"/>
  <c r="AM1196" i="2"/>
  <c r="BG1195" i="2"/>
  <c r="BA1194" i="2"/>
  <c r="AX1194" i="2"/>
  <c r="L1197" i="2"/>
  <c r="T1197" i="2" s="1"/>
  <c r="N1197" i="2"/>
  <c r="P1197" i="2"/>
  <c r="Q1197" i="2"/>
  <c r="Y1197" i="2" s="1"/>
  <c r="AI1197" i="2" s="1"/>
  <c r="R1197" i="2"/>
  <c r="Z1197" i="2" s="1"/>
  <c r="AJ1197" i="2" s="1"/>
  <c r="O1197" i="2"/>
  <c r="M1197" i="2"/>
  <c r="AD1195" i="2"/>
  <c r="AG1195" i="2"/>
  <c r="V1196" i="2"/>
  <c r="AF1196" i="2" s="1"/>
  <c r="U1196" i="2"/>
  <c r="AE1196" i="2" s="1"/>
  <c r="AD1196" i="2"/>
  <c r="X1196" i="2"/>
  <c r="AH1196" i="2" s="1"/>
  <c r="K1198" i="2"/>
  <c r="BD1195" i="2" l="1"/>
  <c r="AV1195" i="2"/>
  <c r="BH1195" i="2" s="1"/>
  <c r="AB1196" i="2"/>
  <c r="AS1196" i="2"/>
  <c r="AR1196" i="2"/>
  <c r="BC1195" i="2"/>
  <c r="BB1195" i="2"/>
  <c r="S1198" i="2"/>
  <c r="AA1198" i="2" s="1"/>
  <c r="AK1198" i="2" s="1"/>
  <c r="AZ1195" i="2"/>
  <c r="BA1195" i="2"/>
  <c r="AT1196" i="2"/>
  <c r="AN1196" i="2"/>
  <c r="AQ1196" i="2"/>
  <c r="AM1197" i="2"/>
  <c r="AO1196" i="2"/>
  <c r="AP1196" i="2"/>
  <c r="BG1196" i="2"/>
  <c r="AX1195" i="2"/>
  <c r="AY1195" i="2"/>
  <c r="L1198" i="2"/>
  <c r="T1198" i="2" s="1"/>
  <c r="N1198" i="2"/>
  <c r="P1198" i="2"/>
  <c r="Q1198" i="2"/>
  <c r="Y1198" i="2" s="1"/>
  <c r="AI1198" i="2" s="1"/>
  <c r="O1198" i="2"/>
  <c r="R1198" i="2"/>
  <c r="Z1198" i="2" s="1"/>
  <c r="AJ1198" i="2" s="1"/>
  <c r="M1198" i="2"/>
  <c r="W1197" i="2"/>
  <c r="AG1197" i="2" s="1"/>
  <c r="X1197" i="2"/>
  <c r="AH1197" i="2" s="1"/>
  <c r="V1197" i="2"/>
  <c r="AF1197" i="2" s="1"/>
  <c r="U1197" i="2"/>
  <c r="AE1197" i="2" s="1"/>
  <c r="AD1197" i="2"/>
  <c r="K1199" i="2"/>
  <c r="AV1196" i="2" l="1"/>
  <c r="BH1196" i="2" s="1"/>
  <c r="AB1197" i="2"/>
  <c r="AR1197" i="2"/>
  <c r="AS1197" i="2"/>
  <c r="BD1196" i="2"/>
  <c r="BB1196" i="2"/>
  <c r="BC1196" i="2"/>
  <c r="S1199" i="2"/>
  <c r="AA1199" i="2" s="1"/>
  <c r="AK1199" i="2" s="1"/>
  <c r="AZ1196" i="2"/>
  <c r="BA1196" i="2"/>
  <c r="AY1196" i="2"/>
  <c r="AX1196" i="2"/>
  <c r="AT1197" i="2"/>
  <c r="AQ1197" i="2"/>
  <c r="AO1197" i="2"/>
  <c r="AP1197" i="2"/>
  <c r="AM1198" i="2"/>
  <c r="AN1197" i="2"/>
  <c r="BG1197" i="2"/>
  <c r="L1199" i="2"/>
  <c r="T1199" i="2" s="1"/>
  <c r="N1199" i="2"/>
  <c r="P1199" i="2"/>
  <c r="X1199" i="2" s="1"/>
  <c r="Q1199" i="2"/>
  <c r="Y1199" i="2" s="1"/>
  <c r="AI1199" i="2" s="1"/>
  <c r="R1199" i="2"/>
  <c r="Z1199" i="2" s="1"/>
  <c r="AJ1199" i="2" s="1"/>
  <c r="O1199" i="2"/>
  <c r="W1199" i="2" s="1"/>
  <c r="AG1199" i="2" s="1"/>
  <c r="M1199" i="2"/>
  <c r="V1198" i="2"/>
  <c r="AF1198" i="2" s="1"/>
  <c r="U1198" i="2"/>
  <c r="AD1198" i="2"/>
  <c r="X1198" i="2"/>
  <c r="AH1198" i="2" s="1"/>
  <c r="W1198" i="2"/>
  <c r="AG1198" i="2" s="1"/>
  <c r="K1200" i="2"/>
  <c r="AB1198" i="2" l="1"/>
  <c r="AV1197" i="2"/>
  <c r="BH1197" i="2" s="1"/>
  <c r="AS1198" i="2"/>
  <c r="AR1198" i="2"/>
  <c r="BC1197" i="2"/>
  <c r="BD1197" i="2"/>
  <c r="BB1197" i="2"/>
  <c r="S1200" i="2"/>
  <c r="AA1200" i="2" s="1"/>
  <c r="AK1200" i="2" s="1"/>
  <c r="AZ1197" i="2"/>
  <c r="AY1197" i="2"/>
  <c r="BA1197" i="2"/>
  <c r="AX1197" i="2"/>
  <c r="AT1198" i="2"/>
  <c r="AO1198" i="2"/>
  <c r="AP1198" i="2"/>
  <c r="AM1199" i="2"/>
  <c r="AQ1198" i="2"/>
  <c r="AN1198" i="2"/>
  <c r="BG1198" i="2"/>
  <c r="L1200" i="2"/>
  <c r="N1200" i="2"/>
  <c r="V1200" i="2" s="1"/>
  <c r="P1200" i="2"/>
  <c r="Q1200" i="2"/>
  <c r="Y1200" i="2" s="1"/>
  <c r="AI1200" i="2" s="1"/>
  <c r="O1200" i="2"/>
  <c r="R1200" i="2"/>
  <c r="Z1200" i="2" s="1"/>
  <c r="AJ1200" i="2" s="1"/>
  <c r="M1200" i="2"/>
  <c r="U1200" i="2" s="1"/>
  <c r="V1199" i="2"/>
  <c r="AF1199" i="2" s="1"/>
  <c r="U1199" i="2"/>
  <c r="AE1198" i="2"/>
  <c r="AH1199" i="2"/>
  <c r="AD1199" i="2"/>
  <c r="K1201" i="2"/>
  <c r="AB1199" i="2" l="1"/>
  <c r="AV1198" i="2"/>
  <c r="BH1198" i="2" s="1"/>
  <c r="AS1199" i="2"/>
  <c r="AR1199" i="2"/>
  <c r="BB1198" i="2"/>
  <c r="BD1198" i="2"/>
  <c r="BC1198" i="2"/>
  <c r="S1201" i="2"/>
  <c r="AA1201" i="2"/>
  <c r="AK1201" i="2" s="1"/>
  <c r="AZ1198" i="2"/>
  <c r="AT1199" i="2"/>
  <c r="AQ1199" i="2"/>
  <c r="AP1199" i="2"/>
  <c r="AO1199" i="2"/>
  <c r="AM1200" i="2"/>
  <c r="AN1199" i="2"/>
  <c r="BG1199" i="2"/>
  <c r="AX1198" i="2"/>
  <c r="AY1198" i="2"/>
  <c r="BA1198" i="2"/>
  <c r="L1201" i="2"/>
  <c r="T1201" i="2" s="1"/>
  <c r="N1201" i="2"/>
  <c r="V1201" i="2" s="1"/>
  <c r="AF1201" i="2" s="1"/>
  <c r="P1201" i="2"/>
  <c r="Q1201" i="2"/>
  <c r="Y1201" i="2" s="1"/>
  <c r="AI1201" i="2" s="1"/>
  <c r="O1201" i="2"/>
  <c r="R1201" i="2"/>
  <c r="Z1201" i="2" s="1"/>
  <c r="AJ1201" i="2" s="1"/>
  <c r="M1201" i="2"/>
  <c r="U1201" i="2" s="1"/>
  <c r="AE1201" i="2" s="1"/>
  <c r="T1200" i="2"/>
  <c r="AE1199" i="2"/>
  <c r="AF1200" i="2"/>
  <c r="AE1200" i="2"/>
  <c r="X1200" i="2"/>
  <c r="AH1200" i="2" s="1"/>
  <c r="W1200" i="2"/>
  <c r="K1202" i="2"/>
  <c r="BD1199" i="2" l="1"/>
  <c r="AB1200" i="2"/>
  <c r="AV1199" i="2"/>
  <c r="BH1199" i="2" s="1"/>
  <c r="BB1199" i="2"/>
  <c r="AS1200" i="2"/>
  <c r="AR1200" i="2"/>
  <c r="BC1199" i="2"/>
  <c r="S1202" i="2"/>
  <c r="AA1202" i="2"/>
  <c r="AK1202" i="2" s="1"/>
  <c r="AZ1199" i="2"/>
  <c r="BA1199" i="2"/>
  <c r="AX1199" i="2"/>
  <c r="AT1200" i="2"/>
  <c r="AQ1200" i="2"/>
  <c r="AO1200" i="2"/>
  <c r="AP1200" i="2"/>
  <c r="AM1201" i="2"/>
  <c r="AN1200" i="2"/>
  <c r="BG1200" i="2"/>
  <c r="AY1199" i="2"/>
  <c r="L1202" i="2"/>
  <c r="T1202" i="2" s="1"/>
  <c r="N1202" i="2"/>
  <c r="P1202" i="2"/>
  <c r="Q1202" i="2"/>
  <c r="Y1202" i="2" s="1"/>
  <c r="AI1202" i="2" s="1"/>
  <c r="O1202" i="2"/>
  <c r="W1202" i="2" s="1"/>
  <c r="AG1202" i="2" s="1"/>
  <c r="R1202" i="2"/>
  <c r="Z1202" i="2" s="1"/>
  <c r="AJ1202" i="2" s="1"/>
  <c r="M1202" i="2"/>
  <c r="AD1200" i="2"/>
  <c r="AD1201" i="2"/>
  <c r="AG1200" i="2"/>
  <c r="X1201" i="2"/>
  <c r="AH1201" i="2" s="1"/>
  <c r="W1201" i="2"/>
  <c r="AG1201" i="2" s="1"/>
  <c r="K1203" i="2"/>
  <c r="BD1200" i="2" l="1"/>
  <c r="AV1200" i="2"/>
  <c r="BH1200" i="2" s="1"/>
  <c r="AB1201" i="2"/>
  <c r="AS1201" i="2"/>
  <c r="AR1201" i="2"/>
  <c r="BB1200" i="2"/>
  <c r="BC1200" i="2"/>
  <c r="S1203" i="2"/>
  <c r="AA1203" i="2"/>
  <c r="AK1203" i="2" s="1"/>
  <c r="AZ1200" i="2"/>
  <c r="AT1201" i="2"/>
  <c r="AO1201" i="2"/>
  <c r="AP1201" i="2"/>
  <c r="AM1202" i="2"/>
  <c r="AN1201" i="2"/>
  <c r="AQ1201" i="2"/>
  <c r="BG1201" i="2"/>
  <c r="AY1200" i="2"/>
  <c r="AX1200" i="2"/>
  <c r="BA1200" i="2"/>
  <c r="L1203" i="2"/>
  <c r="T1203" i="2" s="1"/>
  <c r="N1203" i="2"/>
  <c r="V1203" i="2" s="1"/>
  <c r="P1203" i="2"/>
  <c r="X1203" i="2" s="1"/>
  <c r="Q1203" i="2"/>
  <c r="Y1203" i="2" s="1"/>
  <c r="AI1203" i="2" s="1"/>
  <c r="O1203" i="2"/>
  <c r="R1203" i="2"/>
  <c r="Z1203" i="2" s="1"/>
  <c r="AJ1203" i="2" s="1"/>
  <c r="M1203" i="2"/>
  <c r="U1203" i="2" s="1"/>
  <c r="V1202" i="2"/>
  <c r="AF1202" i="2" s="1"/>
  <c r="U1202" i="2"/>
  <c r="AE1202" i="2" s="1"/>
  <c r="AD1202" i="2"/>
  <c r="X1202" i="2"/>
  <c r="AH1202" i="2" s="1"/>
  <c r="K1204" i="2"/>
  <c r="AV1201" i="2" l="1"/>
  <c r="BH1201" i="2" s="1"/>
  <c r="AB1202" i="2"/>
  <c r="BD1201" i="2"/>
  <c r="BB1201" i="2"/>
  <c r="AS1202" i="2"/>
  <c r="AR1202" i="2"/>
  <c r="BC1201" i="2"/>
  <c r="S1204" i="2"/>
  <c r="AA1204" i="2"/>
  <c r="AK1204" i="2" s="1"/>
  <c r="AZ1201" i="2"/>
  <c r="AT1202" i="2"/>
  <c r="AO1202" i="2"/>
  <c r="AP1202" i="2"/>
  <c r="AM1203" i="2"/>
  <c r="AN1202" i="2"/>
  <c r="AQ1202" i="2"/>
  <c r="BG1202" i="2"/>
  <c r="BA1201" i="2"/>
  <c r="AY1201" i="2"/>
  <c r="AX1201" i="2"/>
  <c r="L1204" i="2"/>
  <c r="T1204" i="2" s="1"/>
  <c r="N1204" i="2"/>
  <c r="P1204" i="2"/>
  <c r="Q1204" i="2"/>
  <c r="Y1204" i="2" s="1"/>
  <c r="AI1204" i="2" s="1"/>
  <c r="O1204" i="2"/>
  <c r="R1204" i="2"/>
  <c r="Z1204" i="2" s="1"/>
  <c r="AJ1204" i="2" s="1"/>
  <c r="M1204" i="2"/>
  <c r="AH1203" i="2"/>
  <c r="AF1203" i="2"/>
  <c r="AE1203" i="2"/>
  <c r="W1203" i="2"/>
  <c r="AG1203" i="2" s="1"/>
  <c r="AD1203" i="2"/>
  <c r="K1205" i="2"/>
  <c r="BD1202" i="2" l="1"/>
  <c r="BC1202" i="2"/>
  <c r="BB1202" i="2"/>
  <c r="AV1202" i="2"/>
  <c r="BH1202" i="2" s="1"/>
  <c r="AB1203" i="2"/>
  <c r="AS1203" i="2"/>
  <c r="AR1203" i="2"/>
  <c r="S1205" i="2"/>
  <c r="AA1205" i="2"/>
  <c r="AK1205" i="2" s="1"/>
  <c r="AZ1202" i="2"/>
  <c r="AY1202" i="2"/>
  <c r="BA1202" i="2"/>
  <c r="AX1202" i="2"/>
  <c r="AT1203" i="2"/>
  <c r="AN1203" i="2"/>
  <c r="AM1204" i="2"/>
  <c r="AQ1203" i="2"/>
  <c r="AP1203" i="2"/>
  <c r="AO1203" i="2"/>
  <c r="BG1203" i="2"/>
  <c r="L1205" i="2"/>
  <c r="N1205" i="2"/>
  <c r="P1205" i="2"/>
  <c r="Q1205" i="2"/>
  <c r="Y1205" i="2" s="1"/>
  <c r="AI1205" i="2" s="1"/>
  <c r="O1205" i="2"/>
  <c r="W1205" i="2" s="1"/>
  <c r="AG1205" i="2" s="1"/>
  <c r="R1205" i="2"/>
  <c r="Z1205" i="2" s="1"/>
  <c r="AJ1205" i="2" s="1"/>
  <c r="M1205" i="2"/>
  <c r="AD1204" i="2"/>
  <c r="V1204" i="2"/>
  <c r="AF1204" i="2" s="1"/>
  <c r="U1204" i="2"/>
  <c r="AE1204" i="2" s="1"/>
  <c r="X1204" i="2"/>
  <c r="AH1204" i="2" s="1"/>
  <c r="W1204" i="2"/>
  <c r="AG1204" i="2" s="1"/>
  <c r="K1206" i="2"/>
  <c r="BD1203" i="2" l="1"/>
  <c r="BB1203" i="2"/>
  <c r="AV1203" i="2"/>
  <c r="BH1203" i="2" s="1"/>
  <c r="AB1204" i="2"/>
  <c r="AS1204" i="2"/>
  <c r="AR1204" i="2"/>
  <c r="BC1203" i="2"/>
  <c r="S1206" i="2"/>
  <c r="AA1206" i="2" s="1"/>
  <c r="AK1206" i="2" s="1"/>
  <c r="BA1203" i="2"/>
  <c r="AT1204" i="2"/>
  <c r="AQ1204" i="2"/>
  <c r="AO1204" i="2"/>
  <c r="AP1204" i="2"/>
  <c r="AN1204" i="2"/>
  <c r="AM1205" i="2"/>
  <c r="BG1204" i="2"/>
  <c r="AY1203" i="2"/>
  <c r="AX1203" i="2"/>
  <c r="AZ1203" i="2"/>
  <c r="L1206" i="2"/>
  <c r="N1206" i="2"/>
  <c r="V1206" i="2" s="1"/>
  <c r="P1206" i="2"/>
  <c r="Q1206" i="2"/>
  <c r="Y1206" i="2" s="1"/>
  <c r="AI1206" i="2" s="1"/>
  <c r="R1206" i="2"/>
  <c r="Z1206" i="2" s="1"/>
  <c r="AJ1206" i="2" s="1"/>
  <c r="O1206" i="2"/>
  <c r="W1206" i="2" s="1"/>
  <c r="AG1206" i="2" s="1"/>
  <c r="M1206" i="2"/>
  <c r="U1206" i="2" s="1"/>
  <c r="T1205" i="2"/>
  <c r="X1205" i="2"/>
  <c r="AH1205" i="2" s="1"/>
  <c r="V1205" i="2"/>
  <c r="AF1205" i="2" s="1"/>
  <c r="U1205" i="2"/>
  <c r="AE1205" i="2" s="1"/>
  <c r="K1207" i="2"/>
  <c r="AV1204" i="2" l="1"/>
  <c r="BH1204" i="2" s="1"/>
  <c r="AB1205" i="2"/>
  <c r="AR1205" i="2"/>
  <c r="AS1205" i="2"/>
  <c r="BB1204" i="2"/>
  <c r="BD1204" i="2"/>
  <c r="BC1204" i="2"/>
  <c r="S1207" i="2"/>
  <c r="AA1207" i="2" s="1"/>
  <c r="AK1207" i="2" s="1"/>
  <c r="AY1204" i="2"/>
  <c r="AT1205" i="2"/>
  <c r="AN1205" i="2"/>
  <c r="AQ1205" i="2"/>
  <c r="AO1205" i="2"/>
  <c r="AM1206" i="2"/>
  <c r="AP1205" i="2"/>
  <c r="BG1205" i="2"/>
  <c r="BA1204" i="2"/>
  <c r="AX1204" i="2"/>
  <c r="AZ1204" i="2"/>
  <c r="L1207" i="2"/>
  <c r="T1207" i="2" s="1"/>
  <c r="N1207" i="2"/>
  <c r="V1207" i="2" s="1"/>
  <c r="AF1207" i="2" s="1"/>
  <c r="P1207" i="2"/>
  <c r="X1207" i="2" s="1"/>
  <c r="Q1207" i="2"/>
  <c r="Y1207" i="2" s="1"/>
  <c r="AI1207" i="2" s="1"/>
  <c r="R1207" i="2"/>
  <c r="Z1207" i="2" s="1"/>
  <c r="AJ1207" i="2" s="1"/>
  <c r="O1207" i="2"/>
  <c r="M1207" i="2"/>
  <c r="U1207" i="2" s="1"/>
  <c r="AE1207" i="2" s="1"/>
  <c r="AD1205" i="2"/>
  <c r="T1206" i="2"/>
  <c r="AF1206" i="2"/>
  <c r="AE1206" i="2"/>
  <c r="X1206" i="2"/>
  <c r="AH1206" i="2" s="1"/>
  <c r="K1208" i="2"/>
  <c r="BC1205" i="2" l="1"/>
  <c r="BD1205" i="2"/>
  <c r="AB1206" i="2"/>
  <c r="AV1205" i="2"/>
  <c r="BH1205" i="2" s="1"/>
  <c r="AR1206" i="2"/>
  <c r="AS1206" i="2"/>
  <c r="BB1205" i="2"/>
  <c r="S1208" i="2"/>
  <c r="AA1208" i="2" s="1"/>
  <c r="AK1208" i="2" s="1"/>
  <c r="BA1205" i="2"/>
  <c r="AZ1205" i="2"/>
  <c r="AX1205" i="2"/>
  <c r="AT1206" i="2"/>
  <c r="AN1206" i="2"/>
  <c r="AQ1206" i="2"/>
  <c r="AO1206" i="2"/>
  <c r="AP1206" i="2"/>
  <c r="AM1207" i="2"/>
  <c r="BG1206" i="2"/>
  <c r="AY1205" i="2"/>
  <c r="L1208" i="2"/>
  <c r="N1208" i="2"/>
  <c r="P1208" i="2"/>
  <c r="X1208" i="2" s="1"/>
  <c r="Q1208" i="2"/>
  <c r="Y1208" i="2" s="1"/>
  <c r="AI1208" i="2" s="1"/>
  <c r="O1208" i="2"/>
  <c r="W1208" i="2" s="1"/>
  <c r="AG1208" i="2" s="1"/>
  <c r="R1208" i="2"/>
  <c r="Z1208" i="2" s="1"/>
  <c r="AJ1208" i="2" s="1"/>
  <c r="M1208" i="2"/>
  <c r="AD1206" i="2"/>
  <c r="AD1207" i="2"/>
  <c r="AH1207" i="2"/>
  <c r="W1207" i="2"/>
  <c r="AG1207" i="2" s="1"/>
  <c r="K1209" i="2"/>
  <c r="BD1206" i="2" l="1"/>
  <c r="AV1206" i="2"/>
  <c r="BH1206" i="2" s="1"/>
  <c r="AB1207" i="2"/>
  <c r="AR1207" i="2"/>
  <c r="AS1207" i="2"/>
  <c r="BC1206" i="2"/>
  <c r="BB1206" i="2"/>
  <c r="S1209" i="2"/>
  <c r="AA1209" i="2" s="1"/>
  <c r="AK1209" i="2" s="1"/>
  <c r="AZ1206" i="2"/>
  <c r="AY1206" i="2"/>
  <c r="BA1206" i="2"/>
  <c r="AT1207" i="2"/>
  <c r="BD1207" i="2" s="1"/>
  <c r="AO1207" i="2"/>
  <c r="AP1207" i="2"/>
  <c r="AM1208" i="2"/>
  <c r="AN1207" i="2"/>
  <c r="AQ1207" i="2"/>
  <c r="BG1207" i="2"/>
  <c r="AX1206" i="2"/>
  <c r="L1209" i="2"/>
  <c r="T1209" i="2" s="1"/>
  <c r="N1209" i="2"/>
  <c r="V1209" i="2" s="1"/>
  <c r="P1209" i="2"/>
  <c r="X1209" i="2" s="1"/>
  <c r="Q1209" i="2"/>
  <c r="Y1209" i="2" s="1"/>
  <c r="AI1209" i="2" s="1"/>
  <c r="O1209" i="2"/>
  <c r="R1209" i="2"/>
  <c r="Z1209" i="2" s="1"/>
  <c r="AJ1209" i="2" s="1"/>
  <c r="M1209" i="2"/>
  <c r="U1209" i="2" s="1"/>
  <c r="AH1208" i="2"/>
  <c r="T1208" i="2"/>
  <c r="V1208" i="2"/>
  <c r="AF1208" i="2" s="1"/>
  <c r="U1208" i="2"/>
  <c r="AE1208" i="2" s="1"/>
  <c r="K1210" i="2"/>
  <c r="BC1207" i="2" l="1"/>
  <c r="AB1208" i="2"/>
  <c r="AV1207" i="2"/>
  <c r="BH1207" i="2" s="1"/>
  <c r="AR1208" i="2"/>
  <c r="AS1208" i="2"/>
  <c r="BB1207" i="2"/>
  <c r="S1210" i="2"/>
  <c r="AA1210" i="2" s="1"/>
  <c r="AK1210" i="2" s="1"/>
  <c r="AX1207" i="2"/>
  <c r="AT1208" i="2"/>
  <c r="AN1208" i="2"/>
  <c r="AQ1208" i="2"/>
  <c r="AO1208" i="2"/>
  <c r="AP1208" i="2"/>
  <c r="AM1209" i="2"/>
  <c r="BG1208" i="2"/>
  <c r="AZ1207" i="2"/>
  <c r="BA1207" i="2"/>
  <c r="AY1207" i="2"/>
  <c r="L1210" i="2"/>
  <c r="T1210" i="2" s="1"/>
  <c r="N1210" i="2"/>
  <c r="P1210" i="2"/>
  <c r="Q1210" i="2"/>
  <c r="Y1210" i="2" s="1"/>
  <c r="AI1210" i="2" s="1"/>
  <c r="R1210" i="2"/>
  <c r="Z1210" i="2" s="1"/>
  <c r="AJ1210" i="2" s="1"/>
  <c r="O1210" i="2"/>
  <c r="M1210" i="2"/>
  <c r="AD1208" i="2"/>
  <c r="AH1209" i="2"/>
  <c r="AF1209" i="2"/>
  <c r="AE1209" i="2"/>
  <c r="W1209" i="2"/>
  <c r="AG1209" i="2" s="1"/>
  <c r="AD1209" i="2"/>
  <c r="K1211" i="2"/>
  <c r="AB1209" i="2" l="1"/>
  <c r="AV1208" i="2"/>
  <c r="BH1208" i="2" s="1"/>
  <c r="BD1208" i="2"/>
  <c r="BC1208" i="2"/>
  <c r="AS1209" i="2"/>
  <c r="AR1209" i="2"/>
  <c r="BB1208" i="2"/>
  <c r="S1211" i="2"/>
  <c r="AA1211" i="2" s="1"/>
  <c r="AK1211" i="2" s="1"/>
  <c r="AZ1208" i="2"/>
  <c r="AY1208" i="2"/>
  <c r="BA1208" i="2"/>
  <c r="AT1209" i="2"/>
  <c r="AN1209" i="2"/>
  <c r="AQ1209" i="2"/>
  <c r="AM1210" i="2"/>
  <c r="AO1209" i="2"/>
  <c r="AP1209" i="2"/>
  <c r="BG1209" i="2"/>
  <c r="AX1208" i="2"/>
  <c r="L1211" i="2"/>
  <c r="N1211" i="2"/>
  <c r="V1211" i="2" s="1"/>
  <c r="P1211" i="2"/>
  <c r="Q1211" i="2"/>
  <c r="Y1211" i="2" s="1"/>
  <c r="AI1211" i="2" s="1"/>
  <c r="R1211" i="2"/>
  <c r="Z1211" i="2" s="1"/>
  <c r="AJ1211" i="2" s="1"/>
  <c r="O1211" i="2"/>
  <c r="W1211" i="2" s="1"/>
  <c r="AG1211" i="2" s="1"/>
  <c r="M1211" i="2"/>
  <c r="U1211" i="2" s="1"/>
  <c r="V1210" i="2"/>
  <c r="AF1210" i="2" s="1"/>
  <c r="U1210" i="2"/>
  <c r="AE1210" i="2" s="1"/>
  <c r="AD1210" i="2"/>
  <c r="X1210" i="2"/>
  <c r="AH1210" i="2" s="1"/>
  <c r="W1210" i="2"/>
  <c r="AG1210" i="2" s="1"/>
  <c r="K1212" i="2"/>
  <c r="BC1209" i="2" l="1"/>
  <c r="BD1209" i="2"/>
  <c r="BB1209" i="2"/>
  <c r="AV1209" i="2"/>
  <c r="BH1209" i="2" s="1"/>
  <c r="AB1210" i="2"/>
  <c r="AR1210" i="2"/>
  <c r="AS1210" i="2"/>
  <c r="S1212" i="2"/>
  <c r="AA1212" i="2" s="1"/>
  <c r="AK1212" i="2" s="1"/>
  <c r="AY1209" i="2"/>
  <c r="AZ1209" i="2"/>
  <c r="AX1209" i="2"/>
  <c r="AT1210" i="2"/>
  <c r="AQ1210" i="2"/>
  <c r="AN1210" i="2"/>
  <c r="AO1210" i="2"/>
  <c r="AP1210" i="2"/>
  <c r="AM1211" i="2"/>
  <c r="BG1210" i="2"/>
  <c r="BA1209" i="2"/>
  <c r="L1212" i="2"/>
  <c r="N1212" i="2"/>
  <c r="V1212" i="2" s="1"/>
  <c r="P1212" i="2"/>
  <c r="Q1212" i="2"/>
  <c r="Y1212" i="2" s="1"/>
  <c r="AI1212" i="2" s="1"/>
  <c r="O1212" i="2"/>
  <c r="R1212" i="2"/>
  <c r="Z1212" i="2" s="1"/>
  <c r="AJ1212" i="2" s="1"/>
  <c r="M1212" i="2"/>
  <c r="U1212" i="2" s="1"/>
  <c r="X1211" i="2"/>
  <c r="AH1211" i="2" s="1"/>
  <c r="AF1211" i="2"/>
  <c r="AE1211" i="2"/>
  <c r="T1211" i="2"/>
  <c r="K1213" i="2"/>
  <c r="AB1211" i="2" l="1"/>
  <c r="AV1210" i="2"/>
  <c r="BH1210" i="2" s="1"/>
  <c r="BD1210" i="2"/>
  <c r="AS1211" i="2"/>
  <c r="AR1211" i="2"/>
  <c r="BC1210" i="2"/>
  <c r="BB1210" i="2"/>
  <c r="S1213" i="2"/>
  <c r="AA1213" i="2" s="1"/>
  <c r="AK1213" i="2" s="1"/>
  <c r="AZ1210" i="2"/>
  <c r="AY1210" i="2"/>
  <c r="AX1210" i="2"/>
  <c r="AT1211" i="2"/>
  <c r="AQ1211" i="2"/>
  <c r="AM1212" i="2"/>
  <c r="AO1211" i="2"/>
  <c r="AP1211" i="2"/>
  <c r="AN1211" i="2"/>
  <c r="BG1211" i="2"/>
  <c r="BA1210" i="2"/>
  <c r="L1213" i="2"/>
  <c r="T1213" i="2" s="1"/>
  <c r="N1213" i="2"/>
  <c r="P1213" i="2"/>
  <c r="Q1213" i="2"/>
  <c r="Y1213" i="2" s="1"/>
  <c r="AI1213" i="2" s="1"/>
  <c r="O1213" i="2"/>
  <c r="R1213" i="2"/>
  <c r="Z1213" i="2" s="1"/>
  <c r="AJ1213" i="2" s="1"/>
  <c r="M1213" i="2"/>
  <c r="AD1211" i="2"/>
  <c r="T1212" i="2"/>
  <c r="AF1212" i="2"/>
  <c r="AE1212" i="2"/>
  <c r="X1212" i="2"/>
  <c r="AH1212" i="2" s="1"/>
  <c r="W1212" i="2"/>
  <c r="K1214" i="2"/>
  <c r="BD1211" i="2" l="1"/>
  <c r="AB1212" i="2"/>
  <c r="AV1211" i="2"/>
  <c r="BH1211" i="2" s="1"/>
  <c r="BB1211" i="2"/>
  <c r="AR1212" i="2"/>
  <c r="AS1212" i="2"/>
  <c r="BC1211" i="2"/>
  <c r="S1214" i="2"/>
  <c r="AA1214" i="2" s="1"/>
  <c r="AK1214" i="2" s="1"/>
  <c r="AY1211" i="2"/>
  <c r="AT1212" i="2"/>
  <c r="AM1213" i="2"/>
  <c r="AN1212" i="2"/>
  <c r="AQ1212" i="2"/>
  <c r="AO1212" i="2"/>
  <c r="AP1212" i="2"/>
  <c r="BG1212" i="2"/>
  <c r="AX1211" i="2"/>
  <c r="BA1211" i="2"/>
  <c r="AZ1211" i="2"/>
  <c r="L1214" i="2"/>
  <c r="N1214" i="2"/>
  <c r="P1214" i="2"/>
  <c r="X1214" i="2" s="1"/>
  <c r="Q1214" i="2"/>
  <c r="Y1214" i="2" s="1"/>
  <c r="AI1214" i="2" s="1"/>
  <c r="R1214" i="2"/>
  <c r="Z1214" i="2" s="1"/>
  <c r="AJ1214" i="2" s="1"/>
  <c r="O1214" i="2"/>
  <c r="W1214" i="2" s="1"/>
  <c r="M1214" i="2"/>
  <c r="AD1212" i="2"/>
  <c r="AG1212" i="2"/>
  <c r="X1213" i="2"/>
  <c r="AH1213" i="2" s="1"/>
  <c r="V1213" i="2"/>
  <c r="AF1213" i="2" s="1"/>
  <c r="U1213" i="2"/>
  <c r="AE1213" i="2" s="1"/>
  <c r="W1213" i="2"/>
  <c r="AG1213" i="2" s="1"/>
  <c r="AD1213" i="2"/>
  <c r="K1215" i="2"/>
  <c r="AV1212" i="2" l="1"/>
  <c r="BH1212" i="2" s="1"/>
  <c r="AB1213" i="2"/>
  <c r="AS1213" i="2"/>
  <c r="AR1213" i="2"/>
  <c r="BC1212" i="2"/>
  <c r="BD1212" i="2"/>
  <c r="BB1212" i="2"/>
  <c r="S1215" i="2"/>
  <c r="AA1215" i="2"/>
  <c r="AK1215" i="2" s="1"/>
  <c r="AZ1212" i="2"/>
  <c r="AY1212" i="2"/>
  <c r="AX1212" i="2"/>
  <c r="AT1213" i="2"/>
  <c r="AO1213" i="2"/>
  <c r="AP1213" i="2"/>
  <c r="AM1214" i="2"/>
  <c r="AN1213" i="2"/>
  <c r="AQ1213" i="2"/>
  <c r="BG1213" i="2"/>
  <c r="BA1212" i="2"/>
  <c r="L1215" i="2"/>
  <c r="N1215" i="2"/>
  <c r="P1215" i="2"/>
  <c r="Q1215" i="2"/>
  <c r="Y1215" i="2" s="1"/>
  <c r="AI1215" i="2" s="1"/>
  <c r="O1215" i="2"/>
  <c r="W1215" i="2" s="1"/>
  <c r="R1215" i="2"/>
  <c r="Z1215" i="2" s="1"/>
  <c r="AJ1215" i="2" s="1"/>
  <c r="M1215" i="2"/>
  <c r="AH1214" i="2"/>
  <c r="AG1214" i="2"/>
  <c r="T1214" i="2"/>
  <c r="V1214" i="2"/>
  <c r="AF1214" i="2" s="1"/>
  <c r="U1214" i="2"/>
  <c r="AE1214" i="2" s="1"/>
  <c r="K1216" i="2"/>
  <c r="AB1214" i="2" l="1"/>
  <c r="AV1213" i="2"/>
  <c r="BH1213" i="2" s="1"/>
  <c r="AS1214" i="2"/>
  <c r="AR1214" i="2"/>
  <c r="BB1213" i="2"/>
  <c r="BD1213" i="2"/>
  <c r="BC1213" i="2"/>
  <c r="S1216" i="2"/>
  <c r="AA1216" i="2"/>
  <c r="AK1216" i="2" s="1"/>
  <c r="AX1213" i="2"/>
  <c r="AT1214" i="2"/>
  <c r="AQ1214" i="2"/>
  <c r="AO1214" i="2"/>
  <c r="AP1214" i="2"/>
  <c r="AM1215" i="2"/>
  <c r="AN1214" i="2"/>
  <c r="BG1214" i="2"/>
  <c r="AZ1213" i="2"/>
  <c r="BA1213" i="2"/>
  <c r="AY1213" i="2"/>
  <c r="L1216" i="2"/>
  <c r="T1216" i="2" s="1"/>
  <c r="N1216" i="2"/>
  <c r="P1216" i="2"/>
  <c r="X1216" i="2" s="1"/>
  <c r="Q1216" i="2"/>
  <c r="Y1216" i="2" s="1"/>
  <c r="AI1216" i="2" s="1"/>
  <c r="R1216" i="2"/>
  <c r="Z1216" i="2" s="1"/>
  <c r="AJ1216" i="2" s="1"/>
  <c r="O1216" i="2"/>
  <c r="W1216" i="2" s="1"/>
  <c r="AG1216" i="2" s="1"/>
  <c r="M1216" i="2"/>
  <c r="AD1214" i="2"/>
  <c r="T1215" i="2"/>
  <c r="AG1215" i="2"/>
  <c r="X1215" i="2"/>
  <c r="AH1215" i="2" s="1"/>
  <c r="V1215" i="2"/>
  <c r="AF1215" i="2" s="1"/>
  <c r="U1215" i="2"/>
  <c r="AE1215" i="2" s="1"/>
  <c r="K1217" i="2"/>
  <c r="BD1214" i="2" l="1"/>
  <c r="AB1215" i="2"/>
  <c r="AV1214" i="2"/>
  <c r="BH1214" i="2" s="1"/>
  <c r="AS1215" i="2"/>
  <c r="AR1215" i="2"/>
  <c r="BB1214" i="2"/>
  <c r="BC1214" i="2"/>
  <c r="S1217" i="2"/>
  <c r="AA1217" i="2"/>
  <c r="AK1217" i="2" s="1"/>
  <c r="AZ1214" i="2"/>
  <c r="AT1215" i="2"/>
  <c r="AQ1215" i="2"/>
  <c r="AO1215" i="2"/>
  <c r="AP1215" i="2"/>
  <c r="AM1216" i="2"/>
  <c r="AN1215" i="2"/>
  <c r="BG1215" i="2"/>
  <c r="AY1214" i="2"/>
  <c r="AX1214" i="2"/>
  <c r="BA1214" i="2"/>
  <c r="L1217" i="2"/>
  <c r="N1217" i="2"/>
  <c r="P1217" i="2"/>
  <c r="X1217" i="2" s="1"/>
  <c r="Q1217" i="2"/>
  <c r="Y1217" i="2" s="1"/>
  <c r="AI1217" i="2" s="1"/>
  <c r="O1217" i="2"/>
  <c r="R1217" i="2"/>
  <c r="Z1217" i="2" s="1"/>
  <c r="AJ1217" i="2" s="1"/>
  <c r="M1217" i="2"/>
  <c r="AD1215" i="2"/>
  <c r="AH1216" i="2"/>
  <c r="V1216" i="2"/>
  <c r="AF1216" i="2" s="1"/>
  <c r="U1216" i="2"/>
  <c r="AD1216" i="2"/>
  <c r="K1218" i="2"/>
  <c r="BD1215" i="2" l="1"/>
  <c r="AB1216" i="2"/>
  <c r="AV1215" i="2"/>
  <c r="BH1215" i="2" s="1"/>
  <c r="BB1215" i="2"/>
  <c r="AR1216" i="2"/>
  <c r="AS1216" i="2"/>
  <c r="BC1215" i="2"/>
  <c r="S1218" i="2"/>
  <c r="AA1218" i="2"/>
  <c r="AK1218" i="2" s="1"/>
  <c r="AY1215" i="2"/>
  <c r="BA1215" i="2"/>
  <c r="AZ1215" i="2"/>
  <c r="AX1215" i="2"/>
  <c r="AT1216" i="2"/>
  <c r="AN1216" i="2"/>
  <c r="AQ1216" i="2"/>
  <c r="AM1217" i="2"/>
  <c r="AO1216" i="2"/>
  <c r="AP1216" i="2"/>
  <c r="BG1216" i="2"/>
  <c r="L1218" i="2"/>
  <c r="N1218" i="2"/>
  <c r="P1218" i="2"/>
  <c r="Q1218" i="2"/>
  <c r="Y1218" i="2" s="1"/>
  <c r="AI1218" i="2" s="1"/>
  <c r="O1218" i="2"/>
  <c r="R1218" i="2"/>
  <c r="Z1218" i="2" s="1"/>
  <c r="AJ1218" i="2" s="1"/>
  <c r="M1218" i="2"/>
  <c r="V1217" i="2"/>
  <c r="AF1217" i="2" s="1"/>
  <c r="U1217" i="2"/>
  <c r="AE1217" i="2" s="1"/>
  <c r="AE1216" i="2"/>
  <c r="AH1217" i="2"/>
  <c r="T1217" i="2"/>
  <c r="W1217" i="2"/>
  <c r="AG1217" i="2" s="1"/>
  <c r="K1219" i="2"/>
  <c r="BD1216" i="2" l="1"/>
  <c r="AV1216" i="2"/>
  <c r="BH1216" i="2" s="1"/>
  <c r="AB1217" i="2"/>
  <c r="AR1217" i="2"/>
  <c r="AS1217" i="2"/>
  <c r="BC1216" i="2"/>
  <c r="BB1216" i="2"/>
  <c r="S1219" i="2"/>
  <c r="AA1219" i="2"/>
  <c r="AK1219" i="2" s="1"/>
  <c r="AT1217" i="2"/>
  <c r="AQ1217" i="2"/>
  <c r="AO1217" i="2"/>
  <c r="AP1217" i="2"/>
  <c r="AM1218" i="2"/>
  <c r="AN1217" i="2"/>
  <c r="BG1217" i="2"/>
  <c r="BA1216" i="2"/>
  <c r="AZ1216" i="2"/>
  <c r="AX1216" i="2"/>
  <c r="AY1216" i="2"/>
  <c r="L1219" i="2"/>
  <c r="T1219" i="2" s="1"/>
  <c r="N1219" i="2"/>
  <c r="P1219" i="2"/>
  <c r="Q1219" i="2"/>
  <c r="Y1219" i="2" s="1"/>
  <c r="AI1219" i="2" s="1"/>
  <c r="O1219" i="2"/>
  <c r="R1219" i="2"/>
  <c r="Z1219" i="2" s="1"/>
  <c r="AJ1219" i="2" s="1"/>
  <c r="M1219" i="2"/>
  <c r="AD1217" i="2"/>
  <c r="X1218" i="2"/>
  <c r="AH1218" i="2" s="1"/>
  <c r="W1218" i="2"/>
  <c r="AG1218" i="2" s="1"/>
  <c r="T1218" i="2"/>
  <c r="V1218" i="2"/>
  <c r="AF1218" i="2" s="1"/>
  <c r="U1218" i="2"/>
  <c r="AE1218" i="2" s="1"/>
  <c r="K1220" i="2"/>
  <c r="AV1217" i="2" l="1"/>
  <c r="BH1217" i="2" s="1"/>
  <c r="AB1218" i="2"/>
  <c r="AS1218" i="2"/>
  <c r="AR1218" i="2"/>
  <c r="BD1217" i="2"/>
  <c r="BC1217" i="2"/>
  <c r="BB1217" i="2"/>
  <c r="S1220" i="2"/>
  <c r="AA1220" i="2"/>
  <c r="AK1220" i="2" s="1"/>
  <c r="AZ1217" i="2"/>
  <c r="AY1217" i="2"/>
  <c r="BA1217" i="2"/>
  <c r="AX1217" i="2"/>
  <c r="AT1218" i="2"/>
  <c r="AM1219" i="2"/>
  <c r="AN1218" i="2"/>
  <c r="AQ1218" i="2"/>
  <c r="AO1218" i="2"/>
  <c r="AP1218" i="2"/>
  <c r="BG1218" i="2"/>
  <c r="L1220" i="2"/>
  <c r="T1220" i="2" s="1"/>
  <c r="N1220" i="2"/>
  <c r="V1220" i="2" s="1"/>
  <c r="P1220" i="2"/>
  <c r="X1220" i="2" s="1"/>
  <c r="AH1220" i="2" s="1"/>
  <c r="Q1220" i="2"/>
  <c r="Y1220" i="2" s="1"/>
  <c r="AI1220" i="2" s="1"/>
  <c r="O1220" i="2"/>
  <c r="R1220" i="2"/>
  <c r="Z1220" i="2" s="1"/>
  <c r="AJ1220" i="2" s="1"/>
  <c r="M1220" i="2"/>
  <c r="U1220" i="2" s="1"/>
  <c r="AD1218" i="2"/>
  <c r="W1219" i="2"/>
  <c r="AG1219" i="2" s="1"/>
  <c r="X1219" i="2"/>
  <c r="AH1219" i="2" s="1"/>
  <c r="V1219" i="2"/>
  <c r="AF1219" i="2" s="1"/>
  <c r="U1219" i="2"/>
  <c r="AD1219" i="2"/>
  <c r="K1221" i="2"/>
  <c r="BD1218" i="2" l="1"/>
  <c r="AB1219" i="2"/>
  <c r="AV1218" i="2"/>
  <c r="BH1218" i="2" s="1"/>
  <c r="AS1219" i="2"/>
  <c r="AR1219" i="2"/>
  <c r="BB1218" i="2"/>
  <c r="BC1218" i="2"/>
  <c r="AZ1218" i="2"/>
  <c r="S1221" i="2"/>
  <c r="AA1221" i="2"/>
  <c r="AK1221" i="2" s="1"/>
  <c r="AY1218" i="2"/>
  <c r="BA1218" i="2"/>
  <c r="AX1218" i="2"/>
  <c r="AT1219" i="2"/>
  <c r="AN1219" i="2"/>
  <c r="AM1220" i="2"/>
  <c r="AQ1219" i="2"/>
  <c r="AO1219" i="2"/>
  <c r="AP1219" i="2"/>
  <c r="BG1219" i="2"/>
  <c r="L1221" i="2"/>
  <c r="N1221" i="2"/>
  <c r="V1221" i="2" s="1"/>
  <c r="P1221" i="2"/>
  <c r="X1221" i="2" s="1"/>
  <c r="AH1221" i="2" s="1"/>
  <c r="Q1221" i="2"/>
  <c r="Y1221" i="2" s="1"/>
  <c r="AI1221" i="2" s="1"/>
  <c r="O1221" i="2"/>
  <c r="W1221" i="2" s="1"/>
  <c r="AG1221" i="2" s="1"/>
  <c r="R1221" i="2"/>
  <c r="Z1221" i="2" s="1"/>
  <c r="AJ1221" i="2" s="1"/>
  <c r="M1221" i="2"/>
  <c r="U1221" i="2" s="1"/>
  <c r="AE1219" i="2"/>
  <c r="AD1220" i="2"/>
  <c r="AF1220" i="2"/>
  <c r="AE1220" i="2"/>
  <c r="W1220" i="2"/>
  <c r="AG1220" i="2" s="1"/>
  <c r="K1222" i="2"/>
  <c r="AV1219" i="2" l="1"/>
  <c r="BH1219" i="2" s="1"/>
  <c r="AB1220" i="2"/>
  <c r="AS1220" i="2"/>
  <c r="AR1220" i="2"/>
  <c r="BB1219" i="2"/>
  <c r="BD1219" i="2"/>
  <c r="BC1219" i="2"/>
  <c r="S1222" i="2"/>
  <c r="AA1222" i="2"/>
  <c r="AK1222" i="2" s="1"/>
  <c r="BA1219" i="2"/>
  <c r="AY1219" i="2"/>
  <c r="AT1220" i="2"/>
  <c r="BD1220" i="2" s="1"/>
  <c r="AO1220" i="2"/>
  <c r="AP1220" i="2"/>
  <c r="AM1221" i="2"/>
  <c r="AN1220" i="2"/>
  <c r="AQ1220" i="2"/>
  <c r="BG1220" i="2"/>
  <c r="AZ1219" i="2"/>
  <c r="AX1219" i="2"/>
  <c r="L1222" i="2"/>
  <c r="N1222" i="2"/>
  <c r="P1222" i="2"/>
  <c r="X1222" i="2" s="1"/>
  <c r="AH1222" i="2" s="1"/>
  <c r="Q1222" i="2"/>
  <c r="Y1222" i="2" s="1"/>
  <c r="AI1222" i="2" s="1"/>
  <c r="R1222" i="2"/>
  <c r="Z1222" i="2" s="1"/>
  <c r="AJ1222" i="2" s="1"/>
  <c r="O1222" i="2"/>
  <c r="M1222" i="2"/>
  <c r="AF1221" i="2"/>
  <c r="AE1221" i="2"/>
  <c r="T1221" i="2"/>
  <c r="AB1221" i="2" s="1"/>
  <c r="K1223" i="2"/>
  <c r="AV1220" i="2" l="1"/>
  <c r="BH1220" i="2" s="1"/>
  <c r="AS1221" i="2"/>
  <c r="AR1221" i="2"/>
  <c r="BB1220" i="2"/>
  <c r="BC1220" i="2"/>
  <c r="S1223" i="2"/>
  <c r="AA1223" i="2"/>
  <c r="AK1223" i="2"/>
  <c r="AZ1220" i="2"/>
  <c r="BA1220" i="2"/>
  <c r="AY1220" i="2"/>
  <c r="AX1220" i="2"/>
  <c r="AT1221" i="2"/>
  <c r="AM1222" i="2"/>
  <c r="AN1221" i="2"/>
  <c r="AQ1221" i="2"/>
  <c r="AP1221" i="2"/>
  <c r="AO1221" i="2"/>
  <c r="BG1221" i="2"/>
  <c r="L1223" i="2"/>
  <c r="T1223" i="2" s="1"/>
  <c r="N1223" i="2"/>
  <c r="P1223" i="2"/>
  <c r="X1223" i="2" s="1"/>
  <c r="Q1223" i="2"/>
  <c r="Y1223" i="2" s="1"/>
  <c r="AI1223" i="2" s="1"/>
  <c r="R1223" i="2"/>
  <c r="Z1223" i="2" s="1"/>
  <c r="AJ1223" i="2" s="1"/>
  <c r="O1223" i="2"/>
  <c r="M1223" i="2"/>
  <c r="AD1221" i="2"/>
  <c r="W1222" i="2"/>
  <c r="AG1222" i="2" s="1"/>
  <c r="T1222" i="2"/>
  <c r="V1222" i="2"/>
  <c r="AF1222" i="2" s="1"/>
  <c r="U1222" i="2"/>
  <c r="AE1222" i="2" s="1"/>
  <c r="K1224" i="2"/>
  <c r="AB1222" i="2" l="1"/>
  <c r="AV1221" i="2"/>
  <c r="BH1221" i="2" s="1"/>
  <c r="AS1222" i="2"/>
  <c r="AR1222" i="2"/>
  <c r="BB1221" i="2"/>
  <c r="BD1221" i="2"/>
  <c r="BC1221" i="2"/>
  <c r="AY1221" i="2"/>
  <c r="S1224" i="2"/>
  <c r="AA1224" i="2"/>
  <c r="AK1224" i="2" s="1"/>
  <c r="AZ1221" i="2"/>
  <c r="BA1221" i="2"/>
  <c r="AX1221" i="2"/>
  <c r="AT1222" i="2"/>
  <c r="AO1222" i="2"/>
  <c r="AP1222" i="2"/>
  <c r="AM1223" i="2"/>
  <c r="AN1222" i="2"/>
  <c r="AQ1222" i="2"/>
  <c r="BG1222" i="2"/>
  <c r="L1224" i="2"/>
  <c r="T1224" i="2" s="1"/>
  <c r="N1224" i="2"/>
  <c r="P1224" i="2"/>
  <c r="Q1224" i="2"/>
  <c r="Y1224" i="2" s="1"/>
  <c r="AI1224" i="2" s="1"/>
  <c r="R1224" i="2"/>
  <c r="Z1224" i="2" s="1"/>
  <c r="AJ1224" i="2" s="1"/>
  <c r="O1224" i="2"/>
  <c r="M1224" i="2"/>
  <c r="AD1222" i="2"/>
  <c r="V1223" i="2"/>
  <c r="AF1223" i="2" s="1"/>
  <c r="U1223" i="2"/>
  <c r="AE1223" i="2" s="1"/>
  <c r="AH1223" i="2"/>
  <c r="W1223" i="2"/>
  <c r="AG1223" i="2" s="1"/>
  <c r="AD1223" i="2"/>
  <c r="K1225" i="2"/>
  <c r="AB1223" i="2" l="1"/>
  <c r="AV1222" i="2"/>
  <c r="BH1222" i="2" s="1"/>
  <c r="AS1223" i="2"/>
  <c r="AR1223" i="2"/>
  <c r="BD1222" i="2"/>
  <c r="BB1222" i="2"/>
  <c r="BC1222" i="2"/>
  <c r="S1225" i="2"/>
  <c r="AA1225" i="2"/>
  <c r="AK1225" i="2" s="1"/>
  <c r="AX1222" i="2"/>
  <c r="AT1223" i="2"/>
  <c r="AO1223" i="2"/>
  <c r="AP1223" i="2"/>
  <c r="AM1224" i="2"/>
  <c r="AN1223" i="2"/>
  <c r="AQ1223" i="2"/>
  <c r="BG1223" i="2"/>
  <c r="AZ1222" i="2"/>
  <c r="BA1222" i="2"/>
  <c r="AY1222" i="2"/>
  <c r="L1225" i="2"/>
  <c r="N1225" i="2"/>
  <c r="P1225" i="2"/>
  <c r="Q1225" i="2"/>
  <c r="Y1225" i="2" s="1"/>
  <c r="AI1225" i="2" s="1"/>
  <c r="O1225" i="2"/>
  <c r="R1225" i="2"/>
  <c r="Z1225" i="2" s="1"/>
  <c r="AJ1225" i="2" s="1"/>
  <c r="M1225" i="2"/>
  <c r="AD1224" i="2"/>
  <c r="X1224" i="2"/>
  <c r="AH1224" i="2" s="1"/>
  <c r="W1224" i="2"/>
  <c r="AG1224" i="2" s="1"/>
  <c r="V1224" i="2"/>
  <c r="AF1224" i="2" s="1"/>
  <c r="U1224" i="2"/>
  <c r="AE1224" i="2" s="1"/>
  <c r="K1226" i="2"/>
  <c r="BD1223" i="2" l="1"/>
  <c r="AV1223" i="2"/>
  <c r="BH1223" i="2" s="1"/>
  <c r="AB1224" i="2"/>
  <c r="AS1224" i="2"/>
  <c r="AR1224" i="2"/>
  <c r="BB1223" i="2"/>
  <c r="BC1223" i="2"/>
  <c r="S1226" i="2"/>
  <c r="AA1226" i="2"/>
  <c r="AK1226" i="2" s="1"/>
  <c r="BA1223" i="2"/>
  <c r="AY1223" i="2"/>
  <c r="AX1223" i="2"/>
  <c r="AT1224" i="2"/>
  <c r="AQ1224" i="2"/>
  <c r="AM1225" i="2"/>
  <c r="AN1224" i="2"/>
  <c r="AO1224" i="2"/>
  <c r="AP1224" i="2"/>
  <c r="BG1224" i="2"/>
  <c r="AZ1223" i="2"/>
  <c r="L1226" i="2"/>
  <c r="T1226" i="2" s="1"/>
  <c r="N1226" i="2"/>
  <c r="V1226" i="2" s="1"/>
  <c r="AF1226" i="2" s="1"/>
  <c r="P1226" i="2"/>
  <c r="Q1226" i="2"/>
  <c r="Y1226" i="2" s="1"/>
  <c r="AI1226" i="2" s="1"/>
  <c r="O1226" i="2"/>
  <c r="R1226" i="2"/>
  <c r="Z1226" i="2" s="1"/>
  <c r="AJ1226" i="2" s="1"/>
  <c r="M1226" i="2"/>
  <c r="U1226" i="2" s="1"/>
  <c r="T1225" i="2"/>
  <c r="W1225" i="2"/>
  <c r="AG1225" i="2" s="1"/>
  <c r="X1225" i="2"/>
  <c r="AH1225" i="2" s="1"/>
  <c r="V1225" i="2"/>
  <c r="AF1225" i="2" s="1"/>
  <c r="U1225" i="2"/>
  <c r="AE1225" i="2" s="1"/>
  <c r="K1227" i="2"/>
  <c r="BD1224" i="2" l="1"/>
  <c r="AB1225" i="2"/>
  <c r="AV1224" i="2"/>
  <c r="BH1224" i="2" s="1"/>
  <c r="AS1225" i="2"/>
  <c r="AR1225" i="2"/>
  <c r="BB1224" i="2"/>
  <c r="BC1224" i="2"/>
  <c r="S1227" i="2"/>
  <c r="AA1227" i="2"/>
  <c r="AK1227" i="2" s="1"/>
  <c r="AY1224" i="2"/>
  <c r="AX1224" i="2"/>
  <c r="AT1225" i="2"/>
  <c r="AO1225" i="2"/>
  <c r="AP1225" i="2"/>
  <c r="AM1226" i="2"/>
  <c r="AN1225" i="2"/>
  <c r="AQ1225" i="2"/>
  <c r="BG1225" i="2"/>
  <c r="AZ1224" i="2"/>
  <c r="BA1224" i="2"/>
  <c r="L1227" i="2"/>
  <c r="T1227" i="2" s="1"/>
  <c r="N1227" i="2"/>
  <c r="P1227" i="2"/>
  <c r="Q1227" i="2"/>
  <c r="Y1227" i="2" s="1"/>
  <c r="AI1227" i="2" s="1"/>
  <c r="O1227" i="2"/>
  <c r="W1227" i="2" s="1"/>
  <c r="R1227" i="2"/>
  <c r="Z1227" i="2" s="1"/>
  <c r="AJ1227" i="2" s="1"/>
  <c r="M1227" i="2"/>
  <c r="AD1226" i="2"/>
  <c r="AD1225" i="2"/>
  <c r="AE1226" i="2"/>
  <c r="X1226" i="2"/>
  <c r="AH1226" i="2" s="1"/>
  <c r="W1226" i="2"/>
  <c r="AG1226" i="2" s="1"/>
  <c r="K1228" i="2"/>
  <c r="BD1225" i="2" l="1"/>
  <c r="AV1225" i="2"/>
  <c r="BH1225" i="2" s="1"/>
  <c r="AB1226" i="2"/>
  <c r="AS1226" i="2"/>
  <c r="AR1226" i="2"/>
  <c r="BB1225" i="2"/>
  <c r="BC1225" i="2"/>
  <c r="S1228" i="2"/>
  <c r="AA1228" i="2"/>
  <c r="AK1228" i="2" s="1"/>
  <c r="AT1226" i="2"/>
  <c r="AM1227" i="2"/>
  <c r="AN1226" i="2"/>
  <c r="AQ1226" i="2"/>
  <c r="AO1226" i="2"/>
  <c r="AP1226" i="2"/>
  <c r="BG1226" i="2"/>
  <c r="AZ1225" i="2"/>
  <c r="BA1225" i="2"/>
  <c r="AY1225" i="2"/>
  <c r="AX1225" i="2"/>
  <c r="L1228" i="2"/>
  <c r="T1228" i="2" s="1"/>
  <c r="N1228" i="2"/>
  <c r="V1228" i="2" s="1"/>
  <c r="P1228" i="2"/>
  <c r="Q1228" i="2"/>
  <c r="Y1228" i="2" s="1"/>
  <c r="AI1228" i="2" s="1"/>
  <c r="O1228" i="2"/>
  <c r="R1228" i="2"/>
  <c r="Z1228" i="2" s="1"/>
  <c r="AJ1228" i="2" s="1"/>
  <c r="M1228" i="2"/>
  <c r="U1228" i="2" s="1"/>
  <c r="AG1227" i="2"/>
  <c r="X1227" i="2"/>
  <c r="AH1227" i="2" s="1"/>
  <c r="V1227" i="2"/>
  <c r="AF1227" i="2" s="1"/>
  <c r="U1227" i="2"/>
  <c r="AD1227" i="2"/>
  <c r="K1229" i="2"/>
  <c r="AV1226" i="2" l="1"/>
  <c r="BH1226" i="2" s="1"/>
  <c r="AB1227" i="2"/>
  <c r="AS1227" i="2"/>
  <c r="AR1227" i="2"/>
  <c r="BD1226" i="2"/>
  <c r="BB1226" i="2"/>
  <c r="BC1226" i="2"/>
  <c r="S1229" i="2"/>
  <c r="AA1229" i="2"/>
  <c r="AK1229" i="2" s="1"/>
  <c r="AZ1226" i="2"/>
  <c r="BA1226" i="2"/>
  <c r="AY1226" i="2"/>
  <c r="AX1226" i="2"/>
  <c r="AT1227" i="2"/>
  <c r="AM1228" i="2"/>
  <c r="AN1227" i="2"/>
  <c r="AQ1227" i="2"/>
  <c r="AO1227" i="2"/>
  <c r="AP1227" i="2"/>
  <c r="BG1227" i="2"/>
  <c r="L1229" i="2"/>
  <c r="N1229" i="2"/>
  <c r="P1229" i="2"/>
  <c r="Q1229" i="2"/>
  <c r="Y1229" i="2" s="1"/>
  <c r="AI1229" i="2" s="1"/>
  <c r="O1229" i="2"/>
  <c r="R1229" i="2"/>
  <c r="Z1229" i="2" s="1"/>
  <c r="AJ1229" i="2" s="1"/>
  <c r="M1229" i="2"/>
  <c r="AE1227" i="2"/>
  <c r="AD1228" i="2"/>
  <c r="AF1228" i="2"/>
  <c r="AE1228" i="2"/>
  <c r="X1228" i="2"/>
  <c r="AH1228" i="2" s="1"/>
  <c r="W1228" i="2"/>
  <c r="AG1228" i="2" s="1"/>
  <c r="K1230" i="2"/>
  <c r="AV1227" i="2" l="1"/>
  <c r="BH1227" i="2" s="1"/>
  <c r="AB1228" i="2"/>
  <c r="AS1228" i="2"/>
  <c r="AR1228" i="2"/>
  <c r="BD1227" i="2"/>
  <c r="BB1227" i="2"/>
  <c r="BC1227" i="2"/>
  <c r="AZ1227" i="2"/>
  <c r="S1230" i="2"/>
  <c r="AA1230" i="2"/>
  <c r="AK1230" i="2" s="1"/>
  <c r="AY1227" i="2"/>
  <c r="AT1228" i="2"/>
  <c r="AQ1228" i="2"/>
  <c r="AO1228" i="2"/>
  <c r="AP1228" i="2"/>
  <c r="AM1229" i="2"/>
  <c r="AN1228" i="2"/>
  <c r="BG1228" i="2"/>
  <c r="BA1227" i="2"/>
  <c r="AX1227" i="2"/>
  <c r="L1230" i="2"/>
  <c r="T1230" i="2" s="1"/>
  <c r="N1230" i="2"/>
  <c r="V1230" i="2" s="1"/>
  <c r="P1230" i="2"/>
  <c r="X1230" i="2" s="1"/>
  <c r="AH1230" i="2" s="1"/>
  <c r="Q1230" i="2"/>
  <c r="Y1230" i="2" s="1"/>
  <c r="AI1230" i="2" s="1"/>
  <c r="R1230" i="2"/>
  <c r="Z1230" i="2" s="1"/>
  <c r="AJ1230" i="2" s="1"/>
  <c r="O1230" i="2"/>
  <c r="M1230" i="2"/>
  <c r="U1230" i="2" s="1"/>
  <c r="T1229" i="2"/>
  <c r="W1229" i="2"/>
  <c r="AG1229" i="2" s="1"/>
  <c r="X1229" i="2"/>
  <c r="AH1229" i="2" s="1"/>
  <c r="V1229" i="2"/>
  <c r="AF1229" i="2" s="1"/>
  <c r="U1229" i="2"/>
  <c r="AE1229" i="2" s="1"/>
  <c r="K1231" i="2"/>
  <c r="BD1228" i="2" l="1"/>
  <c r="AV1228" i="2"/>
  <c r="BH1228" i="2" s="1"/>
  <c r="AB1229" i="2"/>
  <c r="AS1229" i="2"/>
  <c r="AR1229" i="2"/>
  <c r="BB1228" i="2"/>
  <c r="BC1228" i="2"/>
  <c r="S1231" i="2"/>
  <c r="AA1231" i="2"/>
  <c r="AK1231" i="2"/>
  <c r="AZ1228" i="2"/>
  <c r="AY1228" i="2"/>
  <c r="BA1228" i="2"/>
  <c r="AX1228" i="2"/>
  <c r="AT1229" i="2"/>
  <c r="AN1229" i="2"/>
  <c r="AM1230" i="2"/>
  <c r="AQ1229" i="2"/>
  <c r="AO1229" i="2"/>
  <c r="AP1229" i="2"/>
  <c r="BG1229" i="2"/>
  <c r="L1231" i="2"/>
  <c r="N1231" i="2"/>
  <c r="V1231" i="2" s="1"/>
  <c r="P1231" i="2"/>
  <c r="Q1231" i="2"/>
  <c r="Y1231" i="2" s="1"/>
  <c r="AI1231" i="2" s="1"/>
  <c r="O1231" i="2"/>
  <c r="R1231" i="2"/>
  <c r="Z1231" i="2" s="1"/>
  <c r="AJ1231" i="2" s="1"/>
  <c r="M1231" i="2"/>
  <c r="U1231" i="2" s="1"/>
  <c r="AD1229" i="2"/>
  <c r="AD1230" i="2"/>
  <c r="AF1230" i="2"/>
  <c r="AE1230" i="2"/>
  <c r="W1230" i="2"/>
  <c r="AG1230" i="2" s="1"/>
  <c r="K1232" i="2"/>
  <c r="AB1230" i="2" l="1"/>
  <c r="AV1229" i="2"/>
  <c r="BH1229" i="2" s="1"/>
  <c r="AS1230" i="2"/>
  <c r="AR1230" i="2"/>
  <c r="BD1229" i="2"/>
  <c r="BB1229" i="2"/>
  <c r="BC1229" i="2"/>
  <c r="S1232" i="2"/>
  <c r="AA1232" i="2"/>
  <c r="AK1232" i="2" s="1"/>
  <c r="AZ1229" i="2"/>
  <c r="BA1229" i="2"/>
  <c r="AT1230" i="2"/>
  <c r="AN1230" i="2"/>
  <c r="AQ1230" i="2"/>
  <c r="AO1230" i="2"/>
  <c r="AP1230" i="2"/>
  <c r="AM1231" i="2"/>
  <c r="BG1230" i="2"/>
  <c r="AX1229" i="2"/>
  <c r="AY1229" i="2"/>
  <c r="L1232" i="2"/>
  <c r="N1232" i="2"/>
  <c r="P1232" i="2"/>
  <c r="X1232" i="2" s="1"/>
  <c r="AH1232" i="2" s="1"/>
  <c r="Q1232" i="2"/>
  <c r="Y1232" i="2" s="1"/>
  <c r="AI1232" i="2" s="1"/>
  <c r="R1232" i="2"/>
  <c r="Z1232" i="2" s="1"/>
  <c r="AJ1232" i="2" s="1"/>
  <c r="O1232" i="2"/>
  <c r="M1232" i="2"/>
  <c r="X1231" i="2"/>
  <c r="AH1231" i="2" s="1"/>
  <c r="AF1231" i="2"/>
  <c r="AE1231" i="2"/>
  <c r="T1231" i="2"/>
  <c r="W1231" i="2"/>
  <c r="K1233" i="2"/>
  <c r="BD1230" i="2" l="1"/>
  <c r="AB1231" i="2"/>
  <c r="AV1230" i="2"/>
  <c r="BH1230" i="2" s="1"/>
  <c r="AS1231" i="2"/>
  <c r="AR1231" i="2"/>
  <c r="BB1230" i="2"/>
  <c r="BC1230" i="2"/>
  <c r="S1233" i="2"/>
  <c r="AA1233" i="2"/>
  <c r="AK1233" i="2" s="1"/>
  <c r="AY1230" i="2"/>
  <c r="BA1230" i="2"/>
  <c r="AT1231" i="2"/>
  <c r="AO1231" i="2"/>
  <c r="AP1231" i="2"/>
  <c r="AM1232" i="2"/>
  <c r="AN1231" i="2"/>
  <c r="AQ1231" i="2"/>
  <c r="BG1231" i="2"/>
  <c r="AX1230" i="2"/>
  <c r="AZ1230" i="2"/>
  <c r="L1233" i="2"/>
  <c r="T1233" i="2" s="1"/>
  <c r="N1233" i="2"/>
  <c r="P1233" i="2"/>
  <c r="Q1233" i="2"/>
  <c r="Y1233" i="2" s="1"/>
  <c r="AI1233" i="2" s="1"/>
  <c r="O1233" i="2"/>
  <c r="W1233" i="2" s="1"/>
  <c r="R1233" i="2"/>
  <c r="Z1233" i="2" s="1"/>
  <c r="AJ1233" i="2" s="1"/>
  <c r="M1233" i="2"/>
  <c r="AD1231" i="2"/>
  <c r="AG1231" i="2"/>
  <c r="T1232" i="2"/>
  <c r="V1232" i="2"/>
  <c r="U1232" i="2"/>
  <c r="AE1232" i="2" s="1"/>
  <c r="W1232" i="2"/>
  <c r="AG1232" i="2" s="1"/>
  <c r="K1234" i="2"/>
  <c r="BD1231" i="2" l="1"/>
  <c r="AV1231" i="2"/>
  <c r="BH1231" i="2" s="1"/>
  <c r="AB1232" i="2"/>
  <c r="BB1231" i="2"/>
  <c r="AR1232" i="2"/>
  <c r="AS1232" i="2"/>
  <c r="BC1231" i="2"/>
  <c r="S1234" i="2"/>
  <c r="AA1234" i="2"/>
  <c r="AK1234" i="2" s="1"/>
  <c r="BA1231" i="2"/>
  <c r="AY1231" i="2"/>
  <c r="AX1231" i="2"/>
  <c r="AT1232" i="2"/>
  <c r="AQ1232" i="2"/>
  <c r="AO1232" i="2"/>
  <c r="AP1232" i="2"/>
  <c r="AM1233" i="2"/>
  <c r="AN1232" i="2"/>
  <c r="BG1232" i="2"/>
  <c r="AZ1231" i="2"/>
  <c r="L1234" i="2"/>
  <c r="N1234" i="2"/>
  <c r="P1234" i="2"/>
  <c r="X1234" i="2" s="1"/>
  <c r="AH1234" i="2" s="1"/>
  <c r="Q1234" i="2"/>
  <c r="Y1234" i="2" s="1"/>
  <c r="AI1234" i="2" s="1"/>
  <c r="R1234" i="2"/>
  <c r="Z1234" i="2" s="1"/>
  <c r="AJ1234" i="2" s="1"/>
  <c r="O1234" i="2"/>
  <c r="M1234" i="2"/>
  <c r="AD1232" i="2"/>
  <c r="AF1232" i="2"/>
  <c r="AD1233" i="2"/>
  <c r="AG1233" i="2"/>
  <c r="X1233" i="2"/>
  <c r="AH1233" i="2" s="1"/>
  <c r="V1233" i="2"/>
  <c r="AF1233" i="2" s="1"/>
  <c r="U1233" i="2"/>
  <c r="K1235" i="2"/>
  <c r="BD1232" i="2" l="1"/>
  <c r="AB1233" i="2"/>
  <c r="AV1232" i="2"/>
  <c r="BH1232" i="2" s="1"/>
  <c r="AS1233" i="2"/>
  <c r="AR1233" i="2"/>
  <c r="BC1232" i="2"/>
  <c r="BB1232" i="2"/>
  <c r="S1235" i="2"/>
  <c r="AA1235" i="2"/>
  <c r="AK1235" i="2" s="1"/>
  <c r="BA1232" i="2"/>
  <c r="AX1232" i="2"/>
  <c r="AT1233" i="2"/>
  <c r="AO1233" i="2"/>
  <c r="AP1233" i="2"/>
  <c r="AM1234" i="2"/>
  <c r="AN1233" i="2"/>
  <c r="AQ1233" i="2"/>
  <c r="BG1233" i="2"/>
  <c r="AZ1232" i="2"/>
  <c r="AY1232" i="2"/>
  <c r="L1235" i="2"/>
  <c r="T1235" i="2" s="1"/>
  <c r="N1235" i="2"/>
  <c r="P1235" i="2"/>
  <c r="Q1235" i="2"/>
  <c r="Y1235" i="2" s="1"/>
  <c r="AI1235" i="2" s="1"/>
  <c r="O1235" i="2"/>
  <c r="W1235" i="2" s="1"/>
  <c r="R1235" i="2"/>
  <c r="Z1235" i="2" s="1"/>
  <c r="AJ1235" i="2" s="1"/>
  <c r="M1235" i="2"/>
  <c r="AE1233" i="2"/>
  <c r="T1234" i="2"/>
  <c r="V1234" i="2"/>
  <c r="U1234" i="2"/>
  <c r="AE1234" i="2" s="1"/>
  <c r="W1234" i="2"/>
  <c r="AG1234" i="2" s="1"/>
  <c r="K1236" i="2"/>
  <c r="BD1233" i="2" l="1"/>
  <c r="AV1233" i="2"/>
  <c r="BH1233" i="2" s="1"/>
  <c r="AB1234" i="2"/>
  <c r="AS1234" i="2"/>
  <c r="AR1234" i="2"/>
  <c r="BB1233" i="2"/>
  <c r="BC1233" i="2"/>
  <c r="S1236" i="2"/>
  <c r="AA1236" i="2"/>
  <c r="AK1236" i="2" s="1"/>
  <c r="AX1233" i="2"/>
  <c r="AT1234" i="2"/>
  <c r="AQ1234" i="2"/>
  <c r="AO1234" i="2"/>
  <c r="AP1234" i="2"/>
  <c r="AM1235" i="2"/>
  <c r="AN1234" i="2"/>
  <c r="BG1234" i="2"/>
  <c r="AZ1233" i="2"/>
  <c r="BA1233" i="2"/>
  <c r="AY1233" i="2"/>
  <c r="L1236" i="2"/>
  <c r="N1236" i="2"/>
  <c r="V1236" i="2" s="1"/>
  <c r="AF1236" i="2" s="1"/>
  <c r="P1236" i="2"/>
  <c r="X1236" i="2" s="1"/>
  <c r="AH1236" i="2" s="1"/>
  <c r="Q1236" i="2"/>
  <c r="Y1236" i="2" s="1"/>
  <c r="AI1236" i="2" s="1"/>
  <c r="O1236" i="2"/>
  <c r="W1236" i="2" s="1"/>
  <c r="AG1236" i="2" s="1"/>
  <c r="R1236" i="2"/>
  <c r="Z1236" i="2" s="1"/>
  <c r="AJ1236" i="2" s="1"/>
  <c r="M1236" i="2"/>
  <c r="AD1234" i="2"/>
  <c r="AF1234" i="2"/>
  <c r="AD1235" i="2"/>
  <c r="AG1235" i="2"/>
  <c r="X1235" i="2"/>
  <c r="AH1235" i="2" s="1"/>
  <c r="V1235" i="2"/>
  <c r="AF1235" i="2" s="1"/>
  <c r="U1235" i="2"/>
  <c r="K1237" i="2"/>
  <c r="BD1234" i="2" l="1"/>
  <c r="AB1235" i="2"/>
  <c r="AV1234" i="2"/>
  <c r="BH1234" i="2" s="1"/>
  <c r="AS1235" i="2"/>
  <c r="AR1235" i="2"/>
  <c r="BB1234" i="2"/>
  <c r="BC1234" i="2"/>
  <c r="S1237" i="2"/>
  <c r="AA1237" i="2"/>
  <c r="AK1237" i="2" s="1"/>
  <c r="AZ1234" i="2"/>
  <c r="AT1235" i="2"/>
  <c r="AQ1235" i="2"/>
  <c r="AO1235" i="2"/>
  <c r="AP1235" i="2"/>
  <c r="AM1236" i="2"/>
  <c r="AN1235" i="2"/>
  <c r="BG1235" i="2"/>
  <c r="AY1234" i="2"/>
  <c r="AX1234" i="2"/>
  <c r="BA1234" i="2"/>
  <c r="L1237" i="2"/>
  <c r="T1237" i="2" s="1"/>
  <c r="N1237" i="2"/>
  <c r="V1237" i="2" s="1"/>
  <c r="P1237" i="2"/>
  <c r="Q1237" i="2"/>
  <c r="Y1237" i="2" s="1"/>
  <c r="AI1237" i="2" s="1"/>
  <c r="O1237" i="2"/>
  <c r="R1237" i="2"/>
  <c r="Z1237" i="2" s="1"/>
  <c r="AJ1237" i="2" s="1"/>
  <c r="M1237" i="2"/>
  <c r="U1237" i="2" s="1"/>
  <c r="AE1235" i="2"/>
  <c r="T1236" i="2"/>
  <c r="U1236" i="2"/>
  <c r="AE1236" i="2" s="1"/>
  <c r="K1238" i="2"/>
  <c r="BD1235" i="2" l="1"/>
  <c r="AB1236" i="2"/>
  <c r="AV1235" i="2"/>
  <c r="BH1235" i="2" s="1"/>
  <c r="BB1235" i="2"/>
  <c r="AS1236" i="2"/>
  <c r="AR1236" i="2"/>
  <c r="BC1235" i="2"/>
  <c r="S1238" i="2"/>
  <c r="AA1238" i="2"/>
  <c r="AK1238" i="2" s="1"/>
  <c r="BA1235" i="2"/>
  <c r="AY1235" i="2"/>
  <c r="AX1235" i="2"/>
  <c r="AT1236" i="2"/>
  <c r="AQ1236" i="2"/>
  <c r="AO1236" i="2"/>
  <c r="AP1236" i="2"/>
  <c r="AM1237" i="2"/>
  <c r="AN1236" i="2"/>
  <c r="BG1236" i="2"/>
  <c r="AZ1235" i="2"/>
  <c r="L1238" i="2"/>
  <c r="T1238" i="2" s="1"/>
  <c r="N1238" i="2"/>
  <c r="V1238" i="2" s="1"/>
  <c r="P1238" i="2"/>
  <c r="X1238" i="2" s="1"/>
  <c r="AH1238" i="2" s="1"/>
  <c r="Q1238" i="2"/>
  <c r="Y1238" i="2" s="1"/>
  <c r="AI1238" i="2" s="1"/>
  <c r="O1238" i="2"/>
  <c r="R1238" i="2"/>
  <c r="Z1238" i="2" s="1"/>
  <c r="AJ1238" i="2" s="1"/>
  <c r="M1238" i="2"/>
  <c r="U1238" i="2" s="1"/>
  <c r="AD1236" i="2"/>
  <c r="X1237" i="2"/>
  <c r="AH1237" i="2" s="1"/>
  <c r="AF1237" i="2"/>
  <c r="AE1237" i="2"/>
  <c r="W1237" i="2"/>
  <c r="AG1237" i="2" s="1"/>
  <c r="AD1237" i="2"/>
  <c r="K1239" i="2"/>
  <c r="BD1236" i="2" l="1"/>
  <c r="AB1237" i="2"/>
  <c r="AV1236" i="2"/>
  <c r="BH1236" i="2" s="1"/>
  <c r="AS1237" i="2"/>
  <c r="AR1237" i="2"/>
  <c r="BB1236" i="2"/>
  <c r="BC1236" i="2"/>
  <c r="S1239" i="2"/>
  <c r="AA1239" i="2"/>
  <c r="AK1239" i="2" s="1"/>
  <c r="AZ1236" i="2"/>
  <c r="AT1237" i="2"/>
  <c r="AN1237" i="2"/>
  <c r="AQ1237" i="2"/>
  <c r="AO1237" i="2"/>
  <c r="AP1237" i="2"/>
  <c r="AM1238" i="2"/>
  <c r="BG1237" i="2"/>
  <c r="AY1236" i="2"/>
  <c r="AX1236" i="2"/>
  <c r="BA1236" i="2"/>
  <c r="L1239" i="2"/>
  <c r="T1239" i="2" s="1"/>
  <c r="N1239" i="2"/>
  <c r="V1239" i="2" s="1"/>
  <c r="P1239" i="2"/>
  <c r="Q1239" i="2"/>
  <c r="Y1239" i="2" s="1"/>
  <c r="AI1239" i="2" s="1"/>
  <c r="O1239" i="2"/>
  <c r="R1239" i="2"/>
  <c r="Z1239" i="2" s="1"/>
  <c r="AJ1239" i="2" s="1"/>
  <c r="M1239" i="2"/>
  <c r="U1239" i="2" s="1"/>
  <c r="AD1238" i="2"/>
  <c r="AF1238" i="2"/>
  <c r="AE1238" i="2"/>
  <c r="W1238" i="2"/>
  <c r="AG1238" i="2" s="1"/>
  <c r="K1240" i="2"/>
  <c r="BD1237" i="2" l="1"/>
  <c r="AV1237" i="2"/>
  <c r="BH1237" i="2" s="1"/>
  <c r="AB1238" i="2"/>
  <c r="AS1238" i="2"/>
  <c r="AR1238" i="2"/>
  <c r="BB1237" i="2"/>
  <c r="BC1237" i="2"/>
  <c r="S1240" i="2"/>
  <c r="AA1240" i="2"/>
  <c r="AK1240" i="2" s="1"/>
  <c r="BA1237" i="2"/>
  <c r="AY1237" i="2"/>
  <c r="AT1238" i="2"/>
  <c r="AM1239" i="2"/>
  <c r="AN1238" i="2"/>
  <c r="AQ1238" i="2"/>
  <c r="AO1238" i="2"/>
  <c r="AP1238" i="2"/>
  <c r="BG1238" i="2"/>
  <c r="AX1237" i="2"/>
  <c r="AZ1237" i="2"/>
  <c r="L1240" i="2"/>
  <c r="N1240" i="2"/>
  <c r="P1240" i="2"/>
  <c r="Q1240" i="2"/>
  <c r="Y1240" i="2" s="1"/>
  <c r="AI1240" i="2" s="1"/>
  <c r="R1240" i="2"/>
  <c r="Z1240" i="2" s="1"/>
  <c r="AJ1240" i="2" s="1"/>
  <c r="O1240" i="2"/>
  <c r="M1240" i="2"/>
  <c r="X1239" i="2"/>
  <c r="AH1239" i="2" s="1"/>
  <c r="AF1239" i="2"/>
  <c r="AE1239" i="2"/>
  <c r="W1239" i="2"/>
  <c r="AG1239" i="2" s="1"/>
  <c r="AD1239" i="2"/>
  <c r="K1241" i="2"/>
  <c r="AV1238" i="2" l="1"/>
  <c r="BH1238" i="2" s="1"/>
  <c r="AB1239" i="2"/>
  <c r="AS1239" i="2"/>
  <c r="AR1239" i="2"/>
  <c r="BD1238" i="2"/>
  <c r="BB1238" i="2"/>
  <c r="BC1238" i="2"/>
  <c r="S1241" i="2"/>
  <c r="AA1241" i="2"/>
  <c r="AK1241" i="2" s="1"/>
  <c r="AZ1238" i="2"/>
  <c r="AX1238" i="2"/>
  <c r="AT1239" i="2"/>
  <c r="AN1239" i="2"/>
  <c r="AQ1239" i="2"/>
  <c r="AM1240" i="2"/>
  <c r="AO1239" i="2"/>
  <c r="AP1239" i="2"/>
  <c r="BG1239" i="2"/>
  <c r="AY1238" i="2"/>
  <c r="BA1238" i="2"/>
  <c r="L1241" i="2"/>
  <c r="T1241" i="2" s="1"/>
  <c r="N1241" i="2"/>
  <c r="P1241" i="2"/>
  <c r="Q1241" i="2"/>
  <c r="Y1241" i="2" s="1"/>
  <c r="AI1241" i="2" s="1"/>
  <c r="R1241" i="2"/>
  <c r="Z1241" i="2" s="1"/>
  <c r="AJ1241" i="2" s="1"/>
  <c r="O1241" i="2"/>
  <c r="W1241" i="2" s="1"/>
  <c r="M1241" i="2"/>
  <c r="T1240" i="2"/>
  <c r="V1240" i="2"/>
  <c r="AF1240" i="2" s="1"/>
  <c r="U1240" i="2"/>
  <c r="AE1240" i="2" s="1"/>
  <c r="X1240" i="2"/>
  <c r="AH1240" i="2" s="1"/>
  <c r="W1240" i="2"/>
  <c r="AG1240" i="2" s="1"/>
  <c r="K1242" i="2"/>
  <c r="BD1239" i="2" l="1"/>
  <c r="AB1240" i="2"/>
  <c r="AV1239" i="2"/>
  <c r="BH1239" i="2" s="1"/>
  <c r="AS1240" i="2"/>
  <c r="AR1240" i="2"/>
  <c r="BB1239" i="2"/>
  <c r="BC1239" i="2"/>
  <c r="S1242" i="2"/>
  <c r="AA1242" i="2"/>
  <c r="AK1242" i="2" s="1"/>
  <c r="AY1239" i="2"/>
  <c r="AT1240" i="2"/>
  <c r="AQ1240" i="2"/>
  <c r="AO1240" i="2"/>
  <c r="AP1240" i="2"/>
  <c r="AM1241" i="2"/>
  <c r="AN1240" i="2"/>
  <c r="BG1240" i="2"/>
  <c r="BA1239" i="2"/>
  <c r="AZ1239" i="2"/>
  <c r="AX1239" i="2"/>
  <c r="L1242" i="2"/>
  <c r="T1242" i="2" s="1"/>
  <c r="N1242" i="2"/>
  <c r="V1242" i="2" s="1"/>
  <c r="P1242" i="2"/>
  <c r="Q1242" i="2"/>
  <c r="Y1242" i="2" s="1"/>
  <c r="AI1242" i="2" s="1"/>
  <c r="O1242" i="2"/>
  <c r="R1242" i="2"/>
  <c r="Z1242" i="2" s="1"/>
  <c r="AJ1242" i="2" s="1"/>
  <c r="M1242" i="2"/>
  <c r="U1242" i="2" s="1"/>
  <c r="AD1240" i="2"/>
  <c r="AG1241" i="2"/>
  <c r="X1241" i="2"/>
  <c r="AH1241" i="2" s="1"/>
  <c r="V1241" i="2"/>
  <c r="AF1241" i="2" s="1"/>
  <c r="U1241" i="2"/>
  <c r="AD1241" i="2"/>
  <c r="K1243" i="2"/>
  <c r="BD1240" i="2" l="1"/>
  <c r="AB1241" i="2"/>
  <c r="AV1240" i="2"/>
  <c r="BH1240" i="2" s="1"/>
  <c r="BB1240" i="2"/>
  <c r="AS1241" i="2"/>
  <c r="AR1241" i="2"/>
  <c r="BC1240" i="2"/>
  <c r="S1243" i="2"/>
  <c r="AA1243" i="2"/>
  <c r="AK1243" i="2" s="1"/>
  <c r="AY1240" i="2"/>
  <c r="BA1240" i="2"/>
  <c r="AX1240" i="2"/>
  <c r="AT1241" i="2"/>
  <c r="AN1241" i="2"/>
  <c r="AM1242" i="2"/>
  <c r="AQ1241" i="2"/>
  <c r="AO1241" i="2"/>
  <c r="AP1241" i="2"/>
  <c r="BG1241" i="2"/>
  <c r="AZ1240" i="2"/>
  <c r="L1243" i="2"/>
  <c r="N1243" i="2"/>
  <c r="V1243" i="2" s="1"/>
  <c r="P1243" i="2"/>
  <c r="X1243" i="2" s="1"/>
  <c r="AH1243" i="2" s="1"/>
  <c r="Q1243" i="2"/>
  <c r="Y1243" i="2" s="1"/>
  <c r="AI1243" i="2" s="1"/>
  <c r="R1243" i="2"/>
  <c r="Z1243" i="2" s="1"/>
  <c r="AJ1243" i="2" s="1"/>
  <c r="O1243" i="2"/>
  <c r="M1243" i="2"/>
  <c r="U1243" i="2" s="1"/>
  <c r="AE1241" i="2"/>
  <c r="AD1242" i="2"/>
  <c r="AF1242" i="2"/>
  <c r="AE1242" i="2"/>
  <c r="X1242" i="2"/>
  <c r="AH1242" i="2" s="1"/>
  <c r="W1242" i="2"/>
  <c r="AG1242" i="2" s="1"/>
  <c r="K1244" i="2"/>
  <c r="BD1241" i="2" l="1"/>
  <c r="AV1241" i="2"/>
  <c r="BH1241" i="2" s="1"/>
  <c r="AB1242" i="2"/>
  <c r="BB1241" i="2"/>
  <c r="AS1242" i="2"/>
  <c r="AR1242" i="2"/>
  <c r="BC1241" i="2"/>
  <c r="S1244" i="2"/>
  <c r="AA1244" i="2"/>
  <c r="AK1244" i="2" s="1"/>
  <c r="BA1241" i="2"/>
  <c r="AT1242" i="2"/>
  <c r="AQ1242" i="2"/>
  <c r="AO1242" i="2"/>
  <c r="AM1243" i="2"/>
  <c r="AP1242" i="2"/>
  <c r="AN1242" i="2"/>
  <c r="BG1242" i="2"/>
  <c r="AZ1241" i="2"/>
  <c r="AX1241" i="2"/>
  <c r="AY1241" i="2"/>
  <c r="L1244" i="2"/>
  <c r="N1244" i="2"/>
  <c r="P1244" i="2"/>
  <c r="Q1244" i="2"/>
  <c r="Y1244" i="2" s="1"/>
  <c r="AI1244" i="2" s="1"/>
  <c r="O1244" i="2"/>
  <c r="R1244" i="2"/>
  <c r="Z1244" i="2" s="1"/>
  <c r="AJ1244" i="2" s="1"/>
  <c r="M1244" i="2"/>
  <c r="AF1243" i="2"/>
  <c r="AE1243" i="2"/>
  <c r="T1243" i="2"/>
  <c r="W1243" i="2"/>
  <c r="AG1243" i="2" s="1"/>
  <c r="K1245" i="2"/>
  <c r="AB1243" i="2" l="1"/>
  <c r="AV1242" i="2"/>
  <c r="BH1242" i="2" s="1"/>
  <c r="BD1242" i="2"/>
  <c r="BB1242" i="2"/>
  <c r="AS1243" i="2"/>
  <c r="AR1243" i="2"/>
  <c r="BC1242" i="2"/>
  <c r="S1245" i="2"/>
  <c r="AA1245" i="2"/>
  <c r="AK1245" i="2" s="1"/>
  <c r="AY1242" i="2"/>
  <c r="BA1242" i="2"/>
  <c r="AZ1242" i="2"/>
  <c r="AX1242" i="2"/>
  <c r="AT1243" i="2"/>
  <c r="AN1243" i="2"/>
  <c r="AQ1243" i="2"/>
  <c r="AO1243" i="2"/>
  <c r="AP1243" i="2"/>
  <c r="AM1244" i="2"/>
  <c r="BG1243" i="2"/>
  <c r="L1245" i="2"/>
  <c r="T1245" i="2" s="1"/>
  <c r="N1245" i="2"/>
  <c r="P1245" i="2"/>
  <c r="Q1245" i="2"/>
  <c r="Y1245" i="2" s="1"/>
  <c r="AI1245" i="2" s="1"/>
  <c r="R1245" i="2"/>
  <c r="Z1245" i="2" s="1"/>
  <c r="AJ1245" i="2" s="1"/>
  <c r="O1245" i="2"/>
  <c r="W1245" i="2" s="1"/>
  <c r="M1245" i="2"/>
  <c r="AD1243" i="2"/>
  <c r="T1244" i="2"/>
  <c r="V1244" i="2"/>
  <c r="AF1244" i="2" s="1"/>
  <c r="U1244" i="2"/>
  <c r="AE1244" i="2" s="1"/>
  <c r="X1244" i="2"/>
  <c r="AH1244" i="2" s="1"/>
  <c r="W1244" i="2"/>
  <c r="AG1244" i="2" s="1"/>
  <c r="K1246" i="2"/>
  <c r="BD1243" i="2" l="1"/>
  <c r="AB1244" i="2"/>
  <c r="AV1243" i="2"/>
  <c r="BH1243" i="2" s="1"/>
  <c r="BC1243" i="2"/>
  <c r="BB1243" i="2"/>
  <c r="AS1244" i="2"/>
  <c r="AR1244" i="2"/>
  <c r="S1246" i="2"/>
  <c r="AA1246" i="2"/>
  <c r="AK1246" i="2" s="1"/>
  <c r="AY1243" i="2"/>
  <c r="BA1243" i="2"/>
  <c r="AT1244" i="2"/>
  <c r="AN1244" i="2"/>
  <c r="AM1245" i="2"/>
  <c r="AQ1244" i="2"/>
  <c r="AO1244" i="2"/>
  <c r="AP1244" i="2"/>
  <c r="BG1244" i="2"/>
  <c r="AX1243" i="2"/>
  <c r="AZ1243" i="2"/>
  <c r="L1246" i="2"/>
  <c r="N1246" i="2"/>
  <c r="P1246" i="2"/>
  <c r="X1246" i="2" s="1"/>
  <c r="Q1246" i="2"/>
  <c r="Y1246" i="2" s="1"/>
  <c r="AI1246" i="2" s="1"/>
  <c r="O1246" i="2"/>
  <c r="W1246" i="2" s="1"/>
  <c r="R1246" i="2"/>
  <c r="Z1246" i="2" s="1"/>
  <c r="AJ1246" i="2" s="1"/>
  <c r="M1246" i="2"/>
  <c r="AD1244" i="2"/>
  <c r="AG1245" i="2"/>
  <c r="X1245" i="2"/>
  <c r="AH1245" i="2" s="1"/>
  <c r="V1245" i="2"/>
  <c r="AF1245" i="2" s="1"/>
  <c r="U1245" i="2"/>
  <c r="AE1245" i="2" s="1"/>
  <c r="AD1245" i="2"/>
  <c r="K1247" i="2"/>
  <c r="AB1245" i="2" l="1"/>
  <c r="AV1244" i="2"/>
  <c r="BH1244" i="2" s="1"/>
  <c r="AS1245" i="2"/>
  <c r="AR1245" i="2"/>
  <c r="BD1244" i="2"/>
  <c r="BB1244" i="2"/>
  <c r="BC1244" i="2"/>
  <c r="S1247" i="2"/>
  <c r="AA1247" i="2"/>
  <c r="AK1247" i="2" s="1"/>
  <c r="AZ1244" i="2"/>
  <c r="AY1244" i="2"/>
  <c r="BA1244" i="2"/>
  <c r="AT1245" i="2"/>
  <c r="AQ1245" i="2"/>
  <c r="AO1245" i="2"/>
  <c r="AP1245" i="2"/>
  <c r="AM1246" i="2"/>
  <c r="AN1245" i="2"/>
  <c r="BG1245" i="2"/>
  <c r="AX1244" i="2"/>
  <c r="L1247" i="2"/>
  <c r="T1247" i="2" s="1"/>
  <c r="N1247" i="2"/>
  <c r="P1247" i="2"/>
  <c r="X1247" i="2" s="1"/>
  <c r="AH1247" i="2" s="1"/>
  <c r="Q1247" i="2"/>
  <c r="Y1247" i="2" s="1"/>
  <c r="AI1247" i="2" s="1"/>
  <c r="O1247" i="2"/>
  <c r="R1247" i="2"/>
  <c r="Z1247" i="2" s="1"/>
  <c r="AJ1247" i="2" s="1"/>
  <c r="M1247" i="2"/>
  <c r="AH1246" i="2"/>
  <c r="AG1246" i="2"/>
  <c r="T1246" i="2"/>
  <c r="V1246" i="2"/>
  <c r="AF1246" i="2" s="1"/>
  <c r="U1246" i="2"/>
  <c r="AE1246" i="2" s="1"/>
  <c r="K1248" i="2"/>
  <c r="BD1245" i="2" l="1"/>
  <c r="AV1245" i="2"/>
  <c r="AB1246" i="2"/>
  <c r="AS1246" i="2"/>
  <c r="AR1246" i="2"/>
  <c r="BB1245" i="2"/>
  <c r="BC1245" i="2"/>
  <c r="S1248" i="2"/>
  <c r="AA1248" i="2"/>
  <c r="AK1248" i="2" s="1"/>
  <c r="BA1245" i="2"/>
  <c r="AZ1245" i="2"/>
  <c r="AY1245" i="2"/>
  <c r="AX1245" i="2"/>
  <c r="BH1245" i="2"/>
  <c r="AT1246" i="2"/>
  <c r="AQ1246" i="2"/>
  <c r="AM1247" i="2"/>
  <c r="AN1246" i="2"/>
  <c r="AO1246" i="2"/>
  <c r="AP1246" i="2"/>
  <c r="BG1246" i="2"/>
  <c r="L1248" i="2"/>
  <c r="N1248" i="2"/>
  <c r="P1248" i="2"/>
  <c r="Q1248" i="2"/>
  <c r="Y1248" i="2" s="1"/>
  <c r="AI1248" i="2" s="1"/>
  <c r="O1248" i="2"/>
  <c r="R1248" i="2"/>
  <c r="Z1248" i="2" s="1"/>
  <c r="AJ1248" i="2" s="1"/>
  <c r="M1248" i="2"/>
  <c r="AD1246" i="2"/>
  <c r="V1247" i="2"/>
  <c r="AF1247" i="2" s="1"/>
  <c r="U1247" i="2"/>
  <c r="AE1247" i="2" s="1"/>
  <c r="W1247" i="2"/>
  <c r="AG1247" i="2" s="1"/>
  <c r="AD1247" i="2"/>
  <c r="K1249" i="2"/>
  <c r="AV1246" i="2" l="1"/>
  <c r="BH1246" i="2" s="1"/>
  <c r="AB1247" i="2"/>
  <c r="AS1247" i="2"/>
  <c r="AR1247" i="2"/>
  <c r="BB1246" i="2"/>
  <c r="BD1246" i="2"/>
  <c r="BC1246" i="2"/>
  <c r="S1249" i="2"/>
  <c r="AA1249" i="2"/>
  <c r="AK1249" i="2" s="1"/>
  <c r="AX1246" i="2"/>
  <c r="AT1247" i="2"/>
  <c r="BD1247" i="2" s="1"/>
  <c r="AO1247" i="2"/>
  <c r="AP1247" i="2"/>
  <c r="AM1248" i="2"/>
  <c r="AN1247" i="2"/>
  <c r="AQ1247" i="2"/>
  <c r="BG1247" i="2"/>
  <c r="AZ1246" i="2"/>
  <c r="BA1246" i="2"/>
  <c r="AY1246" i="2"/>
  <c r="L1249" i="2"/>
  <c r="N1249" i="2"/>
  <c r="P1249" i="2"/>
  <c r="Q1249" i="2"/>
  <c r="Y1249" i="2" s="1"/>
  <c r="AI1249" i="2" s="1"/>
  <c r="R1249" i="2"/>
  <c r="Z1249" i="2" s="1"/>
  <c r="AJ1249" i="2" s="1"/>
  <c r="O1249" i="2"/>
  <c r="M1249" i="2"/>
  <c r="U1249" i="2" s="1"/>
  <c r="T1248" i="2"/>
  <c r="V1248" i="2"/>
  <c r="AF1248" i="2" s="1"/>
  <c r="U1248" i="2"/>
  <c r="AE1248" i="2" s="1"/>
  <c r="X1248" i="2"/>
  <c r="AH1248" i="2" s="1"/>
  <c r="W1248" i="2"/>
  <c r="AG1248" i="2" s="1"/>
  <c r="K1250" i="2"/>
  <c r="AV1247" i="2" l="1"/>
  <c r="BH1247" i="2" s="1"/>
  <c r="AB1248" i="2"/>
  <c r="BB1247" i="2"/>
  <c r="AR1248" i="2"/>
  <c r="AS1248" i="2"/>
  <c r="BC1247" i="2"/>
  <c r="S1250" i="2"/>
  <c r="AA1250" i="2"/>
  <c r="AK1250" i="2" s="1"/>
  <c r="BA1247" i="2"/>
  <c r="AY1247" i="2"/>
  <c r="AX1247" i="2"/>
  <c r="AT1248" i="2"/>
  <c r="AN1248" i="2"/>
  <c r="AQ1248" i="2"/>
  <c r="AM1249" i="2"/>
  <c r="AO1248" i="2"/>
  <c r="AP1248" i="2"/>
  <c r="BG1248" i="2"/>
  <c r="AZ1247" i="2"/>
  <c r="L1250" i="2"/>
  <c r="T1250" i="2" s="1"/>
  <c r="N1250" i="2"/>
  <c r="P1250" i="2"/>
  <c r="Q1250" i="2"/>
  <c r="Y1250" i="2" s="1"/>
  <c r="AI1250" i="2" s="1"/>
  <c r="O1250" i="2"/>
  <c r="W1250" i="2" s="1"/>
  <c r="R1250" i="2"/>
  <c r="Z1250" i="2" s="1"/>
  <c r="AJ1250" i="2" s="1"/>
  <c r="M1250" i="2"/>
  <c r="AD1248" i="2"/>
  <c r="X1249" i="2"/>
  <c r="AH1249" i="2" s="1"/>
  <c r="V1249" i="2"/>
  <c r="AF1249" i="2" s="1"/>
  <c r="AE1249" i="2"/>
  <c r="T1249" i="2"/>
  <c r="W1249" i="2"/>
  <c r="AG1249" i="2" s="1"/>
  <c r="K1251" i="2"/>
  <c r="BD1248" i="2" l="1"/>
  <c r="AB1249" i="2"/>
  <c r="AV1248" i="2"/>
  <c r="BH1248" i="2" s="1"/>
  <c r="AS1249" i="2"/>
  <c r="AR1249" i="2"/>
  <c r="BC1248" i="2"/>
  <c r="BB1248" i="2"/>
  <c r="S1251" i="2"/>
  <c r="AA1251" i="2"/>
  <c r="AK1251" i="2" s="1"/>
  <c r="AZ1248" i="2"/>
  <c r="AY1248" i="2"/>
  <c r="AX1248" i="2"/>
  <c r="AT1249" i="2"/>
  <c r="AO1249" i="2"/>
  <c r="AP1249" i="2"/>
  <c r="AM1250" i="2"/>
  <c r="AN1249" i="2"/>
  <c r="AQ1249" i="2"/>
  <c r="BG1249" i="2"/>
  <c r="BA1248" i="2"/>
  <c r="L1251" i="2"/>
  <c r="N1251" i="2"/>
  <c r="P1251" i="2"/>
  <c r="Q1251" i="2"/>
  <c r="Y1251" i="2" s="1"/>
  <c r="AI1251" i="2" s="1"/>
  <c r="O1251" i="2"/>
  <c r="R1251" i="2"/>
  <c r="Z1251" i="2" s="1"/>
  <c r="AJ1251" i="2" s="1"/>
  <c r="M1251" i="2"/>
  <c r="AD1249" i="2"/>
  <c r="X1250" i="2"/>
  <c r="AH1250" i="2" s="1"/>
  <c r="AG1250" i="2"/>
  <c r="V1250" i="2"/>
  <c r="AF1250" i="2" s="1"/>
  <c r="U1250" i="2"/>
  <c r="AE1250" i="2" s="1"/>
  <c r="AD1250" i="2"/>
  <c r="K1252" i="2"/>
  <c r="BD1249" i="2" l="1"/>
  <c r="AV1249" i="2"/>
  <c r="BH1249" i="2" s="1"/>
  <c r="AB1250" i="2"/>
  <c r="AS1250" i="2"/>
  <c r="AR1250" i="2"/>
  <c r="BB1249" i="2"/>
  <c r="BC1249" i="2"/>
  <c r="S1252" i="2"/>
  <c r="AA1252" i="2"/>
  <c r="AK1252" i="2" s="1"/>
  <c r="AZ1249" i="2"/>
  <c r="AX1249" i="2"/>
  <c r="AT1250" i="2"/>
  <c r="AO1250" i="2"/>
  <c r="AP1250" i="2"/>
  <c r="AN1250" i="2"/>
  <c r="AM1251" i="2"/>
  <c r="AQ1250" i="2"/>
  <c r="BG1250" i="2"/>
  <c r="BA1249" i="2"/>
  <c r="AY1249" i="2"/>
  <c r="L1252" i="2"/>
  <c r="T1252" i="2" s="1"/>
  <c r="N1252" i="2"/>
  <c r="V1252" i="2" s="1"/>
  <c r="AF1252" i="2" s="1"/>
  <c r="P1252" i="2"/>
  <c r="Q1252" i="2"/>
  <c r="Y1252" i="2" s="1"/>
  <c r="AI1252" i="2" s="1"/>
  <c r="O1252" i="2"/>
  <c r="W1252" i="2" s="1"/>
  <c r="AG1252" i="2" s="1"/>
  <c r="R1252" i="2"/>
  <c r="Z1252" i="2" s="1"/>
  <c r="AJ1252" i="2" s="1"/>
  <c r="M1252" i="2"/>
  <c r="T1251" i="2"/>
  <c r="W1251" i="2"/>
  <c r="AG1251" i="2" s="1"/>
  <c r="X1251" i="2"/>
  <c r="AH1251" i="2" s="1"/>
  <c r="V1251" i="2"/>
  <c r="AF1251" i="2" s="1"/>
  <c r="U1251" i="2"/>
  <c r="AE1251" i="2" s="1"/>
  <c r="K1253" i="2"/>
  <c r="BD1250" i="2" l="1"/>
  <c r="AB1251" i="2"/>
  <c r="AV1250" i="2"/>
  <c r="BH1250" i="2" s="1"/>
  <c r="AR1251" i="2"/>
  <c r="AS1251" i="2"/>
  <c r="BB1250" i="2"/>
  <c r="BC1250" i="2"/>
  <c r="S1253" i="2"/>
  <c r="AA1253" i="2"/>
  <c r="AK1253" i="2" s="1"/>
  <c r="AT1251" i="2"/>
  <c r="AN1251" i="2"/>
  <c r="AQ1251" i="2"/>
  <c r="AO1251" i="2"/>
  <c r="AP1251" i="2"/>
  <c r="AM1252" i="2"/>
  <c r="BG1251" i="2"/>
  <c r="AX1250" i="2"/>
  <c r="AZ1250" i="2"/>
  <c r="BA1250" i="2"/>
  <c r="AY1250" i="2"/>
  <c r="L1253" i="2"/>
  <c r="T1253" i="2" s="1"/>
  <c r="N1253" i="2"/>
  <c r="P1253" i="2"/>
  <c r="Q1253" i="2"/>
  <c r="Y1253" i="2" s="1"/>
  <c r="AI1253" i="2" s="1"/>
  <c r="R1253" i="2"/>
  <c r="Z1253" i="2" s="1"/>
  <c r="AJ1253" i="2" s="1"/>
  <c r="O1253" i="2"/>
  <c r="W1253" i="2" s="1"/>
  <c r="M1253" i="2"/>
  <c r="AD1251" i="2"/>
  <c r="U1252" i="2"/>
  <c r="AE1252" i="2" s="1"/>
  <c r="AD1252" i="2"/>
  <c r="X1252" i="2"/>
  <c r="AH1252" i="2" s="1"/>
  <c r="K1254" i="2"/>
  <c r="BD1251" i="2" l="1"/>
  <c r="AV1251" i="2"/>
  <c r="BH1251" i="2" s="1"/>
  <c r="AB1252" i="2"/>
  <c r="BC1251" i="2"/>
  <c r="AS1252" i="2"/>
  <c r="AR1252" i="2"/>
  <c r="BB1251" i="2"/>
  <c r="S1254" i="2"/>
  <c r="AA1254" i="2"/>
  <c r="AK1254" i="2" s="1"/>
  <c r="BA1251" i="2"/>
  <c r="AT1252" i="2"/>
  <c r="AQ1252" i="2"/>
  <c r="AO1252" i="2"/>
  <c r="AP1252" i="2"/>
  <c r="AM1253" i="2"/>
  <c r="AN1252" i="2"/>
  <c r="BG1252" i="2"/>
  <c r="AX1251" i="2"/>
  <c r="AZ1251" i="2"/>
  <c r="AY1251" i="2"/>
  <c r="L1254" i="2"/>
  <c r="T1254" i="2" s="1"/>
  <c r="N1254" i="2"/>
  <c r="P1254" i="2"/>
  <c r="X1254" i="2" s="1"/>
  <c r="Q1254" i="2"/>
  <c r="Y1254" i="2" s="1"/>
  <c r="AI1254" i="2" s="1"/>
  <c r="O1254" i="2"/>
  <c r="R1254" i="2"/>
  <c r="Z1254" i="2" s="1"/>
  <c r="AJ1254" i="2" s="1"/>
  <c r="M1254" i="2"/>
  <c r="AG1253" i="2"/>
  <c r="X1253" i="2"/>
  <c r="AH1253" i="2" s="1"/>
  <c r="V1253" i="2"/>
  <c r="AF1253" i="2" s="1"/>
  <c r="U1253" i="2"/>
  <c r="AE1253" i="2" s="1"/>
  <c r="K1255" i="2"/>
  <c r="AD1253" i="2"/>
  <c r="BB1252" i="2" l="1"/>
  <c r="BD1252" i="2"/>
  <c r="BC1252" i="2"/>
  <c r="AV1252" i="2"/>
  <c r="BH1252" i="2" s="1"/>
  <c r="AB1253" i="2"/>
  <c r="AS1253" i="2"/>
  <c r="AR1253" i="2"/>
  <c r="S1255" i="2"/>
  <c r="AA1255" i="2"/>
  <c r="AK1255" i="2" s="1"/>
  <c r="AZ1252" i="2"/>
  <c r="AY1252" i="2"/>
  <c r="BA1252" i="2"/>
  <c r="AX1252" i="2"/>
  <c r="AT1253" i="2"/>
  <c r="AQ1253" i="2"/>
  <c r="AO1253" i="2"/>
  <c r="AP1253" i="2"/>
  <c r="AM1254" i="2"/>
  <c r="AN1253" i="2"/>
  <c r="BG1253" i="2"/>
  <c r="L1255" i="2"/>
  <c r="T1255" i="2" s="1"/>
  <c r="N1255" i="2"/>
  <c r="P1255" i="2"/>
  <c r="Q1255" i="2"/>
  <c r="Y1255" i="2" s="1"/>
  <c r="AI1255" i="2" s="1"/>
  <c r="O1255" i="2"/>
  <c r="R1255" i="2"/>
  <c r="Z1255" i="2" s="1"/>
  <c r="AJ1255" i="2" s="1"/>
  <c r="M1255" i="2"/>
  <c r="W1254" i="2"/>
  <c r="AG1254" i="2" s="1"/>
  <c r="AH1254" i="2"/>
  <c r="V1254" i="2"/>
  <c r="AF1254" i="2" s="1"/>
  <c r="U1254" i="2"/>
  <c r="AE1254" i="2" s="1"/>
  <c r="AD1254" i="2"/>
  <c r="K1256" i="2"/>
  <c r="BD1253" i="2" l="1"/>
  <c r="AV1253" i="2"/>
  <c r="BH1253" i="2" s="1"/>
  <c r="AB1254" i="2"/>
  <c r="AS1254" i="2"/>
  <c r="AR1254" i="2"/>
  <c r="BB1253" i="2"/>
  <c r="BC1253" i="2"/>
  <c r="S1256" i="2"/>
  <c r="AA1256" i="2"/>
  <c r="AK1256" i="2" s="1"/>
  <c r="AZ1253" i="2"/>
  <c r="AY1253" i="2"/>
  <c r="AX1253" i="2"/>
  <c r="BA1253" i="2"/>
  <c r="AT1254" i="2"/>
  <c r="AN1254" i="2"/>
  <c r="AQ1254" i="2"/>
  <c r="AO1254" i="2"/>
  <c r="AP1254" i="2"/>
  <c r="AM1255" i="2"/>
  <c r="BG1254" i="2"/>
  <c r="L1256" i="2"/>
  <c r="N1256" i="2"/>
  <c r="P1256" i="2"/>
  <c r="X1256" i="2" s="1"/>
  <c r="Q1256" i="2"/>
  <c r="Y1256" i="2" s="1"/>
  <c r="AI1256" i="2" s="1"/>
  <c r="O1256" i="2"/>
  <c r="R1256" i="2"/>
  <c r="Z1256" i="2" s="1"/>
  <c r="AJ1256" i="2" s="1"/>
  <c r="M1256" i="2"/>
  <c r="X1255" i="2"/>
  <c r="AH1255" i="2" s="1"/>
  <c r="V1255" i="2"/>
  <c r="AF1255" i="2" s="1"/>
  <c r="U1255" i="2"/>
  <c r="AE1255" i="2" s="1"/>
  <c r="W1255" i="2"/>
  <c r="AG1255" i="2" s="1"/>
  <c r="AD1255" i="2"/>
  <c r="K1257" i="2"/>
  <c r="AV1254" i="2" l="1"/>
  <c r="BH1254" i="2" s="1"/>
  <c r="AB1255" i="2"/>
  <c r="AS1255" i="2"/>
  <c r="AR1255" i="2"/>
  <c r="BB1254" i="2"/>
  <c r="BD1254" i="2"/>
  <c r="BC1254" i="2"/>
  <c r="S1257" i="2"/>
  <c r="AA1257" i="2"/>
  <c r="AK1257" i="2" s="1"/>
  <c r="BA1254" i="2"/>
  <c r="AZ1254" i="2"/>
  <c r="AT1255" i="2"/>
  <c r="AM1256" i="2"/>
  <c r="AN1255" i="2"/>
  <c r="AQ1255" i="2"/>
  <c r="AO1255" i="2"/>
  <c r="AP1255" i="2"/>
  <c r="BG1255" i="2"/>
  <c r="AX1254" i="2"/>
  <c r="AY1254" i="2"/>
  <c r="L1257" i="2"/>
  <c r="N1257" i="2"/>
  <c r="P1257" i="2"/>
  <c r="Q1257" i="2"/>
  <c r="Y1257" i="2" s="1"/>
  <c r="AI1257" i="2" s="1"/>
  <c r="O1257" i="2"/>
  <c r="W1257" i="2" s="1"/>
  <c r="R1257" i="2"/>
  <c r="Z1257" i="2" s="1"/>
  <c r="AJ1257" i="2" s="1"/>
  <c r="M1257" i="2"/>
  <c r="W1256" i="2"/>
  <c r="AG1256" i="2" s="1"/>
  <c r="AH1256" i="2"/>
  <c r="T1256" i="2"/>
  <c r="V1256" i="2"/>
  <c r="AF1256" i="2" s="1"/>
  <c r="U1256" i="2"/>
  <c r="AE1256" i="2" s="1"/>
  <c r="K1258" i="2"/>
  <c r="AV1255" i="2" l="1"/>
  <c r="BH1255" i="2" s="1"/>
  <c r="AB1256" i="2"/>
  <c r="BD1255" i="2"/>
  <c r="BB1255" i="2"/>
  <c r="AS1256" i="2"/>
  <c r="AR1256" i="2"/>
  <c r="BC1255" i="2"/>
  <c r="S1258" i="2"/>
  <c r="AA1258" i="2"/>
  <c r="AK1258" i="2" s="1"/>
  <c r="AZ1255" i="2"/>
  <c r="AY1255" i="2"/>
  <c r="AX1255" i="2"/>
  <c r="AT1256" i="2"/>
  <c r="AN1256" i="2"/>
  <c r="AQ1256" i="2"/>
  <c r="AM1257" i="2"/>
  <c r="AO1256" i="2"/>
  <c r="AP1256" i="2"/>
  <c r="BG1256" i="2"/>
  <c r="BA1255" i="2"/>
  <c r="L1258" i="2"/>
  <c r="T1258" i="2" s="1"/>
  <c r="N1258" i="2"/>
  <c r="P1258" i="2"/>
  <c r="Q1258" i="2"/>
  <c r="Y1258" i="2" s="1"/>
  <c r="AI1258" i="2" s="1"/>
  <c r="O1258" i="2"/>
  <c r="W1258" i="2" s="1"/>
  <c r="R1258" i="2"/>
  <c r="Z1258" i="2" s="1"/>
  <c r="AJ1258" i="2" s="1"/>
  <c r="M1258" i="2"/>
  <c r="AD1256" i="2"/>
  <c r="T1257" i="2"/>
  <c r="AG1257" i="2"/>
  <c r="X1257" i="2"/>
  <c r="AH1257" i="2" s="1"/>
  <c r="V1257" i="2"/>
  <c r="AF1257" i="2" s="1"/>
  <c r="U1257" i="2"/>
  <c r="AE1257" i="2" s="1"/>
  <c r="K1259" i="2"/>
  <c r="AV1256" i="2" l="1"/>
  <c r="BH1256" i="2" s="1"/>
  <c r="AB1257" i="2"/>
  <c r="AR1257" i="2"/>
  <c r="AS1257" i="2"/>
  <c r="BB1256" i="2"/>
  <c r="BC1256" i="2"/>
  <c r="BD1256" i="2"/>
  <c r="S1259" i="2"/>
  <c r="AA1259" i="2"/>
  <c r="AK1259" i="2" s="1"/>
  <c r="AY1256" i="2"/>
  <c r="BA1256" i="2"/>
  <c r="AT1257" i="2"/>
  <c r="AO1257" i="2"/>
  <c r="AP1257" i="2"/>
  <c r="AM1258" i="2"/>
  <c r="AN1257" i="2"/>
  <c r="AQ1257" i="2"/>
  <c r="BG1257" i="2"/>
  <c r="AZ1256" i="2"/>
  <c r="AX1256" i="2"/>
  <c r="L1259" i="2"/>
  <c r="N1259" i="2"/>
  <c r="V1259" i="2" s="1"/>
  <c r="P1259" i="2"/>
  <c r="X1259" i="2" s="1"/>
  <c r="AH1259" i="2" s="1"/>
  <c r="Q1259" i="2"/>
  <c r="Y1259" i="2" s="1"/>
  <c r="AI1259" i="2" s="1"/>
  <c r="O1259" i="2"/>
  <c r="R1259" i="2"/>
  <c r="Z1259" i="2" s="1"/>
  <c r="AJ1259" i="2" s="1"/>
  <c r="M1259" i="2"/>
  <c r="U1259" i="2" s="1"/>
  <c r="AD1257" i="2"/>
  <c r="X1258" i="2"/>
  <c r="AH1258" i="2" s="1"/>
  <c r="AG1258" i="2"/>
  <c r="V1258" i="2"/>
  <c r="AF1258" i="2" s="1"/>
  <c r="U1258" i="2"/>
  <c r="AE1258" i="2" s="1"/>
  <c r="AD1258" i="2"/>
  <c r="K1260" i="2"/>
  <c r="BD1257" i="2" l="1"/>
  <c r="AV1257" i="2"/>
  <c r="BH1257" i="2" s="1"/>
  <c r="AB1258" i="2"/>
  <c r="AS1258" i="2"/>
  <c r="AR1258" i="2"/>
  <c r="BC1257" i="2"/>
  <c r="BB1257" i="2"/>
  <c r="S1260" i="2"/>
  <c r="AA1260" i="2"/>
  <c r="AK1260" i="2"/>
  <c r="BA1257" i="2"/>
  <c r="AY1257" i="2"/>
  <c r="AZ1257" i="2"/>
  <c r="AX1257" i="2"/>
  <c r="AT1258" i="2"/>
  <c r="AQ1258" i="2"/>
  <c r="AO1258" i="2"/>
  <c r="AM1259" i="2"/>
  <c r="AP1258" i="2"/>
  <c r="AN1258" i="2"/>
  <c r="BG1258" i="2"/>
  <c r="L1260" i="2"/>
  <c r="T1260" i="2" s="1"/>
  <c r="N1260" i="2"/>
  <c r="P1260" i="2"/>
  <c r="Q1260" i="2"/>
  <c r="Y1260" i="2" s="1"/>
  <c r="AI1260" i="2" s="1"/>
  <c r="O1260" i="2"/>
  <c r="R1260" i="2"/>
  <c r="Z1260" i="2" s="1"/>
  <c r="AJ1260" i="2" s="1"/>
  <c r="M1260" i="2"/>
  <c r="AF1259" i="2"/>
  <c r="AE1259" i="2"/>
  <c r="T1259" i="2"/>
  <c r="W1259" i="2"/>
  <c r="AG1259" i="2" s="1"/>
  <c r="K1261" i="2"/>
  <c r="AV1258" i="2" l="1"/>
  <c r="BH1258" i="2" s="1"/>
  <c r="AB1259" i="2"/>
  <c r="AS1259" i="2"/>
  <c r="AR1259" i="2"/>
  <c r="BD1258" i="2"/>
  <c r="BB1258" i="2"/>
  <c r="BC1258" i="2"/>
  <c r="S1261" i="2"/>
  <c r="AA1261" i="2"/>
  <c r="AK1261" i="2" s="1"/>
  <c r="AT1259" i="2"/>
  <c r="AQ1259" i="2"/>
  <c r="AO1259" i="2"/>
  <c r="AP1259" i="2"/>
  <c r="AM1260" i="2"/>
  <c r="AN1259" i="2"/>
  <c r="BG1259" i="2"/>
  <c r="AY1258" i="2"/>
  <c r="AX1258" i="2"/>
  <c r="BA1258" i="2"/>
  <c r="AZ1258" i="2"/>
  <c r="L1261" i="2"/>
  <c r="T1261" i="2" s="1"/>
  <c r="N1261" i="2"/>
  <c r="P1261" i="2"/>
  <c r="Q1261" i="2"/>
  <c r="Y1261" i="2" s="1"/>
  <c r="AI1261" i="2" s="1"/>
  <c r="R1261" i="2"/>
  <c r="Z1261" i="2" s="1"/>
  <c r="AJ1261" i="2" s="1"/>
  <c r="O1261" i="2"/>
  <c r="M1261" i="2"/>
  <c r="AD1259" i="2"/>
  <c r="V1260" i="2"/>
  <c r="AF1260" i="2" s="1"/>
  <c r="U1260" i="2"/>
  <c r="AE1260" i="2" s="1"/>
  <c r="X1260" i="2"/>
  <c r="AH1260" i="2" s="1"/>
  <c r="W1260" i="2"/>
  <c r="AG1260" i="2" s="1"/>
  <c r="AD1260" i="2"/>
  <c r="K1262" i="2"/>
  <c r="BD1259" i="2" l="1"/>
  <c r="AV1259" i="2"/>
  <c r="BH1259" i="2" s="1"/>
  <c r="AB1260" i="2"/>
  <c r="BB1259" i="2"/>
  <c r="AS1260" i="2"/>
  <c r="AR1260" i="2"/>
  <c r="BC1259" i="2"/>
  <c r="S1262" i="2"/>
  <c r="AA1262" i="2"/>
  <c r="AK1262" i="2" s="1"/>
  <c r="AZ1259" i="2"/>
  <c r="AY1259" i="2"/>
  <c r="BA1259" i="2"/>
  <c r="AX1259" i="2"/>
  <c r="AT1260" i="2"/>
  <c r="AQ1260" i="2"/>
  <c r="AO1260" i="2"/>
  <c r="AP1260" i="2"/>
  <c r="AM1261" i="2"/>
  <c r="AN1260" i="2"/>
  <c r="BG1260" i="2"/>
  <c r="L1262" i="2"/>
  <c r="N1262" i="2"/>
  <c r="P1262" i="2"/>
  <c r="Q1262" i="2"/>
  <c r="Y1262" i="2" s="1"/>
  <c r="AI1262" i="2" s="1"/>
  <c r="O1262" i="2"/>
  <c r="W1262" i="2" s="1"/>
  <c r="R1262" i="2"/>
  <c r="Z1262" i="2" s="1"/>
  <c r="AJ1262" i="2" s="1"/>
  <c r="M1262" i="2"/>
  <c r="W1261" i="2"/>
  <c r="AG1261" i="2" s="1"/>
  <c r="AD1261" i="2"/>
  <c r="X1261" i="2"/>
  <c r="AH1261" i="2" s="1"/>
  <c r="V1261" i="2"/>
  <c r="AF1261" i="2" s="1"/>
  <c r="U1261" i="2"/>
  <c r="AE1261" i="2" s="1"/>
  <c r="K1263" i="2"/>
  <c r="BD1260" i="2" l="1"/>
  <c r="AV1260" i="2"/>
  <c r="BH1260" i="2" s="1"/>
  <c r="AB1261" i="2"/>
  <c r="AS1261" i="2"/>
  <c r="AR1261" i="2"/>
  <c r="BB1260" i="2"/>
  <c r="BC1260" i="2"/>
  <c r="S1263" i="2"/>
  <c r="AA1263" i="2"/>
  <c r="AK1263" i="2" s="1"/>
  <c r="BA1260" i="2"/>
  <c r="AZ1260" i="2"/>
  <c r="AY1260" i="2"/>
  <c r="AX1260" i="2"/>
  <c r="AT1261" i="2"/>
  <c r="AQ1261" i="2"/>
  <c r="AO1261" i="2"/>
  <c r="AP1261" i="2"/>
  <c r="AM1262" i="2"/>
  <c r="AN1261" i="2"/>
  <c r="BG1261" i="2"/>
  <c r="L1263" i="2"/>
  <c r="T1263" i="2" s="1"/>
  <c r="N1263" i="2"/>
  <c r="V1263" i="2" s="1"/>
  <c r="AF1263" i="2" s="1"/>
  <c r="P1263" i="2"/>
  <c r="Q1263" i="2"/>
  <c r="Y1263" i="2" s="1"/>
  <c r="AI1263" i="2" s="1"/>
  <c r="O1263" i="2"/>
  <c r="R1263" i="2"/>
  <c r="Z1263" i="2" s="1"/>
  <c r="AJ1263" i="2" s="1"/>
  <c r="M1263" i="2"/>
  <c r="U1263" i="2" s="1"/>
  <c r="X1262" i="2"/>
  <c r="AH1262" i="2" s="1"/>
  <c r="AG1262" i="2"/>
  <c r="T1262" i="2"/>
  <c r="V1262" i="2"/>
  <c r="AF1262" i="2" s="1"/>
  <c r="U1262" i="2"/>
  <c r="AE1262" i="2" s="1"/>
  <c r="K1264" i="2"/>
  <c r="AB1262" i="2" l="1"/>
  <c r="AV1261" i="2"/>
  <c r="BH1261" i="2" s="1"/>
  <c r="AS1262" i="2"/>
  <c r="AR1262" i="2"/>
  <c r="BB1261" i="2"/>
  <c r="BD1261" i="2"/>
  <c r="BC1261" i="2"/>
  <c r="S1264" i="2"/>
  <c r="AA1264" i="2"/>
  <c r="AK1264" i="2"/>
  <c r="AY1261" i="2"/>
  <c r="BA1261" i="2"/>
  <c r="AZ1261" i="2"/>
  <c r="AX1261" i="2"/>
  <c r="AT1262" i="2"/>
  <c r="AO1262" i="2"/>
  <c r="AP1262" i="2"/>
  <c r="AM1263" i="2"/>
  <c r="AN1262" i="2"/>
  <c r="AQ1262" i="2"/>
  <c r="BG1262" i="2"/>
  <c r="L1264" i="2"/>
  <c r="N1264" i="2"/>
  <c r="P1264" i="2"/>
  <c r="Q1264" i="2"/>
  <c r="Y1264" i="2" s="1"/>
  <c r="AI1264" i="2" s="1"/>
  <c r="O1264" i="2"/>
  <c r="W1264" i="2" s="1"/>
  <c r="R1264" i="2"/>
  <c r="Z1264" i="2" s="1"/>
  <c r="AJ1264" i="2" s="1"/>
  <c r="M1264" i="2"/>
  <c r="AD1263" i="2"/>
  <c r="AD1262" i="2"/>
  <c r="X1263" i="2"/>
  <c r="AH1263" i="2" s="1"/>
  <c r="AE1263" i="2"/>
  <c r="W1263" i="2"/>
  <c r="AG1263" i="2" s="1"/>
  <c r="K1265" i="2"/>
  <c r="AV1262" i="2" l="1"/>
  <c r="BH1262" i="2" s="1"/>
  <c r="AB1263" i="2"/>
  <c r="BD1262" i="2"/>
  <c r="BB1262" i="2"/>
  <c r="AS1263" i="2"/>
  <c r="AR1263" i="2"/>
  <c r="BC1262" i="2"/>
  <c r="S1265" i="2"/>
  <c r="AA1265" i="2"/>
  <c r="AK1265" i="2" s="1"/>
  <c r="AT1263" i="2"/>
  <c r="AM1264" i="2"/>
  <c r="AN1263" i="2"/>
  <c r="AQ1263" i="2"/>
  <c r="AO1263" i="2"/>
  <c r="AP1263" i="2"/>
  <c r="BG1263" i="2"/>
  <c r="AZ1262" i="2"/>
  <c r="BA1262" i="2"/>
  <c r="AY1262" i="2"/>
  <c r="AX1262" i="2"/>
  <c r="L1265" i="2"/>
  <c r="N1265" i="2"/>
  <c r="V1265" i="2" s="1"/>
  <c r="AF1265" i="2" s="1"/>
  <c r="P1265" i="2"/>
  <c r="Q1265" i="2"/>
  <c r="Y1265" i="2" s="1"/>
  <c r="AI1265" i="2" s="1"/>
  <c r="R1265" i="2"/>
  <c r="Z1265" i="2" s="1"/>
  <c r="AJ1265" i="2" s="1"/>
  <c r="O1265" i="2"/>
  <c r="M1265" i="2"/>
  <c r="U1265" i="2" s="1"/>
  <c r="X1264" i="2"/>
  <c r="AH1264" i="2" s="1"/>
  <c r="AG1264" i="2"/>
  <c r="T1264" i="2"/>
  <c r="V1264" i="2"/>
  <c r="AF1264" i="2" s="1"/>
  <c r="U1264" i="2"/>
  <c r="AE1264" i="2" s="1"/>
  <c r="K1266" i="2"/>
  <c r="AV1263" i="2" l="1"/>
  <c r="BH1263" i="2" s="1"/>
  <c r="AB1264" i="2"/>
  <c r="AS1264" i="2"/>
  <c r="AR1264" i="2"/>
  <c r="BB1263" i="2"/>
  <c r="BD1263" i="2"/>
  <c r="BC1263" i="2"/>
  <c r="S1266" i="2"/>
  <c r="AA1266" i="2"/>
  <c r="AK1266" i="2" s="1"/>
  <c r="AZ1263" i="2"/>
  <c r="BA1263" i="2"/>
  <c r="AY1263" i="2"/>
  <c r="AX1263" i="2"/>
  <c r="AT1264" i="2"/>
  <c r="AO1264" i="2"/>
  <c r="AP1264" i="2"/>
  <c r="AM1265" i="2"/>
  <c r="AN1264" i="2"/>
  <c r="AQ1264" i="2"/>
  <c r="BG1264" i="2"/>
  <c r="L1266" i="2"/>
  <c r="T1266" i="2" s="1"/>
  <c r="N1266" i="2"/>
  <c r="P1266" i="2"/>
  <c r="X1266" i="2" s="1"/>
  <c r="Q1266" i="2"/>
  <c r="Y1266" i="2" s="1"/>
  <c r="AI1266" i="2" s="1"/>
  <c r="R1266" i="2"/>
  <c r="Z1266" i="2" s="1"/>
  <c r="AJ1266" i="2" s="1"/>
  <c r="O1266" i="2"/>
  <c r="M1266" i="2"/>
  <c r="AD1264" i="2"/>
  <c r="X1265" i="2"/>
  <c r="AH1265" i="2" s="1"/>
  <c r="AE1265" i="2"/>
  <c r="T1265" i="2"/>
  <c r="W1265" i="2"/>
  <c r="AG1265" i="2" s="1"/>
  <c r="K1267" i="2"/>
  <c r="AV1264" i="2" l="1"/>
  <c r="BH1264" i="2" s="1"/>
  <c r="AB1265" i="2"/>
  <c r="AS1265" i="2"/>
  <c r="AR1265" i="2"/>
  <c r="BD1264" i="2"/>
  <c r="BB1264" i="2"/>
  <c r="BC1264" i="2"/>
  <c r="S1267" i="2"/>
  <c r="AA1267" i="2"/>
  <c r="AK1267" i="2" s="1"/>
  <c r="AZ1264" i="2"/>
  <c r="AX1264" i="2"/>
  <c r="AT1265" i="2"/>
  <c r="AO1265" i="2"/>
  <c r="AP1265" i="2"/>
  <c r="AM1266" i="2"/>
  <c r="AN1265" i="2"/>
  <c r="AQ1265" i="2"/>
  <c r="BG1265" i="2"/>
  <c r="BA1264" i="2"/>
  <c r="AY1264" i="2"/>
  <c r="L1267" i="2"/>
  <c r="N1267" i="2"/>
  <c r="P1267" i="2"/>
  <c r="X1267" i="2" s="1"/>
  <c r="AH1267" i="2" s="1"/>
  <c r="Q1267" i="2"/>
  <c r="Y1267" i="2" s="1"/>
  <c r="AI1267" i="2" s="1"/>
  <c r="O1267" i="2"/>
  <c r="R1267" i="2"/>
  <c r="Z1267" i="2" s="1"/>
  <c r="AJ1267" i="2" s="1"/>
  <c r="M1267" i="2"/>
  <c r="AD1265" i="2"/>
  <c r="W1266" i="2"/>
  <c r="AG1266" i="2" s="1"/>
  <c r="AH1266" i="2"/>
  <c r="V1266" i="2"/>
  <c r="AF1266" i="2" s="1"/>
  <c r="U1266" i="2"/>
  <c r="AE1266" i="2" s="1"/>
  <c r="AD1266" i="2"/>
  <c r="K1268" i="2"/>
  <c r="BD1265" i="2" l="1"/>
  <c r="AV1265" i="2"/>
  <c r="BH1265" i="2" s="1"/>
  <c r="AB1266" i="2"/>
  <c r="AR1266" i="2"/>
  <c r="AS1266" i="2"/>
  <c r="BB1265" i="2"/>
  <c r="BC1265" i="2"/>
  <c r="S1268" i="2"/>
  <c r="AA1268" i="2"/>
  <c r="AK1268" i="2" s="1"/>
  <c r="AX1265" i="2"/>
  <c r="AT1266" i="2"/>
  <c r="AO1266" i="2"/>
  <c r="AP1266" i="2"/>
  <c r="AM1267" i="2"/>
  <c r="AN1266" i="2"/>
  <c r="AQ1266" i="2"/>
  <c r="BG1266" i="2"/>
  <c r="AZ1265" i="2"/>
  <c r="BA1265" i="2"/>
  <c r="AY1265" i="2"/>
  <c r="L1268" i="2"/>
  <c r="T1268" i="2" s="1"/>
  <c r="N1268" i="2"/>
  <c r="P1268" i="2"/>
  <c r="Q1268" i="2"/>
  <c r="Y1268" i="2" s="1"/>
  <c r="AI1268" i="2" s="1"/>
  <c r="O1268" i="2"/>
  <c r="W1268" i="2" s="1"/>
  <c r="R1268" i="2"/>
  <c r="Z1268" i="2" s="1"/>
  <c r="AJ1268" i="2" s="1"/>
  <c r="M1268" i="2"/>
  <c r="V1267" i="2"/>
  <c r="AF1267" i="2" s="1"/>
  <c r="U1267" i="2"/>
  <c r="AE1267" i="2" s="1"/>
  <c r="T1267" i="2"/>
  <c r="W1267" i="2"/>
  <c r="AG1267" i="2" s="1"/>
  <c r="K1269" i="2"/>
  <c r="BD1266" i="2" l="1"/>
  <c r="AB1267" i="2"/>
  <c r="AV1266" i="2"/>
  <c r="BC1266" i="2"/>
  <c r="AS1267" i="2"/>
  <c r="AR1267" i="2"/>
  <c r="BB1266" i="2"/>
  <c r="S1269" i="2"/>
  <c r="AA1269" i="2"/>
  <c r="AK1269" i="2" s="1"/>
  <c r="AX1266" i="2"/>
  <c r="BH1266" i="2"/>
  <c r="AT1267" i="2"/>
  <c r="AN1267" i="2"/>
  <c r="AQ1267" i="2"/>
  <c r="AO1267" i="2"/>
  <c r="AP1267" i="2"/>
  <c r="AM1268" i="2"/>
  <c r="BG1267" i="2"/>
  <c r="AZ1266" i="2"/>
  <c r="BA1266" i="2"/>
  <c r="AY1266" i="2"/>
  <c r="L1269" i="2"/>
  <c r="N1269" i="2"/>
  <c r="V1269" i="2" s="1"/>
  <c r="P1269" i="2"/>
  <c r="Q1269" i="2"/>
  <c r="Y1269" i="2" s="1"/>
  <c r="AI1269" i="2" s="1"/>
  <c r="R1269" i="2"/>
  <c r="Z1269" i="2" s="1"/>
  <c r="AJ1269" i="2" s="1"/>
  <c r="O1269" i="2"/>
  <c r="M1269" i="2"/>
  <c r="U1269" i="2" s="1"/>
  <c r="AD1267" i="2"/>
  <c r="X1268" i="2"/>
  <c r="AH1268" i="2" s="1"/>
  <c r="AG1268" i="2"/>
  <c r="V1268" i="2"/>
  <c r="AF1268" i="2" s="1"/>
  <c r="U1268" i="2"/>
  <c r="AE1268" i="2" s="1"/>
  <c r="AD1268" i="2"/>
  <c r="K1270" i="2"/>
  <c r="AB1268" i="2" l="1"/>
  <c r="AV1267" i="2"/>
  <c r="BH1267" i="2" s="1"/>
  <c r="BD1267" i="2"/>
  <c r="BB1267" i="2"/>
  <c r="AS1268" i="2"/>
  <c r="AR1268" i="2"/>
  <c r="BC1267" i="2"/>
  <c r="S1270" i="2"/>
  <c r="AA1270" i="2" s="1"/>
  <c r="AK1270" i="2" s="1"/>
  <c r="AT1268" i="2"/>
  <c r="AO1268" i="2"/>
  <c r="AP1268" i="2"/>
  <c r="AM1269" i="2"/>
  <c r="AN1268" i="2"/>
  <c r="AQ1268" i="2"/>
  <c r="BG1268" i="2"/>
  <c r="AX1267" i="2"/>
  <c r="AZ1267" i="2"/>
  <c r="AY1267" i="2"/>
  <c r="BA1267" i="2"/>
  <c r="L1270" i="2"/>
  <c r="T1270" i="2" s="1"/>
  <c r="N1270" i="2"/>
  <c r="P1270" i="2"/>
  <c r="X1270" i="2" s="1"/>
  <c r="Q1270" i="2"/>
  <c r="Y1270" i="2" s="1"/>
  <c r="AI1270" i="2" s="1"/>
  <c r="O1270" i="2"/>
  <c r="R1270" i="2"/>
  <c r="Z1270" i="2" s="1"/>
  <c r="AJ1270" i="2" s="1"/>
  <c r="M1270" i="2"/>
  <c r="X1269" i="2"/>
  <c r="AH1269" i="2" s="1"/>
  <c r="AF1269" i="2"/>
  <c r="AE1269" i="2"/>
  <c r="T1269" i="2"/>
  <c r="W1269" i="2"/>
  <c r="K1271" i="2"/>
  <c r="AB1269" i="2" l="1"/>
  <c r="AV1268" i="2"/>
  <c r="BH1268" i="2" s="1"/>
  <c r="AS1269" i="2"/>
  <c r="AR1269" i="2"/>
  <c r="BB1268" i="2"/>
  <c r="BC1268" i="2"/>
  <c r="BD1268" i="2"/>
  <c r="S1271" i="2"/>
  <c r="AA1271" i="2"/>
  <c r="AK1271" i="2" s="1"/>
  <c r="AT1269" i="2"/>
  <c r="AN1269" i="2"/>
  <c r="AQ1269" i="2"/>
  <c r="AO1269" i="2"/>
  <c r="AP1269" i="2"/>
  <c r="AM1270" i="2"/>
  <c r="BG1269" i="2"/>
  <c r="AZ1268" i="2"/>
  <c r="BA1268" i="2"/>
  <c r="AY1268" i="2"/>
  <c r="AX1268" i="2"/>
  <c r="L1271" i="2"/>
  <c r="N1271" i="2"/>
  <c r="P1271" i="2"/>
  <c r="X1271" i="2" s="1"/>
  <c r="AH1271" i="2" s="1"/>
  <c r="Q1271" i="2"/>
  <c r="Y1271" i="2" s="1"/>
  <c r="AI1271" i="2" s="1"/>
  <c r="O1271" i="2"/>
  <c r="W1271" i="2" s="1"/>
  <c r="R1271" i="2"/>
  <c r="Z1271" i="2" s="1"/>
  <c r="AJ1271" i="2" s="1"/>
  <c r="M1271" i="2"/>
  <c r="AD1269" i="2"/>
  <c r="W1270" i="2"/>
  <c r="AG1270" i="2" s="1"/>
  <c r="AG1269" i="2"/>
  <c r="AH1270" i="2"/>
  <c r="V1270" i="2"/>
  <c r="AF1270" i="2" s="1"/>
  <c r="U1270" i="2"/>
  <c r="AE1270" i="2" s="1"/>
  <c r="AD1270" i="2"/>
  <c r="K1272" i="2"/>
  <c r="BD1269" i="2" l="1"/>
  <c r="AV1269" i="2"/>
  <c r="BH1269" i="2" s="1"/>
  <c r="AB1270" i="2"/>
  <c r="AS1270" i="2"/>
  <c r="AR1270" i="2"/>
  <c r="BB1269" i="2"/>
  <c r="BC1269" i="2"/>
  <c r="S1272" i="2"/>
  <c r="AA1272" i="2"/>
  <c r="AK1272" i="2" s="1"/>
  <c r="AY1269" i="2"/>
  <c r="BA1269" i="2"/>
  <c r="AZ1269" i="2"/>
  <c r="AT1270" i="2"/>
  <c r="AN1270" i="2"/>
  <c r="AQ1270" i="2"/>
  <c r="AO1270" i="2"/>
  <c r="AP1270" i="2"/>
  <c r="AM1271" i="2"/>
  <c r="BG1270" i="2"/>
  <c r="AX1269" i="2"/>
  <c r="L1272" i="2"/>
  <c r="T1272" i="2" s="1"/>
  <c r="N1272" i="2"/>
  <c r="P1272" i="2"/>
  <c r="Q1272" i="2"/>
  <c r="Y1272" i="2" s="1"/>
  <c r="AI1272" i="2" s="1"/>
  <c r="O1272" i="2"/>
  <c r="R1272" i="2"/>
  <c r="Z1272" i="2" s="1"/>
  <c r="AJ1272" i="2" s="1"/>
  <c r="M1272" i="2"/>
  <c r="T1271" i="2"/>
  <c r="AG1271" i="2"/>
  <c r="V1271" i="2"/>
  <c r="AF1271" i="2" s="1"/>
  <c r="U1271" i="2"/>
  <c r="AE1271" i="2" s="1"/>
  <c r="K1273" i="2"/>
  <c r="BD1270" i="2" l="1"/>
  <c r="AV1270" i="2"/>
  <c r="BH1270" i="2" s="1"/>
  <c r="AB1271" i="2"/>
  <c r="AR1271" i="2"/>
  <c r="AS1271" i="2"/>
  <c r="BB1270" i="2"/>
  <c r="BC1270" i="2"/>
  <c r="S1273" i="2"/>
  <c r="AA1273" i="2"/>
  <c r="AK1273" i="2" s="1"/>
  <c r="BA1270" i="2"/>
  <c r="AT1271" i="2"/>
  <c r="AM1272" i="2"/>
  <c r="AN1271" i="2"/>
  <c r="AQ1271" i="2"/>
  <c r="AO1271" i="2"/>
  <c r="AP1271" i="2"/>
  <c r="BG1271" i="2"/>
  <c r="AX1270" i="2"/>
  <c r="AZ1270" i="2"/>
  <c r="AY1270" i="2"/>
  <c r="L1273" i="2"/>
  <c r="T1273" i="2" s="1"/>
  <c r="N1273" i="2"/>
  <c r="P1273" i="2"/>
  <c r="X1273" i="2" s="1"/>
  <c r="AH1273" i="2" s="1"/>
  <c r="Q1273" i="2"/>
  <c r="Y1273" i="2" s="1"/>
  <c r="AI1273" i="2" s="1"/>
  <c r="O1273" i="2"/>
  <c r="R1273" i="2"/>
  <c r="Z1273" i="2" s="1"/>
  <c r="AJ1273" i="2" s="1"/>
  <c r="M1273" i="2"/>
  <c r="AD1271" i="2"/>
  <c r="V1272" i="2"/>
  <c r="AF1272" i="2" s="1"/>
  <c r="U1272" i="2"/>
  <c r="AE1272" i="2" s="1"/>
  <c r="X1272" i="2"/>
  <c r="AH1272" i="2" s="1"/>
  <c r="W1272" i="2"/>
  <c r="AG1272" i="2" s="1"/>
  <c r="AD1272" i="2"/>
  <c r="K1274" i="2"/>
  <c r="AV1271" i="2" l="1"/>
  <c r="BH1271" i="2" s="1"/>
  <c r="AB1272" i="2"/>
  <c r="AS1272" i="2"/>
  <c r="AR1272" i="2"/>
  <c r="BD1271" i="2"/>
  <c r="BC1271" i="2"/>
  <c r="BB1271" i="2"/>
  <c r="S1274" i="2"/>
  <c r="AA1274" i="2"/>
  <c r="AK1274" i="2" s="1"/>
  <c r="AZ1271" i="2"/>
  <c r="AY1271" i="2"/>
  <c r="AX1271" i="2"/>
  <c r="AT1272" i="2"/>
  <c r="AN1272" i="2"/>
  <c r="AQ1272" i="2"/>
  <c r="AO1272" i="2"/>
  <c r="AP1272" i="2"/>
  <c r="AM1273" i="2"/>
  <c r="BG1272" i="2"/>
  <c r="BA1271" i="2"/>
  <c r="L1274" i="2"/>
  <c r="T1274" i="2" s="1"/>
  <c r="N1274" i="2"/>
  <c r="V1274" i="2" s="1"/>
  <c r="P1274" i="2"/>
  <c r="Q1274" i="2"/>
  <c r="Y1274" i="2" s="1"/>
  <c r="AI1274" i="2" s="1"/>
  <c r="O1274" i="2"/>
  <c r="R1274" i="2"/>
  <c r="Z1274" i="2" s="1"/>
  <c r="AJ1274" i="2" s="1"/>
  <c r="M1274" i="2"/>
  <c r="U1274" i="2" s="1"/>
  <c r="W1273" i="2"/>
  <c r="AG1273" i="2" s="1"/>
  <c r="AD1273" i="2"/>
  <c r="V1273" i="2"/>
  <c r="AF1273" i="2" s="1"/>
  <c r="U1273" i="2"/>
  <c r="AE1273" i="2" s="1"/>
  <c r="K1275" i="2"/>
  <c r="AV1272" i="2" l="1"/>
  <c r="BH1272" i="2" s="1"/>
  <c r="AB1273" i="2"/>
  <c r="AS1273" i="2"/>
  <c r="AR1273" i="2"/>
  <c r="BB1272" i="2"/>
  <c r="BD1272" i="2"/>
  <c r="BC1272" i="2"/>
  <c r="S1275" i="2"/>
  <c r="AA1275" i="2"/>
  <c r="AK1275" i="2" s="1"/>
  <c r="AZ1272" i="2"/>
  <c r="AY1272" i="2"/>
  <c r="BA1272" i="2"/>
  <c r="AT1273" i="2"/>
  <c r="BD1273" i="2" s="1"/>
  <c r="AM1274" i="2"/>
  <c r="AN1273" i="2"/>
  <c r="AQ1273" i="2"/>
  <c r="AO1273" i="2"/>
  <c r="AP1273" i="2"/>
  <c r="BG1273" i="2"/>
  <c r="AX1272" i="2"/>
  <c r="L1275" i="2"/>
  <c r="T1275" i="2" s="1"/>
  <c r="N1275" i="2"/>
  <c r="V1275" i="2" s="1"/>
  <c r="AF1275" i="2" s="1"/>
  <c r="P1275" i="2"/>
  <c r="Q1275" i="2"/>
  <c r="Y1275" i="2" s="1"/>
  <c r="AI1275" i="2" s="1"/>
  <c r="O1275" i="2"/>
  <c r="R1275" i="2"/>
  <c r="Z1275" i="2" s="1"/>
  <c r="AJ1275" i="2" s="1"/>
  <c r="M1275" i="2"/>
  <c r="U1275" i="2" s="1"/>
  <c r="AD1274" i="2"/>
  <c r="AF1274" i="2"/>
  <c r="AE1274" i="2"/>
  <c r="X1274" i="2"/>
  <c r="AH1274" i="2" s="1"/>
  <c r="W1274" i="2"/>
  <c r="K1276" i="2"/>
  <c r="AB1274" i="2" l="1"/>
  <c r="AV1273" i="2"/>
  <c r="BH1273" i="2" s="1"/>
  <c r="BB1273" i="2"/>
  <c r="AS1274" i="2"/>
  <c r="AR1274" i="2"/>
  <c r="BC1273" i="2"/>
  <c r="S1276" i="2"/>
  <c r="AA1276" i="2"/>
  <c r="AK1276" i="2" s="1"/>
  <c r="AZ1273" i="2"/>
  <c r="AY1273" i="2"/>
  <c r="BA1273" i="2"/>
  <c r="AX1273" i="2"/>
  <c r="AT1274" i="2"/>
  <c r="AO1274" i="2"/>
  <c r="AP1274" i="2"/>
  <c r="AM1275" i="2"/>
  <c r="AN1274" i="2"/>
  <c r="AQ1274" i="2"/>
  <c r="BG1274" i="2"/>
  <c r="L1276" i="2"/>
  <c r="N1276" i="2"/>
  <c r="P1276" i="2"/>
  <c r="Q1276" i="2"/>
  <c r="Y1276" i="2" s="1"/>
  <c r="AI1276" i="2" s="1"/>
  <c r="O1276" i="2"/>
  <c r="W1276" i="2" s="1"/>
  <c r="R1276" i="2"/>
  <c r="Z1276" i="2" s="1"/>
  <c r="AJ1276" i="2" s="1"/>
  <c r="M1276" i="2"/>
  <c r="AD1275" i="2"/>
  <c r="AG1274" i="2"/>
  <c r="X1275" i="2"/>
  <c r="AH1275" i="2" s="1"/>
  <c r="AE1275" i="2"/>
  <c r="W1275" i="2"/>
  <c r="AG1275" i="2" s="1"/>
  <c r="K1277" i="2"/>
  <c r="AV1274" i="2" l="1"/>
  <c r="BH1274" i="2" s="1"/>
  <c r="AB1275" i="2"/>
  <c r="BD1274" i="2"/>
  <c r="AS1275" i="2"/>
  <c r="AR1275" i="2"/>
  <c r="BB1274" i="2"/>
  <c r="BC1274" i="2"/>
  <c r="S1277" i="2"/>
  <c r="AA1277" i="2"/>
  <c r="AK1277" i="2" s="1"/>
  <c r="AT1275" i="2"/>
  <c r="AN1275" i="2"/>
  <c r="AM1276" i="2"/>
  <c r="AQ1275" i="2"/>
  <c r="AO1275" i="2"/>
  <c r="AP1275" i="2"/>
  <c r="BG1275" i="2"/>
  <c r="AZ1274" i="2"/>
  <c r="BA1274" i="2"/>
  <c r="AY1274" i="2"/>
  <c r="AX1274" i="2"/>
  <c r="L1277" i="2"/>
  <c r="T1277" i="2" s="1"/>
  <c r="N1277" i="2"/>
  <c r="V1277" i="2" s="1"/>
  <c r="AF1277" i="2" s="1"/>
  <c r="P1277" i="2"/>
  <c r="Q1277" i="2"/>
  <c r="Y1277" i="2" s="1"/>
  <c r="AI1277" i="2" s="1"/>
  <c r="O1277" i="2"/>
  <c r="R1277" i="2"/>
  <c r="Z1277" i="2" s="1"/>
  <c r="AJ1277" i="2" s="1"/>
  <c r="M1277" i="2"/>
  <c r="U1277" i="2" s="1"/>
  <c r="X1276" i="2"/>
  <c r="AH1276" i="2" s="1"/>
  <c r="AG1276" i="2"/>
  <c r="T1276" i="2"/>
  <c r="V1276" i="2"/>
  <c r="AF1276" i="2" s="1"/>
  <c r="U1276" i="2"/>
  <c r="AE1276" i="2" s="1"/>
  <c r="K1278" i="2"/>
  <c r="AV1275" i="2" l="1"/>
  <c r="BH1275" i="2" s="1"/>
  <c r="AB1276" i="2"/>
  <c r="AS1276" i="2"/>
  <c r="AR1276" i="2"/>
  <c r="BD1275" i="2"/>
  <c r="BB1275" i="2"/>
  <c r="BC1275" i="2"/>
  <c r="S1278" i="2"/>
  <c r="AA1278" i="2"/>
  <c r="AK1278" i="2" s="1"/>
  <c r="BA1275" i="2"/>
  <c r="AT1276" i="2"/>
  <c r="AQ1276" i="2"/>
  <c r="AO1276" i="2"/>
  <c r="AP1276" i="2"/>
  <c r="AM1277" i="2"/>
  <c r="AN1276" i="2"/>
  <c r="BG1276" i="2"/>
  <c r="AZ1275" i="2"/>
  <c r="AX1275" i="2"/>
  <c r="AY1275" i="2"/>
  <c r="L1278" i="2"/>
  <c r="T1278" i="2" s="1"/>
  <c r="N1278" i="2"/>
  <c r="P1278" i="2"/>
  <c r="Q1278" i="2"/>
  <c r="Y1278" i="2" s="1"/>
  <c r="AI1278" i="2" s="1"/>
  <c r="O1278" i="2"/>
  <c r="W1278" i="2" s="1"/>
  <c r="R1278" i="2"/>
  <c r="Z1278" i="2" s="1"/>
  <c r="AJ1278" i="2" s="1"/>
  <c r="M1278" i="2"/>
  <c r="AD1277" i="2"/>
  <c r="AD1276" i="2"/>
  <c r="X1277" i="2"/>
  <c r="AH1277" i="2" s="1"/>
  <c r="AE1277" i="2"/>
  <c r="W1277" i="2"/>
  <c r="AG1277" i="2" s="1"/>
  <c r="K1279" i="2"/>
  <c r="BD1276" i="2" l="1"/>
  <c r="AV1276" i="2"/>
  <c r="BH1276" i="2" s="1"/>
  <c r="AB1277" i="2"/>
  <c r="AS1277" i="2"/>
  <c r="AR1277" i="2"/>
  <c r="BB1276" i="2"/>
  <c r="BC1276" i="2"/>
  <c r="S1279" i="2"/>
  <c r="AA1279" i="2"/>
  <c r="AK1279" i="2" s="1"/>
  <c r="AZ1276" i="2"/>
  <c r="AY1276" i="2"/>
  <c r="BA1276" i="2"/>
  <c r="AX1276" i="2"/>
  <c r="AT1277" i="2"/>
  <c r="AQ1277" i="2"/>
  <c r="AO1277" i="2"/>
  <c r="AP1277" i="2"/>
  <c r="AM1278" i="2"/>
  <c r="AN1277" i="2"/>
  <c r="BG1277" i="2"/>
  <c r="L1279" i="2"/>
  <c r="N1279" i="2"/>
  <c r="V1279" i="2" s="1"/>
  <c r="P1279" i="2"/>
  <c r="X1279" i="2" s="1"/>
  <c r="AH1279" i="2" s="1"/>
  <c r="Q1279" i="2"/>
  <c r="Y1279" i="2" s="1"/>
  <c r="AI1279" i="2" s="1"/>
  <c r="R1279" i="2"/>
  <c r="Z1279" i="2" s="1"/>
  <c r="AJ1279" i="2" s="1"/>
  <c r="O1279" i="2"/>
  <c r="M1279" i="2"/>
  <c r="U1279" i="2" s="1"/>
  <c r="X1278" i="2"/>
  <c r="AH1278" i="2" s="1"/>
  <c r="AG1278" i="2"/>
  <c r="V1278" i="2"/>
  <c r="AF1278" i="2" s="1"/>
  <c r="U1278" i="2"/>
  <c r="AE1278" i="2" s="1"/>
  <c r="AD1278" i="2"/>
  <c r="K1280" i="2"/>
  <c r="AV1277" i="2" l="1"/>
  <c r="BH1277" i="2" s="1"/>
  <c r="AB1278" i="2"/>
  <c r="AS1278" i="2"/>
  <c r="AR1278" i="2"/>
  <c r="BB1277" i="2"/>
  <c r="BD1277" i="2"/>
  <c r="BC1277" i="2"/>
  <c r="S1280" i="2"/>
  <c r="AA1280" i="2"/>
  <c r="AK1280" i="2" s="1"/>
  <c r="BA1277" i="2"/>
  <c r="AZ1277" i="2"/>
  <c r="AY1277" i="2"/>
  <c r="AX1277" i="2"/>
  <c r="AT1278" i="2"/>
  <c r="AO1278" i="2"/>
  <c r="AP1278" i="2"/>
  <c r="AM1279" i="2"/>
  <c r="AQ1278" i="2"/>
  <c r="AN1278" i="2"/>
  <c r="BG1278" i="2"/>
  <c r="L1280" i="2"/>
  <c r="N1280" i="2"/>
  <c r="P1280" i="2"/>
  <c r="Q1280" i="2"/>
  <c r="Y1280" i="2" s="1"/>
  <c r="AI1280" i="2" s="1"/>
  <c r="O1280" i="2"/>
  <c r="R1280" i="2"/>
  <c r="Z1280" i="2" s="1"/>
  <c r="AJ1280" i="2" s="1"/>
  <c r="M1280" i="2"/>
  <c r="AF1279" i="2"/>
  <c r="AE1279" i="2"/>
  <c r="T1279" i="2"/>
  <c r="W1279" i="2"/>
  <c r="AG1279" i="2" s="1"/>
  <c r="K1281" i="2"/>
  <c r="AV1278" i="2" l="1"/>
  <c r="BH1278" i="2" s="1"/>
  <c r="AB1279" i="2"/>
  <c r="AS1279" i="2"/>
  <c r="AR1279" i="2"/>
  <c r="BD1278" i="2"/>
  <c r="BB1278" i="2"/>
  <c r="BC1278" i="2"/>
  <c r="S1281" i="2"/>
  <c r="AA1281" i="2"/>
  <c r="AK1281" i="2" s="1"/>
  <c r="AT1279" i="2"/>
  <c r="AN1279" i="2"/>
  <c r="AQ1279" i="2"/>
  <c r="AO1279" i="2"/>
  <c r="AP1279" i="2"/>
  <c r="AM1280" i="2"/>
  <c r="BG1279" i="2"/>
  <c r="AZ1278" i="2"/>
  <c r="AX1278" i="2"/>
  <c r="AY1278" i="2"/>
  <c r="BA1278" i="2"/>
  <c r="L1281" i="2"/>
  <c r="T1281" i="2" s="1"/>
  <c r="N1281" i="2"/>
  <c r="V1281" i="2" s="1"/>
  <c r="AF1281" i="2" s="1"/>
  <c r="P1281" i="2"/>
  <c r="Q1281" i="2"/>
  <c r="Y1281" i="2" s="1"/>
  <c r="AI1281" i="2" s="1"/>
  <c r="O1281" i="2"/>
  <c r="R1281" i="2"/>
  <c r="Z1281" i="2" s="1"/>
  <c r="AJ1281" i="2" s="1"/>
  <c r="M1281" i="2"/>
  <c r="AD1279" i="2"/>
  <c r="T1280" i="2"/>
  <c r="V1280" i="2"/>
  <c r="U1280" i="2"/>
  <c r="AE1280" i="2" s="1"/>
  <c r="X1280" i="2"/>
  <c r="AH1280" i="2" s="1"/>
  <c r="W1280" i="2"/>
  <c r="AG1280" i="2" s="1"/>
  <c r="K1282" i="2"/>
  <c r="AB1280" i="2" l="1"/>
  <c r="AV1279" i="2"/>
  <c r="BH1279" i="2" s="1"/>
  <c r="BD1279" i="2"/>
  <c r="AS1280" i="2"/>
  <c r="AR1280" i="2"/>
  <c r="BB1279" i="2"/>
  <c r="BC1279" i="2"/>
  <c r="S1282" i="2"/>
  <c r="AA1282" i="2"/>
  <c r="AK1282" i="2" s="1"/>
  <c r="AY1279" i="2"/>
  <c r="BA1279" i="2"/>
  <c r="AT1280" i="2"/>
  <c r="AN1280" i="2"/>
  <c r="AO1280" i="2"/>
  <c r="AQ1280" i="2"/>
  <c r="AP1280" i="2"/>
  <c r="AM1281" i="2"/>
  <c r="BG1280" i="2"/>
  <c r="AX1279" i="2"/>
  <c r="AZ1279" i="2"/>
  <c r="L1282" i="2"/>
  <c r="T1282" i="2" s="1"/>
  <c r="N1282" i="2"/>
  <c r="P1282" i="2"/>
  <c r="Q1282" i="2"/>
  <c r="Y1282" i="2" s="1"/>
  <c r="AI1282" i="2" s="1"/>
  <c r="O1282" i="2"/>
  <c r="W1282" i="2" s="1"/>
  <c r="R1282" i="2"/>
  <c r="Z1282" i="2" s="1"/>
  <c r="AJ1282" i="2" s="1"/>
  <c r="M1282" i="2"/>
  <c r="AD1280" i="2"/>
  <c r="AD1281" i="2"/>
  <c r="W1281" i="2"/>
  <c r="AG1281" i="2" s="1"/>
  <c r="AF1280" i="2"/>
  <c r="X1281" i="2"/>
  <c r="AH1281" i="2" s="1"/>
  <c r="U1281" i="2"/>
  <c r="AE1281" i="2" s="1"/>
  <c r="K1283" i="2"/>
  <c r="BD1280" i="2" l="1"/>
  <c r="AB1281" i="2"/>
  <c r="AV1280" i="2"/>
  <c r="AS1281" i="2"/>
  <c r="AR1281" i="2"/>
  <c r="BB1280" i="2"/>
  <c r="BC1280" i="2"/>
  <c r="S1283" i="2"/>
  <c r="AA1283" i="2"/>
  <c r="AK1283" i="2" s="1"/>
  <c r="AY1280" i="2"/>
  <c r="AT1281" i="2"/>
  <c r="AO1281" i="2"/>
  <c r="AP1281" i="2"/>
  <c r="AM1282" i="2"/>
  <c r="AN1281" i="2"/>
  <c r="AQ1281" i="2"/>
  <c r="BG1281" i="2"/>
  <c r="AX1280" i="2"/>
  <c r="BH1280" i="2"/>
  <c r="AZ1280" i="2"/>
  <c r="BA1280" i="2"/>
  <c r="L1283" i="2"/>
  <c r="N1283" i="2"/>
  <c r="V1283" i="2" s="1"/>
  <c r="P1283" i="2"/>
  <c r="Q1283" i="2"/>
  <c r="Y1283" i="2" s="1"/>
  <c r="AI1283" i="2" s="1"/>
  <c r="R1283" i="2"/>
  <c r="Z1283" i="2" s="1"/>
  <c r="AJ1283" i="2" s="1"/>
  <c r="O1283" i="2"/>
  <c r="M1283" i="2"/>
  <c r="U1283" i="2" s="1"/>
  <c r="X1282" i="2"/>
  <c r="AH1282" i="2" s="1"/>
  <c r="AG1282" i="2"/>
  <c r="V1282" i="2"/>
  <c r="AF1282" i="2" s="1"/>
  <c r="U1282" i="2"/>
  <c r="AE1282" i="2" s="1"/>
  <c r="AD1282" i="2"/>
  <c r="K1284" i="2"/>
  <c r="AV1281" i="2" l="1"/>
  <c r="BH1281" i="2" s="1"/>
  <c r="AB1282" i="2"/>
  <c r="AS1282" i="2"/>
  <c r="AR1282" i="2"/>
  <c r="BD1281" i="2"/>
  <c r="BB1281" i="2"/>
  <c r="BC1281" i="2"/>
  <c r="S1284" i="2"/>
  <c r="AA1284" i="2"/>
  <c r="AK1284" i="2" s="1"/>
  <c r="AZ1281" i="2"/>
  <c r="BA1281" i="2"/>
  <c r="AY1281" i="2"/>
  <c r="AX1281" i="2"/>
  <c r="AT1282" i="2"/>
  <c r="AO1282" i="2"/>
  <c r="AP1282" i="2"/>
  <c r="AM1283" i="2"/>
  <c r="AN1282" i="2"/>
  <c r="AQ1282" i="2"/>
  <c r="BG1282" i="2"/>
  <c r="L1284" i="2"/>
  <c r="T1284" i="2" s="1"/>
  <c r="N1284" i="2"/>
  <c r="P1284" i="2"/>
  <c r="X1284" i="2" s="1"/>
  <c r="Q1284" i="2"/>
  <c r="Y1284" i="2" s="1"/>
  <c r="AI1284" i="2" s="1"/>
  <c r="O1284" i="2"/>
  <c r="R1284" i="2"/>
  <c r="Z1284" i="2" s="1"/>
  <c r="AJ1284" i="2" s="1"/>
  <c r="M1284" i="2"/>
  <c r="X1283" i="2"/>
  <c r="AH1283" i="2" s="1"/>
  <c r="AF1283" i="2"/>
  <c r="AE1283" i="2"/>
  <c r="T1283" i="2"/>
  <c r="W1283" i="2"/>
  <c r="AG1283" i="2" s="1"/>
  <c r="K1285" i="2"/>
  <c r="AB1283" i="2" l="1"/>
  <c r="AV1282" i="2"/>
  <c r="BH1282" i="2" s="1"/>
  <c r="AS1283" i="2"/>
  <c r="AR1283" i="2"/>
  <c r="BD1282" i="2"/>
  <c r="BB1282" i="2"/>
  <c r="BC1282" i="2"/>
  <c r="S1285" i="2"/>
  <c r="AA1285" i="2"/>
  <c r="AK1285" i="2" s="1"/>
  <c r="AZ1282" i="2"/>
  <c r="AT1283" i="2"/>
  <c r="AM1284" i="2"/>
  <c r="AN1283" i="2"/>
  <c r="AQ1283" i="2"/>
  <c r="AO1283" i="2"/>
  <c r="AP1283" i="2"/>
  <c r="BG1283" i="2"/>
  <c r="BA1282" i="2"/>
  <c r="AY1282" i="2"/>
  <c r="AX1282" i="2"/>
  <c r="L1285" i="2"/>
  <c r="N1285" i="2"/>
  <c r="P1285" i="2"/>
  <c r="X1285" i="2" s="1"/>
  <c r="AH1285" i="2" s="1"/>
  <c r="Q1285" i="2"/>
  <c r="Y1285" i="2" s="1"/>
  <c r="AI1285" i="2" s="1"/>
  <c r="R1285" i="2"/>
  <c r="Z1285" i="2" s="1"/>
  <c r="AJ1285" i="2" s="1"/>
  <c r="O1285" i="2"/>
  <c r="M1285" i="2"/>
  <c r="AD1283" i="2"/>
  <c r="W1284" i="2"/>
  <c r="AG1284" i="2" s="1"/>
  <c r="AH1284" i="2"/>
  <c r="V1284" i="2"/>
  <c r="AF1284" i="2" s="1"/>
  <c r="U1284" i="2"/>
  <c r="AE1284" i="2" s="1"/>
  <c r="AD1284" i="2"/>
  <c r="K1286" i="2"/>
  <c r="AV1283" i="2" l="1"/>
  <c r="BH1283" i="2" s="1"/>
  <c r="AB1284" i="2"/>
  <c r="AS1284" i="2"/>
  <c r="AR1284" i="2"/>
  <c r="BD1283" i="2"/>
  <c r="BB1283" i="2"/>
  <c r="BC1283" i="2"/>
  <c r="S1286" i="2"/>
  <c r="AA1286" i="2"/>
  <c r="AK1286" i="2" s="1"/>
  <c r="AZ1283" i="2"/>
  <c r="AY1283" i="2"/>
  <c r="AX1283" i="2"/>
  <c r="AT1284" i="2"/>
  <c r="AQ1284" i="2"/>
  <c r="AO1284" i="2"/>
  <c r="AP1284" i="2"/>
  <c r="AM1285" i="2"/>
  <c r="AN1284" i="2"/>
  <c r="BG1284" i="2"/>
  <c r="BA1283" i="2"/>
  <c r="L1286" i="2"/>
  <c r="T1286" i="2" s="1"/>
  <c r="N1286" i="2"/>
  <c r="P1286" i="2"/>
  <c r="Q1286" i="2"/>
  <c r="Y1286" i="2" s="1"/>
  <c r="AI1286" i="2" s="1"/>
  <c r="O1286" i="2"/>
  <c r="W1286" i="2" s="1"/>
  <c r="R1286" i="2"/>
  <c r="Z1286" i="2" s="1"/>
  <c r="AJ1286" i="2" s="1"/>
  <c r="M1286" i="2"/>
  <c r="V1285" i="2"/>
  <c r="AF1285" i="2" s="1"/>
  <c r="U1285" i="2"/>
  <c r="AE1285" i="2" s="1"/>
  <c r="T1285" i="2"/>
  <c r="W1285" i="2"/>
  <c r="AG1285" i="2" s="1"/>
  <c r="K1287" i="2"/>
  <c r="AB1285" i="2" l="1"/>
  <c r="AV1284" i="2"/>
  <c r="BH1284" i="2" s="1"/>
  <c r="AS1285" i="2"/>
  <c r="AR1285" i="2"/>
  <c r="BB1284" i="2"/>
  <c r="BD1284" i="2"/>
  <c r="BC1284" i="2"/>
  <c r="S1287" i="2"/>
  <c r="AA1287" i="2"/>
  <c r="AK1287" i="2" s="1"/>
  <c r="AZ1284" i="2"/>
  <c r="AT1285" i="2"/>
  <c r="AN1285" i="2"/>
  <c r="AQ1285" i="2"/>
  <c r="AO1285" i="2"/>
  <c r="AP1285" i="2"/>
  <c r="AM1286" i="2"/>
  <c r="BG1285" i="2"/>
  <c r="AY1284" i="2"/>
  <c r="AX1284" i="2"/>
  <c r="BA1284" i="2"/>
  <c r="L1287" i="2"/>
  <c r="N1287" i="2"/>
  <c r="V1287" i="2" s="1"/>
  <c r="P1287" i="2"/>
  <c r="Q1287" i="2"/>
  <c r="Y1287" i="2" s="1"/>
  <c r="AI1287" i="2" s="1"/>
  <c r="R1287" i="2"/>
  <c r="Z1287" i="2" s="1"/>
  <c r="AJ1287" i="2" s="1"/>
  <c r="O1287" i="2"/>
  <c r="M1287" i="2"/>
  <c r="U1287" i="2" s="1"/>
  <c r="AD1285" i="2"/>
  <c r="X1286" i="2"/>
  <c r="AH1286" i="2" s="1"/>
  <c r="AG1286" i="2"/>
  <c r="V1286" i="2"/>
  <c r="AF1286" i="2" s="1"/>
  <c r="U1286" i="2"/>
  <c r="AE1286" i="2" s="1"/>
  <c r="AD1286" i="2"/>
  <c r="K1288" i="2"/>
  <c r="BD1285" i="2" l="1"/>
  <c r="AV1285" i="2"/>
  <c r="BH1285" i="2" s="1"/>
  <c r="AB1286" i="2"/>
  <c r="AS1286" i="2"/>
  <c r="AR1286" i="2"/>
  <c r="BB1285" i="2"/>
  <c r="BC1285" i="2"/>
  <c r="S1288" i="2"/>
  <c r="AA1288" i="2"/>
  <c r="AK1288" i="2" s="1"/>
  <c r="BA1285" i="2"/>
  <c r="AY1285" i="2"/>
  <c r="AT1286" i="2"/>
  <c r="AO1286" i="2"/>
  <c r="AP1286" i="2"/>
  <c r="AM1287" i="2"/>
  <c r="AN1286" i="2"/>
  <c r="AQ1286" i="2"/>
  <c r="BG1286" i="2"/>
  <c r="AX1285" i="2"/>
  <c r="AZ1285" i="2"/>
  <c r="L1288" i="2"/>
  <c r="T1288" i="2" s="1"/>
  <c r="N1288" i="2"/>
  <c r="P1288" i="2"/>
  <c r="X1288" i="2" s="1"/>
  <c r="Q1288" i="2"/>
  <c r="Y1288" i="2" s="1"/>
  <c r="AI1288" i="2" s="1"/>
  <c r="R1288" i="2"/>
  <c r="Z1288" i="2" s="1"/>
  <c r="AJ1288" i="2" s="1"/>
  <c r="O1288" i="2"/>
  <c r="M1288" i="2"/>
  <c r="X1287" i="2"/>
  <c r="AH1287" i="2" s="1"/>
  <c r="AF1287" i="2"/>
  <c r="AE1287" i="2"/>
  <c r="T1287" i="2"/>
  <c r="W1287" i="2"/>
  <c r="AG1287" i="2" s="1"/>
  <c r="K1289" i="2"/>
  <c r="BD1286" i="2" l="1"/>
  <c r="AV1286" i="2"/>
  <c r="BH1286" i="2" s="1"/>
  <c r="AB1287" i="2"/>
  <c r="BB1286" i="2"/>
  <c r="AS1287" i="2"/>
  <c r="AR1287" i="2"/>
  <c r="BC1286" i="2"/>
  <c r="S1289" i="2"/>
  <c r="AA1289" i="2"/>
  <c r="AK1289" i="2" s="1"/>
  <c r="AZ1286" i="2"/>
  <c r="BA1286" i="2"/>
  <c r="AY1286" i="2"/>
  <c r="AX1286" i="2"/>
  <c r="AT1287" i="2"/>
  <c r="AN1287" i="2"/>
  <c r="AM1288" i="2"/>
  <c r="AQ1287" i="2"/>
  <c r="AO1287" i="2"/>
  <c r="AP1287" i="2"/>
  <c r="BG1287" i="2"/>
  <c r="L1289" i="2"/>
  <c r="N1289" i="2"/>
  <c r="P1289" i="2"/>
  <c r="Q1289" i="2"/>
  <c r="Y1289" i="2" s="1"/>
  <c r="AI1289" i="2" s="1"/>
  <c r="R1289" i="2"/>
  <c r="Z1289" i="2" s="1"/>
  <c r="AJ1289" i="2" s="1"/>
  <c r="O1289" i="2"/>
  <c r="M1289" i="2"/>
  <c r="AD1287" i="2"/>
  <c r="W1288" i="2"/>
  <c r="AG1288" i="2" s="1"/>
  <c r="AH1288" i="2"/>
  <c r="V1288" i="2"/>
  <c r="AF1288" i="2" s="1"/>
  <c r="U1288" i="2"/>
  <c r="AE1288" i="2" s="1"/>
  <c r="AD1288" i="2"/>
  <c r="K1290" i="2"/>
  <c r="AV1287" i="2" l="1"/>
  <c r="BH1287" i="2" s="1"/>
  <c r="AB1288" i="2"/>
  <c r="AS1288" i="2"/>
  <c r="AR1288" i="2"/>
  <c r="BB1287" i="2"/>
  <c r="BC1287" i="2"/>
  <c r="BD1287" i="2"/>
  <c r="S1290" i="2"/>
  <c r="AA1290" i="2"/>
  <c r="AK1290" i="2" s="1"/>
  <c r="BA1287" i="2"/>
  <c r="AY1287" i="2"/>
  <c r="AT1288" i="2"/>
  <c r="AQ1288" i="2"/>
  <c r="AO1288" i="2"/>
  <c r="AP1288" i="2"/>
  <c r="AM1289" i="2"/>
  <c r="AN1288" i="2"/>
  <c r="BG1288" i="2"/>
  <c r="AZ1287" i="2"/>
  <c r="AX1287" i="2"/>
  <c r="L1290" i="2"/>
  <c r="T1290" i="2" s="1"/>
  <c r="N1290" i="2"/>
  <c r="V1290" i="2" s="1"/>
  <c r="P1290" i="2"/>
  <c r="Q1290" i="2"/>
  <c r="Y1290" i="2" s="1"/>
  <c r="AI1290" i="2" s="1"/>
  <c r="O1290" i="2"/>
  <c r="R1290" i="2"/>
  <c r="Z1290" i="2" s="1"/>
  <c r="AJ1290" i="2" s="1"/>
  <c r="M1290" i="2"/>
  <c r="X1289" i="2"/>
  <c r="AH1289" i="2" s="1"/>
  <c r="V1289" i="2"/>
  <c r="AF1289" i="2" s="1"/>
  <c r="U1289" i="2"/>
  <c r="AE1289" i="2" s="1"/>
  <c r="T1289" i="2"/>
  <c r="W1289" i="2"/>
  <c r="AG1289" i="2" s="1"/>
  <c r="K1291" i="2"/>
  <c r="BD1288" i="2" l="1"/>
  <c r="AV1288" i="2"/>
  <c r="BH1288" i="2" s="1"/>
  <c r="AB1289" i="2"/>
  <c r="AR1289" i="2"/>
  <c r="AS1289" i="2"/>
  <c r="BB1288" i="2"/>
  <c r="BC1288" i="2"/>
  <c r="S1291" i="2"/>
  <c r="AA1291" i="2"/>
  <c r="AK1291" i="2" s="1"/>
  <c r="BA1288" i="2"/>
  <c r="AY1288" i="2"/>
  <c r="AX1288" i="2"/>
  <c r="AT1289" i="2"/>
  <c r="AN1289" i="2"/>
  <c r="AQ1289" i="2"/>
  <c r="AO1289" i="2"/>
  <c r="AP1289" i="2"/>
  <c r="AM1290" i="2"/>
  <c r="BG1289" i="2"/>
  <c r="AZ1288" i="2"/>
  <c r="L1291" i="2"/>
  <c r="T1291" i="2" s="1"/>
  <c r="N1291" i="2"/>
  <c r="V1291" i="2" s="1"/>
  <c r="AF1291" i="2" s="1"/>
  <c r="P1291" i="2"/>
  <c r="Q1291" i="2"/>
  <c r="Y1291" i="2" s="1"/>
  <c r="AI1291" i="2" s="1"/>
  <c r="R1291" i="2"/>
  <c r="Z1291" i="2" s="1"/>
  <c r="AJ1291" i="2" s="1"/>
  <c r="O1291" i="2"/>
  <c r="M1291" i="2"/>
  <c r="AD1289" i="2"/>
  <c r="U1290" i="2"/>
  <c r="AE1290" i="2" s="1"/>
  <c r="AF1290" i="2"/>
  <c r="X1290" i="2"/>
  <c r="AH1290" i="2" s="1"/>
  <c r="W1290" i="2"/>
  <c r="AG1290" i="2" s="1"/>
  <c r="AD1290" i="2"/>
  <c r="K1292" i="2"/>
  <c r="BD1289" i="2" l="1"/>
  <c r="AV1289" i="2"/>
  <c r="BH1289" i="2" s="1"/>
  <c r="AB1290" i="2"/>
  <c r="BC1289" i="2"/>
  <c r="AR1290" i="2"/>
  <c r="AS1290" i="2"/>
  <c r="BB1289" i="2"/>
  <c r="S1292" i="2"/>
  <c r="AA1292" i="2"/>
  <c r="AK1292" i="2" s="1"/>
  <c r="AZ1289" i="2"/>
  <c r="AY1289" i="2"/>
  <c r="BA1289" i="2"/>
  <c r="AT1290" i="2"/>
  <c r="AQ1290" i="2"/>
  <c r="AO1290" i="2"/>
  <c r="AP1290" i="2"/>
  <c r="AM1291" i="2"/>
  <c r="AN1290" i="2"/>
  <c r="BG1290" i="2"/>
  <c r="AX1289" i="2"/>
  <c r="L1292" i="2"/>
  <c r="T1292" i="2" s="1"/>
  <c r="N1292" i="2"/>
  <c r="P1292" i="2"/>
  <c r="X1292" i="2" s="1"/>
  <c r="Q1292" i="2"/>
  <c r="Y1292" i="2" s="1"/>
  <c r="AI1292" i="2" s="1"/>
  <c r="R1292" i="2"/>
  <c r="Z1292" i="2" s="1"/>
  <c r="AJ1292" i="2" s="1"/>
  <c r="O1292" i="2"/>
  <c r="M1292" i="2"/>
  <c r="W1291" i="2"/>
  <c r="AG1291" i="2" s="1"/>
  <c r="AD1291" i="2"/>
  <c r="X1291" i="2"/>
  <c r="AH1291" i="2" s="1"/>
  <c r="U1291" i="2"/>
  <c r="AE1291" i="2" s="1"/>
  <c r="K1293" i="2"/>
  <c r="BD1290" i="2" l="1"/>
  <c r="AV1290" i="2"/>
  <c r="BH1290" i="2" s="1"/>
  <c r="AB1291" i="2"/>
  <c r="AS1291" i="2"/>
  <c r="AR1291" i="2"/>
  <c r="BC1290" i="2"/>
  <c r="BB1290" i="2"/>
  <c r="S1293" i="2"/>
  <c r="AA1293" i="2"/>
  <c r="AK1293" i="2" s="1"/>
  <c r="BA1290" i="2"/>
  <c r="AX1290" i="2"/>
  <c r="AT1291" i="2"/>
  <c r="AO1291" i="2"/>
  <c r="AP1291" i="2"/>
  <c r="AM1292" i="2"/>
  <c r="AN1291" i="2"/>
  <c r="AQ1291" i="2"/>
  <c r="BG1291" i="2"/>
  <c r="AZ1290" i="2"/>
  <c r="AY1290" i="2"/>
  <c r="L1293" i="2"/>
  <c r="T1293" i="2" s="1"/>
  <c r="N1293" i="2"/>
  <c r="V1293" i="2" s="1"/>
  <c r="P1293" i="2"/>
  <c r="Q1293" i="2"/>
  <c r="Y1293" i="2" s="1"/>
  <c r="AI1293" i="2" s="1"/>
  <c r="R1293" i="2"/>
  <c r="Z1293" i="2" s="1"/>
  <c r="AJ1293" i="2" s="1"/>
  <c r="O1293" i="2"/>
  <c r="M1293" i="2"/>
  <c r="U1293" i="2" s="1"/>
  <c r="W1292" i="2"/>
  <c r="AG1292" i="2" s="1"/>
  <c r="AH1292" i="2"/>
  <c r="V1292" i="2"/>
  <c r="AF1292" i="2" s="1"/>
  <c r="U1292" i="2"/>
  <c r="AE1292" i="2" s="1"/>
  <c r="AD1292" i="2"/>
  <c r="K1294" i="2"/>
  <c r="BD1291" i="2" l="1"/>
  <c r="AV1291" i="2"/>
  <c r="BH1291" i="2" s="1"/>
  <c r="AB1292" i="2"/>
  <c r="AS1292" i="2"/>
  <c r="AR1292" i="2"/>
  <c r="BB1291" i="2"/>
  <c r="BC1291" i="2"/>
  <c r="S1294" i="2"/>
  <c r="AA1294" i="2"/>
  <c r="AK1294" i="2" s="1"/>
  <c r="BA1291" i="2"/>
  <c r="AY1291" i="2"/>
  <c r="AX1291" i="2"/>
  <c r="AT1292" i="2"/>
  <c r="AQ1292" i="2"/>
  <c r="AO1292" i="2"/>
  <c r="AP1292" i="2"/>
  <c r="AM1293" i="2"/>
  <c r="AN1292" i="2"/>
  <c r="BG1292" i="2"/>
  <c r="AZ1291" i="2"/>
  <c r="L1294" i="2"/>
  <c r="T1294" i="2" s="1"/>
  <c r="N1294" i="2"/>
  <c r="P1294" i="2"/>
  <c r="Q1294" i="2"/>
  <c r="Y1294" i="2" s="1"/>
  <c r="AI1294" i="2" s="1"/>
  <c r="O1294" i="2"/>
  <c r="R1294" i="2"/>
  <c r="Z1294" i="2" s="1"/>
  <c r="AJ1294" i="2" s="1"/>
  <c r="M1294" i="2"/>
  <c r="AD1293" i="2"/>
  <c r="X1293" i="2"/>
  <c r="AH1293" i="2" s="1"/>
  <c r="AF1293" i="2"/>
  <c r="AE1293" i="2"/>
  <c r="W1293" i="2"/>
  <c r="AG1293" i="2" s="1"/>
  <c r="K1295" i="2"/>
  <c r="BD1292" i="2" l="1"/>
  <c r="AV1292" i="2"/>
  <c r="BH1292" i="2" s="1"/>
  <c r="AB1293" i="2"/>
  <c r="AS1293" i="2"/>
  <c r="AR1293" i="2"/>
  <c r="BB1292" i="2"/>
  <c r="BC1292" i="2"/>
  <c r="S1295" i="2"/>
  <c r="AA1295" i="2"/>
  <c r="AK1295" i="2" s="1"/>
  <c r="AZ1292" i="2"/>
  <c r="AT1293" i="2"/>
  <c r="AQ1293" i="2"/>
  <c r="AO1293" i="2"/>
  <c r="AP1293" i="2"/>
  <c r="AM1294" i="2"/>
  <c r="AN1293" i="2"/>
  <c r="BG1293" i="2"/>
  <c r="AY1292" i="2"/>
  <c r="AX1292" i="2"/>
  <c r="BA1292" i="2"/>
  <c r="L1295" i="2"/>
  <c r="T1295" i="2" s="1"/>
  <c r="N1295" i="2"/>
  <c r="P1295" i="2"/>
  <c r="X1295" i="2" s="1"/>
  <c r="Q1295" i="2"/>
  <c r="Y1295" i="2" s="1"/>
  <c r="AI1295" i="2" s="1"/>
  <c r="R1295" i="2"/>
  <c r="Z1295" i="2" s="1"/>
  <c r="AJ1295" i="2" s="1"/>
  <c r="O1295" i="2"/>
  <c r="M1295" i="2"/>
  <c r="X1294" i="2"/>
  <c r="AH1294" i="2" s="1"/>
  <c r="W1294" i="2"/>
  <c r="AG1294" i="2" s="1"/>
  <c r="V1294" i="2"/>
  <c r="AF1294" i="2" s="1"/>
  <c r="U1294" i="2"/>
  <c r="AE1294" i="2" s="1"/>
  <c r="AD1294" i="2"/>
  <c r="K1296" i="2"/>
  <c r="BD1293" i="2" l="1"/>
  <c r="AV1293" i="2"/>
  <c r="BH1293" i="2" s="1"/>
  <c r="AB1294" i="2"/>
  <c r="BB1293" i="2"/>
  <c r="AS1294" i="2"/>
  <c r="AR1294" i="2"/>
  <c r="BC1293" i="2"/>
  <c r="S1296" i="2"/>
  <c r="AA1296" i="2"/>
  <c r="AK1296" i="2"/>
  <c r="AY1293" i="2"/>
  <c r="BA1293" i="2"/>
  <c r="AZ1293" i="2"/>
  <c r="AX1293" i="2"/>
  <c r="AT1294" i="2"/>
  <c r="AO1294" i="2"/>
  <c r="AP1294" i="2"/>
  <c r="AM1295" i="2"/>
  <c r="AN1294" i="2"/>
  <c r="AQ1294" i="2"/>
  <c r="BG1294" i="2"/>
  <c r="L1296" i="2"/>
  <c r="N1296" i="2"/>
  <c r="P1296" i="2"/>
  <c r="Q1296" i="2"/>
  <c r="Y1296" i="2" s="1"/>
  <c r="AI1296" i="2" s="1"/>
  <c r="R1296" i="2"/>
  <c r="Z1296" i="2" s="1"/>
  <c r="AJ1296" i="2" s="1"/>
  <c r="O1296" i="2"/>
  <c r="W1296" i="2" s="1"/>
  <c r="M1296" i="2"/>
  <c r="V1295" i="2"/>
  <c r="AF1295" i="2" s="1"/>
  <c r="U1295" i="2"/>
  <c r="AE1295" i="2" s="1"/>
  <c r="AH1295" i="2"/>
  <c r="W1295" i="2"/>
  <c r="AG1295" i="2" s="1"/>
  <c r="AD1295" i="2"/>
  <c r="K1297" i="2"/>
  <c r="AV1294" i="2" l="1"/>
  <c r="BH1294" i="2" s="1"/>
  <c r="AB1295" i="2"/>
  <c r="AS1295" i="2"/>
  <c r="AR1295" i="2"/>
  <c r="BB1294" i="2"/>
  <c r="BD1294" i="2"/>
  <c r="BC1294" i="2"/>
  <c r="S1297" i="2"/>
  <c r="AA1297" i="2"/>
  <c r="AK1297" i="2" s="1"/>
  <c r="AZ1294" i="2"/>
  <c r="AT1295" i="2"/>
  <c r="AN1295" i="2"/>
  <c r="AQ1295" i="2"/>
  <c r="AM1296" i="2"/>
  <c r="AO1295" i="2"/>
  <c r="AP1295" i="2"/>
  <c r="BG1295" i="2"/>
  <c r="BA1294" i="2"/>
  <c r="AY1294" i="2"/>
  <c r="AX1294" i="2"/>
  <c r="L1297" i="2"/>
  <c r="N1297" i="2"/>
  <c r="V1297" i="2" s="1"/>
  <c r="AF1297" i="2" s="1"/>
  <c r="P1297" i="2"/>
  <c r="X1297" i="2" s="1"/>
  <c r="AH1297" i="2" s="1"/>
  <c r="Q1297" i="2"/>
  <c r="Y1297" i="2" s="1"/>
  <c r="AI1297" i="2" s="1"/>
  <c r="R1297" i="2"/>
  <c r="Z1297" i="2" s="1"/>
  <c r="AJ1297" i="2" s="1"/>
  <c r="O1297" i="2"/>
  <c r="W1297" i="2" s="1"/>
  <c r="AG1297" i="2" s="1"/>
  <c r="M1297" i="2"/>
  <c r="X1296" i="2"/>
  <c r="AH1296" i="2" s="1"/>
  <c r="AG1296" i="2"/>
  <c r="T1296" i="2"/>
  <c r="V1296" i="2"/>
  <c r="AF1296" i="2" s="1"/>
  <c r="U1296" i="2"/>
  <c r="AE1296" i="2" s="1"/>
  <c r="K1298" i="2"/>
  <c r="BD1295" i="2" l="1"/>
  <c r="AV1295" i="2"/>
  <c r="BH1295" i="2" s="1"/>
  <c r="AB1296" i="2"/>
  <c r="BB1295" i="2"/>
  <c r="AS1296" i="2"/>
  <c r="AR1296" i="2"/>
  <c r="BC1295" i="2"/>
  <c r="S1298" i="2"/>
  <c r="AA1298" i="2"/>
  <c r="AK1298" i="2" s="1"/>
  <c r="BA1295" i="2"/>
  <c r="AZ1295" i="2"/>
  <c r="AY1295" i="2"/>
  <c r="AX1295" i="2"/>
  <c r="AT1296" i="2"/>
  <c r="BD1296" i="2" s="1"/>
  <c r="AQ1296" i="2"/>
  <c r="AM1297" i="2"/>
  <c r="AO1296" i="2"/>
  <c r="AP1296" i="2"/>
  <c r="AN1296" i="2"/>
  <c r="BG1296" i="2"/>
  <c r="L1298" i="2"/>
  <c r="N1298" i="2"/>
  <c r="P1298" i="2"/>
  <c r="Q1298" i="2"/>
  <c r="Y1298" i="2" s="1"/>
  <c r="AI1298" i="2" s="1"/>
  <c r="O1298" i="2"/>
  <c r="R1298" i="2"/>
  <c r="Z1298" i="2" s="1"/>
  <c r="AJ1298" i="2" s="1"/>
  <c r="M1298" i="2"/>
  <c r="AD1296" i="2"/>
  <c r="U1297" i="2"/>
  <c r="AE1297" i="2" s="1"/>
  <c r="T1297" i="2"/>
  <c r="K1299" i="2"/>
  <c r="AB1297" i="2" l="1"/>
  <c r="AV1296" i="2"/>
  <c r="BH1296" i="2" s="1"/>
  <c r="AS1297" i="2"/>
  <c r="AR1297" i="2"/>
  <c r="BB1296" i="2"/>
  <c r="BC1296" i="2"/>
  <c r="S1299" i="2"/>
  <c r="AA1299" i="2"/>
  <c r="AK1299" i="2" s="1"/>
  <c r="AY1296" i="2"/>
  <c r="AT1297" i="2"/>
  <c r="AN1297" i="2"/>
  <c r="AM1298" i="2"/>
  <c r="AQ1297" i="2"/>
  <c r="AO1297" i="2"/>
  <c r="AP1297" i="2"/>
  <c r="BG1297" i="2"/>
  <c r="AX1296" i="2"/>
  <c r="BA1296" i="2"/>
  <c r="AZ1296" i="2"/>
  <c r="L1299" i="2"/>
  <c r="N1299" i="2"/>
  <c r="P1299" i="2"/>
  <c r="X1299" i="2" s="1"/>
  <c r="AH1299" i="2" s="1"/>
  <c r="Q1299" i="2"/>
  <c r="Y1299" i="2" s="1"/>
  <c r="AI1299" i="2" s="1"/>
  <c r="R1299" i="2"/>
  <c r="Z1299" i="2" s="1"/>
  <c r="AJ1299" i="2" s="1"/>
  <c r="O1299" i="2"/>
  <c r="M1299" i="2"/>
  <c r="AD1297" i="2"/>
  <c r="T1298" i="2"/>
  <c r="V1298" i="2"/>
  <c r="AF1298" i="2" s="1"/>
  <c r="U1298" i="2"/>
  <c r="AE1298" i="2" s="1"/>
  <c r="X1298" i="2"/>
  <c r="AH1298" i="2" s="1"/>
  <c r="W1298" i="2"/>
  <c r="AG1298" i="2" s="1"/>
  <c r="K1300" i="2"/>
  <c r="AV1297" i="2" l="1"/>
  <c r="BH1297" i="2" s="1"/>
  <c r="AB1298" i="2"/>
  <c r="BD1297" i="2"/>
  <c r="AS1298" i="2"/>
  <c r="AR1298" i="2"/>
  <c r="BB1297" i="2"/>
  <c r="BC1297" i="2"/>
  <c r="S1300" i="2"/>
  <c r="AA1300" i="2"/>
  <c r="AK1300" i="2" s="1"/>
  <c r="BA1297" i="2"/>
  <c r="AT1298" i="2"/>
  <c r="AO1298" i="2"/>
  <c r="AP1298" i="2"/>
  <c r="AM1299" i="2"/>
  <c r="AN1298" i="2"/>
  <c r="AQ1298" i="2"/>
  <c r="BG1298" i="2"/>
  <c r="AZ1297" i="2"/>
  <c r="AX1297" i="2"/>
  <c r="AY1297" i="2"/>
  <c r="L1300" i="2"/>
  <c r="N1300" i="2"/>
  <c r="P1300" i="2"/>
  <c r="Q1300" i="2"/>
  <c r="Y1300" i="2" s="1"/>
  <c r="AI1300" i="2" s="1"/>
  <c r="R1300" i="2"/>
  <c r="Z1300" i="2" s="1"/>
  <c r="AJ1300" i="2" s="1"/>
  <c r="O1300" i="2"/>
  <c r="M1300" i="2"/>
  <c r="AD1298" i="2"/>
  <c r="T1299" i="2"/>
  <c r="W1299" i="2"/>
  <c r="AG1299" i="2" s="1"/>
  <c r="V1299" i="2"/>
  <c r="AF1299" i="2" s="1"/>
  <c r="U1299" i="2"/>
  <c r="AE1299" i="2" s="1"/>
  <c r="K1301" i="2"/>
  <c r="BB1298" i="2" l="1"/>
  <c r="BC1298" i="2"/>
  <c r="BD1298" i="2"/>
  <c r="AB1299" i="2"/>
  <c r="AV1298" i="2"/>
  <c r="BH1298" i="2" s="1"/>
  <c r="AR1299" i="2"/>
  <c r="AS1299" i="2"/>
  <c r="S1301" i="2"/>
  <c r="AA1301" i="2"/>
  <c r="AK1301" i="2" s="1"/>
  <c r="AZ1298" i="2"/>
  <c r="AY1298" i="2"/>
  <c r="BA1298" i="2"/>
  <c r="AX1298" i="2"/>
  <c r="AT1299" i="2"/>
  <c r="AN1299" i="2"/>
  <c r="AQ1299" i="2"/>
  <c r="AO1299" i="2"/>
  <c r="AP1299" i="2"/>
  <c r="AM1300" i="2"/>
  <c r="BG1299" i="2"/>
  <c r="L1301" i="2"/>
  <c r="T1301" i="2" s="1"/>
  <c r="N1301" i="2"/>
  <c r="P1301" i="2"/>
  <c r="X1301" i="2" s="1"/>
  <c r="AH1301" i="2" s="1"/>
  <c r="Q1301" i="2"/>
  <c r="Y1301" i="2" s="1"/>
  <c r="AI1301" i="2" s="1"/>
  <c r="R1301" i="2"/>
  <c r="Z1301" i="2" s="1"/>
  <c r="AJ1301" i="2" s="1"/>
  <c r="O1301" i="2"/>
  <c r="M1301" i="2"/>
  <c r="AD1299" i="2"/>
  <c r="T1300" i="2"/>
  <c r="V1300" i="2"/>
  <c r="AF1300" i="2" s="1"/>
  <c r="U1300" i="2"/>
  <c r="AE1300" i="2" s="1"/>
  <c r="X1300" i="2"/>
  <c r="AH1300" i="2" s="1"/>
  <c r="W1300" i="2"/>
  <c r="AG1300" i="2" s="1"/>
  <c r="K1302" i="2"/>
  <c r="BD1299" i="2" l="1"/>
  <c r="AV1299" i="2"/>
  <c r="BH1299" i="2" s="1"/>
  <c r="AB1300" i="2"/>
  <c r="BC1299" i="2"/>
  <c r="AS1300" i="2"/>
  <c r="AR1300" i="2"/>
  <c r="BB1299" i="2"/>
  <c r="S1302" i="2"/>
  <c r="AA1302" i="2"/>
  <c r="AK1302" i="2" s="1"/>
  <c r="BA1299" i="2"/>
  <c r="AY1299" i="2"/>
  <c r="AT1300" i="2"/>
  <c r="BD1300" i="2" s="1"/>
  <c r="AO1300" i="2"/>
  <c r="AP1300" i="2"/>
  <c r="AM1301" i="2"/>
  <c r="AN1300" i="2"/>
  <c r="AQ1300" i="2"/>
  <c r="BG1300" i="2"/>
  <c r="AX1299" i="2"/>
  <c r="AZ1299" i="2"/>
  <c r="L1302" i="2"/>
  <c r="N1302" i="2"/>
  <c r="P1302" i="2"/>
  <c r="Q1302" i="2"/>
  <c r="Y1302" i="2" s="1"/>
  <c r="AI1302" i="2" s="1"/>
  <c r="O1302" i="2"/>
  <c r="R1302" i="2"/>
  <c r="Z1302" i="2" s="1"/>
  <c r="AJ1302" i="2" s="1"/>
  <c r="M1302" i="2"/>
  <c r="AD1300" i="2"/>
  <c r="V1301" i="2"/>
  <c r="AF1301" i="2" s="1"/>
  <c r="U1301" i="2"/>
  <c r="AE1301" i="2" s="1"/>
  <c r="W1301" i="2"/>
  <c r="AG1301" i="2" s="1"/>
  <c r="AD1301" i="2"/>
  <c r="K1303" i="2"/>
  <c r="BB1300" i="2" l="1"/>
  <c r="BC1300" i="2"/>
  <c r="AV1300" i="2"/>
  <c r="BH1300" i="2" s="1"/>
  <c r="AB1301" i="2"/>
  <c r="AR1301" i="2"/>
  <c r="AS1301" i="2"/>
  <c r="S1303" i="2"/>
  <c r="AA1303" i="2"/>
  <c r="AK1303" i="2" s="1"/>
  <c r="AZ1300" i="2"/>
  <c r="BA1300" i="2"/>
  <c r="AY1300" i="2"/>
  <c r="AX1300" i="2"/>
  <c r="AT1301" i="2"/>
  <c r="AN1301" i="2"/>
  <c r="AQ1301" i="2"/>
  <c r="AM1302" i="2"/>
  <c r="AO1301" i="2"/>
  <c r="AP1301" i="2"/>
  <c r="BG1301" i="2"/>
  <c r="L1303" i="2"/>
  <c r="N1303" i="2"/>
  <c r="V1303" i="2" s="1"/>
  <c r="AF1303" i="2" s="1"/>
  <c r="P1303" i="2"/>
  <c r="X1303" i="2" s="1"/>
  <c r="AH1303" i="2" s="1"/>
  <c r="Q1303" i="2"/>
  <c r="Y1303" i="2" s="1"/>
  <c r="AI1303" i="2" s="1"/>
  <c r="R1303" i="2"/>
  <c r="Z1303" i="2" s="1"/>
  <c r="AJ1303" i="2" s="1"/>
  <c r="O1303" i="2"/>
  <c r="W1303" i="2" s="1"/>
  <c r="AG1303" i="2" s="1"/>
  <c r="M1303" i="2"/>
  <c r="T1302" i="2"/>
  <c r="V1302" i="2"/>
  <c r="AF1302" i="2" s="1"/>
  <c r="U1302" i="2"/>
  <c r="AE1302" i="2" s="1"/>
  <c r="X1302" i="2"/>
  <c r="AH1302" i="2" s="1"/>
  <c r="W1302" i="2"/>
  <c r="AG1302" i="2" s="1"/>
  <c r="K1304" i="2"/>
  <c r="BD1301" i="2" l="1"/>
  <c r="AB1302" i="2"/>
  <c r="AV1301" i="2"/>
  <c r="BH1301" i="2" s="1"/>
  <c r="AS1302" i="2"/>
  <c r="AR1302" i="2"/>
  <c r="BC1301" i="2"/>
  <c r="BB1301" i="2"/>
  <c r="S1304" i="2"/>
  <c r="AA1304" i="2"/>
  <c r="AK1304" i="2" s="1"/>
  <c r="BA1301" i="2"/>
  <c r="AT1302" i="2"/>
  <c r="AN1302" i="2"/>
  <c r="AQ1302" i="2"/>
  <c r="AM1303" i="2"/>
  <c r="AO1302" i="2"/>
  <c r="AP1302" i="2"/>
  <c r="BG1302" i="2"/>
  <c r="AZ1301" i="2"/>
  <c r="AX1301" i="2"/>
  <c r="AY1301" i="2"/>
  <c r="L1304" i="2"/>
  <c r="N1304" i="2"/>
  <c r="P1304" i="2"/>
  <c r="Q1304" i="2"/>
  <c r="Y1304" i="2" s="1"/>
  <c r="AI1304" i="2" s="1"/>
  <c r="R1304" i="2"/>
  <c r="Z1304" i="2" s="1"/>
  <c r="AJ1304" i="2" s="1"/>
  <c r="O1304" i="2"/>
  <c r="M1304" i="2"/>
  <c r="AD1302" i="2"/>
  <c r="U1303" i="2"/>
  <c r="AE1303" i="2" s="1"/>
  <c r="T1303" i="2"/>
  <c r="K1305" i="2"/>
  <c r="AB1303" i="2" l="1"/>
  <c r="AV1302" i="2"/>
  <c r="BH1302" i="2" s="1"/>
  <c r="BD1302" i="2"/>
  <c r="BB1302" i="2"/>
  <c r="AR1303" i="2"/>
  <c r="AS1303" i="2"/>
  <c r="BC1302" i="2"/>
  <c r="S1305" i="2"/>
  <c r="AA1305" i="2"/>
  <c r="AK1305" i="2" s="1"/>
  <c r="AT1303" i="2"/>
  <c r="AO1303" i="2"/>
  <c r="AP1303" i="2"/>
  <c r="AM1304" i="2"/>
  <c r="AN1303" i="2"/>
  <c r="AQ1303" i="2"/>
  <c r="BG1303" i="2"/>
  <c r="BA1302" i="2"/>
  <c r="AZ1302" i="2"/>
  <c r="AX1302" i="2"/>
  <c r="AY1302" i="2"/>
  <c r="L1305" i="2"/>
  <c r="N1305" i="2"/>
  <c r="V1305" i="2" s="1"/>
  <c r="P1305" i="2"/>
  <c r="Q1305" i="2"/>
  <c r="Y1305" i="2" s="1"/>
  <c r="AI1305" i="2" s="1"/>
  <c r="R1305" i="2"/>
  <c r="Z1305" i="2" s="1"/>
  <c r="AJ1305" i="2" s="1"/>
  <c r="O1305" i="2"/>
  <c r="M1305" i="2"/>
  <c r="AD1303" i="2"/>
  <c r="X1304" i="2"/>
  <c r="AH1304" i="2" s="1"/>
  <c r="W1304" i="2"/>
  <c r="AG1304" i="2" s="1"/>
  <c r="T1304" i="2"/>
  <c r="V1304" i="2"/>
  <c r="AF1304" i="2" s="1"/>
  <c r="U1304" i="2"/>
  <c r="AE1304" i="2" s="1"/>
  <c r="K1306" i="2"/>
  <c r="AB1304" i="2" l="1"/>
  <c r="AV1303" i="2"/>
  <c r="BH1303" i="2" s="1"/>
  <c r="AR1304" i="2"/>
  <c r="AS1304" i="2"/>
  <c r="BC1303" i="2"/>
  <c r="BD1303" i="2"/>
  <c r="BB1303" i="2"/>
  <c r="S1306" i="2"/>
  <c r="AA1306" i="2"/>
  <c r="AK1306" i="2" s="1"/>
  <c r="AT1304" i="2"/>
  <c r="AQ1304" i="2"/>
  <c r="AO1304" i="2"/>
  <c r="AP1304" i="2"/>
  <c r="AM1305" i="2"/>
  <c r="AN1304" i="2"/>
  <c r="BG1304" i="2"/>
  <c r="AZ1303" i="2"/>
  <c r="BA1303" i="2"/>
  <c r="AY1303" i="2"/>
  <c r="AX1303" i="2"/>
  <c r="L1306" i="2"/>
  <c r="T1306" i="2" s="1"/>
  <c r="N1306" i="2"/>
  <c r="P1306" i="2"/>
  <c r="Q1306" i="2"/>
  <c r="Y1306" i="2" s="1"/>
  <c r="AI1306" i="2" s="1"/>
  <c r="O1306" i="2"/>
  <c r="R1306" i="2"/>
  <c r="Z1306" i="2" s="1"/>
  <c r="AJ1306" i="2" s="1"/>
  <c r="M1306" i="2"/>
  <c r="AD1304" i="2"/>
  <c r="X1305" i="2"/>
  <c r="AH1305" i="2" s="1"/>
  <c r="U1305" i="2"/>
  <c r="AE1305" i="2" s="1"/>
  <c r="AF1305" i="2"/>
  <c r="T1305" i="2"/>
  <c r="W1305" i="2"/>
  <c r="AG1305" i="2" s="1"/>
  <c r="K1307" i="2"/>
  <c r="BD1304" i="2" l="1"/>
  <c r="AB1305" i="2"/>
  <c r="AV1304" i="2"/>
  <c r="BH1304" i="2" s="1"/>
  <c r="BC1304" i="2"/>
  <c r="AR1305" i="2"/>
  <c r="AS1305" i="2"/>
  <c r="BB1304" i="2"/>
  <c r="S1307" i="2"/>
  <c r="AA1307" i="2"/>
  <c r="AK1307" i="2" s="1"/>
  <c r="AZ1304" i="2"/>
  <c r="AY1304" i="2"/>
  <c r="BA1304" i="2"/>
  <c r="AX1304" i="2"/>
  <c r="AT1305" i="2"/>
  <c r="AO1305" i="2"/>
  <c r="AP1305" i="2"/>
  <c r="AM1306" i="2"/>
  <c r="AN1305" i="2"/>
  <c r="AQ1305" i="2"/>
  <c r="BG1305" i="2"/>
  <c r="L1307" i="2"/>
  <c r="N1307" i="2"/>
  <c r="P1307" i="2"/>
  <c r="Q1307" i="2"/>
  <c r="Y1307" i="2" s="1"/>
  <c r="AI1307" i="2" s="1"/>
  <c r="R1307" i="2"/>
  <c r="Z1307" i="2" s="1"/>
  <c r="AJ1307" i="2" s="1"/>
  <c r="O1307" i="2"/>
  <c r="M1307" i="2"/>
  <c r="AD1305" i="2"/>
  <c r="V1306" i="2"/>
  <c r="AF1306" i="2" s="1"/>
  <c r="U1306" i="2"/>
  <c r="AE1306" i="2" s="1"/>
  <c r="X1306" i="2"/>
  <c r="AH1306" i="2" s="1"/>
  <c r="W1306" i="2"/>
  <c r="AG1306" i="2" s="1"/>
  <c r="AD1306" i="2"/>
  <c r="K1308" i="2"/>
  <c r="AV1305" i="2" l="1"/>
  <c r="BH1305" i="2" s="1"/>
  <c r="AB1306" i="2"/>
  <c r="AS1306" i="2"/>
  <c r="AR1306" i="2"/>
  <c r="BC1305" i="2"/>
  <c r="BB1305" i="2"/>
  <c r="BD1305" i="2"/>
  <c r="S1308" i="2"/>
  <c r="AA1308" i="2"/>
  <c r="AK1308" i="2"/>
  <c r="AZ1305" i="2"/>
  <c r="AT1306" i="2"/>
  <c r="AN1306" i="2"/>
  <c r="AM1307" i="2"/>
  <c r="AQ1306" i="2"/>
  <c r="AO1306" i="2"/>
  <c r="AP1306" i="2"/>
  <c r="BG1306" i="2"/>
  <c r="BA1305" i="2"/>
  <c r="AY1305" i="2"/>
  <c r="AX1305" i="2"/>
  <c r="L1308" i="2"/>
  <c r="T1308" i="2" s="1"/>
  <c r="N1308" i="2"/>
  <c r="P1308" i="2"/>
  <c r="Q1308" i="2"/>
  <c r="Y1308" i="2" s="1"/>
  <c r="AI1308" i="2" s="1"/>
  <c r="R1308" i="2"/>
  <c r="Z1308" i="2" s="1"/>
  <c r="AJ1308" i="2" s="1"/>
  <c r="O1308" i="2"/>
  <c r="M1308" i="2"/>
  <c r="U1308" i="2" s="1"/>
  <c r="T1307" i="2"/>
  <c r="W1307" i="2"/>
  <c r="AG1307" i="2" s="1"/>
  <c r="X1307" i="2"/>
  <c r="AH1307" i="2" s="1"/>
  <c r="V1307" i="2"/>
  <c r="AF1307" i="2" s="1"/>
  <c r="U1307" i="2"/>
  <c r="AE1307" i="2" s="1"/>
  <c r="K1309" i="2"/>
  <c r="BD1306" i="2" l="1"/>
  <c r="AB1307" i="2"/>
  <c r="AV1306" i="2"/>
  <c r="BH1306" i="2" s="1"/>
  <c r="BB1306" i="2"/>
  <c r="AS1307" i="2"/>
  <c r="AR1307" i="2"/>
  <c r="BC1306" i="2"/>
  <c r="S1309" i="2"/>
  <c r="AA1309" i="2"/>
  <c r="AK1309" i="2" s="1"/>
  <c r="BA1306" i="2"/>
  <c r="AT1307" i="2"/>
  <c r="AM1308" i="2"/>
  <c r="AN1307" i="2"/>
  <c r="AQ1307" i="2"/>
  <c r="AO1307" i="2"/>
  <c r="AP1307" i="2"/>
  <c r="BG1307" i="2"/>
  <c r="AZ1306" i="2"/>
  <c r="AX1306" i="2"/>
  <c r="AY1306" i="2"/>
  <c r="L1309" i="2"/>
  <c r="T1309" i="2" s="1"/>
  <c r="N1309" i="2"/>
  <c r="V1309" i="2" s="1"/>
  <c r="AF1309" i="2" s="1"/>
  <c r="P1309" i="2"/>
  <c r="Q1309" i="2"/>
  <c r="Y1309" i="2" s="1"/>
  <c r="AI1309" i="2" s="1"/>
  <c r="R1309" i="2"/>
  <c r="Z1309" i="2" s="1"/>
  <c r="AJ1309" i="2" s="1"/>
  <c r="O1309" i="2"/>
  <c r="M1309" i="2"/>
  <c r="AD1307" i="2"/>
  <c r="V1308" i="2"/>
  <c r="AF1308" i="2" s="1"/>
  <c r="AD1308" i="2"/>
  <c r="AE1308" i="2"/>
  <c r="X1308" i="2"/>
  <c r="AH1308" i="2" s="1"/>
  <c r="W1308" i="2"/>
  <c r="AG1308" i="2" s="1"/>
  <c r="K1310" i="2"/>
  <c r="AV1307" i="2" l="1"/>
  <c r="BH1307" i="2" s="1"/>
  <c r="AB1308" i="2"/>
  <c r="AS1308" i="2"/>
  <c r="AR1308" i="2"/>
  <c r="BD1307" i="2"/>
  <c r="BB1307" i="2"/>
  <c r="BC1307" i="2"/>
  <c r="S1310" i="2"/>
  <c r="AA1310" i="2"/>
  <c r="AK1310" i="2" s="1"/>
  <c r="AZ1307" i="2"/>
  <c r="AY1307" i="2"/>
  <c r="AX1307" i="2"/>
  <c r="AT1308" i="2"/>
  <c r="AM1309" i="2"/>
  <c r="AN1308" i="2"/>
  <c r="AQ1308" i="2"/>
  <c r="AO1308" i="2"/>
  <c r="AP1308" i="2"/>
  <c r="BG1308" i="2"/>
  <c r="BA1307" i="2"/>
  <c r="L1310" i="2"/>
  <c r="T1310" i="2" s="1"/>
  <c r="N1310" i="2"/>
  <c r="P1310" i="2"/>
  <c r="Q1310" i="2"/>
  <c r="Y1310" i="2" s="1"/>
  <c r="AI1310" i="2" s="1"/>
  <c r="O1310" i="2"/>
  <c r="R1310" i="2"/>
  <c r="Z1310" i="2" s="1"/>
  <c r="AJ1310" i="2" s="1"/>
  <c r="M1310" i="2"/>
  <c r="U1310" i="2" s="1"/>
  <c r="AD1309" i="2"/>
  <c r="X1309" i="2"/>
  <c r="AH1309" i="2" s="1"/>
  <c r="U1309" i="2"/>
  <c r="AE1309" i="2" s="1"/>
  <c r="W1309" i="2"/>
  <c r="AG1309" i="2" s="1"/>
  <c r="K1311" i="2"/>
  <c r="AV1308" i="2" l="1"/>
  <c r="BH1308" i="2" s="1"/>
  <c r="AB1309" i="2"/>
  <c r="AS1309" i="2"/>
  <c r="AR1309" i="2"/>
  <c r="BB1308" i="2"/>
  <c r="BD1308" i="2"/>
  <c r="BC1308" i="2"/>
  <c r="S1311" i="2"/>
  <c r="AA1311" i="2"/>
  <c r="AK1311" i="2" s="1"/>
  <c r="AZ1308" i="2"/>
  <c r="AY1308" i="2"/>
  <c r="AT1309" i="2"/>
  <c r="AO1309" i="2"/>
  <c r="AP1309" i="2"/>
  <c r="AM1310" i="2"/>
  <c r="AN1309" i="2"/>
  <c r="AQ1309" i="2"/>
  <c r="BG1309" i="2"/>
  <c r="BA1308" i="2"/>
  <c r="AX1308" i="2"/>
  <c r="L1311" i="2"/>
  <c r="T1311" i="2" s="1"/>
  <c r="N1311" i="2"/>
  <c r="V1311" i="2" s="1"/>
  <c r="AF1311" i="2" s="1"/>
  <c r="P1311" i="2"/>
  <c r="Q1311" i="2"/>
  <c r="Y1311" i="2" s="1"/>
  <c r="AI1311" i="2" s="1"/>
  <c r="R1311" i="2"/>
  <c r="Z1311" i="2" s="1"/>
  <c r="AJ1311" i="2" s="1"/>
  <c r="O1311" i="2"/>
  <c r="M1311" i="2"/>
  <c r="V1310" i="2"/>
  <c r="AF1310" i="2" s="1"/>
  <c r="AD1310" i="2"/>
  <c r="AE1310" i="2"/>
  <c r="X1310" i="2"/>
  <c r="AH1310" i="2" s="1"/>
  <c r="W1310" i="2"/>
  <c r="AG1310" i="2" s="1"/>
  <c r="K1312" i="2"/>
  <c r="BD1309" i="2" l="1"/>
  <c r="AV1309" i="2"/>
  <c r="BH1309" i="2" s="1"/>
  <c r="AB1310" i="2"/>
  <c r="AR1310" i="2"/>
  <c r="AS1310" i="2"/>
  <c r="BB1309" i="2"/>
  <c r="BC1309" i="2"/>
  <c r="S1312" i="2"/>
  <c r="AA1312" i="2"/>
  <c r="AK1312" i="2" s="1"/>
  <c r="AZ1309" i="2"/>
  <c r="AT1310" i="2"/>
  <c r="AN1310" i="2"/>
  <c r="AQ1310" i="2"/>
  <c r="AM1311" i="2"/>
  <c r="AO1310" i="2"/>
  <c r="AP1310" i="2"/>
  <c r="BG1310" i="2"/>
  <c r="BA1309" i="2"/>
  <c r="AY1309" i="2"/>
  <c r="AX1309" i="2"/>
  <c r="L1312" i="2"/>
  <c r="N1312" i="2"/>
  <c r="V1312" i="2" s="1"/>
  <c r="P1312" i="2"/>
  <c r="Q1312" i="2"/>
  <c r="Y1312" i="2" s="1"/>
  <c r="AI1312" i="2" s="1"/>
  <c r="R1312" i="2"/>
  <c r="Z1312" i="2" s="1"/>
  <c r="AJ1312" i="2" s="1"/>
  <c r="O1312" i="2"/>
  <c r="M1312" i="2"/>
  <c r="AD1311" i="2"/>
  <c r="X1311" i="2"/>
  <c r="AH1311" i="2" s="1"/>
  <c r="U1311" i="2"/>
  <c r="AE1311" i="2" s="1"/>
  <c r="W1311" i="2"/>
  <c r="AG1311" i="2" s="1"/>
  <c r="K1313" i="2"/>
  <c r="AV1310" i="2" l="1"/>
  <c r="BH1310" i="2" s="1"/>
  <c r="AB1311" i="2"/>
  <c r="BD1310" i="2"/>
  <c r="AS1311" i="2"/>
  <c r="AR1311" i="2"/>
  <c r="BC1310" i="2"/>
  <c r="BB1310" i="2"/>
  <c r="S1313" i="2"/>
  <c r="AA1313" i="2"/>
  <c r="AK1313" i="2" s="1"/>
  <c r="BA1310" i="2"/>
  <c r="AZ1310" i="2"/>
  <c r="AY1310" i="2"/>
  <c r="AX1310" i="2"/>
  <c r="AT1311" i="2"/>
  <c r="AN1311" i="2"/>
  <c r="AM1312" i="2"/>
  <c r="AQ1311" i="2"/>
  <c r="AO1311" i="2"/>
  <c r="AP1311" i="2"/>
  <c r="BG1311" i="2"/>
  <c r="L1313" i="2"/>
  <c r="T1313" i="2" s="1"/>
  <c r="N1313" i="2"/>
  <c r="V1313" i="2" s="1"/>
  <c r="AF1313" i="2" s="1"/>
  <c r="P1313" i="2"/>
  <c r="Q1313" i="2"/>
  <c r="Y1313" i="2" s="1"/>
  <c r="AI1313" i="2" s="1"/>
  <c r="R1313" i="2"/>
  <c r="Z1313" i="2" s="1"/>
  <c r="AJ1313" i="2" s="1"/>
  <c r="O1313" i="2"/>
  <c r="M1313" i="2"/>
  <c r="T1312" i="2"/>
  <c r="U1312" i="2"/>
  <c r="AE1312" i="2" s="1"/>
  <c r="AF1312" i="2"/>
  <c r="X1312" i="2"/>
  <c r="AH1312" i="2" s="1"/>
  <c r="W1312" i="2"/>
  <c r="AG1312" i="2" s="1"/>
  <c r="K1314" i="2"/>
  <c r="AB1312" i="2" l="1"/>
  <c r="AV1311" i="2"/>
  <c r="BH1311" i="2" s="1"/>
  <c r="AS1312" i="2"/>
  <c r="AR1312" i="2"/>
  <c r="BB1311" i="2"/>
  <c r="BD1311" i="2"/>
  <c r="BC1311" i="2"/>
  <c r="S1314" i="2"/>
  <c r="AA1314" i="2"/>
  <c r="AK1314" i="2" s="1"/>
  <c r="BA1311" i="2"/>
  <c r="AT1312" i="2"/>
  <c r="AQ1312" i="2"/>
  <c r="AO1312" i="2"/>
  <c r="AP1312" i="2"/>
  <c r="AM1313" i="2"/>
  <c r="AN1312" i="2"/>
  <c r="BG1312" i="2"/>
  <c r="AZ1311" i="2"/>
  <c r="AX1311" i="2"/>
  <c r="AY1311" i="2"/>
  <c r="L1314" i="2"/>
  <c r="N1314" i="2"/>
  <c r="P1314" i="2"/>
  <c r="Q1314" i="2"/>
  <c r="Y1314" i="2" s="1"/>
  <c r="AI1314" i="2" s="1"/>
  <c r="O1314" i="2"/>
  <c r="W1314" i="2" s="1"/>
  <c r="R1314" i="2"/>
  <c r="Z1314" i="2" s="1"/>
  <c r="AJ1314" i="2" s="1"/>
  <c r="M1314" i="2"/>
  <c r="AD1313" i="2"/>
  <c r="AD1312" i="2"/>
  <c r="W1313" i="2"/>
  <c r="AG1313" i="2" s="1"/>
  <c r="X1313" i="2"/>
  <c r="AH1313" i="2" s="1"/>
  <c r="U1313" i="2"/>
  <c r="AE1313" i="2" s="1"/>
  <c r="K1315" i="2"/>
  <c r="BD1312" i="2" l="1"/>
  <c r="AV1312" i="2"/>
  <c r="BH1312" i="2" s="1"/>
  <c r="AB1313" i="2"/>
  <c r="AR1313" i="2"/>
  <c r="AS1313" i="2"/>
  <c r="BB1312" i="2"/>
  <c r="BC1312" i="2"/>
  <c r="S1315" i="2"/>
  <c r="AA1315" i="2"/>
  <c r="AK1315" i="2"/>
  <c r="AY1312" i="2"/>
  <c r="BA1312" i="2"/>
  <c r="AX1312" i="2"/>
  <c r="AT1313" i="2"/>
  <c r="AQ1313" i="2"/>
  <c r="AO1313" i="2"/>
  <c r="AP1313" i="2"/>
  <c r="AM1314" i="2"/>
  <c r="AN1313" i="2"/>
  <c r="BG1313" i="2"/>
  <c r="AZ1312" i="2"/>
  <c r="L1315" i="2"/>
  <c r="T1315" i="2" s="1"/>
  <c r="N1315" i="2"/>
  <c r="V1315" i="2" s="1"/>
  <c r="AF1315" i="2" s="1"/>
  <c r="P1315" i="2"/>
  <c r="Q1315" i="2"/>
  <c r="Y1315" i="2" s="1"/>
  <c r="AI1315" i="2" s="1"/>
  <c r="R1315" i="2"/>
  <c r="Z1315" i="2" s="1"/>
  <c r="AJ1315" i="2" s="1"/>
  <c r="O1315" i="2"/>
  <c r="M1315" i="2"/>
  <c r="U1315" i="2" s="1"/>
  <c r="X1314" i="2"/>
  <c r="AH1314" i="2" s="1"/>
  <c r="AG1314" i="2"/>
  <c r="T1314" i="2"/>
  <c r="V1314" i="2"/>
  <c r="AF1314" i="2" s="1"/>
  <c r="U1314" i="2"/>
  <c r="AE1314" i="2" s="1"/>
  <c r="K1316" i="2"/>
  <c r="AB1314" i="2" l="1"/>
  <c r="AV1313" i="2"/>
  <c r="BH1313" i="2" s="1"/>
  <c r="AS1314" i="2"/>
  <c r="AR1314" i="2"/>
  <c r="BC1313" i="2"/>
  <c r="BD1313" i="2"/>
  <c r="BB1313" i="2"/>
  <c r="S1316" i="2"/>
  <c r="AA1316" i="2"/>
  <c r="AK1316" i="2" s="1"/>
  <c r="AT1314" i="2"/>
  <c r="AN1314" i="2"/>
  <c r="AM1315" i="2"/>
  <c r="AQ1314" i="2"/>
  <c r="AO1314" i="2"/>
  <c r="AP1314" i="2"/>
  <c r="BG1314" i="2"/>
  <c r="AZ1313" i="2"/>
  <c r="AY1313" i="2"/>
  <c r="AX1313" i="2"/>
  <c r="BA1313" i="2"/>
  <c r="L1316" i="2"/>
  <c r="T1316" i="2" s="1"/>
  <c r="N1316" i="2"/>
  <c r="P1316" i="2"/>
  <c r="X1316" i="2" s="1"/>
  <c r="Q1316" i="2"/>
  <c r="Y1316" i="2" s="1"/>
  <c r="AI1316" i="2" s="1"/>
  <c r="R1316" i="2"/>
  <c r="Z1316" i="2" s="1"/>
  <c r="AJ1316" i="2" s="1"/>
  <c r="O1316" i="2"/>
  <c r="M1316" i="2"/>
  <c r="AD1315" i="2"/>
  <c r="AD1314" i="2"/>
  <c r="X1315" i="2"/>
  <c r="AH1315" i="2" s="1"/>
  <c r="AE1315" i="2"/>
  <c r="W1315" i="2"/>
  <c r="AG1315" i="2" s="1"/>
  <c r="K1317" i="2"/>
  <c r="AV1314" i="2" l="1"/>
  <c r="BH1314" i="2" s="1"/>
  <c r="AB1315" i="2"/>
  <c r="AS1315" i="2"/>
  <c r="AR1315" i="2"/>
  <c r="BD1314" i="2"/>
  <c r="BB1314" i="2"/>
  <c r="BC1314" i="2"/>
  <c r="S1317" i="2"/>
  <c r="AA1317" i="2"/>
  <c r="AK1317" i="2" s="1"/>
  <c r="BA1314" i="2"/>
  <c r="AT1315" i="2"/>
  <c r="AO1315" i="2"/>
  <c r="AP1315" i="2"/>
  <c r="AM1316" i="2"/>
  <c r="AN1315" i="2"/>
  <c r="AQ1315" i="2"/>
  <c r="BG1315" i="2"/>
  <c r="AZ1314" i="2"/>
  <c r="AX1314" i="2"/>
  <c r="AY1314" i="2"/>
  <c r="L1317" i="2"/>
  <c r="N1317" i="2"/>
  <c r="V1317" i="2" s="1"/>
  <c r="P1317" i="2"/>
  <c r="Q1317" i="2"/>
  <c r="Y1317" i="2" s="1"/>
  <c r="AI1317" i="2" s="1"/>
  <c r="R1317" i="2"/>
  <c r="Z1317" i="2" s="1"/>
  <c r="AJ1317" i="2" s="1"/>
  <c r="O1317" i="2"/>
  <c r="M1317" i="2"/>
  <c r="U1317" i="2" s="1"/>
  <c r="W1316" i="2"/>
  <c r="AG1316" i="2" s="1"/>
  <c r="AH1316" i="2"/>
  <c r="V1316" i="2"/>
  <c r="AF1316" i="2" s="1"/>
  <c r="U1316" i="2"/>
  <c r="AE1316" i="2" s="1"/>
  <c r="AD1316" i="2"/>
  <c r="K1318" i="2"/>
  <c r="BD1315" i="2" l="1"/>
  <c r="AV1315" i="2"/>
  <c r="BH1315" i="2" s="1"/>
  <c r="AB1316" i="2"/>
  <c r="BB1315" i="2"/>
  <c r="AS1316" i="2"/>
  <c r="AR1316" i="2"/>
  <c r="BC1315" i="2"/>
  <c r="S1318" i="2"/>
  <c r="AA1318" i="2"/>
  <c r="AK1318" i="2" s="1"/>
  <c r="AZ1315" i="2"/>
  <c r="BA1315" i="2"/>
  <c r="AY1315" i="2"/>
  <c r="AX1315" i="2"/>
  <c r="AT1316" i="2"/>
  <c r="AN1316" i="2"/>
  <c r="AM1317" i="2"/>
  <c r="AQ1316" i="2"/>
  <c r="AO1316" i="2"/>
  <c r="AP1316" i="2"/>
  <c r="BG1316" i="2"/>
  <c r="L1318" i="2"/>
  <c r="T1318" i="2" s="1"/>
  <c r="N1318" i="2"/>
  <c r="P1318" i="2"/>
  <c r="Q1318" i="2"/>
  <c r="Y1318" i="2" s="1"/>
  <c r="AI1318" i="2" s="1"/>
  <c r="O1318" i="2"/>
  <c r="R1318" i="2"/>
  <c r="Z1318" i="2" s="1"/>
  <c r="AJ1318" i="2" s="1"/>
  <c r="M1318" i="2"/>
  <c r="U1318" i="2" s="1"/>
  <c r="X1317" i="2"/>
  <c r="AH1317" i="2" s="1"/>
  <c r="AF1317" i="2"/>
  <c r="AE1317" i="2"/>
  <c r="T1317" i="2"/>
  <c r="W1317" i="2"/>
  <c r="AG1317" i="2" s="1"/>
  <c r="K1319" i="2"/>
  <c r="AV1316" i="2" l="1"/>
  <c r="BH1316" i="2" s="1"/>
  <c r="AB1317" i="2"/>
  <c r="AS1317" i="2"/>
  <c r="AR1317" i="2"/>
  <c r="BB1316" i="2"/>
  <c r="BC1316" i="2"/>
  <c r="BD1316" i="2"/>
  <c r="S1319" i="2"/>
  <c r="AA1319" i="2"/>
  <c r="AK1319" i="2" s="1"/>
  <c r="BA1316" i="2"/>
  <c r="AT1317" i="2"/>
  <c r="AQ1317" i="2"/>
  <c r="AO1317" i="2"/>
  <c r="AP1317" i="2"/>
  <c r="AM1318" i="2"/>
  <c r="AN1317" i="2"/>
  <c r="BG1317" i="2"/>
  <c r="AZ1316" i="2"/>
  <c r="AX1316" i="2"/>
  <c r="AY1316" i="2"/>
  <c r="L1319" i="2"/>
  <c r="N1319" i="2"/>
  <c r="V1319" i="2" s="1"/>
  <c r="P1319" i="2"/>
  <c r="Q1319" i="2"/>
  <c r="Y1319" i="2" s="1"/>
  <c r="AI1319" i="2" s="1"/>
  <c r="R1319" i="2"/>
  <c r="Z1319" i="2" s="1"/>
  <c r="AJ1319" i="2" s="1"/>
  <c r="O1319" i="2"/>
  <c r="M1319" i="2"/>
  <c r="U1319" i="2" s="1"/>
  <c r="AD1317" i="2"/>
  <c r="V1318" i="2"/>
  <c r="AF1318" i="2" s="1"/>
  <c r="AE1318" i="2"/>
  <c r="X1318" i="2"/>
  <c r="AH1318" i="2" s="1"/>
  <c r="W1318" i="2"/>
  <c r="AG1318" i="2" s="1"/>
  <c r="AD1318" i="2"/>
  <c r="K1320" i="2"/>
  <c r="AV1317" i="2" l="1"/>
  <c r="BH1317" i="2" s="1"/>
  <c r="AB1318" i="2"/>
  <c r="AS1318" i="2"/>
  <c r="AR1318" i="2"/>
  <c r="BD1317" i="2"/>
  <c r="BB1317" i="2"/>
  <c r="BC1317" i="2"/>
  <c r="S1320" i="2"/>
  <c r="AA1320" i="2"/>
  <c r="AK1320" i="2" s="1"/>
  <c r="AY1317" i="2"/>
  <c r="BA1317" i="2"/>
  <c r="AX1317" i="2"/>
  <c r="AT1318" i="2"/>
  <c r="AN1318" i="2"/>
  <c r="AM1319" i="2"/>
  <c r="AQ1318" i="2"/>
  <c r="AO1318" i="2"/>
  <c r="AP1318" i="2"/>
  <c r="BG1318" i="2"/>
  <c r="AZ1317" i="2"/>
  <c r="L1320" i="2"/>
  <c r="T1320" i="2" s="1"/>
  <c r="N1320" i="2"/>
  <c r="P1320" i="2"/>
  <c r="Q1320" i="2"/>
  <c r="Y1320" i="2" s="1"/>
  <c r="AI1320" i="2" s="1"/>
  <c r="R1320" i="2"/>
  <c r="Z1320" i="2" s="1"/>
  <c r="AJ1320" i="2" s="1"/>
  <c r="O1320" i="2"/>
  <c r="W1320" i="2" s="1"/>
  <c r="M1320" i="2"/>
  <c r="X1319" i="2"/>
  <c r="AH1319" i="2" s="1"/>
  <c r="AF1319" i="2"/>
  <c r="AE1319" i="2"/>
  <c r="T1319" i="2"/>
  <c r="W1319" i="2"/>
  <c r="AG1319" i="2" s="1"/>
  <c r="K1321" i="2"/>
  <c r="AV1318" i="2" l="1"/>
  <c r="BH1318" i="2" s="1"/>
  <c r="AB1319" i="2"/>
  <c r="AS1319" i="2"/>
  <c r="AR1319" i="2"/>
  <c r="BB1318" i="2"/>
  <c r="BD1318" i="2"/>
  <c r="BC1318" i="2"/>
  <c r="S1321" i="2"/>
  <c r="AA1321" i="2"/>
  <c r="AK1321" i="2" s="1"/>
  <c r="BA1318" i="2"/>
  <c r="AY1318" i="2"/>
  <c r="AZ1318" i="2"/>
  <c r="AX1318" i="2"/>
  <c r="AT1319" i="2"/>
  <c r="AN1319" i="2"/>
  <c r="AQ1319" i="2"/>
  <c r="AP1319" i="2"/>
  <c r="AM1320" i="2"/>
  <c r="AO1319" i="2"/>
  <c r="BG1319" i="2"/>
  <c r="L1321" i="2"/>
  <c r="T1321" i="2" s="1"/>
  <c r="N1321" i="2"/>
  <c r="P1321" i="2"/>
  <c r="Q1321" i="2"/>
  <c r="Y1321" i="2" s="1"/>
  <c r="AI1321" i="2" s="1"/>
  <c r="R1321" i="2"/>
  <c r="Z1321" i="2" s="1"/>
  <c r="AJ1321" i="2" s="1"/>
  <c r="O1321" i="2"/>
  <c r="M1321" i="2"/>
  <c r="AD1319" i="2"/>
  <c r="X1320" i="2"/>
  <c r="AH1320" i="2" s="1"/>
  <c r="AG1320" i="2"/>
  <c r="V1320" i="2"/>
  <c r="AF1320" i="2" s="1"/>
  <c r="U1320" i="2"/>
  <c r="AE1320" i="2" s="1"/>
  <c r="AD1320" i="2"/>
  <c r="K1322" i="2"/>
  <c r="AV1319" i="2" l="1"/>
  <c r="BH1319" i="2" s="1"/>
  <c r="AB1320" i="2"/>
  <c r="AS1320" i="2"/>
  <c r="AR1320" i="2"/>
  <c r="BD1319" i="2"/>
  <c r="BB1319" i="2"/>
  <c r="BC1319" i="2"/>
  <c r="S1322" i="2"/>
  <c r="AA1322" i="2"/>
  <c r="AK1322" i="2" s="1"/>
  <c r="AY1319" i="2"/>
  <c r="AZ1319" i="2"/>
  <c r="BA1319" i="2"/>
  <c r="AX1319" i="2"/>
  <c r="AT1320" i="2"/>
  <c r="AO1320" i="2"/>
  <c r="AP1320" i="2"/>
  <c r="AM1321" i="2"/>
  <c r="AN1320" i="2"/>
  <c r="AQ1320" i="2"/>
  <c r="BG1320" i="2"/>
  <c r="L1322" i="2"/>
  <c r="T1322" i="2" s="1"/>
  <c r="N1322" i="2"/>
  <c r="P1322" i="2"/>
  <c r="X1322" i="2" s="1"/>
  <c r="Q1322" i="2"/>
  <c r="Y1322" i="2" s="1"/>
  <c r="AI1322" i="2" s="1"/>
  <c r="O1322" i="2"/>
  <c r="R1322" i="2"/>
  <c r="Z1322" i="2" s="1"/>
  <c r="AJ1322" i="2" s="1"/>
  <c r="M1322" i="2"/>
  <c r="W1321" i="2"/>
  <c r="AG1321" i="2" s="1"/>
  <c r="AD1321" i="2"/>
  <c r="X1321" i="2"/>
  <c r="AH1321" i="2" s="1"/>
  <c r="V1321" i="2"/>
  <c r="AF1321" i="2" s="1"/>
  <c r="U1321" i="2"/>
  <c r="AE1321" i="2" s="1"/>
  <c r="K1323" i="2"/>
  <c r="AV1320" i="2" l="1"/>
  <c r="BH1320" i="2" s="1"/>
  <c r="AB1321" i="2"/>
  <c r="AR1321" i="2"/>
  <c r="AS1321" i="2"/>
  <c r="BD1320" i="2"/>
  <c r="BB1320" i="2"/>
  <c r="BC1320" i="2"/>
  <c r="S1323" i="2"/>
  <c r="AA1323" i="2"/>
  <c r="AK1323" i="2" s="1"/>
  <c r="AT1321" i="2"/>
  <c r="AM1322" i="2"/>
  <c r="AN1321" i="2"/>
  <c r="AO1321" i="2"/>
  <c r="AQ1321" i="2"/>
  <c r="AP1321" i="2"/>
  <c r="BG1321" i="2"/>
  <c r="AZ1320" i="2"/>
  <c r="BA1320" i="2"/>
  <c r="AY1320" i="2"/>
  <c r="AX1320" i="2"/>
  <c r="L1323" i="2"/>
  <c r="N1323" i="2"/>
  <c r="V1323" i="2" s="1"/>
  <c r="P1323" i="2"/>
  <c r="Q1323" i="2"/>
  <c r="Y1323" i="2" s="1"/>
  <c r="AI1323" i="2" s="1"/>
  <c r="R1323" i="2"/>
  <c r="Z1323" i="2" s="1"/>
  <c r="AJ1323" i="2" s="1"/>
  <c r="O1323" i="2"/>
  <c r="M1323" i="2"/>
  <c r="U1323" i="2" s="1"/>
  <c r="W1322" i="2"/>
  <c r="AG1322" i="2" s="1"/>
  <c r="AH1322" i="2"/>
  <c r="V1322" i="2"/>
  <c r="AF1322" i="2" s="1"/>
  <c r="U1322" i="2"/>
  <c r="AE1322" i="2" s="1"/>
  <c r="AD1322" i="2"/>
  <c r="K1324" i="2"/>
  <c r="AV1321" i="2" l="1"/>
  <c r="BH1321" i="2" s="1"/>
  <c r="AB1322" i="2"/>
  <c r="AR1322" i="2"/>
  <c r="AS1322" i="2"/>
  <c r="BD1321" i="2"/>
  <c r="BC1321" i="2"/>
  <c r="BB1321" i="2"/>
  <c r="S1324" i="2"/>
  <c r="AA1324" i="2"/>
  <c r="AK1324" i="2" s="1"/>
  <c r="AZ1321" i="2"/>
  <c r="AY1321" i="2"/>
  <c r="BA1321" i="2"/>
  <c r="AX1321" i="2"/>
  <c r="AT1322" i="2"/>
  <c r="AQ1322" i="2"/>
  <c r="AM1323" i="2"/>
  <c r="AO1322" i="2"/>
  <c r="AP1322" i="2"/>
  <c r="AN1322" i="2"/>
  <c r="BG1322" i="2"/>
  <c r="L1324" i="2"/>
  <c r="T1324" i="2" s="1"/>
  <c r="N1324" i="2"/>
  <c r="P1324" i="2"/>
  <c r="Q1324" i="2"/>
  <c r="Y1324" i="2" s="1"/>
  <c r="AI1324" i="2" s="1"/>
  <c r="R1324" i="2"/>
  <c r="Z1324" i="2" s="1"/>
  <c r="AJ1324" i="2" s="1"/>
  <c r="O1324" i="2"/>
  <c r="M1324" i="2"/>
  <c r="X1323" i="2"/>
  <c r="AH1323" i="2" s="1"/>
  <c r="AF1323" i="2"/>
  <c r="AE1323" i="2"/>
  <c r="T1323" i="2"/>
  <c r="W1323" i="2"/>
  <c r="AG1323" i="2" s="1"/>
  <c r="K1325" i="2"/>
  <c r="AB1323" i="2" l="1"/>
  <c r="AV1322" i="2"/>
  <c r="BH1322" i="2" s="1"/>
  <c r="AR1323" i="2"/>
  <c r="AS1323" i="2"/>
  <c r="BD1322" i="2"/>
  <c r="BC1322" i="2"/>
  <c r="BB1322" i="2"/>
  <c r="S1325" i="2"/>
  <c r="AA1325" i="2"/>
  <c r="AK1325" i="2" s="1"/>
  <c r="BA1322" i="2"/>
  <c r="AZ1322" i="2"/>
  <c r="AY1322" i="2"/>
  <c r="AX1322" i="2"/>
  <c r="AT1323" i="2"/>
  <c r="AO1323" i="2"/>
  <c r="AP1323" i="2"/>
  <c r="AM1324" i="2"/>
  <c r="AN1323" i="2"/>
  <c r="AQ1323" i="2"/>
  <c r="BG1323" i="2"/>
  <c r="L1325" i="2"/>
  <c r="N1325" i="2"/>
  <c r="P1325" i="2"/>
  <c r="X1325" i="2" s="1"/>
  <c r="Q1325" i="2"/>
  <c r="Y1325" i="2" s="1"/>
  <c r="AI1325" i="2" s="1"/>
  <c r="R1325" i="2"/>
  <c r="Z1325" i="2" s="1"/>
  <c r="AJ1325" i="2" s="1"/>
  <c r="O1325" i="2"/>
  <c r="M1325" i="2"/>
  <c r="AD1323" i="2"/>
  <c r="X1324" i="2"/>
  <c r="AH1324" i="2" s="1"/>
  <c r="W1324" i="2"/>
  <c r="AG1324" i="2" s="1"/>
  <c r="V1324" i="2"/>
  <c r="AF1324" i="2" s="1"/>
  <c r="U1324" i="2"/>
  <c r="AE1324" i="2" s="1"/>
  <c r="AD1324" i="2"/>
  <c r="K1326" i="2"/>
  <c r="AV1323" i="2" l="1"/>
  <c r="BH1323" i="2" s="1"/>
  <c r="AB1324" i="2"/>
  <c r="AS1324" i="2"/>
  <c r="AR1324" i="2"/>
  <c r="BD1323" i="2"/>
  <c r="BC1323" i="2"/>
  <c r="BB1323" i="2"/>
  <c r="S1326" i="2"/>
  <c r="AA1326" i="2" s="1"/>
  <c r="AK1326" i="2" s="1"/>
  <c r="AZ1323" i="2"/>
  <c r="AT1324" i="2"/>
  <c r="AO1324" i="2"/>
  <c r="AP1324" i="2"/>
  <c r="AM1325" i="2"/>
  <c r="AN1324" i="2"/>
  <c r="AQ1324" i="2"/>
  <c r="BG1324" i="2"/>
  <c r="BA1323" i="2"/>
  <c r="AY1323" i="2"/>
  <c r="AX1323" i="2"/>
  <c r="L1326" i="2"/>
  <c r="T1326" i="2" s="1"/>
  <c r="N1326" i="2"/>
  <c r="P1326" i="2"/>
  <c r="Q1326" i="2"/>
  <c r="Y1326" i="2" s="1"/>
  <c r="AI1326" i="2" s="1"/>
  <c r="O1326" i="2"/>
  <c r="R1326" i="2"/>
  <c r="Z1326" i="2" s="1"/>
  <c r="AJ1326" i="2" s="1"/>
  <c r="M1326" i="2"/>
  <c r="V1325" i="2"/>
  <c r="AF1325" i="2" s="1"/>
  <c r="U1325" i="2"/>
  <c r="AE1325" i="2" s="1"/>
  <c r="AH1325" i="2"/>
  <c r="T1325" i="2"/>
  <c r="W1325" i="2"/>
  <c r="AG1325" i="2" s="1"/>
  <c r="K1327" i="2"/>
  <c r="AV1324" i="2" l="1"/>
  <c r="BH1324" i="2" s="1"/>
  <c r="AB1325" i="2"/>
  <c r="AS1325" i="2"/>
  <c r="AR1325" i="2"/>
  <c r="BD1324" i="2"/>
  <c r="BB1324" i="2"/>
  <c r="BC1324" i="2"/>
  <c r="S1327" i="2"/>
  <c r="AA1327" i="2"/>
  <c r="AK1327" i="2" s="1"/>
  <c r="BA1324" i="2"/>
  <c r="AY1324" i="2"/>
  <c r="AT1325" i="2"/>
  <c r="AN1325" i="2"/>
  <c r="AM1326" i="2"/>
  <c r="AQ1325" i="2"/>
  <c r="AO1325" i="2"/>
  <c r="AP1325" i="2"/>
  <c r="BG1325" i="2"/>
  <c r="AZ1324" i="2"/>
  <c r="AX1324" i="2"/>
  <c r="L1327" i="2"/>
  <c r="T1327" i="2" s="1"/>
  <c r="N1327" i="2"/>
  <c r="V1327" i="2" s="1"/>
  <c r="AF1327" i="2" s="1"/>
  <c r="P1327" i="2"/>
  <c r="Q1327" i="2"/>
  <c r="Y1327" i="2" s="1"/>
  <c r="AI1327" i="2" s="1"/>
  <c r="R1327" i="2"/>
  <c r="Z1327" i="2" s="1"/>
  <c r="AJ1327" i="2" s="1"/>
  <c r="O1327" i="2"/>
  <c r="W1327" i="2" s="1"/>
  <c r="M1327" i="2"/>
  <c r="AD1325" i="2"/>
  <c r="V1326" i="2"/>
  <c r="AF1326" i="2" s="1"/>
  <c r="U1326" i="2"/>
  <c r="AE1326" i="2" s="1"/>
  <c r="X1326" i="2"/>
  <c r="AH1326" i="2" s="1"/>
  <c r="W1326" i="2"/>
  <c r="AG1326" i="2" s="1"/>
  <c r="AD1326" i="2"/>
  <c r="K1328" i="2"/>
  <c r="BD1325" i="2" l="1"/>
  <c r="AV1325" i="2"/>
  <c r="BH1325" i="2" s="1"/>
  <c r="AB1326" i="2"/>
  <c r="BB1325" i="2"/>
  <c r="AS1326" i="2"/>
  <c r="AR1326" i="2"/>
  <c r="BC1325" i="2"/>
  <c r="S1328" i="2"/>
  <c r="AA1328" i="2"/>
  <c r="AK1328" i="2"/>
  <c r="AZ1325" i="2"/>
  <c r="AT1326" i="2"/>
  <c r="BD1326" i="2" s="1"/>
  <c r="AO1326" i="2"/>
  <c r="AP1326" i="2"/>
  <c r="AM1327" i="2"/>
  <c r="AN1326" i="2"/>
  <c r="AQ1326" i="2"/>
  <c r="BG1326" i="2"/>
  <c r="AX1325" i="2"/>
  <c r="AY1325" i="2"/>
  <c r="BA1325" i="2"/>
  <c r="L1328" i="2"/>
  <c r="N1328" i="2"/>
  <c r="P1328" i="2"/>
  <c r="Q1328" i="2"/>
  <c r="Y1328" i="2" s="1"/>
  <c r="AI1328" i="2" s="1"/>
  <c r="R1328" i="2"/>
  <c r="Z1328" i="2" s="1"/>
  <c r="AJ1328" i="2" s="1"/>
  <c r="O1328" i="2"/>
  <c r="M1328" i="2"/>
  <c r="AD1327" i="2"/>
  <c r="AG1327" i="2"/>
  <c r="X1327" i="2"/>
  <c r="AH1327" i="2" s="1"/>
  <c r="U1327" i="2"/>
  <c r="AE1327" i="2" s="1"/>
  <c r="K1329" i="2"/>
  <c r="BC1326" i="2" l="1"/>
  <c r="BB1326" i="2"/>
  <c r="AV1326" i="2"/>
  <c r="BH1326" i="2" s="1"/>
  <c r="AB1327" i="2"/>
  <c r="AS1327" i="2"/>
  <c r="AR1327" i="2"/>
  <c r="S1329" i="2"/>
  <c r="AA1329" i="2"/>
  <c r="AK1329" i="2" s="1"/>
  <c r="AT1327" i="2"/>
  <c r="AO1327" i="2"/>
  <c r="AP1327" i="2"/>
  <c r="AM1328" i="2"/>
  <c r="AN1327" i="2"/>
  <c r="AQ1327" i="2"/>
  <c r="BG1327" i="2"/>
  <c r="AZ1326" i="2"/>
  <c r="BA1326" i="2"/>
  <c r="AY1326" i="2"/>
  <c r="AX1326" i="2"/>
  <c r="L1329" i="2"/>
  <c r="T1329" i="2" s="1"/>
  <c r="N1329" i="2"/>
  <c r="V1329" i="2" s="1"/>
  <c r="AF1329" i="2" s="1"/>
  <c r="P1329" i="2"/>
  <c r="Q1329" i="2"/>
  <c r="Y1329" i="2" s="1"/>
  <c r="AI1329" i="2" s="1"/>
  <c r="R1329" i="2"/>
  <c r="Z1329" i="2" s="1"/>
  <c r="AJ1329" i="2" s="1"/>
  <c r="O1329" i="2"/>
  <c r="M1329" i="2"/>
  <c r="T1328" i="2"/>
  <c r="V1328" i="2"/>
  <c r="U1328" i="2"/>
  <c r="AE1328" i="2" s="1"/>
  <c r="X1328" i="2"/>
  <c r="AH1328" i="2" s="1"/>
  <c r="W1328" i="2"/>
  <c r="AG1328" i="2" s="1"/>
  <c r="K1330" i="2"/>
  <c r="BD1327" i="2" l="1"/>
  <c r="AV1327" i="2"/>
  <c r="BH1327" i="2" s="1"/>
  <c r="AB1328" i="2"/>
  <c r="AS1328" i="2"/>
  <c r="AR1328" i="2"/>
  <c r="BB1327" i="2"/>
  <c r="BC1327" i="2"/>
  <c r="S1330" i="2"/>
  <c r="AA1330" i="2"/>
  <c r="AK1330" i="2"/>
  <c r="AZ1327" i="2"/>
  <c r="BA1327" i="2"/>
  <c r="AY1327" i="2"/>
  <c r="AX1327" i="2"/>
  <c r="AT1328" i="2"/>
  <c r="AN1328" i="2"/>
  <c r="AQ1328" i="2"/>
  <c r="AO1328" i="2"/>
  <c r="AP1328" i="2"/>
  <c r="AM1329" i="2"/>
  <c r="BG1328" i="2"/>
  <c r="L1330" i="2"/>
  <c r="N1330" i="2"/>
  <c r="P1330" i="2"/>
  <c r="X1330" i="2" s="1"/>
  <c r="Q1330" i="2"/>
  <c r="Y1330" i="2" s="1"/>
  <c r="AI1330" i="2" s="1"/>
  <c r="O1330" i="2"/>
  <c r="R1330" i="2"/>
  <c r="Z1330" i="2" s="1"/>
  <c r="AJ1330" i="2" s="1"/>
  <c r="M1330" i="2"/>
  <c r="AD1329" i="2"/>
  <c r="AD1328" i="2"/>
  <c r="W1329" i="2"/>
  <c r="AG1329" i="2" s="1"/>
  <c r="AF1328" i="2"/>
  <c r="X1329" i="2"/>
  <c r="AH1329" i="2" s="1"/>
  <c r="U1329" i="2"/>
  <c r="K1331" i="2"/>
  <c r="BD1328" i="2" l="1"/>
  <c r="AB1329" i="2"/>
  <c r="AV1328" i="2"/>
  <c r="BH1328" i="2" s="1"/>
  <c r="BB1328" i="2"/>
  <c r="AS1329" i="2"/>
  <c r="AR1329" i="2"/>
  <c r="BC1328" i="2"/>
  <c r="S1331" i="2"/>
  <c r="AA1331" i="2"/>
  <c r="AK1331" i="2" s="1"/>
  <c r="AY1328" i="2"/>
  <c r="BA1328" i="2"/>
  <c r="AT1329" i="2"/>
  <c r="AQ1329" i="2"/>
  <c r="AO1329" i="2"/>
  <c r="AP1329" i="2"/>
  <c r="AM1330" i="2"/>
  <c r="AN1329" i="2"/>
  <c r="BG1329" i="2"/>
  <c r="AX1328" i="2"/>
  <c r="AZ1328" i="2"/>
  <c r="L1331" i="2"/>
  <c r="T1331" i="2" s="1"/>
  <c r="N1331" i="2"/>
  <c r="V1331" i="2" s="1"/>
  <c r="AF1331" i="2" s="1"/>
  <c r="P1331" i="2"/>
  <c r="X1331" i="2" s="1"/>
  <c r="Q1331" i="2"/>
  <c r="Y1331" i="2" s="1"/>
  <c r="AI1331" i="2" s="1"/>
  <c r="R1331" i="2"/>
  <c r="Z1331" i="2" s="1"/>
  <c r="AJ1331" i="2" s="1"/>
  <c r="O1331" i="2"/>
  <c r="M1331" i="2"/>
  <c r="AE1329" i="2"/>
  <c r="W1330" i="2"/>
  <c r="AG1330" i="2" s="1"/>
  <c r="AH1330" i="2"/>
  <c r="T1330" i="2"/>
  <c r="V1330" i="2"/>
  <c r="AF1330" i="2" s="1"/>
  <c r="U1330" i="2"/>
  <c r="AE1330" i="2" s="1"/>
  <c r="K1332" i="2"/>
  <c r="BD1329" i="2" l="1"/>
  <c r="BB1329" i="2"/>
  <c r="AB1330" i="2"/>
  <c r="AV1329" i="2"/>
  <c r="BH1329" i="2" s="1"/>
  <c r="AS1330" i="2"/>
  <c r="AR1330" i="2"/>
  <c r="BC1329" i="2"/>
  <c r="S1332" i="2"/>
  <c r="AA1332" i="2"/>
  <c r="AK1332" i="2" s="1"/>
  <c r="BA1329" i="2"/>
  <c r="AX1329" i="2"/>
  <c r="AT1330" i="2"/>
  <c r="AN1330" i="2"/>
  <c r="AM1331" i="2"/>
  <c r="AQ1330" i="2"/>
  <c r="AO1330" i="2"/>
  <c r="AP1330" i="2"/>
  <c r="BG1330" i="2"/>
  <c r="AZ1329" i="2"/>
  <c r="AY1329" i="2"/>
  <c r="L1332" i="2"/>
  <c r="N1332" i="2"/>
  <c r="P1332" i="2"/>
  <c r="X1332" i="2" s="1"/>
  <c r="Q1332" i="2"/>
  <c r="Y1332" i="2" s="1"/>
  <c r="AI1332" i="2" s="1"/>
  <c r="R1332" i="2"/>
  <c r="Z1332" i="2" s="1"/>
  <c r="AJ1332" i="2" s="1"/>
  <c r="O1332" i="2"/>
  <c r="M1332" i="2"/>
  <c r="AD1331" i="2"/>
  <c r="AD1330" i="2"/>
  <c r="U1331" i="2"/>
  <c r="AE1331" i="2" s="1"/>
  <c r="AH1331" i="2"/>
  <c r="W1331" i="2"/>
  <c r="AG1331" i="2" s="1"/>
  <c r="K1333" i="2"/>
  <c r="AV1330" i="2" l="1"/>
  <c r="BH1330" i="2" s="1"/>
  <c r="AB1331" i="2"/>
  <c r="AR1331" i="2"/>
  <c r="AS1331" i="2"/>
  <c r="BD1330" i="2"/>
  <c r="BB1330" i="2"/>
  <c r="BC1330" i="2"/>
  <c r="S1333" i="2"/>
  <c r="AA1333" i="2"/>
  <c r="AK1333" i="2" s="1"/>
  <c r="BA1330" i="2"/>
  <c r="AY1330" i="2"/>
  <c r="AZ1330" i="2"/>
  <c r="AT1331" i="2"/>
  <c r="BD1331" i="2" s="1"/>
  <c r="AM1332" i="2"/>
  <c r="AN1331" i="2"/>
  <c r="AQ1331" i="2"/>
  <c r="AO1331" i="2"/>
  <c r="AP1331" i="2"/>
  <c r="BG1331" i="2"/>
  <c r="AX1330" i="2"/>
  <c r="L1333" i="2"/>
  <c r="T1333" i="2" s="1"/>
  <c r="N1333" i="2"/>
  <c r="P1333" i="2"/>
  <c r="Q1333" i="2"/>
  <c r="Y1333" i="2" s="1"/>
  <c r="AI1333" i="2" s="1"/>
  <c r="R1333" i="2"/>
  <c r="Z1333" i="2" s="1"/>
  <c r="AJ1333" i="2" s="1"/>
  <c r="O1333" i="2"/>
  <c r="M1333" i="2"/>
  <c r="W1332" i="2"/>
  <c r="AG1332" i="2" s="1"/>
  <c r="AH1332" i="2"/>
  <c r="T1332" i="2"/>
  <c r="V1332" i="2"/>
  <c r="AF1332" i="2" s="1"/>
  <c r="U1332" i="2"/>
  <c r="AE1332" i="2" s="1"/>
  <c r="K1334" i="2"/>
  <c r="BC1331" i="2" l="1"/>
  <c r="AB1332" i="2"/>
  <c r="AV1331" i="2"/>
  <c r="BH1331" i="2" s="1"/>
  <c r="AS1332" i="2"/>
  <c r="AR1332" i="2"/>
  <c r="BB1331" i="2"/>
  <c r="S1334" i="2"/>
  <c r="AA1334" i="2"/>
  <c r="AK1334" i="2" s="1"/>
  <c r="AZ1331" i="2"/>
  <c r="AY1331" i="2"/>
  <c r="BA1331" i="2"/>
  <c r="AX1331" i="2"/>
  <c r="AT1332" i="2"/>
  <c r="AO1332" i="2"/>
  <c r="AP1332" i="2"/>
  <c r="AN1332" i="2"/>
  <c r="AM1333" i="2"/>
  <c r="AQ1332" i="2"/>
  <c r="BG1332" i="2"/>
  <c r="L1334" i="2"/>
  <c r="T1334" i="2" s="1"/>
  <c r="N1334" i="2"/>
  <c r="P1334" i="2"/>
  <c r="Q1334" i="2"/>
  <c r="Y1334" i="2" s="1"/>
  <c r="AI1334" i="2" s="1"/>
  <c r="O1334" i="2"/>
  <c r="W1334" i="2" s="1"/>
  <c r="R1334" i="2"/>
  <c r="Z1334" i="2" s="1"/>
  <c r="AJ1334" i="2" s="1"/>
  <c r="M1334" i="2"/>
  <c r="AD1332" i="2"/>
  <c r="W1333" i="2"/>
  <c r="AG1333" i="2" s="1"/>
  <c r="AD1333" i="2"/>
  <c r="X1333" i="2"/>
  <c r="AH1333" i="2" s="1"/>
  <c r="V1333" i="2"/>
  <c r="AF1333" i="2" s="1"/>
  <c r="U1333" i="2"/>
  <c r="AE1333" i="2" s="1"/>
  <c r="K1335" i="2"/>
  <c r="BD1332" i="2" l="1"/>
  <c r="AV1332" i="2"/>
  <c r="BH1332" i="2" s="1"/>
  <c r="AB1333" i="2"/>
  <c r="AR1333" i="2"/>
  <c r="AS1333" i="2"/>
  <c r="BB1332" i="2"/>
  <c r="BC1332" i="2"/>
  <c r="S1335" i="2"/>
  <c r="AA1335" i="2"/>
  <c r="AK1335" i="2" s="1"/>
  <c r="AT1333" i="2"/>
  <c r="AN1333" i="2"/>
  <c r="AQ1333" i="2"/>
  <c r="AO1333" i="2"/>
  <c r="AP1333" i="2"/>
  <c r="AM1334" i="2"/>
  <c r="BG1333" i="2"/>
  <c r="AX1332" i="2"/>
  <c r="AZ1332" i="2"/>
  <c r="BA1332" i="2"/>
  <c r="AY1332" i="2"/>
  <c r="L1335" i="2"/>
  <c r="T1335" i="2" s="1"/>
  <c r="N1335" i="2"/>
  <c r="V1335" i="2" s="1"/>
  <c r="AF1335" i="2" s="1"/>
  <c r="P1335" i="2"/>
  <c r="X1335" i="2" s="1"/>
  <c r="Q1335" i="2"/>
  <c r="Y1335" i="2" s="1"/>
  <c r="AI1335" i="2" s="1"/>
  <c r="R1335" i="2"/>
  <c r="Z1335" i="2" s="1"/>
  <c r="AJ1335" i="2" s="1"/>
  <c r="O1335" i="2"/>
  <c r="M1335" i="2"/>
  <c r="X1334" i="2"/>
  <c r="AH1334" i="2" s="1"/>
  <c r="AG1334" i="2"/>
  <c r="V1334" i="2"/>
  <c r="AF1334" i="2" s="1"/>
  <c r="U1334" i="2"/>
  <c r="AE1334" i="2" s="1"/>
  <c r="AD1334" i="2"/>
  <c r="K1336" i="2"/>
  <c r="BD1333" i="2" l="1"/>
  <c r="AV1333" i="2"/>
  <c r="BH1333" i="2" s="1"/>
  <c r="AB1334" i="2"/>
  <c r="BC1333" i="2"/>
  <c r="AS1334" i="2"/>
  <c r="AR1334" i="2"/>
  <c r="BB1333" i="2"/>
  <c r="S1336" i="2"/>
  <c r="AA1336" i="2"/>
  <c r="AK1336" i="2" s="1"/>
  <c r="AY1333" i="2"/>
  <c r="BA1333" i="2"/>
  <c r="AT1334" i="2"/>
  <c r="AN1334" i="2"/>
  <c r="AM1335" i="2"/>
  <c r="AQ1334" i="2"/>
  <c r="AO1334" i="2"/>
  <c r="AP1334" i="2"/>
  <c r="BG1334" i="2"/>
  <c r="AX1333" i="2"/>
  <c r="AZ1333" i="2"/>
  <c r="L1336" i="2"/>
  <c r="T1336" i="2" s="1"/>
  <c r="N1336" i="2"/>
  <c r="P1336" i="2"/>
  <c r="X1336" i="2" s="1"/>
  <c r="Q1336" i="2"/>
  <c r="Y1336" i="2" s="1"/>
  <c r="AI1336" i="2" s="1"/>
  <c r="R1336" i="2"/>
  <c r="Z1336" i="2" s="1"/>
  <c r="AJ1336" i="2" s="1"/>
  <c r="O1336" i="2"/>
  <c r="M1336" i="2"/>
  <c r="AD1335" i="2"/>
  <c r="U1335" i="2"/>
  <c r="AE1335" i="2" s="1"/>
  <c r="AH1335" i="2"/>
  <c r="W1335" i="2"/>
  <c r="AG1335" i="2" s="1"/>
  <c r="K1337" i="2"/>
  <c r="AB1335" i="2" l="1"/>
  <c r="AV1334" i="2"/>
  <c r="BH1334" i="2" s="1"/>
  <c r="AS1335" i="2"/>
  <c r="AR1335" i="2"/>
  <c r="BD1334" i="2"/>
  <c r="BB1334" i="2"/>
  <c r="BC1334" i="2"/>
  <c r="S1337" i="2"/>
  <c r="AA1337" i="2"/>
  <c r="AK1337" i="2" s="1"/>
  <c r="AZ1334" i="2"/>
  <c r="AT1335" i="2"/>
  <c r="AO1335" i="2"/>
  <c r="AP1335" i="2"/>
  <c r="AM1336" i="2"/>
  <c r="AN1335" i="2"/>
  <c r="AQ1335" i="2"/>
  <c r="BG1335" i="2"/>
  <c r="AX1334" i="2"/>
  <c r="AY1334" i="2"/>
  <c r="BA1334" i="2"/>
  <c r="L1337" i="2"/>
  <c r="T1337" i="2" s="1"/>
  <c r="N1337" i="2"/>
  <c r="V1337" i="2" s="1"/>
  <c r="AF1337" i="2" s="1"/>
  <c r="P1337" i="2"/>
  <c r="X1337" i="2" s="1"/>
  <c r="Q1337" i="2"/>
  <c r="Y1337" i="2" s="1"/>
  <c r="AI1337" i="2" s="1"/>
  <c r="R1337" i="2"/>
  <c r="Z1337" i="2" s="1"/>
  <c r="AJ1337" i="2" s="1"/>
  <c r="O1337" i="2"/>
  <c r="M1337" i="2"/>
  <c r="W1336" i="2"/>
  <c r="AG1336" i="2" s="1"/>
  <c r="AH1336" i="2"/>
  <c r="V1336" i="2"/>
  <c r="AF1336" i="2" s="1"/>
  <c r="U1336" i="2"/>
  <c r="AE1336" i="2" s="1"/>
  <c r="AD1336" i="2"/>
  <c r="K1338" i="2"/>
  <c r="BD1335" i="2" l="1"/>
  <c r="AV1335" i="2"/>
  <c r="BH1335" i="2" s="1"/>
  <c r="AB1336" i="2"/>
  <c r="BB1335" i="2"/>
  <c r="AS1336" i="2"/>
  <c r="AR1336" i="2"/>
  <c r="BC1335" i="2"/>
  <c r="S1338" i="2"/>
  <c r="AA1338" i="2"/>
  <c r="AK1338" i="2" s="1"/>
  <c r="AZ1335" i="2"/>
  <c r="BA1335" i="2"/>
  <c r="AY1335" i="2"/>
  <c r="AX1335" i="2"/>
  <c r="AT1336" i="2"/>
  <c r="AO1336" i="2"/>
  <c r="AP1336" i="2"/>
  <c r="AM1337" i="2"/>
  <c r="AN1336" i="2"/>
  <c r="AQ1336" i="2"/>
  <c r="BG1336" i="2"/>
  <c r="L1338" i="2"/>
  <c r="T1338" i="2" s="1"/>
  <c r="N1338" i="2"/>
  <c r="P1338" i="2"/>
  <c r="X1338" i="2" s="1"/>
  <c r="AH1338" i="2" s="1"/>
  <c r="Q1338" i="2"/>
  <c r="Y1338" i="2" s="1"/>
  <c r="AI1338" i="2" s="1"/>
  <c r="O1338" i="2"/>
  <c r="W1338" i="2" s="1"/>
  <c r="AG1338" i="2" s="1"/>
  <c r="R1338" i="2"/>
  <c r="Z1338" i="2" s="1"/>
  <c r="AJ1338" i="2" s="1"/>
  <c r="M1338" i="2"/>
  <c r="U1338" i="2" s="1"/>
  <c r="AE1338" i="2" s="1"/>
  <c r="AD1337" i="2"/>
  <c r="U1337" i="2"/>
  <c r="AE1337" i="2" s="1"/>
  <c r="AH1337" i="2"/>
  <c r="W1337" i="2"/>
  <c r="AG1337" i="2" s="1"/>
  <c r="K1339" i="2"/>
  <c r="BD1336" i="2" l="1"/>
  <c r="AB1337" i="2"/>
  <c r="AV1336" i="2"/>
  <c r="BH1336" i="2" s="1"/>
  <c r="AS1337" i="2"/>
  <c r="AR1337" i="2"/>
  <c r="BB1336" i="2"/>
  <c r="BC1336" i="2"/>
  <c r="S1339" i="2"/>
  <c r="AA1339" i="2"/>
  <c r="AK1339" i="2" s="1"/>
  <c r="AZ1336" i="2"/>
  <c r="AT1337" i="2"/>
  <c r="AN1337" i="2"/>
  <c r="AQ1337" i="2"/>
  <c r="AO1337" i="2"/>
  <c r="AP1337" i="2"/>
  <c r="AM1338" i="2"/>
  <c r="BG1337" i="2"/>
  <c r="BA1336" i="2"/>
  <c r="AY1336" i="2"/>
  <c r="AX1336" i="2"/>
  <c r="L1339" i="2"/>
  <c r="T1339" i="2" s="1"/>
  <c r="N1339" i="2"/>
  <c r="P1339" i="2"/>
  <c r="X1339" i="2" s="1"/>
  <c r="AH1339" i="2" s="1"/>
  <c r="Q1339" i="2"/>
  <c r="Y1339" i="2" s="1"/>
  <c r="AI1339" i="2" s="1"/>
  <c r="R1339" i="2"/>
  <c r="Z1339" i="2" s="1"/>
  <c r="AJ1339" i="2" s="1"/>
  <c r="O1339" i="2"/>
  <c r="M1339" i="2"/>
  <c r="V1338" i="2"/>
  <c r="AB1338" i="2" s="1"/>
  <c r="AD1338" i="2"/>
  <c r="K1340" i="2"/>
  <c r="BD1337" i="2" l="1"/>
  <c r="AV1337" i="2"/>
  <c r="BH1337" i="2" s="1"/>
  <c r="AS1338" i="2"/>
  <c r="AR1338" i="2"/>
  <c r="BB1337" i="2"/>
  <c r="BC1337" i="2"/>
  <c r="S1340" i="2"/>
  <c r="AA1340" i="2"/>
  <c r="AK1340" i="2" s="1"/>
  <c r="BA1337" i="2"/>
  <c r="AY1337" i="2"/>
  <c r="AT1338" i="2"/>
  <c r="AQ1338" i="2"/>
  <c r="AO1338" i="2"/>
  <c r="AP1338" i="2"/>
  <c r="AM1339" i="2"/>
  <c r="AN1338" i="2"/>
  <c r="BG1338" i="2"/>
  <c r="AX1337" i="2"/>
  <c r="AZ1337" i="2"/>
  <c r="L1340" i="2"/>
  <c r="T1340" i="2" s="1"/>
  <c r="N1340" i="2"/>
  <c r="V1340" i="2" s="1"/>
  <c r="P1340" i="2"/>
  <c r="Q1340" i="2"/>
  <c r="Y1340" i="2" s="1"/>
  <c r="AI1340" i="2" s="1"/>
  <c r="R1340" i="2"/>
  <c r="Z1340" i="2" s="1"/>
  <c r="AJ1340" i="2" s="1"/>
  <c r="O1340" i="2"/>
  <c r="M1340" i="2"/>
  <c r="U1340" i="2" s="1"/>
  <c r="AF1338" i="2"/>
  <c r="W1339" i="2"/>
  <c r="AG1339" i="2" s="1"/>
  <c r="AD1339" i="2"/>
  <c r="V1339" i="2"/>
  <c r="AF1339" i="2" s="1"/>
  <c r="U1339" i="2"/>
  <c r="AE1339" i="2" s="1"/>
  <c r="K1341" i="2"/>
  <c r="BB1338" i="2" l="1"/>
  <c r="BD1338" i="2"/>
  <c r="AV1338" i="2"/>
  <c r="BH1338" i="2" s="1"/>
  <c r="AB1339" i="2"/>
  <c r="AS1339" i="2"/>
  <c r="AR1339" i="2"/>
  <c r="BC1338" i="2"/>
  <c r="S1341" i="2"/>
  <c r="AA1341" i="2" s="1"/>
  <c r="AK1341" i="2" s="1"/>
  <c r="AX1338" i="2"/>
  <c r="BA1338" i="2"/>
  <c r="AT1339" i="2"/>
  <c r="AN1339" i="2"/>
  <c r="AQ1339" i="2"/>
  <c r="AM1340" i="2"/>
  <c r="AO1339" i="2"/>
  <c r="AP1339" i="2"/>
  <c r="BG1339" i="2"/>
  <c r="AZ1338" i="2"/>
  <c r="AY1338" i="2"/>
  <c r="L1341" i="2"/>
  <c r="T1341" i="2" s="1"/>
  <c r="N1341" i="2"/>
  <c r="V1341" i="2" s="1"/>
  <c r="AF1341" i="2" s="1"/>
  <c r="P1341" i="2"/>
  <c r="X1341" i="2" s="1"/>
  <c r="Q1341" i="2"/>
  <c r="Y1341" i="2" s="1"/>
  <c r="AI1341" i="2" s="1"/>
  <c r="R1341" i="2"/>
  <c r="Z1341" i="2" s="1"/>
  <c r="AJ1341" i="2" s="1"/>
  <c r="O1341" i="2"/>
  <c r="M1341" i="2"/>
  <c r="AF1340" i="2"/>
  <c r="AE1340" i="2"/>
  <c r="X1340" i="2"/>
  <c r="AH1340" i="2" s="1"/>
  <c r="W1340" i="2"/>
  <c r="AG1340" i="2" s="1"/>
  <c r="AD1340" i="2"/>
  <c r="K1342" i="2"/>
  <c r="AV1339" i="2" l="1"/>
  <c r="BH1339" i="2" s="1"/>
  <c r="AB1340" i="2"/>
  <c r="AS1340" i="2"/>
  <c r="AR1340" i="2"/>
  <c r="BD1339" i="2"/>
  <c r="BB1339" i="2"/>
  <c r="BC1339" i="2"/>
  <c r="S1342" i="2"/>
  <c r="AA1342" i="2"/>
  <c r="AK1342" i="2" s="1"/>
  <c r="AY1339" i="2"/>
  <c r="BA1339" i="2"/>
  <c r="AT1340" i="2"/>
  <c r="AO1340" i="2"/>
  <c r="AP1340" i="2"/>
  <c r="AM1341" i="2"/>
  <c r="AN1340" i="2"/>
  <c r="AQ1340" i="2"/>
  <c r="BG1340" i="2"/>
  <c r="AZ1339" i="2"/>
  <c r="AX1339" i="2"/>
  <c r="L1342" i="2"/>
  <c r="N1342" i="2"/>
  <c r="P1342" i="2"/>
  <c r="X1342" i="2" s="1"/>
  <c r="Q1342" i="2"/>
  <c r="Y1342" i="2" s="1"/>
  <c r="AI1342" i="2" s="1"/>
  <c r="O1342" i="2"/>
  <c r="R1342" i="2"/>
  <c r="Z1342" i="2" s="1"/>
  <c r="AJ1342" i="2" s="1"/>
  <c r="M1342" i="2"/>
  <c r="AD1341" i="2"/>
  <c r="U1341" i="2"/>
  <c r="AE1341" i="2" s="1"/>
  <c r="AH1341" i="2"/>
  <c r="W1341" i="2"/>
  <c r="AG1341" i="2" s="1"/>
  <c r="K1343" i="2"/>
  <c r="BD1340" i="2" l="1"/>
  <c r="AV1340" i="2"/>
  <c r="BH1340" i="2" s="1"/>
  <c r="AB1341" i="2"/>
  <c r="AS1341" i="2"/>
  <c r="AR1341" i="2"/>
  <c r="BB1340" i="2"/>
  <c r="BC1340" i="2"/>
  <c r="S1343" i="2"/>
  <c r="AA1343" i="2"/>
  <c r="AK1343" i="2" s="1"/>
  <c r="AZ1340" i="2"/>
  <c r="BA1340" i="2"/>
  <c r="AY1340" i="2"/>
  <c r="AX1340" i="2"/>
  <c r="AT1341" i="2"/>
  <c r="AN1341" i="2"/>
  <c r="AQ1341" i="2"/>
  <c r="AO1341" i="2"/>
  <c r="AP1341" i="2"/>
  <c r="AM1342" i="2"/>
  <c r="BG1341" i="2"/>
  <c r="L1343" i="2"/>
  <c r="T1343" i="2" s="1"/>
  <c r="N1343" i="2"/>
  <c r="P1343" i="2"/>
  <c r="Q1343" i="2"/>
  <c r="Y1343" i="2" s="1"/>
  <c r="AI1343" i="2" s="1"/>
  <c r="R1343" i="2"/>
  <c r="Z1343" i="2" s="1"/>
  <c r="AJ1343" i="2" s="1"/>
  <c r="O1343" i="2"/>
  <c r="M1343" i="2"/>
  <c r="W1342" i="2"/>
  <c r="AG1342" i="2" s="1"/>
  <c r="AH1342" i="2"/>
  <c r="T1342" i="2"/>
  <c r="V1342" i="2"/>
  <c r="U1342" i="2"/>
  <c r="AE1342" i="2" s="1"/>
  <c r="K1344" i="2"/>
  <c r="AB1342" i="2" l="1"/>
  <c r="AV1341" i="2"/>
  <c r="BH1341" i="2" s="1"/>
  <c r="AS1342" i="2"/>
  <c r="AR1342" i="2"/>
  <c r="BB1341" i="2"/>
  <c r="BD1341" i="2"/>
  <c r="BC1341" i="2"/>
  <c r="S1344" i="2"/>
  <c r="AA1344" i="2"/>
  <c r="AK1344" i="2"/>
  <c r="BA1341" i="2"/>
  <c r="AY1341" i="2"/>
  <c r="AT1342" i="2"/>
  <c r="AQ1342" i="2"/>
  <c r="AO1342" i="2"/>
  <c r="AP1342" i="2"/>
  <c r="AM1343" i="2"/>
  <c r="AN1342" i="2"/>
  <c r="BG1342" i="2"/>
  <c r="AX1341" i="2"/>
  <c r="AZ1341" i="2"/>
  <c r="L1344" i="2"/>
  <c r="T1344" i="2" s="1"/>
  <c r="N1344" i="2"/>
  <c r="V1344" i="2" s="1"/>
  <c r="AF1344" i="2" s="1"/>
  <c r="P1344" i="2"/>
  <c r="X1344" i="2" s="1"/>
  <c r="Q1344" i="2"/>
  <c r="Y1344" i="2" s="1"/>
  <c r="AI1344" i="2" s="1"/>
  <c r="R1344" i="2"/>
  <c r="Z1344" i="2" s="1"/>
  <c r="AJ1344" i="2" s="1"/>
  <c r="O1344" i="2"/>
  <c r="W1344" i="2" s="1"/>
  <c r="M1344" i="2"/>
  <c r="AD1342" i="2"/>
  <c r="W1343" i="2"/>
  <c r="AG1343" i="2" s="1"/>
  <c r="AF1342" i="2"/>
  <c r="AD1343" i="2"/>
  <c r="X1343" i="2"/>
  <c r="AH1343" i="2" s="1"/>
  <c r="V1343" i="2"/>
  <c r="AF1343" i="2" s="1"/>
  <c r="U1343" i="2"/>
  <c r="AE1343" i="2" s="1"/>
  <c r="K1345" i="2"/>
  <c r="BD1342" i="2" l="1"/>
  <c r="AV1342" i="2"/>
  <c r="BH1342" i="2" s="1"/>
  <c r="AB1343" i="2"/>
  <c r="AR1343" i="2"/>
  <c r="AS1343" i="2"/>
  <c r="BB1342" i="2"/>
  <c r="BC1342" i="2"/>
  <c r="S1345" i="2"/>
  <c r="AA1345" i="2"/>
  <c r="AK1345" i="2" s="1"/>
  <c r="BA1342" i="2"/>
  <c r="AX1342" i="2"/>
  <c r="AT1343" i="2"/>
  <c r="AN1343" i="2"/>
  <c r="AQ1343" i="2"/>
  <c r="AO1343" i="2"/>
  <c r="AP1343" i="2"/>
  <c r="AM1344" i="2"/>
  <c r="BG1343" i="2"/>
  <c r="AZ1342" i="2"/>
  <c r="AY1342" i="2"/>
  <c r="L1345" i="2"/>
  <c r="T1345" i="2" s="1"/>
  <c r="N1345" i="2"/>
  <c r="V1345" i="2" s="1"/>
  <c r="P1345" i="2"/>
  <c r="Q1345" i="2"/>
  <c r="Y1345" i="2" s="1"/>
  <c r="AI1345" i="2" s="1"/>
  <c r="R1345" i="2"/>
  <c r="Z1345" i="2" s="1"/>
  <c r="AJ1345" i="2" s="1"/>
  <c r="O1345" i="2"/>
  <c r="M1345" i="2"/>
  <c r="AH1344" i="2"/>
  <c r="AG1344" i="2"/>
  <c r="U1344" i="2"/>
  <c r="AE1344" i="2" s="1"/>
  <c r="AD1344" i="2"/>
  <c r="K1346" i="2"/>
  <c r="BD1343" i="2" l="1"/>
  <c r="AV1343" i="2"/>
  <c r="BH1343" i="2" s="1"/>
  <c r="AB1344" i="2"/>
  <c r="AS1344" i="2"/>
  <c r="AR1344" i="2"/>
  <c r="BC1343" i="2"/>
  <c r="BB1343" i="2"/>
  <c r="S1346" i="2"/>
  <c r="AA1346" i="2"/>
  <c r="AK1346" i="2" s="1"/>
  <c r="AT1344" i="2"/>
  <c r="AQ1344" i="2"/>
  <c r="AM1345" i="2"/>
  <c r="AO1344" i="2"/>
  <c r="AP1344" i="2"/>
  <c r="AN1344" i="2"/>
  <c r="BG1344" i="2"/>
  <c r="AX1343" i="2"/>
  <c r="AZ1343" i="2"/>
  <c r="AY1343" i="2"/>
  <c r="BA1343" i="2"/>
  <c r="L1346" i="2"/>
  <c r="T1346" i="2" s="1"/>
  <c r="N1346" i="2"/>
  <c r="V1346" i="2" s="1"/>
  <c r="P1346" i="2"/>
  <c r="Q1346" i="2"/>
  <c r="Y1346" i="2" s="1"/>
  <c r="AI1346" i="2" s="1"/>
  <c r="O1346" i="2"/>
  <c r="R1346" i="2"/>
  <c r="Z1346" i="2" s="1"/>
  <c r="AJ1346" i="2" s="1"/>
  <c r="M1346" i="2"/>
  <c r="U1346" i="2" s="1"/>
  <c r="X1345" i="2"/>
  <c r="AH1345" i="2" s="1"/>
  <c r="U1345" i="2"/>
  <c r="AE1345" i="2" s="1"/>
  <c r="AF1345" i="2"/>
  <c r="W1345" i="2"/>
  <c r="AD1345" i="2"/>
  <c r="K1347" i="2"/>
  <c r="AV1344" i="2" l="1"/>
  <c r="BH1344" i="2" s="1"/>
  <c r="AB1345" i="2"/>
  <c r="AS1345" i="2"/>
  <c r="AR1345" i="2"/>
  <c r="BD1344" i="2"/>
  <c r="BB1344" i="2"/>
  <c r="BC1344" i="2"/>
  <c r="S1347" i="2"/>
  <c r="AA1347" i="2"/>
  <c r="AK1347" i="2" s="1"/>
  <c r="AT1345" i="2"/>
  <c r="AO1345" i="2"/>
  <c r="AP1345" i="2"/>
  <c r="AM1346" i="2"/>
  <c r="AQ1345" i="2"/>
  <c r="AN1345" i="2"/>
  <c r="BG1345" i="2"/>
  <c r="AX1344" i="2"/>
  <c r="BA1344" i="2"/>
  <c r="AZ1344" i="2"/>
  <c r="AY1344" i="2"/>
  <c r="L1347" i="2"/>
  <c r="T1347" i="2" s="1"/>
  <c r="N1347" i="2"/>
  <c r="P1347" i="2"/>
  <c r="X1347" i="2" s="1"/>
  <c r="AH1347" i="2" s="1"/>
  <c r="Q1347" i="2"/>
  <c r="Y1347" i="2" s="1"/>
  <c r="AI1347" i="2" s="1"/>
  <c r="R1347" i="2"/>
  <c r="Z1347" i="2" s="1"/>
  <c r="AJ1347" i="2" s="1"/>
  <c r="O1347" i="2"/>
  <c r="M1347" i="2"/>
  <c r="AG1345" i="2"/>
  <c r="AD1346" i="2"/>
  <c r="AF1346" i="2"/>
  <c r="AE1346" i="2"/>
  <c r="X1346" i="2"/>
  <c r="AH1346" i="2" s="1"/>
  <c r="W1346" i="2"/>
  <c r="AG1346" i="2" s="1"/>
  <c r="K1348" i="2"/>
  <c r="AV1345" i="2" l="1"/>
  <c r="BH1345" i="2" s="1"/>
  <c r="AB1346" i="2"/>
  <c r="AS1346" i="2"/>
  <c r="AR1346" i="2"/>
  <c r="BD1345" i="2"/>
  <c r="BB1345" i="2"/>
  <c r="BC1345" i="2"/>
  <c r="S1348" i="2"/>
  <c r="AA1348" i="2"/>
  <c r="AK1348" i="2" s="1"/>
  <c r="AT1346" i="2"/>
  <c r="AQ1346" i="2"/>
  <c r="AO1346" i="2"/>
  <c r="AP1346" i="2"/>
  <c r="AM1347" i="2"/>
  <c r="AN1346" i="2"/>
  <c r="BG1346" i="2"/>
  <c r="AZ1345" i="2"/>
  <c r="AX1345" i="2"/>
  <c r="AY1345" i="2"/>
  <c r="BA1345" i="2"/>
  <c r="L1348" i="2"/>
  <c r="T1348" i="2" s="1"/>
  <c r="N1348" i="2"/>
  <c r="V1348" i="2" s="1"/>
  <c r="P1348" i="2"/>
  <c r="Q1348" i="2"/>
  <c r="Y1348" i="2" s="1"/>
  <c r="AI1348" i="2" s="1"/>
  <c r="R1348" i="2"/>
  <c r="Z1348" i="2" s="1"/>
  <c r="AJ1348" i="2" s="1"/>
  <c r="O1348" i="2"/>
  <c r="M1348" i="2"/>
  <c r="U1348" i="2" s="1"/>
  <c r="W1347" i="2"/>
  <c r="AG1347" i="2" s="1"/>
  <c r="V1347" i="2"/>
  <c r="AF1347" i="2" s="1"/>
  <c r="U1347" i="2"/>
  <c r="AE1347" i="2" s="1"/>
  <c r="AD1347" i="2"/>
  <c r="K1349" i="2"/>
  <c r="BD1346" i="2" l="1"/>
  <c r="AV1346" i="2"/>
  <c r="BH1346" i="2" s="1"/>
  <c r="AB1347" i="2"/>
  <c r="BB1346" i="2"/>
  <c r="AS1347" i="2"/>
  <c r="AR1347" i="2"/>
  <c r="BC1346" i="2"/>
  <c r="S1349" i="2"/>
  <c r="AA1349" i="2"/>
  <c r="AK1349" i="2" s="1"/>
  <c r="AZ1346" i="2"/>
  <c r="AY1346" i="2"/>
  <c r="BA1346" i="2"/>
  <c r="AX1346" i="2"/>
  <c r="AT1347" i="2"/>
  <c r="BD1347" i="2" s="1"/>
  <c r="AN1347" i="2"/>
  <c r="AQ1347" i="2"/>
  <c r="AO1347" i="2"/>
  <c r="AP1347" i="2"/>
  <c r="AM1348" i="2"/>
  <c r="BG1347" i="2"/>
  <c r="L1349" i="2"/>
  <c r="N1349" i="2"/>
  <c r="P1349" i="2"/>
  <c r="X1349" i="2" s="1"/>
  <c r="Q1349" i="2"/>
  <c r="Y1349" i="2" s="1"/>
  <c r="AI1349" i="2" s="1"/>
  <c r="R1349" i="2"/>
  <c r="Z1349" i="2" s="1"/>
  <c r="AJ1349" i="2" s="1"/>
  <c r="O1349" i="2"/>
  <c r="M1349" i="2"/>
  <c r="AF1348" i="2"/>
  <c r="AE1348" i="2"/>
  <c r="X1348" i="2"/>
  <c r="AH1348" i="2" s="1"/>
  <c r="W1348" i="2"/>
  <c r="AG1348" i="2" s="1"/>
  <c r="AD1348" i="2"/>
  <c r="K1350" i="2"/>
  <c r="AV1347" i="2" l="1"/>
  <c r="BH1347" i="2" s="1"/>
  <c r="AB1348" i="2"/>
  <c r="AR1348" i="2"/>
  <c r="AS1348" i="2"/>
  <c r="BB1347" i="2"/>
  <c r="BC1347" i="2"/>
  <c r="S1350" i="2"/>
  <c r="AA1350" i="2"/>
  <c r="AK1350" i="2" s="1"/>
  <c r="AY1347" i="2"/>
  <c r="BA1347" i="2"/>
  <c r="AT1348" i="2"/>
  <c r="AN1348" i="2"/>
  <c r="AQ1348" i="2"/>
  <c r="AO1348" i="2"/>
  <c r="AP1348" i="2"/>
  <c r="AM1349" i="2"/>
  <c r="BG1348" i="2"/>
  <c r="AX1347" i="2"/>
  <c r="AZ1347" i="2"/>
  <c r="L1350" i="2"/>
  <c r="N1350" i="2"/>
  <c r="V1350" i="2" s="1"/>
  <c r="P1350" i="2"/>
  <c r="Q1350" i="2"/>
  <c r="Y1350" i="2" s="1"/>
  <c r="AI1350" i="2" s="1"/>
  <c r="O1350" i="2"/>
  <c r="R1350" i="2"/>
  <c r="Z1350" i="2" s="1"/>
  <c r="AJ1350" i="2" s="1"/>
  <c r="M1350" i="2"/>
  <c r="U1350" i="2" s="1"/>
  <c r="V1349" i="2"/>
  <c r="U1349" i="2"/>
  <c r="AE1349" i="2" s="1"/>
  <c r="AH1349" i="2"/>
  <c r="T1349" i="2"/>
  <c r="W1349" i="2"/>
  <c r="AG1349" i="2" s="1"/>
  <c r="K1351" i="2"/>
  <c r="BD1348" i="2" l="1"/>
  <c r="AV1348" i="2"/>
  <c r="BH1348" i="2" s="1"/>
  <c r="AB1349" i="2"/>
  <c r="AS1349" i="2"/>
  <c r="AR1349" i="2"/>
  <c r="BC1348" i="2"/>
  <c r="BB1348" i="2"/>
  <c r="S1351" i="2"/>
  <c r="AA1351" i="2"/>
  <c r="AK1351" i="2" s="1"/>
  <c r="BA1348" i="2"/>
  <c r="AT1349" i="2"/>
  <c r="AN1349" i="2"/>
  <c r="AQ1349" i="2"/>
  <c r="AO1349" i="2"/>
  <c r="AP1349" i="2"/>
  <c r="AM1350" i="2"/>
  <c r="BG1349" i="2"/>
  <c r="AX1348" i="2"/>
  <c r="AZ1348" i="2"/>
  <c r="AY1348" i="2"/>
  <c r="L1351" i="2"/>
  <c r="T1351" i="2" s="1"/>
  <c r="N1351" i="2"/>
  <c r="P1351" i="2"/>
  <c r="X1351" i="2" s="1"/>
  <c r="AH1351" i="2" s="1"/>
  <c r="Q1351" i="2"/>
  <c r="Y1351" i="2" s="1"/>
  <c r="AI1351" i="2" s="1"/>
  <c r="R1351" i="2"/>
  <c r="Z1351" i="2" s="1"/>
  <c r="AJ1351" i="2" s="1"/>
  <c r="O1351" i="2"/>
  <c r="M1351" i="2"/>
  <c r="AD1349" i="2"/>
  <c r="T1350" i="2"/>
  <c r="AF1349" i="2"/>
  <c r="AF1350" i="2"/>
  <c r="AE1350" i="2"/>
  <c r="X1350" i="2"/>
  <c r="AH1350" i="2" s="1"/>
  <c r="W1350" i="2"/>
  <c r="K1352" i="2"/>
  <c r="BD1349" i="2" l="1"/>
  <c r="AB1350" i="2"/>
  <c r="AV1349" i="2"/>
  <c r="BH1349" i="2" s="1"/>
  <c r="AS1350" i="2"/>
  <c r="AR1350" i="2"/>
  <c r="BB1349" i="2"/>
  <c r="BC1349" i="2"/>
  <c r="S1352" i="2"/>
  <c r="AA1352" i="2"/>
  <c r="AK1352" i="2" s="1"/>
  <c r="BA1349" i="2"/>
  <c r="AT1350" i="2"/>
  <c r="AN1350" i="2"/>
  <c r="AQ1350" i="2"/>
  <c r="AM1351" i="2"/>
  <c r="AO1350" i="2"/>
  <c r="AP1350" i="2"/>
  <c r="BG1350" i="2"/>
  <c r="AX1349" i="2"/>
  <c r="AZ1349" i="2"/>
  <c r="AY1349" i="2"/>
  <c r="L1352" i="2"/>
  <c r="N1352" i="2"/>
  <c r="P1352" i="2"/>
  <c r="X1352" i="2" s="1"/>
  <c r="Q1352" i="2"/>
  <c r="Y1352" i="2" s="1"/>
  <c r="AI1352" i="2" s="1"/>
  <c r="R1352" i="2"/>
  <c r="Z1352" i="2" s="1"/>
  <c r="AJ1352" i="2" s="1"/>
  <c r="O1352" i="2"/>
  <c r="W1352" i="2" s="1"/>
  <c r="M1352" i="2"/>
  <c r="AD1350" i="2"/>
  <c r="AG1350" i="2"/>
  <c r="V1351" i="2"/>
  <c r="AF1351" i="2" s="1"/>
  <c r="U1351" i="2"/>
  <c r="AE1351" i="2" s="1"/>
  <c r="W1351" i="2"/>
  <c r="AG1351" i="2" s="1"/>
  <c r="AD1351" i="2"/>
  <c r="K1353" i="2"/>
  <c r="AV1350" i="2" l="1"/>
  <c r="BH1350" i="2" s="1"/>
  <c r="AB1351" i="2"/>
  <c r="BD1350" i="2"/>
  <c r="BB1350" i="2"/>
  <c r="AS1351" i="2"/>
  <c r="AR1351" i="2"/>
  <c r="BC1350" i="2"/>
  <c r="S1353" i="2"/>
  <c r="AA1353" i="2"/>
  <c r="AK1353" i="2" s="1"/>
  <c r="BA1350" i="2"/>
  <c r="AZ1350" i="2"/>
  <c r="AY1350" i="2"/>
  <c r="AX1350" i="2"/>
  <c r="AT1351" i="2"/>
  <c r="AO1351" i="2"/>
  <c r="AP1351" i="2"/>
  <c r="AM1352" i="2"/>
  <c r="AN1351" i="2"/>
  <c r="AQ1351" i="2"/>
  <c r="BG1351" i="2"/>
  <c r="L1353" i="2"/>
  <c r="T1353" i="2" s="1"/>
  <c r="N1353" i="2"/>
  <c r="V1353" i="2" s="1"/>
  <c r="AF1353" i="2" s="1"/>
  <c r="P1353" i="2"/>
  <c r="Q1353" i="2"/>
  <c r="Y1353" i="2" s="1"/>
  <c r="AI1353" i="2" s="1"/>
  <c r="R1353" i="2"/>
  <c r="Z1353" i="2" s="1"/>
  <c r="AJ1353" i="2" s="1"/>
  <c r="O1353" i="2"/>
  <c r="M1353" i="2"/>
  <c r="AH1352" i="2"/>
  <c r="AG1352" i="2"/>
  <c r="T1352" i="2"/>
  <c r="V1352" i="2"/>
  <c r="AF1352" i="2" s="1"/>
  <c r="U1352" i="2"/>
  <c r="AE1352" i="2" s="1"/>
  <c r="K1354" i="2"/>
  <c r="BD1351" i="2" l="1"/>
  <c r="AB1352" i="2"/>
  <c r="AV1351" i="2"/>
  <c r="BH1351" i="2" s="1"/>
  <c r="AS1352" i="2"/>
  <c r="AR1352" i="2"/>
  <c r="BB1351" i="2"/>
  <c r="BC1351" i="2"/>
  <c r="S1354" i="2"/>
  <c r="AA1354" i="2" s="1"/>
  <c r="AK1354" i="2" s="1"/>
  <c r="AT1352" i="2"/>
  <c r="AQ1352" i="2"/>
  <c r="AM1353" i="2"/>
  <c r="AO1352" i="2"/>
  <c r="AP1352" i="2"/>
  <c r="AN1352" i="2"/>
  <c r="BG1352" i="2"/>
  <c r="AZ1351" i="2"/>
  <c r="BA1351" i="2"/>
  <c r="AY1351" i="2"/>
  <c r="AX1351" i="2"/>
  <c r="L1354" i="2"/>
  <c r="T1354" i="2" s="1"/>
  <c r="N1354" i="2"/>
  <c r="P1354" i="2"/>
  <c r="Q1354" i="2"/>
  <c r="Y1354" i="2" s="1"/>
  <c r="AI1354" i="2" s="1"/>
  <c r="O1354" i="2"/>
  <c r="R1354" i="2"/>
  <c r="Z1354" i="2" s="1"/>
  <c r="AJ1354" i="2" s="1"/>
  <c r="M1354" i="2"/>
  <c r="U1354" i="2" s="1"/>
  <c r="AD1353" i="2"/>
  <c r="AD1352" i="2"/>
  <c r="X1353" i="2"/>
  <c r="AH1353" i="2" s="1"/>
  <c r="U1353" i="2"/>
  <c r="AE1353" i="2" s="1"/>
  <c r="W1353" i="2"/>
  <c r="AG1353" i="2" s="1"/>
  <c r="K1355" i="2"/>
  <c r="AV1352" i="2" l="1"/>
  <c r="BH1352" i="2" s="1"/>
  <c r="AB1353" i="2"/>
  <c r="AS1353" i="2"/>
  <c r="AR1353" i="2"/>
  <c r="BB1352" i="2"/>
  <c r="BD1352" i="2"/>
  <c r="BC1352" i="2"/>
  <c r="S1355" i="2"/>
  <c r="AA1355" i="2"/>
  <c r="AK1355" i="2" s="1"/>
  <c r="AY1352" i="2"/>
  <c r="AT1353" i="2"/>
  <c r="AN1353" i="2"/>
  <c r="AQ1353" i="2"/>
  <c r="AM1354" i="2"/>
  <c r="AO1353" i="2"/>
  <c r="AP1353" i="2"/>
  <c r="BG1353" i="2"/>
  <c r="AX1352" i="2"/>
  <c r="BA1352" i="2"/>
  <c r="AZ1352" i="2"/>
  <c r="L1355" i="2"/>
  <c r="N1355" i="2"/>
  <c r="V1355" i="2" s="1"/>
  <c r="P1355" i="2"/>
  <c r="Q1355" i="2"/>
  <c r="Y1355" i="2" s="1"/>
  <c r="AI1355" i="2" s="1"/>
  <c r="R1355" i="2"/>
  <c r="Z1355" i="2" s="1"/>
  <c r="AJ1355" i="2" s="1"/>
  <c r="O1355" i="2"/>
  <c r="M1355" i="2"/>
  <c r="U1355" i="2" s="1"/>
  <c r="V1354" i="2"/>
  <c r="AF1354" i="2" s="1"/>
  <c r="AE1354" i="2"/>
  <c r="X1354" i="2"/>
  <c r="AH1354" i="2" s="1"/>
  <c r="W1354" i="2"/>
  <c r="AG1354" i="2" s="1"/>
  <c r="AD1354" i="2"/>
  <c r="K1356" i="2"/>
  <c r="BD1353" i="2" l="1"/>
  <c r="AV1353" i="2"/>
  <c r="BH1353" i="2" s="1"/>
  <c r="AB1354" i="2"/>
  <c r="BB1353" i="2"/>
  <c r="AS1354" i="2"/>
  <c r="AR1354" i="2"/>
  <c r="BC1353" i="2"/>
  <c r="S1356" i="2"/>
  <c r="AA1356" i="2"/>
  <c r="AK1356" i="2" s="1"/>
  <c r="AT1354" i="2"/>
  <c r="AN1354" i="2"/>
  <c r="AQ1354" i="2"/>
  <c r="AM1355" i="2"/>
  <c r="AO1354" i="2"/>
  <c r="AP1354" i="2"/>
  <c r="BG1354" i="2"/>
  <c r="BA1353" i="2"/>
  <c r="AZ1353" i="2"/>
  <c r="AX1353" i="2"/>
  <c r="AY1353" i="2"/>
  <c r="L1356" i="2"/>
  <c r="N1356" i="2"/>
  <c r="P1356" i="2"/>
  <c r="Q1356" i="2"/>
  <c r="Y1356" i="2" s="1"/>
  <c r="AI1356" i="2" s="1"/>
  <c r="R1356" i="2"/>
  <c r="Z1356" i="2" s="1"/>
  <c r="AJ1356" i="2" s="1"/>
  <c r="O1356" i="2"/>
  <c r="M1356" i="2"/>
  <c r="X1355" i="2"/>
  <c r="AH1355" i="2" s="1"/>
  <c r="AF1355" i="2"/>
  <c r="AE1355" i="2"/>
  <c r="T1355" i="2"/>
  <c r="W1355" i="2"/>
  <c r="AG1355" i="2" s="1"/>
  <c r="K1357" i="2"/>
  <c r="AV1354" i="2" l="1"/>
  <c r="BH1354" i="2" s="1"/>
  <c r="AB1355" i="2"/>
  <c r="AS1355" i="2"/>
  <c r="AR1355" i="2"/>
  <c r="BB1354" i="2"/>
  <c r="BD1354" i="2"/>
  <c r="BC1354" i="2"/>
  <c r="S1357" i="2"/>
  <c r="AA1357" i="2"/>
  <c r="AK1357" i="2" s="1"/>
  <c r="BA1354" i="2"/>
  <c r="AZ1354" i="2"/>
  <c r="AY1354" i="2"/>
  <c r="AX1354" i="2"/>
  <c r="AT1355" i="2"/>
  <c r="AO1355" i="2"/>
  <c r="AP1355" i="2"/>
  <c r="AM1356" i="2"/>
  <c r="AN1355" i="2"/>
  <c r="AQ1355" i="2"/>
  <c r="BG1355" i="2"/>
  <c r="L1357" i="2"/>
  <c r="T1357" i="2" s="1"/>
  <c r="N1357" i="2"/>
  <c r="V1357" i="2" s="1"/>
  <c r="AF1357" i="2" s="1"/>
  <c r="P1357" i="2"/>
  <c r="Q1357" i="2"/>
  <c r="Y1357" i="2" s="1"/>
  <c r="AI1357" i="2" s="1"/>
  <c r="R1357" i="2"/>
  <c r="Z1357" i="2" s="1"/>
  <c r="AJ1357" i="2" s="1"/>
  <c r="O1357" i="2"/>
  <c r="M1357" i="2"/>
  <c r="AD1355" i="2"/>
  <c r="X1356" i="2"/>
  <c r="AH1356" i="2" s="1"/>
  <c r="W1356" i="2"/>
  <c r="AG1356" i="2" s="1"/>
  <c r="T1356" i="2"/>
  <c r="V1356" i="2"/>
  <c r="AF1356" i="2" s="1"/>
  <c r="U1356" i="2"/>
  <c r="AE1356" i="2" s="1"/>
  <c r="K1358" i="2"/>
  <c r="AB1356" i="2" l="1"/>
  <c r="AV1355" i="2"/>
  <c r="BH1355" i="2" s="1"/>
  <c r="AS1356" i="2"/>
  <c r="AR1356" i="2"/>
  <c r="BD1355" i="2"/>
  <c r="BB1355" i="2"/>
  <c r="BC1355" i="2"/>
  <c r="S1358" i="2"/>
  <c r="AA1358" i="2"/>
  <c r="AK1358" i="2" s="1"/>
  <c r="AZ1355" i="2"/>
  <c r="AT1356" i="2"/>
  <c r="AN1356" i="2"/>
  <c r="AM1357" i="2"/>
  <c r="AQ1356" i="2"/>
  <c r="AO1356" i="2"/>
  <c r="AP1356" i="2"/>
  <c r="BG1356" i="2"/>
  <c r="BA1355" i="2"/>
  <c r="AY1355" i="2"/>
  <c r="AX1355" i="2"/>
  <c r="L1358" i="2"/>
  <c r="N1358" i="2"/>
  <c r="P1358" i="2"/>
  <c r="Q1358" i="2"/>
  <c r="Y1358" i="2" s="1"/>
  <c r="AI1358" i="2" s="1"/>
  <c r="O1358" i="2"/>
  <c r="R1358" i="2"/>
  <c r="Z1358" i="2" s="1"/>
  <c r="AJ1358" i="2" s="1"/>
  <c r="M1358" i="2"/>
  <c r="AD1356" i="2"/>
  <c r="X1357" i="2"/>
  <c r="AH1357" i="2" s="1"/>
  <c r="U1357" i="2"/>
  <c r="AE1357" i="2" s="1"/>
  <c r="W1357" i="2"/>
  <c r="AG1357" i="2" s="1"/>
  <c r="AD1357" i="2"/>
  <c r="K1359" i="2"/>
  <c r="AV1356" i="2" l="1"/>
  <c r="BH1356" i="2" s="1"/>
  <c r="AB1357" i="2"/>
  <c r="AS1357" i="2"/>
  <c r="AR1357" i="2"/>
  <c r="BD1356" i="2"/>
  <c r="BB1356" i="2"/>
  <c r="BC1356" i="2"/>
  <c r="S1359" i="2"/>
  <c r="AA1359" i="2"/>
  <c r="AK1359" i="2" s="1"/>
  <c r="BA1356" i="2"/>
  <c r="AT1357" i="2"/>
  <c r="AN1357" i="2"/>
  <c r="AQ1357" i="2"/>
  <c r="AM1358" i="2"/>
  <c r="AO1357" i="2"/>
  <c r="AP1357" i="2"/>
  <c r="BG1357" i="2"/>
  <c r="AZ1356" i="2"/>
  <c r="AX1356" i="2"/>
  <c r="AY1356" i="2"/>
  <c r="L1359" i="2"/>
  <c r="T1359" i="2" s="1"/>
  <c r="N1359" i="2"/>
  <c r="P1359" i="2"/>
  <c r="Q1359" i="2"/>
  <c r="Y1359" i="2" s="1"/>
  <c r="AI1359" i="2" s="1"/>
  <c r="R1359" i="2"/>
  <c r="Z1359" i="2" s="1"/>
  <c r="AJ1359" i="2" s="1"/>
  <c r="O1359" i="2"/>
  <c r="M1359" i="2"/>
  <c r="T1358" i="2"/>
  <c r="V1358" i="2"/>
  <c r="AF1358" i="2" s="1"/>
  <c r="U1358" i="2"/>
  <c r="AE1358" i="2" s="1"/>
  <c r="X1358" i="2"/>
  <c r="AH1358" i="2" s="1"/>
  <c r="W1358" i="2"/>
  <c r="AG1358" i="2" s="1"/>
  <c r="K1360" i="2"/>
  <c r="BD1357" i="2" l="1"/>
  <c r="AV1357" i="2"/>
  <c r="BH1357" i="2" s="1"/>
  <c r="AB1358" i="2"/>
  <c r="BB1357" i="2"/>
  <c r="AS1358" i="2"/>
  <c r="AR1358" i="2"/>
  <c r="BC1357" i="2"/>
  <c r="S1360" i="2"/>
  <c r="AA1360" i="2"/>
  <c r="AK1360" i="2" s="1"/>
  <c r="BA1357" i="2"/>
  <c r="AZ1357" i="2"/>
  <c r="AY1357" i="2"/>
  <c r="AX1357" i="2"/>
  <c r="AT1358" i="2"/>
  <c r="AN1358" i="2"/>
  <c r="AP1358" i="2"/>
  <c r="AQ1358" i="2"/>
  <c r="AM1359" i="2"/>
  <c r="AO1358" i="2"/>
  <c r="BG1358" i="2"/>
  <c r="L1360" i="2"/>
  <c r="T1360" i="2" s="1"/>
  <c r="N1360" i="2"/>
  <c r="P1360" i="2"/>
  <c r="Q1360" i="2"/>
  <c r="Y1360" i="2" s="1"/>
  <c r="AI1360" i="2" s="1"/>
  <c r="R1360" i="2"/>
  <c r="Z1360" i="2" s="1"/>
  <c r="AJ1360" i="2" s="1"/>
  <c r="O1360" i="2"/>
  <c r="M1360" i="2"/>
  <c r="AD1358" i="2"/>
  <c r="W1359" i="2"/>
  <c r="AG1359" i="2" s="1"/>
  <c r="AD1359" i="2"/>
  <c r="X1359" i="2"/>
  <c r="AH1359" i="2" s="1"/>
  <c r="V1359" i="2"/>
  <c r="AF1359" i="2" s="1"/>
  <c r="U1359" i="2"/>
  <c r="AE1359" i="2" s="1"/>
  <c r="K1361" i="2"/>
  <c r="BD1358" i="2" l="1"/>
  <c r="AV1358" i="2"/>
  <c r="BH1358" i="2" s="1"/>
  <c r="AB1359" i="2"/>
  <c r="BB1358" i="2"/>
  <c r="AS1359" i="2"/>
  <c r="AR1359" i="2"/>
  <c r="BC1358" i="2"/>
  <c r="S1361" i="2"/>
  <c r="AA1361" i="2"/>
  <c r="AK1361" i="2"/>
  <c r="AY1358" i="2"/>
  <c r="AZ1358" i="2"/>
  <c r="BA1358" i="2"/>
  <c r="AX1358" i="2"/>
  <c r="AT1359" i="2"/>
  <c r="AO1359" i="2"/>
  <c r="AP1359" i="2"/>
  <c r="AM1360" i="2"/>
  <c r="AN1359" i="2"/>
  <c r="AQ1359" i="2"/>
  <c r="BG1359" i="2"/>
  <c r="L1361" i="2"/>
  <c r="N1361" i="2"/>
  <c r="P1361" i="2"/>
  <c r="Q1361" i="2"/>
  <c r="Y1361" i="2" s="1"/>
  <c r="AI1361" i="2" s="1"/>
  <c r="R1361" i="2"/>
  <c r="Z1361" i="2" s="1"/>
  <c r="AJ1361" i="2" s="1"/>
  <c r="O1361" i="2"/>
  <c r="W1361" i="2" s="1"/>
  <c r="M1361" i="2"/>
  <c r="V1360" i="2"/>
  <c r="AF1360" i="2" s="1"/>
  <c r="U1360" i="2"/>
  <c r="AE1360" i="2" s="1"/>
  <c r="X1360" i="2"/>
  <c r="AH1360" i="2" s="1"/>
  <c r="W1360" i="2"/>
  <c r="AG1360" i="2" s="1"/>
  <c r="AD1360" i="2"/>
  <c r="K1362" i="2"/>
  <c r="AV1359" i="2" l="1"/>
  <c r="BH1359" i="2" s="1"/>
  <c r="AB1360" i="2"/>
  <c r="AR1360" i="2"/>
  <c r="AS1360" i="2"/>
  <c r="BB1359" i="2"/>
  <c r="BD1359" i="2"/>
  <c r="BC1359" i="2"/>
  <c r="S1362" i="2"/>
  <c r="AA1362" i="2"/>
  <c r="AK1362" i="2" s="1"/>
  <c r="AZ1359" i="2"/>
  <c r="AT1360" i="2"/>
  <c r="AN1360" i="2"/>
  <c r="AM1361" i="2"/>
  <c r="AQ1360" i="2"/>
  <c r="AO1360" i="2"/>
  <c r="AP1360" i="2"/>
  <c r="BG1360" i="2"/>
  <c r="BA1359" i="2"/>
  <c r="AY1359" i="2"/>
  <c r="AX1359" i="2"/>
  <c r="L1362" i="2"/>
  <c r="T1362" i="2" s="1"/>
  <c r="N1362" i="2"/>
  <c r="P1362" i="2"/>
  <c r="X1362" i="2" s="1"/>
  <c r="Q1362" i="2"/>
  <c r="Y1362" i="2" s="1"/>
  <c r="AI1362" i="2" s="1"/>
  <c r="O1362" i="2"/>
  <c r="R1362" i="2"/>
  <c r="Z1362" i="2" s="1"/>
  <c r="AJ1362" i="2" s="1"/>
  <c r="M1362" i="2"/>
  <c r="T1361" i="2"/>
  <c r="AG1361" i="2"/>
  <c r="X1361" i="2"/>
  <c r="AH1361" i="2" s="1"/>
  <c r="V1361" i="2"/>
  <c r="AF1361" i="2" s="1"/>
  <c r="U1361" i="2"/>
  <c r="AE1361" i="2" s="1"/>
  <c r="K1363" i="2"/>
  <c r="AV1360" i="2" l="1"/>
  <c r="BH1360" i="2" s="1"/>
  <c r="AB1361" i="2"/>
  <c r="AS1361" i="2"/>
  <c r="AR1361" i="2"/>
  <c r="BD1360" i="2"/>
  <c r="BC1360" i="2"/>
  <c r="BB1360" i="2"/>
  <c r="S1363" i="2"/>
  <c r="AA1363" i="2"/>
  <c r="AK1363" i="2" s="1"/>
  <c r="BA1360" i="2"/>
  <c r="AT1361" i="2"/>
  <c r="AN1361" i="2"/>
  <c r="AM1362" i="2"/>
  <c r="AQ1361" i="2"/>
  <c r="AO1361" i="2"/>
  <c r="AP1361" i="2"/>
  <c r="BG1361" i="2"/>
  <c r="AZ1360" i="2"/>
  <c r="AX1360" i="2"/>
  <c r="AY1360" i="2"/>
  <c r="L1363" i="2"/>
  <c r="T1363" i="2" s="1"/>
  <c r="N1363" i="2"/>
  <c r="V1363" i="2" s="1"/>
  <c r="P1363" i="2"/>
  <c r="X1363" i="2" s="1"/>
  <c r="Q1363" i="2"/>
  <c r="Y1363" i="2" s="1"/>
  <c r="AI1363" i="2" s="1"/>
  <c r="R1363" i="2"/>
  <c r="Z1363" i="2" s="1"/>
  <c r="AJ1363" i="2" s="1"/>
  <c r="O1363" i="2"/>
  <c r="M1363" i="2"/>
  <c r="U1363" i="2" s="1"/>
  <c r="AD1361" i="2"/>
  <c r="W1362" i="2"/>
  <c r="AG1362" i="2" s="1"/>
  <c r="AH1362" i="2"/>
  <c r="V1362" i="2"/>
  <c r="AF1362" i="2" s="1"/>
  <c r="U1362" i="2"/>
  <c r="AE1362" i="2" s="1"/>
  <c r="AD1362" i="2"/>
  <c r="K1364" i="2"/>
  <c r="AV1361" i="2" l="1"/>
  <c r="BH1361" i="2" s="1"/>
  <c r="AB1362" i="2"/>
  <c r="AS1362" i="2"/>
  <c r="AR1362" i="2"/>
  <c r="BD1361" i="2"/>
  <c r="BB1361" i="2"/>
  <c r="BC1361" i="2"/>
  <c r="S1364" i="2"/>
  <c r="AA1364" i="2"/>
  <c r="AK1364" i="2" s="1"/>
  <c r="AZ1361" i="2"/>
  <c r="AT1362" i="2"/>
  <c r="AO1362" i="2"/>
  <c r="AP1362" i="2"/>
  <c r="AM1363" i="2"/>
  <c r="AN1362" i="2"/>
  <c r="AQ1362" i="2"/>
  <c r="BG1362" i="2"/>
  <c r="AX1361" i="2"/>
  <c r="AY1361" i="2"/>
  <c r="BA1361" i="2"/>
  <c r="L1364" i="2"/>
  <c r="T1364" i="2" s="1"/>
  <c r="N1364" i="2"/>
  <c r="V1364" i="2" s="1"/>
  <c r="P1364" i="2"/>
  <c r="Q1364" i="2"/>
  <c r="Y1364" i="2" s="1"/>
  <c r="AI1364" i="2" s="1"/>
  <c r="R1364" i="2"/>
  <c r="Z1364" i="2" s="1"/>
  <c r="AJ1364" i="2" s="1"/>
  <c r="O1364" i="2"/>
  <c r="M1364" i="2"/>
  <c r="U1364" i="2" s="1"/>
  <c r="AH1363" i="2"/>
  <c r="AF1363" i="2"/>
  <c r="AE1363" i="2"/>
  <c r="W1363" i="2"/>
  <c r="AG1363" i="2" s="1"/>
  <c r="AD1363" i="2"/>
  <c r="K1365" i="2"/>
  <c r="BD1362" i="2" l="1"/>
  <c r="AV1362" i="2"/>
  <c r="BH1362" i="2" s="1"/>
  <c r="AB1363" i="2"/>
  <c r="BB1362" i="2"/>
  <c r="AS1363" i="2"/>
  <c r="AR1363" i="2"/>
  <c r="BC1362" i="2"/>
  <c r="S1365" i="2"/>
  <c r="AA1365" i="2"/>
  <c r="AK1365" i="2" s="1"/>
  <c r="AT1363" i="2"/>
  <c r="AO1363" i="2"/>
  <c r="AP1363" i="2"/>
  <c r="AM1364" i="2"/>
  <c r="AN1363" i="2"/>
  <c r="AQ1363" i="2"/>
  <c r="BG1363" i="2"/>
  <c r="AZ1362" i="2"/>
  <c r="BA1362" i="2"/>
  <c r="AY1362" i="2"/>
  <c r="AX1362" i="2"/>
  <c r="L1365" i="2"/>
  <c r="N1365" i="2"/>
  <c r="V1365" i="2" s="1"/>
  <c r="AF1365" i="2" s="1"/>
  <c r="P1365" i="2"/>
  <c r="X1365" i="2" s="1"/>
  <c r="AH1365" i="2" s="1"/>
  <c r="Q1365" i="2"/>
  <c r="Y1365" i="2" s="1"/>
  <c r="AI1365" i="2" s="1"/>
  <c r="R1365" i="2"/>
  <c r="Z1365" i="2" s="1"/>
  <c r="AJ1365" i="2" s="1"/>
  <c r="O1365" i="2"/>
  <c r="W1365" i="2" s="1"/>
  <c r="AG1365" i="2" s="1"/>
  <c r="M1365" i="2"/>
  <c r="AD1364" i="2"/>
  <c r="AF1364" i="2"/>
  <c r="AE1364" i="2"/>
  <c r="X1364" i="2"/>
  <c r="AH1364" i="2" s="1"/>
  <c r="W1364" i="2"/>
  <c r="K1366" i="2"/>
  <c r="AB1364" i="2" l="1"/>
  <c r="AV1363" i="2"/>
  <c r="BH1363" i="2" s="1"/>
  <c r="AS1364" i="2"/>
  <c r="AR1364" i="2"/>
  <c r="BB1363" i="2"/>
  <c r="BD1363" i="2"/>
  <c r="BC1363" i="2"/>
  <c r="S1366" i="2"/>
  <c r="AA1366" i="2"/>
  <c r="AK1366" i="2" s="1"/>
  <c r="AZ1363" i="2"/>
  <c r="AY1363" i="2"/>
  <c r="BA1363" i="2"/>
  <c r="AX1363" i="2"/>
  <c r="AT1364" i="2"/>
  <c r="AN1364" i="2"/>
  <c r="AM1365" i="2"/>
  <c r="AQ1364" i="2"/>
  <c r="AO1364" i="2"/>
  <c r="AP1364" i="2"/>
  <c r="BG1364" i="2"/>
  <c r="L1366" i="2"/>
  <c r="N1366" i="2"/>
  <c r="P1366" i="2"/>
  <c r="Q1366" i="2"/>
  <c r="Y1366" i="2" s="1"/>
  <c r="AI1366" i="2" s="1"/>
  <c r="O1366" i="2"/>
  <c r="W1366" i="2" s="1"/>
  <c r="R1366" i="2"/>
  <c r="Z1366" i="2" s="1"/>
  <c r="AJ1366" i="2" s="1"/>
  <c r="M1366" i="2"/>
  <c r="AG1364" i="2"/>
  <c r="U1365" i="2"/>
  <c r="AE1365" i="2" s="1"/>
  <c r="T1365" i="2"/>
  <c r="K1367" i="2"/>
  <c r="AB1365" i="2" l="1"/>
  <c r="AV1364" i="2"/>
  <c r="BH1364" i="2" s="1"/>
  <c r="AS1365" i="2"/>
  <c r="AR1365" i="2"/>
  <c r="BD1364" i="2"/>
  <c r="BB1364" i="2"/>
  <c r="BC1364" i="2"/>
  <c r="S1367" i="2"/>
  <c r="AA1367" i="2"/>
  <c r="AK1367" i="2" s="1"/>
  <c r="BA1364" i="2"/>
  <c r="AT1365" i="2"/>
  <c r="AN1365" i="2"/>
  <c r="AM1366" i="2"/>
  <c r="AQ1365" i="2"/>
  <c r="AO1365" i="2"/>
  <c r="AP1365" i="2"/>
  <c r="BG1365" i="2"/>
  <c r="AZ1364" i="2"/>
  <c r="AX1364" i="2"/>
  <c r="AY1364" i="2"/>
  <c r="L1367" i="2"/>
  <c r="N1367" i="2"/>
  <c r="V1367" i="2" s="1"/>
  <c r="AF1367" i="2" s="1"/>
  <c r="P1367" i="2"/>
  <c r="X1367" i="2" s="1"/>
  <c r="AH1367" i="2" s="1"/>
  <c r="Q1367" i="2"/>
  <c r="Y1367" i="2" s="1"/>
  <c r="AI1367" i="2" s="1"/>
  <c r="R1367" i="2"/>
  <c r="Z1367" i="2" s="1"/>
  <c r="AJ1367" i="2" s="1"/>
  <c r="O1367" i="2"/>
  <c r="W1367" i="2" s="1"/>
  <c r="AG1367" i="2" s="1"/>
  <c r="M1367" i="2"/>
  <c r="U1367" i="2" s="1"/>
  <c r="AD1365" i="2"/>
  <c r="X1366" i="2"/>
  <c r="AH1366" i="2" s="1"/>
  <c r="AG1366" i="2"/>
  <c r="T1366" i="2"/>
  <c r="V1366" i="2"/>
  <c r="AF1366" i="2" s="1"/>
  <c r="U1366" i="2"/>
  <c r="AE1366" i="2" s="1"/>
  <c r="K1368" i="2"/>
  <c r="AV1365" i="2" l="1"/>
  <c r="BH1365" i="2" s="1"/>
  <c r="AB1366" i="2"/>
  <c r="AS1366" i="2"/>
  <c r="AR1366" i="2"/>
  <c r="BD1365" i="2"/>
  <c r="BB1365" i="2"/>
  <c r="BC1365" i="2"/>
  <c r="S1368" i="2"/>
  <c r="AA1368" i="2"/>
  <c r="AK1368" i="2" s="1"/>
  <c r="BA1365" i="2"/>
  <c r="AT1366" i="2"/>
  <c r="BD1366" i="2" s="1"/>
  <c r="AN1366" i="2"/>
  <c r="AQ1366" i="2"/>
  <c r="AM1367" i="2"/>
  <c r="AO1366" i="2"/>
  <c r="AP1366" i="2"/>
  <c r="BG1366" i="2"/>
  <c r="AZ1365" i="2"/>
  <c r="AX1365" i="2"/>
  <c r="AY1365" i="2"/>
  <c r="L1368" i="2"/>
  <c r="T1368" i="2" s="1"/>
  <c r="N1368" i="2"/>
  <c r="P1368" i="2"/>
  <c r="Q1368" i="2"/>
  <c r="Y1368" i="2" s="1"/>
  <c r="AI1368" i="2" s="1"/>
  <c r="R1368" i="2"/>
  <c r="Z1368" i="2" s="1"/>
  <c r="AJ1368" i="2" s="1"/>
  <c r="O1368" i="2"/>
  <c r="W1368" i="2" s="1"/>
  <c r="M1368" i="2"/>
  <c r="AD1366" i="2"/>
  <c r="AE1367" i="2"/>
  <c r="T1367" i="2"/>
  <c r="AB1367" i="2" s="1"/>
  <c r="K1369" i="2"/>
  <c r="AV1366" i="2" l="1"/>
  <c r="BH1366" i="2" s="1"/>
  <c r="BB1366" i="2"/>
  <c r="AS1367" i="2"/>
  <c r="AR1367" i="2"/>
  <c r="BC1366" i="2"/>
  <c r="S1369" i="2"/>
  <c r="AA1369" i="2"/>
  <c r="AK1369" i="2" s="1"/>
  <c r="BA1366" i="2"/>
  <c r="AZ1366" i="2"/>
  <c r="AY1366" i="2"/>
  <c r="AX1366" i="2"/>
  <c r="AT1367" i="2"/>
  <c r="AM1368" i="2"/>
  <c r="AN1367" i="2"/>
  <c r="AQ1367" i="2"/>
  <c r="AO1367" i="2"/>
  <c r="AP1367" i="2"/>
  <c r="BG1367" i="2"/>
  <c r="L1369" i="2"/>
  <c r="N1369" i="2"/>
  <c r="P1369" i="2"/>
  <c r="X1369" i="2" s="1"/>
  <c r="AH1369" i="2" s="1"/>
  <c r="Q1369" i="2"/>
  <c r="Y1369" i="2" s="1"/>
  <c r="AI1369" i="2" s="1"/>
  <c r="R1369" i="2"/>
  <c r="Z1369" i="2" s="1"/>
  <c r="AJ1369" i="2" s="1"/>
  <c r="O1369" i="2"/>
  <c r="M1369" i="2"/>
  <c r="AD1367" i="2"/>
  <c r="X1368" i="2"/>
  <c r="AH1368" i="2" s="1"/>
  <c r="AG1368" i="2"/>
  <c r="V1368" i="2"/>
  <c r="AF1368" i="2" s="1"/>
  <c r="U1368" i="2"/>
  <c r="AE1368" i="2" s="1"/>
  <c r="AD1368" i="2"/>
  <c r="K1370" i="2"/>
  <c r="BD1367" i="2" l="1"/>
  <c r="BB1367" i="2"/>
  <c r="BC1367" i="2"/>
  <c r="AV1367" i="2"/>
  <c r="BH1367" i="2" s="1"/>
  <c r="AB1368" i="2"/>
  <c r="AS1368" i="2"/>
  <c r="AR1368" i="2"/>
  <c r="AZ1367" i="2"/>
  <c r="S1370" i="2"/>
  <c r="AA1370" i="2"/>
  <c r="AK1370" i="2" s="1"/>
  <c r="BA1367" i="2"/>
  <c r="AY1367" i="2"/>
  <c r="AX1367" i="2"/>
  <c r="AT1368" i="2"/>
  <c r="BD1368" i="2" s="1"/>
  <c r="AO1368" i="2"/>
  <c r="AP1368" i="2"/>
  <c r="AM1369" i="2"/>
  <c r="AN1368" i="2"/>
  <c r="AQ1368" i="2"/>
  <c r="BG1368" i="2"/>
  <c r="L1370" i="2"/>
  <c r="T1370" i="2" s="1"/>
  <c r="N1370" i="2"/>
  <c r="P1370" i="2"/>
  <c r="Q1370" i="2"/>
  <c r="Y1370" i="2" s="1"/>
  <c r="AI1370" i="2" s="1"/>
  <c r="O1370" i="2"/>
  <c r="W1370" i="2" s="1"/>
  <c r="R1370" i="2"/>
  <c r="Z1370" i="2" s="1"/>
  <c r="AJ1370" i="2" s="1"/>
  <c r="M1370" i="2"/>
  <c r="V1369" i="2"/>
  <c r="AF1369" i="2" s="1"/>
  <c r="U1369" i="2"/>
  <c r="AE1369" i="2" s="1"/>
  <c r="T1369" i="2"/>
  <c r="W1369" i="2"/>
  <c r="AG1369" i="2" s="1"/>
  <c r="K1371" i="2"/>
  <c r="AV1368" i="2" l="1"/>
  <c r="BH1368" i="2" s="1"/>
  <c r="AB1369" i="2"/>
  <c r="AR1369" i="2"/>
  <c r="AS1369" i="2"/>
  <c r="BB1368" i="2"/>
  <c r="BC1368" i="2"/>
  <c r="S1371" i="2"/>
  <c r="AA1371" i="2"/>
  <c r="AK1371" i="2" s="1"/>
  <c r="BA1368" i="2"/>
  <c r="AY1368" i="2"/>
  <c r="AX1368" i="2"/>
  <c r="AT1369" i="2"/>
  <c r="AN1369" i="2"/>
  <c r="AQ1369" i="2"/>
  <c r="AO1369" i="2"/>
  <c r="AP1369" i="2"/>
  <c r="AM1370" i="2"/>
  <c r="BG1369" i="2"/>
  <c r="AZ1368" i="2"/>
  <c r="L1371" i="2"/>
  <c r="N1371" i="2"/>
  <c r="V1371" i="2" s="1"/>
  <c r="P1371" i="2"/>
  <c r="X1371" i="2" s="1"/>
  <c r="AH1371" i="2" s="1"/>
  <c r="Q1371" i="2"/>
  <c r="Y1371" i="2" s="1"/>
  <c r="AI1371" i="2" s="1"/>
  <c r="R1371" i="2"/>
  <c r="Z1371" i="2" s="1"/>
  <c r="AJ1371" i="2" s="1"/>
  <c r="O1371" i="2"/>
  <c r="M1371" i="2"/>
  <c r="U1371" i="2" s="1"/>
  <c r="AD1369" i="2"/>
  <c r="X1370" i="2"/>
  <c r="AH1370" i="2" s="1"/>
  <c r="AG1370" i="2"/>
  <c r="V1370" i="2"/>
  <c r="AF1370" i="2" s="1"/>
  <c r="U1370" i="2"/>
  <c r="AE1370" i="2" s="1"/>
  <c r="AD1370" i="2"/>
  <c r="K1372" i="2"/>
  <c r="BD1369" i="2" l="1"/>
  <c r="AV1369" i="2"/>
  <c r="BH1369" i="2" s="1"/>
  <c r="AB1370" i="2"/>
  <c r="AR1370" i="2"/>
  <c r="AS1370" i="2"/>
  <c r="BC1369" i="2"/>
  <c r="BB1369" i="2"/>
  <c r="S1372" i="2"/>
  <c r="AA1372" i="2"/>
  <c r="AK1372" i="2" s="1"/>
  <c r="AZ1369" i="2"/>
  <c r="AY1369" i="2"/>
  <c r="BA1369" i="2"/>
  <c r="AT1370" i="2"/>
  <c r="AN1370" i="2"/>
  <c r="AQ1370" i="2"/>
  <c r="AM1371" i="2"/>
  <c r="AO1370" i="2"/>
  <c r="AP1370" i="2"/>
  <c r="BG1370" i="2"/>
  <c r="AX1369" i="2"/>
  <c r="L1372" i="2"/>
  <c r="T1372" i="2" s="1"/>
  <c r="N1372" i="2"/>
  <c r="P1372" i="2"/>
  <c r="Q1372" i="2"/>
  <c r="Y1372" i="2" s="1"/>
  <c r="AI1372" i="2" s="1"/>
  <c r="R1372" i="2"/>
  <c r="Z1372" i="2" s="1"/>
  <c r="AJ1372" i="2" s="1"/>
  <c r="O1372" i="2"/>
  <c r="M1372" i="2"/>
  <c r="AF1371" i="2"/>
  <c r="AE1371" i="2"/>
  <c r="T1371" i="2"/>
  <c r="W1371" i="2"/>
  <c r="AG1371" i="2" s="1"/>
  <c r="K1373" i="2"/>
  <c r="BD1370" i="2" l="1"/>
  <c r="AB1371" i="2"/>
  <c r="AV1370" i="2"/>
  <c r="BH1370" i="2" s="1"/>
  <c r="AS1371" i="2"/>
  <c r="AR1371" i="2"/>
  <c r="BC1370" i="2"/>
  <c r="BB1370" i="2"/>
  <c r="S1373" i="2"/>
  <c r="AA1373" i="2"/>
  <c r="AK1373" i="2"/>
  <c r="AY1370" i="2"/>
  <c r="AZ1370" i="2"/>
  <c r="BA1370" i="2"/>
  <c r="AX1370" i="2"/>
  <c r="AT1371" i="2"/>
  <c r="AO1371" i="2"/>
  <c r="AP1371" i="2"/>
  <c r="AM1372" i="2"/>
  <c r="AN1371" i="2"/>
  <c r="AQ1371" i="2"/>
  <c r="BG1371" i="2"/>
  <c r="L1373" i="2"/>
  <c r="T1373" i="2" s="1"/>
  <c r="N1373" i="2"/>
  <c r="V1373" i="2" s="1"/>
  <c r="AF1373" i="2" s="1"/>
  <c r="P1373" i="2"/>
  <c r="Q1373" i="2"/>
  <c r="Y1373" i="2" s="1"/>
  <c r="AI1373" i="2" s="1"/>
  <c r="R1373" i="2"/>
  <c r="Z1373" i="2" s="1"/>
  <c r="AJ1373" i="2" s="1"/>
  <c r="O1373" i="2"/>
  <c r="M1373" i="2"/>
  <c r="AD1371" i="2"/>
  <c r="V1372" i="2"/>
  <c r="AF1372" i="2" s="1"/>
  <c r="U1372" i="2"/>
  <c r="AE1372" i="2" s="1"/>
  <c r="X1372" i="2"/>
  <c r="AH1372" i="2" s="1"/>
  <c r="W1372" i="2"/>
  <c r="AG1372" i="2" s="1"/>
  <c r="AD1372" i="2"/>
  <c r="K1374" i="2"/>
  <c r="AV1371" i="2" l="1"/>
  <c r="BH1371" i="2" s="1"/>
  <c r="AB1372" i="2"/>
  <c r="AR1372" i="2"/>
  <c r="AS1372" i="2"/>
  <c r="BD1371" i="2"/>
  <c r="BB1371" i="2"/>
  <c r="BC1371" i="2"/>
  <c r="S1374" i="2"/>
  <c r="AA1374" i="2"/>
  <c r="AK1374" i="2" s="1"/>
  <c r="AX1371" i="2"/>
  <c r="AT1372" i="2"/>
  <c r="AN1372" i="2"/>
  <c r="AM1373" i="2"/>
  <c r="AQ1372" i="2"/>
  <c r="AO1372" i="2"/>
  <c r="AP1372" i="2"/>
  <c r="BG1372" i="2"/>
  <c r="AZ1371" i="2"/>
  <c r="BA1371" i="2"/>
  <c r="AY1371" i="2"/>
  <c r="L1374" i="2"/>
  <c r="T1374" i="2" s="1"/>
  <c r="N1374" i="2"/>
  <c r="P1374" i="2"/>
  <c r="X1374" i="2" s="1"/>
  <c r="Q1374" i="2"/>
  <c r="Y1374" i="2" s="1"/>
  <c r="AI1374" i="2" s="1"/>
  <c r="O1374" i="2"/>
  <c r="R1374" i="2"/>
  <c r="Z1374" i="2" s="1"/>
  <c r="AJ1374" i="2" s="1"/>
  <c r="M1374" i="2"/>
  <c r="AD1373" i="2"/>
  <c r="W1373" i="2"/>
  <c r="AG1373" i="2" s="1"/>
  <c r="X1373" i="2"/>
  <c r="AH1373" i="2" s="1"/>
  <c r="U1373" i="2"/>
  <c r="AE1373" i="2" s="1"/>
  <c r="K1375" i="2"/>
  <c r="BC1372" i="2" l="1"/>
  <c r="BD1372" i="2"/>
  <c r="AV1372" i="2"/>
  <c r="BH1372" i="2" s="1"/>
  <c r="AB1373" i="2"/>
  <c r="AS1373" i="2"/>
  <c r="AR1373" i="2"/>
  <c r="BB1372" i="2"/>
  <c r="S1375" i="2"/>
  <c r="AA1375" i="2"/>
  <c r="AK1375" i="2" s="1"/>
  <c r="AY1372" i="2"/>
  <c r="BA1372" i="2"/>
  <c r="AZ1372" i="2"/>
  <c r="AX1372" i="2"/>
  <c r="AT1373" i="2"/>
  <c r="AQ1373" i="2"/>
  <c r="AO1373" i="2"/>
  <c r="AP1373" i="2"/>
  <c r="AM1374" i="2"/>
  <c r="AN1373" i="2"/>
  <c r="BG1373" i="2"/>
  <c r="L1375" i="2"/>
  <c r="N1375" i="2"/>
  <c r="P1375" i="2"/>
  <c r="X1375" i="2" s="1"/>
  <c r="Q1375" i="2"/>
  <c r="Y1375" i="2" s="1"/>
  <c r="AI1375" i="2" s="1"/>
  <c r="R1375" i="2"/>
  <c r="Z1375" i="2" s="1"/>
  <c r="AJ1375" i="2" s="1"/>
  <c r="O1375" i="2"/>
  <c r="M1375" i="2"/>
  <c r="W1374" i="2"/>
  <c r="AG1374" i="2" s="1"/>
  <c r="AH1374" i="2"/>
  <c r="V1374" i="2"/>
  <c r="AF1374" i="2" s="1"/>
  <c r="U1374" i="2"/>
  <c r="AE1374" i="2" s="1"/>
  <c r="AD1374" i="2"/>
  <c r="K1376" i="2"/>
  <c r="BD1373" i="2" l="1"/>
  <c r="AV1373" i="2"/>
  <c r="BH1373" i="2" s="1"/>
  <c r="AB1374" i="2"/>
  <c r="AS1374" i="2"/>
  <c r="AR1374" i="2"/>
  <c r="BB1373" i="2"/>
  <c r="BC1373" i="2"/>
  <c r="S1376" i="2"/>
  <c r="AA1376" i="2"/>
  <c r="AK1376" i="2" s="1"/>
  <c r="BA1373" i="2"/>
  <c r="AZ1373" i="2"/>
  <c r="AY1373" i="2"/>
  <c r="AX1373" i="2"/>
  <c r="AT1374" i="2"/>
  <c r="AO1374" i="2"/>
  <c r="AP1374" i="2"/>
  <c r="AM1375" i="2"/>
  <c r="AN1374" i="2"/>
  <c r="AQ1374" i="2"/>
  <c r="BG1374" i="2"/>
  <c r="L1376" i="2"/>
  <c r="T1376" i="2" s="1"/>
  <c r="N1376" i="2"/>
  <c r="P1376" i="2"/>
  <c r="Q1376" i="2"/>
  <c r="Y1376" i="2" s="1"/>
  <c r="AI1376" i="2" s="1"/>
  <c r="R1376" i="2"/>
  <c r="Z1376" i="2" s="1"/>
  <c r="AJ1376" i="2" s="1"/>
  <c r="O1376" i="2"/>
  <c r="M1376" i="2"/>
  <c r="V1375" i="2"/>
  <c r="U1375" i="2"/>
  <c r="AE1375" i="2" s="1"/>
  <c r="AH1375" i="2"/>
  <c r="T1375" i="2"/>
  <c r="W1375" i="2"/>
  <c r="AG1375" i="2" s="1"/>
  <c r="K1377" i="2"/>
  <c r="AV1374" i="2" l="1"/>
  <c r="BH1374" i="2" s="1"/>
  <c r="AB1375" i="2"/>
  <c r="AS1375" i="2"/>
  <c r="AR1375" i="2"/>
  <c r="BB1374" i="2"/>
  <c r="BD1374" i="2"/>
  <c r="BC1374" i="2"/>
  <c r="S1377" i="2"/>
  <c r="AA1377" i="2"/>
  <c r="AK1377" i="2" s="1"/>
  <c r="AZ1374" i="2"/>
  <c r="AT1375" i="2"/>
  <c r="AO1375" i="2"/>
  <c r="AP1375" i="2"/>
  <c r="AM1376" i="2"/>
  <c r="AN1375" i="2"/>
  <c r="AQ1375" i="2"/>
  <c r="BG1375" i="2"/>
  <c r="BA1374" i="2"/>
  <c r="AY1374" i="2"/>
  <c r="AX1374" i="2"/>
  <c r="L1377" i="2"/>
  <c r="N1377" i="2"/>
  <c r="V1377" i="2" s="1"/>
  <c r="P1377" i="2"/>
  <c r="X1377" i="2" s="1"/>
  <c r="AH1377" i="2" s="1"/>
  <c r="Q1377" i="2"/>
  <c r="Y1377" i="2" s="1"/>
  <c r="AI1377" i="2" s="1"/>
  <c r="R1377" i="2"/>
  <c r="Z1377" i="2" s="1"/>
  <c r="AJ1377" i="2" s="1"/>
  <c r="O1377" i="2"/>
  <c r="M1377" i="2"/>
  <c r="U1377" i="2" s="1"/>
  <c r="AD1375" i="2"/>
  <c r="V1376" i="2"/>
  <c r="AF1376" i="2" s="1"/>
  <c r="U1376" i="2"/>
  <c r="AE1376" i="2" s="1"/>
  <c r="AF1375" i="2"/>
  <c r="X1376" i="2"/>
  <c r="AH1376" i="2" s="1"/>
  <c r="W1376" i="2"/>
  <c r="AG1376" i="2" s="1"/>
  <c r="AD1376" i="2"/>
  <c r="K1378" i="2"/>
  <c r="BD1375" i="2" l="1"/>
  <c r="AV1375" i="2"/>
  <c r="BH1375" i="2" s="1"/>
  <c r="AB1376" i="2"/>
  <c r="BB1375" i="2"/>
  <c r="AS1376" i="2"/>
  <c r="AR1376" i="2"/>
  <c r="BC1375" i="2"/>
  <c r="S1378" i="2"/>
  <c r="AA1378" i="2"/>
  <c r="AK1378" i="2" s="1"/>
  <c r="AZ1375" i="2"/>
  <c r="AY1375" i="2"/>
  <c r="BA1375" i="2"/>
  <c r="AX1375" i="2"/>
  <c r="AT1376" i="2"/>
  <c r="AM1377" i="2"/>
  <c r="AN1376" i="2"/>
  <c r="AQ1376" i="2"/>
  <c r="AO1376" i="2"/>
  <c r="AP1376" i="2"/>
  <c r="BG1376" i="2"/>
  <c r="L1378" i="2"/>
  <c r="N1378" i="2"/>
  <c r="P1378" i="2"/>
  <c r="Q1378" i="2"/>
  <c r="Y1378" i="2" s="1"/>
  <c r="AI1378" i="2" s="1"/>
  <c r="O1378" i="2"/>
  <c r="R1378" i="2"/>
  <c r="Z1378" i="2" s="1"/>
  <c r="AJ1378" i="2" s="1"/>
  <c r="M1378" i="2"/>
  <c r="AF1377" i="2"/>
  <c r="AE1377" i="2"/>
  <c r="T1377" i="2"/>
  <c r="W1377" i="2"/>
  <c r="AG1377" i="2" s="1"/>
  <c r="K1379" i="2"/>
  <c r="AB1377" i="2" l="1"/>
  <c r="AV1376" i="2"/>
  <c r="BH1376" i="2" s="1"/>
  <c r="BB1376" i="2"/>
  <c r="AS1377" i="2"/>
  <c r="AR1377" i="2"/>
  <c r="BC1376" i="2"/>
  <c r="BD1376" i="2"/>
  <c r="AZ1376" i="2"/>
  <c r="S1379" i="2"/>
  <c r="AA1379" i="2"/>
  <c r="AK1379" i="2" s="1"/>
  <c r="BA1376" i="2"/>
  <c r="AY1376" i="2"/>
  <c r="AX1376" i="2"/>
  <c r="AT1377" i="2"/>
  <c r="AO1377" i="2"/>
  <c r="AP1377" i="2"/>
  <c r="AM1378" i="2"/>
  <c r="AN1377" i="2"/>
  <c r="AQ1377" i="2"/>
  <c r="BG1377" i="2"/>
  <c r="L1379" i="2"/>
  <c r="T1379" i="2" s="1"/>
  <c r="N1379" i="2"/>
  <c r="V1379" i="2" s="1"/>
  <c r="AF1379" i="2" s="1"/>
  <c r="P1379" i="2"/>
  <c r="Q1379" i="2"/>
  <c r="Y1379" i="2" s="1"/>
  <c r="AI1379" i="2" s="1"/>
  <c r="R1379" i="2"/>
  <c r="Z1379" i="2" s="1"/>
  <c r="AJ1379" i="2" s="1"/>
  <c r="O1379" i="2"/>
  <c r="M1379" i="2"/>
  <c r="AD1377" i="2"/>
  <c r="T1378" i="2"/>
  <c r="V1378" i="2"/>
  <c r="U1378" i="2"/>
  <c r="AE1378" i="2" s="1"/>
  <c r="X1378" i="2"/>
  <c r="AH1378" i="2" s="1"/>
  <c r="W1378" i="2"/>
  <c r="AG1378" i="2" s="1"/>
  <c r="K1380" i="2"/>
  <c r="AV1377" i="2" l="1"/>
  <c r="BH1377" i="2" s="1"/>
  <c r="AB1378" i="2"/>
  <c r="AS1378" i="2"/>
  <c r="AR1378" i="2"/>
  <c r="BB1377" i="2"/>
  <c r="BD1377" i="2"/>
  <c r="BC1377" i="2"/>
  <c r="S1380" i="2"/>
  <c r="AA1380" i="2"/>
  <c r="AK1380" i="2" s="1"/>
  <c r="BA1377" i="2"/>
  <c r="AT1378" i="2"/>
  <c r="BD1378" i="2" s="1"/>
  <c r="AO1378" i="2"/>
  <c r="AP1378" i="2"/>
  <c r="AM1379" i="2"/>
  <c r="AN1378" i="2"/>
  <c r="AQ1378" i="2"/>
  <c r="BG1378" i="2"/>
  <c r="AZ1377" i="2"/>
  <c r="AY1377" i="2"/>
  <c r="AX1377" i="2"/>
  <c r="L1380" i="2"/>
  <c r="T1380" i="2" s="1"/>
  <c r="N1380" i="2"/>
  <c r="P1380" i="2"/>
  <c r="X1380" i="2" s="1"/>
  <c r="Q1380" i="2"/>
  <c r="Y1380" i="2" s="1"/>
  <c r="AI1380" i="2" s="1"/>
  <c r="R1380" i="2"/>
  <c r="Z1380" i="2" s="1"/>
  <c r="AJ1380" i="2" s="1"/>
  <c r="O1380" i="2"/>
  <c r="M1380" i="2"/>
  <c r="AD1378" i="2"/>
  <c r="AD1379" i="2"/>
  <c r="W1379" i="2"/>
  <c r="AG1379" i="2" s="1"/>
  <c r="AF1378" i="2"/>
  <c r="X1379" i="2"/>
  <c r="AH1379" i="2" s="1"/>
  <c r="U1379" i="2"/>
  <c r="K1381" i="2"/>
  <c r="AB1379" i="2" l="1"/>
  <c r="AV1378" i="2"/>
  <c r="BH1378" i="2" s="1"/>
  <c r="BB1378" i="2"/>
  <c r="AS1379" i="2"/>
  <c r="AR1379" i="2"/>
  <c r="BC1378" i="2"/>
  <c r="S1381" i="2"/>
  <c r="AA1381" i="2" s="1"/>
  <c r="AK1381" i="2" s="1"/>
  <c r="AZ1378" i="2"/>
  <c r="AT1379" i="2"/>
  <c r="AN1379" i="2"/>
  <c r="AM1380" i="2"/>
  <c r="AQ1379" i="2"/>
  <c r="AO1379" i="2"/>
  <c r="AP1379" i="2"/>
  <c r="BG1379" i="2"/>
  <c r="BA1378" i="2"/>
  <c r="AY1378" i="2"/>
  <c r="AX1378" i="2"/>
  <c r="L1381" i="2"/>
  <c r="T1381" i="2" s="1"/>
  <c r="N1381" i="2"/>
  <c r="V1381" i="2" s="1"/>
  <c r="AF1381" i="2" s="1"/>
  <c r="P1381" i="2"/>
  <c r="Q1381" i="2"/>
  <c r="Y1381" i="2" s="1"/>
  <c r="AI1381" i="2" s="1"/>
  <c r="R1381" i="2"/>
  <c r="Z1381" i="2" s="1"/>
  <c r="AJ1381" i="2" s="1"/>
  <c r="O1381" i="2"/>
  <c r="W1381" i="2" s="1"/>
  <c r="M1381" i="2"/>
  <c r="AE1379" i="2"/>
  <c r="W1380" i="2"/>
  <c r="AG1380" i="2" s="1"/>
  <c r="AH1380" i="2"/>
  <c r="V1380" i="2"/>
  <c r="AF1380" i="2" s="1"/>
  <c r="U1380" i="2"/>
  <c r="AE1380" i="2" s="1"/>
  <c r="AD1380" i="2"/>
  <c r="K1382" i="2"/>
  <c r="AV1379" i="2" l="1"/>
  <c r="BH1379" i="2" s="1"/>
  <c r="AB1380" i="2"/>
  <c r="AS1380" i="2"/>
  <c r="AR1380" i="2"/>
  <c r="BB1379" i="2"/>
  <c r="BD1379" i="2"/>
  <c r="BC1379" i="2"/>
  <c r="S1382" i="2"/>
  <c r="AA1382" i="2"/>
  <c r="AK1382" i="2" s="1"/>
  <c r="AZ1379" i="2"/>
  <c r="AT1380" i="2"/>
  <c r="AO1380" i="2"/>
  <c r="AP1380" i="2"/>
  <c r="AM1381" i="2"/>
  <c r="AN1380" i="2"/>
  <c r="AQ1380" i="2"/>
  <c r="BG1380" i="2"/>
  <c r="AX1379" i="2"/>
  <c r="AY1379" i="2"/>
  <c r="BA1379" i="2"/>
  <c r="L1382" i="2"/>
  <c r="N1382" i="2"/>
  <c r="P1382" i="2"/>
  <c r="Q1382" i="2"/>
  <c r="Y1382" i="2" s="1"/>
  <c r="AI1382" i="2" s="1"/>
  <c r="O1382" i="2"/>
  <c r="R1382" i="2"/>
  <c r="Z1382" i="2" s="1"/>
  <c r="AJ1382" i="2" s="1"/>
  <c r="M1382" i="2"/>
  <c r="AD1381" i="2"/>
  <c r="AG1381" i="2"/>
  <c r="X1381" i="2"/>
  <c r="AH1381" i="2" s="1"/>
  <c r="U1381" i="2"/>
  <c r="AE1381" i="2" s="1"/>
  <c r="K1383" i="2"/>
  <c r="BD1380" i="2" l="1"/>
  <c r="AV1380" i="2"/>
  <c r="BH1380" i="2" s="1"/>
  <c r="AB1381" i="2"/>
  <c r="BB1380" i="2"/>
  <c r="AS1381" i="2"/>
  <c r="AR1381" i="2"/>
  <c r="BC1380" i="2"/>
  <c r="S1383" i="2"/>
  <c r="AA1383" i="2"/>
  <c r="AK1383" i="2" s="1"/>
  <c r="AZ1380" i="2"/>
  <c r="BA1380" i="2"/>
  <c r="AY1380" i="2"/>
  <c r="AX1380" i="2"/>
  <c r="AT1381" i="2"/>
  <c r="AO1381" i="2"/>
  <c r="AP1381" i="2"/>
  <c r="AM1382" i="2"/>
  <c r="AN1381" i="2"/>
  <c r="AQ1381" i="2"/>
  <c r="BG1381" i="2"/>
  <c r="L1383" i="2"/>
  <c r="T1383" i="2" s="1"/>
  <c r="N1383" i="2"/>
  <c r="V1383" i="2" s="1"/>
  <c r="AF1383" i="2" s="1"/>
  <c r="P1383" i="2"/>
  <c r="Q1383" i="2"/>
  <c r="Y1383" i="2" s="1"/>
  <c r="AI1383" i="2" s="1"/>
  <c r="R1383" i="2"/>
  <c r="Z1383" i="2" s="1"/>
  <c r="AJ1383" i="2" s="1"/>
  <c r="O1383" i="2"/>
  <c r="M1383" i="2"/>
  <c r="T1382" i="2"/>
  <c r="V1382" i="2"/>
  <c r="U1382" i="2"/>
  <c r="AE1382" i="2" s="1"/>
  <c r="X1382" i="2"/>
  <c r="AH1382" i="2" s="1"/>
  <c r="W1382" i="2"/>
  <c r="AG1382" i="2" s="1"/>
  <c r="K1384" i="2"/>
  <c r="BD1381" i="2" l="1"/>
  <c r="AV1381" i="2"/>
  <c r="BH1381" i="2" s="1"/>
  <c r="AB1382" i="2"/>
  <c r="AS1382" i="2"/>
  <c r="AR1382" i="2"/>
  <c r="BB1381" i="2"/>
  <c r="BC1381" i="2"/>
  <c r="S1384" i="2"/>
  <c r="AA1384" i="2"/>
  <c r="AK1384" i="2" s="1"/>
  <c r="AZ1381" i="2"/>
  <c r="AT1382" i="2"/>
  <c r="AN1382" i="2"/>
  <c r="AM1383" i="2"/>
  <c r="AQ1382" i="2"/>
  <c r="AO1382" i="2"/>
  <c r="AP1382" i="2"/>
  <c r="BG1382" i="2"/>
  <c r="BA1381" i="2"/>
  <c r="AY1381" i="2"/>
  <c r="AX1381" i="2"/>
  <c r="L1384" i="2"/>
  <c r="T1384" i="2" s="1"/>
  <c r="N1384" i="2"/>
  <c r="P1384" i="2"/>
  <c r="X1384" i="2" s="1"/>
  <c r="Q1384" i="2"/>
  <c r="Y1384" i="2" s="1"/>
  <c r="AI1384" i="2" s="1"/>
  <c r="R1384" i="2"/>
  <c r="Z1384" i="2" s="1"/>
  <c r="AJ1384" i="2" s="1"/>
  <c r="O1384" i="2"/>
  <c r="M1384" i="2"/>
  <c r="AD1382" i="2"/>
  <c r="AD1383" i="2"/>
  <c r="W1383" i="2"/>
  <c r="AG1383" i="2" s="1"/>
  <c r="AF1382" i="2"/>
  <c r="X1383" i="2"/>
  <c r="AH1383" i="2" s="1"/>
  <c r="U1383" i="2"/>
  <c r="K1385" i="2"/>
  <c r="AB1383" i="2" l="1"/>
  <c r="AV1382" i="2"/>
  <c r="BH1382" i="2" s="1"/>
  <c r="AR1383" i="2"/>
  <c r="AS1383" i="2"/>
  <c r="BD1382" i="2"/>
  <c r="BB1382" i="2"/>
  <c r="BC1382" i="2"/>
  <c r="S1385" i="2"/>
  <c r="AA1385" i="2"/>
  <c r="AK1385" i="2" s="1"/>
  <c r="BA1382" i="2"/>
  <c r="AT1383" i="2"/>
  <c r="AN1383" i="2"/>
  <c r="AQ1383" i="2"/>
  <c r="AO1383" i="2"/>
  <c r="AP1383" i="2"/>
  <c r="AM1384" i="2"/>
  <c r="BG1383" i="2"/>
  <c r="AZ1382" i="2"/>
  <c r="AX1382" i="2"/>
  <c r="AY1382" i="2"/>
  <c r="L1385" i="2"/>
  <c r="T1385" i="2" s="1"/>
  <c r="N1385" i="2"/>
  <c r="V1385" i="2" s="1"/>
  <c r="AF1385" i="2" s="1"/>
  <c r="P1385" i="2"/>
  <c r="Q1385" i="2"/>
  <c r="Y1385" i="2" s="1"/>
  <c r="AI1385" i="2" s="1"/>
  <c r="R1385" i="2"/>
  <c r="Z1385" i="2" s="1"/>
  <c r="AJ1385" i="2" s="1"/>
  <c r="O1385" i="2"/>
  <c r="W1385" i="2" s="1"/>
  <c r="M1385" i="2"/>
  <c r="AE1383" i="2"/>
  <c r="W1384" i="2"/>
  <c r="AG1384" i="2" s="1"/>
  <c r="AH1384" i="2"/>
  <c r="V1384" i="2"/>
  <c r="AF1384" i="2" s="1"/>
  <c r="U1384" i="2"/>
  <c r="AE1384" i="2" s="1"/>
  <c r="AD1384" i="2"/>
  <c r="K1386" i="2"/>
  <c r="BD1383" i="2" l="1"/>
  <c r="AV1383" i="2"/>
  <c r="BH1383" i="2" s="1"/>
  <c r="AB1384" i="2"/>
  <c r="AS1384" i="2"/>
  <c r="AR1384" i="2"/>
  <c r="BC1383" i="2"/>
  <c r="BB1383" i="2"/>
  <c r="S1386" i="2"/>
  <c r="AA1386" i="2"/>
  <c r="AK1386" i="2" s="1"/>
  <c r="BA1383" i="2"/>
  <c r="AT1384" i="2"/>
  <c r="AN1384" i="2"/>
  <c r="AQ1384" i="2"/>
  <c r="AM1385" i="2"/>
  <c r="AO1384" i="2"/>
  <c r="AP1384" i="2"/>
  <c r="BG1384" i="2"/>
  <c r="AX1383" i="2"/>
  <c r="AZ1383" i="2"/>
  <c r="AY1383" i="2"/>
  <c r="L1386" i="2"/>
  <c r="T1386" i="2" s="1"/>
  <c r="N1386" i="2"/>
  <c r="P1386" i="2"/>
  <c r="Q1386" i="2"/>
  <c r="Y1386" i="2" s="1"/>
  <c r="AI1386" i="2" s="1"/>
  <c r="O1386" i="2"/>
  <c r="R1386" i="2"/>
  <c r="Z1386" i="2" s="1"/>
  <c r="AJ1386" i="2" s="1"/>
  <c r="M1386" i="2"/>
  <c r="AD1385" i="2"/>
  <c r="AG1385" i="2"/>
  <c r="X1385" i="2"/>
  <c r="AH1385" i="2" s="1"/>
  <c r="U1385" i="2"/>
  <c r="AE1385" i="2" s="1"/>
  <c r="K1387" i="2"/>
  <c r="AV1384" i="2" l="1"/>
  <c r="BH1384" i="2" s="1"/>
  <c r="AB1385" i="2"/>
  <c r="BD1384" i="2"/>
  <c r="BB1384" i="2"/>
  <c r="AS1385" i="2"/>
  <c r="AR1385" i="2"/>
  <c r="BC1384" i="2"/>
  <c r="S1387" i="2"/>
  <c r="AA1387" i="2"/>
  <c r="AK1387" i="2" s="1"/>
  <c r="BA1384" i="2"/>
  <c r="AZ1384" i="2"/>
  <c r="AY1384" i="2"/>
  <c r="AX1384" i="2"/>
  <c r="AT1385" i="2"/>
  <c r="AO1385" i="2"/>
  <c r="AP1385" i="2"/>
  <c r="AM1386" i="2"/>
  <c r="AN1385" i="2"/>
  <c r="AQ1385" i="2"/>
  <c r="BG1385" i="2"/>
  <c r="L1387" i="2"/>
  <c r="T1387" i="2" s="1"/>
  <c r="N1387" i="2"/>
  <c r="P1387" i="2"/>
  <c r="Q1387" i="2"/>
  <c r="Y1387" i="2" s="1"/>
  <c r="AI1387" i="2" s="1"/>
  <c r="R1387" i="2"/>
  <c r="Z1387" i="2" s="1"/>
  <c r="AJ1387" i="2" s="1"/>
  <c r="O1387" i="2"/>
  <c r="M1387" i="2"/>
  <c r="V1386" i="2"/>
  <c r="AF1386" i="2" s="1"/>
  <c r="U1386" i="2"/>
  <c r="AE1386" i="2" s="1"/>
  <c r="X1386" i="2"/>
  <c r="AH1386" i="2" s="1"/>
  <c r="W1386" i="2"/>
  <c r="AG1386" i="2" s="1"/>
  <c r="AD1386" i="2"/>
  <c r="K1388" i="2"/>
  <c r="AV1385" i="2" l="1"/>
  <c r="BH1385" i="2" s="1"/>
  <c r="AB1386" i="2"/>
  <c r="AS1386" i="2"/>
  <c r="AR1386" i="2"/>
  <c r="BB1385" i="2"/>
  <c r="BC1385" i="2"/>
  <c r="BD1385" i="2"/>
  <c r="S1388" i="2"/>
  <c r="AA1388" i="2"/>
  <c r="AK1388" i="2" s="1"/>
  <c r="AZ1385" i="2"/>
  <c r="AT1386" i="2"/>
  <c r="AN1386" i="2"/>
  <c r="AM1387" i="2"/>
  <c r="AQ1386" i="2"/>
  <c r="AO1386" i="2"/>
  <c r="AP1386" i="2"/>
  <c r="BG1386" i="2"/>
  <c r="BA1385" i="2"/>
  <c r="AY1385" i="2"/>
  <c r="AX1385" i="2"/>
  <c r="L1388" i="2"/>
  <c r="T1388" i="2" s="1"/>
  <c r="N1388" i="2"/>
  <c r="P1388" i="2"/>
  <c r="Q1388" i="2"/>
  <c r="Y1388" i="2" s="1"/>
  <c r="AI1388" i="2" s="1"/>
  <c r="R1388" i="2"/>
  <c r="Z1388" i="2" s="1"/>
  <c r="AJ1388" i="2" s="1"/>
  <c r="O1388" i="2"/>
  <c r="W1388" i="2" s="1"/>
  <c r="M1388" i="2"/>
  <c r="W1387" i="2"/>
  <c r="AG1387" i="2" s="1"/>
  <c r="AD1387" i="2"/>
  <c r="X1387" i="2"/>
  <c r="AH1387" i="2" s="1"/>
  <c r="V1387" i="2"/>
  <c r="AF1387" i="2" s="1"/>
  <c r="U1387" i="2"/>
  <c r="AE1387" i="2" s="1"/>
  <c r="K1389" i="2"/>
  <c r="AV1386" i="2" l="1"/>
  <c r="BH1386" i="2" s="1"/>
  <c r="AB1387" i="2"/>
  <c r="AR1387" i="2"/>
  <c r="AS1387" i="2"/>
  <c r="BD1386" i="2"/>
  <c r="BB1386" i="2"/>
  <c r="BC1386" i="2"/>
  <c r="S1389" i="2"/>
  <c r="AA1389" i="2"/>
  <c r="AK1389" i="2" s="1"/>
  <c r="BA1386" i="2"/>
  <c r="AT1387" i="2"/>
  <c r="AN1387" i="2"/>
  <c r="AQ1387" i="2"/>
  <c r="AO1387" i="2"/>
  <c r="AP1387" i="2"/>
  <c r="AM1388" i="2"/>
  <c r="BG1387" i="2"/>
  <c r="AZ1386" i="2"/>
  <c r="AX1386" i="2"/>
  <c r="AY1386" i="2"/>
  <c r="L1389" i="2"/>
  <c r="N1389" i="2"/>
  <c r="V1389" i="2" s="1"/>
  <c r="P1389" i="2"/>
  <c r="Q1389" i="2"/>
  <c r="Y1389" i="2" s="1"/>
  <c r="AI1389" i="2" s="1"/>
  <c r="R1389" i="2"/>
  <c r="Z1389" i="2" s="1"/>
  <c r="AJ1389" i="2" s="1"/>
  <c r="O1389" i="2"/>
  <c r="M1389" i="2"/>
  <c r="U1389" i="2" s="1"/>
  <c r="X1388" i="2"/>
  <c r="AH1388" i="2" s="1"/>
  <c r="AG1388" i="2"/>
  <c r="V1388" i="2"/>
  <c r="AF1388" i="2" s="1"/>
  <c r="U1388" i="2"/>
  <c r="AE1388" i="2" s="1"/>
  <c r="AD1388" i="2"/>
  <c r="K1390" i="2"/>
  <c r="BD1387" i="2" l="1"/>
  <c r="AV1387" i="2"/>
  <c r="BH1387" i="2" s="1"/>
  <c r="AB1388" i="2"/>
  <c r="AS1388" i="2"/>
  <c r="AR1388" i="2"/>
  <c r="BC1387" i="2"/>
  <c r="BB1387" i="2"/>
  <c r="S1390" i="2"/>
  <c r="AA1390" i="2"/>
  <c r="AK1390" i="2" s="1"/>
  <c r="BA1387" i="2"/>
  <c r="AT1388" i="2"/>
  <c r="AN1388" i="2"/>
  <c r="AQ1388" i="2"/>
  <c r="AO1388" i="2"/>
  <c r="AP1388" i="2"/>
  <c r="AM1389" i="2"/>
  <c r="BG1388" i="2"/>
  <c r="AX1387" i="2"/>
  <c r="AZ1387" i="2"/>
  <c r="AY1387" i="2"/>
  <c r="L1390" i="2"/>
  <c r="T1390" i="2" s="1"/>
  <c r="N1390" i="2"/>
  <c r="P1390" i="2"/>
  <c r="X1390" i="2" s="1"/>
  <c r="Q1390" i="2"/>
  <c r="Y1390" i="2" s="1"/>
  <c r="AI1390" i="2" s="1"/>
  <c r="O1390" i="2"/>
  <c r="R1390" i="2"/>
  <c r="Z1390" i="2" s="1"/>
  <c r="AJ1390" i="2" s="1"/>
  <c r="M1390" i="2"/>
  <c r="X1389" i="2"/>
  <c r="AH1389" i="2" s="1"/>
  <c r="AF1389" i="2"/>
  <c r="AE1389" i="2"/>
  <c r="T1389" i="2"/>
  <c r="W1389" i="2"/>
  <c r="AG1389" i="2" s="1"/>
  <c r="K1391" i="2"/>
  <c r="BD1388" i="2" l="1"/>
  <c r="AV1388" i="2"/>
  <c r="BH1388" i="2" s="1"/>
  <c r="AB1389" i="2"/>
  <c r="AS1389" i="2"/>
  <c r="AR1389" i="2"/>
  <c r="BB1388" i="2"/>
  <c r="BC1388" i="2"/>
  <c r="S1391" i="2"/>
  <c r="AA1391" i="2"/>
  <c r="AK1391" i="2" s="1"/>
  <c r="BA1388" i="2"/>
  <c r="AT1389" i="2"/>
  <c r="AO1389" i="2"/>
  <c r="AP1389" i="2"/>
  <c r="AM1390" i="2"/>
  <c r="AN1389" i="2"/>
  <c r="AQ1389" i="2"/>
  <c r="BG1389" i="2"/>
  <c r="AX1388" i="2"/>
  <c r="AZ1388" i="2"/>
  <c r="AY1388" i="2"/>
  <c r="L1391" i="2"/>
  <c r="N1391" i="2"/>
  <c r="P1391" i="2"/>
  <c r="X1391" i="2" s="1"/>
  <c r="Q1391" i="2"/>
  <c r="Y1391" i="2" s="1"/>
  <c r="AI1391" i="2" s="1"/>
  <c r="R1391" i="2"/>
  <c r="Z1391" i="2" s="1"/>
  <c r="AJ1391" i="2" s="1"/>
  <c r="O1391" i="2"/>
  <c r="M1391" i="2"/>
  <c r="AD1389" i="2"/>
  <c r="W1390" i="2"/>
  <c r="AG1390" i="2" s="1"/>
  <c r="AH1390" i="2"/>
  <c r="V1390" i="2"/>
  <c r="AF1390" i="2" s="1"/>
  <c r="U1390" i="2"/>
  <c r="AE1390" i="2" s="1"/>
  <c r="AD1390" i="2"/>
  <c r="K1392" i="2"/>
  <c r="AV1389" i="2" l="1"/>
  <c r="BH1389" i="2" s="1"/>
  <c r="AB1390" i="2"/>
  <c r="BD1389" i="2"/>
  <c r="AS1390" i="2"/>
  <c r="AR1390" i="2"/>
  <c r="BB1389" i="2"/>
  <c r="BC1389" i="2"/>
  <c r="S1392" i="2"/>
  <c r="AA1392" i="2"/>
  <c r="AK1392" i="2" s="1"/>
  <c r="BA1389" i="2"/>
  <c r="AY1389" i="2"/>
  <c r="AX1389" i="2"/>
  <c r="AT1390" i="2"/>
  <c r="AN1390" i="2"/>
  <c r="AQ1390" i="2"/>
  <c r="AM1391" i="2"/>
  <c r="AO1390" i="2"/>
  <c r="AP1390" i="2"/>
  <c r="BG1390" i="2"/>
  <c r="AZ1389" i="2"/>
  <c r="L1392" i="2"/>
  <c r="N1392" i="2"/>
  <c r="P1392" i="2"/>
  <c r="Q1392" i="2"/>
  <c r="Y1392" i="2" s="1"/>
  <c r="AI1392" i="2" s="1"/>
  <c r="R1392" i="2"/>
  <c r="Z1392" i="2" s="1"/>
  <c r="AJ1392" i="2" s="1"/>
  <c r="O1392" i="2"/>
  <c r="M1392" i="2"/>
  <c r="V1391" i="2"/>
  <c r="U1391" i="2"/>
  <c r="AE1391" i="2" s="1"/>
  <c r="AH1391" i="2"/>
  <c r="T1391" i="2"/>
  <c r="W1391" i="2"/>
  <c r="AG1391" i="2" s="1"/>
  <c r="K1393" i="2"/>
  <c r="AV1390" i="2" l="1"/>
  <c r="BH1390" i="2" s="1"/>
  <c r="AB1391" i="2"/>
  <c r="AR1391" i="2"/>
  <c r="AS1391" i="2"/>
  <c r="BB1390" i="2"/>
  <c r="BC1390" i="2"/>
  <c r="BD1390" i="2"/>
  <c r="S1393" i="2"/>
  <c r="AA1393" i="2"/>
  <c r="AK1393" i="2" s="1"/>
  <c r="AY1390" i="2"/>
  <c r="BA1390" i="2"/>
  <c r="AT1391" i="2"/>
  <c r="BD1391" i="2" s="1"/>
  <c r="AN1391" i="2"/>
  <c r="AM1392" i="2"/>
  <c r="AQ1391" i="2"/>
  <c r="AO1391" i="2"/>
  <c r="AP1391" i="2"/>
  <c r="BG1391" i="2"/>
  <c r="AZ1390" i="2"/>
  <c r="AX1390" i="2"/>
  <c r="L1393" i="2"/>
  <c r="T1393" i="2" s="1"/>
  <c r="N1393" i="2"/>
  <c r="V1393" i="2" s="1"/>
  <c r="AF1393" i="2" s="1"/>
  <c r="P1393" i="2"/>
  <c r="Q1393" i="2"/>
  <c r="Y1393" i="2" s="1"/>
  <c r="AI1393" i="2" s="1"/>
  <c r="R1393" i="2"/>
  <c r="Z1393" i="2" s="1"/>
  <c r="AJ1393" i="2" s="1"/>
  <c r="O1393" i="2"/>
  <c r="M1393" i="2"/>
  <c r="U1393" i="2" s="1"/>
  <c r="AD1391" i="2"/>
  <c r="T1392" i="2"/>
  <c r="V1392" i="2"/>
  <c r="U1392" i="2"/>
  <c r="AE1392" i="2" s="1"/>
  <c r="AF1391" i="2"/>
  <c r="X1392" i="2"/>
  <c r="AH1392" i="2" s="1"/>
  <c r="W1392" i="2"/>
  <c r="AG1392" i="2" s="1"/>
  <c r="K1394" i="2"/>
  <c r="AB1392" i="2" l="1"/>
  <c r="AV1391" i="2"/>
  <c r="BH1391" i="2" s="1"/>
  <c r="BC1391" i="2"/>
  <c r="AS1392" i="2"/>
  <c r="AR1392" i="2"/>
  <c r="BB1391" i="2"/>
  <c r="S1394" i="2"/>
  <c r="AA1394" i="2"/>
  <c r="AK1394" i="2" s="1"/>
  <c r="AZ1391" i="2"/>
  <c r="AT1392" i="2"/>
  <c r="AN1392" i="2"/>
  <c r="AQ1392" i="2"/>
  <c r="AO1392" i="2"/>
  <c r="AP1392" i="2"/>
  <c r="AM1393" i="2"/>
  <c r="BG1392" i="2"/>
  <c r="AX1391" i="2"/>
  <c r="AY1391" i="2"/>
  <c r="BA1391" i="2"/>
  <c r="L1394" i="2"/>
  <c r="N1394" i="2"/>
  <c r="P1394" i="2"/>
  <c r="Q1394" i="2"/>
  <c r="Y1394" i="2" s="1"/>
  <c r="AI1394" i="2" s="1"/>
  <c r="O1394" i="2"/>
  <c r="W1394" i="2" s="1"/>
  <c r="R1394" i="2"/>
  <c r="Z1394" i="2" s="1"/>
  <c r="AJ1394" i="2" s="1"/>
  <c r="M1394" i="2"/>
  <c r="AD1392" i="2"/>
  <c r="AD1393" i="2"/>
  <c r="X1393" i="2"/>
  <c r="AH1393" i="2" s="1"/>
  <c r="AF1392" i="2"/>
  <c r="AE1393" i="2"/>
  <c r="W1393" i="2"/>
  <c r="AG1393" i="2" s="1"/>
  <c r="K1395" i="2"/>
  <c r="BD1392" i="2" l="1"/>
  <c r="AV1392" i="2"/>
  <c r="BH1392" i="2" s="1"/>
  <c r="AB1393" i="2"/>
  <c r="BB1392" i="2"/>
  <c r="AS1393" i="2"/>
  <c r="AR1393" i="2"/>
  <c r="BC1392" i="2"/>
  <c r="S1395" i="2"/>
  <c r="AA1395" i="2"/>
  <c r="AK1395" i="2" s="1"/>
  <c r="BA1392" i="2"/>
  <c r="AY1392" i="2"/>
  <c r="AZ1392" i="2"/>
  <c r="AT1393" i="2"/>
  <c r="AM1394" i="2"/>
  <c r="AN1393" i="2"/>
  <c r="AQ1393" i="2"/>
  <c r="AO1393" i="2"/>
  <c r="AP1393" i="2"/>
  <c r="BG1393" i="2"/>
  <c r="AX1392" i="2"/>
  <c r="L1395" i="2"/>
  <c r="N1395" i="2"/>
  <c r="V1395" i="2" s="1"/>
  <c r="AF1395" i="2" s="1"/>
  <c r="P1395" i="2"/>
  <c r="X1395" i="2" s="1"/>
  <c r="AH1395" i="2" s="1"/>
  <c r="Q1395" i="2"/>
  <c r="Y1395" i="2" s="1"/>
  <c r="AI1395" i="2" s="1"/>
  <c r="R1395" i="2"/>
  <c r="Z1395" i="2" s="1"/>
  <c r="AJ1395" i="2" s="1"/>
  <c r="O1395" i="2"/>
  <c r="W1395" i="2" s="1"/>
  <c r="AG1395" i="2" s="1"/>
  <c r="M1395" i="2"/>
  <c r="U1395" i="2" s="1"/>
  <c r="AE1395" i="2" s="1"/>
  <c r="X1394" i="2"/>
  <c r="AH1394" i="2" s="1"/>
  <c r="AG1394" i="2"/>
  <c r="T1394" i="2"/>
  <c r="V1394" i="2"/>
  <c r="AF1394" i="2" s="1"/>
  <c r="U1394" i="2"/>
  <c r="AE1394" i="2" s="1"/>
  <c r="K1396" i="2"/>
  <c r="AB1394" i="2" l="1"/>
  <c r="AV1393" i="2"/>
  <c r="BH1393" i="2" s="1"/>
  <c r="AS1394" i="2"/>
  <c r="AR1394" i="2"/>
  <c r="BD1393" i="2"/>
  <c r="BB1393" i="2"/>
  <c r="BC1393" i="2"/>
  <c r="S1396" i="2"/>
  <c r="AA1396" i="2"/>
  <c r="AK1396" i="2" s="1"/>
  <c r="AZ1393" i="2"/>
  <c r="AY1393" i="2"/>
  <c r="AX1393" i="2"/>
  <c r="AT1394" i="2"/>
  <c r="AQ1394" i="2"/>
  <c r="AM1395" i="2"/>
  <c r="AO1394" i="2"/>
  <c r="AP1394" i="2"/>
  <c r="AN1394" i="2"/>
  <c r="BG1394" i="2"/>
  <c r="BA1393" i="2"/>
  <c r="L1396" i="2"/>
  <c r="T1396" i="2" s="1"/>
  <c r="N1396" i="2"/>
  <c r="P1396" i="2"/>
  <c r="X1396" i="2" s="1"/>
  <c r="Q1396" i="2"/>
  <c r="Y1396" i="2" s="1"/>
  <c r="AI1396" i="2" s="1"/>
  <c r="R1396" i="2"/>
  <c r="Z1396" i="2" s="1"/>
  <c r="AJ1396" i="2" s="1"/>
  <c r="O1396" i="2"/>
  <c r="M1396" i="2"/>
  <c r="AD1394" i="2"/>
  <c r="T1395" i="2"/>
  <c r="AB1395" i="2" s="1"/>
  <c r="K1397" i="2"/>
  <c r="AV1394" i="2" l="1"/>
  <c r="BH1394" i="2" s="1"/>
  <c r="AS1395" i="2"/>
  <c r="AR1395" i="2"/>
  <c r="BB1394" i="2"/>
  <c r="BD1394" i="2"/>
  <c r="BC1394" i="2"/>
  <c r="S1397" i="2"/>
  <c r="AA1397" i="2"/>
  <c r="AK1397" i="2" s="1"/>
  <c r="AY1394" i="2"/>
  <c r="AZ1394" i="2"/>
  <c r="AT1395" i="2"/>
  <c r="AQ1395" i="2"/>
  <c r="AM1396" i="2"/>
  <c r="AO1395" i="2"/>
  <c r="AP1395" i="2"/>
  <c r="AN1395" i="2"/>
  <c r="BG1395" i="2"/>
  <c r="AX1394" i="2"/>
  <c r="BA1394" i="2"/>
  <c r="L1397" i="2"/>
  <c r="N1397" i="2"/>
  <c r="P1397" i="2"/>
  <c r="X1397" i="2" s="1"/>
  <c r="Q1397" i="2"/>
  <c r="Y1397" i="2" s="1"/>
  <c r="AI1397" i="2" s="1"/>
  <c r="R1397" i="2"/>
  <c r="Z1397" i="2" s="1"/>
  <c r="AJ1397" i="2" s="1"/>
  <c r="O1397" i="2"/>
  <c r="M1397" i="2"/>
  <c r="AD1395" i="2"/>
  <c r="W1396" i="2"/>
  <c r="AG1396" i="2" s="1"/>
  <c r="AH1396" i="2"/>
  <c r="V1396" i="2"/>
  <c r="AF1396" i="2" s="1"/>
  <c r="U1396" i="2"/>
  <c r="AE1396" i="2" s="1"/>
  <c r="AD1396" i="2"/>
  <c r="K1398" i="2"/>
  <c r="AV1395" i="2" l="1"/>
  <c r="BH1395" i="2" s="1"/>
  <c r="AB1396" i="2"/>
  <c r="BD1395" i="2"/>
  <c r="BB1395" i="2"/>
  <c r="AR1396" i="2"/>
  <c r="AS1396" i="2"/>
  <c r="BC1395" i="2"/>
  <c r="S1398" i="2"/>
  <c r="AA1398" i="2"/>
  <c r="AK1398" i="2" s="1"/>
  <c r="AY1395" i="2"/>
  <c r="AT1396" i="2"/>
  <c r="AN1396" i="2"/>
  <c r="AM1397" i="2"/>
  <c r="AQ1396" i="2"/>
  <c r="AO1396" i="2"/>
  <c r="AP1396" i="2"/>
  <c r="BG1396" i="2"/>
  <c r="AX1395" i="2"/>
  <c r="BA1395" i="2"/>
  <c r="AZ1395" i="2"/>
  <c r="L1398" i="2"/>
  <c r="N1398" i="2"/>
  <c r="P1398" i="2"/>
  <c r="Q1398" i="2"/>
  <c r="Y1398" i="2" s="1"/>
  <c r="AI1398" i="2" s="1"/>
  <c r="O1398" i="2"/>
  <c r="R1398" i="2"/>
  <c r="Z1398" i="2" s="1"/>
  <c r="AJ1398" i="2" s="1"/>
  <c r="M1398" i="2"/>
  <c r="V1397" i="2"/>
  <c r="U1397" i="2"/>
  <c r="AE1397" i="2" s="1"/>
  <c r="AH1397" i="2"/>
  <c r="T1397" i="2"/>
  <c r="W1397" i="2"/>
  <c r="AG1397" i="2" s="1"/>
  <c r="K1399" i="2"/>
  <c r="AV1396" i="2" l="1"/>
  <c r="BH1396" i="2" s="1"/>
  <c r="AB1397" i="2"/>
  <c r="BD1396" i="2"/>
  <c r="BC1396" i="2"/>
  <c r="AS1397" i="2"/>
  <c r="AR1397" i="2"/>
  <c r="BB1396" i="2"/>
  <c r="S1399" i="2"/>
  <c r="AA1399" i="2"/>
  <c r="AK1399" i="2" s="1"/>
  <c r="BA1396" i="2"/>
  <c r="AT1397" i="2"/>
  <c r="AO1397" i="2"/>
  <c r="AP1397" i="2"/>
  <c r="AM1398" i="2"/>
  <c r="AN1397" i="2"/>
  <c r="AQ1397" i="2"/>
  <c r="BG1397" i="2"/>
  <c r="AZ1396" i="2"/>
  <c r="AX1396" i="2"/>
  <c r="AY1396" i="2"/>
  <c r="L1399" i="2"/>
  <c r="T1399" i="2" s="1"/>
  <c r="N1399" i="2"/>
  <c r="V1399" i="2" s="1"/>
  <c r="AF1399" i="2" s="1"/>
  <c r="P1399" i="2"/>
  <c r="Q1399" i="2"/>
  <c r="Y1399" i="2" s="1"/>
  <c r="AI1399" i="2" s="1"/>
  <c r="R1399" i="2"/>
  <c r="Z1399" i="2" s="1"/>
  <c r="AJ1399" i="2" s="1"/>
  <c r="O1399" i="2"/>
  <c r="M1399" i="2"/>
  <c r="U1399" i="2" s="1"/>
  <c r="AD1397" i="2"/>
  <c r="T1398" i="2"/>
  <c r="V1398" i="2"/>
  <c r="AF1398" i="2" s="1"/>
  <c r="U1398" i="2"/>
  <c r="AE1398" i="2" s="1"/>
  <c r="AF1397" i="2"/>
  <c r="X1398" i="2"/>
  <c r="AH1398" i="2" s="1"/>
  <c r="W1398" i="2"/>
  <c r="AG1398" i="2" s="1"/>
  <c r="K1400" i="2"/>
  <c r="BD1397" i="2" l="1"/>
  <c r="BB1397" i="2"/>
  <c r="BC1397" i="2"/>
  <c r="AB1398" i="2"/>
  <c r="AV1397" i="2"/>
  <c r="BH1397" i="2" s="1"/>
  <c r="AS1398" i="2"/>
  <c r="AR1398" i="2"/>
  <c r="S1400" i="2"/>
  <c r="AA1400" i="2"/>
  <c r="AK1400" i="2" s="1"/>
  <c r="AZ1397" i="2"/>
  <c r="AT1398" i="2"/>
  <c r="AQ1398" i="2"/>
  <c r="AM1399" i="2"/>
  <c r="AO1398" i="2"/>
  <c r="AP1398" i="2"/>
  <c r="AN1398" i="2"/>
  <c r="BG1398" i="2"/>
  <c r="BA1397" i="2"/>
  <c r="AY1397" i="2"/>
  <c r="AX1397" i="2"/>
  <c r="L1400" i="2"/>
  <c r="N1400" i="2"/>
  <c r="P1400" i="2"/>
  <c r="Q1400" i="2"/>
  <c r="Y1400" i="2" s="1"/>
  <c r="AI1400" i="2" s="1"/>
  <c r="R1400" i="2"/>
  <c r="Z1400" i="2" s="1"/>
  <c r="AJ1400" i="2" s="1"/>
  <c r="O1400" i="2"/>
  <c r="W1400" i="2" s="1"/>
  <c r="M1400" i="2"/>
  <c r="AD1398" i="2"/>
  <c r="X1399" i="2"/>
  <c r="AH1399" i="2" s="1"/>
  <c r="AE1399" i="2"/>
  <c r="W1399" i="2"/>
  <c r="AG1399" i="2" s="1"/>
  <c r="AD1399" i="2"/>
  <c r="K1401" i="2"/>
  <c r="AV1398" i="2" l="1"/>
  <c r="BH1398" i="2" s="1"/>
  <c r="AB1399" i="2"/>
  <c r="AS1399" i="2"/>
  <c r="AR1399" i="2"/>
  <c r="BB1398" i="2"/>
  <c r="BD1398" i="2"/>
  <c r="BC1398" i="2"/>
  <c r="S1401" i="2"/>
  <c r="AA1401" i="2"/>
  <c r="AK1401" i="2" s="1"/>
  <c r="BA1398" i="2"/>
  <c r="AZ1398" i="2"/>
  <c r="AY1398" i="2"/>
  <c r="AX1398" i="2"/>
  <c r="AT1399" i="2"/>
  <c r="AQ1399" i="2"/>
  <c r="AN1399" i="2"/>
  <c r="AO1399" i="2"/>
  <c r="AP1399" i="2"/>
  <c r="AM1400" i="2"/>
  <c r="BG1399" i="2"/>
  <c r="L1401" i="2"/>
  <c r="T1401" i="2" s="1"/>
  <c r="N1401" i="2"/>
  <c r="V1401" i="2" s="1"/>
  <c r="AF1401" i="2" s="1"/>
  <c r="P1401" i="2"/>
  <c r="X1401" i="2" s="1"/>
  <c r="AH1401" i="2" s="1"/>
  <c r="Q1401" i="2"/>
  <c r="Y1401" i="2" s="1"/>
  <c r="AI1401" i="2" s="1"/>
  <c r="R1401" i="2"/>
  <c r="Z1401" i="2" s="1"/>
  <c r="AJ1401" i="2" s="1"/>
  <c r="O1401" i="2"/>
  <c r="W1401" i="2" s="1"/>
  <c r="AG1401" i="2" s="1"/>
  <c r="M1401" i="2"/>
  <c r="U1401" i="2" s="1"/>
  <c r="X1400" i="2"/>
  <c r="AH1400" i="2" s="1"/>
  <c r="AG1400" i="2"/>
  <c r="T1400" i="2"/>
  <c r="V1400" i="2"/>
  <c r="AF1400" i="2" s="1"/>
  <c r="U1400" i="2"/>
  <c r="AE1400" i="2" s="1"/>
  <c r="K1402" i="2"/>
  <c r="BD1399" i="2" l="1"/>
  <c r="AV1399" i="2"/>
  <c r="AB1401" i="2"/>
  <c r="AB1400" i="2"/>
  <c r="BB1399" i="2"/>
  <c r="AS1400" i="2"/>
  <c r="AR1400" i="2"/>
  <c r="BC1399" i="2"/>
  <c r="S1402" i="2"/>
  <c r="AA1402" i="2"/>
  <c r="AK1402" i="2" s="1"/>
  <c r="AZ1399" i="2"/>
  <c r="AY1399" i="2"/>
  <c r="AX1399" i="2"/>
  <c r="BH1399" i="2"/>
  <c r="AT1400" i="2"/>
  <c r="AQ1400" i="2"/>
  <c r="AO1400" i="2"/>
  <c r="AP1400" i="2"/>
  <c r="AM1401" i="2"/>
  <c r="AN1400" i="2"/>
  <c r="BG1400" i="2"/>
  <c r="BA1399" i="2"/>
  <c r="L1402" i="2"/>
  <c r="N1402" i="2"/>
  <c r="P1402" i="2"/>
  <c r="Q1402" i="2"/>
  <c r="Y1402" i="2" s="1"/>
  <c r="AI1402" i="2" s="1"/>
  <c r="O1402" i="2"/>
  <c r="W1402" i="2" s="1"/>
  <c r="R1402" i="2"/>
  <c r="Z1402" i="2" s="1"/>
  <c r="AJ1402" i="2" s="1"/>
  <c r="M1402" i="2"/>
  <c r="AD1400" i="2"/>
  <c r="AE1401" i="2"/>
  <c r="AD1401" i="2"/>
  <c r="K1403" i="2"/>
  <c r="AV1400" i="2" l="1"/>
  <c r="BH1400" i="2" s="1"/>
  <c r="AS1401" i="2"/>
  <c r="AR1401" i="2"/>
  <c r="BB1400" i="2"/>
  <c r="BC1400" i="2"/>
  <c r="BD1400" i="2"/>
  <c r="S1403" i="2"/>
  <c r="AA1403" i="2"/>
  <c r="AK1403" i="2" s="1"/>
  <c r="AZ1400" i="2"/>
  <c r="AY1400" i="2"/>
  <c r="BA1400" i="2"/>
  <c r="AX1400" i="2"/>
  <c r="AT1401" i="2"/>
  <c r="AN1401" i="2"/>
  <c r="AO1401" i="2"/>
  <c r="AM1402" i="2"/>
  <c r="AQ1401" i="2"/>
  <c r="AP1401" i="2"/>
  <c r="BG1401" i="2"/>
  <c r="L1403" i="2"/>
  <c r="N1403" i="2"/>
  <c r="V1403" i="2" s="1"/>
  <c r="AF1403" i="2" s="1"/>
  <c r="P1403" i="2"/>
  <c r="X1403" i="2" s="1"/>
  <c r="AH1403" i="2" s="1"/>
  <c r="Q1403" i="2"/>
  <c r="Y1403" i="2" s="1"/>
  <c r="AI1403" i="2" s="1"/>
  <c r="R1403" i="2"/>
  <c r="Z1403" i="2" s="1"/>
  <c r="AJ1403" i="2" s="1"/>
  <c r="O1403" i="2"/>
  <c r="W1403" i="2" s="1"/>
  <c r="AG1403" i="2" s="1"/>
  <c r="M1403" i="2"/>
  <c r="X1402" i="2"/>
  <c r="AH1402" i="2" s="1"/>
  <c r="AG1402" i="2"/>
  <c r="T1402" i="2"/>
  <c r="V1402" i="2"/>
  <c r="AF1402" i="2" s="1"/>
  <c r="U1402" i="2"/>
  <c r="AE1402" i="2" s="1"/>
  <c r="K1404" i="2"/>
  <c r="AB1402" i="2" l="1"/>
  <c r="AV1401" i="2"/>
  <c r="BH1401" i="2" s="1"/>
  <c r="AR1402" i="2"/>
  <c r="AS1402" i="2"/>
  <c r="BB1401" i="2"/>
  <c r="BD1401" i="2"/>
  <c r="BC1401" i="2"/>
  <c r="S1404" i="2"/>
  <c r="AA1404" i="2"/>
  <c r="AK1404" i="2" s="1"/>
  <c r="AT1402" i="2"/>
  <c r="AM1403" i="2"/>
  <c r="AN1402" i="2"/>
  <c r="AO1402" i="2"/>
  <c r="AQ1402" i="2"/>
  <c r="AP1402" i="2"/>
  <c r="BG1402" i="2"/>
  <c r="AY1401" i="2"/>
  <c r="AZ1401" i="2"/>
  <c r="AX1401" i="2"/>
  <c r="BA1401" i="2"/>
  <c r="L1404" i="2"/>
  <c r="N1404" i="2"/>
  <c r="P1404" i="2"/>
  <c r="Q1404" i="2"/>
  <c r="Y1404" i="2" s="1"/>
  <c r="AI1404" i="2" s="1"/>
  <c r="R1404" i="2"/>
  <c r="Z1404" i="2" s="1"/>
  <c r="AJ1404" i="2" s="1"/>
  <c r="O1404" i="2"/>
  <c r="W1404" i="2" s="1"/>
  <c r="M1404" i="2"/>
  <c r="AD1402" i="2"/>
  <c r="U1403" i="2"/>
  <c r="AE1403" i="2" s="1"/>
  <c r="T1403" i="2"/>
  <c r="K1405" i="2"/>
  <c r="AB1403" i="2" l="1"/>
  <c r="AV1402" i="2"/>
  <c r="BH1402" i="2" s="1"/>
  <c r="AS1403" i="2"/>
  <c r="AR1403" i="2"/>
  <c r="BD1402" i="2"/>
  <c r="BC1402" i="2"/>
  <c r="BB1402" i="2"/>
  <c r="S1405" i="2"/>
  <c r="AA1405" i="2"/>
  <c r="AK1405" i="2" s="1"/>
  <c r="AZ1402" i="2"/>
  <c r="AY1402" i="2"/>
  <c r="BA1402" i="2"/>
  <c r="AX1402" i="2"/>
  <c r="AT1403" i="2"/>
  <c r="AO1403" i="2"/>
  <c r="AP1403" i="2"/>
  <c r="AM1404" i="2"/>
  <c r="AN1403" i="2"/>
  <c r="AQ1403" i="2"/>
  <c r="BG1403" i="2"/>
  <c r="L1405" i="2"/>
  <c r="N1405" i="2"/>
  <c r="V1405" i="2" s="1"/>
  <c r="AF1405" i="2" s="1"/>
  <c r="P1405" i="2"/>
  <c r="X1405" i="2" s="1"/>
  <c r="AH1405" i="2" s="1"/>
  <c r="Q1405" i="2"/>
  <c r="Y1405" i="2" s="1"/>
  <c r="AI1405" i="2" s="1"/>
  <c r="R1405" i="2"/>
  <c r="Z1405" i="2" s="1"/>
  <c r="AJ1405" i="2" s="1"/>
  <c r="O1405" i="2"/>
  <c r="W1405" i="2" s="1"/>
  <c r="AG1405" i="2" s="1"/>
  <c r="M1405" i="2"/>
  <c r="U1405" i="2" s="1"/>
  <c r="AD1403" i="2"/>
  <c r="X1404" i="2"/>
  <c r="AH1404" i="2" s="1"/>
  <c r="AG1404" i="2"/>
  <c r="T1404" i="2"/>
  <c r="V1404" i="2"/>
  <c r="AF1404" i="2" s="1"/>
  <c r="U1404" i="2"/>
  <c r="AE1404" i="2" s="1"/>
  <c r="K1406" i="2"/>
  <c r="AV1403" i="2" l="1"/>
  <c r="BH1403" i="2" s="1"/>
  <c r="AB1404" i="2"/>
  <c r="AS1404" i="2"/>
  <c r="AR1404" i="2"/>
  <c r="BD1403" i="2"/>
  <c r="BB1403" i="2"/>
  <c r="BC1403" i="2"/>
  <c r="S1406" i="2"/>
  <c r="AA1406" i="2"/>
  <c r="AK1406" i="2"/>
  <c r="AX1403" i="2"/>
  <c r="AT1404" i="2"/>
  <c r="AQ1404" i="2"/>
  <c r="AM1405" i="2"/>
  <c r="AO1404" i="2"/>
  <c r="AP1404" i="2"/>
  <c r="AN1404" i="2"/>
  <c r="BG1404" i="2"/>
  <c r="AZ1403" i="2"/>
  <c r="BA1403" i="2"/>
  <c r="AY1403" i="2"/>
  <c r="L1406" i="2"/>
  <c r="N1406" i="2"/>
  <c r="P1406" i="2"/>
  <c r="Q1406" i="2"/>
  <c r="Y1406" i="2" s="1"/>
  <c r="AI1406" i="2" s="1"/>
  <c r="O1406" i="2"/>
  <c r="W1406" i="2" s="1"/>
  <c r="R1406" i="2"/>
  <c r="Z1406" i="2" s="1"/>
  <c r="AJ1406" i="2" s="1"/>
  <c r="M1406" i="2"/>
  <c r="AD1404" i="2"/>
  <c r="AE1405" i="2"/>
  <c r="T1405" i="2"/>
  <c r="AB1405" i="2" s="1"/>
  <c r="K1407" i="2"/>
  <c r="BD1404" i="2" l="1"/>
  <c r="AV1404" i="2"/>
  <c r="BH1404" i="2" s="1"/>
  <c r="BB1404" i="2"/>
  <c r="AS1405" i="2"/>
  <c r="AR1405" i="2"/>
  <c r="BC1404" i="2"/>
  <c r="S1407" i="2"/>
  <c r="AA1407" i="2"/>
  <c r="AK1407" i="2"/>
  <c r="AZ1404" i="2"/>
  <c r="AY1404" i="2"/>
  <c r="AT1405" i="2"/>
  <c r="AO1405" i="2"/>
  <c r="AP1405" i="2"/>
  <c r="AQ1405" i="2"/>
  <c r="AN1405" i="2"/>
  <c r="AM1406" i="2"/>
  <c r="BG1405" i="2"/>
  <c r="AX1404" i="2"/>
  <c r="BA1404" i="2"/>
  <c r="L1407" i="2"/>
  <c r="N1407" i="2"/>
  <c r="V1407" i="2" s="1"/>
  <c r="AF1407" i="2" s="1"/>
  <c r="P1407" i="2"/>
  <c r="X1407" i="2" s="1"/>
  <c r="AH1407" i="2" s="1"/>
  <c r="Q1407" i="2"/>
  <c r="Y1407" i="2" s="1"/>
  <c r="AI1407" i="2" s="1"/>
  <c r="R1407" i="2"/>
  <c r="Z1407" i="2" s="1"/>
  <c r="AJ1407" i="2" s="1"/>
  <c r="O1407" i="2"/>
  <c r="W1407" i="2" s="1"/>
  <c r="AG1407" i="2" s="1"/>
  <c r="M1407" i="2"/>
  <c r="U1407" i="2" s="1"/>
  <c r="AD1405" i="2"/>
  <c r="X1406" i="2"/>
  <c r="AH1406" i="2" s="1"/>
  <c r="AG1406" i="2"/>
  <c r="T1406" i="2"/>
  <c r="V1406" i="2"/>
  <c r="AF1406" i="2" s="1"/>
  <c r="U1406" i="2"/>
  <c r="AE1406" i="2" s="1"/>
  <c r="K1408" i="2"/>
  <c r="BD1405" i="2" l="1"/>
  <c r="AV1405" i="2"/>
  <c r="AB1406" i="2"/>
  <c r="AS1406" i="2"/>
  <c r="AR1406" i="2"/>
  <c r="BB1405" i="2"/>
  <c r="BC1405" i="2"/>
  <c r="S1408" i="2"/>
  <c r="AA1408" i="2"/>
  <c r="AK1408" i="2" s="1"/>
  <c r="AZ1405" i="2"/>
  <c r="AT1406" i="2"/>
  <c r="AN1406" i="2"/>
  <c r="AQ1406" i="2"/>
  <c r="AM1407" i="2"/>
  <c r="AO1406" i="2"/>
  <c r="AP1406" i="2"/>
  <c r="BG1406" i="2"/>
  <c r="AY1405" i="2"/>
  <c r="AX1405" i="2"/>
  <c r="BH1405" i="2"/>
  <c r="BA1405" i="2"/>
  <c r="L1408" i="2"/>
  <c r="N1408" i="2"/>
  <c r="P1408" i="2"/>
  <c r="Q1408" i="2"/>
  <c r="Y1408" i="2" s="1"/>
  <c r="AI1408" i="2" s="1"/>
  <c r="R1408" i="2"/>
  <c r="Z1408" i="2" s="1"/>
  <c r="AJ1408" i="2" s="1"/>
  <c r="O1408" i="2"/>
  <c r="W1408" i="2" s="1"/>
  <c r="M1408" i="2"/>
  <c r="AD1406" i="2"/>
  <c r="AE1407" i="2"/>
  <c r="T1407" i="2"/>
  <c r="AB1407" i="2" s="1"/>
  <c r="K1409" i="2"/>
  <c r="AV1406" i="2" l="1"/>
  <c r="BH1406" i="2" s="1"/>
  <c r="BD1406" i="2"/>
  <c r="BB1406" i="2"/>
  <c r="AS1407" i="2"/>
  <c r="BC1407" i="2" s="1"/>
  <c r="AR1407" i="2"/>
  <c r="BC1406" i="2"/>
  <c r="S1409" i="2"/>
  <c r="AA1409" i="2" s="1"/>
  <c r="AK1409" i="2" s="1"/>
  <c r="BA1406" i="2"/>
  <c r="AZ1406" i="2"/>
  <c r="AX1406" i="2"/>
  <c r="AT1407" i="2"/>
  <c r="BD1407" i="2" s="1"/>
  <c r="AO1407" i="2"/>
  <c r="AP1407" i="2"/>
  <c r="AM1408" i="2"/>
  <c r="AN1407" i="2"/>
  <c r="AQ1407" i="2"/>
  <c r="BG1407" i="2"/>
  <c r="AY1406" i="2"/>
  <c r="L1409" i="2"/>
  <c r="T1409" i="2" s="1"/>
  <c r="N1409" i="2"/>
  <c r="V1409" i="2" s="1"/>
  <c r="AF1409" i="2" s="1"/>
  <c r="P1409" i="2"/>
  <c r="X1409" i="2" s="1"/>
  <c r="AH1409" i="2" s="1"/>
  <c r="Q1409" i="2"/>
  <c r="Y1409" i="2" s="1"/>
  <c r="AI1409" i="2" s="1"/>
  <c r="R1409" i="2"/>
  <c r="Z1409" i="2" s="1"/>
  <c r="AJ1409" i="2" s="1"/>
  <c r="O1409" i="2"/>
  <c r="W1409" i="2" s="1"/>
  <c r="AG1409" i="2" s="1"/>
  <c r="M1409" i="2"/>
  <c r="U1409" i="2" s="1"/>
  <c r="AD1407" i="2"/>
  <c r="X1408" i="2"/>
  <c r="AH1408" i="2" s="1"/>
  <c r="AG1408" i="2"/>
  <c r="T1408" i="2"/>
  <c r="V1408" i="2"/>
  <c r="AF1408" i="2" s="1"/>
  <c r="U1408" i="2"/>
  <c r="AE1408" i="2" s="1"/>
  <c r="K1410" i="2"/>
  <c r="BB1407" i="2" l="1"/>
  <c r="AB1408" i="2"/>
  <c r="AV1407" i="2"/>
  <c r="BH1407" i="2" s="1"/>
  <c r="AB1409" i="2"/>
  <c r="AS1408" i="2"/>
  <c r="AR1408" i="2"/>
  <c r="S1410" i="2"/>
  <c r="AA1410" i="2" s="1"/>
  <c r="AK1410" i="2" s="1"/>
  <c r="AZ1407" i="2"/>
  <c r="BA1407" i="2"/>
  <c r="AY1407" i="2"/>
  <c r="AX1407" i="2"/>
  <c r="AT1408" i="2"/>
  <c r="AN1408" i="2"/>
  <c r="AM1409" i="2"/>
  <c r="AQ1408" i="2"/>
  <c r="AO1408" i="2"/>
  <c r="AP1408" i="2"/>
  <c r="BG1408" i="2"/>
  <c r="L1410" i="2"/>
  <c r="T1410" i="2" s="1"/>
  <c r="N1410" i="2"/>
  <c r="P1410" i="2"/>
  <c r="Q1410" i="2"/>
  <c r="Y1410" i="2" s="1"/>
  <c r="AI1410" i="2" s="1"/>
  <c r="O1410" i="2"/>
  <c r="W1410" i="2" s="1"/>
  <c r="R1410" i="2"/>
  <c r="Z1410" i="2" s="1"/>
  <c r="AJ1410" i="2" s="1"/>
  <c r="M1410" i="2"/>
  <c r="AD1409" i="2"/>
  <c r="AD1408" i="2"/>
  <c r="AE1409" i="2"/>
  <c r="K1411" i="2"/>
  <c r="BD1408" i="2" l="1"/>
  <c r="AV1408" i="2"/>
  <c r="BH1408" i="2" s="1"/>
  <c r="BB1408" i="2"/>
  <c r="AS1409" i="2"/>
  <c r="AR1409" i="2"/>
  <c r="BC1408" i="2"/>
  <c r="S1411" i="2"/>
  <c r="AA1411" i="2"/>
  <c r="AK1411" i="2" s="1"/>
  <c r="AZ1408" i="2"/>
  <c r="AY1408" i="2"/>
  <c r="BA1408" i="2"/>
  <c r="AX1408" i="2"/>
  <c r="AT1409" i="2"/>
  <c r="AQ1409" i="2"/>
  <c r="AM1410" i="2"/>
  <c r="AN1409" i="2"/>
  <c r="AO1409" i="2"/>
  <c r="AP1409" i="2"/>
  <c r="BG1409" i="2"/>
  <c r="L1411" i="2"/>
  <c r="N1411" i="2"/>
  <c r="V1411" i="2" s="1"/>
  <c r="P1411" i="2"/>
  <c r="X1411" i="2" s="1"/>
  <c r="AH1411" i="2" s="1"/>
  <c r="Q1411" i="2"/>
  <c r="Y1411" i="2" s="1"/>
  <c r="AI1411" i="2" s="1"/>
  <c r="R1411" i="2"/>
  <c r="Z1411" i="2" s="1"/>
  <c r="AJ1411" i="2" s="1"/>
  <c r="O1411" i="2"/>
  <c r="M1411" i="2"/>
  <c r="U1411" i="2" s="1"/>
  <c r="X1410" i="2"/>
  <c r="AH1410" i="2" s="1"/>
  <c r="AG1410" i="2"/>
  <c r="V1410" i="2"/>
  <c r="AF1410" i="2" s="1"/>
  <c r="U1410" i="2"/>
  <c r="AE1410" i="2" s="1"/>
  <c r="AD1410" i="2"/>
  <c r="K1412" i="2"/>
  <c r="BD1409" i="2" l="1"/>
  <c r="BB1409" i="2"/>
  <c r="AV1409" i="2"/>
  <c r="BH1409" i="2" s="1"/>
  <c r="AB1410" i="2"/>
  <c r="AS1410" i="2"/>
  <c r="AR1410" i="2"/>
  <c r="BC1409" i="2"/>
  <c r="S1412" i="2"/>
  <c r="AA1412" i="2"/>
  <c r="AK1412" i="2" s="1"/>
  <c r="AZ1409" i="2"/>
  <c r="BA1409" i="2"/>
  <c r="AX1409" i="2"/>
  <c r="AT1410" i="2"/>
  <c r="AQ1410" i="2"/>
  <c r="AO1410" i="2"/>
  <c r="AP1410" i="2"/>
  <c r="AM1411" i="2"/>
  <c r="AN1410" i="2"/>
  <c r="BG1410" i="2"/>
  <c r="AY1409" i="2"/>
  <c r="L1412" i="2"/>
  <c r="N1412" i="2"/>
  <c r="P1412" i="2"/>
  <c r="Q1412" i="2"/>
  <c r="Y1412" i="2" s="1"/>
  <c r="AI1412" i="2" s="1"/>
  <c r="R1412" i="2"/>
  <c r="Z1412" i="2" s="1"/>
  <c r="AJ1412" i="2" s="1"/>
  <c r="O1412" i="2"/>
  <c r="M1412" i="2"/>
  <c r="AF1411" i="2"/>
  <c r="AE1411" i="2"/>
  <c r="T1411" i="2"/>
  <c r="W1411" i="2"/>
  <c r="AG1411" i="2" s="1"/>
  <c r="K1413" i="2"/>
  <c r="BD1410" i="2" l="1"/>
  <c r="AB1411" i="2"/>
  <c r="AV1410" i="2"/>
  <c r="BH1410" i="2" s="1"/>
  <c r="AS1411" i="2"/>
  <c r="AR1411" i="2"/>
  <c r="BB1410" i="2"/>
  <c r="BC1410" i="2"/>
  <c r="S1413" i="2"/>
  <c r="AA1413" i="2"/>
  <c r="AK1413" i="2" s="1"/>
  <c r="BA1410" i="2"/>
  <c r="AX1410" i="2"/>
  <c r="AT1411" i="2"/>
  <c r="AN1411" i="2"/>
  <c r="AO1411" i="2"/>
  <c r="AP1411" i="2"/>
  <c r="AQ1411" i="2"/>
  <c r="AM1412" i="2"/>
  <c r="BG1411" i="2"/>
  <c r="AZ1410" i="2"/>
  <c r="AY1410" i="2"/>
  <c r="L1413" i="2"/>
  <c r="T1413" i="2" s="1"/>
  <c r="N1413" i="2"/>
  <c r="P1413" i="2"/>
  <c r="Q1413" i="2"/>
  <c r="Y1413" i="2" s="1"/>
  <c r="AI1413" i="2" s="1"/>
  <c r="R1413" i="2"/>
  <c r="Z1413" i="2" s="1"/>
  <c r="AJ1413" i="2" s="1"/>
  <c r="O1413" i="2"/>
  <c r="M1413" i="2"/>
  <c r="AD1411" i="2"/>
  <c r="T1412" i="2"/>
  <c r="V1412" i="2"/>
  <c r="U1412" i="2"/>
  <c r="AE1412" i="2" s="1"/>
  <c r="X1412" i="2"/>
  <c r="AH1412" i="2" s="1"/>
  <c r="W1412" i="2"/>
  <c r="AG1412" i="2" s="1"/>
  <c r="K1414" i="2"/>
  <c r="BD1411" i="2" l="1"/>
  <c r="AB1412" i="2"/>
  <c r="AV1411" i="2"/>
  <c r="BH1411" i="2" s="1"/>
  <c r="BB1411" i="2"/>
  <c r="AR1412" i="2"/>
  <c r="AS1412" i="2"/>
  <c r="BC1411" i="2"/>
  <c r="S1414" i="2"/>
  <c r="AA1414" i="2"/>
  <c r="AK1414" i="2" s="1"/>
  <c r="BA1411" i="2"/>
  <c r="AZ1411" i="2"/>
  <c r="AY1411" i="2"/>
  <c r="AT1412" i="2"/>
  <c r="AM1413" i="2"/>
  <c r="AN1412" i="2"/>
  <c r="AQ1412" i="2"/>
  <c r="AO1412" i="2"/>
  <c r="AP1412" i="2"/>
  <c r="BG1412" i="2"/>
  <c r="AX1411" i="2"/>
  <c r="L1414" i="2"/>
  <c r="N1414" i="2"/>
  <c r="P1414" i="2"/>
  <c r="Q1414" i="2"/>
  <c r="Y1414" i="2" s="1"/>
  <c r="AI1414" i="2" s="1"/>
  <c r="O1414" i="2"/>
  <c r="W1414" i="2" s="1"/>
  <c r="R1414" i="2"/>
  <c r="Z1414" i="2" s="1"/>
  <c r="AJ1414" i="2" s="1"/>
  <c r="M1414" i="2"/>
  <c r="AD1412" i="2"/>
  <c r="W1413" i="2"/>
  <c r="AG1413" i="2" s="1"/>
  <c r="AF1412" i="2"/>
  <c r="AD1413" i="2"/>
  <c r="X1413" i="2"/>
  <c r="AH1413" i="2" s="1"/>
  <c r="V1413" i="2"/>
  <c r="AF1413" i="2" s="1"/>
  <c r="U1413" i="2"/>
  <c r="AE1413" i="2" s="1"/>
  <c r="K1415" i="2"/>
  <c r="AV1412" i="2" l="1"/>
  <c r="BH1412" i="2" s="1"/>
  <c r="AB1413" i="2"/>
  <c r="BD1412" i="2"/>
  <c r="AR1413" i="2"/>
  <c r="AS1413" i="2"/>
  <c r="BC1412" i="2"/>
  <c r="BB1412" i="2"/>
  <c r="S1415" i="2"/>
  <c r="AA1415" i="2"/>
  <c r="AK1415" i="2" s="1"/>
  <c r="AZ1412" i="2"/>
  <c r="AY1412" i="2"/>
  <c r="AT1413" i="2"/>
  <c r="BD1413" i="2" s="1"/>
  <c r="AO1413" i="2"/>
  <c r="AP1413" i="2"/>
  <c r="AM1414" i="2"/>
  <c r="AQ1413" i="2"/>
  <c r="AN1413" i="2"/>
  <c r="BG1413" i="2"/>
  <c r="BA1412" i="2"/>
  <c r="AX1412" i="2"/>
  <c r="L1415" i="2"/>
  <c r="T1415" i="2" s="1"/>
  <c r="N1415" i="2"/>
  <c r="V1415" i="2" s="1"/>
  <c r="AF1415" i="2" s="1"/>
  <c r="P1415" i="2"/>
  <c r="Q1415" i="2"/>
  <c r="Y1415" i="2" s="1"/>
  <c r="AI1415" i="2" s="1"/>
  <c r="R1415" i="2"/>
  <c r="Z1415" i="2" s="1"/>
  <c r="AJ1415" i="2" s="1"/>
  <c r="O1415" i="2"/>
  <c r="M1415" i="2"/>
  <c r="U1415" i="2" s="1"/>
  <c r="X1414" i="2"/>
  <c r="AH1414" i="2" s="1"/>
  <c r="AG1414" i="2"/>
  <c r="T1414" i="2"/>
  <c r="V1414" i="2"/>
  <c r="AF1414" i="2" s="1"/>
  <c r="U1414" i="2"/>
  <c r="AE1414" i="2" s="1"/>
  <c r="K1416" i="2"/>
  <c r="BC1413" i="2" l="1"/>
  <c r="AV1413" i="2"/>
  <c r="BH1413" i="2" s="1"/>
  <c r="AB1414" i="2"/>
  <c r="AS1414" i="2"/>
  <c r="AR1414" i="2"/>
  <c r="BB1413" i="2"/>
  <c r="S1416" i="2"/>
  <c r="AA1416" i="2"/>
  <c r="AK1416" i="2" s="1"/>
  <c r="AZ1413" i="2"/>
  <c r="AY1413" i="2"/>
  <c r="BA1413" i="2"/>
  <c r="AX1413" i="2"/>
  <c r="AT1414" i="2"/>
  <c r="AO1414" i="2"/>
  <c r="AP1414" i="2"/>
  <c r="AM1415" i="2"/>
  <c r="AN1414" i="2"/>
  <c r="AQ1414" i="2"/>
  <c r="BG1414" i="2"/>
  <c r="L1416" i="2"/>
  <c r="T1416" i="2" s="1"/>
  <c r="N1416" i="2"/>
  <c r="P1416" i="2"/>
  <c r="Q1416" i="2"/>
  <c r="Y1416" i="2" s="1"/>
  <c r="AI1416" i="2" s="1"/>
  <c r="R1416" i="2"/>
  <c r="Z1416" i="2" s="1"/>
  <c r="AJ1416" i="2" s="1"/>
  <c r="O1416" i="2"/>
  <c r="W1416" i="2" s="1"/>
  <c r="M1416" i="2"/>
  <c r="AD1415" i="2"/>
  <c r="AD1414" i="2"/>
  <c r="X1415" i="2"/>
  <c r="AH1415" i="2" s="1"/>
  <c r="AE1415" i="2"/>
  <c r="W1415" i="2"/>
  <c r="AG1415" i="2" s="1"/>
  <c r="K1417" i="2"/>
  <c r="BD1414" i="2" l="1"/>
  <c r="AV1414" i="2"/>
  <c r="BH1414" i="2" s="1"/>
  <c r="AB1415" i="2"/>
  <c r="AS1415" i="2"/>
  <c r="AR1415" i="2"/>
  <c r="BB1414" i="2"/>
  <c r="BC1414" i="2"/>
  <c r="S1417" i="2"/>
  <c r="AA1417" i="2"/>
  <c r="AK1417" i="2" s="1"/>
  <c r="AZ1414" i="2"/>
  <c r="BA1414" i="2"/>
  <c r="AY1414" i="2"/>
  <c r="AT1415" i="2"/>
  <c r="AN1415" i="2"/>
  <c r="AQ1415" i="2"/>
  <c r="AO1415" i="2"/>
  <c r="AP1415" i="2"/>
  <c r="AM1416" i="2"/>
  <c r="BG1415" i="2"/>
  <c r="AX1414" i="2"/>
  <c r="L1417" i="2"/>
  <c r="N1417" i="2"/>
  <c r="V1417" i="2" s="1"/>
  <c r="P1417" i="2"/>
  <c r="Q1417" i="2"/>
  <c r="Y1417" i="2" s="1"/>
  <c r="AI1417" i="2" s="1"/>
  <c r="R1417" i="2"/>
  <c r="Z1417" i="2" s="1"/>
  <c r="AJ1417" i="2" s="1"/>
  <c r="O1417" i="2"/>
  <c r="M1417" i="2"/>
  <c r="U1417" i="2" s="1"/>
  <c r="X1416" i="2"/>
  <c r="AH1416" i="2" s="1"/>
  <c r="AG1416" i="2"/>
  <c r="V1416" i="2"/>
  <c r="AF1416" i="2" s="1"/>
  <c r="U1416" i="2"/>
  <c r="AE1416" i="2" s="1"/>
  <c r="AD1416" i="2"/>
  <c r="K1418" i="2"/>
  <c r="BD1415" i="2" l="1"/>
  <c r="AV1415" i="2"/>
  <c r="BH1415" i="2" s="1"/>
  <c r="AB1416" i="2"/>
  <c r="AS1416" i="2"/>
  <c r="AR1416" i="2"/>
  <c r="BB1415" i="2"/>
  <c r="BC1415" i="2"/>
  <c r="S1418" i="2"/>
  <c r="AA1418" i="2"/>
  <c r="AK1418" i="2" s="1"/>
  <c r="AZ1415" i="2"/>
  <c r="AY1415" i="2"/>
  <c r="BA1415" i="2"/>
  <c r="AT1416" i="2"/>
  <c r="AO1416" i="2"/>
  <c r="AP1416" i="2"/>
  <c r="AM1417" i="2"/>
  <c r="AN1416" i="2"/>
  <c r="AQ1416" i="2"/>
  <c r="BG1416" i="2"/>
  <c r="AX1415" i="2"/>
  <c r="L1418" i="2"/>
  <c r="N1418" i="2"/>
  <c r="P1418" i="2"/>
  <c r="X1418" i="2" s="1"/>
  <c r="Q1418" i="2"/>
  <c r="Y1418" i="2" s="1"/>
  <c r="AI1418" i="2" s="1"/>
  <c r="O1418" i="2"/>
  <c r="R1418" i="2"/>
  <c r="Z1418" i="2" s="1"/>
  <c r="AJ1418" i="2" s="1"/>
  <c r="M1418" i="2"/>
  <c r="X1417" i="2"/>
  <c r="AH1417" i="2" s="1"/>
  <c r="AF1417" i="2"/>
  <c r="AE1417" i="2"/>
  <c r="T1417" i="2"/>
  <c r="W1417" i="2"/>
  <c r="AG1417" i="2" s="1"/>
  <c r="K1419" i="2"/>
  <c r="BD1416" i="2" l="1"/>
  <c r="AV1416" i="2"/>
  <c r="BH1416" i="2" s="1"/>
  <c r="AB1417" i="2"/>
  <c r="AS1417" i="2"/>
  <c r="AR1417" i="2"/>
  <c r="BB1416" i="2"/>
  <c r="BC1416" i="2"/>
  <c r="S1419" i="2"/>
  <c r="AA1419" i="2"/>
  <c r="AK1419" i="2" s="1"/>
  <c r="AZ1416" i="2"/>
  <c r="BA1416" i="2"/>
  <c r="AY1416" i="2"/>
  <c r="AX1416" i="2"/>
  <c r="AT1417" i="2"/>
  <c r="AN1417" i="2"/>
  <c r="AO1417" i="2"/>
  <c r="AP1417" i="2"/>
  <c r="AM1418" i="2"/>
  <c r="AQ1417" i="2"/>
  <c r="BG1417" i="2"/>
  <c r="L1419" i="2"/>
  <c r="T1419" i="2" s="1"/>
  <c r="N1419" i="2"/>
  <c r="V1419" i="2" s="1"/>
  <c r="AF1419" i="2" s="1"/>
  <c r="P1419" i="2"/>
  <c r="Q1419" i="2"/>
  <c r="Y1419" i="2" s="1"/>
  <c r="AI1419" i="2" s="1"/>
  <c r="R1419" i="2"/>
  <c r="Z1419" i="2" s="1"/>
  <c r="AJ1419" i="2" s="1"/>
  <c r="O1419" i="2"/>
  <c r="W1419" i="2" s="1"/>
  <c r="M1419" i="2"/>
  <c r="AD1417" i="2"/>
  <c r="W1418" i="2"/>
  <c r="AG1418" i="2" s="1"/>
  <c r="AH1418" i="2"/>
  <c r="T1418" i="2"/>
  <c r="V1418" i="2"/>
  <c r="AF1418" i="2" s="1"/>
  <c r="U1418" i="2"/>
  <c r="AE1418" i="2" s="1"/>
  <c r="K1420" i="2"/>
  <c r="AV1417" i="2" l="1"/>
  <c r="BH1417" i="2" s="1"/>
  <c r="AB1418" i="2"/>
  <c r="AS1418" i="2"/>
  <c r="AR1418" i="2"/>
  <c r="BB1417" i="2"/>
  <c r="BD1417" i="2"/>
  <c r="BC1417" i="2"/>
  <c r="S1420" i="2"/>
  <c r="AA1420" i="2"/>
  <c r="AK1420" i="2" s="1"/>
  <c r="AY1417" i="2"/>
  <c r="BA1417" i="2"/>
  <c r="AZ1417" i="2"/>
  <c r="AX1417" i="2"/>
  <c r="AT1418" i="2"/>
  <c r="AO1418" i="2"/>
  <c r="AP1418" i="2"/>
  <c r="AM1419" i="2"/>
  <c r="AN1418" i="2"/>
  <c r="AQ1418" i="2"/>
  <c r="BG1418" i="2"/>
  <c r="L1420" i="2"/>
  <c r="N1420" i="2"/>
  <c r="P1420" i="2"/>
  <c r="Q1420" i="2"/>
  <c r="Y1420" i="2" s="1"/>
  <c r="AI1420" i="2" s="1"/>
  <c r="R1420" i="2"/>
  <c r="Z1420" i="2" s="1"/>
  <c r="AJ1420" i="2" s="1"/>
  <c r="O1420" i="2"/>
  <c r="M1420" i="2"/>
  <c r="AD1418" i="2"/>
  <c r="AD1419" i="2"/>
  <c r="AG1419" i="2"/>
  <c r="X1419" i="2"/>
  <c r="AH1419" i="2" s="1"/>
  <c r="U1419" i="2"/>
  <c r="AE1419" i="2" s="1"/>
  <c r="K1421" i="2"/>
  <c r="AV1418" i="2" l="1"/>
  <c r="BH1418" i="2" s="1"/>
  <c r="AB1419" i="2"/>
  <c r="AS1419" i="2"/>
  <c r="AR1419" i="2"/>
  <c r="BD1418" i="2"/>
  <c r="BB1418" i="2"/>
  <c r="BC1418" i="2"/>
  <c r="S1421" i="2"/>
  <c r="AA1421" i="2" s="1"/>
  <c r="AK1421" i="2" s="1"/>
  <c r="AZ1418" i="2"/>
  <c r="AT1419" i="2"/>
  <c r="AP1419" i="2"/>
  <c r="AN1419" i="2"/>
  <c r="AM1420" i="2"/>
  <c r="AQ1419" i="2"/>
  <c r="AO1419" i="2"/>
  <c r="BG1419" i="2"/>
  <c r="BA1418" i="2"/>
  <c r="AY1418" i="2"/>
  <c r="AX1418" i="2"/>
  <c r="L1421" i="2"/>
  <c r="T1421" i="2" s="1"/>
  <c r="N1421" i="2"/>
  <c r="V1421" i="2" s="1"/>
  <c r="AF1421" i="2" s="1"/>
  <c r="P1421" i="2"/>
  <c r="Q1421" i="2"/>
  <c r="Y1421" i="2" s="1"/>
  <c r="AI1421" i="2" s="1"/>
  <c r="R1421" i="2"/>
  <c r="Z1421" i="2" s="1"/>
  <c r="AJ1421" i="2" s="1"/>
  <c r="O1421" i="2"/>
  <c r="M1421" i="2"/>
  <c r="T1420" i="2"/>
  <c r="V1420" i="2"/>
  <c r="U1420" i="2"/>
  <c r="AE1420" i="2" s="1"/>
  <c r="X1420" i="2"/>
  <c r="AH1420" i="2" s="1"/>
  <c r="W1420" i="2"/>
  <c r="AG1420" i="2" s="1"/>
  <c r="K1422" i="2"/>
  <c r="AV1419" i="2" l="1"/>
  <c r="BH1419" i="2" s="1"/>
  <c r="AB1420" i="2"/>
  <c r="BD1419" i="2"/>
  <c r="BB1419" i="2"/>
  <c r="AS1420" i="2"/>
  <c r="AR1420" i="2"/>
  <c r="BC1419" i="2"/>
  <c r="S1422" i="2"/>
  <c r="AA1422" i="2" s="1"/>
  <c r="AK1422" i="2" s="1"/>
  <c r="AY1419" i="2"/>
  <c r="AZ1419" i="2"/>
  <c r="BA1419" i="2"/>
  <c r="AX1419" i="2"/>
  <c r="AT1420" i="2"/>
  <c r="AO1420" i="2"/>
  <c r="AP1420" i="2"/>
  <c r="AM1421" i="2"/>
  <c r="AN1420" i="2"/>
  <c r="AQ1420" i="2"/>
  <c r="BG1420" i="2"/>
  <c r="L1422" i="2"/>
  <c r="N1422" i="2"/>
  <c r="P1422" i="2"/>
  <c r="X1422" i="2" s="1"/>
  <c r="Q1422" i="2"/>
  <c r="Y1422" i="2" s="1"/>
  <c r="AI1422" i="2" s="1"/>
  <c r="O1422" i="2"/>
  <c r="R1422" i="2"/>
  <c r="Z1422" i="2" s="1"/>
  <c r="AJ1422" i="2" s="1"/>
  <c r="M1422" i="2"/>
  <c r="AD1421" i="2"/>
  <c r="AD1420" i="2"/>
  <c r="W1421" i="2"/>
  <c r="AG1421" i="2" s="1"/>
  <c r="AF1420" i="2"/>
  <c r="X1421" i="2"/>
  <c r="AH1421" i="2" s="1"/>
  <c r="U1421" i="2"/>
  <c r="K1423" i="2"/>
  <c r="AB1421" i="2" l="1"/>
  <c r="AV1420" i="2"/>
  <c r="BH1420" i="2" s="1"/>
  <c r="AS1421" i="2"/>
  <c r="AR1421" i="2"/>
  <c r="BB1420" i="2"/>
  <c r="BC1420" i="2"/>
  <c r="BD1420" i="2"/>
  <c r="S1423" i="2"/>
  <c r="AA1423" i="2"/>
  <c r="AK1423" i="2" s="1"/>
  <c r="AZ1420" i="2"/>
  <c r="AT1421" i="2"/>
  <c r="AO1421" i="2"/>
  <c r="AP1421" i="2"/>
  <c r="AM1422" i="2"/>
  <c r="AN1421" i="2"/>
  <c r="AQ1421" i="2"/>
  <c r="BG1421" i="2"/>
  <c r="BA1420" i="2"/>
  <c r="AY1420" i="2"/>
  <c r="AX1420" i="2"/>
  <c r="L1423" i="2"/>
  <c r="T1423" i="2" s="1"/>
  <c r="N1423" i="2"/>
  <c r="V1423" i="2" s="1"/>
  <c r="AF1423" i="2" s="1"/>
  <c r="P1423" i="2"/>
  <c r="X1423" i="2" s="1"/>
  <c r="Q1423" i="2"/>
  <c r="Y1423" i="2" s="1"/>
  <c r="AI1423" i="2" s="1"/>
  <c r="R1423" i="2"/>
  <c r="Z1423" i="2" s="1"/>
  <c r="AJ1423" i="2" s="1"/>
  <c r="O1423" i="2"/>
  <c r="M1423" i="2"/>
  <c r="AE1421" i="2"/>
  <c r="W1422" i="2"/>
  <c r="AG1422" i="2" s="1"/>
  <c r="AH1422" i="2"/>
  <c r="T1422" i="2"/>
  <c r="V1422" i="2"/>
  <c r="AF1422" i="2" s="1"/>
  <c r="U1422" i="2"/>
  <c r="AE1422" i="2" s="1"/>
  <c r="K1424" i="2"/>
  <c r="BD1421" i="2" l="1"/>
  <c r="AB1422" i="2"/>
  <c r="AV1421" i="2"/>
  <c r="BH1421" i="2" s="1"/>
  <c r="BB1421" i="2"/>
  <c r="AS1422" i="2"/>
  <c r="AR1422" i="2"/>
  <c r="BC1421" i="2"/>
  <c r="S1424" i="2"/>
  <c r="AA1424" i="2"/>
  <c r="AK1424" i="2" s="1"/>
  <c r="AT1422" i="2"/>
  <c r="AO1422" i="2"/>
  <c r="AP1422" i="2"/>
  <c r="AN1422" i="2"/>
  <c r="AQ1422" i="2"/>
  <c r="AM1423" i="2"/>
  <c r="BG1422" i="2"/>
  <c r="AZ1421" i="2"/>
  <c r="BA1421" i="2"/>
  <c r="AY1421" i="2"/>
  <c r="AX1421" i="2"/>
  <c r="L1424" i="2"/>
  <c r="N1424" i="2"/>
  <c r="P1424" i="2"/>
  <c r="X1424" i="2" s="1"/>
  <c r="Q1424" i="2"/>
  <c r="Y1424" i="2" s="1"/>
  <c r="AI1424" i="2" s="1"/>
  <c r="R1424" i="2"/>
  <c r="Z1424" i="2" s="1"/>
  <c r="AJ1424" i="2" s="1"/>
  <c r="O1424" i="2"/>
  <c r="M1424" i="2"/>
  <c r="AD1423" i="2"/>
  <c r="AD1422" i="2"/>
  <c r="U1423" i="2"/>
  <c r="AE1423" i="2" s="1"/>
  <c r="AH1423" i="2"/>
  <c r="W1423" i="2"/>
  <c r="AG1423" i="2" s="1"/>
  <c r="K1425" i="2"/>
  <c r="BC1422" i="2" l="1"/>
  <c r="BD1422" i="2"/>
  <c r="AV1422" i="2"/>
  <c r="BH1422" i="2" s="1"/>
  <c r="AB1423" i="2"/>
  <c r="BB1422" i="2"/>
  <c r="AS1423" i="2"/>
  <c r="AR1423" i="2"/>
  <c r="S1425" i="2"/>
  <c r="AA1425" i="2"/>
  <c r="AK1425" i="2" s="1"/>
  <c r="AZ1422" i="2"/>
  <c r="AT1423" i="2"/>
  <c r="AN1423" i="2"/>
  <c r="AQ1423" i="2"/>
  <c r="AO1423" i="2"/>
  <c r="AP1423" i="2"/>
  <c r="AM1424" i="2"/>
  <c r="BG1423" i="2"/>
  <c r="AY1422" i="2"/>
  <c r="BA1422" i="2"/>
  <c r="AX1422" i="2"/>
  <c r="L1425" i="2"/>
  <c r="T1425" i="2" s="1"/>
  <c r="N1425" i="2"/>
  <c r="P1425" i="2"/>
  <c r="Q1425" i="2"/>
  <c r="Y1425" i="2" s="1"/>
  <c r="AI1425" i="2" s="1"/>
  <c r="R1425" i="2"/>
  <c r="Z1425" i="2" s="1"/>
  <c r="AJ1425" i="2" s="1"/>
  <c r="O1425" i="2"/>
  <c r="W1425" i="2" s="1"/>
  <c r="M1425" i="2"/>
  <c r="W1424" i="2"/>
  <c r="AG1424" i="2" s="1"/>
  <c r="AH1424" i="2"/>
  <c r="T1424" i="2"/>
  <c r="V1424" i="2"/>
  <c r="U1424" i="2"/>
  <c r="AE1424" i="2" s="1"/>
  <c r="K1426" i="2"/>
  <c r="AB1424" i="2" l="1"/>
  <c r="AV1423" i="2"/>
  <c r="BH1423" i="2" s="1"/>
  <c r="AS1424" i="2"/>
  <c r="AR1424" i="2"/>
  <c r="BB1423" i="2"/>
  <c r="BD1423" i="2"/>
  <c r="BC1423" i="2"/>
  <c r="S1426" i="2"/>
  <c r="AA1426" i="2"/>
  <c r="AK1426" i="2" s="1"/>
  <c r="BA1423" i="2"/>
  <c r="AZ1423" i="2"/>
  <c r="AT1424" i="2"/>
  <c r="BD1424" i="2" s="1"/>
  <c r="AO1424" i="2"/>
  <c r="AP1424" i="2"/>
  <c r="AM1425" i="2"/>
  <c r="AN1424" i="2"/>
  <c r="AQ1424" i="2"/>
  <c r="BG1424" i="2"/>
  <c r="AX1423" i="2"/>
  <c r="AY1423" i="2"/>
  <c r="L1426" i="2"/>
  <c r="T1426" i="2" s="1"/>
  <c r="N1426" i="2"/>
  <c r="V1426" i="2" s="1"/>
  <c r="P1426" i="2"/>
  <c r="Q1426" i="2"/>
  <c r="Y1426" i="2" s="1"/>
  <c r="AI1426" i="2" s="1"/>
  <c r="O1426" i="2"/>
  <c r="R1426" i="2"/>
  <c r="Z1426" i="2" s="1"/>
  <c r="AJ1426" i="2" s="1"/>
  <c r="M1426" i="2"/>
  <c r="U1426" i="2" s="1"/>
  <c r="AD1425" i="2"/>
  <c r="AD1424" i="2"/>
  <c r="AF1424" i="2"/>
  <c r="AG1425" i="2"/>
  <c r="X1425" i="2"/>
  <c r="AH1425" i="2" s="1"/>
  <c r="V1425" i="2"/>
  <c r="AF1425" i="2" s="1"/>
  <c r="U1425" i="2"/>
  <c r="AE1425" i="2" s="1"/>
  <c r="K1427" i="2"/>
  <c r="AB1425" i="2" l="1"/>
  <c r="AV1424" i="2"/>
  <c r="BH1424" i="2" s="1"/>
  <c r="AR1425" i="2"/>
  <c r="AS1425" i="2"/>
  <c r="BB1424" i="2"/>
  <c r="BC1424" i="2"/>
  <c r="S1427" i="2"/>
  <c r="AA1427" i="2"/>
  <c r="AK1427" i="2" s="1"/>
  <c r="AZ1424" i="2"/>
  <c r="BA1424" i="2"/>
  <c r="AY1424" i="2"/>
  <c r="AX1424" i="2"/>
  <c r="AT1425" i="2"/>
  <c r="AN1425" i="2"/>
  <c r="AQ1425" i="2"/>
  <c r="AO1425" i="2"/>
  <c r="AP1425" i="2"/>
  <c r="AM1426" i="2"/>
  <c r="BG1425" i="2"/>
  <c r="L1427" i="2"/>
  <c r="T1427" i="2" s="1"/>
  <c r="N1427" i="2"/>
  <c r="V1427" i="2" s="1"/>
  <c r="AF1427" i="2" s="1"/>
  <c r="P1427" i="2"/>
  <c r="Q1427" i="2"/>
  <c r="Y1427" i="2" s="1"/>
  <c r="AI1427" i="2" s="1"/>
  <c r="R1427" i="2"/>
  <c r="Z1427" i="2" s="1"/>
  <c r="AJ1427" i="2" s="1"/>
  <c r="O1427" i="2"/>
  <c r="M1427" i="2"/>
  <c r="U1427" i="2" s="1"/>
  <c r="AD1426" i="2"/>
  <c r="AF1426" i="2"/>
  <c r="AE1426" i="2"/>
  <c r="X1426" i="2"/>
  <c r="AH1426" i="2" s="1"/>
  <c r="W1426" i="2"/>
  <c r="K1428" i="2"/>
  <c r="AB1426" i="2" l="1"/>
  <c r="AV1425" i="2"/>
  <c r="BH1425" i="2" s="1"/>
  <c r="AS1426" i="2"/>
  <c r="AR1426" i="2"/>
  <c r="BC1425" i="2"/>
  <c r="BD1425" i="2"/>
  <c r="BB1425" i="2"/>
  <c r="S1428" i="2"/>
  <c r="AA1428" i="2"/>
  <c r="AK1428" i="2" s="1"/>
  <c r="AY1425" i="2"/>
  <c r="BA1425" i="2"/>
  <c r="AT1426" i="2"/>
  <c r="AN1426" i="2"/>
  <c r="AM1427" i="2"/>
  <c r="AQ1426" i="2"/>
  <c r="AO1426" i="2"/>
  <c r="AP1426" i="2"/>
  <c r="BG1426" i="2"/>
  <c r="AX1425" i="2"/>
  <c r="AZ1425" i="2"/>
  <c r="L1428" i="2"/>
  <c r="N1428" i="2"/>
  <c r="P1428" i="2"/>
  <c r="Q1428" i="2"/>
  <c r="Y1428" i="2" s="1"/>
  <c r="AI1428" i="2" s="1"/>
  <c r="R1428" i="2"/>
  <c r="Z1428" i="2" s="1"/>
  <c r="AJ1428" i="2" s="1"/>
  <c r="O1428" i="2"/>
  <c r="W1428" i="2" s="1"/>
  <c r="M1428" i="2"/>
  <c r="AD1427" i="2"/>
  <c r="AG1426" i="2"/>
  <c r="X1427" i="2"/>
  <c r="AH1427" i="2" s="1"/>
  <c r="AE1427" i="2"/>
  <c r="W1427" i="2"/>
  <c r="AG1427" i="2" s="1"/>
  <c r="K1429" i="2"/>
  <c r="BD1426" i="2" l="1"/>
  <c r="AV1426" i="2"/>
  <c r="BH1426" i="2" s="1"/>
  <c r="AB1427" i="2"/>
  <c r="BB1426" i="2"/>
  <c r="AR1427" i="2"/>
  <c r="AS1427" i="2"/>
  <c r="BC1426" i="2"/>
  <c r="S1429" i="2"/>
  <c r="AA1429" i="2"/>
  <c r="AK1429" i="2" s="1"/>
  <c r="AZ1426" i="2"/>
  <c r="AY1426" i="2"/>
  <c r="BA1426" i="2"/>
  <c r="AX1426" i="2"/>
  <c r="AT1427" i="2"/>
  <c r="AN1427" i="2"/>
  <c r="AM1428" i="2"/>
  <c r="AQ1427" i="2"/>
  <c r="AO1427" i="2"/>
  <c r="AP1427" i="2"/>
  <c r="BG1427" i="2"/>
  <c r="L1429" i="2"/>
  <c r="N1429" i="2"/>
  <c r="V1429" i="2" s="1"/>
  <c r="AF1429" i="2" s="1"/>
  <c r="P1429" i="2"/>
  <c r="Q1429" i="2"/>
  <c r="Y1429" i="2" s="1"/>
  <c r="AI1429" i="2" s="1"/>
  <c r="R1429" i="2"/>
  <c r="Z1429" i="2" s="1"/>
  <c r="AJ1429" i="2" s="1"/>
  <c r="O1429" i="2"/>
  <c r="M1429" i="2"/>
  <c r="U1429" i="2" s="1"/>
  <c r="X1428" i="2"/>
  <c r="AH1428" i="2" s="1"/>
  <c r="AG1428" i="2"/>
  <c r="T1428" i="2"/>
  <c r="V1428" i="2"/>
  <c r="AF1428" i="2" s="1"/>
  <c r="U1428" i="2"/>
  <c r="AE1428" i="2" s="1"/>
  <c r="K1430" i="2"/>
  <c r="AB1428" i="2" l="1"/>
  <c r="AV1427" i="2"/>
  <c r="BH1427" i="2" s="1"/>
  <c r="AS1428" i="2"/>
  <c r="AR1428" i="2"/>
  <c r="BC1427" i="2"/>
  <c r="BB1427" i="2"/>
  <c r="BD1427" i="2"/>
  <c r="S1430" i="2"/>
  <c r="AA1430" i="2"/>
  <c r="AK1430" i="2" s="1"/>
  <c r="BA1427" i="2"/>
  <c r="AT1428" i="2"/>
  <c r="AQ1428" i="2"/>
  <c r="AM1429" i="2"/>
  <c r="AO1428" i="2"/>
  <c r="AP1428" i="2"/>
  <c r="AN1428" i="2"/>
  <c r="BG1428" i="2"/>
  <c r="AZ1427" i="2"/>
  <c r="AX1427" i="2"/>
  <c r="AY1427" i="2"/>
  <c r="L1430" i="2"/>
  <c r="N1430" i="2"/>
  <c r="P1430" i="2"/>
  <c r="X1430" i="2" s="1"/>
  <c r="Q1430" i="2"/>
  <c r="Y1430" i="2" s="1"/>
  <c r="AI1430" i="2" s="1"/>
  <c r="O1430" i="2"/>
  <c r="R1430" i="2"/>
  <c r="Z1430" i="2" s="1"/>
  <c r="AJ1430" i="2" s="1"/>
  <c r="M1430" i="2"/>
  <c r="AD1428" i="2"/>
  <c r="X1429" i="2"/>
  <c r="AH1429" i="2" s="1"/>
  <c r="AE1429" i="2"/>
  <c r="T1429" i="2"/>
  <c r="W1429" i="2"/>
  <c r="AG1429" i="2" s="1"/>
  <c r="K1431" i="2"/>
  <c r="AV1428" i="2" l="1"/>
  <c r="BH1428" i="2" s="1"/>
  <c r="AB1429" i="2"/>
  <c r="BB1428" i="2"/>
  <c r="AS1429" i="2"/>
  <c r="AR1429" i="2"/>
  <c r="BD1428" i="2"/>
  <c r="BC1428" i="2"/>
  <c r="S1431" i="2"/>
  <c r="AA1431" i="2"/>
  <c r="AK1431" i="2" s="1"/>
  <c r="AY1428" i="2"/>
  <c r="AT1429" i="2"/>
  <c r="AO1429" i="2"/>
  <c r="AP1429" i="2"/>
  <c r="AM1430" i="2"/>
  <c r="AQ1429" i="2"/>
  <c r="AN1429" i="2"/>
  <c r="BG1429" i="2"/>
  <c r="AX1428" i="2"/>
  <c r="BA1428" i="2"/>
  <c r="AZ1428" i="2"/>
  <c r="L1431" i="2"/>
  <c r="T1431" i="2" s="1"/>
  <c r="N1431" i="2"/>
  <c r="V1431" i="2" s="1"/>
  <c r="AF1431" i="2" s="1"/>
  <c r="P1431" i="2"/>
  <c r="Q1431" i="2"/>
  <c r="Y1431" i="2" s="1"/>
  <c r="AI1431" i="2" s="1"/>
  <c r="R1431" i="2"/>
  <c r="Z1431" i="2" s="1"/>
  <c r="AJ1431" i="2" s="1"/>
  <c r="O1431" i="2"/>
  <c r="W1431" i="2" s="1"/>
  <c r="M1431" i="2"/>
  <c r="AD1429" i="2"/>
  <c r="W1430" i="2"/>
  <c r="AG1430" i="2" s="1"/>
  <c r="AH1430" i="2"/>
  <c r="T1430" i="2"/>
  <c r="V1430" i="2"/>
  <c r="AF1430" i="2" s="1"/>
  <c r="U1430" i="2"/>
  <c r="AE1430" i="2" s="1"/>
  <c r="K1432" i="2"/>
  <c r="AV1429" i="2" l="1"/>
  <c r="BH1429" i="2" s="1"/>
  <c r="AB1430" i="2"/>
  <c r="BD1429" i="2"/>
  <c r="AS1430" i="2"/>
  <c r="AR1430" i="2"/>
  <c r="BB1429" i="2"/>
  <c r="BC1429" i="2"/>
  <c r="S1432" i="2"/>
  <c r="AA1432" i="2"/>
  <c r="AK1432" i="2" s="1"/>
  <c r="AZ1429" i="2"/>
  <c r="AY1429" i="2"/>
  <c r="BA1429" i="2"/>
  <c r="AX1429" i="2"/>
  <c r="AT1430" i="2"/>
  <c r="AN1430" i="2"/>
  <c r="AQ1430" i="2"/>
  <c r="AO1430" i="2"/>
  <c r="AM1431" i="2"/>
  <c r="AP1430" i="2"/>
  <c r="BG1430" i="2"/>
  <c r="L1432" i="2"/>
  <c r="N1432" i="2"/>
  <c r="P1432" i="2"/>
  <c r="Q1432" i="2"/>
  <c r="Y1432" i="2" s="1"/>
  <c r="AI1432" i="2" s="1"/>
  <c r="R1432" i="2"/>
  <c r="Z1432" i="2" s="1"/>
  <c r="AJ1432" i="2" s="1"/>
  <c r="O1432" i="2"/>
  <c r="M1432" i="2"/>
  <c r="AD1430" i="2"/>
  <c r="AD1431" i="2"/>
  <c r="AG1431" i="2"/>
  <c r="X1431" i="2"/>
  <c r="AH1431" i="2" s="1"/>
  <c r="U1431" i="2"/>
  <c r="AE1431" i="2" s="1"/>
  <c r="K1433" i="2"/>
  <c r="AV1430" i="2" l="1"/>
  <c r="BH1430" i="2" s="1"/>
  <c r="AB1431" i="2"/>
  <c r="AS1431" i="2"/>
  <c r="AR1431" i="2"/>
  <c r="BB1430" i="2"/>
  <c r="BD1430" i="2"/>
  <c r="BC1430" i="2"/>
  <c r="S1433" i="2"/>
  <c r="AA1433" i="2"/>
  <c r="AK1433" i="2" s="1"/>
  <c r="BA1430" i="2"/>
  <c r="AY1430" i="2"/>
  <c r="AZ1430" i="2"/>
  <c r="AX1430" i="2"/>
  <c r="AT1431" i="2"/>
  <c r="AO1431" i="2"/>
  <c r="AP1431" i="2"/>
  <c r="AM1432" i="2"/>
  <c r="AN1431" i="2"/>
  <c r="AQ1431" i="2"/>
  <c r="BG1431" i="2"/>
  <c r="L1433" i="2"/>
  <c r="T1433" i="2" s="1"/>
  <c r="N1433" i="2"/>
  <c r="V1433" i="2" s="1"/>
  <c r="AF1433" i="2" s="1"/>
  <c r="P1433" i="2"/>
  <c r="Q1433" i="2"/>
  <c r="Y1433" i="2" s="1"/>
  <c r="AI1433" i="2" s="1"/>
  <c r="R1433" i="2"/>
  <c r="Z1433" i="2" s="1"/>
  <c r="AJ1433" i="2" s="1"/>
  <c r="O1433" i="2"/>
  <c r="M1433" i="2"/>
  <c r="T1432" i="2"/>
  <c r="V1432" i="2"/>
  <c r="AF1432" i="2" s="1"/>
  <c r="U1432" i="2"/>
  <c r="AE1432" i="2" s="1"/>
  <c r="X1432" i="2"/>
  <c r="AH1432" i="2" s="1"/>
  <c r="W1432" i="2"/>
  <c r="AG1432" i="2" s="1"/>
  <c r="K1434" i="2"/>
  <c r="AV1431" i="2" l="1"/>
  <c r="BH1431" i="2" s="1"/>
  <c r="AB1432" i="2"/>
  <c r="AR1432" i="2"/>
  <c r="AS1432" i="2"/>
  <c r="BD1431" i="2"/>
  <c r="BB1431" i="2"/>
  <c r="BC1431" i="2"/>
  <c r="S1434" i="2"/>
  <c r="AA1434" i="2"/>
  <c r="AK1434" i="2" s="1"/>
  <c r="AZ1431" i="2"/>
  <c r="AY1431" i="2"/>
  <c r="BA1431" i="2"/>
  <c r="AX1431" i="2"/>
  <c r="AT1432" i="2"/>
  <c r="AN1432" i="2"/>
  <c r="AQ1432" i="2"/>
  <c r="AO1432" i="2"/>
  <c r="AP1432" i="2"/>
  <c r="AM1433" i="2"/>
  <c r="BG1432" i="2"/>
  <c r="L1434" i="2"/>
  <c r="N1434" i="2"/>
  <c r="P1434" i="2"/>
  <c r="X1434" i="2" s="1"/>
  <c r="Q1434" i="2"/>
  <c r="Y1434" i="2" s="1"/>
  <c r="AI1434" i="2" s="1"/>
  <c r="O1434" i="2"/>
  <c r="R1434" i="2"/>
  <c r="Z1434" i="2" s="1"/>
  <c r="AJ1434" i="2" s="1"/>
  <c r="M1434" i="2"/>
  <c r="AD1432" i="2"/>
  <c r="W1433" i="2"/>
  <c r="AG1433" i="2" s="1"/>
  <c r="AD1433" i="2"/>
  <c r="X1433" i="2"/>
  <c r="AH1433" i="2" s="1"/>
  <c r="U1433" i="2"/>
  <c r="K1435" i="2"/>
  <c r="BD1432" i="2" l="1"/>
  <c r="AB1433" i="2"/>
  <c r="AV1432" i="2"/>
  <c r="BH1432" i="2" s="1"/>
  <c r="BC1432" i="2"/>
  <c r="AR1433" i="2"/>
  <c r="AS1433" i="2"/>
  <c r="BB1432" i="2"/>
  <c r="S1435" i="2"/>
  <c r="AA1435" i="2"/>
  <c r="AK1435" i="2" s="1"/>
  <c r="AY1432" i="2"/>
  <c r="BA1432" i="2"/>
  <c r="AT1433" i="2"/>
  <c r="AN1433" i="2"/>
  <c r="AQ1433" i="2"/>
  <c r="AM1434" i="2"/>
  <c r="AO1433" i="2"/>
  <c r="AP1433" i="2"/>
  <c r="BG1433" i="2"/>
  <c r="AX1432" i="2"/>
  <c r="AZ1432" i="2"/>
  <c r="L1435" i="2"/>
  <c r="T1435" i="2" s="1"/>
  <c r="N1435" i="2"/>
  <c r="V1435" i="2" s="1"/>
  <c r="AF1435" i="2" s="1"/>
  <c r="P1435" i="2"/>
  <c r="X1435" i="2" s="1"/>
  <c r="Q1435" i="2"/>
  <c r="Y1435" i="2" s="1"/>
  <c r="AI1435" i="2" s="1"/>
  <c r="R1435" i="2"/>
  <c r="Z1435" i="2" s="1"/>
  <c r="AJ1435" i="2" s="1"/>
  <c r="O1435" i="2"/>
  <c r="M1435" i="2"/>
  <c r="AE1433" i="2"/>
  <c r="W1434" i="2"/>
  <c r="AG1434" i="2" s="1"/>
  <c r="AH1434" i="2"/>
  <c r="T1434" i="2"/>
  <c r="V1434" i="2"/>
  <c r="AF1434" i="2" s="1"/>
  <c r="U1434" i="2"/>
  <c r="AE1434" i="2" s="1"/>
  <c r="K1436" i="2"/>
  <c r="BD1433" i="2" l="1"/>
  <c r="BC1433" i="2"/>
  <c r="AB1434" i="2"/>
  <c r="AV1433" i="2"/>
  <c r="BH1433" i="2" s="1"/>
  <c r="BB1433" i="2"/>
  <c r="AR1434" i="2"/>
  <c r="AS1434" i="2"/>
  <c r="S1436" i="2"/>
  <c r="AA1436" i="2"/>
  <c r="AK1436" i="2" s="1"/>
  <c r="AY1433" i="2"/>
  <c r="AZ1433" i="2"/>
  <c r="AX1433" i="2"/>
  <c r="AT1434" i="2"/>
  <c r="AO1434" i="2"/>
  <c r="AP1434" i="2"/>
  <c r="AN1434" i="2"/>
  <c r="AM1435" i="2"/>
  <c r="AQ1434" i="2"/>
  <c r="BG1434" i="2"/>
  <c r="BA1433" i="2"/>
  <c r="L1436" i="2"/>
  <c r="N1436" i="2"/>
  <c r="P1436" i="2"/>
  <c r="X1436" i="2" s="1"/>
  <c r="Q1436" i="2"/>
  <c r="Y1436" i="2" s="1"/>
  <c r="AI1436" i="2" s="1"/>
  <c r="R1436" i="2"/>
  <c r="Z1436" i="2" s="1"/>
  <c r="AJ1436" i="2" s="1"/>
  <c r="O1436" i="2"/>
  <c r="M1436" i="2"/>
  <c r="AD1435" i="2"/>
  <c r="AD1434" i="2"/>
  <c r="U1435" i="2"/>
  <c r="AE1435" i="2" s="1"/>
  <c r="AH1435" i="2"/>
  <c r="W1435" i="2"/>
  <c r="AG1435" i="2" s="1"/>
  <c r="K1437" i="2"/>
  <c r="BD1434" i="2" l="1"/>
  <c r="AV1434" i="2"/>
  <c r="BH1434" i="2" s="1"/>
  <c r="AB1435" i="2"/>
  <c r="AS1435" i="2"/>
  <c r="AR1435" i="2"/>
  <c r="BC1434" i="2"/>
  <c r="BB1434" i="2"/>
  <c r="S1437" i="2"/>
  <c r="AA1437" i="2"/>
  <c r="AK1437" i="2" s="1"/>
  <c r="AZ1434" i="2"/>
  <c r="AX1434" i="2"/>
  <c r="BA1434" i="2"/>
  <c r="AY1434" i="2"/>
  <c r="AT1435" i="2"/>
  <c r="AQ1435" i="2"/>
  <c r="AO1435" i="2"/>
  <c r="AP1435" i="2"/>
  <c r="AM1436" i="2"/>
  <c r="AN1435" i="2"/>
  <c r="BG1435" i="2"/>
  <c r="L1437" i="2"/>
  <c r="T1437" i="2" s="1"/>
  <c r="N1437" i="2"/>
  <c r="V1437" i="2" s="1"/>
  <c r="AF1437" i="2" s="1"/>
  <c r="P1437" i="2"/>
  <c r="Q1437" i="2"/>
  <c r="Y1437" i="2" s="1"/>
  <c r="AI1437" i="2" s="1"/>
  <c r="R1437" i="2"/>
  <c r="Z1437" i="2" s="1"/>
  <c r="AJ1437" i="2" s="1"/>
  <c r="O1437" i="2"/>
  <c r="W1437" i="2" s="1"/>
  <c r="M1437" i="2"/>
  <c r="W1436" i="2"/>
  <c r="AG1436" i="2" s="1"/>
  <c r="AH1436" i="2"/>
  <c r="T1436" i="2"/>
  <c r="V1436" i="2"/>
  <c r="AF1436" i="2" s="1"/>
  <c r="U1436" i="2"/>
  <c r="AE1436" i="2" s="1"/>
  <c r="K1438" i="2"/>
  <c r="AV1435" i="2" l="1"/>
  <c r="BH1435" i="2" s="1"/>
  <c r="AB1436" i="2"/>
  <c r="AS1436" i="2"/>
  <c r="AR1436" i="2"/>
  <c r="BB1435" i="2"/>
  <c r="BD1435" i="2"/>
  <c r="BC1435" i="2"/>
  <c r="S1438" i="2"/>
  <c r="AA1438" i="2"/>
  <c r="AK1438" i="2" s="1"/>
  <c r="AX1435" i="2"/>
  <c r="BA1435" i="2"/>
  <c r="AT1436" i="2"/>
  <c r="AO1436" i="2"/>
  <c r="AP1436" i="2"/>
  <c r="AQ1436" i="2"/>
  <c r="AM1437" i="2"/>
  <c r="AN1436" i="2"/>
  <c r="BG1436" i="2"/>
  <c r="AZ1435" i="2"/>
  <c r="AY1435" i="2"/>
  <c r="L1438" i="2"/>
  <c r="N1438" i="2"/>
  <c r="P1438" i="2"/>
  <c r="Q1438" i="2"/>
  <c r="Y1438" i="2" s="1"/>
  <c r="AI1438" i="2" s="1"/>
  <c r="O1438" i="2"/>
  <c r="R1438" i="2"/>
  <c r="Z1438" i="2" s="1"/>
  <c r="AJ1438" i="2" s="1"/>
  <c r="M1438" i="2"/>
  <c r="AD1437" i="2"/>
  <c r="AD1436" i="2"/>
  <c r="AG1437" i="2"/>
  <c r="X1437" i="2"/>
  <c r="AH1437" i="2" s="1"/>
  <c r="U1437" i="2"/>
  <c r="AE1437" i="2" s="1"/>
  <c r="K1439" i="2"/>
  <c r="BD1436" i="2" l="1"/>
  <c r="AV1436" i="2"/>
  <c r="BH1436" i="2" s="1"/>
  <c r="AB1437" i="2"/>
  <c r="BB1436" i="2"/>
  <c r="AS1437" i="2"/>
  <c r="AR1437" i="2"/>
  <c r="BC1436" i="2"/>
  <c r="S1439" i="2"/>
  <c r="AA1439" i="2"/>
  <c r="AK1439" i="2" s="1"/>
  <c r="BA1436" i="2"/>
  <c r="AZ1436" i="2"/>
  <c r="AX1436" i="2"/>
  <c r="AY1436" i="2"/>
  <c r="AT1437" i="2"/>
  <c r="AN1437" i="2"/>
  <c r="AP1437" i="2"/>
  <c r="AM1438" i="2"/>
  <c r="AQ1437" i="2"/>
  <c r="AO1437" i="2"/>
  <c r="BG1437" i="2"/>
  <c r="L1439" i="2"/>
  <c r="T1439" i="2" s="1"/>
  <c r="N1439" i="2"/>
  <c r="V1439" i="2" s="1"/>
  <c r="AF1439" i="2" s="1"/>
  <c r="P1439" i="2"/>
  <c r="Q1439" i="2"/>
  <c r="Y1439" i="2" s="1"/>
  <c r="AI1439" i="2" s="1"/>
  <c r="R1439" i="2"/>
  <c r="Z1439" i="2" s="1"/>
  <c r="AJ1439" i="2" s="1"/>
  <c r="O1439" i="2"/>
  <c r="M1439" i="2"/>
  <c r="T1438" i="2"/>
  <c r="V1438" i="2"/>
  <c r="U1438" i="2"/>
  <c r="AE1438" i="2" s="1"/>
  <c r="X1438" i="2"/>
  <c r="AH1438" i="2" s="1"/>
  <c r="W1438" i="2"/>
  <c r="AG1438" i="2" s="1"/>
  <c r="K1440" i="2"/>
  <c r="AB1438" i="2" l="1"/>
  <c r="AV1437" i="2"/>
  <c r="BH1437" i="2" s="1"/>
  <c r="AR1438" i="2"/>
  <c r="AS1438" i="2"/>
  <c r="BB1437" i="2"/>
  <c r="BC1437" i="2"/>
  <c r="BD1437" i="2"/>
  <c r="S1440" i="2"/>
  <c r="AA1440" i="2"/>
  <c r="AK1440" i="2"/>
  <c r="AZ1437" i="2"/>
  <c r="AY1437" i="2"/>
  <c r="BA1437" i="2"/>
  <c r="AX1437" i="2"/>
  <c r="AT1438" i="2"/>
  <c r="AQ1438" i="2"/>
  <c r="AO1438" i="2"/>
  <c r="AP1438" i="2"/>
  <c r="AN1438" i="2"/>
  <c r="AM1439" i="2"/>
  <c r="BG1438" i="2"/>
  <c r="L1440" i="2"/>
  <c r="N1440" i="2"/>
  <c r="P1440" i="2"/>
  <c r="X1440" i="2" s="1"/>
  <c r="Q1440" i="2"/>
  <c r="Y1440" i="2" s="1"/>
  <c r="AI1440" i="2" s="1"/>
  <c r="R1440" i="2"/>
  <c r="Z1440" i="2" s="1"/>
  <c r="AJ1440" i="2" s="1"/>
  <c r="O1440" i="2"/>
  <c r="M1440" i="2"/>
  <c r="AD1439" i="2"/>
  <c r="AD1438" i="2"/>
  <c r="W1439" i="2"/>
  <c r="AG1439" i="2" s="1"/>
  <c r="AF1438" i="2"/>
  <c r="X1439" i="2"/>
  <c r="AH1439" i="2" s="1"/>
  <c r="U1439" i="2"/>
  <c r="K1441" i="2"/>
  <c r="AB1439" i="2" l="1"/>
  <c r="AV1438" i="2"/>
  <c r="BH1438" i="2" s="1"/>
  <c r="BD1438" i="2"/>
  <c r="BC1438" i="2"/>
  <c r="AS1439" i="2"/>
  <c r="AR1439" i="2"/>
  <c r="BB1438" i="2"/>
  <c r="S1441" i="2"/>
  <c r="AA1441" i="2"/>
  <c r="AK1441" i="2" s="1"/>
  <c r="AZ1438" i="2"/>
  <c r="AY1438" i="2"/>
  <c r="AT1439" i="2"/>
  <c r="AN1439" i="2"/>
  <c r="AQ1439" i="2"/>
  <c r="AO1439" i="2"/>
  <c r="AP1439" i="2"/>
  <c r="AM1440" i="2"/>
  <c r="BG1439" i="2"/>
  <c r="BA1438" i="2"/>
  <c r="AX1438" i="2"/>
  <c r="L1441" i="2"/>
  <c r="N1441" i="2"/>
  <c r="V1441" i="2" s="1"/>
  <c r="AF1441" i="2" s="1"/>
  <c r="P1441" i="2"/>
  <c r="Q1441" i="2"/>
  <c r="Y1441" i="2" s="1"/>
  <c r="AI1441" i="2" s="1"/>
  <c r="R1441" i="2"/>
  <c r="Z1441" i="2" s="1"/>
  <c r="AJ1441" i="2" s="1"/>
  <c r="O1441" i="2"/>
  <c r="M1441" i="2"/>
  <c r="AE1439" i="2"/>
  <c r="W1440" i="2"/>
  <c r="AG1440" i="2" s="1"/>
  <c r="AH1440" i="2"/>
  <c r="T1440" i="2"/>
  <c r="V1440" i="2"/>
  <c r="U1440" i="2"/>
  <c r="AE1440" i="2" s="1"/>
  <c r="K1442" i="2"/>
  <c r="BD1439" i="2" l="1"/>
  <c r="AB1440" i="2"/>
  <c r="AV1439" i="2"/>
  <c r="BH1439" i="2" s="1"/>
  <c r="AS1440" i="2"/>
  <c r="AR1440" i="2"/>
  <c r="BB1439" i="2"/>
  <c r="BC1439" i="2"/>
  <c r="S1442" i="2"/>
  <c r="AA1442" i="2"/>
  <c r="AK1442" i="2" s="1"/>
  <c r="BA1439" i="2"/>
  <c r="AT1440" i="2"/>
  <c r="AN1440" i="2"/>
  <c r="AM1441" i="2"/>
  <c r="AQ1440" i="2"/>
  <c r="AO1440" i="2"/>
  <c r="AP1440" i="2"/>
  <c r="BG1440" i="2"/>
  <c r="AX1439" i="2"/>
  <c r="AZ1439" i="2"/>
  <c r="AY1439" i="2"/>
  <c r="L1442" i="2"/>
  <c r="N1442" i="2"/>
  <c r="P1442" i="2"/>
  <c r="Q1442" i="2"/>
  <c r="Y1442" i="2" s="1"/>
  <c r="AI1442" i="2" s="1"/>
  <c r="O1442" i="2"/>
  <c r="R1442" i="2"/>
  <c r="Z1442" i="2" s="1"/>
  <c r="AJ1442" i="2" s="1"/>
  <c r="M1442" i="2"/>
  <c r="AD1440" i="2"/>
  <c r="X1441" i="2"/>
  <c r="AH1441" i="2" s="1"/>
  <c r="U1441" i="2"/>
  <c r="AF1440" i="2"/>
  <c r="T1441" i="2"/>
  <c r="W1441" i="2"/>
  <c r="AG1441" i="2" s="1"/>
  <c r="K1443" i="2"/>
  <c r="AB1441" i="2" l="1"/>
  <c r="AV1440" i="2"/>
  <c r="BH1440" i="2" s="1"/>
  <c r="AS1441" i="2"/>
  <c r="AR1441" i="2"/>
  <c r="BD1440" i="2"/>
  <c r="BB1440" i="2"/>
  <c r="BC1440" i="2"/>
  <c r="S1443" i="2"/>
  <c r="AA1443" i="2"/>
  <c r="AK1443" i="2" s="1"/>
  <c r="AT1441" i="2"/>
  <c r="AQ1441" i="2"/>
  <c r="AO1441" i="2"/>
  <c r="AP1441" i="2"/>
  <c r="AM1442" i="2"/>
  <c r="AN1441" i="2"/>
  <c r="BG1441" i="2"/>
  <c r="AZ1440" i="2"/>
  <c r="AX1440" i="2"/>
  <c r="AY1440" i="2"/>
  <c r="BA1440" i="2"/>
  <c r="L1443" i="2"/>
  <c r="N1443" i="2"/>
  <c r="V1443" i="2" s="1"/>
  <c r="P1443" i="2"/>
  <c r="Q1443" i="2"/>
  <c r="Y1443" i="2" s="1"/>
  <c r="AI1443" i="2" s="1"/>
  <c r="R1443" i="2"/>
  <c r="Z1443" i="2" s="1"/>
  <c r="AJ1443" i="2" s="1"/>
  <c r="O1443" i="2"/>
  <c r="M1443" i="2"/>
  <c r="U1443" i="2" s="1"/>
  <c r="AD1441" i="2"/>
  <c r="T1442" i="2"/>
  <c r="V1442" i="2"/>
  <c r="U1442" i="2"/>
  <c r="AE1442" i="2" s="1"/>
  <c r="AE1441" i="2"/>
  <c r="X1442" i="2"/>
  <c r="AH1442" i="2" s="1"/>
  <c r="W1442" i="2"/>
  <c r="AG1442" i="2" s="1"/>
  <c r="K1444" i="2"/>
  <c r="BD1441" i="2" l="1"/>
  <c r="AB1442" i="2"/>
  <c r="AV1441" i="2"/>
  <c r="BH1441" i="2" s="1"/>
  <c r="BB1441" i="2"/>
  <c r="AS1442" i="2"/>
  <c r="AR1442" i="2"/>
  <c r="BC1441" i="2"/>
  <c r="S1444" i="2"/>
  <c r="AA1444" i="2"/>
  <c r="AK1444" i="2" s="1"/>
  <c r="AY1441" i="2"/>
  <c r="BA1441" i="2"/>
  <c r="AX1441" i="2"/>
  <c r="AT1442" i="2"/>
  <c r="AO1442" i="2"/>
  <c r="AP1442" i="2"/>
  <c r="AM1443" i="2"/>
  <c r="AN1442" i="2"/>
  <c r="AQ1442" i="2"/>
  <c r="BG1442" i="2"/>
  <c r="AZ1441" i="2"/>
  <c r="L1444" i="2"/>
  <c r="N1444" i="2"/>
  <c r="P1444" i="2"/>
  <c r="X1444" i="2" s="1"/>
  <c r="Q1444" i="2"/>
  <c r="Y1444" i="2" s="1"/>
  <c r="AI1444" i="2" s="1"/>
  <c r="R1444" i="2"/>
  <c r="Z1444" i="2" s="1"/>
  <c r="AJ1444" i="2" s="1"/>
  <c r="O1444" i="2"/>
  <c r="M1444" i="2"/>
  <c r="AD1442" i="2"/>
  <c r="X1443" i="2"/>
  <c r="AH1443" i="2" s="1"/>
  <c r="AF1442" i="2"/>
  <c r="AF1443" i="2"/>
  <c r="AE1443" i="2"/>
  <c r="T1443" i="2"/>
  <c r="W1443" i="2"/>
  <c r="K1445" i="2"/>
  <c r="AV1442" i="2" l="1"/>
  <c r="BH1442" i="2" s="1"/>
  <c r="AB1443" i="2"/>
  <c r="BD1442" i="2"/>
  <c r="AR1443" i="2"/>
  <c r="AS1443" i="2"/>
  <c r="BB1442" i="2"/>
  <c r="BC1442" i="2"/>
  <c r="S1445" i="2"/>
  <c r="AA1445" i="2"/>
  <c r="AK1445" i="2" s="1"/>
  <c r="AX1442" i="2"/>
  <c r="AT1443" i="2"/>
  <c r="AN1443" i="2"/>
  <c r="AQ1443" i="2"/>
  <c r="AO1443" i="2"/>
  <c r="AP1443" i="2"/>
  <c r="AM1444" i="2"/>
  <c r="BG1443" i="2"/>
  <c r="AZ1442" i="2"/>
  <c r="BA1442" i="2"/>
  <c r="AY1442" i="2"/>
  <c r="L1445" i="2"/>
  <c r="N1445" i="2"/>
  <c r="P1445" i="2"/>
  <c r="X1445" i="2" s="1"/>
  <c r="Q1445" i="2"/>
  <c r="Y1445" i="2" s="1"/>
  <c r="AI1445" i="2" s="1"/>
  <c r="R1445" i="2"/>
  <c r="Z1445" i="2" s="1"/>
  <c r="AJ1445" i="2" s="1"/>
  <c r="O1445" i="2"/>
  <c r="M1445" i="2"/>
  <c r="AD1443" i="2"/>
  <c r="W1444" i="2"/>
  <c r="AG1444" i="2" s="1"/>
  <c r="AG1443" i="2"/>
  <c r="AH1444" i="2"/>
  <c r="T1444" i="2"/>
  <c r="V1444" i="2"/>
  <c r="AF1444" i="2" s="1"/>
  <c r="U1444" i="2"/>
  <c r="AE1444" i="2" s="1"/>
  <c r="K1446" i="2"/>
  <c r="BD1443" i="2" l="1"/>
  <c r="AB1444" i="2"/>
  <c r="AV1443" i="2"/>
  <c r="BH1443" i="2" s="1"/>
  <c r="AS1444" i="2"/>
  <c r="AR1444" i="2"/>
  <c r="BC1443" i="2"/>
  <c r="BB1443" i="2"/>
  <c r="S1446" i="2"/>
  <c r="AA1446" i="2"/>
  <c r="AK1446" i="2" s="1"/>
  <c r="AT1444" i="2"/>
  <c r="AN1444" i="2"/>
  <c r="AQ1444" i="2"/>
  <c r="AM1445" i="2"/>
  <c r="AO1444" i="2"/>
  <c r="AP1444" i="2"/>
  <c r="BG1444" i="2"/>
  <c r="AX1443" i="2"/>
  <c r="AZ1443" i="2"/>
  <c r="AY1443" i="2"/>
  <c r="BA1443" i="2"/>
  <c r="L1446" i="2"/>
  <c r="N1446" i="2"/>
  <c r="V1446" i="2" s="1"/>
  <c r="AF1446" i="2" s="1"/>
  <c r="P1446" i="2"/>
  <c r="Q1446" i="2"/>
  <c r="Y1446" i="2" s="1"/>
  <c r="AI1446" i="2" s="1"/>
  <c r="O1446" i="2"/>
  <c r="W1446" i="2" s="1"/>
  <c r="AG1446" i="2" s="1"/>
  <c r="R1446" i="2"/>
  <c r="Z1446" i="2" s="1"/>
  <c r="AJ1446" i="2" s="1"/>
  <c r="M1446" i="2"/>
  <c r="U1446" i="2" s="1"/>
  <c r="AD1444" i="2"/>
  <c r="V1445" i="2"/>
  <c r="U1445" i="2"/>
  <c r="AE1445" i="2" s="1"/>
  <c r="AH1445" i="2"/>
  <c r="T1445" i="2"/>
  <c r="W1445" i="2"/>
  <c r="AG1445" i="2" s="1"/>
  <c r="K1447" i="2"/>
  <c r="AV1444" i="2" l="1"/>
  <c r="BH1444" i="2" s="1"/>
  <c r="AB1445" i="2"/>
  <c r="AS1445" i="2"/>
  <c r="AR1445" i="2"/>
  <c r="BD1444" i="2"/>
  <c r="BB1444" i="2"/>
  <c r="BC1444" i="2"/>
  <c r="S1447" i="2"/>
  <c r="AA1447" i="2"/>
  <c r="AK1447" i="2" s="1"/>
  <c r="BA1444" i="2"/>
  <c r="AZ1444" i="2"/>
  <c r="AY1444" i="2"/>
  <c r="AX1444" i="2"/>
  <c r="AT1445" i="2"/>
  <c r="AM1446" i="2"/>
  <c r="AO1445" i="2"/>
  <c r="AN1445" i="2"/>
  <c r="AQ1445" i="2"/>
  <c r="AP1445" i="2"/>
  <c r="BG1445" i="2"/>
  <c r="L1447" i="2"/>
  <c r="N1447" i="2"/>
  <c r="V1447" i="2" s="1"/>
  <c r="AF1447" i="2" s="1"/>
  <c r="P1447" i="2"/>
  <c r="X1447" i="2" s="1"/>
  <c r="AH1447" i="2" s="1"/>
  <c r="Q1447" i="2"/>
  <c r="Y1447" i="2" s="1"/>
  <c r="AI1447" i="2" s="1"/>
  <c r="R1447" i="2"/>
  <c r="Z1447" i="2" s="1"/>
  <c r="AJ1447" i="2" s="1"/>
  <c r="O1447" i="2"/>
  <c r="W1447" i="2" s="1"/>
  <c r="AG1447" i="2" s="1"/>
  <c r="M1447" i="2"/>
  <c r="U1447" i="2" s="1"/>
  <c r="AD1445" i="2"/>
  <c r="T1446" i="2"/>
  <c r="AF1445" i="2"/>
  <c r="AE1446" i="2"/>
  <c r="X1446" i="2"/>
  <c r="AH1446" i="2" s="1"/>
  <c r="K1448" i="2"/>
  <c r="BD1445" i="2" l="1"/>
  <c r="AB1446" i="2"/>
  <c r="AV1445" i="2"/>
  <c r="BH1445" i="2" s="1"/>
  <c r="AS1446" i="2"/>
  <c r="AR1446" i="2"/>
  <c r="BB1445" i="2"/>
  <c r="BC1445" i="2"/>
  <c r="S1448" i="2"/>
  <c r="AA1448" i="2"/>
  <c r="AK1448" i="2" s="1"/>
  <c r="AZ1445" i="2"/>
  <c r="AY1445" i="2"/>
  <c r="AX1445" i="2"/>
  <c r="AT1446" i="2"/>
  <c r="AQ1446" i="2"/>
  <c r="AM1447" i="2"/>
  <c r="AO1446" i="2"/>
  <c r="AP1446" i="2"/>
  <c r="AN1446" i="2"/>
  <c r="BG1446" i="2"/>
  <c r="BA1445" i="2"/>
  <c r="L1448" i="2"/>
  <c r="T1448" i="2" s="1"/>
  <c r="N1448" i="2"/>
  <c r="P1448" i="2"/>
  <c r="Q1448" i="2"/>
  <c r="Y1448" i="2" s="1"/>
  <c r="AI1448" i="2" s="1"/>
  <c r="R1448" i="2"/>
  <c r="Z1448" i="2" s="1"/>
  <c r="AJ1448" i="2" s="1"/>
  <c r="O1448" i="2"/>
  <c r="W1448" i="2" s="1"/>
  <c r="M1448" i="2"/>
  <c r="AD1446" i="2"/>
  <c r="AE1447" i="2"/>
  <c r="T1447" i="2"/>
  <c r="AB1447" i="2" s="1"/>
  <c r="K1449" i="2"/>
  <c r="BD1446" i="2" l="1"/>
  <c r="AV1446" i="2"/>
  <c r="BH1446" i="2" s="1"/>
  <c r="BB1446" i="2"/>
  <c r="AR1447" i="2"/>
  <c r="AS1447" i="2"/>
  <c r="BC1446" i="2"/>
  <c r="S1449" i="2"/>
  <c r="AA1449" i="2"/>
  <c r="AK1449" i="2" s="1"/>
  <c r="AY1446" i="2"/>
  <c r="AZ1446" i="2"/>
  <c r="AT1447" i="2"/>
  <c r="AM1448" i="2"/>
  <c r="AN1447" i="2"/>
  <c r="AQ1447" i="2"/>
  <c r="AO1447" i="2"/>
  <c r="AP1447" i="2"/>
  <c r="BG1447" i="2"/>
  <c r="AX1446" i="2"/>
  <c r="BA1446" i="2"/>
  <c r="L1449" i="2"/>
  <c r="T1449" i="2" s="1"/>
  <c r="N1449" i="2"/>
  <c r="V1449" i="2" s="1"/>
  <c r="AF1449" i="2" s="1"/>
  <c r="P1449" i="2"/>
  <c r="X1449" i="2" s="1"/>
  <c r="Q1449" i="2"/>
  <c r="Y1449" i="2" s="1"/>
  <c r="AI1449" i="2" s="1"/>
  <c r="R1449" i="2"/>
  <c r="Z1449" i="2" s="1"/>
  <c r="AJ1449" i="2" s="1"/>
  <c r="O1449" i="2"/>
  <c r="M1449" i="2"/>
  <c r="AD1447" i="2"/>
  <c r="X1448" i="2"/>
  <c r="AH1448" i="2" s="1"/>
  <c r="AG1448" i="2"/>
  <c r="V1448" i="2"/>
  <c r="AF1448" i="2" s="1"/>
  <c r="U1448" i="2"/>
  <c r="AE1448" i="2" s="1"/>
  <c r="AD1448" i="2"/>
  <c r="K1450" i="2"/>
  <c r="AB1448" i="2" l="1"/>
  <c r="AV1447" i="2"/>
  <c r="BH1447" i="2" s="1"/>
  <c r="AS1448" i="2"/>
  <c r="AR1448" i="2"/>
  <c r="BC1447" i="2"/>
  <c r="BB1447" i="2"/>
  <c r="BD1447" i="2"/>
  <c r="S1450" i="2"/>
  <c r="AA1450" i="2"/>
  <c r="AK1450" i="2" s="1"/>
  <c r="AZ1447" i="2"/>
  <c r="AY1447" i="2"/>
  <c r="AX1447" i="2"/>
  <c r="AT1448" i="2"/>
  <c r="AM1449" i="2"/>
  <c r="AN1448" i="2"/>
  <c r="AQ1448" i="2"/>
  <c r="AO1448" i="2"/>
  <c r="AP1448" i="2"/>
  <c r="BG1448" i="2"/>
  <c r="BA1447" i="2"/>
  <c r="L1450" i="2"/>
  <c r="T1450" i="2" s="1"/>
  <c r="N1450" i="2"/>
  <c r="P1450" i="2"/>
  <c r="X1450" i="2" s="1"/>
  <c r="Q1450" i="2"/>
  <c r="Y1450" i="2" s="1"/>
  <c r="AI1450" i="2" s="1"/>
  <c r="O1450" i="2"/>
  <c r="R1450" i="2"/>
  <c r="Z1450" i="2" s="1"/>
  <c r="AJ1450" i="2" s="1"/>
  <c r="M1450" i="2"/>
  <c r="AD1449" i="2"/>
  <c r="U1449" i="2"/>
  <c r="AE1449" i="2" s="1"/>
  <c r="AH1449" i="2"/>
  <c r="W1449" i="2"/>
  <c r="AG1449" i="2" s="1"/>
  <c r="K1451" i="2"/>
  <c r="AV1448" i="2" l="1"/>
  <c r="BH1448" i="2" s="1"/>
  <c r="AB1449" i="2"/>
  <c r="AS1449" i="2"/>
  <c r="AR1449" i="2"/>
  <c r="BB1448" i="2"/>
  <c r="BD1448" i="2"/>
  <c r="BC1448" i="2"/>
  <c r="AZ1448" i="2"/>
  <c r="S1451" i="2"/>
  <c r="AA1451" i="2"/>
  <c r="AK1451" i="2" s="1"/>
  <c r="AY1448" i="2"/>
  <c r="AT1449" i="2"/>
  <c r="AO1449" i="2"/>
  <c r="AP1449" i="2"/>
  <c r="AM1450" i="2"/>
  <c r="AN1449" i="2"/>
  <c r="AQ1449" i="2"/>
  <c r="BG1449" i="2"/>
  <c r="BA1448" i="2"/>
  <c r="AX1448" i="2"/>
  <c r="L1451" i="2"/>
  <c r="N1451" i="2"/>
  <c r="P1451" i="2"/>
  <c r="X1451" i="2" s="1"/>
  <c r="Q1451" i="2"/>
  <c r="Y1451" i="2" s="1"/>
  <c r="AI1451" i="2" s="1"/>
  <c r="R1451" i="2"/>
  <c r="Z1451" i="2" s="1"/>
  <c r="AJ1451" i="2" s="1"/>
  <c r="O1451" i="2"/>
  <c r="M1451" i="2"/>
  <c r="W1450" i="2"/>
  <c r="AG1450" i="2" s="1"/>
  <c r="AH1450" i="2"/>
  <c r="V1450" i="2"/>
  <c r="AF1450" i="2" s="1"/>
  <c r="U1450" i="2"/>
  <c r="AE1450" i="2" s="1"/>
  <c r="AD1450" i="2"/>
  <c r="K1452" i="2"/>
  <c r="BD1449" i="2" l="1"/>
  <c r="AV1449" i="2"/>
  <c r="BH1449" i="2" s="1"/>
  <c r="AB1450" i="2"/>
  <c r="BB1449" i="2"/>
  <c r="AS1450" i="2"/>
  <c r="AR1450" i="2"/>
  <c r="BC1449" i="2"/>
  <c r="S1452" i="2"/>
  <c r="AA1452" i="2"/>
  <c r="AK1452" i="2" s="1"/>
  <c r="AT1450" i="2"/>
  <c r="AQ1450" i="2"/>
  <c r="AM1451" i="2"/>
  <c r="AO1450" i="2"/>
  <c r="AP1450" i="2"/>
  <c r="AN1450" i="2"/>
  <c r="BG1450" i="2"/>
  <c r="AZ1449" i="2"/>
  <c r="BA1449" i="2"/>
  <c r="AY1449" i="2"/>
  <c r="AX1449" i="2"/>
  <c r="L1452" i="2"/>
  <c r="T1452" i="2" s="1"/>
  <c r="N1452" i="2"/>
  <c r="V1452" i="2" s="1"/>
  <c r="P1452" i="2"/>
  <c r="Q1452" i="2"/>
  <c r="Y1452" i="2" s="1"/>
  <c r="AI1452" i="2" s="1"/>
  <c r="R1452" i="2"/>
  <c r="Z1452" i="2" s="1"/>
  <c r="AJ1452" i="2" s="1"/>
  <c r="O1452" i="2"/>
  <c r="M1452" i="2"/>
  <c r="V1451" i="2"/>
  <c r="AF1451" i="2" s="1"/>
  <c r="U1451" i="2"/>
  <c r="AE1451" i="2" s="1"/>
  <c r="AH1451" i="2"/>
  <c r="T1451" i="2"/>
  <c r="W1451" i="2"/>
  <c r="AG1451" i="2" s="1"/>
  <c r="K1453" i="2"/>
  <c r="AV1450" i="2" l="1"/>
  <c r="BH1450" i="2" s="1"/>
  <c r="AB1451" i="2"/>
  <c r="AS1451" i="2"/>
  <c r="AR1451" i="2"/>
  <c r="BB1450" i="2"/>
  <c r="BD1450" i="2"/>
  <c r="BC1450" i="2"/>
  <c r="S1453" i="2"/>
  <c r="AA1453" i="2"/>
  <c r="AK1453" i="2" s="1"/>
  <c r="AY1450" i="2"/>
  <c r="AT1451" i="2"/>
  <c r="AQ1451" i="2"/>
  <c r="AM1452" i="2"/>
  <c r="AO1451" i="2"/>
  <c r="AP1451" i="2"/>
  <c r="AN1451" i="2"/>
  <c r="BG1451" i="2"/>
  <c r="AX1450" i="2"/>
  <c r="BA1450" i="2"/>
  <c r="AZ1450" i="2"/>
  <c r="L1453" i="2"/>
  <c r="N1453" i="2"/>
  <c r="V1453" i="2" s="1"/>
  <c r="P1453" i="2"/>
  <c r="Q1453" i="2"/>
  <c r="Y1453" i="2" s="1"/>
  <c r="AI1453" i="2" s="1"/>
  <c r="R1453" i="2"/>
  <c r="Z1453" i="2" s="1"/>
  <c r="AJ1453" i="2" s="1"/>
  <c r="O1453" i="2"/>
  <c r="M1453" i="2"/>
  <c r="U1453" i="2" s="1"/>
  <c r="AD1451" i="2"/>
  <c r="U1452" i="2"/>
  <c r="AE1452" i="2" s="1"/>
  <c r="AF1452" i="2"/>
  <c r="X1452" i="2"/>
  <c r="AH1452" i="2" s="1"/>
  <c r="W1452" i="2"/>
  <c r="AG1452" i="2" s="1"/>
  <c r="AD1452" i="2"/>
  <c r="K1454" i="2"/>
  <c r="AV1451" i="2" l="1"/>
  <c r="BH1451" i="2" s="1"/>
  <c r="AB1452" i="2"/>
  <c r="AS1452" i="2"/>
  <c r="AR1452" i="2"/>
  <c r="BD1451" i="2"/>
  <c r="BB1451" i="2"/>
  <c r="BC1451" i="2"/>
  <c r="S1454" i="2"/>
  <c r="AA1454" i="2"/>
  <c r="AK1454" i="2" s="1"/>
  <c r="AT1452" i="2"/>
  <c r="AO1452" i="2"/>
  <c r="AP1452" i="2"/>
  <c r="AM1453" i="2"/>
  <c r="AN1452" i="2"/>
  <c r="AQ1452" i="2"/>
  <c r="BG1452" i="2"/>
  <c r="AX1451" i="2"/>
  <c r="BA1451" i="2"/>
  <c r="AZ1451" i="2"/>
  <c r="AY1451" i="2"/>
  <c r="L1454" i="2"/>
  <c r="T1454" i="2" s="1"/>
  <c r="N1454" i="2"/>
  <c r="P1454" i="2"/>
  <c r="Q1454" i="2"/>
  <c r="Y1454" i="2" s="1"/>
  <c r="AI1454" i="2" s="1"/>
  <c r="O1454" i="2"/>
  <c r="W1454" i="2" s="1"/>
  <c r="R1454" i="2"/>
  <c r="Z1454" i="2" s="1"/>
  <c r="AJ1454" i="2" s="1"/>
  <c r="M1454" i="2"/>
  <c r="X1453" i="2"/>
  <c r="AH1453" i="2" s="1"/>
  <c r="AF1453" i="2"/>
  <c r="AE1453" i="2"/>
  <c r="T1453" i="2"/>
  <c r="W1453" i="2"/>
  <c r="AG1453" i="2" s="1"/>
  <c r="K1455" i="2"/>
  <c r="AB1453" i="2" l="1"/>
  <c r="AV1452" i="2"/>
  <c r="BH1452" i="2" s="1"/>
  <c r="AS1453" i="2"/>
  <c r="AR1453" i="2"/>
  <c r="BD1452" i="2"/>
  <c r="BB1452" i="2"/>
  <c r="BC1452" i="2"/>
  <c r="S1455" i="2"/>
  <c r="AA1455" i="2"/>
  <c r="AK1455" i="2" s="1"/>
  <c r="AZ1452" i="2"/>
  <c r="BA1452" i="2"/>
  <c r="AY1452" i="2"/>
  <c r="AX1452" i="2"/>
  <c r="AT1453" i="2"/>
  <c r="AQ1453" i="2"/>
  <c r="AO1453" i="2"/>
  <c r="AP1453" i="2"/>
  <c r="AM1454" i="2"/>
  <c r="AN1453" i="2"/>
  <c r="BG1453" i="2"/>
  <c r="L1455" i="2"/>
  <c r="T1455" i="2" s="1"/>
  <c r="N1455" i="2"/>
  <c r="P1455" i="2"/>
  <c r="Q1455" i="2"/>
  <c r="Y1455" i="2" s="1"/>
  <c r="AI1455" i="2" s="1"/>
  <c r="R1455" i="2"/>
  <c r="Z1455" i="2" s="1"/>
  <c r="AJ1455" i="2" s="1"/>
  <c r="O1455" i="2"/>
  <c r="W1455" i="2" s="1"/>
  <c r="M1455" i="2"/>
  <c r="AD1453" i="2"/>
  <c r="X1454" i="2"/>
  <c r="AH1454" i="2" s="1"/>
  <c r="AG1454" i="2"/>
  <c r="V1454" i="2"/>
  <c r="AF1454" i="2" s="1"/>
  <c r="U1454" i="2"/>
  <c r="AE1454" i="2" s="1"/>
  <c r="AD1454" i="2"/>
  <c r="K1456" i="2"/>
  <c r="AV1453" i="2" l="1"/>
  <c r="BH1453" i="2" s="1"/>
  <c r="AB1454" i="2"/>
  <c r="AS1454" i="2"/>
  <c r="AR1454" i="2"/>
  <c r="BD1453" i="2"/>
  <c r="BB1453" i="2"/>
  <c r="BC1453" i="2"/>
  <c r="S1456" i="2"/>
  <c r="AA1456" i="2"/>
  <c r="AK1456" i="2" s="1"/>
  <c r="AY1453" i="2"/>
  <c r="AZ1453" i="2"/>
  <c r="AX1453" i="2"/>
  <c r="BA1453" i="2"/>
  <c r="AT1454" i="2"/>
  <c r="AN1454" i="2"/>
  <c r="AQ1454" i="2"/>
  <c r="AO1454" i="2"/>
  <c r="AP1454" i="2"/>
  <c r="AM1455" i="2"/>
  <c r="BG1454" i="2"/>
  <c r="L1456" i="2"/>
  <c r="T1456" i="2" s="1"/>
  <c r="N1456" i="2"/>
  <c r="V1456" i="2" s="1"/>
  <c r="P1456" i="2"/>
  <c r="Q1456" i="2"/>
  <c r="Y1456" i="2" s="1"/>
  <c r="AI1456" i="2" s="1"/>
  <c r="R1456" i="2"/>
  <c r="Z1456" i="2" s="1"/>
  <c r="AJ1456" i="2" s="1"/>
  <c r="O1456" i="2"/>
  <c r="M1456" i="2"/>
  <c r="AG1455" i="2"/>
  <c r="AD1455" i="2"/>
  <c r="X1455" i="2"/>
  <c r="AH1455" i="2" s="1"/>
  <c r="V1455" i="2"/>
  <c r="AF1455" i="2" s="1"/>
  <c r="U1455" i="2"/>
  <c r="AE1455" i="2" s="1"/>
  <c r="K1457" i="2"/>
  <c r="BD1454" i="2" l="1"/>
  <c r="AV1454" i="2"/>
  <c r="BH1454" i="2" s="1"/>
  <c r="AB1455" i="2"/>
  <c r="BB1454" i="2"/>
  <c r="AS1455" i="2"/>
  <c r="AR1455" i="2"/>
  <c r="BC1454" i="2"/>
  <c r="S1457" i="2"/>
  <c r="AA1457" i="2"/>
  <c r="AK1457" i="2" s="1"/>
  <c r="BA1454" i="2"/>
  <c r="AZ1454" i="2"/>
  <c r="AT1455" i="2"/>
  <c r="AN1455" i="2"/>
  <c r="AQ1455" i="2"/>
  <c r="AO1455" i="2"/>
  <c r="AP1455" i="2"/>
  <c r="AM1456" i="2"/>
  <c r="BG1455" i="2"/>
  <c r="AX1454" i="2"/>
  <c r="AY1454" i="2"/>
  <c r="L1457" i="2"/>
  <c r="T1457" i="2" s="1"/>
  <c r="N1457" i="2"/>
  <c r="P1457" i="2"/>
  <c r="Q1457" i="2"/>
  <c r="Y1457" i="2" s="1"/>
  <c r="AI1457" i="2" s="1"/>
  <c r="R1457" i="2"/>
  <c r="Z1457" i="2" s="1"/>
  <c r="AJ1457" i="2" s="1"/>
  <c r="O1457" i="2"/>
  <c r="M1457" i="2"/>
  <c r="U1456" i="2"/>
  <c r="AE1456" i="2" s="1"/>
  <c r="AF1456" i="2"/>
  <c r="X1456" i="2"/>
  <c r="AH1456" i="2" s="1"/>
  <c r="W1456" i="2"/>
  <c r="AG1456" i="2" s="1"/>
  <c r="AD1456" i="2"/>
  <c r="K1458" i="2"/>
  <c r="BD1455" i="2" l="1"/>
  <c r="AB1456" i="2"/>
  <c r="AV1455" i="2"/>
  <c r="BH1455" i="2" s="1"/>
  <c r="AS1456" i="2"/>
  <c r="AR1456" i="2"/>
  <c r="BB1455" i="2"/>
  <c r="BC1455" i="2"/>
  <c r="S1458" i="2"/>
  <c r="AA1458" i="2"/>
  <c r="AK1458" i="2" s="1"/>
  <c r="BA1455" i="2"/>
  <c r="AT1456" i="2"/>
  <c r="AN1456" i="2"/>
  <c r="AQ1456" i="2"/>
  <c r="AO1456" i="2"/>
  <c r="AP1456" i="2"/>
  <c r="AM1457" i="2"/>
  <c r="BG1456" i="2"/>
  <c r="AX1455" i="2"/>
  <c r="AZ1455" i="2"/>
  <c r="AY1455" i="2"/>
  <c r="L1458" i="2"/>
  <c r="N1458" i="2"/>
  <c r="P1458" i="2"/>
  <c r="X1458" i="2" s="1"/>
  <c r="Q1458" i="2"/>
  <c r="Y1458" i="2" s="1"/>
  <c r="AI1458" i="2" s="1"/>
  <c r="O1458" i="2"/>
  <c r="R1458" i="2"/>
  <c r="Z1458" i="2" s="1"/>
  <c r="AJ1458" i="2" s="1"/>
  <c r="M1458" i="2"/>
  <c r="W1457" i="2"/>
  <c r="AG1457" i="2" s="1"/>
  <c r="AD1457" i="2"/>
  <c r="X1457" i="2"/>
  <c r="AH1457" i="2" s="1"/>
  <c r="V1457" i="2"/>
  <c r="AF1457" i="2" s="1"/>
  <c r="U1457" i="2"/>
  <c r="AE1457" i="2" s="1"/>
  <c r="K1459" i="2"/>
  <c r="BD1456" i="2" l="1"/>
  <c r="AV1456" i="2"/>
  <c r="BH1456" i="2" s="1"/>
  <c r="AB1457" i="2"/>
  <c r="AS1457" i="2"/>
  <c r="AR1457" i="2"/>
  <c r="BB1456" i="2"/>
  <c r="BC1456" i="2"/>
  <c r="S1459" i="2"/>
  <c r="AA1459" i="2"/>
  <c r="AK1459" i="2" s="1"/>
  <c r="BA1456" i="2"/>
  <c r="AT1457" i="2"/>
  <c r="AO1457" i="2"/>
  <c r="AP1457" i="2"/>
  <c r="AM1458" i="2"/>
  <c r="AN1457" i="2"/>
  <c r="AQ1457" i="2"/>
  <c r="BG1457" i="2"/>
  <c r="AX1456" i="2"/>
  <c r="AZ1456" i="2"/>
  <c r="AY1456" i="2"/>
  <c r="L1459" i="2"/>
  <c r="T1459" i="2" s="1"/>
  <c r="N1459" i="2"/>
  <c r="V1459" i="2" s="1"/>
  <c r="AF1459" i="2" s="1"/>
  <c r="P1459" i="2"/>
  <c r="Q1459" i="2"/>
  <c r="Y1459" i="2" s="1"/>
  <c r="AI1459" i="2" s="1"/>
  <c r="R1459" i="2"/>
  <c r="Z1459" i="2" s="1"/>
  <c r="AJ1459" i="2" s="1"/>
  <c r="O1459" i="2"/>
  <c r="M1459" i="2"/>
  <c r="W1458" i="2"/>
  <c r="AG1458" i="2" s="1"/>
  <c r="AH1458" i="2"/>
  <c r="T1458" i="2"/>
  <c r="V1458" i="2"/>
  <c r="AF1458" i="2" s="1"/>
  <c r="U1458" i="2"/>
  <c r="AE1458" i="2" s="1"/>
  <c r="K1460" i="2"/>
  <c r="AB1458" i="2" l="1"/>
  <c r="AV1457" i="2"/>
  <c r="BH1457" i="2" s="1"/>
  <c r="AR1458" i="2"/>
  <c r="AS1458" i="2"/>
  <c r="BD1457" i="2"/>
  <c r="BB1457" i="2"/>
  <c r="BC1457" i="2"/>
  <c r="S1460" i="2"/>
  <c r="AA1460" i="2"/>
  <c r="AK1460" i="2" s="1"/>
  <c r="AZ1457" i="2"/>
  <c r="BA1457" i="2"/>
  <c r="AY1457" i="2"/>
  <c r="AX1457" i="2"/>
  <c r="AT1458" i="2"/>
  <c r="AQ1458" i="2"/>
  <c r="AO1458" i="2"/>
  <c r="AP1458" i="2"/>
  <c r="AM1459" i="2"/>
  <c r="AN1458" i="2"/>
  <c r="BG1458" i="2"/>
  <c r="L1460" i="2"/>
  <c r="N1460" i="2"/>
  <c r="V1460" i="2" s="1"/>
  <c r="P1460" i="2"/>
  <c r="Q1460" i="2"/>
  <c r="Y1460" i="2" s="1"/>
  <c r="AI1460" i="2" s="1"/>
  <c r="R1460" i="2"/>
  <c r="Z1460" i="2" s="1"/>
  <c r="AJ1460" i="2" s="1"/>
  <c r="O1460" i="2"/>
  <c r="M1460" i="2"/>
  <c r="AD1458" i="2"/>
  <c r="W1459" i="2"/>
  <c r="AG1459" i="2" s="1"/>
  <c r="AD1459" i="2"/>
  <c r="X1459" i="2"/>
  <c r="AH1459" i="2" s="1"/>
  <c r="U1459" i="2"/>
  <c r="AE1459" i="2" s="1"/>
  <c r="K1461" i="2"/>
  <c r="AB1459" i="2" l="1"/>
  <c r="AV1458" i="2"/>
  <c r="BH1458" i="2" s="1"/>
  <c r="AS1459" i="2"/>
  <c r="AR1459" i="2"/>
  <c r="BD1458" i="2"/>
  <c r="BC1458" i="2"/>
  <c r="BB1458" i="2"/>
  <c r="S1461" i="2"/>
  <c r="AA1461" i="2" s="1"/>
  <c r="AK1461" i="2" s="1"/>
  <c r="AY1458" i="2"/>
  <c r="AZ1458" i="2"/>
  <c r="AX1458" i="2"/>
  <c r="BA1458" i="2"/>
  <c r="AT1459" i="2"/>
  <c r="AQ1459" i="2"/>
  <c r="AO1459" i="2"/>
  <c r="AM1460" i="2"/>
  <c r="AP1459" i="2"/>
  <c r="AN1459" i="2"/>
  <c r="BG1459" i="2"/>
  <c r="L1461" i="2"/>
  <c r="T1461" i="2" s="1"/>
  <c r="N1461" i="2"/>
  <c r="V1461" i="2" s="1"/>
  <c r="P1461" i="2"/>
  <c r="Q1461" i="2"/>
  <c r="Y1461" i="2" s="1"/>
  <c r="AI1461" i="2" s="1"/>
  <c r="R1461" i="2"/>
  <c r="Z1461" i="2" s="1"/>
  <c r="AJ1461" i="2" s="1"/>
  <c r="O1461" i="2"/>
  <c r="M1461" i="2"/>
  <c r="U1461" i="2" s="1"/>
  <c r="T1460" i="2"/>
  <c r="U1460" i="2"/>
  <c r="AE1460" i="2" s="1"/>
  <c r="AF1460" i="2"/>
  <c r="X1460" i="2"/>
  <c r="AH1460" i="2" s="1"/>
  <c r="W1460" i="2"/>
  <c r="AG1460" i="2" s="1"/>
  <c r="K1462" i="2"/>
  <c r="AB1460" i="2" l="1"/>
  <c r="AV1459" i="2"/>
  <c r="BH1459" i="2" s="1"/>
  <c r="AS1460" i="2"/>
  <c r="AR1460" i="2"/>
  <c r="BB1459" i="2"/>
  <c r="BD1459" i="2"/>
  <c r="BC1459" i="2"/>
  <c r="S1462" i="2"/>
  <c r="AA1462" i="2"/>
  <c r="AK1462" i="2" s="1"/>
  <c r="AY1459" i="2"/>
  <c r="BA1459" i="2"/>
  <c r="AZ1459" i="2"/>
  <c r="AX1459" i="2"/>
  <c r="AT1460" i="2"/>
  <c r="AN1460" i="2"/>
  <c r="AQ1460" i="2"/>
  <c r="AO1460" i="2"/>
  <c r="AP1460" i="2"/>
  <c r="AM1461" i="2"/>
  <c r="BG1460" i="2"/>
  <c r="L1462" i="2"/>
  <c r="T1462" i="2" s="1"/>
  <c r="N1462" i="2"/>
  <c r="P1462" i="2"/>
  <c r="Q1462" i="2"/>
  <c r="Y1462" i="2" s="1"/>
  <c r="AI1462" i="2" s="1"/>
  <c r="O1462" i="2"/>
  <c r="W1462" i="2" s="1"/>
  <c r="R1462" i="2"/>
  <c r="Z1462" i="2" s="1"/>
  <c r="AJ1462" i="2" s="1"/>
  <c r="M1462" i="2"/>
  <c r="AD1461" i="2"/>
  <c r="AD1460" i="2"/>
  <c r="X1461" i="2"/>
  <c r="AH1461" i="2" s="1"/>
  <c r="AF1461" i="2"/>
  <c r="AE1461" i="2"/>
  <c r="W1461" i="2"/>
  <c r="AG1461" i="2" s="1"/>
  <c r="K1463" i="2"/>
  <c r="AV1460" i="2" l="1"/>
  <c r="BH1460" i="2" s="1"/>
  <c r="AB1461" i="2"/>
  <c r="BD1460" i="2"/>
  <c r="BB1460" i="2"/>
  <c r="AS1461" i="2"/>
  <c r="AR1461" i="2"/>
  <c r="BC1460" i="2"/>
  <c r="S1463" i="2"/>
  <c r="AA1463" i="2"/>
  <c r="AK1463" i="2" s="1"/>
  <c r="AY1460" i="2"/>
  <c r="BA1460" i="2"/>
  <c r="AT1461" i="2"/>
  <c r="AN1461" i="2"/>
  <c r="AQ1461" i="2"/>
  <c r="AO1461" i="2"/>
  <c r="AP1461" i="2"/>
  <c r="AM1462" i="2"/>
  <c r="BG1461" i="2"/>
  <c r="AX1460" i="2"/>
  <c r="AZ1460" i="2"/>
  <c r="L1463" i="2"/>
  <c r="N1463" i="2"/>
  <c r="V1463" i="2" s="1"/>
  <c r="P1463" i="2"/>
  <c r="Q1463" i="2"/>
  <c r="Y1463" i="2" s="1"/>
  <c r="AI1463" i="2" s="1"/>
  <c r="R1463" i="2"/>
  <c r="Z1463" i="2" s="1"/>
  <c r="AJ1463" i="2" s="1"/>
  <c r="O1463" i="2"/>
  <c r="M1463" i="2"/>
  <c r="U1463" i="2" s="1"/>
  <c r="X1462" i="2"/>
  <c r="AH1462" i="2" s="1"/>
  <c r="AG1462" i="2"/>
  <c r="V1462" i="2"/>
  <c r="AF1462" i="2" s="1"/>
  <c r="U1462" i="2"/>
  <c r="AE1462" i="2" s="1"/>
  <c r="AD1462" i="2"/>
  <c r="K1464" i="2"/>
  <c r="BD1461" i="2" l="1"/>
  <c r="AV1461" i="2"/>
  <c r="BH1461" i="2" s="1"/>
  <c r="AB1462" i="2"/>
  <c r="AS1462" i="2"/>
  <c r="AR1462" i="2"/>
  <c r="BB1461" i="2"/>
  <c r="BC1461" i="2"/>
  <c r="S1464" i="2"/>
  <c r="AA1464" i="2"/>
  <c r="AK1464" i="2"/>
  <c r="BA1461" i="2"/>
  <c r="AT1462" i="2"/>
  <c r="BD1462" i="2" s="1"/>
  <c r="AO1462" i="2"/>
  <c r="AP1462" i="2"/>
  <c r="AM1463" i="2"/>
  <c r="AN1462" i="2"/>
  <c r="AQ1462" i="2"/>
  <c r="BG1462" i="2"/>
  <c r="AX1461" i="2"/>
  <c r="AZ1461" i="2"/>
  <c r="AY1461" i="2"/>
  <c r="L1464" i="2"/>
  <c r="N1464" i="2"/>
  <c r="P1464" i="2"/>
  <c r="X1464" i="2" s="1"/>
  <c r="Q1464" i="2"/>
  <c r="Y1464" i="2" s="1"/>
  <c r="AI1464" i="2" s="1"/>
  <c r="R1464" i="2"/>
  <c r="Z1464" i="2" s="1"/>
  <c r="AJ1464" i="2" s="1"/>
  <c r="O1464" i="2"/>
  <c r="M1464" i="2"/>
  <c r="X1463" i="2"/>
  <c r="AH1463" i="2" s="1"/>
  <c r="AF1463" i="2"/>
  <c r="AE1463" i="2"/>
  <c r="T1463" i="2"/>
  <c r="W1463" i="2"/>
  <c r="AG1463" i="2" s="1"/>
  <c r="K1465" i="2"/>
  <c r="BB1462" i="2" l="1"/>
  <c r="AV1462" i="2"/>
  <c r="BH1462" i="2" s="1"/>
  <c r="AB1463" i="2"/>
  <c r="AS1463" i="2"/>
  <c r="AR1463" i="2"/>
  <c r="BC1462" i="2"/>
  <c r="S1465" i="2"/>
  <c r="AA1465" i="2"/>
  <c r="AK1465" i="2" s="1"/>
  <c r="AZ1462" i="2"/>
  <c r="BA1462" i="2"/>
  <c r="AY1462" i="2"/>
  <c r="AX1462" i="2"/>
  <c r="AT1463" i="2"/>
  <c r="AQ1463" i="2"/>
  <c r="AO1463" i="2"/>
  <c r="AP1463" i="2"/>
  <c r="AM1464" i="2"/>
  <c r="AN1463" i="2"/>
  <c r="BG1463" i="2"/>
  <c r="L1465" i="2"/>
  <c r="T1465" i="2" s="1"/>
  <c r="N1465" i="2"/>
  <c r="V1465" i="2" s="1"/>
  <c r="AF1465" i="2" s="1"/>
  <c r="P1465" i="2"/>
  <c r="Q1465" i="2"/>
  <c r="Y1465" i="2" s="1"/>
  <c r="AI1465" i="2" s="1"/>
  <c r="R1465" i="2"/>
  <c r="Z1465" i="2" s="1"/>
  <c r="AJ1465" i="2" s="1"/>
  <c r="O1465" i="2"/>
  <c r="W1465" i="2" s="1"/>
  <c r="M1465" i="2"/>
  <c r="AD1463" i="2"/>
  <c r="W1464" i="2"/>
  <c r="AG1464" i="2" s="1"/>
  <c r="AH1464" i="2"/>
  <c r="T1464" i="2"/>
  <c r="V1464" i="2"/>
  <c r="AF1464" i="2" s="1"/>
  <c r="U1464" i="2"/>
  <c r="AE1464" i="2" s="1"/>
  <c r="K1466" i="2"/>
  <c r="BD1463" i="2" l="1"/>
  <c r="AV1463" i="2"/>
  <c r="BH1463" i="2" s="1"/>
  <c r="AB1464" i="2"/>
  <c r="BB1463" i="2"/>
  <c r="AS1464" i="2"/>
  <c r="AR1464" i="2"/>
  <c r="BC1463" i="2"/>
  <c r="S1466" i="2"/>
  <c r="AA1466" i="2"/>
  <c r="AK1466" i="2" s="1"/>
  <c r="AZ1463" i="2"/>
  <c r="AY1463" i="2"/>
  <c r="AX1463" i="2"/>
  <c r="BA1463" i="2"/>
  <c r="AT1464" i="2"/>
  <c r="AO1464" i="2"/>
  <c r="AP1464" i="2"/>
  <c r="AM1465" i="2"/>
  <c r="AQ1464" i="2"/>
  <c r="AN1464" i="2"/>
  <c r="BG1464" i="2"/>
  <c r="L1466" i="2"/>
  <c r="N1466" i="2"/>
  <c r="P1466" i="2"/>
  <c r="Q1466" i="2"/>
  <c r="Y1466" i="2" s="1"/>
  <c r="AI1466" i="2" s="1"/>
  <c r="O1466" i="2"/>
  <c r="R1466" i="2"/>
  <c r="Z1466" i="2" s="1"/>
  <c r="AJ1466" i="2" s="1"/>
  <c r="M1466" i="2"/>
  <c r="AD1464" i="2"/>
  <c r="AD1465" i="2"/>
  <c r="AG1465" i="2"/>
  <c r="X1465" i="2"/>
  <c r="AH1465" i="2" s="1"/>
  <c r="U1465" i="2"/>
  <c r="AE1465" i="2" s="1"/>
  <c r="K1467" i="2"/>
  <c r="AV1464" i="2" l="1"/>
  <c r="BH1464" i="2" s="1"/>
  <c r="AB1465" i="2"/>
  <c r="AS1465" i="2"/>
  <c r="AR1465" i="2"/>
  <c r="BB1464" i="2"/>
  <c r="BC1464" i="2"/>
  <c r="BD1464" i="2"/>
  <c r="S1467" i="2"/>
  <c r="AA1467" i="2"/>
  <c r="AK1467" i="2" s="1"/>
  <c r="AZ1464" i="2"/>
  <c r="AY1464" i="2"/>
  <c r="BA1464" i="2"/>
  <c r="AX1464" i="2"/>
  <c r="AT1465" i="2"/>
  <c r="AQ1465" i="2"/>
  <c r="AO1465" i="2"/>
  <c r="AP1465" i="2"/>
  <c r="AM1466" i="2"/>
  <c r="AN1465" i="2"/>
  <c r="BG1465" i="2"/>
  <c r="L1467" i="2"/>
  <c r="T1467" i="2" s="1"/>
  <c r="N1467" i="2"/>
  <c r="P1467" i="2"/>
  <c r="Q1467" i="2"/>
  <c r="Y1467" i="2" s="1"/>
  <c r="AI1467" i="2" s="1"/>
  <c r="R1467" i="2"/>
  <c r="Z1467" i="2" s="1"/>
  <c r="AJ1467" i="2" s="1"/>
  <c r="O1467" i="2"/>
  <c r="M1467" i="2"/>
  <c r="T1466" i="2"/>
  <c r="V1466" i="2"/>
  <c r="U1466" i="2"/>
  <c r="AE1466" i="2" s="1"/>
  <c r="X1466" i="2"/>
  <c r="AH1466" i="2" s="1"/>
  <c r="W1466" i="2"/>
  <c r="AG1466" i="2" s="1"/>
  <c r="K1468" i="2"/>
  <c r="AB1466" i="2" l="1"/>
  <c r="AV1465" i="2"/>
  <c r="BH1465" i="2" s="1"/>
  <c r="AS1466" i="2"/>
  <c r="AR1466" i="2"/>
  <c r="BD1465" i="2"/>
  <c r="BB1465" i="2"/>
  <c r="BC1465" i="2"/>
  <c r="S1468" i="2"/>
  <c r="AA1468" i="2"/>
  <c r="AK1468" i="2" s="1"/>
  <c r="AZ1465" i="2"/>
  <c r="AY1465" i="2"/>
  <c r="AX1465" i="2"/>
  <c r="BA1465" i="2"/>
  <c r="AT1466" i="2"/>
  <c r="AN1466" i="2"/>
  <c r="AQ1466" i="2"/>
  <c r="AO1466" i="2"/>
  <c r="AP1466" i="2"/>
  <c r="AM1467" i="2"/>
  <c r="BG1466" i="2"/>
  <c r="L1468" i="2"/>
  <c r="N1468" i="2"/>
  <c r="P1468" i="2"/>
  <c r="Q1468" i="2"/>
  <c r="Y1468" i="2" s="1"/>
  <c r="AI1468" i="2" s="1"/>
  <c r="R1468" i="2"/>
  <c r="Z1468" i="2" s="1"/>
  <c r="AJ1468" i="2" s="1"/>
  <c r="O1468" i="2"/>
  <c r="W1468" i="2" s="1"/>
  <c r="M1468" i="2"/>
  <c r="AD1466" i="2"/>
  <c r="W1467" i="2"/>
  <c r="AG1467" i="2" s="1"/>
  <c r="AF1466" i="2"/>
  <c r="AD1467" i="2"/>
  <c r="X1467" i="2"/>
  <c r="AH1467" i="2" s="1"/>
  <c r="V1467" i="2"/>
  <c r="AF1467" i="2" s="1"/>
  <c r="U1467" i="2"/>
  <c r="AE1467" i="2" s="1"/>
  <c r="K1469" i="2"/>
  <c r="BD1466" i="2" l="1"/>
  <c r="AV1466" i="2"/>
  <c r="BH1466" i="2" s="1"/>
  <c r="AB1467" i="2"/>
  <c r="BB1466" i="2"/>
  <c r="AS1467" i="2"/>
  <c r="AR1467" i="2"/>
  <c r="BC1466" i="2"/>
  <c r="S1469" i="2"/>
  <c r="AA1469" i="2"/>
  <c r="AK1469" i="2" s="1"/>
  <c r="BA1466" i="2"/>
  <c r="AZ1466" i="2"/>
  <c r="AT1467" i="2"/>
  <c r="AO1467" i="2"/>
  <c r="AP1467" i="2"/>
  <c r="AM1468" i="2"/>
  <c r="AN1467" i="2"/>
  <c r="AQ1467" i="2"/>
  <c r="BG1467" i="2"/>
  <c r="AX1466" i="2"/>
  <c r="AY1466" i="2"/>
  <c r="L1469" i="2"/>
  <c r="T1469" i="2" s="1"/>
  <c r="N1469" i="2"/>
  <c r="V1469" i="2" s="1"/>
  <c r="AF1469" i="2" s="1"/>
  <c r="P1469" i="2"/>
  <c r="Q1469" i="2"/>
  <c r="Y1469" i="2" s="1"/>
  <c r="AI1469" i="2" s="1"/>
  <c r="R1469" i="2"/>
  <c r="Z1469" i="2" s="1"/>
  <c r="AJ1469" i="2" s="1"/>
  <c r="O1469" i="2"/>
  <c r="M1469" i="2"/>
  <c r="U1469" i="2" s="1"/>
  <c r="X1468" i="2"/>
  <c r="AH1468" i="2" s="1"/>
  <c r="AG1468" i="2"/>
  <c r="T1468" i="2"/>
  <c r="V1468" i="2"/>
  <c r="AF1468" i="2" s="1"/>
  <c r="U1468" i="2"/>
  <c r="AE1468" i="2" s="1"/>
  <c r="K1470" i="2"/>
  <c r="BB1467" i="2" l="1"/>
  <c r="BD1467" i="2"/>
  <c r="BC1467" i="2"/>
  <c r="AB1468" i="2"/>
  <c r="AV1467" i="2"/>
  <c r="BH1467" i="2" s="1"/>
  <c r="AS1468" i="2"/>
  <c r="AR1468" i="2"/>
  <c r="S1470" i="2"/>
  <c r="AA1470" i="2" s="1"/>
  <c r="AK1470" i="2" s="1"/>
  <c r="BA1467" i="2"/>
  <c r="AY1467" i="2"/>
  <c r="AX1467" i="2"/>
  <c r="AT1468" i="2"/>
  <c r="AQ1468" i="2"/>
  <c r="AO1468" i="2"/>
  <c r="AP1468" i="2"/>
  <c r="AM1469" i="2"/>
  <c r="AN1468" i="2"/>
  <c r="BG1468" i="2"/>
  <c r="AZ1467" i="2"/>
  <c r="L1470" i="2"/>
  <c r="N1470" i="2"/>
  <c r="P1470" i="2"/>
  <c r="Q1470" i="2"/>
  <c r="Y1470" i="2" s="1"/>
  <c r="AI1470" i="2" s="1"/>
  <c r="O1470" i="2"/>
  <c r="W1470" i="2" s="1"/>
  <c r="R1470" i="2"/>
  <c r="Z1470" i="2" s="1"/>
  <c r="AJ1470" i="2" s="1"/>
  <c r="M1470" i="2"/>
  <c r="AD1469" i="2"/>
  <c r="AD1468" i="2"/>
  <c r="X1469" i="2"/>
  <c r="AH1469" i="2" s="1"/>
  <c r="AE1469" i="2"/>
  <c r="W1469" i="2"/>
  <c r="AG1469" i="2" s="1"/>
  <c r="K1471" i="2"/>
  <c r="BD1468" i="2" l="1"/>
  <c r="AV1468" i="2"/>
  <c r="BH1468" i="2" s="1"/>
  <c r="AB1469" i="2"/>
  <c r="BB1468" i="2"/>
  <c r="AS1469" i="2"/>
  <c r="AR1469" i="2"/>
  <c r="BC1468" i="2"/>
  <c r="S1471" i="2"/>
  <c r="AA1471" i="2"/>
  <c r="AK1471" i="2" s="1"/>
  <c r="BA1468" i="2"/>
  <c r="AX1468" i="2"/>
  <c r="AT1469" i="2"/>
  <c r="AO1469" i="2"/>
  <c r="AP1469" i="2"/>
  <c r="AM1470" i="2"/>
  <c r="AN1469" i="2"/>
  <c r="AQ1469" i="2"/>
  <c r="BG1469" i="2"/>
  <c r="AZ1468" i="2"/>
  <c r="AY1468" i="2"/>
  <c r="L1471" i="2"/>
  <c r="T1471" i="2" s="1"/>
  <c r="N1471" i="2"/>
  <c r="V1471" i="2" s="1"/>
  <c r="AF1471" i="2" s="1"/>
  <c r="P1471" i="2"/>
  <c r="Q1471" i="2"/>
  <c r="Y1471" i="2" s="1"/>
  <c r="AI1471" i="2" s="1"/>
  <c r="R1471" i="2"/>
  <c r="Z1471" i="2" s="1"/>
  <c r="AJ1471" i="2" s="1"/>
  <c r="O1471" i="2"/>
  <c r="M1471" i="2"/>
  <c r="U1471" i="2" s="1"/>
  <c r="X1470" i="2"/>
  <c r="AH1470" i="2" s="1"/>
  <c r="AG1470" i="2"/>
  <c r="T1470" i="2"/>
  <c r="V1470" i="2"/>
  <c r="AF1470" i="2" s="1"/>
  <c r="U1470" i="2"/>
  <c r="AE1470" i="2" s="1"/>
  <c r="K1472" i="2"/>
  <c r="BD1469" i="2" l="1"/>
  <c r="BB1469" i="2"/>
  <c r="AB1470" i="2"/>
  <c r="AV1469" i="2"/>
  <c r="BH1469" i="2" s="1"/>
  <c r="AS1470" i="2"/>
  <c r="AR1470" i="2"/>
  <c r="BC1469" i="2"/>
  <c r="S1472" i="2"/>
  <c r="AA1472" i="2"/>
  <c r="AK1472" i="2" s="1"/>
  <c r="AX1469" i="2"/>
  <c r="AT1470" i="2"/>
  <c r="AQ1470" i="2"/>
  <c r="AO1470" i="2"/>
  <c r="AP1470" i="2"/>
  <c r="AM1471" i="2"/>
  <c r="AN1470" i="2"/>
  <c r="BG1470" i="2"/>
  <c r="AZ1469" i="2"/>
  <c r="BA1469" i="2"/>
  <c r="AY1469" i="2"/>
  <c r="L1472" i="2"/>
  <c r="T1472" i="2" s="1"/>
  <c r="N1472" i="2"/>
  <c r="P1472" i="2"/>
  <c r="Q1472" i="2"/>
  <c r="Y1472" i="2" s="1"/>
  <c r="AI1472" i="2" s="1"/>
  <c r="R1472" i="2"/>
  <c r="Z1472" i="2" s="1"/>
  <c r="AJ1472" i="2" s="1"/>
  <c r="O1472" i="2"/>
  <c r="W1472" i="2" s="1"/>
  <c r="M1472" i="2"/>
  <c r="AD1471" i="2"/>
  <c r="AD1470" i="2"/>
  <c r="X1471" i="2"/>
  <c r="AH1471" i="2" s="1"/>
  <c r="AE1471" i="2"/>
  <c r="W1471" i="2"/>
  <c r="AG1471" i="2" s="1"/>
  <c r="K1473" i="2"/>
  <c r="BD1470" i="2" l="1"/>
  <c r="AV1470" i="2"/>
  <c r="BH1470" i="2" s="1"/>
  <c r="AB1471" i="2"/>
  <c r="BB1470" i="2"/>
  <c r="AS1471" i="2"/>
  <c r="AR1471" i="2"/>
  <c r="BC1470" i="2"/>
  <c r="S1473" i="2"/>
  <c r="AA1473" i="2"/>
  <c r="AK1473" i="2"/>
  <c r="AZ1470" i="2"/>
  <c r="AT1471" i="2"/>
  <c r="AQ1471" i="2"/>
  <c r="AO1471" i="2"/>
  <c r="AP1471" i="2"/>
  <c r="AM1472" i="2"/>
  <c r="AN1471" i="2"/>
  <c r="BG1471" i="2"/>
  <c r="AY1470" i="2"/>
  <c r="AX1470" i="2"/>
  <c r="BA1470" i="2"/>
  <c r="L1473" i="2"/>
  <c r="N1473" i="2"/>
  <c r="V1473" i="2" s="1"/>
  <c r="P1473" i="2"/>
  <c r="X1473" i="2" s="1"/>
  <c r="AH1473" i="2" s="1"/>
  <c r="Q1473" i="2"/>
  <c r="Y1473" i="2" s="1"/>
  <c r="AI1473" i="2" s="1"/>
  <c r="R1473" i="2"/>
  <c r="Z1473" i="2" s="1"/>
  <c r="AJ1473" i="2" s="1"/>
  <c r="O1473" i="2"/>
  <c r="M1473" i="2"/>
  <c r="U1473" i="2" s="1"/>
  <c r="X1472" i="2"/>
  <c r="AH1472" i="2" s="1"/>
  <c r="AG1472" i="2"/>
  <c r="V1472" i="2"/>
  <c r="AF1472" i="2" s="1"/>
  <c r="U1472" i="2"/>
  <c r="AE1472" i="2" s="1"/>
  <c r="AD1472" i="2"/>
  <c r="K1474" i="2"/>
  <c r="BD1471" i="2" l="1"/>
  <c r="AV1471" i="2"/>
  <c r="BH1471" i="2" s="1"/>
  <c r="AB1472" i="2"/>
  <c r="BB1471" i="2"/>
  <c r="AS1472" i="2"/>
  <c r="AR1472" i="2"/>
  <c r="BC1471" i="2"/>
  <c r="S1474" i="2"/>
  <c r="AA1474" i="2"/>
  <c r="AK1474" i="2" s="1"/>
  <c r="AY1471" i="2"/>
  <c r="BA1471" i="2"/>
  <c r="AZ1471" i="2"/>
  <c r="AX1471" i="2"/>
  <c r="AT1472" i="2"/>
  <c r="AQ1472" i="2"/>
  <c r="AO1472" i="2"/>
  <c r="AP1472" i="2"/>
  <c r="AM1473" i="2"/>
  <c r="AN1472" i="2"/>
  <c r="BG1472" i="2"/>
  <c r="L1474" i="2"/>
  <c r="N1474" i="2"/>
  <c r="P1474" i="2"/>
  <c r="Q1474" i="2"/>
  <c r="Y1474" i="2" s="1"/>
  <c r="AI1474" i="2" s="1"/>
  <c r="O1474" i="2"/>
  <c r="R1474" i="2"/>
  <c r="Z1474" i="2" s="1"/>
  <c r="AJ1474" i="2" s="1"/>
  <c r="M1474" i="2"/>
  <c r="AF1473" i="2"/>
  <c r="AE1473" i="2"/>
  <c r="T1473" i="2"/>
  <c r="W1473" i="2"/>
  <c r="AG1473" i="2" s="1"/>
  <c r="K1475" i="2"/>
  <c r="BD1472" i="2" l="1"/>
  <c r="AB1473" i="2"/>
  <c r="AV1472" i="2"/>
  <c r="BH1472" i="2" s="1"/>
  <c r="AS1473" i="2"/>
  <c r="AR1473" i="2"/>
  <c r="BB1472" i="2"/>
  <c r="BC1472" i="2"/>
  <c r="S1475" i="2"/>
  <c r="AA1475" i="2"/>
  <c r="AK1475" i="2" s="1"/>
  <c r="AY1472" i="2"/>
  <c r="AZ1472" i="2"/>
  <c r="AX1472" i="2"/>
  <c r="BA1472" i="2"/>
  <c r="AT1473" i="2"/>
  <c r="AN1473" i="2"/>
  <c r="AQ1473" i="2"/>
  <c r="AO1473" i="2"/>
  <c r="AP1473" i="2"/>
  <c r="AM1474" i="2"/>
  <c r="BG1473" i="2"/>
  <c r="L1475" i="2"/>
  <c r="T1475" i="2" s="1"/>
  <c r="N1475" i="2"/>
  <c r="V1475" i="2" s="1"/>
  <c r="AF1475" i="2" s="1"/>
  <c r="P1475" i="2"/>
  <c r="Q1475" i="2"/>
  <c r="Y1475" i="2" s="1"/>
  <c r="AI1475" i="2" s="1"/>
  <c r="R1475" i="2"/>
  <c r="Z1475" i="2" s="1"/>
  <c r="AJ1475" i="2" s="1"/>
  <c r="O1475" i="2"/>
  <c r="M1475" i="2"/>
  <c r="AD1473" i="2"/>
  <c r="T1474" i="2"/>
  <c r="V1474" i="2"/>
  <c r="U1474" i="2"/>
  <c r="AE1474" i="2" s="1"/>
  <c r="X1474" i="2"/>
  <c r="AH1474" i="2" s="1"/>
  <c r="W1474" i="2"/>
  <c r="AG1474" i="2" s="1"/>
  <c r="K1476" i="2"/>
  <c r="AV1473" i="2" l="1"/>
  <c r="BH1473" i="2" s="1"/>
  <c r="AB1474" i="2"/>
  <c r="AS1474" i="2"/>
  <c r="AR1474" i="2"/>
  <c r="BB1473" i="2"/>
  <c r="BD1473" i="2"/>
  <c r="BC1473" i="2"/>
  <c r="S1476" i="2"/>
  <c r="AA1476" i="2"/>
  <c r="AK1476" i="2" s="1"/>
  <c r="BA1473" i="2"/>
  <c r="AZ1473" i="2"/>
  <c r="AT1474" i="2"/>
  <c r="AM1475" i="2"/>
  <c r="AQ1474" i="2"/>
  <c r="AN1474" i="2"/>
  <c r="AO1474" i="2"/>
  <c r="AP1474" i="2"/>
  <c r="BG1474" i="2"/>
  <c r="AX1473" i="2"/>
  <c r="AY1473" i="2"/>
  <c r="L1476" i="2"/>
  <c r="N1476" i="2"/>
  <c r="P1476" i="2"/>
  <c r="X1476" i="2" s="1"/>
  <c r="Q1476" i="2"/>
  <c r="Y1476" i="2" s="1"/>
  <c r="AI1476" i="2" s="1"/>
  <c r="R1476" i="2"/>
  <c r="Z1476" i="2" s="1"/>
  <c r="AJ1476" i="2" s="1"/>
  <c r="O1476" i="2"/>
  <c r="M1476" i="2"/>
  <c r="AD1474" i="2"/>
  <c r="AD1475" i="2"/>
  <c r="W1475" i="2"/>
  <c r="AG1475" i="2" s="1"/>
  <c r="AF1474" i="2"/>
  <c r="X1475" i="2"/>
  <c r="AH1475" i="2" s="1"/>
  <c r="U1475" i="2"/>
  <c r="K1477" i="2"/>
  <c r="AB1475" i="2" l="1"/>
  <c r="AV1474" i="2"/>
  <c r="BH1474" i="2" s="1"/>
  <c r="AR1475" i="2"/>
  <c r="AS1475" i="2"/>
  <c r="BD1474" i="2"/>
  <c r="BB1474" i="2"/>
  <c r="BC1474" i="2"/>
  <c r="S1477" i="2"/>
  <c r="AA1477" i="2"/>
  <c r="AK1477" i="2" s="1"/>
  <c r="AZ1474" i="2"/>
  <c r="BA1474" i="2"/>
  <c r="AY1474" i="2"/>
  <c r="AT1475" i="2"/>
  <c r="AN1475" i="2"/>
  <c r="AQ1475" i="2"/>
  <c r="AM1476" i="2"/>
  <c r="AO1475" i="2"/>
  <c r="AP1475" i="2"/>
  <c r="BG1475" i="2"/>
  <c r="AX1474" i="2"/>
  <c r="L1477" i="2"/>
  <c r="T1477" i="2" s="1"/>
  <c r="N1477" i="2"/>
  <c r="V1477" i="2" s="1"/>
  <c r="AF1477" i="2" s="1"/>
  <c r="P1477" i="2"/>
  <c r="X1477" i="2" s="1"/>
  <c r="AH1477" i="2" s="1"/>
  <c r="Q1477" i="2"/>
  <c r="Y1477" i="2" s="1"/>
  <c r="AI1477" i="2" s="1"/>
  <c r="R1477" i="2"/>
  <c r="Z1477" i="2" s="1"/>
  <c r="AJ1477" i="2" s="1"/>
  <c r="O1477" i="2"/>
  <c r="W1477" i="2" s="1"/>
  <c r="AG1477" i="2" s="1"/>
  <c r="M1477" i="2"/>
  <c r="U1477" i="2" s="1"/>
  <c r="AE1477" i="2" s="1"/>
  <c r="AE1475" i="2"/>
  <c r="W1476" i="2"/>
  <c r="AG1476" i="2" s="1"/>
  <c r="AH1476" i="2"/>
  <c r="T1476" i="2"/>
  <c r="V1476" i="2"/>
  <c r="U1476" i="2"/>
  <c r="AE1476" i="2" s="1"/>
  <c r="K1478" i="2"/>
  <c r="BD1475" i="2" l="1"/>
  <c r="AB1477" i="2"/>
  <c r="AB1476" i="2"/>
  <c r="AV1475" i="2"/>
  <c r="BH1475" i="2" s="1"/>
  <c r="AS1476" i="2"/>
  <c r="AR1476" i="2"/>
  <c r="BC1475" i="2"/>
  <c r="BB1475" i="2"/>
  <c r="S1478" i="2"/>
  <c r="AA1478" i="2"/>
  <c r="AK1478" i="2" s="1"/>
  <c r="BA1475" i="2"/>
  <c r="AZ1475" i="2"/>
  <c r="AY1475" i="2"/>
  <c r="AX1475" i="2"/>
  <c r="AT1476" i="2"/>
  <c r="AO1476" i="2"/>
  <c r="AP1476" i="2"/>
  <c r="AM1477" i="2"/>
  <c r="AN1476" i="2"/>
  <c r="AQ1476" i="2"/>
  <c r="BG1476" i="2"/>
  <c r="L1478" i="2"/>
  <c r="T1478" i="2" s="1"/>
  <c r="N1478" i="2"/>
  <c r="P1478" i="2"/>
  <c r="X1478" i="2" s="1"/>
  <c r="Q1478" i="2"/>
  <c r="Y1478" i="2" s="1"/>
  <c r="AI1478" i="2" s="1"/>
  <c r="O1478" i="2"/>
  <c r="R1478" i="2"/>
  <c r="Z1478" i="2" s="1"/>
  <c r="AJ1478" i="2" s="1"/>
  <c r="M1478" i="2"/>
  <c r="AD1477" i="2"/>
  <c r="AD1476" i="2"/>
  <c r="AF1476" i="2"/>
  <c r="K1479" i="2"/>
  <c r="AV1476" i="2" l="1"/>
  <c r="BH1476" i="2" s="1"/>
  <c r="AS1477" i="2"/>
  <c r="AR1477" i="2"/>
  <c r="BD1476" i="2"/>
  <c r="BB1476" i="2"/>
  <c r="BC1476" i="2"/>
  <c r="S1479" i="2"/>
  <c r="AA1479" i="2"/>
  <c r="AK1479" i="2" s="1"/>
  <c r="AZ1476" i="2"/>
  <c r="AT1477" i="2"/>
  <c r="AQ1477" i="2"/>
  <c r="AO1477" i="2"/>
  <c r="AP1477" i="2"/>
  <c r="AM1478" i="2"/>
  <c r="AN1477" i="2"/>
  <c r="BG1477" i="2"/>
  <c r="BA1476" i="2"/>
  <c r="AY1476" i="2"/>
  <c r="AX1476" i="2"/>
  <c r="L1479" i="2"/>
  <c r="N1479" i="2"/>
  <c r="V1479" i="2" s="1"/>
  <c r="P1479" i="2"/>
  <c r="Q1479" i="2"/>
  <c r="Y1479" i="2" s="1"/>
  <c r="AI1479" i="2" s="1"/>
  <c r="R1479" i="2"/>
  <c r="Z1479" i="2" s="1"/>
  <c r="AJ1479" i="2" s="1"/>
  <c r="O1479" i="2"/>
  <c r="M1479" i="2"/>
  <c r="U1479" i="2" s="1"/>
  <c r="W1478" i="2"/>
  <c r="AG1478" i="2" s="1"/>
  <c r="AH1478" i="2"/>
  <c r="V1478" i="2"/>
  <c r="AF1478" i="2" s="1"/>
  <c r="U1478" i="2"/>
  <c r="AD1478" i="2"/>
  <c r="K1480" i="2"/>
  <c r="BD1477" i="2" l="1"/>
  <c r="AB1478" i="2"/>
  <c r="AV1477" i="2"/>
  <c r="BH1477" i="2" s="1"/>
  <c r="BB1477" i="2"/>
  <c r="AS1478" i="2"/>
  <c r="AR1478" i="2"/>
  <c r="BC1477" i="2"/>
  <c r="S1480" i="2"/>
  <c r="AA1480" i="2"/>
  <c r="AK1480" i="2" s="1"/>
  <c r="AY1477" i="2"/>
  <c r="AZ1477" i="2"/>
  <c r="AX1477" i="2"/>
  <c r="BA1477" i="2"/>
  <c r="AT1478" i="2"/>
  <c r="AQ1478" i="2"/>
  <c r="AM1479" i="2"/>
  <c r="AO1478" i="2"/>
  <c r="AP1478" i="2"/>
  <c r="AN1478" i="2"/>
  <c r="BG1478" i="2"/>
  <c r="L1480" i="2"/>
  <c r="N1480" i="2"/>
  <c r="P1480" i="2"/>
  <c r="X1480" i="2" s="1"/>
  <c r="Q1480" i="2"/>
  <c r="Y1480" i="2" s="1"/>
  <c r="AI1480" i="2" s="1"/>
  <c r="R1480" i="2"/>
  <c r="Z1480" i="2" s="1"/>
  <c r="AJ1480" i="2" s="1"/>
  <c r="O1480" i="2"/>
  <c r="M1480" i="2"/>
  <c r="X1479" i="2"/>
  <c r="AH1479" i="2" s="1"/>
  <c r="AE1478" i="2"/>
  <c r="AF1479" i="2"/>
  <c r="AE1479" i="2"/>
  <c r="T1479" i="2"/>
  <c r="W1479" i="2"/>
  <c r="AG1479" i="2" s="1"/>
  <c r="K1481" i="2"/>
  <c r="BD1478" i="2" l="1"/>
  <c r="AV1478" i="2"/>
  <c r="BH1478" i="2" s="1"/>
  <c r="AB1479" i="2"/>
  <c r="AS1479" i="2"/>
  <c r="AR1479" i="2"/>
  <c r="BB1478" i="2"/>
  <c r="BC1478" i="2"/>
  <c r="S1481" i="2"/>
  <c r="AA1481" i="2"/>
  <c r="AK1481" i="2" s="1"/>
  <c r="AY1478" i="2"/>
  <c r="BA1478" i="2"/>
  <c r="AT1479" i="2"/>
  <c r="BD1479" i="2" s="1"/>
  <c r="AO1479" i="2"/>
  <c r="AP1479" i="2"/>
  <c r="AM1480" i="2"/>
  <c r="AN1479" i="2"/>
  <c r="AQ1479" i="2"/>
  <c r="BG1479" i="2"/>
  <c r="AX1478" i="2"/>
  <c r="AZ1478" i="2"/>
  <c r="L1481" i="2"/>
  <c r="T1481" i="2" s="1"/>
  <c r="N1481" i="2"/>
  <c r="V1481" i="2" s="1"/>
  <c r="AF1481" i="2" s="1"/>
  <c r="P1481" i="2"/>
  <c r="Q1481" i="2"/>
  <c r="Y1481" i="2" s="1"/>
  <c r="AI1481" i="2" s="1"/>
  <c r="R1481" i="2"/>
  <c r="Z1481" i="2" s="1"/>
  <c r="AJ1481" i="2" s="1"/>
  <c r="O1481" i="2"/>
  <c r="W1481" i="2" s="1"/>
  <c r="M1481" i="2"/>
  <c r="AD1479" i="2"/>
  <c r="W1480" i="2"/>
  <c r="AG1480" i="2" s="1"/>
  <c r="AH1480" i="2"/>
  <c r="T1480" i="2"/>
  <c r="V1480" i="2"/>
  <c r="AF1480" i="2" s="1"/>
  <c r="U1480" i="2"/>
  <c r="AE1480" i="2" s="1"/>
  <c r="K1482" i="2"/>
  <c r="AB1480" i="2" l="1"/>
  <c r="AV1479" i="2"/>
  <c r="BH1479" i="2" s="1"/>
  <c r="BB1479" i="2"/>
  <c r="AS1480" i="2"/>
  <c r="AR1480" i="2"/>
  <c r="BC1479" i="2"/>
  <c r="S1482" i="2"/>
  <c r="AA1482" i="2"/>
  <c r="AK1482" i="2" s="1"/>
  <c r="AT1480" i="2"/>
  <c r="AO1480" i="2"/>
  <c r="AP1480" i="2"/>
  <c r="AM1481" i="2"/>
  <c r="AN1480" i="2"/>
  <c r="AQ1480" i="2"/>
  <c r="BG1480" i="2"/>
  <c r="AZ1479" i="2"/>
  <c r="BA1479" i="2"/>
  <c r="AY1479" i="2"/>
  <c r="AX1479" i="2"/>
  <c r="L1482" i="2"/>
  <c r="N1482" i="2"/>
  <c r="P1482" i="2"/>
  <c r="Q1482" i="2"/>
  <c r="Y1482" i="2" s="1"/>
  <c r="AI1482" i="2" s="1"/>
  <c r="O1482" i="2"/>
  <c r="R1482" i="2"/>
  <c r="Z1482" i="2" s="1"/>
  <c r="AJ1482" i="2" s="1"/>
  <c r="M1482" i="2"/>
  <c r="AD1480" i="2"/>
  <c r="AD1481" i="2"/>
  <c r="AG1481" i="2"/>
  <c r="X1481" i="2"/>
  <c r="AH1481" i="2" s="1"/>
  <c r="U1481" i="2"/>
  <c r="AE1481" i="2" s="1"/>
  <c r="K1483" i="2"/>
  <c r="AV1480" i="2" l="1"/>
  <c r="BH1480" i="2" s="1"/>
  <c r="AB1481" i="2"/>
  <c r="AS1481" i="2"/>
  <c r="AR1481" i="2"/>
  <c r="BB1480" i="2"/>
  <c r="BD1480" i="2"/>
  <c r="BC1480" i="2"/>
  <c r="S1483" i="2"/>
  <c r="AA1483" i="2"/>
  <c r="AK1483" i="2" s="1"/>
  <c r="AT1481" i="2"/>
  <c r="AN1481" i="2"/>
  <c r="AQ1481" i="2"/>
  <c r="AM1482" i="2"/>
  <c r="AO1481" i="2"/>
  <c r="AP1481" i="2"/>
  <c r="BG1481" i="2"/>
  <c r="AZ1480" i="2"/>
  <c r="BA1480" i="2"/>
  <c r="AY1480" i="2"/>
  <c r="AX1480" i="2"/>
  <c r="L1483" i="2"/>
  <c r="T1483" i="2" s="1"/>
  <c r="N1483" i="2"/>
  <c r="P1483" i="2"/>
  <c r="Q1483" i="2"/>
  <c r="Y1483" i="2" s="1"/>
  <c r="AI1483" i="2" s="1"/>
  <c r="R1483" i="2"/>
  <c r="Z1483" i="2" s="1"/>
  <c r="AJ1483" i="2" s="1"/>
  <c r="O1483" i="2"/>
  <c r="M1483" i="2"/>
  <c r="T1482" i="2"/>
  <c r="V1482" i="2"/>
  <c r="U1482" i="2"/>
  <c r="AE1482" i="2" s="1"/>
  <c r="X1482" i="2"/>
  <c r="AH1482" i="2" s="1"/>
  <c r="W1482" i="2"/>
  <c r="AG1482" i="2" s="1"/>
  <c r="K1484" i="2"/>
  <c r="AV1481" i="2" l="1"/>
  <c r="BH1481" i="2" s="1"/>
  <c r="AB1482" i="2"/>
  <c r="AS1482" i="2"/>
  <c r="AR1482" i="2"/>
  <c r="BD1481" i="2"/>
  <c r="BB1481" i="2"/>
  <c r="BC1481" i="2"/>
  <c r="S1484" i="2"/>
  <c r="AA1484" i="2"/>
  <c r="AK1484" i="2" s="1"/>
  <c r="AT1482" i="2"/>
  <c r="AO1482" i="2"/>
  <c r="AP1482" i="2"/>
  <c r="AM1483" i="2"/>
  <c r="AN1482" i="2"/>
  <c r="AQ1482" i="2"/>
  <c r="BG1482" i="2"/>
  <c r="BA1481" i="2"/>
  <c r="AZ1481" i="2"/>
  <c r="AX1481" i="2"/>
  <c r="AY1481" i="2"/>
  <c r="L1484" i="2"/>
  <c r="T1484" i="2" s="1"/>
  <c r="N1484" i="2"/>
  <c r="P1484" i="2"/>
  <c r="Q1484" i="2"/>
  <c r="Y1484" i="2" s="1"/>
  <c r="AI1484" i="2" s="1"/>
  <c r="R1484" i="2"/>
  <c r="Z1484" i="2" s="1"/>
  <c r="AJ1484" i="2" s="1"/>
  <c r="O1484" i="2"/>
  <c r="W1484" i="2" s="1"/>
  <c r="M1484" i="2"/>
  <c r="AD1482" i="2"/>
  <c r="W1483" i="2"/>
  <c r="AG1483" i="2" s="1"/>
  <c r="AF1482" i="2"/>
  <c r="AD1483" i="2"/>
  <c r="X1483" i="2"/>
  <c r="AH1483" i="2" s="1"/>
  <c r="V1483" i="2"/>
  <c r="AF1483" i="2" s="1"/>
  <c r="U1483" i="2"/>
  <c r="AE1483" i="2" s="1"/>
  <c r="K1485" i="2"/>
  <c r="AV1482" i="2" l="1"/>
  <c r="BH1482" i="2" s="1"/>
  <c r="AB1483" i="2"/>
  <c r="AS1483" i="2"/>
  <c r="AR1483" i="2"/>
  <c r="BD1482" i="2"/>
  <c r="BB1482" i="2"/>
  <c r="BC1482" i="2"/>
  <c r="S1485" i="2"/>
  <c r="AA1485" i="2"/>
  <c r="AK1485" i="2" s="1"/>
  <c r="AT1483" i="2"/>
  <c r="AQ1483" i="2"/>
  <c r="AM1484" i="2"/>
  <c r="AO1483" i="2"/>
  <c r="AP1483" i="2"/>
  <c r="AN1483" i="2"/>
  <c r="BG1483" i="2"/>
  <c r="AZ1482" i="2"/>
  <c r="BA1482" i="2"/>
  <c r="AY1482" i="2"/>
  <c r="AX1482" i="2"/>
  <c r="L1485" i="2"/>
  <c r="N1485" i="2"/>
  <c r="V1485" i="2" s="1"/>
  <c r="P1485" i="2"/>
  <c r="X1485" i="2" s="1"/>
  <c r="AH1485" i="2" s="1"/>
  <c r="Q1485" i="2"/>
  <c r="Y1485" i="2" s="1"/>
  <c r="AI1485" i="2" s="1"/>
  <c r="R1485" i="2"/>
  <c r="Z1485" i="2" s="1"/>
  <c r="AJ1485" i="2" s="1"/>
  <c r="O1485" i="2"/>
  <c r="M1485" i="2"/>
  <c r="U1485" i="2" s="1"/>
  <c r="X1484" i="2"/>
  <c r="AH1484" i="2" s="1"/>
  <c r="AG1484" i="2"/>
  <c r="V1484" i="2"/>
  <c r="AF1484" i="2" s="1"/>
  <c r="U1484" i="2"/>
  <c r="AE1484" i="2" s="1"/>
  <c r="AD1484" i="2"/>
  <c r="K1486" i="2"/>
  <c r="AV1483" i="2" l="1"/>
  <c r="BH1483" i="2" s="1"/>
  <c r="AB1484" i="2"/>
  <c r="AS1484" i="2"/>
  <c r="AR1484" i="2"/>
  <c r="BD1483" i="2"/>
  <c r="BB1483" i="2"/>
  <c r="BC1483" i="2"/>
  <c r="S1486" i="2"/>
  <c r="AA1486" i="2"/>
  <c r="AK1486" i="2" s="1"/>
  <c r="AY1483" i="2"/>
  <c r="AT1484" i="2"/>
  <c r="AN1484" i="2"/>
  <c r="AM1485" i="2"/>
  <c r="AQ1484" i="2"/>
  <c r="AO1484" i="2"/>
  <c r="AP1484" i="2"/>
  <c r="BG1484" i="2"/>
  <c r="AX1483" i="2"/>
  <c r="BA1483" i="2"/>
  <c r="AZ1483" i="2"/>
  <c r="L1486" i="2"/>
  <c r="T1486" i="2" s="1"/>
  <c r="N1486" i="2"/>
  <c r="P1486" i="2"/>
  <c r="Q1486" i="2"/>
  <c r="Y1486" i="2" s="1"/>
  <c r="AI1486" i="2" s="1"/>
  <c r="O1486" i="2"/>
  <c r="R1486" i="2"/>
  <c r="Z1486" i="2" s="1"/>
  <c r="AJ1486" i="2" s="1"/>
  <c r="M1486" i="2"/>
  <c r="U1486" i="2" s="1"/>
  <c r="AF1485" i="2"/>
  <c r="AE1485" i="2"/>
  <c r="T1485" i="2"/>
  <c r="W1485" i="2"/>
  <c r="AG1485" i="2" s="1"/>
  <c r="K1487" i="2"/>
  <c r="AV1484" i="2" l="1"/>
  <c r="BH1484" i="2" s="1"/>
  <c r="AB1485" i="2"/>
  <c r="BD1484" i="2"/>
  <c r="BB1484" i="2"/>
  <c r="AR1485" i="2"/>
  <c r="AS1485" i="2"/>
  <c r="BC1484" i="2"/>
  <c r="S1487" i="2"/>
  <c r="AA1487" i="2"/>
  <c r="AK1487" i="2" s="1"/>
  <c r="BA1484" i="2"/>
  <c r="AT1485" i="2"/>
  <c r="AN1485" i="2"/>
  <c r="AQ1485" i="2"/>
  <c r="AO1485" i="2"/>
  <c r="AP1485" i="2"/>
  <c r="AM1486" i="2"/>
  <c r="BG1485" i="2"/>
  <c r="AZ1484" i="2"/>
  <c r="AX1484" i="2"/>
  <c r="AY1484" i="2"/>
  <c r="L1487" i="2"/>
  <c r="T1487" i="2" s="1"/>
  <c r="N1487" i="2"/>
  <c r="P1487" i="2"/>
  <c r="Q1487" i="2"/>
  <c r="Y1487" i="2" s="1"/>
  <c r="AI1487" i="2" s="1"/>
  <c r="R1487" i="2"/>
  <c r="Z1487" i="2" s="1"/>
  <c r="AJ1487" i="2" s="1"/>
  <c r="O1487" i="2"/>
  <c r="M1487" i="2"/>
  <c r="AD1485" i="2"/>
  <c r="V1486" i="2"/>
  <c r="AF1486" i="2" s="1"/>
  <c r="AE1486" i="2"/>
  <c r="X1486" i="2"/>
  <c r="AH1486" i="2" s="1"/>
  <c r="W1486" i="2"/>
  <c r="AG1486" i="2" s="1"/>
  <c r="AD1486" i="2"/>
  <c r="K1488" i="2"/>
  <c r="BD1485" i="2" l="1"/>
  <c r="BC1485" i="2"/>
  <c r="AV1485" i="2"/>
  <c r="BH1485" i="2" s="1"/>
  <c r="AB1486" i="2"/>
  <c r="AS1486" i="2"/>
  <c r="AR1486" i="2"/>
  <c r="BB1485" i="2"/>
  <c r="S1488" i="2"/>
  <c r="AA1488" i="2"/>
  <c r="AK1488" i="2"/>
  <c r="BA1485" i="2"/>
  <c r="AT1486" i="2"/>
  <c r="AM1487" i="2"/>
  <c r="AN1486" i="2"/>
  <c r="AQ1486" i="2"/>
  <c r="AO1486" i="2"/>
  <c r="AP1486" i="2"/>
  <c r="BG1486" i="2"/>
  <c r="AX1485" i="2"/>
  <c r="AZ1485" i="2"/>
  <c r="AY1485" i="2"/>
  <c r="L1488" i="2"/>
  <c r="N1488" i="2"/>
  <c r="P1488" i="2"/>
  <c r="X1488" i="2" s="1"/>
  <c r="Q1488" i="2"/>
  <c r="Y1488" i="2" s="1"/>
  <c r="AI1488" i="2" s="1"/>
  <c r="R1488" i="2"/>
  <c r="Z1488" i="2" s="1"/>
  <c r="AJ1488" i="2" s="1"/>
  <c r="O1488" i="2"/>
  <c r="M1488" i="2"/>
  <c r="W1487" i="2"/>
  <c r="AG1487" i="2" s="1"/>
  <c r="AD1487" i="2"/>
  <c r="X1487" i="2"/>
  <c r="AH1487" i="2" s="1"/>
  <c r="V1487" i="2"/>
  <c r="AF1487" i="2" s="1"/>
  <c r="U1487" i="2"/>
  <c r="AE1487" i="2" s="1"/>
  <c r="K1489" i="2"/>
  <c r="AV1486" i="2" l="1"/>
  <c r="BH1486" i="2" s="1"/>
  <c r="AB1487" i="2"/>
  <c r="AS1487" i="2"/>
  <c r="AR1487" i="2"/>
  <c r="BD1486" i="2"/>
  <c r="BB1486" i="2"/>
  <c r="BC1486" i="2"/>
  <c r="S1489" i="2"/>
  <c r="AA1489" i="2"/>
  <c r="AK1489" i="2" s="1"/>
  <c r="AZ1486" i="2"/>
  <c r="AY1486" i="2"/>
  <c r="AX1486" i="2"/>
  <c r="AT1487" i="2"/>
  <c r="AM1488" i="2"/>
  <c r="AN1487" i="2"/>
  <c r="AQ1487" i="2"/>
  <c r="AO1487" i="2"/>
  <c r="AP1487" i="2"/>
  <c r="BG1487" i="2"/>
  <c r="BA1486" i="2"/>
  <c r="L1489" i="2"/>
  <c r="T1489" i="2" s="1"/>
  <c r="N1489" i="2"/>
  <c r="V1489" i="2" s="1"/>
  <c r="AF1489" i="2" s="1"/>
  <c r="P1489" i="2"/>
  <c r="Q1489" i="2"/>
  <c r="Y1489" i="2" s="1"/>
  <c r="AI1489" i="2" s="1"/>
  <c r="R1489" i="2"/>
  <c r="Z1489" i="2" s="1"/>
  <c r="AJ1489" i="2" s="1"/>
  <c r="O1489" i="2"/>
  <c r="M1489" i="2"/>
  <c r="W1488" i="2"/>
  <c r="AG1488" i="2" s="1"/>
  <c r="AH1488" i="2"/>
  <c r="T1488" i="2"/>
  <c r="V1488" i="2"/>
  <c r="AF1488" i="2" s="1"/>
  <c r="U1488" i="2"/>
  <c r="AE1488" i="2" s="1"/>
  <c r="K1490" i="2"/>
  <c r="AV1487" i="2" l="1"/>
  <c r="BH1487" i="2" s="1"/>
  <c r="AB1488" i="2"/>
  <c r="AS1488" i="2"/>
  <c r="AR1488" i="2"/>
  <c r="BB1487" i="2"/>
  <c r="BD1487" i="2"/>
  <c r="BC1487" i="2"/>
  <c r="AZ1487" i="2"/>
  <c r="S1490" i="2"/>
  <c r="AA1490" i="2"/>
  <c r="AK1490" i="2"/>
  <c r="AY1487" i="2"/>
  <c r="BA1487" i="2"/>
  <c r="AX1487" i="2"/>
  <c r="AT1488" i="2"/>
  <c r="AN1488" i="2"/>
  <c r="AQ1488" i="2"/>
  <c r="AM1489" i="2"/>
  <c r="AO1488" i="2"/>
  <c r="AP1488" i="2"/>
  <c r="BG1488" i="2"/>
  <c r="L1490" i="2"/>
  <c r="N1490" i="2"/>
  <c r="P1490" i="2"/>
  <c r="Q1490" i="2"/>
  <c r="Y1490" i="2" s="1"/>
  <c r="AI1490" i="2" s="1"/>
  <c r="O1490" i="2"/>
  <c r="W1490" i="2" s="1"/>
  <c r="R1490" i="2"/>
  <c r="Z1490" i="2" s="1"/>
  <c r="AJ1490" i="2" s="1"/>
  <c r="M1490" i="2"/>
  <c r="AD1489" i="2"/>
  <c r="AD1488" i="2"/>
  <c r="W1489" i="2"/>
  <c r="AG1489" i="2" s="1"/>
  <c r="X1489" i="2"/>
  <c r="AH1489" i="2" s="1"/>
  <c r="U1489" i="2"/>
  <c r="AE1489" i="2" s="1"/>
  <c r="K1491" i="2"/>
  <c r="AV1488" i="2" l="1"/>
  <c r="BH1488" i="2" s="1"/>
  <c r="AB1489" i="2"/>
  <c r="AS1489" i="2"/>
  <c r="AR1489" i="2"/>
  <c r="BD1488" i="2"/>
  <c r="BB1488" i="2"/>
  <c r="BC1488" i="2"/>
  <c r="S1491" i="2"/>
  <c r="AA1491" i="2"/>
  <c r="AK1491" i="2" s="1"/>
  <c r="BA1488" i="2"/>
  <c r="AT1489" i="2"/>
  <c r="AN1489" i="2"/>
  <c r="AQ1489" i="2"/>
  <c r="AP1489" i="2"/>
  <c r="AO1489" i="2"/>
  <c r="AM1490" i="2"/>
  <c r="BG1489" i="2"/>
  <c r="AZ1488" i="2"/>
  <c r="AX1488" i="2"/>
  <c r="AY1488" i="2"/>
  <c r="L1491" i="2"/>
  <c r="T1491" i="2" s="1"/>
  <c r="N1491" i="2"/>
  <c r="V1491" i="2" s="1"/>
  <c r="AF1491" i="2" s="1"/>
  <c r="P1491" i="2"/>
  <c r="X1491" i="2" s="1"/>
  <c r="AH1491" i="2" s="1"/>
  <c r="Q1491" i="2"/>
  <c r="Y1491" i="2" s="1"/>
  <c r="AI1491" i="2" s="1"/>
  <c r="R1491" i="2"/>
  <c r="Z1491" i="2" s="1"/>
  <c r="AJ1491" i="2" s="1"/>
  <c r="O1491" i="2"/>
  <c r="W1491" i="2" s="1"/>
  <c r="AG1491" i="2" s="1"/>
  <c r="M1491" i="2"/>
  <c r="U1491" i="2" s="1"/>
  <c r="AE1491" i="2" s="1"/>
  <c r="X1490" i="2"/>
  <c r="AH1490" i="2" s="1"/>
  <c r="AG1490" i="2"/>
  <c r="T1490" i="2"/>
  <c r="V1490" i="2"/>
  <c r="AF1490" i="2" s="1"/>
  <c r="U1490" i="2"/>
  <c r="AE1490" i="2" s="1"/>
  <c r="K1492" i="2"/>
  <c r="BD1489" i="2" l="1"/>
  <c r="AB1490" i="2"/>
  <c r="AV1489" i="2"/>
  <c r="BH1489" i="2" s="1"/>
  <c r="AB1491" i="2"/>
  <c r="AR1490" i="2"/>
  <c r="AS1490" i="2"/>
  <c r="BB1489" i="2"/>
  <c r="BC1489" i="2"/>
  <c r="S1492" i="2"/>
  <c r="AA1492" i="2"/>
  <c r="AK1492" i="2" s="1"/>
  <c r="BA1489" i="2"/>
  <c r="AY1489" i="2"/>
  <c r="AZ1489" i="2"/>
  <c r="AT1490" i="2"/>
  <c r="AN1490" i="2"/>
  <c r="AQ1490" i="2"/>
  <c r="AO1490" i="2"/>
  <c r="AP1490" i="2"/>
  <c r="AM1491" i="2"/>
  <c r="BG1490" i="2"/>
  <c r="AX1489" i="2"/>
  <c r="L1492" i="2"/>
  <c r="N1492" i="2"/>
  <c r="P1492" i="2"/>
  <c r="Q1492" i="2"/>
  <c r="Y1492" i="2" s="1"/>
  <c r="AI1492" i="2" s="1"/>
  <c r="R1492" i="2"/>
  <c r="Z1492" i="2" s="1"/>
  <c r="AJ1492" i="2" s="1"/>
  <c r="O1492" i="2"/>
  <c r="W1492" i="2" s="1"/>
  <c r="M1492" i="2"/>
  <c r="AD1490" i="2"/>
  <c r="AD1491" i="2"/>
  <c r="K1493" i="2"/>
  <c r="BD1490" i="2" l="1"/>
  <c r="AV1490" i="2"/>
  <c r="BH1490" i="2" s="1"/>
  <c r="AS1491" i="2"/>
  <c r="AR1491" i="2"/>
  <c r="BC1490" i="2"/>
  <c r="BB1490" i="2"/>
  <c r="S1493" i="2"/>
  <c r="AA1493" i="2"/>
  <c r="AK1493" i="2" s="1"/>
  <c r="BA1490" i="2"/>
  <c r="AT1491" i="2"/>
  <c r="AQ1491" i="2"/>
  <c r="AO1491" i="2"/>
  <c r="AP1491" i="2"/>
  <c r="AM1492" i="2"/>
  <c r="AN1491" i="2"/>
  <c r="BG1491" i="2"/>
  <c r="AX1490" i="2"/>
  <c r="AZ1490" i="2"/>
  <c r="AY1490" i="2"/>
  <c r="L1493" i="2"/>
  <c r="N1493" i="2"/>
  <c r="V1493" i="2" s="1"/>
  <c r="P1493" i="2"/>
  <c r="X1493" i="2" s="1"/>
  <c r="AH1493" i="2" s="1"/>
  <c r="Q1493" i="2"/>
  <c r="Y1493" i="2" s="1"/>
  <c r="AI1493" i="2" s="1"/>
  <c r="R1493" i="2"/>
  <c r="Z1493" i="2" s="1"/>
  <c r="AJ1493" i="2" s="1"/>
  <c r="O1493" i="2"/>
  <c r="M1493" i="2"/>
  <c r="U1493" i="2" s="1"/>
  <c r="X1492" i="2"/>
  <c r="AH1492" i="2" s="1"/>
  <c r="AG1492" i="2"/>
  <c r="T1492" i="2"/>
  <c r="V1492" i="2"/>
  <c r="AF1492" i="2" s="1"/>
  <c r="U1492" i="2"/>
  <c r="AE1492" i="2" s="1"/>
  <c r="K1494" i="2"/>
  <c r="AV1491" i="2" l="1"/>
  <c r="BH1491" i="2" s="1"/>
  <c r="AB1492" i="2"/>
  <c r="BD1491" i="2"/>
  <c r="BB1491" i="2"/>
  <c r="AS1492" i="2"/>
  <c r="AR1492" i="2"/>
  <c r="BC1491" i="2"/>
  <c r="S1494" i="2"/>
  <c r="AA1494" i="2" s="1"/>
  <c r="AK1494" i="2" s="1"/>
  <c r="AY1491" i="2"/>
  <c r="BA1491" i="2"/>
  <c r="AZ1491" i="2"/>
  <c r="AX1491" i="2"/>
  <c r="AT1492" i="2"/>
  <c r="AO1492" i="2"/>
  <c r="AP1492" i="2"/>
  <c r="AN1492" i="2"/>
  <c r="AM1493" i="2"/>
  <c r="AQ1492" i="2"/>
  <c r="BG1492" i="2"/>
  <c r="L1494" i="2"/>
  <c r="N1494" i="2"/>
  <c r="V1494" i="2" s="1"/>
  <c r="P1494" i="2"/>
  <c r="Q1494" i="2"/>
  <c r="Y1494" i="2" s="1"/>
  <c r="AI1494" i="2" s="1"/>
  <c r="O1494" i="2"/>
  <c r="R1494" i="2"/>
  <c r="Z1494" i="2" s="1"/>
  <c r="AJ1494" i="2" s="1"/>
  <c r="M1494" i="2"/>
  <c r="AD1492" i="2"/>
  <c r="AF1493" i="2"/>
  <c r="AE1493" i="2"/>
  <c r="T1493" i="2"/>
  <c r="W1493" i="2"/>
  <c r="AG1493" i="2" s="1"/>
  <c r="K1495" i="2"/>
  <c r="AV1492" i="2" l="1"/>
  <c r="BH1492" i="2" s="1"/>
  <c r="AB1493" i="2"/>
  <c r="BB1492" i="2"/>
  <c r="BC1492" i="2"/>
  <c r="AS1493" i="2"/>
  <c r="AR1493" i="2"/>
  <c r="BD1492" i="2"/>
  <c r="S1495" i="2"/>
  <c r="AA1495" i="2" s="1"/>
  <c r="AK1495" i="2" s="1"/>
  <c r="AT1493" i="2"/>
  <c r="AN1493" i="2"/>
  <c r="AM1494" i="2"/>
  <c r="AQ1493" i="2"/>
  <c r="AO1493" i="2"/>
  <c r="AP1493" i="2"/>
  <c r="BG1493" i="2"/>
  <c r="AX1492" i="2"/>
  <c r="AZ1492" i="2"/>
  <c r="BA1492" i="2"/>
  <c r="AY1492" i="2"/>
  <c r="L1495" i="2"/>
  <c r="T1495" i="2" s="1"/>
  <c r="N1495" i="2"/>
  <c r="V1495" i="2" s="1"/>
  <c r="AF1495" i="2" s="1"/>
  <c r="P1495" i="2"/>
  <c r="X1495" i="2" s="1"/>
  <c r="AH1495" i="2" s="1"/>
  <c r="Q1495" i="2"/>
  <c r="Y1495" i="2" s="1"/>
  <c r="AI1495" i="2" s="1"/>
  <c r="R1495" i="2"/>
  <c r="Z1495" i="2" s="1"/>
  <c r="AJ1495" i="2" s="1"/>
  <c r="O1495" i="2"/>
  <c r="W1495" i="2" s="1"/>
  <c r="AG1495" i="2" s="1"/>
  <c r="M1495" i="2"/>
  <c r="U1495" i="2" s="1"/>
  <c r="AE1495" i="2" s="1"/>
  <c r="AD1493" i="2"/>
  <c r="T1494" i="2"/>
  <c r="U1494" i="2"/>
  <c r="AE1494" i="2" s="1"/>
  <c r="AF1494" i="2"/>
  <c r="X1494" i="2"/>
  <c r="AH1494" i="2" s="1"/>
  <c r="W1494" i="2"/>
  <c r="AG1494" i="2" s="1"/>
  <c r="K1496" i="2"/>
  <c r="AV1493" i="2" l="1"/>
  <c r="BH1493" i="2" s="1"/>
  <c r="AB1495" i="2"/>
  <c r="AB1494" i="2"/>
  <c r="BB1493" i="2"/>
  <c r="BC1493" i="2"/>
  <c r="BD1493" i="2"/>
  <c r="AS1494" i="2"/>
  <c r="AR1494" i="2"/>
  <c r="S1496" i="2"/>
  <c r="AA1496" i="2"/>
  <c r="AK1496" i="2" s="1"/>
  <c r="BA1493" i="2"/>
  <c r="AT1494" i="2"/>
  <c r="AO1494" i="2"/>
  <c r="AP1494" i="2"/>
  <c r="AM1495" i="2"/>
  <c r="AN1494" i="2"/>
  <c r="AQ1494" i="2"/>
  <c r="BG1494" i="2"/>
  <c r="AZ1493" i="2"/>
  <c r="AX1493" i="2"/>
  <c r="AY1493" i="2"/>
  <c r="L1496" i="2"/>
  <c r="N1496" i="2"/>
  <c r="P1496" i="2"/>
  <c r="Q1496" i="2"/>
  <c r="Y1496" i="2" s="1"/>
  <c r="AI1496" i="2" s="1"/>
  <c r="R1496" i="2"/>
  <c r="Z1496" i="2" s="1"/>
  <c r="AJ1496" i="2" s="1"/>
  <c r="O1496" i="2"/>
  <c r="W1496" i="2" s="1"/>
  <c r="M1496" i="2"/>
  <c r="AD1494" i="2"/>
  <c r="AD1495" i="2"/>
  <c r="K1497" i="2"/>
  <c r="BD1494" i="2" l="1"/>
  <c r="BB1494" i="2"/>
  <c r="BC1494" i="2"/>
  <c r="AV1494" i="2"/>
  <c r="BH1494" i="2" s="1"/>
  <c r="AS1495" i="2"/>
  <c r="AR1495" i="2"/>
  <c r="S1497" i="2"/>
  <c r="AA1497" i="2"/>
  <c r="AK1497" i="2" s="1"/>
  <c r="AT1495" i="2"/>
  <c r="AN1495" i="2"/>
  <c r="AQ1495" i="2"/>
  <c r="AO1495" i="2"/>
  <c r="AP1495" i="2"/>
  <c r="AM1496" i="2"/>
  <c r="BG1495" i="2"/>
  <c r="AZ1494" i="2"/>
  <c r="BA1494" i="2"/>
  <c r="AY1494" i="2"/>
  <c r="AX1494" i="2"/>
  <c r="L1497" i="2"/>
  <c r="N1497" i="2"/>
  <c r="V1497" i="2" s="1"/>
  <c r="AF1497" i="2" s="1"/>
  <c r="P1497" i="2"/>
  <c r="X1497" i="2" s="1"/>
  <c r="Q1497" i="2"/>
  <c r="Y1497" i="2" s="1"/>
  <c r="AI1497" i="2" s="1"/>
  <c r="R1497" i="2"/>
  <c r="Z1497" i="2" s="1"/>
  <c r="AJ1497" i="2" s="1"/>
  <c r="O1497" i="2"/>
  <c r="M1497" i="2"/>
  <c r="U1497" i="2" s="1"/>
  <c r="X1496" i="2"/>
  <c r="AH1496" i="2" s="1"/>
  <c r="AG1496" i="2"/>
  <c r="T1496" i="2"/>
  <c r="V1496" i="2"/>
  <c r="AF1496" i="2" s="1"/>
  <c r="U1496" i="2"/>
  <c r="AE1496" i="2" s="1"/>
  <c r="K1498" i="2"/>
  <c r="BD1495" i="2" l="1"/>
  <c r="AB1496" i="2"/>
  <c r="AV1495" i="2"/>
  <c r="BH1495" i="2" s="1"/>
  <c r="AS1496" i="2"/>
  <c r="AR1496" i="2"/>
  <c r="BB1495" i="2"/>
  <c r="BC1495" i="2"/>
  <c r="S1498" i="2"/>
  <c r="AA1498" i="2"/>
  <c r="AK1498" i="2" s="1"/>
  <c r="AY1495" i="2"/>
  <c r="BA1495" i="2"/>
  <c r="AT1496" i="2"/>
  <c r="AM1497" i="2"/>
  <c r="AN1496" i="2"/>
  <c r="AQ1496" i="2"/>
  <c r="AO1496" i="2"/>
  <c r="AP1496" i="2"/>
  <c r="BG1496" i="2"/>
  <c r="AX1495" i="2"/>
  <c r="AZ1495" i="2"/>
  <c r="L1498" i="2"/>
  <c r="N1498" i="2"/>
  <c r="P1498" i="2"/>
  <c r="Q1498" i="2"/>
  <c r="Y1498" i="2" s="1"/>
  <c r="AI1498" i="2" s="1"/>
  <c r="O1498" i="2"/>
  <c r="W1498" i="2" s="1"/>
  <c r="R1498" i="2"/>
  <c r="Z1498" i="2" s="1"/>
  <c r="AJ1498" i="2" s="1"/>
  <c r="M1498" i="2"/>
  <c r="AD1496" i="2"/>
  <c r="AH1497" i="2"/>
  <c r="AE1497" i="2"/>
  <c r="T1497" i="2"/>
  <c r="W1497" i="2"/>
  <c r="AG1497" i="2" s="1"/>
  <c r="K1499" i="2"/>
  <c r="AB1497" i="2" l="1"/>
  <c r="AV1496" i="2"/>
  <c r="BH1496" i="2" s="1"/>
  <c r="BD1496" i="2"/>
  <c r="BB1496" i="2"/>
  <c r="AS1497" i="2"/>
  <c r="AR1497" i="2"/>
  <c r="BC1496" i="2"/>
  <c r="S1499" i="2"/>
  <c r="AA1499" i="2"/>
  <c r="AK1499" i="2" s="1"/>
  <c r="AZ1496" i="2"/>
  <c r="AY1496" i="2"/>
  <c r="AX1496" i="2"/>
  <c r="AT1497" i="2"/>
  <c r="AM1498" i="2"/>
  <c r="AN1497" i="2"/>
  <c r="AQ1497" i="2"/>
  <c r="AO1497" i="2"/>
  <c r="AP1497" i="2"/>
  <c r="BG1497" i="2"/>
  <c r="BA1496" i="2"/>
  <c r="L1499" i="2"/>
  <c r="T1499" i="2" s="1"/>
  <c r="N1499" i="2"/>
  <c r="V1499" i="2" s="1"/>
  <c r="AF1499" i="2" s="1"/>
  <c r="P1499" i="2"/>
  <c r="X1499" i="2" s="1"/>
  <c r="AH1499" i="2" s="1"/>
  <c r="Q1499" i="2"/>
  <c r="Y1499" i="2" s="1"/>
  <c r="AI1499" i="2" s="1"/>
  <c r="R1499" i="2"/>
  <c r="Z1499" i="2" s="1"/>
  <c r="AJ1499" i="2" s="1"/>
  <c r="O1499" i="2"/>
  <c r="W1499" i="2" s="1"/>
  <c r="AG1499" i="2" s="1"/>
  <c r="M1499" i="2"/>
  <c r="U1499" i="2" s="1"/>
  <c r="AE1499" i="2" s="1"/>
  <c r="AD1497" i="2"/>
  <c r="X1498" i="2"/>
  <c r="AH1498" i="2" s="1"/>
  <c r="AG1498" i="2"/>
  <c r="T1498" i="2"/>
  <c r="V1498" i="2"/>
  <c r="AF1498" i="2" s="1"/>
  <c r="U1498" i="2"/>
  <c r="AE1498" i="2" s="1"/>
  <c r="K1500" i="2"/>
  <c r="BB1497" i="2" l="1"/>
  <c r="BC1497" i="2"/>
  <c r="AB1499" i="2"/>
  <c r="AV1497" i="2"/>
  <c r="BH1497" i="2" s="1"/>
  <c r="AB1498" i="2"/>
  <c r="AR1498" i="2"/>
  <c r="AS1498" i="2"/>
  <c r="BD1497" i="2"/>
  <c r="AZ1497" i="2"/>
  <c r="S1500" i="2"/>
  <c r="AA1500" i="2"/>
  <c r="AK1500" i="2" s="1"/>
  <c r="BA1497" i="2"/>
  <c r="AY1497" i="2"/>
  <c r="AT1498" i="2"/>
  <c r="AN1498" i="2"/>
  <c r="AP1498" i="2"/>
  <c r="AQ1498" i="2"/>
  <c r="AM1499" i="2"/>
  <c r="AO1498" i="2"/>
  <c r="BG1498" i="2"/>
  <c r="AX1497" i="2"/>
  <c r="L1500" i="2"/>
  <c r="N1500" i="2"/>
  <c r="P1500" i="2"/>
  <c r="Q1500" i="2"/>
  <c r="Y1500" i="2" s="1"/>
  <c r="AI1500" i="2" s="1"/>
  <c r="R1500" i="2"/>
  <c r="Z1500" i="2" s="1"/>
  <c r="AJ1500" i="2" s="1"/>
  <c r="O1500" i="2"/>
  <c r="W1500" i="2" s="1"/>
  <c r="M1500" i="2"/>
  <c r="AD1498" i="2"/>
  <c r="AD1499" i="2"/>
  <c r="K1501" i="2"/>
  <c r="BD1498" i="2" l="1"/>
  <c r="AV1498" i="2"/>
  <c r="BH1498" i="2" s="1"/>
  <c r="AS1499" i="2"/>
  <c r="AR1499" i="2"/>
  <c r="BC1498" i="2"/>
  <c r="BB1498" i="2"/>
  <c r="S1501" i="2"/>
  <c r="AA1501" i="2"/>
  <c r="AK1501" i="2" s="1"/>
  <c r="BA1498" i="2"/>
  <c r="AZ1498" i="2"/>
  <c r="AY1498" i="2"/>
  <c r="AX1498" i="2"/>
  <c r="AT1499" i="2"/>
  <c r="AM1500" i="2"/>
  <c r="AN1499" i="2"/>
  <c r="AQ1499" i="2"/>
  <c r="AO1499" i="2"/>
  <c r="AP1499" i="2"/>
  <c r="BG1499" i="2"/>
  <c r="L1501" i="2"/>
  <c r="T1501" i="2" s="1"/>
  <c r="N1501" i="2"/>
  <c r="V1501" i="2" s="1"/>
  <c r="AF1501" i="2" s="1"/>
  <c r="P1501" i="2"/>
  <c r="Q1501" i="2"/>
  <c r="Y1501" i="2" s="1"/>
  <c r="AI1501" i="2" s="1"/>
  <c r="R1501" i="2"/>
  <c r="Z1501" i="2" s="1"/>
  <c r="AJ1501" i="2" s="1"/>
  <c r="O1501" i="2"/>
  <c r="M1501" i="2"/>
  <c r="U1501" i="2" s="1"/>
  <c r="X1500" i="2"/>
  <c r="AH1500" i="2" s="1"/>
  <c r="AG1500" i="2"/>
  <c r="T1500" i="2"/>
  <c r="V1500" i="2"/>
  <c r="AF1500" i="2" s="1"/>
  <c r="U1500" i="2"/>
  <c r="AE1500" i="2" s="1"/>
  <c r="K1502" i="2"/>
  <c r="BD1499" i="2" l="1"/>
  <c r="AB1500" i="2"/>
  <c r="AV1499" i="2"/>
  <c r="BH1499" i="2" s="1"/>
  <c r="BB1499" i="2"/>
  <c r="AS1500" i="2"/>
  <c r="AR1500" i="2"/>
  <c r="BC1499" i="2"/>
  <c r="AZ1499" i="2"/>
  <c r="S1502" i="2"/>
  <c r="AA1502" i="2" s="1"/>
  <c r="AK1502" i="2" s="1"/>
  <c r="AY1499" i="2"/>
  <c r="BA1499" i="2"/>
  <c r="AX1499" i="2"/>
  <c r="AT1500" i="2"/>
  <c r="AO1500" i="2"/>
  <c r="AP1500" i="2"/>
  <c r="AM1501" i="2"/>
  <c r="AN1500" i="2"/>
  <c r="AQ1500" i="2"/>
  <c r="BG1500" i="2"/>
  <c r="L1502" i="2"/>
  <c r="N1502" i="2"/>
  <c r="P1502" i="2"/>
  <c r="Q1502" i="2"/>
  <c r="Y1502" i="2" s="1"/>
  <c r="AI1502" i="2" s="1"/>
  <c r="O1502" i="2"/>
  <c r="W1502" i="2" s="1"/>
  <c r="R1502" i="2"/>
  <c r="Z1502" i="2" s="1"/>
  <c r="AJ1502" i="2" s="1"/>
  <c r="M1502" i="2"/>
  <c r="AD1501" i="2"/>
  <c r="AD1500" i="2"/>
  <c r="X1501" i="2"/>
  <c r="AH1501" i="2" s="1"/>
  <c r="AE1501" i="2"/>
  <c r="W1501" i="2"/>
  <c r="AG1501" i="2" s="1"/>
  <c r="K1503" i="2"/>
  <c r="BD1500" i="2" l="1"/>
  <c r="AV1500" i="2"/>
  <c r="BH1500" i="2" s="1"/>
  <c r="AB1501" i="2"/>
  <c r="AS1501" i="2"/>
  <c r="AR1501" i="2"/>
  <c r="BB1500" i="2"/>
  <c r="BC1500" i="2"/>
  <c r="S1503" i="2"/>
  <c r="AA1503" i="2"/>
  <c r="AK1503" i="2" s="1"/>
  <c r="BA1500" i="2"/>
  <c r="AY1500" i="2"/>
  <c r="AX1500" i="2"/>
  <c r="AT1501" i="2"/>
  <c r="AQ1501" i="2"/>
  <c r="AM1502" i="2"/>
  <c r="AO1501" i="2"/>
  <c r="AP1501" i="2"/>
  <c r="AN1501" i="2"/>
  <c r="BG1501" i="2"/>
  <c r="AZ1500" i="2"/>
  <c r="L1503" i="2"/>
  <c r="N1503" i="2"/>
  <c r="V1503" i="2" s="1"/>
  <c r="AF1503" i="2" s="1"/>
  <c r="P1503" i="2"/>
  <c r="X1503" i="2" s="1"/>
  <c r="Q1503" i="2"/>
  <c r="Y1503" i="2" s="1"/>
  <c r="AI1503" i="2" s="1"/>
  <c r="R1503" i="2"/>
  <c r="Z1503" i="2" s="1"/>
  <c r="AJ1503" i="2" s="1"/>
  <c r="O1503" i="2"/>
  <c r="M1503" i="2"/>
  <c r="U1503" i="2" s="1"/>
  <c r="X1502" i="2"/>
  <c r="AH1502" i="2" s="1"/>
  <c r="AG1502" i="2"/>
  <c r="T1502" i="2"/>
  <c r="V1502" i="2"/>
  <c r="AF1502" i="2" s="1"/>
  <c r="U1502" i="2"/>
  <c r="AE1502" i="2" s="1"/>
  <c r="K1504" i="2"/>
  <c r="BD1501" i="2" l="1"/>
  <c r="AV1501" i="2"/>
  <c r="BH1501" i="2" s="1"/>
  <c r="AB1502" i="2"/>
  <c r="AS1502" i="2"/>
  <c r="AR1502" i="2"/>
  <c r="BB1501" i="2"/>
  <c r="BC1501" i="2"/>
  <c r="S1504" i="2"/>
  <c r="AA1504" i="2"/>
  <c r="AK1504" i="2" s="1"/>
  <c r="AY1501" i="2"/>
  <c r="AZ1501" i="2"/>
  <c r="AT1502" i="2"/>
  <c r="AO1502" i="2"/>
  <c r="AP1502" i="2"/>
  <c r="AM1503" i="2"/>
  <c r="AN1502" i="2"/>
  <c r="AQ1502" i="2"/>
  <c r="BG1502" i="2"/>
  <c r="AX1501" i="2"/>
  <c r="BA1501" i="2"/>
  <c r="L1504" i="2"/>
  <c r="N1504" i="2"/>
  <c r="P1504" i="2"/>
  <c r="Q1504" i="2"/>
  <c r="Y1504" i="2" s="1"/>
  <c r="AI1504" i="2" s="1"/>
  <c r="R1504" i="2"/>
  <c r="Z1504" i="2" s="1"/>
  <c r="AJ1504" i="2" s="1"/>
  <c r="O1504" i="2"/>
  <c r="W1504" i="2" s="1"/>
  <c r="M1504" i="2"/>
  <c r="AD1502" i="2"/>
  <c r="AH1503" i="2"/>
  <c r="AE1503" i="2"/>
  <c r="T1503" i="2"/>
  <c r="W1503" i="2"/>
  <c r="AG1503" i="2" s="1"/>
  <c r="K1505" i="2"/>
  <c r="BD1502" i="2" l="1"/>
  <c r="BB1502" i="2"/>
  <c r="AB1503" i="2"/>
  <c r="AV1502" i="2"/>
  <c r="BH1502" i="2" s="1"/>
  <c r="AS1503" i="2"/>
  <c r="AR1503" i="2"/>
  <c r="BC1502" i="2"/>
  <c r="S1505" i="2"/>
  <c r="AA1505" i="2"/>
  <c r="AK1505" i="2" s="1"/>
  <c r="BA1502" i="2"/>
  <c r="AY1502" i="2"/>
  <c r="AX1502" i="2"/>
  <c r="AT1503" i="2"/>
  <c r="AO1503" i="2"/>
  <c r="AP1503" i="2"/>
  <c r="AM1504" i="2"/>
  <c r="AN1503" i="2"/>
  <c r="AQ1503" i="2"/>
  <c r="BG1503" i="2"/>
  <c r="AZ1502" i="2"/>
  <c r="L1505" i="2"/>
  <c r="T1505" i="2" s="1"/>
  <c r="N1505" i="2"/>
  <c r="V1505" i="2" s="1"/>
  <c r="AF1505" i="2" s="1"/>
  <c r="P1505" i="2"/>
  <c r="Q1505" i="2"/>
  <c r="Y1505" i="2" s="1"/>
  <c r="AI1505" i="2" s="1"/>
  <c r="R1505" i="2"/>
  <c r="Z1505" i="2" s="1"/>
  <c r="AJ1505" i="2" s="1"/>
  <c r="O1505" i="2"/>
  <c r="M1505" i="2"/>
  <c r="U1505" i="2" s="1"/>
  <c r="AD1503" i="2"/>
  <c r="X1504" i="2"/>
  <c r="AH1504" i="2" s="1"/>
  <c r="AG1504" i="2"/>
  <c r="T1504" i="2"/>
  <c r="V1504" i="2"/>
  <c r="AF1504" i="2" s="1"/>
  <c r="U1504" i="2"/>
  <c r="AE1504" i="2" s="1"/>
  <c r="K1506" i="2"/>
  <c r="BD1503" i="2" l="1"/>
  <c r="AB1504" i="2"/>
  <c r="AV1503" i="2"/>
  <c r="BH1503" i="2" s="1"/>
  <c r="AR1504" i="2"/>
  <c r="AS1504" i="2"/>
  <c r="BB1503" i="2"/>
  <c r="BC1503" i="2"/>
  <c r="S1506" i="2"/>
  <c r="AA1506" i="2"/>
  <c r="AK1506" i="2" s="1"/>
  <c r="AX1503" i="2"/>
  <c r="AT1504" i="2"/>
  <c r="AM1505" i="2"/>
  <c r="AN1504" i="2"/>
  <c r="AQ1504" i="2"/>
  <c r="AO1504" i="2"/>
  <c r="AP1504" i="2"/>
  <c r="BG1504" i="2"/>
  <c r="AZ1503" i="2"/>
  <c r="BA1503" i="2"/>
  <c r="AY1503" i="2"/>
  <c r="L1506" i="2"/>
  <c r="N1506" i="2"/>
  <c r="P1506" i="2"/>
  <c r="Q1506" i="2"/>
  <c r="Y1506" i="2" s="1"/>
  <c r="AI1506" i="2" s="1"/>
  <c r="O1506" i="2"/>
  <c r="W1506" i="2" s="1"/>
  <c r="R1506" i="2"/>
  <c r="Z1506" i="2" s="1"/>
  <c r="AJ1506" i="2" s="1"/>
  <c r="M1506" i="2"/>
  <c r="AD1505" i="2"/>
  <c r="AD1504" i="2"/>
  <c r="X1505" i="2"/>
  <c r="AH1505" i="2" s="1"/>
  <c r="AE1505" i="2"/>
  <c r="W1505" i="2"/>
  <c r="AG1505" i="2" s="1"/>
  <c r="K1507" i="2"/>
  <c r="AB1505" i="2" l="1"/>
  <c r="AV1504" i="2"/>
  <c r="BH1504" i="2" s="1"/>
  <c r="AS1505" i="2"/>
  <c r="AR1505" i="2"/>
  <c r="BD1504" i="2"/>
  <c r="BC1504" i="2"/>
  <c r="BB1504" i="2"/>
  <c r="S1507" i="2"/>
  <c r="AA1507" i="2"/>
  <c r="AK1507" i="2" s="1"/>
  <c r="AZ1504" i="2"/>
  <c r="AY1504" i="2"/>
  <c r="BA1504" i="2"/>
  <c r="AX1504" i="2"/>
  <c r="AT1505" i="2"/>
  <c r="AQ1505" i="2"/>
  <c r="AO1505" i="2"/>
  <c r="AP1505" i="2"/>
  <c r="AM1506" i="2"/>
  <c r="AN1505" i="2"/>
  <c r="BG1505" i="2"/>
  <c r="L1507" i="2"/>
  <c r="T1507" i="2" s="1"/>
  <c r="N1507" i="2"/>
  <c r="V1507" i="2" s="1"/>
  <c r="AF1507" i="2" s="1"/>
  <c r="P1507" i="2"/>
  <c r="Q1507" i="2"/>
  <c r="Y1507" i="2" s="1"/>
  <c r="AI1507" i="2" s="1"/>
  <c r="R1507" i="2"/>
  <c r="Z1507" i="2" s="1"/>
  <c r="AJ1507" i="2" s="1"/>
  <c r="O1507" i="2"/>
  <c r="M1507" i="2"/>
  <c r="U1507" i="2" s="1"/>
  <c r="X1506" i="2"/>
  <c r="AH1506" i="2" s="1"/>
  <c r="AG1506" i="2"/>
  <c r="T1506" i="2"/>
  <c r="V1506" i="2"/>
  <c r="AF1506" i="2" s="1"/>
  <c r="U1506" i="2"/>
  <c r="AE1506" i="2" s="1"/>
  <c r="K1508" i="2"/>
  <c r="AV1505" i="2" l="1"/>
  <c r="BH1505" i="2" s="1"/>
  <c r="AB1506" i="2"/>
  <c r="AS1506" i="2"/>
  <c r="AR1506" i="2"/>
  <c r="BD1505" i="2"/>
  <c r="BB1505" i="2"/>
  <c r="BC1505" i="2"/>
  <c r="S1508" i="2"/>
  <c r="AA1508" i="2"/>
  <c r="AK1508" i="2" s="1"/>
  <c r="BA1505" i="2"/>
  <c r="AZ1505" i="2"/>
  <c r="AY1505" i="2"/>
  <c r="AX1505" i="2"/>
  <c r="AT1506" i="2"/>
  <c r="AQ1506" i="2"/>
  <c r="AO1506" i="2"/>
  <c r="AP1506" i="2"/>
  <c r="AM1507" i="2"/>
  <c r="AN1506" i="2"/>
  <c r="BG1506" i="2"/>
  <c r="L1508" i="2"/>
  <c r="N1508" i="2"/>
  <c r="P1508" i="2"/>
  <c r="Q1508" i="2"/>
  <c r="Y1508" i="2" s="1"/>
  <c r="AI1508" i="2" s="1"/>
  <c r="R1508" i="2"/>
  <c r="Z1508" i="2" s="1"/>
  <c r="AJ1508" i="2" s="1"/>
  <c r="O1508" i="2"/>
  <c r="W1508" i="2" s="1"/>
  <c r="M1508" i="2"/>
  <c r="AD1507" i="2"/>
  <c r="AD1506" i="2"/>
  <c r="X1507" i="2"/>
  <c r="AH1507" i="2" s="1"/>
  <c r="AE1507" i="2"/>
  <c r="W1507" i="2"/>
  <c r="AG1507" i="2" s="1"/>
  <c r="K1509" i="2"/>
  <c r="AV1506" i="2" l="1"/>
  <c r="BH1506" i="2" s="1"/>
  <c r="AB1507" i="2"/>
  <c r="AS1507" i="2"/>
  <c r="AR1507" i="2"/>
  <c r="BD1506" i="2"/>
  <c r="BB1506" i="2"/>
  <c r="BC1506" i="2"/>
  <c r="S1509" i="2"/>
  <c r="AA1509" i="2"/>
  <c r="AK1509" i="2" s="1"/>
  <c r="AY1506" i="2"/>
  <c r="AZ1506" i="2"/>
  <c r="AX1506" i="2"/>
  <c r="BA1506" i="2"/>
  <c r="AT1507" i="2"/>
  <c r="AQ1507" i="2"/>
  <c r="AM1508" i="2"/>
  <c r="AO1507" i="2"/>
  <c r="AP1507" i="2"/>
  <c r="AN1507" i="2"/>
  <c r="BG1507" i="2"/>
  <c r="L1509" i="2"/>
  <c r="T1509" i="2" s="1"/>
  <c r="N1509" i="2"/>
  <c r="V1509" i="2" s="1"/>
  <c r="AF1509" i="2" s="1"/>
  <c r="P1509" i="2"/>
  <c r="X1509" i="2" s="1"/>
  <c r="AH1509" i="2" s="1"/>
  <c r="Q1509" i="2"/>
  <c r="Y1509" i="2" s="1"/>
  <c r="AI1509" i="2" s="1"/>
  <c r="R1509" i="2"/>
  <c r="Z1509" i="2" s="1"/>
  <c r="AJ1509" i="2" s="1"/>
  <c r="O1509" i="2"/>
  <c r="W1509" i="2" s="1"/>
  <c r="AG1509" i="2" s="1"/>
  <c r="M1509" i="2"/>
  <c r="U1509" i="2" s="1"/>
  <c r="X1508" i="2"/>
  <c r="AH1508" i="2" s="1"/>
  <c r="AG1508" i="2"/>
  <c r="T1508" i="2"/>
  <c r="V1508" i="2"/>
  <c r="AF1508" i="2" s="1"/>
  <c r="U1508" i="2"/>
  <c r="AE1508" i="2" s="1"/>
  <c r="K1510" i="2"/>
  <c r="AB1509" i="2" l="1"/>
  <c r="AV1507" i="2"/>
  <c r="BH1507" i="2" s="1"/>
  <c r="AB1508" i="2"/>
  <c r="AS1508" i="2"/>
  <c r="AR1508" i="2"/>
  <c r="BD1507" i="2"/>
  <c r="BB1507" i="2"/>
  <c r="BC1507" i="2"/>
  <c r="S1510" i="2"/>
  <c r="AA1510" i="2"/>
  <c r="AK1510" i="2" s="1"/>
  <c r="AT1508" i="2"/>
  <c r="AM1509" i="2"/>
  <c r="AN1508" i="2"/>
  <c r="AQ1508" i="2"/>
  <c r="AO1508" i="2"/>
  <c r="AP1508" i="2"/>
  <c r="BG1508" i="2"/>
  <c r="AX1507" i="2"/>
  <c r="BA1507" i="2"/>
  <c r="AZ1507" i="2"/>
  <c r="AY1507" i="2"/>
  <c r="L1510" i="2"/>
  <c r="N1510" i="2"/>
  <c r="P1510" i="2"/>
  <c r="Q1510" i="2"/>
  <c r="Y1510" i="2" s="1"/>
  <c r="AI1510" i="2" s="1"/>
  <c r="O1510" i="2"/>
  <c r="W1510" i="2" s="1"/>
  <c r="R1510" i="2"/>
  <c r="Z1510" i="2" s="1"/>
  <c r="AJ1510" i="2" s="1"/>
  <c r="M1510" i="2"/>
  <c r="AD1509" i="2"/>
  <c r="AD1508" i="2"/>
  <c r="AE1509" i="2"/>
  <c r="K1511" i="2"/>
  <c r="AV1508" i="2" l="1"/>
  <c r="BH1508" i="2" s="1"/>
  <c r="AR1509" i="2"/>
  <c r="AS1509" i="2"/>
  <c r="BD1508" i="2"/>
  <c r="BB1508" i="2"/>
  <c r="BC1508" i="2"/>
  <c r="S1511" i="2"/>
  <c r="AA1511" i="2"/>
  <c r="AK1511" i="2" s="1"/>
  <c r="AZ1508" i="2"/>
  <c r="BA1508" i="2"/>
  <c r="AY1508" i="2"/>
  <c r="AX1508" i="2"/>
  <c r="AT1509" i="2"/>
  <c r="AO1509" i="2"/>
  <c r="AP1509" i="2"/>
  <c r="AM1510" i="2"/>
  <c r="AN1509" i="2"/>
  <c r="AQ1509" i="2"/>
  <c r="BG1509" i="2"/>
  <c r="L1511" i="2"/>
  <c r="T1511" i="2" s="1"/>
  <c r="N1511" i="2"/>
  <c r="V1511" i="2" s="1"/>
  <c r="AF1511" i="2" s="1"/>
  <c r="P1511" i="2"/>
  <c r="Q1511" i="2"/>
  <c r="Y1511" i="2" s="1"/>
  <c r="AI1511" i="2" s="1"/>
  <c r="R1511" i="2"/>
  <c r="Z1511" i="2" s="1"/>
  <c r="AJ1511" i="2" s="1"/>
  <c r="O1511" i="2"/>
  <c r="M1511" i="2"/>
  <c r="U1511" i="2" s="1"/>
  <c r="X1510" i="2"/>
  <c r="AH1510" i="2" s="1"/>
  <c r="AG1510" i="2"/>
  <c r="T1510" i="2"/>
  <c r="V1510" i="2"/>
  <c r="AF1510" i="2" s="1"/>
  <c r="U1510" i="2"/>
  <c r="AE1510" i="2" s="1"/>
  <c r="K1512" i="2"/>
  <c r="AV1509" i="2" l="1"/>
  <c r="BH1509" i="2" s="1"/>
  <c r="AB1510" i="2"/>
  <c r="AS1510" i="2"/>
  <c r="AR1510" i="2"/>
  <c r="BC1509" i="2"/>
  <c r="BD1509" i="2"/>
  <c r="BB1509" i="2"/>
  <c r="S1512" i="2"/>
  <c r="AA1512" i="2"/>
  <c r="AK1512" i="2"/>
  <c r="BA1509" i="2"/>
  <c r="AY1509" i="2"/>
  <c r="AX1509" i="2"/>
  <c r="AT1510" i="2"/>
  <c r="AO1510" i="2"/>
  <c r="AP1510" i="2"/>
  <c r="AM1511" i="2"/>
  <c r="AN1510" i="2"/>
  <c r="AQ1510" i="2"/>
  <c r="BG1510" i="2"/>
  <c r="AZ1509" i="2"/>
  <c r="L1512" i="2"/>
  <c r="N1512" i="2"/>
  <c r="P1512" i="2"/>
  <c r="Q1512" i="2"/>
  <c r="Y1512" i="2" s="1"/>
  <c r="AI1512" i="2" s="1"/>
  <c r="R1512" i="2"/>
  <c r="Z1512" i="2" s="1"/>
  <c r="AJ1512" i="2" s="1"/>
  <c r="O1512" i="2"/>
  <c r="W1512" i="2" s="1"/>
  <c r="M1512" i="2"/>
  <c r="AD1511" i="2"/>
  <c r="AD1510" i="2"/>
  <c r="X1511" i="2"/>
  <c r="AH1511" i="2" s="1"/>
  <c r="AE1511" i="2"/>
  <c r="W1511" i="2"/>
  <c r="AG1511" i="2" s="1"/>
  <c r="K1513" i="2"/>
  <c r="AV1510" i="2" l="1"/>
  <c r="BH1510" i="2" s="1"/>
  <c r="AB1511" i="2"/>
  <c r="AS1511" i="2"/>
  <c r="AR1511" i="2"/>
  <c r="BD1510" i="2"/>
  <c r="BB1510" i="2"/>
  <c r="BC1510" i="2"/>
  <c r="S1513" i="2"/>
  <c r="AA1513" i="2"/>
  <c r="AK1513" i="2" s="1"/>
  <c r="AZ1510" i="2"/>
  <c r="AX1510" i="2"/>
  <c r="AT1511" i="2"/>
  <c r="AQ1511" i="2"/>
  <c r="AO1511" i="2"/>
  <c r="AP1511" i="2"/>
  <c r="AM1512" i="2"/>
  <c r="AN1511" i="2"/>
  <c r="BG1511" i="2"/>
  <c r="BA1510" i="2"/>
  <c r="AY1510" i="2"/>
  <c r="L1513" i="2"/>
  <c r="N1513" i="2"/>
  <c r="V1513" i="2" s="1"/>
  <c r="P1513" i="2"/>
  <c r="X1513" i="2" s="1"/>
  <c r="AH1513" i="2" s="1"/>
  <c r="Q1513" i="2"/>
  <c r="Y1513" i="2" s="1"/>
  <c r="AI1513" i="2" s="1"/>
  <c r="R1513" i="2"/>
  <c r="Z1513" i="2" s="1"/>
  <c r="AJ1513" i="2" s="1"/>
  <c r="O1513" i="2"/>
  <c r="M1513" i="2"/>
  <c r="U1513" i="2" s="1"/>
  <c r="X1512" i="2"/>
  <c r="AH1512" i="2" s="1"/>
  <c r="AG1512" i="2"/>
  <c r="T1512" i="2"/>
  <c r="V1512" i="2"/>
  <c r="AF1512" i="2" s="1"/>
  <c r="U1512" i="2"/>
  <c r="AE1512" i="2" s="1"/>
  <c r="K1514" i="2"/>
  <c r="BD1511" i="2" l="1"/>
  <c r="AV1511" i="2"/>
  <c r="BH1511" i="2" s="1"/>
  <c r="AB1512" i="2"/>
  <c r="AS1512" i="2"/>
  <c r="AR1512" i="2"/>
  <c r="BB1511" i="2"/>
  <c r="BC1511" i="2"/>
  <c r="S1514" i="2"/>
  <c r="AA1514" i="2" s="1"/>
  <c r="AK1514" i="2" s="1"/>
  <c r="BA1511" i="2"/>
  <c r="AX1511" i="2"/>
  <c r="AT1512" i="2"/>
  <c r="AN1512" i="2"/>
  <c r="AM1513" i="2"/>
  <c r="AQ1512" i="2"/>
  <c r="AO1512" i="2"/>
  <c r="AP1512" i="2"/>
  <c r="BG1512" i="2"/>
  <c r="AZ1511" i="2"/>
  <c r="AY1511" i="2"/>
  <c r="L1514" i="2"/>
  <c r="T1514" i="2" s="1"/>
  <c r="N1514" i="2"/>
  <c r="V1514" i="2" s="1"/>
  <c r="P1514" i="2"/>
  <c r="Q1514" i="2"/>
  <c r="Y1514" i="2" s="1"/>
  <c r="AI1514" i="2" s="1"/>
  <c r="O1514" i="2"/>
  <c r="R1514" i="2"/>
  <c r="Z1514" i="2" s="1"/>
  <c r="AJ1514" i="2" s="1"/>
  <c r="M1514" i="2"/>
  <c r="U1514" i="2" s="1"/>
  <c r="AD1512" i="2"/>
  <c r="AF1513" i="2"/>
  <c r="AE1513" i="2"/>
  <c r="T1513" i="2"/>
  <c r="W1513" i="2"/>
  <c r="AG1513" i="2" s="1"/>
  <c r="K1515" i="2"/>
  <c r="AV1512" i="2" l="1"/>
  <c r="BH1512" i="2" s="1"/>
  <c r="AB1513" i="2"/>
  <c r="BD1512" i="2"/>
  <c r="BB1512" i="2"/>
  <c r="AS1513" i="2"/>
  <c r="AR1513" i="2"/>
  <c r="BC1512" i="2"/>
  <c r="S1515" i="2"/>
  <c r="AA1515" i="2"/>
  <c r="AK1515" i="2" s="1"/>
  <c r="BA1512" i="2"/>
  <c r="AY1512" i="2"/>
  <c r="AZ1512" i="2"/>
  <c r="AT1513" i="2"/>
  <c r="AO1513" i="2"/>
  <c r="AP1513" i="2"/>
  <c r="AN1513" i="2"/>
  <c r="AM1514" i="2"/>
  <c r="AQ1513" i="2"/>
  <c r="BG1513" i="2"/>
  <c r="AX1512" i="2"/>
  <c r="L1515" i="2"/>
  <c r="T1515" i="2" s="1"/>
  <c r="N1515" i="2"/>
  <c r="V1515" i="2" s="1"/>
  <c r="AF1515" i="2" s="1"/>
  <c r="P1515" i="2"/>
  <c r="Q1515" i="2"/>
  <c r="Y1515" i="2" s="1"/>
  <c r="AI1515" i="2" s="1"/>
  <c r="R1515" i="2"/>
  <c r="Z1515" i="2" s="1"/>
  <c r="AJ1515" i="2" s="1"/>
  <c r="O1515" i="2"/>
  <c r="M1515" i="2"/>
  <c r="U1515" i="2" s="1"/>
  <c r="AD1513" i="2"/>
  <c r="AD1514" i="2"/>
  <c r="AF1514" i="2"/>
  <c r="AE1514" i="2"/>
  <c r="X1514" i="2"/>
  <c r="AH1514" i="2" s="1"/>
  <c r="W1514" i="2"/>
  <c r="K1516" i="2"/>
  <c r="AB1514" i="2" l="1"/>
  <c r="BD1513" i="2"/>
  <c r="AV1513" i="2"/>
  <c r="BH1513" i="2" s="1"/>
  <c r="AS1514" i="2"/>
  <c r="AR1514" i="2"/>
  <c r="BB1513" i="2"/>
  <c r="BC1513" i="2"/>
  <c r="S1516" i="2"/>
  <c r="AA1516" i="2"/>
  <c r="AK1516" i="2" s="1"/>
  <c r="BA1513" i="2"/>
  <c r="AY1513" i="2"/>
  <c r="AT1514" i="2"/>
  <c r="AO1514" i="2"/>
  <c r="AP1514" i="2"/>
  <c r="AM1515" i="2"/>
  <c r="AN1514" i="2"/>
  <c r="AQ1514" i="2"/>
  <c r="BG1514" i="2"/>
  <c r="AX1513" i="2"/>
  <c r="AZ1513" i="2"/>
  <c r="L1516" i="2"/>
  <c r="N1516" i="2"/>
  <c r="P1516" i="2"/>
  <c r="Q1516" i="2"/>
  <c r="Y1516" i="2" s="1"/>
  <c r="AI1516" i="2" s="1"/>
  <c r="R1516" i="2"/>
  <c r="Z1516" i="2" s="1"/>
  <c r="AJ1516" i="2" s="1"/>
  <c r="O1516" i="2"/>
  <c r="W1516" i="2" s="1"/>
  <c r="M1516" i="2"/>
  <c r="AD1515" i="2"/>
  <c r="AG1514" i="2"/>
  <c r="X1515" i="2"/>
  <c r="AH1515" i="2" s="1"/>
  <c r="AE1515" i="2"/>
  <c r="W1515" i="2"/>
  <c r="AG1515" i="2" s="1"/>
  <c r="K1517" i="2"/>
  <c r="BD1514" i="2" l="1"/>
  <c r="AV1514" i="2"/>
  <c r="BH1514" i="2" s="1"/>
  <c r="AB1515" i="2"/>
  <c r="BB1514" i="2"/>
  <c r="AS1515" i="2"/>
  <c r="AR1515" i="2"/>
  <c r="BC1514" i="2"/>
  <c r="S1517" i="2"/>
  <c r="AA1517" i="2"/>
  <c r="AK1517" i="2" s="1"/>
  <c r="AZ1514" i="2"/>
  <c r="BA1514" i="2"/>
  <c r="AY1514" i="2"/>
  <c r="AX1514" i="2"/>
  <c r="AT1515" i="2"/>
  <c r="BD1515" i="2" s="1"/>
  <c r="AN1515" i="2"/>
  <c r="AQ1515" i="2"/>
  <c r="AO1515" i="2"/>
  <c r="AP1515" i="2"/>
  <c r="AM1516" i="2"/>
  <c r="BG1515" i="2"/>
  <c r="L1517" i="2"/>
  <c r="N1517" i="2"/>
  <c r="V1517" i="2" s="1"/>
  <c r="P1517" i="2"/>
  <c r="X1517" i="2" s="1"/>
  <c r="AH1517" i="2" s="1"/>
  <c r="Q1517" i="2"/>
  <c r="Y1517" i="2" s="1"/>
  <c r="AI1517" i="2" s="1"/>
  <c r="R1517" i="2"/>
  <c r="Z1517" i="2" s="1"/>
  <c r="AJ1517" i="2" s="1"/>
  <c r="O1517" i="2"/>
  <c r="M1517" i="2"/>
  <c r="U1517" i="2" s="1"/>
  <c r="X1516" i="2"/>
  <c r="AH1516" i="2" s="1"/>
  <c r="AG1516" i="2"/>
  <c r="T1516" i="2"/>
  <c r="V1516" i="2"/>
  <c r="AF1516" i="2" s="1"/>
  <c r="U1516" i="2"/>
  <c r="AE1516" i="2" s="1"/>
  <c r="K1518" i="2"/>
  <c r="AB1516" i="2" l="1"/>
  <c r="AV1515" i="2"/>
  <c r="BH1515" i="2" s="1"/>
  <c r="BB1515" i="2"/>
  <c r="AS1516" i="2"/>
  <c r="AR1516" i="2"/>
  <c r="BC1515" i="2"/>
  <c r="S1518" i="2"/>
  <c r="AA1518" i="2"/>
  <c r="AK1518" i="2" s="1"/>
  <c r="BA1515" i="2"/>
  <c r="AY1515" i="2"/>
  <c r="AZ1515" i="2"/>
  <c r="AT1516" i="2"/>
  <c r="AN1516" i="2"/>
  <c r="AQ1516" i="2"/>
  <c r="AM1517" i="2"/>
  <c r="AO1516" i="2"/>
  <c r="AP1516" i="2"/>
  <c r="BG1516" i="2"/>
  <c r="AX1515" i="2"/>
  <c r="L1518" i="2"/>
  <c r="T1518" i="2" s="1"/>
  <c r="N1518" i="2"/>
  <c r="V1518" i="2" s="1"/>
  <c r="P1518" i="2"/>
  <c r="Q1518" i="2"/>
  <c r="Y1518" i="2" s="1"/>
  <c r="AI1518" i="2" s="1"/>
  <c r="O1518" i="2"/>
  <c r="R1518" i="2"/>
  <c r="Z1518" i="2" s="1"/>
  <c r="AJ1518" i="2" s="1"/>
  <c r="M1518" i="2"/>
  <c r="U1518" i="2" s="1"/>
  <c r="AD1516" i="2"/>
  <c r="AF1517" i="2"/>
  <c r="AE1517" i="2"/>
  <c r="T1517" i="2"/>
  <c r="W1517" i="2"/>
  <c r="AG1517" i="2" s="1"/>
  <c r="K1519" i="2"/>
  <c r="BD1516" i="2" l="1"/>
  <c r="AB1517" i="2"/>
  <c r="AV1516" i="2"/>
  <c r="BH1516" i="2" s="1"/>
  <c r="BB1516" i="2"/>
  <c r="AS1517" i="2"/>
  <c r="AR1517" i="2"/>
  <c r="BC1516" i="2"/>
  <c r="S1519" i="2"/>
  <c r="AA1519" i="2"/>
  <c r="AK1519" i="2" s="1"/>
  <c r="AZ1516" i="2"/>
  <c r="BA1516" i="2"/>
  <c r="AY1516" i="2"/>
  <c r="AX1516" i="2"/>
  <c r="AT1517" i="2"/>
  <c r="AO1517" i="2"/>
  <c r="AP1517" i="2"/>
  <c r="AM1518" i="2"/>
  <c r="AN1517" i="2"/>
  <c r="AQ1517" i="2"/>
  <c r="BG1517" i="2"/>
  <c r="L1519" i="2"/>
  <c r="T1519" i="2" s="1"/>
  <c r="N1519" i="2"/>
  <c r="V1519" i="2" s="1"/>
  <c r="AF1519" i="2" s="1"/>
  <c r="P1519" i="2"/>
  <c r="Q1519" i="2"/>
  <c r="Y1519" i="2" s="1"/>
  <c r="AI1519" i="2" s="1"/>
  <c r="R1519" i="2"/>
  <c r="Z1519" i="2" s="1"/>
  <c r="AJ1519" i="2" s="1"/>
  <c r="O1519" i="2"/>
  <c r="M1519" i="2"/>
  <c r="U1519" i="2" s="1"/>
  <c r="AD1517" i="2"/>
  <c r="AD1518" i="2"/>
  <c r="AF1518" i="2"/>
  <c r="AE1518" i="2"/>
  <c r="X1518" i="2"/>
  <c r="AH1518" i="2" s="1"/>
  <c r="W1518" i="2"/>
  <c r="K1520" i="2"/>
  <c r="BD1517" i="2" l="1"/>
  <c r="AB1518" i="2"/>
  <c r="AV1517" i="2"/>
  <c r="BH1517" i="2" s="1"/>
  <c r="AS1518" i="2"/>
  <c r="AR1518" i="2"/>
  <c r="BB1517" i="2"/>
  <c r="BC1517" i="2"/>
  <c r="S1520" i="2"/>
  <c r="AA1520" i="2"/>
  <c r="AK1520" i="2" s="1"/>
  <c r="AT1518" i="2"/>
  <c r="AQ1518" i="2"/>
  <c r="AM1519" i="2"/>
  <c r="AO1518" i="2"/>
  <c r="AP1518" i="2"/>
  <c r="AN1518" i="2"/>
  <c r="BG1518" i="2"/>
  <c r="AZ1517" i="2"/>
  <c r="BA1517" i="2"/>
  <c r="AY1517" i="2"/>
  <c r="AX1517" i="2"/>
  <c r="L1520" i="2"/>
  <c r="N1520" i="2"/>
  <c r="P1520" i="2"/>
  <c r="Q1520" i="2"/>
  <c r="Y1520" i="2" s="1"/>
  <c r="AI1520" i="2" s="1"/>
  <c r="R1520" i="2"/>
  <c r="Z1520" i="2" s="1"/>
  <c r="AJ1520" i="2" s="1"/>
  <c r="O1520" i="2"/>
  <c r="W1520" i="2" s="1"/>
  <c r="M1520" i="2"/>
  <c r="AD1519" i="2"/>
  <c r="AG1518" i="2"/>
  <c r="X1519" i="2"/>
  <c r="AH1519" i="2" s="1"/>
  <c r="AE1519" i="2"/>
  <c r="W1519" i="2"/>
  <c r="AG1519" i="2" s="1"/>
  <c r="K1521" i="2"/>
  <c r="AV1518" i="2" l="1"/>
  <c r="BH1518" i="2" s="1"/>
  <c r="AB1519" i="2"/>
  <c r="AS1519" i="2"/>
  <c r="AR1519" i="2"/>
  <c r="BD1518" i="2"/>
  <c r="BB1518" i="2"/>
  <c r="BC1518" i="2"/>
  <c r="S1521" i="2"/>
  <c r="AA1521" i="2"/>
  <c r="AK1521" i="2"/>
  <c r="AY1518" i="2"/>
  <c r="AT1519" i="2"/>
  <c r="AO1519" i="2"/>
  <c r="AP1519" i="2"/>
  <c r="AM1520" i="2"/>
  <c r="AN1519" i="2"/>
  <c r="AQ1519" i="2"/>
  <c r="BG1519" i="2"/>
  <c r="AX1518" i="2"/>
  <c r="BA1518" i="2"/>
  <c r="AZ1518" i="2"/>
  <c r="L1521" i="2"/>
  <c r="T1521" i="2" s="1"/>
  <c r="N1521" i="2"/>
  <c r="V1521" i="2" s="1"/>
  <c r="AF1521" i="2" s="1"/>
  <c r="P1521" i="2"/>
  <c r="Q1521" i="2"/>
  <c r="Y1521" i="2" s="1"/>
  <c r="AI1521" i="2" s="1"/>
  <c r="R1521" i="2"/>
  <c r="Z1521" i="2" s="1"/>
  <c r="AJ1521" i="2" s="1"/>
  <c r="O1521" i="2"/>
  <c r="M1521" i="2"/>
  <c r="U1521" i="2" s="1"/>
  <c r="X1520" i="2"/>
  <c r="AH1520" i="2" s="1"/>
  <c r="AG1520" i="2"/>
  <c r="T1520" i="2"/>
  <c r="V1520" i="2"/>
  <c r="AF1520" i="2" s="1"/>
  <c r="U1520" i="2"/>
  <c r="AE1520" i="2" s="1"/>
  <c r="K1522" i="2"/>
  <c r="BD1519" i="2" l="1"/>
  <c r="AV1519" i="2"/>
  <c r="BH1519" i="2" s="1"/>
  <c r="AB1520" i="2"/>
  <c r="AS1520" i="2"/>
  <c r="AR1520" i="2"/>
  <c r="BB1519" i="2"/>
  <c r="BC1519" i="2"/>
  <c r="S1522" i="2"/>
  <c r="AA1522" i="2"/>
  <c r="AK1522" i="2" s="1"/>
  <c r="AT1520" i="2"/>
  <c r="AO1520" i="2"/>
  <c r="AP1520" i="2"/>
  <c r="AM1521" i="2"/>
  <c r="AN1520" i="2"/>
  <c r="AQ1520" i="2"/>
  <c r="BG1520" i="2"/>
  <c r="AZ1519" i="2"/>
  <c r="BA1519" i="2"/>
  <c r="AY1519" i="2"/>
  <c r="AX1519" i="2"/>
  <c r="L1522" i="2"/>
  <c r="N1522" i="2"/>
  <c r="P1522" i="2"/>
  <c r="Q1522" i="2"/>
  <c r="Y1522" i="2" s="1"/>
  <c r="AI1522" i="2" s="1"/>
  <c r="O1522" i="2"/>
  <c r="W1522" i="2" s="1"/>
  <c r="R1522" i="2"/>
  <c r="Z1522" i="2" s="1"/>
  <c r="AJ1522" i="2" s="1"/>
  <c r="M1522" i="2"/>
  <c r="AD1521" i="2"/>
  <c r="AD1520" i="2"/>
  <c r="X1521" i="2"/>
  <c r="AH1521" i="2" s="1"/>
  <c r="AE1521" i="2"/>
  <c r="W1521" i="2"/>
  <c r="AG1521" i="2" s="1"/>
  <c r="K1523" i="2"/>
  <c r="AV1520" i="2" l="1"/>
  <c r="BH1520" i="2" s="1"/>
  <c r="AB1521" i="2"/>
  <c r="AS1521" i="2"/>
  <c r="AR1521" i="2"/>
  <c r="BD1520" i="2"/>
  <c r="BB1520" i="2"/>
  <c r="BC1520" i="2"/>
  <c r="S1523" i="2"/>
  <c r="AA1523" i="2"/>
  <c r="AK1523" i="2" s="1"/>
  <c r="AZ1520" i="2"/>
  <c r="BA1520" i="2"/>
  <c r="AY1520" i="2"/>
  <c r="AX1520" i="2"/>
  <c r="AT1521" i="2"/>
  <c r="AO1521" i="2"/>
  <c r="AP1521" i="2"/>
  <c r="AM1522" i="2"/>
  <c r="AN1521" i="2"/>
  <c r="AQ1521" i="2"/>
  <c r="BG1521" i="2"/>
  <c r="L1523" i="2"/>
  <c r="N1523" i="2"/>
  <c r="V1523" i="2" s="1"/>
  <c r="AF1523" i="2" s="1"/>
  <c r="P1523" i="2"/>
  <c r="Q1523" i="2"/>
  <c r="Y1523" i="2" s="1"/>
  <c r="AI1523" i="2" s="1"/>
  <c r="R1523" i="2"/>
  <c r="Z1523" i="2" s="1"/>
  <c r="AJ1523" i="2" s="1"/>
  <c r="O1523" i="2"/>
  <c r="M1523" i="2"/>
  <c r="U1523" i="2" s="1"/>
  <c r="X1522" i="2"/>
  <c r="AH1522" i="2" s="1"/>
  <c r="AG1522" i="2"/>
  <c r="T1522" i="2"/>
  <c r="V1522" i="2"/>
  <c r="AF1522" i="2" s="1"/>
  <c r="U1522" i="2"/>
  <c r="AE1522" i="2" s="1"/>
  <c r="K1524" i="2"/>
  <c r="AB1522" i="2" l="1"/>
  <c r="AV1521" i="2"/>
  <c r="BH1521" i="2" s="1"/>
  <c r="AS1522" i="2"/>
  <c r="AR1522" i="2"/>
  <c r="BD1521" i="2"/>
  <c r="BB1521" i="2"/>
  <c r="BC1521" i="2"/>
  <c r="S1524" i="2"/>
  <c r="AA1524" i="2"/>
  <c r="AK1524" i="2" s="1"/>
  <c r="AZ1521" i="2"/>
  <c r="AT1522" i="2"/>
  <c r="AM1523" i="2"/>
  <c r="AN1522" i="2"/>
  <c r="AQ1522" i="2"/>
  <c r="AO1522" i="2"/>
  <c r="AP1522" i="2"/>
  <c r="BG1522" i="2"/>
  <c r="BA1521" i="2"/>
  <c r="AY1521" i="2"/>
  <c r="AX1521" i="2"/>
  <c r="L1524" i="2"/>
  <c r="N1524" i="2"/>
  <c r="P1524" i="2"/>
  <c r="X1524" i="2" s="1"/>
  <c r="Q1524" i="2"/>
  <c r="Y1524" i="2" s="1"/>
  <c r="AI1524" i="2" s="1"/>
  <c r="R1524" i="2"/>
  <c r="Z1524" i="2" s="1"/>
  <c r="AJ1524" i="2" s="1"/>
  <c r="O1524" i="2"/>
  <c r="M1524" i="2"/>
  <c r="AD1522" i="2"/>
  <c r="X1523" i="2"/>
  <c r="AH1523" i="2" s="1"/>
  <c r="AE1523" i="2"/>
  <c r="T1523" i="2"/>
  <c r="W1523" i="2"/>
  <c r="AG1523" i="2" s="1"/>
  <c r="K1525" i="2"/>
  <c r="AB1523" i="2" l="1"/>
  <c r="AV1522" i="2"/>
  <c r="BH1522" i="2" s="1"/>
  <c r="AR1523" i="2"/>
  <c r="AS1523" i="2"/>
  <c r="BD1522" i="2"/>
  <c r="BB1522" i="2"/>
  <c r="BC1522" i="2"/>
  <c r="S1525" i="2"/>
  <c r="AA1525" i="2"/>
  <c r="AK1525" i="2" s="1"/>
  <c r="AZ1522" i="2"/>
  <c r="BA1522" i="2"/>
  <c r="AY1522" i="2"/>
  <c r="AX1522" i="2"/>
  <c r="AT1523" i="2"/>
  <c r="AN1523" i="2"/>
  <c r="AQ1523" i="2"/>
  <c r="AO1523" i="2"/>
  <c r="AP1523" i="2"/>
  <c r="AM1524" i="2"/>
  <c r="BG1523" i="2"/>
  <c r="L1525" i="2"/>
  <c r="T1525" i="2" s="1"/>
  <c r="N1525" i="2"/>
  <c r="P1525" i="2"/>
  <c r="Q1525" i="2"/>
  <c r="Y1525" i="2" s="1"/>
  <c r="AI1525" i="2" s="1"/>
  <c r="R1525" i="2"/>
  <c r="Z1525" i="2" s="1"/>
  <c r="AJ1525" i="2" s="1"/>
  <c r="O1525" i="2"/>
  <c r="W1525" i="2" s="1"/>
  <c r="M1525" i="2"/>
  <c r="AD1523" i="2"/>
  <c r="W1524" i="2"/>
  <c r="AG1524" i="2" s="1"/>
  <c r="AH1524" i="2"/>
  <c r="T1524" i="2"/>
  <c r="V1524" i="2"/>
  <c r="U1524" i="2"/>
  <c r="AE1524" i="2" s="1"/>
  <c r="K1526" i="2"/>
  <c r="AV1523" i="2" l="1"/>
  <c r="BH1523" i="2" s="1"/>
  <c r="AB1524" i="2"/>
  <c r="BD1523" i="2"/>
  <c r="BC1523" i="2"/>
  <c r="AS1524" i="2"/>
  <c r="AR1524" i="2"/>
  <c r="BB1523" i="2"/>
  <c r="S1526" i="2"/>
  <c r="AA1526" i="2"/>
  <c r="AK1526" i="2" s="1"/>
  <c r="AZ1523" i="2"/>
  <c r="AY1523" i="2"/>
  <c r="BA1523" i="2"/>
  <c r="AT1524" i="2"/>
  <c r="BD1524" i="2" s="1"/>
  <c r="AM1525" i="2"/>
  <c r="AN1524" i="2"/>
  <c r="AQ1524" i="2"/>
  <c r="AO1524" i="2"/>
  <c r="AP1524" i="2"/>
  <c r="BG1524" i="2"/>
  <c r="AX1523" i="2"/>
  <c r="L1526" i="2"/>
  <c r="T1526" i="2" s="1"/>
  <c r="N1526" i="2"/>
  <c r="V1526" i="2" s="1"/>
  <c r="P1526" i="2"/>
  <c r="Q1526" i="2"/>
  <c r="Y1526" i="2" s="1"/>
  <c r="AI1526" i="2" s="1"/>
  <c r="O1526" i="2"/>
  <c r="R1526" i="2"/>
  <c r="Z1526" i="2" s="1"/>
  <c r="AJ1526" i="2" s="1"/>
  <c r="M1526" i="2"/>
  <c r="U1526" i="2" s="1"/>
  <c r="AD1524" i="2"/>
  <c r="AD1525" i="2"/>
  <c r="AF1524" i="2"/>
  <c r="AG1525" i="2"/>
  <c r="X1525" i="2"/>
  <c r="AH1525" i="2" s="1"/>
  <c r="V1525" i="2"/>
  <c r="AF1525" i="2" s="1"/>
  <c r="U1525" i="2"/>
  <c r="AE1525" i="2" s="1"/>
  <c r="K1527" i="2"/>
  <c r="BC1524" i="2" l="1"/>
  <c r="BB1524" i="2"/>
  <c r="AV1524" i="2"/>
  <c r="BH1524" i="2" s="1"/>
  <c r="AB1525" i="2"/>
  <c r="AS1525" i="2"/>
  <c r="AR1525" i="2"/>
  <c r="S1527" i="2"/>
  <c r="AA1527" i="2"/>
  <c r="AK1527" i="2" s="1"/>
  <c r="AZ1524" i="2"/>
  <c r="AY1524" i="2"/>
  <c r="AT1525" i="2"/>
  <c r="AO1525" i="2"/>
  <c r="AP1525" i="2"/>
  <c r="AM1526" i="2"/>
  <c r="AN1525" i="2"/>
  <c r="AQ1525" i="2"/>
  <c r="BG1525" i="2"/>
  <c r="BA1524" i="2"/>
  <c r="AX1524" i="2"/>
  <c r="L1527" i="2"/>
  <c r="N1527" i="2"/>
  <c r="V1527" i="2" s="1"/>
  <c r="P1527" i="2"/>
  <c r="X1527" i="2" s="1"/>
  <c r="AH1527" i="2" s="1"/>
  <c r="Q1527" i="2"/>
  <c r="Y1527" i="2" s="1"/>
  <c r="AI1527" i="2" s="1"/>
  <c r="R1527" i="2"/>
  <c r="Z1527" i="2" s="1"/>
  <c r="AJ1527" i="2" s="1"/>
  <c r="O1527" i="2"/>
  <c r="M1527" i="2"/>
  <c r="U1527" i="2" s="1"/>
  <c r="AD1526" i="2"/>
  <c r="AF1526" i="2"/>
  <c r="AE1526" i="2"/>
  <c r="X1526" i="2"/>
  <c r="AH1526" i="2" s="1"/>
  <c r="W1526" i="2"/>
  <c r="AG1526" i="2" s="1"/>
  <c r="K1528" i="2"/>
  <c r="AB1526" i="2" l="1"/>
  <c r="AV1525" i="2"/>
  <c r="BH1525" i="2" s="1"/>
  <c r="AR1526" i="2"/>
  <c r="AS1526" i="2"/>
  <c r="BD1525" i="2"/>
  <c r="BB1525" i="2"/>
  <c r="BC1525" i="2"/>
  <c r="S1528" i="2"/>
  <c r="AA1528" i="2"/>
  <c r="AK1528" i="2"/>
  <c r="AT1526" i="2"/>
  <c r="AN1526" i="2"/>
  <c r="AQ1526" i="2"/>
  <c r="AM1527" i="2"/>
  <c r="AO1526" i="2"/>
  <c r="AP1526" i="2"/>
  <c r="BG1526" i="2"/>
  <c r="AZ1525" i="2"/>
  <c r="BA1525" i="2"/>
  <c r="AY1525" i="2"/>
  <c r="AX1525" i="2"/>
  <c r="L1528" i="2"/>
  <c r="T1528" i="2" s="1"/>
  <c r="N1528" i="2"/>
  <c r="V1528" i="2" s="1"/>
  <c r="P1528" i="2"/>
  <c r="Q1528" i="2"/>
  <c r="Y1528" i="2" s="1"/>
  <c r="AI1528" i="2" s="1"/>
  <c r="R1528" i="2"/>
  <c r="Z1528" i="2" s="1"/>
  <c r="AJ1528" i="2" s="1"/>
  <c r="O1528" i="2"/>
  <c r="M1528" i="2"/>
  <c r="U1528" i="2" s="1"/>
  <c r="AF1527" i="2"/>
  <c r="AE1527" i="2"/>
  <c r="T1527" i="2"/>
  <c r="W1527" i="2"/>
  <c r="AG1527" i="2" s="1"/>
  <c r="K1529" i="2"/>
  <c r="BC1526" i="2" l="1"/>
  <c r="BD1526" i="2"/>
  <c r="AV1526" i="2"/>
  <c r="BH1526" i="2" s="1"/>
  <c r="AB1527" i="2"/>
  <c r="AS1527" i="2"/>
  <c r="AR1527" i="2"/>
  <c r="BB1526" i="2"/>
  <c r="S1529" i="2"/>
  <c r="AA1529" i="2"/>
  <c r="AK1529" i="2" s="1"/>
  <c r="AT1527" i="2"/>
  <c r="AO1527" i="2"/>
  <c r="AP1527" i="2"/>
  <c r="AM1528" i="2"/>
  <c r="AN1527" i="2"/>
  <c r="AQ1527" i="2"/>
  <c r="BG1527" i="2"/>
  <c r="BA1526" i="2"/>
  <c r="AZ1526" i="2"/>
  <c r="AX1526" i="2"/>
  <c r="AY1526" i="2"/>
  <c r="L1529" i="2"/>
  <c r="T1529" i="2" s="1"/>
  <c r="N1529" i="2"/>
  <c r="V1529" i="2" s="1"/>
  <c r="AF1529" i="2" s="1"/>
  <c r="P1529" i="2"/>
  <c r="Q1529" i="2"/>
  <c r="Y1529" i="2" s="1"/>
  <c r="AI1529" i="2" s="1"/>
  <c r="R1529" i="2"/>
  <c r="Z1529" i="2" s="1"/>
  <c r="AJ1529" i="2" s="1"/>
  <c r="O1529" i="2"/>
  <c r="M1529" i="2"/>
  <c r="U1529" i="2" s="1"/>
  <c r="AD1527" i="2"/>
  <c r="AD1528" i="2"/>
  <c r="AF1528" i="2"/>
  <c r="AE1528" i="2"/>
  <c r="X1528" i="2"/>
  <c r="AH1528" i="2" s="1"/>
  <c r="W1528" i="2"/>
  <c r="K1530" i="2"/>
  <c r="AV1527" i="2" l="1"/>
  <c r="BH1527" i="2" s="1"/>
  <c r="AB1528" i="2"/>
  <c r="AR1528" i="2"/>
  <c r="AS1528" i="2"/>
  <c r="BB1527" i="2"/>
  <c r="BD1527" i="2"/>
  <c r="BC1527" i="2"/>
  <c r="S1530" i="2"/>
  <c r="AA1530" i="2"/>
  <c r="AK1530" i="2" s="1"/>
  <c r="AT1528" i="2"/>
  <c r="AO1528" i="2"/>
  <c r="AP1528" i="2"/>
  <c r="AN1528" i="2"/>
  <c r="AM1529" i="2"/>
  <c r="AQ1528" i="2"/>
  <c r="BG1528" i="2"/>
  <c r="AZ1527" i="2"/>
  <c r="BA1527" i="2"/>
  <c r="AY1527" i="2"/>
  <c r="AX1527" i="2"/>
  <c r="L1530" i="2"/>
  <c r="N1530" i="2"/>
  <c r="P1530" i="2"/>
  <c r="Q1530" i="2"/>
  <c r="Y1530" i="2" s="1"/>
  <c r="AI1530" i="2" s="1"/>
  <c r="O1530" i="2"/>
  <c r="W1530" i="2" s="1"/>
  <c r="R1530" i="2"/>
  <c r="Z1530" i="2" s="1"/>
  <c r="AJ1530" i="2" s="1"/>
  <c r="M1530" i="2"/>
  <c r="AD1529" i="2"/>
  <c r="AG1528" i="2"/>
  <c r="X1529" i="2"/>
  <c r="AH1529" i="2" s="1"/>
  <c r="AE1529" i="2"/>
  <c r="W1529" i="2"/>
  <c r="AG1529" i="2" s="1"/>
  <c r="K1531" i="2"/>
  <c r="BD1528" i="2" l="1"/>
  <c r="AV1528" i="2"/>
  <c r="AB1529" i="2"/>
  <c r="BC1528" i="2"/>
  <c r="AR1529" i="2"/>
  <c r="AS1529" i="2"/>
  <c r="BB1528" i="2"/>
  <c r="S1531" i="2"/>
  <c r="AA1531" i="2"/>
  <c r="AK1531" i="2" s="1"/>
  <c r="AZ1528" i="2"/>
  <c r="BA1528" i="2"/>
  <c r="AY1528" i="2"/>
  <c r="AX1528" i="2"/>
  <c r="BH1528" i="2"/>
  <c r="AT1529" i="2"/>
  <c r="AQ1529" i="2"/>
  <c r="AO1529" i="2"/>
  <c r="AP1529" i="2"/>
  <c r="AM1530" i="2"/>
  <c r="AN1529" i="2"/>
  <c r="BG1529" i="2"/>
  <c r="L1531" i="2"/>
  <c r="T1531" i="2" s="1"/>
  <c r="N1531" i="2"/>
  <c r="V1531" i="2" s="1"/>
  <c r="P1531" i="2"/>
  <c r="Q1531" i="2"/>
  <c r="Y1531" i="2" s="1"/>
  <c r="AI1531" i="2" s="1"/>
  <c r="O1531" i="2"/>
  <c r="R1531" i="2"/>
  <c r="Z1531" i="2" s="1"/>
  <c r="AJ1531" i="2" s="1"/>
  <c r="M1531" i="2"/>
  <c r="U1531" i="2" s="1"/>
  <c r="X1530" i="2"/>
  <c r="AH1530" i="2" s="1"/>
  <c r="AG1530" i="2"/>
  <c r="T1530" i="2"/>
  <c r="V1530" i="2"/>
  <c r="AF1530" i="2" s="1"/>
  <c r="U1530" i="2"/>
  <c r="AE1530" i="2" s="1"/>
  <c r="K1532" i="2"/>
  <c r="AV1529" i="2" l="1"/>
  <c r="BH1529" i="2" s="1"/>
  <c r="AB1530" i="2"/>
  <c r="BC1529" i="2"/>
  <c r="AR1530" i="2"/>
  <c r="AS1530" i="2"/>
  <c r="BB1529" i="2"/>
  <c r="BD1529" i="2"/>
  <c r="S1532" i="2"/>
  <c r="AA1532" i="2"/>
  <c r="AK1532" i="2" s="1"/>
  <c r="BA1529" i="2"/>
  <c r="AZ1529" i="2"/>
  <c r="AY1529" i="2"/>
  <c r="AX1529" i="2"/>
  <c r="AT1530" i="2"/>
  <c r="AN1530" i="2"/>
  <c r="AM1531" i="2"/>
  <c r="AQ1530" i="2"/>
  <c r="AO1530" i="2"/>
  <c r="AP1530" i="2"/>
  <c r="BG1530" i="2"/>
  <c r="L1532" i="2"/>
  <c r="N1532" i="2"/>
  <c r="P1532" i="2"/>
  <c r="Q1532" i="2"/>
  <c r="Y1532" i="2" s="1"/>
  <c r="AI1532" i="2" s="1"/>
  <c r="R1532" i="2"/>
  <c r="Z1532" i="2" s="1"/>
  <c r="AJ1532" i="2" s="1"/>
  <c r="O1532" i="2"/>
  <c r="W1532" i="2" s="1"/>
  <c r="M1532" i="2"/>
  <c r="AD1531" i="2"/>
  <c r="AD1530" i="2"/>
  <c r="X1531" i="2"/>
  <c r="AH1531" i="2" s="1"/>
  <c r="AF1531" i="2"/>
  <c r="AE1531" i="2"/>
  <c r="W1531" i="2"/>
  <c r="AG1531" i="2" s="1"/>
  <c r="K1533" i="2"/>
  <c r="AV1530" i="2" l="1"/>
  <c r="BH1530" i="2" s="1"/>
  <c r="AB1531" i="2"/>
  <c r="AS1531" i="2"/>
  <c r="AR1531" i="2"/>
  <c r="BC1530" i="2"/>
  <c r="BD1530" i="2"/>
  <c r="BB1530" i="2"/>
  <c r="S1533" i="2"/>
  <c r="AA1533" i="2"/>
  <c r="AK1533" i="2" s="1"/>
  <c r="BA1530" i="2"/>
  <c r="AT1531" i="2"/>
  <c r="AM1532" i="2"/>
  <c r="AN1531" i="2"/>
  <c r="AQ1531" i="2"/>
  <c r="AO1531" i="2"/>
  <c r="AP1531" i="2"/>
  <c r="BG1531" i="2"/>
  <c r="AZ1530" i="2"/>
  <c r="AX1530" i="2"/>
  <c r="AY1530" i="2"/>
  <c r="L1533" i="2"/>
  <c r="T1533" i="2" s="1"/>
  <c r="N1533" i="2"/>
  <c r="V1533" i="2" s="1"/>
  <c r="P1533" i="2"/>
  <c r="Q1533" i="2"/>
  <c r="Y1533" i="2" s="1"/>
  <c r="AI1533" i="2" s="1"/>
  <c r="O1533" i="2"/>
  <c r="R1533" i="2"/>
  <c r="Z1533" i="2" s="1"/>
  <c r="AJ1533" i="2" s="1"/>
  <c r="M1533" i="2"/>
  <c r="U1533" i="2" s="1"/>
  <c r="X1532" i="2"/>
  <c r="AH1532" i="2" s="1"/>
  <c r="AG1532" i="2"/>
  <c r="T1532" i="2"/>
  <c r="V1532" i="2"/>
  <c r="AF1532" i="2" s="1"/>
  <c r="U1532" i="2"/>
  <c r="AE1532" i="2" s="1"/>
  <c r="K1534" i="2"/>
  <c r="AB1532" i="2" l="1"/>
  <c r="AV1531" i="2"/>
  <c r="BH1531" i="2" s="1"/>
  <c r="AS1532" i="2"/>
  <c r="AR1532" i="2"/>
  <c r="BD1531" i="2"/>
  <c r="BB1531" i="2"/>
  <c r="BC1531" i="2"/>
  <c r="S1534" i="2"/>
  <c r="AA1534" i="2"/>
  <c r="AK1534" i="2" s="1"/>
  <c r="AZ1531" i="2"/>
  <c r="AY1531" i="2"/>
  <c r="BA1531" i="2"/>
  <c r="AX1531" i="2"/>
  <c r="AT1532" i="2"/>
  <c r="AM1533" i="2"/>
  <c r="AN1532" i="2"/>
  <c r="AQ1532" i="2"/>
  <c r="AO1532" i="2"/>
  <c r="AP1532" i="2"/>
  <c r="BG1532" i="2"/>
  <c r="L1534" i="2"/>
  <c r="N1534" i="2"/>
  <c r="P1534" i="2"/>
  <c r="Q1534" i="2"/>
  <c r="Y1534" i="2" s="1"/>
  <c r="AI1534" i="2" s="1"/>
  <c r="O1534" i="2"/>
  <c r="W1534" i="2" s="1"/>
  <c r="R1534" i="2"/>
  <c r="Z1534" i="2" s="1"/>
  <c r="AJ1534" i="2" s="1"/>
  <c r="M1534" i="2"/>
  <c r="AD1533" i="2"/>
  <c r="AD1532" i="2"/>
  <c r="X1533" i="2"/>
  <c r="AH1533" i="2" s="1"/>
  <c r="AF1533" i="2"/>
  <c r="AE1533" i="2"/>
  <c r="W1533" i="2"/>
  <c r="AG1533" i="2" s="1"/>
  <c r="K1535" i="2"/>
  <c r="BD1532" i="2" l="1"/>
  <c r="AV1532" i="2"/>
  <c r="BH1532" i="2" s="1"/>
  <c r="AB1533" i="2"/>
  <c r="AS1533" i="2"/>
  <c r="AR1533" i="2"/>
  <c r="BB1532" i="2"/>
  <c r="BC1532" i="2"/>
  <c r="AZ1532" i="2"/>
  <c r="S1535" i="2"/>
  <c r="AA1535" i="2"/>
  <c r="AK1535" i="2" s="1"/>
  <c r="BA1532" i="2"/>
  <c r="AY1532" i="2"/>
  <c r="AX1532" i="2"/>
  <c r="AT1533" i="2"/>
  <c r="AO1533" i="2"/>
  <c r="AP1533" i="2"/>
  <c r="AM1534" i="2"/>
  <c r="AN1533" i="2"/>
  <c r="AQ1533" i="2"/>
  <c r="BG1533" i="2"/>
  <c r="L1535" i="2"/>
  <c r="T1535" i="2" s="1"/>
  <c r="N1535" i="2"/>
  <c r="V1535" i="2" s="1"/>
  <c r="P1535" i="2"/>
  <c r="Q1535" i="2"/>
  <c r="Y1535" i="2" s="1"/>
  <c r="AI1535" i="2" s="1"/>
  <c r="O1535" i="2"/>
  <c r="R1535" i="2"/>
  <c r="Z1535" i="2" s="1"/>
  <c r="AJ1535" i="2" s="1"/>
  <c r="M1535" i="2"/>
  <c r="U1535" i="2" s="1"/>
  <c r="X1534" i="2"/>
  <c r="AH1534" i="2" s="1"/>
  <c r="AG1534" i="2"/>
  <c r="T1534" i="2"/>
  <c r="V1534" i="2"/>
  <c r="AF1534" i="2" s="1"/>
  <c r="U1534" i="2"/>
  <c r="AE1534" i="2" s="1"/>
  <c r="K1536" i="2"/>
  <c r="AV1533" i="2" l="1"/>
  <c r="BH1533" i="2" s="1"/>
  <c r="AB1534" i="2"/>
  <c r="AS1534" i="2"/>
  <c r="AR1534" i="2"/>
  <c r="BB1533" i="2"/>
  <c r="BD1533" i="2"/>
  <c r="BC1533" i="2"/>
  <c r="S1536" i="2"/>
  <c r="AA1536" i="2"/>
  <c r="AK1536" i="2" s="1"/>
  <c r="AZ1533" i="2"/>
  <c r="AT1534" i="2"/>
  <c r="BD1534" i="2" s="1"/>
  <c r="AO1534" i="2"/>
  <c r="AP1534" i="2"/>
  <c r="AM1535" i="2"/>
  <c r="AN1534" i="2"/>
  <c r="AQ1534" i="2"/>
  <c r="BG1534" i="2"/>
  <c r="BA1533" i="2"/>
  <c r="AY1533" i="2"/>
  <c r="AX1533" i="2"/>
  <c r="L1536" i="2"/>
  <c r="N1536" i="2"/>
  <c r="P1536" i="2"/>
  <c r="Q1536" i="2"/>
  <c r="Y1536" i="2" s="1"/>
  <c r="AI1536" i="2" s="1"/>
  <c r="R1536" i="2"/>
  <c r="Z1536" i="2" s="1"/>
  <c r="AJ1536" i="2" s="1"/>
  <c r="O1536" i="2"/>
  <c r="W1536" i="2" s="1"/>
  <c r="M1536" i="2"/>
  <c r="AD1535" i="2"/>
  <c r="AD1534" i="2"/>
  <c r="X1535" i="2"/>
  <c r="AH1535" i="2" s="1"/>
  <c r="AF1535" i="2"/>
  <c r="AE1535" i="2"/>
  <c r="W1535" i="2"/>
  <c r="AG1535" i="2" s="1"/>
  <c r="K1537" i="2"/>
  <c r="AV1534" i="2" l="1"/>
  <c r="BH1534" i="2" s="1"/>
  <c r="AB1535" i="2"/>
  <c r="BB1534" i="2"/>
  <c r="AS1535" i="2"/>
  <c r="AR1535" i="2"/>
  <c r="BC1534" i="2"/>
  <c r="S1537" i="2"/>
  <c r="AA1537" i="2"/>
  <c r="AK1537" i="2" s="1"/>
  <c r="AT1535" i="2"/>
  <c r="AN1535" i="2"/>
  <c r="AQ1535" i="2"/>
  <c r="AO1535" i="2"/>
  <c r="AP1535" i="2"/>
  <c r="AM1536" i="2"/>
  <c r="BG1535" i="2"/>
  <c r="AZ1534" i="2"/>
  <c r="BA1534" i="2"/>
  <c r="AY1534" i="2"/>
  <c r="AX1534" i="2"/>
  <c r="L1537" i="2"/>
  <c r="T1537" i="2" s="1"/>
  <c r="N1537" i="2"/>
  <c r="V1537" i="2" s="1"/>
  <c r="P1537" i="2"/>
  <c r="Q1537" i="2"/>
  <c r="Y1537" i="2" s="1"/>
  <c r="AI1537" i="2" s="1"/>
  <c r="O1537" i="2"/>
  <c r="R1537" i="2"/>
  <c r="Z1537" i="2" s="1"/>
  <c r="AJ1537" i="2" s="1"/>
  <c r="M1537" i="2"/>
  <c r="U1537" i="2" s="1"/>
  <c r="X1536" i="2"/>
  <c r="AH1536" i="2" s="1"/>
  <c r="AG1536" i="2"/>
  <c r="T1536" i="2"/>
  <c r="V1536" i="2"/>
  <c r="AF1536" i="2" s="1"/>
  <c r="U1536" i="2"/>
  <c r="AE1536" i="2" s="1"/>
  <c r="K1538" i="2"/>
  <c r="AB1536" i="2" l="1"/>
  <c r="AV1535" i="2"/>
  <c r="BH1535" i="2" s="1"/>
  <c r="BB1535" i="2"/>
  <c r="AS1536" i="2"/>
  <c r="AR1536" i="2"/>
  <c r="BD1535" i="2"/>
  <c r="BC1535" i="2"/>
  <c r="S1538" i="2"/>
  <c r="AA1538" i="2"/>
  <c r="AK1538" i="2" s="1"/>
  <c r="BA1535" i="2"/>
  <c r="AT1536" i="2"/>
  <c r="AO1536" i="2"/>
  <c r="AP1536" i="2"/>
  <c r="AM1537" i="2"/>
  <c r="AN1536" i="2"/>
  <c r="AQ1536" i="2"/>
  <c r="BG1536" i="2"/>
  <c r="AX1535" i="2"/>
  <c r="AZ1535" i="2"/>
  <c r="AY1535" i="2"/>
  <c r="L1538" i="2"/>
  <c r="N1538" i="2"/>
  <c r="P1538" i="2"/>
  <c r="Q1538" i="2"/>
  <c r="Y1538" i="2" s="1"/>
  <c r="AI1538" i="2" s="1"/>
  <c r="O1538" i="2"/>
  <c r="W1538" i="2" s="1"/>
  <c r="R1538" i="2"/>
  <c r="Z1538" i="2" s="1"/>
  <c r="AJ1538" i="2" s="1"/>
  <c r="M1538" i="2"/>
  <c r="AD1537" i="2"/>
  <c r="AD1536" i="2"/>
  <c r="X1537" i="2"/>
  <c r="AH1537" i="2" s="1"/>
  <c r="AF1537" i="2"/>
  <c r="AE1537" i="2"/>
  <c r="W1537" i="2"/>
  <c r="AG1537" i="2" s="1"/>
  <c r="K1539" i="2"/>
  <c r="BD1536" i="2" l="1"/>
  <c r="BC1536" i="2"/>
  <c r="BB1536" i="2"/>
  <c r="AV1536" i="2"/>
  <c r="BH1536" i="2" s="1"/>
  <c r="AB1537" i="2"/>
  <c r="AS1537" i="2"/>
  <c r="AR1537" i="2"/>
  <c r="S1539" i="2"/>
  <c r="AA1539" i="2"/>
  <c r="AK1539" i="2" s="1"/>
  <c r="AT1537" i="2"/>
  <c r="AO1537" i="2"/>
  <c r="AP1537" i="2"/>
  <c r="AM1538" i="2"/>
  <c r="AN1537" i="2"/>
  <c r="AQ1537" i="2"/>
  <c r="BG1537" i="2"/>
  <c r="AZ1536" i="2"/>
  <c r="BA1536" i="2"/>
  <c r="AY1536" i="2"/>
  <c r="AX1536" i="2"/>
  <c r="L1539" i="2"/>
  <c r="T1539" i="2" s="1"/>
  <c r="N1539" i="2"/>
  <c r="V1539" i="2" s="1"/>
  <c r="P1539" i="2"/>
  <c r="Q1539" i="2"/>
  <c r="Y1539" i="2" s="1"/>
  <c r="AI1539" i="2" s="1"/>
  <c r="O1539" i="2"/>
  <c r="R1539" i="2"/>
  <c r="Z1539" i="2" s="1"/>
  <c r="AJ1539" i="2" s="1"/>
  <c r="M1539" i="2"/>
  <c r="U1539" i="2" s="1"/>
  <c r="X1538" i="2"/>
  <c r="AH1538" i="2" s="1"/>
  <c r="AG1538" i="2"/>
  <c r="T1538" i="2"/>
  <c r="V1538" i="2"/>
  <c r="AF1538" i="2" s="1"/>
  <c r="U1538" i="2"/>
  <c r="AE1538" i="2" s="1"/>
  <c r="K1540" i="2"/>
  <c r="BD1537" i="2" l="1"/>
  <c r="AV1537" i="2"/>
  <c r="BH1537" i="2" s="1"/>
  <c r="AB1538" i="2"/>
  <c r="AR1538" i="2"/>
  <c r="AS1538" i="2"/>
  <c r="BB1537" i="2"/>
  <c r="BC1537" i="2"/>
  <c r="S1540" i="2"/>
  <c r="AA1540" i="2"/>
  <c r="AK1540" i="2" s="1"/>
  <c r="AZ1537" i="2"/>
  <c r="AY1537" i="2"/>
  <c r="BA1537" i="2"/>
  <c r="AX1537" i="2"/>
  <c r="AT1538" i="2"/>
  <c r="AN1538" i="2"/>
  <c r="AM1539" i="2"/>
  <c r="AQ1538" i="2"/>
  <c r="AO1538" i="2"/>
  <c r="AP1538" i="2"/>
  <c r="BG1538" i="2"/>
  <c r="L1540" i="2"/>
  <c r="N1540" i="2"/>
  <c r="P1540" i="2"/>
  <c r="Q1540" i="2"/>
  <c r="Y1540" i="2" s="1"/>
  <c r="AI1540" i="2" s="1"/>
  <c r="R1540" i="2"/>
  <c r="Z1540" i="2" s="1"/>
  <c r="AJ1540" i="2" s="1"/>
  <c r="O1540" i="2"/>
  <c r="W1540" i="2" s="1"/>
  <c r="M1540" i="2"/>
  <c r="AD1539" i="2"/>
  <c r="AD1538" i="2"/>
  <c r="X1539" i="2"/>
  <c r="AH1539" i="2" s="1"/>
  <c r="AF1539" i="2"/>
  <c r="AE1539" i="2"/>
  <c r="W1539" i="2"/>
  <c r="AG1539" i="2" s="1"/>
  <c r="K1541" i="2"/>
  <c r="AV1538" i="2" l="1"/>
  <c r="BH1538" i="2" s="1"/>
  <c r="AB1539" i="2"/>
  <c r="AS1539" i="2"/>
  <c r="AR1539" i="2"/>
  <c r="BC1538" i="2"/>
  <c r="BD1538" i="2"/>
  <c r="BB1538" i="2"/>
  <c r="S1541" i="2"/>
  <c r="AA1541" i="2"/>
  <c r="AK1541" i="2" s="1"/>
  <c r="AZ1538" i="2"/>
  <c r="BA1538" i="2"/>
  <c r="AT1539" i="2"/>
  <c r="AM1540" i="2"/>
  <c r="AN1539" i="2"/>
  <c r="AQ1539" i="2"/>
  <c r="AO1539" i="2"/>
  <c r="AP1539" i="2"/>
  <c r="BG1539" i="2"/>
  <c r="AX1538" i="2"/>
  <c r="AY1538" i="2"/>
  <c r="L1541" i="2"/>
  <c r="N1541" i="2"/>
  <c r="V1541" i="2" s="1"/>
  <c r="P1541" i="2"/>
  <c r="Q1541" i="2"/>
  <c r="Y1541" i="2" s="1"/>
  <c r="AI1541" i="2" s="1"/>
  <c r="O1541" i="2"/>
  <c r="R1541" i="2"/>
  <c r="Z1541" i="2" s="1"/>
  <c r="AJ1541" i="2" s="1"/>
  <c r="M1541" i="2"/>
  <c r="U1541" i="2" s="1"/>
  <c r="X1540" i="2"/>
  <c r="AH1540" i="2" s="1"/>
  <c r="AG1540" i="2"/>
  <c r="T1540" i="2"/>
  <c r="V1540" i="2"/>
  <c r="AF1540" i="2" s="1"/>
  <c r="U1540" i="2"/>
  <c r="AE1540" i="2" s="1"/>
  <c r="K1542" i="2"/>
  <c r="AV1539" i="2" l="1"/>
  <c r="BH1539" i="2" s="1"/>
  <c r="AB1540" i="2"/>
  <c r="AR1540" i="2"/>
  <c r="AS1540" i="2"/>
  <c r="BD1539" i="2"/>
  <c r="BB1539" i="2"/>
  <c r="BC1539" i="2"/>
  <c r="S1542" i="2"/>
  <c r="AA1542" i="2"/>
  <c r="AK1542" i="2" s="1"/>
  <c r="AZ1539" i="2"/>
  <c r="AY1539" i="2"/>
  <c r="BA1539" i="2"/>
  <c r="AX1539" i="2"/>
  <c r="AT1540" i="2"/>
  <c r="AN1540" i="2"/>
  <c r="AM1541" i="2"/>
  <c r="AQ1540" i="2"/>
  <c r="AO1540" i="2"/>
  <c r="AP1540" i="2"/>
  <c r="BG1540" i="2"/>
  <c r="L1542" i="2"/>
  <c r="N1542" i="2"/>
  <c r="P1542" i="2"/>
  <c r="X1542" i="2" s="1"/>
  <c r="Q1542" i="2"/>
  <c r="Y1542" i="2" s="1"/>
  <c r="AI1542" i="2" s="1"/>
  <c r="O1542" i="2"/>
  <c r="R1542" i="2"/>
  <c r="Z1542" i="2" s="1"/>
  <c r="AJ1542" i="2" s="1"/>
  <c r="M1542" i="2"/>
  <c r="AD1540" i="2"/>
  <c r="X1541" i="2"/>
  <c r="AH1541" i="2" s="1"/>
  <c r="AF1541" i="2"/>
  <c r="AE1541" i="2"/>
  <c r="T1541" i="2"/>
  <c r="W1541" i="2"/>
  <c r="AG1541" i="2" s="1"/>
  <c r="K1543" i="2"/>
  <c r="AV1540" i="2" l="1"/>
  <c r="BH1540" i="2" s="1"/>
  <c r="AB1541" i="2"/>
  <c r="AR1541" i="2"/>
  <c r="AS1541" i="2"/>
  <c r="BD1540" i="2"/>
  <c r="BC1540" i="2"/>
  <c r="BB1540" i="2"/>
  <c r="S1543" i="2"/>
  <c r="AA1543" i="2"/>
  <c r="AK1543" i="2" s="1"/>
  <c r="BA1540" i="2"/>
  <c r="AZ1540" i="2"/>
  <c r="AT1541" i="2"/>
  <c r="AM1542" i="2"/>
  <c r="AN1541" i="2"/>
  <c r="AQ1541" i="2"/>
  <c r="AO1541" i="2"/>
  <c r="AP1541" i="2"/>
  <c r="BG1541" i="2"/>
  <c r="AX1540" i="2"/>
  <c r="AY1540" i="2"/>
  <c r="L1543" i="2"/>
  <c r="T1543" i="2" s="1"/>
  <c r="N1543" i="2"/>
  <c r="P1543" i="2"/>
  <c r="Q1543" i="2"/>
  <c r="Y1543" i="2" s="1"/>
  <c r="AI1543" i="2" s="1"/>
  <c r="O1543" i="2"/>
  <c r="W1543" i="2" s="1"/>
  <c r="R1543" i="2"/>
  <c r="Z1543" i="2" s="1"/>
  <c r="AJ1543" i="2" s="1"/>
  <c r="M1543" i="2"/>
  <c r="AD1541" i="2"/>
  <c r="W1542" i="2"/>
  <c r="AG1542" i="2" s="1"/>
  <c r="AH1542" i="2"/>
  <c r="T1542" i="2"/>
  <c r="V1542" i="2"/>
  <c r="U1542" i="2"/>
  <c r="AE1542" i="2" s="1"/>
  <c r="K1544" i="2"/>
  <c r="AV1541" i="2" l="1"/>
  <c r="BH1541" i="2" s="1"/>
  <c r="AB1542" i="2"/>
  <c r="AS1542" i="2"/>
  <c r="AR1542" i="2"/>
  <c r="BD1541" i="2"/>
  <c r="BC1541" i="2"/>
  <c r="BB1541" i="2"/>
  <c r="S1544" i="2"/>
  <c r="AA1544" i="2" s="1"/>
  <c r="AK1544" i="2" s="1"/>
  <c r="AZ1541" i="2"/>
  <c r="AY1541" i="2"/>
  <c r="BA1541" i="2"/>
  <c r="AX1541" i="2"/>
  <c r="AT1542" i="2"/>
  <c r="AO1542" i="2"/>
  <c r="AP1542" i="2"/>
  <c r="AN1542" i="2"/>
  <c r="AM1543" i="2"/>
  <c r="AQ1542" i="2"/>
  <c r="BG1542" i="2"/>
  <c r="L1544" i="2"/>
  <c r="T1544" i="2" s="1"/>
  <c r="N1544" i="2"/>
  <c r="V1544" i="2" s="1"/>
  <c r="P1544" i="2"/>
  <c r="Q1544" i="2"/>
  <c r="Y1544" i="2" s="1"/>
  <c r="AI1544" i="2" s="1"/>
  <c r="R1544" i="2"/>
  <c r="Z1544" i="2" s="1"/>
  <c r="AJ1544" i="2" s="1"/>
  <c r="O1544" i="2"/>
  <c r="M1544" i="2"/>
  <c r="U1544" i="2" s="1"/>
  <c r="AD1542" i="2"/>
  <c r="AD1543" i="2"/>
  <c r="AF1542" i="2"/>
  <c r="AG1543" i="2"/>
  <c r="X1543" i="2"/>
  <c r="AH1543" i="2" s="1"/>
  <c r="V1543" i="2"/>
  <c r="AF1543" i="2" s="1"/>
  <c r="U1543" i="2"/>
  <c r="AE1543" i="2" s="1"/>
  <c r="K1545" i="2"/>
  <c r="AV1542" i="2" l="1"/>
  <c r="BH1542" i="2" s="1"/>
  <c r="AB1543" i="2"/>
  <c r="AS1543" i="2"/>
  <c r="AR1543" i="2"/>
  <c r="BB1542" i="2"/>
  <c r="BD1542" i="2"/>
  <c r="BC1542" i="2"/>
  <c r="S1545" i="2"/>
  <c r="AA1545" i="2"/>
  <c r="AK1545" i="2"/>
  <c r="AT1543" i="2"/>
  <c r="AQ1543" i="2"/>
  <c r="AO1543" i="2"/>
  <c r="AP1543" i="2"/>
  <c r="AM1544" i="2"/>
  <c r="AN1543" i="2"/>
  <c r="BG1543" i="2"/>
  <c r="AX1542" i="2"/>
  <c r="AZ1542" i="2"/>
  <c r="BA1542" i="2"/>
  <c r="AY1542" i="2"/>
  <c r="L1545" i="2"/>
  <c r="T1545" i="2" s="1"/>
  <c r="N1545" i="2"/>
  <c r="V1545" i="2" s="1"/>
  <c r="P1545" i="2"/>
  <c r="Q1545" i="2"/>
  <c r="Y1545" i="2" s="1"/>
  <c r="AI1545" i="2" s="1"/>
  <c r="O1545" i="2"/>
  <c r="R1545" i="2"/>
  <c r="Z1545" i="2" s="1"/>
  <c r="AJ1545" i="2" s="1"/>
  <c r="M1545" i="2"/>
  <c r="U1545" i="2" s="1"/>
  <c r="AD1544" i="2"/>
  <c r="AF1544" i="2"/>
  <c r="AE1544" i="2"/>
  <c r="X1544" i="2"/>
  <c r="AH1544" i="2" s="1"/>
  <c r="W1544" i="2"/>
  <c r="AG1544" i="2" s="1"/>
  <c r="K1546" i="2"/>
  <c r="BD1543" i="2" l="1"/>
  <c r="AV1543" i="2"/>
  <c r="BH1543" i="2" s="1"/>
  <c r="AB1544" i="2"/>
  <c r="AS1544" i="2"/>
  <c r="AR1544" i="2"/>
  <c r="BB1543" i="2"/>
  <c r="BC1543" i="2"/>
  <c r="S1546" i="2"/>
  <c r="AA1546" i="2"/>
  <c r="AK1546" i="2" s="1"/>
  <c r="AZ1543" i="2"/>
  <c r="AY1543" i="2"/>
  <c r="BA1543" i="2"/>
  <c r="AX1543" i="2"/>
  <c r="AT1544" i="2"/>
  <c r="AO1544" i="2"/>
  <c r="AP1544" i="2"/>
  <c r="AM1545" i="2"/>
  <c r="AQ1544" i="2"/>
  <c r="AN1544" i="2"/>
  <c r="BG1544" i="2"/>
  <c r="L1546" i="2"/>
  <c r="N1546" i="2"/>
  <c r="P1546" i="2"/>
  <c r="Q1546" i="2"/>
  <c r="Y1546" i="2" s="1"/>
  <c r="AI1546" i="2" s="1"/>
  <c r="O1546" i="2"/>
  <c r="W1546" i="2" s="1"/>
  <c r="R1546" i="2"/>
  <c r="Z1546" i="2" s="1"/>
  <c r="AJ1546" i="2" s="1"/>
  <c r="M1546" i="2"/>
  <c r="AD1545" i="2"/>
  <c r="X1545" i="2"/>
  <c r="AH1545" i="2" s="1"/>
  <c r="AF1545" i="2"/>
  <c r="AE1545" i="2"/>
  <c r="W1545" i="2"/>
  <c r="AG1545" i="2" s="1"/>
  <c r="K1547" i="2"/>
  <c r="AV1544" i="2" l="1"/>
  <c r="AB1545" i="2"/>
  <c r="AS1545" i="2"/>
  <c r="AR1545" i="2"/>
  <c r="BB1544" i="2"/>
  <c r="BD1544" i="2"/>
  <c r="BC1544" i="2"/>
  <c r="S1547" i="2"/>
  <c r="AA1547" i="2"/>
  <c r="AK1547" i="2" s="1"/>
  <c r="AZ1544" i="2"/>
  <c r="AT1545" i="2"/>
  <c r="AQ1545" i="2"/>
  <c r="AM1546" i="2"/>
  <c r="AO1545" i="2"/>
  <c r="AP1545" i="2"/>
  <c r="AN1545" i="2"/>
  <c r="BG1545" i="2"/>
  <c r="AX1544" i="2"/>
  <c r="BH1544" i="2"/>
  <c r="AY1544" i="2"/>
  <c r="BA1544" i="2"/>
  <c r="L1547" i="2"/>
  <c r="T1547" i="2" s="1"/>
  <c r="N1547" i="2"/>
  <c r="V1547" i="2" s="1"/>
  <c r="P1547" i="2"/>
  <c r="Q1547" i="2"/>
  <c r="Y1547" i="2" s="1"/>
  <c r="AI1547" i="2" s="1"/>
  <c r="O1547" i="2"/>
  <c r="R1547" i="2"/>
  <c r="Z1547" i="2" s="1"/>
  <c r="AJ1547" i="2" s="1"/>
  <c r="M1547" i="2"/>
  <c r="U1547" i="2" s="1"/>
  <c r="X1546" i="2"/>
  <c r="AH1546" i="2" s="1"/>
  <c r="AG1546" i="2"/>
  <c r="T1546" i="2"/>
  <c r="V1546" i="2"/>
  <c r="AF1546" i="2" s="1"/>
  <c r="U1546" i="2"/>
  <c r="AE1546" i="2" s="1"/>
  <c r="K1548" i="2"/>
  <c r="AV1545" i="2" l="1"/>
  <c r="BH1545" i="2" s="1"/>
  <c r="AB1546" i="2"/>
  <c r="BD1545" i="2"/>
  <c r="BB1545" i="2"/>
  <c r="AS1546" i="2"/>
  <c r="AR1546" i="2"/>
  <c r="BC1545" i="2"/>
  <c r="S1548" i="2"/>
  <c r="AA1548" i="2"/>
  <c r="AK1548" i="2" s="1"/>
  <c r="AY1545" i="2"/>
  <c r="AT1546" i="2"/>
  <c r="AO1546" i="2"/>
  <c r="AP1546" i="2"/>
  <c r="AM1547" i="2"/>
  <c r="AN1546" i="2"/>
  <c r="AQ1546" i="2"/>
  <c r="BG1546" i="2"/>
  <c r="AX1545" i="2"/>
  <c r="BA1545" i="2"/>
  <c r="AZ1545" i="2"/>
  <c r="L1548" i="2"/>
  <c r="N1548" i="2"/>
  <c r="P1548" i="2"/>
  <c r="Q1548" i="2"/>
  <c r="Y1548" i="2" s="1"/>
  <c r="AI1548" i="2" s="1"/>
  <c r="R1548" i="2"/>
  <c r="Z1548" i="2" s="1"/>
  <c r="AJ1548" i="2" s="1"/>
  <c r="O1548" i="2"/>
  <c r="W1548" i="2" s="1"/>
  <c r="M1548" i="2"/>
  <c r="AD1547" i="2"/>
  <c r="AD1546" i="2"/>
  <c r="X1547" i="2"/>
  <c r="AH1547" i="2" s="1"/>
  <c r="AF1547" i="2"/>
  <c r="AE1547" i="2"/>
  <c r="W1547" i="2"/>
  <c r="AG1547" i="2" s="1"/>
  <c r="K1549" i="2"/>
  <c r="BD1546" i="2" l="1"/>
  <c r="BB1546" i="2"/>
  <c r="BC1546" i="2"/>
  <c r="AV1546" i="2"/>
  <c r="BH1546" i="2" s="1"/>
  <c r="AB1547" i="2"/>
  <c r="AS1547" i="2"/>
  <c r="AR1547" i="2"/>
  <c r="S1549" i="2"/>
  <c r="AA1549" i="2"/>
  <c r="AK1549" i="2" s="1"/>
  <c r="AZ1546" i="2"/>
  <c r="BA1546" i="2"/>
  <c r="AY1546" i="2"/>
  <c r="AX1546" i="2"/>
  <c r="AT1547" i="2"/>
  <c r="AN1547" i="2"/>
  <c r="AM1548" i="2"/>
  <c r="AQ1547" i="2"/>
  <c r="AO1547" i="2"/>
  <c r="AP1547" i="2"/>
  <c r="BG1547" i="2"/>
  <c r="L1549" i="2"/>
  <c r="T1549" i="2" s="1"/>
  <c r="N1549" i="2"/>
  <c r="V1549" i="2" s="1"/>
  <c r="P1549" i="2"/>
  <c r="Q1549" i="2"/>
  <c r="Y1549" i="2" s="1"/>
  <c r="AI1549" i="2" s="1"/>
  <c r="O1549" i="2"/>
  <c r="R1549" i="2"/>
  <c r="Z1549" i="2" s="1"/>
  <c r="AJ1549" i="2" s="1"/>
  <c r="M1549" i="2"/>
  <c r="U1549" i="2" s="1"/>
  <c r="X1548" i="2"/>
  <c r="AH1548" i="2" s="1"/>
  <c r="AG1548" i="2"/>
  <c r="T1548" i="2"/>
  <c r="V1548" i="2"/>
  <c r="AF1548" i="2" s="1"/>
  <c r="U1548" i="2"/>
  <c r="AE1548" i="2" s="1"/>
  <c r="K1550" i="2"/>
  <c r="BB1547" i="2" l="1"/>
  <c r="BD1547" i="2"/>
  <c r="AB1548" i="2"/>
  <c r="AV1547" i="2"/>
  <c r="BH1547" i="2" s="1"/>
  <c r="AS1548" i="2"/>
  <c r="AR1548" i="2"/>
  <c r="BC1547" i="2"/>
  <c r="S1550" i="2"/>
  <c r="AA1550" i="2"/>
  <c r="AK1550" i="2" s="1"/>
  <c r="BA1547" i="2"/>
  <c r="AT1548" i="2"/>
  <c r="AO1548" i="2"/>
  <c r="AP1548" i="2"/>
  <c r="AM1549" i="2"/>
  <c r="AN1548" i="2"/>
  <c r="AQ1548" i="2"/>
  <c r="BG1548" i="2"/>
  <c r="AZ1547" i="2"/>
  <c r="AX1547" i="2"/>
  <c r="AY1547" i="2"/>
  <c r="L1550" i="2"/>
  <c r="N1550" i="2"/>
  <c r="P1550" i="2"/>
  <c r="Q1550" i="2"/>
  <c r="Y1550" i="2" s="1"/>
  <c r="AI1550" i="2" s="1"/>
  <c r="O1550" i="2"/>
  <c r="W1550" i="2" s="1"/>
  <c r="R1550" i="2"/>
  <c r="Z1550" i="2" s="1"/>
  <c r="AJ1550" i="2" s="1"/>
  <c r="M1550" i="2"/>
  <c r="AD1549" i="2"/>
  <c r="AD1548" i="2"/>
  <c r="X1549" i="2"/>
  <c r="AH1549" i="2" s="1"/>
  <c r="AF1549" i="2"/>
  <c r="AE1549" i="2"/>
  <c r="W1549" i="2"/>
  <c r="AG1549" i="2" s="1"/>
  <c r="K1551" i="2"/>
  <c r="AV1548" i="2" l="1"/>
  <c r="BH1548" i="2" s="1"/>
  <c r="AB1549" i="2"/>
  <c r="AS1549" i="2"/>
  <c r="AR1549" i="2"/>
  <c r="BD1548" i="2"/>
  <c r="BB1548" i="2"/>
  <c r="BC1548" i="2"/>
  <c r="S1551" i="2"/>
  <c r="AA1551" i="2"/>
  <c r="AK1551" i="2"/>
  <c r="AZ1548" i="2"/>
  <c r="BA1548" i="2"/>
  <c r="AY1548" i="2"/>
  <c r="AX1548" i="2"/>
  <c r="AT1549" i="2"/>
  <c r="AN1549" i="2"/>
  <c r="AM1550" i="2"/>
  <c r="AQ1549" i="2"/>
  <c r="AO1549" i="2"/>
  <c r="AP1549" i="2"/>
  <c r="BG1549" i="2"/>
  <c r="L1551" i="2"/>
  <c r="T1551" i="2" s="1"/>
  <c r="N1551" i="2"/>
  <c r="V1551" i="2" s="1"/>
  <c r="P1551" i="2"/>
  <c r="Q1551" i="2"/>
  <c r="Y1551" i="2" s="1"/>
  <c r="AI1551" i="2" s="1"/>
  <c r="O1551" i="2"/>
  <c r="R1551" i="2"/>
  <c r="Z1551" i="2" s="1"/>
  <c r="AJ1551" i="2" s="1"/>
  <c r="M1551" i="2"/>
  <c r="U1551" i="2" s="1"/>
  <c r="X1550" i="2"/>
  <c r="AH1550" i="2" s="1"/>
  <c r="AG1550" i="2"/>
  <c r="T1550" i="2"/>
  <c r="V1550" i="2"/>
  <c r="AF1550" i="2" s="1"/>
  <c r="U1550" i="2"/>
  <c r="AE1550" i="2" s="1"/>
  <c r="K1552" i="2"/>
  <c r="AV1549" i="2" l="1"/>
  <c r="BH1549" i="2" s="1"/>
  <c r="AB1550" i="2"/>
  <c r="AS1550" i="2"/>
  <c r="AR1550" i="2"/>
  <c r="BD1549" i="2"/>
  <c r="BB1549" i="2"/>
  <c r="BC1549" i="2"/>
  <c r="S1552" i="2"/>
  <c r="AA1552" i="2"/>
  <c r="AK1552" i="2"/>
  <c r="BA1549" i="2"/>
  <c r="AZ1549" i="2"/>
  <c r="AT1550" i="2"/>
  <c r="AN1550" i="2"/>
  <c r="AM1551" i="2"/>
  <c r="AQ1550" i="2"/>
  <c r="AO1550" i="2"/>
  <c r="AP1550" i="2"/>
  <c r="BG1550" i="2"/>
  <c r="AX1549" i="2"/>
  <c r="AY1549" i="2"/>
  <c r="L1552" i="2"/>
  <c r="N1552" i="2"/>
  <c r="P1552" i="2"/>
  <c r="Q1552" i="2"/>
  <c r="Y1552" i="2" s="1"/>
  <c r="AI1552" i="2" s="1"/>
  <c r="R1552" i="2"/>
  <c r="Z1552" i="2" s="1"/>
  <c r="AJ1552" i="2" s="1"/>
  <c r="O1552" i="2"/>
  <c r="W1552" i="2" s="1"/>
  <c r="M1552" i="2"/>
  <c r="AD1551" i="2"/>
  <c r="AD1550" i="2"/>
  <c r="X1551" i="2"/>
  <c r="AH1551" i="2" s="1"/>
  <c r="AF1551" i="2"/>
  <c r="AE1551" i="2"/>
  <c r="W1551" i="2"/>
  <c r="AG1551" i="2" s="1"/>
  <c r="K1553" i="2"/>
  <c r="BD1550" i="2" l="1"/>
  <c r="AV1550" i="2"/>
  <c r="BH1550" i="2" s="1"/>
  <c r="AB1551" i="2"/>
  <c r="BB1550" i="2"/>
  <c r="AR1551" i="2"/>
  <c r="AS1551" i="2"/>
  <c r="BC1550" i="2"/>
  <c r="S1553" i="2"/>
  <c r="AA1553" i="2"/>
  <c r="AK1553" i="2" s="1"/>
  <c r="BA1550" i="2"/>
  <c r="AT1551" i="2"/>
  <c r="AO1551" i="2"/>
  <c r="AP1551" i="2"/>
  <c r="AM1552" i="2"/>
  <c r="AN1551" i="2"/>
  <c r="AQ1551" i="2"/>
  <c r="BG1551" i="2"/>
  <c r="AZ1550" i="2"/>
  <c r="AX1550" i="2"/>
  <c r="AY1550" i="2"/>
  <c r="L1553" i="2"/>
  <c r="T1553" i="2" s="1"/>
  <c r="N1553" i="2"/>
  <c r="V1553" i="2" s="1"/>
  <c r="AF1553" i="2" s="1"/>
  <c r="P1553" i="2"/>
  <c r="Q1553" i="2"/>
  <c r="Y1553" i="2" s="1"/>
  <c r="AI1553" i="2" s="1"/>
  <c r="O1553" i="2"/>
  <c r="R1553" i="2"/>
  <c r="Z1553" i="2" s="1"/>
  <c r="AJ1553" i="2" s="1"/>
  <c r="M1553" i="2"/>
  <c r="U1553" i="2" s="1"/>
  <c r="X1552" i="2"/>
  <c r="AH1552" i="2" s="1"/>
  <c r="AG1552" i="2"/>
  <c r="T1552" i="2"/>
  <c r="V1552" i="2"/>
  <c r="AF1552" i="2" s="1"/>
  <c r="U1552" i="2"/>
  <c r="AE1552" i="2" s="1"/>
  <c r="K1554" i="2"/>
  <c r="AB1552" i="2" l="1"/>
  <c r="AV1551" i="2"/>
  <c r="BH1551" i="2" s="1"/>
  <c r="AS1552" i="2"/>
  <c r="AR1552" i="2"/>
  <c r="BD1551" i="2"/>
  <c r="BC1551" i="2"/>
  <c r="BB1551" i="2"/>
  <c r="S1554" i="2"/>
  <c r="AA1554" i="2"/>
  <c r="AK1554" i="2" s="1"/>
  <c r="AZ1551" i="2"/>
  <c r="BA1551" i="2"/>
  <c r="AY1551" i="2"/>
  <c r="AX1551" i="2"/>
  <c r="AT1552" i="2"/>
  <c r="AN1552" i="2"/>
  <c r="AM1553" i="2"/>
  <c r="AP1552" i="2"/>
  <c r="AQ1552" i="2"/>
  <c r="AO1552" i="2"/>
  <c r="BG1552" i="2"/>
  <c r="L1554" i="2"/>
  <c r="N1554" i="2"/>
  <c r="P1554" i="2"/>
  <c r="Q1554" i="2"/>
  <c r="Y1554" i="2" s="1"/>
  <c r="AI1554" i="2" s="1"/>
  <c r="O1554" i="2"/>
  <c r="W1554" i="2" s="1"/>
  <c r="R1554" i="2"/>
  <c r="Z1554" i="2" s="1"/>
  <c r="AJ1554" i="2" s="1"/>
  <c r="M1554" i="2"/>
  <c r="AD1553" i="2"/>
  <c r="AD1552" i="2"/>
  <c r="X1553" i="2"/>
  <c r="AH1553" i="2" s="1"/>
  <c r="AE1553" i="2"/>
  <c r="W1553" i="2"/>
  <c r="AG1553" i="2" s="1"/>
  <c r="K1555" i="2"/>
  <c r="AV1552" i="2" l="1"/>
  <c r="BH1552" i="2" s="1"/>
  <c r="AB1553" i="2"/>
  <c r="AR1553" i="2"/>
  <c r="AS1553" i="2"/>
  <c r="BD1552" i="2"/>
  <c r="BB1552" i="2"/>
  <c r="BC1552" i="2"/>
  <c r="S1555" i="2"/>
  <c r="AA1555" i="2"/>
  <c r="AK1555" i="2" s="1"/>
  <c r="AZ1552" i="2"/>
  <c r="AT1553" i="2"/>
  <c r="AO1553" i="2"/>
  <c r="AP1553" i="2"/>
  <c r="AM1554" i="2"/>
  <c r="AN1553" i="2"/>
  <c r="AQ1553" i="2"/>
  <c r="BG1553" i="2"/>
  <c r="AY1552" i="2"/>
  <c r="AX1552" i="2"/>
  <c r="BA1552" i="2"/>
  <c r="L1555" i="2"/>
  <c r="T1555" i="2" s="1"/>
  <c r="N1555" i="2"/>
  <c r="V1555" i="2" s="1"/>
  <c r="AF1555" i="2" s="1"/>
  <c r="P1555" i="2"/>
  <c r="X1555" i="2" s="1"/>
  <c r="AH1555" i="2" s="1"/>
  <c r="Q1555" i="2"/>
  <c r="Y1555" i="2" s="1"/>
  <c r="AI1555" i="2" s="1"/>
  <c r="O1555" i="2"/>
  <c r="W1555" i="2" s="1"/>
  <c r="AG1555" i="2" s="1"/>
  <c r="R1555" i="2"/>
  <c r="Z1555" i="2" s="1"/>
  <c r="AJ1555" i="2" s="1"/>
  <c r="M1555" i="2"/>
  <c r="U1555" i="2" s="1"/>
  <c r="AE1555" i="2" s="1"/>
  <c r="X1554" i="2"/>
  <c r="AH1554" i="2" s="1"/>
  <c r="AG1554" i="2"/>
  <c r="T1554" i="2"/>
  <c r="V1554" i="2"/>
  <c r="AF1554" i="2" s="1"/>
  <c r="U1554" i="2"/>
  <c r="AE1554" i="2" s="1"/>
  <c r="K1556" i="2"/>
  <c r="AB1555" i="2" l="1"/>
  <c r="AV1553" i="2"/>
  <c r="BH1553" i="2" s="1"/>
  <c r="AB1554" i="2"/>
  <c r="BC1553" i="2"/>
  <c r="BD1553" i="2"/>
  <c r="AR1554" i="2"/>
  <c r="AS1554" i="2"/>
  <c r="BB1553" i="2"/>
  <c r="S1556" i="2"/>
  <c r="AA1556" i="2"/>
  <c r="AK1556" i="2" s="1"/>
  <c r="AZ1553" i="2"/>
  <c r="BA1553" i="2"/>
  <c r="AY1553" i="2"/>
  <c r="AX1553" i="2"/>
  <c r="AT1554" i="2"/>
  <c r="AQ1554" i="2"/>
  <c r="AO1554" i="2"/>
  <c r="AP1554" i="2"/>
  <c r="AN1554" i="2"/>
  <c r="AM1555" i="2"/>
  <c r="BG1554" i="2"/>
  <c r="L1556" i="2"/>
  <c r="N1556" i="2"/>
  <c r="P1556" i="2"/>
  <c r="Q1556" i="2"/>
  <c r="Y1556" i="2" s="1"/>
  <c r="AI1556" i="2" s="1"/>
  <c r="R1556" i="2"/>
  <c r="Z1556" i="2" s="1"/>
  <c r="AJ1556" i="2" s="1"/>
  <c r="O1556" i="2"/>
  <c r="W1556" i="2" s="1"/>
  <c r="M1556" i="2"/>
  <c r="AD1554" i="2"/>
  <c r="AD1555" i="2"/>
  <c r="K1557" i="2"/>
  <c r="BD1554" i="2" l="1"/>
  <c r="BC1554" i="2"/>
  <c r="AV1554" i="2"/>
  <c r="BH1554" i="2" s="1"/>
  <c r="BB1554" i="2"/>
  <c r="AR1555" i="2"/>
  <c r="AS1555" i="2"/>
  <c r="S1557" i="2"/>
  <c r="AA1557" i="2"/>
  <c r="AK1557" i="2" s="1"/>
  <c r="AZ1554" i="2"/>
  <c r="AY1554" i="2"/>
  <c r="AT1555" i="2"/>
  <c r="AN1555" i="2"/>
  <c r="AM1556" i="2"/>
  <c r="AQ1555" i="2"/>
  <c r="AO1555" i="2"/>
  <c r="AP1555" i="2"/>
  <c r="BG1555" i="2"/>
  <c r="BA1554" i="2"/>
  <c r="AX1554" i="2"/>
  <c r="L1557" i="2"/>
  <c r="N1557" i="2"/>
  <c r="V1557" i="2" s="1"/>
  <c r="AF1557" i="2" s="1"/>
  <c r="P1557" i="2"/>
  <c r="Q1557" i="2"/>
  <c r="Y1557" i="2" s="1"/>
  <c r="AI1557" i="2" s="1"/>
  <c r="O1557" i="2"/>
  <c r="R1557" i="2"/>
  <c r="Z1557" i="2" s="1"/>
  <c r="AJ1557" i="2" s="1"/>
  <c r="M1557" i="2"/>
  <c r="U1557" i="2" s="1"/>
  <c r="X1556" i="2"/>
  <c r="AH1556" i="2" s="1"/>
  <c r="AG1556" i="2"/>
  <c r="T1556" i="2"/>
  <c r="V1556" i="2"/>
  <c r="AF1556" i="2" s="1"/>
  <c r="U1556" i="2"/>
  <c r="AE1556" i="2" s="1"/>
  <c r="K1558" i="2"/>
  <c r="AV1555" i="2" l="1"/>
  <c r="BH1555" i="2" s="1"/>
  <c r="AB1556" i="2"/>
  <c r="AS1556" i="2"/>
  <c r="AR1556" i="2"/>
  <c r="BC1555" i="2"/>
  <c r="BD1555" i="2"/>
  <c r="BB1555" i="2"/>
  <c r="S1558" i="2"/>
  <c r="AA1558" i="2"/>
  <c r="AK1558" i="2"/>
  <c r="AZ1555" i="2"/>
  <c r="AT1556" i="2"/>
  <c r="BD1556" i="2" s="1"/>
  <c r="AO1556" i="2"/>
  <c r="AP1556" i="2"/>
  <c r="AM1557" i="2"/>
  <c r="AN1556" i="2"/>
  <c r="AQ1556" i="2"/>
  <c r="BG1556" i="2"/>
  <c r="AX1555" i="2"/>
  <c r="AY1555" i="2"/>
  <c r="BA1555" i="2"/>
  <c r="L1558" i="2"/>
  <c r="N1558" i="2"/>
  <c r="P1558" i="2"/>
  <c r="X1558" i="2" s="1"/>
  <c r="Q1558" i="2"/>
  <c r="Y1558" i="2" s="1"/>
  <c r="AI1558" i="2" s="1"/>
  <c r="O1558" i="2"/>
  <c r="R1558" i="2"/>
  <c r="Z1558" i="2" s="1"/>
  <c r="AJ1558" i="2" s="1"/>
  <c r="M1558" i="2"/>
  <c r="AD1556" i="2"/>
  <c r="X1557" i="2"/>
  <c r="AH1557" i="2" s="1"/>
  <c r="AE1557" i="2"/>
  <c r="T1557" i="2"/>
  <c r="W1557" i="2"/>
  <c r="AG1557" i="2" s="1"/>
  <c r="K1559" i="2"/>
  <c r="AV1556" i="2" l="1"/>
  <c r="BH1556" i="2" s="1"/>
  <c r="AB1557" i="2"/>
  <c r="AR1557" i="2"/>
  <c r="AS1557" i="2"/>
  <c r="BB1556" i="2"/>
  <c r="BC1556" i="2"/>
  <c r="S1559" i="2"/>
  <c r="AA1559" i="2"/>
  <c r="AK1559" i="2" s="1"/>
  <c r="AT1557" i="2"/>
  <c r="AM1558" i="2"/>
  <c r="AN1557" i="2"/>
  <c r="AQ1557" i="2"/>
  <c r="AO1557" i="2"/>
  <c r="AP1557" i="2"/>
  <c r="BG1557" i="2"/>
  <c r="AZ1556" i="2"/>
  <c r="BA1556" i="2"/>
  <c r="AY1556" i="2"/>
  <c r="AX1556" i="2"/>
  <c r="L1559" i="2"/>
  <c r="T1559" i="2" s="1"/>
  <c r="N1559" i="2"/>
  <c r="V1559" i="2" s="1"/>
  <c r="AF1559" i="2" s="1"/>
  <c r="P1559" i="2"/>
  <c r="Q1559" i="2"/>
  <c r="Y1559" i="2" s="1"/>
  <c r="AI1559" i="2" s="1"/>
  <c r="O1559" i="2"/>
  <c r="W1559" i="2" s="1"/>
  <c r="R1559" i="2"/>
  <c r="Z1559" i="2" s="1"/>
  <c r="AJ1559" i="2" s="1"/>
  <c r="M1559" i="2"/>
  <c r="AD1557" i="2"/>
  <c r="W1558" i="2"/>
  <c r="AG1558" i="2" s="1"/>
  <c r="AH1558" i="2"/>
  <c r="T1558" i="2"/>
  <c r="V1558" i="2"/>
  <c r="AF1558" i="2" s="1"/>
  <c r="U1558" i="2"/>
  <c r="AE1558" i="2" s="1"/>
  <c r="K1560" i="2"/>
  <c r="AV1557" i="2" l="1"/>
  <c r="BH1557" i="2" s="1"/>
  <c r="AB1558" i="2"/>
  <c r="AR1558" i="2"/>
  <c r="AS1558" i="2"/>
  <c r="BD1557" i="2"/>
  <c r="BC1557" i="2"/>
  <c r="BB1557" i="2"/>
  <c r="S1560" i="2"/>
  <c r="AA1560" i="2"/>
  <c r="AK1560" i="2" s="1"/>
  <c r="AZ1557" i="2"/>
  <c r="BA1557" i="2"/>
  <c r="AY1557" i="2"/>
  <c r="AX1557" i="2"/>
  <c r="AT1558" i="2"/>
  <c r="AO1558" i="2"/>
  <c r="AP1558" i="2"/>
  <c r="AN1558" i="2"/>
  <c r="AQ1558" i="2"/>
  <c r="AM1559" i="2"/>
  <c r="BG1558" i="2"/>
  <c r="L1560" i="2"/>
  <c r="N1560" i="2"/>
  <c r="P1560" i="2"/>
  <c r="Q1560" i="2"/>
  <c r="Y1560" i="2" s="1"/>
  <c r="AI1560" i="2" s="1"/>
  <c r="R1560" i="2"/>
  <c r="Z1560" i="2" s="1"/>
  <c r="AJ1560" i="2" s="1"/>
  <c r="O1560" i="2"/>
  <c r="M1560" i="2"/>
  <c r="AD1558" i="2"/>
  <c r="AD1559" i="2"/>
  <c r="AG1559" i="2"/>
  <c r="X1559" i="2"/>
  <c r="AH1559" i="2" s="1"/>
  <c r="U1559" i="2"/>
  <c r="AE1559" i="2" s="1"/>
  <c r="K1561" i="2"/>
  <c r="AB1559" i="2" l="1"/>
  <c r="AV1558" i="2"/>
  <c r="BH1558" i="2" s="1"/>
  <c r="BD1558" i="2"/>
  <c r="BC1558" i="2"/>
  <c r="AR1559" i="2"/>
  <c r="AS1559" i="2"/>
  <c r="BB1558" i="2"/>
  <c r="S1561" i="2"/>
  <c r="AA1561" i="2"/>
  <c r="AK1561" i="2" s="1"/>
  <c r="BA1558" i="2"/>
  <c r="AX1558" i="2"/>
  <c r="AZ1558" i="2"/>
  <c r="AT1559" i="2"/>
  <c r="AQ1559" i="2"/>
  <c r="AM1560" i="2"/>
  <c r="AO1559" i="2"/>
  <c r="AP1559" i="2"/>
  <c r="AN1559" i="2"/>
  <c r="BG1559" i="2"/>
  <c r="AY1558" i="2"/>
  <c r="L1561" i="2"/>
  <c r="T1561" i="2" s="1"/>
  <c r="N1561" i="2"/>
  <c r="V1561" i="2" s="1"/>
  <c r="AF1561" i="2" s="1"/>
  <c r="P1561" i="2"/>
  <c r="Q1561" i="2"/>
  <c r="Y1561" i="2" s="1"/>
  <c r="AI1561" i="2" s="1"/>
  <c r="O1561" i="2"/>
  <c r="R1561" i="2"/>
  <c r="Z1561" i="2" s="1"/>
  <c r="AJ1561" i="2" s="1"/>
  <c r="M1561" i="2"/>
  <c r="T1560" i="2"/>
  <c r="V1560" i="2"/>
  <c r="U1560" i="2"/>
  <c r="AE1560" i="2" s="1"/>
  <c r="X1560" i="2"/>
  <c r="AH1560" i="2" s="1"/>
  <c r="W1560" i="2"/>
  <c r="AG1560" i="2" s="1"/>
  <c r="K1562" i="2"/>
  <c r="BC1559" i="2" l="1"/>
  <c r="AB1560" i="2"/>
  <c r="AV1559" i="2"/>
  <c r="BH1559" i="2" s="1"/>
  <c r="AS1560" i="2"/>
  <c r="AR1560" i="2"/>
  <c r="BB1559" i="2"/>
  <c r="BD1559" i="2"/>
  <c r="S1562" i="2"/>
  <c r="AA1562" i="2"/>
  <c r="AK1562" i="2" s="1"/>
  <c r="AZ1559" i="2"/>
  <c r="AT1560" i="2"/>
  <c r="AQ1560" i="2"/>
  <c r="AM1561" i="2"/>
  <c r="AO1560" i="2"/>
  <c r="AP1560" i="2"/>
  <c r="AN1560" i="2"/>
  <c r="BG1560" i="2"/>
  <c r="AX1559" i="2"/>
  <c r="BA1559" i="2"/>
  <c r="AY1559" i="2"/>
  <c r="L1562" i="2"/>
  <c r="N1562" i="2"/>
  <c r="P1562" i="2"/>
  <c r="X1562" i="2" s="1"/>
  <c r="Q1562" i="2"/>
  <c r="Y1562" i="2" s="1"/>
  <c r="AI1562" i="2" s="1"/>
  <c r="O1562" i="2"/>
  <c r="R1562" i="2"/>
  <c r="Z1562" i="2" s="1"/>
  <c r="AJ1562" i="2" s="1"/>
  <c r="M1562" i="2"/>
  <c r="AD1560" i="2"/>
  <c r="AD1561" i="2"/>
  <c r="W1561" i="2"/>
  <c r="AG1561" i="2" s="1"/>
  <c r="AF1560" i="2"/>
  <c r="X1561" i="2"/>
  <c r="AH1561" i="2" s="1"/>
  <c r="U1561" i="2"/>
  <c r="K1563" i="2"/>
  <c r="AB1561" i="2" l="1"/>
  <c r="AV1560" i="2"/>
  <c r="BH1560" i="2" s="1"/>
  <c r="AS1561" i="2"/>
  <c r="AR1561" i="2"/>
  <c r="BD1560" i="2"/>
  <c r="BB1560" i="2"/>
  <c r="BC1560" i="2"/>
  <c r="S1563" i="2"/>
  <c r="AA1563" i="2"/>
  <c r="AK1563" i="2" s="1"/>
  <c r="AY1560" i="2"/>
  <c r="AT1561" i="2"/>
  <c r="AM1562" i="2"/>
  <c r="AN1561" i="2"/>
  <c r="AQ1561" i="2"/>
  <c r="AO1561" i="2"/>
  <c r="AP1561" i="2"/>
  <c r="BG1561" i="2"/>
  <c r="AX1560" i="2"/>
  <c r="BA1560" i="2"/>
  <c r="AZ1560" i="2"/>
  <c r="L1563" i="2"/>
  <c r="T1563" i="2" s="1"/>
  <c r="N1563" i="2"/>
  <c r="V1563" i="2" s="1"/>
  <c r="AF1563" i="2" s="1"/>
  <c r="P1563" i="2"/>
  <c r="X1563" i="2" s="1"/>
  <c r="Q1563" i="2"/>
  <c r="Y1563" i="2" s="1"/>
  <c r="AI1563" i="2" s="1"/>
  <c r="O1563" i="2"/>
  <c r="R1563" i="2"/>
  <c r="Z1563" i="2" s="1"/>
  <c r="AJ1563" i="2" s="1"/>
  <c r="M1563" i="2"/>
  <c r="AE1561" i="2"/>
  <c r="W1562" i="2"/>
  <c r="AG1562" i="2" s="1"/>
  <c r="AH1562" i="2"/>
  <c r="T1562" i="2"/>
  <c r="V1562" i="2"/>
  <c r="AF1562" i="2" s="1"/>
  <c r="U1562" i="2"/>
  <c r="AE1562" i="2" s="1"/>
  <c r="K1564" i="2"/>
  <c r="AV1561" i="2" l="1"/>
  <c r="BH1561" i="2" s="1"/>
  <c r="AB1562" i="2"/>
  <c r="AR1562" i="2"/>
  <c r="AS1562" i="2"/>
  <c r="BD1561" i="2"/>
  <c r="BB1561" i="2"/>
  <c r="BC1561" i="2"/>
  <c r="S1564" i="2"/>
  <c r="AA1564" i="2"/>
  <c r="AK1564" i="2" s="1"/>
  <c r="AZ1561" i="2"/>
  <c r="BA1561" i="2"/>
  <c r="AY1561" i="2"/>
  <c r="AX1561" i="2"/>
  <c r="AT1562" i="2"/>
  <c r="AO1562" i="2"/>
  <c r="AP1562" i="2"/>
  <c r="AM1563" i="2"/>
  <c r="AN1562" i="2"/>
  <c r="AQ1562" i="2"/>
  <c r="BG1562" i="2"/>
  <c r="L1564" i="2"/>
  <c r="T1564" i="2" s="1"/>
  <c r="N1564" i="2"/>
  <c r="V1564" i="2" s="1"/>
  <c r="AF1564" i="2" s="1"/>
  <c r="P1564" i="2"/>
  <c r="X1564" i="2" s="1"/>
  <c r="AH1564" i="2" s="1"/>
  <c r="Q1564" i="2"/>
  <c r="Y1564" i="2" s="1"/>
  <c r="AI1564" i="2" s="1"/>
  <c r="R1564" i="2"/>
  <c r="Z1564" i="2" s="1"/>
  <c r="AJ1564" i="2" s="1"/>
  <c r="O1564" i="2"/>
  <c r="W1564" i="2" s="1"/>
  <c r="AG1564" i="2" s="1"/>
  <c r="M1564" i="2"/>
  <c r="AD1562" i="2"/>
  <c r="AD1563" i="2"/>
  <c r="U1563" i="2"/>
  <c r="AE1563" i="2" s="1"/>
  <c r="AH1563" i="2"/>
  <c r="W1563" i="2"/>
  <c r="AG1563" i="2" s="1"/>
  <c r="K1565" i="2"/>
  <c r="AV1562" i="2" l="1"/>
  <c r="BH1562" i="2" s="1"/>
  <c r="AB1563" i="2"/>
  <c r="AS1563" i="2"/>
  <c r="AR1563" i="2"/>
  <c r="BD1562" i="2"/>
  <c r="BC1562" i="2"/>
  <c r="BB1562" i="2"/>
  <c r="S1565" i="2"/>
  <c r="AA1565" i="2"/>
  <c r="AK1565" i="2" s="1"/>
  <c r="BA1562" i="2"/>
  <c r="AY1562" i="2"/>
  <c r="AX1562" i="2"/>
  <c r="AT1563" i="2"/>
  <c r="AN1563" i="2"/>
  <c r="AQ1563" i="2"/>
  <c r="AO1563" i="2"/>
  <c r="AP1563" i="2"/>
  <c r="AM1564" i="2"/>
  <c r="BG1563" i="2"/>
  <c r="AZ1562" i="2"/>
  <c r="L1565" i="2"/>
  <c r="N1565" i="2"/>
  <c r="P1565" i="2"/>
  <c r="X1565" i="2" s="1"/>
  <c r="AH1565" i="2" s="1"/>
  <c r="Q1565" i="2"/>
  <c r="Y1565" i="2" s="1"/>
  <c r="AI1565" i="2" s="1"/>
  <c r="O1565" i="2"/>
  <c r="R1565" i="2"/>
  <c r="Z1565" i="2" s="1"/>
  <c r="AJ1565" i="2" s="1"/>
  <c r="M1565" i="2"/>
  <c r="AD1564" i="2"/>
  <c r="U1564" i="2"/>
  <c r="AE1564" i="2" s="1"/>
  <c r="K1566" i="2"/>
  <c r="AV1563" i="2" l="1"/>
  <c r="BH1563" i="2" s="1"/>
  <c r="AB1564" i="2"/>
  <c r="AR1564" i="2"/>
  <c r="AS1564" i="2"/>
  <c r="BB1563" i="2"/>
  <c r="BD1563" i="2"/>
  <c r="BC1563" i="2"/>
  <c r="S1566" i="2"/>
  <c r="AA1566" i="2"/>
  <c r="AK1566" i="2" s="1"/>
  <c r="AZ1563" i="2"/>
  <c r="AY1563" i="2"/>
  <c r="BA1563" i="2"/>
  <c r="AT1564" i="2"/>
  <c r="AN1564" i="2"/>
  <c r="AM1565" i="2"/>
  <c r="AQ1564" i="2"/>
  <c r="AO1564" i="2"/>
  <c r="AP1564" i="2"/>
  <c r="BG1564" i="2"/>
  <c r="AX1563" i="2"/>
  <c r="L1566" i="2"/>
  <c r="T1566" i="2" s="1"/>
  <c r="N1566" i="2"/>
  <c r="P1566" i="2"/>
  <c r="X1566" i="2" s="1"/>
  <c r="Q1566" i="2"/>
  <c r="Y1566" i="2" s="1"/>
  <c r="AI1566" i="2" s="1"/>
  <c r="O1566" i="2"/>
  <c r="W1566" i="2" s="1"/>
  <c r="AG1566" i="2" s="1"/>
  <c r="R1566" i="2"/>
  <c r="Z1566" i="2" s="1"/>
  <c r="AJ1566" i="2" s="1"/>
  <c r="M1566" i="2"/>
  <c r="V1565" i="2"/>
  <c r="AF1565" i="2" s="1"/>
  <c r="U1565" i="2"/>
  <c r="AE1565" i="2" s="1"/>
  <c r="T1565" i="2"/>
  <c r="W1565" i="2"/>
  <c r="AG1565" i="2" s="1"/>
  <c r="K1567" i="2"/>
  <c r="BD1564" i="2" l="1"/>
  <c r="AV1564" i="2"/>
  <c r="AB1565" i="2"/>
  <c r="AR1565" i="2"/>
  <c r="AS1565" i="2"/>
  <c r="BC1564" i="2"/>
  <c r="BB1564" i="2"/>
  <c r="S1567" i="2"/>
  <c r="AA1567" i="2"/>
  <c r="AK1567" i="2" s="1"/>
  <c r="BA1564" i="2"/>
  <c r="AY1564" i="2"/>
  <c r="AZ1564" i="2"/>
  <c r="AX1564" i="2"/>
  <c r="BH1564" i="2"/>
  <c r="AT1565" i="2"/>
  <c r="AN1565" i="2"/>
  <c r="AQ1565" i="2"/>
  <c r="AO1565" i="2"/>
  <c r="AP1565" i="2"/>
  <c r="AM1566" i="2"/>
  <c r="BG1565" i="2"/>
  <c r="L1567" i="2"/>
  <c r="N1567" i="2"/>
  <c r="V1567" i="2" s="1"/>
  <c r="P1567" i="2"/>
  <c r="X1567" i="2" s="1"/>
  <c r="AH1567" i="2" s="1"/>
  <c r="Q1567" i="2"/>
  <c r="Y1567" i="2" s="1"/>
  <c r="AI1567" i="2" s="1"/>
  <c r="O1567" i="2"/>
  <c r="R1567" i="2"/>
  <c r="Z1567" i="2" s="1"/>
  <c r="AJ1567" i="2" s="1"/>
  <c r="M1567" i="2"/>
  <c r="U1567" i="2" s="1"/>
  <c r="AD1565" i="2"/>
  <c r="AH1566" i="2"/>
  <c r="V1566" i="2"/>
  <c r="AF1566" i="2" s="1"/>
  <c r="U1566" i="2"/>
  <c r="AD1566" i="2"/>
  <c r="K1568" i="2"/>
  <c r="AB1566" i="2" l="1"/>
  <c r="AV1565" i="2"/>
  <c r="BH1565" i="2" s="1"/>
  <c r="AS1566" i="2"/>
  <c r="AR1566" i="2"/>
  <c r="BC1565" i="2"/>
  <c r="BD1565" i="2"/>
  <c r="BB1565" i="2"/>
  <c r="S1568" i="2"/>
  <c r="AA1568" i="2"/>
  <c r="AK1568" i="2" s="1"/>
  <c r="AY1565" i="2"/>
  <c r="BA1565" i="2"/>
  <c r="AT1566" i="2"/>
  <c r="AO1566" i="2"/>
  <c r="AP1566" i="2"/>
  <c r="AM1567" i="2"/>
  <c r="AN1566" i="2"/>
  <c r="AQ1566" i="2"/>
  <c r="BG1566" i="2"/>
  <c r="AX1565" i="2"/>
  <c r="AZ1565" i="2"/>
  <c r="L1568" i="2"/>
  <c r="N1568" i="2"/>
  <c r="P1568" i="2"/>
  <c r="Q1568" i="2"/>
  <c r="Y1568" i="2" s="1"/>
  <c r="AI1568" i="2" s="1"/>
  <c r="R1568" i="2"/>
  <c r="Z1568" i="2" s="1"/>
  <c r="AJ1568" i="2" s="1"/>
  <c r="O1568" i="2"/>
  <c r="M1568" i="2"/>
  <c r="AE1566" i="2"/>
  <c r="AF1567" i="2"/>
  <c r="AE1567" i="2"/>
  <c r="T1567" i="2"/>
  <c r="W1567" i="2"/>
  <c r="AG1567" i="2" s="1"/>
  <c r="K1569" i="2"/>
  <c r="BD1566" i="2" l="1"/>
  <c r="AV1566" i="2"/>
  <c r="BH1566" i="2" s="1"/>
  <c r="AB1567" i="2"/>
  <c r="AS1567" i="2"/>
  <c r="AR1567" i="2"/>
  <c r="BB1566" i="2"/>
  <c r="BC1566" i="2"/>
  <c r="S1569" i="2"/>
  <c r="AA1569" i="2"/>
  <c r="AK1569" i="2"/>
  <c r="BA1566" i="2"/>
  <c r="AY1566" i="2"/>
  <c r="AX1566" i="2"/>
  <c r="AT1567" i="2"/>
  <c r="AQ1567" i="2"/>
  <c r="AM1568" i="2"/>
  <c r="AO1567" i="2"/>
  <c r="AP1567" i="2"/>
  <c r="AN1567" i="2"/>
  <c r="BG1567" i="2"/>
  <c r="AZ1566" i="2"/>
  <c r="L1569" i="2"/>
  <c r="T1569" i="2" s="1"/>
  <c r="N1569" i="2"/>
  <c r="V1569" i="2" s="1"/>
  <c r="AF1569" i="2" s="1"/>
  <c r="P1569" i="2"/>
  <c r="Q1569" i="2"/>
  <c r="Y1569" i="2" s="1"/>
  <c r="AI1569" i="2" s="1"/>
  <c r="O1569" i="2"/>
  <c r="R1569" i="2"/>
  <c r="Z1569" i="2" s="1"/>
  <c r="AJ1569" i="2" s="1"/>
  <c r="M1569" i="2"/>
  <c r="AD1567" i="2"/>
  <c r="T1568" i="2"/>
  <c r="V1568" i="2"/>
  <c r="U1568" i="2"/>
  <c r="AE1568" i="2" s="1"/>
  <c r="X1568" i="2"/>
  <c r="AH1568" i="2" s="1"/>
  <c r="W1568" i="2"/>
  <c r="AG1568" i="2" s="1"/>
  <c r="K1570" i="2"/>
  <c r="AB1568" i="2" l="1"/>
  <c r="AV1567" i="2"/>
  <c r="BH1567" i="2" s="1"/>
  <c r="AS1568" i="2"/>
  <c r="AR1568" i="2"/>
  <c r="BB1567" i="2"/>
  <c r="BD1567" i="2"/>
  <c r="BC1567" i="2"/>
  <c r="S1570" i="2"/>
  <c r="AA1570" i="2"/>
  <c r="AK1570" i="2" s="1"/>
  <c r="BA1567" i="2"/>
  <c r="AZ1567" i="2"/>
  <c r="AY1567" i="2"/>
  <c r="AX1567" i="2"/>
  <c r="AT1568" i="2"/>
  <c r="AO1568" i="2"/>
  <c r="AP1568" i="2"/>
  <c r="AM1569" i="2"/>
  <c r="AN1568" i="2"/>
  <c r="AQ1568" i="2"/>
  <c r="BG1568" i="2"/>
  <c r="L1570" i="2"/>
  <c r="N1570" i="2"/>
  <c r="P1570" i="2"/>
  <c r="X1570" i="2" s="1"/>
  <c r="Q1570" i="2"/>
  <c r="Y1570" i="2" s="1"/>
  <c r="AI1570" i="2" s="1"/>
  <c r="O1570" i="2"/>
  <c r="R1570" i="2"/>
  <c r="Z1570" i="2" s="1"/>
  <c r="AJ1570" i="2" s="1"/>
  <c r="M1570" i="2"/>
  <c r="AD1568" i="2"/>
  <c r="AD1569" i="2"/>
  <c r="W1569" i="2"/>
  <c r="AG1569" i="2" s="1"/>
  <c r="AF1568" i="2"/>
  <c r="X1569" i="2"/>
  <c r="AH1569" i="2" s="1"/>
  <c r="U1569" i="2"/>
  <c r="K1571" i="2"/>
  <c r="AB1569" i="2" l="1"/>
  <c r="AV1568" i="2"/>
  <c r="BH1568" i="2" s="1"/>
  <c r="AR1569" i="2"/>
  <c r="AS1569" i="2"/>
  <c r="BD1568" i="2"/>
  <c r="BB1568" i="2"/>
  <c r="BC1568" i="2"/>
  <c r="S1571" i="2"/>
  <c r="AA1571" i="2"/>
  <c r="AK1571" i="2" s="1"/>
  <c r="BA1568" i="2"/>
  <c r="AZ1568" i="2"/>
  <c r="AT1569" i="2"/>
  <c r="AO1569" i="2"/>
  <c r="AP1569" i="2"/>
  <c r="AM1570" i="2"/>
  <c r="AN1569" i="2"/>
  <c r="AQ1569" i="2"/>
  <c r="BG1569" i="2"/>
  <c r="AY1568" i="2"/>
  <c r="AX1568" i="2"/>
  <c r="L1571" i="2"/>
  <c r="T1571" i="2" s="1"/>
  <c r="N1571" i="2"/>
  <c r="V1571" i="2" s="1"/>
  <c r="AF1571" i="2" s="1"/>
  <c r="P1571" i="2"/>
  <c r="X1571" i="2" s="1"/>
  <c r="Q1571" i="2"/>
  <c r="Y1571" i="2" s="1"/>
  <c r="AI1571" i="2" s="1"/>
  <c r="O1571" i="2"/>
  <c r="R1571" i="2"/>
  <c r="Z1571" i="2" s="1"/>
  <c r="AJ1571" i="2" s="1"/>
  <c r="M1571" i="2"/>
  <c r="AE1569" i="2"/>
  <c r="W1570" i="2"/>
  <c r="AG1570" i="2" s="1"/>
  <c r="AH1570" i="2"/>
  <c r="T1570" i="2"/>
  <c r="V1570" i="2"/>
  <c r="AF1570" i="2" s="1"/>
  <c r="U1570" i="2"/>
  <c r="AE1570" i="2" s="1"/>
  <c r="K1572" i="2"/>
  <c r="BD1569" i="2" l="1"/>
  <c r="AV1569" i="2"/>
  <c r="BH1569" i="2" s="1"/>
  <c r="AB1570" i="2"/>
  <c r="AS1570" i="2"/>
  <c r="AR1570" i="2"/>
  <c r="BC1569" i="2"/>
  <c r="BB1569" i="2"/>
  <c r="S1572" i="2"/>
  <c r="AA1572" i="2"/>
  <c r="AK1572" i="2" s="1"/>
  <c r="AT1570" i="2"/>
  <c r="AQ1570" i="2"/>
  <c r="AO1570" i="2"/>
  <c r="AP1570" i="2"/>
  <c r="AM1571" i="2"/>
  <c r="AN1570" i="2"/>
  <c r="BG1570" i="2"/>
  <c r="AZ1569" i="2"/>
  <c r="BA1569" i="2"/>
  <c r="AY1569" i="2"/>
  <c r="AX1569" i="2"/>
  <c r="L1572" i="2"/>
  <c r="N1572" i="2"/>
  <c r="P1572" i="2"/>
  <c r="X1572" i="2" s="1"/>
  <c r="Q1572" i="2"/>
  <c r="Y1572" i="2" s="1"/>
  <c r="AI1572" i="2" s="1"/>
  <c r="R1572" i="2"/>
  <c r="Z1572" i="2" s="1"/>
  <c r="AJ1572" i="2" s="1"/>
  <c r="O1572" i="2"/>
  <c r="M1572" i="2"/>
  <c r="AD1570" i="2"/>
  <c r="AD1571" i="2"/>
  <c r="U1571" i="2"/>
  <c r="AE1571" i="2" s="1"/>
  <c r="AH1571" i="2"/>
  <c r="W1571" i="2"/>
  <c r="AG1571" i="2" s="1"/>
  <c r="K1573" i="2"/>
  <c r="AV1570" i="2" l="1"/>
  <c r="BH1570" i="2" s="1"/>
  <c r="AB1571" i="2"/>
  <c r="AS1571" i="2"/>
  <c r="AR1571" i="2"/>
  <c r="BD1570" i="2"/>
  <c r="BB1570" i="2"/>
  <c r="BC1570" i="2"/>
  <c r="S1573" i="2"/>
  <c r="AA1573" i="2"/>
  <c r="AK1573" i="2" s="1"/>
  <c r="AZ1570" i="2"/>
  <c r="AY1570" i="2"/>
  <c r="BA1570" i="2"/>
  <c r="AX1570" i="2"/>
  <c r="AT1571" i="2"/>
  <c r="AQ1571" i="2"/>
  <c r="AO1571" i="2"/>
  <c r="AP1571" i="2"/>
  <c r="AM1572" i="2"/>
  <c r="AN1571" i="2"/>
  <c r="BG1571" i="2"/>
  <c r="L1573" i="2"/>
  <c r="N1573" i="2"/>
  <c r="P1573" i="2"/>
  <c r="X1573" i="2" s="1"/>
  <c r="AH1573" i="2" s="1"/>
  <c r="Q1573" i="2"/>
  <c r="Y1573" i="2" s="1"/>
  <c r="AI1573" i="2" s="1"/>
  <c r="O1573" i="2"/>
  <c r="W1573" i="2" s="1"/>
  <c r="R1573" i="2"/>
  <c r="Z1573" i="2" s="1"/>
  <c r="AJ1573" i="2" s="1"/>
  <c r="M1573" i="2"/>
  <c r="W1572" i="2"/>
  <c r="AG1572" i="2" s="1"/>
  <c r="AH1572" i="2"/>
  <c r="T1572" i="2"/>
  <c r="V1572" i="2"/>
  <c r="U1572" i="2"/>
  <c r="AE1572" i="2" s="1"/>
  <c r="K1574" i="2"/>
  <c r="AV1571" i="2" l="1"/>
  <c r="BH1571" i="2" s="1"/>
  <c r="AB1572" i="2"/>
  <c r="AS1572" i="2"/>
  <c r="AR1572" i="2"/>
  <c r="BD1571" i="2"/>
  <c r="BB1571" i="2"/>
  <c r="BC1571" i="2"/>
  <c r="S1574" i="2"/>
  <c r="AA1574" i="2"/>
  <c r="AK1574" i="2" s="1"/>
  <c r="BA1571" i="2"/>
  <c r="AZ1571" i="2"/>
  <c r="AY1571" i="2"/>
  <c r="AX1571" i="2"/>
  <c r="AT1572" i="2"/>
  <c r="AO1572" i="2"/>
  <c r="AP1572" i="2"/>
  <c r="AN1572" i="2"/>
  <c r="AQ1572" i="2"/>
  <c r="AM1573" i="2"/>
  <c r="BG1572" i="2"/>
  <c r="L1574" i="2"/>
  <c r="N1574" i="2"/>
  <c r="P1574" i="2"/>
  <c r="Q1574" i="2"/>
  <c r="Y1574" i="2" s="1"/>
  <c r="AI1574" i="2" s="1"/>
  <c r="O1574" i="2"/>
  <c r="W1574" i="2" s="1"/>
  <c r="R1574" i="2"/>
  <c r="Z1574" i="2" s="1"/>
  <c r="AJ1574" i="2" s="1"/>
  <c r="M1574" i="2"/>
  <c r="AD1572" i="2"/>
  <c r="T1573" i="2"/>
  <c r="AF1572" i="2"/>
  <c r="AG1573" i="2"/>
  <c r="V1573" i="2"/>
  <c r="AF1573" i="2" s="1"/>
  <c r="U1573" i="2"/>
  <c r="AE1573" i="2" s="1"/>
  <c r="K1575" i="2"/>
  <c r="BD1572" i="2" l="1"/>
  <c r="AB1573" i="2"/>
  <c r="AV1572" i="2"/>
  <c r="BH1572" i="2" s="1"/>
  <c r="BB1572" i="2"/>
  <c r="AS1573" i="2"/>
  <c r="AR1573" i="2"/>
  <c r="BC1572" i="2"/>
  <c r="S1575" i="2"/>
  <c r="AA1575" i="2"/>
  <c r="AK1575" i="2" s="1"/>
  <c r="AZ1572" i="2"/>
  <c r="AX1572" i="2"/>
  <c r="AT1573" i="2"/>
  <c r="AQ1573" i="2"/>
  <c r="AO1573" i="2"/>
  <c r="AP1573" i="2"/>
  <c r="AM1574" i="2"/>
  <c r="AN1573" i="2"/>
  <c r="BG1573" i="2"/>
  <c r="AY1572" i="2"/>
  <c r="BA1572" i="2"/>
  <c r="L1575" i="2"/>
  <c r="T1575" i="2" s="1"/>
  <c r="N1575" i="2"/>
  <c r="V1575" i="2" s="1"/>
  <c r="AF1575" i="2" s="1"/>
  <c r="P1575" i="2"/>
  <c r="Q1575" i="2"/>
  <c r="Y1575" i="2" s="1"/>
  <c r="AI1575" i="2" s="1"/>
  <c r="O1575" i="2"/>
  <c r="R1575" i="2"/>
  <c r="Z1575" i="2" s="1"/>
  <c r="AJ1575" i="2" s="1"/>
  <c r="M1575" i="2"/>
  <c r="U1575" i="2" s="1"/>
  <c r="AD1573" i="2"/>
  <c r="X1574" i="2"/>
  <c r="AH1574" i="2" s="1"/>
  <c r="AG1574" i="2"/>
  <c r="T1574" i="2"/>
  <c r="V1574" i="2"/>
  <c r="AF1574" i="2" s="1"/>
  <c r="U1574" i="2"/>
  <c r="AE1574" i="2" s="1"/>
  <c r="K1576" i="2"/>
  <c r="BD1573" i="2" l="1"/>
  <c r="AB1574" i="2"/>
  <c r="AV1573" i="2"/>
  <c r="BH1573" i="2" s="1"/>
  <c r="BB1573" i="2"/>
  <c r="BC1573" i="2"/>
  <c r="AS1574" i="2"/>
  <c r="AR1574" i="2"/>
  <c r="S1576" i="2"/>
  <c r="AA1576" i="2"/>
  <c r="AK1576" i="2"/>
  <c r="AT1574" i="2"/>
  <c r="AN1574" i="2"/>
  <c r="AM1575" i="2"/>
  <c r="AQ1574" i="2"/>
  <c r="AO1574" i="2"/>
  <c r="AP1574" i="2"/>
  <c r="BG1574" i="2"/>
  <c r="AZ1573" i="2"/>
  <c r="AY1573" i="2"/>
  <c r="AX1573" i="2"/>
  <c r="BA1573" i="2"/>
  <c r="L1576" i="2"/>
  <c r="N1576" i="2"/>
  <c r="P1576" i="2"/>
  <c r="Q1576" i="2"/>
  <c r="Y1576" i="2" s="1"/>
  <c r="AI1576" i="2" s="1"/>
  <c r="R1576" i="2"/>
  <c r="Z1576" i="2" s="1"/>
  <c r="AJ1576" i="2" s="1"/>
  <c r="O1576" i="2"/>
  <c r="W1576" i="2" s="1"/>
  <c r="M1576" i="2"/>
  <c r="AD1575" i="2"/>
  <c r="AD1574" i="2"/>
  <c r="X1575" i="2"/>
  <c r="AH1575" i="2" s="1"/>
  <c r="AE1575" i="2"/>
  <c r="W1575" i="2"/>
  <c r="AG1575" i="2" s="1"/>
  <c r="K1577" i="2"/>
  <c r="AV1574" i="2" l="1"/>
  <c r="BH1574" i="2" s="1"/>
  <c r="AB1575" i="2"/>
  <c r="AS1575" i="2"/>
  <c r="AR1575" i="2"/>
  <c r="BB1574" i="2"/>
  <c r="BD1574" i="2"/>
  <c r="BC1574" i="2"/>
  <c r="S1577" i="2"/>
  <c r="AA1577" i="2"/>
  <c r="AK1577" i="2" s="1"/>
  <c r="AZ1574" i="2"/>
  <c r="AT1575" i="2"/>
  <c r="AO1575" i="2"/>
  <c r="AP1575" i="2"/>
  <c r="AM1576" i="2"/>
  <c r="AN1575" i="2"/>
  <c r="AQ1575" i="2"/>
  <c r="BG1575" i="2"/>
  <c r="AX1574" i="2"/>
  <c r="AY1574" i="2"/>
  <c r="BA1574" i="2"/>
  <c r="L1577" i="2"/>
  <c r="N1577" i="2"/>
  <c r="V1577" i="2" s="1"/>
  <c r="AF1577" i="2" s="1"/>
  <c r="P1577" i="2"/>
  <c r="Q1577" i="2"/>
  <c r="Y1577" i="2" s="1"/>
  <c r="AI1577" i="2" s="1"/>
  <c r="O1577" i="2"/>
  <c r="R1577" i="2"/>
  <c r="Z1577" i="2" s="1"/>
  <c r="AJ1577" i="2" s="1"/>
  <c r="M1577" i="2"/>
  <c r="U1577" i="2" s="1"/>
  <c r="X1576" i="2"/>
  <c r="AH1576" i="2" s="1"/>
  <c r="AG1576" i="2"/>
  <c r="T1576" i="2"/>
  <c r="V1576" i="2"/>
  <c r="AF1576" i="2" s="1"/>
  <c r="U1576" i="2"/>
  <c r="AE1576" i="2" s="1"/>
  <c r="K1578" i="2"/>
  <c r="BD1575" i="2" l="1"/>
  <c r="AB1576" i="2"/>
  <c r="AV1575" i="2"/>
  <c r="BH1575" i="2" s="1"/>
  <c r="BB1575" i="2"/>
  <c r="AS1576" i="2"/>
  <c r="AR1576" i="2"/>
  <c r="BC1575" i="2"/>
  <c r="S1578" i="2"/>
  <c r="AA1578" i="2"/>
  <c r="AK1578" i="2" s="1"/>
  <c r="AZ1575" i="2"/>
  <c r="AT1576" i="2"/>
  <c r="AO1576" i="2"/>
  <c r="AP1576" i="2"/>
  <c r="AM1577" i="2"/>
  <c r="AN1576" i="2"/>
  <c r="AQ1576" i="2"/>
  <c r="BG1576" i="2"/>
  <c r="BA1575" i="2"/>
  <c r="AY1575" i="2"/>
  <c r="AX1575" i="2"/>
  <c r="L1578" i="2"/>
  <c r="N1578" i="2"/>
  <c r="P1578" i="2"/>
  <c r="X1578" i="2" s="1"/>
  <c r="Q1578" i="2"/>
  <c r="Y1578" i="2" s="1"/>
  <c r="AI1578" i="2" s="1"/>
  <c r="O1578" i="2"/>
  <c r="R1578" i="2"/>
  <c r="Z1578" i="2" s="1"/>
  <c r="AJ1578" i="2" s="1"/>
  <c r="M1578" i="2"/>
  <c r="AD1576" i="2"/>
  <c r="X1577" i="2"/>
  <c r="AH1577" i="2" s="1"/>
  <c r="AE1577" i="2"/>
  <c r="T1577" i="2"/>
  <c r="W1577" i="2"/>
  <c r="AG1577" i="2" s="1"/>
  <c r="K1579" i="2"/>
  <c r="AB1577" i="2" l="1"/>
  <c r="AV1576" i="2"/>
  <c r="BH1576" i="2" s="1"/>
  <c r="AS1577" i="2"/>
  <c r="AR1577" i="2"/>
  <c r="BD1576" i="2"/>
  <c r="BB1576" i="2"/>
  <c r="BC1576" i="2"/>
  <c r="S1579" i="2"/>
  <c r="AA1579" i="2"/>
  <c r="AK1579" i="2" s="1"/>
  <c r="AZ1576" i="2"/>
  <c r="BA1576" i="2"/>
  <c r="AY1576" i="2"/>
  <c r="AX1576" i="2"/>
  <c r="AT1577" i="2"/>
  <c r="AN1577" i="2"/>
  <c r="AM1578" i="2"/>
  <c r="AQ1577" i="2"/>
  <c r="AO1577" i="2"/>
  <c r="AP1577" i="2"/>
  <c r="BG1577" i="2"/>
  <c r="L1579" i="2"/>
  <c r="T1579" i="2" s="1"/>
  <c r="N1579" i="2"/>
  <c r="V1579" i="2" s="1"/>
  <c r="AF1579" i="2" s="1"/>
  <c r="P1579" i="2"/>
  <c r="Q1579" i="2"/>
  <c r="Y1579" i="2" s="1"/>
  <c r="AI1579" i="2" s="1"/>
  <c r="O1579" i="2"/>
  <c r="W1579" i="2" s="1"/>
  <c r="R1579" i="2"/>
  <c r="Z1579" i="2" s="1"/>
  <c r="AJ1579" i="2" s="1"/>
  <c r="M1579" i="2"/>
  <c r="AD1577" i="2"/>
  <c r="W1578" i="2"/>
  <c r="AG1578" i="2" s="1"/>
  <c r="AH1578" i="2"/>
  <c r="T1578" i="2"/>
  <c r="V1578" i="2"/>
  <c r="AF1578" i="2" s="1"/>
  <c r="U1578" i="2"/>
  <c r="AE1578" i="2" s="1"/>
  <c r="K1580" i="2"/>
  <c r="AV1577" i="2" l="1"/>
  <c r="BH1577" i="2" s="1"/>
  <c r="AB1578" i="2"/>
  <c r="AS1578" i="2"/>
  <c r="AR1578" i="2"/>
  <c r="BD1577" i="2"/>
  <c r="BB1577" i="2"/>
  <c r="BC1577" i="2"/>
  <c r="S1580" i="2"/>
  <c r="AA1580" i="2"/>
  <c r="AK1580" i="2" s="1"/>
  <c r="BA1577" i="2"/>
  <c r="AT1578" i="2"/>
  <c r="AM1579" i="2"/>
  <c r="AN1578" i="2"/>
  <c r="AQ1578" i="2"/>
  <c r="AO1578" i="2"/>
  <c r="AP1578" i="2"/>
  <c r="BG1578" i="2"/>
  <c r="AZ1577" i="2"/>
  <c r="AX1577" i="2"/>
  <c r="AY1577" i="2"/>
  <c r="L1580" i="2"/>
  <c r="N1580" i="2"/>
  <c r="P1580" i="2"/>
  <c r="Q1580" i="2"/>
  <c r="Y1580" i="2" s="1"/>
  <c r="AI1580" i="2" s="1"/>
  <c r="R1580" i="2"/>
  <c r="Z1580" i="2" s="1"/>
  <c r="AJ1580" i="2" s="1"/>
  <c r="O1580" i="2"/>
  <c r="M1580" i="2"/>
  <c r="AD1578" i="2"/>
  <c r="AD1579" i="2"/>
  <c r="AG1579" i="2"/>
  <c r="X1579" i="2"/>
  <c r="AH1579" i="2" s="1"/>
  <c r="U1579" i="2"/>
  <c r="AE1579" i="2" s="1"/>
  <c r="K1581" i="2"/>
  <c r="AV1578" i="2" l="1"/>
  <c r="BH1578" i="2" s="1"/>
  <c r="AB1579" i="2"/>
  <c r="AS1579" i="2"/>
  <c r="AR1579" i="2"/>
  <c r="BD1578" i="2"/>
  <c r="BB1578" i="2"/>
  <c r="BC1578" i="2"/>
  <c r="S1581" i="2"/>
  <c r="AA1581" i="2"/>
  <c r="AK1581" i="2" s="1"/>
  <c r="AZ1578" i="2"/>
  <c r="BA1578" i="2"/>
  <c r="AY1578" i="2"/>
  <c r="AX1578" i="2"/>
  <c r="AT1579" i="2"/>
  <c r="AN1579" i="2"/>
  <c r="AQ1579" i="2"/>
  <c r="AO1579" i="2"/>
  <c r="AP1579" i="2"/>
  <c r="AM1580" i="2"/>
  <c r="BG1579" i="2"/>
  <c r="L1581" i="2"/>
  <c r="T1581" i="2" s="1"/>
  <c r="N1581" i="2"/>
  <c r="V1581" i="2" s="1"/>
  <c r="AF1581" i="2" s="1"/>
  <c r="P1581" i="2"/>
  <c r="Q1581" i="2"/>
  <c r="Y1581" i="2" s="1"/>
  <c r="AI1581" i="2" s="1"/>
  <c r="O1581" i="2"/>
  <c r="R1581" i="2"/>
  <c r="Z1581" i="2" s="1"/>
  <c r="AJ1581" i="2" s="1"/>
  <c r="M1581" i="2"/>
  <c r="T1580" i="2"/>
  <c r="V1580" i="2"/>
  <c r="AF1580" i="2" s="1"/>
  <c r="U1580" i="2"/>
  <c r="AE1580" i="2" s="1"/>
  <c r="X1580" i="2"/>
  <c r="AH1580" i="2" s="1"/>
  <c r="W1580" i="2"/>
  <c r="AG1580" i="2" s="1"/>
  <c r="K1582" i="2"/>
  <c r="AB1580" i="2" l="1"/>
  <c r="AV1579" i="2"/>
  <c r="BH1579" i="2" s="1"/>
  <c r="BD1579" i="2"/>
  <c r="BB1579" i="2"/>
  <c r="AS1580" i="2"/>
  <c r="AR1580" i="2"/>
  <c r="BC1579" i="2"/>
  <c r="S1582" i="2"/>
  <c r="AA1582" i="2"/>
  <c r="AK1582" i="2" s="1"/>
  <c r="AY1579" i="2"/>
  <c r="BA1579" i="2"/>
  <c r="AT1580" i="2"/>
  <c r="AN1580" i="2"/>
  <c r="AM1581" i="2"/>
  <c r="AQ1580" i="2"/>
  <c r="AO1580" i="2"/>
  <c r="AP1580" i="2"/>
  <c r="BG1580" i="2"/>
  <c r="AX1579" i="2"/>
  <c r="AZ1579" i="2"/>
  <c r="L1582" i="2"/>
  <c r="N1582" i="2"/>
  <c r="P1582" i="2"/>
  <c r="X1582" i="2" s="1"/>
  <c r="Q1582" i="2"/>
  <c r="Y1582" i="2" s="1"/>
  <c r="AI1582" i="2" s="1"/>
  <c r="O1582" i="2"/>
  <c r="R1582" i="2"/>
  <c r="Z1582" i="2" s="1"/>
  <c r="AJ1582" i="2" s="1"/>
  <c r="M1582" i="2"/>
  <c r="AD1580" i="2"/>
  <c r="W1581" i="2"/>
  <c r="AG1581" i="2" s="1"/>
  <c r="AD1581" i="2"/>
  <c r="X1581" i="2"/>
  <c r="AH1581" i="2" s="1"/>
  <c r="U1581" i="2"/>
  <c r="K1583" i="2"/>
  <c r="BD1580" i="2" l="1"/>
  <c r="BC1580" i="2"/>
  <c r="AB1581" i="2"/>
  <c r="AV1580" i="2"/>
  <c r="BH1580" i="2" s="1"/>
  <c r="BB1580" i="2"/>
  <c r="AS1581" i="2"/>
  <c r="AR1581" i="2"/>
  <c r="S1583" i="2"/>
  <c r="AA1583" i="2"/>
  <c r="AK1583" i="2" s="1"/>
  <c r="AZ1580" i="2"/>
  <c r="AT1581" i="2"/>
  <c r="AO1581" i="2"/>
  <c r="AP1581" i="2"/>
  <c r="AM1582" i="2"/>
  <c r="AQ1581" i="2"/>
  <c r="AN1581" i="2"/>
  <c r="BG1581" i="2"/>
  <c r="AX1580" i="2"/>
  <c r="AY1580" i="2"/>
  <c r="BA1580" i="2"/>
  <c r="L1583" i="2"/>
  <c r="T1583" i="2" s="1"/>
  <c r="N1583" i="2"/>
  <c r="V1583" i="2" s="1"/>
  <c r="AF1583" i="2" s="1"/>
  <c r="P1583" i="2"/>
  <c r="Q1583" i="2"/>
  <c r="Y1583" i="2" s="1"/>
  <c r="AI1583" i="2" s="1"/>
  <c r="O1583" i="2"/>
  <c r="R1583" i="2"/>
  <c r="Z1583" i="2" s="1"/>
  <c r="AJ1583" i="2" s="1"/>
  <c r="M1583" i="2"/>
  <c r="AE1581" i="2"/>
  <c r="W1582" i="2"/>
  <c r="AG1582" i="2" s="1"/>
  <c r="AH1582" i="2"/>
  <c r="T1582" i="2"/>
  <c r="V1582" i="2"/>
  <c r="AF1582" i="2" s="1"/>
  <c r="U1582" i="2"/>
  <c r="AE1582" i="2" s="1"/>
  <c r="K1584" i="2"/>
  <c r="AB1582" i="2" l="1"/>
  <c r="AV1581" i="2"/>
  <c r="BH1581" i="2" s="1"/>
  <c r="AS1582" i="2"/>
  <c r="AR1582" i="2"/>
  <c r="BB1581" i="2"/>
  <c r="BD1581" i="2"/>
  <c r="BC1581" i="2"/>
  <c r="S1584" i="2"/>
  <c r="AA1584" i="2"/>
  <c r="AK1584" i="2"/>
  <c r="AT1582" i="2"/>
  <c r="AN1582" i="2"/>
  <c r="AM1583" i="2"/>
  <c r="AQ1582" i="2"/>
  <c r="AO1582" i="2"/>
  <c r="AP1582" i="2"/>
  <c r="BG1582" i="2"/>
  <c r="AZ1581" i="2"/>
  <c r="AX1581" i="2"/>
  <c r="AY1581" i="2"/>
  <c r="BA1581" i="2"/>
  <c r="L1584" i="2"/>
  <c r="T1584" i="2" s="1"/>
  <c r="N1584" i="2"/>
  <c r="P1584" i="2"/>
  <c r="Q1584" i="2"/>
  <c r="Y1584" i="2" s="1"/>
  <c r="AI1584" i="2" s="1"/>
  <c r="R1584" i="2"/>
  <c r="Z1584" i="2" s="1"/>
  <c r="AJ1584" i="2" s="1"/>
  <c r="O1584" i="2"/>
  <c r="M1584" i="2"/>
  <c r="AD1583" i="2"/>
  <c r="AD1582" i="2"/>
  <c r="X1583" i="2"/>
  <c r="AH1583" i="2" s="1"/>
  <c r="U1583" i="2"/>
  <c r="AE1583" i="2" s="1"/>
  <c r="W1583" i="2"/>
  <c r="AG1583" i="2" s="1"/>
  <c r="K1585" i="2"/>
  <c r="AB1583" i="2" l="1"/>
  <c r="AV1582" i="2"/>
  <c r="BH1582" i="2" s="1"/>
  <c r="BD1582" i="2"/>
  <c r="AS1583" i="2"/>
  <c r="AR1583" i="2"/>
  <c r="BB1582" i="2"/>
  <c r="BC1582" i="2"/>
  <c r="S1585" i="2"/>
  <c r="AA1585" i="2"/>
  <c r="AK1585" i="2" s="1"/>
  <c r="AZ1582" i="2"/>
  <c r="AT1583" i="2"/>
  <c r="AO1583" i="2"/>
  <c r="AP1583" i="2"/>
  <c r="AM1584" i="2"/>
  <c r="AN1583" i="2"/>
  <c r="AQ1583" i="2"/>
  <c r="BG1583" i="2"/>
  <c r="AX1582" i="2"/>
  <c r="AY1582" i="2"/>
  <c r="BA1582" i="2"/>
  <c r="L1585" i="2"/>
  <c r="T1585" i="2" s="1"/>
  <c r="N1585" i="2"/>
  <c r="V1585" i="2" s="1"/>
  <c r="AF1585" i="2" s="1"/>
  <c r="P1585" i="2"/>
  <c r="Q1585" i="2"/>
  <c r="Y1585" i="2" s="1"/>
  <c r="AI1585" i="2" s="1"/>
  <c r="O1585" i="2"/>
  <c r="W1585" i="2" s="1"/>
  <c r="R1585" i="2"/>
  <c r="Z1585" i="2" s="1"/>
  <c r="AJ1585" i="2" s="1"/>
  <c r="M1585" i="2"/>
  <c r="V1584" i="2"/>
  <c r="AF1584" i="2" s="1"/>
  <c r="U1584" i="2"/>
  <c r="AE1584" i="2" s="1"/>
  <c r="AD1584" i="2"/>
  <c r="X1584" i="2"/>
  <c r="AH1584" i="2" s="1"/>
  <c r="W1584" i="2"/>
  <c r="AG1584" i="2" s="1"/>
  <c r="K1586" i="2"/>
  <c r="BC1583" i="2" l="1"/>
  <c r="BD1583" i="2"/>
  <c r="AB1584" i="2"/>
  <c r="AV1583" i="2"/>
  <c r="BH1583" i="2" s="1"/>
  <c r="BB1583" i="2"/>
  <c r="AS1584" i="2"/>
  <c r="AR1584" i="2"/>
  <c r="S1586" i="2"/>
  <c r="AA1586" i="2"/>
  <c r="AK1586" i="2" s="1"/>
  <c r="AT1584" i="2"/>
  <c r="AQ1584" i="2"/>
  <c r="AO1584" i="2"/>
  <c r="AP1584" i="2"/>
  <c r="AM1585" i="2"/>
  <c r="AN1584" i="2"/>
  <c r="BG1584" i="2"/>
  <c r="AZ1583" i="2"/>
  <c r="BA1583" i="2"/>
  <c r="AY1583" i="2"/>
  <c r="AX1583" i="2"/>
  <c r="L1586" i="2"/>
  <c r="N1586" i="2"/>
  <c r="P1586" i="2"/>
  <c r="Q1586" i="2"/>
  <c r="Y1586" i="2" s="1"/>
  <c r="AI1586" i="2" s="1"/>
  <c r="O1586" i="2"/>
  <c r="W1586" i="2" s="1"/>
  <c r="R1586" i="2"/>
  <c r="Z1586" i="2" s="1"/>
  <c r="AJ1586" i="2" s="1"/>
  <c r="M1586" i="2"/>
  <c r="AG1585" i="2"/>
  <c r="AD1585" i="2"/>
  <c r="X1585" i="2"/>
  <c r="AH1585" i="2" s="1"/>
  <c r="U1585" i="2"/>
  <c r="AE1585" i="2" s="1"/>
  <c r="K1587" i="2"/>
  <c r="BD1584" i="2" l="1"/>
  <c r="AV1584" i="2"/>
  <c r="BH1584" i="2" s="1"/>
  <c r="AB1585" i="2"/>
  <c r="AR1585" i="2"/>
  <c r="AS1585" i="2"/>
  <c r="BB1584" i="2"/>
  <c r="BC1584" i="2"/>
  <c r="S1587" i="2"/>
  <c r="AA1587" i="2"/>
  <c r="AK1587" i="2" s="1"/>
  <c r="AY1584" i="2"/>
  <c r="BA1584" i="2"/>
  <c r="AX1584" i="2"/>
  <c r="AT1585" i="2"/>
  <c r="AN1585" i="2"/>
  <c r="AM1586" i="2"/>
  <c r="AQ1585" i="2"/>
  <c r="AO1585" i="2"/>
  <c r="AP1585" i="2"/>
  <c r="BG1585" i="2"/>
  <c r="AZ1584" i="2"/>
  <c r="L1587" i="2"/>
  <c r="T1587" i="2" s="1"/>
  <c r="N1587" i="2"/>
  <c r="V1587" i="2" s="1"/>
  <c r="AF1587" i="2" s="1"/>
  <c r="P1587" i="2"/>
  <c r="X1587" i="2" s="1"/>
  <c r="AH1587" i="2" s="1"/>
  <c r="Q1587" i="2"/>
  <c r="Y1587" i="2" s="1"/>
  <c r="AI1587" i="2" s="1"/>
  <c r="O1587" i="2"/>
  <c r="W1587" i="2" s="1"/>
  <c r="AG1587" i="2" s="1"/>
  <c r="R1587" i="2"/>
  <c r="Z1587" i="2" s="1"/>
  <c r="AJ1587" i="2" s="1"/>
  <c r="M1587" i="2"/>
  <c r="U1587" i="2" s="1"/>
  <c r="AE1587" i="2" s="1"/>
  <c r="X1586" i="2"/>
  <c r="AH1586" i="2" s="1"/>
  <c r="AG1586" i="2"/>
  <c r="T1586" i="2"/>
  <c r="V1586" i="2"/>
  <c r="AF1586" i="2" s="1"/>
  <c r="U1586" i="2"/>
  <c r="AE1586" i="2" s="1"/>
  <c r="K1588" i="2"/>
  <c r="BD1585" i="2" l="1"/>
  <c r="AB1586" i="2"/>
  <c r="AB1587" i="2"/>
  <c r="AV1585" i="2"/>
  <c r="BH1585" i="2" s="1"/>
  <c r="AS1586" i="2"/>
  <c r="AR1586" i="2"/>
  <c r="BC1585" i="2"/>
  <c r="BB1585" i="2"/>
  <c r="S1588" i="2"/>
  <c r="AA1588" i="2"/>
  <c r="AK1588" i="2" s="1"/>
  <c r="BA1585" i="2"/>
  <c r="AY1585" i="2"/>
  <c r="AT1586" i="2"/>
  <c r="AN1586" i="2"/>
  <c r="AM1587" i="2"/>
  <c r="AQ1586" i="2"/>
  <c r="AO1586" i="2"/>
  <c r="AP1586" i="2"/>
  <c r="BG1586" i="2"/>
  <c r="AZ1585" i="2"/>
  <c r="AX1585" i="2"/>
  <c r="L1588" i="2"/>
  <c r="N1588" i="2"/>
  <c r="P1588" i="2"/>
  <c r="Q1588" i="2"/>
  <c r="Y1588" i="2" s="1"/>
  <c r="AI1588" i="2" s="1"/>
  <c r="R1588" i="2"/>
  <c r="Z1588" i="2" s="1"/>
  <c r="AJ1588" i="2" s="1"/>
  <c r="O1588" i="2"/>
  <c r="W1588" i="2" s="1"/>
  <c r="M1588" i="2"/>
  <c r="AD1587" i="2"/>
  <c r="AD1586" i="2"/>
  <c r="K1589" i="2"/>
  <c r="BD1586" i="2" l="1"/>
  <c r="AV1586" i="2"/>
  <c r="BH1586" i="2" s="1"/>
  <c r="BB1586" i="2"/>
  <c r="AS1587" i="2"/>
  <c r="AR1587" i="2"/>
  <c r="BC1586" i="2"/>
  <c r="S1589" i="2"/>
  <c r="AA1589" i="2"/>
  <c r="AK1589" i="2" s="1"/>
  <c r="BA1586" i="2"/>
  <c r="AZ1586" i="2"/>
  <c r="AY1586" i="2"/>
  <c r="AX1586" i="2"/>
  <c r="AT1587" i="2"/>
  <c r="AN1587" i="2"/>
  <c r="AQ1587" i="2"/>
  <c r="AO1587" i="2"/>
  <c r="AP1587" i="2"/>
  <c r="AM1588" i="2"/>
  <c r="BG1587" i="2"/>
  <c r="L1589" i="2"/>
  <c r="T1589" i="2" s="1"/>
  <c r="N1589" i="2"/>
  <c r="P1589" i="2"/>
  <c r="X1589" i="2" s="1"/>
  <c r="AH1589" i="2" s="1"/>
  <c r="Q1589" i="2"/>
  <c r="Y1589" i="2" s="1"/>
  <c r="AI1589" i="2" s="1"/>
  <c r="O1589" i="2"/>
  <c r="R1589" i="2"/>
  <c r="Z1589" i="2" s="1"/>
  <c r="AJ1589" i="2" s="1"/>
  <c r="M1589" i="2"/>
  <c r="X1588" i="2"/>
  <c r="AH1588" i="2" s="1"/>
  <c r="AG1588" i="2"/>
  <c r="T1588" i="2"/>
  <c r="V1588" i="2"/>
  <c r="AF1588" i="2" s="1"/>
  <c r="U1588" i="2"/>
  <c r="AE1588" i="2" s="1"/>
  <c r="K1590" i="2"/>
  <c r="BD1587" i="2" l="1"/>
  <c r="AB1588" i="2"/>
  <c r="AV1587" i="2"/>
  <c r="BH1587" i="2" s="1"/>
  <c r="AR1588" i="2"/>
  <c r="AS1588" i="2"/>
  <c r="BB1587" i="2"/>
  <c r="BC1587" i="2"/>
  <c r="S1590" i="2"/>
  <c r="AA1590" i="2"/>
  <c r="AK1590" i="2" s="1"/>
  <c r="AY1587" i="2"/>
  <c r="BA1587" i="2"/>
  <c r="AT1588" i="2"/>
  <c r="AN1588" i="2"/>
  <c r="AM1589" i="2"/>
  <c r="AQ1588" i="2"/>
  <c r="AO1588" i="2"/>
  <c r="AP1588" i="2"/>
  <c r="BG1588" i="2"/>
  <c r="AX1587" i="2"/>
  <c r="AZ1587" i="2"/>
  <c r="L1590" i="2"/>
  <c r="N1590" i="2"/>
  <c r="P1590" i="2"/>
  <c r="Q1590" i="2"/>
  <c r="Y1590" i="2" s="1"/>
  <c r="AI1590" i="2" s="1"/>
  <c r="O1590" i="2"/>
  <c r="R1590" i="2"/>
  <c r="Z1590" i="2" s="1"/>
  <c r="AJ1590" i="2" s="1"/>
  <c r="M1590" i="2"/>
  <c r="AD1588" i="2"/>
  <c r="W1589" i="2"/>
  <c r="AG1589" i="2" s="1"/>
  <c r="AD1589" i="2"/>
  <c r="V1589" i="2"/>
  <c r="AF1589" i="2" s="1"/>
  <c r="U1589" i="2"/>
  <c r="AE1589" i="2" s="1"/>
  <c r="K1591" i="2"/>
  <c r="AB1589" i="2" l="1"/>
  <c r="AV1588" i="2"/>
  <c r="BH1588" i="2" s="1"/>
  <c r="AS1589" i="2"/>
  <c r="AR1589" i="2"/>
  <c r="BD1588" i="2"/>
  <c r="BC1588" i="2"/>
  <c r="BB1588" i="2"/>
  <c r="S1591" i="2"/>
  <c r="AA1591" i="2"/>
  <c r="AK1591" i="2" s="1"/>
  <c r="AT1589" i="2"/>
  <c r="AQ1589" i="2"/>
  <c r="AM1590" i="2"/>
  <c r="AO1589" i="2"/>
  <c r="AP1589" i="2"/>
  <c r="AN1589" i="2"/>
  <c r="BG1589" i="2"/>
  <c r="AZ1588" i="2"/>
  <c r="AX1588" i="2"/>
  <c r="AY1588" i="2"/>
  <c r="BA1588" i="2"/>
  <c r="L1591" i="2"/>
  <c r="T1591" i="2" s="1"/>
  <c r="N1591" i="2"/>
  <c r="V1591" i="2" s="1"/>
  <c r="AF1591" i="2" s="1"/>
  <c r="P1591" i="2"/>
  <c r="Q1591" i="2"/>
  <c r="Y1591" i="2" s="1"/>
  <c r="AI1591" i="2" s="1"/>
  <c r="O1591" i="2"/>
  <c r="R1591" i="2"/>
  <c r="Z1591" i="2" s="1"/>
  <c r="AJ1591" i="2" s="1"/>
  <c r="M1591" i="2"/>
  <c r="T1590" i="2"/>
  <c r="V1590" i="2"/>
  <c r="AF1590" i="2" s="1"/>
  <c r="U1590" i="2"/>
  <c r="AE1590" i="2" s="1"/>
  <c r="X1590" i="2"/>
  <c r="AH1590" i="2" s="1"/>
  <c r="W1590" i="2"/>
  <c r="AG1590" i="2" s="1"/>
  <c r="K1592" i="2"/>
  <c r="AB1590" i="2" l="1"/>
  <c r="AV1589" i="2"/>
  <c r="BH1589" i="2" s="1"/>
  <c r="AS1590" i="2"/>
  <c r="AR1590" i="2"/>
  <c r="BD1589" i="2"/>
  <c r="BB1589" i="2"/>
  <c r="BC1589" i="2"/>
  <c r="S1592" i="2"/>
  <c r="AA1592" i="2"/>
  <c r="AK1592" i="2" s="1"/>
  <c r="AT1590" i="2"/>
  <c r="AQ1590" i="2"/>
  <c r="AM1591" i="2"/>
  <c r="AN1590" i="2"/>
  <c r="AO1590" i="2"/>
  <c r="AP1590" i="2"/>
  <c r="BG1590" i="2"/>
  <c r="AX1589" i="2"/>
  <c r="BA1589" i="2"/>
  <c r="AZ1589" i="2"/>
  <c r="AY1589" i="2"/>
  <c r="L1592" i="2"/>
  <c r="N1592" i="2"/>
  <c r="V1592" i="2" s="1"/>
  <c r="AF1592" i="2" s="1"/>
  <c r="P1592" i="2"/>
  <c r="Q1592" i="2"/>
  <c r="Y1592" i="2" s="1"/>
  <c r="AI1592" i="2" s="1"/>
  <c r="R1592" i="2"/>
  <c r="Z1592" i="2" s="1"/>
  <c r="AJ1592" i="2" s="1"/>
  <c r="O1592" i="2"/>
  <c r="W1592" i="2" s="1"/>
  <c r="AG1592" i="2" s="1"/>
  <c r="M1592" i="2"/>
  <c r="AD1590" i="2"/>
  <c r="AD1591" i="2"/>
  <c r="W1591" i="2"/>
  <c r="AG1591" i="2" s="1"/>
  <c r="X1591" i="2"/>
  <c r="AH1591" i="2" s="1"/>
  <c r="U1591" i="2"/>
  <c r="AE1591" i="2" s="1"/>
  <c r="K1593" i="2"/>
  <c r="AB1591" i="2" l="1"/>
  <c r="AV1590" i="2"/>
  <c r="BH1590" i="2" s="1"/>
  <c r="AR1591" i="2"/>
  <c r="AS1591" i="2"/>
  <c r="BD1590" i="2"/>
  <c r="BB1590" i="2"/>
  <c r="BC1590" i="2"/>
  <c r="S1593" i="2"/>
  <c r="AA1593" i="2"/>
  <c r="AK1593" i="2"/>
  <c r="AZ1590" i="2"/>
  <c r="AX1590" i="2"/>
  <c r="AT1591" i="2"/>
  <c r="AO1591" i="2"/>
  <c r="AP1591" i="2"/>
  <c r="AN1591" i="2"/>
  <c r="AQ1591" i="2"/>
  <c r="AM1592" i="2"/>
  <c r="BG1591" i="2"/>
  <c r="BA1590" i="2"/>
  <c r="AY1590" i="2"/>
  <c r="L1593" i="2"/>
  <c r="T1593" i="2" s="1"/>
  <c r="N1593" i="2"/>
  <c r="V1593" i="2" s="1"/>
  <c r="AF1593" i="2" s="1"/>
  <c r="P1593" i="2"/>
  <c r="X1593" i="2" s="1"/>
  <c r="AH1593" i="2" s="1"/>
  <c r="Q1593" i="2"/>
  <c r="Y1593" i="2" s="1"/>
  <c r="AI1593" i="2" s="1"/>
  <c r="O1593" i="2"/>
  <c r="W1593" i="2" s="1"/>
  <c r="AG1593" i="2" s="1"/>
  <c r="R1593" i="2"/>
  <c r="Z1593" i="2" s="1"/>
  <c r="AJ1593" i="2" s="1"/>
  <c r="M1593" i="2"/>
  <c r="X1592" i="2"/>
  <c r="AH1592" i="2" s="1"/>
  <c r="T1592" i="2"/>
  <c r="U1592" i="2"/>
  <c r="AE1592" i="2" s="1"/>
  <c r="K1594" i="2"/>
  <c r="AV1591" i="2" l="1"/>
  <c r="BH1591" i="2" s="1"/>
  <c r="AB1592" i="2"/>
  <c r="BC1591" i="2"/>
  <c r="AS1592" i="2"/>
  <c r="AR1592" i="2"/>
  <c r="BD1591" i="2"/>
  <c r="BB1591" i="2"/>
  <c r="S1594" i="2"/>
  <c r="AA1594" i="2"/>
  <c r="AK1594" i="2" s="1"/>
  <c r="AT1592" i="2"/>
  <c r="AO1592" i="2"/>
  <c r="AP1592" i="2"/>
  <c r="AM1593" i="2"/>
  <c r="AN1592" i="2"/>
  <c r="AQ1592" i="2"/>
  <c r="BG1592" i="2"/>
  <c r="AY1591" i="2"/>
  <c r="BA1591" i="2"/>
  <c r="AX1591" i="2"/>
  <c r="AZ1591" i="2"/>
  <c r="L1594" i="2"/>
  <c r="N1594" i="2"/>
  <c r="P1594" i="2"/>
  <c r="Q1594" i="2"/>
  <c r="Y1594" i="2" s="1"/>
  <c r="AI1594" i="2" s="1"/>
  <c r="O1594" i="2"/>
  <c r="W1594" i="2" s="1"/>
  <c r="R1594" i="2"/>
  <c r="Z1594" i="2" s="1"/>
  <c r="AJ1594" i="2" s="1"/>
  <c r="M1594" i="2"/>
  <c r="AD1592" i="2"/>
  <c r="AD1593" i="2"/>
  <c r="U1593" i="2"/>
  <c r="AE1593" i="2" s="1"/>
  <c r="K1595" i="2"/>
  <c r="AV1592" i="2" l="1"/>
  <c r="BH1592" i="2" s="1"/>
  <c r="AB1593" i="2"/>
  <c r="BD1592" i="2"/>
  <c r="BB1592" i="2"/>
  <c r="BC1592" i="2"/>
  <c r="AS1593" i="2"/>
  <c r="AR1593" i="2"/>
  <c r="S1595" i="2"/>
  <c r="AA1595" i="2"/>
  <c r="AK1595" i="2" s="1"/>
  <c r="AT1593" i="2"/>
  <c r="AQ1593" i="2"/>
  <c r="AN1593" i="2"/>
  <c r="AO1593" i="2"/>
  <c r="AP1593" i="2"/>
  <c r="AM1594" i="2"/>
  <c r="BG1593" i="2"/>
  <c r="AZ1592" i="2"/>
  <c r="BA1592" i="2"/>
  <c r="AY1592" i="2"/>
  <c r="AX1592" i="2"/>
  <c r="L1595" i="2"/>
  <c r="N1595" i="2"/>
  <c r="V1595" i="2" s="1"/>
  <c r="P1595" i="2"/>
  <c r="X1595" i="2" s="1"/>
  <c r="AH1595" i="2" s="1"/>
  <c r="Q1595" i="2"/>
  <c r="Y1595" i="2" s="1"/>
  <c r="AI1595" i="2" s="1"/>
  <c r="O1595" i="2"/>
  <c r="R1595" i="2"/>
  <c r="Z1595" i="2" s="1"/>
  <c r="AJ1595" i="2" s="1"/>
  <c r="M1595" i="2"/>
  <c r="U1595" i="2" s="1"/>
  <c r="X1594" i="2"/>
  <c r="AH1594" i="2" s="1"/>
  <c r="AG1594" i="2"/>
  <c r="T1594" i="2"/>
  <c r="V1594" i="2"/>
  <c r="AF1594" i="2" s="1"/>
  <c r="U1594" i="2"/>
  <c r="AE1594" i="2" s="1"/>
  <c r="K1596" i="2"/>
  <c r="BB1593" i="2" l="1"/>
  <c r="BD1593" i="2"/>
  <c r="BC1593" i="2"/>
  <c r="AV1593" i="2"/>
  <c r="BH1593" i="2" s="1"/>
  <c r="AB1594" i="2"/>
  <c r="AS1594" i="2"/>
  <c r="AR1594" i="2"/>
  <c r="S1596" i="2"/>
  <c r="AA1596" i="2"/>
  <c r="AK1596" i="2" s="1"/>
  <c r="AY1593" i="2"/>
  <c r="AX1593" i="2"/>
  <c r="AT1594" i="2"/>
  <c r="AN1594" i="2"/>
  <c r="AM1595" i="2"/>
  <c r="AQ1594" i="2"/>
  <c r="AO1594" i="2"/>
  <c r="AP1594" i="2"/>
  <c r="BG1594" i="2"/>
  <c r="BA1593" i="2"/>
  <c r="AZ1593" i="2"/>
  <c r="L1596" i="2"/>
  <c r="T1596" i="2" s="1"/>
  <c r="N1596" i="2"/>
  <c r="P1596" i="2"/>
  <c r="Q1596" i="2"/>
  <c r="Y1596" i="2" s="1"/>
  <c r="AI1596" i="2" s="1"/>
  <c r="R1596" i="2"/>
  <c r="Z1596" i="2" s="1"/>
  <c r="AJ1596" i="2" s="1"/>
  <c r="O1596" i="2"/>
  <c r="M1596" i="2"/>
  <c r="AD1594" i="2"/>
  <c r="AF1595" i="2"/>
  <c r="AE1595" i="2"/>
  <c r="T1595" i="2"/>
  <c r="W1595" i="2"/>
  <c r="AG1595" i="2" s="1"/>
  <c r="K1597" i="2"/>
  <c r="AB1595" i="2" l="1"/>
  <c r="AV1594" i="2"/>
  <c r="BH1594" i="2" s="1"/>
  <c r="AS1595" i="2"/>
  <c r="AR1595" i="2"/>
  <c r="BD1594" i="2"/>
  <c r="BB1594" i="2"/>
  <c r="BC1594" i="2"/>
  <c r="S1597" i="2"/>
  <c r="AA1597" i="2"/>
  <c r="AK1597" i="2" s="1"/>
  <c r="AZ1594" i="2"/>
  <c r="AY1594" i="2"/>
  <c r="BA1594" i="2"/>
  <c r="AX1594" i="2"/>
  <c r="AT1595" i="2"/>
  <c r="AN1595" i="2"/>
  <c r="AQ1595" i="2"/>
  <c r="AO1595" i="2"/>
  <c r="AP1595" i="2"/>
  <c r="AM1596" i="2"/>
  <c r="BG1595" i="2"/>
  <c r="L1597" i="2"/>
  <c r="N1597" i="2"/>
  <c r="P1597" i="2"/>
  <c r="X1597" i="2" s="1"/>
  <c r="AH1597" i="2" s="1"/>
  <c r="Q1597" i="2"/>
  <c r="Y1597" i="2" s="1"/>
  <c r="AI1597" i="2" s="1"/>
  <c r="O1597" i="2"/>
  <c r="W1597" i="2" s="1"/>
  <c r="R1597" i="2"/>
  <c r="Z1597" i="2" s="1"/>
  <c r="AJ1597" i="2" s="1"/>
  <c r="M1597" i="2"/>
  <c r="AD1595" i="2"/>
  <c r="V1596" i="2"/>
  <c r="AF1596" i="2" s="1"/>
  <c r="U1596" i="2"/>
  <c r="AE1596" i="2" s="1"/>
  <c r="X1596" i="2"/>
  <c r="AH1596" i="2" s="1"/>
  <c r="W1596" i="2"/>
  <c r="AG1596" i="2" s="1"/>
  <c r="AD1596" i="2"/>
  <c r="K1598" i="2"/>
  <c r="BD1595" i="2" l="1"/>
  <c r="AV1595" i="2"/>
  <c r="BH1595" i="2" s="1"/>
  <c r="AB1596" i="2"/>
  <c r="BB1595" i="2"/>
  <c r="AS1596" i="2"/>
  <c r="AR1596" i="2"/>
  <c r="BC1595" i="2"/>
  <c r="S1598" i="2"/>
  <c r="AA1598" i="2"/>
  <c r="AK1598" i="2" s="1"/>
  <c r="AY1595" i="2"/>
  <c r="BA1595" i="2"/>
  <c r="AT1596" i="2"/>
  <c r="AM1597" i="2"/>
  <c r="AO1596" i="2"/>
  <c r="AN1596" i="2"/>
  <c r="AQ1596" i="2"/>
  <c r="AP1596" i="2"/>
  <c r="BG1596" i="2"/>
  <c r="AX1595" i="2"/>
  <c r="AZ1595" i="2"/>
  <c r="L1598" i="2"/>
  <c r="N1598" i="2"/>
  <c r="P1598" i="2"/>
  <c r="Q1598" i="2"/>
  <c r="Y1598" i="2" s="1"/>
  <c r="AI1598" i="2" s="1"/>
  <c r="O1598" i="2"/>
  <c r="R1598" i="2"/>
  <c r="Z1598" i="2" s="1"/>
  <c r="AJ1598" i="2" s="1"/>
  <c r="M1598" i="2"/>
  <c r="T1597" i="2"/>
  <c r="AG1597" i="2"/>
  <c r="V1597" i="2"/>
  <c r="AF1597" i="2" s="1"/>
  <c r="U1597" i="2"/>
  <c r="AE1597" i="2" s="1"/>
  <c r="K1599" i="2"/>
  <c r="AV1596" i="2" l="1"/>
  <c r="BH1596" i="2" s="1"/>
  <c r="AB1597" i="2"/>
  <c r="BD1596" i="2"/>
  <c r="BB1596" i="2"/>
  <c r="AS1597" i="2"/>
  <c r="AR1597" i="2"/>
  <c r="BC1596" i="2"/>
  <c r="S1599" i="2"/>
  <c r="AA1599" i="2"/>
  <c r="AK1599" i="2" s="1"/>
  <c r="AZ1596" i="2"/>
  <c r="BA1596" i="2"/>
  <c r="AY1596" i="2"/>
  <c r="AT1597" i="2"/>
  <c r="AN1597" i="2"/>
  <c r="AQ1597" i="2"/>
  <c r="AM1598" i="2"/>
  <c r="AO1597" i="2"/>
  <c r="AP1597" i="2"/>
  <c r="BG1597" i="2"/>
  <c r="AX1596" i="2"/>
  <c r="L1599" i="2"/>
  <c r="T1599" i="2" s="1"/>
  <c r="N1599" i="2"/>
  <c r="V1599" i="2" s="1"/>
  <c r="AF1599" i="2" s="1"/>
  <c r="P1599" i="2"/>
  <c r="Q1599" i="2"/>
  <c r="Y1599" i="2" s="1"/>
  <c r="AI1599" i="2" s="1"/>
  <c r="O1599" i="2"/>
  <c r="R1599" i="2"/>
  <c r="Z1599" i="2" s="1"/>
  <c r="AJ1599" i="2" s="1"/>
  <c r="M1599" i="2"/>
  <c r="AD1597" i="2"/>
  <c r="T1598" i="2"/>
  <c r="V1598" i="2"/>
  <c r="AF1598" i="2" s="1"/>
  <c r="U1598" i="2"/>
  <c r="AE1598" i="2" s="1"/>
  <c r="X1598" i="2"/>
  <c r="AH1598" i="2" s="1"/>
  <c r="W1598" i="2"/>
  <c r="AG1598" i="2" s="1"/>
  <c r="K1600" i="2"/>
  <c r="BD1597" i="2" l="1"/>
  <c r="AB1598" i="2"/>
  <c r="AV1597" i="2"/>
  <c r="BH1597" i="2" s="1"/>
  <c r="BB1597" i="2"/>
  <c r="BC1597" i="2"/>
  <c r="AR1598" i="2"/>
  <c r="AS1598" i="2"/>
  <c r="S1600" i="2"/>
  <c r="AA1600" i="2"/>
  <c r="AK1600" i="2" s="1"/>
  <c r="AZ1597" i="2"/>
  <c r="AY1597" i="2"/>
  <c r="AX1597" i="2"/>
  <c r="AT1598" i="2"/>
  <c r="AN1598" i="2"/>
  <c r="AQ1598" i="2"/>
  <c r="AO1598" i="2"/>
  <c r="AP1598" i="2"/>
  <c r="AM1599" i="2"/>
  <c r="BG1598" i="2"/>
  <c r="BA1597" i="2"/>
  <c r="L1600" i="2"/>
  <c r="N1600" i="2"/>
  <c r="P1600" i="2"/>
  <c r="X1600" i="2" s="1"/>
  <c r="Q1600" i="2"/>
  <c r="Y1600" i="2" s="1"/>
  <c r="AI1600" i="2" s="1"/>
  <c r="R1600" i="2"/>
  <c r="Z1600" i="2" s="1"/>
  <c r="AJ1600" i="2" s="1"/>
  <c r="O1600" i="2"/>
  <c r="M1600" i="2"/>
  <c r="AD1598" i="2"/>
  <c r="W1599" i="2"/>
  <c r="AG1599" i="2" s="1"/>
  <c r="AD1599" i="2"/>
  <c r="X1599" i="2"/>
  <c r="AH1599" i="2" s="1"/>
  <c r="U1599" i="2"/>
  <c r="K1601" i="2"/>
  <c r="BD1598" i="2" l="1"/>
  <c r="AB1599" i="2"/>
  <c r="AV1598" i="2"/>
  <c r="BH1598" i="2" s="1"/>
  <c r="BC1598" i="2"/>
  <c r="BB1598" i="2"/>
  <c r="AS1599" i="2"/>
  <c r="AR1599" i="2"/>
  <c r="S1601" i="2"/>
  <c r="AA1601" i="2"/>
  <c r="AK1601" i="2" s="1"/>
  <c r="AY1598" i="2"/>
  <c r="BA1598" i="2"/>
  <c r="AT1599" i="2"/>
  <c r="AO1599" i="2"/>
  <c r="AP1599" i="2"/>
  <c r="AM1600" i="2"/>
  <c r="AN1599" i="2"/>
  <c r="AQ1599" i="2"/>
  <c r="BG1599" i="2"/>
  <c r="AX1598" i="2"/>
  <c r="AZ1598" i="2"/>
  <c r="L1601" i="2"/>
  <c r="N1601" i="2"/>
  <c r="V1601" i="2" s="1"/>
  <c r="AF1601" i="2" s="1"/>
  <c r="P1601" i="2"/>
  <c r="X1601" i="2" s="1"/>
  <c r="Q1601" i="2"/>
  <c r="Y1601" i="2" s="1"/>
  <c r="AI1601" i="2" s="1"/>
  <c r="O1601" i="2"/>
  <c r="R1601" i="2"/>
  <c r="Z1601" i="2" s="1"/>
  <c r="AJ1601" i="2" s="1"/>
  <c r="M1601" i="2"/>
  <c r="AE1599" i="2"/>
  <c r="W1600" i="2"/>
  <c r="AG1600" i="2" s="1"/>
  <c r="AH1600" i="2"/>
  <c r="T1600" i="2"/>
  <c r="V1600" i="2"/>
  <c r="U1600" i="2"/>
  <c r="AE1600" i="2" s="1"/>
  <c r="K1602" i="2"/>
  <c r="BD1599" i="2" l="1"/>
  <c r="BB1599" i="2"/>
  <c r="BC1599" i="2"/>
  <c r="AB1600" i="2"/>
  <c r="AV1599" i="2"/>
  <c r="BH1599" i="2" s="1"/>
  <c r="AS1600" i="2"/>
  <c r="AR1600" i="2"/>
  <c r="S1602" i="2"/>
  <c r="AA1602" i="2"/>
  <c r="AK1602" i="2" s="1"/>
  <c r="AT1600" i="2"/>
  <c r="AQ1600" i="2"/>
  <c r="AP1600" i="2"/>
  <c r="AM1601" i="2"/>
  <c r="AO1600" i="2"/>
  <c r="AN1600" i="2"/>
  <c r="BG1600" i="2"/>
  <c r="AZ1599" i="2"/>
  <c r="BA1599" i="2"/>
  <c r="AY1599" i="2"/>
  <c r="AX1599" i="2"/>
  <c r="L1602" i="2"/>
  <c r="N1602" i="2"/>
  <c r="P1602" i="2"/>
  <c r="Q1602" i="2"/>
  <c r="Y1602" i="2" s="1"/>
  <c r="AI1602" i="2" s="1"/>
  <c r="O1602" i="2"/>
  <c r="W1602" i="2" s="1"/>
  <c r="R1602" i="2"/>
  <c r="Z1602" i="2" s="1"/>
  <c r="AJ1602" i="2" s="1"/>
  <c r="M1602" i="2"/>
  <c r="AD1600" i="2"/>
  <c r="U1601" i="2"/>
  <c r="AE1601" i="2" s="1"/>
  <c r="AF1600" i="2"/>
  <c r="AH1601" i="2"/>
  <c r="T1601" i="2"/>
  <c r="W1601" i="2"/>
  <c r="AG1601" i="2" s="1"/>
  <c r="K1603" i="2"/>
  <c r="BD1600" i="2" l="1"/>
  <c r="AV1600" i="2"/>
  <c r="BH1600" i="2" s="1"/>
  <c r="AB1601" i="2"/>
  <c r="AR1601" i="2"/>
  <c r="AS1601" i="2"/>
  <c r="BB1600" i="2"/>
  <c r="BC1600" i="2"/>
  <c r="S1603" i="2"/>
  <c r="AA1603" i="2"/>
  <c r="AK1603" i="2" s="1"/>
  <c r="AT1601" i="2"/>
  <c r="AO1601" i="2"/>
  <c r="AP1601" i="2"/>
  <c r="AM1602" i="2"/>
  <c r="AN1601" i="2"/>
  <c r="AQ1601" i="2"/>
  <c r="BG1601" i="2"/>
  <c r="AZ1600" i="2"/>
  <c r="AX1600" i="2"/>
  <c r="BA1600" i="2"/>
  <c r="AY1600" i="2"/>
  <c r="L1603" i="2"/>
  <c r="N1603" i="2"/>
  <c r="V1603" i="2" s="1"/>
  <c r="P1603" i="2"/>
  <c r="X1603" i="2" s="1"/>
  <c r="AH1603" i="2" s="1"/>
  <c r="Q1603" i="2"/>
  <c r="Y1603" i="2" s="1"/>
  <c r="AI1603" i="2" s="1"/>
  <c r="O1603" i="2"/>
  <c r="R1603" i="2"/>
  <c r="Z1603" i="2" s="1"/>
  <c r="AJ1603" i="2" s="1"/>
  <c r="M1603" i="2"/>
  <c r="U1603" i="2" s="1"/>
  <c r="AD1601" i="2"/>
  <c r="X1602" i="2"/>
  <c r="AH1602" i="2" s="1"/>
  <c r="AG1602" i="2"/>
  <c r="T1602" i="2"/>
  <c r="V1602" i="2"/>
  <c r="AF1602" i="2" s="1"/>
  <c r="U1602" i="2"/>
  <c r="AE1602" i="2" s="1"/>
  <c r="K1604" i="2"/>
  <c r="AB1602" i="2" l="1"/>
  <c r="AV1601" i="2"/>
  <c r="BH1601" i="2" s="1"/>
  <c r="AS1602" i="2"/>
  <c r="AR1602" i="2"/>
  <c r="BD1601" i="2"/>
  <c r="BC1601" i="2"/>
  <c r="BB1601" i="2"/>
  <c r="S1604" i="2"/>
  <c r="AA1604" i="2"/>
  <c r="AK1604" i="2" s="1"/>
  <c r="AZ1601" i="2"/>
  <c r="BA1601" i="2"/>
  <c r="AY1601" i="2"/>
  <c r="AX1601" i="2"/>
  <c r="AT1602" i="2"/>
  <c r="AQ1602" i="2"/>
  <c r="AO1602" i="2"/>
  <c r="AP1602" i="2"/>
  <c r="AM1603" i="2"/>
  <c r="AN1602" i="2"/>
  <c r="BG1602" i="2"/>
  <c r="L1604" i="2"/>
  <c r="T1604" i="2" s="1"/>
  <c r="N1604" i="2"/>
  <c r="V1604" i="2" s="1"/>
  <c r="P1604" i="2"/>
  <c r="Q1604" i="2"/>
  <c r="Y1604" i="2" s="1"/>
  <c r="AI1604" i="2" s="1"/>
  <c r="R1604" i="2"/>
  <c r="Z1604" i="2" s="1"/>
  <c r="AJ1604" i="2" s="1"/>
  <c r="O1604" i="2"/>
  <c r="M1604" i="2"/>
  <c r="U1604" i="2" s="1"/>
  <c r="AD1602" i="2"/>
  <c r="AF1603" i="2"/>
  <c r="AE1603" i="2"/>
  <c r="T1603" i="2"/>
  <c r="W1603" i="2"/>
  <c r="AG1603" i="2" s="1"/>
  <c r="K1605" i="2"/>
  <c r="AB1603" i="2" l="1"/>
  <c r="AV1602" i="2"/>
  <c r="BH1602" i="2" s="1"/>
  <c r="AR1603" i="2"/>
  <c r="AS1603" i="2"/>
  <c r="BD1602" i="2"/>
  <c r="BB1602" i="2"/>
  <c r="BC1602" i="2"/>
  <c r="S1605" i="2"/>
  <c r="AA1605" i="2"/>
  <c r="AK1605" i="2" s="1"/>
  <c r="AY1602" i="2"/>
  <c r="AZ1602" i="2"/>
  <c r="AX1602" i="2"/>
  <c r="BA1602" i="2"/>
  <c r="AT1603" i="2"/>
  <c r="AQ1603" i="2"/>
  <c r="AO1603" i="2"/>
  <c r="AP1603" i="2"/>
  <c r="AM1604" i="2"/>
  <c r="AN1603" i="2"/>
  <c r="BG1603" i="2"/>
  <c r="L1605" i="2"/>
  <c r="N1605" i="2"/>
  <c r="V1605" i="2" s="1"/>
  <c r="P1605" i="2"/>
  <c r="X1605" i="2" s="1"/>
  <c r="AH1605" i="2" s="1"/>
  <c r="Q1605" i="2"/>
  <c r="Y1605" i="2" s="1"/>
  <c r="AI1605" i="2" s="1"/>
  <c r="O1605" i="2"/>
  <c r="R1605" i="2"/>
  <c r="Z1605" i="2" s="1"/>
  <c r="AJ1605" i="2" s="1"/>
  <c r="M1605" i="2"/>
  <c r="U1605" i="2" s="1"/>
  <c r="AD1603" i="2"/>
  <c r="AD1604" i="2"/>
  <c r="AF1604" i="2"/>
  <c r="AE1604" i="2"/>
  <c r="X1604" i="2"/>
  <c r="AH1604" i="2" s="1"/>
  <c r="W1604" i="2"/>
  <c r="AG1604" i="2" s="1"/>
  <c r="K1606" i="2"/>
  <c r="AV1603" i="2" l="1"/>
  <c r="BH1603" i="2" s="1"/>
  <c r="AB1604" i="2"/>
  <c r="AR1604" i="2"/>
  <c r="AS1604" i="2"/>
  <c r="BD1603" i="2"/>
  <c r="BC1603" i="2"/>
  <c r="BB1603" i="2"/>
  <c r="S1606" i="2"/>
  <c r="AA1606" i="2"/>
  <c r="AK1606" i="2" s="1"/>
  <c r="AY1603" i="2"/>
  <c r="BA1603" i="2"/>
  <c r="AX1603" i="2"/>
  <c r="AT1604" i="2"/>
  <c r="AM1605" i="2"/>
  <c r="AN1604" i="2"/>
  <c r="AQ1604" i="2"/>
  <c r="AO1604" i="2"/>
  <c r="AP1604" i="2"/>
  <c r="BG1604" i="2"/>
  <c r="AZ1603" i="2"/>
  <c r="L1606" i="2"/>
  <c r="T1606" i="2" s="1"/>
  <c r="N1606" i="2"/>
  <c r="V1606" i="2" s="1"/>
  <c r="P1606" i="2"/>
  <c r="Q1606" i="2"/>
  <c r="Y1606" i="2" s="1"/>
  <c r="AI1606" i="2" s="1"/>
  <c r="O1606" i="2"/>
  <c r="R1606" i="2"/>
  <c r="Z1606" i="2" s="1"/>
  <c r="AJ1606" i="2" s="1"/>
  <c r="M1606" i="2"/>
  <c r="U1606" i="2" s="1"/>
  <c r="AF1605" i="2"/>
  <c r="AE1605" i="2"/>
  <c r="T1605" i="2"/>
  <c r="W1605" i="2"/>
  <c r="AG1605" i="2" s="1"/>
  <c r="K1607" i="2"/>
  <c r="AV1604" i="2" l="1"/>
  <c r="BH1604" i="2" s="1"/>
  <c r="AB1605" i="2"/>
  <c r="AS1605" i="2"/>
  <c r="AR1605" i="2"/>
  <c r="BC1604" i="2"/>
  <c r="BD1604" i="2"/>
  <c r="BB1604" i="2"/>
  <c r="AZ1604" i="2"/>
  <c r="S1607" i="2"/>
  <c r="AA1607" i="2"/>
  <c r="AK1607" i="2" s="1"/>
  <c r="AY1604" i="2"/>
  <c r="BA1604" i="2"/>
  <c r="AX1604" i="2"/>
  <c r="AT1605" i="2"/>
  <c r="AM1606" i="2"/>
  <c r="AN1605" i="2"/>
  <c r="AQ1605" i="2"/>
  <c r="AO1605" i="2"/>
  <c r="AP1605" i="2"/>
  <c r="BG1605" i="2"/>
  <c r="L1607" i="2"/>
  <c r="T1607" i="2" s="1"/>
  <c r="N1607" i="2"/>
  <c r="V1607" i="2" s="1"/>
  <c r="AF1607" i="2" s="1"/>
  <c r="P1607" i="2"/>
  <c r="X1607" i="2" s="1"/>
  <c r="AH1607" i="2" s="1"/>
  <c r="Q1607" i="2"/>
  <c r="Y1607" i="2" s="1"/>
  <c r="AI1607" i="2" s="1"/>
  <c r="O1607" i="2"/>
  <c r="W1607" i="2" s="1"/>
  <c r="AG1607" i="2" s="1"/>
  <c r="R1607" i="2"/>
  <c r="Z1607" i="2" s="1"/>
  <c r="AJ1607" i="2" s="1"/>
  <c r="M1607" i="2"/>
  <c r="U1607" i="2" s="1"/>
  <c r="AD1605" i="2"/>
  <c r="AD1606" i="2"/>
  <c r="AF1606" i="2"/>
  <c r="AE1606" i="2"/>
  <c r="X1606" i="2"/>
  <c r="AH1606" i="2" s="1"/>
  <c r="W1606" i="2"/>
  <c r="K1608" i="2"/>
  <c r="AB1606" i="2" l="1"/>
  <c r="AV1605" i="2"/>
  <c r="BH1605" i="2" s="1"/>
  <c r="AB1607" i="2"/>
  <c r="AS1606" i="2"/>
  <c r="AR1606" i="2"/>
  <c r="BD1605" i="2"/>
  <c r="BB1605" i="2"/>
  <c r="BC1605" i="2"/>
  <c r="AZ1605" i="2"/>
  <c r="S1608" i="2"/>
  <c r="AA1608" i="2"/>
  <c r="AK1608" i="2"/>
  <c r="AY1605" i="2"/>
  <c r="BA1605" i="2"/>
  <c r="AX1605" i="2"/>
  <c r="AT1606" i="2"/>
  <c r="AO1606" i="2"/>
  <c r="AP1606" i="2"/>
  <c r="AM1607" i="2"/>
  <c r="AN1606" i="2"/>
  <c r="AQ1606" i="2"/>
  <c r="BG1606" i="2"/>
  <c r="L1608" i="2"/>
  <c r="N1608" i="2"/>
  <c r="P1608" i="2"/>
  <c r="X1608" i="2" s="1"/>
  <c r="AH1608" i="2" s="1"/>
  <c r="Q1608" i="2"/>
  <c r="Y1608" i="2" s="1"/>
  <c r="AI1608" i="2" s="1"/>
  <c r="R1608" i="2"/>
  <c r="Z1608" i="2" s="1"/>
  <c r="AJ1608" i="2" s="1"/>
  <c r="O1608" i="2"/>
  <c r="W1608" i="2" s="1"/>
  <c r="AG1608" i="2" s="1"/>
  <c r="M1608" i="2"/>
  <c r="U1608" i="2" s="1"/>
  <c r="AE1608" i="2" s="1"/>
  <c r="AD1607" i="2"/>
  <c r="AG1606" i="2"/>
  <c r="AE1607" i="2"/>
  <c r="K1609" i="2"/>
  <c r="BD1606" i="2" l="1"/>
  <c r="AV1606" i="2"/>
  <c r="BH1606" i="2" s="1"/>
  <c r="BB1606" i="2"/>
  <c r="AS1607" i="2"/>
  <c r="AR1607" i="2"/>
  <c r="BC1606" i="2"/>
  <c r="S1609" i="2"/>
  <c r="AA1609" i="2"/>
  <c r="AK1609" i="2"/>
  <c r="AT1607" i="2"/>
  <c r="AQ1607" i="2"/>
  <c r="AO1607" i="2"/>
  <c r="AP1607" i="2"/>
  <c r="AM1608" i="2"/>
  <c r="AN1607" i="2"/>
  <c r="BG1607" i="2"/>
  <c r="AZ1606" i="2"/>
  <c r="BA1606" i="2"/>
  <c r="AY1606" i="2"/>
  <c r="AX1606" i="2"/>
  <c r="L1609" i="2"/>
  <c r="T1609" i="2" s="1"/>
  <c r="N1609" i="2"/>
  <c r="V1609" i="2" s="1"/>
  <c r="AF1609" i="2" s="1"/>
  <c r="P1609" i="2"/>
  <c r="X1609" i="2" s="1"/>
  <c r="AH1609" i="2" s="1"/>
  <c r="Q1609" i="2"/>
  <c r="Y1609" i="2" s="1"/>
  <c r="AI1609" i="2" s="1"/>
  <c r="O1609" i="2"/>
  <c r="W1609" i="2" s="1"/>
  <c r="AG1609" i="2" s="1"/>
  <c r="R1609" i="2"/>
  <c r="Z1609" i="2" s="1"/>
  <c r="AJ1609" i="2" s="1"/>
  <c r="M1609" i="2"/>
  <c r="T1608" i="2"/>
  <c r="V1608" i="2"/>
  <c r="AF1608" i="2" s="1"/>
  <c r="K1610" i="2"/>
  <c r="AB1608" i="2" l="1"/>
  <c r="AV1607" i="2"/>
  <c r="BH1607" i="2" s="1"/>
  <c r="BB1607" i="2"/>
  <c r="AS1608" i="2"/>
  <c r="AR1608" i="2"/>
  <c r="BD1607" i="2"/>
  <c r="BC1607" i="2"/>
  <c r="S1610" i="2"/>
  <c r="AA1610" i="2"/>
  <c r="AK1610" i="2" s="1"/>
  <c r="AZ1607" i="2"/>
  <c r="AY1607" i="2"/>
  <c r="AX1607" i="2"/>
  <c r="BA1607" i="2"/>
  <c r="AT1608" i="2"/>
  <c r="AQ1608" i="2"/>
  <c r="AM1609" i="2"/>
  <c r="AO1608" i="2"/>
  <c r="AP1608" i="2"/>
  <c r="AN1608" i="2"/>
  <c r="BG1608" i="2"/>
  <c r="L1610" i="2"/>
  <c r="T1610" i="2" s="1"/>
  <c r="N1610" i="2"/>
  <c r="P1610" i="2"/>
  <c r="Q1610" i="2"/>
  <c r="Y1610" i="2" s="1"/>
  <c r="AI1610" i="2" s="1"/>
  <c r="O1610" i="2"/>
  <c r="R1610" i="2"/>
  <c r="Z1610" i="2" s="1"/>
  <c r="AJ1610" i="2" s="1"/>
  <c r="M1610" i="2"/>
  <c r="U1610" i="2" s="1"/>
  <c r="AD1609" i="2"/>
  <c r="AD1608" i="2"/>
  <c r="U1609" i="2"/>
  <c r="AE1609" i="2" s="1"/>
  <c r="K1611" i="2"/>
  <c r="AB1609" i="2" l="1"/>
  <c r="AV1608" i="2"/>
  <c r="BH1608" i="2" s="1"/>
  <c r="AS1609" i="2"/>
  <c r="AR1609" i="2"/>
  <c r="BB1608" i="2"/>
  <c r="BC1608" i="2"/>
  <c r="BD1608" i="2"/>
  <c r="S1611" i="2"/>
  <c r="AA1611" i="2"/>
  <c r="AK1611" i="2" s="1"/>
  <c r="AY1608" i="2"/>
  <c r="AT1609" i="2"/>
  <c r="AO1609" i="2"/>
  <c r="AP1609" i="2"/>
  <c r="AM1610" i="2"/>
  <c r="AN1609" i="2"/>
  <c r="AQ1609" i="2"/>
  <c r="BG1609" i="2"/>
  <c r="AX1608" i="2"/>
  <c r="BA1608" i="2"/>
  <c r="AZ1608" i="2"/>
  <c r="L1611" i="2"/>
  <c r="N1611" i="2"/>
  <c r="V1611" i="2" s="1"/>
  <c r="P1611" i="2"/>
  <c r="Q1611" i="2"/>
  <c r="Y1611" i="2" s="1"/>
  <c r="AI1611" i="2" s="1"/>
  <c r="O1611" i="2"/>
  <c r="R1611" i="2"/>
  <c r="Z1611" i="2" s="1"/>
  <c r="AJ1611" i="2" s="1"/>
  <c r="M1611" i="2"/>
  <c r="AD1610" i="2"/>
  <c r="V1610" i="2"/>
  <c r="AF1610" i="2" s="1"/>
  <c r="AE1610" i="2"/>
  <c r="X1610" i="2"/>
  <c r="AH1610" i="2" s="1"/>
  <c r="W1610" i="2"/>
  <c r="K1612" i="2"/>
  <c r="BD1609" i="2" l="1"/>
  <c r="AV1609" i="2"/>
  <c r="BH1609" i="2" s="1"/>
  <c r="AB1610" i="2"/>
  <c r="BB1609" i="2"/>
  <c r="AS1610" i="2"/>
  <c r="AR1610" i="2"/>
  <c r="BC1609" i="2"/>
  <c r="S1612" i="2"/>
  <c r="AA1612" i="2"/>
  <c r="AK1612" i="2" s="1"/>
  <c r="AT1610" i="2"/>
  <c r="AO1610" i="2"/>
  <c r="AP1610" i="2"/>
  <c r="AN1610" i="2"/>
  <c r="AM1611" i="2"/>
  <c r="AQ1610" i="2"/>
  <c r="BG1610" i="2"/>
  <c r="AZ1609" i="2"/>
  <c r="BA1609" i="2"/>
  <c r="AY1609" i="2"/>
  <c r="AX1609" i="2"/>
  <c r="L1612" i="2"/>
  <c r="T1612" i="2" s="1"/>
  <c r="N1612" i="2"/>
  <c r="P1612" i="2"/>
  <c r="Q1612" i="2"/>
  <c r="Y1612" i="2" s="1"/>
  <c r="AI1612" i="2" s="1"/>
  <c r="R1612" i="2"/>
  <c r="Z1612" i="2" s="1"/>
  <c r="AJ1612" i="2" s="1"/>
  <c r="O1612" i="2"/>
  <c r="M1612" i="2"/>
  <c r="U1612" i="2" s="1"/>
  <c r="AG1610" i="2"/>
  <c r="X1611" i="2"/>
  <c r="AH1611" i="2" s="1"/>
  <c r="U1611" i="2"/>
  <c r="AE1611" i="2" s="1"/>
  <c r="AF1611" i="2"/>
  <c r="T1611" i="2"/>
  <c r="W1611" i="2"/>
  <c r="AG1611" i="2" s="1"/>
  <c r="K1613" i="2"/>
  <c r="AV1610" i="2" l="1"/>
  <c r="BH1610" i="2" s="1"/>
  <c r="AB1611" i="2"/>
  <c r="AS1611" i="2"/>
  <c r="AR1611" i="2"/>
  <c r="BB1610" i="2"/>
  <c r="BD1610" i="2"/>
  <c r="BC1610" i="2"/>
  <c r="S1613" i="2"/>
  <c r="AA1613" i="2"/>
  <c r="AK1613" i="2"/>
  <c r="AZ1610" i="2"/>
  <c r="BA1610" i="2"/>
  <c r="AY1610" i="2"/>
  <c r="AT1611" i="2"/>
  <c r="AN1611" i="2"/>
  <c r="AQ1611" i="2"/>
  <c r="AM1612" i="2"/>
  <c r="AO1611" i="2"/>
  <c r="AP1611" i="2"/>
  <c r="BG1611" i="2"/>
  <c r="AX1610" i="2"/>
  <c r="L1613" i="2"/>
  <c r="T1613" i="2" s="1"/>
  <c r="N1613" i="2"/>
  <c r="P1613" i="2"/>
  <c r="X1613" i="2" s="1"/>
  <c r="AH1613" i="2" s="1"/>
  <c r="Q1613" i="2"/>
  <c r="Y1613" i="2" s="1"/>
  <c r="AI1613" i="2" s="1"/>
  <c r="O1613" i="2"/>
  <c r="W1613" i="2" s="1"/>
  <c r="AG1613" i="2" s="1"/>
  <c r="R1613" i="2"/>
  <c r="Z1613" i="2" s="1"/>
  <c r="AJ1613" i="2" s="1"/>
  <c r="M1613" i="2"/>
  <c r="AD1611" i="2"/>
  <c r="AD1612" i="2"/>
  <c r="V1612" i="2"/>
  <c r="AF1612" i="2" s="1"/>
  <c r="AE1612" i="2"/>
  <c r="X1612" i="2"/>
  <c r="AH1612" i="2" s="1"/>
  <c r="W1612" i="2"/>
  <c r="AG1612" i="2" s="1"/>
  <c r="K1614" i="2"/>
  <c r="AV1611" i="2" l="1"/>
  <c r="BH1611" i="2" s="1"/>
  <c r="AB1612" i="2"/>
  <c r="AS1612" i="2"/>
  <c r="AR1612" i="2"/>
  <c r="BB1611" i="2"/>
  <c r="BD1611" i="2"/>
  <c r="BC1611" i="2"/>
  <c r="S1614" i="2"/>
  <c r="AA1614" i="2"/>
  <c r="AK1614" i="2" s="1"/>
  <c r="AT1612" i="2"/>
  <c r="AO1612" i="2"/>
  <c r="AP1612" i="2"/>
  <c r="AM1613" i="2"/>
  <c r="AN1612" i="2"/>
  <c r="AQ1612" i="2"/>
  <c r="BG1612" i="2"/>
  <c r="BA1611" i="2"/>
  <c r="AZ1611" i="2"/>
  <c r="AX1611" i="2"/>
  <c r="AY1611" i="2"/>
  <c r="L1614" i="2"/>
  <c r="T1614" i="2" s="1"/>
  <c r="N1614" i="2"/>
  <c r="P1614" i="2"/>
  <c r="Q1614" i="2"/>
  <c r="Y1614" i="2" s="1"/>
  <c r="AI1614" i="2" s="1"/>
  <c r="O1614" i="2"/>
  <c r="R1614" i="2"/>
  <c r="Z1614" i="2" s="1"/>
  <c r="AJ1614" i="2" s="1"/>
  <c r="M1614" i="2"/>
  <c r="U1614" i="2" s="1"/>
  <c r="AD1613" i="2"/>
  <c r="V1613" i="2"/>
  <c r="AF1613" i="2" s="1"/>
  <c r="U1613" i="2"/>
  <c r="AE1613" i="2" s="1"/>
  <c r="K1615" i="2"/>
  <c r="AV1612" i="2" l="1"/>
  <c r="BH1612" i="2" s="1"/>
  <c r="AB1613" i="2"/>
  <c r="AR1613" i="2"/>
  <c r="AS1613" i="2"/>
  <c r="BD1612" i="2"/>
  <c r="BB1612" i="2"/>
  <c r="BC1612" i="2"/>
  <c r="S1615" i="2"/>
  <c r="AA1615" i="2"/>
  <c r="AK1615" i="2" s="1"/>
  <c r="AT1613" i="2"/>
  <c r="AN1613" i="2"/>
  <c r="AQ1613" i="2"/>
  <c r="AM1614" i="2"/>
  <c r="AO1613" i="2"/>
  <c r="AP1613" i="2"/>
  <c r="BG1613" i="2"/>
  <c r="AZ1612" i="2"/>
  <c r="BA1612" i="2"/>
  <c r="AY1612" i="2"/>
  <c r="AX1612" i="2"/>
  <c r="L1615" i="2"/>
  <c r="T1615" i="2" s="1"/>
  <c r="N1615" i="2"/>
  <c r="P1615" i="2"/>
  <c r="Q1615" i="2"/>
  <c r="Y1615" i="2" s="1"/>
  <c r="AI1615" i="2" s="1"/>
  <c r="O1615" i="2"/>
  <c r="R1615" i="2"/>
  <c r="Z1615" i="2" s="1"/>
  <c r="AJ1615" i="2" s="1"/>
  <c r="M1615" i="2"/>
  <c r="U1615" i="2" s="1"/>
  <c r="AD1614" i="2"/>
  <c r="V1614" i="2"/>
  <c r="AF1614" i="2" s="1"/>
  <c r="AE1614" i="2"/>
  <c r="X1614" i="2"/>
  <c r="AH1614" i="2" s="1"/>
  <c r="W1614" i="2"/>
  <c r="AG1614" i="2" s="1"/>
  <c r="K1616" i="2"/>
  <c r="AV1613" i="2" l="1"/>
  <c r="BH1613" i="2" s="1"/>
  <c r="AB1614" i="2"/>
  <c r="AS1614" i="2"/>
  <c r="AR1614" i="2"/>
  <c r="BD1613" i="2"/>
  <c r="BC1613" i="2"/>
  <c r="BB1613" i="2"/>
  <c r="S1616" i="2"/>
  <c r="AA1616" i="2"/>
  <c r="AK1616" i="2" s="1"/>
  <c r="AT1614" i="2"/>
  <c r="AN1614" i="2"/>
  <c r="AQ1614" i="2"/>
  <c r="AM1615" i="2"/>
  <c r="AO1614" i="2"/>
  <c r="AP1614" i="2"/>
  <c r="BG1614" i="2"/>
  <c r="BA1613" i="2"/>
  <c r="AZ1613" i="2"/>
  <c r="AX1613" i="2"/>
  <c r="AY1613" i="2"/>
  <c r="L1616" i="2"/>
  <c r="N1616" i="2"/>
  <c r="V1616" i="2" s="1"/>
  <c r="AF1616" i="2" s="1"/>
  <c r="P1616" i="2"/>
  <c r="Q1616" i="2"/>
  <c r="Y1616" i="2" s="1"/>
  <c r="AI1616" i="2" s="1"/>
  <c r="R1616" i="2"/>
  <c r="Z1616" i="2" s="1"/>
  <c r="AJ1616" i="2" s="1"/>
  <c r="O1616" i="2"/>
  <c r="M1616" i="2"/>
  <c r="U1616" i="2" s="1"/>
  <c r="X1615" i="2"/>
  <c r="AH1615" i="2" s="1"/>
  <c r="V1615" i="2"/>
  <c r="AF1615" i="2" s="1"/>
  <c r="AE1615" i="2"/>
  <c r="W1615" i="2"/>
  <c r="AG1615" i="2" s="1"/>
  <c r="AD1615" i="2"/>
  <c r="K1617" i="2"/>
  <c r="AV1614" i="2" l="1"/>
  <c r="BH1614" i="2" s="1"/>
  <c r="AB1615" i="2"/>
  <c r="AS1615" i="2"/>
  <c r="AR1615" i="2"/>
  <c r="BD1614" i="2"/>
  <c r="BB1614" i="2"/>
  <c r="BC1614" i="2"/>
  <c r="S1617" i="2"/>
  <c r="AA1617" i="2" s="1"/>
  <c r="AK1617" i="2" s="1"/>
  <c r="AT1615" i="2"/>
  <c r="AO1615" i="2"/>
  <c r="AP1615" i="2"/>
  <c r="AM1616" i="2"/>
  <c r="AN1615" i="2"/>
  <c r="AQ1615" i="2"/>
  <c r="BG1615" i="2"/>
  <c r="BA1614" i="2"/>
  <c r="AZ1614" i="2"/>
  <c r="AX1614" i="2"/>
  <c r="AY1614" i="2"/>
  <c r="L1617" i="2"/>
  <c r="T1617" i="2" s="1"/>
  <c r="N1617" i="2"/>
  <c r="V1617" i="2" s="1"/>
  <c r="AF1617" i="2" s="1"/>
  <c r="P1617" i="2"/>
  <c r="Q1617" i="2"/>
  <c r="Y1617" i="2" s="1"/>
  <c r="AI1617" i="2" s="1"/>
  <c r="O1617" i="2"/>
  <c r="W1617" i="2" s="1"/>
  <c r="R1617" i="2"/>
  <c r="Z1617" i="2" s="1"/>
  <c r="AJ1617" i="2" s="1"/>
  <c r="M1617" i="2"/>
  <c r="T1616" i="2"/>
  <c r="AE1616" i="2"/>
  <c r="X1616" i="2"/>
  <c r="AH1616" i="2" s="1"/>
  <c r="W1616" i="2"/>
  <c r="AG1616" i="2" s="1"/>
  <c r="K1618" i="2"/>
  <c r="AB1616" i="2" l="1"/>
  <c r="AV1615" i="2"/>
  <c r="BH1615" i="2" s="1"/>
  <c r="AS1616" i="2"/>
  <c r="AR1616" i="2"/>
  <c r="BD1615" i="2"/>
  <c r="BB1615" i="2"/>
  <c r="BC1615" i="2"/>
  <c r="S1618" i="2"/>
  <c r="AA1618" i="2"/>
  <c r="AK1618" i="2" s="1"/>
  <c r="AT1616" i="2"/>
  <c r="AN1616" i="2"/>
  <c r="AM1617" i="2"/>
  <c r="AQ1616" i="2"/>
  <c r="AO1616" i="2"/>
  <c r="AP1616" i="2"/>
  <c r="BG1616" i="2"/>
  <c r="AZ1615" i="2"/>
  <c r="BA1615" i="2"/>
  <c r="AY1615" i="2"/>
  <c r="AX1615" i="2"/>
  <c r="L1618" i="2"/>
  <c r="T1618" i="2" s="1"/>
  <c r="N1618" i="2"/>
  <c r="P1618" i="2"/>
  <c r="X1618" i="2" s="1"/>
  <c r="AH1618" i="2" s="1"/>
  <c r="Q1618" i="2"/>
  <c r="Y1618" i="2" s="1"/>
  <c r="AI1618" i="2" s="1"/>
  <c r="O1618" i="2"/>
  <c r="W1618" i="2" s="1"/>
  <c r="AG1618" i="2" s="1"/>
  <c r="R1618" i="2"/>
  <c r="Z1618" i="2" s="1"/>
  <c r="AJ1618" i="2" s="1"/>
  <c r="M1618" i="2"/>
  <c r="U1618" i="2" s="1"/>
  <c r="AD1616" i="2"/>
  <c r="AG1617" i="2"/>
  <c r="AD1617" i="2"/>
  <c r="X1617" i="2"/>
  <c r="AH1617" i="2" s="1"/>
  <c r="U1617" i="2"/>
  <c r="AE1617" i="2" s="1"/>
  <c r="K1619" i="2"/>
  <c r="AV1616" i="2" l="1"/>
  <c r="BH1616" i="2" s="1"/>
  <c r="AB1617" i="2"/>
  <c r="AS1617" i="2"/>
  <c r="AR1617" i="2"/>
  <c r="BD1616" i="2"/>
  <c r="BB1616" i="2"/>
  <c r="BC1616" i="2"/>
  <c r="S1619" i="2"/>
  <c r="AA1619" i="2"/>
  <c r="AK1619" i="2" s="1"/>
  <c r="BA1616" i="2"/>
  <c r="AT1617" i="2"/>
  <c r="AM1618" i="2"/>
  <c r="AN1617" i="2"/>
  <c r="AQ1617" i="2"/>
  <c r="AO1617" i="2"/>
  <c r="AP1617" i="2"/>
  <c r="BG1617" i="2"/>
  <c r="AZ1616" i="2"/>
  <c r="AX1616" i="2"/>
  <c r="AY1616" i="2"/>
  <c r="L1619" i="2"/>
  <c r="T1619" i="2" s="1"/>
  <c r="N1619" i="2"/>
  <c r="V1619" i="2" s="1"/>
  <c r="AF1619" i="2" s="1"/>
  <c r="P1619" i="2"/>
  <c r="Q1619" i="2"/>
  <c r="Y1619" i="2" s="1"/>
  <c r="AI1619" i="2" s="1"/>
  <c r="O1619" i="2"/>
  <c r="W1619" i="2" s="1"/>
  <c r="R1619" i="2"/>
  <c r="Z1619" i="2" s="1"/>
  <c r="AJ1619" i="2" s="1"/>
  <c r="M1619" i="2"/>
  <c r="V1618" i="2"/>
  <c r="AF1618" i="2" s="1"/>
  <c r="AE1618" i="2"/>
  <c r="AD1618" i="2"/>
  <c r="K1620" i="2"/>
  <c r="AV1617" i="2" l="1"/>
  <c r="BH1617" i="2" s="1"/>
  <c r="AB1618" i="2"/>
  <c r="AR1618" i="2"/>
  <c r="AS1618" i="2"/>
  <c r="BD1617" i="2"/>
  <c r="BB1617" i="2"/>
  <c r="BC1617" i="2"/>
  <c r="S1620" i="2"/>
  <c r="AA1620" i="2"/>
  <c r="AK1620" i="2" s="1"/>
  <c r="AZ1617" i="2"/>
  <c r="BA1617" i="2"/>
  <c r="AY1617" i="2"/>
  <c r="AX1617" i="2"/>
  <c r="AT1618" i="2"/>
  <c r="AN1618" i="2"/>
  <c r="AQ1618" i="2"/>
  <c r="AM1619" i="2"/>
  <c r="AO1618" i="2"/>
  <c r="AP1618" i="2"/>
  <c r="BG1618" i="2"/>
  <c r="L1620" i="2"/>
  <c r="N1620" i="2"/>
  <c r="V1620" i="2" s="1"/>
  <c r="AF1620" i="2" s="1"/>
  <c r="P1620" i="2"/>
  <c r="Q1620" i="2"/>
  <c r="Y1620" i="2" s="1"/>
  <c r="AI1620" i="2" s="1"/>
  <c r="R1620" i="2"/>
  <c r="Z1620" i="2" s="1"/>
  <c r="AJ1620" i="2" s="1"/>
  <c r="O1620" i="2"/>
  <c r="M1620" i="2"/>
  <c r="U1620" i="2" s="1"/>
  <c r="AG1619" i="2"/>
  <c r="AD1619" i="2"/>
  <c r="X1619" i="2"/>
  <c r="AH1619" i="2" s="1"/>
  <c r="U1619" i="2"/>
  <c r="AE1619" i="2" s="1"/>
  <c r="K1621" i="2"/>
  <c r="AV1618" i="2" l="1"/>
  <c r="BH1618" i="2" s="1"/>
  <c r="AB1619" i="2"/>
  <c r="AS1619" i="2"/>
  <c r="AR1619" i="2"/>
  <c r="BD1618" i="2"/>
  <c r="BC1618" i="2"/>
  <c r="BB1618" i="2"/>
  <c r="S1621" i="2"/>
  <c r="AA1621" i="2"/>
  <c r="AK1621" i="2" s="1"/>
  <c r="BA1618" i="2"/>
  <c r="AT1619" i="2"/>
  <c r="AM1620" i="2"/>
  <c r="AN1619" i="2"/>
  <c r="AQ1619" i="2"/>
  <c r="AO1619" i="2"/>
  <c r="AP1619" i="2"/>
  <c r="BG1619" i="2"/>
  <c r="AZ1618" i="2"/>
  <c r="AX1618" i="2"/>
  <c r="AY1618" i="2"/>
  <c r="L1621" i="2"/>
  <c r="T1621" i="2" s="1"/>
  <c r="N1621" i="2"/>
  <c r="P1621" i="2"/>
  <c r="Q1621" i="2"/>
  <c r="Y1621" i="2" s="1"/>
  <c r="AI1621" i="2" s="1"/>
  <c r="O1621" i="2"/>
  <c r="W1621" i="2" s="1"/>
  <c r="AG1621" i="2" s="1"/>
  <c r="R1621" i="2"/>
  <c r="Z1621" i="2" s="1"/>
  <c r="AJ1621" i="2" s="1"/>
  <c r="M1621" i="2"/>
  <c r="U1621" i="2" s="1"/>
  <c r="T1620" i="2"/>
  <c r="AE1620" i="2"/>
  <c r="X1620" i="2"/>
  <c r="AH1620" i="2" s="1"/>
  <c r="W1620" i="2"/>
  <c r="AG1620" i="2" s="1"/>
  <c r="K1622" i="2"/>
  <c r="AB1620" i="2" l="1"/>
  <c r="AV1619" i="2"/>
  <c r="BH1619" i="2" s="1"/>
  <c r="AR1620" i="2"/>
  <c r="AS1620" i="2"/>
  <c r="BD1619" i="2"/>
  <c r="BB1619" i="2"/>
  <c r="BC1619" i="2"/>
  <c r="S1622" i="2"/>
  <c r="AA1622" i="2"/>
  <c r="AK1622" i="2" s="1"/>
  <c r="AZ1619" i="2"/>
  <c r="AY1619" i="2"/>
  <c r="BA1619" i="2"/>
  <c r="AX1619" i="2"/>
  <c r="AT1620" i="2"/>
  <c r="AM1621" i="2"/>
  <c r="AN1620" i="2"/>
  <c r="AQ1620" i="2"/>
  <c r="AO1620" i="2"/>
  <c r="AP1620" i="2"/>
  <c r="BG1620" i="2"/>
  <c r="L1622" i="2"/>
  <c r="T1622" i="2" s="1"/>
  <c r="N1622" i="2"/>
  <c r="P1622" i="2"/>
  <c r="Q1622" i="2"/>
  <c r="Y1622" i="2" s="1"/>
  <c r="AI1622" i="2" s="1"/>
  <c r="O1622" i="2"/>
  <c r="W1622" i="2" s="1"/>
  <c r="AG1622" i="2" s="1"/>
  <c r="R1622" i="2"/>
  <c r="Z1622" i="2" s="1"/>
  <c r="AJ1622" i="2" s="1"/>
  <c r="M1622" i="2"/>
  <c r="U1622" i="2" s="1"/>
  <c r="AD1620" i="2"/>
  <c r="X1621" i="2"/>
  <c r="AH1621" i="2" s="1"/>
  <c r="V1621" i="2"/>
  <c r="AF1621" i="2" s="1"/>
  <c r="AE1621" i="2"/>
  <c r="AD1621" i="2"/>
  <c r="K1623" i="2"/>
  <c r="AV1620" i="2" l="1"/>
  <c r="BH1620" i="2" s="1"/>
  <c r="AB1621" i="2"/>
  <c r="AR1621" i="2"/>
  <c r="AS1621" i="2"/>
  <c r="BD1620" i="2"/>
  <c r="BC1620" i="2"/>
  <c r="BB1620" i="2"/>
  <c r="AZ1620" i="2"/>
  <c r="S1623" i="2"/>
  <c r="AA1623" i="2"/>
  <c r="AK1623" i="2"/>
  <c r="BA1620" i="2"/>
  <c r="AY1620" i="2"/>
  <c r="AX1620" i="2"/>
  <c r="AT1621" i="2"/>
  <c r="AN1621" i="2"/>
  <c r="AQ1621" i="2"/>
  <c r="AM1622" i="2"/>
  <c r="AO1621" i="2"/>
  <c r="AP1621" i="2"/>
  <c r="BG1621" i="2"/>
  <c r="L1623" i="2"/>
  <c r="N1623" i="2"/>
  <c r="V1623" i="2" s="1"/>
  <c r="P1623" i="2"/>
  <c r="Q1623" i="2"/>
  <c r="Y1623" i="2" s="1"/>
  <c r="AI1623" i="2" s="1"/>
  <c r="O1623" i="2"/>
  <c r="R1623" i="2"/>
  <c r="Z1623" i="2" s="1"/>
  <c r="AJ1623" i="2" s="1"/>
  <c r="M1623" i="2"/>
  <c r="V1622" i="2"/>
  <c r="AF1622" i="2" s="1"/>
  <c r="AE1622" i="2"/>
  <c r="X1622" i="2"/>
  <c r="AH1622" i="2" s="1"/>
  <c r="AD1622" i="2"/>
  <c r="K1624" i="2"/>
  <c r="AV1621" i="2" l="1"/>
  <c r="BH1621" i="2" s="1"/>
  <c r="AB1622" i="2"/>
  <c r="AS1622" i="2"/>
  <c r="AR1622" i="2"/>
  <c r="BD1621" i="2"/>
  <c r="BC1621" i="2"/>
  <c r="BB1621" i="2"/>
  <c r="S1624" i="2"/>
  <c r="AA1624" i="2"/>
  <c r="AK1624" i="2"/>
  <c r="BA1621" i="2"/>
  <c r="AT1622" i="2"/>
  <c r="BD1622" i="2" s="1"/>
  <c r="AO1622" i="2"/>
  <c r="AP1622" i="2"/>
  <c r="AM1623" i="2"/>
  <c r="AN1622" i="2"/>
  <c r="AQ1622" i="2"/>
  <c r="BG1622" i="2"/>
  <c r="AZ1621" i="2"/>
  <c r="AX1621" i="2"/>
  <c r="AY1621" i="2"/>
  <c r="L1624" i="2"/>
  <c r="T1624" i="2" s="1"/>
  <c r="N1624" i="2"/>
  <c r="P1624" i="2"/>
  <c r="Q1624" i="2"/>
  <c r="Y1624" i="2" s="1"/>
  <c r="AI1624" i="2" s="1"/>
  <c r="R1624" i="2"/>
  <c r="Z1624" i="2" s="1"/>
  <c r="AJ1624" i="2" s="1"/>
  <c r="O1624" i="2"/>
  <c r="W1624" i="2" s="1"/>
  <c r="AG1624" i="2" s="1"/>
  <c r="M1624" i="2"/>
  <c r="X1623" i="2"/>
  <c r="AH1623" i="2" s="1"/>
  <c r="U1623" i="2"/>
  <c r="AE1623" i="2" s="1"/>
  <c r="AF1623" i="2"/>
  <c r="T1623" i="2"/>
  <c r="W1623" i="2"/>
  <c r="AG1623" i="2" s="1"/>
  <c r="K1625" i="2"/>
  <c r="AV1622" i="2" l="1"/>
  <c r="BH1622" i="2" s="1"/>
  <c r="AB1623" i="2"/>
  <c r="AS1623" i="2"/>
  <c r="AR1623" i="2"/>
  <c r="BB1622" i="2"/>
  <c r="BC1622" i="2"/>
  <c r="S1625" i="2"/>
  <c r="AA1625" i="2" s="1"/>
  <c r="AK1625" i="2" s="1"/>
  <c r="AZ1622" i="2"/>
  <c r="AT1623" i="2"/>
  <c r="AN1623" i="2"/>
  <c r="AQ1623" i="2"/>
  <c r="AO1623" i="2"/>
  <c r="AP1623" i="2"/>
  <c r="AM1624" i="2"/>
  <c r="BG1623" i="2"/>
  <c r="BA1622" i="2"/>
  <c r="AY1622" i="2"/>
  <c r="AX1622" i="2"/>
  <c r="L1625" i="2"/>
  <c r="T1625" i="2" s="1"/>
  <c r="N1625" i="2"/>
  <c r="V1625" i="2" s="1"/>
  <c r="P1625" i="2"/>
  <c r="X1625" i="2" s="1"/>
  <c r="Q1625" i="2"/>
  <c r="Y1625" i="2" s="1"/>
  <c r="AI1625" i="2" s="1"/>
  <c r="O1625" i="2"/>
  <c r="W1625" i="2" s="1"/>
  <c r="AG1625" i="2" s="1"/>
  <c r="R1625" i="2"/>
  <c r="Z1625" i="2" s="1"/>
  <c r="AJ1625" i="2" s="1"/>
  <c r="M1625" i="2"/>
  <c r="AD1623" i="2"/>
  <c r="X1624" i="2"/>
  <c r="AH1624" i="2" s="1"/>
  <c r="V1624" i="2"/>
  <c r="AF1624" i="2" s="1"/>
  <c r="U1624" i="2"/>
  <c r="AD1624" i="2"/>
  <c r="K1626" i="2"/>
  <c r="BD1623" i="2" l="1"/>
  <c r="AB1624" i="2"/>
  <c r="AV1623" i="2"/>
  <c r="BH1623" i="2" s="1"/>
  <c r="BB1623" i="2"/>
  <c r="AR1624" i="2"/>
  <c r="AS1624" i="2"/>
  <c r="BC1623" i="2"/>
  <c r="S1626" i="2"/>
  <c r="AA1626" i="2"/>
  <c r="AK1626" i="2" s="1"/>
  <c r="BA1623" i="2"/>
  <c r="AT1624" i="2"/>
  <c r="BD1624" i="2" s="1"/>
  <c r="AO1624" i="2"/>
  <c r="AP1624" i="2"/>
  <c r="AM1625" i="2"/>
  <c r="AN1624" i="2"/>
  <c r="AQ1624" i="2"/>
  <c r="BG1624" i="2"/>
  <c r="AX1623" i="2"/>
  <c r="AZ1623" i="2"/>
  <c r="AY1623" i="2"/>
  <c r="L1626" i="2"/>
  <c r="N1626" i="2"/>
  <c r="P1626" i="2"/>
  <c r="Q1626" i="2"/>
  <c r="Y1626" i="2" s="1"/>
  <c r="AI1626" i="2" s="1"/>
  <c r="O1626" i="2"/>
  <c r="W1626" i="2" s="1"/>
  <c r="R1626" i="2"/>
  <c r="Z1626" i="2" s="1"/>
  <c r="AJ1626" i="2" s="1"/>
  <c r="M1626" i="2"/>
  <c r="AE1624" i="2"/>
  <c r="U1625" i="2"/>
  <c r="AE1625" i="2" s="1"/>
  <c r="AH1625" i="2"/>
  <c r="AF1625" i="2"/>
  <c r="AD1625" i="2"/>
  <c r="K1627" i="2"/>
  <c r="AV1624" i="2" l="1"/>
  <c r="BH1624" i="2" s="1"/>
  <c r="AB1625" i="2"/>
  <c r="AS1625" i="2"/>
  <c r="AR1625" i="2"/>
  <c r="BC1624" i="2"/>
  <c r="BB1624" i="2"/>
  <c r="S1627" i="2"/>
  <c r="AA1627" i="2"/>
  <c r="AK1627" i="2" s="1"/>
  <c r="AZ1624" i="2"/>
  <c r="BA1624" i="2"/>
  <c r="AY1624" i="2"/>
  <c r="AX1624" i="2"/>
  <c r="AT1625" i="2"/>
  <c r="AO1625" i="2"/>
  <c r="AP1625" i="2"/>
  <c r="AM1626" i="2"/>
  <c r="AN1625" i="2"/>
  <c r="AQ1625" i="2"/>
  <c r="BG1625" i="2"/>
  <c r="L1627" i="2"/>
  <c r="T1627" i="2" s="1"/>
  <c r="N1627" i="2"/>
  <c r="P1627" i="2"/>
  <c r="Q1627" i="2"/>
  <c r="Y1627" i="2" s="1"/>
  <c r="AI1627" i="2" s="1"/>
  <c r="O1627" i="2"/>
  <c r="W1627" i="2" s="1"/>
  <c r="AG1627" i="2" s="1"/>
  <c r="R1627" i="2"/>
  <c r="Z1627" i="2" s="1"/>
  <c r="AJ1627" i="2" s="1"/>
  <c r="M1627" i="2"/>
  <c r="X1626" i="2"/>
  <c r="AH1626" i="2" s="1"/>
  <c r="AG1626" i="2"/>
  <c r="T1626" i="2"/>
  <c r="V1626" i="2"/>
  <c r="AF1626" i="2" s="1"/>
  <c r="U1626" i="2"/>
  <c r="AE1626" i="2" s="1"/>
  <c r="K1628" i="2"/>
  <c r="AB1626" i="2" l="1"/>
  <c r="AV1625" i="2"/>
  <c r="BH1625" i="2" s="1"/>
  <c r="AR1626" i="2"/>
  <c r="AS1626" i="2"/>
  <c r="BB1625" i="2"/>
  <c r="BD1625" i="2"/>
  <c r="BC1625" i="2"/>
  <c r="S1628" i="2"/>
  <c r="AA1628" i="2"/>
  <c r="AK1628" i="2" s="1"/>
  <c r="AZ1625" i="2"/>
  <c r="AT1626" i="2"/>
  <c r="AN1626" i="2"/>
  <c r="AM1627" i="2"/>
  <c r="AQ1626" i="2"/>
  <c r="AO1626" i="2"/>
  <c r="AP1626" i="2"/>
  <c r="BG1626" i="2"/>
  <c r="BA1625" i="2"/>
  <c r="AY1625" i="2"/>
  <c r="AX1625" i="2"/>
  <c r="L1628" i="2"/>
  <c r="T1628" i="2" s="1"/>
  <c r="N1628" i="2"/>
  <c r="P1628" i="2"/>
  <c r="Q1628" i="2"/>
  <c r="Y1628" i="2" s="1"/>
  <c r="AI1628" i="2" s="1"/>
  <c r="R1628" i="2"/>
  <c r="Z1628" i="2" s="1"/>
  <c r="AJ1628" i="2" s="1"/>
  <c r="O1628" i="2"/>
  <c r="W1628" i="2" s="1"/>
  <c r="AG1628" i="2" s="1"/>
  <c r="M1628" i="2"/>
  <c r="AD1626" i="2"/>
  <c r="X1627" i="2"/>
  <c r="AH1627" i="2" s="1"/>
  <c r="V1627" i="2"/>
  <c r="AF1627" i="2" s="1"/>
  <c r="U1627" i="2"/>
  <c r="AE1627" i="2" s="1"/>
  <c r="AD1627" i="2"/>
  <c r="K1629" i="2"/>
  <c r="AV1626" i="2" l="1"/>
  <c r="BH1626" i="2" s="1"/>
  <c r="AB1627" i="2"/>
  <c r="AS1627" i="2"/>
  <c r="AR1627" i="2"/>
  <c r="BD1626" i="2"/>
  <c r="BC1626" i="2"/>
  <c r="BB1626" i="2"/>
  <c r="S1629" i="2"/>
  <c r="AA1629" i="2"/>
  <c r="AK1629" i="2" s="1"/>
  <c r="BA1626" i="2"/>
  <c r="AT1627" i="2"/>
  <c r="AN1627" i="2"/>
  <c r="AM1628" i="2"/>
  <c r="AQ1627" i="2"/>
  <c r="AO1627" i="2"/>
  <c r="AP1627" i="2"/>
  <c r="BG1627" i="2"/>
  <c r="AZ1626" i="2"/>
  <c r="AX1626" i="2"/>
  <c r="AY1626" i="2"/>
  <c r="L1629" i="2"/>
  <c r="N1629" i="2"/>
  <c r="P1629" i="2"/>
  <c r="X1629" i="2" s="1"/>
  <c r="AH1629" i="2" s="1"/>
  <c r="Q1629" i="2"/>
  <c r="Y1629" i="2" s="1"/>
  <c r="AI1629" i="2" s="1"/>
  <c r="O1629" i="2"/>
  <c r="R1629" i="2"/>
  <c r="Z1629" i="2" s="1"/>
  <c r="AJ1629" i="2" s="1"/>
  <c r="M1629" i="2"/>
  <c r="X1628" i="2"/>
  <c r="AH1628" i="2" s="1"/>
  <c r="V1628" i="2"/>
  <c r="AF1628" i="2" s="1"/>
  <c r="U1628" i="2"/>
  <c r="AE1628" i="2" s="1"/>
  <c r="AD1628" i="2"/>
  <c r="K1630" i="2"/>
  <c r="AV1627" i="2" l="1"/>
  <c r="BH1627" i="2" s="1"/>
  <c r="AB1628" i="2"/>
  <c r="AS1628" i="2"/>
  <c r="AR1628" i="2"/>
  <c r="BD1627" i="2"/>
  <c r="BB1627" i="2"/>
  <c r="BC1627" i="2"/>
  <c r="S1630" i="2"/>
  <c r="AA1630" i="2"/>
  <c r="AK1630" i="2" s="1"/>
  <c r="AZ1627" i="2"/>
  <c r="AT1628" i="2"/>
  <c r="AN1628" i="2"/>
  <c r="AQ1628" i="2"/>
  <c r="AO1628" i="2"/>
  <c r="AP1628" i="2"/>
  <c r="AM1629" i="2"/>
  <c r="BG1628" i="2"/>
  <c r="AX1627" i="2"/>
  <c r="AY1627" i="2"/>
  <c r="BA1627" i="2"/>
  <c r="L1630" i="2"/>
  <c r="T1630" i="2" s="1"/>
  <c r="N1630" i="2"/>
  <c r="P1630" i="2"/>
  <c r="Q1630" i="2"/>
  <c r="Y1630" i="2" s="1"/>
  <c r="AI1630" i="2" s="1"/>
  <c r="O1630" i="2"/>
  <c r="W1630" i="2" s="1"/>
  <c r="R1630" i="2"/>
  <c r="Z1630" i="2" s="1"/>
  <c r="AJ1630" i="2" s="1"/>
  <c r="M1630" i="2"/>
  <c r="V1629" i="2"/>
  <c r="AF1629" i="2" s="1"/>
  <c r="U1629" i="2"/>
  <c r="AE1629" i="2" s="1"/>
  <c r="T1629" i="2"/>
  <c r="W1629" i="2"/>
  <c r="AG1629" i="2" s="1"/>
  <c r="K1631" i="2"/>
  <c r="BD1628" i="2" l="1"/>
  <c r="AV1628" i="2"/>
  <c r="BH1628" i="2" s="1"/>
  <c r="AB1629" i="2"/>
  <c r="AS1629" i="2"/>
  <c r="AR1629" i="2"/>
  <c r="BB1628" i="2"/>
  <c r="BC1628" i="2"/>
  <c r="S1631" i="2"/>
  <c r="AA1631" i="2"/>
  <c r="AK1631" i="2" s="1"/>
  <c r="BA1628" i="2"/>
  <c r="AT1629" i="2"/>
  <c r="AO1629" i="2"/>
  <c r="AP1629" i="2"/>
  <c r="AM1630" i="2"/>
  <c r="AN1629" i="2"/>
  <c r="AQ1629" i="2"/>
  <c r="BG1629" i="2"/>
  <c r="AX1628" i="2"/>
  <c r="AZ1628" i="2"/>
  <c r="AY1628" i="2"/>
  <c r="L1631" i="2"/>
  <c r="T1631" i="2" s="1"/>
  <c r="N1631" i="2"/>
  <c r="V1631" i="2" s="1"/>
  <c r="P1631" i="2"/>
  <c r="X1631" i="2" s="1"/>
  <c r="Q1631" i="2"/>
  <c r="Y1631" i="2" s="1"/>
  <c r="AI1631" i="2" s="1"/>
  <c r="O1631" i="2"/>
  <c r="R1631" i="2"/>
  <c r="Z1631" i="2" s="1"/>
  <c r="AJ1631" i="2" s="1"/>
  <c r="M1631" i="2"/>
  <c r="AD1630" i="2"/>
  <c r="AD1629" i="2"/>
  <c r="X1630" i="2"/>
  <c r="AH1630" i="2" s="1"/>
  <c r="AG1630" i="2"/>
  <c r="V1630" i="2"/>
  <c r="AF1630" i="2" s="1"/>
  <c r="U1630" i="2"/>
  <c r="AE1630" i="2" s="1"/>
  <c r="K1632" i="2"/>
  <c r="AV1629" i="2" l="1"/>
  <c r="BH1629" i="2" s="1"/>
  <c r="AB1630" i="2"/>
  <c r="AR1630" i="2"/>
  <c r="AS1630" i="2"/>
  <c r="BD1629" i="2"/>
  <c r="BB1629" i="2"/>
  <c r="BC1629" i="2"/>
  <c r="S1632" i="2"/>
  <c r="AA1632" i="2"/>
  <c r="AK1632" i="2"/>
  <c r="AZ1629" i="2"/>
  <c r="BA1629" i="2"/>
  <c r="AY1629" i="2"/>
  <c r="AX1629" i="2"/>
  <c r="AT1630" i="2"/>
  <c r="AN1630" i="2"/>
  <c r="AQ1630" i="2"/>
  <c r="AO1630" i="2"/>
  <c r="AP1630" i="2"/>
  <c r="AM1631" i="2"/>
  <c r="BG1630" i="2"/>
  <c r="L1632" i="2"/>
  <c r="T1632" i="2" s="1"/>
  <c r="N1632" i="2"/>
  <c r="P1632" i="2"/>
  <c r="X1632" i="2" s="1"/>
  <c r="AH1632" i="2" s="1"/>
  <c r="Q1632" i="2"/>
  <c r="Y1632" i="2" s="1"/>
  <c r="AI1632" i="2" s="1"/>
  <c r="R1632" i="2"/>
  <c r="Z1632" i="2" s="1"/>
  <c r="AJ1632" i="2" s="1"/>
  <c r="O1632" i="2"/>
  <c r="W1632" i="2" s="1"/>
  <c r="AG1632" i="2" s="1"/>
  <c r="M1632" i="2"/>
  <c r="AD1631" i="2"/>
  <c r="U1631" i="2"/>
  <c r="AE1631" i="2" s="1"/>
  <c r="AF1631" i="2"/>
  <c r="AH1631" i="2"/>
  <c r="W1631" i="2"/>
  <c r="K1633" i="2"/>
  <c r="BD1630" i="2" l="1"/>
  <c r="AV1630" i="2"/>
  <c r="BH1630" i="2" s="1"/>
  <c r="AB1631" i="2"/>
  <c r="BC1630" i="2"/>
  <c r="AR1631" i="2"/>
  <c r="AS1631" i="2"/>
  <c r="BB1630" i="2"/>
  <c r="S1633" i="2"/>
  <c r="AA1633" i="2"/>
  <c r="AK1633" i="2" s="1"/>
  <c r="BA1630" i="2"/>
  <c r="AY1630" i="2"/>
  <c r="AZ1630" i="2"/>
  <c r="AT1631" i="2"/>
  <c r="AN1631" i="2"/>
  <c r="AQ1631" i="2"/>
  <c r="AM1632" i="2"/>
  <c r="AO1631" i="2"/>
  <c r="AP1631" i="2"/>
  <c r="BG1631" i="2"/>
  <c r="AX1630" i="2"/>
  <c r="L1633" i="2"/>
  <c r="T1633" i="2" s="1"/>
  <c r="N1633" i="2"/>
  <c r="V1633" i="2" s="1"/>
  <c r="P1633" i="2"/>
  <c r="X1633" i="2" s="1"/>
  <c r="Q1633" i="2"/>
  <c r="Y1633" i="2" s="1"/>
  <c r="AI1633" i="2" s="1"/>
  <c r="O1633" i="2"/>
  <c r="W1633" i="2" s="1"/>
  <c r="AG1633" i="2" s="1"/>
  <c r="R1633" i="2"/>
  <c r="Z1633" i="2" s="1"/>
  <c r="AJ1633" i="2" s="1"/>
  <c r="M1633" i="2"/>
  <c r="AG1631" i="2"/>
  <c r="V1632" i="2"/>
  <c r="AF1632" i="2" s="1"/>
  <c r="U1632" i="2"/>
  <c r="AE1632" i="2" s="1"/>
  <c r="AD1632" i="2"/>
  <c r="K1634" i="2"/>
  <c r="BD1631" i="2" l="1"/>
  <c r="AV1631" i="2"/>
  <c r="BH1631" i="2" s="1"/>
  <c r="AB1632" i="2"/>
  <c r="BC1631" i="2"/>
  <c r="AR1632" i="2"/>
  <c r="AS1632" i="2"/>
  <c r="BB1631" i="2"/>
  <c r="S1634" i="2"/>
  <c r="AA1634" i="2"/>
  <c r="AK1634" i="2" s="1"/>
  <c r="AY1631" i="2"/>
  <c r="AZ1631" i="2"/>
  <c r="BA1631" i="2"/>
  <c r="AX1631" i="2"/>
  <c r="AT1632" i="2"/>
  <c r="AN1632" i="2"/>
  <c r="AP1632" i="2"/>
  <c r="AQ1632" i="2"/>
  <c r="AM1633" i="2"/>
  <c r="AO1632" i="2"/>
  <c r="BG1632" i="2"/>
  <c r="L1634" i="2"/>
  <c r="T1634" i="2" s="1"/>
  <c r="N1634" i="2"/>
  <c r="V1634" i="2" s="1"/>
  <c r="P1634" i="2"/>
  <c r="X1634" i="2" s="1"/>
  <c r="AH1634" i="2" s="1"/>
  <c r="Q1634" i="2"/>
  <c r="Y1634" i="2" s="1"/>
  <c r="AI1634" i="2" s="1"/>
  <c r="O1634" i="2"/>
  <c r="R1634" i="2"/>
  <c r="Z1634" i="2" s="1"/>
  <c r="AJ1634" i="2" s="1"/>
  <c r="M1634" i="2"/>
  <c r="U1634" i="2" s="1"/>
  <c r="U1633" i="2"/>
  <c r="AE1633" i="2" s="1"/>
  <c r="AH1633" i="2"/>
  <c r="AF1633" i="2"/>
  <c r="AD1633" i="2"/>
  <c r="K1635" i="2"/>
  <c r="BD1632" i="2" l="1"/>
  <c r="AV1632" i="2"/>
  <c r="AB1633" i="2"/>
  <c r="AS1633" i="2"/>
  <c r="AR1633" i="2"/>
  <c r="BC1632" i="2"/>
  <c r="BB1632" i="2"/>
  <c r="S1635" i="2"/>
  <c r="AA1635" i="2"/>
  <c r="AK1635" i="2" s="1"/>
  <c r="AY1632" i="2"/>
  <c r="BA1632" i="2"/>
  <c r="AZ1632" i="2"/>
  <c r="AX1632" i="2"/>
  <c r="BH1632" i="2"/>
  <c r="AT1633" i="2"/>
  <c r="AN1633" i="2"/>
  <c r="AM1634" i="2"/>
  <c r="AQ1633" i="2"/>
  <c r="AO1633" i="2"/>
  <c r="AP1633" i="2"/>
  <c r="BG1633" i="2"/>
  <c r="L1635" i="2"/>
  <c r="T1635" i="2" s="1"/>
  <c r="N1635" i="2"/>
  <c r="P1635" i="2"/>
  <c r="Q1635" i="2"/>
  <c r="Y1635" i="2" s="1"/>
  <c r="AI1635" i="2" s="1"/>
  <c r="O1635" i="2"/>
  <c r="W1635" i="2" s="1"/>
  <c r="R1635" i="2"/>
  <c r="Z1635" i="2" s="1"/>
  <c r="AJ1635" i="2" s="1"/>
  <c r="M1635" i="2"/>
  <c r="AE1634" i="2"/>
  <c r="AF1634" i="2"/>
  <c r="AD1634" i="2"/>
  <c r="W1634" i="2"/>
  <c r="AG1634" i="2" s="1"/>
  <c r="K1636" i="2"/>
  <c r="AV1633" i="2" l="1"/>
  <c r="BH1633" i="2" s="1"/>
  <c r="AB1634" i="2"/>
  <c r="AR1634" i="2"/>
  <c r="AS1634" i="2"/>
  <c r="BB1633" i="2"/>
  <c r="BD1633" i="2"/>
  <c r="BC1633" i="2"/>
  <c r="S1636" i="2"/>
  <c r="AA1636" i="2"/>
  <c r="AK1636" i="2" s="1"/>
  <c r="BA1633" i="2"/>
  <c r="AZ1633" i="2"/>
  <c r="AT1634" i="2"/>
  <c r="AO1634" i="2"/>
  <c r="AP1634" i="2"/>
  <c r="AM1635" i="2"/>
  <c r="AN1634" i="2"/>
  <c r="AQ1634" i="2"/>
  <c r="BG1634" i="2"/>
  <c r="AX1633" i="2"/>
  <c r="AY1633" i="2"/>
  <c r="L1636" i="2"/>
  <c r="T1636" i="2" s="1"/>
  <c r="N1636" i="2"/>
  <c r="P1636" i="2"/>
  <c r="Q1636" i="2"/>
  <c r="Y1636" i="2" s="1"/>
  <c r="AI1636" i="2" s="1"/>
  <c r="R1636" i="2"/>
  <c r="Z1636" i="2" s="1"/>
  <c r="AJ1636" i="2" s="1"/>
  <c r="O1636" i="2"/>
  <c r="M1636" i="2"/>
  <c r="U1636" i="2" s="1"/>
  <c r="AG1635" i="2"/>
  <c r="AD1635" i="2"/>
  <c r="X1635" i="2"/>
  <c r="AH1635" i="2" s="1"/>
  <c r="V1635" i="2"/>
  <c r="AF1635" i="2" s="1"/>
  <c r="U1635" i="2"/>
  <c r="AE1635" i="2" s="1"/>
  <c r="K1637" i="2"/>
  <c r="BD1634" i="2" l="1"/>
  <c r="AB1635" i="2"/>
  <c r="AV1634" i="2"/>
  <c r="BH1634" i="2" s="1"/>
  <c r="AS1635" i="2"/>
  <c r="AR1635" i="2"/>
  <c r="BC1634" i="2"/>
  <c r="BB1634" i="2"/>
  <c r="S1637" i="2"/>
  <c r="AA1637" i="2"/>
  <c r="AK1637" i="2" s="1"/>
  <c r="AT1635" i="2"/>
  <c r="AO1635" i="2"/>
  <c r="AP1635" i="2"/>
  <c r="AM1636" i="2"/>
  <c r="AN1635" i="2"/>
  <c r="AQ1635" i="2"/>
  <c r="BG1635" i="2"/>
  <c r="AZ1634" i="2"/>
  <c r="BA1634" i="2"/>
  <c r="AY1634" i="2"/>
  <c r="AX1634" i="2"/>
  <c r="L1637" i="2"/>
  <c r="T1637" i="2" s="1"/>
  <c r="N1637" i="2"/>
  <c r="P1637" i="2"/>
  <c r="X1637" i="2" s="1"/>
  <c r="Q1637" i="2"/>
  <c r="Y1637" i="2" s="1"/>
  <c r="AI1637" i="2" s="1"/>
  <c r="O1637" i="2"/>
  <c r="W1637" i="2" s="1"/>
  <c r="AG1637" i="2" s="1"/>
  <c r="R1637" i="2"/>
  <c r="Z1637" i="2" s="1"/>
  <c r="AJ1637" i="2" s="1"/>
  <c r="M1637" i="2"/>
  <c r="AD1636" i="2"/>
  <c r="V1636" i="2"/>
  <c r="AF1636" i="2" s="1"/>
  <c r="AE1636" i="2"/>
  <c r="X1636" i="2"/>
  <c r="AH1636" i="2" s="1"/>
  <c r="W1636" i="2"/>
  <c r="AG1636" i="2" s="1"/>
  <c r="K1638" i="2"/>
  <c r="AV1635" i="2" l="1"/>
  <c r="BH1635" i="2" s="1"/>
  <c r="AB1636" i="2"/>
  <c r="AS1636" i="2"/>
  <c r="AR1636" i="2"/>
  <c r="BD1635" i="2"/>
  <c r="BB1635" i="2"/>
  <c r="BC1635" i="2"/>
  <c r="S1638" i="2"/>
  <c r="AA1638" i="2"/>
  <c r="AK1638" i="2" s="1"/>
  <c r="AT1636" i="2"/>
  <c r="AO1636" i="2"/>
  <c r="AP1636" i="2"/>
  <c r="AM1637" i="2"/>
  <c r="AN1636" i="2"/>
  <c r="AQ1636" i="2"/>
  <c r="BG1636" i="2"/>
  <c r="AZ1635" i="2"/>
  <c r="BA1635" i="2"/>
  <c r="AY1635" i="2"/>
  <c r="AX1635" i="2"/>
  <c r="L1638" i="2"/>
  <c r="N1638" i="2"/>
  <c r="V1638" i="2" s="1"/>
  <c r="AF1638" i="2" s="1"/>
  <c r="P1638" i="2"/>
  <c r="Q1638" i="2"/>
  <c r="Y1638" i="2" s="1"/>
  <c r="AI1638" i="2" s="1"/>
  <c r="O1638" i="2"/>
  <c r="R1638" i="2"/>
  <c r="Z1638" i="2" s="1"/>
  <c r="AJ1638" i="2" s="1"/>
  <c r="M1638" i="2"/>
  <c r="U1638" i="2" s="1"/>
  <c r="V1637" i="2"/>
  <c r="AF1637" i="2" s="1"/>
  <c r="U1637" i="2"/>
  <c r="AE1637" i="2" s="1"/>
  <c r="AH1637" i="2"/>
  <c r="AD1637" i="2"/>
  <c r="K1639" i="2"/>
  <c r="AV1636" i="2" l="1"/>
  <c r="BH1636" i="2" s="1"/>
  <c r="AB1637" i="2"/>
  <c r="AS1637" i="2"/>
  <c r="AR1637" i="2"/>
  <c r="BD1636" i="2"/>
  <c r="BB1636" i="2"/>
  <c r="BC1636" i="2"/>
  <c r="S1639" i="2"/>
  <c r="AA1639" i="2"/>
  <c r="AK1639" i="2" s="1"/>
  <c r="AT1637" i="2"/>
  <c r="AO1637" i="2"/>
  <c r="AP1637" i="2"/>
  <c r="AM1638" i="2"/>
  <c r="AQ1637" i="2"/>
  <c r="AN1637" i="2"/>
  <c r="BG1637" i="2"/>
  <c r="AZ1636" i="2"/>
  <c r="BA1636" i="2"/>
  <c r="AY1636" i="2"/>
  <c r="AX1636" i="2"/>
  <c r="L1639" i="2"/>
  <c r="T1639" i="2" s="1"/>
  <c r="N1639" i="2"/>
  <c r="V1639" i="2" s="1"/>
  <c r="AF1639" i="2" s="1"/>
  <c r="P1639" i="2"/>
  <c r="Q1639" i="2"/>
  <c r="Y1639" i="2" s="1"/>
  <c r="AI1639" i="2" s="1"/>
  <c r="O1639" i="2"/>
  <c r="W1639" i="2" s="1"/>
  <c r="R1639" i="2"/>
  <c r="Z1639" i="2" s="1"/>
  <c r="AJ1639" i="2" s="1"/>
  <c r="M1639" i="2"/>
  <c r="T1638" i="2"/>
  <c r="AE1638" i="2"/>
  <c r="X1638" i="2"/>
  <c r="AH1638" i="2" s="1"/>
  <c r="W1638" i="2"/>
  <c r="AG1638" i="2" s="1"/>
  <c r="K1640" i="2"/>
  <c r="AB1638" i="2" l="1"/>
  <c r="AV1637" i="2"/>
  <c r="BH1637" i="2" s="1"/>
  <c r="AS1638" i="2"/>
  <c r="AR1638" i="2"/>
  <c r="BD1637" i="2"/>
  <c r="BB1637" i="2"/>
  <c r="BC1637" i="2"/>
  <c r="S1640" i="2"/>
  <c r="AA1640" i="2"/>
  <c r="AK1640" i="2" s="1"/>
  <c r="AT1638" i="2"/>
  <c r="AQ1638" i="2"/>
  <c r="AO1638" i="2"/>
  <c r="AP1638" i="2"/>
  <c r="AM1639" i="2"/>
  <c r="AN1638" i="2"/>
  <c r="BG1638" i="2"/>
  <c r="AZ1637" i="2"/>
  <c r="AX1637" i="2"/>
  <c r="AY1637" i="2"/>
  <c r="BA1637" i="2"/>
  <c r="L1640" i="2"/>
  <c r="T1640" i="2" s="1"/>
  <c r="N1640" i="2"/>
  <c r="P1640" i="2"/>
  <c r="Q1640" i="2"/>
  <c r="Y1640" i="2" s="1"/>
  <c r="AI1640" i="2" s="1"/>
  <c r="R1640" i="2"/>
  <c r="Z1640" i="2" s="1"/>
  <c r="AJ1640" i="2" s="1"/>
  <c r="O1640" i="2"/>
  <c r="W1640" i="2" s="1"/>
  <c r="AG1640" i="2" s="1"/>
  <c r="M1640" i="2"/>
  <c r="U1640" i="2" s="1"/>
  <c r="AD1638" i="2"/>
  <c r="AG1639" i="2"/>
  <c r="AD1639" i="2"/>
  <c r="X1639" i="2"/>
  <c r="AH1639" i="2" s="1"/>
  <c r="U1639" i="2"/>
  <c r="AE1639" i="2" s="1"/>
  <c r="K1641" i="2"/>
  <c r="BD1638" i="2" l="1"/>
  <c r="AV1638" i="2"/>
  <c r="BH1638" i="2" s="1"/>
  <c r="AB1639" i="2"/>
  <c r="BB1638" i="2"/>
  <c r="AS1639" i="2"/>
  <c r="AR1639" i="2"/>
  <c r="BC1638" i="2"/>
  <c r="S1641" i="2"/>
  <c r="AA1641" i="2"/>
  <c r="AK1641" i="2" s="1"/>
  <c r="AZ1638" i="2"/>
  <c r="AY1638" i="2"/>
  <c r="BA1638" i="2"/>
  <c r="AX1638" i="2"/>
  <c r="AT1639" i="2"/>
  <c r="AM1640" i="2"/>
  <c r="AN1639" i="2"/>
  <c r="AQ1639" i="2"/>
  <c r="AO1639" i="2"/>
  <c r="AP1639" i="2"/>
  <c r="BG1639" i="2"/>
  <c r="L1641" i="2"/>
  <c r="T1641" i="2" s="1"/>
  <c r="N1641" i="2"/>
  <c r="P1641" i="2"/>
  <c r="Q1641" i="2"/>
  <c r="Y1641" i="2" s="1"/>
  <c r="AI1641" i="2" s="1"/>
  <c r="O1641" i="2"/>
  <c r="W1641" i="2" s="1"/>
  <c r="AG1641" i="2" s="1"/>
  <c r="R1641" i="2"/>
  <c r="Z1641" i="2" s="1"/>
  <c r="AJ1641" i="2" s="1"/>
  <c r="M1641" i="2"/>
  <c r="U1641" i="2" s="1"/>
  <c r="V1640" i="2"/>
  <c r="AF1640" i="2" s="1"/>
  <c r="AE1640" i="2"/>
  <c r="X1640" i="2"/>
  <c r="AH1640" i="2" s="1"/>
  <c r="AD1640" i="2"/>
  <c r="K1642" i="2"/>
  <c r="AV1639" i="2" l="1"/>
  <c r="AB1640" i="2"/>
  <c r="BB1639" i="2"/>
  <c r="AS1640" i="2"/>
  <c r="AR1640" i="2"/>
  <c r="BC1639" i="2"/>
  <c r="BD1639" i="2"/>
  <c r="AZ1639" i="2"/>
  <c r="S1642" i="2"/>
  <c r="AA1642" i="2"/>
  <c r="AK1642" i="2" s="1"/>
  <c r="BA1639" i="2"/>
  <c r="AX1639" i="2"/>
  <c r="BH1639" i="2"/>
  <c r="AT1640" i="2"/>
  <c r="AM1641" i="2"/>
  <c r="AN1640" i="2"/>
  <c r="AQ1640" i="2"/>
  <c r="AO1640" i="2"/>
  <c r="AP1640" i="2"/>
  <c r="BG1640" i="2"/>
  <c r="AY1639" i="2"/>
  <c r="L1642" i="2"/>
  <c r="T1642" i="2" s="1"/>
  <c r="N1642" i="2"/>
  <c r="V1642" i="2" s="1"/>
  <c r="P1642" i="2"/>
  <c r="X1642" i="2" s="1"/>
  <c r="AH1642" i="2" s="1"/>
  <c r="Q1642" i="2"/>
  <c r="Y1642" i="2" s="1"/>
  <c r="AI1642" i="2" s="1"/>
  <c r="O1642" i="2"/>
  <c r="R1642" i="2"/>
  <c r="Z1642" i="2" s="1"/>
  <c r="AJ1642" i="2" s="1"/>
  <c r="M1642" i="2"/>
  <c r="U1642" i="2" s="1"/>
  <c r="X1641" i="2"/>
  <c r="AH1641" i="2" s="1"/>
  <c r="V1641" i="2"/>
  <c r="AF1641" i="2" s="1"/>
  <c r="AE1641" i="2"/>
  <c r="AD1641" i="2"/>
  <c r="K1643" i="2"/>
  <c r="BD1640" i="2" l="1"/>
  <c r="AV1640" i="2"/>
  <c r="BH1640" i="2" s="1"/>
  <c r="AB1641" i="2"/>
  <c r="BB1640" i="2"/>
  <c r="AS1641" i="2"/>
  <c r="AR1641" i="2"/>
  <c r="BC1640" i="2"/>
  <c r="S1643" i="2"/>
  <c r="AA1643" i="2"/>
  <c r="AK1643" i="2" s="1"/>
  <c r="AZ1640" i="2"/>
  <c r="AY1640" i="2"/>
  <c r="AT1641" i="2"/>
  <c r="AN1641" i="2"/>
  <c r="AQ1641" i="2"/>
  <c r="AO1641" i="2"/>
  <c r="AP1641" i="2"/>
  <c r="AM1642" i="2"/>
  <c r="BG1641" i="2"/>
  <c r="BA1640" i="2"/>
  <c r="AX1640" i="2"/>
  <c r="L1643" i="2"/>
  <c r="T1643" i="2" s="1"/>
  <c r="N1643" i="2"/>
  <c r="P1643" i="2"/>
  <c r="Q1643" i="2"/>
  <c r="Y1643" i="2" s="1"/>
  <c r="AI1643" i="2" s="1"/>
  <c r="O1643" i="2"/>
  <c r="W1643" i="2" s="1"/>
  <c r="R1643" i="2"/>
  <c r="Z1643" i="2" s="1"/>
  <c r="AJ1643" i="2" s="1"/>
  <c r="M1643" i="2"/>
  <c r="AE1642" i="2"/>
  <c r="AF1642" i="2"/>
  <c r="AD1642" i="2"/>
  <c r="W1642" i="2"/>
  <c r="AG1642" i="2" s="1"/>
  <c r="K1644" i="2"/>
  <c r="AB1642" i="2" l="1"/>
  <c r="AV1641" i="2"/>
  <c r="BH1641" i="2" s="1"/>
  <c r="BD1641" i="2"/>
  <c r="AS1642" i="2"/>
  <c r="AR1642" i="2"/>
  <c r="BB1641" i="2"/>
  <c r="BC1641" i="2"/>
  <c r="S1644" i="2"/>
  <c r="AA1644" i="2"/>
  <c r="AK1644" i="2" s="1"/>
  <c r="BA1641" i="2"/>
  <c r="AY1641" i="2"/>
  <c r="AZ1641" i="2"/>
  <c r="AT1642" i="2"/>
  <c r="AM1643" i="2"/>
  <c r="AN1642" i="2"/>
  <c r="AQ1642" i="2"/>
  <c r="AO1642" i="2"/>
  <c r="AP1642" i="2"/>
  <c r="BG1642" i="2"/>
  <c r="AX1641" i="2"/>
  <c r="L1644" i="2"/>
  <c r="T1644" i="2" s="1"/>
  <c r="N1644" i="2"/>
  <c r="V1644" i="2" s="1"/>
  <c r="P1644" i="2"/>
  <c r="Q1644" i="2"/>
  <c r="Y1644" i="2" s="1"/>
  <c r="AI1644" i="2" s="1"/>
  <c r="R1644" i="2"/>
  <c r="Z1644" i="2" s="1"/>
  <c r="AJ1644" i="2" s="1"/>
  <c r="O1644" i="2"/>
  <c r="M1644" i="2"/>
  <c r="AD1643" i="2"/>
  <c r="AG1643" i="2"/>
  <c r="X1643" i="2"/>
  <c r="AH1643" i="2" s="1"/>
  <c r="V1643" i="2"/>
  <c r="AF1643" i="2" s="1"/>
  <c r="U1643" i="2"/>
  <c r="K1645" i="2"/>
  <c r="BD1642" i="2" l="1"/>
  <c r="BC1642" i="2"/>
  <c r="BB1642" i="2"/>
  <c r="AB1643" i="2"/>
  <c r="AV1642" i="2"/>
  <c r="BH1642" i="2" s="1"/>
  <c r="AS1643" i="2"/>
  <c r="AR1643" i="2"/>
  <c r="S1645" i="2"/>
  <c r="AA1645" i="2"/>
  <c r="AK1645" i="2" s="1"/>
  <c r="AZ1642" i="2"/>
  <c r="AY1642" i="2"/>
  <c r="AT1643" i="2"/>
  <c r="AO1643" i="2"/>
  <c r="AP1643" i="2"/>
  <c r="AM1644" i="2"/>
  <c r="AN1643" i="2"/>
  <c r="AQ1643" i="2"/>
  <c r="BG1643" i="2"/>
  <c r="BA1642" i="2"/>
  <c r="AX1642" i="2"/>
  <c r="L1645" i="2"/>
  <c r="T1645" i="2" s="1"/>
  <c r="N1645" i="2"/>
  <c r="V1645" i="2" s="1"/>
  <c r="P1645" i="2"/>
  <c r="Q1645" i="2"/>
  <c r="Y1645" i="2" s="1"/>
  <c r="AI1645" i="2" s="1"/>
  <c r="O1645" i="2"/>
  <c r="R1645" i="2"/>
  <c r="Z1645" i="2" s="1"/>
  <c r="AJ1645" i="2" s="1"/>
  <c r="M1645" i="2"/>
  <c r="U1645" i="2" s="1"/>
  <c r="AD1644" i="2"/>
  <c r="AE1643" i="2"/>
  <c r="U1644" i="2"/>
  <c r="AE1644" i="2" s="1"/>
  <c r="AF1644" i="2"/>
  <c r="X1644" i="2"/>
  <c r="AH1644" i="2" s="1"/>
  <c r="W1644" i="2"/>
  <c r="AG1644" i="2" s="1"/>
  <c r="K1646" i="2"/>
  <c r="AV1643" i="2" l="1"/>
  <c r="BH1643" i="2" s="1"/>
  <c r="AB1644" i="2"/>
  <c r="AS1644" i="2"/>
  <c r="AR1644" i="2"/>
  <c r="BD1643" i="2"/>
  <c r="BB1643" i="2"/>
  <c r="BC1643" i="2"/>
  <c r="S1646" i="2"/>
  <c r="AA1646" i="2"/>
  <c r="AK1646" i="2" s="1"/>
  <c r="AT1644" i="2"/>
  <c r="AQ1644" i="2"/>
  <c r="AM1645" i="2"/>
  <c r="AO1644" i="2"/>
  <c r="AP1644" i="2"/>
  <c r="AN1644" i="2"/>
  <c r="BG1644" i="2"/>
  <c r="AZ1643" i="2"/>
  <c r="BA1643" i="2"/>
  <c r="AY1643" i="2"/>
  <c r="AX1643" i="2"/>
  <c r="L1646" i="2"/>
  <c r="T1646" i="2" s="1"/>
  <c r="N1646" i="2"/>
  <c r="P1646" i="2"/>
  <c r="Q1646" i="2"/>
  <c r="Y1646" i="2" s="1"/>
  <c r="AI1646" i="2" s="1"/>
  <c r="O1646" i="2"/>
  <c r="W1646" i="2" s="1"/>
  <c r="AG1646" i="2" s="1"/>
  <c r="R1646" i="2"/>
  <c r="Z1646" i="2" s="1"/>
  <c r="AJ1646" i="2" s="1"/>
  <c r="M1646" i="2"/>
  <c r="X1645" i="2"/>
  <c r="AH1645" i="2" s="1"/>
  <c r="AE1645" i="2"/>
  <c r="AF1645" i="2"/>
  <c r="W1645" i="2"/>
  <c r="AG1645" i="2" s="1"/>
  <c r="AD1645" i="2"/>
  <c r="K1647" i="2"/>
  <c r="AV1644" i="2" l="1"/>
  <c r="BH1644" i="2" s="1"/>
  <c r="AB1645" i="2"/>
  <c r="AS1645" i="2"/>
  <c r="AR1645" i="2"/>
  <c r="BD1644" i="2"/>
  <c r="BB1644" i="2"/>
  <c r="BC1644" i="2"/>
  <c r="S1647" i="2"/>
  <c r="AA1647" i="2"/>
  <c r="AK1647" i="2" s="1"/>
  <c r="AY1644" i="2"/>
  <c r="AT1645" i="2"/>
  <c r="AQ1645" i="2"/>
  <c r="AO1645" i="2"/>
  <c r="AP1645" i="2"/>
  <c r="AM1646" i="2"/>
  <c r="AN1645" i="2"/>
  <c r="BG1645" i="2"/>
  <c r="AX1644" i="2"/>
  <c r="BA1644" i="2"/>
  <c r="AZ1644" i="2"/>
  <c r="L1647" i="2"/>
  <c r="N1647" i="2"/>
  <c r="P1647" i="2"/>
  <c r="X1647" i="2" s="1"/>
  <c r="Q1647" i="2"/>
  <c r="Y1647" i="2" s="1"/>
  <c r="AI1647" i="2" s="1"/>
  <c r="O1647" i="2"/>
  <c r="R1647" i="2"/>
  <c r="Z1647" i="2" s="1"/>
  <c r="AJ1647" i="2" s="1"/>
  <c r="M1647" i="2"/>
  <c r="U1647" i="2" s="1"/>
  <c r="X1646" i="2"/>
  <c r="AH1646" i="2" s="1"/>
  <c r="V1646" i="2"/>
  <c r="AF1646" i="2" s="1"/>
  <c r="U1646" i="2"/>
  <c r="AE1646" i="2" s="1"/>
  <c r="AD1646" i="2"/>
  <c r="K1648" i="2"/>
  <c r="BD1645" i="2" l="1"/>
  <c r="AV1645" i="2"/>
  <c r="BH1645" i="2" s="1"/>
  <c r="AB1646" i="2"/>
  <c r="AS1646" i="2"/>
  <c r="AR1646" i="2"/>
  <c r="BB1645" i="2"/>
  <c r="BC1645" i="2"/>
  <c r="S1648" i="2"/>
  <c r="AA1648" i="2"/>
  <c r="AK1648" i="2"/>
  <c r="AZ1645" i="2"/>
  <c r="AY1645" i="2"/>
  <c r="BA1645" i="2"/>
  <c r="AX1645" i="2"/>
  <c r="AT1646" i="2"/>
  <c r="AO1646" i="2"/>
  <c r="AP1646" i="2"/>
  <c r="AM1647" i="2"/>
  <c r="AN1646" i="2"/>
  <c r="AQ1646" i="2"/>
  <c r="BG1646" i="2"/>
  <c r="L1648" i="2"/>
  <c r="T1648" i="2" s="1"/>
  <c r="N1648" i="2"/>
  <c r="P1648" i="2"/>
  <c r="Q1648" i="2"/>
  <c r="Y1648" i="2" s="1"/>
  <c r="AI1648" i="2" s="1"/>
  <c r="R1648" i="2"/>
  <c r="Z1648" i="2" s="1"/>
  <c r="AJ1648" i="2" s="1"/>
  <c r="O1648" i="2"/>
  <c r="W1648" i="2" s="1"/>
  <c r="AG1648" i="2" s="1"/>
  <c r="M1648" i="2"/>
  <c r="V1647" i="2"/>
  <c r="AF1647" i="2" s="1"/>
  <c r="AH1647" i="2"/>
  <c r="AE1647" i="2"/>
  <c r="T1647" i="2"/>
  <c r="W1647" i="2"/>
  <c r="AG1647" i="2" s="1"/>
  <c r="K1649" i="2"/>
  <c r="AB1647" i="2" l="1"/>
  <c r="AV1646" i="2"/>
  <c r="BH1646" i="2" s="1"/>
  <c r="AR1647" i="2"/>
  <c r="AS1647" i="2"/>
  <c r="BD1646" i="2"/>
  <c r="BB1646" i="2"/>
  <c r="BC1646" i="2"/>
  <c r="S1649" i="2"/>
  <c r="AA1649" i="2"/>
  <c r="AK1649" i="2" s="1"/>
  <c r="AT1647" i="2"/>
  <c r="AQ1647" i="2"/>
  <c r="AO1647" i="2"/>
  <c r="AP1647" i="2"/>
  <c r="AM1648" i="2"/>
  <c r="AN1647" i="2"/>
  <c r="BG1647" i="2"/>
  <c r="AZ1646" i="2"/>
  <c r="BA1646" i="2"/>
  <c r="AY1646" i="2"/>
  <c r="AX1646" i="2"/>
  <c r="L1649" i="2"/>
  <c r="T1649" i="2" s="1"/>
  <c r="N1649" i="2"/>
  <c r="V1649" i="2" s="1"/>
  <c r="P1649" i="2"/>
  <c r="X1649" i="2" s="1"/>
  <c r="Q1649" i="2"/>
  <c r="Y1649" i="2" s="1"/>
  <c r="AI1649" i="2" s="1"/>
  <c r="O1649" i="2"/>
  <c r="W1649" i="2" s="1"/>
  <c r="AG1649" i="2" s="1"/>
  <c r="R1649" i="2"/>
  <c r="Z1649" i="2" s="1"/>
  <c r="AJ1649" i="2" s="1"/>
  <c r="M1649" i="2"/>
  <c r="X1648" i="2"/>
  <c r="AH1648" i="2" s="1"/>
  <c r="AD1647" i="2"/>
  <c r="V1648" i="2"/>
  <c r="AF1648" i="2" s="1"/>
  <c r="U1648" i="2"/>
  <c r="AD1648" i="2"/>
  <c r="K1650" i="2"/>
  <c r="BD1647" i="2" l="1"/>
  <c r="AB1648" i="2"/>
  <c r="AV1647" i="2"/>
  <c r="BH1647" i="2" s="1"/>
  <c r="BC1647" i="2"/>
  <c r="AS1648" i="2"/>
  <c r="AR1648" i="2"/>
  <c r="BB1647" i="2"/>
  <c r="S1650" i="2"/>
  <c r="AA1650" i="2"/>
  <c r="AK1650" i="2" s="1"/>
  <c r="AZ1647" i="2"/>
  <c r="AY1647" i="2"/>
  <c r="BA1647" i="2"/>
  <c r="AX1647" i="2"/>
  <c r="AT1648" i="2"/>
  <c r="AM1649" i="2"/>
  <c r="AN1648" i="2"/>
  <c r="AQ1648" i="2"/>
  <c r="AO1648" i="2"/>
  <c r="AP1648" i="2"/>
  <c r="BG1648" i="2"/>
  <c r="L1650" i="2"/>
  <c r="N1650" i="2"/>
  <c r="P1650" i="2"/>
  <c r="Q1650" i="2"/>
  <c r="Y1650" i="2" s="1"/>
  <c r="AI1650" i="2" s="1"/>
  <c r="O1650" i="2"/>
  <c r="W1650" i="2" s="1"/>
  <c r="R1650" i="2"/>
  <c r="Z1650" i="2" s="1"/>
  <c r="AJ1650" i="2" s="1"/>
  <c r="M1650" i="2"/>
  <c r="AE1648" i="2"/>
  <c r="U1649" i="2"/>
  <c r="AE1649" i="2" s="1"/>
  <c r="AH1649" i="2"/>
  <c r="AF1649" i="2"/>
  <c r="AD1649" i="2"/>
  <c r="K1651" i="2"/>
  <c r="AV1648" i="2" l="1"/>
  <c r="BH1648" i="2" s="1"/>
  <c r="AB1649" i="2"/>
  <c r="BB1648" i="2"/>
  <c r="AS1649" i="2"/>
  <c r="AR1649" i="2"/>
  <c r="BC1648" i="2"/>
  <c r="BD1648" i="2"/>
  <c r="AZ1648" i="2"/>
  <c r="S1651" i="2"/>
  <c r="AA1651" i="2" s="1"/>
  <c r="AK1651" i="2" s="1"/>
  <c r="BA1648" i="2"/>
  <c r="AX1648" i="2"/>
  <c r="AT1649" i="2"/>
  <c r="AN1649" i="2"/>
  <c r="AQ1649" i="2"/>
  <c r="AM1650" i="2"/>
  <c r="AO1649" i="2"/>
  <c r="AP1649" i="2"/>
  <c r="BG1649" i="2"/>
  <c r="AY1648" i="2"/>
  <c r="L1651" i="2"/>
  <c r="T1651" i="2" s="1"/>
  <c r="N1651" i="2"/>
  <c r="P1651" i="2"/>
  <c r="Q1651" i="2"/>
  <c r="Y1651" i="2" s="1"/>
  <c r="AI1651" i="2" s="1"/>
  <c r="O1651" i="2"/>
  <c r="W1651" i="2" s="1"/>
  <c r="AG1651" i="2" s="1"/>
  <c r="R1651" i="2"/>
  <c r="Z1651" i="2" s="1"/>
  <c r="AJ1651" i="2" s="1"/>
  <c r="M1651" i="2"/>
  <c r="X1650" i="2"/>
  <c r="AH1650" i="2" s="1"/>
  <c r="AG1650" i="2"/>
  <c r="T1650" i="2"/>
  <c r="V1650" i="2"/>
  <c r="AF1650" i="2" s="1"/>
  <c r="U1650" i="2"/>
  <c r="AE1650" i="2" s="1"/>
  <c r="K1652" i="2"/>
  <c r="BD1649" i="2" l="1"/>
  <c r="AB1650" i="2"/>
  <c r="AV1649" i="2"/>
  <c r="BH1649" i="2" s="1"/>
  <c r="AS1650" i="2"/>
  <c r="AR1650" i="2"/>
  <c r="BB1649" i="2"/>
  <c r="BC1649" i="2"/>
  <c r="S1652" i="2"/>
  <c r="AA1652" i="2"/>
  <c r="AK1652" i="2" s="1"/>
  <c r="AT1650" i="2"/>
  <c r="AO1650" i="2"/>
  <c r="AP1650" i="2"/>
  <c r="AM1651" i="2"/>
  <c r="AN1650" i="2"/>
  <c r="AQ1650" i="2"/>
  <c r="BG1650" i="2"/>
  <c r="BA1649" i="2"/>
  <c r="AZ1649" i="2"/>
  <c r="AX1649" i="2"/>
  <c r="AY1649" i="2"/>
  <c r="L1652" i="2"/>
  <c r="T1652" i="2" s="1"/>
  <c r="N1652" i="2"/>
  <c r="P1652" i="2"/>
  <c r="Q1652" i="2"/>
  <c r="Y1652" i="2" s="1"/>
  <c r="AI1652" i="2" s="1"/>
  <c r="R1652" i="2"/>
  <c r="Z1652" i="2" s="1"/>
  <c r="AJ1652" i="2" s="1"/>
  <c r="O1652" i="2"/>
  <c r="W1652" i="2" s="1"/>
  <c r="AG1652" i="2" s="1"/>
  <c r="M1652" i="2"/>
  <c r="AD1650" i="2"/>
  <c r="X1651" i="2"/>
  <c r="AH1651" i="2" s="1"/>
  <c r="V1651" i="2"/>
  <c r="AF1651" i="2" s="1"/>
  <c r="U1651" i="2"/>
  <c r="AE1651" i="2" s="1"/>
  <c r="AD1651" i="2"/>
  <c r="K1653" i="2"/>
  <c r="AV1650" i="2" l="1"/>
  <c r="BH1650" i="2" s="1"/>
  <c r="AB1651" i="2"/>
  <c r="AS1651" i="2"/>
  <c r="AR1651" i="2"/>
  <c r="BD1650" i="2"/>
  <c r="BB1650" i="2"/>
  <c r="BC1650" i="2"/>
  <c r="S1653" i="2"/>
  <c r="AA1653" i="2"/>
  <c r="AK1653" i="2" s="1"/>
  <c r="AT1651" i="2"/>
  <c r="AN1651" i="2"/>
  <c r="AQ1651" i="2"/>
  <c r="AO1651" i="2"/>
  <c r="AP1651" i="2"/>
  <c r="AM1652" i="2"/>
  <c r="BG1651" i="2"/>
  <c r="AZ1650" i="2"/>
  <c r="BA1650" i="2"/>
  <c r="AY1650" i="2"/>
  <c r="AX1650" i="2"/>
  <c r="L1653" i="2"/>
  <c r="N1653" i="2"/>
  <c r="P1653" i="2"/>
  <c r="X1653" i="2" s="1"/>
  <c r="AH1653" i="2" s="1"/>
  <c r="Q1653" i="2"/>
  <c r="Y1653" i="2" s="1"/>
  <c r="AI1653" i="2" s="1"/>
  <c r="O1653" i="2"/>
  <c r="R1653" i="2"/>
  <c r="Z1653" i="2" s="1"/>
  <c r="AJ1653" i="2" s="1"/>
  <c r="M1653" i="2"/>
  <c r="X1652" i="2"/>
  <c r="AH1652" i="2" s="1"/>
  <c r="V1652" i="2"/>
  <c r="AF1652" i="2" s="1"/>
  <c r="U1652" i="2"/>
  <c r="AE1652" i="2" s="1"/>
  <c r="AD1652" i="2"/>
  <c r="K1654" i="2"/>
  <c r="AV1651" i="2" l="1"/>
  <c r="BH1651" i="2" s="1"/>
  <c r="AB1652" i="2"/>
  <c r="BD1651" i="2"/>
  <c r="AS1652" i="2"/>
  <c r="AR1652" i="2"/>
  <c r="BB1651" i="2"/>
  <c r="BC1651" i="2"/>
  <c r="S1654" i="2"/>
  <c r="AA1654" i="2"/>
  <c r="AK1654" i="2" s="1"/>
  <c r="AY1651" i="2"/>
  <c r="BA1651" i="2"/>
  <c r="AT1652" i="2"/>
  <c r="BD1652" i="2" s="1"/>
  <c r="AO1652" i="2"/>
  <c r="AP1652" i="2"/>
  <c r="AM1653" i="2"/>
  <c r="AN1652" i="2"/>
  <c r="AQ1652" i="2"/>
  <c r="BG1652" i="2"/>
  <c r="AX1651" i="2"/>
  <c r="AZ1651" i="2"/>
  <c r="L1654" i="2"/>
  <c r="N1654" i="2"/>
  <c r="P1654" i="2"/>
  <c r="Q1654" i="2"/>
  <c r="Y1654" i="2" s="1"/>
  <c r="AI1654" i="2" s="1"/>
  <c r="O1654" i="2"/>
  <c r="W1654" i="2" s="1"/>
  <c r="R1654" i="2"/>
  <c r="Z1654" i="2" s="1"/>
  <c r="AJ1654" i="2" s="1"/>
  <c r="M1654" i="2"/>
  <c r="V1653" i="2"/>
  <c r="AF1653" i="2" s="1"/>
  <c r="U1653" i="2"/>
  <c r="AE1653" i="2" s="1"/>
  <c r="T1653" i="2"/>
  <c r="W1653" i="2"/>
  <c r="AG1653" i="2" s="1"/>
  <c r="K1655" i="2"/>
  <c r="BB1652" i="2" l="1"/>
  <c r="AV1652" i="2"/>
  <c r="BH1652" i="2" s="1"/>
  <c r="AB1653" i="2"/>
  <c r="AS1653" i="2"/>
  <c r="AR1653" i="2"/>
  <c r="BC1652" i="2"/>
  <c r="S1655" i="2"/>
  <c r="AA1655" i="2"/>
  <c r="AK1655" i="2" s="1"/>
  <c r="AT1653" i="2"/>
  <c r="AQ1653" i="2"/>
  <c r="AO1653" i="2"/>
  <c r="AP1653" i="2"/>
  <c r="AM1654" i="2"/>
  <c r="AN1653" i="2"/>
  <c r="BG1653" i="2"/>
  <c r="AZ1652" i="2"/>
  <c r="BA1652" i="2"/>
  <c r="AY1652" i="2"/>
  <c r="AX1652" i="2"/>
  <c r="L1655" i="2"/>
  <c r="N1655" i="2"/>
  <c r="V1655" i="2" s="1"/>
  <c r="P1655" i="2"/>
  <c r="X1655" i="2" s="1"/>
  <c r="Q1655" i="2"/>
  <c r="Y1655" i="2" s="1"/>
  <c r="AI1655" i="2" s="1"/>
  <c r="O1655" i="2"/>
  <c r="R1655" i="2"/>
  <c r="Z1655" i="2" s="1"/>
  <c r="AJ1655" i="2" s="1"/>
  <c r="M1655" i="2"/>
  <c r="AD1653" i="2"/>
  <c r="X1654" i="2"/>
  <c r="AH1654" i="2" s="1"/>
  <c r="AG1654" i="2"/>
  <c r="T1654" i="2"/>
  <c r="V1654" i="2"/>
  <c r="AF1654" i="2" s="1"/>
  <c r="U1654" i="2"/>
  <c r="AE1654" i="2" s="1"/>
  <c r="K1656" i="2"/>
  <c r="AB1654" i="2" l="1"/>
  <c r="AV1653" i="2"/>
  <c r="BH1653" i="2" s="1"/>
  <c r="AS1654" i="2"/>
  <c r="AR1654" i="2"/>
  <c r="BB1653" i="2"/>
  <c r="BD1653" i="2"/>
  <c r="BC1653" i="2"/>
  <c r="S1656" i="2"/>
  <c r="AA1656" i="2"/>
  <c r="AK1656" i="2" s="1"/>
  <c r="AZ1653" i="2"/>
  <c r="AY1653" i="2"/>
  <c r="BA1653" i="2"/>
  <c r="AX1653" i="2"/>
  <c r="AT1654" i="2"/>
  <c r="AM1655" i="2"/>
  <c r="AN1654" i="2"/>
  <c r="AQ1654" i="2"/>
  <c r="AO1654" i="2"/>
  <c r="AP1654" i="2"/>
  <c r="BG1654" i="2"/>
  <c r="L1656" i="2"/>
  <c r="T1656" i="2" s="1"/>
  <c r="N1656" i="2"/>
  <c r="P1656" i="2"/>
  <c r="Q1656" i="2"/>
  <c r="Y1656" i="2" s="1"/>
  <c r="AI1656" i="2" s="1"/>
  <c r="R1656" i="2"/>
  <c r="Z1656" i="2" s="1"/>
  <c r="AJ1656" i="2" s="1"/>
  <c r="O1656" i="2"/>
  <c r="W1656" i="2" s="1"/>
  <c r="AG1656" i="2" s="1"/>
  <c r="M1656" i="2"/>
  <c r="U1656" i="2" s="1"/>
  <c r="AD1654" i="2"/>
  <c r="U1655" i="2"/>
  <c r="AE1655" i="2" s="1"/>
  <c r="AF1655" i="2"/>
  <c r="AH1655" i="2"/>
  <c r="T1655" i="2"/>
  <c r="W1655" i="2"/>
  <c r="AG1655" i="2" s="1"/>
  <c r="K1657" i="2"/>
  <c r="BD1654" i="2" l="1"/>
  <c r="AV1654" i="2"/>
  <c r="AB1655" i="2"/>
  <c r="AR1655" i="2"/>
  <c r="AS1655" i="2"/>
  <c r="BB1654" i="2"/>
  <c r="BC1654" i="2"/>
  <c r="AZ1654" i="2"/>
  <c r="S1657" i="2"/>
  <c r="AA1657" i="2"/>
  <c r="AK1657" i="2" s="1"/>
  <c r="AY1654" i="2"/>
  <c r="BA1654" i="2"/>
  <c r="AX1654" i="2"/>
  <c r="BH1654" i="2"/>
  <c r="AT1655" i="2"/>
  <c r="AN1655" i="2"/>
  <c r="AQ1655" i="2"/>
  <c r="AO1655" i="2"/>
  <c r="AP1655" i="2"/>
  <c r="AM1656" i="2"/>
  <c r="BG1655" i="2"/>
  <c r="L1657" i="2"/>
  <c r="T1657" i="2" s="1"/>
  <c r="N1657" i="2"/>
  <c r="P1657" i="2"/>
  <c r="Q1657" i="2"/>
  <c r="Y1657" i="2" s="1"/>
  <c r="AI1657" i="2" s="1"/>
  <c r="O1657" i="2"/>
  <c r="W1657" i="2" s="1"/>
  <c r="AG1657" i="2" s="1"/>
  <c r="R1657" i="2"/>
  <c r="Z1657" i="2" s="1"/>
  <c r="AJ1657" i="2" s="1"/>
  <c r="M1657" i="2"/>
  <c r="U1657" i="2" s="1"/>
  <c r="AD1655" i="2"/>
  <c r="V1656" i="2"/>
  <c r="AF1656" i="2" s="1"/>
  <c r="AE1656" i="2"/>
  <c r="X1656" i="2"/>
  <c r="AH1656" i="2" s="1"/>
  <c r="AD1656" i="2"/>
  <c r="K1658" i="2"/>
  <c r="AV1655" i="2" l="1"/>
  <c r="BH1655" i="2" s="1"/>
  <c r="AB1656" i="2"/>
  <c r="AS1656" i="2"/>
  <c r="AR1656" i="2"/>
  <c r="BC1655" i="2"/>
  <c r="BD1655" i="2"/>
  <c r="BB1655" i="2"/>
  <c r="S1658" i="2"/>
  <c r="AA1658" i="2"/>
  <c r="AK1658" i="2" s="1"/>
  <c r="AY1655" i="2"/>
  <c r="AZ1655" i="2"/>
  <c r="BA1655" i="2"/>
  <c r="AT1656" i="2"/>
  <c r="AQ1656" i="2"/>
  <c r="AO1656" i="2"/>
  <c r="AP1656" i="2"/>
  <c r="AM1657" i="2"/>
  <c r="AN1656" i="2"/>
  <c r="BG1656" i="2"/>
  <c r="AX1655" i="2"/>
  <c r="L1658" i="2"/>
  <c r="T1658" i="2" s="1"/>
  <c r="N1658" i="2"/>
  <c r="V1658" i="2" s="1"/>
  <c r="P1658" i="2"/>
  <c r="X1658" i="2" s="1"/>
  <c r="AH1658" i="2" s="1"/>
  <c r="Q1658" i="2"/>
  <c r="Y1658" i="2" s="1"/>
  <c r="AI1658" i="2" s="1"/>
  <c r="O1658" i="2"/>
  <c r="R1658" i="2"/>
  <c r="Z1658" i="2" s="1"/>
  <c r="AJ1658" i="2" s="1"/>
  <c r="M1658" i="2"/>
  <c r="U1658" i="2" s="1"/>
  <c r="X1657" i="2"/>
  <c r="AH1657" i="2" s="1"/>
  <c r="V1657" i="2"/>
  <c r="AF1657" i="2" s="1"/>
  <c r="AE1657" i="2"/>
  <c r="AD1657" i="2"/>
  <c r="K1659" i="2"/>
  <c r="BD1656" i="2" l="1"/>
  <c r="AB1657" i="2"/>
  <c r="AV1656" i="2"/>
  <c r="BH1656" i="2" s="1"/>
  <c r="AS1657" i="2"/>
  <c r="AR1657" i="2"/>
  <c r="BB1656" i="2"/>
  <c r="BC1656" i="2"/>
  <c r="S1659" i="2"/>
  <c r="AA1659" i="2"/>
  <c r="AK1659" i="2" s="1"/>
  <c r="AY1656" i="2"/>
  <c r="BA1656" i="2"/>
  <c r="AX1656" i="2"/>
  <c r="AT1657" i="2"/>
  <c r="AM1658" i="2"/>
  <c r="AN1657" i="2"/>
  <c r="AQ1657" i="2"/>
  <c r="AO1657" i="2"/>
  <c r="AP1657" i="2"/>
  <c r="BG1657" i="2"/>
  <c r="AZ1656" i="2"/>
  <c r="L1659" i="2"/>
  <c r="T1659" i="2" s="1"/>
  <c r="N1659" i="2"/>
  <c r="P1659" i="2"/>
  <c r="Q1659" i="2"/>
  <c r="Y1659" i="2" s="1"/>
  <c r="AI1659" i="2" s="1"/>
  <c r="O1659" i="2"/>
  <c r="W1659" i="2" s="1"/>
  <c r="R1659" i="2"/>
  <c r="Z1659" i="2" s="1"/>
  <c r="AJ1659" i="2" s="1"/>
  <c r="M1659" i="2"/>
  <c r="AE1658" i="2"/>
  <c r="AF1658" i="2"/>
  <c r="AD1658" i="2"/>
  <c r="W1658" i="2"/>
  <c r="AG1658" i="2" s="1"/>
  <c r="K1660" i="2"/>
  <c r="BD1657" i="2" l="1"/>
  <c r="AV1657" i="2"/>
  <c r="BH1657" i="2" s="1"/>
  <c r="AB1658" i="2"/>
  <c r="BB1657" i="2"/>
  <c r="AS1658" i="2"/>
  <c r="AR1658" i="2"/>
  <c r="BC1657" i="2"/>
  <c r="AZ1657" i="2"/>
  <c r="S1660" i="2"/>
  <c r="AA1660" i="2"/>
  <c r="AK1660" i="2" s="1"/>
  <c r="BA1657" i="2"/>
  <c r="AY1657" i="2"/>
  <c r="AX1657" i="2"/>
  <c r="AT1658" i="2"/>
  <c r="AO1658" i="2"/>
  <c r="AP1658" i="2"/>
  <c r="AM1659" i="2"/>
  <c r="AN1658" i="2"/>
  <c r="AQ1658" i="2"/>
  <c r="BG1658" i="2"/>
  <c r="L1660" i="2"/>
  <c r="T1660" i="2" s="1"/>
  <c r="N1660" i="2"/>
  <c r="V1660" i="2" s="1"/>
  <c r="P1660" i="2"/>
  <c r="Q1660" i="2"/>
  <c r="Y1660" i="2" s="1"/>
  <c r="AI1660" i="2" s="1"/>
  <c r="R1660" i="2"/>
  <c r="Z1660" i="2" s="1"/>
  <c r="AJ1660" i="2" s="1"/>
  <c r="O1660" i="2"/>
  <c r="M1660" i="2"/>
  <c r="AD1659" i="2"/>
  <c r="AG1659" i="2"/>
  <c r="X1659" i="2"/>
  <c r="AH1659" i="2" s="1"/>
  <c r="V1659" i="2"/>
  <c r="AF1659" i="2" s="1"/>
  <c r="U1659" i="2"/>
  <c r="K1661" i="2"/>
  <c r="BD1658" i="2" l="1"/>
  <c r="AB1659" i="2"/>
  <c r="AV1658" i="2"/>
  <c r="BH1658" i="2" s="1"/>
  <c r="AS1659" i="2"/>
  <c r="AR1659" i="2"/>
  <c r="BB1658" i="2"/>
  <c r="BC1658" i="2"/>
  <c r="S1661" i="2"/>
  <c r="AA1661" i="2"/>
  <c r="AK1661" i="2" s="1"/>
  <c r="AT1659" i="2"/>
  <c r="AO1659" i="2"/>
  <c r="AP1659" i="2"/>
  <c r="AM1660" i="2"/>
  <c r="AN1659" i="2"/>
  <c r="AQ1659" i="2"/>
  <c r="BG1659" i="2"/>
  <c r="AZ1658" i="2"/>
  <c r="BA1658" i="2"/>
  <c r="AY1658" i="2"/>
  <c r="AX1658" i="2"/>
  <c r="L1661" i="2"/>
  <c r="T1661" i="2" s="1"/>
  <c r="N1661" i="2"/>
  <c r="V1661" i="2" s="1"/>
  <c r="P1661" i="2"/>
  <c r="Q1661" i="2"/>
  <c r="Y1661" i="2" s="1"/>
  <c r="AI1661" i="2" s="1"/>
  <c r="O1661" i="2"/>
  <c r="W1661" i="2" s="1"/>
  <c r="AG1661" i="2" s="1"/>
  <c r="R1661" i="2"/>
  <c r="Z1661" i="2" s="1"/>
  <c r="AJ1661" i="2" s="1"/>
  <c r="M1661" i="2"/>
  <c r="U1661" i="2" s="1"/>
  <c r="AD1660" i="2"/>
  <c r="AE1659" i="2"/>
  <c r="U1660" i="2"/>
  <c r="AE1660" i="2" s="1"/>
  <c r="AF1660" i="2"/>
  <c r="X1660" i="2"/>
  <c r="AH1660" i="2" s="1"/>
  <c r="W1660" i="2"/>
  <c r="AG1660" i="2" s="1"/>
  <c r="K1662" i="2"/>
  <c r="AV1659" i="2" l="1"/>
  <c r="BH1659" i="2" s="1"/>
  <c r="AB1660" i="2"/>
  <c r="AS1660" i="2"/>
  <c r="AR1660" i="2"/>
  <c r="BD1659" i="2"/>
  <c r="BB1659" i="2"/>
  <c r="BC1659" i="2"/>
  <c r="S1662" i="2"/>
  <c r="AA1662" i="2"/>
  <c r="AK1662" i="2" s="1"/>
  <c r="AT1660" i="2"/>
  <c r="AO1660" i="2"/>
  <c r="AP1660" i="2"/>
  <c r="AM1661" i="2"/>
  <c r="AN1660" i="2"/>
  <c r="AQ1660" i="2"/>
  <c r="BG1660" i="2"/>
  <c r="AZ1659" i="2"/>
  <c r="BA1659" i="2"/>
  <c r="AY1659" i="2"/>
  <c r="AX1659" i="2"/>
  <c r="L1662" i="2"/>
  <c r="T1662" i="2" s="1"/>
  <c r="N1662" i="2"/>
  <c r="V1662" i="2" s="1"/>
  <c r="AF1662" i="2" s="1"/>
  <c r="P1662" i="2"/>
  <c r="Q1662" i="2"/>
  <c r="Y1662" i="2" s="1"/>
  <c r="AI1662" i="2" s="1"/>
  <c r="O1662" i="2"/>
  <c r="R1662" i="2"/>
  <c r="Z1662" i="2" s="1"/>
  <c r="AJ1662" i="2" s="1"/>
  <c r="M1662" i="2"/>
  <c r="U1662" i="2" s="1"/>
  <c r="X1661" i="2"/>
  <c r="AH1661" i="2" s="1"/>
  <c r="AE1661" i="2"/>
  <c r="AF1661" i="2"/>
  <c r="AD1661" i="2"/>
  <c r="K1663" i="2"/>
  <c r="AV1660" i="2" l="1"/>
  <c r="BH1660" i="2" s="1"/>
  <c r="AB1661" i="2"/>
  <c r="AS1661" i="2"/>
  <c r="AR1661" i="2"/>
  <c r="BD1660" i="2"/>
  <c r="BB1660" i="2"/>
  <c r="BC1660" i="2"/>
  <c r="S1663" i="2"/>
  <c r="AA1663" i="2"/>
  <c r="AK1663" i="2" s="1"/>
  <c r="AT1661" i="2"/>
  <c r="AQ1661" i="2"/>
  <c r="AO1661" i="2"/>
  <c r="AP1661" i="2"/>
  <c r="AM1662" i="2"/>
  <c r="AN1661" i="2"/>
  <c r="BG1661" i="2"/>
  <c r="AZ1660" i="2"/>
  <c r="BA1660" i="2"/>
  <c r="AY1660" i="2"/>
  <c r="AX1660" i="2"/>
  <c r="L1663" i="2"/>
  <c r="T1663" i="2" s="1"/>
  <c r="N1663" i="2"/>
  <c r="V1663" i="2" s="1"/>
  <c r="AF1663" i="2" s="1"/>
  <c r="P1663" i="2"/>
  <c r="Q1663" i="2"/>
  <c r="Y1663" i="2" s="1"/>
  <c r="AI1663" i="2" s="1"/>
  <c r="O1663" i="2"/>
  <c r="W1663" i="2" s="1"/>
  <c r="R1663" i="2"/>
  <c r="Z1663" i="2" s="1"/>
  <c r="AJ1663" i="2" s="1"/>
  <c r="M1663" i="2"/>
  <c r="AD1662" i="2"/>
  <c r="AE1662" i="2"/>
  <c r="X1662" i="2"/>
  <c r="AH1662" i="2" s="1"/>
  <c r="W1662" i="2"/>
  <c r="AG1662" i="2" s="1"/>
  <c r="K1664" i="2"/>
  <c r="BD1661" i="2" l="1"/>
  <c r="AV1661" i="2"/>
  <c r="BH1661" i="2" s="1"/>
  <c r="AB1662" i="2"/>
  <c r="BB1661" i="2"/>
  <c r="AS1662" i="2"/>
  <c r="AR1662" i="2"/>
  <c r="BC1661" i="2"/>
  <c r="S1664" i="2"/>
  <c r="AA1664" i="2"/>
  <c r="AK1664" i="2" s="1"/>
  <c r="AZ1661" i="2"/>
  <c r="AY1661" i="2"/>
  <c r="BA1661" i="2"/>
  <c r="AX1661" i="2"/>
  <c r="AT1662" i="2"/>
  <c r="AO1662" i="2"/>
  <c r="AP1662" i="2"/>
  <c r="AM1663" i="2"/>
  <c r="AQ1662" i="2"/>
  <c r="AN1662" i="2"/>
  <c r="BG1662" i="2"/>
  <c r="L1664" i="2"/>
  <c r="T1664" i="2" s="1"/>
  <c r="N1664" i="2"/>
  <c r="P1664" i="2"/>
  <c r="X1664" i="2" s="1"/>
  <c r="AH1664" i="2" s="1"/>
  <c r="Q1664" i="2"/>
  <c r="Y1664" i="2" s="1"/>
  <c r="AI1664" i="2" s="1"/>
  <c r="R1664" i="2"/>
  <c r="Z1664" i="2" s="1"/>
  <c r="AJ1664" i="2" s="1"/>
  <c r="O1664" i="2"/>
  <c r="W1664" i="2" s="1"/>
  <c r="AG1664" i="2" s="1"/>
  <c r="M1664" i="2"/>
  <c r="AD1663" i="2"/>
  <c r="AG1663" i="2"/>
  <c r="X1663" i="2"/>
  <c r="AH1663" i="2" s="1"/>
  <c r="U1663" i="2"/>
  <c r="AE1663" i="2" s="1"/>
  <c r="K1665" i="2"/>
  <c r="AV1662" i="2" l="1"/>
  <c r="BH1662" i="2" s="1"/>
  <c r="AB1663" i="2"/>
  <c r="AS1663" i="2"/>
  <c r="AR1663" i="2"/>
  <c r="BB1662" i="2"/>
  <c r="BC1662" i="2"/>
  <c r="BD1662" i="2"/>
  <c r="S1665" i="2"/>
  <c r="AA1665" i="2"/>
  <c r="AK1665" i="2" s="1"/>
  <c r="AT1663" i="2"/>
  <c r="AM1664" i="2"/>
  <c r="AN1663" i="2"/>
  <c r="AQ1663" i="2"/>
  <c r="AO1663" i="2"/>
  <c r="AP1663" i="2"/>
  <c r="BG1663" i="2"/>
  <c r="AZ1662" i="2"/>
  <c r="AX1662" i="2"/>
  <c r="AY1662" i="2"/>
  <c r="BA1662" i="2"/>
  <c r="L1665" i="2"/>
  <c r="N1665" i="2"/>
  <c r="P1665" i="2"/>
  <c r="Q1665" i="2"/>
  <c r="Y1665" i="2" s="1"/>
  <c r="AI1665" i="2" s="1"/>
  <c r="O1665" i="2"/>
  <c r="R1665" i="2"/>
  <c r="Z1665" i="2" s="1"/>
  <c r="AJ1665" i="2" s="1"/>
  <c r="M1665" i="2"/>
  <c r="V1664" i="2"/>
  <c r="AF1664" i="2" s="1"/>
  <c r="U1664" i="2"/>
  <c r="AE1664" i="2" s="1"/>
  <c r="AD1664" i="2"/>
  <c r="K1666" i="2"/>
  <c r="AB1664" i="2" l="1"/>
  <c r="AV1663" i="2"/>
  <c r="BH1663" i="2" s="1"/>
  <c r="AS1664" i="2"/>
  <c r="AR1664" i="2"/>
  <c r="BD1663" i="2"/>
  <c r="BB1663" i="2"/>
  <c r="BC1663" i="2"/>
  <c r="S1666" i="2"/>
  <c r="AA1666" i="2"/>
  <c r="AK1666" i="2" s="1"/>
  <c r="AZ1663" i="2"/>
  <c r="BA1663" i="2"/>
  <c r="AY1663" i="2"/>
  <c r="AX1663" i="2"/>
  <c r="AT1664" i="2"/>
  <c r="AM1665" i="2"/>
  <c r="AN1664" i="2"/>
  <c r="AQ1664" i="2"/>
  <c r="AO1664" i="2"/>
  <c r="AP1664" i="2"/>
  <c r="BG1664" i="2"/>
  <c r="L1666" i="2"/>
  <c r="N1666" i="2"/>
  <c r="P1666" i="2"/>
  <c r="Q1666" i="2"/>
  <c r="Y1666" i="2" s="1"/>
  <c r="AI1666" i="2" s="1"/>
  <c r="O1666" i="2"/>
  <c r="R1666" i="2"/>
  <c r="Z1666" i="2" s="1"/>
  <c r="AJ1666" i="2" s="1"/>
  <c r="M1666" i="2"/>
  <c r="U1666" i="2" s="1"/>
  <c r="T1665" i="2"/>
  <c r="W1665" i="2"/>
  <c r="AG1665" i="2" s="1"/>
  <c r="X1665" i="2"/>
  <c r="AH1665" i="2" s="1"/>
  <c r="V1665" i="2"/>
  <c r="AF1665" i="2" s="1"/>
  <c r="U1665" i="2"/>
  <c r="AE1665" i="2" s="1"/>
  <c r="K1667" i="2"/>
  <c r="AB1665" i="2" l="1"/>
  <c r="AV1664" i="2"/>
  <c r="BH1664" i="2" s="1"/>
  <c r="AS1665" i="2"/>
  <c r="AR1665" i="2"/>
  <c r="BD1664" i="2"/>
  <c r="BB1664" i="2"/>
  <c r="BC1664" i="2"/>
  <c r="AZ1664" i="2"/>
  <c r="S1667" i="2"/>
  <c r="AA1667" i="2"/>
  <c r="AK1667" i="2" s="1"/>
  <c r="BA1664" i="2"/>
  <c r="AY1664" i="2"/>
  <c r="AX1664" i="2"/>
  <c r="AT1665" i="2"/>
  <c r="AM1666" i="2"/>
  <c r="AN1665" i="2"/>
  <c r="AQ1665" i="2"/>
  <c r="AO1665" i="2"/>
  <c r="AP1665" i="2"/>
  <c r="BG1665" i="2"/>
  <c r="L1667" i="2"/>
  <c r="N1667" i="2"/>
  <c r="V1667" i="2" s="1"/>
  <c r="P1667" i="2"/>
  <c r="Q1667" i="2"/>
  <c r="Y1667" i="2" s="1"/>
  <c r="AI1667" i="2" s="1"/>
  <c r="O1667" i="2"/>
  <c r="W1667" i="2" s="1"/>
  <c r="AG1667" i="2" s="1"/>
  <c r="R1667" i="2"/>
  <c r="Z1667" i="2" s="1"/>
  <c r="AJ1667" i="2" s="1"/>
  <c r="M1667" i="2"/>
  <c r="U1667" i="2" s="1"/>
  <c r="AD1665" i="2"/>
  <c r="T1666" i="2"/>
  <c r="V1666" i="2"/>
  <c r="AF1666" i="2" s="1"/>
  <c r="AE1666" i="2"/>
  <c r="X1666" i="2"/>
  <c r="AH1666" i="2" s="1"/>
  <c r="W1666" i="2"/>
  <c r="AG1666" i="2" s="1"/>
  <c r="K1668" i="2"/>
  <c r="AB1666" i="2" l="1"/>
  <c r="AV1665" i="2"/>
  <c r="BH1665" i="2" s="1"/>
  <c r="AS1666" i="2"/>
  <c r="AR1666" i="2"/>
  <c r="BD1665" i="2"/>
  <c r="BB1665" i="2"/>
  <c r="BC1665" i="2"/>
  <c r="AZ1665" i="2"/>
  <c r="S1668" i="2"/>
  <c r="AA1668" i="2"/>
  <c r="AK1668" i="2" s="1"/>
  <c r="BA1665" i="2"/>
  <c r="AX1665" i="2"/>
  <c r="AT1666" i="2"/>
  <c r="AO1666" i="2"/>
  <c r="AP1666" i="2"/>
  <c r="AM1667" i="2"/>
  <c r="AN1666" i="2"/>
  <c r="AQ1666" i="2"/>
  <c r="BG1666" i="2"/>
  <c r="AY1665" i="2"/>
  <c r="L1668" i="2"/>
  <c r="N1668" i="2"/>
  <c r="P1668" i="2"/>
  <c r="X1668" i="2" s="1"/>
  <c r="Q1668" i="2"/>
  <c r="Y1668" i="2" s="1"/>
  <c r="AI1668" i="2" s="1"/>
  <c r="R1668" i="2"/>
  <c r="Z1668" i="2" s="1"/>
  <c r="AJ1668" i="2" s="1"/>
  <c r="O1668" i="2"/>
  <c r="M1668" i="2"/>
  <c r="AD1666" i="2"/>
  <c r="X1667" i="2"/>
  <c r="AH1667" i="2" s="1"/>
  <c r="AF1667" i="2"/>
  <c r="AE1667" i="2"/>
  <c r="T1667" i="2"/>
  <c r="K1669" i="2"/>
  <c r="AV1666" i="2" l="1"/>
  <c r="BH1666" i="2" s="1"/>
  <c r="AB1667" i="2"/>
  <c r="AS1667" i="2"/>
  <c r="AR1667" i="2"/>
  <c r="BB1666" i="2"/>
  <c r="BD1666" i="2"/>
  <c r="BC1666" i="2"/>
  <c r="S1669" i="2"/>
  <c r="AA1669" i="2"/>
  <c r="AK1669" i="2" s="1"/>
  <c r="AX1666" i="2"/>
  <c r="AT1667" i="2"/>
  <c r="AN1667" i="2"/>
  <c r="AQ1667" i="2"/>
  <c r="AO1667" i="2"/>
  <c r="AP1667" i="2"/>
  <c r="AM1668" i="2"/>
  <c r="BG1667" i="2"/>
  <c r="AZ1666" i="2"/>
  <c r="BA1666" i="2"/>
  <c r="AY1666" i="2"/>
  <c r="L1669" i="2"/>
  <c r="T1669" i="2" s="1"/>
  <c r="N1669" i="2"/>
  <c r="P1669" i="2"/>
  <c r="Q1669" i="2"/>
  <c r="Y1669" i="2" s="1"/>
  <c r="AI1669" i="2" s="1"/>
  <c r="O1669" i="2"/>
  <c r="W1669" i="2" s="1"/>
  <c r="R1669" i="2"/>
  <c r="Z1669" i="2" s="1"/>
  <c r="AJ1669" i="2" s="1"/>
  <c r="M1669" i="2"/>
  <c r="AD1667" i="2"/>
  <c r="W1668" i="2"/>
  <c r="AG1668" i="2" s="1"/>
  <c r="AH1668" i="2"/>
  <c r="T1668" i="2"/>
  <c r="V1668" i="2"/>
  <c r="AF1668" i="2" s="1"/>
  <c r="U1668" i="2"/>
  <c r="AE1668" i="2" s="1"/>
  <c r="K1670" i="2"/>
  <c r="BD1667" i="2" l="1"/>
  <c r="AB1668" i="2"/>
  <c r="AV1667" i="2"/>
  <c r="BH1667" i="2" s="1"/>
  <c r="AR1668" i="2"/>
  <c r="AS1668" i="2"/>
  <c r="BB1667" i="2"/>
  <c r="BC1667" i="2"/>
  <c r="S1670" i="2"/>
  <c r="AA1670" i="2"/>
  <c r="AK1670" i="2" s="1"/>
  <c r="AY1667" i="2"/>
  <c r="BA1667" i="2"/>
  <c r="AT1668" i="2"/>
  <c r="AO1668" i="2"/>
  <c r="AP1668" i="2"/>
  <c r="AM1669" i="2"/>
  <c r="AN1668" i="2"/>
  <c r="AQ1668" i="2"/>
  <c r="BG1668" i="2"/>
  <c r="AX1667" i="2"/>
  <c r="AZ1667" i="2"/>
  <c r="L1670" i="2"/>
  <c r="N1670" i="2"/>
  <c r="P1670" i="2"/>
  <c r="X1670" i="2" s="1"/>
  <c r="AH1670" i="2" s="1"/>
  <c r="Q1670" i="2"/>
  <c r="Y1670" i="2" s="1"/>
  <c r="AI1670" i="2" s="1"/>
  <c r="O1670" i="2"/>
  <c r="W1670" i="2" s="1"/>
  <c r="AG1670" i="2" s="1"/>
  <c r="R1670" i="2"/>
  <c r="Z1670" i="2" s="1"/>
  <c r="AJ1670" i="2" s="1"/>
  <c r="M1670" i="2"/>
  <c r="AD1668" i="2"/>
  <c r="AG1669" i="2"/>
  <c r="AD1669" i="2"/>
  <c r="X1669" i="2"/>
  <c r="AH1669" i="2" s="1"/>
  <c r="V1669" i="2"/>
  <c r="AF1669" i="2" s="1"/>
  <c r="U1669" i="2"/>
  <c r="AE1669" i="2" s="1"/>
  <c r="K1671" i="2"/>
  <c r="BD1668" i="2" l="1"/>
  <c r="BC1668" i="2"/>
  <c r="AV1668" i="2"/>
  <c r="BH1668" i="2" s="1"/>
  <c r="AB1669" i="2"/>
  <c r="AR1669" i="2"/>
  <c r="AS1669" i="2"/>
  <c r="BB1668" i="2"/>
  <c r="S1671" i="2"/>
  <c r="AA1671" i="2"/>
  <c r="AK1671" i="2" s="1"/>
  <c r="BA1668" i="2"/>
  <c r="AY1668" i="2"/>
  <c r="AZ1668" i="2"/>
  <c r="AX1668" i="2"/>
  <c r="AT1669" i="2"/>
  <c r="AO1669" i="2"/>
  <c r="AP1669" i="2"/>
  <c r="AM1670" i="2"/>
  <c r="AN1669" i="2"/>
  <c r="AQ1669" i="2"/>
  <c r="BG1669" i="2"/>
  <c r="L1671" i="2"/>
  <c r="T1671" i="2" s="1"/>
  <c r="N1671" i="2"/>
  <c r="P1671" i="2"/>
  <c r="Q1671" i="2"/>
  <c r="Y1671" i="2" s="1"/>
  <c r="AI1671" i="2" s="1"/>
  <c r="O1671" i="2"/>
  <c r="W1671" i="2" s="1"/>
  <c r="AG1671" i="2" s="1"/>
  <c r="R1671" i="2"/>
  <c r="Z1671" i="2" s="1"/>
  <c r="AJ1671" i="2" s="1"/>
  <c r="M1671" i="2"/>
  <c r="T1670" i="2"/>
  <c r="V1670" i="2"/>
  <c r="AF1670" i="2" s="1"/>
  <c r="U1670" i="2"/>
  <c r="AE1670" i="2" s="1"/>
  <c r="K1672" i="2"/>
  <c r="BD1669" i="2" l="1"/>
  <c r="AV1669" i="2"/>
  <c r="BH1669" i="2" s="1"/>
  <c r="AB1670" i="2"/>
  <c r="AS1670" i="2"/>
  <c r="AR1670" i="2"/>
  <c r="BC1669" i="2"/>
  <c r="BB1669" i="2"/>
  <c r="S1672" i="2"/>
  <c r="AA1672" i="2"/>
  <c r="AK1672" i="2"/>
  <c r="AZ1669" i="2"/>
  <c r="AT1670" i="2"/>
  <c r="AQ1670" i="2"/>
  <c r="AO1670" i="2"/>
  <c r="AP1670" i="2"/>
  <c r="AM1671" i="2"/>
  <c r="AN1670" i="2"/>
  <c r="BG1670" i="2"/>
  <c r="BA1669" i="2"/>
  <c r="AY1669" i="2"/>
  <c r="AX1669" i="2"/>
  <c r="L1672" i="2"/>
  <c r="T1672" i="2" s="1"/>
  <c r="N1672" i="2"/>
  <c r="V1672" i="2" s="1"/>
  <c r="AF1672" i="2" s="1"/>
  <c r="P1672" i="2"/>
  <c r="Q1672" i="2"/>
  <c r="Y1672" i="2" s="1"/>
  <c r="AI1672" i="2" s="1"/>
  <c r="R1672" i="2"/>
  <c r="Z1672" i="2" s="1"/>
  <c r="AJ1672" i="2" s="1"/>
  <c r="O1672" i="2"/>
  <c r="M1672" i="2"/>
  <c r="AD1670" i="2"/>
  <c r="AD1671" i="2"/>
  <c r="X1671" i="2"/>
  <c r="AH1671" i="2" s="1"/>
  <c r="V1671" i="2"/>
  <c r="AF1671" i="2" s="1"/>
  <c r="U1671" i="2"/>
  <c r="AE1671" i="2" s="1"/>
  <c r="K1673" i="2"/>
  <c r="BD1670" i="2" l="1"/>
  <c r="AV1670" i="2"/>
  <c r="AB1671" i="2"/>
  <c r="BB1670" i="2"/>
  <c r="AR1671" i="2"/>
  <c r="AS1671" i="2"/>
  <c r="BC1670" i="2"/>
  <c r="S1673" i="2"/>
  <c r="AA1673" i="2"/>
  <c r="AK1673" i="2" s="1"/>
  <c r="AY1670" i="2"/>
  <c r="BA1670" i="2"/>
  <c r="AZ1670" i="2"/>
  <c r="AX1670" i="2"/>
  <c r="BH1670" i="2"/>
  <c r="AT1671" i="2"/>
  <c r="AM1672" i="2"/>
  <c r="AN1671" i="2"/>
  <c r="AQ1671" i="2"/>
  <c r="AO1671" i="2"/>
  <c r="AP1671" i="2"/>
  <c r="BG1671" i="2"/>
  <c r="L1673" i="2"/>
  <c r="T1673" i="2" s="1"/>
  <c r="N1673" i="2"/>
  <c r="P1673" i="2"/>
  <c r="Q1673" i="2"/>
  <c r="Y1673" i="2" s="1"/>
  <c r="AI1673" i="2" s="1"/>
  <c r="O1673" i="2"/>
  <c r="W1673" i="2" s="1"/>
  <c r="AG1673" i="2" s="1"/>
  <c r="R1673" i="2"/>
  <c r="Z1673" i="2" s="1"/>
  <c r="AJ1673" i="2" s="1"/>
  <c r="M1673" i="2"/>
  <c r="U1673" i="2" s="1"/>
  <c r="U1672" i="2"/>
  <c r="AE1672" i="2" s="1"/>
  <c r="AD1672" i="2"/>
  <c r="X1672" i="2"/>
  <c r="AH1672" i="2" s="1"/>
  <c r="W1672" i="2"/>
  <c r="AG1672" i="2" s="1"/>
  <c r="K1674" i="2"/>
  <c r="AV1671" i="2" l="1"/>
  <c r="BH1671" i="2" s="1"/>
  <c r="AB1672" i="2"/>
  <c r="BC1671" i="2"/>
  <c r="AS1672" i="2"/>
  <c r="AR1672" i="2"/>
  <c r="BB1671" i="2"/>
  <c r="BD1671" i="2"/>
  <c r="AZ1671" i="2"/>
  <c r="S1674" i="2"/>
  <c r="AA1674" i="2"/>
  <c r="AK1674" i="2" s="1"/>
  <c r="BA1671" i="2"/>
  <c r="AY1671" i="2"/>
  <c r="AX1671" i="2"/>
  <c r="AT1672" i="2"/>
  <c r="AQ1672" i="2"/>
  <c r="AO1672" i="2"/>
  <c r="AP1672" i="2"/>
  <c r="AM1673" i="2"/>
  <c r="AN1672" i="2"/>
  <c r="BG1672" i="2"/>
  <c r="L1674" i="2"/>
  <c r="T1674" i="2" s="1"/>
  <c r="N1674" i="2"/>
  <c r="V1674" i="2" s="1"/>
  <c r="P1674" i="2"/>
  <c r="Q1674" i="2"/>
  <c r="Y1674" i="2" s="1"/>
  <c r="AI1674" i="2" s="1"/>
  <c r="O1674" i="2"/>
  <c r="W1674" i="2" s="1"/>
  <c r="AG1674" i="2" s="1"/>
  <c r="R1674" i="2"/>
  <c r="Z1674" i="2" s="1"/>
  <c r="AJ1674" i="2" s="1"/>
  <c r="M1674" i="2"/>
  <c r="AD1673" i="2"/>
  <c r="X1673" i="2"/>
  <c r="AH1673" i="2" s="1"/>
  <c r="V1673" i="2"/>
  <c r="AF1673" i="2" s="1"/>
  <c r="AE1673" i="2"/>
  <c r="K1675" i="2"/>
  <c r="AV1672" i="2" l="1"/>
  <c r="BH1672" i="2" s="1"/>
  <c r="AB1673" i="2"/>
  <c r="AS1673" i="2"/>
  <c r="AR1673" i="2"/>
  <c r="BB1672" i="2"/>
  <c r="BD1672" i="2"/>
  <c r="BC1672" i="2"/>
  <c r="S1675" i="2"/>
  <c r="AA1675" i="2"/>
  <c r="AK1675" i="2" s="1"/>
  <c r="BA1672" i="2"/>
  <c r="AZ1672" i="2"/>
  <c r="AY1672" i="2"/>
  <c r="AX1672" i="2"/>
  <c r="AT1673" i="2"/>
  <c r="AO1673" i="2"/>
  <c r="AP1673" i="2"/>
  <c r="AM1674" i="2"/>
  <c r="AN1673" i="2"/>
  <c r="AQ1673" i="2"/>
  <c r="BG1673" i="2"/>
  <c r="L1675" i="2"/>
  <c r="T1675" i="2" s="1"/>
  <c r="N1675" i="2"/>
  <c r="P1675" i="2"/>
  <c r="Q1675" i="2"/>
  <c r="Y1675" i="2" s="1"/>
  <c r="AI1675" i="2" s="1"/>
  <c r="O1675" i="2"/>
  <c r="W1675" i="2" s="1"/>
  <c r="AG1675" i="2" s="1"/>
  <c r="R1675" i="2"/>
  <c r="Z1675" i="2" s="1"/>
  <c r="AJ1675" i="2" s="1"/>
  <c r="M1675" i="2"/>
  <c r="U1675" i="2" s="1"/>
  <c r="AE1675" i="2" s="1"/>
  <c r="AD1674" i="2"/>
  <c r="U1674" i="2"/>
  <c r="AE1674" i="2" s="1"/>
  <c r="AF1674" i="2"/>
  <c r="X1674" i="2"/>
  <c r="AH1674" i="2" s="1"/>
  <c r="K1676" i="2"/>
  <c r="AV1673" i="2" l="1"/>
  <c r="BH1673" i="2" s="1"/>
  <c r="AB1674" i="2"/>
  <c r="AS1674" i="2"/>
  <c r="AR1674" i="2"/>
  <c r="BD1673" i="2"/>
  <c r="BB1673" i="2"/>
  <c r="BC1673" i="2"/>
  <c r="S1676" i="2"/>
  <c r="AA1676" i="2"/>
  <c r="AK1676" i="2" s="1"/>
  <c r="AZ1673" i="2"/>
  <c r="AT1674" i="2"/>
  <c r="AN1674" i="2"/>
  <c r="AM1675" i="2"/>
  <c r="AQ1674" i="2"/>
  <c r="AO1674" i="2"/>
  <c r="AP1674" i="2"/>
  <c r="BG1674" i="2"/>
  <c r="BA1673" i="2"/>
  <c r="AY1673" i="2"/>
  <c r="AX1673" i="2"/>
  <c r="L1676" i="2"/>
  <c r="T1676" i="2" s="1"/>
  <c r="N1676" i="2"/>
  <c r="V1676" i="2" s="1"/>
  <c r="P1676" i="2"/>
  <c r="Q1676" i="2"/>
  <c r="Y1676" i="2" s="1"/>
  <c r="AI1676" i="2" s="1"/>
  <c r="R1676" i="2"/>
  <c r="Z1676" i="2" s="1"/>
  <c r="AJ1676" i="2" s="1"/>
  <c r="O1676" i="2"/>
  <c r="M1676" i="2"/>
  <c r="X1675" i="2"/>
  <c r="AH1675" i="2" s="1"/>
  <c r="V1675" i="2"/>
  <c r="AD1675" i="2"/>
  <c r="K1677" i="2"/>
  <c r="AB1675" i="2" l="1"/>
  <c r="AV1674" i="2"/>
  <c r="BH1674" i="2" s="1"/>
  <c r="AS1675" i="2"/>
  <c r="AR1675" i="2"/>
  <c r="BD1674" i="2"/>
  <c r="BB1674" i="2"/>
  <c r="BC1674" i="2"/>
  <c r="S1677" i="2"/>
  <c r="AA1677" i="2"/>
  <c r="AK1677" i="2" s="1"/>
  <c r="BA1674" i="2"/>
  <c r="AT1675" i="2"/>
  <c r="AO1675" i="2"/>
  <c r="AP1675" i="2"/>
  <c r="AM1676" i="2"/>
  <c r="AN1675" i="2"/>
  <c r="AQ1675" i="2"/>
  <c r="BG1675" i="2"/>
  <c r="AZ1674" i="2"/>
  <c r="AX1674" i="2"/>
  <c r="AY1674" i="2"/>
  <c r="L1677" i="2"/>
  <c r="T1677" i="2" s="1"/>
  <c r="N1677" i="2"/>
  <c r="P1677" i="2"/>
  <c r="Q1677" i="2"/>
  <c r="Y1677" i="2" s="1"/>
  <c r="AI1677" i="2" s="1"/>
  <c r="O1677" i="2"/>
  <c r="W1677" i="2" s="1"/>
  <c r="R1677" i="2"/>
  <c r="Z1677" i="2" s="1"/>
  <c r="AJ1677" i="2" s="1"/>
  <c r="M1677" i="2"/>
  <c r="AF1675" i="2"/>
  <c r="U1676" i="2"/>
  <c r="AE1676" i="2" s="1"/>
  <c r="AD1676" i="2"/>
  <c r="AF1676" i="2"/>
  <c r="X1676" i="2"/>
  <c r="AH1676" i="2" s="1"/>
  <c r="W1676" i="2"/>
  <c r="K1678" i="2"/>
  <c r="BD1675" i="2" l="1"/>
  <c r="AV1675" i="2"/>
  <c r="AB1676" i="2"/>
  <c r="BB1675" i="2"/>
  <c r="AS1676" i="2"/>
  <c r="AR1676" i="2"/>
  <c r="BC1675" i="2"/>
  <c r="S1678" i="2"/>
  <c r="AA1678" i="2"/>
  <c r="AK1678" i="2" s="1"/>
  <c r="AZ1675" i="2"/>
  <c r="BA1675" i="2"/>
  <c r="AY1675" i="2"/>
  <c r="AX1675" i="2"/>
  <c r="BH1675" i="2"/>
  <c r="AT1676" i="2"/>
  <c r="AO1676" i="2"/>
  <c r="AP1676" i="2"/>
  <c r="AM1677" i="2"/>
  <c r="AN1676" i="2"/>
  <c r="AQ1676" i="2"/>
  <c r="BG1676" i="2"/>
  <c r="L1678" i="2"/>
  <c r="T1678" i="2" s="1"/>
  <c r="N1678" i="2"/>
  <c r="P1678" i="2"/>
  <c r="X1678" i="2" s="1"/>
  <c r="AH1678" i="2" s="1"/>
  <c r="Q1678" i="2"/>
  <c r="Y1678" i="2" s="1"/>
  <c r="AI1678" i="2" s="1"/>
  <c r="O1678" i="2"/>
  <c r="W1678" i="2" s="1"/>
  <c r="AG1678" i="2" s="1"/>
  <c r="R1678" i="2"/>
  <c r="Z1678" i="2" s="1"/>
  <c r="AJ1678" i="2" s="1"/>
  <c r="M1678" i="2"/>
  <c r="AG1676" i="2"/>
  <c r="AG1677" i="2"/>
  <c r="AD1677" i="2"/>
  <c r="X1677" i="2"/>
  <c r="AH1677" i="2" s="1"/>
  <c r="V1677" i="2"/>
  <c r="AF1677" i="2" s="1"/>
  <c r="U1677" i="2"/>
  <c r="AE1677" i="2" s="1"/>
  <c r="K1679" i="2"/>
  <c r="BD1676" i="2" l="1"/>
  <c r="AV1676" i="2"/>
  <c r="BH1676" i="2" s="1"/>
  <c r="AB1677" i="2"/>
  <c r="AS1677" i="2"/>
  <c r="AR1677" i="2"/>
  <c r="BB1676" i="2"/>
  <c r="BC1676" i="2"/>
  <c r="S1679" i="2"/>
  <c r="AA1679" i="2"/>
  <c r="AK1679" i="2" s="1"/>
  <c r="AT1677" i="2"/>
  <c r="AO1677" i="2"/>
  <c r="AP1677" i="2"/>
  <c r="AM1678" i="2"/>
  <c r="AN1677" i="2"/>
  <c r="AQ1677" i="2"/>
  <c r="BG1677" i="2"/>
  <c r="AZ1676" i="2"/>
  <c r="BA1676" i="2"/>
  <c r="AY1676" i="2"/>
  <c r="AX1676" i="2"/>
  <c r="L1679" i="2"/>
  <c r="N1679" i="2"/>
  <c r="P1679" i="2"/>
  <c r="Q1679" i="2"/>
  <c r="Y1679" i="2" s="1"/>
  <c r="AI1679" i="2" s="1"/>
  <c r="O1679" i="2"/>
  <c r="R1679" i="2"/>
  <c r="Z1679" i="2" s="1"/>
  <c r="AJ1679" i="2" s="1"/>
  <c r="M1679" i="2"/>
  <c r="AD1678" i="2"/>
  <c r="V1678" i="2"/>
  <c r="AF1678" i="2" s="1"/>
  <c r="U1678" i="2"/>
  <c r="AE1678" i="2" s="1"/>
  <c r="K1680" i="2"/>
  <c r="AV1677" i="2" l="1"/>
  <c r="BH1677" i="2" s="1"/>
  <c r="AB1678" i="2"/>
  <c r="AS1678" i="2"/>
  <c r="AR1678" i="2"/>
  <c r="BD1677" i="2"/>
  <c r="BB1677" i="2"/>
  <c r="BC1677" i="2"/>
  <c r="S1680" i="2"/>
  <c r="AA1680" i="2"/>
  <c r="AK1680" i="2"/>
  <c r="AT1678" i="2"/>
  <c r="AN1678" i="2"/>
  <c r="AQ1678" i="2"/>
  <c r="AM1679" i="2"/>
  <c r="AO1678" i="2"/>
  <c r="AP1678" i="2"/>
  <c r="BG1678" i="2"/>
  <c r="AZ1677" i="2"/>
  <c r="BA1677" i="2"/>
  <c r="AY1677" i="2"/>
  <c r="AX1677" i="2"/>
  <c r="L1680" i="2"/>
  <c r="N1680" i="2"/>
  <c r="P1680" i="2"/>
  <c r="Q1680" i="2"/>
  <c r="Y1680" i="2" s="1"/>
  <c r="AI1680" i="2" s="1"/>
  <c r="R1680" i="2"/>
  <c r="Z1680" i="2" s="1"/>
  <c r="AJ1680" i="2" s="1"/>
  <c r="O1680" i="2"/>
  <c r="M1680" i="2"/>
  <c r="U1680" i="2" s="1"/>
  <c r="T1679" i="2"/>
  <c r="W1679" i="2"/>
  <c r="AG1679" i="2" s="1"/>
  <c r="X1679" i="2"/>
  <c r="AH1679" i="2" s="1"/>
  <c r="V1679" i="2"/>
  <c r="AF1679" i="2" s="1"/>
  <c r="U1679" i="2"/>
  <c r="AE1679" i="2" s="1"/>
  <c r="K1681" i="2"/>
  <c r="BD1678" i="2" l="1"/>
  <c r="AV1678" i="2"/>
  <c r="BH1678" i="2" s="1"/>
  <c r="AB1679" i="2"/>
  <c r="BB1678" i="2"/>
  <c r="AS1679" i="2"/>
  <c r="AR1679" i="2"/>
  <c r="BC1678" i="2"/>
  <c r="S1681" i="2"/>
  <c r="AA1681" i="2"/>
  <c r="AK1681" i="2" s="1"/>
  <c r="AT1679" i="2"/>
  <c r="AN1679" i="2"/>
  <c r="AM1680" i="2"/>
  <c r="AQ1679" i="2"/>
  <c r="AO1679" i="2"/>
  <c r="AP1679" i="2"/>
  <c r="BG1679" i="2"/>
  <c r="BA1678" i="2"/>
  <c r="AZ1678" i="2"/>
  <c r="AX1678" i="2"/>
  <c r="AY1678" i="2"/>
  <c r="L1681" i="2"/>
  <c r="N1681" i="2"/>
  <c r="V1681" i="2" s="1"/>
  <c r="P1681" i="2"/>
  <c r="X1681" i="2" s="1"/>
  <c r="AH1681" i="2" s="1"/>
  <c r="Q1681" i="2"/>
  <c r="Y1681" i="2" s="1"/>
  <c r="AI1681" i="2" s="1"/>
  <c r="O1681" i="2"/>
  <c r="W1681" i="2" s="1"/>
  <c r="AG1681" i="2" s="1"/>
  <c r="R1681" i="2"/>
  <c r="Z1681" i="2" s="1"/>
  <c r="AJ1681" i="2" s="1"/>
  <c r="M1681" i="2"/>
  <c r="AD1679" i="2"/>
  <c r="T1680" i="2"/>
  <c r="V1680" i="2"/>
  <c r="AF1680" i="2" s="1"/>
  <c r="AE1680" i="2"/>
  <c r="X1680" i="2"/>
  <c r="AH1680" i="2" s="1"/>
  <c r="W1680" i="2"/>
  <c r="AG1680" i="2" s="1"/>
  <c r="K1682" i="2"/>
  <c r="AB1680" i="2" l="1"/>
  <c r="AV1679" i="2"/>
  <c r="BH1679" i="2" s="1"/>
  <c r="AS1680" i="2"/>
  <c r="AR1680" i="2"/>
  <c r="BB1679" i="2"/>
  <c r="BD1679" i="2"/>
  <c r="BC1679" i="2"/>
  <c r="S1682" i="2"/>
  <c r="AA1682" i="2"/>
  <c r="AK1682" i="2" s="1"/>
  <c r="BA1679" i="2"/>
  <c r="AT1680" i="2"/>
  <c r="AO1680" i="2"/>
  <c r="AP1680" i="2"/>
  <c r="AM1681" i="2"/>
  <c r="AN1680" i="2"/>
  <c r="AQ1680" i="2"/>
  <c r="BG1680" i="2"/>
  <c r="AZ1679" i="2"/>
  <c r="AX1679" i="2"/>
  <c r="AY1679" i="2"/>
  <c r="L1682" i="2"/>
  <c r="N1682" i="2"/>
  <c r="P1682" i="2"/>
  <c r="X1682" i="2" s="1"/>
  <c r="AH1682" i="2" s="1"/>
  <c r="Q1682" i="2"/>
  <c r="Y1682" i="2" s="1"/>
  <c r="AI1682" i="2" s="1"/>
  <c r="O1682" i="2"/>
  <c r="W1682" i="2" s="1"/>
  <c r="AG1682" i="2" s="1"/>
  <c r="R1682" i="2"/>
  <c r="Z1682" i="2" s="1"/>
  <c r="AJ1682" i="2" s="1"/>
  <c r="M1682" i="2"/>
  <c r="U1682" i="2" s="1"/>
  <c r="U1681" i="2"/>
  <c r="AE1681" i="2" s="1"/>
  <c r="AD1680" i="2"/>
  <c r="AF1681" i="2"/>
  <c r="T1681" i="2"/>
  <c r="K1683" i="2"/>
  <c r="BD1680" i="2" l="1"/>
  <c r="AV1680" i="2"/>
  <c r="BH1680" i="2" s="1"/>
  <c r="AB1681" i="2"/>
  <c r="BB1680" i="2"/>
  <c r="AS1681" i="2"/>
  <c r="AR1681" i="2"/>
  <c r="BC1680" i="2"/>
  <c r="S1683" i="2"/>
  <c r="AA1683" i="2"/>
  <c r="AK1683" i="2" s="1"/>
  <c r="AT1681" i="2"/>
  <c r="AM1682" i="2"/>
  <c r="AN1681" i="2"/>
  <c r="AQ1681" i="2"/>
  <c r="AO1681" i="2"/>
  <c r="AP1681" i="2"/>
  <c r="BG1681" i="2"/>
  <c r="AZ1680" i="2"/>
  <c r="BA1680" i="2"/>
  <c r="AY1680" i="2"/>
  <c r="AX1680" i="2"/>
  <c r="L1683" i="2"/>
  <c r="T1683" i="2" s="1"/>
  <c r="N1683" i="2"/>
  <c r="V1683" i="2" s="1"/>
  <c r="AF1683" i="2" s="1"/>
  <c r="P1683" i="2"/>
  <c r="Q1683" i="2"/>
  <c r="Y1683" i="2" s="1"/>
  <c r="AI1683" i="2" s="1"/>
  <c r="O1683" i="2"/>
  <c r="W1683" i="2" s="1"/>
  <c r="R1683" i="2"/>
  <c r="Z1683" i="2" s="1"/>
  <c r="AJ1683" i="2" s="1"/>
  <c r="M1683" i="2"/>
  <c r="AD1681" i="2"/>
  <c r="T1682" i="2"/>
  <c r="V1682" i="2"/>
  <c r="AF1682" i="2" s="1"/>
  <c r="AE1682" i="2"/>
  <c r="K1684" i="2"/>
  <c r="AB1682" i="2" l="1"/>
  <c r="AV1681" i="2"/>
  <c r="BH1681" i="2" s="1"/>
  <c r="AR1682" i="2"/>
  <c r="AS1682" i="2"/>
  <c r="BB1681" i="2"/>
  <c r="BD1681" i="2"/>
  <c r="BC1681" i="2"/>
  <c r="S1684" i="2"/>
  <c r="AA1684" i="2"/>
  <c r="AK1684" i="2" s="1"/>
  <c r="AZ1681" i="2"/>
  <c r="AY1681" i="2"/>
  <c r="AX1681" i="2"/>
  <c r="AT1682" i="2"/>
  <c r="AM1683" i="2"/>
  <c r="AN1682" i="2"/>
  <c r="AQ1682" i="2"/>
  <c r="AO1682" i="2"/>
  <c r="AP1682" i="2"/>
  <c r="BG1682" i="2"/>
  <c r="BA1681" i="2"/>
  <c r="L1684" i="2"/>
  <c r="T1684" i="2" s="1"/>
  <c r="N1684" i="2"/>
  <c r="V1684" i="2" s="1"/>
  <c r="P1684" i="2"/>
  <c r="Q1684" i="2"/>
  <c r="Y1684" i="2" s="1"/>
  <c r="AI1684" i="2" s="1"/>
  <c r="R1684" i="2"/>
  <c r="Z1684" i="2" s="1"/>
  <c r="AJ1684" i="2" s="1"/>
  <c r="O1684" i="2"/>
  <c r="W1684" i="2" s="1"/>
  <c r="AG1684" i="2" s="1"/>
  <c r="M1684" i="2"/>
  <c r="AD1682" i="2"/>
  <c r="AG1683" i="2"/>
  <c r="AD1683" i="2"/>
  <c r="X1683" i="2"/>
  <c r="AH1683" i="2" s="1"/>
  <c r="U1683" i="2"/>
  <c r="AE1683" i="2" s="1"/>
  <c r="K1685" i="2"/>
  <c r="AV1682" i="2" l="1"/>
  <c r="BH1682" i="2" s="1"/>
  <c r="AB1683" i="2"/>
  <c r="AS1683" i="2"/>
  <c r="AR1683" i="2"/>
  <c r="BC1682" i="2"/>
  <c r="BD1682" i="2"/>
  <c r="BB1682" i="2"/>
  <c r="S1685" i="2"/>
  <c r="AA1685" i="2" s="1"/>
  <c r="AK1685" i="2" s="1"/>
  <c r="AZ1682" i="2"/>
  <c r="AY1682" i="2"/>
  <c r="AT1683" i="2"/>
  <c r="AM1684" i="2"/>
  <c r="AN1683" i="2"/>
  <c r="AQ1683" i="2"/>
  <c r="AO1683" i="2"/>
  <c r="AP1683" i="2"/>
  <c r="BG1683" i="2"/>
  <c r="BA1682" i="2"/>
  <c r="AX1682" i="2"/>
  <c r="L1685" i="2"/>
  <c r="T1685" i="2" s="1"/>
  <c r="N1685" i="2"/>
  <c r="P1685" i="2"/>
  <c r="X1685" i="2" s="1"/>
  <c r="AH1685" i="2" s="1"/>
  <c r="Q1685" i="2"/>
  <c r="Y1685" i="2" s="1"/>
  <c r="AI1685" i="2" s="1"/>
  <c r="O1685" i="2"/>
  <c r="W1685" i="2" s="1"/>
  <c r="AG1685" i="2" s="1"/>
  <c r="R1685" i="2"/>
  <c r="Z1685" i="2" s="1"/>
  <c r="AJ1685" i="2" s="1"/>
  <c r="M1685" i="2"/>
  <c r="AD1684" i="2"/>
  <c r="U1684" i="2"/>
  <c r="AE1684" i="2" s="1"/>
  <c r="AF1684" i="2"/>
  <c r="X1684" i="2"/>
  <c r="AH1684" i="2" s="1"/>
  <c r="K1686" i="2"/>
  <c r="AB1684" i="2" l="1"/>
  <c r="AV1683" i="2"/>
  <c r="BH1683" i="2" s="1"/>
  <c r="AR1684" i="2"/>
  <c r="AS1684" i="2"/>
  <c r="BD1683" i="2"/>
  <c r="BB1683" i="2"/>
  <c r="BC1683" i="2"/>
  <c r="S1686" i="2"/>
  <c r="AA1686" i="2"/>
  <c r="AK1686" i="2" s="1"/>
  <c r="AZ1683" i="2"/>
  <c r="AY1683" i="2"/>
  <c r="BA1683" i="2"/>
  <c r="AX1683" i="2"/>
  <c r="AT1684" i="2"/>
  <c r="AN1684" i="2"/>
  <c r="AQ1684" i="2"/>
  <c r="AM1685" i="2"/>
  <c r="AO1684" i="2"/>
  <c r="AP1684" i="2"/>
  <c r="BG1684" i="2"/>
  <c r="L1686" i="2"/>
  <c r="N1686" i="2"/>
  <c r="P1686" i="2"/>
  <c r="X1686" i="2" s="1"/>
  <c r="Q1686" i="2"/>
  <c r="Y1686" i="2" s="1"/>
  <c r="AI1686" i="2" s="1"/>
  <c r="O1686" i="2"/>
  <c r="R1686" i="2"/>
  <c r="Z1686" i="2" s="1"/>
  <c r="AJ1686" i="2" s="1"/>
  <c r="M1686" i="2"/>
  <c r="AD1685" i="2"/>
  <c r="V1685" i="2"/>
  <c r="AF1685" i="2" s="1"/>
  <c r="U1685" i="2"/>
  <c r="AE1685" i="2" s="1"/>
  <c r="K1687" i="2"/>
  <c r="AV1684" i="2" l="1"/>
  <c r="BH1684" i="2" s="1"/>
  <c r="AB1685" i="2"/>
  <c r="AS1685" i="2"/>
  <c r="AR1685" i="2"/>
  <c r="BD1684" i="2"/>
  <c r="BC1684" i="2"/>
  <c r="BB1684" i="2"/>
  <c r="S1687" i="2"/>
  <c r="AA1687" i="2"/>
  <c r="AK1687" i="2" s="1"/>
  <c r="AY1684" i="2"/>
  <c r="AT1685" i="2"/>
  <c r="AM1686" i="2"/>
  <c r="AN1685" i="2"/>
  <c r="AQ1685" i="2"/>
  <c r="AO1685" i="2"/>
  <c r="AP1685" i="2"/>
  <c r="BG1685" i="2"/>
  <c r="BA1684" i="2"/>
  <c r="AZ1684" i="2"/>
  <c r="AX1684" i="2"/>
  <c r="L1687" i="2"/>
  <c r="T1687" i="2" s="1"/>
  <c r="N1687" i="2"/>
  <c r="V1687" i="2" s="1"/>
  <c r="P1687" i="2"/>
  <c r="X1687" i="2" s="1"/>
  <c r="Q1687" i="2"/>
  <c r="Y1687" i="2" s="1"/>
  <c r="AI1687" i="2" s="1"/>
  <c r="O1687" i="2"/>
  <c r="W1687" i="2" s="1"/>
  <c r="AG1687" i="2" s="1"/>
  <c r="R1687" i="2"/>
  <c r="Z1687" i="2" s="1"/>
  <c r="AJ1687" i="2" s="1"/>
  <c r="M1687" i="2"/>
  <c r="W1686" i="2"/>
  <c r="AG1686" i="2" s="1"/>
  <c r="AH1686" i="2"/>
  <c r="T1686" i="2"/>
  <c r="V1686" i="2"/>
  <c r="AF1686" i="2" s="1"/>
  <c r="U1686" i="2"/>
  <c r="AE1686" i="2" s="1"/>
  <c r="K1688" i="2"/>
  <c r="AB1686" i="2" l="1"/>
  <c r="AV1685" i="2"/>
  <c r="BH1685" i="2" s="1"/>
  <c r="AS1686" i="2"/>
  <c r="AR1686" i="2"/>
  <c r="BD1685" i="2"/>
  <c r="BB1685" i="2"/>
  <c r="BC1685" i="2"/>
  <c r="S1688" i="2"/>
  <c r="AA1688" i="2"/>
  <c r="AK1688" i="2" s="1"/>
  <c r="AZ1685" i="2"/>
  <c r="AY1685" i="2"/>
  <c r="BA1685" i="2"/>
  <c r="AX1685" i="2"/>
  <c r="AT1686" i="2"/>
  <c r="AQ1686" i="2"/>
  <c r="AO1686" i="2"/>
  <c r="AP1686" i="2"/>
  <c r="AM1687" i="2"/>
  <c r="AN1686" i="2"/>
  <c r="BG1686" i="2"/>
  <c r="L1688" i="2"/>
  <c r="T1688" i="2" s="1"/>
  <c r="N1688" i="2"/>
  <c r="P1688" i="2"/>
  <c r="X1688" i="2" s="1"/>
  <c r="Q1688" i="2"/>
  <c r="Y1688" i="2" s="1"/>
  <c r="AI1688" i="2" s="1"/>
  <c r="R1688" i="2"/>
  <c r="Z1688" i="2" s="1"/>
  <c r="AJ1688" i="2" s="1"/>
  <c r="O1688" i="2"/>
  <c r="W1688" i="2" s="1"/>
  <c r="AG1688" i="2" s="1"/>
  <c r="M1688" i="2"/>
  <c r="AD1686" i="2"/>
  <c r="AD1687" i="2"/>
  <c r="U1687" i="2"/>
  <c r="AE1687" i="2" s="1"/>
  <c r="AF1687" i="2"/>
  <c r="AH1687" i="2"/>
  <c r="K1689" i="2"/>
  <c r="AV1686" i="2" l="1"/>
  <c r="BH1686" i="2" s="1"/>
  <c r="AB1687" i="2"/>
  <c r="AS1687" i="2"/>
  <c r="AR1687" i="2"/>
  <c r="BD1686" i="2"/>
  <c r="BB1686" i="2"/>
  <c r="BC1686" i="2"/>
  <c r="S1689" i="2"/>
  <c r="AA1689" i="2"/>
  <c r="AK1689" i="2" s="1"/>
  <c r="BA1686" i="2"/>
  <c r="AZ1686" i="2"/>
  <c r="AY1686" i="2"/>
  <c r="AX1686" i="2"/>
  <c r="AT1687" i="2"/>
  <c r="AQ1687" i="2"/>
  <c r="AM1688" i="2"/>
  <c r="AO1687" i="2"/>
  <c r="AP1687" i="2"/>
  <c r="AN1687" i="2"/>
  <c r="BG1687" i="2"/>
  <c r="L1689" i="2"/>
  <c r="T1689" i="2" s="1"/>
  <c r="N1689" i="2"/>
  <c r="V1689" i="2" s="1"/>
  <c r="AF1689" i="2" s="1"/>
  <c r="P1689" i="2"/>
  <c r="Q1689" i="2"/>
  <c r="Y1689" i="2" s="1"/>
  <c r="AI1689" i="2" s="1"/>
  <c r="O1689" i="2"/>
  <c r="W1689" i="2" s="1"/>
  <c r="R1689" i="2"/>
  <c r="Z1689" i="2" s="1"/>
  <c r="AJ1689" i="2" s="1"/>
  <c r="M1689" i="2"/>
  <c r="AD1688" i="2"/>
  <c r="AH1688" i="2"/>
  <c r="V1688" i="2"/>
  <c r="AF1688" i="2" s="1"/>
  <c r="U1688" i="2"/>
  <c r="AE1688" i="2" s="1"/>
  <c r="K1690" i="2"/>
  <c r="AB1688" i="2" l="1"/>
  <c r="AV1687" i="2"/>
  <c r="BH1687" i="2" s="1"/>
  <c r="AS1688" i="2"/>
  <c r="AR1688" i="2"/>
  <c r="BD1687" i="2"/>
  <c r="BB1687" i="2"/>
  <c r="BC1687" i="2"/>
  <c r="S1690" i="2"/>
  <c r="AA1690" i="2"/>
  <c r="AK1690" i="2" s="1"/>
  <c r="BA1687" i="2"/>
  <c r="AY1687" i="2"/>
  <c r="AT1688" i="2"/>
  <c r="AO1688" i="2"/>
  <c r="AP1688" i="2"/>
  <c r="AM1689" i="2"/>
  <c r="AN1688" i="2"/>
  <c r="AQ1688" i="2"/>
  <c r="BG1688" i="2"/>
  <c r="AX1687" i="2"/>
  <c r="AZ1687" i="2"/>
  <c r="L1690" i="2"/>
  <c r="T1690" i="2" s="1"/>
  <c r="N1690" i="2"/>
  <c r="V1690" i="2" s="1"/>
  <c r="P1690" i="2"/>
  <c r="Q1690" i="2"/>
  <c r="Y1690" i="2" s="1"/>
  <c r="AI1690" i="2" s="1"/>
  <c r="O1690" i="2"/>
  <c r="W1690" i="2" s="1"/>
  <c r="AG1690" i="2" s="1"/>
  <c r="R1690" i="2"/>
  <c r="Z1690" i="2" s="1"/>
  <c r="AJ1690" i="2" s="1"/>
  <c r="M1690" i="2"/>
  <c r="AG1689" i="2"/>
  <c r="AD1689" i="2"/>
  <c r="X1689" i="2"/>
  <c r="AH1689" i="2" s="1"/>
  <c r="U1689" i="2"/>
  <c r="AE1689" i="2" s="1"/>
  <c r="K1691" i="2"/>
  <c r="BD1688" i="2" l="1"/>
  <c r="AV1688" i="2"/>
  <c r="BH1688" i="2" s="1"/>
  <c r="AB1689" i="2"/>
  <c r="AR1689" i="2"/>
  <c r="AS1689" i="2"/>
  <c r="BB1688" i="2"/>
  <c r="BC1688" i="2"/>
  <c r="S1691" i="2"/>
  <c r="AA1691" i="2"/>
  <c r="AK1691" i="2" s="1"/>
  <c r="AT1689" i="2"/>
  <c r="AN1689" i="2"/>
  <c r="AQ1689" i="2"/>
  <c r="AO1689" i="2"/>
  <c r="AP1689" i="2"/>
  <c r="AM1690" i="2"/>
  <c r="BG1689" i="2"/>
  <c r="AZ1688" i="2"/>
  <c r="BA1688" i="2"/>
  <c r="AY1688" i="2"/>
  <c r="AX1688" i="2"/>
  <c r="L1691" i="2"/>
  <c r="T1691" i="2" s="1"/>
  <c r="N1691" i="2"/>
  <c r="P1691" i="2"/>
  <c r="Q1691" i="2"/>
  <c r="Y1691" i="2" s="1"/>
  <c r="AI1691" i="2" s="1"/>
  <c r="O1691" i="2"/>
  <c r="W1691" i="2" s="1"/>
  <c r="AG1691" i="2" s="1"/>
  <c r="R1691" i="2"/>
  <c r="Z1691" i="2" s="1"/>
  <c r="AJ1691" i="2" s="1"/>
  <c r="M1691" i="2"/>
  <c r="AD1690" i="2"/>
  <c r="U1690" i="2"/>
  <c r="AE1690" i="2" s="1"/>
  <c r="AF1690" i="2"/>
  <c r="X1690" i="2"/>
  <c r="AH1690" i="2" s="1"/>
  <c r="K1692" i="2"/>
  <c r="BD1689" i="2" l="1"/>
  <c r="AV1689" i="2"/>
  <c r="BH1689" i="2" s="1"/>
  <c r="AB1690" i="2"/>
  <c r="BC1689" i="2"/>
  <c r="AS1690" i="2"/>
  <c r="AR1690" i="2"/>
  <c r="BB1689" i="2"/>
  <c r="S1692" i="2"/>
  <c r="AA1692" i="2"/>
  <c r="AK1692" i="2" s="1"/>
  <c r="AY1689" i="2"/>
  <c r="BA1689" i="2"/>
  <c r="AT1690" i="2"/>
  <c r="AO1690" i="2"/>
  <c r="AP1690" i="2"/>
  <c r="AN1690" i="2"/>
  <c r="AM1691" i="2"/>
  <c r="AQ1690" i="2"/>
  <c r="BG1690" i="2"/>
  <c r="AX1689" i="2"/>
  <c r="AZ1689" i="2"/>
  <c r="L1692" i="2"/>
  <c r="T1692" i="2" s="1"/>
  <c r="N1692" i="2"/>
  <c r="V1692" i="2" s="1"/>
  <c r="AF1692" i="2" s="1"/>
  <c r="P1692" i="2"/>
  <c r="Q1692" i="2"/>
  <c r="Y1692" i="2" s="1"/>
  <c r="AI1692" i="2" s="1"/>
  <c r="R1692" i="2"/>
  <c r="Z1692" i="2" s="1"/>
  <c r="AJ1692" i="2" s="1"/>
  <c r="O1692" i="2"/>
  <c r="M1692" i="2"/>
  <c r="AD1691" i="2"/>
  <c r="X1691" i="2"/>
  <c r="AH1691" i="2" s="1"/>
  <c r="V1691" i="2"/>
  <c r="AF1691" i="2" s="1"/>
  <c r="U1691" i="2"/>
  <c r="AE1691" i="2" s="1"/>
  <c r="K1693" i="2"/>
  <c r="BD1690" i="2" l="1"/>
  <c r="AV1690" i="2"/>
  <c r="BH1690" i="2" s="1"/>
  <c r="AB1691" i="2"/>
  <c r="BB1690" i="2"/>
  <c r="AS1691" i="2"/>
  <c r="AR1691" i="2"/>
  <c r="BC1690" i="2"/>
  <c r="S1693" i="2"/>
  <c r="AA1693" i="2"/>
  <c r="AK1693" i="2" s="1"/>
  <c r="AZ1690" i="2"/>
  <c r="BA1690" i="2"/>
  <c r="AY1690" i="2"/>
  <c r="AX1690" i="2"/>
  <c r="AT1691" i="2"/>
  <c r="AO1691" i="2"/>
  <c r="AP1691" i="2"/>
  <c r="AM1692" i="2"/>
  <c r="AN1691" i="2"/>
  <c r="AQ1691" i="2"/>
  <c r="BG1691" i="2"/>
  <c r="L1693" i="2"/>
  <c r="T1693" i="2" s="1"/>
  <c r="N1693" i="2"/>
  <c r="P1693" i="2"/>
  <c r="Q1693" i="2"/>
  <c r="Y1693" i="2" s="1"/>
  <c r="AI1693" i="2" s="1"/>
  <c r="O1693" i="2"/>
  <c r="W1693" i="2" s="1"/>
  <c r="AG1693" i="2" s="1"/>
  <c r="R1693" i="2"/>
  <c r="Z1693" i="2" s="1"/>
  <c r="AJ1693" i="2" s="1"/>
  <c r="M1693" i="2"/>
  <c r="U1693" i="2" s="1"/>
  <c r="U1692" i="2"/>
  <c r="AE1692" i="2" s="1"/>
  <c r="AD1692" i="2"/>
  <c r="X1692" i="2"/>
  <c r="AH1692" i="2" s="1"/>
  <c r="W1692" i="2"/>
  <c r="AG1692" i="2" s="1"/>
  <c r="K1694" i="2"/>
  <c r="AV1691" i="2" l="1"/>
  <c r="BH1691" i="2" s="1"/>
  <c r="AB1692" i="2"/>
  <c r="AS1692" i="2"/>
  <c r="AR1692" i="2"/>
  <c r="BB1691" i="2"/>
  <c r="BC1691" i="2"/>
  <c r="BD1691" i="2"/>
  <c r="S1694" i="2"/>
  <c r="AA1694" i="2"/>
  <c r="AK1694" i="2" s="1"/>
  <c r="BA1691" i="2"/>
  <c r="AZ1691" i="2"/>
  <c r="AT1692" i="2"/>
  <c r="AQ1692" i="2"/>
  <c r="AO1692" i="2"/>
  <c r="AP1692" i="2"/>
  <c r="AM1693" i="2"/>
  <c r="AN1692" i="2"/>
  <c r="BG1692" i="2"/>
  <c r="AY1691" i="2"/>
  <c r="AX1691" i="2"/>
  <c r="L1694" i="2"/>
  <c r="T1694" i="2" s="1"/>
  <c r="N1694" i="2"/>
  <c r="V1694" i="2" s="1"/>
  <c r="P1694" i="2"/>
  <c r="Q1694" i="2"/>
  <c r="Y1694" i="2" s="1"/>
  <c r="AI1694" i="2" s="1"/>
  <c r="O1694" i="2"/>
  <c r="R1694" i="2"/>
  <c r="Z1694" i="2" s="1"/>
  <c r="AJ1694" i="2" s="1"/>
  <c r="M1694" i="2"/>
  <c r="AD1693" i="2"/>
  <c r="X1693" i="2"/>
  <c r="AH1693" i="2" s="1"/>
  <c r="V1693" i="2"/>
  <c r="AF1693" i="2" s="1"/>
  <c r="AE1693" i="2"/>
  <c r="K1695" i="2"/>
  <c r="BD1692" i="2" l="1"/>
  <c r="AV1692" i="2"/>
  <c r="AB1693" i="2"/>
  <c r="AS1693" i="2"/>
  <c r="AR1693" i="2"/>
  <c r="BB1692" i="2"/>
  <c r="BC1692" i="2"/>
  <c r="S1695" i="2"/>
  <c r="AA1695" i="2"/>
  <c r="AK1695" i="2" s="1"/>
  <c r="AY1692" i="2"/>
  <c r="BA1692" i="2"/>
  <c r="AZ1692" i="2"/>
  <c r="AX1692" i="2"/>
  <c r="BH1692" i="2"/>
  <c r="AT1693" i="2"/>
  <c r="AM1694" i="2"/>
  <c r="AN1693" i="2"/>
  <c r="AQ1693" i="2"/>
  <c r="AO1693" i="2"/>
  <c r="AP1693" i="2"/>
  <c r="BG1693" i="2"/>
  <c r="L1695" i="2"/>
  <c r="T1695" i="2" s="1"/>
  <c r="N1695" i="2"/>
  <c r="V1695" i="2" s="1"/>
  <c r="AF1695" i="2" s="1"/>
  <c r="P1695" i="2"/>
  <c r="Q1695" i="2"/>
  <c r="Y1695" i="2" s="1"/>
  <c r="AI1695" i="2" s="1"/>
  <c r="O1695" i="2"/>
  <c r="R1695" i="2"/>
  <c r="Z1695" i="2" s="1"/>
  <c r="AJ1695" i="2" s="1"/>
  <c r="M1695" i="2"/>
  <c r="AD1694" i="2"/>
  <c r="U1694" i="2"/>
  <c r="AE1694" i="2" s="1"/>
  <c r="AF1694" i="2"/>
  <c r="X1694" i="2"/>
  <c r="AH1694" i="2" s="1"/>
  <c r="W1694" i="2"/>
  <c r="AG1694" i="2" s="1"/>
  <c r="K1696" i="2"/>
  <c r="AB1694" i="2" l="1"/>
  <c r="AV1693" i="2"/>
  <c r="BH1693" i="2" s="1"/>
  <c r="AS1694" i="2"/>
  <c r="AR1694" i="2"/>
  <c r="BB1693" i="2"/>
  <c r="BD1693" i="2"/>
  <c r="BC1693" i="2"/>
  <c r="AZ1693" i="2"/>
  <c r="S1696" i="2"/>
  <c r="AA1696" i="2" s="1"/>
  <c r="AK1696" i="2" s="1"/>
  <c r="BA1693" i="2"/>
  <c r="AY1693" i="2"/>
  <c r="AX1693" i="2"/>
  <c r="AT1694" i="2"/>
  <c r="AQ1694" i="2"/>
  <c r="AM1695" i="2"/>
  <c r="AO1694" i="2"/>
  <c r="AP1694" i="2"/>
  <c r="AN1694" i="2"/>
  <c r="BG1694" i="2"/>
  <c r="L1696" i="2"/>
  <c r="N1696" i="2"/>
  <c r="P1696" i="2"/>
  <c r="Q1696" i="2"/>
  <c r="Y1696" i="2" s="1"/>
  <c r="AI1696" i="2" s="1"/>
  <c r="R1696" i="2"/>
  <c r="Z1696" i="2" s="1"/>
  <c r="AJ1696" i="2" s="1"/>
  <c r="O1696" i="2"/>
  <c r="M1696" i="2"/>
  <c r="U1696" i="2" s="1"/>
  <c r="AD1695" i="2"/>
  <c r="W1695" i="2"/>
  <c r="AG1695" i="2" s="1"/>
  <c r="X1695" i="2"/>
  <c r="AH1695" i="2" s="1"/>
  <c r="U1695" i="2"/>
  <c r="AE1695" i="2" s="1"/>
  <c r="K1697" i="2"/>
  <c r="AV1694" i="2" l="1"/>
  <c r="BH1694" i="2" s="1"/>
  <c r="AB1695" i="2"/>
  <c r="AS1695" i="2"/>
  <c r="AR1695" i="2"/>
  <c r="BB1694" i="2"/>
  <c r="BD1694" i="2"/>
  <c r="BC1694" i="2"/>
  <c r="S1697" i="2"/>
  <c r="AA1697" i="2"/>
  <c r="AK1697" i="2" s="1"/>
  <c r="AY1694" i="2"/>
  <c r="AT1695" i="2"/>
  <c r="AO1695" i="2"/>
  <c r="AP1695" i="2"/>
  <c r="AM1696" i="2"/>
  <c r="AN1695" i="2"/>
  <c r="AQ1695" i="2"/>
  <c r="BG1695" i="2"/>
  <c r="AX1694" i="2"/>
  <c r="BA1694" i="2"/>
  <c r="AZ1694" i="2"/>
  <c r="L1697" i="2"/>
  <c r="T1697" i="2" s="1"/>
  <c r="N1697" i="2"/>
  <c r="V1697" i="2" s="1"/>
  <c r="P1697" i="2"/>
  <c r="X1697" i="2" s="1"/>
  <c r="Q1697" i="2"/>
  <c r="Y1697" i="2" s="1"/>
  <c r="AI1697" i="2" s="1"/>
  <c r="O1697" i="2"/>
  <c r="W1697" i="2" s="1"/>
  <c r="AG1697" i="2" s="1"/>
  <c r="R1697" i="2"/>
  <c r="Z1697" i="2" s="1"/>
  <c r="AJ1697" i="2" s="1"/>
  <c r="M1697" i="2"/>
  <c r="T1696" i="2"/>
  <c r="V1696" i="2"/>
  <c r="AF1696" i="2" s="1"/>
  <c r="AE1696" i="2"/>
  <c r="X1696" i="2"/>
  <c r="AH1696" i="2" s="1"/>
  <c r="W1696" i="2"/>
  <c r="AG1696" i="2" s="1"/>
  <c r="K1698" i="2"/>
  <c r="BD1695" i="2" l="1"/>
  <c r="AV1695" i="2"/>
  <c r="BH1695" i="2" s="1"/>
  <c r="AB1696" i="2"/>
  <c r="BB1695" i="2"/>
  <c r="AR1696" i="2"/>
  <c r="AS1696" i="2"/>
  <c r="BC1695" i="2"/>
  <c r="S1698" i="2"/>
  <c r="AA1698" i="2" s="1"/>
  <c r="AK1698" i="2" s="1"/>
  <c r="AT1696" i="2"/>
  <c r="AQ1696" i="2"/>
  <c r="AM1697" i="2"/>
  <c r="AN1696" i="2"/>
  <c r="AO1696" i="2"/>
  <c r="AP1696" i="2"/>
  <c r="BG1696" i="2"/>
  <c r="AZ1695" i="2"/>
  <c r="BA1695" i="2"/>
  <c r="AY1695" i="2"/>
  <c r="AX1695" i="2"/>
  <c r="L1698" i="2"/>
  <c r="N1698" i="2"/>
  <c r="V1698" i="2" s="1"/>
  <c r="P1698" i="2"/>
  <c r="X1698" i="2" s="1"/>
  <c r="AH1698" i="2" s="1"/>
  <c r="Q1698" i="2"/>
  <c r="Y1698" i="2" s="1"/>
  <c r="AI1698" i="2" s="1"/>
  <c r="O1698" i="2"/>
  <c r="R1698" i="2"/>
  <c r="Z1698" i="2" s="1"/>
  <c r="AJ1698" i="2" s="1"/>
  <c r="M1698" i="2"/>
  <c r="U1698" i="2" s="1"/>
  <c r="AD1696" i="2"/>
  <c r="U1697" i="2"/>
  <c r="AE1697" i="2" s="1"/>
  <c r="AH1697" i="2"/>
  <c r="AF1697" i="2"/>
  <c r="AD1697" i="2"/>
  <c r="K1699" i="2"/>
  <c r="AV1696" i="2" l="1"/>
  <c r="BH1696" i="2" s="1"/>
  <c r="AB1697" i="2"/>
  <c r="AS1697" i="2"/>
  <c r="AR1697" i="2"/>
  <c r="BC1696" i="2"/>
  <c r="BB1696" i="2"/>
  <c r="BD1696" i="2"/>
  <c r="S1699" i="2"/>
  <c r="AA1699" i="2"/>
  <c r="AK1699" i="2" s="1"/>
  <c r="AZ1696" i="2"/>
  <c r="AT1697" i="2"/>
  <c r="AO1697" i="2"/>
  <c r="AP1697" i="2"/>
  <c r="AM1698" i="2"/>
  <c r="AN1697" i="2"/>
  <c r="AQ1697" i="2"/>
  <c r="BG1697" i="2"/>
  <c r="BA1696" i="2"/>
  <c r="AY1696" i="2"/>
  <c r="AX1696" i="2"/>
  <c r="L1699" i="2"/>
  <c r="N1699" i="2"/>
  <c r="V1699" i="2" s="1"/>
  <c r="AF1699" i="2" s="1"/>
  <c r="P1699" i="2"/>
  <c r="X1699" i="2" s="1"/>
  <c r="Q1699" i="2"/>
  <c r="Y1699" i="2" s="1"/>
  <c r="AI1699" i="2" s="1"/>
  <c r="O1699" i="2"/>
  <c r="R1699" i="2"/>
  <c r="Z1699" i="2" s="1"/>
  <c r="AJ1699" i="2" s="1"/>
  <c r="M1699" i="2"/>
  <c r="U1699" i="2" s="1"/>
  <c r="T1698" i="2"/>
  <c r="AE1698" i="2"/>
  <c r="AF1698" i="2"/>
  <c r="W1698" i="2"/>
  <c r="AG1698" i="2" s="1"/>
  <c r="K1700" i="2"/>
  <c r="BD1697" i="2" l="1"/>
  <c r="AB1698" i="2"/>
  <c r="AV1697" i="2"/>
  <c r="BH1697" i="2" s="1"/>
  <c r="BB1697" i="2"/>
  <c r="AS1698" i="2"/>
  <c r="AR1698" i="2"/>
  <c r="BC1697" i="2"/>
  <c r="S1700" i="2"/>
  <c r="AA1700" i="2"/>
  <c r="AK1700" i="2" s="1"/>
  <c r="AT1698" i="2"/>
  <c r="AO1698" i="2"/>
  <c r="AP1698" i="2"/>
  <c r="AM1699" i="2"/>
  <c r="AN1698" i="2"/>
  <c r="AQ1698" i="2"/>
  <c r="BG1698" i="2"/>
  <c r="AZ1697" i="2"/>
  <c r="BA1697" i="2"/>
  <c r="AY1697" i="2"/>
  <c r="AX1697" i="2"/>
  <c r="L1700" i="2"/>
  <c r="T1700" i="2" s="1"/>
  <c r="N1700" i="2"/>
  <c r="P1700" i="2"/>
  <c r="Q1700" i="2"/>
  <c r="Y1700" i="2" s="1"/>
  <c r="AI1700" i="2" s="1"/>
  <c r="R1700" i="2"/>
  <c r="Z1700" i="2" s="1"/>
  <c r="AJ1700" i="2" s="1"/>
  <c r="O1700" i="2"/>
  <c r="W1700" i="2" s="1"/>
  <c r="M1700" i="2"/>
  <c r="AD1698" i="2"/>
  <c r="AH1699" i="2"/>
  <c r="AE1699" i="2"/>
  <c r="T1699" i="2"/>
  <c r="W1699" i="2"/>
  <c r="AG1699" i="2" s="1"/>
  <c r="K1701" i="2"/>
  <c r="AV1698" i="2" l="1"/>
  <c r="BH1698" i="2" s="1"/>
  <c r="AB1699" i="2"/>
  <c r="AR1699" i="2"/>
  <c r="AS1699" i="2"/>
  <c r="BB1698" i="2"/>
  <c r="BD1698" i="2"/>
  <c r="BC1698" i="2"/>
  <c r="S1701" i="2"/>
  <c r="AA1701" i="2"/>
  <c r="AK1701" i="2" s="1"/>
  <c r="AY1698" i="2"/>
  <c r="BA1698" i="2"/>
  <c r="AX1698" i="2"/>
  <c r="AT1699" i="2"/>
  <c r="AN1699" i="2"/>
  <c r="AQ1699" i="2"/>
  <c r="AM1700" i="2"/>
  <c r="AO1699" i="2"/>
  <c r="AP1699" i="2"/>
  <c r="BG1699" i="2"/>
  <c r="AZ1698" i="2"/>
  <c r="L1701" i="2"/>
  <c r="T1701" i="2" s="1"/>
  <c r="N1701" i="2"/>
  <c r="P1701" i="2"/>
  <c r="X1701" i="2" s="1"/>
  <c r="Q1701" i="2"/>
  <c r="Y1701" i="2" s="1"/>
  <c r="AI1701" i="2" s="1"/>
  <c r="O1701" i="2"/>
  <c r="W1701" i="2" s="1"/>
  <c r="AG1701" i="2" s="1"/>
  <c r="R1701" i="2"/>
  <c r="Z1701" i="2" s="1"/>
  <c r="AJ1701" i="2" s="1"/>
  <c r="M1701" i="2"/>
  <c r="AD1700" i="2"/>
  <c r="AD1699" i="2"/>
  <c r="X1700" i="2"/>
  <c r="AH1700" i="2" s="1"/>
  <c r="AG1700" i="2"/>
  <c r="V1700" i="2"/>
  <c r="AF1700" i="2" s="1"/>
  <c r="U1700" i="2"/>
  <c r="AE1700" i="2" s="1"/>
  <c r="K1702" i="2"/>
  <c r="AV1699" i="2" l="1"/>
  <c r="BH1699" i="2" s="1"/>
  <c r="AB1700" i="2"/>
  <c r="AS1700" i="2"/>
  <c r="AR1700" i="2"/>
  <c r="BC1699" i="2"/>
  <c r="BD1699" i="2"/>
  <c r="BB1699" i="2"/>
  <c r="S1702" i="2"/>
  <c r="AA1702" i="2"/>
  <c r="AK1702" i="2" s="1"/>
  <c r="BA1699" i="2"/>
  <c r="AY1699" i="2"/>
  <c r="AT1700" i="2"/>
  <c r="AM1701" i="2"/>
  <c r="AN1700" i="2"/>
  <c r="AQ1700" i="2"/>
  <c r="AO1700" i="2"/>
  <c r="AP1700" i="2"/>
  <c r="BG1700" i="2"/>
  <c r="AZ1699" i="2"/>
  <c r="AX1699" i="2"/>
  <c r="L1702" i="2"/>
  <c r="T1702" i="2" s="1"/>
  <c r="N1702" i="2"/>
  <c r="V1702" i="2" s="1"/>
  <c r="P1702" i="2"/>
  <c r="Q1702" i="2"/>
  <c r="Y1702" i="2" s="1"/>
  <c r="AI1702" i="2" s="1"/>
  <c r="O1702" i="2"/>
  <c r="W1702" i="2" s="1"/>
  <c r="AG1702" i="2" s="1"/>
  <c r="R1702" i="2"/>
  <c r="Z1702" i="2" s="1"/>
  <c r="AJ1702" i="2" s="1"/>
  <c r="M1702" i="2"/>
  <c r="U1702" i="2" s="1"/>
  <c r="V1701" i="2"/>
  <c r="AF1701" i="2" s="1"/>
  <c r="U1701" i="2"/>
  <c r="AE1701" i="2" s="1"/>
  <c r="AH1701" i="2"/>
  <c r="AD1701" i="2"/>
  <c r="K1703" i="2"/>
  <c r="AV1700" i="2" l="1"/>
  <c r="BH1700" i="2" s="1"/>
  <c r="AB1701" i="2"/>
  <c r="AS1701" i="2"/>
  <c r="AR1701" i="2"/>
  <c r="BD1700" i="2"/>
  <c r="BB1700" i="2"/>
  <c r="BC1700" i="2"/>
  <c r="S1703" i="2"/>
  <c r="AA1703" i="2" s="1"/>
  <c r="AK1703" i="2" s="1"/>
  <c r="AZ1700" i="2"/>
  <c r="AY1700" i="2"/>
  <c r="AX1700" i="2"/>
  <c r="AT1701" i="2"/>
  <c r="AN1701" i="2"/>
  <c r="AQ1701" i="2"/>
  <c r="AM1702" i="2"/>
  <c r="AO1701" i="2"/>
  <c r="AP1701" i="2"/>
  <c r="BG1701" i="2"/>
  <c r="BA1700" i="2"/>
  <c r="L1703" i="2"/>
  <c r="N1703" i="2"/>
  <c r="P1703" i="2"/>
  <c r="X1703" i="2" s="1"/>
  <c r="AH1703" i="2" s="1"/>
  <c r="Q1703" i="2"/>
  <c r="Y1703" i="2" s="1"/>
  <c r="AI1703" i="2" s="1"/>
  <c r="O1703" i="2"/>
  <c r="W1703" i="2" s="1"/>
  <c r="R1703" i="2"/>
  <c r="Z1703" i="2" s="1"/>
  <c r="AJ1703" i="2" s="1"/>
  <c r="M1703" i="2"/>
  <c r="AE1702" i="2"/>
  <c r="AD1702" i="2"/>
  <c r="AF1702" i="2"/>
  <c r="X1702" i="2"/>
  <c r="AH1702" i="2" s="1"/>
  <c r="K1704" i="2"/>
  <c r="AV1701" i="2" l="1"/>
  <c r="BH1701" i="2" s="1"/>
  <c r="AB1702" i="2"/>
  <c r="BD1701" i="2"/>
  <c r="BB1701" i="2"/>
  <c r="AS1702" i="2"/>
  <c r="AR1702" i="2"/>
  <c r="BC1701" i="2"/>
  <c r="S1704" i="2"/>
  <c r="AA1704" i="2"/>
  <c r="AK1704" i="2" s="1"/>
  <c r="AY1701" i="2"/>
  <c r="AT1702" i="2"/>
  <c r="AM1703" i="2"/>
  <c r="AN1702" i="2"/>
  <c r="AQ1702" i="2"/>
  <c r="AO1702" i="2"/>
  <c r="AP1702" i="2"/>
  <c r="BG1702" i="2"/>
  <c r="BA1701" i="2"/>
  <c r="AZ1701" i="2"/>
  <c r="AX1701" i="2"/>
  <c r="L1704" i="2"/>
  <c r="T1704" i="2" s="1"/>
  <c r="N1704" i="2"/>
  <c r="P1704" i="2"/>
  <c r="Q1704" i="2"/>
  <c r="Y1704" i="2" s="1"/>
  <c r="AI1704" i="2" s="1"/>
  <c r="R1704" i="2"/>
  <c r="Z1704" i="2" s="1"/>
  <c r="AJ1704" i="2" s="1"/>
  <c r="O1704" i="2"/>
  <c r="W1704" i="2" s="1"/>
  <c r="AG1704" i="2" s="1"/>
  <c r="M1704" i="2"/>
  <c r="T1703" i="2"/>
  <c r="AG1703" i="2"/>
  <c r="V1703" i="2"/>
  <c r="AF1703" i="2" s="1"/>
  <c r="U1703" i="2"/>
  <c r="AE1703" i="2" s="1"/>
  <c r="K1705" i="2"/>
  <c r="AB1703" i="2" l="1"/>
  <c r="AV1702" i="2"/>
  <c r="BH1702" i="2" s="1"/>
  <c r="AS1703" i="2"/>
  <c r="AR1703" i="2"/>
  <c r="BB1702" i="2"/>
  <c r="BC1702" i="2"/>
  <c r="BD1702" i="2"/>
  <c r="S1705" i="2"/>
  <c r="AA1705" i="2" s="1"/>
  <c r="AK1705" i="2" s="1"/>
  <c r="AZ1702" i="2"/>
  <c r="AY1702" i="2"/>
  <c r="BA1702" i="2"/>
  <c r="AX1702" i="2"/>
  <c r="AT1703" i="2"/>
  <c r="AQ1703" i="2"/>
  <c r="AO1703" i="2"/>
  <c r="AP1703" i="2"/>
  <c r="AM1704" i="2"/>
  <c r="AN1703" i="2"/>
  <c r="BG1703" i="2"/>
  <c r="L1705" i="2"/>
  <c r="T1705" i="2" s="1"/>
  <c r="N1705" i="2"/>
  <c r="P1705" i="2"/>
  <c r="Q1705" i="2"/>
  <c r="Y1705" i="2" s="1"/>
  <c r="AI1705" i="2" s="1"/>
  <c r="O1705" i="2"/>
  <c r="W1705" i="2" s="1"/>
  <c r="AG1705" i="2" s="1"/>
  <c r="R1705" i="2"/>
  <c r="Z1705" i="2" s="1"/>
  <c r="AJ1705" i="2" s="1"/>
  <c r="M1705" i="2"/>
  <c r="AD1703" i="2"/>
  <c r="X1704" i="2"/>
  <c r="AH1704" i="2" s="1"/>
  <c r="V1704" i="2"/>
  <c r="AF1704" i="2" s="1"/>
  <c r="U1704" i="2"/>
  <c r="AE1704" i="2" s="1"/>
  <c r="AD1704" i="2"/>
  <c r="K1706" i="2"/>
  <c r="AV1703" i="2" l="1"/>
  <c r="BH1703" i="2" s="1"/>
  <c r="AB1704" i="2"/>
  <c r="AS1704" i="2"/>
  <c r="AR1704" i="2"/>
  <c r="BB1703" i="2"/>
  <c r="BD1703" i="2"/>
  <c r="BC1703" i="2"/>
  <c r="S1706" i="2"/>
  <c r="AA1706" i="2" s="1"/>
  <c r="AK1706" i="2" s="1"/>
  <c r="AZ1703" i="2"/>
  <c r="AY1703" i="2"/>
  <c r="AX1703" i="2"/>
  <c r="BA1703" i="2"/>
  <c r="AT1704" i="2"/>
  <c r="AQ1704" i="2"/>
  <c r="AO1704" i="2"/>
  <c r="AP1704" i="2"/>
  <c r="AM1705" i="2"/>
  <c r="AN1704" i="2"/>
  <c r="BG1704" i="2"/>
  <c r="L1706" i="2"/>
  <c r="N1706" i="2"/>
  <c r="P1706" i="2"/>
  <c r="X1706" i="2" s="1"/>
  <c r="Q1706" i="2"/>
  <c r="Y1706" i="2" s="1"/>
  <c r="AI1706" i="2" s="1"/>
  <c r="O1706" i="2"/>
  <c r="R1706" i="2"/>
  <c r="Z1706" i="2" s="1"/>
  <c r="AJ1706" i="2" s="1"/>
  <c r="M1706" i="2"/>
  <c r="X1705" i="2"/>
  <c r="AH1705" i="2" s="1"/>
  <c r="V1705" i="2"/>
  <c r="AF1705" i="2" s="1"/>
  <c r="U1705" i="2"/>
  <c r="AE1705" i="2" s="1"/>
  <c r="AD1705" i="2"/>
  <c r="K1707" i="2"/>
  <c r="AV1704" i="2" l="1"/>
  <c r="BH1704" i="2" s="1"/>
  <c r="AB1705" i="2"/>
  <c r="AS1705" i="2"/>
  <c r="AR1705" i="2"/>
  <c r="BB1704" i="2"/>
  <c r="BD1704" i="2"/>
  <c r="BC1704" i="2"/>
  <c r="S1707" i="2"/>
  <c r="AA1707" i="2"/>
  <c r="AK1707" i="2" s="1"/>
  <c r="AY1704" i="2"/>
  <c r="BA1704" i="2"/>
  <c r="AX1704" i="2"/>
  <c r="AT1705" i="2"/>
  <c r="AQ1705" i="2"/>
  <c r="AO1705" i="2"/>
  <c r="AM1706" i="2"/>
  <c r="AP1705" i="2"/>
  <c r="AN1705" i="2"/>
  <c r="BG1705" i="2"/>
  <c r="AZ1704" i="2"/>
  <c r="L1707" i="2"/>
  <c r="T1707" i="2" s="1"/>
  <c r="N1707" i="2"/>
  <c r="P1707" i="2"/>
  <c r="Q1707" i="2"/>
  <c r="Y1707" i="2" s="1"/>
  <c r="AI1707" i="2" s="1"/>
  <c r="O1707" i="2"/>
  <c r="W1707" i="2" s="1"/>
  <c r="AG1707" i="2" s="1"/>
  <c r="R1707" i="2"/>
  <c r="Z1707" i="2" s="1"/>
  <c r="AJ1707" i="2" s="1"/>
  <c r="M1707" i="2"/>
  <c r="W1706" i="2"/>
  <c r="AG1706" i="2" s="1"/>
  <c r="AH1706" i="2"/>
  <c r="T1706" i="2"/>
  <c r="V1706" i="2"/>
  <c r="AF1706" i="2" s="1"/>
  <c r="U1706" i="2"/>
  <c r="AE1706" i="2" s="1"/>
  <c r="K1708" i="2"/>
  <c r="AB1706" i="2" l="1"/>
  <c r="AV1705" i="2"/>
  <c r="BH1705" i="2" s="1"/>
  <c r="AS1706" i="2"/>
  <c r="AR1706" i="2"/>
  <c r="BB1705" i="2"/>
  <c r="BD1705" i="2"/>
  <c r="BC1705" i="2"/>
  <c r="S1708" i="2"/>
  <c r="AA1708" i="2"/>
  <c r="AK1708" i="2" s="1"/>
  <c r="AZ1705" i="2"/>
  <c r="AT1706" i="2"/>
  <c r="AN1706" i="2"/>
  <c r="AQ1706" i="2"/>
  <c r="AO1706" i="2"/>
  <c r="AP1706" i="2"/>
  <c r="AM1707" i="2"/>
  <c r="BG1706" i="2"/>
  <c r="AY1705" i="2"/>
  <c r="AX1705" i="2"/>
  <c r="BA1705" i="2"/>
  <c r="L1708" i="2"/>
  <c r="T1708" i="2" s="1"/>
  <c r="N1708" i="2"/>
  <c r="P1708" i="2"/>
  <c r="X1708" i="2" s="1"/>
  <c r="Q1708" i="2"/>
  <c r="Y1708" i="2" s="1"/>
  <c r="AI1708" i="2" s="1"/>
  <c r="R1708" i="2"/>
  <c r="Z1708" i="2" s="1"/>
  <c r="AJ1708" i="2" s="1"/>
  <c r="O1708" i="2"/>
  <c r="W1708" i="2" s="1"/>
  <c r="AG1708" i="2" s="1"/>
  <c r="M1708" i="2"/>
  <c r="U1708" i="2" s="1"/>
  <c r="AE1708" i="2" s="1"/>
  <c r="AD1706" i="2"/>
  <c r="X1707" i="2"/>
  <c r="AH1707" i="2" s="1"/>
  <c r="V1707" i="2"/>
  <c r="AF1707" i="2" s="1"/>
  <c r="U1707" i="2"/>
  <c r="AE1707" i="2" s="1"/>
  <c r="AD1707" i="2"/>
  <c r="K1709" i="2"/>
  <c r="BD1706" i="2" l="1"/>
  <c r="AV1706" i="2"/>
  <c r="BH1706" i="2" s="1"/>
  <c r="AB1707" i="2"/>
  <c r="AS1707" i="2"/>
  <c r="AR1707" i="2"/>
  <c r="BB1706" i="2"/>
  <c r="BC1706" i="2"/>
  <c r="S1709" i="2"/>
  <c r="AA1709" i="2" s="1"/>
  <c r="AK1709" i="2" s="1"/>
  <c r="AZ1706" i="2"/>
  <c r="BA1706" i="2"/>
  <c r="AT1707" i="2"/>
  <c r="AO1707" i="2"/>
  <c r="AP1707" i="2"/>
  <c r="AM1708" i="2"/>
  <c r="AQ1707" i="2"/>
  <c r="AN1707" i="2"/>
  <c r="BG1707" i="2"/>
  <c r="AX1706" i="2"/>
  <c r="AY1706" i="2"/>
  <c r="L1709" i="2"/>
  <c r="T1709" i="2" s="1"/>
  <c r="N1709" i="2"/>
  <c r="V1709" i="2" s="1"/>
  <c r="AF1709" i="2" s="1"/>
  <c r="P1709" i="2"/>
  <c r="X1709" i="2" s="1"/>
  <c r="AH1709" i="2" s="1"/>
  <c r="Q1709" i="2"/>
  <c r="Y1709" i="2" s="1"/>
  <c r="AI1709" i="2" s="1"/>
  <c r="O1709" i="2"/>
  <c r="W1709" i="2" s="1"/>
  <c r="AG1709" i="2" s="1"/>
  <c r="R1709" i="2"/>
  <c r="Z1709" i="2" s="1"/>
  <c r="AJ1709" i="2" s="1"/>
  <c r="M1709" i="2"/>
  <c r="U1709" i="2" s="1"/>
  <c r="AE1709" i="2" s="1"/>
  <c r="AH1708" i="2"/>
  <c r="V1708" i="2"/>
  <c r="AF1708" i="2" s="1"/>
  <c r="AD1708" i="2"/>
  <c r="K1710" i="2"/>
  <c r="AB1709" i="2" l="1"/>
  <c r="AV1707" i="2"/>
  <c r="AB1708" i="2"/>
  <c r="BD1707" i="2"/>
  <c r="BB1707" i="2"/>
  <c r="AS1708" i="2"/>
  <c r="AR1708" i="2"/>
  <c r="BC1707" i="2"/>
  <c r="S1710" i="2"/>
  <c r="AA1710" i="2"/>
  <c r="AK1710" i="2" s="1"/>
  <c r="BA1707" i="2"/>
  <c r="AY1707" i="2"/>
  <c r="AZ1707" i="2"/>
  <c r="AX1707" i="2"/>
  <c r="BH1707" i="2"/>
  <c r="AT1708" i="2"/>
  <c r="AQ1708" i="2"/>
  <c r="AO1708" i="2"/>
  <c r="AP1708" i="2"/>
  <c r="AM1709" i="2"/>
  <c r="AN1708" i="2"/>
  <c r="BG1708" i="2"/>
  <c r="L1710" i="2"/>
  <c r="N1710" i="2"/>
  <c r="P1710" i="2"/>
  <c r="Q1710" i="2"/>
  <c r="Y1710" i="2" s="1"/>
  <c r="AI1710" i="2" s="1"/>
  <c r="O1710" i="2"/>
  <c r="R1710" i="2"/>
  <c r="Z1710" i="2" s="1"/>
  <c r="AJ1710" i="2" s="1"/>
  <c r="M1710" i="2"/>
  <c r="AD1709" i="2"/>
  <c r="K1711" i="2"/>
  <c r="BD1708" i="2" l="1"/>
  <c r="BC1708" i="2"/>
  <c r="AV1708" i="2"/>
  <c r="BH1708" i="2" s="1"/>
  <c r="BB1708" i="2"/>
  <c r="AS1709" i="2"/>
  <c r="AR1709" i="2"/>
  <c r="S1711" i="2"/>
  <c r="AA1711" i="2"/>
  <c r="AK1711" i="2" s="1"/>
  <c r="AZ1708" i="2"/>
  <c r="AY1708" i="2"/>
  <c r="AX1708" i="2"/>
  <c r="BA1708" i="2"/>
  <c r="AT1709" i="2"/>
  <c r="AQ1709" i="2"/>
  <c r="AO1709" i="2"/>
  <c r="AP1709" i="2"/>
  <c r="AM1710" i="2"/>
  <c r="AN1709" i="2"/>
  <c r="BG1709" i="2"/>
  <c r="L1711" i="2"/>
  <c r="T1711" i="2" s="1"/>
  <c r="N1711" i="2"/>
  <c r="V1711" i="2" s="1"/>
  <c r="AF1711" i="2" s="1"/>
  <c r="P1711" i="2"/>
  <c r="X1711" i="2" s="1"/>
  <c r="Q1711" i="2"/>
  <c r="Y1711" i="2" s="1"/>
  <c r="AI1711" i="2" s="1"/>
  <c r="O1711" i="2"/>
  <c r="R1711" i="2"/>
  <c r="Z1711" i="2" s="1"/>
  <c r="AJ1711" i="2" s="1"/>
  <c r="M1711" i="2"/>
  <c r="U1711" i="2" s="1"/>
  <c r="T1710" i="2"/>
  <c r="V1710" i="2"/>
  <c r="AF1710" i="2" s="1"/>
  <c r="U1710" i="2"/>
  <c r="AE1710" i="2" s="1"/>
  <c r="X1710" i="2"/>
  <c r="AH1710" i="2" s="1"/>
  <c r="W1710" i="2"/>
  <c r="AG1710" i="2" s="1"/>
  <c r="K1712" i="2"/>
  <c r="BD1709" i="2" l="1"/>
  <c r="AV1709" i="2"/>
  <c r="BH1709" i="2" s="1"/>
  <c r="AB1710" i="2"/>
  <c r="BB1709" i="2"/>
  <c r="AS1710" i="2"/>
  <c r="AR1710" i="2"/>
  <c r="BC1709" i="2"/>
  <c r="S1712" i="2"/>
  <c r="AA1712" i="2"/>
  <c r="AK1712" i="2" s="1"/>
  <c r="AY1709" i="2"/>
  <c r="BA1709" i="2"/>
  <c r="AX1709" i="2"/>
  <c r="AT1710" i="2"/>
  <c r="AN1710" i="2"/>
  <c r="AM1711" i="2"/>
  <c r="AQ1710" i="2"/>
  <c r="AO1710" i="2"/>
  <c r="AP1710" i="2"/>
  <c r="BG1710" i="2"/>
  <c r="AZ1709" i="2"/>
  <c r="L1712" i="2"/>
  <c r="T1712" i="2" s="1"/>
  <c r="N1712" i="2"/>
  <c r="P1712" i="2"/>
  <c r="X1712" i="2" s="1"/>
  <c r="Q1712" i="2"/>
  <c r="Y1712" i="2" s="1"/>
  <c r="AI1712" i="2" s="1"/>
  <c r="R1712" i="2"/>
  <c r="Z1712" i="2" s="1"/>
  <c r="AJ1712" i="2" s="1"/>
  <c r="O1712" i="2"/>
  <c r="W1712" i="2" s="1"/>
  <c r="M1712" i="2"/>
  <c r="AD1711" i="2"/>
  <c r="AD1710" i="2"/>
  <c r="AE1711" i="2"/>
  <c r="AH1711" i="2"/>
  <c r="W1711" i="2"/>
  <c r="AG1711" i="2" s="1"/>
  <c r="K1713" i="2"/>
  <c r="BD1710" i="2" l="1"/>
  <c r="AV1710" i="2"/>
  <c r="BH1710" i="2" s="1"/>
  <c r="AB1711" i="2"/>
  <c r="BB1710" i="2"/>
  <c r="AS1711" i="2"/>
  <c r="AR1711" i="2"/>
  <c r="BC1710" i="2"/>
  <c r="S1713" i="2"/>
  <c r="AA1713" i="2"/>
  <c r="AK1713" i="2"/>
  <c r="BA1710" i="2"/>
  <c r="AY1710" i="2"/>
  <c r="AT1711" i="2"/>
  <c r="AN1711" i="2"/>
  <c r="AQ1711" i="2"/>
  <c r="AO1711" i="2"/>
  <c r="AP1711" i="2"/>
  <c r="AM1712" i="2"/>
  <c r="BG1711" i="2"/>
  <c r="AZ1710" i="2"/>
  <c r="AX1710" i="2"/>
  <c r="L1713" i="2"/>
  <c r="T1713" i="2" s="1"/>
  <c r="N1713" i="2"/>
  <c r="V1713" i="2" s="1"/>
  <c r="AF1713" i="2" s="1"/>
  <c r="P1713" i="2"/>
  <c r="X1713" i="2" s="1"/>
  <c r="Q1713" i="2"/>
  <c r="Y1713" i="2" s="1"/>
  <c r="AI1713" i="2" s="1"/>
  <c r="O1713" i="2"/>
  <c r="R1713" i="2"/>
  <c r="Z1713" i="2" s="1"/>
  <c r="AJ1713" i="2" s="1"/>
  <c r="M1713" i="2"/>
  <c r="U1713" i="2" s="1"/>
  <c r="AH1712" i="2"/>
  <c r="AG1712" i="2"/>
  <c r="V1712" i="2"/>
  <c r="AF1712" i="2" s="1"/>
  <c r="U1712" i="2"/>
  <c r="AE1712" i="2" s="1"/>
  <c r="AD1712" i="2"/>
  <c r="K1714" i="2"/>
  <c r="BD1711" i="2" l="1"/>
  <c r="AV1711" i="2"/>
  <c r="BH1711" i="2" s="1"/>
  <c r="AB1712" i="2"/>
  <c r="BB1711" i="2"/>
  <c r="BC1711" i="2"/>
  <c r="AR1712" i="2"/>
  <c r="AS1712" i="2"/>
  <c r="S1714" i="2"/>
  <c r="AA1714" i="2"/>
  <c r="AK1714" i="2" s="1"/>
  <c r="AY1711" i="2"/>
  <c r="AT1712" i="2"/>
  <c r="AO1712" i="2"/>
  <c r="AP1712" i="2"/>
  <c r="AM1713" i="2"/>
  <c r="AN1712" i="2"/>
  <c r="AQ1712" i="2"/>
  <c r="BG1712" i="2"/>
  <c r="AX1711" i="2"/>
  <c r="AZ1711" i="2"/>
  <c r="BA1711" i="2"/>
  <c r="L1714" i="2"/>
  <c r="N1714" i="2"/>
  <c r="P1714" i="2"/>
  <c r="X1714" i="2" s="1"/>
  <c r="Q1714" i="2"/>
  <c r="Y1714" i="2" s="1"/>
  <c r="AI1714" i="2" s="1"/>
  <c r="O1714" i="2"/>
  <c r="R1714" i="2"/>
  <c r="Z1714" i="2" s="1"/>
  <c r="AJ1714" i="2" s="1"/>
  <c r="M1714" i="2"/>
  <c r="AD1713" i="2"/>
  <c r="AE1713" i="2"/>
  <c r="AH1713" i="2"/>
  <c r="W1713" i="2"/>
  <c r="AG1713" i="2" s="1"/>
  <c r="K1715" i="2"/>
  <c r="AV1712" i="2" l="1"/>
  <c r="BH1712" i="2" s="1"/>
  <c r="AB1713" i="2"/>
  <c r="AR1713" i="2"/>
  <c r="AS1713" i="2"/>
  <c r="BC1712" i="2"/>
  <c r="BD1712" i="2"/>
  <c r="BB1712" i="2"/>
  <c r="S1715" i="2"/>
  <c r="AA1715" i="2" s="1"/>
  <c r="AK1715" i="2" s="1"/>
  <c r="BA1712" i="2"/>
  <c r="AY1712" i="2"/>
  <c r="AT1713" i="2"/>
  <c r="AQ1713" i="2"/>
  <c r="AM1714" i="2"/>
  <c r="AO1713" i="2"/>
  <c r="AP1713" i="2"/>
  <c r="AN1713" i="2"/>
  <c r="BG1713" i="2"/>
  <c r="AZ1712" i="2"/>
  <c r="AX1712" i="2"/>
  <c r="L1715" i="2"/>
  <c r="T1715" i="2" s="1"/>
  <c r="N1715" i="2"/>
  <c r="V1715" i="2" s="1"/>
  <c r="P1715" i="2"/>
  <c r="X1715" i="2" s="1"/>
  <c r="Q1715" i="2"/>
  <c r="Y1715" i="2" s="1"/>
  <c r="AI1715" i="2" s="1"/>
  <c r="O1715" i="2"/>
  <c r="W1715" i="2" s="1"/>
  <c r="AG1715" i="2" s="1"/>
  <c r="R1715" i="2"/>
  <c r="Z1715" i="2" s="1"/>
  <c r="AJ1715" i="2" s="1"/>
  <c r="M1715" i="2"/>
  <c r="W1714" i="2"/>
  <c r="AG1714" i="2" s="1"/>
  <c r="AH1714" i="2"/>
  <c r="T1714" i="2"/>
  <c r="V1714" i="2"/>
  <c r="AF1714" i="2" s="1"/>
  <c r="U1714" i="2"/>
  <c r="AE1714" i="2" s="1"/>
  <c r="K1716" i="2"/>
  <c r="AV1713" i="2" l="1"/>
  <c r="BH1713" i="2" s="1"/>
  <c r="AB1714" i="2"/>
  <c r="AS1714" i="2"/>
  <c r="AR1714" i="2"/>
  <c r="BD1713" i="2"/>
  <c r="BC1713" i="2"/>
  <c r="BB1713" i="2"/>
  <c r="S1716" i="2"/>
  <c r="AA1716" i="2"/>
  <c r="AK1716" i="2" s="1"/>
  <c r="AT1714" i="2"/>
  <c r="AO1714" i="2"/>
  <c r="AP1714" i="2"/>
  <c r="AM1715" i="2"/>
  <c r="AQ1714" i="2"/>
  <c r="AN1714" i="2"/>
  <c r="BG1714" i="2"/>
  <c r="AX1713" i="2"/>
  <c r="BA1713" i="2"/>
  <c r="AZ1713" i="2"/>
  <c r="AY1713" i="2"/>
  <c r="L1716" i="2"/>
  <c r="T1716" i="2" s="1"/>
  <c r="N1716" i="2"/>
  <c r="P1716" i="2"/>
  <c r="Q1716" i="2"/>
  <c r="Y1716" i="2" s="1"/>
  <c r="AI1716" i="2" s="1"/>
  <c r="R1716" i="2"/>
  <c r="Z1716" i="2" s="1"/>
  <c r="AJ1716" i="2" s="1"/>
  <c r="O1716" i="2"/>
  <c r="W1716" i="2" s="1"/>
  <c r="AG1716" i="2" s="1"/>
  <c r="M1716" i="2"/>
  <c r="U1716" i="2" s="1"/>
  <c r="AD1714" i="2"/>
  <c r="U1715" i="2"/>
  <c r="AE1715" i="2" s="1"/>
  <c r="AH1715" i="2"/>
  <c r="AF1715" i="2"/>
  <c r="AD1715" i="2"/>
  <c r="K1717" i="2"/>
  <c r="AV1714" i="2" l="1"/>
  <c r="BH1714" i="2" s="1"/>
  <c r="AB1715" i="2"/>
  <c r="BD1714" i="2"/>
  <c r="BB1714" i="2"/>
  <c r="AS1715" i="2"/>
  <c r="AR1715" i="2"/>
  <c r="BC1714" i="2"/>
  <c r="S1717" i="2"/>
  <c r="AA1717" i="2" s="1"/>
  <c r="AK1717" i="2" s="1"/>
  <c r="AY1714" i="2"/>
  <c r="AT1715" i="2"/>
  <c r="AQ1715" i="2"/>
  <c r="AO1715" i="2"/>
  <c r="AP1715" i="2"/>
  <c r="AM1716" i="2"/>
  <c r="AN1715" i="2"/>
  <c r="BG1715" i="2"/>
  <c r="AZ1714" i="2"/>
  <c r="AX1714" i="2"/>
  <c r="BA1714" i="2"/>
  <c r="L1717" i="2"/>
  <c r="T1717" i="2" s="1"/>
  <c r="N1717" i="2"/>
  <c r="P1717" i="2"/>
  <c r="X1717" i="2" s="1"/>
  <c r="AH1717" i="2" s="1"/>
  <c r="Q1717" i="2"/>
  <c r="Y1717" i="2" s="1"/>
  <c r="AI1717" i="2" s="1"/>
  <c r="O1717" i="2"/>
  <c r="W1717" i="2" s="1"/>
  <c r="R1717" i="2"/>
  <c r="Z1717" i="2" s="1"/>
  <c r="AJ1717" i="2" s="1"/>
  <c r="M1717" i="2"/>
  <c r="V1716" i="2"/>
  <c r="AF1716" i="2" s="1"/>
  <c r="AE1716" i="2"/>
  <c r="X1716" i="2"/>
  <c r="AD1716" i="2"/>
  <c r="K1718" i="2"/>
  <c r="BD1715" i="2" l="1"/>
  <c r="BB1715" i="2"/>
  <c r="BC1715" i="2"/>
  <c r="AV1715" i="2"/>
  <c r="BH1715" i="2" s="1"/>
  <c r="AB1716" i="2"/>
  <c r="AS1716" i="2"/>
  <c r="AR1716" i="2"/>
  <c r="S1718" i="2"/>
  <c r="AA1718" i="2"/>
  <c r="AK1718" i="2" s="1"/>
  <c r="AY1715" i="2"/>
  <c r="BA1715" i="2"/>
  <c r="AZ1715" i="2"/>
  <c r="AX1715" i="2"/>
  <c r="AT1716" i="2"/>
  <c r="AN1716" i="2"/>
  <c r="AQ1716" i="2"/>
  <c r="AO1716" i="2"/>
  <c r="AP1716" i="2"/>
  <c r="AM1717" i="2"/>
  <c r="BG1716" i="2"/>
  <c r="L1718" i="2"/>
  <c r="T1718" i="2" s="1"/>
  <c r="N1718" i="2"/>
  <c r="P1718" i="2"/>
  <c r="Q1718" i="2"/>
  <c r="Y1718" i="2" s="1"/>
  <c r="AI1718" i="2" s="1"/>
  <c r="O1718" i="2"/>
  <c r="R1718" i="2"/>
  <c r="Z1718" i="2" s="1"/>
  <c r="AJ1718" i="2" s="1"/>
  <c r="M1718" i="2"/>
  <c r="U1718" i="2" s="1"/>
  <c r="AD1717" i="2"/>
  <c r="AH1716" i="2"/>
  <c r="AG1717" i="2"/>
  <c r="V1717" i="2"/>
  <c r="AF1717" i="2" s="1"/>
  <c r="U1717" i="2"/>
  <c r="AE1717" i="2" s="1"/>
  <c r="K1719" i="2"/>
  <c r="BD1716" i="2" l="1"/>
  <c r="AV1716" i="2"/>
  <c r="BH1716" i="2" s="1"/>
  <c r="AB1717" i="2"/>
  <c r="AS1717" i="2"/>
  <c r="AR1717" i="2"/>
  <c r="BB1716" i="2"/>
  <c r="BC1716" i="2"/>
  <c r="S1719" i="2"/>
  <c r="AA1719" i="2"/>
  <c r="AK1719" i="2" s="1"/>
  <c r="AZ1716" i="2"/>
  <c r="AY1716" i="2"/>
  <c r="BA1716" i="2"/>
  <c r="AT1717" i="2"/>
  <c r="AQ1717" i="2"/>
  <c r="AO1717" i="2"/>
  <c r="AP1717" i="2"/>
  <c r="AM1718" i="2"/>
  <c r="AN1717" i="2"/>
  <c r="BG1717" i="2"/>
  <c r="AX1716" i="2"/>
  <c r="L1719" i="2"/>
  <c r="T1719" i="2" s="1"/>
  <c r="N1719" i="2"/>
  <c r="P1719" i="2"/>
  <c r="Q1719" i="2"/>
  <c r="Y1719" i="2" s="1"/>
  <c r="AI1719" i="2" s="1"/>
  <c r="O1719" i="2"/>
  <c r="W1719" i="2" s="1"/>
  <c r="AG1719" i="2" s="1"/>
  <c r="R1719" i="2"/>
  <c r="Z1719" i="2" s="1"/>
  <c r="AJ1719" i="2" s="1"/>
  <c r="M1719" i="2"/>
  <c r="U1719" i="2" s="1"/>
  <c r="V1718" i="2"/>
  <c r="AF1718" i="2" s="1"/>
  <c r="AE1718" i="2"/>
  <c r="AD1718" i="2"/>
  <c r="X1718" i="2"/>
  <c r="AH1718" i="2" s="1"/>
  <c r="W1718" i="2"/>
  <c r="AG1718" i="2" s="1"/>
  <c r="K1720" i="2"/>
  <c r="BD1717" i="2" l="1"/>
  <c r="AV1717" i="2"/>
  <c r="BH1717" i="2" s="1"/>
  <c r="AB1718" i="2"/>
  <c r="AS1718" i="2"/>
  <c r="AR1718" i="2"/>
  <c r="BB1717" i="2"/>
  <c r="BC1717" i="2"/>
  <c r="S1720" i="2"/>
  <c r="AA1720" i="2"/>
  <c r="AK1720" i="2"/>
  <c r="AY1717" i="2"/>
  <c r="BA1717" i="2"/>
  <c r="AX1717" i="2"/>
  <c r="AT1718" i="2"/>
  <c r="AM1719" i="2"/>
  <c r="AN1718" i="2"/>
  <c r="AQ1718" i="2"/>
  <c r="AO1718" i="2"/>
  <c r="AP1718" i="2"/>
  <c r="BG1718" i="2"/>
  <c r="AZ1717" i="2"/>
  <c r="L1720" i="2"/>
  <c r="T1720" i="2" s="1"/>
  <c r="N1720" i="2"/>
  <c r="V1720" i="2" s="1"/>
  <c r="AF1720" i="2" s="1"/>
  <c r="P1720" i="2"/>
  <c r="Q1720" i="2"/>
  <c r="Y1720" i="2" s="1"/>
  <c r="AI1720" i="2" s="1"/>
  <c r="R1720" i="2"/>
  <c r="Z1720" i="2" s="1"/>
  <c r="AJ1720" i="2" s="1"/>
  <c r="O1720" i="2"/>
  <c r="M1720" i="2"/>
  <c r="U1720" i="2" s="1"/>
  <c r="AD1719" i="2"/>
  <c r="X1719" i="2"/>
  <c r="AH1719" i="2" s="1"/>
  <c r="V1719" i="2"/>
  <c r="AF1719" i="2" s="1"/>
  <c r="AE1719" i="2"/>
  <c r="K1721" i="2"/>
  <c r="AV1718" i="2" l="1"/>
  <c r="BH1718" i="2" s="1"/>
  <c r="AB1719" i="2"/>
  <c r="BB1718" i="2"/>
  <c r="AS1719" i="2"/>
  <c r="AR1719" i="2"/>
  <c r="BD1718" i="2"/>
  <c r="BC1718" i="2"/>
  <c r="AZ1718" i="2"/>
  <c r="S1721" i="2"/>
  <c r="AA1721" i="2"/>
  <c r="AK1721" i="2" s="1"/>
  <c r="AY1718" i="2"/>
  <c r="BA1718" i="2"/>
  <c r="AX1718" i="2"/>
  <c r="AT1719" i="2"/>
  <c r="AN1719" i="2"/>
  <c r="AQ1719" i="2"/>
  <c r="AM1720" i="2"/>
  <c r="AO1719" i="2"/>
  <c r="AP1719" i="2"/>
  <c r="BG1719" i="2"/>
  <c r="L1721" i="2"/>
  <c r="T1721" i="2" s="1"/>
  <c r="N1721" i="2"/>
  <c r="P1721" i="2"/>
  <c r="X1721" i="2" s="1"/>
  <c r="AH1721" i="2" s="1"/>
  <c r="Q1721" i="2"/>
  <c r="Y1721" i="2" s="1"/>
  <c r="AI1721" i="2" s="1"/>
  <c r="O1721" i="2"/>
  <c r="W1721" i="2" s="1"/>
  <c r="R1721" i="2"/>
  <c r="Z1721" i="2" s="1"/>
  <c r="AJ1721" i="2" s="1"/>
  <c r="M1721" i="2"/>
  <c r="AE1720" i="2"/>
  <c r="X1720" i="2"/>
  <c r="AH1720" i="2" s="1"/>
  <c r="W1720" i="2"/>
  <c r="AG1720" i="2" s="1"/>
  <c r="AD1720" i="2"/>
  <c r="K1722" i="2"/>
  <c r="AV1719" i="2" l="1"/>
  <c r="BH1719" i="2" s="1"/>
  <c r="AB1720" i="2"/>
  <c r="AR1720" i="2"/>
  <c r="AS1720" i="2"/>
  <c r="BB1719" i="2"/>
  <c r="BD1719" i="2"/>
  <c r="BC1719" i="2"/>
  <c r="S1722" i="2"/>
  <c r="AA1722" i="2"/>
  <c r="AK1722" i="2" s="1"/>
  <c r="AY1719" i="2"/>
  <c r="BA1719" i="2"/>
  <c r="AT1720" i="2"/>
  <c r="AO1720" i="2"/>
  <c r="AP1720" i="2"/>
  <c r="AM1721" i="2"/>
  <c r="AN1720" i="2"/>
  <c r="AQ1720" i="2"/>
  <c r="BG1720" i="2"/>
  <c r="AZ1719" i="2"/>
  <c r="AX1719" i="2"/>
  <c r="L1722" i="2"/>
  <c r="N1722" i="2"/>
  <c r="P1722" i="2"/>
  <c r="Q1722" i="2"/>
  <c r="Y1722" i="2" s="1"/>
  <c r="AI1722" i="2" s="1"/>
  <c r="O1722" i="2"/>
  <c r="W1722" i="2" s="1"/>
  <c r="R1722" i="2"/>
  <c r="Z1722" i="2" s="1"/>
  <c r="AJ1722" i="2" s="1"/>
  <c r="M1722" i="2"/>
  <c r="AG1721" i="2"/>
  <c r="V1721" i="2"/>
  <c r="AF1721" i="2" s="1"/>
  <c r="U1721" i="2"/>
  <c r="AE1721" i="2" s="1"/>
  <c r="AD1721" i="2"/>
  <c r="K1723" i="2"/>
  <c r="BD1720" i="2" l="1"/>
  <c r="AB1721" i="2"/>
  <c r="AV1720" i="2"/>
  <c r="BH1720" i="2" s="1"/>
  <c r="BC1720" i="2"/>
  <c r="AS1721" i="2"/>
  <c r="AR1721" i="2"/>
  <c r="BB1720" i="2"/>
  <c r="S1723" i="2"/>
  <c r="AA1723" i="2"/>
  <c r="AK1723" i="2" s="1"/>
  <c r="BA1720" i="2"/>
  <c r="AY1720" i="2"/>
  <c r="AT1721" i="2"/>
  <c r="AO1721" i="2"/>
  <c r="AP1721" i="2"/>
  <c r="AM1722" i="2"/>
  <c r="AQ1721" i="2"/>
  <c r="AN1721" i="2"/>
  <c r="BG1721" i="2"/>
  <c r="AZ1720" i="2"/>
  <c r="AX1720" i="2"/>
  <c r="L1723" i="2"/>
  <c r="T1723" i="2" s="1"/>
  <c r="N1723" i="2"/>
  <c r="P1723" i="2"/>
  <c r="Q1723" i="2"/>
  <c r="Y1723" i="2" s="1"/>
  <c r="AI1723" i="2" s="1"/>
  <c r="O1723" i="2"/>
  <c r="W1723" i="2" s="1"/>
  <c r="R1723" i="2"/>
  <c r="Z1723" i="2" s="1"/>
  <c r="AJ1723" i="2" s="1"/>
  <c r="M1723" i="2"/>
  <c r="X1722" i="2"/>
  <c r="AH1722" i="2" s="1"/>
  <c r="AG1722" i="2"/>
  <c r="T1722" i="2"/>
  <c r="V1722" i="2"/>
  <c r="AF1722" i="2" s="1"/>
  <c r="U1722" i="2"/>
  <c r="AE1722" i="2" s="1"/>
  <c r="K1724" i="2"/>
  <c r="BD1721" i="2" l="1"/>
  <c r="BC1721" i="2"/>
  <c r="BB1721" i="2"/>
  <c r="AB1722" i="2"/>
  <c r="AV1721" i="2"/>
  <c r="BH1721" i="2" s="1"/>
  <c r="AS1722" i="2"/>
  <c r="AR1722" i="2"/>
  <c r="S1724" i="2"/>
  <c r="AA1724" i="2"/>
  <c r="AK1724" i="2" s="1"/>
  <c r="AY1721" i="2"/>
  <c r="AT1722" i="2"/>
  <c r="AQ1722" i="2"/>
  <c r="AO1722" i="2"/>
  <c r="AP1722" i="2"/>
  <c r="AM1723" i="2"/>
  <c r="AN1722" i="2"/>
  <c r="BG1722" i="2"/>
  <c r="AZ1721" i="2"/>
  <c r="AX1721" i="2"/>
  <c r="BA1721" i="2"/>
  <c r="L1724" i="2"/>
  <c r="T1724" i="2" s="1"/>
  <c r="N1724" i="2"/>
  <c r="V1724" i="2" s="1"/>
  <c r="AF1724" i="2" s="1"/>
  <c r="P1724" i="2"/>
  <c r="Q1724" i="2"/>
  <c r="Y1724" i="2" s="1"/>
  <c r="AI1724" i="2" s="1"/>
  <c r="R1724" i="2"/>
  <c r="Z1724" i="2" s="1"/>
  <c r="AJ1724" i="2" s="1"/>
  <c r="O1724" i="2"/>
  <c r="M1724" i="2"/>
  <c r="U1724" i="2" s="1"/>
  <c r="AD1723" i="2"/>
  <c r="AD1722" i="2"/>
  <c r="AG1723" i="2"/>
  <c r="X1723" i="2"/>
  <c r="AH1723" i="2" s="1"/>
  <c r="V1723" i="2"/>
  <c r="AF1723" i="2" s="1"/>
  <c r="U1723" i="2"/>
  <c r="K1725" i="2"/>
  <c r="AB1723" i="2" l="1"/>
  <c r="AV1722" i="2"/>
  <c r="BH1722" i="2" s="1"/>
  <c r="AS1723" i="2"/>
  <c r="AR1723" i="2"/>
  <c r="BB1722" i="2"/>
  <c r="BD1722" i="2"/>
  <c r="BC1722" i="2"/>
  <c r="S1725" i="2"/>
  <c r="AA1725" i="2"/>
  <c r="AK1725" i="2" s="1"/>
  <c r="AY1722" i="2"/>
  <c r="AZ1722" i="2"/>
  <c r="AX1722" i="2"/>
  <c r="BA1722" i="2"/>
  <c r="AT1723" i="2"/>
  <c r="AO1723" i="2"/>
  <c r="AP1723" i="2"/>
  <c r="AM1724" i="2"/>
  <c r="AN1723" i="2"/>
  <c r="AQ1723" i="2"/>
  <c r="BG1723" i="2"/>
  <c r="L1725" i="2"/>
  <c r="T1725" i="2" s="1"/>
  <c r="N1725" i="2"/>
  <c r="P1725" i="2"/>
  <c r="X1725" i="2" s="1"/>
  <c r="AH1725" i="2" s="1"/>
  <c r="Q1725" i="2"/>
  <c r="Y1725" i="2" s="1"/>
  <c r="AI1725" i="2" s="1"/>
  <c r="O1725" i="2"/>
  <c r="W1725" i="2" s="1"/>
  <c r="R1725" i="2"/>
  <c r="Z1725" i="2" s="1"/>
  <c r="AJ1725" i="2" s="1"/>
  <c r="M1725" i="2"/>
  <c r="AE1723" i="2"/>
  <c r="AE1724" i="2"/>
  <c r="X1724" i="2"/>
  <c r="AH1724" i="2" s="1"/>
  <c r="W1724" i="2"/>
  <c r="AG1724" i="2" s="1"/>
  <c r="AD1724" i="2"/>
  <c r="K1726" i="2"/>
  <c r="AV1723" i="2" l="1"/>
  <c r="BH1723" i="2" s="1"/>
  <c r="AB1724" i="2"/>
  <c r="AS1724" i="2"/>
  <c r="AR1724" i="2"/>
  <c r="BB1723" i="2"/>
  <c r="BD1723" i="2"/>
  <c r="BC1723" i="2"/>
  <c r="S1726" i="2"/>
  <c r="AA1726" i="2"/>
  <c r="AK1726" i="2" s="1"/>
  <c r="AZ1723" i="2"/>
  <c r="BA1723" i="2"/>
  <c r="AY1723" i="2"/>
  <c r="AX1723" i="2"/>
  <c r="AT1724" i="2"/>
  <c r="AQ1724" i="2"/>
  <c r="AP1724" i="2"/>
  <c r="AM1725" i="2"/>
  <c r="AO1724" i="2"/>
  <c r="AN1724" i="2"/>
  <c r="BG1724" i="2"/>
  <c r="L1726" i="2"/>
  <c r="T1726" i="2" s="1"/>
  <c r="N1726" i="2"/>
  <c r="P1726" i="2"/>
  <c r="Q1726" i="2"/>
  <c r="Y1726" i="2" s="1"/>
  <c r="AI1726" i="2" s="1"/>
  <c r="O1726" i="2"/>
  <c r="W1726" i="2" s="1"/>
  <c r="R1726" i="2"/>
  <c r="Z1726" i="2" s="1"/>
  <c r="AJ1726" i="2" s="1"/>
  <c r="M1726" i="2"/>
  <c r="AG1725" i="2"/>
  <c r="V1725" i="2"/>
  <c r="AF1725" i="2" s="1"/>
  <c r="U1725" i="2"/>
  <c r="AE1725" i="2" s="1"/>
  <c r="AD1725" i="2"/>
  <c r="K1727" i="2"/>
  <c r="AV1724" i="2" l="1"/>
  <c r="BH1724" i="2" s="1"/>
  <c r="AB1725" i="2"/>
  <c r="AS1725" i="2"/>
  <c r="AR1725" i="2"/>
  <c r="BD1724" i="2"/>
  <c r="BB1724" i="2"/>
  <c r="BC1724" i="2"/>
  <c r="S1727" i="2"/>
  <c r="AA1727" i="2"/>
  <c r="AK1727" i="2" s="1"/>
  <c r="AZ1724" i="2"/>
  <c r="BA1724" i="2"/>
  <c r="AT1725" i="2"/>
  <c r="AQ1725" i="2"/>
  <c r="AO1725" i="2"/>
  <c r="AP1725" i="2"/>
  <c r="AM1726" i="2"/>
  <c r="AN1725" i="2"/>
  <c r="BG1725" i="2"/>
  <c r="AX1724" i="2"/>
  <c r="AY1724" i="2"/>
  <c r="L1727" i="2"/>
  <c r="N1727" i="2"/>
  <c r="P1727" i="2"/>
  <c r="Q1727" i="2"/>
  <c r="Y1727" i="2" s="1"/>
  <c r="AI1727" i="2" s="1"/>
  <c r="O1727" i="2"/>
  <c r="R1727" i="2"/>
  <c r="Z1727" i="2" s="1"/>
  <c r="AJ1727" i="2" s="1"/>
  <c r="M1727" i="2"/>
  <c r="X1726" i="2"/>
  <c r="AH1726" i="2" s="1"/>
  <c r="AG1726" i="2"/>
  <c r="V1726" i="2"/>
  <c r="AF1726" i="2" s="1"/>
  <c r="U1726" i="2"/>
  <c r="AE1726" i="2" s="1"/>
  <c r="K1728" i="2"/>
  <c r="AD1726" i="2"/>
  <c r="BD1725" i="2" l="1"/>
  <c r="AV1725" i="2"/>
  <c r="BH1725" i="2" s="1"/>
  <c r="AB1726" i="2"/>
  <c r="AR1726" i="2"/>
  <c r="AS1726" i="2"/>
  <c r="BB1725" i="2"/>
  <c r="BC1725" i="2"/>
  <c r="S1728" i="2"/>
  <c r="AA1728" i="2"/>
  <c r="AK1728" i="2"/>
  <c r="BA1725" i="2"/>
  <c r="AZ1725" i="2"/>
  <c r="AY1725" i="2"/>
  <c r="AX1725" i="2"/>
  <c r="AT1726" i="2"/>
  <c r="AN1726" i="2"/>
  <c r="AM1727" i="2"/>
  <c r="AQ1726" i="2"/>
  <c r="AO1726" i="2"/>
  <c r="AP1726" i="2"/>
  <c r="BG1726" i="2"/>
  <c r="L1728" i="2"/>
  <c r="T1728" i="2" s="1"/>
  <c r="N1728" i="2"/>
  <c r="P1728" i="2"/>
  <c r="X1728" i="2" s="1"/>
  <c r="Q1728" i="2"/>
  <c r="Y1728" i="2" s="1"/>
  <c r="AI1728" i="2" s="1"/>
  <c r="R1728" i="2"/>
  <c r="Z1728" i="2" s="1"/>
  <c r="AJ1728" i="2" s="1"/>
  <c r="O1728" i="2"/>
  <c r="M1728" i="2"/>
  <c r="T1727" i="2"/>
  <c r="W1727" i="2"/>
  <c r="AG1727" i="2" s="1"/>
  <c r="X1727" i="2"/>
  <c r="AH1727" i="2" s="1"/>
  <c r="V1727" i="2"/>
  <c r="U1727" i="2"/>
  <c r="AE1727" i="2" s="1"/>
  <c r="K1729" i="2"/>
  <c r="AV1726" i="2" l="1"/>
  <c r="BH1726" i="2" s="1"/>
  <c r="AB1727" i="2"/>
  <c r="AS1727" i="2"/>
  <c r="AR1727" i="2"/>
  <c r="BD1726" i="2"/>
  <c r="BC1726" i="2"/>
  <c r="BB1726" i="2"/>
  <c r="S1729" i="2"/>
  <c r="AA1729" i="2"/>
  <c r="AK1729" i="2" s="1"/>
  <c r="AZ1726" i="2"/>
  <c r="BA1726" i="2"/>
  <c r="AT1727" i="2"/>
  <c r="AQ1727" i="2"/>
  <c r="AO1727" i="2"/>
  <c r="AP1727" i="2"/>
  <c r="AM1728" i="2"/>
  <c r="AN1727" i="2"/>
  <c r="BG1727" i="2"/>
  <c r="AX1726" i="2"/>
  <c r="AY1726" i="2"/>
  <c r="L1729" i="2"/>
  <c r="T1729" i="2" s="1"/>
  <c r="N1729" i="2"/>
  <c r="V1729" i="2" s="1"/>
  <c r="AF1729" i="2" s="1"/>
  <c r="P1729" i="2"/>
  <c r="X1729" i="2" s="1"/>
  <c r="Q1729" i="2"/>
  <c r="Y1729" i="2" s="1"/>
  <c r="AI1729" i="2" s="1"/>
  <c r="O1729" i="2"/>
  <c r="R1729" i="2"/>
  <c r="Z1729" i="2" s="1"/>
  <c r="AJ1729" i="2" s="1"/>
  <c r="M1729" i="2"/>
  <c r="U1729" i="2" s="1"/>
  <c r="AD1728" i="2"/>
  <c r="AD1727" i="2"/>
  <c r="W1728" i="2"/>
  <c r="AG1728" i="2" s="1"/>
  <c r="AF1727" i="2"/>
  <c r="AH1728" i="2"/>
  <c r="V1728" i="2"/>
  <c r="AF1728" i="2" s="1"/>
  <c r="U1728" i="2"/>
  <c r="AE1728" i="2" s="1"/>
  <c r="K1730" i="2"/>
  <c r="BD1727" i="2" l="1"/>
  <c r="AV1727" i="2"/>
  <c r="BH1727" i="2" s="1"/>
  <c r="AB1728" i="2"/>
  <c r="AS1728" i="2"/>
  <c r="AR1728" i="2"/>
  <c r="BB1727" i="2"/>
  <c r="BC1727" i="2"/>
  <c r="S1730" i="2"/>
  <c r="AA1730" i="2"/>
  <c r="AK1730" i="2" s="1"/>
  <c r="BA1727" i="2"/>
  <c r="AY1727" i="2"/>
  <c r="AX1727" i="2"/>
  <c r="AT1728" i="2"/>
  <c r="AO1728" i="2"/>
  <c r="AP1728" i="2"/>
  <c r="AM1729" i="2"/>
  <c r="AN1728" i="2"/>
  <c r="AQ1728" i="2"/>
  <c r="BG1728" i="2"/>
  <c r="AZ1727" i="2"/>
  <c r="L1730" i="2"/>
  <c r="T1730" i="2" s="1"/>
  <c r="N1730" i="2"/>
  <c r="P1730" i="2"/>
  <c r="Q1730" i="2"/>
  <c r="Y1730" i="2" s="1"/>
  <c r="AI1730" i="2" s="1"/>
  <c r="O1730" i="2"/>
  <c r="W1730" i="2" s="1"/>
  <c r="R1730" i="2"/>
  <c r="Z1730" i="2" s="1"/>
  <c r="AJ1730" i="2" s="1"/>
  <c r="M1730" i="2"/>
  <c r="AH1729" i="2"/>
  <c r="AE1729" i="2"/>
  <c r="W1729" i="2"/>
  <c r="AG1729" i="2" s="1"/>
  <c r="AD1729" i="2"/>
  <c r="K1731" i="2"/>
  <c r="BD1728" i="2" l="1"/>
  <c r="AB1729" i="2"/>
  <c r="AV1728" i="2"/>
  <c r="BH1728" i="2" s="1"/>
  <c r="AS1729" i="2"/>
  <c r="AR1729" i="2"/>
  <c r="BB1728" i="2"/>
  <c r="BC1728" i="2"/>
  <c r="S1731" i="2"/>
  <c r="AA1731" i="2"/>
  <c r="AK1731" i="2" s="1"/>
  <c r="AZ1728" i="2"/>
  <c r="AY1728" i="2"/>
  <c r="BA1728" i="2"/>
  <c r="AT1729" i="2"/>
  <c r="AQ1729" i="2"/>
  <c r="AO1729" i="2"/>
  <c r="AP1729" i="2"/>
  <c r="AM1730" i="2"/>
  <c r="AN1729" i="2"/>
  <c r="BG1729" i="2"/>
  <c r="AX1728" i="2"/>
  <c r="L1731" i="2"/>
  <c r="N1731" i="2"/>
  <c r="P1731" i="2"/>
  <c r="Q1731" i="2"/>
  <c r="Y1731" i="2" s="1"/>
  <c r="AI1731" i="2" s="1"/>
  <c r="O1731" i="2"/>
  <c r="R1731" i="2"/>
  <c r="Z1731" i="2" s="1"/>
  <c r="AJ1731" i="2" s="1"/>
  <c r="M1731" i="2"/>
  <c r="X1730" i="2"/>
  <c r="AH1730" i="2" s="1"/>
  <c r="AG1730" i="2"/>
  <c r="V1730" i="2"/>
  <c r="AF1730" i="2" s="1"/>
  <c r="U1730" i="2"/>
  <c r="AE1730" i="2" s="1"/>
  <c r="AD1730" i="2"/>
  <c r="K1732" i="2"/>
  <c r="BD1729" i="2" l="1"/>
  <c r="AV1729" i="2"/>
  <c r="BH1729" i="2" s="1"/>
  <c r="AB1730" i="2"/>
  <c r="AS1730" i="2"/>
  <c r="AR1730" i="2"/>
  <c r="BB1729" i="2"/>
  <c r="BC1729" i="2"/>
  <c r="S1732" i="2"/>
  <c r="AA1732" i="2"/>
  <c r="AK1732" i="2" s="1"/>
  <c r="AY1729" i="2"/>
  <c r="AX1729" i="2"/>
  <c r="BA1729" i="2"/>
  <c r="AT1730" i="2"/>
  <c r="AO1730" i="2"/>
  <c r="AP1730" i="2"/>
  <c r="AM1731" i="2"/>
  <c r="AN1730" i="2"/>
  <c r="AQ1730" i="2"/>
  <c r="BG1730" i="2"/>
  <c r="AZ1729" i="2"/>
  <c r="L1732" i="2"/>
  <c r="T1732" i="2" s="1"/>
  <c r="N1732" i="2"/>
  <c r="P1732" i="2"/>
  <c r="X1732" i="2" s="1"/>
  <c r="Q1732" i="2"/>
  <c r="Y1732" i="2" s="1"/>
  <c r="AI1732" i="2" s="1"/>
  <c r="R1732" i="2"/>
  <c r="Z1732" i="2" s="1"/>
  <c r="AJ1732" i="2" s="1"/>
  <c r="O1732" i="2"/>
  <c r="M1732" i="2"/>
  <c r="T1731" i="2"/>
  <c r="W1731" i="2"/>
  <c r="AG1731" i="2" s="1"/>
  <c r="X1731" i="2"/>
  <c r="AH1731" i="2" s="1"/>
  <c r="V1731" i="2"/>
  <c r="U1731" i="2"/>
  <c r="AE1731" i="2" s="1"/>
  <c r="K1733" i="2"/>
  <c r="BD1730" i="2" l="1"/>
  <c r="AB1731" i="2"/>
  <c r="AV1730" i="2"/>
  <c r="BH1730" i="2" s="1"/>
  <c r="AS1731" i="2"/>
  <c r="AR1731" i="2"/>
  <c r="BB1730" i="2"/>
  <c r="BC1730" i="2"/>
  <c r="S1733" i="2"/>
  <c r="AA1733" i="2"/>
  <c r="AK1733" i="2" s="1"/>
  <c r="AT1731" i="2"/>
  <c r="AQ1731" i="2"/>
  <c r="AO1731" i="2"/>
  <c r="AP1731" i="2"/>
  <c r="AM1732" i="2"/>
  <c r="AN1731" i="2"/>
  <c r="BG1731" i="2"/>
  <c r="AZ1730" i="2"/>
  <c r="BA1730" i="2"/>
  <c r="AY1730" i="2"/>
  <c r="AX1730" i="2"/>
  <c r="L1733" i="2"/>
  <c r="T1733" i="2" s="1"/>
  <c r="N1733" i="2"/>
  <c r="V1733" i="2" s="1"/>
  <c r="AF1733" i="2" s="1"/>
  <c r="P1733" i="2"/>
  <c r="X1733" i="2" s="1"/>
  <c r="Q1733" i="2"/>
  <c r="Y1733" i="2" s="1"/>
  <c r="AI1733" i="2" s="1"/>
  <c r="O1733" i="2"/>
  <c r="R1733" i="2"/>
  <c r="Z1733" i="2" s="1"/>
  <c r="AJ1733" i="2" s="1"/>
  <c r="M1733" i="2"/>
  <c r="U1733" i="2" s="1"/>
  <c r="AE1733" i="2" s="1"/>
  <c r="AD1732" i="2"/>
  <c r="AD1731" i="2"/>
  <c r="W1732" i="2"/>
  <c r="AG1732" i="2" s="1"/>
  <c r="AF1731" i="2"/>
  <c r="AH1732" i="2"/>
  <c r="V1732" i="2"/>
  <c r="AF1732" i="2" s="1"/>
  <c r="U1732" i="2"/>
  <c r="AE1732" i="2" s="1"/>
  <c r="K1734" i="2"/>
  <c r="AV1731" i="2" l="1"/>
  <c r="AB1732" i="2"/>
  <c r="AS1732" i="2"/>
  <c r="AR1732" i="2"/>
  <c r="BD1731" i="2"/>
  <c r="BB1731" i="2"/>
  <c r="BC1731" i="2"/>
  <c r="S1734" i="2"/>
  <c r="AA1734" i="2"/>
  <c r="AK1734" i="2" s="1"/>
  <c r="AZ1731" i="2"/>
  <c r="AY1731" i="2"/>
  <c r="AX1731" i="2"/>
  <c r="BH1731" i="2"/>
  <c r="BA1731" i="2"/>
  <c r="AT1732" i="2"/>
  <c r="AQ1732" i="2"/>
  <c r="AM1733" i="2"/>
  <c r="AO1732" i="2"/>
  <c r="AP1732" i="2"/>
  <c r="AN1732" i="2"/>
  <c r="BG1732" i="2"/>
  <c r="L1734" i="2"/>
  <c r="T1734" i="2" s="1"/>
  <c r="N1734" i="2"/>
  <c r="P1734" i="2"/>
  <c r="Q1734" i="2"/>
  <c r="Y1734" i="2" s="1"/>
  <c r="AI1734" i="2" s="1"/>
  <c r="O1734" i="2"/>
  <c r="W1734" i="2" s="1"/>
  <c r="R1734" i="2"/>
  <c r="Z1734" i="2" s="1"/>
  <c r="AJ1734" i="2" s="1"/>
  <c r="M1734" i="2"/>
  <c r="AH1733" i="2"/>
  <c r="W1733" i="2"/>
  <c r="AB1733" i="2" s="1"/>
  <c r="AD1733" i="2"/>
  <c r="K1735" i="2"/>
  <c r="AV1732" i="2" l="1"/>
  <c r="BH1732" i="2" s="1"/>
  <c r="AS1733" i="2"/>
  <c r="AR1733" i="2"/>
  <c r="BD1732" i="2"/>
  <c r="BB1732" i="2"/>
  <c r="BC1732" i="2"/>
  <c r="S1735" i="2"/>
  <c r="AA1735" i="2" s="1"/>
  <c r="AK1735" i="2" s="1"/>
  <c r="AT1733" i="2"/>
  <c r="AO1733" i="2"/>
  <c r="AP1733" i="2"/>
  <c r="AM1734" i="2"/>
  <c r="AQ1733" i="2"/>
  <c r="AN1733" i="2"/>
  <c r="BG1733" i="2"/>
  <c r="AX1732" i="2"/>
  <c r="BA1732" i="2"/>
  <c r="AZ1732" i="2"/>
  <c r="AY1732" i="2"/>
  <c r="L1735" i="2"/>
  <c r="N1735" i="2"/>
  <c r="P1735" i="2"/>
  <c r="Q1735" i="2"/>
  <c r="Y1735" i="2" s="1"/>
  <c r="AI1735" i="2" s="1"/>
  <c r="O1735" i="2"/>
  <c r="R1735" i="2"/>
  <c r="Z1735" i="2" s="1"/>
  <c r="AJ1735" i="2" s="1"/>
  <c r="M1735" i="2"/>
  <c r="AG1733" i="2"/>
  <c r="X1734" i="2"/>
  <c r="AH1734" i="2" s="1"/>
  <c r="AG1734" i="2"/>
  <c r="V1734" i="2"/>
  <c r="AF1734" i="2" s="1"/>
  <c r="U1734" i="2"/>
  <c r="AE1734" i="2" s="1"/>
  <c r="AD1734" i="2"/>
  <c r="K1736" i="2"/>
  <c r="AV1733" i="2" l="1"/>
  <c r="BH1733" i="2" s="1"/>
  <c r="AB1734" i="2"/>
  <c r="AS1734" i="2"/>
  <c r="AR1734" i="2"/>
  <c r="BB1733" i="2"/>
  <c r="BD1733" i="2"/>
  <c r="BC1733" i="2"/>
  <c r="S1736" i="2"/>
  <c r="AA1736" i="2" s="1"/>
  <c r="AK1736" i="2" s="1"/>
  <c r="AT1734" i="2"/>
  <c r="AN1734" i="2"/>
  <c r="AQ1734" i="2"/>
  <c r="AM1735" i="2"/>
  <c r="AO1734" i="2"/>
  <c r="AP1734" i="2"/>
  <c r="BG1734" i="2"/>
  <c r="AZ1733" i="2"/>
  <c r="AX1733" i="2"/>
  <c r="AY1733" i="2"/>
  <c r="BA1733" i="2"/>
  <c r="L1736" i="2"/>
  <c r="N1736" i="2"/>
  <c r="P1736" i="2"/>
  <c r="Q1736" i="2"/>
  <c r="Y1736" i="2" s="1"/>
  <c r="AI1736" i="2" s="1"/>
  <c r="R1736" i="2"/>
  <c r="Z1736" i="2" s="1"/>
  <c r="AJ1736" i="2" s="1"/>
  <c r="O1736" i="2"/>
  <c r="W1736" i="2" s="1"/>
  <c r="M1736" i="2"/>
  <c r="T1735" i="2"/>
  <c r="W1735" i="2"/>
  <c r="AG1735" i="2" s="1"/>
  <c r="X1735" i="2"/>
  <c r="AH1735" i="2" s="1"/>
  <c r="V1735" i="2"/>
  <c r="AF1735" i="2" s="1"/>
  <c r="U1735" i="2"/>
  <c r="AE1735" i="2" s="1"/>
  <c r="K1737" i="2"/>
  <c r="AV1734" i="2" l="1"/>
  <c r="BH1734" i="2" s="1"/>
  <c r="AB1735" i="2"/>
  <c r="AS1735" i="2"/>
  <c r="AR1735" i="2"/>
  <c r="BD1734" i="2"/>
  <c r="BB1734" i="2"/>
  <c r="BC1734" i="2"/>
  <c r="S1737" i="2"/>
  <c r="AA1737" i="2" s="1"/>
  <c r="AK1737" i="2" s="1"/>
  <c r="AT1735" i="2"/>
  <c r="AP1735" i="2"/>
  <c r="AN1735" i="2"/>
  <c r="AM1736" i="2"/>
  <c r="AQ1735" i="2"/>
  <c r="AO1735" i="2"/>
  <c r="BG1735" i="2"/>
  <c r="BA1734" i="2"/>
  <c r="AZ1734" i="2"/>
  <c r="AX1734" i="2"/>
  <c r="AY1734" i="2"/>
  <c r="L1737" i="2"/>
  <c r="T1737" i="2" s="1"/>
  <c r="N1737" i="2"/>
  <c r="P1737" i="2"/>
  <c r="X1737" i="2" s="1"/>
  <c r="Q1737" i="2"/>
  <c r="Y1737" i="2" s="1"/>
  <c r="AI1737" i="2" s="1"/>
  <c r="O1737" i="2"/>
  <c r="R1737" i="2"/>
  <c r="Z1737" i="2" s="1"/>
  <c r="AJ1737" i="2" s="1"/>
  <c r="M1737" i="2"/>
  <c r="U1737" i="2" s="1"/>
  <c r="AD1735" i="2"/>
  <c r="X1736" i="2"/>
  <c r="AH1736" i="2" s="1"/>
  <c r="AG1736" i="2"/>
  <c r="T1736" i="2"/>
  <c r="V1736" i="2"/>
  <c r="AF1736" i="2" s="1"/>
  <c r="U1736" i="2"/>
  <c r="AE1736" i="2" s="1"/>
  <c r="K1738" i="2"/>
  <c r="AV1735" i="2" l="1"/>
  <c r="BH1735" i="2" s="1"/>
  <c r="AB1736" i="2"/>
  <c r="AS1736" i="2"/>
  <c r="AR1736" i="2"/>
  <c r="BD1735" i="2"/>
  <c r="BB1735" i="2"/>
  <c r="BC1735" i="2"/>
  <c r="S1738" i="2"/>
  <c r="AA1738" i="2" s="1"/>
  <c r="AK1738" i="2" s="1"/>
  <c r="AT1736" i="2"/>
  <c r="AQ1736" i="2"/>
  <c r="AO1736" i="2"/>
  <c r="AP1736" i="2"/>
  <c r="AM1737" i="2"/>
  <c r="AN1736" i="2"/>
  <c r="BG1736" i="2"/>
  <c r="AX1735" i="2"/>
  <c r="AY1735" i="2"/>
  <c r="AZ1735" i="2"/>
  <c r="BA1735" i="2"/>
  <c r="L1738" i="2"/>
  <c r="N1738" i="2"/>
  <c r="P1738" i="2"/>
  <c r="Q1738" i="2"/>
  <c r="Y1738" i="2" s="1"/>
  <c r="AI1738" i="2" s="1"/>
  <c r="O1738" i="2"/>
  <c r="W1738" i="2" s="1"/>
  <c r="R1738" i="2"/>
  <c r="Z1738" i="2" s="1"/>
  <c r="AJ1738" i="2" s="1"/>
  <c r="M1738" i="2"/>
  <c r="AD1736" i="2"/>
  <c r="V1737" i="2"/>
  <c r="AF1737" i="2" s="1"/>
  <c r="AH1737" i="2"/>
  <c r="AE1737" i="2"/>
  <c r="W1737" i="2"/>
  <c r="AD1737" i="2"/>
  <c r="K1739" i="2"/>
  <c r="AV1736" i="2" l="1"/>
  <c r="BH1736" i="2" s="1"/>
  <c r="AB1737" i="2"/>
  <c r="BD1736" i="2"/>
  <c r="BB1736" i="2"/>
  <c r="AS1737" i="2"/>
  <c r="AR1737" i="2"/>
  <c r="BC1736" i="2"/>
  <c r="S1739" i="2"/>
  <c r="AA1739" i="2" s="1"/>
  <c r="AK1739" i="2" s="1"/>
  <c r="AZ1736" i="2"/>
  <c r="AY1736" i="2"/>
  <c r="BA1736" i="2"/>
  <c r="AX1736" i="2"/>
  <c r="AT1737" i="2"/>
  <c r="AN1737" i="2"/>
  <c r="AQ1737" i="2"/>
  <c r="AM1738" i="2"/>
  <c r="AO1737" i="2"/>
  <c r="AP1737" i="2"/>
  <c r="BG1737" i="2"/>
  <c r="L1739" i="2"/>
  <c r="T1739" i="2" s="1"/>
  <c r="N1739" i="2"/>
  <c r="V1739" i="2" s="1"/>
  <c r="AF1739" i="2" s="1"/>
  <c r="P1739" i="2"/>
  <c r="Q1739" i="2"/>
  <c r="Y1739" i="2" s="1"/>
  <c r="AI1739" i="2" s="1"/>
  <c r="O1739" i="2"/>
  <c r="R1739" i="2"/>
  <c r="Z1739" i="2" s="1"/>
  <c r="AJ1739" i="2" s="1"/>
  <c r="M1739" i="2"/>
  <c r="AG1737" i="2"/>
  <c r="X1738" i="2"/>
  <c r="AH1738" i="2" s="1"/>
  <c r="AG1738" i="2"/>
  <c r="T1738" i="2"/>
  <c r="V1738" i="2"/>
  <c r="AF1738" i="2" s="1"/>
  <c r="U1738" i="2"/>
  <c r="AE1738" i="2" s="1"/>
  <c r="K1740" i="2"/>
  <c r="AV1737" i="2" l="1"/>
  <c r="BH1737" i="2" s="1"/>
  <c r="AB1738" i="2"/>
  <c r="AS1738" i="2"/>
  <c r="AR1738" i="2"/>
  <c r="BB1737" i="2"/>
  <c r="BC1737" i="2"/>
  <c r="BD1737" i="2"/>
  <c r="S1740" i="2"/>
  <c r="AA1740" i="2" s="1"/>
  <c r="AK1740" i="2" s="1"/>
  <c r="AT1738" i="2"/>
  <c r="AN1738" i="2"/>
  <c r="AQ1738" i="2"/>
  <c r="AO1738" i="2"/>
  <c r="AP1738" i="2"/>
  <c r="AM1739" i="2"/>
  <c r="BG1738" i="2"/>
  <c r="BA1737" i="2"/>
  <c r="AZ1737" i="2"/>
  <c r="AX1737" i="2"/>
  <c r="AY1737" i="2"/>
  <c r="L1740" i="2"/>
  <c r="T1740" i="2" s="1"/>
  <c r="N1740" i="2"/>
  <c r="P1740" i="2"/>
  <c r="X1740" i="2" s="1"/>
  <c r="Q1740" i="2"/>
  <c r="Y1740" i="2" s="1"/>
  <c r="AI1740" i="2" s="1"/>
  <c r="R1740" i="2"/>
  <c r="Z1740" i="2" s="1"/>
  <c r="AJ1740" i="2" s="1"/>
  <c r="O1740" i="2"/>
  <c r="M1740" i="2"/>
  <c r="AD1738" i="2"/>
  <c r="W1739" i="2"/>
  <c r="AG1739" i="2" s="1"/>
  <c r="X1739" i="2"/>
  <c r="AH1739" i="2" s="1"/>
  <c r="U1739" i="2"/>
  <c r="AE1739" i="2" s="1"/>
  <c r="AD1739" i="2"/>
  <c r="K1741" i="2"/>
  <c r="BD1738" i="2" l="1"/>
  <c r="AV1738" i="2"/>
  <c r="BH1738" i="2" s="1"/>
  <c r="AB1739" i="2"/>
  <c r="BB1738" i="2"/>
  <c r="AS1739" i="2"/>
  <c r="AR1739" i="2"/>
  <c r="BC1738" i="2"/>
  <c r="S1741" i="2"/>
  <c r="AA1741" i="2" s="1"/>
  <c r="AK1741" i="2" s="1"/>
  <c r="AY1738" i="2"/>
  <c r="BA1738" i="2"/>
  <c r="AZ1738" i="2"/>
  <c r="AT1739" i="2"/>
  <c r="AM1740" i="2"/>
  <c r="AO1739" i="2"/>
  <c r="AN1739" i="2"/>
  <c r="AP1739" i="2"/>
  <c r="AQ1739" i="2"/>
  <c r="BG1739" i="2"/>
  <c r="AX1738" i="2"/>
  <c r="L1741" i="2"/>
  <c r="T1741" i="2" s="1"/>
  <c r="N1741" i="2"/>
  <c r="V1741" i="2" s="1"/>
  <c r="P1741" i="2"/>
  <c r="X1741" i="2" s="1"/>
  <c r="Q1741" i="2"/>
  <c r="Y1741" i="2" s="1"/>
  <c r="AI1741" i="2" s="1"/>
  <c r="O1741" i="2"/>
  <c r="W1741" i="2" s="1"/>
  <c r="AG1741" i="2" s="1"/>
  <c r="R1741" i="2"/>
  <c r="Z1741" i="2" s="1"/>
  <c r="AJ1741" i="2" s="1"/>
  <c r="M1741" i="2"/>
  <c r="W1740" i="2"/>
  <c r="AG1740" i="2" s="1"/>
  <c r="AH1740" i="2"/>
  <c r="V1740" i="2"/>
  <c r="AF1740" i="2" s="1"/>
  <c r="U1740" i="2"/>
  <c r="AE1740" i="2" s="1"/>
  <c r="AD1740" i="2"/>
  <c r="K1742" i="2"/>
  <c r="AV1739" i="2" l="1"/>
  <c r="BH1739" i="2" s="1"/>
  <c r="AB1740" i="2"/>
  <c r="BD1739" i="2"/>
  <c r="AS1740" i="2"/>
  <c r="AR1740" i="2"/>
  <c r="BB1739" i="2"/>
  <c r="BC1739" i="2"/>
  <c r="S1742" i="2"/>
  <c r="AA1742" i="2" s="1"/>
  <c r="AK1742" i="2" s="1"/>
  <c r="BA1739" i="2"/>
  <c r="AY1739" i="2"/>
  <c r="AT1740" i="2"/>
  <c r="AM1741" i="2"/>
  <c r="AN1740" i="2"/>
  <c r="AO1740" i="2"/>
  <c r="AQ1740" i="2"/>
  <c r="AP1740" i="2"/>
  <c r="BG1740" i="2"/>
  <c r="AZ1739" i="2"/>
  <c r="AX1739" i="2"/>
  <c r="L1742" i="2"/>
  <c r="T1742" i="2" s="1"/>
  <c r="N1742" i="2"/>
  <c r="P1742" i="2"/>
  <c r="Q1742" i="2"/>
  <c r="Y1742" i="2" s="1"/>
  <c r="AI1742" i="2" s="1"/>
  <c r="O1742" i="2"/>
  <c r="W1742" i="2" s="1"/>
  <c r="R1742" i="2"/>
  <c r="Z1742" i="2" s="1"/>
  <c r="AJ1742" i="2" s="1"/>
  <c r="M1742" i="2"/>
  <c r="AD1741" i="2"/>
  <c r="U1741" i="2"/>
  <c r="AE1741" i="2" s="1"/>
  <c r="AH1741" i="2"/>
  <c r="AF1741" i="2"/>
  <c r="K1743" i="2"/>
  <c r="AV1740" i="2" l="1"/>
  <c r="BH1740" i="2" s="1"/>
  <c r="AB1741" i="2"/>
  <c r="AR1741" i="2"/>
  <c r="AS1741" i="2"/>
  <c r="BD1740" i="2"/>
  <c r="BB1740" i="2"/>
  <c r="BC1740" i="2"/>
  <c r="S1743" i="2"/>
  <c r="AA1743" i="2" s="1"/>
  <c r="AK1743" i="2" s="1"/>
  <c r="AZ1740" i="2"/>
  <c r="AY1740" i="2"/>
  <c r="BA1740" i="2"/>
  <c r="AX1740" i="2"/>
  <c r="AT1741" i="2"/>
  <c r="AO1741" i="2"/>
  <c r="AP1741" i="2"/>
  <c r="AM1742" i="2"/>
  <c r="AQ1741" i="2"/>
  <c r="AN1741" i="2"/>
  <c r="BG1741" i="2"/>
  <c r="L1743" i="2"/>
  <c r="T1743" i="2" s="1"/>
  <c r="N1743" i="2"/>
  <c r="P1743" i="2"/>
  <c r="X1743" i="2" s="1"/>
  <c r="Q1743" i="2"/>
  <c r="Y1743" i="2" s="1"/>
  <c r="AI1743" i="2" s="1"/>
  <c r="O1743" i="2"/>
  <c r="R1743" i="2"/>
  <c r="Z1743" i="2" s="1"/>
  <c r="AJ1743" i="2" s="1"/>
  <c r="M1743" i="2"/>
  <c r="U1743" i="2" s="1"/>
  <c r="AE1743" i="2" s="1"/>
  <c r="X1742" i="2"/>
  <c r="AH1742" i="2" s="1"/>
  <c r="AG1742" i="2"/>
  <c r="V1742" i="2"/>
  <c r="AF1742" i="2" s="1"/>
  <c r="U1742" i="2"/>
  <c r="AE1742" i="2" s="1"/>
  <c r="AD1742" i="2"/>
  <c r="K1744" i="2"/>
  <c r="AV1741" i="2" l="1"/>
  <c r="BH1741" i="2" s="1"/>
  <c r="AB1742" i="2"/>
  <c r="AS1742" i="2"/>
  <c r="AR1742" i="2"/>
  <c r="BC1741" i="2"/>
  <c r="BD1741" i="2"/>
  <c r="BB1741" i="2"/>
  <c r="S1744" i="2"/>
  <c r="AA1744" i="2" s="1"/>
  <c r="AK1744" i="2" s="1"/>
  <c r="BA1741" i="2"/>
  <c r="AT1742" i="2"/>
  <c r="AM1743" i="2"/>
  <c r="AO1742" i="2"/>
  <c r="AP1742" i="2"/>
  <c r="AN1742" i="2"/>
  <c r="AQ1742" i="2"/>
  <c r="BG1742" i="2"/>
  <c r="AZ1741" i="2"/>
  <c r="AX1741" i="2"/>
  <c r="AY1741" i="2"/>
  <c r="L1744" i="2"/>
  <c r="T1744" i="2" s="1"/>
  <c r="N1744" i="2"/>
  <c r="P1744" i="2"/>
  <c r="Q1744" i="2"/>
  <c r="Y1744" i="2" s="1"/>
  <c r="AI1744" i="2" s="1"/>
  <c r="R1744" i="2"/>
  <c r="Z1744" i="2" s="1"/>
  <c r="AJ1744" i="2" s="1"/>
  <c r="O1744" i="2"/>
  <c r="M1744" i="2"/>
  <c r="U1744" i="2" s="1"/>
  <c r="V1743" i="2"/>
  <c r="AF1743" i="2" s="1"/>
  <c r="AH1743" i="2"/>
  <c r="W1743" i="2"/>
  <c r="AG1743" i="2" s="1"/>
  <c r="AD1743" i="2"/>
  <c r="K1745" i="2"/>
  <c r="AV1742" i="2" l="1"/>
  <c r="BH1742" i="2" s="1"/>
  <c r="AB1743" i="2"/>
  <c r="AR1743" i="2"/>
  <c r="AS1743" i="2"/>
  <c r="BD1742" i="2"/>
  <c r="BB1742" i="2"/>
  <c r="BC1742" i="2"/>
  <c r="S1745" i="2"/>
  <c r="AA1745" i="2"/>
  <c r="AK1745" i="2" s="1"/>
  <c r="BA1742" i="2"/>
  <c r="AY1742" i="2"/>
  <c r="AZ1742" i="2"/>
  <c r="AT1743" i="2"/>
  <c r="AO1743" i="2"/>
  <c r="AP1743" i="2"/>
  <c r="AM1744" i="2"/>
  <c r="AQ1743" i="2"/>
  <c r="AN1743" i="2"/>
  <c r="BG1743" i="2"/>
  <c r="AX1742" i="2"/>
  <c r="L1745" i="2"/>
  <c r="T1745" i="2" s="1"/>
  <c r="N1745" i="2"/>
  <c r="P1745" i="2"/>
  <c r="Q1745" i="2"/>
  <c r="Y1745" i="2" s="1"/>
  <c r="AI1745" i="2" s="1"/>
  <c r="O1745" i="2"/>
  <c r="W1745" i="2" s="1"/>
  <c r="AG1745" i="2" s="1"/>
  <c r="R1745" i="2"/>
  <c r="Z1745" i="2" s="1"/>
  <c r="AJ1745" i="2" s="1"/>
  <c r="M1745" i="2"/>
  <c r="V1744" i="2"/>
  <c r="AF1744" i="2" s="1"/>
  <c r="AE1744" i="2"/>
  <c r="X1744" i="2"/>
  <c r="AH1744" i="2" s="1"/>
  <c r="W1744" i="2"/>
  <c r="AG1744" i="2" s="1"/>
  <c r="AD1744" i="2"/>
  <c r="K1746" i="2"/>
  <c r="BD1743" i="2" l="1"/>
  <c r="AV1743" i="2"/>
  <c r="BH1743" i="2" s="1"/>
  <c r="AB1744" i="2"/>
  <c r="AS1744" i="2"/>
  <c r="AR1744" i="2"/>
  <c r="BC1743" i="2"/>
  <c r="BB1743" i="2"/>
  <c r="S1746" i="2"/>
  <c r="AA1746" i="2"/>
  <c r="AK1746" i="2" s="1"/>
  <c r="AY1743" i="2"/>
  <c r="AZ1743" i="2"/>
  <c r="BA1743" i="2"/>
  <c r="AX1743" i="2"/>
  <c r="AT1744" i="2"/>
  <c r="AQ1744" i="2"/>
  <c r="AO1744" i="2"/>
  <c r="AP1744" i="2"/>
  <c r="AM1745" i="2"/>
  <c r="AN1744" i="2"/>
  <c r="BG1744" i="2"/>
  <c r="L1746" i="2"/>
  <c r="T1746" i="2" s="1"/>
  <c r="N1746" i="2"/>
  <c r="P1746" i="2"/>
  <c r="X1746" i="2" s="1"/>
  <c r="Q1746" i="2"/>
  <c r="Y1746" i="2" s="1"/>
  <c r="AI1746" i="2" s="1"/>
  <c r="O1746" i="2"/>
  <c r="R1746" i="2"/>
  <c r="Z1746" i="2" s="1"/>
  <c r="AJ1746" i="2" s="1"/>
  <c r="M1746" i="2"/>
  <c r="AD1745" i="2"/>
  <c r="X1745" i="2"/>
  <c r="AH1745" i="2" s="1"/>
  <c r="V1745" i="2"/>
  <c r="AF1745" i="2" s="1"/>
  <c r="U1745" i="2"/>
  <c r="AE1745" i="2" s="1"/>
  <c r="K1747" i="2"/>
  <c r="AV1744" i="2" l="1"/>
  <c r="BH1744" i="2" s="1"/>
  <c r="AB1745" i="2"/>
  <c r="AS1745" i="2"/>
  <c r="AR1745" i="2"/>
  <c r="BB1744" i="2"/>
  <c r="BD1744" i="2"/>
  <c r="BC1744" i="2"/>
  <c r="S1747" i="2"/>
  <c r="AA1747" i="2" s="1"/>
  <c r="AK1747" i="2" s="1"/>
  <c r="AY1744" i="2"/>
  <c r="BA1744" i="2"/>
  <c r="AZ1744" i="2"/>
  <c r="AX1744" i="2"/>
  <c r="AT1745" i="2"/>
  <c r="AO1745" i="2"/>
  <c r="AP1745" i="2"/>
  <c r="AM1746" i="2"/>
  <c r="AQ1745" i="2"/>
  <c r="AN1745" i="2"/>
  <c r="BG1745" i="2"/>
  <c r="L1747" i="2"/>
  <c r="T1747" i="2" s="1"/>
  <c r="N1747" i="2"/>
  <c r="P1747" i="2"/>
  <c r="Q1747" i="2"/>
  <c r="Y1747" i="2" s="1"/>
  <c r="AI1747" i="2" s="1"/>
  <c r="O1747" i="2"/>
  <c r="W1747" i="2" s="1"/>
  <c r="R1747" i="2"/>
  <c r="Z1747" i="2" s="1"/>
  <c r="AJ1747" i="2" s="1"/>
  <c r="M1747" i="2"/>
  <c r="U1747" i="2" s="1"/>
  <c r="AE1747" i="2" s="1"/>
  <c r="W1746" i="2"/>
  <c r="AG1746" i="2" s="1"/>
  <c r="AH1746" i="2"/>
  <c r="V1746" i="2"/>
  <c r="AF1746" i="2" s="1"/>
  <c r="U1746" i="2"/>
  <c r="AE1746" i="2" s="1"/>
  <c r="AD1746" i="2"/>
  <c r="K1748" i="2"/>
  <c r="AV1745" i="2" l="1"/>
  <c r="BH1745" i="2" s="1"/>
  <c r="AB1746" i="2"/>
  <c r="AR1746" i="2"/>
  <c r="AS1746" i="2"/>
  <c r="BB1745" i="2"/>
  <c r="BD1745" i="2"/>
  <c r="BC1745" i="2"/>
  <c r="S1748" i="2"/>
  <c r="AA1748" i="2"/>
  <c r="AK1748" i="2" s="1"/>
  <c r="AT1746" i="2"/>
  <c r="AN1746" i="2"/>
  <c r="AO1746" i="2"/>
  <c r="AP1746" i="2"/>
  <c r="AQ1746" i="2"/>
  <c r="AM1747" i="2"/>
  <c r="BG1746" i="2"/>
  <c r="AZ1745" i="2"/>
  <c r="AX1745" i="2"/>
  <c r="AY1745" i="2"/>
  <c r="BA1745" i="2"/>
  <c r="L1748" i="2"/>
  <c r="T1748" i="2" s="1"/>
  <c r="N1748" i="2"/>
  <c r="P1748" i="2"/>
  <c r="X1748" i="2" s="1"/>
  <c r="Q1748" i="2"/>
  <c r="Y1748" i="2" s="1"/>
  <c r="AI1748" i="2" s="1"/>
  <c r="R1748" i="2"/>
  <c r="Z1748" i="2" s="1"/>
  <c r="AJ1748" i="2" s="1"/>
  <c r="O1748" i="2"/>
  <c r="M1748" i="2"/>
  <c r="AG1747" i="2"/>
  <c r="X1747" i="2"/>
  <c r="AH1747" i="2" s="1"/>
  <c r="V1747" i="2"/>
  <c r="AF1747" i="2" s="1"/>
  <c r="AD1747" i="2"/>
  <c r="K1749" i="2"/>
  <c r="AV1746" i="2" l="1"/>
  <c r="BH1746" i="2" s="1"/>
  <c r="AB1747" i="2"/>
  <c r="BD1746" i="2"/>
  <c r="AR1747" i="2"/>
  <c r="AS1747" i="2"/>
  <c r="BC1746" i="2"/>
  <c r="BB1746" i="2"/>
  <c r="S1749" i="2"/>
  <c r="AA1749" i="2"/>
  <c r="AK1749" i="2" s="1"/>
  <c r="AZ1746" i="2"/>
  <c r="AY1746" i="2"/>
  <c r="AT1747" i="2"/>
  <c r="BD1747" i="2" s="1"/>
  <c r="AO1747" i="2"/>
  <c r="AP1747" i="2"/>
  <c r="AM1748" i="2"/>
  <c r="AQ1747" i="2"/>
  <c r="AN1747" i="2"/>
  <c r="BG1747" i="2"/>
  <c r="AX1746" i="2"/>
  <c r="BA1746" i="2"/>
  <c r="L1749" i="2"/>
  <c r="N1749" i="2"/>
  <c r="V1749" i="2" s="1"/>
  <c r="P1749" i="2"/>
  <c r="Q1749" i="2"/>
  <c r="Y1749" i="2" s="1"/>
  <c r="AI1749" i="2" s="1"/>
  <c r="R1749" i="2"/>
  <c r="Z1749" i="2" s="1"/>
  <c r="AJ1749" i="2" s="1"/>
  <c r="O1749" i="2"/>
  <c r="M1749" i="2"/>
  <c r="U1749" i="2" s="1"/>
  <c r="W1748" i="2"/>
  <c r="AG1748" i="2" s="1"/>
  <c r="AH1748" i="2"/>
  <c r="V1748" i="2"/>
  <c r="AF1748" i="2" s="1"/>
  <c r="U1748" i="2"/>
  <c r="K1750" i="2"/>
  <c r="AD1748" i="2"/>
  <c r="BC1747" i="2" l="1"/>
  <c r="AB1748" i="2"/>
  <c r="AV1747" i="2"/>
  <c r="BH1747" i="2" s="1"/>
  <c r="AS1748" i="2"/>
  <c r="AR1748" i="2"/>
  <c r="BB1747" i="2"/>
  <c r="S1750" i="2"/>
  <c r="AA1750" i="2" s="1"/>
  <c r="AK1750" i="2" s="1"/>
  <c r="AZ1747" i="2"/>
  <c r="AT1748" i="2"/>
  <c r="AO1748" i="2"/>
  <c r="AP1748" i="2"/>
  <c r="AM1749" i="2"/>
  <c r="AQ1748" i="2"/>
  <c r="AN1748" i="2"/>
  <c r="BG1748" i="2"/>
  <c r="AX1747" i="2"/>
  <c r="AY1747" i="2"/>
  <c r="BA1747" i="2"/>
  <c r="L1750" i="2"/>
  <c r="T1750" i="2" s="1"/>
  <c r="N1750" i="2"/>
  <c r="P1750" i="2"/>
  <c r="Q1750" i="2"/>
  <c r="Y1750" i="2" s="1"/>
  <c r="AI1750" i="2" s="1"/>
  <c r="O1750" i="2"/>
  <c r="W1750" i="2" s="1"/>
  <c r="R1750" i="2"/>
  <c r="Z1750" i="2" s="1"/>
  <c r="AJ1750" i="2" s="1"/>
  <c r="M1750" i="2"/>
  <c r="X1749" i="2"/>
  <c r="AH1749" i="2" s="1"/>
  <c r="AE1748" i="2"/>
  <c r="AE1749" i="2"/>
  <c r="AF1749" i="2"/>
  <c r="T1749" i="2"/>
  <c r="W1749" i="2"/>
  <c r="K1751" i="2"/>
  <c r="AV1748" i="2" l="1"/>
  <c r="BH1748" i="2" s="1"/>
  <c r="AB1749" i="2"/>
  <c r="AS1749" i="2"/>
  <c r="AR1749" i="2"/>
  <c r="BB1748" i="2"/>
  <c r="BD1748" i="2"/>
  <c r="BC1748" i="2"/>
  <c r="S1751" i="2"/>
  <c r="AA1751" i="2"/>
  <c r="AK1751" i="2" s="1"/>
  <c r="BA1748" i="2"/>
  <c r="AT1749" i="2"/>
  <c r="AO1749" i="2"/>
  <c r="AP1749" i="2"/>
  <c r="AM1750" i="2"/>
  <c r="AN1749" i="2"/>
  <c r="AQ1749" i="2"/>
  <c r="BG1749" i="2"/>
  <c r="AZ1748" i="2"/>
  <c r="AX1748" i="2"/>
  <c r="AY1748" i="2"/>
  <c r="L1751" i="2"/>
  <c r="T1751" i="2" s="1"/>
  <c r="N1751" i="2"/>
  <c r="P1751" i="2"/>
  <c r="X1751" i="2" s="1"/>
  <c r="Q1751" i="2"/>
  <c r="Y1751" i="2" s="1"/>
  <c r="AI1751" i="2" s="1"/>
  <c r="O1751" i="2"/>
  <c r="R1751" i="2"/>
  <c r="Z1751" i="2" s="1"/>
  <c r="AJ1751" i="2" s="1"/>
  <c r="M1751" i="2"/>
  <c r="U1751" i="2" s="1"/>
  <c r="AE1751" i="2" s="1"/>
  <c r="AD1749" i="2"/>
  <c r="AG1749" i="2"/>
  <c r="X1750" i="2"/>
  <c r="AH1750" i="2" s="1"/>
  <c r="AG1750" i="2"/>
  <c r="V1750" i="2"/>
  <c r="AF1750" i="2" s="1"/>
  <c r="U1750" i="2"/>
  <c r="AE1750" i="2" s="1"/>
  <c r="AD1750" i="2"/>
  <c r="K1752" i="2"/>
  <c r="BD1749" i="2" l="1"/>
  <c r="AV1749" i="2"/>
  <c r="BH1749" i="2" s="1"/>
  <c r="AB1750" i="2"/>
  <c r="BB1749" i="2"/>
  <c r="AR1750" i="2"/>
  <c r="AS1750" i="2"/>
  <c r="BC1749" i="2"/>
  <c r="S1752" i="2"/>
  <c r="AA1752" i="2" s="1"/>
  <c r="AK1752" i="2" s="1"/>
  <c r="AY1749" i="2"/>
  <c r="AZ1749" i="2"/>
  <c r="BA1749" i="2"/>
  <c r="AX1749" i="2"/>
  <c r="AT1750" i="2"/>
  <c r="AN1750" i="2"/>
  <c r="AO1750" i="2"/>
  <c r="AQ1750" i="2"/>
  <c r="AP1750" i="2"/>
  <c r="AM1751" i="2"/>
  <c r="BG1750" i="2"/>
  <c r="L1752" i="2"/>
  <c r="T1752" i="2" s="1"/>
  <c r="N1752" i="2"/>
  <c r="P1752" i="2"/>
  <c r="Q1752" i="2"/>
  <c r="Y1752" i="2" s="1"/>
  <c r="AI1752" i="2" s="1"/>
  <c r="R1752" i="2"/>
  <c r="Z1752" i="2" s="1"/>
  <c r="AJ1752" i="2" s="1"/>
  <c r="O1752" i="2"/>
  <c r="M1752" i="2"/>
  <c r="U1752" i="2" s="1"/>
  <c r="V1751" i="2"/>
  <c r="AF1751" i="2" s="1"/>
  <c r="AH1751" i="2"/>
  <c r="W1751" i="2"/>
  <c r="AG1751" i="2" s="1"/>
  <c r="AD1751" i="2"/>
  <c r="K1753" i="2"/>
  <c r="BD1750" i="2" l="1"/>
  <c r="AV1750" i="2"/>
  <c r="BH1750" i="2" s="1"/>
  <c r="AB1751" i="2"/>
  <c r="BC1750" i="2"/>
  <c r="BB1750" i="2"/>
  <c r="AS1751" i="2"/>
  <c r="AR1751" i="2"/>
  <c r="S1753" i="2"/>
  <c r="AA1753" i="2"/>
  <c r="AK1753" i="2" s="1"/>
  <c r="BA1750" i="2"/>
  <c r="AY1750" i="2"/>
  <c r="AT1751" i="2"/>
  <c r="AQ1751" i="2"/>
  <c r="AM1752" i="2"/>
  <c r="AO1751" i="2"/>
  <c r="AP1751" i="2"/>
  <c r="AN1751" i="2"/>
  <c r="BG1751" i="2"/>
  <c r="AX1750" i="2"/>
  <c r="AZ1750" i="2"/>
  <c r="L1753" i="2"/>
  <c r="T1753" i="2" s="1"/>
  <c r="N1753" i="2"/>
  <c r="P1753" i="2"/>
  <c r="X1753" i="2" s="1"/>
  <c r="Q1753" i="2"/>
  <c r="Y1753" i="2" s="1"/>
  <c r="AI1753" i="2" s="1"/>
  <c r="O1753" i="2"/>
  <c r="W1753" i="2" s="1"/>
  <c r="AG1753" i="2" s="1"/>
  <c r="R1753" i="2"/>
  <c r="Z1753" i="2" s="1"/>
  <c r="AJ1753" i="2" s="1"/>
  <c r="M1753" i="2"/>
  <c r="U1753" i="2" s="1"/>
  <c r="AE1753" i="2" s="1"/>
  <c r="V1752" i="2"/>
  <c r="AF1752" i="2" s="1"/>
  <c r="AE1752" i="2"/>
  <c r="X1752" i="2"/>
  <c r="AH1752" i="2" s="1"/>
  <c r="W1752" i="2"/>
  <c r="AG1752" i="2" s="1"/>
  <c r="AD1752" i="2"/>
  <c r="K1754" i="2"/>
  <c r="AV1751" i="2" l="1"/>
  <c r="BH1751" i="2" s="1"/>
  <c r="AB1752" i="2"/>
  <c r="AR1752" i="2"/>
  <c r="AS1752" i="2"/>
  <c r="BB1751" i="2"/>
  <c r="BD1751" i="2"/>
  <c r="BC1751" i="2"/>
  <c r="S1754" i="2"/>
  <c r="AA1754" i="2"/>
  <c r="AK1754" i="2" s="1"/>
  <c r="BA1751" i="2"/>
  <c r="AZ1751" i="2"/>
  <c r="AY1751" i="2"/>
  <c r="AT1752" i="2"/>
  <c r="AO1752" i="2"/>
  <c r="AP1752" i="2"/>
  <c r="AM1753" i="2"/>
  <c r="AN1752" i="2"/>
  <c r="AQ1752" i="2"/>
  <c r="BG1752" i="2"/>
  <c r="AX1751" i="2"/>
  <c r="L1754" i="2"/>
  <c r="T1754" i="2" s="1"/>
  <c r="N1754" i="2"/>
  <c r="P1754" i="2"/>
  <c r="Q1754" i="2"/>
  <c r="Y1754" i="2" s="1"/>
  <c r="AI1754" i="2" s="1"/>
  <c r="O1754" i="2"/>
  <c r="R1754" i="2"/>
  <c r="Z1754" i="2" s="1"/>
  <c r="AJ1754" i="2" s="1"/>
  <c r="M1754" i="2"/>
  <c r="V1753" i="2"/>
  <c r="AF1753" i="2" s="1"/>
  <c r="AH1753" i="2"/>
  <c r="AD1753" i="2"/>
  <c r="K1755" i="2"/>
  <c r="BD1752" i="2" l="1"/>
  <c r="AV1752" i="2"/>
  <c r="BH1752" i="2" s="1"/>
  <c r="AB1753" i="2"/>
  <c r="AS1753" i="2"/>
  <c r="AR1753" i="2"/>
  <c r="BC1752" i="2"/>
  <c r="BB1752" i="2"/>
  <c r="S1755" i="2"/>
  <c r="AA1755" i="2"/>
  <c r="AK1755" i="2" s="1"/>
  <c r="AZ1752" i="2"/>
  <c r="BA1752" i="2"/>
  <c r="AY1752" i="2"/>
  <c r="AX1752" i="2"/>
  <c r="AT1753" i="2"/>
  <c r="AN1753" i="2"/>
  <c r="AO1753" i="2"/>
  <c r="AQ1753" i="2"/>
  <c r="AP1753" i="2"/>
  <c r="AM1754" i="2"/>
  <c r="BG1753" i="2"/>
  <c r="L1755" i="2"/>
  <c r="T1755" i="2" s="1"/>
  <c r="N1755" i="2"/>
  <c r="V1755" i="2" s="1"/>
  <c r="AF1755" i="2" s="1"/>
  <c r="P1755" i="2"/>
  <c r="Q1755" i="2"/>
  <c r="Y1755" i="2" s="1"/>
  <c r="AI1755" i="2" s="1"/>
  <c r="O1755" i="2"/>
  <c r="R1755" i="2"/>
  <c r="Z1755" i="2" s="1"/>
  <c r="AJ1755" i="2" s="1"/>
  <c r="M1755" i="2"/>
  <c r="X1754" i="2"/>
  <c r="AH1754" i="2" s="1"/>
  <c r="W1754" i="2"/>
  <c r="AG1754" i="2" s="1"/>
  <c r="V1754" i="2"/>
  <c r="AF1754" i="2" s="1"/>
  <c r="U1754" i="2"/>
  <c r="AE1754" i="2" s="1"/>
  <c r="AD1754" i="2"/>
  <c r="K1756" i="2"/>
  <c r="AV1753" i="2" l="1"/>
  <c r="BH1753" i="2" s="1"/>
  <c r="AB1754" i="2"/>
  <c r="AS1754" i="2"/>
  <c r="AR1754" i="2"/>
  <c r="BB1753" i="2"/>
  <c r="BD1753" i="2"/>
  <c r="BC1753" i="2"/>
  <c r="S1756" i="2"/>
  <c r="AA1756" i="2"/>
  <c r="AK1756" i="2" s="1"/>
  <c r="AY1753" i="2"/>
  <c r="AZ1753" i="2"/>
  <c r="BA1753" i="2"/>
  <c r="AT1754" i="2"/>
  <c r="AO1754" i="2"/>
  <c r="AP1754" i="2"/>
  <c r="AM1755" i="2"/>
  <c r="AQ1754" i="2"/>
  <c r="AN1754" i="2"/>
  <c r="BG1754" i="2"/>
  <c r="AX1753" i="2"/>
  <c r="L1756" i="2"/>
  <c r="T1756" i="2" s="1"/>
  <c r="N1756" i="2"/>
  <c r="V1756" i="2" s="1"/>
  <c r="P1756" i="2"/>
  <c r="Q1756" i="2"/>
  <c r="Y1756" i="2" s="1"/>
  <c r="AI1756" i="2" s="1"/>
  <c r="R1756" i="2"/>
  <c r="Z1756" i="2" s="1"/>
  <c r="AJ1756" i="2" s="1"/>
  <c r="O1756" i="2"/>
  <c r="M1756" i="2"/>
  <c r="AD1755" i="2"/>
  <c r="W1755" i="2"/>
  <c r="AG1755" i="2" s="1"/>
  <c r="X1755" i="2"/>
  <c r="AH1755" i="2" s="1"/>
  <c r="U1755" i="2"/>
  <c r="AE1755" i="2" s="1"/>
  <c r="K1757" i="2"/>
  <c r="BD1754" i="2" l="1"/>
  <c r="AB1755" i="2"/>
  <c r="AV1754" i="2"/>
  <c r="BH1754" i="2" s="1"/>
  <c r="AS1755" i="2"/>
  <c r="AR1755" i="2"/>
  <c r="BB1754" i="2"/>
  <c r="BC1754" i="2"/>
  <c r="S1757" i="2"/>
  <c r="AA1757" i="2"/>
  <c r="AK1757" i="2" s="1"/>
  <c r="BA1754" i="2"/>
  <c r="AY1754" i="2"/>
  <c r="AX1754" i="2"/>
  <c r="AT1755" i="2"/>
  <c r="AN1755" i="2"/>
  <c r="AQ1755" i="2"/>
  <c r="AO1755" i="2"/>
  <c r="AP1755" i="2"/>
  <c r="AM1756" i="2"/>
  <c r="BG1755" i="2"/>
  <c r="AZ1754" i="2"/>
  <c r="L1757" i="2"/>
  <c r="T1757" i="2" s="1"/>
  <c r="N1757" i="2"/>
  <c r="V1757" i="2" s="1"/>
  <c r="AF1757" i="2" s="1"/>
  <c r="P1757" i="2"/>
  <c r="X1757" i="2" s="1"/>
  <c r="Q1757" i="2"/>
  <c r="Y1757" i="2" s="1"/>
  <c r="AI1757" i="2" s="1"/>
  <c r="R1757" i="2"/>
  <c r="Z1757" i="2" s="1"/>
  <c r="AJ1757" i="2" s="1"/>
  <c r="O1757" i="2"/>
  <c r="M1757" i="2"/>
  <c r="U1757" i="2" s="1"/>
  <c r="AE1757" i="2" s="1"/>
  <c r="AD1756" i="2"/>
  <c r="U1756" i="2"/>
  <c r="AE1756" i="2" s="1"/>
  <c r="AF1756" i="2"/>
  <c r="X1756" i="2"/>
  <c r="AH1756" i="2" s="1"/>
  <c r="W1756" i="2"/>
  <c r="AG1756" i="2" s="1"/>
  <c r="K1758" i="2"/>
  <c r="BD1755" i="2" l="1"/>
  <c r="AV1755" i="2"/>
  <c r="BH1755" i="2" s="1"/>
  <c r="AB1756" i="2"/>
  <c r="BB1755" i="2"/>
  <c r="AS1756" i="2"/>
  <c r="AR1756" i="2"/>
  <c r="BC1755" i="2"/>
  <c r="S1758" i="2"/>
  <c r="AA1758" i="2"/>
  <c r="AK1758" i="2" s="1"/>
  <c r="AZ1755" i="2"/>
  <c r="AY1755" i="2"/>
  <c r="BA1755" i="2"/>
  <c r="AT1756" i="2"/>
  <c r="AO1756" i="2"/>
  <c r="AP1756" i="2"/>
  <c r="AM1757" i="2"/>
  <c r="AN1756" i="2"/>
  <c r="AQ1756" i="2"/>
  <c r="BG1756" i="2"/>
  <c r="AX1755" i="2"/>
  <c r="L1758" i="2"/>
  <c r="T1758" i="2" s="1"/>
  <c r="N1758" i="2"/>
  <c r="P1758" i="2"/>
  <c r="Q1758" i="2"/>
  <c r="Y1758" i="2" s="1"/>
  <c r="AI1758" i="2" s="1"/>
  <c r="O1758" i="2"/>
  <c r="W1758" i="2" s="1"/>
  <c r="R1758" i="2"/>
  <c r="Z1758" i="2" s="1"/>
  <c r="AJ1758" i="2" s="1"/>
  <c r="M1758" i="2"/>
  <c r="AH1757" i="2"/>
  <c r="W1757" i="2"/>
  <c r="AB1757" i="2" s="1"/>
  <c r="AD1757" i="2"/>
  <c r="K1759" i="2"/>
  <c r="BD1756" i="2" l="1"/>
  <c r="AV1756" i="2"/>
  <c r="BH1756" i="2" s="1"/>
  <c r="BB1756" i="2"/>
  <c r="AS1757" i="2"/>
  <c r="AR1757" i="2"/>
  <c r="BC1756" i="2"/>
  <c r="S1759" i="2"/>
  <c r="AA1759" i="2"/>
  <c r="AK1759" i="2" s="1"/>
  <c r="BA1756" i="2"/>
  <c r="AY1756" i="2"/>
  <c r="AX1756" i="2"/>
  <c r="AT1757" i="2"/>
  <c r="AO1757" i="2"/>
  <c r="AP1757" i="2"/>
  <c r="AM1758" i="2"/>
  <c r="AN1757" i="2"/>
  <c r="AQ1757" i="2"/>
  <c r="BG1757" i="2"/>
  <c r="AZ1756" i="2"/>
  <c r="L1759" i="2"/>
  <c r="N1759" i="2"/>
  <c r="P1759" i="2"/>
  <c r="Q1759" i="2"/>
  <c r="Y1759" i="2" s="1"/>
  <c r="AI1759" i="2" s="1"/>
  <c r="O1759" i="2"/>
  <c r="R1759" i="2"/>
  <c r="Z1759" i="2" s="1"/>
  <c r="AJ1759" i="2" s="1"/>
  <c r="M1759" i="2"/>
  <c r="AG1757" i="2"/>
  <c r="X1758" i="2"/>
  <c r="AH1758" i="2" s="1"/>
  <c r="AG1758" i="2"/>
  <c r="V1758" i="2"/>
  <c r="AF1758" i="2" s="1"/>
  <c r="U1758" i="2"/>
  <c r="AE1758" i="2" s="1"/>
  <c r="AD1758" i="2"/>
  <c r="K1760" i="2"/>
  <c r="BD1757" i="2" l="1"/>
  <c r="AV1757" i="2"/>
  <c r="BH1757" i="2" s="1"/>
  <c r="AB1758" i="2"/>
  <c r="BB1757" i="2"/>
  <c r="AR1758" i="2"/>
  <c r="AS1758" i="2"/>
  <c r="BC1757" i="2"/>
  <c r="S1760" i="2"/>
  <c r="AA1760" i="2"/>
  <c r="AK1760" i="2" s="1"/>
  <c r="BA1757" i="2"/>
  <c r="AY1757" i="2"/>
  <c r="AT1758" i="2"/>
  <c r="AO1758" i="2"/>
  <c r="AP1758" i="2"/>
  <c r="AN1758" i="2"/>
  <c r="AM1759" i="2"/>
  <c r="AQ1758" i="2"/>
  <c r="BG1758" i="2"/>
  <c r="AZ1757" i="2"/>
  <c r="AX1757" i="2"/>
  <c r="L1760" i="2"/>
  <c r="T1760" i="2" s="1"/>
  <c r="N1760" i="2"/>
  <c r="P1760" i="2"/>
  <c r="Q1760" i="2"/>
  <c r="Y1760" i="2" s="1"/>
  <c r="AI1760" i="2" s="1"/>
  <c r="R1760" i="2"/>
  <c r="Z1760" i="2" s="1"/>
  <c r="AJ1760" i="2" s="1"/>
  <c r="O1760" i="2"/>
  <c r="W1760" i="2" s="1"/>
  <c r="M1760" i="2"/>
  <c r="T1759" i="2"/>
  <c r="W1759" i="2"/>
  <c r="AG1759" i="2" s="1"/>
  <c r="X1759" i="2"/>
  <c r="AH1759" i="2" s="1"/>
  <c r="V1759" i="2"/>
  <c r="AF1759" i="2" s="1"/>
  <c r="U1759" i="2"/>
  <c r="AE1759" i="2" s="1"/>
  <c r="K1761" i="2"/>
  <c r="BD1758" i="2" l="1"/>
  <c r="BC1758" i="2"/>
  <c r="AB1759" i="2"/>
  <c r="AV1758" i="2"/>
  <c r="BH1758" i="2" s="1"/>
  <c r="AS1759" i="2"/>
  <c r="AR1759" i="2"/>
  <c r="BB1758" i="2"/>
  <c r="S1761" i="2"/>
  <c r="AA1761" i="2"/>
  <c r="AK1761" i="2" s="1"/>
  <c r="BA1758" i="2"/>
  <c r="AY1758" i="2"/>
  <c r="AZ1758" i="2"/>
  <c r="AX1758" i="2"/>
  <c r="AT1759" i="2"/>
  <c r="AQ1759" i="2"/>
  <c r="AO1759" i="2"/>
  <c r="AP1759" i="2"/>
  <c r="AN1759" i="2"/>
  <c r="AM1760" i="2"/>
  <c r="BG1759" i="2"/>
  <c r="L1761" i="2"/>
  <c r="T1761" i="2" s="1"/>
  <c r="N1761" i="2"/>
  <c r="V1761" i="2" s="1"/>
  <c r="AF1761" i="2" s="1"/>
  <c r="P1761" i="2"/>
  <c r="X1761" i="2" s="1"/>
  <c r="Q1761" i="2"/>
  <c r="Y1761" i="2" s="1"/>
  <c r="AI1761" i="2" s="1"/>
  <c r="O1761" i="2"/>
  <c r="R1761" i="2"/>
  <c r="Z1761" i="2" s="1"/>
  <c r="AJ1761" i="2" s="1"/>
  <c r="M1761" i="2"/>
  <c r="U1761" i="2" s="1"/>
  <c r="AD1760" i="2"/>
  <c r="AD1759" i="2"/>
  <c r="X1760" i="2"/>
  <c r="AH1760" i="2" s="1"/>
  <c r="AG1760" i="2"/>
  <c r="V1760" i="2"/>
  <c r="AF1760" i="2" s="1"/>
  <c r="U1760" i="2"/>
  <c r="AE1760" i="2" s="1"/>
  <c r="K1762" i="2"/>
  <c r="BD1759" i="2" l="1"/>
  <c r="AV1759" i="2"/>
  <c r="BH1759" i="2" s="1"/>
  <c r="AB1760" i="2"/>
  <c r="AS1760" i="2"/>
  <c r="AR1760" i="2"/>
  <c r="BB1759" i="2"/>
  <c r="BC1759" i="2"/>
  <c r="S1762" i="2"/>
  <c r="AA1762" i="2" s="1"/>
  <c r="AK1762" i="2" s="1"/>
  <c r="AZ1759" i="2"/>
  <c r="AY1759" i="2"/>
  <c r="AT1760" i="2"/>
  <c r="AO1760" i="2"/>
  <c r="AP1760" i="2"/>
  <c r="AM1761" i="2"/>
  <c r="AN1760" i="2"/>
  <c r="AQ1760" i="2"/>
  <c r="BG1760" i="2"/>
  <c r="BA1759" i="2"/>
  <c r="AX1759" i="2"/>
  <c r="L1762" i="2"/>
  <c r="T1762" i="2" s="1"/>
  <c r="N1762" i="2"/>
  <c r="P1762" i="2"/>
  <c r="Q1762" i="2"/>
  <c r="Y1762" i="2" s="1"/>
  <c r="AI1762" i="2" s="1"/>
  <c r="O1762" i="2"/>
  <c r="W1762" i="2" s="1"/>
  <c r="R1762" i="2"/>
  <c r="Z1762" i="2" s="1"/>
  <c r="AJ1762" i="2" s="1"/>
  <c r="M1762" i="2"/>
  <c r="AH1761" i="2"/>
  <c r="AE1761" i="2"/>
  <c r="W1761" i="2"/>
  <c r="AB1761" i="2" s="1"/>
  <c r="AD1761" i="2"/>
  <c r="K1763" i="2"/>
  <c r="AV1760" i="2" l="1"/>
  <c r="BH1760" i="2" s="1"/>
  <c r="AR1761" i="2"/>
  <c r="AS1761" i="2"/>
  <c r="BD1760" i="2"/>
  <c r="BB1760" i="2"/>
  <c r="BC1760" i="2"/>
  <c r="S1763" i="2"/>
  <c r="AA1763" i="2"/>
  <c r="AK1763" i="2" s="1"/>
  <c r="BA1760" i="2"/>
  <c r="AY1760" i="2"/>
  <c r="AZ1760" i="2"/>
  <c r="AX1760" i="2"/>
  <c r="AT1761" i="2"/>
  <c r="AQ1761" i="2"/>
  <c r="AM1762" i="2"/>
  <c r="AO1761" i="2"/>
  <c r="AP1761" i="2"/>
  <c r="AN1761" i="2"/>
  <c r="BG1761" i="2"/>
  <c r="L1763" i="2"/>
  <c r="N1763" i="2"/>
  <c r="P1763" i="2"/>
  <c r="Q1763" i="2"/>
  <c r="Y1763" i="2" s="1"/>
  <c r="AI1763" i="2" s="1"/>
  <c r="O1763" i="2"/>
  <c r="R1763" i="2"/>
  <c r="Z1763" i="2" s="1"/>
  <c r="AJ1763" i="2" s="1"/>
  <c r="M1763" i="2"/>
  <c r="AG1761" i="2"/>
  <c r="X1762" i="2"/>
  <c r="AH1762" i="2" s="1"/>
  <c r="AG1762" i="2"/>
  <c r="V1762" i="2"/>
  <c r="AF1762" i="2" s="1"/>
  <c r="U1762" i="2"/>
  <c r="AE1762" i="2" s="1"/>
  <c r="AD1762" i="2"/>
  <c r="K1764" i="2"/>
  <c r="AV1761" i="2" l="1"/>
  <c r="BH1761" i="2" s="1"/>
  <c r="AB1762" i="2"/>
  <c r="AS1762" i="2"/>
  <c r="AR1762" i="2"/>
  <c r="BC1761" i="2"/>
  <c r="BD1761" i="2"/>
  <c r="BB1761" i="2"/>
  <c r="S1764" i="2"/>
  <c r="AA1764" i="2"/>
  <c r="AK1764" i="2" s="1"/>
  <c r="AY1761" i="2"/>
  <c r="AT1762" i="2"/>
  <c r="BD1762" i="2" s="1"/>
  <c r="AO1762" i="2"/>
  <c r="AP1762" i="2"/>
  <c r="AM1763" i="2"/>
  <c r="AN1762" i="2"/>
  <c r="AQ1762" i="2"/>
  <c r="BG1762" i="2"/>
  <c r="AX1761" i="2"/>
  <c r="BA1761" i="2"/>
  <c r="AZ1761" i="2"/>
  <c r="L1764" i="2"/>
  <c r="T1764" i="2" s="1"/>
  <c r="N1764" i="2"/>
  <c r="V1764" i="2" s="1"/>
  <c r="AF1764" i="2" s="1"/>
  <c r="P1764" i="2"/>
  <c r="X1764" i="2" s="1"/>
  <c r="Q1764" i="2"/>
  <c r="Y1764" i="2" s="1"/>
  <c r="AI1764" i="2" s="1"/>
  <c r="R1764" i="2"/>
  <c r="Z1764" i="2" s="1"/>
  <c r="AJ1764" i="2" s="1"/>
  <c r="O1764" i="2"/>
  <c r="M1764" i="2"/>
  <c r="T1763" i="2"/>
  <c r="W1763" i="2"/>
  <c r="AG1763" i="2" s="1"/>
  <c r="X1763" i="2"/>
  <c r="AH1763" i="2" s="1"/>
  <c r="V1763" i="2"/>
  <c r="AF1763" i="2" s="1"/>
  <c r="U1763" i="2"/>
  <c r="AE1763" i="2" s="1"/>
  <c r="K1765" i="2"/>
  <c r="AV1762" i="2" l="1"/>
  <c r="BH1762" i="2" s="1"/>
  <c r="AB1763" i="2"/>
  <c r="BB1762" i="2"/>
  <c r="AS1763" i="2"/>
  <c r="AR1763" i="2"/>
  <c r="BC1762" i="2"/>
  <c r="S1765" i="2"/>
  <c r="AA1765" i="2"/>
  <c r="AK1765" i="2" s="1"/>
  <c r="BA1762" i="2"/>
  <c r="AY1762" i="2"/>
  <c r="AT1763" i="2"/>
  <c r="AO1763" i="2"/>
  <c r="AP1763" i="2"/>
  <c r="AM1764" i="2"/>
  <c r="AN1763" i="2"/>
  <c r="AQ1763" i="2"/>
  <c r="BG1763" i="2"/>
  <c r="AZ1762" i="2"/>
  <c r="AX1762" i="2"/>
  <c r="L1765" i="2"/>
  <c r="T1765" i="2" s="1"/>
  <c r="N1765" i="2"/>
  <c r="V1765" i="2" s="1"/>
  <c r="AF1765" i="2" s="1"/>
  <c r="P1765" i="2"/>
  <c r="Q1765" i="2"/>
  <c r="Y1765" i="2" s="1"/>
  <c r="AI1765" i="2" s="1"/>
  <c r="R1765" i="2"/>
  <c r="Z1765" i="2" s="1"/>
  <c r="AJ1765" i="2" s="1"/>
  <c r="O1765" i="2"/>
  <c r="M1765" i="2"/>
  <c r="AD1763" i="2"/>
  <c r="AD1764" i="2"/>
  <c r="W1764" i="2"/>
  <c r="AG1764" i="2" s="1"/>
  <c r="AH1764" i="2"/>
  <c r="U1764" i="2"/>
  <c r="AE1764" i="2" s="1"/>
  <c r="K1766" i="2"/>
  <c r="BB1763" i="2" l="1"/>
  <c r="BD1763" i="2"/>
  <c r="BC1763" i="2"/>
  <c r="AV1763" i="2"/>
  <c r="BH1763" i="2" s="1"/>
  <c r="AB1764" i="2"/>
  <c r="AS1764" i="2"/>
  <c r="AR1764" i="2"/>
  <c r="S1766" i="2"/>
  <c r="AA1766" i="2"/>
  <c r="AK1766" i="2" s="1"/>
  <c r="AY1763" i="2"/>
  <c r="BA1763" i="2"/>
  <c r="AT1764" i="2"/>
  <c r="AQ1764" i="2"/>
  <c r="AO1764" i="2"/>
  <c r="AP1764" i="2"/>
  <c r="AM1765" i="2"/>
  <c r="AN1764" i="2"/>
  <c r="BG1764" i="2"/>
  <c r="AZ1763" i="2"/>
  <c r="AX1763" i="2"/>
  <c r="L1766" i="2"/>
  <c r="T1766" i="2" s="1"/>
  <c r="N1766" i="2"/>
  <c r="P1766" i="2"/>
  <c r="X1766" i="2" s="1"/>
  <c r="AH1766" i="2" s="1"/>
  <c r="Q1766" i="2"/>
  <c r="Y1766" i="2" s="1"/>
  <c r="AI1766" i="2" s="1"/>
  <c r="O1766" i="2"/>
  <c r="R1766" i="2"/>
  <c r="Z1766" i="2" s="1"/>
  <c r="AJ1766" i="2" s="1"/>
  <c r="M1766" i="2"/>
  <c r="U1766" i="2" s="1"/>
  <c r="X1765" i="2"/>
  <c r="AH1765" i="2" s="1"/>
  <c r="U1765" i="2"/>
  <c r="AE1765" i="2" s="1"/>
  <c r="W1765" i="2"/>
  <c r="AG1765" i="2" s="1"/>
  <c r="AD1765" i="2"/>
  <c r="K1767" i="2"/>
  <c r="AV1764" i="2" l="1"/>
  <c r="BH1764" i="2" s="1"/>
  <c r="AB1765" i="2"/>
  <c r="AS1765" i="2"/>
  <c r="AR1765" i="2"/>
  <c r="BD1764" i="2"/>
  <c r="BB1764" i="2"/>
  <c r="BC1764" i="2"/>
  <c r="S1767" i="2"/>
  <c r="AA1767" i="2"/>
  <c r="AK1767" i="2"/>
  <c r="AY1764" i="2"/>
  <c r="AZ1764" i="2"/>
  <c r="AX1764" i="2"/>
  <c r="BA1764" i="2"/>
  <c r="AT1765" i="2"/>
  <c r="AO1765" i="2"/>
  <c r="AP1765" i="2"/>
  <c r="AN1765" i="2"/>
  <c r="AQ1765" i="2"/>
  <c r="AM1766" i="2"/>
  <c r="BG1765" i="2"/>
  <c r="L1767" i="2"/>
  <c r="T1767" i="2" s="1"/>
  <c r="N1767" i="2"/>
  <c r="P1767" i="2"/>
  <c r="Q1767" i="2"/>
  <c r="Y1767" i="2" s="1"/>
  <c r="AI1767" i="2" s="1"/>
  <c r="O1767" i="2"/>
  <c r="W1767" i="2" s="1"/>
  <c r="R1767" i="2"/>
  <c r="Z1767" i="2" s="1"/>
  <c r="AJ1767" i="2" s="1"/>
  <c r="M1767" i="2"/>
  <c r="V1766" i="2"/>
  <c r="AF1766" i="2" s="1"/>
  <c r="AE1766" i="2"/>
  <c r="W1766" i="2"/>
  <c r="AG1766" i="2" s="1"/>
  <c r="AD1766" i="2"/>
  <c r="K1768" i="2"/>
  <c r="BD1765" i="2" l="1"/>
  <c r="AV1765" i="2"/>
  <c r="BH1765" i="2" s="1"/>
  <c r="AB1766" i="2"/>
  <c r="AS1766" i="2"/>
  <c r="AR1766" i="2"/>
  <c r="BB1765" i="2"/>
  <c r="BC1765" i="2"/>
  <c r="S1768" i="2"/>
  <c r="AA1768" i="2"/>
  <c r="AK1768" i="2"/>
  <c r="AZ1765" i="2"/>
  <c r="AT1766" i="2"/>
  <c r="AQ1766" i="2"/>
  <c r="AO1766" i="2"/>
  <c r="AP1766" i="2"/>
  <c r="AM1767" i="2"/>
  <c r="AN1766" i="2"/>
  <c r="BG1766" i="2"/>
  <c r="AY1765" i="2"/>
  <c r="BA1765" i="2"/>
  <c r="AX1765" i="2"/>
  <c r="L1768" i="2"/>
  <c r="T1768" i="2" s="1"/>
  <c r="N1768" i="2"/>
  <c r="P1768" i="2"/>
  <c r="X1768" i="2" s="1"/>
  <c r="Q1768" i="2"/>
  <c r="Y1768" i="2" s="1"/>
  <c r="AI1768" i="2" s="1"/>
  <c r="R1768" i="2"/>
  <c r="Z1768" i="2" s="1"/>
  <c r="AJ1768" i="2" s="1"/>
  <c r="O1768" i="2"/>
  <c r="W1768" i="2" s="1"/>
  <c r="AG1768" i="2" s="1"/>
  <c r="M1768" i="2"/>
  <c r="AG1767" i="2"/>
  <c r="AD1767" i="2"/>
  <c r="X1767" i="2"/>
  <c r="AH1767" i="2" s="1"/>
  <c r="V1767" i="2"/>
  <c r="AF1767" i="2" s="1"/>
  <c r="U1767" i="2"/>
  <c r="AE1767" i="2" s="1"/>
  <c r="K1769" i="2"/>
  <c r="BD1766" i="2" l="1"/>
  <c r="AV1766" i="2"/>
  <c r="BH1766" i="2" s="1"/>
  <c r="AB1767" i="2"/>
  <c r="AS1767" i="2"/>
  <c r="AR1767" i="2"/>
  <c r="BB1766" i="2"/>
  <c r="BC1766" i="2"/>
  <c r="S1769" i="2"/>
  <c r="AA1769" i="2"/>
  <c r="AK1769" i="2" s="1"/>
  <c r="AX1766" i="2"/>
  <c r="BA1766" i="2"/>
  <c r="AT1767" i="2"/>
  <c r="AQ1767" i="2"/>
  <c r="AM1768" i="2"/>
  <c r="AO1767" i="2"/>
  <c r="AP1767" i="2"/>
  <c r="AN1767" i="2"/>
  <c r="BG1767" i="2"/>
  <c r="AZ1766" i="2"/>
  <c r="AY1766" i="2"/>
  <c r="L1769" i="2"/>
  <c r="T1769" i="2" s="1"/>
  <c r="N1769" i="2"/>
  <c r="P1769" i="2"/>
  <c r="Q1769" i="2"/>
  <c r="Y1769" i="2" s="1"/>
  <c r="AI1769" i="2" s="1"/>
  <c r="O1769" i="2"/>
  <c r="W1769" i="2" s="1"/>
  <c r="AG1769" i="2" s="1"/>
  <c r="R1769" i="2"/>
  <c r="Z1769" i="2" s="1"/>
  <c r="AJ1769" i="2" s="1"/>
  <c r="M1769" i="2"/>
  <c r="AD1768" i="2"/>
  <c r="AH1768" i="2"/>
  <c r="V1768" i="2"/>
  <c r="AF1768" i="2" s="1"/>
  <c r="U1768" i="2"/>
  <c r="AE1768" i="2" s="1"/>
  <c r="K1770" i="2"/>
  <c r="BD1767" i="2" l="1"/>
  <c r="AV1767" i="2"/>
  <c r="BH1767" i="2" s="1"/>
  <c r="AB1768" i="2"/>
  <c r="BB1767" i="2"/>
  <c r="AR1768" i="2"/>
  <c r="AS1768" i="2"/>
  <c r="BC1767" i="2"/>
  <c r="S1770" i="2"/>
  <c r="AA1770" i="2" s="1"/>
  <c r="AK1770" i="2" s="1"/>
  <c r="AZ1767" i="2"/>
  <c r="AY1767" i="2"/>
  <c r="AT1768" i="2"/>
  <c r="AQ1768" i="2"/>
  <c r="AO1768" i="2"/>
  <c r="AP1768" i="2"/>
  <c r="AM1769" i="2"/>
  <c r="AN1768" i="2"/>
  <c r="BG1768" i="2"/>
  <c r="AX1767" i="2"/>
  <c r="BA1767" i="2"/>
  <c r="L1770" i="2"/>
  <c r="T1770" i="2" s="1"/>
  <c r="N1770" i="2"/>
  <c r="V1770" i="2" s="1"/>
  <c r="AF1770" i="2" s="1"/>
  <c r="P1770" i="2"/>
  <c r="Q1770" i="2"/>
  <c r="Y1770" i="2" s="1"/>
  <c r="AI1770" i="2" s="1"/>
  <c r="O1770" i="2"/>
  <c r="R1770" i="2"/>
  <c r="Z1770" i="2" s="1"/>
  <c r="AJ1770" i="2" s="1"/>
  <c r="M1770" i="2"/>
  <c r="U1770" i="2" s="1"/>
  <c r="X1769" i="2"/>
  <c r="AH1769" i="2" s="1"/>
  <c r="V1769" i="2"/>
  <c r="AF1769" i="2" s="1"/>
  <c r="U1769" i="2"/>
  <c r="AE1769" i="2" s="1"/>
  <c r="AD1769" i="2"/>
  <c r="K1771" i="2"/>
  <c r="AV1768" i="2" l="1"/>
  <c r="BH1768" i="2" s="1"/>
  <c r="AB1769" i="2"/>
  <c r="AS1769" i="2"/>
  <c r="AR1769" i="2"/>
  <c r="BD1768" i="2"/>
  <c r="BC1768" i="2"/>
  <c r="BB1768" i="2"/>
  <c r="S1771" i="2"/>
  <c r="AA1771" i="2" s="1"/>
  <c r="AK1771" i="2" s="1"/>
  <c r="AY1768" i="2"/>
  <c r="AZ1768" i="2"/>
  <c r="BA1768" i="2"/>
  <c r="AX1768" i="2"/>
  <c r="AT1769" i="2"/>
  <c r="AQ1769" i="2"/>
  <c r="AO1769" i="2"/>
  <c r="AP1769" i="2"/>
  <c r="AM1770" i="2"/>
  <c r="AN1769" i="2"/>
  <c r="BG1769" i="2"/>
  <c r="L1771" i="2"/>
  <c r="N1771" i="2"/>
  <c r="P1771" i="2"/>
  <c r="Q1771" i="2"/>
  <c r="Y1771" i="2" s="1"/>
  <c r="AI1771" i="2" s="1"/>
  <c r="O1771" i="2"/>
  <c r="R1771" i="2"/>
  <c r="Z1771" i="2" s="1"/>
  <c r="AJ1771" i="2" s="1"/>
  <c r="M1771" i="2"/>
  <c r="AE1770" i="2"/>
  <c r="X1770" i="2"/>
  <c r="AH1770" i="2" s="1"/>
  <c r="W1770" i="2"/>
  <c r="AG1770" i="2" s="1"/>
  <c r="AD1770" i="2"/>
  <c r="K1772" i="2"/>
  <c r="AV1769" i="2" l="1"/>
  <c r="BH1769" i="2" s="1"/>
  <c r="AB1770" i="2"/>
  <c r="AR1770" i="2"/>
  <c r="AS1770" i="2"/>
  <c r="BB1769" i="2"/>
  <c r="BD1769" i="2"/>
  <c r="BC1769" i="2"/>
  <c r="S1772" i="2"/>
  <c r="AA1772" i="2"/>
  <c r="AK1772" i="2" s="1"/>
  <c r="AZ1769" i="2"/>
  <c r="AY1769" i="2"/>
  <c r="AX1769" i="2"/>
  <c r="BA1769" i="2"/>
  <c r="AT1770" i="2"/>
  <c r="AN1770" i="2"/>
  <c r="AQ1770" i="2"/>
  <c r="AO1770" i="2"/>
  <c r="AP1770" i="2"/>
  <c r="AM1771" i="2"/>
  <c r="BG1770" i="2"/>
  <c r="L1772" i="2"/>
  <c r="T1772" i="2" s="1"/>
  <c r="N1772" i="2"/>
  <c r="P1772" i="2"/>
  <c r="Q1772" i="2"/>
  <c r="Y1772" i="2" s="1"/>
  <c r="AI1772" i="2" s="1"/>
  <c r="R1772" i="2"/>
  <c r="Z1772" i="2" s="1"/>
  <c r="AJ1772" i="2" s="1"/>
  <c r="O1772" i="2"/>
  <c r="M1772" i="2"/>
  <c r="T1771" i="2"/>
  <c r="W1771" i="2"/>
  <c r="AG1771" i="2" s="1"/>
  <c r="X1771" i="2"/>
  <c r="AH1771" i="2" s="1"/>
  <c r="V1771" i="2"/>
  <c r="U1771" i="2"/>
  <c r="AE1771" i="2" s="1"/>
  <c r="K1773" i="2"/>
  <c r="BD1770" i="2" l="1"/>
  <c r="AV1770" i="2"/>
  <c r="BH1770" i="2" s="1"/>
  <c r="AB1771" i="2"/>
  <c r="BC1770" i="2"/>
  <c r="AS1771" i="2"/>
  <c r="AR1771" i="2"/>
  <c r="BB1770" i="2"/>
  <c r="S1773" i="2"/>
  <c r="AA1773" i="2"/>
  <c r="AK1773" i="2" s="1"/>
  <c r="BA1770" i="2"/>
  <c r="AZ1770" i="2"/>
  <c r="AT1771" i="2"/>
  <c r="AM1772" i="2"/>
  <c r="AN1771" i="2"/>
  <c r="AQ1771" i="2"/>
  <c r="AO1771" i="2"/>
  <c r="AP1771" i="2"/>
  <c r="BG1771" i="2"/>
  <c r="AX1770" i="2"/>
  <c r="AY1770" i="2"/>
  <c r="L1773" i="2"/>
  <c r="T1773" i="2" s="1"/>
  <c r="N1773" i="2"/>
  <c r="V1773" i="2" s="1"/>
  <c r="AF1773" i="2" s="1"/>
  <c r="P1773" i="2"/>
  <c r="Q1773" i="2"/>
  <c r="Y1773" i="2" s="1"/>
  <c r="AI1773" i="2" s="1"/>
  <c r="R1773" i="2"/>
  <c r="Z1773" i="2" s="1"/>
  <c r="AJ1773" i="2" s="1"/>
  <c r="O1773" i="2"/>
  <c r="M1773" i="2"/>
  <c r="AD1771" i="2"/>
  <c r="X1772" i="2"/>
  <c r="AH1772" i="2" s="1"/>
  <c r="W1772" i="2"/>
  <c r="AG1772" i="2" s="1"/>
  <c r="AF1771" i="2"/>
  <c r="V1772" i="2"/>
  <c r="AF1772" i="2" s="1"/>
  <c r="U1772" i="2"/>
  <c r="AE1772" i="2" s="1"/>
  <c r="AD1772" i="2"/>
  <c r="K1774" i="2"/>
  <c r="AV1771" i="2" l="1"/>
  <c r="BH1771" i="2" s="1"/>
  <c r="AB1772" i="2"/>
  <c r="AR1772" i="2"/>
  <c r="AS1772" i="2"/>
  <c r="BD1771" i="2"/>
  <c r="BB1771" i="2"/>
  <c r="BC1771" i="2"/>
  <c r="S1774" i="2"/>
  <c r="AA1774" i="2"/>
  <c r="AK1774" i="2" s="1"/>
  <c r="AZ1771" i="2"/>
  <c r="AY1771" i="2"/>
  <c r="AT1772" i="2"/>
  <c r="AQ1772" i="2"/>
  <c r="AO1772" i="2"/>
  <c r="AP1772" i="2"/>
  <c r="AM1773" i="2"/>
  <c r="AN1772" i="2"/>
  <c r="BG1772" i="2"/>
  <c r="BA1771" i="2"/>
  <c r="AX1771" i="2"/>
  <c r="L1774" i="2"/>
  <c r="T1774" i="2" s="1"/>
  <c r="N1774" i="2"/>
  <c r="P1774" i="2"/>
  <c r="Q1774" i="2"/>
  <c r="Y1774" i="2" s="1"/>
  <c r="AI1774" i="2" s="1"/>
  <c r="O1774" i="2"/>
  <c r="W1774" i="2" s="1"/>
  <c r="AG1774" i="2" s="1"/>
  <c r="R1774" i="2"/>
  <c r="Z1774" i="2" s="1"/>
  <c r="AJ1774" i="2" s="1"/>
  <c r="M1774" i="2"/>
  <c r="U1774" i="2" s="1"/>
  <c r="AD1773" i="2"/>
  <c r="W1773" i="2"/>
  <c r="AG1773" i="2" s="1"/>
  <c r="X1773" i="2"/>
  <c r="AH1773" i="2" s="1"/>
  <c r="U1773" i="2"/>
  <c r="AE1773" i="2" s="1"/>
  <c r="K1775" i="2"/>
  <c r="BD1772" i="2" l="1"/>
  <c r="AV1772" i="2"/>
  <c r="BH1772" i="2" s="1"/>
  <c r="AB1773" i="2"/>
  <c r="AS1773" i="2"/>
  <c r="AR1773" i="2"/>
  <c r="BC1772" i="2"/>
  <c r="BB1772" i="2"/>
  <c r="S1775" i="2"/>
  <c r="AA1775" i="2"/>
  <c r="AK1775" i="2" s="1"/>
  <c r="AY1772" i="2"/>
  <c r="BA1772" i="2"/>
  <c r="AZ1772" i="2"/>
  <c r="AX1772" i="2"/>
  <c r="AT1773" i="2"/>
  <c r="AO1773" i="2"/>
  <c r="AP1773" i="2"/>
  <c r="AM1774" i="2"/>
  <c r="AN1773" i="2"/>
  <c r="AQ1773" i="2"/>
  <c r="BG1773" i="2"/>
  <c r="L1775" i="2"/>
  <c r="T1775" i="2" s="1"/>
  <c r="N1775" i="2"/>
  <c r="V1775" i="2" s="1"/>
  <c r="AF1775" i="2" s="1"/>
  <c r="P1775" i="2"/>
  <c r="Q1775" i="2"/>
  <c r="Y1775" i="2" s="1"/>
  <c r="AI1775" i="2" s="1"/>
  <c r="O1775" i="2"/>
  <c r="R1775" i="2"/>
  <c r="Z1775" i="2" s="1"/>
  <c r="AJ1775" i="2" s="1"/>
  <c r="M1775" i="2"/>
  <c r="AD1774" i="2"/>
  <c r="V1774" i="2"/>
  <c r="AF1774" i="2" s="1"/>
  <c r="AE1774" i="2"/>
  <c r="X1774" i="2"/>
  <c r="AH1774" i="2" s="1"/>
  <c r="K1776" i="2"/>
  <c r="AV1773" i="2" l="1"/>
  <c r="BH1773" i="2" s="1"/>
  <c r="AB1774" i="2"/>
  <c r="AS1774" i="2"/>
  <c r="AR1774" i="2"/>
  <c r="BB1773" i="2"/>
  <c r="BD1773" i="2"/>
  <c r="BC1773" i="2"/>
  <c r="S1776" i="2"/>
  <c r="AA1776" i="2"/>
  <c r="AK1776" i="2" s="1"/>
  <c r="BA1773" i="2"/>
  <c r="AY1773" i="2"/>
  <c r="AZ1773" i="2"/>
  <c r="AT1774" i="2"/>
  <c r="AQ1774" i="2"/>
  <c r="AO1774" i="2"/>
  <c r="AP1774" i="2"/>
  <c r="AM1775" i="2"/>
  <c r="AN1774" i="2"/>
  <c r="BG1774" i="2"/>
  <c r="AX1773" i="2"/>
  <c r="L1776" i="2"/>
  <c r="T1776" i="2" s="1"/>
  <c r="N1776" i="2"/>
  <c r="P1776" i="2"/>
  <c r="Q1776" i="2"/>
  <c r="Y1776" i="2" s="1"/>
  <c r="AI1776" i="2" s="1"/>
  <c r="R1776" i="2"/>
  <c r="Z1776" i="2" s="1"/>
  <c r="AJ1776" i="2" s="1"/>
  <c r="O1776" i="2"/>
  <c r="M1776" i="2"/>
  <c r="U1776" i="2" s="1"/>
  <c r="X1775" i="2"/>
  <c r="U1775" i="2"/>
  <c r="AE1775" i="2" s="1"/>
  <c r="W1775" i="2"/>
  <c r="AG1775" i="2" s="1"/>
  <c r="AD1775" i="2"/>
  <c r="K1777" i="2"/>
  <c r="BD1774" i="2" l="1"/>
  <c r="AV1774" i="2"/>
  <c r="BH1774" i="2" s="1"/>
  <c r="AB1775" i="2"/>
  <c r="AR1775" i="2"/>
  <c r="AS1775" i="2"/>
  <c r="BB1774" i="2"/>
  <c r="BC1774" i="2"/>
  <c r="S1777" i="2"/>
  <c r="AA1777" i="2"/>
  <c r="AK1777" i="2" s="1"/>
  <c r="AY1774" i="2"/>
  <c r="BA1774" i="2"/>
  <c r="AZ1774" i="2"/>
  <c r="AX1774" i="2"/>
  <c r="AT1775" i="2"/>
  <c r="AQ1775" i="2"/>
  <c r="AM1776" i="2"/>
  <c r="AO1775" i="2"/>
  <c r="AP1775" i="2"/>
  <c r="AN1775" i="2"/>
  <c r="BG1775" i="2"/>
  <c r="L1777" i="2"/>
  <c r="T1777" i="2" s="1"/>
  <c r="N1777" i="2"/>
  <c r="P1777" i="2"/>
  <c r="Q1777" i="2"/>
  <c r="Y1777" i="2" s="1"/>
  <c r="AI1777" i="2" s="1"/>
  <c r="O1777" i="2"/>
  <c r="W1777" i="2" s="1"/>
  <c r="R1777" i="2"/>
  <c r="Z1777" i="2" s="1"/>
  <c r="AJ1777" i="2" s="1"/>
  <c r="M1777" i="2"/>
  <c r="V1776" i="2"/>
  <c r="AH1775" i="2"/>
  <c r="AE1776" i="2"/>
  <c r="X1776" i="2"/>
  <c r="AH1776" i="2" s="1"/>
  <c r="W1776" i="2"/>
  <c r="AG1776" i="2" s="1"/>
  <c r="AD1776" i="2"/>
  <c r="K1778" i="2"/>
  <c r="AB1776" i="2" l="1"/>
  <c r="AV1775" i="2"/>
  <c r="BH1775" i="2" s="1"/>
  <c r="AS1776" i="2"/>
  <c r="AR1776" i="2"/>
  <c r="BC1775" i="2"/>
  <c r="BD1775" i="2"/>
  <c r="BB1775" i="2"/>
  <c r="S1778" i="2"/>
  <c r="AA1778" i="2" s="1"/>
  <c r="AK1778" i="2" s="1"/>
  <c r="AY1775" i="2"/>
  <c r="BA1775" i="2"/>
  <c r="AT1776" i="2"/>
  <c r="AQ1776" i="2"/>
  <c r="AO1776" i="2"/>
  <c r="AP1776" i="2"/>
  <c r="AM1777" i="2"/>
  <c r="AN1776" i="2"/>
  <c r="BG1776" i="2"/>
  <c r="AX1775" i="2"/>
  <c r="AZ1775" i="2"/>
  <c r="L1778" i="2"/>
  <c r="N1778" i="2"/>
  <c r="P1778" i="2"/>
  <c r="Q1778" i="2"/>
  <c r="Y1778" i="2" s="1"/>
  <c r="AI1778" i="2" s="1"/>
  <c r="O1778" i="2"/>
  <c r="W1778" i="2" s="1"/>
  <c r="R1778" i="2"/>
  <c r="Z1778" i="2" s="1"/>
  <c r="AJ1778" i="2" s="1"/>
  <c r="M1778" i="2"/>
  <c r="AF1776" i="2"/>
  <c r="AG1777" i="2"/>
  <c r="AD1777" i="2"/>
  <c r="X1777" i="2"/>
  <c r="AH1777" i="2" s="1"/>
  <c r="V1777" i="2"/>
  <c r="AF1777" i="2" s="1"/>
  <c r="U1777" i="2"/>
  <c r="AE1777" i="2" s="1"/>
  <c r="K1779" i="2"/>
  <c r="BD1776" i="2" l="1"/>
  <c r="AV1776" i="2"/>
  <c r="BH1776" i="2" s="1"/>
  <c r="AB1777" i="2"/>
  <c r="AS1777" i="2"/>
  <c r="AR1777" i="2"/>
  <c r="BB1776" i="2"/>
  <c r="BC1776" i="2"/>
  <c r="S1779" i="2"/>
  <c r="AA1779" i="2" s="1"/>
  <c r="AK1779" i="2" s="1"/>
  <c r="AY1776" i="2"/>
  <c r="AZ1776" i="2"/>
  <c r="AX1776" i="2"/>
  <c r="BA1776" i="2"/>
  <c r="AT1777" i="2"/>
  <c r="AO1777" i="2"/>
  <c r="AP1777" i="2"/>
  <c r="AM1778" i="2"/>
  <c r="AN1777" i="2"/>
  <c r="AQ1777" i="2"/>
  <c r="BG1777" i="2"/>
  <c r="L1779" i="2"/>
  <c r="T1779" i="2" s="1"/>
  <c r="N1779" i="2"/>
  <c r="V1779" i="2" s="1"/>
  <c r="AF1779" i="2" s="1"/>
  <c r="P1779" i="2"/>
  <c r="Q1779" i="2"/>
  <c r="Y1779" i="2" s="1"/>
  <c r="AI1779" i="2" s="1"/>
  <c r="O1779" i="2"/>
  <c r="R1779" i="2"/>
  <c r="Z1779" i="2" s="1"/>
  <c r="AJ1779" i="2" s="1"/>
  <c r="M1779" i="2"/>
  <c r="X1778" i="2"/>
  <c r="AH1778" i="2" s="1"/>
  <c r="AG1778" i="2"/>
  <c r="T1778" i="2"/>
  <c r="V1778" i="2"/>
  <c r="AF1778" i="2" s="1"/>
  <c r="U1778" i="2"/>
  <c r="AE1778" i="2" s="1"/>
  <c r="K1780" i="2"/>
  <c r="BD1777" i="2" l="1"/>
  <c r="AB1778" i="2"/>
  <c r="AV1777" i="2"/>
  <c r="BH1777" i="2" s="1"/>
  <c r="AS1778" i="2"/>
  <c r="AR1778" i="2"/>
  <c r="BB1777" i="2"/>
  <c r="BC1777" i="2"/>
  <c r="S1780" i="2"/>
  <c r="AA1780" i="2" s="1"/>
  <c r="AK1780" i="2" s="1"/>
  <c r="AY1777" i="2"/>
  <c r="AZ1777" i="2"/>
  <c r="BA1777" i="2"/>
  <c r="AX1777" i="2"/>
  <c r="AT1778" i="2"/>
  <c r="AO1778" i="2"/>
  <c r="AP1778" i="2"/>
  <c r="AM1779" i="2"/>
  <c r="AN1778" i="2"/>
  <c r="AQ1778" i="2"/>
  <c r="BG1778" i="2"/>
  <c r="L1780" i="2"/>
  <c r="T1780" i="2" s="1"/>
  <c r="N1780" i="2"/>
  <c r="P1780" i="2"/>
  <c r="Q1780" i="2"/>
  <c r="Y1780" i="2" s="1"/>
  <c r="AI1780" i="2" s="1"/>
  <c r="R1780" i="2"/>
  <c r="Z1780" i="2" s="1"/>
  <c r="AJ1780" i="2" s="1"/>
  <c r="O1780" i="2"/>
  <c r="M1780" i="2"/>
  <c r="U1780" i="2" s="1"/>
  <c r="AD1778" i="2"/>
  <c r="X1779" i="2"/>
  <c r="U1779" i="2"/>
  <c r="AE1779" i="2" s="1"/>
  <c r="W1779" i="2"/>
  <c r="AG1779" i="2" s="1"/>
  <c r="AD1779" i="2"/>
  <c r="K1781" i="2"/>
  <c r="BD1778" i="2" l="1"/>
  <c r="AV1778" i="2"/>
  <c r="BH1778" i="2" s="1"/>
  <c r="AB1779" i="2"/>
  <c r="AS1779" i="2"/>
  <c r="AR1779" i="2"/>
  <c r="BB1778" i="2"/>
  <c r="BC1778" i="2"/>
  <c r="S1781" i="2"/>
  <c r="AA1781" i="2" s="1"/>
  <c r="AK1781" i="2" s="1"/>
  <c r="AZ1778" i="2"/>
  <c r="BA1778" i="2"/>
  <c r="AY1778" i="2"/>
  <c r="AT1779" i="2"/>
  <c r="BD1779" i="2" s="1"/>
  <c r="AO1779" i="2"/>
  <c r="AP1779" i="2"/>
  <c r="AM1780" i="2"/>
  <c r="AQ1779" i="2"/>
  <c r="AN1779" i="2"/>
  <c r="BG1779" i="2"/>
  <c r="AX1778" i="2"/>
  <c r="L1781" i="2"/>
  <c r="T1781" i="2" s="1"/>
  <c r="N1781" i="2"/>
  <c r="P1781" i="2"/>
  <c r="Q1781" i="2"/>
  <c r="Y1781" i="2" s="1"/>
  <c r="AI1781" i="2" s="1"/>
  <c r="R1781" i="2"/>
  <c r="Z1781" i="2" s="1"/>
  <c r="AJ1781" i="2" s="1"/>
  <c r="O1781" i="2"/>
  <c r="W1781" i="2" s="1"/>
  <c r="M1781" i="2"/>
  <c r="V1780" i="2"/>
  <c r="AH1779" i="2"/>
  <c r="AE1780" i="2"/>
  <c r="X1780" i="2"/>
  <c r="AH1780" i="2" s="1"/>
  <c r="W1780" i="2"/>
  <c r="AG1780" i="2" s="1"/>
  <c r="AD1780" i="2"/>
  <c r="K1782" i="2"/>
  <c r="BB1779" i="2" l="1"/>
  <c r="AB1780" i="2"/>
  <c r="AV1779" i="2"/>
  <c r="BH1779" i="2" s="1"/>
  <c r="AS1780" i="2"/>
  <c r="AR1780" i="2"/>
  <c r="BC1779" i="2"/>
  <c r="S1782" i="2"/>
  <c r="AA1782" i="2" s="1"/>
  <c r="AK1782" i="2" s="1"/>
  <c r="BA1779" i="2"/>
  <c r="AY1779" i="2"/>
  <c r="AZ1779" i="2"/>
  <c r="AX1779" i="2"/>
  <c r="AT1780" i="2"/>
  <c r="AQ1780" i="2"/>
  <c r="AM1781" i="2"/>
  <c r="AO1780" i="2"/>
  <c r="AP1780" i="2"/>
  <c r="AN1780" i="2"/>
  <c r="BG1780" i="2"/>
  <c r="L1782" i="2"/>
  <c r="N1782" i="2"/>
  <c r="P1782" i="2"/>
  <c r="Q1782" i="2"/>
  <c r="Y1782" i="2" s="1"/>
  <c r="AI1782" i="2" s="1"/>
  <c r="O1782" i="2"/>
  <c r="W1782" i="2" s="1"/>
  <c r="R1782" i="2"/>
  <c r="Z1782" i="2" s="1"/>
  <c r="AJ1782" i="2" s="1"/>
  <c r="M1782" i="2"/>
  <c r="AF1780" i="2"/>
  <c r="AG1781" i="2"/>
  <c r="AD1781" i="2"/>
  <c r="X1781" i="2"/>
  <c r="AH1781" i="2" s="1"/>
  <c r="V1781" i="2"/>
  <c r="AF1781" i="2" s="1"/>
  <c r="U1781" i="2"/>
  <c r="AE1781" i="2" s="1"/>
  <c r="K1783" i="2"/>
  <c r="BD1780" i="2" l="1"/>
  <c r="AV1780" i="2"/>
  <c r="BH1780" i="2" s="1"/>
  <c r="AB1781" i="2"/>
  <c r="BB1780" i="2"/>
  <c r="AS1781" i="2"/>
  <c r="AR1781" i="2"/>
  <c r="BC1780" i="2"/>
  <c r="S1783" i="2"/>
  <c r="AA1783" i="2"/>
  <c r="AK1783" i="2" s="1"/>
  <c r="AY1780" i="2"/>
  <c r="BA1780" i="2"/>
  <c r="AT1781" i="2"/>
  <c r="AQ1781" i="2"/>
  <c r="AO1781" i="2"/>
  <c r="AP1781" i="2"/>
  <c r="AM1782" i="2"/>
  <c r="AN1781" i="2"/>
  <c r="BG1781" i="2"/>
  <c r="AX1780" i="2"/>
  <c r="AZ1780" i="2"/>
  <c r="L1783" i="2"/>
  <c r="T1783" i="2" s="1"/>
  <c r="N1783" i="2"/>
  <c r="V1783" i="2" s="1"/>
  <c r="AF1783" i="2" s="1"/>
  <c r="P1783" i="2"/>
  <c r="Q1783" i="2"/>
  <c r="Y1783" i="2" s="1"/>
  <c r="AI1783" i="2" s="1"/>
  <c r="O1783" i="2"/>
  <c r="R1783" i="2"/>
  <c r="Z1783" i="2" s="1"/>
  <c r="AJ1783" i="2" s="1"/>
  <c r="M1783" i="2"/>
  <c r="X1782" i="2"/>
  <c r="AH1782" i="2" s="1"/>
  <c r="AG1782" i="2"/>
  <c r="T1782" i="2"/>
  <c r="V1782" i="2"/>
  <c r="AF1782" i="2" s="1"/>
  <c r="U1782" i="2"/>
  <c r="AE1782" i="2" s="1"/>
  <c r="K1784" i="2"/>
  <c r="BD1781" i="2" l="1"/>
  <c r="AB1782" i="2"/>
  <c r="AV1781" i="2"/>
  <c r="BH1781" i="2" s="1"/>
  <c r="BB1781" i="2"/>
  <c r="AS1782" i="2"/>
  <c r="AR1782" i="2"/>
  <c r="BC1781" i="2"/>
  <c r="S1784" i="2"/>
  <c r="AA1784" i="2"/>
  <c r="AK1784" i="2" s="1"/>
  <c r="AY1781" i="2"/>
  <c r="BA1781" i="2"/>
  <c r="AZ1781" i="2"/>
  <c r="AX1781" i="2"/>
  <c r="AT1782" i="2"/>
  <c r="AO1782" i="2"/>
  <c r="AP1782" i="2"/>
  <c r="AN1782" i="2"/>
  <c r="AQ1782" i="2"/>
  <c r="AM1783" i="2"/>
  <c r="BG1782" i="2"/>
  <c r="L1784" i="2"/>
  <c r="T1784" i="2" s="1"/>
  <c r="N1784" i="2"/>
  <c r="P1784" i="2"/>
  <c r="Q1784" i="2"/>
  <c r="Y1784" i="2" s="1"/>
  <c r="AI1784" i="2" s="1"/>
  <c r="R1784" i="2"/>
  <c r="Z1784" i="2" s="1"/>
  <c r="AJ1784" i="2" s="1"/>
  <c r="O1784" i="2"/>
  <c r="M1784" i="2"/>
  <c r="U1784" i="2" s="1"/>
  <c r="AD1782" i="2"/>
  <c r="X1783" i="2"/>
  <c r="U1783" i="2"/>
  <c r="AE1783" i="2" s="1"/>
  <c r="W1783" i="2"/>
  <c r="AG1783" i="2" s="1"/>
  <c r="AD1783" i="2"/>
  <c r="K1785" i="2"/>
  <c r="BD1782" i="2" l="1"/>
  <c r="AV1782" i="2"/>
  <c r="BH1782" i="2" s="1"/>
  <c r="AB1783" i="2"/>
  <c r="BB1782" i="2"/>
  <c r="AS1783" i="2"/>
  <c r="AR1783" i="2"/>
  <c r="BC1782" i="2"/>
  <c r="S1785" i="2"/>
  <c r="AA1785" i="2"/>
  <c r="AK1785" i="2" s="1"/>
  <c r="AZ1782" i="2"/>
  <c r="AX1782" i="2"/>
  <c r="AT1783" i="2"/>
  <c r="BD1783" i="2" s="1"/>
  <c r="AO1783" i="2"/>
  <c r="AP1783" i="2"/>
  <c r="AM1784" i="2"/>
  <c r="AN1783" i="2"/>
  <c r="AQ1783" i="2"/>
  <c r="BG1783" i="2"/>
  <c r="AY1782" i="2"/>
  <c r="BA1782" i="2"/>
  <c r="L1785" i="2"/>
  <c r="T1785" i="2" s="1"/>
  <c r="N1785" i="2"/>
  <c r="V1785" i="2" s="1"/>
  <c r="AF1785" i="2" s="1"/>
  <c r="P1785" i="2"/>
  <c r="Q1785" i="2"/>
  <c r="Y1785" i="2" s="1"/>
  <c r="AI1785" i="2" s="1"/>
  <c r="O1785" i="2"/>
  <c r="W1785" i="2" s="1"/>
  <c r="R1785" i="2"/>
  <c r="Z1785" i="2" s="1"/>
  <c r="AJ1785" i="2" s="1"/>
  <c r="M1785" i="2"/>
  <c r="V1784" i="2"/>
  <c r="AH1783" i="2"/>
  <c r="AE1784" i="2"/>
  <c r="X1784" i="2"/>
  <c r="AH1784" i="2" s="1"/>
  <c r="W1784" i="2"/>
  <c r="AG1784" i="2" s="1"/>
  <c r="AD1784" i="2"/>
  <c r="K1786" i="2"/>
  <c r="AB1784" i="2" l="1"/>
  <c r="AV1783" i="2"/>
  <c r="BH1783" i="2" s="1"/>
  <c r="BB1783" i="2"/>
  <c r="AR1784" i="2"/>
  <c r="AS1784" i="2"/>
  <c r="BC1783" i="2"/>
  <c r="S1786" i="2"/>
  <c r="AA1786" i="2"/>
  <c r="AK1786" i="2" s="1"/>
  <c r="AZ1783" i="2"/>
  <c r="BA1783" i="2"/>
  <c r="AY1783" i="2"/>
  <c r="AX1783" i="2"/>
  <c r="AT1784" i="2"/>
  <c r="AO1784" i="2"/>
  <c r="AP1784" i="2"/>
  <c r="AM1785" i="2"/>
  <c r="AQ1784" i="2"/>
  <c r="AN1784" i="2"/>
  <c r="BG1784" i="2"/>
  <c r="L1786" i="2"/>
  <c r="T1786" i="2" s="1"/>
  <c r="N1786" i="2"/>
  <c r="P1786" i="2"/>
  <c r="Q1786" i="2"/>
  <c r="Y1786" i="2" s="1"/>
  <c r="AI1786" i="2" s="1"/>
  <c r="O1786" i="2"/>
  <c r="W1786" i="2" s="1"/>
  <c r="R1786" i="2"/>
  <c r="Z1786" i="2" s="1"/>
  <c r="AJ1786" i="2" s="1"/>
  <c r="M1786" i="2"/>
  <c r="AF1784" i="2"/>
  <c r="AG1785" i="2"/>
  <c r="X1785" i="2"/>
  <c r="U1785" i="2"/>
  <c r="AE1785" i="2" s="1"/>
  <c r="AD1785" i="2"/>
  <c r="K1787" i="2"/>
  <c r="BD1784" i="2" l="1"/>
  <c r="AB1785" i="2"/>
  <c r="AV1784" i="2"/>
  <c r="BH1784" i="2" s="1"/>
  <c r="AS1785" i="2"/>
  <c r="AR1785" i="2"/>
  <c r="BC1784" i="2"/>
  <c r="BB1784" i="2"/>
  <c r="S1787" i="2"/>
  <c r="AA1787" i="2" s="1"/>
  <c r="AK1787" i="2" s="1"/>
  <c r="AT1785" i="2"/>
  <c r="AQ1785" i="2"/>
  <c r="AO1785" i="2"/>
  <c r="AP1785" i="2"/>
  <c r="AM1786" i="2"/>
  <c r="AN1785" i="2"/>
  <c r="BG1785" i="2"/>
  <c r="AZ1784" i="2"/>
  <c r="AX1784" i="2"/>
  <c r="AY1784" i="2"/>
  <c r="BA1784" i="2"/>
  <c r="L1787" i="2"/>
  <c r="T1787" i="2" s="1"/>
  <c r="N1787" i="2"/>
  <c r="P1787" i="2"/>
  <c r="Q1787" i="2"/>
  <c r="Y1787" i="2" s="1"/>
  <c r="AI1787" i="2" s="1"/>
  <c r="O1787" i="2"/>
  <c r="W1787" i="2" s="1"/>
  <c r="R1787" i="2"/>
  <c r="Z1787" i="2" s="1"/>
  <c r="AJ1787" i="2" s="1"/>
  <c r="M1787" i="2"/>
  <c r="AD1786" i="2"/>
  <c r="AH1785" i="2"/>
  <c r="X1786" i="2"/>
  <c r="AH1786" i="2" s="1"/>
  <c r="AG1786" i="2"/>
  <c r="V1786" i="2"/>
  <c r="U1786" i="2"/>
  <c r="AE1786" i="2" s="1"/>
  <c r="K1788" i="2"/>
  <c r="AV1785" i="2" l="1"/>
  <c r="AB1786" i="2"/>
  <c r="AS1786" i="2"/>
  <c r="AR1786" i="2"/>
  <c r="BB1785" i="2"/>
  <c r="BD1785" i="2"/>
  <c r="BC1785" i="2"/>
  <c r="S1788" i="2"/>
  <c r="AA1788" i="2" s="1"/>
  <c r="AK1788" i="2" s="1"/>
  <c r="AZ1785" i="2"/>
  <c r="AY1785" i="2"/>
  <c r="BA1785" i="2"/>
  <c r="AX1785" i="2"/>
  <c r="BH1785" i="2"/>
  <c r="AT1786" i="2"/>
  <c r="AO1786" i="2"/>
  <c r="AP1786" i="2"/>
  <c r="AM1787" i="2"/>
  <c r="AQ1786" i="2"/>
  <c r="AN1786" i="2"/>
  <c r="BG1786" i="2"/>
  <c r="L1788" i="2"/>
  <c r="T1788" i="2" s="1"/>
  <c r="N1788" i="2"/>
  <c r="P1788" i="2"/>
  <c r="X1788" i="2" s="1"/>
  <c r="Q1788" i="2"/>
  <c r="Y1788" i="2" s="1"/>
  <c r="AI1788" i="2" s="1"/>
  <c r="R1788" i="2"/>
  <c r="Z1788" i="2" s="1"/>
  <c r="AJ1788" i="2" s="1"/>
  <c r="O1788" i="2"/>
  <c r="M1788" i="2"/>
  <c r="AF1786" i="2"/>
  <c r="AG1787" i="2"/>
  <c r="AD1787" i="2"/>
  <c r="X1787" i="2"/>
  <c r="AH1787" i="2" s="1"/>
  <c r="V1787" i="2"/>
  <c r="AF1787" i="2" s="1"/>
  <c r="U1787" i="2"/>
  <c r="K1789" i="2"/>
  <c r="AB1787" i="2" l="1"/>
  <c r="AV1786" i="2"/>
  <c r="BH1786" i="2" s="1"/>
  <c r="AR1787" i="2"/>
  <c r="AS1787" i="2"/>
  <c r="BB1786" i="2"/>
  <c r="BD1786" i="2"/>
  <c r="BC1786" i="2"/>
  <c r="S1789" i="2"/>
  <c r="AA1789" i="2" s="1"/>
  <c r="AK1789" i="2" s="1"/>
  <c r="AZ1786" i="2"/>
  <c r="AT1787" i="2"/>
  <c r="AO1787" i="2"/>
  <c r="AN1787" i="2"/>
  <c r="AP1787" i="2"/>
  <c r="AM1788" i="2"/>
  <c r="AQ1787" i="2"/>
  <c r="BG1787" i="2"/>
  <c r="AX1786" i="2"/>
  <c r="AY1786" i="2"/>
  <c r="BA1786" i="2"/>
  <c r="L1789" i="2"/>
  <c r="T1789" i="2" s="1"/>
  <c r="N1789" i="2"/>
  <c r="V1789" i="2" s="1"/>
  <c r="AF1789" i="2" s="1"/>
  <c r="P1789" i="2"/>
  <c r="Q1789" i="2"/>
  <c r="Y1789" i="2" s="1"/>
  <c r="AI1789" i="2" s="1"/>
  <c r="R1789" i="2"/>
  <c r="Z1789" i="2" s="1"/>
  <c r="AJ1789" i="2" s="1"/>
  <c r="O1789" i="2"/>
  <c r="W1789" i="2" s="1"/>
  <c r="AG1789" i="2" s="1"/>
  <c r="M1789" i="2"/>
  <c r="U1789" i="2" s="1"/>
  <c r="AE1789" i="2" s="1"/>
  <c r="AD1788" i="2"/>
  <c r="AE1787" i="2"/>
  <c r="W1788" i="2"/>
  <c r="AG1788" i="2" s="1"/>
  <c r="AH1788" i="2"/>
  <c r="V1788" i="2"/>
  <c r="AF1788" i="2" s="1"/>
  <c r="U1788" i="2"/>
  <c r="AE1788" i="2" s="1"/>
  <c r="K1790" i="2"/>
  <c r="BD1787" i="2" l="1"/>
  <c r="AV1787" i="2"/>
  <c r="BH1787" i="2" s="1"/>
  <c r="AB1788" i="2"/>
  <c r="BC1787" i="2"/>
  <c r="AS1788" i="2"/>
  <c r="AR1788" i="2"/>
  <c r="BB1787" i="2"/>
  <c r="S1790" i="2"/>
  <c r="AA1790" i="2" s="1"/>
  <c r="AK1790" i="2" s="1"/>
  <c r="BA1787" i="2"/>
  <c r="AY1787" i="2"/>
  <c r="AX1787" i="2"/>
  <c r="AT1788" i="2"/>
  <c r="BD1788" i="2" s="1"/>
  <c r="AO1788" i="2"/>
  <c r="AP1788" i="2"/>
  <c r="AM1789" i="2"/>
  <c r="AN1788" i="2"/>
  <c r="AQ1788" i="2"/>
  <c r="BG1788" i="2"/>
  <c r="AZ1787" i="2"/>
  <c r="L1790" i="2"/>
  <c r="T1790" i="2" s="1"/>
  <c r="N1790" i="2"/>
  <c r="P1790" i="2"/>
  <c r="Q1790" i="2"/>
  <c r="Y1790" i="2" s="1"/>
  <c r="AI1790" i="2" s="1"/>
  <c r="O1790" i="2"/>
  <c r="W1790" i="2" s="1"/>
  <c r="R1790" i="2"/>
  <c r="Z1790" i="2" s="1"/>
  <c r="AJ1790" i="2" s="1"/>
  <c r="M1790" i="2"/>
  <c r="X1789" i="2"/>
  <c r="AH1789" i="2" s="1"/>
  <c r="AD1789" i="2"/>
  <c r="K1791" i="2"/>
  <c r="AB1789" i="2" l="1"/>
  <c r="AV1788" i="2"/>
  <c r="BH1788" i="2" s="1"/>
  <c r="BB1788" i="2"/>
  <c r="AS1789" i="2"/>
  <c r="AR1789" i="2"/>
  <c r="BC1788" i="2"/>
  <c r="S1791" i="2"/>
  <c r="AA1791" i="2"/>
  <c r="AK1791" i="2"/>
  <c r="BA1788" i="2"/>
  <c r="AY1788" i="2"/>
  <c r="AZ1788" i="2"/>
  <c r="AT1789" i="2"/>
  <c r="AM1790" i="2"/>
  <c r="AQ1789" i="2"/>
  <c r="AN1789" i="2"/>
  <c r="AO1789" i="2"/>
  <c r="AP1789" i="2"/>
  <c r="BG1789" i="2"/>
  <c r="AX1788" i="2"/>
  <c r="L1791" i="2"/>
  <c r="T1791" i="2" s="1"/>
  <c r="N1791" i="2"/>
  <c r="P1791" i="2"/>
  <c r="Q1791" i="2"/>
  <c r="Y1791" i="2" s="1"/>
  <c r="AI1791" i="2" s="1"/>
  <c r="O1791" i="2"/>
  <c r="W1791" i="2" s="1"/>
  <c r="R1791" i="2"/>
  <c r="Z1791" i="2" s="1"/>
  <c r="AJ1791" i="2" s="1"/>
  <c r="M1791" i="2"/>
  <c r="X1790" i="2"/>
  <c r="AH1790" i="2" s="1"/>
  <c r="AG1790" i="2"/>
  <c r="V1790" i="2"/>
  <c r="U1790" i="2"/>
  <c r="AE1790" i="2" s="1"/>
  <c r="AD1790" i="2"/>
  <c r="K1792" i="2"/>
  <c r="AV1789" i="2" l="1"/>
  <c r="BH1789" i="2" s="1"/>
  <c r="AB1790" i="2"/>
  <c r="AS1790" i="2"/>
  <c r="AR1790" i="2"/>
  <c r="BD1789" i="2"/>
  <c r="BB1789" i="2"/>
  <c r="BC1789" i="2"/>
  <c r="S1792" i="2"/>
  <c r="AA1792" i="2" s="1"/>
  <c r="AK1792" i="2" s="1"/>
  <c r="AZ1789" i="2"/>
  <c r="AY1789" i="2"/>
  <c r="BA1789" i="2"/>
  <c r="AX1789" i="2"/>
  <c r="AT1790" i="2"/>
  <c r="AO1790" i="2"/>
  <c r="AP1790" i="2"/>
  <c r="AM1791" i="2"/>
  <c r="AN1790" i="2"/>
  <c r="AQ1790" i="2"/>
  <c r="BG1790" i="2"/>
  <c r="L1792" i="2"/>
  <c r="N1792" i="2"/>
  <c r="P1792" i="2"/>
  <c r="X1792" i="2" s="1"/>
  <c r="Q1792" i="2"/>
  <c r="Y1792" i="2" s="1"/>
  <c r="AI1792" i="2" s="1"/>
  <c r="R1792" i="2"/>
  <c r="Z1792" i="2" s="1"/>
  <c r="AJ1792" i="2" s="1"/>
  <c r="O1792" i="2"/>
  <c r="M1792" i="2"/>
  <c r="AF1790" i="2"/>
  <c r="AG1791" i="2"/>
  <c r="AD1791" i="2"/>
  <c r="X1791" i="2"/>
  <c r="AH1791" i="2" s="1"/>
  <c r="V1791" i="2"/>
  <c r="AF1791" i="2" s="1"/>
  <c r="U1791" i="2"/>
  <c r="AE1791" i="2" s="1"/>
  <c r="K1793" i="2"/>
  <c r="AV1790" i="2" l="1"/>
  <c r="BH1790" i="2" s="1"/>
  <c r="AB1791" i="2"/>
  <c r="AR1791" i="2"/>
  <c r="AS1791" i="2"/>
  <c r="BB1790" i="2"/>
  <c r="BD1790" i="2"/>
  <c r="BC1790" i="2"/>
  <c r="S1793" i="2"/>
  <c r="AA1793" i="2"/>
  <c r="AK1793" i="2" s="1"/>
  <c r="AZ1790" i="2"/>
  <c r="AX1790" i="2"/>
  <c r="AT1791" i="2"/>
  <c r="AN1791" i="2"/>
  <c r="AQ1791" i="2"/>
  <c r="AO1791" i="2"/>
  <c r="AP1791" i="2"/>
  <c r="AM1792" i="2"/>
  <c r="BG1791" i="2"/>
  <c r="BA1790" i="2"/>
  <c r="AY1790" i="2"/>
  <c r="L1793" i="2"/>
  <c r="T1793" i="2" s="1"/>
  <c r="N1793" i="2"/>
  <c r="V1793" i="2" s="1"/>
  <c r="AF1793" i="2" s="1"/>
  <c r="P1793" i="2"/>
  <c r="X1793" i="2" s="1"/>
  <c r="Q1793" i="2"/>
  <c r="Y1793" i="2" s="1"/>
  <c r="AI1793" i="2" s="1"/>
  <c r="O1793" i="2"/>
  <c r="R1793" i="2"/>
  <c r="Z1793" i="2" s="1"/>
  <c r="AJ1793" i="2" s="1"/>
  <c r="M1793" i="2"/>
  <c r="U1793" i="2" s="1"/>
  <c r="W1792" i="2"/>
  <c r="AG1792" i="2" s="1"/>
  <c r="AH1792" i="2"/>
  <c r="T1792" i="2"/>
  <c r="V1792" i="2"/>
  <c r="AF1792" i="2" s="1"/>
  <c r="U1792" i="2"/>
  <c r="AE1792" i="2" s="1"/>
  <c r="K1794" i="2"/>
  <c r="BD1791" i="2" l="1"/>
  <c r="AV1791" i="2"/>
  <c r="BH1791" i="2" s="1"/>
  <c r="AB1792" i="2"/>
  <c r="BC1791" i="2"/>
  <c r="AS1792" i="2"/>
  <c r="AR1792" i="2"/>
  <c r="BB1791" i="2"/>
  <c r="S1794" i="2"/>
  <c r="AA1794" i="2"/>
  <c r="AK1794" i="2" s="1"/>
  <c r="AZ1791" i="2"/>
  <c r="AY1791" i="2"/>
  <c r="BA1791" i="2"/>
  <c r="AT1792" i="2"/>
  <c r="AQ1792" i="2"/>
  <c r="AM1793" i="2"/>
  <c r="AO1792" i="2"/>
  <c r="AP1792" i="2"/>
  <c r="AN1792" i="2"/>
  <c r="BG1792" i="2"/>
  <c r="AX1791" i="2"/>
  <c r="L1794" i="2"/>
  <c r="T1794" i="2" s="1"/>
  <c r="N1794" i="2"/>
  <c r="P1794" i="2"/>
  <c r="X1794" i="2" s="1"/>
  <c r="Q1794" i="2"/>
  <c r="Y1794" i="2" s="1"/>
  <c r="AI1794" i="2" s="1"/>
  <c r="O1794" i="2"/>
  <c r="R1794" i="2"/>
  <c r="Z1794" i="2" s="1"/>
  <c r="AJ1794" i="2" s="1"/>
  <c r="M1794" i="2"/>
  <c r="AD1792" i="2"/>
  <c r="AH1793" i="2"/>
  <c r="AE1793" i="2"/>
  <c r="W1793" i="2"/>
  <c r="AG1793" i="2" s="1"/>
  <c r="AD1793" i="2"/>
  <c r="K1795" i="2"/>
  <c r="BD1792" i="2" l="1"/>
  <c r="BC1792" i="2"/>
  <c r="AB1793" i="2"/>
  <c r="AV1792" i="2"/>
  <c r="BH1792" i="2" s="1"/>
  <c r="BB1792" i="2"/>
  <c r="AS1793" i="2"/>
  <c r="AR1793" i="2"/>
  <c r="S1795" i="2"/>
  <c r="AA1795" i="2"/>
  <c r="AK1795" i="2" s="1"/>
  <c r="AY1792" i="2"/>
  <c r="BA1792" i="2"/>
  <c r="AZ1792" i="2"/>
  <c r="AX1792" i="2"/>
  <c r="AT1793" i="2"/>
  <c r="AO1793" i="2"/>
  <c r="AP1793" i="2"/>
  <c r="AM1794" i="2"/>
  <c r="AN1793" i="2"/>
  <c r="AQ1793" i="2"/>
  <c r="BG1793" i="2"/>
  <c r="L1795" i="2"/>
  <c r="N1795" i="2"/>
  <c r="P1795" i="2"/>
  <c r="X1795" i="2" s="1"/>
  <c r="Q1795" i="2"/>
  <c r="Y1795" i="2" s="1"/>
  <c r="AI1795" i="2" s="1"/>
  <c r="O1795" i="2"/>
  <c r="R1795" i="2"/>
  <c r="Z1795" i="2" s="1"/>
  <c r="AJ1795" i="2" s="1"/>
  <c r="M1795" i="2"/>
  <c r="W1794" i="2"/>
  <c r="AG1794" i="2" s="1"/>
  <c r="AH1794" i="2"/>
  <c r="V1794" i="2"/>
  <c r="AF1794" i="2" s="1"/>
  <c r="U1794" i="2"/>
  <c r="AE1794" i="2" s="1"/>
  <c r="AD1794" i="2"/>
  <c r="K1796" i="2"/>
  <c r="BD1793" i="2" l="1"/>
  <c r="AV1793" i="2"/>
  <c r="BH1793" i="2" s="1"/>
  <c r="AB1794" i="2"/>
  <c r="AS1794" i="2"/>
  <c r="AR1794" i="2"/>
  <c r="BB1793" i="2"/>
  <c r="BC1793" i="2"/>
  <c r="S1796" i="2"/>
  <c r="AA1796" i="2"/>
  <c r="AK1796" i="2" s="1"/>
  <c r="AT1794" i="2"/>
  <c r="AO1794" i="2"/>
  <c r="AP1794" i="2"/>
  <c r="AM1795" i="2"/>
  <c r="AN1794" i="2"/>
  <c r="AQ1794" i="2"/>
  <c r="BG1794" i="2"/>
  <c r="AZ1793" i="2"/>
  <c r="BA1793" i="2"/>
  <c r="AY1793" i="2"/>
  <c r="AX1793" i="2"/>
  <c r="L1796" i="2"/>
  <c r="T1796" i="2" s="1"/>
  <c r="N1796" i="2"/>
  <c r="P1796" i="2"/>
  <c r="X1796" i="2" s="1"/>
  <c r="Q1796" i="2"/>
  <c r="Y1796" i="2" s="1"/>
  <c r="AI1796" i="2" s="1"/>
  <c r="R1796" i="2"/>
  <c r="Z1796" i="2" s="1"/>
  <c r="AJ1796" i="2" s="1"/>
  <c r="O1796" i="2"/>
  <c r="M1796" i="2"/>
  <c r="V1795" i="2"/>
  <c r="AF1795" i="2" s="1"/>
  <c r="U1795" i="2"/>
  <c r="AE1795" i="2" s="1"/>
  <c r="AH1795" i="2"/>
  <c r="T1795" i="2"/>
  <c r="W1795" i="2"/>
  <c r="AG1795" i="2" s="1"/>
  <c r="K1797" i="2"/>
  <c r="AB1795" i="2" l="1"/>
  <c r="AV1794" i="2"/>
  <c r="BH1794" i="2" s="1"/>
  <c r="AS1795" i="2"/>
  <c r="AR1795" i="2"/>
  <c r="BD1794" i="2"/>
  <c r="BB1794" i="2"/>
  <c r="BC1794" i="2"/>
  <c r="S1797" i="2"/>
  <c r="AA1797" i="2"/>
  <c r="AK1797" i="2" s="1"/>
  <c r="AY1794" i="2"/>
  <c r="BA1794" i="2"/>
  <c r="AT1795" i="2"/>
  <c r="AN1795" i="2"/>
  <c r="AQ1795" i="2"/>
  <c r="AP1795" i="2"/>
  <c r="AO1795" i="2"/>
  <c r="AM1796" i="2"/>
  <c r="BG1795" i="2"/>
  <c r="AZ1794" i="2"/>
  <c r="AX1794" i="2"/>
  <c r="L1797" i="2"/>
  <c r="T1797" i="2" s="1"/>
  <c r="N1797" i="2"/>
  <c r="V1797" i="2" s="1"/>
  <c r="AF1797" i="2" s="1"/>
  <c r="P1797" i="2"/>
  <c r="Q1797" i="2"/>
  <c r="Y1797" i="2" s="1"/>
  <c r="AI1797" i="2" s="1"/>
  <c r="R1797" i="2"/>
  <c r="Z1797" i="2" s="1"/>
  <c r="AJ1797" i="2" s="1"/>
  <c r="O1797" i="2"/>
  <c r="M1797" i="2"/>
  <c r="U1797" i="2" s="1"/>
  <c r="AE1797" i="2" s="1"/>
  <c r="AD1796" i="2"/>
  <c r="AD1795" i="2"/>
  <c r="W1796" i="2"/>
  <c r="AG1796" i="2" s="1"/>
  <c r="AH1796" i="2"/>
  <c r="V1796" i="2"/>
  <c r="AF1796" i="2" s="1"/>
  <c r="U1796" i="2"/>
  <c r="AE1796" i="2" s="1"/>
  <c r="K1798" i="2"/>
  <c r="BD1795" i="2" l="1"/>
  <c r="AV1795" i="2"/>
  <c r="BH1795" i="2" s="1"/>
  <c r="AB1796" i="2"/>
  <c r="AS1796" i="2"/>
  <c r="AR1796" i="2"/>
  <c r="BB1795" i="2"/>
  <c r="BC1795" i="2"/>
  <c r="S1798" i="2"/>
  <c r="AA1798" i="2" s="1"/>
  <c r="AK1798" i="2" s="1"/>
  <c r="AZ1795" i="2"/>
  <c r="BA1795" i="2"/>
  <c r="AT1796" i="2"/>
  <c r="AO1796" i="2"/>
  <c r="AP1796" i="2"/>
  <c r="AM1797" i="2"/>
  <c r="AN1796" i="2"/>
  <c r="AQ1796" i="2"/>
  <c r="BG1796" i="2"/>
  <c r="AX1795" i="2"/>
  <c r="AY1795" i="2"/>
  <c r="L1798" i="2"/>
  <c r="T1798" i="2" s="1"/>
  <c r="N1798" i="2"/>
  <c r="P1798" i="2"/>
  <c r="X1798" i="2" s="1"/>
  <c r="Q1798" i="2"/>
  <c r="Y1798" i="2" s="1"/>
  <c r="AI1798" i="2" s="1"/>
  <c r="O1798" i="2"/>
  <c r="R1798" i="2"/>
  <c r="Z1798" i="2" s="1"/>
  <c r="AJ1798" i="2" s="1"/>
  <c r="M1798" i="2"/>
  <c r="X1797" i="2"/>
  <c r="AH1797" i="2" s="1"/>
  <c r="W1797" i="2"/>
  <c r="AG1797" i="2" s="1"/>
  <c r="AD1797" i="2"/>
  <c r="K1799" i="2"/>
  <c r="AV1796" i="2" l="1"/>
  <c r="BH1796" i="2" s="1"/>
  <c r="AB1797" i="2"/>
  <c r="BD1796" i="2"/>
  <c r="AR1797" i="2"/>
  <c r="AS1797" i="2"/>
  <c r="BB1796" i="2"/>
  <c r="BC1796" i="2"/>
  <c r="S1799" i="2"/>
  <c r="AA1799" i="2"/>
  <c r="AK1799" i="2" s="1"/>
  <c r="BA1796" i="2"/>
  <c r="AY1796" i="2"/>
  <c r="AZ1796" i="2"/>
  <c r="AX1796" i="2"/>
  <c r="AT1797" i="2"/>
  <c r="AO1797" i="2"/>
  <c r="AP1797" i="2"/>
  <c r="AM1798" i="2"/>
  <c r="AN1797" i="2"/>
  <c r="AQ1797" i="2"/>
  <c r="BG1797" i="2"/>
  <c r="L1799" i="2"/>
  <c r="N1799" i="2"/>
  <c r="P1799" i="2"/>
  <c r="X1799" i="2" s="1"/>
  <c r="Q1799" i="2"/>
  <c r="Y1799" i="2" s="1"/>
  <c r="AI1799" i="2" s="1"/>
  <c r="O1799" i="2"/>
  <c r="R1799" i="2"/>
  <c r="Z1799" i="2" s="1"/>
  <c r="AJ1799" i="2" s="1"/>
  <c r="M1799" i="2"/>
  <c r="W1798" i="2"/>
  <c r="AG1798" i="2" s="1"/>
  <c r="AH1798" i="2"/>
  <c r="V1798" i="2"/>
  <c r="AF1798" i="2" s="1"/>
  <c r="U1798" i="2"/>
  <c r="AE1798" i="2" s="1"/>
  <c r="AD1798" i="2"/>
  <c r="K1800" i="2"/>
  <c r="AV1797" i="2" l="1"/>
  <c r="BH1797" i="2" s="1"/>
  <c r="AB1798" i="2"/>
  <c r="AS1798" i="2"/>
  <c r="AR1798" i="2"/>
  <c r="BC1797" i="2"/>
  <c r="BD1797" i="2"/>
  <c r="BB1797" i="2"/>
  <c r="S1800" i="2"/>
  <c r="AA1800" i="2"/>
  <c r="AK1800" i="2"/>
  <c r="AT1798" i="2"/>
  <c r="AN1798" i="2"/>
  <c r="AQ1798" i="2"/>
  <c r="AM1799" i="2"/>
  <c r="AO1798" i="2"/>
  <c r="AP1798" i="2"/>
  <c r="BG1798" i="2"/>
  <c r="AZ1797" i="2"/>
  <c r="BA1797" i="2"/>
  <c r="AY1797" i="2"/>
  <c r="AX1797" i="2"/>
  <c r="L1800" i="2"/>
  <c r="T1800" i="2" s="1"/>
  <c r="N1800" i="2"/>
  <c r="P1800" i="2"/>
  <c r="X1800" i="2" s="1"/>
  <c r="Q1800" i="2"/>
  <c r="Y1800" i="2" s="1"/>
  <c r="AI1800" i="2" s="1"/>
  <c r="R1800" i="2"/>
  <c r="Z1800" i="2" s="1"/>
  <c r="AJ1800" i="2" s="1"/>
  <c r="O1800" i="2"/>
  <c r="W1800" i="2" s="1"/>
  <c r="AG1800" i="2" s="1"/>
  <c r="M1800" i="2"/>
  <c r="V1799" i="2"/>
  <c r="AF1799" i="2" s="1"/>
  <c r="U1799" i="2"/>
  <c r="AE1799" i="2" s="1"/>
  <c r="AH1799" i="2"/>
  <c r="T1799" i="2"/>
  <c r="W1799" i="2"/>
  <c r="AG1799" i="2" s="1"/>
  <c r="K1801" i="2"/>
  <c r="BD1798" i="2" l="1"/>
  <c r="AV1798" i="2"/>
  <c r="BH1798" i="2" s="1"/>
  <c r="AB1799" i="2"/>
  <c r="BB1798" i="2"/>
  <c r="AS1799" i="2"/>
  <c r="AR1799" i="2"/>
  <c r="BC1798" i="2"/>
  <c r="S1801" i="2"/>
  <c r="AA1801" i="2" s="1"/>
  <c r="AK1801" i="2" s="1"/>
  <c r="AT1799" i="2"/>
  <c r="AQ1799" i="2"/>
  <c r="AO1799" i="2"/>
  <c r="AP1799" i="2"/>
  <c r="AN1799" i="2"/>
  <c r="AM1800" i="2"/>
  <c r="BG1799" i="2"/>
  <c r="BA1798" i="2"/>
  <c r="AZ1798" i="2"/>
  <c r="AX1798" i="2"/>
  <c r="AY1798" i="2"/>
  <c r="L1801" i="2"/>
  <c r="T1801" i="2" s="1"/>
  <c r="N1801" i="2"/>
  <c r="V1801" i="2" s="1"/>
  <c r="AF1801" i="2" s="1"/>
  <c r="P1801" i="2"/>
  <c r="Q1801" i="2"/>
  <c r="Y1801" i="2" s="1"/>
  <c r="AI1801" i="2" s="1"/>
  <c r="O1801" i="2"/>
  <c r="W1801" i="2" s="1"/>
  <c r="R1801" i="2"/>
  <c r="Z1801" i="2" s="1"/>
  <c r="AJ1801" i="2" s="1"/>
  <c r="M1801" i="2"/>
  <c r="U1801" i="2" s="1"/>
  <c r="AE1801" i="2" s="1"/>
  <c r="AD1800" i="2"/>
  <c r="AD1799" i="2"/>
  <c r="AH1800" i="2"/>
  <c r="V1800" i="2"/>
  <c r="AF1800" i="2" s="1"/>
  <c r="U1800" i="2"/>
  <c r="AE1800" i="2" s="1"/>
  <c r="K1802" i="2"/>
  <c r="BD1799" i="2" l="1"/>
  <c r="AV1799" i="2"/>
  <c r="BH1799" i="2" s="1"/>
  <c r="AB1800" i="2"/>
  <c r="AS1800" i="2"/>
  <c r="AR1800" i="2"/>
  <c r="BB1799" i="2"/>
  <c r="BC1799" i="2"/>
  <c r="S1802" i="2"/>
  <c r="AA1802" i="2" s="1"/>
  <c r="AK1802" i="2" s="1"/>
  <c r="AY1799" i="2"/>
  <c r="AT1800" i="2"/>
  <c r="AN1800" i="2"/>
  <c r="AQ1800" i="2"/>
  <c r="AO1800" i="2"/>
  <c r="AP1800" i="2"/>
  <c r="AM1801" i="2"/>
  <c r="BG1800" i="2"/>
  <c r="BA1799" i="2"/>
  <c r="AX1799" i="2"/>
  <c r="AZ1799" i="2"/>
  <c r="L1802" i="2"/>
  <c r="N1802" i="2"/>
  <c r="P1802" i="2"/>
  <c r="X1802" i="2" s="1"/>
  <c r="Q1802" i="2"/>
  <c r="Y1802" i="2" s="1"/>
  <c r="AI1802" i="2" s="1"/>
  <c r="O1802" i="2"/>
  <c r="R1802" i="2"/>
  <c r="Z1802" i="2" s="1"/>
  <c r="AJ1802" i="2" s="1"/>
  <c r="M1802" i="2"/>
  <c r="AG1801" i="2"/>
  <c r="X1801" i="2"/>
  <c r="AH1801" i="2" s="1"/>
  <c r="AD1801" i="2"/>
  <c r="K1803" i="2"/>
  <c r="BD1800" i="2" l="1"/>
  <c r="AV1800" i="2"/>
  <c r="BH1800" i="2" s="1"/>
  <c r="AB1801" i="2"/>
  <c r="BB1800" i="2"/>
  <c r="AS1801" i="2"/>
  <c r="AR1801" i="2"/>
  <c r="BC1800" i="2"/>
  <c r="S1803" i="2"/>
  <c r="AA1803" i="2" s="1"/>
  <c r="AK1803" i="2" s="1"/>
  <c r="AY1800" i="2"/>
  <c r="BA1800" i="2"/>
  <c r="AT1801" i="2"/>
  <c r="AO1801" i="2"/>
  <c r="AP1801" i="2"/>
  <c r="AM1802" i="2"/>
  <c r="AN1801" i="2"/>
  <c r="AQ1801" i="2"/>
  <c r="BG1801" i="2"/>
  <c r="AX1800" i="2"/>
  <c r="AZ1800" i="2"/>
  <c r="L1803" i="2"/>
  <c r="T1803" i="2" s="1"/>
  <c r="N1803" i="2"/>
  <c r="V1803" i="2" s="1"/>
  <c r="AF1803" i="2" s="1"/>
  <c r="P1803" i="2"/>
  <c r="X1803" i="2" s="1"/>
  <c r="Q1803" i="2"/>
  <c r="Y1803" i="2" s="1"/>
  <c r="AI1803" i="2" s="1"/>
  <c r="O1803" i="2"/>
  <c r="R1803" i="2"/>
  <c r="Z1803" i="2" s="1"/>
  <c r="AJ1803" i="2" s="1"/>
  <c r="M1803" i="2"/>
  <c r="W1802" i="2"/>
  <c r="AG1802" i="2" s="1"/>
  <c r="AH1802" i="2"/>
  <c r="T1802" i="2"/>
  <c r="V1802" i="2"/>
  <c r="AF1802" i="2" s="1"/>
  <c r="U1802" i="2"/>
  <c r="AE1802" i="2" s="1"/>
  <c r="K1804" i="2"/>
  <c r="AB1802" i="2" l="1"/>
  <c r="AV1801" i="2"/>
  <c r="BH1801" i="2" s="1"/>
  <c r="AR1802" i="2"/>
  <c r="AS1802" i="2"/>
  <c r="BB1801" i="2"/>
  <c r="BC1801" i="2"/>
  <c r="BD1801" i="2"/>
  <c r="S1804" i="2"/>
  <c r="AA1804" i="2" s="1"/>
  <c r="AK1804" i="2" s="1"/>
  <c r="BA1801" i="2"/>
  <c r="AY1801" i="2"/>
  <c r="AX1801" i="2"/>
  <c r="AT1802" i="2"/>
  <c r="AN1802" i="2"/>
  <c r="AQ1802" i="2"/>
  <c r="AO1802" i="2"/>
  <c r="AP1802" i="2"/>
  <c r="AM1803" i="2"/>
  <c r="BG1802" i="2"/>
  <c r="AZ1801" i="2"/>
  <c r="L1804" i="2"/>
  <c r="T1804" i="2" s="1"/>
  <c r="N1804" i="2"/>
  <c r="V1804" i="2" s="1"/>
  <c r="P1804" i="2"/>
  <c r="Q1804" i="2"/>
  <c r="Y1804" i="2" s="1"/>
  <c r="AI1804" i="2" s="1"/>
  <c r="R1804" i="2"/>
  <c r="Z1804" i="2" s="1"/>
  <c r="AJ1804" i="2" s="1"/>
  <c r="O1804" i="2"/>
  <c r="M1804" i="2"/>
  <c r="AD1803" i="2"/>
  <c r="AD1802" i="2"/>
  <c r="U1803" i="2"/>
  <c r="AE1803" i="2" s="1"/>
  <c r="AH1803" i="2"/>
  <c r="W1803" i="2"/>
  <c r="K1805" i="2"/>
  <c r="BD1802" i="2" l="1"/>
  <c r="AV1802" i="2"/>
  <c r="BH1802" i="2" s="1"/>
  <c r="AB1803" i="2"/>
  <c r="AR1803" i="2"/>
  <c r="AS1803" i="2"/>
  <c r="BC1802" i="2"/>
  <c r="BB1802" i="2"/>
  <c r="S1805" i="2"/>
  <c r="AA1805" i="2"/>
  <c r="AK1805" i="2" s="1"/>
  <c r="AY1802" i="2"/>
  <c r="AZ1802" i="2"/>
  <c r="BA1802" i="2"/>
  <c r="AT1803" i="2"/>
  <c r="AM1804" i="2"/>
  <c r="AP1803" i="2"/>
  <c r="AN1803" i="2"/>
  <c r="AQ1803" i="2"/>
  <c r="AO1803" i="2"/>
  <c r="BG1803" i="2"/>
  <c r="AX1802" i="2"/>
  <c r="L1805" i="2"/>
  <c r="T1805" i="2" s="1"/>
  <c r="N1805" i="2"/>
  <c r="V1805" i="2" s="1"/>
  <c r="AF1805" i="2" s="1"/>
  <c r="P1805" i="2"/>
  <c r="Q1805" i="2"/>
  <c r="Y1805" i="2" s="1"/>
  <c r="AI1805" i="2" s="1"/>
  <c r="R1805" i="2"/>
  <c r="Z1805" i="2" s="1"/>
  <c r="AJ1805" i="2" s="1"/>
  <c r="O1805" i="2"/>
  <c r="W1805" i="2" s="1"/>
  <c r="AG1805" i="2" s="1"/>
  <c r="M1805" i="2"/>
  <c r="U1805" i="2" s="1"/>
  <c r="AE1805" i="2" s="1"/>
  <c r="AD1804" i="2"/>
  <c r="U1804" i="2"/>
  <c r="AE1804" i="2" s="1"/>
  <c r="AG1803" i="2"/>
  <c r="AF1804" i="2"/>
  <c r="X1804" i="2"/>
  <c r="AH1804" i="2" s="1"/>
  <c r="W1804" i="2"/>
  <c r="AG1804" i="2" s="1"/>
  <c r="K1806" i="2"/>
  <c r="AV1803" i="2" l="1"/>
  <c r="BH1803" i="2" s="1"/>
  <c r="AB1804" i="2"/>
  <c r="AS1804" i="2"/>
  <c r="AR1804" i="2"/>
  <c r="BD1803" i="2"/>
  <c r="BC1803" i="2"/>
  <c r="BB1803" i="2"/>
  <c r="S1806" i="2"/>
  <c r="AA1806" i="2"/>
  <c r="AK1806" i="2" s="1"/>
  <c r="AY1803" i="2"/>
  <c r="BA1803" i="2"/>
  <c r="AT1804" i="2"/>
  <c r="AN1804" i="2"/>
  <c r="AO1804" i="2"/>
  <c r="AM1805" i="2"/>
  <c r="AQ1804" i="2"/>
  <c r="AP1804" i="2"/>
  <c r="BG1804" i="2"/>
  <c r="AX1803" i="2"/>
  <c r="AZ1803" i="2"/>
  <c r="L1806" i="2"/>
  <c r="T1806" i="2" s="1"/>
  <c r="N1806" i="2"/>
  <c r="P1806" i="2"/>
  <c r="Q1806" i="2"/>
  <c r="Y1806" i="2" s="1"/>
  <c r="AI1806" i="2" s="1"/>
  <c r="O1806" i="2"/>
  <c r="W1806" i="2" s="1"/>
  <c r="R1806" i="2"/>
  <c r="Z1806" i="2" s="1"/>
  <c r="AJ1806" i="2" s="1"/>
  <c r="M1806" i="2"/>
  <c r="X1805" i="2"/>
  <c r="AH1805" i="2" s="1"/>
  <c r="AD1805" i="2"/>
  <c r="K1807" i="2"/>
  <c r="BD1804" i="2" l="1"/>
  <c r="AV1804" i="2"/>
  <c r="BH1804" i="2" s="1"/>
  <c r="AB1805" i="2"/>
  <c r="AS1805" i="2"/>
  <c r="AR1805" i="2"/>
  <c r="BB1804" i="2"/>
  <c r="BC1804" i="2"/>
  <c r="S1807" i="2"/>
  <c r="AA1807" i="2"/>
  <c r="AK1807" i="2" s="1"/>
  <c r="AY1804" i="2"/>
  <c r="AT1805" i="2"/>
  <c r="AQ1805" i="2"/>
  <c r="AO1805" i="2"/>
  <c r="AP1805" i="2"/>
  <c r="AM1806" i="2"/>
  <c r="AN1805" i="2"/>
  <c r="BG1805" i="2"/>
  <c r="AZ1804" i="2"/>
  <c r="AX1804" i="2"/>
  <c r="BA1804" i="2"/>
  <c r="L1807" i="2"/>
  <c r="T1807" i="2" s="1"/>
  <c r="N1807" i="2"/>
  <c r="P1807" i="2"/>
  <c r="Q1807" i="2"/>
  <c r="Y1807" i="2" s="1"/>
  <c r="AI1807" i="2" s="1"/>
  <c r="O1807" i="2"/>
  <c r="W1807" i="2" s="1"/>
  <c r="R1807" i="2"/>
  <c r="Z1807" i="2" s="1"/>
  <c r="AJ1807" i="2" s="1"/>
  <c r="M1807" i="2"/>
  <c r="X1806" i="2"/>
  <c r="AH1806" i="2" s="1"/>
  <c r="AG1806" i="2"/>
  <c r="V1806" i="2"/>
  <c r="U1806" i="2"/>
  <c r="AE1806" i="2" s="1"/>
  <c r="AD1806" i="2"/>
  <c r="K1808" i="2"/>
  <c r="BD1805" i="2" l="1"/>
  <c r="AB1806" i="2"/>
  <c r="AV1805" i="2"/>
  <c r="BH1805" i="2" s="1"/>
  <c r="BB1805" i="2"/>
  <c r="AS1806" i="2"/>
  <c r="AR1806" i="2"/>
  <c r="BC1805" i="2"/>
  <c r="S1808" i="2"/>
  <c r="AA1808" i="2" s="1"/>
  <c r="AK1808" i="2" s="1"/>
  <c r="AZ1805" i="2"/>
  <c r="AY1805" i="2"/>
  <c r="BA1805" i="2"/>
  <c r="AX1805" i="2"/>
  <c r="AT1806" i="2"/>
  <c r="AQ1806" i="2"/>
  <c r="AO1806" i="2"/>
  <c r="AP1806" i="2"/>
  <c r="AN1806" i="2"/>
  <c r="AM1807" i="2"/>
  <c r="BG1806" i="2"/>
  <c r="L1808" i="2"/>
  <c r="T1808" i="2" s="1"/>
  <c r="N1808" i="2"/>
  <c r="P1808" i="2"/>
  <c r="X1808" i="2" s="1"/>
  <c r="Q1808" i="2"/>
  <c r="Y1808" i="2" s="1"/>
  <c r="AI1808" i="2" s="1"/>
  <c r="R1808" i="2"/>
  <c r="Z1808" i="2" s="1"/>
  <c r="AJ1808" i="2" s="1"/>
  <c r="O1808" i="2"/>
  <c r="M1808" i="2"/>
  <c r="AF1806" i="2"/>
  <c r="AG1807" i="2"/>
  <c r="AD1807" i="2"/>
  <c r="X1807" i="2"/>
  <c r="AH1807" i="2" s="1"/>
  <c r="V1807" i="2"/>
  <c r="AF1807" i="2" s="1"/>
  <c r="U1807" i="2"/>
  <c r="K1809" i="2"/>
  <c r="BD1806" i="2" l="1"/>
  <c r="AV1806" i="2"/>
  <c r="AB1807" i="2"/>
  <c r="AS1807" i="2"/>
  <c r="AR1807" i="2"/>
  <c r="BB1806" i="2"/>
  <c r="BC1806" i="2"/>
  <c r="S1809" i="2"/>
  <c r="AA1809" i="2" s="1"/>
  <c r="AK1809" i="2" s="1"/>
  <c r="AZ1806" i="2"/>
  <c r="AY1806" i="2"/>
  <c r="AT1807" i="2"/>
  <c r="AO1807" i="2"/>
  <c r="AP1807" i="2"/>
  <c r="AN1807" i="2"/>
  <c r="AM1808" i="2"/>
  <c r="AQ1807" i="2"/>
  <c r="BG1807" i="2"/>
  <c r="BA1806" i="2"/>
  <c r="AX1806" i="2"/>
  <c r="BH1806" i="2"/>
  <c r="L1809" i="2"/>
  <c r="T1809" i="2" s="1"/>
  <c r="N1809" i="2"/>
  <c r="P1809" i="2"/>
  <c r="Q1809" i="2"/>
  <c r="Y1809" i="2" s="1"/>
  <c r="AI1809" i="2" s="1"/>
  <c r="O1809" i="2"/>
  <c r="W1809" i="2" s="1"/>
  <c r="R1809" i="2"/>
  <c r="Z1809" i="2" s="1"/>
  <c r="AJ1809" i="2" s="1"/>
  <c r="M1809" i="2"/>
  <c r="AD1808" i="2"/>
  <c r="AE1807" i="2"/>
  <c r="W1808" i="2"/>
  <c r="AG1808" i="2" s="1"/>
  <c r="AH1808" i="2"/>
  <c r="V1808" i="2"/>
  <c r="U1808" i="2"/>
  <c r="AE1808" i="2" s="1"/>
  <c r="K1810" i="2"/>
  <c r="BD1807" i="2" l="1"/>
  <c r="AV1807" i="2"/>
  <c r="BH1807" i="2" s="1"/>
  <c r="AB1808" i="2"/>
  <c r="BB1807" i="2"/>
  <c r="AS1808" i="2"/>
  <c r="AR1808" i="2"/>
  <c r="BC1807" i="2"/>
  <c r="S1810" i="2"/>
  <c r="AA1810" i="2"/>
  <c r="AK1810" i="2" s="1"/>
  <c r="BA1807" i="2"/>
  <c r="AY1807" i="2"/>
  <c r="AZ1807" i="2"/>
  <c r="AT1808" i="2"/>
  <c r="AQ1808" i="2"/>
  <c r="AO1808" i="2"/>
  <c r="AP1808" i="2"/>
  <c r="AM1809" i="2"/>
  <c r="AN1808" i="2"/>
  <c r="BG1808" i="2"/>
  <c r="AX1807" i="2"/>
  <c r="L1810" i="2"/>
  <c r="N1810" i="2"/>
  <c r="P1810" i="2"/>
  <c r="Q1810" i="2"/>
  <c r="Y1810" i="2" s="1"/>
  <c r="AI1810" i="2" s="1"/>
  <c r="O1810" i="2"/>
  <c r="W1810" i="2" s="1"/>
  <c r="R1810" i="2"/>
  <c r="Z1810" i="2" s="1"/>
  <c r="AJ1810" i="2" s="1"/>
  <c r="M1810" i="2"/>
  <c r="AF1808" i="2"/>
  <c r="AG1809" i="2"/>
  <c r="AD1809" i="2"/>
  <c r="X1809" i="2"/>
  <c r="AH1809" i="2" s="1"/>
  <c r="V1809" i="2"/>
  <c r="AF1809" i="2" s="1"/>
  <c r="U1809" i="2"/>
  <c r="AE1809" i="2" s="1"/>
  <c r="K1811" i="2"/>
  <c r="BD1808" i="2" l="1"/>
  <c r="AV1808" i="2"/>
  <c r="BH1808" i="2" s="1"/>
  <c r="AB1809" i="2"/>
  <c r="AR1809" i="2"/>
  <c r="AS1809" i="2"/>
  <c r="BB1808" i="2"/>
  <c r="BC1808" i="2"/>
  <c r="S1811" i="2"/>
  <c r="AA1811" i="2"/>
  <c r="AK1811" i="2" s="1"/>
  <c r="AY1808" i="2"/>
  <c r="BA1808" i="2"/>
  <c r="AT1809" i="2"/>
  <c r="AN1809" i="2"/>
  <c r="AM1810" i="2"/>
  <c r="AQ1809" i="2"/>
  <c r="AO1809" i="2"/>
  <c r="AP1809" i="2"/>
  <c r="BG1809" i="2"/>
  <c r="AX1808" i="2"/>
  <c r="AZ1808" i="2"/>
  <c r="L1811" i="2"/>
  <c r="T1811" i="2" s="1"/>
  <c r="N1811" i="2"/>
  <c r="V1811" i="2" s="1"/>
  <c r="AF1811" i="2" s="1"/>
  <c r="P1811" i="2"/>
  <c r="Q1811" i="2"/>
  <c r="Y1811" i="2" s="1"/>
  <c r="AI1811" i="2" s="1"/>
  <c r="O1811" i="2"/>
  <c r="R1811" i="2"/>
  <c r="Z1811" i="2" s="1"/>
  <c r="AJ1811" i="2" s="1"/>
  <c r="M1811" i="2"/>
  <c r="X1810" i="2"/>
  <c r="AH1810" i="2" s="1"/>
  <c r="AG1810" i="2"/>
  <c r="T1810" i="2"/>
  <c r="V1810" i="2"/>
  <c r="AF1810" i="2" s="1"/>
  <c r="U1810" i="2"/>
  <c r="AE1810" i="2" s="1"/>
  <c r="K1812" i="2"/>
  <c r="AV1809" i="2" l="1"/>
  <c r="BH1809" i="2" s="1"/>
  <c r="AB1810" i="2"/>
  <c r="AR1810" i="2"/>
  <c r="AS1810" i="2"/>
  <c r="BD1809" i="2"/>
  <c r="BC1809" i="2"/>
  <c r="BB1809" i="2"/>
  <c r="S1812" i="2"/>
  <c r="AA1812" i="2"/>
  <c r="AK1812" i="2" s="1"/>
  <c r="AY1809" i="2"/>
  <c r="BA1809" i="2"/>
  <c r="AT1810" i="2"/>
  <c r="AO1810" i="2"/>
  <c r="AP1810" i="2"/>
  <c r="AM1811" i="2"/>
  <c r="AN1810" i="2"/>
  <c r="AQ1810" i="2"/>
  <c r="BG1810" i="2"/>
  <c r="AZ1809" i="2"/>
  <c r="AX1809" i="2"/>
  <c r="L1812" i="2"/>
  <c r="T1812" i="2" s="1"/>
  <c r="N1812" i="2"/>
  <c r="P1812" i="2"/>
  <c r="Q1812" i="2"/>
  <c r="Y1812" i="2" s="1"/>
  <c r="AI1812" i="2" s="1"/>
  <c r="R1812" i="2"/>
  <c r="Z1812" i="2" s="1"/>
  <c r="AJ1812" i="2" s="1"/>
  <c r="O1812" i="2"/>
  <c r="M1812" i="2"/>
  <c r="U1812" i="2" s="1"/>
  <c r="AD1810" i="2"/>
  <c r="X1811" i="2"/>
  <c r="U1811" i="2"/>
  <c r="AE1811" i="2" s="1"/>
  <c r="W1811" i="2"/>
  <c r="AG1811" i="2" s="1"/>
  <c r="AD1811" i="2"/>
  <c r="K1813" i="2"/>
  <c r="BD1810" i="2" l="1"/>
  <c r="AV1810" i="2"/>
  <c r="AB1811" i="2"/>
  <c r="AS1811" i="2"/>
  <c r="AR1811" i="2"/>
  <c r="BC1810" i="2"/>
  <c r="BB1810" i="2"/>
  <c r="S1813" i="2"/>
  <c r="AA1813" i="2"/>
  <c r="AK1813" i="2" s="1"/>
  <c r="BA1810" i="2"/>
  <c r="AY1810" i="2"/>
  <c r="AZ1810" i="2"/>
  <c r="AX1810" i="2"/>
  <c r="BH1810" i="2"/>
  <c r="AT1811" i="2"/>
  <c r="AQ1811" i="2"/>
  <c r="AN1811" i="2"/>
  <c r="AO1811" i="2"/>
  <c r="AP1811" i="2"/>
  <c r="AM1812" i="2"/>
  <c r="BG1811" i="2"/>
  <c r="L1813" i="2"/>
  <c r="T1813" i="2" s="1"/>
  <c r="N1813" i="2"/>
  <c r="P1813" i="2"/>
  <c r="Q1813" i="2"/>
  <c r="Y1813" i="2" s="1"/>
  <c r="AI1813" i="2" s="1"/>
  <c r="R1813" i="2"/>
  <c r="Z1813" i="2" s="1"/>
  <c r="AJ1813" i="2" s="1"/>
  <c r="O1813" i="2"/>
  <c r="W1813" i="2" s="1"/>
  <c r="M1813" i="2"/>
  <c r="V1812" i="2"/>
  <c r="AH1811" i="2"/>
  <c r="AE1812" i="2"/>
  <c r="X1812" i="2"/>
  <c r="AH1812" i="2" s="1"/>
  <c r="W1812" i="2"/>
  <c r="AG1812" i="2" s="1"/>
  <c r="AD1812" i="2"/>
  <c r="K1814" i="2"/>
  <c r="AB1812" i="2" l="1"/>
  <c r="AV1811" i="2"/>
  <c r="BH1811" i="2" s="1"/>
  <c r="AS1812" i="2"/>
  <c r="AR1812" i="2"/>
  <c r="BB1811" i="2"/>
  <c r="BD1811" i="2"/>
  <c r="BC1811" i="2"/>
  <c r="S1814" i="2"/>
  <c r="AA1814" i="2"/>
  <c r="AK1814" i="2" s="1"/>
  <c r="AY1811" i="2"/>
  <c r="AX1811" i="2"/>
  <c r="AT1812" i="2"/>
  <c r="AO1812" i="2"/>
  <c r="AP1812" i="2"/>
  <c r="AM1813" i="2"/>
  <c r="AQ1812" i="2"/>
  <c r="AN1812" i="2"/>
  <c r="BG1812" i="2"/>
  <c r="BA1811" i="2"/>
  <c r="AZ1811" i="2"/>
  <c r="L1814" i="2"/>
  <c r="T1814" i="2" s="1"/>
  <c r="N1814" i="2"/>
  <c r="P1814" i="2"/>
  <c r="X1814" i="2" s="1"/>
  <c r="Q1814" i="2"/>
  <c r="Y1814" i="2" s="1"/>
  <c r="AI1814" i="2" s="1"/>
  <c r="O1814" i="2"/>
  <c r="R1814" i="2"/>
  <c r="Z1814" i="2" s="1"/>
  <c r="AJ1814" i="2" s="1"/>
  <c r="M1814" i="2"/>
  <c r="AF1812" i="2"/>
  <c r="AG1813" i="2"/>
  <c r="AD1813" i="2"/>
  <c r="X1813" i="2"/>
  <c r="AH1813" i="2" s="1"/>
  <c r="V1813" i="2"/>
  <c r="AF1813" i="2" s="1"/>
  <c r="U1813" i="2"/>
  <c r="K1815" i="2"/>
  <c r="BD1812" i="2" l="1"/>
  <c r="AB1813" i="2"/>
  <c r="AV1812" i="2"/>
  <c r="BH1812" i="2" s="1"/>
  <c r="BB1812" i="2"/>
  <c r="AS1813" i="2"/>
  <c r="AR1813" i="2"/>
  <c r="BC1812" i="2"/>
  <c r="S1815" i="2"/>
  <c r="AA1815" i="2"/>
  <c r="AK1815" i="2" s="1"/>
  <c r="BA1812" i="2"/>
  <c r="AT1813" i="2"/>
  <c r="AQ1813" i="2"/>
  <c r="AN1813" i="2"/>
  <c r="AO1813" i="2"/>
  <c r="AP1813" i="2"/>
  <c r="AM1814" i="2"/>
  <c r="BG1813" i="2"/>
  <c r="AZ1812" i="2"/>
  <c r="AX1812" i="2"/>
  <c r="AY1812" i="2"/>
  <c r="L1815" i="2"/>
  <c r="T1815" i="2" s="1"/>
  <c r="N1815" i="2"/>
  <c r="V1815" i="2" s="1"/>
  <c r="AF1815" i="2" s="1"/>
  <c r="P1815" i="2"/>
  <c r="Q1815" i="2"/>
  <c r="Y1815" i="2" s="1"/>
  <c r="AI1815" i="2" s="1"/>
  <c r="O1815" i="2"/>
  <c r="R1815" i="2"/>
  <c r="Z1815" i="2" s="1"/>
  <c r="AJ1815" i="2" s="1"/>
  <c r="M1815" i="2"/>
  <c r="U1815" i="2" s="1"/>
  <c r="AE1815" i="2" s="1"/>
  <c r="AD1814" i="2"/>
  <c r="AE1813" i="2"/>
  <c r="W1814" i="2"/>
  <c r="AG1814" i="2" s="1"/>
  <c r="AH1814" i="2"/>
  <c r="V1814" i="2"/>
  <c r="AF1814" i="2" s="1"/>
  <c r="U1814" i="2"/>
  <c r="AE1814" i="2" s="1"/>
  <c r="K1816" i="2"/>
  <c r="BD1813" i="2" l="1"/>
  <c r="BB1813" i="2"/>
  <c r="AB1814" i="2"/>
  <c r="AV1813" i="2"/>
  <c r="BH1813" i="2" s="1"/>
  <c r="AS1814" i="2"/>
  <c r="AR1814" i="2"/>
  <c r="BC1813" i="2"/>
  <c r="S1816" i="2"/>
  <c r="AA1816" i="2"/>
  <c r="AK1816" i="2"/>
  <c r="AZ1813" i="2"/>
  <c r="AX1813" i="2"/>
  <c r="AT1814" i="2"/>
  <c r="AQ1814" i="2"/>
  <c r="AM1815" i="2"/>
  <c r="AO1814" i="2"/>
  <c r="AP1814" i="2"/>
  <c r="AN1814" i="2"/>
  <c r="BG1814" i="2"/>
  <c r="BA1813" i="2"/>
  <c r="AY1813" i="2"/>
  <c r="L1816" i="2"/>
  <c r="T1816" i="2" s="1"/>
  <c r="N1816" i="2"/>
  <c r="P1816" i="2"/>
  <c r="X1816" i="2" s="1"/>
  <c r="Q1816" i="2"/>
  <c r="Y1816" i="2" s="1"/>
  <c r="AI1816" i="2" s="1"/>
  <c r="R1816" i="2"/>
  <c r="Z1816" i="2" s="1"/>
  <c r="AJ1816" i="2" s="1"/>
  <c r="O1816" i="2"/>
  <c r="M1816" i="2"/>
  <c r="X1815" i="2"/>
  <c r="AH1815" i="2" s="1"/>
  <c r="W1815" i="2"/>
  <c r="AG1815" i="2" s="1"/>
  <c r="AD1815" i="2"/>
  <c r="K1817" i="2"/>
  <c r="BD1814" i="2" l="1"/>
  <c r="AV1814" i="2"/>
  <c r="BH1814" i="2" s="1"/>
  <c r="AB1815" i="2"/>
  <c r="AY1814" i="2"/>
  <c r="BB1814" i="2"/>
  <c r="AS1815" i="2"/>
  <c r="AR1815" i="2"/>
  <c r="BC1814" i="2"/>
  <c r="S1817" i="2"/>
  <c r="AA1817" i="2"/>
  <c r="AK1817" i="2" s="1"/>
  <c r="AZ1814" i="2"/>
  <c r="BA1814" i="2"/>
  <c r="AX1814" i="2"/>
  <c r="AT1815" i="2"/>
  <c r="AO1815" i="2"/>
  <c r="AP1815" i="2"/>
  <c r="AM1816" i="2"/>
  <c r="AN1815" i="2"/>
  <c r="AQ1815" i="2"/>
  <c r="BG1815" i="2"/>
  <c r="L1817" i="2"/>
  <c r="N1817" i="2"/>
  <c r="P1817" i="2"/>
  <c r="X1817" i="2" s="1"/>
  <c r="Q1817" i="2"/>
  <c r="Y1817" i="2" s="1"/>
  <c r="AI1817" i="2" s="1"/>
  <c r="O1817" i="2"/>
  <c r="R1817" i="2"/>
  <c r="Z1817" i="2" s="1"/>
  <c r="AJ1817" i="2" s="1"/>
  <c r="M1817" i="2"/>
  <c r="W1816" i="2"/>
  <c r="AG1816" i="2" s="1"/>
  <c r="AH1816" i="2"/>
  <c r="V1816" i="2"/>
  <c r="AF1816" i="2" s="1"/>
  <c r="U1816" i="2"/>
  <c r="AE1816" i="2" s="1"/>
  <c r="AD1816" i="2"/>
  <c r="K1818" i="2"/>
  <c r="BD1815" i="2" l="1"/>
  <c r="AV1815" i="2"/>
  <c r="BH1815" i="2" s="1"/>
  <c r="AB1816" i="2"/>
  <c r="BB1815" i="2"/>
  <c r="AS1816" i="2"/>
  <c r="AR1816" i="2"/>
  <c r="BC1815" i="2"/>
  <c r="S1818" i="2"/>
  <c r="AA1818" i="2" s="1"/>
  <c r="AK1818" i="2" s="1"/>
  <c r="AZ1815" i="2"/>
  <c r="AT1816" i="2"/>
  <c r="AN1816" i="2"/>
  <c r="AQ1816" i="2"/>
  <c r="AO1816" i="2"/>
  <c r="AP1816" i="2"/>
  <c r="AM1817" i="2"/>
  <c r="BG1816" i="2"/>
  <c r="BA1815" i="2"/>
  <c r="AY1815" i="2"/>
  <c r="AX1815" i="2"/>
  <c r="L1818" i="2"/>
  <c r="T1818" i="2" s="1"/>
  <c r="N1818" i="2"/>
  <c r="P1818" i="2"/>
  <c r="X1818" i="2" s="1"/>
  <c r="Q1818" i="2"/>
  <c r="Y1818" i="2" s="1"/>
  <c r="AI1818" i="2" s="1"/>
  <c r="O1818" i="2"/>
  <c r="R1818" i="2"/>
  <c r="Z1818" i="2" s="1"/>
  <c r="AJ1818" i="2" s="1"/>
  <c r="M1818" i="2"/>
  <c r="V1817" i="2"/>
  <c r="AF1817" i="2" s="1"/>
  <c r="U1817" i="2"/>
  <c r="AE1817" i="2" s="1"/>
  <c r="AH1817" i="2"/>
  <c r="T1817" i="2"/>
  <c r="W1817" i="2"/>
  <c r="AG1817" i="2" s="1"/>
  <c r="K1819" i="2"/>
  <c r="BD1816" i="2" l="1"/>
  <c r="BB1816" i="2"/>
  <c r="BC1816" i="2"/>
  <c r="AV1816" i="2"/>
  <c r="BH1816" i="2" s="1"/>
  <c r="AB1817" i="2"/>
  <c r="AS1817" i="2"/>
  <c r="AR1817" i="2"/>
  <c r="S1819" i="2"/>
  <c r="AA1819" i="2" s="1"/>
  <c r="AK1819" i="2" s="1"/>
  <c r="AY1816" i="2"/>
  <c r="AT1817" i="2"/>
  <c r="AN1817" i="2"/>
  <c r="AM1818" i="2"/>
  <c r="AQ1817" i="2"/>
  <c r="AO1817" i="2"/>
  <c r="AP1817" i="2"/>
  <c r="BG1817" i="2"/>
  <c r="AX1816" i="2"/>
  <c r="AZ1816" i="2"/>
  <c r="BA1816" i="2"/>
  <c r="L1819" i="2"/>
  <c r="T1819" i="2" s="1"/>
  <c r="N1819" i="2"/>
  <c r="V1819" i="2" s="1"/>
  <c r="AF1819" i="2" s="1"/>
  <c r="P1819" i="2"/>
  <c r="Q1819" i="2"/>
  <c r="Y1819" i="2" s="1"/>
  <c r="AI1819" i="2" s="1"/>
  <c r="O1819" i="2"/>
  <c r="W1819" i="2" s="1"/>
  <c r="AG1819" i="2" s="1"/>
  <c r="R1819" i="2"/>
  <c r="Z1819" i="2" s="1"/>
  <c r="AJ1819" i="2" s="1"/>
  <c r="M1819" i="2"/>
  <c r="U1819" i="2" s="1"/>
  <c r="AE1819" i="2" s="1"/>
  <c r="AD1818" i="2"/>
  <c r="AD1817" i="2"/>
  <c r="W1818" i="2"/>
  <c r="AG1818" i="2" s="1"/>
  <c r="AH1818" i="2"/>
  <c r="V1818" i="2"/>
  <c r="AF1818" i="2" s="1"/>
  <c r="U1818" i="2"/>
  <c r="AE1818" i="2" s="1"/>
  <c r="K1820" i="2"/>
  <c r="BD1817" i="2" l="1"/>
  <c r="AV1817" i="2"/>
  <c r="BH1817" i="2" s="1"/>
  <c r="AB1818" i="2"/>
  <c r="BB1817" i="2"/>
  <c r="AS1818" i="2"/>
  <c r="AR1818" i="2"/>
  <c r="BC1817" i="2"/>
  <c r="S1820" i="2"/>
  <c r="AA1820" i="2" s="1"/>
  <c r="AK1820" i="2" s="1"/>
  <c r="BA1817" i="2"/>
  <c r="AT1818" i="2"/>
  <c r="AN1818" i="2"/>
  <c r="AQ1818" i="2"/>
  <c r="AO1818" i="2"/>
  <c r="AP1818" i="2"/>
  <c r="AM1819" i="2"/>
  <c r="BG1818" i="2"/>
  <c r="AZ1817" i="2"/>
  <c r="AX1817" i="2"/>
  <c r="AY1817" i="2"/>
  <c r="L1820" i="2"/>
  <c r="T1820" i="2" s="1"/>
  <c r="N1820" i="2"/>
  <c r="P1820" i="2"/>
  <c r="Q1820" i="2"/>
  <c r="Y1820" i="2" s="1"/>
  <c r="AI1820" i="2" s="1"/>
  <c r="R1820" i="2"/>
  <c r="Z1820" i="2" s="1"/>
  <c r="AJ1820" i="2" s="1"/>
  <c r="O1820" i="2"/>
  <c r="W1820" i="2" s="1"/>
  <c r="M1820" i="2"/>
  <c r="X1819" i="2"/>
  <c r="AH1819" i="2" s="1"/>
  <c r="AD1819" i="2"/>
  <c r="K1821" i="2"/>
  <c r="AV1818" i="2" l="1"/>
  <c r="BH1818" i="2" s="1"/>
  <c r="AB1819" i="2"/>
  <c r="AR1819" i="2"/>
  <c r="AS1819" i="2"/>
  <c r="BB1818" i="2"/>
  <c r="BD1818" i="2"/>
  <c r="BC1818" i="2"/>
  <c r="S1821" i="2"/>
  <c r="AA1821" i="2" s="1"/>
  <c r="AK1821" i="2" s="1"/>
  <c r="AY1818" i="2"/>
  <c r="BA1818" i="2"/>
  <c r="AT1819" i="2"/>
  <c r="AO1819" i="2"/>
  <c r="AP1819" i="2"/>
  <c r="AM1820" i="2"/>
  <c r="AQ1819" i="2"/>
  <c r="AN1819" i="2"/>
  <c r="BG1819" i="2"/>
  <c r="AX1818" i="2"/>
  <c r="AZ1818" i="2"/>
  <c r="L1821" i="2"/>
  <c r="T1821" i="2" s="1"/>
  <c r="N1821" i="2"/>
  <c r="P1821" i="2"/>
  <c r="Q1821" i="2"/>
  <c r="Y1821" i="2" s="1"/>
  <c r="AI1821" i="2" s="1"/>
  <c r="R1821" i="2"/>
  <c r="Z1821" i="2" s="1"/>
  <c r="AJ1821" i="2" s="1"/>
  <c r="O1821" i="2"/>
  <c r="W1821" i="2" s="1"/>
  <c r="M1821" i="2"/>
  <c r="X1820" i="2"/>
  <c r="AH1820" i="2" s="1"/>
  <c r="AG1820" i="2"/>
  <c r="V1820" i="2"/>
  <c r="U1820" i="2"/>
  <c r="AE1820" i="2" s="1"/>
  <c r="AD1820" i="2"/>
  <c r="K1822" i="2"/>
  <c r="BD1819" i="2" l="1"/>
  <c r="AV1819" i="2"/>
  <c r="BH1819" i="2" s="1"/>
  <c r="AB1820" i="2"/>
  <c r="BC1819" i="2"/>
  <c r="AS1820" i="2"/>
  <c r="AR1820" i="2"/>
  <c r="BB1819" i="2"/>
  <c r="BA1819" i="2"/>
  <c r="S1822" i="2"/>
  <c r="AA1822" i="2"/>
  <c r="AK1822" i="2" s="1"/>
  <c r="AT1820" i="2"/>
  <c r="AN1820" i="2"/>
  <c r="AQ1820" i="2"/>
  <c r="AO1820" i="2"/>
  <c r="AP1820" i="2"/>
  <c r="AM1821" i="2"/>
  <c r="BG1820" i="2"/>
  <c r="AZ1819" i="2"/>
  <c r="AX1819" i="2"/>
  <c r="AY1819" i="2"/>
  <c r="L1822" i="2"/>
  <c r="T1822" i="2" s="1"/>
  <c r="N1822" i="2"/>
  <c r="P1822" i="2"/>
  <c r="X1822" i="2" s="1"/>
  <c r="Q1822" i="2"/>
  <c r="Y1822" i="2" s="1"/>
  <c r="AI1822" i="2" s="1"/>
  <c r="O1822" i="2"/>
  <c r="R1822" i="2"/>
  <c r="Z1822" i="2" s="1"/>
  <c r="AJ1822" i="2" s="1"/>
  <c r="M1822" i="2"/>
  <c r="AF1820" i="2"/>
  <c r="AG1821" i="2"/>
  <c r="AD1821" i="2"/>
  <c r="X1821" i="2"/>
  <c r="AH1821" i="2" s="1"/>
  <c r="V1821" i="2"/>
  <c r="AF1821" i="2" s="1"/>
  <c r="U1821" i="2"/>
  <c r="K1823" i="2"/>
  <c r="BD1820" i="2" l="1"/>
  <c r="AB1821" i="2"/>
  <c r="AV1820" i="2"/>
  <c r="BH1820" i="2" s="1"/>
  <c r="BB1820" i="2"/>
  <c r="BC1820" i="2"/>
  <c r="AR1821" i="2"/>
  <c r="AS1821" i="2"/>
  <c r="S1823" i="2"/>
  <c r="AA1823" i="2" s="1"/>
  <c r="AK1823" i="2" s="1"/>
  <c r="BA1820" i="2"/>
  <c r="AT1821" i="2"/>
  <c r="AN1821" i="2"/>
  <c r="AM1822" i="2"/>
  <c r="AQ1821" i="2"/>
  <c r="AO1821" i="2"/>
  <c r="AP1821" i="2"/>
  <c r="BG1821" i="2"/>
  <c r="AX1820" i="2"/>
  <c r="AZ1820" i="2"/>
  <c r="AY1820" i="2"/>
  <c r="L1823" i="2"/>
  <c r="T1823" i="2" s="1"/>
  <c r="N1823" i="2"/>
  <c r="V1823" i="2" s="1"/>
  <c r="AF1823" i="2" s="1"/>
  <c r="P1823" i="2"/>
  <c r="Q1823" i="2"/>
  <c r="Y1823" i="2" s="1"/>
  <c r="AI1823" i="2" s="1"/>
  <c r="O1823" i="2"/>
  <c r="W1823" i="2" s="1"/>
  <c r="AG1823" i="2" s="1"/>
  <c r="R1823" i="2"/>
  <c r="Z1823" i="2" s="1"/>
  <c r="AJ1823" i="2" s="1"/>
  <c r="M1823" i="2"/>
  <c r="U1823" i="2" s="1"/>
  <c r="AE1823" i="2" s="1"/>
  <c r="AD1822" i="2"/>
  <c r="AE1821" i="2"/>
  <c r="W1822" i="2"/>
  <c r="AG1822" i="2" s="1"/>
  <c r="AH1822" i="2"/>
  <c r="V1822" i="2"/>
  <c r="AF1822" i="2" s="1"/>
  <c r="U1822" i="2"/>
  <c r="AE1822" i="2" s="1"/>
  <c r="K1824" i="2"/>
  <c r="AB1822" i="2" l="1"/>
  <c r="AV1821" i="2"/>
  <c r="BH1821" i="2" s="1"/>
  <c r="BC1821" i="2"/>
  <c r="BB1821" i="2"/>
  <c r="AR1822" i="2"/>
  <c r="AS1822" i="2"/>
  <c r="BD1821" i="2"/>
  <c r="S1824" i="2"/>
  <c r="AA1824" i="2" s="1"/>
  <c r="AK1824" i="2" s="1"/>
  <c r="BA1821" i="2"/>
  <c r="AY1821" i="2"/>
  <c r="AT1822" i="2"/>
  <c r="AN1822" i="2"/>
  <c r="AQ1822" i="2"/>
  <c r="AO1822" i="2"/>
  <c r="AP1822" i="2"/>
  <c r="AM1823" i="2"/>
  <c r="BG1822" i="2"/>
  <c r="AZ1821" i="2"/>
  <c r="AX1821" i="2"/>
  <c r="L1824" i="2"/>
  <c r="T1824" i="2" s="1"/>
  <c r="N1824" i="2"/>
  <c r="P1824" i="2"/>
  <c r="Q1824" i="2"/>
  <c r="Y1824" i="2" s="1"/>
  <c r="AI1824" i="2" s="1"/>
  <c r="R1824" i="2"/>
  <c r="Z1824" i="2" s="1"/>
  <c r="AJ1824" i="2" s="1"/>
  <c r="O1824" i="2"/>
  <c r="W1824" i="2" s="1"/>
  <c r="M1824" i="2"/>
  <c r="X1823" i="2"/>
  <c r="AH1823" i="2" s="1"/>
  <c r="AD1823" i="2"/>
  <c r="K1825" i="2"/>
  <c r="BD1822" i="2" l="1"/>
  <c r="BC1822" i="2"/>
  <c r="AV1822" i="2"/>
  <c r="BH1822" i="2" s="1"/>
  <c r="AB1823" i="2"/>
  <c r="BB1822" i="2"/>
  <c r="AS1823" i="2"/>
  <c r="AR1823" i="2"/>
  <c r="S1825" i="2"/>
  <c r="AA1825" i="2" s="1"/>
  <c r="AK1825" i="2" s="1"/>
  <c r="BA1822" i="2"/>
  <c r="AY1822" i="2"/>
  <c r="AT1823" i="2"/>
  <c r="AN1823" i="2"/>
  <c r="AQ1823" i="2"/>
  <c r="AO1823" i="2"/>
  <c r="AP1823" i="2"/>
  <c r="AM1824" i="2"/>
  <c r="BG1823" i="2"/>
  <c r="AX1822" i="2"/>
  <c r="AZ1822" i="2"/>
  <c r="L1825" i="2"/>
  <c r="T1825" i="2" s="1"/>
  <c r="N1825" i="2"/>
  <c r="P1825" i="2"/>
  <c r="Q1825" i="2"/>
  <c r="Y1825" i="2" s="1"/>
  <c r="AI1825" i="2" s="1"/>
  <c r="O1825" i="2"/>
  <c r="W1825" i="2" s="1"/>
  <c r="R1825" i="2"/>
  <c r="Z1825" i="2" s="1"/>
  <c r="AJ1825" i="2" s="1"/>
  <c r="M1825" i="2"/>
  <c r="X1824" i="2"/>
  <c r="AH1824" i="2" s="1"/>
  <c r="AG1824" i="2"/>
  <c r="V1824" i="2"/>
  <c r="U1824" i="2"/>
  <c r="AE1824" i="2" s="1"/>
  <c r="AD1824" i="2"/>
  <c r="K1826" i="2"/>
  <c r="BD1823" i="2" l="1"/>
  <c r="BB1823" i="2"/>
  <c r="BC1823" i="2"/>
  <c r="AB1824" i="2"/>
  <c r="AV1823" i="2"/>
  <c r="BH1823" i="2" s="1"/>
  <c r="AS1824" i="2"/>
  <c r="AR1824" i="2"/>
  <c r="S1826" i="2"/>
  <c r="AA1826" i="2" s="1"/>
  <c r="AK1826" i="2" s="1"/>
  <c r="BA1823" i="2"/>
  <c r="AY1823" i="2"/>
  <c r="AT1824" i="2"/>
  <c r="AN1824" i="2"/>
  <c r="AQ1824" i="2"/>
  <c r="AM1825" i="2"/>
  <c r="AO1824" i="2"/>
  <c r="AP1824" i="2"/>
  <c r="BG1824" i="2"/>
  <c r="AX1823" i="2"/>
  <c r="AZ1823" i="2"/>
  <c r="L1826" i="2"/>
  <c r="N1826" i="2"/>
  <c r="P1826" i="2"/>
  <c r="Q1826" i="2"/>
  <c r="Y1826" i="2" s="1"/>
  <c r="AI1826" i="2" s="1"/>
  <c r="O1826" i="2"/>
  <c r="W1826" i="2" s="1"/>
  <c r="R1826" i="2"/>
  <c r="Z1826" i="2" s="1"/>
  <c r="AJ1826" i="2" s="1"/>
  <c r="M1826" i="2"/>
  <c r="AF1824" i="2"/>
  <c r="AG1825" i="2"/>
  <c r="AD1825" i="2"/>
  <c r="X1825" i="2"/>
  <c r="AH1825" i="2" s="1"/>
  <c r="V1825" i="2"/>
  <c r="AF1825" i="2" s="1"/>
  <c r="U1825" i="2"/>
  <c r="AE1825" i="2" s="1"/>
  <c r="K1827" i="2"/>
  <c r="AV1824" i="2" l="1"/>
  <c r="BH1824" i="2" s="1"/>
  <c r="AB1825" i="2"/>
  <c r="AR1825" i="2"/>
  <c r="AS1825" i="2"/>
  <c r="BB1824" i="2"/>
  <c r="BD1824" i="2"/>
  <c r="BC1824" i="2"/>
  <c r="S1827" i="2"/>
  <c r="AA1827" i="2" s="1"/>
  <c r="AK1827" i="2" s="1"/>
  <c r="AY1824" i="2"/>
  <c r="BA1824" i="2"/>
  <c r="AZ1824" i="2"/>
  <c r="AX1824" i="2"/>
  <c r="AT1825" i="2"/>
  <c r="AN1825" i="2"/>
  <c r="AQ1825" i="2"/>
  <c r="AO1825" i="2"/>
  <c r="AP1825" i="2"/>
  <c r="AM1826" i="2"/>
  <c r="BG1825" i="2"/>
  <c r="L1827" i="2"/>
  <c r="T1827" i="2" s="1"/>
  <c r="N1827" i="2"/>
  <c r="V1827" i="2" s="1"/>
  <c r="AF1827" i="2" s="1"/>
  <c r="P1827" i="2"/>
  <c r="Q1827" i="2"/>
  <c r="Y1827" i="2" s="1"/>
  <c r="AI1827" i="2" s="1"/>
  <c r="O1827" i="2"/>
  <c r="R1827" i="2"/>
  <c r="Z1827" i="2" s="1"/>
  <c r="AJ1827" i="2" s="1"/>
  <c r="M1827" i="2"/>
  <c r="X1826" i="2"/>
  <c r="AH1826" i="2" s="1"/>
  <c r="AG1826" i="2"/>
  <c r="T1826" i="2"/>
  <c r="V1826" i="2"/>
  <c r="AF1826" i="2" s="1"/>
  <c r="U1826" i="2"/>
  <c r="AE1826" i="2" s="1"/>
  <c r="K1828" i="2"/>
  <c r="AB1826" i="2" l="1"/>
  <c r="AV1825" i="2"/>
  <c r="BH1825" i="2" s="1"/>
  <c r="AR1826" i="2"/>
  <c r="AS1826" i="2"/>
  <c r="BC1825" i="2"/>
  <c r="BD1825" i="2"/>
  <c r="BB1825" i="2"/>
  <c r="S1828" i="2"/>
  <c r="AA1828" i="2"/>
  <c r="AK1828" i="2" s="1"/>
  <c r="BA1825" i="2"/>
  <c r="AY1825" i="2"/>
  <c r="AZ1825" i="2"/>
  <c r="AT1826" i="2"/>
  <c r="AQ1826" i="2"/>
  <c r="AO1826" i="2"/>
  <c r="AP1826" i="2"/>
  <c r="AM1827" i="2"/>
  <c r="AN1826" i="2"/>
  <c r="BG1826" i="2"/>
  <c r="AX1825" i="2"/>
  <c r="L1828" i="2"/>
  <c r="T1828" i="2" s="1"/>
  <c r="N1828" i="2"/>
  <c r="P1828" i="2"/>
  <c r="Q1828" i="2"/>
  <c r="Y1828" i="2" s="1"/>
  <c r="AI1828" i="2" s="1"/>
  <c r="R1828" i="2"/>
  <c r="Z1828" i="2" s="1"/>
  <c r="AJ1828" i="2" s="1"/>
  <c r="O1828" i="2"/>
  <c r="M1828" i="2"/>
  <c r="U1828" i="2" s="1"/>
  <c r="AD1826" i="2"/>
  <c r="X1827" i="2"/>
  <c r="U1827" i="2"/>
  <c r="AE1827" i="2" s="1"/>
  <c r="W1827" i="2"/>
  <c r="AG1827" i="2" s="1"/>
  <c r="AD1827" i="2"/>
  <c r="K1829" i="2"/>
  <c r="BD1826" i="2" l="1"/>
  <c r="AB1827" i="2"/>
  <c r="AV1826" i="2"/>
  <c r="BH1826" i="2" s="1"/>
  <c r="AR1827" i="2"/>
  <c r="AS1827" i="2"/>
  <c r="BC1826" i="2"/>
  <c r="BB1826" i="2"/>
  <c r="S1829" i="2"/>
  <c r="AA1829" i="2"/>
  <c r="AK1829" i="2" s="1"/>
  <c r="AY1826" i="2"/>
  <c r="AX1826" i="2"/>
  <c r="BA1826" i="2"/>
  <c r="AT1827" i="2"/>
  <c r="AQ1827" i="2"/>
  <c r="AO1827" i="2"/>
  <c r="AP1827" i="2"/>
  <c r="AM1828" i="2"/>
  <c r="AN1827" i="2"/>
  <c r="BG1827" i="2"/>
  <c r="AZ1826" i="2"/>
  <c r="L1829" i="2"/>
  <c r="T1829" i="2" s="1"/>
  <c r="N1829" i="2"/>
  <c r="P1829" i="2"/>
  <c r="Q1829" i="2"/>
  <c r="Y1829" i="2" s="1"/>
  <c r="AI1829" i="2" s="1"/>
  <c r="R1829" i="2"/>
  <c r="Z1829" i="2" s="1"/>
  <c r="AJ1829" i="2" s="1"/>
  <c r="O1829" i="2"/>
  <c r="W1829" i="2" s="1"/>
  <c r="M1829" i="2"/>
  <c r="V1828" i="2"/>
  <c r="AH1827" i="2"/>
  <c r="AE1828" i="2"/>
  <c r="X1828" i="2"/>
  <c r="AH1828" i="2" s="1"/>
  <c r="W1828" i="2"/>
  <c r="AG1828" i="2" s="1"/>
  <c r="AD1828" i="2"/>
  <c r="K1830" i="2"/>
  <c r="BD1827" i="2" l="1"/>
  <c r="AB1828" i="2"/>
  <c r="AV1827" i="2"/>
  <c r="BH1827" i="2" s="1"/>
  <c r="AS1828" i="2"/>
  <c r="AR1828" i="2"/>
  <c r="BC1827" i="2"/>
  <c r="BB1827" i="2"/>
  <c r="S1830" i="2"/>
  <c r="AA1830" i="2" s="1"/>
  <c r="AK1830" i="2" s="1"/>
  <c r="AY1827" i="2"/>
  <c r="AX1827" i="2"/>
  <c r="BA1827" i="2"/>
  <c r="AT1828" i="2"/>
  <c r="AQ1828" i="2"/>
  <c r="AO1828" i="2"/>
  <c r="AP1828" i="2"/>
  <c r="AM1829" i="2"/>
  <c r="AN1828" i="2"/>
  <c r="BG1828" i="2"/>
  <c r="AZ1827" i="2"/>
  <c r="L1830" i="2"/>
  <c r="N1830" i="2"/>
  <c r="P1830" i="2"/>
  <c r="X1830" i="2" s="1"/>
  <c r="Q1830" i="2"/>
  <c r="Y1830" i="2" s="1"/>
  <c r="AI1830" i="2" s="1"/>
  <c r="O1830" i="2"/>
  <c r="R1830" i="2"/>
  <c r="Z1830" i="2" s="1"/>
  <c r="AJ1830" i="2" s="1"/>
  <c r="M1830" i="2"/>
  <c r="AF1828" i="2"/>
  <c r="AG1829" i="2"/>
  <c r="AD1829" i="2"/>
  <c r="X1829" i="2"/>
  <c r="AH1829" i="2" s="1"/>
  <c r="V1829" i="2"/>
  <c r="AF1829" i="2" s="1"/>
  <c r="U1829" i="2"/>
  <c r="AE1829" i="2" s="1"/>
  <c r="K1831" i="2"/>
  <c r="BD1828" i="2" l="1"/>
  <c r="AV1828" i="2"/>
  <c r="BH1828" i="2" s="1"/>
  <c r="AB1829" i="2"/>
  <c r="AS1829" i="2"/>
  <c r="AR1829" i="2"/>
  <c r="BB1828" i="2"/>
  <c r="BC1828" i="2"/>
  <c r="S1831" i="2"/>
  <c r="AA1831" i="2" s="1"/>
  <c r="AK1831" i="2" s="1"/>
  <c r="AZ1828" i="2"/>
  <c r="AY1828" i="2"/>
  <c r="BA1828" i="2"/>
  <c r="AX1828" i="2"/>
  <c r="AT1829" i="2"/>
  <c r="AO1829" i="2"/>
  <c r="AP1829" i="2"/>
  <c r="AM1830" i="2"/>
  <c r="AQ1829" i="2"/>
  <c r="AN1829" i="2"/>
  <c r="BG1829" i="2"/>
  <c r="L1831" i="2"/>
  <c r="N1831" i="2"/>
  <c r="P1831" i="2"/>
  <c r="X1831" i="2" s="1"/>
  <c r="Q1831" i="2"/>
  <c r="Y1831" i="2" s="1"/>
  <c r="AI1831" i="2" s="1"/>
  <c r="O1831" i="2"/>
  <c r="R1831" i="2"/>
  <c r="Z1831" i="2" s="1"/>
  <c r="AJ1831" i="2" s="1"/>
  <c r="M1831" i="2"/>
  <c r="W1830" i="2"/>
  <c r="AG1830" i="2" s="1"/>
  <c r="AH1830" i="2"/>
  <c r="T1830" i="2"/>
  <c r="V1830" i="2"/>
  <c r="AF1830" i="2" s="1"/>
  <c r="U1830" i="2"/>
  <c r="AE1830" i="2" s="1"/>
  <c r="K1832" i="2"/>
  <c r="BD1829" i="2" l="1"/>
  <c r="AV1829" i="2"/>
  <c r="BH1829" i="2" s="1"/>
  <c r="AB1830" i="2"/>
  <c r="BB1829" i="2"/>
  <c r="AS1830" i="2"/>
  <c r="AR1830" i="2"/>
  <c r="BC1829" i="2"/>
  <c r="S1832" i="2"/>
  <c r="AA1832" i="2" s="1"/>
  <c r="AK1832" i="2" s="1"/>
  <c r="AY1829" i="2"/>
  <c r="AZ1829" i="2"/>
  <c r="AT1830" i="2"/>
  <c r="AO1830" i="2"/>
  <c r="AP1830" i="2"/>
  <c r="AM1831" i="2"/>
  <c r="AN1830" i="2"/>
  <c r="AQ1830" i="2"/>
  <c r="BG1830" i="2"/>
  <c r="AX1829" i="2"/>
  <c r="BA1829" i="2"/>
  <c r="L1832" i="2"/>
  <c r="N1832" i="2"/>
  <c r="P1832" i="2"/>
  <c r="Q1832" i="2"/>
  <c r="Y1832" i="2" s="1"/>
  <c r="AI1832" i="2" s="1"/>
  <c r="R1832" i="2"/>
  <c r="Z1832" i="2" s="1"/>
  <c r="AJ1832" i="2" s="1"/>
  <c r="O1832" i="2"/>
  <c r="W1832" i="2" s="1"/>
  <c r="M1832" i="2"/>
  <c r="AD1830" i="2"/>
  <c r="V1831" i="2"/>
  <c r="AF1831" i="2" s="1"/>
  <c r="U1831" i="2"/>
  <c r="AE1831" i="2" s="1"/>
  <c r="AH1831" i="2"/>
  <c r="T1831" i="2"/>
  <c r="W1831" i="2"/>
  <c r="AG1831" i="2" s="1"/>
  <c r="K1833" i="2"/>
  <c r="AB1831" i="2" l="1"/>
  <c r="AV1830" i="2"/>
  <c r="BH1830" i="2" s="1"/>
  <c r="AS1831" i="2"/>
  <c r="AR1831" i="2"/>
  <c r="BD1830" i="2"/>
  <c r="BB1830" i="2"/>
  <c r="BC1830" i="2"/>
  <c r="S1833" i="2"/>
  <c r="AA1833" i="2" s="1"/>
  <c r="AK1833" i="2" s="1"/>
  <c r="BA1830" i="2"/>
  <c r="AY1830" i="2"/>
  <c r="AT1831" i="2"/>
  <c r="AN1831" i="2"/>
  <c r="AQ1831" i="2"/>
  <c r="AO1831" i="2"/>
  <c r="AP1831" i="2"/>
  <c r="AM1832" i="2"/>
  <c r="BG1831" i="2"/>
  <c r="AZ1830" i="2"/>
  <c r="AX1830" i="2"/>
  <c r="L1833" i="2"/>
  <c r="T1833" i="2" s="1"/>
  <c r="N1833" i="2"/>
  <c r="P1833" i="2"/>
  <c r="Q1833" i="2"/>
  <c r="Y1833" i="2" s="1"/>
  <c r="AI1833" i="2" s="1"/>
  <c r="O1833" i="2"/>
  <c r="W1833" i="2" s="1"/>
  <c r="AG1833" i="2" s="1"/>
  <c r="R1833" i="2"/>
  <c r="Z1833" i="2" s="1"/>
  <c r="AJ1833" i="2" s="1"/>
  <c r="M1833" i="2"/>
  <c r="AD1831" i="2"/>
  <c r="X1832" i="2"/>
  <c r="AH1832" i="2" s="1"/>
  <c r="AG1832" i="2"/>
  <c r="T1832" i="2"/>
  <c r="V1832" i="2"/>
  <c r="AF1832" i="2" s="1"/>
  <c r="U1832" i="2"/>
  <c r="AE1832" i="2" s="1"/>
  <c r="K1834" i="2"/>
  <c r="BD1831" i="2" l="1"/>
  <c r="AB1832" i="2"/>
  <c r="AV1831" i="2"/>
  <c r="AS1832" i="2"/>
  <c r="AR1832" i="2"/>
  <c r="BB1831" i="2"/>
  <c r="BC1831" i="2"/>
  <c r="S1834" i="2"/>
  <c r="AA1834" i="2" s="1"/>
  <c r="AK1834" i="2" s="1"/>
  <c r="AY1831" i="2"/>
  <c r="BA1831" i="2"/>
  <c r="AT1832" i="2"/>
  <c r="AN1832" i="2"/>
  <c r="AO1832" i="2"/>
  <c r="AP1832" i="2"/>
  <c r="AM1833" i="2"/>
  <c r="AQ1832" i="2"/>
  <c r="BG1832" i="2"/>
  <c r="AX1831" i="2"/>
  <c r="BH1831" i="2"/>
  <c r="AZ1831" i="2"/>
  <c r="L1834" i="2"/>
  <c r="T1834" i="2" s="1"/>
  <c r="N1834" i="2"/>
  <c r="P1834" i="2"/>
  <c r="Q1834" i="2"/>
  <c r="Y1834" i="2" s="1"/>
  <c r="AI1834" i="2" s="1"/>
  <c r="O1834" i="2"/>
  <c r="R1834" i="2"/>
  <c r="Z1834" i="2" s="1"/>
  <c r="AJ1834" i="2" s="1"/>
  <c r="M1834" i="2"/>
  <c r="U1834" i="2" s="1"/>
  <c r="AD1832" i="2"/>
  <c r="X1833" i="2"/>
  <c r="AH1833" i="2" s="1"/>
  <c r="V1833" i="2"/>
  <c r="AF1833" i="2" s="1"/>
  <c r="U1833" i="2"/>
  <c r="AE1833" i="2" s="1"/>
  <c r="AD1833" i="2"/>
  <c r="K1835" i="2"/>
  <c r="BD1832" i="2" l="1"/>
  <c r="AV1832" i="2"/>
  <c r="BH1832" i="2" s="1"/>
  <c r="AB1833" i="2"/>
  <c r="BB1832" i="2"/>
  <c r="AS1833" i="2"/>
  <c r="AR1833" i="2"/>
  <c r="BC1832" i="2"/>
  <c r="S1835" i="2"/>
  <c r="AA1835" i="2" s="1"/>
  <c r="AK1835" i="2" s="1"/>
  <c r="AY1832" i="2"/>
  <c r="BA1832" i="2"/>
  <c r="AX1832" i="2"/>
  <c r="AT1833" i="2"/>
  <c r="BD1833" i="2" s="1"/>
  <c r="AO1833" i="2"/>
  <c r="AP1833" i="2"/>
  <c r="AM1834" i="2"/>
  <c r="AN1833" i="2"/>
  <c r="AQ1833" i="2"/>
  <c r="BG1833" i="2"/>
  <c r="AZ1832" i="2"/>
  <c r="L1835" i="2"/>
  <c r="N1835" i="2"/>
  <c r="P1835" i="2"/>
  <c r="X1835" i="2" s="1"/>
  <c r="Q1835" i="2"/>
  <c r="Y1835" i="2" s="1"/>
  <c r="AI1835" i="2" s="1"/>
  <c r="O1835" i="2"/>
  <c r="R1835" i="2"/>
  <c r="Z1835" i="2" s="1"/>
  <c r="AJ1835" i="2" s="1"/>
  <c r="M1835" i="2"/>
  <c r="U1835" i="2" s="1"/>
  <c r="V1834" i="2"/>
  <c r="AF1834" i="2" s="1"/>
  <c r="AE1834" i="2"/>
  <c r="X1834" i="2"/>
  <c r="AH1834" i="2" s="1"/>
  <c r="W1834" i="2"/>
  <c r="AG1834" i="2" s="1"/>
  <c r="AD1834" i="2"/>
  <c r="K1836" i="2"/>
  <c r="BB1833" i="2" l="1"/>
  <c r="AV1833" i="2"/>
  <c r="BH1833" i="2" s="1"/>
  <c r="AB1834" i="2"/>
  <c r="AR1834" i="2"/>
  <c r="AS1834" i="2"/>
  <c r="BC1833" i="2"/>
  <c r="S1836" i="2"/>
  <c r="AA1836" i="2" s="1"/>
  <c r="AK1836" i="2" s="1"/>
  <c r="AX1833" i="2"/>
  <c r="AT1834" i="2"/>
  <c r="AQ1834" i="2"/>
  <c r="AO1834" i="2"/>
  <c r="AP1834" i="2"/>
  <c r="AM1835" i="2"/>
  <c r="AN1834" i="2"/>
  <c r="BG1834" i="2"/>
  <c r="AZ1833" i="2"/>
  <c r="BA1833" i="2"/>
  <c r="AY1833" i="2"/>
  <c r="L1836" i="2"/>
  <c r="T1836" i="2" s="1"/>
  <c r="N1836" i="2"/>
  <c r="P1836" i="2"/>
  <c r="Q1836" i="2"/>
  <c r="Y1836" i="2" s="1"/>
  <c r="AI1836" i="2" s="1"/>
  <c r="R1836" i="2"/>
  <c r="Z1836" i="2" s="1"/>
  <c r="AJ1836" i="2" s="1"/>
  <c r="O1836" i="2"/>
  <c r="M1836" i="2"/>
  <c r="U1836" i="2" s="1"/>
  <c r="V1835" i="2"/>
  <c r="AF1835" i="2" s="1"/>
  <c r="AE1835" i="2"/>
  <c r="AH1835" i="2"/>
  <c r="T1835" i="2"/>
  <c r="W1835" i="2"/>
  <c r="AG1835" i="2" s="1"/>
  <c r="K1837" i="2"/>
  <c r="AV1834" i="2" l="1"/>
  <c r="BH1834" i="2" s="1"/>
  <c r="AB1835" i="2"/>
  <c r="AS1835" i="2"/>
  <c r="AR1835" i="2"/>
  <c r="BD1834" i="2"/>
  <c r="BC1834" i="2"/>
  <c r="BB1834" i="2"/>
  <c r="S1837" i="2"/>
  <c r="AA1837" i="2" s="1"/>
  <c r="AK1837" i="2" s="1"/>
  <c r="AY1834" i="2"/>
  <c r="AT1835" i="2"/>
  <c r="AQ1835" i="2"/>
  <c r="AM1836" i="2"/>
  <c r="AO1835" i="2"/>
  <c r="AP1835" i="2"/>
  <c r="AN1835" i="2"/>
  <c r="BG1835" i="2"/>
  <c r="AZ1834" i="2"/>
  <c r="AX1834" i="2"/>
  <c r="BA1834" i="2"/>
  <c r="L1837" i="2"/>
  <c r="T1837" i="2" s="1"/>
  <c r="N1837" i="2"/>
  <c r="V1837" i="2" s="1"/>
  <c r="AF1837" i="2" s="1"/>
  <c r="P1837" i="2"/>
  <c r="Q1837" i="2"/>
  <c r="Y1837" i="2" s="1"/>
  <c r="AI1837" i="2" s="1"/>
  <c r="O1837" i="2"/>
  <c r="R1837" i="2"/>
  <c r="Z1837" i="2" s="1"/>
  <c r="AJ1837" i="2" s="1"/>
  <c r="M1837" i="2"/>
  <c r="U1837" i="2" s="1"/>
  <c r="AE1837" i="2" s="1"/>
  <c r="AD1835" i="2"/>
  <c r="V1836" i="2"/>
  <c r="AF1836" i="2" s="1"/>
  <c r="AE1836" i="2"/>
  <c r="AD1836" i="2"/>
  <c r="X1836" i="2"/>
  <c r="AH1836" i="2" s="1"/>
  <c r="W1836" i="2"/>
  <c r="AG1836" i="2" s="1"/>
  <c r="K1838" i="2"/>
  <c r="AV1835" i="2" l="1"/>
  <c r="BH1835" i="2" s="1"/>
  <c r="AB1836" i="2"/>
  <c r="AS1836" i="2"/>
  <c r="AR1836" i="2"/>
  <c r="BD1835" i="2"/>
  <c r="BB1835" i="2"/>
  <c r="BC1835" i="2"/>
  <c r="S1838" i="2"/>
  <c r="AA1838" i="2" s="1"/>
  <c r="AK1838" i="2" s="1"/>
  <c r="AY1835" i="2"/>
  <c r="AT1836" i="2"/>
  <c r="AQ1836" i="2"/>
  <c r="AP1836" i="2"/>
  <c r="AN1836" i="2"/>
  <c r="AO1836" i="2"/>
  <c r="AM1837" i="2"/>
  <c r="BG1836" i="2"/>
  <c r="AX1835" i="2"/>
  <c r="BA1835" i="2"/>
  <c r="AZ1835" i="2"/>
  <c r="L1838" i="2"/>
  <c r="T1838" i="2" s="1"/>
  <c r="N1838" i="2"/>
  <c r="V1838" i="2" s="1"/>
  <c r="P1838" i="2"/>
  <c r="Q1838" i="2"/>
  <c r="Y1838" i="2" s="1"/>
  <c r="AI1838" i="2" s="1"/>
  <c r="O1838" i="2"/>
  <c r="R1838" i="2"/>
  <c r="Z1838" i="2" s="1"/>
  <c r="AJ1838" i="2" s="1"/>
  <c r="M1838" i="2"/>
  <c r="U1838" i="2" s="1"/>
  <c r="X1837" i="2"/>
  <c r="AH1837" i="2" s="1"/>
  <c r="W1837" i="2"/>
  <c r="AG1837" i="2" s="1"/>
  <c r="AD1837" i="2"/>
  <c r="K1839" i="2"/>
  <c r="AV1836" i="2" l="1"/>
  <c r="BH1836" i="2" s="1"/>
  <c r="AB1837" i="2"/>
  <c r="BD1836" i="2"/>
  <c r="AR1837" i="2"/>
  <c r="AS1837" i="2"/>
  <c r="BB1836" i="2"/>
  <c r="BC1836" i="2"/>
  <c r="S1839" i="2"/>
  <c r="AA1839" i="2" s="1"/>
  <c r="AK1839" i="2" s="1"/>
  <c r="AZ1836" i="2"/>
  <c r="AY1836" i="2"/>
  <c r="AX1836" i="2"/>
  <c r="AT1837" i="2"/>
  <c r="AQ1837" i="2"/>
  <c r="AO1837" i="2"/>
  <c r="AP1837" i="2"/>
  <c r="AM1838" i="2"/>
  <c r="AN1837" i="2"/>
  <c r="BG1837" i="2"/>
  <c r="BA1836" i="2"/>
  <c r="L1839" i="2"/>
  <c r="N1839" i="2"/>
  <c r="P1839" i="2"/>
  <c r="Q1839" i="2"/>
  <c r="Y1839" i="2" s="1"/>
  <c r="AI1839" i="2" s="1"/>
  <c r="O1839" i="2"/>
  <c r="W1839" i="2" s="1"/>
  <c r="R1839" i="2"/>
  <c r="Z1839" i="2" s="1"/>
  <c r="AJ1839" i="2" s="1"/>
  <c r="M1839" i="2"/>
  <c r="AF1838" i="2"/>
  <c r="AE1838" i="2"/>
  <c r="X1838" i="2"/>
  <c r="AH1838" i="2" s="1"/>
  <c r="W1838" i="2"/>
  <c r="AG1838" i="2" s="1"/>
  <c r="AD1838" i="2"/>
  <c r="K1840" i="2"/>
  <c r="BD1837" i="2" l="1"/>
  <c r="AV1837" i="2"/>
  <c r="BH1837" i="2" s="1"/>
  <c r="AB1838" i="2"/>
  <c r="BC1837" i="2"/>
  <c r="AR1838" i="2"/>
  <c r="AS1838" i="2"/>
  <c r="BB1837" i="2"/>
  <c r="S1840" i="2"/>
  <c r="AA1840" i="2"/>
  <c r="AK1840" i="2" s="1"/>
  <c r="BA1837" i="2"/>
  <c r="AZ1837" i="2"/>
  <c r="AY1837" i="2"/>
  <c r="AX1837" i="2"/>
  <c r="AT1838" i="2"/>
  <c r="AN1838" i="2"/>
  <c r="AQ1838" i="2"/>
  <c r="AO1838" i="2"/>
  <c r="AP1838" i="2"/>
  <c r="AM1839" i="2"/>
  <c r="BG1838" i="2"/>
  <c r="L1840" i="2"/>
  <c r="T1840" i="2" s="1"/>
  <c r="N1840" i="2"/>
  <c r="V1840" i="2" s="1"/>
  <c r="P1840" i="2"/>
  <c r="Q1840" i="2"/>
  <c r="Y1840" i="2" s="1"/>
  <c r="AI1840" i="2" s="1"/>
  <c r="R1840" i="2"/>
  <c r="Z1840" i="2" s="1"/>
  <c r="AJ1840" i="2" s="1"/>
  <c r="O1840" i="2"/>
  <c r="M1840" i="2"/>
  <c r="U1840" i="2" s="1"/>
  <c r="T1839" i="2"/>
  <c r="AG1839" i="2"/>
  <c r="X1839" i="2"/>
  <c r="AH1839" i="2" s="1"/>
  <c r="V1839" i="2"/>
  <c r="AF1839" i="2" s="1"/>
  <c r="U1839" i="2"/>
  <c r="AE1839" i="2" s="1"/>
  <c r="K1841" i="2"/>
  <c r="BD1838" i="2" l="1"/>
  <c r="AV1838" i="2"/>
  <c r="BH1838" i="2" s="1"/>
  <c r="AB1839" i="2"/>
  <c r="AS1839" i="2"/>
  <c r="AR1839" i="2"/>
  <c r="BC1838" i="2"/>
  <c r="BB1838" i="2"/>
  <c r="S1841" i="2"/>
  <c r="AA1841" i="2"/>
  <c r="AK1841" i="2" s="1"/>
  <c r="BA1838" i="2"/>
  <c r="AY1838" i="2"/>
  <c r="AT1839" i="2"/>
  <c r="AN1839" i="2"/>
  <c r="AM1840" i="2"/>
  <c r="AQ1839" i="2"/>
  <c r="AO1839" i="2"/>
  <c r="AP1839" i="2"/>
  <c r="BG1839" i="2"/>
  <c r="AX1838" i="2"/>
  <c r="AZ1838" i="2"/>
  <c r="L1841" i="2"/>
  <c r="N1841" i="2"/>
  <c r="P1841" i="2"/>
  <c r="Q1841" i="2"/>
  <c r="Y1841" i="2" s="1"/>
  <c r="AI1841" i="2" s="1"/>
  <c r="O1841" i="2"/>
  <c r="W1841" i="2" s="1"/>
  <c r="R1841" i="2"/>
  <c r="Z1841" i="2" s="1"/>
  <c r="AJ1841" i="2" s="1"/>
  <c r="M1841" i="2"/>
  <c r="AD1839" i="2"/>
  <c r="AE1840" i="2"/>
  <c r="AD1840" i="2"/>
  <c r="AF1840" i="2"/>
  <c r="X1840" i="2"/>
  <c r="AH1840" i="2" s="1"/>
  <c r="W1840" i="2"/>
  <c r="AG1840" i="2" s="1"/>
  <c r="K1842" i="2"/>
  <c r="AV1839" i="2" l="1"/>
  <c r="BH1839" i="2" s="1"/>
  <c r="AB1840" i="2"/>
  <c r="AS1840" i="2"/>
  <c r="AR1840" i="2"/>
  <c r="BD1839" i="2"/>
  <c r="BB1839" i="2"/>
  <c r="BC1839" i="2"/>
  <c r="S1842" i="2"/>
  <c r="AA1842" i="2"/>
  <c r="AK1842" i="2" s="1"/>
  <c r="AY1839" i="2"/>
  <c r="AT1840" i="2"/>
  <c r="AN1840" i="2"/>
  <c r="AQ1840" i="2"/>
  <c r="AM1841" i="2"/>
  <c r="AO1840" i="2"/>
  <c r="AP1840" i="2"/>
  <c r="BG1840" i="2"/>
  <c r="AZ1839" i="2"/>
  <c r="AX1839" i="2"/>
  <c r="BA1839" i="2"/>
  <c r="L1842" i="2"/>
  <c r="N1842" i="2"/>
  <c r="P1842" i="2"/>
  <c r="X1842" i="2" s="1"/>
  <c r="Q1842" i="2"/>
  <c r="Y1842" i="2" s="1"/>
  <c r="AI1842" i="2" s="1"/>
  <c r="O1842" i="2"/>
  <c r="R1842" i="2"/>
  <c r="Z1842" i="2" s="1"/>
  <c r="AJ1842" i="2" s="1"/>
  <c r="M1842" i="2"/>
  <c r="T1841" i="2"/>
  <c r="AG1841" i="2"/>
  <c r="X1841" i="2"/>
  <c r="AH1841" i="2" s="1"/>
  <c r="V1841" i="2"/>
  <c r="AF1841" i="2" s="1"/>
  <c r="U1841" i="2"/>
  <c r="AE1841" i="2" s="1"/>
  <c r="K1843" i="2"/>
  <c r="BD1840" i="2" l="1"/>
  <c r="AB1841" i="2"/>
  <c r="AV1840" i="2"/>
  <c r="BB1840" i="2"/>
  <c r="AS1841" i="2"/>
  <c r="AR1841" i="2"/>
  <c r="BC1840" i="2"/>
  <c r="S1843" i="2"/>
  <c r="AA1843" i="2" s="1"/>
  <c r="AK1843" i="2" s="1"/>
  <c r="AT1841" i="2"/>
  <c r="AQ1841" i="2"/>
  <c r="AM1842" i="2"/>
  <c r="AO1841" i="2"/>
  <c r="AP1841" i="2"/>
  <c r="AN1841" i="2"/>
  <c r="BG1841" i="2"/>
  <c r="BA1840" i="2"/>
  <c r="AZ1840" i="2"/>
  <c r="AX1840" i="2"/>
  <c r="BH1840" i="2"/>
  <c r="AY1840" i="2"/>
  <c r="L1843" i="2"/>
  <c r="T1843" i="2" s="1"/>
  <c r="N1843" i="2"/>
  <c r="V1843" i="2" s="1"/>
  <c r="AF1843" i="2" s="1"/>
  <c r="P1843" i="2"/>
  <c r="X1843" i="2" s="1"/>
  <c r="Q1843" i="2"/>
  <c r="Y1843" i="2" s="1"/>
  <c r="AI1843" i="2" s="1"/>
  <c r="O1843" i="2"/>
  <c r="R1843" i="2"/>
  <c r="Z1843" i="2" s="1"/>
  <c r="AJ1843" i="2" s="1"/>
  <c r="M1843" i="2"/>
  <c r="U1843" i="2" s="1"/>
  <c r="AE1843" i="2" s="1"/>
  <c r="AD1841" i="2"/>
  <c r="W1842" i="2"/>
  <c r="AG1842" i="2" s="1"/>
  <c r="AH1842" i="2"/>
  <c r="T1842" i="2"/>
  <c r="V1842" i="2"/>
  <c r="AF1842" i="2" s="1"/>
  <c r="U1842" i="2"/>
  <c r="AE1842" i="2" s="1"/>
  <c r="K1844" i="2"/>
  <c r="AV1841" i="2" l="1"/>
  <c r="BH1841" i="2" s="1"/>
  <c r="AB1842" i="2"/>
  <c r="BB1841" i="2"/>
  <c r="AS1842" i="2"/>
  <c r="AR1842" i="2"/>
  <c r="BC1841" i="2"/>
  <c r="BD1841" i="2"/>
  <c r="S1844" i="2"/>
  <c r="AA1844" i="2"/>
  <c r="AK1844" i="2" s="1"/>
  <c r="AY1841" i="2"/>
  <c r="AT1842" i="2"/>
  <c r="AO1842" i="2"/>
  <c r="AP1842" i="2"/>
  <c r="AM1843" i="2"/>
  <c r="AQ1842" i="2"/>
  <c r="AN1842" i="2"/>
  <c r="BG1842" i="2"/>
  <c r="AX1841" i="2"/>
  <c r="BA1841" i="2"/>
  <c r="AZ1841" i="2"/>
  <c r="L1844" i="2"/>
  <c r="T1844" i="2" s="1"/>
  <c r="N1844" i="2"/>
  <c r="P1844" i="2"/>
  <c r="X1844" i="2" s="1"/>
  <c r="Q1844" i="2"/>
  <c r="Y1844" i="2" s="1"/>
  <c r="AI1844" i="2" s="1"/>
  <c r="R1844" i="2"/>
  <c r="Z1844" i="2" s="1"/>
  <c r="AJ1844" i="2" s="1"/>
  <c r="O1844" i="2"/>
  <c r="M1844" i="2"/>
  <c r="AD1842" i="2"/>
  <c r="AH1843" i="2"/>
  <c r="W1843" i="2"/>
  <c r="AG1843" i="2" s="1"/>
  <c r="AD1843" i="2"/>
  <c r="K1845" i="2"/>
  <c r="BC1842" i="2" l="1"/>
  <c r="BD1842" i="2"/>
  <c r="AV1842" i="2"/>
  <c r="AB1843" i="2"/>
  <c r="BB1842" i="2"/>
  <c r="AS1843" i="2"/>
  <c r="AR1843" i="2"/>
  <c r="S1845" i="2"/>
  <c r="AA1845" i="2"/>
  <c r="AK1845" i="2" s="1"/>
  <c r="AY1842" i="2"/>
  <c r="AT1843" i="2"/>
  <c r="AQ1843" i="2"/>
  <c r="AO1843" i="2"/>
  <c r="AP1843" i="2"/>
  <c r="AM1844" i="2"/>
  <c r="AN1843" i="2"/>
  <c r="BG1843" i="2"/>
  <c r="AZ1842" i="2"/>
  <c r="AX1842" i="2"/>
  <c r="BH1842" i="2"/>
  <c r="BA1842" i="2"/>
  <c r="L1845" i="2"/>
  <c r="N1845" i="2"/>
  <c r="P1845" i="2"/>
  <c r="X1845" i="2" s="1"/>
  <c r="Q1845" i="2"/>
  <c r="Y1845" i="2" s="1"/>
  <c r="AI1845" i="2" s="1"/>
  <c r="O1845" i="2"/>
  <c r="R1845" i="2"/>
  <c r="Z1845" i="2" s="1"/>
  <c r="AJ1845" i="2" s="1"/>
  <c r="M1845" i="2"/>
  <c r="W1844" i="2"/>
  <c r="AG1844" i="2" s="1"/>
  <c r="AH1844" i="2"/>
  <c r="V1844" i="2"/>
  <c r="AF1844" i="2" s="1"/>
  <c r="U1844" i="2"/>
  <c r="AE1844" i="2" s="1"/>
  <c r="AD1844" i="2"/>
  <c r="K1846" i="2"/>
  <c r="AV1843" i="2" l="1"/>
  <c r="BH1843" i="2" s="1"/>
  <c r="AB1844" i="2"/>
  <c r="AS1844" i="2"/>
  <c r="AR1844" i="2"/>
  <c r="BB1843" i="2"/>
  <c r="BD1843" i="2"/>
  <c r="BC1843" i="2"/>
  <c r="S1846" i="2"/>
  <c r="AA1846" i="2"/>
  <c r="AK1846" i="2" s="1"/>
  <c r="AY1843" i="2"/>
  <c r="BA1843" i="2"/>
  <c r="AX1843" i="2"/>
  <c r="AT1844" i="2"/>
  <c r="AN1844" i="2"/>
  <c r="AQ1844" i="2"/>
  <c r="AO1844" i="2"/>
  <c r="AP1844" i="2"/>
  <c r="AM1845" i="2"/>
  <c r="BG1844" i="2"/>
  <c r="AZ1843" i="2"/>
  <c r="L1846" i="2"/>
  <c r="T1846" i="2" s="1"/>
  <c r="N1846" i="2"/>
  <c r="P1846" i="2"/>
  <c r="X1846" i="2" s="1"/>
  <c r="Q1846" i="2"/>
  <c r="Y1846" i="2" s="1"/>
  <c r="AI1846" i="2" s="1"/>
  <c r="O1846" i="2"/>
  <c r="R1846" i="2"/>
  <c r="Z1846" i="2" s="1"/>
  <c r="AJ1846" i="2" s="1"/>
  <c r="M1846" i="2"/>
  <c r="V1845" i="2"/>
  <c r="AF1845" i="2" s="1"/>
  <c r="U1845" i="2"/>
  <c r="AE1845" i="2" s="1"/>
  <c r="AH1845" i="2"/>
  <c r="T1845" i="2"/>
  <c r="W1845" i="2"/>
  <c r="AG1845" i="2" s="1"/>
  <c r="K1847" i="2"/>
  <c r="AV1844" i="2" l="1"/>
  <c r="BH1844" i="2" s="1"/>
  <c r="AB1845" i="2"/>
  <c r="AS1845" i="2"/>
  <c r="AR1845" i="2"/>
  <c r="BB1844" i="2"/>
  <c r="BD1844" i="2"/>
  <c r="BC1844" i="2"/>
  <c r="S1847" i="2"/>
  <c r="AA1847" i="2"/>
  <c r="AK1847" i="2" s="1"/>
  <c r="AY1844" i="2"/>
  <c r="AT1845" i="2"/>
  <c r="AM1846" i="2"/>
  <c r="AN1845" i="2"/>
  <c r="AQ1845" i="2"/>
  <c r="AO1845" i="2"/>
  <c r="AP1845" i="2"/>
  <c r="BG1845" i="2"/>
  <c r="AX1844" i="2"/>
  <c r="AZ1844" i="2"/>
  <c r="BA1844" i="2"/>
  <c r="L1847" i="2"/>
  <c r="T1847" i="2" s="1"/>
  <c r="N1847" i="2"/>
  <c r="V1847" i="2" s="1"/>
  <c r="AF1847" i="2" s="1"/>
  <c r="P1847" i="2"/>
  <c r="Q1847" i="2"/>
  <c r="Y1847" i="2" s="1"/>
  <c r="AI1847" i="2" s="1"/>
  <c r="O1847" i="2"/>
  <c r="W1847" i="2" s="1"/>
  <c r="AG1847" i="2" s="1"/>
  <c r="R1847" i="2"/>
  <c r="Z1847" i="2" s="1"/>
  <c r="AJ1847" i="2" s="1"/>
  <c r="M1847" i="2"/>
  <c r="U1847" i="2" s="1"/>
  <c r="AE1847" i="2" s="1"/>
  <c r="AD1846" i="2"/>
  <c r="AD1845" i="2"/>
  <c r="W1846" i="2"/>
  <c r="AG1846" i="2" s="1"/>
  <c r="AH1846" i="2"/>
  <c r="V1846" i="2"/>
  <c r="AF1846" i="2" s="1"/>
  <c r="U1846" i="2"/>
  <c r="AE1846" i="2" s="1"/>
  <c r="K1848" i="2"/>
  <c r="AV1845" i="2" l="1"/>
  <c r="BH1845" i="2" s="1"/>
  <c r="AB1846" i="2"/>
  <c r="AS1846" i="2"/>
  <c r="AR1846" i="2"/>
  <c r="BD1845" i="2"/>
  <c r="BB1845" i="2"/>
  <c r="BC1845" i="2"/>
  <c r="S1848" i="2"/>
  <c r="AA1848" i="2"/>
  <c r="AK1848" i="2" s="1"/>
  <c r="AZ1845" i="2"/>
  <c r="BA1845" i="2"/>
  <c r="AY1845" i="2"/>
  <c r="AX1845" i="2"/>
  <c r="AT1846" i="2"/>
  <c r="AN1846" i="2"/>
  <c r="AQ1846" i="2"/>
  <c r="AM1847" i="2"/>
  <c r="AO1846" i="2"/>
  <c r="AP1846" i="2"/>
  <c r="BG1846" i="2"/>
  <c r="L1848" i="2"/>
  <c r="T1848" i="2" s="1"/>
  <c r="N1848" i="2"/>
  <c r="P1848" i="2"/>
  <c r="Q1848" i="2"/>
  <c r="Y1848" i="2" s="1"/>
  <c r="AI1848" i="2" s="1"/>
  <c r="R1848" i="2"/>
  <c r="Z1848" i="2" s="1"/>
  <c r="AJ1848" i="2" s="1"/>
  <c r="O1848" i="2"/>
  <c r="W1848" i="2" s="1"/>
  <c r="M1848" i="2"/>
  <c r="X1847" i="2"/>
  <c r="AH1847" i="2" s="1"/>
  <c r="AD1847" i="2"/>
  <c r="K1849" i="2"/>
  <c r="BD1846" i="2" l="1"/>
  <c r="AV1846" i="2"/>
  <c r="BH1846" i="2" s="1"/>
  <c r="AB1847" i="2"/>
  <c r="AR1847" i="2"/>
  <c r="AS1847" i="2"/>
  <c r="BB1846" i="2"/>
  <c r="BC1846" i="2"/>
  <c r="S1849" i="2"/>
  <c r="AA1849" i="2"/>
  <c r="AK1849" i="2" s="1"/>
  <c r="AY1846" i="2"/>
  <c r="BA1846" i="2"/>
  <c r="AT1847" i="2"/>
  <c r="BD1847" i="2" s="1"/>
  <c r="AN1847" i="2"/>
  <c r="AP1847" i="2"/>
  <c r="AM1848" i="2"/>
  <c r="AQ1847" i="2"/>
  <c r="AO1847" i="2"/>
  <c r="BG1847" i="2"/>
  <c r="AZ1846" i="2"/>
  <c r="AX1846" i="2"/>
  <c r="L1849" i="2"/>
  <c r="T1849" i="2" s="1"/>
  <c r="N1849" i="2"/>
  <c r="P1849" i="2"/>
  <c r="Q1849" i="2"/>
  <c r="Y1849" i="2" s="1"/>
  <c r="AI1849" i="2" s="1"/>
  <c r="O1849" i="2"/>
  <c r="W1849" i="2" s="1"/>
  <c r="R1849" i="2"/>
  <c r="Z1849" i="2" s="1"/>
  <c r="AJ1849" i="2" s="1"/>
  <c r="M1849" i="2"/>
  <c r="X1848" i="2"/>
  <c r="AH1848" i="2" s="1"/>
  <c r="AG1848" i="2"/>
  <c r="V1848" i="2"/>
  <c r="U1848" i="2"/>
  <c r="AE1848" i="2" s="1"/>
  <c r="AD1848" i="2"/>
  <c r="K1850" i="2"/>
  <c r="AV1847" i="2" l="1"/>
  <c r="BH1847" i="2" s="1"/>
  <c r="AB1848" i="2"/>
  <c r="BC1847" i="2"/>
  <c r="AS1848" i="2"/>
  <c r="AR1848" i="2"/>
  <c r="BB1847" i="2"/>
  <c r="S1850" i="2"/>
  <c r="AA1850" i="2" s="1"/>
  <c r="AK1850" i="2" s="1"/>
  <c r="AY1847" i="2"/>
  <c r="AT1848" i="2"/>
  <c r="AQ1848" i="2"/>
  <c r="AO1848" i="2"/>
  <c r="AP1848" i="2"/>
  <c r="AM1849" i="2"/>
  <c r="AN1848" i="2"/>
  <c r="BG1848" i="2"/>
  <c r="AZ1847" i="2"/>
  <c r="AX1847" i="2"/>
  <c r="BA1847" i="2"/>
  <c r="L1850" i="2"/>
  <c r="T1850" i="2" s="1"/>
  <c r="N1850" i="2"/>
  <c r="P1850" i="2"/>
  <c r="X1850" i="2" s="1"/>
  <c r="Q1850" i="2"/>
  <c r="Y1850" i="2" s="1"/>
  <c r="AI1850" i="2" s="1"/>
  <c r="O1850" i="2"/>
  <c r="R1850" i="2"/>
  <c r="Z1850" i="2" s="1"/>
  <c r="AJ1850" i="2" s="1"/>
  <c r="M1850" i="2"/>
  <c r="AF1848" i="2"/>
  <c r="AG1849" i="2"/>
  <c r="AD1849" i="2"/>
  <c r="X1849" i="2"/>
  <c r="AH1849" i="2" s="1"/>
  <c r="V1849" i="2"/>
  <c r="AF1849" i="2" s="1"/>
  <c r="U1849" i="2"/>
  <c r="K1851" i="2"/>
  <c r="AB1849" i="2" l="1"/>
  <c r="AV1848" i="2"/>
  <c r="BH1848" i="2" s="1"/>
  <c r="AS1849" i="2"/>
  <c r="AR1849" i="2"/>
  <c r="BB1848" i="2"/>
  <c r="BC1848" i="2"/>
  <c r="BD1848" i="2"/>
  <c r="S1851" i="2"/>
  <c r="AA1851" i="2"/>
  <c r="AK1851" i="2" s="1"/>
  <c r="AZ1848" i="2"/>
  <c r="AY1848" i="2"/>
  <c r="BA1848" i="2"/>
  <c r="AX1848" i="2"/>
  <c r="AT1849" i="2"/>
  <c r="AN1849" i="2"/>
  <c r="AM1850" i="2"/>
  <c r="AQ1849" i="2"/>
  <c r="AO1849" i="2"/>
  <c r="AP1849" i="2"/>
  <c r="BG1849" i="2"/>
  <c r="L1851" i="2"/>
  <c r="T1851" i="2" s="1"/>
  <c r="N1851" i="2"/>
  <c r="P1851" i="2"/>
  <c r="Q1851" i="2"/>
  <c r="Y1851" i="2" s="1"/>
  <c r="AI1851" i="2" s="1"/>
  <c r="O1851" i="2"/>
  <c r="W1851" i="2" s="1"/>
  <c r="R1851" i="2"/>
  <c r="Z1851" i="2" s="1"/>
  <c r="AJ1851" i="2" s="1"/>
  <c r="M1851" i="2"/>
  <c r="AD1850" i="2"/>
  <c r="AE1849" i="2"/>
  <c r="W1850" i="2"/>
  <c r="AG1850" i="2" s="1"/>
  <c r="AH1850" i="2"/>
  <c r="V1850" i="2"/>
  <c r="U1850" i="2"/>
  <c r="AE1850" i="2" s="1"/>
  <c r="K1852" i="2"/>
  <c r="BD1849" i="2" l="1"/>
  <c r="AV1849" i="2"/>
  <c r="BH1849" i="2" s="1"/>
  <c r="AB1850" i="2"/>
  <c r="AS1850" i="2"/>
  <c r="AR1850" i="2"/>
  <c r="BB1849" i="2"/>
  <c r="BC1849" i="2"/>
  <c r="S1852" i="2"/>
  <c r="AA1852" i="2" s="1"/>
  <c r="AK1852" i="2" s="1"/>
  <c r="AY1849" i="2"/>
  <c r="BA1849" i="2"/>
  <c r="AT1850" i="2"/>
  <c r="AO1850" i="2"/>
  <c r="AP1850" i="2"/>
  <c r="AM1851" i="2"/>
  <c r="AN1850" i="2"/>
  <c r="AQ1850" i="2"/>
  <c r="BG1850" i="2"/>
  <c r="AZ1849" i="2"/>
  <c r="AX1849" i="2"/>
  <c r="L1852" i="2"/>
  <c r="T1852" i="2" s="1"/>
  <c r="N1852" i="2"/>
  <c r="P1852" i="2"/>
  <c r="X1852" i="2" s="1"/>
  <c r="Q1852" i="2"/>
  <c r="Y1852" i="2" s="1"/>
  <c r="AI1852" i="2" s="1"/>
  <c r="R1852" i="2"/>
  <c r="Z1852" i="2" s="1"/>
  <c r="AJ1852" i="2" s="1"/>
  <c r="O1852" i="2"/>
  <c r="M1852" i="2"/>
  <c r="AF1850" i="2"/>
  <c r="AG1851" i="2"/>
  <c r="AD1851" i="2"/>
  <c r="X1851" i="2"/>
  <c r="AH1851" i="2" s="1"/>
  <c r="V1851" i="2"/>
  <c r="AF1851" i="2" s="1"/>
  <c r="U1851" i="2"/>
  <c r="K1853" i="2"/>
  <c r="AB1851" i="2" l="1"/>
  <c r="AV1850" i="2"/>
  <c r="BH1850" i="2" s="1"/>
  <c r="AS1851" i="2"/>
  <c r="AR1851" i="2"/>
  <c r="BD1850" i="2"/>
  <c r="BB1850" i="2"/>
  <c r="BC1850" i="2"/>
  <c r="S1853" i="2"/>
  <c r="AA1853" i="2"/>
  <c r="AK1853" i="2" s="1"/>
  <c r="AZ1850" i="2"/>
  <c r="BA1850" i="2"/>
  <c r="AY1850" i="2"/>
  <c r="AX1850" i="2"/>
  <c r="AT1851" i="2"/>
  <c r="AQ1851" i="2"/>
  <c r="AM1852" i="2"/>
  <c r="AO1851" i="2"/>
  <c r="AP1851" i="2"/>
  <c r="AN1851" i="2"/>
  <c r="BG1851" i="2"/>
  <c r="L1853" i="2"/>
  <c r="T1853" i="2" s="1"/>
  <c r="N1853" i="2"/>
  <c r="P1853" i="2"/>
  <c r="Q1853" i="2"/>
  <c r="Y1853" i="2" s="1"/>
  <c r="AI1853" i="2" s="1"/>
  <c r="O1853" i="2"/>
  <c r="W1853" i="2" s="1"/>
  <c r="R1853" i="2"/>
  <c r="Z1853" i="2" s="1"/>
  <c r="AJ1853" i="2" s="1"/>
  <c r="M1853" i="2"/>
  <c r="AD1852" i="2"/>
  <c r="AE1851" i="2"/>
  <c r="W1852" i="2"/>
  <c r="AG1852" i="2" s="1"/>
  <c r="AH1852" i="2"/>
  <c r="V1852" i="2"/>
  <c r="U1852" i="2"/>
  <c r="AE1852" i="2" s="1"/>
  <c r="K1854" i="2"/>
  <c r="BD1851" i="2" l="1"/>
  <c r="AV1851" i="2"/>
  <c r="BH1851" i="2" s="1"/>
  <c r="AB1852" i="2"/>
  <c r="AS1852" i="2"/>
  <c r="AR1852" i="2"/>
  <c r="BB1851" i="2"/>
  <c r="BC1851" i="2"/>
  <c r="S1854" i="2"/>
  <c r="AA1854" i="2" s="1"/>
  <c r="AK1854" i="2" s="1"/>
  <c r="AY1851" i="2"/>
  <c r="AX1851" i="2"/>
  <c r="BA1851" i="2"/>
  <c r="AT1852" i="2"/>
  <c r="AN1852" i="2"/>
  <c r="AO1852" i="2"/>
  <c r="AQ1852" i="2"/>
  <c r="AP1852" i="2"/>
  <c r="AM1853" i="2"/>
  <c r="BG1852" i="2"/>
  <c r="AZ1851" i="2"/>
  <c r="L1854" i="2"/>
  <c r="T1854" i="2" s="1"/>
  <c r="N1854" i="2"/>
  <c r="P1854" i="2"/>
  <c r="X1854" i="2" s="1"/>
  <c r="Q1854" i="2"/>
  <c r="Y1854" i="2" s="1"/>
  <c r="AI1854" i="2" s="1"/>
  <c r="O1854" i="2"/>
  <c r="R1854" i="2"/>
  <c r="Z1854" i="2" s="1"/>
  <c r="AJ1854" i="2" s="1"/>
  <c r="M1854" i="2"/>
  <c r="AF1852" i="2"/>
  <c r="AG1853" i="2"/>
  <c r="AD1853" i="2"/>
  <c r="X1853" i="2"/>
  <c r="AH1853" i="2" s="1"/>
  <c r="V1853" i="2"/>
  <c r="AF1853" i="2" s="1"/>
  <c r="U1853" i="2"/>
  <c r="K1855" i="2"/>
  <c r="BD1852" i="2" l="1"/>
  <c r="AB1853" i="2"/>
  <c r="AV1852" i="2"/>
  <c r="BH1852" i="2" s="1"/>
  <c r="AS1853" i="2"/>
  <c r="AR1853" i="2"/>
  <c r="BB1852" i="2"/>
  <c r="BC1852" i="2"/>
  <c r="S1855" i="2"/>
  <c r="AA1855" i="2"/>
  <c r="AK1855" i="2" s="1"/>
  <c r="AY1852" i="2"/>
  <c r="AZ1852" i="2"/>
  <c r="AT1853" i="2"/>
  <c r="AO1853" i="2"/>
  <c r="AP1853" i="2"/>
  <c r="AM1854" i="2"/>
  <c r="AN1853" i="2"/>
  <c r="AQ1853" i="2"/>
  <c r="BG1853" i="2"/>
  <c r="AX1852" i="2"/>
  <c r="BA1852" i="2"/>
  <c r="L1855" i="2"/>
  <c r="T1855" i="2" s="1"/>
  <c r="N1855" i="2"/>
  <c r="V1855" i="2" s="1"/>
  <c r="AF1855" i="2" s="1"/>
  <c r="P1855" i="2"/>
  <c r="Q1855" i="2"/>
  <c r="Y1855" i="2" s="1"/>
  <c r="AI1855" i="2" s="1"/>
  <c r="O1855" i="2"/>
  <c r="W1855" i="2" s="1"/>
  <c r="AG1855" i="2" s="1"/>
  <c r="R1855" i="2"/>
  <c r="Z1855" i="2" s="1"/>
  <c r="AJ1855" i="2" s="1"/>
  <c r="M1855" i="2"/>
  <c r="AD1854" i="2"/>
  <c r="AE1853" i="2"/>
  <c r="W1854" i="2"/>
  <c r="AG1854" i="2" s="1"/>
  <c r="AH1854" i="2"/>
  <c r="V1854" i="2"/>
  <c r="AF1854" i="2" s="1"/>
  <c r="U1854" i="2"/>
  <c r="AE1854" i="2" s="1"/>
  <c r="K1856" i="2"/>
  <c r="BD1853" i="2" l="1"/>
  <c r="BB1853" i="2"/>
  <c r="AV1853" i="2"/>
  <c r="BH1853" i="2" s="1"/>
  <c r="AB1854" i="2"/>
  <c r="AS1854" i="2"/>
  <c r="AR1854" i="2"/>
  <c r="BC1853" i="2"/>
  <c r="S1856" i="2"/>
  <c r="AA1856" i="2"/>
  <c r="AK1856" i="2" s="1"/>
  <c r="BA1853" i="2"/>
  <c r="AZ1853" i="2"/>
  <c r="AY1853" i="2"/>
  <c r="AX1853" i="2"/>
  <c r="AT1854" i="2"/>
  <c r="AN1854" i="2"/>
  <c r="AQ1854" i="2"/>
  <c r="AP1854" i="2"/>
  <c r="AM1855" i="2"/>
  <c r="AO1854" i="2"/>
  <c r="BG1854" i="2"/>
  <c r="L1856" i="2"/>
  <c r="N1856" i="2"/>
  <c r="V1856" i="2" s="1"/>
  <c r="P1856" i="2"/>
  <c r="Q1856" i="2"/>
  <c r="Y1856" i="2" s="1"/>
  <c r="AI1856" i="2" s="1"/>
  <c r="R1856" i="2"/>
  <c r="Z1856" i="2" s="1"/>
  <c r="AJ1856" i="2" s="1"/>
  <c r="O1856" i="2"/>
  <c r="M1856" i="2"/>
  <c r="X1855" i="2"/>
  <c r="AH1855" i="2" s="1"/>
  <c r="U1855" i="2"/>
  <c r="AE1855" i="2" s="1"/>
  <c r="AD1855" i="2"/>
  <c r="K1857" i="2"/>
  <c r="BD1854" i="2" l="1"/>
  <c r="AV1854" i="2"/>
  <c r="BH1854" i="2" s="1"/>
  <c r="AB1855" i="2"/>
  <c r="AS1855" i="2"/>
  <c r="AR1855" i="2"/>
  <c r="BB1854" i="2"/>
  <c r="BC1854" i="2"/>
  <c r="S1857" i="2"/>
  <c r="AA1857" i="2"/>
  <c r="AK1857" i="2" s="1"/>
  <c r="AZ1854" i="2"/>
  <c r="BA1854" i="2"/>
  <c r="AY1854" i="2"/>
  <c r="AX1854" i="2"/>
  <c r="AT1855" i="2"/>
  <c r="AO1855" i="2"/>
  <c r="AP1855" i="2"/>
  <c r="AM1856" i="2"/>
  <c r="AN1855" i="2"/>
  <c r="AQ1855" i="2"/>
  <c r="BG1855" i="2"/>
  <c r="L1857" i="2"/>
  <c r="N1857" i="2"/>
  <c r="P1857" i="2"/>
  <c r="Q1857" i="2"/>
  <c r="Y1857" i="2" s="1"/>
  <c r="AI1857" i="2" s="1"/>
  <c r="O1857" i="2"/>
  <c r="R1857" i="2"/>
  <c r="Z1857" i="2" s="1"/>
  <c r="AJ1857" i="2" s="1"/>
  <c r="M1857" i="2"/>
  <c r="T1856" i="2"/>
  <c r="U1856" i="2"/>
  <c r="AE1856" i="2" s="1"/>
  <c r="AF1856" i="2"/>
  <c r="X1856" i="2"/>
  <c r="AH1856" i="2" s="1"/>
  <c r="W1856" i="2"/>
  <c r="AG1856" i="2" s="1"/>
  <c r="K1858" i="2"/>
  <c r="AV1855" i="2" l="1"/>
  <c r="BH1855" i="2" s="1"/>
  <c r="AB1856" i="2"/>
  <c r="AS1856" i="2"/>
  <c r="AR1856" i="2"/>
  <c r="BB1855" i="2"/>
  <c r="BD1855" i="2"/>
  <c r="BC1855" i="2"/>
  <c r="S1858" i="2"/>
  <c r="AA1858" i="2" s="1"/>
  <c r="AK1858" i="2" s="1"/>
  <c r="AZ1855" i="2"/>
  <c r="BA1855" i="2"/>
  <c r="AY1855" i="2"/>
  <c r="AX1855" i="2"/>
  <c r="AT1856" i="2"/>
  <c r="AP1856" i="2"/>
  <c r="AM1857" i="2"/>
  <c r="AN1856" i="2"/>
  <c r="AO1856" i="2"/>
  <c r="AQ1856" i="2"/>
  <c r="BG1856" i="2"/>
  <c r="L1858" i="2"/>
  <c r="T1858" i="2" s="1"/>
  <c r="N1858" i="2"/>
  <c r="P1858" i="2"/>
  <c r="X1858" i="2" s="1"/>
  <c r="Q1858" i="2"/>
  <c r="Y1858" i="2" s="1"/>
  <c r="AI1858" i="2" s="1"/>
  <c r="O1858" i="2"/>
  <c r="R1858" i="2"/>
  <c r="Z1858" i="2" s="1"/>
  <c r="AJ1858" i="2" s="1"/>
  <c r="M1858" i="2"/>
  <c r="AD1856" i="2"/>
  <c r="T1857" i="2"/>
  <c r="W1857" i="2"/>
  <c r="AG1857" i="2" s="1"/>
  <c r="X1857" i="2"/>
  <c r="AH1857" i="2" s="1"/>
  <c r="V1857" i="2"/>
  <c r="U1857" i="2"/>
  <c r="AE1857" i="2" s="1"/>
  <c r="K1859" i="2"/>
  <c r="BD1856" i="2" l="1"/>
  <c r="AV1856" i="2"/>
  <c r="BH1856" i="2" s="1"/>
  <c r="AB1857" i="2"/>
  <c r="BB1856" i="2"/>
  <c r="AS1857" i="2"/>
  <c r="AR1857" i="2"/>
  <c r="BC1856" i="2"/>
  <c r="S1859" i="2"/>
  <c r="AA1859" i="2" s="1"/>
  <c r="AK1859" i="2" s="1"/>
  <c r="AX1856" i="2"/>
  <c r="AT1857" i="2"/>
  <c r="AQ1857" i="2"/>
  <c r="AO1857" i="2"/>
  <c r="AP1857" i="2"/>
  <c r="AM1858" i="2"/>
  <c r="AN1857" i="2"/>
  <c r="BG1857" i="2"/>
  <c r="BA1856" i="2"/>
  <c r="AZ1856" i="2"/>
  <c r="AY1856" i="2"/>
  <c r="L1859" i="2"/>
  <c r="T1859" i="2" s="1"/>
  <c r="N1859" i="2"/>
  <c r="P1859" i="2"/>
  <c r="Q1859" i="2"/>
  <c r="Y1859" i="2" s="1"/>
  <c r="AI1859" i="2" s="1"/>
  <c r="O1859" i="2"/>
  <c r="W1859" i="2" s="1"/>
  <c r="R1859" i="2"/>
  <c r="Z1859" i="2" s="1"/>
  <c r="AJ1859" i="2" s="1"/>
  <c r="M1859" i="2"/>
  <c r="AD1858" i="2"/>
  <c r="AD1857" i="2"/>
  <c r="W1858" i="2"/>
  <c r="AG1858" i="2" s="1"/>
  <c r="AF1857" i="2"/>
  <c r="AH1858" i="2"/>
  <c r="V1858" i="2"/>
  <c r="U1858" i="2"/>
  <c r="AE1858" i="2" s="1"/>
  <c r="K1860" i="2"/>
  <c r="AB1858" i="2" l="1"/>
  <c r="AV1857" i="2"/>
  <c r="BH1857" i="2" s="1"/>
  <c r="AS1858" i="2"/>
  <c r="AR1858" i="2"/>
  <c r="BD1857" i="2"/>
  <c r="BB1857" i="2"/>
  <c r="BC1857" i="2"/>
  <c r="S1860" i="2"/>
  <c r="AA1860" i="2" s="1"/>
  <c r="AK1860" i="2" s="1"/>
  <c r="BA1857" i="2"/>
  <c r="AZ1857" i="2"/>
  <c r="AX1857" i="2"/>
  <c r="AT1858" i="2"/>
  <c r="AO1858" i="2"/>
  <c r="AP1858" i="2"/>
  <c r="AM1859" i="2"/>
  <c r="AN1858" i="2"/>
  <c r="AQ1858" i="2"/>
  <c r="BG1858" i="2"/>
  <c r="AY1857" i="2"/>
  <c r="L1860" i="2"/>
  <c r="T1860" i="2" s="1"/>
  <c r="N1860" i="2"/>
  <c r="P1860" i="2"/>
  <c r="X1860" i="2" s="1"/>
  <c r="Q1860" i="2"/>
  <c r="Y1860" i="2" s="1"/>
  <c r="AI1860" i="2" s="1"/>
  <c r="R1860" i="2"/>
  <c r="Z1860" i="2" s="1"/>
  <c r="AJ1860" i="2" s="1"/>
  <c r="O1860" i="2"/>
  <c r="M1860" i="2"/>
  <c r="AF1858" i="2"/>
  <c r="AG1859" i="2"/>
  <c r="AD1859" i="2"/>
  <c r="X1859" i="2"/>
  <c r="AH1859" i="2" s="1"/>
  <c r="V1859" i="2"/>
  <c r="AF1859" i="2" s="1"/>
  <c r="U1859" i="2"/>
  <c r="K1861" i="2"/>
  <c r="BD1858" i="2" l="1"/>
  <c r="AB1859" i="2"/>
  <c r="AV1858" i="2"/>
  <c r="BH1858" i="2" s="1"/>
  <c r="BB1858" i="2"/>
  <c r="AS1859" i="2"/>
  <c r="AR1859" i="2"/>
  <c r="BC1858" i="2"/>
  <c r="S1861" i="2"/>
  <c r="AA1861" i="2" s="1"/>
  <c r="AK1861" i="2" s="1"/>
  <c r="AY1858" i="2"/>
  <c r="BA1858" i="2"/>
  <c r="AX1858" i="2"/>
  <c r="AT1859" i="2"/>
  <c r="AQ1859" i="2"/>
  <c r="AN1859" i="2"/>
  <c r="AO1859" i="2"/>
  <c r="AP1859" i="2"/>
  <c r="AM1860" i="2"/>
  <c r="BG1859" i="2"/>
  <c r="AZ1858" i="2"/>
  <c r="L1861" i="2"/>
  <c r="T1861" i="2" s="1"/>
  <c r="N1861" i="2"/>
  <c r="P1861" i="2"/>
  <c r="Q1861" i="2"/>
  <c r="Y1861" i="2" s="1"/>
  <c r="AI1861" i="2" s="1"/>
  <c r="O1861" i="2"/>
  <c r="W1861" i="2" s="1"/>
  <c r="R1861" i="2"/>
  <c r="Z1861" i="2" s="1"/>
  <c r="AJ1861" i="2" s="1"/>
  <c r="M1861" i="2"/>
  <c r="AD1860" i="2"/>
  <c r="AE1859" i="2"/>
  <c r="W1860" i="2"/>
  <c r="AG1860" i="2" s="1"/>
  <c r="AH1860" i="2"/>
  <c r="V1860" i="2"/>
  <c r="U1860" i="2"/>
  <c r="AE1860" i="2" s="1"/>
  <c r="K1862" i="2"/>
  <c r="BD1859" i="2" l="1"/>
  <c r="AV1859" i="2"/>
  <c r="BH1859" i="2" s="1"/>
  <c r="AB1860" i="2"/>
  <c r="AS1860" i="2"/>
  <c r="AR1860" i="2"/>
  <c r="BB1859" i="2"/>
  <c r="BC1859" i="2"/>
  <c r="S1862" i="2"/>
  <c r="AA1862" i="2" s="1"/>
  <c r="AK1862" i="2" s="1"/>
  <c r="AY1859" i="2"/>
  <c r="AZ1859" i="2"/>
  <c r="AX1859" i="2"/>
  <c r="AT1860" i="2"/>
  <c r="BD1860" i="2" s="1"/>
  <c r="AO1860" i="2"/>
  <c r="AP1860" i="2"/>
  <c r="AM1861" i="2"/>
  <c r="AN1860" i="2"/>
  <c r="AQ1860" i="2"/>
  <c r="BG1860" i="2"/>
  <c r="BA1859" i="2"/>
  <c r="L1862" i="2"/>
  <c r="T1862" i="2" s="1"/>
  <c r="N1862" i="2"/>
  <c r="P1862" i="2"/>
  <c r="X1862" i="2" s="1"/>
  <c r="Q1862" i="2"/>
  <c r="Y1862" i="2" s="1"/>
  <c r="AI1862" i="2" s="1"/>
  <c r="O1862" i="2"/>
  <c r="R1862" i="2"/>
  <c r="Z1862" i="2" s="1"/>
  <c r="AJ1862" i="2" s="1"/>
  <c r="M1862" i="2"/>
  <c r="AF1860" i="2"/>
  <c r="AG1861" i="2"/>
  <c r="AD1861" i="2"/>
  <c r="X1861" i="2"/>
  <c r="AH1861" i="2" s="1"/>
  <c r="V1861" i="2"/>
  <c r="AF1861" i="2" s="1"/>
  <c r="U1861" i="2"/>
  <c r="K1863" i="2"/>
  <c r="AB1861" i="2" l="1"/>
  <c r="AV1860" i="2"/>
  <c r="BH1860" i="2" s="1"/>
  <c r="AR1861" i="2"/>
  <c r="AS1861" i="2"/>
  <c r="BB1860" i="2"/>
  <c r="BC1860" i="2"/>
  <c r="S1863" i="2"/>
  <c r="AA1863" i="2" s="1"/>
  <c r="AK1863" i="2" s="1"/>
  <c r="AT1861" i="2"/>
  <c r="AN1861" i="2"/>
  <c r="AM1862" i="2"/>
  <c r="AQ1861" i="2"/>
  <c r="AO1861" i="2"/>
  <c r="AP1861" i="2"/>
  <c r="BG1861" i="2"/>
  <c r="AZ1860" i="2"/>
  <c r="BA1860" i="2"/>
  <c r="AY1860" i="2"/>
  <c r="AX1860" i="2"/>
  <c r="L1863" i="2"/>
  <c r="T1863" i="2" s="1"/>
  <c r="N1863" i="2"/>
  <c r="P1863" i="2"/>
  <c r="Q1863" i="2"/>
  <c r="Y1863" i="2" s="1"/>
  <c r="AI1863" i="2" s="1"/>
  <c r="O1863" i="2"/>
  <c r="W1863" i="2" s="1"/>
  <c r="R1863" i="2"/>
  <c r="Z1863" i="2" s="1"/>
  <c r="AJ1863" i="2" s="1"/>
  <c r="M1863" i="2"/>
  <c r="AD1862" i="2"/>
  <c r="AE1861" i="2"/>
  <c r="W1862" i="2"/>
  <c r="AG1862" i="2" s="1"/>
  <c r="AH1862" i="2"/>
  <c r="V1862" i="2"/>
  <c r="U1862" i="2"/>
  <c r="AE1862" i="2" s="1"/>
  <c r="K1864" i="2"/>
  <c r="AV1861" i="2" l="1"/>
  <c r="BH1861" i="2" s="1"/>
  <c r="AB1862" i="2"/>
  <c r="BC1861" i="2"/>
  <c r="AS1862" i="2"/>
  <c r="AR1862" i="2"/>
  <c r="BD1861" i="2"/>
  <c r="BB1861" i="2"/>
  <c r="S1864" i="2"/>
  <c r="AA1864" i="2"/>
  <c r="AK1864" i="2"/>
  <c r="BA1861" i="2"/>
  <c r="AZ1861" i="2"/>
  <c r="AT1862" i="2"/>
  <c r="BD1862" i="2" s="1"/>
  <c r="AQ1862" i="2"/>
  <c r="AO1862" i="2"/>
  <c r="AM1863" i="2"/>
  <c r="AP1862" i="2"/>
  <c r="AN1862" i="2"/>
  <c r="BG1862" i="2"/>
  <c r="AX1861" i="2"/>
  <c r="AY1861" i="2"/>
  <c r="L1864" i="2"/>
  <c r="T1864" i="2" s="1"/>
  <c r="N1864" i="2"/>
  <c r="P1864" i="2"/>
  <c r="X1864" i="2" s="1"/>
  <c r="Q1864" i="2"/>
  <c r="Y1864" i="2" s="1"/>
  <c r="AI1864" i="2" s="1"/>
  <c r="R1864" i="2"/>
  <c r="Z1864" i="2" s="1"/>
  <c r="AJ1864" i="2" s="1"/>
  <c r="O1864" i="2"/>
  <c r="M1864" i="2"/>
  <c r="AF1862" i="2"/>
  <c r="AG1863" i="2"/>
  <c r="AD1863" i="2"/>
  <c r="X1863" i="2"/>
  <c r="AH1863" i="2" s="1"/>
  <c r="V1863" i="2"/>
  <c r="AF1863" i="2" s="1"/>
  <c r="U1863" i="2"/>
  <c r="K1865" i="2"/>
  <c r="AB1863" i="2" l="1"/>
  <c r="AV1862" i="2"/>
  <c r="BH1862" i="2" s="1"/>
  <c r="AR1863" i="2"/>
  <c r="AS1863" i="2"/>
  <c r="BB1862" i="2"/>
  <c r="BC1862" i="2"/>
  <c r="S1865" i="2"/>
  <c r="AA1865" i="2"/>
  <c r="AK1865" i="2" s="1"/>
  <c r="AZ1862" i="2"/>
  <c r="AY1862" i="2"/>
  <c r="BA1862" i="2"/>
  <c r="AX1862" i="2"/>
  <c r="AT1863" i="2"/>
  <c r="AQ1863" i="2"/>
  <c r="AO1863" i="2"/>
  <c r="AP1863" i="2"/>
  <c r="AM1864" i="2"/>
  <c r="AN1863" i="2"/>
  <c r="BG1863" i="2"/>
  <c r="L1865" i="2"/>
  <c r="T1865" i="2" s="1"/>
  <c r="N1865" i="2"/>
  <c r="P1865" i="2"/>
  <c r="Q1865" i="2"/>
  <c r="Y1865" i="2" s="1"/>
  <c r="AI1865" i="2" s="1"/>
  <c r="O1865" i="2"/>
  <c r="W1865" i="2" s="1"/>
  <c r="R1865" i="2"/>
  <c r="Z1865" i="2" s="1"/>
  <c r="AJ1865" i="2" s="1"/>
  <c r="M1865" i="2"/>
  <c r="AD1864" i="2"/>
  <c r="AE1863" i="2"/>
  <c r="W1864" i="2"/>
  <c r="AG1864" i="2" s="1"/>
  <c r="AH1864" i="2"/>
  <c r="V1864" i="2"/>
  <c r="U1864" i="2"/>
  <c r="AE1864" i="2" s="1"/>
  <c r="K1866" i="2"/>
  <c r="AV1863" i="2" l="1"/>
  <c r="BH1863" i="2" s="1"/>
  <c r="AB1864" i="2"/>
  <c r="AS1864" i="2"/>
  <c r="AR1864" i="2"/>
  <c r="BC1863" i="2"/>
  <c r="BD1863" i="2"/>
  <c r="BB1863" i="2"/>
  <c r="S1866" i="2"/>
  <c r="AA1866" i="2"/>
  <c r="AK1866" i="2" s="1"/>
  <c r="AZ1863" i="2"/>
  <c r="AY1863" i="2"/>
  <c r="AX1863" i="2"/>
  <c r="BA1863" i="2"/>
  <c r="AT1864" i="2"/>
  <c r="AQ1864" i="2"/>
  <c r="AO1864" i="2"/>
  <c r="AP1864" i="2"/>
  <c r="AM1865" i="2"/>
  <c r="AN1864" i="2"/>
  <c r="BG1864" i="2"/>
  <c r="L1866" i="2"/>
  <c r="T1866" i="2" s="1"/>
  <c r="N1866" i="2"/>
  <c r="P1866" i="2"/>
  <c r="X1866" i="2" s="1"/>
  <c r="Q1866" i="2"/>
  <c r="Y1866" i="2" s="1"/>
  <c r="AI1866" i="2" s="1"/>
  <c r="O1866" i="2"/>
  <c r="R1866" i="2"/>
  <c r="Z1866" i="2" s="1"/>
  <c r="AJ1866" i="2" s="1"/>
  <c r="M1866" i="2"/>
  <c r="AF1864" i="2"/>
  <c r="AG1865" i="2"/>
  <c r="AD1865" i="2"/>
  <c r="X1865" i="2"/>
  <c r="AH1865" i="2" s="1"/>
  <c r="V1865" i="2"/>
  <c r="AF1865" i="2" s="1"/>
  <c r="U1865" i="2"/>
  <c r="K1867" i="2"/>
  <c r="AB1865" i="2" l="1"/>
  <c r="AV1864" i="2"/>
  <c r="BH1864" i="2" s="1"/>
  <c r="AS1865" i="2"/>
  <c r="AR1865" i="2"/>
  <c r="BD1864" i="2"/>
  <c r="BB1864" i="2"/>
  <c r="BC1864" i="2"/>
  <c r="S1867" i="2"/>
  <c r="AA1867" i="2"/>
  <c r="AK1867" i="2" s="1"/>
  <c r="AY1864" i="2"/>
  <c r="BA1864" i="2"/>
  <c r="AX1864" i="2"/>
  <c r="AT1865" i="2"/>
  <c r="AM1866" i="2"/>
  <c r="AN1865" i="2"/>
  <c r="AQ1865" i="2"/>
  <c r="AO1865" i="2"/>
  <c r="AP1865" i="2"/>
  <c r="BG1865" i="2"/>
  <c r="AZ1864" i="2"/>
  <c r="L1867" i="2"/>
  <c r="T1867" i="2" s="1"/>
  <c r="N1867" i="2"/>
  <c r="P1867" i="2"/>
  <c r="Q1867" i="2"/>
  <c r="Y1867" i="2" s="1"/>
  <c r="AI1867" i="2" s="1"/>
  <c r="O1867" i="2"/>
  <c r="W1867" i="2" s="1"/>
  <c r="R1867" i="2"/>
  <c r="Z1867" i="2" s="1"/>
  <c r="AJ1867" i="2" s="1"/>
  <c r="M1867" i="2"/>
  <c r="AD1866" i="2"/>
  <c r="AE1865" i="2"/>
  <c r="W1866" i="2"/>
  <c r="AG1866" i="2" s="1"/>
  <c r="AH1866" i="2"/>
  <c r="V1866" i="2"/>
  <c r="U1866" i="2"/>
  <c r="AE1866" i="2" s="1"/>
  <c r="K1868" i="2"/>
  <c r="AV1865" i="2" l="1"/>
  <c r="BH1865" i="2" s="1"/>
  <c r="AB1866" i="2"/>
  <c r="AS1866" i="2"/>
  <c r="AR1866" i="2"/>
  <c r="BB1865" i="2"/>
  <c r="BD1865" i="2"/>
  <c r="BC1865" i="2"/>
  <c r="S1868" i="2"/>
  <c r="AA1868" i="2"/>
  <c r="AK1868" i="2" s="1"/>
  <c r="AY1865" i="2"/>
  <c r="AZ1865" i="2"/>
  <c r="BA1865" i="2"/>
  <c r="AT1866" i="2"/>
  <c r="AQ1866" i="2"/>
  <c r="AO1866" i="2"/>
  <c r="AP1866" i="2"/>
  <c r="AM1867" i="2"/>
  <c r="AN1866" i="2"/>
  <c r="BG1866" i="2"/>
  <c r="AX1865" i="2"/>
  <c r="L1868" i="2"/>
  <c r="T1868" i="2" s="1"/>
  <c r="N1868" i="2"/>
  <c r="P1868" i="2"/>
  <c r="X1868" i="2" s="1"/>
  <c r="Q1868" i="2"/>
  <c r="Y1868" i="2" s="1"/>
  <c r="AI1868" i="2" s="1"/>
  <c r="R1868" i="2"/>
  <c r="Z1868" i="2" s="1"/>
  <c r="AJ1868" i="2" s="1"/>
  <c r="O1868" i="2"/>
  <c r="M1868" i="2"/>
  <c r="AF1866" i="2"/>
  <c r="AG1867" i="2"/>
  <c r="AD1867" i="2"/>
  <c r="X1867" i="2"/>
  <c r="AH1867" i="2" s="1"/>
  <c r="V1867" i="2"/>
  <c r="AF1867" i="2" s="1"/>
  <c r="U1867" i="2"/>
  <c r="K1869" i="2"/>
  <c r="BD1866" i="2" l="1"/>
  <c r="AB1867" i="2"/>
  <c r="AV1866" i="2"/>
  <c r="BH1866" i="2" s="1"/>
  <c r="AS1867" i="2"/>
  <c r="AR1867" i="2"/>
  <c r="BB1866" i="2"/>
  <c r="BC1866" i="2"/>
  <c r="S1869" i="2"/>
  <c r="AA1869" i="2"/>
  <c r="AK1869" i="2" s="1"/>
  <c r="AY1866" i="2"/>
  <c r="BA1866" i="2"/>
  <c r="AZ1866" i="2"/>
  <c r="AX1866" i="2"/>
  <c r="AT1867" i="2"/>
  <c r="AO1867" i="2"/>
  <c r="AP1867" i="2"/>
  <c r="AM1868" i="2"/>
  <c r="AN1867" i="2"/>
  <c r="AQ1867" i="2"/>
  <c r="BG1867" i="2"/>
  <c r="L1869" i="2"/>
  <c r="T1869" i="2" s="1"/>
  <c r="N1869" i="2"/>
  <c r="P1869" i="2"/>
  <c r="Q1869" i="2"/>
  <c r="Y1869" i="2" s="1"/>
  <c r="AI1869" i="2" s="1"/>
  <c r="O1869" i="2"/>
  <c r="W1869" i="2" s="1"/>
  <c r="R1869" i="2"/>
  <c r="Z1869" i="2" s="1"/>
  <c r="AJ1869" i="2" s="1"/>
  <c r="M1869" i="2"/>
  <c r="AD1868" i="2"/>
  <c r="AE1867" i="2"/>
  <c r="W1868" i="2"/>
  <c r="AG1868" i="2" s="1"/>
  <c r="AH1868" i="2"/>
  <c r="V1868" i="2"/>
  <c r="U1868" i="2"/>
  <c r="AE1868" i="2" s="1"/>
  <c r="K1870" i="2"/>
  <c r="AV1867" i="2" l="1"/>
  <c r="BH1867" i="2" s="1"/>
  <c r="AB1868" i="2"/>
  <c r="AS1868" i="2"/>
  <c r="AR1868" i="2"/>
  <c r="BB1867" i="2"/>
  <c r="BD1867" i="2"/>
  <c r="BC1867" i="2"/>
  <c r="S1870" i="2"/>
  <c r="AA1870" i="2"/>
  <c r="AK1870" i="2" s="1"/>
  <c r="AZ1867" i="2"/>
  <c r="AT1868" i="2"/>
  <c r="AQ1868" i="2"/>
  <c r="AO1868" i="2"/>
  <c r="AP1868" i="2"/>
  <c r="AM1869" i="2"/>
  <c r="AN1868" i="2"/>
  <c r="BG1868" i="2"/>
  <c r="BA1867" i="2"/>
  <c r="AY1867" i="2"/>
  <c r="AX1867" i="2"/>
  <c r="L1870" i="2"/>
  <c r="T1870" i="2" s="1"/>
  <c r="N1870" i="2"/>
  <c r="P1870" i="2"/>
  <c r="X1870" i="2" s="1"/>
  <c r="Q1870" i="2"/>
  <c r="Y1870" i="2" s="1"/>
  <c r="AI1870" i="2" s="1"/>
  <c r="O1870" i="2"/>
  <c r="W1870" i="2" s="1"/>
  <c r="AG1870" i="2" s="1"/>
  <c r="R1870" i="2"/>
  <c r="Z1870" i="2" s="1"/>
  <c r="AJ1870" i="2" s="1"/>
  <c r="M1870" i="2"/>
  <c r="AF1868" i="2"/>
  <c r="AG1869" i="2"/>
  <c r="AD1869" i="2"/>
  <c r="X1869" i="2"/>
  <c r="AH1869" i="2" s="1"/>
  <c r="V1869" i="2"/>
  <c r="AF1869" i="2" s="1"/>
  <c r="U1869" i="2"/>
  <c r="AE1869" i="2" s="1"/>
  <c r="K1871" i="2"/>
  <c r="AV1868" i="2" l="1"/>
  <c r="BH1868" i="2" s="1"/>
  <c r="AB1869" i="2"/>
  <c r="BD1868" i="2"/>
  <c r="AS1869" i="2"/>
  <c r="AR1869" i="2"/>
  <c r="BB1868" i="2"/>
  <c r="BC1868" i="2"/>
  <c r="S1871" i="2"/>
  <c r="AA1871" i="2" s="1"/>
  <c r="AK1871" i="2" s="1"/>
  <c r="AY1868" i="2"/>
  <c r="AZ1868" i="2"/>
  <c r="AX1868" i="2"/>
  <c r="BA1868" i="2"/>
  <c r="AT1869" i="2"/>
  <c r="AQ1869" i="2"/>
  <c r="AO1869" i="2"/>
  <c r="AP1869" i="2"/>
  <c r="AM1870" i="2"/>
  <c r="AN1869" i="2"/>
  <c r="BG1869" i="2"/>
  <c r="L1871" i="2"/>
  <c r="T1871" i="2" s="1"/>
  <c r="N1871" i="2"/>
  <c r="P1871" i="2"/>
  <c r="Q1871" i="2"/>
  <c r="Y1871" i="2" s="1"/>
  <c r="AI1871" i="2" s="1"/>
  <c r="O1871" i="2"/>
  <c r="R1871" i="2"/>
  <c r="Z1871" i="2" s="1"/>
  <c r="AJ1871" i="2" s="1"/>
  <c r="M1871" i="2"/>
  <c r="AD1870" i="2"/>
  <c r="AH1870" i="2"/>
  <c r="V1870" i="2"/>
  <c r="AF1870" i="2" s="1"/>
  <c r="U1870" i="2"/>
  <c r="AE1870" i="2" s="1"/>
  <c r="K1872" i="2"/>
  <c r="AV1869" i="2" l="1"/>
  <c r="BH1869" i="2" s="1"/>
  <c r="AB1870" i="2"/>
  <c r="AS1870" i="2"/>
  <c r="AR1870" i="2"/>
  <c r="BB1869" i="2"/>
  <c r="BC1869" i="2"/>
  <c r="BD1869" i="2"/>
  <c r="S1872" i="2"/>
  <c r="AA1872" i="2"/>
  <c r="AK1872" i="2" s="1"/>
  <c r="AY1869" i="2"/>
  <c r="BA1869" i="2"/>
  <c r="AX1869" i="2"/>
  <c r="AT1870" i="2"/>
  <c r="AO1870" i="2"/>
  <c r="AP1870" i="2"/>
  <c r="AM1871" i="2"/>
  <c r="AN1870" i="2"/>
  <c r="AQ1870" i="2"/>
  <c r="BG1870" i="2"/>
  <c r="AZ1869" i="2"/>
  <c r="L1872" i="2"/>
  <c r="T1872" i="2" s="1"/>
  <c r="N1872" i="2"/>
  <c r="P1872" i="2"/>
  <c r="Q1872" i="2"/>
  <c r="Y1872" i="2" s="1"/>
  <c r="AI1872" i="2" s="1"/>
  <c r="R1872" i="2"/>
  <c r="Z1872" i="2" s="1"/>
  <c r="AJ1872" i="2" s="1"/>
  <c r="O1872" i="2"/>
  <c r="W1872" i="2" s="1"/>
  <c r="AG1872" i="2" s="1"/>
  <c r="M1872" i="2"/>
  <c r="W1871" i="2"/>
  <c r="AG1871" i="2" s="1"/>
  <c r="X1871" i="2"/>
  <c r="AH1871" i="2" s="1"/>
  <c r="V1871" i="2"/>
  <c r="AF1871" i="2" s="1"/>
  <c r="U1871" i="2"/>
  <c r="AE1871" i="2" s="1"/>
  <c r="AD1871" i="2"/>
  <c r="K1873" i="2"/>
  <c r="AV1870" i="2" l="1"/>
  <c r="BH1870" i="2" s="1"/>
  <c r="AB1871" i="2"/>
  <c r="AS1871" i="2"/>
  <c r="AR1871" i="2"/>
  <c r="BB1870" i="2"/>
  <c r="BD1870" i="2"/>
  <c r="BC1870" i="2"/>
  <c r="S1873" i="2"/>
  <c r="AA1873" i="2"/>
  <c r="AK1873" i="2" s="1"/>
  <c r="AX1870" i="2"/>
  <c r="AT1871" i="2"/>
  <c r="AO1871" i="2"/>
  <c r="AP1871" i="2"/>
  <c r="AM1872" i="2"/>
  <c r="AN1871" i="2"/>
  <c r="AQ1871" i="2"/>
  <c r="BG1871" i="2"/>
  <c r="AZ1870" i="2"/>
  <c r="BA1870" i="2"/>
  <c r="AY1870" i="2"/>
  <c r="L1873" i="2"/>
  <c r="T1873" i="2" s="1"/>
  <c r="N1873" i="2"/>
  <c r="P1873" i="2"/>
  <c r="X1873" i="2" s="1"/>
  <c r="Q1873" i="2"/>
  <c r="Y1873" i="2" s="1"/>
  <c r="AI1873" i="2" s="1"/>
  <c r="O1873" i="2"/>
  <c r="R1873" i="2"/>
  <c r="Z1873" i="2" s="1"/>
  <c r="AJ1873" i="2" s="1"/>
  <c r="M1873" i="2"/>
  <c r="AD1872" i="2"/>
  <c r="X1872" i="2"/>
  <c r="AH1872" i="2" s="1"/>
  <c r="V1872" i="2"/>
  <c r="AF1872" i="2" s="1"/>
  <c r="U1872" i="2"/>
  <c r="AE1872" i="2" s="1"/>
  <c r="K1874" i="2"/>
  <c r="BD1871" i="2" l="1"/>
  <c r="AV1871" i="2"/>
  <c r="BH1871" i="2" s="1"/>
  <c r="AB1872" i="2"/>
  <c r="AS1872" i="2"/>
  <c r="AR1872" i="2"/>
  <c r="BB1871" i="2"/>
  <c r="BC1871" i="2"/>
  <c r="S1874" i="2"/>
  <c r="AA1874" i="2"/>
  <c r="AK1874" i="2" s="1"/>
  <c r="AT1872" i="2"/>
  <c r="AN1872" i="2"/>
  <c r="AQ1872" i="2"/>
  <c r="AO1872" i="2"/>
  <c r="AP1872" i="2"/>
  <c r="AM1873" i="2"/>
  <c r="BG1872" i="2"/>
  <c r="AZ1871" i="2"/>
  <c r="BA1871" i="2"/>
  <c r="AY1871" i="2"/>
  <c r="AX1871" i="2"/>
  <c r="L1874" i="2"/>
  <c r="T1874" i="2" s="1"/>
  <c r="N1874" i="2"/>
  <c r="V1874" i="2" s="1"/>
  <c r="P1874" i="2"/>
  <c r="Q1874" i="2"/>
  <c r="Y1874" i="2" s="1"/>
  <c r="AI1874" i="2" s="1"/>
  <c r="O1874" i="2"/>
  <c r="W1874" i="2" s="1"/>
  <c r="AG1874" i="2" s="1"/>
  <c r="R1874" i="2"/>
  <c r="Z1874" i="2" s="1"/>
  <c r="AJ1874" i="2" s="1"/>
  <c r="M1874" i="2"/>
  <c r="V1873" i="2"/>
  <c r="AF1873" i="2" s="1"/>
  <c r="U1873" i="2"/>
  <c r="AE1873" i="2" s="1"/>
  <c r="AH1873" i="2"/>
  <c r="W1873" i="2"/>
  <c r="AG1873" i="2" s="1"/>
  <c r="AD1873" i="2"/>
  <c r="K1875" i="2"/>
  <c r="BD1872" i="2" l="1"/>
  <c r="AV1872" i="2"/>
  <c r="BH1872" i="2" s="1"/>
  <c r="AB1873" i="2"/>
  <c r="BB1872" i="2"/>
  <c r="AS1873" i="2"/>
  <c r="AR1873" i="2"/>
  <c r="BC1872" i="2"/>
  <c r="S1875" i="2"/>
  <c r="AA1875" i="2" s="1"/>
  <c r="AK1875" i="2" s="1"/>
  <c r="BA1872" i="2"/>
  <c r="AY1872" i="2"/>
  <c r="AT1873" i="2"/>
  <c r="AQ1873" i="2"/>
  <c r="AO1873" i="2"/>
  <c r="AP1873" i="2"/>
  <c r="AM1874" i="2"/>
  <c r="AN1873" i="2"/>
  <c r="BG1873" i="2"/>
  <c r="AX1872" i="2"/>
  <c r="AZ1872" i="2"/>
  <c r="L1875" i="2"/>
  <c r="T1875" i="2" s="1"/>
  <c r="N1875" i="2"/>
  <c r="V1875" i="2" s="1"/>
  <c r="AF1875" i="2" s="1"/>
  <c r="P1875" i="2"/>
  <c r="X1875" i="2" s="1"/>
  <c r="Q1875" i="2"/>
  <c r="Y1875" i="2" s="1"/>
  <c r="AI1875" i="2" s="1"/>
  <c r="O1875" i="2"/>
  <c r="W1875" i="2" s="1"/>
  <c r="AG1875" i="2" s="1"/>
  <c r="R1875" i="2"/>
  <c r="Z1875" i="2" s="1"/>
  <c r="AJ1875" i="2" s="1"/>
  <c r="M1875" i="2"/>
  <c r="U1875" i="2" s="1"/>
  <c r="AE1875" i="2" s="1"/>
  <c r="AD1874" i="2"/>
  <c r="U1874" i="2"/>
  <c r="AE1874" i="2" s="1"/>
  <c r="AF1874" i="2"/>
  <c r="X1874" i="2"/>
  <c r="AH1874" i="2" s="1"/>
  <c r="K1876" i="2"/>
  <c r="BD1873" i="2" l="1"/>
  <c r="BB1873" i="2"/>
  <c r="BC1873" i="2"/>
  <c r="AV1873" i="2"/>
  <c r="BH1873" i="2" s="1"/>
  <c r="AB1875" i="2"/>
  <c r="AB1874" i="2"/>
  <c r="AS1874" i="2"/>
  <c r="AR1874" i="2"/>
  <c r="S1876" i="2"/>
  <c r="AA1876" i="2"/>
  <c r="AK1876" i="2" s="1"/>
  <c r="AZ1873" i="2"/>
  <c r="AY1873" i="2"/>
  <c r="BA1873" i="2"/>
  <c r="AX1873" i="2"/>
  <c r="AT1874" i="2"/>
  <c r="AQ1874" i="2"/>
  <c r="AO1874" i="2"/>
  <c r="AP1874" i="2"/>
  <c r="AM1875" i="2"/>
  <c r="AN1874" i="2"/>
  <c r="BG1874" i="2"/>
  <c r="L1876" i="2"/>
  <c r="T1876" i="2" s="1"/>
  <c r="N1876" i="2"/>
  <c r="P1876" i="2"/>
  <c r="Q1876" i="2"/>
  <c r="Y1876" i="2" s="1"/>
  <c r="AI1876" i="2" s="1"/>
  <c r="R1876" i="2"/>
  <c r="Z1876" i="2" s="1"/>
  <c r="AJ1876" i="2" s="1"/>
  <c r="O1876" i="2"/>
  <c r="W1876" i="2" s="1"/>
  <c r="M1876" i="2"/>
  <c r="AH1875" i="2"/>
  <c r="AD1875" i="2"/>
  <c r="K1877" i="2"/>
  <c r="BD1874" i="2" l="1"/>
  <c r="AV1874" i="2"/>
  <c r="BH1874" i="2" s="1"/>
  <c r="AR1875" i="2"/>
  <c r="AS1875" i="2"/>
  <c r="BB1874" i="2"/>
  <c r="BC1874" i="2"/>
  <c r="S1877" i="2"/>
  <c r="AA1877" i="2"/>
  <c r="AK1877" i="2" s="1"/>
  <c r="AZ1874" i="2"/>
  <c r="AY1874" i="2"/>
  <c r="AX1874" i="2"/>
  <c r="BA1874" i="2"/>
  <c r="AT1875" i="2"/>
  <c r="AM1876" i="2"/>
  <c r="AN1875" i="2"/>
  <c r="AQ1875" i="2"/>
  <c r="AO1875" i="2"/>
  <c r="AP1875" i="2"/>
  <c r="BG1875" i="2"/>
  <c r="L1877" i="2"/>
  <c r="N1877" i="2"/>
  <c r="P1877" i="2"/>
  <c r="Q1877" i="2"/>
  <c r="Y1877" i="2" s="1"/>
  <c r="AI1877" i="2" s="1"/>
  <c r="O1877" i="2"/>
  <c r="R1877" i="2"/>
  <c r="Z1877" i="2" s="1"/>
  <c r="AJ1877" i="2" s="1"/>
  <c r="M1877" i="2"/>
  <c r="X1876" i="2"/>
  <c r="AH1876" i="2" s="1"/>
  <c r="AG1876" i="2"/>
  <c r="V1876" i="2"/>
  <c r="AF1876" i="2" s="1"/>
  <c r="U1876" i="2"/>
  <c r="AE1876" i="2" s="1"/>
  <c r="AD1876" i="2"/>
  <c r="K1878" i="2"/>
  <c r="BD1875" i="2" l="1"/>
  <c r="BC1875" i="2"/>
  <c r="AV1875" i="2"/>
  <c r="BH1875" i="2" s="1"/>
  <c r="AB1876" i="2"/>
  <c r="AS1876" i="2"/>
  <c r="AR1876" i="2"/>
  <c r="BB1875" i="2"/>
  <c r="S1878" i="2"/>
  <c r="AA1878" i="2" s="1"/>
  <c r="AK1878" i="2" s="1"/>
  <c r="AZ1875" i="2"/>
  <c r="AY1875" i="2"/>
  <c r="AX1875" i="2"/>
  <c r="AT1876" i="2"/>
  <c r="AN1876" i="2"/>
  <c r="AQ1876" i="2"/>
  <c r="AO1876" i="2"/>
  <c r="AP1876" i="2"/>
  <c r="AM1877" i="2"/>
  <c r="BG1876" i="2"/>
  <c r="BA1875" i="2"/>
  <c r="L1878" i="2"/>
  <c r="T1878" i="2" s="1"/>
  <c r="N1878" i="2"/>
  <c r="P1878" i="2"/>
  <c r="Q1878" i="2"/>
  <c r="Y1878" i="2" s="1"/>
  <c r="AI1878" i="2" s="1"/>
  <c r="O1878" i="2"/>
  <c r="W1878" i="2" s="1"/>
  <c r="AG1878" i="2" s="1"/>
  <c r="R1878" i="2"/>
  <c r="Z1878" i="2" s="1"/>
  <c r="AJ1878" i="2" s="1"/>
  <c r="M1878" i="2"/>
  <c r="T1877" i="2"/>
  <c r="W1877" i="2"/>
  <c r="AG1877" i="2" s="1"/>
  <c r="X1877" i="2"/>
  <c r="AH1877" i="2" s="1"/>
  <c r="V1877" i="2"/>
  <c r="U1877" i="2"/>
  <c r="AE1877" i="2" s="1"/>
  <c r="K1879" i="2"/>
  <c r="BD1876" i="2" l="1"/>
  <c r="AV1876" i="2"/>
  <c r="BH1876" i="2" s="1"/>
  <c r="AB1877" i="2"/>
  <c r="AS1877" i="2"/>
  <c r="AR1877" i="2"/>
  <c r="BB1876" i="2"/>
  <c r="BC1876" i="2"/>
  <c r="S1879" i="2"/>
  <c r="AA1879" i="2"/>
  <c r="AK1879" i="2" s="1"/>
  <c r="AY1876" i="2"/>
  <c r="AT1877" i="2"/>
  <c r="AQ1877" i="2"/>
  <c r="AM1878" i="2"/>
  <c r="AO1877" i="2"/>
  <c r="AP1877" i="2"/>
  <c r="AN1877" i="2"/>
  <c r="BG1877" i="2"/>
  <c r="AX1876" i="2"/>
  <c r="AZ1876" i="2"/>
  <c r="BA1876" i="2"/>
  <c r="L1879" i="2"/>
  <c r="N1879" i="2"/>
  <c r="P1879" i="2"/>
  <c r="X1879" i="2" s="1"/>
  <c r="Q1879" i="2"/>
  <c r="Y1879" i="2" s="1"/>
  <c r="AI1879" i="2" s="1"/>
  <c r="O1879" i="2"/>
  <c r="R1879" i="2"/>
  <c r="Z1879" i="2" s="1"/>
  <c r="AJ1879" i="2" s="1"/>
  <c r="M1879" i="2"/>
  <c r="AD1878" i="2"/>
  <c r="AD1877" i="2"/>
  <c r="X1878" i="2"/>
  <c r="AH1878" i="2" s="1"/>
  <c r="AF1877" i="2"/>
  <c r="V1878" i="2"/>
  <c r="AF1878" i="2" s="1"/>
  <c r="U1878" i="2"/>
  <c r="AE1878" i="2" s="1"/>
  <c r="K1880" i="2"/>
  <c r="AV1877" i="2" l="1"/>
  <c r="BH1877" i="2" s="1"/>
  <c r="AB1878" i="2"/>
  <c r="AS1878" i="2"/>
  <c r="AR1878" i="2"/>
  <c r="BD1877" i="2"/>
  <c r="BB1877" i="2"/>
  <c r="BC1877" i="2"/>
  <c r="S1880" i="2"/>
  <c r="AA1880" i="2"/>
  <c r="AK1880" i="2" s="1"/>
  <c r="AY1877" i="2"/>
  <c r="AT1878" i="2"/>
  <c r="AO1878" i="2"/>
  <c r="AP1878" i="2"/>
  <c r="AM1879" i="2"/>
  <c r="AQ1878" i="2"/>
  <c r="AN1878" i="2"/>
  <c r="BG1878" i="2"/>
  <c r="AX1877" i="2"/>
  <c r="BA1877" i="2"/>
  <c r="AZ1877" i="2"/>
  <c r="L1880" i="2"/>
  <c r="N1880" i="2"/>
  <c r="P1880" i="2"/>
  <c r="Q1880" i="2"/>
  <c r="Y1880" i="2" s="1"/>
  <c r="AI1880" i="2" s="1"/>
  <c r="R1880" i="2"/>
  <c r="Z1880" i="2" s="1"/>
  <c r="AJ1880" i="2" s="1"/>
  <c r="O1880" i="2"/>
  <c r="W1880" i="2" s="1"/>
  <c r="M1880" i="2"/>
  <c r="V1879" i="2"/>
  <c r="AF1879" i="2" s="1"/>
  <c r="U1879" i="2"/>
  <c r="AE1879" i="2" s="1"/>
  <c r="AH1879" i="2"/>
  <c r="T1879" i="2"/>
  <c r="W1879" i="2"/>
  <c r="AG1879" i="2" s="1"/>
  <c r="K1881" i="2"/>
  <c r="BD1878" i="2" l="1"/>
  <c r="AV1878" i="2"/>
  <c r="BH1878" i="2" s="1"/>
  <c r="AB1879" i="2"/>
  <c r="BB1878" i="2"/>
  <c r="AS1879" i="2"/>
  <c r="AR1879" i="2"/>
  <c r="BC1878" i="2"/>
  <c r="S1881" i="2"/>
  <c r="AA1881" i="2" s="1"/>
  <c r="AK1881" i="2" s="1"/>
  <c r="AZ1878" i="2"/>
  <c r="AY1878" i="2"/>
  <c r="BA1878" i="2"/>
  <c r="AX1878" i="2"/>
  <c r="AT1879" i="2"/>
  <c r="AQ1879" i="2"/>
  <c r="AM1880" i="2"/>
  <c r="AO1879" i="2"/>
  <c r="AP1879" i="2"/>
  <c r="AN1879" i="2"/>
  <c r="BG1879" i="2"/>
  <c r="L1881" i="2"/>
  <c r="T1881" i="2" s="1"/>
  <c r="N1881" i="2"/>
  <c r="V1881" i="2" s="1"/>
  <c r="AF1881" i="2" s="1"/>
  <c r="P1881" i="2"/>
  <c r="Q1881" i="2"/>
  <c r="Y1881" i="2" s="1"/>
  <c r="AI1881" i="2" s="1"/>
  <c r="O1881" i="2"/>
  <c r="R1881" i="2"/>
  <c r="Z1881" i="2" s="1"/>
  <c r="AJ1881" i="2" s="1"/>
  <c r="M1881" i="2"/>
  <c r="AD1879" i="2"/>
  <c r="X1880" i="2"/>
  <c r="AH1880" i="2" s="1"/>
  <c r="AG1880" i="2"/>
  <c r="T1880" i="2"/>
  <c r="V1880" i="2"/>
  <c r="AF1880" i="2" s="1"/>
  <c r="U1880" i="2"/>
  <c r="AE1880" i="2" s="1"/>
  <c r="K1882" i="2"/>
  <c r="BD1879" i="2" l="1"/>
  <c r="AB1880" i="2"/>
  <c r="AV1879" i="2"/>
  <c r="BH1879" i="2" s="1"/>
  <c r="BC1879" i="2"/>
  <c r="BB1879" i="2"/>
  <c r="AR1880" i="2"/>
  <c r="AS1880" i="2"/>
  <c r="S1882" i="2"/>
  <c r="AA1882" i="2"/>
  <c r="AK1882" i="2" s="1"/>
  <c r="AY1879" i="2"/>
  <c r="AT1880" i="2"/>
  <c r="AO1880" i="2"/>
  <c r="AP1880" i="2"/>
  <c r="AM1881" i="2"/>
  <c r="AN1880" i="2"/>
  <c r="AQ1880" i="2"/>
  <c r="BG1880" i="2"/>
  <c r="AX1879" i="2"/>
  <c r="BA1879" i="2"/>
  <c r="AZ1879" i="2"/>
  <c r="L1882" i="2"/>
  <c r="T1882" i="2" s="1"/>
  <c r="N1882" i="2"/>
  <c r="P1882" i="2"/>
  <c r="Q1882" i="2"/>
  <c r="Y1882" i="2" s="1"/>
  <c r="AI1882" i="2" s="1"/>
  <c r="O1882" i="2"/>
  <c r="R1882" i="2"/>
  <c r="Z1882" i="2" s="1"/>
  <c r="AJ1882" i="2" s="1"/>
  <c r="M1882" i="2"/>
  <c r="U1882" i="2" s="1"/>
  <c r="AD1880" i="2"/>
  <c r="X1881" i="2"/>
  <c r="U1881" i="2"/>
  <c r="AE1881" i="2" s="1"/>
  <c r="W1881" i="2"/>
  <c r="AG1881" i="2" s="1"/>
  <c r="AD1881" i="2"/>
  <c r="K1883" i="2"/>
  <c r="AB1881" i="2" l="1"/>
  <c r="AV1880" i="2"/>
  <c r="BH1880" i="2" s="1"/>
  <c r="AS1881" i="2"/>
  <c r="AR1881" i="2"/>
  <c r="BC1880" i="2"/>
  <c r="BD1880" i="2"/>
  <c r="BB1880" i="2"/>
  <c r="S1883" i="2"/>
  <c r="AA1883" i="2"/>
  <c r="AK1883" i="2" s="1"/>
  <c r="BA1880" i="2"/>
  <c r="AY1880" i="2"/>
  <c r="AX1880" i="2"/>
  <c r="AT1881" i="2"/>
  <c r="AN1881" i="2"/>
  <c r="AM1882" i="2"/>
  <c r="AQ1881" i="2"/>
  <c r="AO1881" i="2"/>
  <c r="AP1881" i="2"/>
  <c r="BG1881" i="2"/>
  <c r="AZ1880" i="2"/>
  <c r="L1883" i="2"/>
  <c r="T1883" i="2" s="1"/>
  <c r="N1883" i="2"/>
  <c r="P1883" i="2"/>
  <c r="Q1883" i="2"/>
  <c r="Y1883" i="2" s="1"/>
  <c r="AI1883" i="2" s="1"/>
  <c r="O1883" i="2"/>
  <c r="W1883" i="2" s="1"/>
  <c r="R1883" i="2"/>
  <c r="Z1883" i="2" s="1"/>
  <c r="AJ1883" i="2" s="1"/>
  <c r="M1883" i="2"/>
  <c r="V1882" i="2"/>
  <c r="AH1881" i="2"/>
  <c r="AE1882" i="2"/>
  <c r="X1882" i="2"/>
  <c r="AH1882" i="2" s="1"/>
  <c r="W1882" i="2"/>
  <c r="AG1882" i="2" s="1"/>
  <c r="AD1882" i="2"/>
  <c r="K1884" i="2"/>
  <c r="BD1881" i="2" l="1"/>
  <c r="AB1882" i="2"/>
  <c r="AV1881" i="2"/>
  <c r="BH1881" i="2" s="1"/>
  <c r="BB1881" i="2"/>
  <c r="AS1882" i="2"/>
  <c r="AR1882" i="2"/>
  <c r="BC1881" i="2"/>
  <c r="S1884" i="2"/>
  <c r="AA1884" i="2"/>
  <c r="AK1884" i="2" s="1"/>
  <c r="BA1881" i="2"/>
  <c r="AY1881" i="2"/>
  <c r="AT1882" i="2"/>
  <c r="AN1882" i="2"/>
  <c r="AQ1882" i="2"/>
  <c r="AO1882" i="2"/>
  <c r="AP1882" i="2"/>
  <c r="AM1883" i="2"/>
  <c r="BG1882" i="2"/>
  <c r="AZ1881" i="2"/>
  <c r="AX1881" i="2"/>
  <c r="L1884" i="2"/>
  <c r="T1884" i="2" s="1"/>
  <c r="N1884" i="2"/>
  <c r="P1884" i="2"/>
  <c r="X1884" i="2" s="1"/>
  <c r="Q1884" i="2"/>
  <c r="Y1884" i="2" s="1"/>
  <c r="AI1884" i="2" s="1"/>
  <c r="R1884" i="2"/>
  <c r="Z1884" i="2" s="1"/>
  <c r="AJ1884" i="2" s="1"/>
  <c r="O1884" i="2"/>
  <c r="W1884" i="2" s="1"/>
  <c r="AG1884" i="2" s="1"/>
  <c r="M1884" i="2"/>
  <c r="AF1882" i="2"/>
  <c r="AG1883" i="2"/>
  <c r="AD1883" i="2"/>
  <c r="X1883" i="2"/>
  <c r="AH1883" i="2" s="1"/>
  <c r="V1883" i="2"/>
  <c r="AF1883" i="2" s="1"/>
  <c r="U1883" i="2"/>
  <c r="AE1883" i="2" s="1"/>
  <c r="K1885" i="2"/>
  <c r="AV1882" i="2" l="1"/>
  <c r="BH1882" i="2" s="1"/>
  <c r="AB1883" i="2"/>
  <c r="BD1882" i="2"/>
  <c r="AS1883" i="2"/>
  <c r="AR1883" i="2"/>
  <c r="BB1882" i="2"/>
  <c r="BC1882" i="2"/>
  <c r="S1885" i="2"/>
  <c r="AA1885" i="2"/>
  <c r="AK1885" i="2" s="1"/>
  <c r="BA1882" i="2"/>
  <c r="AT1883" i="2"/>
  <c r="AO1883" i="2"/>
  <c r="AP1883" i="2"/>
  <c r="AM1884" i="2"/>
  <c r="AN1883" i="2"/>
  <c r="AQ1883" i="2"/>
  <c r="BG1883" i="2"/>
  <c r="AX1882" i="2"/>
  <c r="AZ1882" i="2"/>
  <c r="AY1882" i="2"/>
  <c r="L1885" i="2"/>
  <c r="T1885" i="2" s="1"/>
  <c r="N1885" i="2"/>
  <c r="V1885" i="2" s="1"/>
  <c r="AF1885" i="2" s="1"/>
  <c r="P1885" i="2"/>
  <c r="Q1885" i="2"/>
  <c r="Y1885" i="2" s="1"/>
  <c r="AI1885" i="2" s="1"/>
  <c r="O1885" i="2"/>
  <c r="W1885" i="2" s="1"/>
  <c r="R1885" i="2"/>
  <c r="Z1885" i="2" s="1"/>
  <c r="AJ1885" i="2" s="1"/>
  <c r="M1885" i="2"/>
  <c r="U1885" i="2" s="1"/>
  <c r="AE1885" i="2" s="1"/>
  <c r="AD1884" i="2"/>
  <c r="AH1884" i="2"/>
  <c r="V1884" i="2"/>
  <c r="AF1884" i="2" s="1"/>
  <c r="U1884" i="2"/>
  <c r="AE1884" i="2" s="1"/>
  <c r="K1886" i="2"/>
  <c r="BC1883" i="2" l="1"/>
  <c r="BB1883" i="2"/>
  <c r="BD1883" i="2"/>
  <c r="AV1883" i="2"/>
  <c r="BH1883" i="2" s="1"/>
  <c r="AB1884" i="2"/>
  <c r="AR1884" i="2"/>
  <c r="AS1884" i="2"/>
  <c r="S1886" i="2"/>
  <c r="AA1886" i="2"/>
  <c r="AK1886" i="2" s="1"/>
  <c r="AZ1883" i="2"/>
  <c r="BA1883" i="2"/>
  <c r="AY1883" i="2"/>
  <c r="AX1883" i="2"/>
  <c r="AT1884" i="2"/>
  <c r="AM1885" i="2"/>
  <c r="AN1884" i="2"/>
  <c r="AQ1884" i="2"/>
  <c r="AO1884" i="2"/>
  <c r="AP1884" i="2"/>
  <c r="BG1884" i="2"/>
  <c r="L1886" i="2"/>
  <c r="T1886" i="2" s="1"/>
  <c r="N1886" i="2"/>
  <c r="P1886" i="2"/>
  <c r="X1886" i="2" s="1"/>
  <c r="Q1886" i="2"/>
  <c r="Y1886" i="2" s="1"/>
  <c r="AI1886" i="2" s="1"/>
  <c r="O1886" i="2"/>
  <c r="R1886" i="2"/>
  <c r="Z1886" i="2" s="1"/>
  <c r="AJ1886" i="2" s="1"/>
  <c r="M1886" i="2"/>
  <c r="AG1885" i="2"/>
  <c r="X1885" i="2"/>
  <c r="AH1885" i="2" s="1"/>
  <c r="AD1885" i="2"/>
  <c r="K1887" i="2"/>
  <c r="BD1884" i="2" l="1"/>
  <c r="AV1884" i="2"/>
  <c r="BH1884" i="2" s="1"/>
  <c r="AB1885" i="2"/>
  <c r="AS1885" i="2"/>
  <c r="AR1885" i="2"/>
  <c r="BC1884" i="2"/>
  <c r="BB1884" i="2"/>
  <c r="AZ1884" i="2"/>
  <c r="S1887" i="2"/>
  <c r="AA1887" i="2"/>
  <c r="AK1887" i="2" s="1"/>
  <c r="AY1884" i="2"/>
  <c r="BA1884" i="2"/>
  <c r="AX1884" i="2"/>
  <c r="AT1885" i="2"/>
  <c r="AQ1885" i="2"/>
  <c r="AM1886" i="2"/>
  <c r="AO1885" i="2"/>
  <c r="AP1885" i="2"/>
  <c r="AN1885" i="2"/>
  <c r="BG1885" i="2"/>
  <c r="L1887" i="2"/>
  <c r="N1887" i="2"/>
  <c r="P1887" i="2"/>
  <c r="X1887" i="2" s="1"/>
  <c r="Q1887" i="2"/>
  <c r="Y1887" i="2" s="1"/>
  <c r="AI1887" i="2" s="1"/>
  <c r="O1887" i="2"/>
  <c r="R1887" i="2"/>
  <c r="Z1887" i="2" s="1"/>
  <c r="AJ1887" i="2" s="1"/>
  <c r="M1887" i="2"/>
  <c r="W1886" i="2"/>
  <c r="AG1886" i="2" s="1"/>
  <c r="AH1886" i="2"/>
  <c r="V1886" i="2"/>
  <c r="AF1886" i="2" s="1"/>
  <c r="U1886" i="2"/>
  <c r="AE1886" i="2" s="1"/>
  <c r="AD1886" i="2"/>
  <c r="K1888" i="2"/>
  <c r="BD1885" i="2" l="1"/>
  <c r="AB1886" i="2"/>
  <c r="AV1885" i="2"/>
  <c r="BH1885" i="2" s="1"/>
  <c r="BB1885" i="2"/>
  <c r="AS1886" i="2"/>
  <c r="AR1886" i="2"/>
  <c r="BC1885" i="2"/>
  <c r="S1888" i="2"/>
  <c r="AA1888" i="2"/>
  <c r="AK1888" i="2" s="1"/>
  <c r="AY1885" i="2"/>
  <c r="BA1885" i="2"/>
  <c r="AT1886" i="2"/>
  <c r="AQ1886" i="2"/>
  <c r="AO1886" i="2"/>
  <c r="AP1886" i="2"/>
  <c r="AM1887" i="2"/>
  <c r="AN1886" i="2"/>
  <c r="BG1886" i="2"/>
  <c r="AX1885" i="2"/>
  <c r="AZ1885" i="2"/>
  <c r="L1888" i="2"/>
  <c r="T1888" i="2" s="1"/>
  <c r="N1888" i="2"/>
  <c r="P1888" i="2"/>
  <c r="X1888" i="2" s="1"/>
  <c r="Q1888" i="2"/>
  <c r="Y1888" i="2" s="1"/>
  <c r="AI1888" i="2" s="1"/>
  <c r="R1888" i="2"/>
  <c r="Z1888" i="2" s="1"/>
  <c r="AJ1888" i="2" s="1"/>
  <c r="O1888" i="2"/>
  <c r="M1888" i="2"/>
  <c r="V1887" i="2"/>
  <c r="AF1887" i="2" s="1"/>
  <c r="U1887" i="2"/>
  <c r="AE1887" i="2" s="1"/>
  <c r="AH1887" i="2"/>
  <c r="T1887" i="2"/>
  <c r="W1887" i="2"/>
  <c r="AG1887" i="2" s="1"/>
  <c r="K1889" i="2"/>
  <c r="AV1886" i="2" l="1"/>
  <c r="BH1886" i="2" s="1"/>
  <c r="AB1887" i="2"/>
  <c r="BB1886" i="2"/>
  <c r="BD1886" i="2"/>
  <c r="AS1887" i="2"/>
  <c r="AR1887" i="2"/>
  <c r="BC1886" i="2"/>
  <c r="S1889" i="2"/>
  <c r="AA1889" i="2"/>
  <c r="AK1889" i="2" s="1"/>
  <c r="AY1886" i="2"/>
  <c r="BA1886" i="2"/>
  <c r="AZ1886" i="2"/>
  <c r="AX1886" i="2"/>
  <c r="AT1887" i="2"/>
  <c r="AN1887" i="2"/>
  <c r="AQ1887" i="2"/>
  <c r="AO1887" i="2"/>
  <c r="AP1887" i="2"/>
  <c r="AM1888" i="2"/>
  <c r="BG1887" i="2"/>
  <c r="L1889" i="2"/>
  <c r="T1889" i="2" s="1"/>
  <c r="N1889" i="2"/>
  <c r="V1889" i="2" s="1"/>
  <c r="AF1889" i="2" s="1"/>
  <c r="P1889" i="2"/>
  <c r="Q1889" i="2"/>
  <c r="Y1889" i="2" s="1"/>
  <c r="AI1889" i="2" s="1"/>
  <c r="O1889" i="2"/>
  <c r="R1889" i="2"/>
  <c r="Z1889" i="2" s="1"/>
  <c r="AJ1889" i="2" s="1"/>
  <c r="M1889" i="2"/>
  <c r="U1889" i="2" s="1"/>
  <c r="AE1889" i="2" s="1"/>
  <c r="AD1888" i="2"/>
  <c r="AD1887" i="2"/>
  <c r="W1888" i="2"/>
  <c r="AG1888" i="2" s="1"/>
  <c r="AH1888" i="2"/>
  <c r="V1888" i="2"/>
  <c r="AF1888" i="2" s="1"/>
  <c r="U1888" i="2"/>
  <c r="AE1888" i="2" s="1"/>
  <c r="K1890" i="2"/>
  <c r="AV1887" i="2" l="1"/>
  <c r="BH1887" i="2" s="1"/>
  <c r="AB1888" i="2"/>
  <c r="AR1888" i="2"/>
  <c r="AS1888" i="2"/>
  <c r="BB1887" i="2"/>
  <c r="BC1887" i="2"/>
  <c r="BD1887" i="2"/>
  <c r="S1890" i="2"/>
  <c r="AA1890" i="2"/>
  <c r="AK1890" i="2" s="1"/>
  <c r="AY1887" i="2"/>
  <c r="BA1887" i="2"/>
  <c r="AT1888" i="2"/>
  <c r="AO1888" i="2"/>
  <c r="AP1888" i="2"/>
  <c r="AM1889" i="2"/>
  <c r="AQ1888" i="2"/>
  <c r="AN1888" i="2"/>
  <c r="BG1888" i="2"/>
  <c r="AX1887" i="2"/>
  <c r="AZ1887" i="2"/>
  <c r="L1890" i="2"/>
  <c r="T1890" i="2" s="1"/>
  <c r="N1890" i="2"/>
  <c r="P1890" i="2"/>
  <c r="X1890" i="2" s="1"/>
  <c r="Q1890" i="2"/>
  <c r="Y1890" i="2" s="1"/>
  <c r="AI1890" i="2" s="1"/>
  <c r="O1890" i="2"/>
  <c r="R1890" i="2"/>
  <c r="Z1890" i="2" s="1"/>
  <c r="AJ1890" i="2" s="1"/>
  <c r="M1890" i="2"/>
  <c r="X1889" i="2"/>
  <c r="AH1889" i="2" s="1"/>
  <c r="W1889" i="2"/>
  <c r="AG1889" i="2" s="1"/>
  <c r="AD1889" i="2"/>
  <c r="K1891" i="2"/>
  <c r="BD1888" i="2" l="1"/>
  <c r="AV1888" i="2"/>
  <c r="BH1888" i="2" s="1"/>
  <c r="AB1889" i="2"/>
  <c r="AS1889" i="2"/>
  <c r="AR1889" i="2"/>
  <c r="BC1888" i="2"/>
  <c r="BB1888" i="2"/>
  <c r="S1891" i="2"/>
  <c r="AA1891" i="2"/>
  <c r="AK1891" i="2" s="1"/>
  <c r="AY1888" i="2"/>
  <c r="BA1888" i="2"/>
  <c r="AX1888" i="2"/>
  <c r="AT1889" i="2"/>
  <c r="AO1889" i="2"/>
  <c r="AP1889" i="2"/>
  <c r="AM1890" i="2"/>
  <c r="AN1889" i="2"/>
  <c r="AQ1889" i="2"/>
  <c r="BG1889" i="2"/>
  <c r="AZ1888" i="2"/>
  <c r="L1891" i="2"/>
  <c r="N1891" i="2"/>
  <c r="P1891" i="2"/>
  <c r="X1891" i="2" s="1"/>
  <c r="Q1891" i="2"/>
  <c r="Y1891" i="2" s="1"/>
  <c r="AI1891" i="2" s="1"/>
  <c r="O1891" i="2"/>
  <c r="R1891" i="2"/>
  <c r="Z1891" i="2" s="1"/>
  <c r="AJ1891" i="2" s="1"/>
  <c r="M1891" i="2"/>
  <c r="W1890" i="2"/>
  <c r="AG1890" i="2" s="1"/>
  <c r="AH1890" i="2"/>
  <c r="V1890" i="2"/>
  <c r="AF1890" i="2" s="1"/>
  <c r="U1890" i="2"/>
  <c r="AE1890" i="2" s="1"/>
  <c r="AD1890" i="2"/>
  <c r="K1892" i="2"/>
  <c r="BD1889" i="2" l="1"/>
  <c r="AV1889" i="2"/>
  <c r="BH1889" i="2" s="1"/>
  <c r="AB1890" i="2"/>
  <c r="AS1890" i="2"/>
  <c r="AR1890" i="2"/>
  <c r="BB1889" i="2"/>
  <c r="BC1889" i="2"/>
  <c r="S1892" i="2"/>
  <c r="AA1892" i="2"/>
  <c r="AK1892" i="2" s="1"/>
  <c r="AT1890" i="2"/>
  <c r="AQ1890" i="2"/>
  <c r="AO1890" i="2"/>
  <c r="AP1890" i="2"/>
  <c r="AM1891" i="2"/>
  <c r="AN1890" i="2"/>
  <c r="BG1890" i="2"/>
  <c r="AZ1889" i="2"/>
  <c r="BA1889" i="2"/>
  <c r="AY1889" i="2"/>
  <c r="AX1889" i="2"/>
  <c r="L1892" i="2"/>
  <c r="T1892" i="2" s="1"/>
  <c r="N1892" i="2"/>
  <c r="P1892" i="2"/>
  <c r="X1892" i="2" s="1"/>
  <c r="Q1892" i="2"/>
  <c r="Y1892" i="2" s="1"/>
  <c r="AI1892" i="2" s="1"/>
  <c r="R1892" i="2"/>
  <c r="Z1892" i="2" s="1"/>
  <c r="AJ1892" i="2" s="1"/>
  <c r="O1892" i="2"/>
  <c r="M1892" i="2"/>
  <c r="V1891" i="2"/>
  <c r="AF1891" i="2" s="1"/>
  <c r="U1891" i="2"/>
  <c r="AE1891" i="2" s="1"/>
  <c r="AH1891" i="2"/>
  <c r="T1891" i="2"/>
  <c r="W1891" i="2"/>
  <c r="AG1891" i="2" s="1"/>
  <c r="K1893" i="2"/>
  <c r="AV1890" i="2" l="1"/>
  <c r="BH1890" i="2" s="1"/>
  <c r="AB1891" i="2"/>
  <c r="AS1891" i="2"/>
  <c r="AR1891" i="2"/>
  <c r="BD1890" i="2"/>
  <c r="BB1890" i="2"/>
  <c r="BC1890" i="2"/>
  <c r="S1893" i="2"/>
  <c r="AA1893" i="2"/>
  <c r="AK1893" i="2" s="1"/>
  <c r="AZ1890" i="2"/>
  <c r="AY1890" i="2"/>
  <c r="BA1890" i="2"/>
  <c r="AX1890" i="2"/>
  <c r="AT1891" i="2"/>
  <c r="AO1891" i="2"/>
  <c r="AP1891" i="2"/>
  <c r="AQ1891" i="2"/>
  <c r="AN1891" i="2"/>
  <c r="AM1892" i="2"/>
  <c r="BG1891" i="2"/>
  <c r="L1893" i="2"/>
  <c r="N1893" i="2"/>
  <c r="V1893" i="2" s="1"/>
  <c r="AF1893" i="2" s="1"/>
  <c r="P1893" i="2"/>
  <c r="Q1893" i="2"/>
  <c r="Y1893" i="2" s="1"/>
  <c r="AI1893" i="2" s="1"/>
  <c r="O1893" i="2"/>
  <c r="R1893" i="2"/>
  <c r="Z1893" i="2" s="1"/>
  <c r="AJ1893" i="2" s="1"/>
  <c r="M1893" i="2"/>
  <c r="AD1891" i="2"/>
  <c r="AD1892" i="2"/>
  <c r="W1892" i="2"/>
  <c r="AG1892" i="2" s="1"/>
  <c r="AH1892" i="2"/>
  <c r="V1892" i="2"/>
  <c r="AF1892" i="2" s="1"/>
  <c r="U1892" i="2"/>
  <c r="AE1892" i="2" s="1"/>
  <c r="K1894" i="2"/>
  <c r="BD1891" i="2" l="1"/>
  <c r="AV1891" i="2"/>
  <c r="BH1891" i="2" s="1"/>
  <c r="AB1892" i="2"/>
  <c r="BB1891" i="2"/>
  <c r="AS1892" i="2"/>
  <c r="AR1892" i="2"/>
  <c r="BC1891" i="2"/>
  <c r="S1894" i="2"/>
  <c r="AA1894" i="2"/>
  <c r="AK1894" i="2" s="1"/>
  <c r="BA1891" i="2"/>
  <c r="AZ1891" i="2"/>
  <c r="AT1892" i="2"/>
  <c r="AN1892" i="2"/>
  <c r="AQ1892" i="2"/>
  <c r="AO1892" i="2"/>
  <c r="AP1892" i="2"/>
  <c r="AM1893" i="2"/>
  <c r="BG1892" i="2"/>
  <c r="AY1891" i="2"/>
  <c r="AX1891" i="2"/>
  <c r="L1894" i="2"/>
  <c r="T1894" i="2" s="1"/>
  <c r="N1894" i="2"/>
  <c r="P1894" i="2"/>
  <c r="Q1894" i="2"/>
  <c r="Y1894" i="2" s="1"/>
  <c r="AI1894" i="2" s="1"/>
  <c r="O1894" i="2"/>
  <c r="W1894" i="2" s="1"/>
  <c r="AG1894" i="2" s="1"/>
  <c r="R1894" i="2"/>
  <c r="Z1894" i="2" s="1"/>
  <c r="AJ1894" i="2" s="1"/>
  <c r="M1894" i="2"/>
  <c r="U1894" i="2" s="1"/>
  <c r="T1893" i="2"/>
  <c r="W1893" i="2"/>
  <c r="AG1893" i="2" s="1"/>
  <c r="X1893" i="2"/>
  <c r="AH1893" i="2" s="1"/>
  <c r="U1893" i="2"/>
  <c r="AE1893" i="2" s="1"/>
  <c r="K1895" i="2"/>
  <c r="AV1892" i="2" l="1"/>
  <c r="BH1892" i="2" s="1"/>
  <c r="AB1893" i="2"/>
  <c r="BD1892" i="2"/>
  <c r="BB1892" i="2"/>
  <c r="BC1892" i="2"/>
  <c r="AS1893" i="2"/>
  <c r="AR1893" i="2"/>
  <c r="S1895" i="2"/>
  <c r="AA1895" i="2"/>
  <c r="AK1895" i="2" s="1"/>
  <c r="BA1892" i="2"/>
  <c r="AT1893" i="2"/>
  <c r="AQ1893" i="2"/>
  <c r="AO1893" i="2"/>
  <c r="AP1893" i="2"/>
  <c r="AM1894" i="2"/>
  <c r="AN1893" i="2"/>
  <c r="BG1893" i="2"/>
  <c r="AX1892" i="2"/>
  <c r="AZ1892" i="2"/>
  <c r="AY1892" i="2"/>
  <c r="L1895" i="2"/>
  <c r="T1895" i="2" s="1"/>
  <c r="N1895" i="2"/>
  <c r="V1895" i="2" s="1"/>
  <c r="AF1895" i="2" s="1"/>
  <c r="P1895" i="2"/>
  <c r="Q1895" i="2"/>
  <c r="Y1895" i="2" s="1"/>
  <c r="AI1895" i="2" s="1"/>
  <c r="O1895" i="2"/>
  <c r="R1895" i="2"/>
  <c r="Z1895" i="2" s="1"/>
  <c r="AJ1895" i="2" s="1"/>
  <c r="M1895" i="2"/>
  <c r="AD1894" i="2"/>
  <c r="AD1893" i="2"/>
  <c r="V1894" i="2"/>
  <c r="AF1894" i="2" s="1"/>
  <c r="AE1894" i="2"/>
  <c r="X1894" i="2"/>
  <c r="AH1894" i="2" s="1"/>
  <c r="K1896" i="2"/>
  <c r="BD1893" i="2" l="1"/>
  <c r="BB1893" i="2"/>
  <c r="BC1893" i="2"/>
  <c r="AV1893" i="2"/>
  <c r="BH1893" i="2" s="1"/>
  <c r="AB1894" i="2"/>
  <c r="AS1894" i="2"/>
  <c r="AR1894" i="2"/>
  <c r="S1896" i="2"/>
  <c r="AA1896" i="2"/>
  <c r="AK1896" i="2"/>
  <c r="AY1893" i="2"/>
  <c r="BA1893" i="2"/>
  <c r="AX1893" i="2"/>
  <c r="AT1894" i="2"/>
  <c r="BD1894" i="2" s="1"/>
  <c r="AN1894" i="2"/>
  <c r="AQ1894" i="2"/>
  <c r="AM1895" i="2"/>
  <c r="AO1894" i="2"/>
  <c r="AP1894" i="2"/>
  <c r="BG1894" i="2"/>
  <c r="AZ1893" i="2"/>
  <c r="L1896" i="2"/>
  <c r="T1896" i="2" s="1"/>
  <c r="N1896" i="2"/>
  <c r="P1896" i="2"/>
  <c r="Q1896" i="2"/>
  <c r="Y1896" i="2" s="1"/>
  <c r="AI1896" i="2" s="1"/>
  <c r="R1896" i="2"/>
  <c r="Z1896" i="2" s="1"/>
  <c r="AJ1896" i="2" s="1"/>
  <c r="O1896" i="2"/>
  <c r="M1896" i="2"/>
  <c r="U1896" i="2" s="1"/>
  <c r="X1895" i="2"/>
  <c r="U1895" i="2"/>
  <c r="AE1895" i="2" s="1"/>
  <c r="W1895" i="2"/>
  <c r="AG1895" i="2" s="1"/>
  <c r="AD1895" i="2"/>
  <c r="K1897" i="2"/>
  <c r="AV1894" i="2" l="1"/>
  <c r="BH1894" i="2" s="1"/>
  <c r="AB1895" i="2"/>
  <c r="AS1895" i="2"/>
  <c r="AR1895" i="2"/>
  <c r="BB1894" i="2"/>
  <c r="BC1894" i="2"/>
  <c r="S1897" i="2"/>
  <c r="AA1897" i="2" s="1"/>
  <c r="AK1897" i="2" s="1"/>
  <c r="AY1894" i="2"/>
  <c r="AT1895" i="2"/>
  <c r="AO1895" i="2"/>
  <c r="AP1895" i="2"/>
  <c r="AM1896" i="2"/>
  <c r="AN1895" i="2"/>
  <c r="AQ1895" i="2"/>
  <c r="BG1895" i="2"/>
  <c r="BA1894" i="2"/>
  <c r="AZ1894" i="2"/>
  <c r="AX1894" i="2"/>
  <c r="L1897" i="2"/>
  <c r="T1897" i="2" s="1"/>
  <c r="N1897" i="2"/>
  <c r="P1897" i="2"/>
  <c r="Q1897" i="2"/>
  <c r="Y1897" i="2" s="1"/>
  <c r="AI1897" i="2" s="1"/>
  <c r="O1897" i="2"/>
  <c r="W1897" i="2" s="1"/>
  <c r="R1897" i="2"/>
  <c r="Z1897" i="2" s="1"/>
  <c r="AJ1897" i="2" s="1"/>
  <c r="M1897" i="2"/>
  <c r="V1896" i="2"/>
  <c r="AH1895" i="2"/>
  <c r="AE1896" i="2"/>
  <c r="X1896" i="2"/>
  <c r="AH1896" i="2" s="1"/>
  <c r="W1896" i="2"/>
  <c r="AG1896" i="2" s="1"/>
  <c r="AD1896" i="2"/>
  <c r="K1898" i="2"/>
  <c r="AB1896" i="2" l="1"/>
  <c r="AV1895" i="2"/>
  <c r="BH1895" i="2" s="1"/>
  <c r="AS1896" i="2"/>
  <c r="AR1896" i="2"/>
  <c r="BD1895" i="2"/>
  <c r="BB1895" i="2"/>
  <c r="BC1895" i="2"/>
  <c r="S1898" i="2"/>
  <c r="AA1898" i="2"/>
  <c r="AK1898" i="2" s="1"/>
  <c r="BA1895" i="2"/>
  <c r="AY1895" i="2"/>
  <c r="AX1895" i="2"/>
  <c r="AT1896" i="2"/>
  <c r="AQ1896" i="2"/>
  <c r="AO1896" i="2"/>
  <c r="AP1896" i="2"/>
  <c r="AM1897" i="2"/>
  <c r="AN1896" i="2"/>
  <c r="BG1896" i="2"/>
  <c r="AZ1895" i="2"/>
  <c r="L1898" i="2"/>
  <c r="N1898" i="2"/>
  <c r="P1898" i="2"/>
  <c r="Q1898" i="2"/>
  <c r="Y1898" i="2" s="1"/>
  <c r="AI1898" i="2" s="1"/>
  <c r="O1898" i="2"/>
  <c r="R1898" i="2"/>
  <c r="Z1898" i="2" s="1"/>
  <c r="AJ1898" i="2" s="1"/>
  <c r="M1898" i="2"/>
  <c r="AF1896" i="2"/>
  <c r="AG1897" i="2"/>
  <c r="AD1897" i="2"/>
  <c r="X1897" i="2"/>
  <c r="AH1897" i="2" s="1"/>
  <c r="V1897" i="2"/>
  <c r="AF1897" i="2" s="1"/>
  <c r="U1897" i="2"/>
  <c r="AE1897" i="2" s="1"/>
  <c r="K1899" i="2"/>
  <c r="AV1896" i="2" l="1"/>
  <c r="BH1896" i="2" s="1"/>
  <c r="AB1897" i="2"/>
  <c r="AS1897" i="2"/>
  <c r="AR1897" i="2"/>
  <c r="BB1896" i="2"/>
  <c r="BD1896" i="2"/>
  <c r="BC1896" i="2"/>
  <c r="S1899" i="2"/>
  <c r="AA1899" i="2"/>
  <c r="AK1899" i="2" s="1"/>
  <c r="AT1897" i="2"/>
  <c r="AN1897" i="2"/>
  <c r="AM1898" i="2"/>
  <c r="AQ1897" i="2"/>
  <c r="AO1897" i="2"/>
  <c r="AP1897" i="2"/>
  <c r="BG1897" i="2"/>
  <c r="AZ1896" i="2"/>
  <c r="AY1896" i="2"/>
  <c r="AX1896" i="2"/>
  <c r="BA1896" i="2"/>
  <c r="L1899" i="2"/>
  <c r="T1899" i="2" s="1"/>
  <c r="N1899" i="2"/>
  <c r="V1899" i="2" s="1"/>
  <c r="AF1899" i="2" s="1"/>
  <c r="P1899" i="2"/>
  <c r="Q1899" i="2"/>
  <c r="Y1899" i="2" s="1"/>
  <c r="AI1899" i="2" s="1"/>
  <c r="O1899" i="2"/>
  <c r="R1899" i="2"/>
  <c r="Z1899" i="2" s="1"/>
  <c r="AJ1899" i="2" s="1"/>
  <c r="M1899" i="2"/>
  <c r="T1898" i="2"/>
  <c r="W1898" i="2"/>
  <c r="AG1898" i="2" s="1"/>
  <c r="X1898" i="2"/>
  <c r="AH1898" i="2" s="1"/>
  <c r="V1898" i="2"/>
  <c r="AF1898" i="2" s="1"/>
  <c r="U1898" i="2"/>
  <c r="AE1898" i="2" s="1"/>
  <c r="K1900" i="2"/>
  <c r="AV1897" i="2" l="1"/>
  <c r="BH1897" i="2" s="1"/>
  <c r="AB1898" i="2"/>
  <c r="AS1898" i="2"/>
  <c r="AR1898" i="2"/>
  <c r="BD1897" i="2"/>
  <c r="BB1897" i="2"/>
  <c r="BC1897" i="2"/>
  <c r="S1900" i="2"/>
  <c r="AA1900" i="2"/>
  <c r="AK1900" i="2" s="1"/>
  <c r="BA1897" i="2"/>
  <c r="AT1898" i="2"/>
  <c r="AQ1898" i="2"/>
  <c r="AO1898" i="2"/>
  <c r="AP1898" i="2"/>
  <c r="AM1899" i="2"/>
  <c r="AN1898" i="2"/>
  <c r="BG1898" i="2"/>
  <c r="AZ1897" i="2"/>
  <c r="AX1897" i="2"/>
  <c r="AY1897" i="2"/>
  <c r="L1900" i="2"/>
  <c r="T1900" i="2" s="1"/>
  <c r="N1900" i="2"/>
  <c r="P1900" i="2"/>
  <c r="Q1900" i="2"/>
  <c r="Y1900" i="2" s="1"/>
  <c r="AI1900" i="2" s="1"/>
  <c r="R1900" i="2"/>
  <c r="Z1900" i="2" s="1"/>
  <c r="AJ1900" i="2" s="1"/>
  <c r="O1900" i="2"/>
  <c r="M1900" i="2"/>
  <c r="U1900" i="2" s="1"/>
  <c r="AD1898" i="2"/>
  <c r="X1899" i="2"/>
  <c r="W1899" i="2"/>
  <c r="AG1899" i="2" s="1"/>
  <c r="U1899" i="2"/>
  <c r="AE1899" i="2" s="1"/>
  <c r="AD1899" i="2"/>
  <c r="K1901" i="2"/>
  <c r="AV1898" i="2" l="1"/>
  <c r="BH1898" i="2" s="1"/>
  <c r="AB1899" i="2"/>
  <c r="BD1898" i="2"/>
  <c r="AS1899" i="2"/>
  <c r="AR1899" i="2"/>
  <c r="BB1898" i="2"/>
  <c r="BC1898" i="2"/>
  <c r="S1901" i="2"/>
  <c r="AA1901" i="2" s="1"/>
  <c r="AK1901" i="2" s="1"/>
  <c r="AZ1898" i="2"/>
  <c r="AY1898" i="2"/>
  <c r="BA1898" i="2"/>
  <c r="AX1898" i="2"/>
  <c r="AT1899" i="2"/>
  <c r="AN1899" i="2"/>
  <c r="AQ1899" i="2"/>
  <c r="AO1899" i="2"/>
  <c r="AP1899" i="2"/>
  <c r="AM1900" i="2"/>
  <c r="BG1899" i="2"/>
  <c r="L1901" i="2"/>
  <c r="N1901" i="2"/>
  <c r="P1901" i="2"/>
  <c r="Q1901" i="2"/>
  <c r="Y1901" i="2" s="1"/>
  <c r="AI1901" i="2" s="1"/>
  <c r="O1901" i="2"/>
  <c r="W1901" i="2" s="1"/>
  <c r="R1901" i="2"/>
  <c r="Z1901" i="2" s="1"/>
  <c r="AJ1901" i="2" s="1"/>
  <c r="M1901" i="2"/>
  <c r="X1900" i="2"/>
  <c r="AH1900" i="2" s="1"/>
  <c r="V1900" i="2"/>
  <c r="AF1900" i="2" s="1"/>
  <c r="AH1899" i="2"/>
  <c r="AE1900" i="2"/>
  <c r="W1900" i="2"/>
  <c r="AG1900" i="2" s="1"/>
  <c r="AD1900" i="2"/>
  <c r="K1902" i="2"/>
  <c r="AV1899" i="2" l="1"/>
  <c r="BH1899" i="2" s="1"/>
  <c r="AB1900" i="2"/>
  <c r="AS1900" i="2"/>
  <c r="AR1900" i="2"/>
  <c r="BB1899" i="2"/>
  <c r="BC1899" i="2"/>
  <c r="BD1899" i="2"/>
  <c r="S1902" i="2"/>
  <c r="AA1902" i="2"/>
  <c r="AK1902" i="2" s="1"/>
  <c r="AZ1899" i="2"/>
  <c r="AY1899" i="2"/>
  <c r="BA1899" i="2"/>
  <c r="AT1900" i="2"/>
  <c r="AQ1900" i="2"/>
  <c r="AM1901" i="2"/>
  <c r="AO1900" i="2"/>
  <c r="AP1900" i="2"/>
  <c r="AN1900" i="2"/>
  <c r="BG1900" i="2"/>
  <c r="AX1899" i="2"/>
  <c r="L1902" i="2"/>
  <c r="T1902" i="2" s="1"/>
  <c r="N1902" i="2"/>
  <c r="V1902" i="2" s="1"/>
  <c r="AF1902" i="2" s="1"/>
  <c r="P1902" i="2"/>
  <c r="Q1902" i="2"/>
  <c r="Y1902" i="2" s="1"/>
  <c r="AI1902" i="2" s="1"/>
  <c r="O1902" i="2"/>
  <c r="W1902" i="2" s="1"/>
  <c r="R1902" i="2"/>
  <c r="Z1902" i="2" s="1"/>
  <c r="AJ1902" i="2" s="1"/>
  <c r="M1902" i="2"/>
  <c r="X1901" i="2"/>
  <c r="AH1901" i="2" s="1"/>
  <c r="AG1901" i="2"/>
  <c r="T1901" i="2"/>
  <c r="V1901" i="2"/>
  <c r="AF1901" i="2" s="1"/>
  <c r="U1901" i="2"/>
  <c r="AE1901" i="2" s="1"/>
  <c r="K1903" i="2"/>
  <c r="BD1900" i="2" l="1"/>
  <c r="AV1900" i="2"/>
  <c r="BH1900" i="2" s="1"/>
  <c r="AB1901" i="2"/>
  <c r="AS1901" i="2"/>
  <c r="AR1901" i="2"/>
  <c r="BB1900" i="2"/>
  <c r="BC1900" i="2"/>
  <c r="S1903" i="2"/>
  <c r="AA1903" i="2"/>
  <c r="AK1903" i="2" s="1"/>
  <c r="AT1901" i="2"/>
  <c r="AN1901" i="2"/>
  <c r="AQ1901" i="2"/>
  <c r="AO1901" i="2"/>
  <c r="AP1901" i="2"/>
  <c r="AM1902" i="2"/>
  <c r="BG1901" i="2"/>
  <c r="AX1900" i="2"/>
  <c r="BA1900" i="2"/>
  <c r="AZ1900" i="2"/>
  <c r="AY1900" i="2"/>
  <c r="L1903" i="2"/>
  <c r="T1903" i="2" s="1"/>
  <c r="N1903" i="2"/>
  <c r="V1903" i="2" s="1"/>
  <c r="AF1903" i="2" s="1"/>
  <c r="P1903" i="2"/>
  <c r="Q1903" i="2"/>
  <c r="Y1903" i="2" s="1"/>
  <c r="AI1903" i="2" s="1"/>
  <c r="O1903" i="2"/>
  <c r="R1903" i="2"/>
  <c r="Z1903" i="2" s="1"/>
  <c r="AJ1903" i="2" s="1"/>
  <c r="M1903" i="2"/>
  <c r="AD1902" i="2"/>
  <c r="AD1901" i="2"/>
  <c r="AG1902" i="2"/>
  <c r="X1902" i="2"/>
  <c r="AH1902" i="2" s="1"/>
  <c r="U1902" i="2"/>
  <c r="AE1902" i="2" s="1"/>
  <c r="K1904" i="2"/>
  <c r="BD1901" i="2" l="1"/>
  <c r="AV1901" i="2"/>
  <c r="BH1901" i="2" s="1"/>
  <c r="AB1902" i="2"/>
  <c r="BB1901" i="2"/>
  <c r="AS1902" i="2"/>
  <c r="AR1902" i="2"/>
  <c r="BC1901" i="2"/>
  <c r="S1904" i="2"/>
  <c r="AA1904" i="2"/>
  <c r="AK1904" i="2" s="1"/>
  <c r="AY1901" i="2"/>
  <c r="BA1901" i="2"/>
  <c r="AT1902" i="2"/>
  <c r="AN1902" i="2"/>
  <c r="AQ1902" i="2"/>
  <c r="AO1902" i="2"/>
  <c r="AP1902" i="2"/>
  <c r="AM1903" i="2"/>
  <c r="BG1902" i="2"/>
  <c r="AX1901" i="2"/>
  <c r="AZ1901" i="2"/>
  <c r="L1904" i="2"/>
  <c r="T1904" i="2" s="1"/>
  <c r="N1904" i="2"/>
  <c r="V1904" i="2" s="1"/>
  <c r="P1904" i="2"/>
  <c r="X1904" i="2" s="1"/>
  <c r="AH1904" i="2" s="1"/>
  <c r="Q1904" i="2"/>
  <c r="Y1904" i="2" s="1"/>
  <c r="AI1904" i="2" s="1"/>
  <c r="R1904" i="2"/>
  <c r="Z1904" i="2" s="1"/>
  <c r="AJ1904" i="2" s="1"/>
  <c r="O1904" i="2"/>
  <c r="M1904" i="2"/>
  <c r="X1903" i="2"/>
  <c r="W1903" i="2"/>
  <c r="AG1903" i="2" s="1"/>
  <c r="U1903" i="2"/>
  <c r="AE1903" i="2" s="1"/>
  <c r="AD1903" i="2"/>
  <c r="K1905" i="2"/>
  <c r="AB1903" i="2" l="1"/>
  <c r="AV1902" i="2"/>
  <c r="BH1902" i="2" s="1"/>
  <c r="BD1902" i="2"/>
  <c r="BB1902" i="2"/>
  <c r="AS1903" i="2"/>
  <c r="AR1903" i="2"/>
  <c r="BC1902" i="2"/>
  <c r="S1905" i="2"/>
  <c r="AA1905" i="2" s="1"/>
  <c r="AK1905" i="2" s="1"/>
  <c r="AY1902" i="2"/>
  <c r="BA1902" i="2"/>
  <c r="AT1903" i="2"/>
  <c r="AO1903" i="2"/>
  <c r="AP1903" i="2"/>
  <c r="AM1904" i="2"/>
  <c r="AN1903" i="2"/>
  <c r="AQ1903" i="2"/>
  <c r="BG1903" i="2"/>
  <c r="AX1902" i="2"/>
  <c r="AZ1902" i="2"/>
  <c r="L1905" i="2"/>
  <c r="N1905" i="2"/>
  <c r="P1905" i="2"/>
  <c r="Q1905" i="2"/>
  <c r="Y1905" i="2" s="1"/>
  <c r="AI1905" i="2" s="1"/>
  <c r="O1905" i="2"/>
  <c r="W1905" i="2" s="1"/>
  <c r="R1905" i="2"/>
  <c r="Z1905" i="2" s="1"/>
  <c r="AJ1905" i="2" s="1"/>
  <c r="M1905" i="2"/>
  <c r="U1904" i="2"/>
  <c r="AE1904" i="2" s="1"/>
  <c r="AH1903" i="2"/>
  <c r="AF1904" i="2"/>
  <c r="W1904" i="2"/>
  <c r="AG1904" i="2" s="1"/>
  <c r="AD1904" i="2"/>
  <c r="K1906" i="2"/>
  <c r="BC1903" i="2" l="1"/>
  <c r="BD1903" i="2"/>
  <c r="BB1903" i="2"/>
  <c r="AV1903" i="2"/>
  <c r="BH1903" i="2" s="1"/>
  <c r="AB1904" i="2"/>
  <c r="AS1904" i="2"/>
  <c r="AR1904" i="2"/>
  <c r="S1906" i="2"/>
  <c r="AA1906" i="2"/>
  <c r="AK1906" i="2" s="1"/>
  <c r="AZ1903" i="2"/>
  <c r="BA1903" i="2"/>
  <c r="AY1903" i="2"/>
  <c r="AX1903" i="2"/>
  <c r="AT1904" i="2"/>
  <c r="AO1904" i="2"/>
  <c r="AP1904" i="2"/>
  <c r="AM1905" i="2"/>
  <c r="AN1904" i="2"/>
  <c r="AQ1904" i="2"/>
  <c r="BG1904" i="2"/>
  <c r="L1906" i="2"/>
  <c r="T1906" i="2" s="1"/>
  <c r="N1906" i="2"/>
  <c r="V1906" i="2" s="1"/>
  <c r="AF1906" i="2" s="1"/>
  <c r="P1906" i="2"/>
  <c r="Q1906" i="2"/>
  <c r="Y1906" i="2" s="1"/>
  <c r="AI1906" i="2" s="1"/>
  <c r="O1906" i="2"/>
  <c r="R1906" i="2"/>
  <c r="Z1906" i="2" s="1"/>
  <c r="AJ1906" i="2" s="1"/>
  <c r="M1906" i="2"/>
  <c r="X1905" i="2"/>
  <c r="AH1905" i="2" s="1"/>
  <c r="AG1905" i="2"/>
  <c r="T1905" i="2"/>
  <c r="V1905" i="2"/>
  <c r="AF1905" i="2" s="1"/>
  <c r="U1905" i="2"/>
  <c r="AE1905" i="2" s="1"/>
  <c r="K1907" i="2"/>
  <c r="BD1904" i="2" l="1"/>
  <c r="AV1904" i="2"/>
  <c r="BH1904" i="2" s="1"/>
  <c r="AB1905" i="2"/>
  <c r="AS1905" i="2"/>
  <c r="AR1905" i="2"/>
  <c r="BB1904" i="2"/>
  <c r="BC1904" i="2"/>
  <c r="S1907" i="2"/>
  <c r="AA1907" i="2"/>
  <c r="AK1907" i="2" s="1"/>
  <c r="AZ1904" i="2"/>
  <c r="AT1905" i="2"/>
  <c r="AM1906" i="2"/>
  <c r="AN1905" i="2"/>
  <c r="AQ1905" i="2"/>
  <c r="AO1905" i="2"/>
  <c r="AP1905" i="2"/>
  <c r="BG1905" i="2"/>
  <c r="BA1904" i="2"/>
  <c r="AY1904" i="2"/>
  <c r="AX1904" i="2"/>
  <c r="L1907" i="2"/>
  <c r="T1907" i="2" s="1"/>
  <c r="N1907" i="2"/>
  <c r="V1907" i="2" s="1"/>
  <c r="AF1907" i="2" s="1"/>
  <c r="P1907" i="2"/>
  <c r="Q1907" i="2"/>
  <c r="Y1907" i="2" s="1"/>
  <c r="AI1907" i="2" s="1"/>
  <c r="O1907" i="2"/>
  <c r="R1907" i="2"/>
  <c r="Z1907" i="2" s="1"/>
  <c r="AJ1907" i="2" s="1"/>
  <c r="M1907" i="2"/>
  <c r="AD1906" i="2"/>
  <c r="AD1905" i="2"/>
  <c r="W1906" i="2"/>
  <c r="AG1906" i="2" s="1"/>
  <c r="X1906" i="2"/>
  <c r="AH1906" i="2" s="1"/>
  <c r="U1906" i="2"/>
  <c r="AE1906" i="2" s="1"/>
  <c r="K1908" i="2"/>
  <c r="AB1906" i="2" l="1"/>
  <c r="AV1905" i="2"/>
  <c r="BH1905" i="2" s="1"/>
  <c r="AS1906" i="2"/>
  <c r="AR1906" i="2"/>
  <c r="BD1905" i="2"/>
  <c r="BB1905" i="2"/>
  <c r="BC1905" i="2"/>
  <c r="S1908" i="2"/>
  <c r="AA1908" i="2"/>
  <c r="AK1908" i="2" s="1"/>
  <c r="AZ1905" i="2"/>
  <c r="AY1905" i="2"/>
  <c r="BA1905" i="2"/>
  <c r="AX1905" i="2"/>
  <c r="AT1906" i="2"/>
  <c r="AQ1906" i="2"/>
  <c r="AO1906" i="2"/>
  <c r="AP1906" i="2"/>
  <c r="AM1907" i="2"/>
  <c r="AN1906" i="2"/>
  <c r="BG1906" i="2"/>
  <c r="L1908" i="2"/>
  <c r="T1908" i="2" s="1"/>
  <c r="N1908" i="2"/>
  <c r="P1908" i="2"/>
  <c r="Q1908" i="2"/>
  <c r="Y1908" i="2" s="1"/>
  <c r="AI1908" i="2" s="1"/>
  <c r="R1908" i="2"/>
  <c r="Z1908" i="2" s="1"/>
  <c r="AJ1908" i="2" s="1"/>
  <c r="O1908" i="2"/>
  <c r="M1908" i="2"/>
  <c r="U1907" i="2"/>
  <c r="AE1907" i="2" s="1"/>
  <c r="X1907" i="2"/>
  <c r="AH1907" i="2" s="1"/>
  <c r="W1907" i="2"/>
  <c r="AG1907" i="2" s="1"/>
  <c r="AD1907" i="2"/>
  <c r="K1909" i="2"/>
  <c r="AV1906" i="2" l="1"/>
  <c r="BH1906" i="2" s="1"/>
  <c r="AB1907" i="2"/>
  <c r="AR1907" i="2"/>
  <c r="AS1907" i="2"/>
  <c r="BD1906" i="2"/>
  <c r="BB1906" i="2"/>
  <c r="BC1906" i="2"/>
  <c r="S1909" i="2"/>
  <c r="AA1909" i="2" s="1"/>
  <c r="AK1909" i="2" s="1"/>
  <c r="AZ1906" i="2"/>
  <c r="AT1907" i="2"/>
  <c r="AQ1907" i="2"/>
  <c r="AM1908" i="2"/>
  <c r="AO1907" i="2"/>
  <c r="AP1907" i="2"/>
  <c r="AN1907" i="2"/>
  <c r="BG1907" i="2"/>
  <c r="AY1906" i="2"/>
  <c r="AX1906" i="2"/>
  <c r="BA1906" i="2"/>
  <c r="L1909" i="2"/>
  <c r="N1909" i="2"/>
  <c r="P1909" i="2"/>
  <c r="Q1909" i="2"/>
  <c r="Y1909" i="2" s="1"/>
  <c r="AI1909" i="2" s="1"/>
  <c r="O1909" i="2"/>
  <c r="R1909" i="2"/>
  <c r="Z1909" i="2" s="1"/>
  <c r="AJ1909" i="2" s="1"/>
  <c r="M1909" i="2"/>
  <c r="AD1908" i="2"/>
  <c r="W1908" i="2"/>
  <c r="AG1908" i="2" s="1"/>
  <c r="X1908" i="2"/>
  <c r="AH1908" i="2" s="1"/>
  <c r="V1908" i="2"/>
  <c r="AF1908" i="2" s="1"/>
  <c r="U1908" i="2"/>
  <c r="AE1908" i="2" s="1"/>
  <c r="K1910" i="2"/>
  <c r="AV1907" i="2" l="1"/>
  <c r="BH1907" i="2" s="1"/>
  <c r="AB1908" i="2"/>
  <c r="AR1908" i="2"/>
  <c r="AS1908" i="2"/>
  <c r="BD1907" i="2"/>
  <c r="BC1907" i="2"/>
  <c r="BB1907" i="2"/>
  <c r="S1910" i="2"/>
  <c r="AA1910" i="2"/>
  <c r="AK1910" i="2" s="1"/>
  <c r="BA1907" i="2"/>
  <c r="AY1907" i="2"/>
  <c r="AT1908" i="2"/>
  <c r="AO1908" i="2"/>
  <c r="AP1908" i="2"/>
  <c r="AM1909" i="2"/>
  <c r="AN1908" i="2"/>
  <c r="AQ1908" i="2"/>
  <c r="BG1908" i="2"/>
  <c r="AX1907" i="2"/>
  <c r="AZ1907" i="2"/>
  <c r="L1910" i="2"/>
  <c r="T1910" i="2" s="1"/>
  <c r="N1910" i="2"/>
  <c r="V1910" i="2" s="1"/>
  <c r="AF1910" i="2" s="1"/>
  <c r="P1910" i="2"/>
  <c r="Q1910" i="2"/>
  <c r="Y1910" i="2" s="1"/>
  <c r="AI1910" i="2" s="1"/>
  <c r="O1910" i="2"/>
  <c r="R1910" i="2"/>
  <c r="Z1910" i="2" s="1"/>
  <c r="AJ1910" i="2" s="1"/>
  <c r="M1910" i="2"/>
  <c r="U1910" i="2" s="1"/>
  <c r="T1909" i="2"/>
  <c r="V1909" i="2"/>
  <c r="U1909" i="2"/>
  <c r="AE1909" i="2" s="1"/>
  <c r="X1909" i="2"/>
  <c r="AH1909" i="2" s="1"/>
  <c r="W1909" i="2"/>
  <c r="AG1909" i="2" s="1"/>
  <c r="K1911" i="2"/>
  <c r="BD1908" i="2" l="1"/>
  <c r="AV1908" i="2"/>
  <c r="BH1908" i="2" s="1"/>
  <c r="AB1909" i="2"/>
  <c r="AS1909" i="2"/>
  <c r="AR1909" i="2"/>
  <c r="BC1908" i="2"/>
  <c r="BB1908" i="2"/>
  <c r="S1911" i="2"/>
  <c r="AA1911" i="2"/>
  <c r="AK1911" i="2"/>
  <c r="BA1908" i="2"/>
  <c r="AZ1908" i="2"/>
  <c r="AY1908" i="2"/>
  <c r="AX1908" i="2"/>
  <c r="AT1909" i="2"/>
  <c r="AN1909" i="2"/>
  <c r="AM1910" i="2"/>
  <c r="AQ1909" i="2"/>
  <c r="AO1909" i="2"/>
  <c r="AP1909" i="2"/>
  <c r="BG1909" i="2"/>
  <c r="L1911" i="2"/>
  <c r="T1911" i="2" s="1"/>
  <c r="N1911" i="2"/>
  <c r="V1911" i="2" s="1"/>
  <c r="AF1911" i="2" s="1"/>
  <c r="P1911" i="2"/>
  <c r="Q1911" i="2"/>
  <c r="Y1911" i="2" s="1"/>
  <c r="AI1911" i="2" s="1"/>
  <c r="O1911" i="2"/>
  <c r="R1911" i="2"/>
  <c r="Z1911" i="2" s="1"/>
  <c r="AJ1911" i="2" s="1"/>
  <c r="M1911" i="2"/>
  <c r="AD1910" i="2"/>
  <c r="AD1909" i="2"/>
  <c r="X1910" i="2"/>
  <c r="AH1910" i="2" s="1"/>
  <c r="AF1909" i="2"/>
  <c r="AE1910" i="2"/>
  <c r="W1910" i="2"/>
  <c r="AG1910" i="2" s="1"/>
  <c r="K1912" i="2"/>
  <c r="BD1909" i="2" l="1"/>
  <c r="AB1910" i="2"/>
  <c r="AV1909" i="2"/>
  <c r="BH1909" i="2" s="1"/>
  <c r="AS1910" i="2"/>
  <c r="AR1910" i="2"/>
  <c r="BB1909" i="2"/>
  <c r="BC1909" i="2"/>
  <c r="S1912" i="2"/>
  <c r="AA1912" i="2"/>
  <c r="AK1912" i="2" s="1"/>
  <c r="AZ1909" i="2"/>
  <c r="AY1909" i="2"/>
  <c r="AT1910" i="2"/>
  <c r="AO1910" i="2"/>
  <c r="AP1910" i="2"/>
  <c r="AM1911" i="2"/>
  <c r="AN1910" i="2"/>
  <c r="AQ1910" i="2"/>
  <c r="BG1910" i="2"/>
  <c r="AX1909" i="2"/>
  <c r="BA1909" i="2"/>
  <c r="L1912" i="2"/>
  <c r="T1912" i="2" s="1"/>
  <c r="N1912" i="2"/>
  <c r="V1912" i="2" s="1"/>
  <c r="P1912" i="2"/>
  <c r="X1912" i="2" s="1"/>
  <c r="AH1912" i="2" s="1"/>
  <c r="Q1912" i="2"/>
  <c r="Y1912" i="2" s="1"/>
  <c r="AI1912" i="2" s="1"/>
  <c r="R1912" i="2"/>
  <c r="Z1912" i="2" s="1"/>
  <c r="AJ1912" i="2" s="1"/>
  <c r="O1912" i="2"/>
  <c r="M1912" i="2"/>
  <c r="X1911" i="2"/>
  <c r="W1911" i="2"/>
  <c r="AG1911" i="2" s="1"/>
  <c r="U1911" i="2"/>
  <c r="AE1911" i="2" s="1"/>
  <c r="AD1911" i="2"/>
  <c r="K1913" i="2"/>
  <c r="BD1910" i="2" l="1"/>
  <c r="AB1911" i="2"/>
  <c r="AV1910" i="2"/>
  <c r="BH1910" i="2" s="1"/>
  <c r="BB1910" i="2"/>
  <c r="AS1911" i="2"/>
  <c r="AR1911" i="2"/>
  <c r="BC1910" i="2"/>
  <c r="S1913" i="2"/>
  <c r="AA1913" i="2"/>
  <c r="AK1913" i="2" s="1"/>
  <c r="AT1911" i="2"/>
  <c r="AN1911" i="2"/>
  <c r="AQ1911" i="2"/>
  <c r="AO1911" i="2"/>
  <c r="AP1911" i="2"/>
  <c r="AM1912" i="2"/>
  <c r="BG1911" i="2"/>
  <c r="AZ1910" i="2"/>
  <c r="BA1910" i="2"/>
  <c r="AY1910" i="2"/>
  <c r="AX1910" i="2"/>
  <c r="L1913" i="2"/>
  <c r="N1913" i="2"/>
  <c r="P1913" i="2"/>
  <c r="Q1913" i="2"/>
  <c r="Y1913" i="2" s="1"/>
  <c r="AI1913" i="2" s="1"/>
  <c r="O1913" i="2"/>
  <c r="W1913" i="2" s="1"/>
  <c r="R1913" i="2"/>
  <c r="Z1913" i="2" s="1"/>
  <c r="AJ1913" i="2" s="1"/>
  <c r="M1913" i="2"/>
  <c r="U1912" i="2"/>
  <c r="AE1912" i="2" s="1"/>
  <c r="AH1911" i="2"/>
  <c r="AF1912" i="2"/>
  <c r="W1912" i="2"/>
  <c r="AG1912" i="2" s="1"/>
  <c r="AD1912" i="2"/>
  <c r="K1914" i="2"/>
  <c r="AV1911" i="2" l="1"/>
  <c r="BH1911" i="2" s="1"/>
  <c r="AB1912" i="2"/>
  <c r="BB1911" i="2"/>
  <c r="AS1912" i="2"/>
  <c r="AR1912" i="2"/>
  <c r="BD1911" i="2"/>
  <c r="BC1911" i="2"/>
  <c r="S1914" i="2"/>
  <c r="AA1914" i="2"/>
  <c r="AK1914" i="2" s="1"/>
  <c r="AY1911" i="2"/>
  <c r="BA1911" i="2"/>
  <c r="AT1912" i="2"/>
  <c r="AQ1912" i="2"/>
  <c r="AO1912" i="2"/>
  <c r="AP1912" i="2"/>
  <c r="AM1913" i="2"/>
  <c r="AN1912" i="2"/>
  <c r="BG1912" i="2"/>
  <c r="AX1911" i="2"/>
  <c r="AZ1911" i="2"/>
  <c r="L1914" i="2"/>
  <c r="N1914" i="2"/>
  <c r="P1914" i="2"/>
  <c r="Q1914" i="2"/>
  <c r="Y1914" i="2" s="1"/>
  <c r="AI1914" i="2" s="1"/>
  <c r="O1914" i="2"/>
  <c r="R1914" i="2"/>
  <c r="Z1914" i="2" s="1"/>
  <c r="AJ1914" i="2" s="1"/>
  <c r="M1914" i="2"/>
  <c r="X1913" i="2"/>
  <c r="AH1913" i="2" s="1"/>
  <c r="AG1913" i="2"/>
  <c r="T1913" i="2"/>
  <c r="V1913" i="2"/>
  <c r="AF1913" i="2" s="1"/>
  <c r="U1913" i="2"/>
  <c r="AE1913" i="2" s="1"/>
  <c r="K1915" i="2"/>
  <c r="AV1912" i="2" l="1"/>
  <c r="BH1912" i="2" s="1"/>
  <c r="AB1913" i="2"/>
  <c r="BD1912" i="2"/>
  <c r="BB1912" i="2"/>
  <c r="BC1912" i="2"/>
  <c r="AS1913" i="2"/>
  <c r="AR1913" i="2"/>
  <c r="S1915" i="2"/>
  <c r="AA1915" i="2"/>
  <c r="AK1915" i="2" s="1"/>
  <c r="AX1912" i="2"/>
  <c r="BA1912" i="2"/>
  <c r="AT1913" i="2"/>
  <c r="AQ1913" i="2"/>
  <c r="AO1913" i="2"/>
  <c r="AP1913" i="2"/>
  <c r="AN1913" i="2"/>
  <c r="AM1914" i="2"/>
  <c r="BG1913" i="2"/>
  <c r="AZ1912" i="2"/>
  <c r="AY1912" i="2"/>
  <c r="L1915" i="2"/>
  <c r="T1915" i="2" s="1"/>
  <c r="N1915" i="2"/>
  <c r="V1915" i="2" s="1"/>
  <c r="AF1915" i="2" s="1"/>
  <c r="P1915" i="2"/>
  <c r="Q1915" i="2"/>
  <c r="Y1915" i="2" s="1"/>
  <c r="AI1915" i="2" s="1"/>
  <c r="O1915" i="2"/>
  <c r="R1915" i="2"/>
  <c r="Z1915" i="2" s="1"/>
  <c r="AJ1915" i="2" s="1"/>
  <c r="M1915" i="2"/>
  <c r="AD1913" i="2"/>
  <c r="T1914" i="2"/>
  <c r="W1914" i="2"/>
  <c r="AG1914" i="2" s="1"/>
  <c r="X1914" i="2"/>
  <c r="AH1914" i="2" s="1"/>
  <c r="V1914" i="2"/>
  <c r="AF1914" i="2" s="1"/>
  <c r="U1914" i="2"/>
  <c r="AE1914" i="2" s="1"/>
  <c r="K1916" i="2"/>
  <c r="BD1913" i="2" l="1"/>
  <c r="AB1914" i="2"/>
  <c r="AV1913" i="2"/>
  <c r="BH1913" i="2" s="1"/>
  <c r="BC1913" i="2"/>
  <c r="BB1913" i="2"/>
  <c r="AS1914" i="2"/>
  <c r="AR1914" i="2"/>
  <c r="S1916" i="2"/>
  <c r="AA1916" i="2"/>
  <c r="AK1916" i="2" s="1"/>
  <c r="AZ1913" i="2"/>
  <c r="AY1913" i="2"/>
  <c r="AX1913" i="2"/>
  <c r="AT1914" i="2"/>
  <c r="AQ1914" i="2"/>
  <c r="AM1915" i="2"/>
  <c r="AO1914" i="2"/>
  <c r="AP1914" i="2"/>
  <c r="AN1914" i="2"/>
  <c r="BG1914" i="2"/>
  <c r="BA1913" i="2"/>
  <c r="L1916" i="2"/>
  <c r="T1916" i="2" s="1"/>
  <c r="N1916" i="2"/>
  <c r="V1916" i="2" s="1"/>
  <c r="P1916" i="2"/>
  <c r="X1916" i="2" s="1"/>
  <c r="AH1916" i="2" s="1"/>
  <c r="Q1916" i="2"/>
  <c r="Y1916" i="2" s="1"/>
  <c r="AI1916" i="2" s="1"/>
  <c r="R1916" i="2"/>
  <c r="Z1916" i="2" s="1"/>
  <c r="AJ1916" i="2" s="1"/>
  <c r="O1916" i="2"/>
  <c r="M1916" i="2"/>
  <c r="AD1914" i="2"/>
  <c r="X1915" i="2"/>
  <c r="W1915" i="2"/>
  <c r="AG1915" i="2" s="1"/>
  <c r="U1915" i="2"/>
  <c r="AE1915" i="2" s="1"/>
  <c r="AD1915" i="2"/>
  <c r="K1917" i="2"/>
  <c r="AV1914" i="2" l="1"/>
  <c r="BH1914" i="2" s="1"/>
  <c r="AB1915" i="2"/>
  <c r="AS1915" i="2"/>
  <c r="AR1915" i="2"/>
  <c r="BD1914" i="2"/>
  <c r="BB1914" i="2"/>
  <c r="BC1914" i="2"/>
  <c r="S1917" i="2"/>
  <c r="AA1917" i="2"/>
  <c r="AK1917" i="2" s="1"/>
  <c r="AY1914" i="2"/>
  <c r="BA1914" i="2"/>
  <c r="AT1915" i="2"/>
  <c r="AN1915" i="2"/>
  <c r="AQ1915" i="2"/>
  <c r="AO1915" i="2"/>
  <c r="AP1915" i="2"/>
  <c r="AM1916" i="2"/>
  <c r="BG1915" i="2"/>
  <c r="AX1914" i="2"/>
  <c r="AZ1914" i="2"/>
  <c r="L1917" i="2"/>
  <c r="N1917" i="2"/>
  <c r="P1917" i="2"/>
  <c r="Q1917" i="2"/>
  <c r="Y1917" i="2" s="1"/>
  <c r="AI1917" i="2" s="1"/>
  <c r="O1917" i="2"/>
  <c r="W1917" i="2" s="1"/>
  <c r="R1917" i="2"/>
  <c r="Z1917" i="2" s="1"/>
  <c r="AJ1917" i="2" s="1"/>
  <c r="M1917" i="2"/>
  <c r="U1916" i="2"/>
  <c r="AE1916" i="2" s="1"/>
  <c r="AH1915" i="2"/>
  <c r="AF1916" i="2"/>
  <c r="W1916" i="2"/>
  <c r="AG1916" i="2" s="1"/>
  <c r="AD1916" i="2"/>
  <c r="K1918" i="2"/>
  <c r="BD1915" i="2" l="1"/>
  <c r="AV1915" i="2"/>
  <c r="BH1915" i="2" s="1"/>
  <c r="AB1916" i="2"/>
  <c r="AS1916" i="2"/>
  <c r="AR1916" i="2"/>
  <c r="BB1915" i="2"/>
  <c r="BC1915" i="2"/>
  <c r="S1918" i="2"/>
  <c r="AA1918" i="2"/>
  <c r="AK1918" i="2" s="1"/>
  <c r="BA1915" i="2"/>
  <c r="AZ1915" i="2"/>
  <c r="AT1916" i="2"/>
  <c r="BD1916" i="2" s="1"/>
  <c r="AN1916" i="2"/>
  <c r="AP1916" i="2"/>
  <c r="AM1917" i="2"/>
  <c r="AQ1916" i="2"/>
  <c r="AO1916" i="2"/>
  <c r="BG1916" i="2"/>
  <c r="AX1915" i="2"/>
  <c r="AY1915" i="2"/>
  <c r="L1918" i="2"/>
  <c r="T1918" i="2" s="1"/>
  <c r="N1918" i="2"/>
  <c r="V1918" i="2" s="1"/>
  <c r="AF1918" i="2" s="1"/>
  <c r="P1918" i="2"/>
  <c r="Q1918" i="2"/>
  <c r="Y1918" i="2" s="1"/>
  <c r="AI1918" i="2" s="1"/>
  <c r="O1918" i="2"/>
  <c r="R1918" i="2"/>
  <c r="Z1918" i="2" s="1"/>
  <c r="AJ1918" i="2" s="1"/>
  <c r="M1918" i="2"/>
  <c r="X1917" i="2"/>
  <c r="AH1917" i="2" s="1"/>
  <c r="AG1917" i="2"/>
  <c r="T1917" i="2"/>
  <c r="V1917" i="2"/>
  <c r="AF1917" i="2" s="1"/>
  <c r="U1917" i="2"/>
  <c r="AE1917" i="2" s="1"/>
  <c r="K1919" i="2"/>
  <c r="AB1917" i="2" l="1"/>
  <c r="AV1916" i="2"/>
  <c r="BH1916" i="2" s="1"/>
  <c r="BB1916" i="2"/>
  <c r="AS1917" i="2"/>
  <c r="AR1917" i="2"/>
  <c r="BC1916" i="2"/>
  <c r="S1919" i="2"/>
  <c r="AA1919" i="2"/>
  <c r="AK1919" i="2" s="1"/>
  <c r="BA1916" i="2"/>
  <c r="AY1916" i="2"/>
  <c r="AZ1916" i="2"/>
  <c r="AX1916" i="2"/>
  <c r="AT1917" i="2"/>
  <c r="AM1918" i="2"/>
  <c r="AN1917" i="2"/>
  <c r="AQ1917" i="2"/>
  <c r="AO1917" i="2"/>
  <c r="AP1917" i="2"/>
  <c r="BG1917" i="2"/>
  <c r="L1919" i="2"/>
  <c r="T1919" i="2" s="1"/>
  <c r="N1919" i="2"/>
  <c r="V1919" i="2" s="1"/>
  <c r="AF1919" i="2" s="1"/>
  <c r="P1919" i="2"/>
  <c r="Q1919" i="2"/>
  <c r="Y1919" i="2" s="1"/>
  <c r="AI1919" i="2" s="1"/>
  <c r="O1919" i="2"/>
  <c r="R1919" i="2"/>
  <c r="Z1919" i="2" s="1"/>
  <c r="AJ1919" i="2" s="1"/>
  <c r="M1919" i="2"/>
  <c r="AD1918" i="2"/>
  <c r="AD1917" i="2"/>
  <c r="W1918" i="2"/>
  <c r="AG1918" i="2" s="1"/>
  <c r="X1918" i="2"/>
  <c r="AH1918" i="2" s="1"/>
  <c r="U1918" i="2"/>
  <c r="AE1918" i="2" s="1"/>
  <c r="K1920" i="2"/>
  <c r="AV1917" i="2" l="1"/>
  <c r="BH1917" i="2" s="1"/>
  <c r="AB1918" i="2"/>
  <c r="BB1917" i="2"/>
  <c r="BC1917" i="2"/>
  <c r="AR1918" i="2"/>
  <c r="AS1918" i="2"/>
  <c r="BD1917" i="2"/>
  <c r="S1920" i="2"/>
  <c r="AA1920" i="2"/>
  <c r="AK1920" i="2" s="1"/>
  <c r="AZ1917" i="2"/>
  <c r="BA1917" i="2"/>
  <c r="AX1917" i="2"/>
  <c r="AT1918" i="2"/>
  <c r="AQ1918" i="2"/>
  <c r="AO1918" i="2"/>
  <c r="AP1918" i="2"/>
  <c r="AM1919" i="2"/>
  <c r="AN1918" i="2"/>
  <c r="BG1918" i="2"/>
  <c r="AY1917" i="2"/>
  <c r="L1920" i="2"/>
  <c r="T1920" i="2" s="1"/>
  <c r="N1920" i="2"/>
  <c r="P1920" i="2"/>
  <c r="X1920" i="2" s="1"/>
  <c r="AH1920" i="2" s="1"/>
  <c r="Q1920" i="2"/>
  <c r="Y1920" i="2" s="1"/>
  <c r="AI1920" i="2" s="1"/>
  <c r="R1920" i="2"/>
  <c r="Z1920" i="2" s="1"/>
  <c r="AJ1920" i="2" s="1"/>
  <c r="O1920" i="2"/>
  <c r="M1920" i="2"/>
  <c r="U1920" i="2" s="1"/>
  <c r="U1919" i="2"/>
  <c r="AE1919" i="2" s="1"/>
  <c r="X1919" i="2"/>
  <c r="AH1919" i="2" s="1"/>
  <c r="W1919" i="2"/>
  <c r="AG1919" i="2" s="1"/>
  <c r="AD1919" i="2"/>
  <c r="K1921" i="2"/>
  <c r="BD1918" i="2" l="1"/>
  <c r="AB1919" i="2"/>
  <c r="AV1918" i="2"/>
  <c r="BH1918" i="2" s="1"/>
  <c r="BC1918" i="2"/>
  <c r="AS1919" i="2"/>
  <c r="AR1919" i="2"/>
  <c r="BB1918" i="2"/>
  <c r="S1921" i="2"/>
  <c r="AA1921" i="2"/>
  <c r="AK1921" i="2" s="1"/>
  <c r="BA1918" i="2"/>
  <c r="AZ1918" i="2"/>
  <c r="AY1918" i="2"/>
  <c r="AX1918" i="2"/>
  <c r="AT1919" i="2"/>
  <c r="AQ1919" i="2"/>
  <c r="AO1919" i="2"/>
  <c r="AP1919" i="2"/>
  <c r="AM1920" i="2"/>
  <c r="AN1919" i="2"/>
  <c r="BG1919" i="2"/>
  <c r="L1921" i="2"/>
  <c r="T1921" i="2" s="1"/>
  <c r="N1921" i="2"/>
  <c r="V1921" i="2" s="1"/>
  <c r="P1921" i="2"/>
  <c r="Q1921" i="2"/>
  <c r="Y1921" i="2" s="1"/>
  <c r="AI1921" i="2" s="1"/>
  <c r="O1921" i="2"/>
  <c r="R1921" i="2"/>
  <c r="Z1921" i="2" s="1"/>
  <c r="AJ1921" i="2" s="1"/>
  <c r="M1921" i="2"/>
  <c r="U1921" i="2" s="1"/>
  <c r="V1920" i="2"/>
  <c r="AF1920" i="2" s="1"/>
  <c r="AE1920" i="2"/>
  <c r="W1920" i="2"/>
  <c r="AG1920" i="2" s="1"/>
  <c r="AD1920" i="2"/>
  <c r="K1922" i="2"/>
  <c r="BD1919" i="2" l="1"/>
  <c r="AV1919" i="2"/>
  <c r="BH1919" i="2" s="1"/>
  <c r="AB1920" i="2"/>
  <c r="AS1920" i="2"/>
  <c r="AR1920" i="2"/>
  <c r="BB1919" i="2"/>
  <c r="BC1919" i="2"/>
  <c r="S1922" i="2"/>
  <c r="AA1922" i="2"/>
  <c r="AK1922" i="2" s="1"/>
  <c r="AY1919" i="2"/>
  <c r="BA1919" i="2"/>
  <c r="AZ1919" i="2"/>
  <c r="AX1919" i="2"/>
  <c r="AT1920" i="2"/>
  <c r="AQ1920" i="2"/>
  <c r="AP1920" i="2"/>
  <c r="AO1920" i="2"/>
  <c r="AM1921" i="2"/>
  <c r="AN1920" i="2"/>
  <c r="BG1920" i="2"/>
  <c r="L1922" i="2"/>
  <c r="N1922" i="2"/>
  <c r="V1922" i="2" s="1"/>
  <c r="AF1922" i="2" s="1"/>
  <c r="P1922" i="2"/>
  <c r="X1922" i="2" s="1"/>
  <c r="Q1922" i="2"/>
  <c r="Y1922" i="2" s="1"/>
  <c r="AI1922" i="2" s="1"/>
  <c r="O1922" i="2"/>
  <c r="W1922" i="2" s="1"/>
  <c r="AG1922" i="2" s="1"/>
  <c r="R1922" i="2"/>
  <c r="Z1922" i="2" s="1"/>
  <c r="AJ1922" i="2" s="1"/>
  <c r="M1922" i="2"/>
  <c r="AE1921" i="2"/>
  <c r="AD1921" i="2"/>
  <c r="AF1921" i="2"/>
  <c r="X1921" i="2"/>
  <c r="AH1921" i="2" s="1"/>
  <c r="W1921" i="2"/>
  <c r="AG1921" i="2" s="1"/>
  <c r="K1923" i="2"/>
  <c r="AV1920" i="2" l="1"/>
  <c r="BH1920" i="2" s="1"/>
  <c r="AB1921" i="2"/>
  <c r="AS1921" i="2"/>
  <c r="AR1921" i="2"/>
  <c r="BB1920" i="2"/>
  <c r="BD1920" i="2"/>
  <c r="BC1920" i="2"/>
  <c r="S1923" i="2"/>
  <c r="AA1923" i="2"/>
  <c r="AK1923" i="2" s="1"/>
  <c r="AZ1920" i="2"/>
  <c r="AY1920" i="2"/>
  <c r="BA1920" i="2"/>
  <c r="AX1920" i="2"/>
  <c r="AT1921" i="2"/>
  <c r="AO1921" i="2"/>
  <c r="AP1921" i="2"/>
  <c r="AN1921" i="2"/>
  <c r="AM1922" i="2"/>
  <c r="AQ1921" i="2"/>
  <c r="BG1921" i="2"/>
  <c r="L1923" i="2"/>
  <c r="T1923" i="2" s="1"/>
  <c r="N1923" i="2"/>
  <c r="V1923" i="2" s="1"/>
  <c r="AF1923" i="2" s="1"/>
  <c r="P1923" i="2"/>
  <c r="Q1923" i="2"/>
  <c r="Y1923" i="2" s="1"/>
  <c r="AI1923" i="2" s="1"/>
  <c r="O1923" i="2"/>
  <c r="R1923" i="2"/>
  <c r="Z1923" i="2" s="1"/>
  <c r="AJ1923" i="2" s="1"/>
  <c r="M1923" i="2"/>
  <c r="U1922" i="2"/>
  <c r="AE1922" i="2" s="1"/>
  <c r="AH1922" i="2"/>
  <c r="T1922" i="2"/>
  <c r="K1924" i="2"/>
  <c r="AV1921" i="2" l="1"/>
  <c r="BH1921" i="2" s="1"/>
  <c r="AB1922" i="2"/>
  <c r="AS1922" i="2"/>
  <c r="AR1922" i="2"/>
  <c r="BD1921" i="2"/>
  <c r="BB1921" i="2"/>
  <c r="BC1921" i="2"/>
  <c r="S1924" i="2"/>
  <c r="AA1924" i="2"/>
  <c r="AK1924" i="2" s="1"/>
  <c r="AZ1921" i="2"/>
  <c r="BA1921" i="2"/>
  <c r="AY1921" i="2"/>
  <c r="AX1921" i="2"/>
  <c r="AT1922" i="2"/>
  <c r="AQ1922" i="2"/>
  <c r="AO1922" i="2"/>
  <c r="AP1922" i="2"/>
  <c r="AM1923" i="2"/>
  <c r="AN1922" i="2"/>
  <c r="BG1922" i="2"/>
  <c r="L1924" i="2"/>
  <c r="T1924" i="2" s="1"/>
  <c r="N1924" i="2"/>
  <c r="P1924" i="2"/>
  <c r="X1924" i="2" s="1"/>
  <c r="AH1924" i="2" s="1"/>
  <c r="Q1924" i="2"/>
  <c r="Y1924" i="2" s="1"/>
  <c r="AI1924" i="2" s="1"/>
  <c r="R1924" i="2"/>
  <c r="Z1924" i="2" s="1"/>
  <c r="AJ1924" i="2" s="1"/>
  <c r="O1924" i="2"/>
  <c r="W1924" i="2" s="1"/>
  <c r="M1924" i="2"/>
  <c r="AD1922" i="2"/>
  <c r="X1923" i="2"/>
  <c r="AH1923" i="2" s="1"/>
  <c r="W1923" i="2"/>
  <c r="AG1923" i="2" s="1"/>
  <c r="U1923" i="2"/>
  <c r="AE1923" i="2" s="1"/>
  <c r="AD1923" i="2"/>
  <c r="K1925" i="2"/>
  <c r="AV1922" i="2" l="1"/>
  <c r="BH1922" i="2" s="1"/>
  <c r="AB1923" i="2"/>
  <c r="AS1923" i="2"/>
  <c r="AR1923" i="2"/>
  <c r="BD1922" i="2"/>
  <c r="BB1922" i="2"/>
  <c r="BC1922" i="2"/>
  <c r="S1925" i="2"/>
  <c r="AA1925" i="2" s="1"/>
  <c r="AK1925" i="2" s="1"/>
  <c r="BA1922" i="2"/>
  <c r="AZ1922" i="2"/>
  <c r="AY1922" i="2"/>
  <c r="AX1922" i="2"/>
  <c r="AT1923" i="2"/>
  <c r="AO1923" i="2"/>
  <c r="AP1923" i="2"/>
  <c r="AM1924" i="2"/>
  <c r="AN1923" i="2"/>
  <c r="AQ1923" i="2"/>
  <c r="BG1923" i="2"/>
  <c r="L1925" i="2"/>
  <c r="N1925" i="2"/>
  <c r="P1925" i="2"/>
  <c r="X1925" i="2" s="1"/>
  <c r="Q1925" i="2"/>
  <c r="Y1925" i="2" s="1"/>
  <c r="AI1925" i="2" s="1"/>
  <c r="O1925" i="2"/>
  <c r="R1925" i="2"/>
  <c r="Z1925" i="2" s="1"/>
  <c r="AJ1925" i="2" s="1"/>
  <c r="M1925" i="2"/>
  <c r="AG1924" i="2"/>
  <c r="V1924" i="2"/>
  <c r="AF1924" i="2" s="1"/>
  <c r="U1924" i="2"/>
  <c r="AE1924" i="2" s="1"/>
  <c r="AD1924" i="2"/>
  <c r="K1926" i="2"/>
  <c r="AV1923" i="2" l="1"/>
  <c r="BH1923" i="2" s="1"/>
  <c r="AB1924" i="2"/>
  <c r="AS1924" i="2"/>
  <c r="AR1924" i="2"/>
  <c r="BB1923" i="2"/>
  <c r="BD1923" i="2"/>
  <c r="BC1923" i="2"/>
  <c r="S1926" i="2"/>
  <c r="AA1926" i="2"/>
  <c r="AK1926" i="2" s="1"/>
  <c r="BA1923" i="2"/>
  <c r="AT1924" i="2"/>
  <c r="BD1924" i="2" s="1"/>
  <c r="AO1924" i="2"/>
  <c r="AP1924" i="2"/>
  <c r="AM1925" i="2"/>
  <c r="AQ1924" i="2"/>
  <c r="AN1924" i="2"/>
  <c r="BG1924" i="2"/>
  <c r="AZ1923" i="2"/>
  <c r="AY1923" i="2"/>
  <c r="AX1923" i="2"/>
  <c r="L1926" i="2"/>
  <c r="T1926" i="2" s="1"/>
  <c r="N1926" i="2"/>
  <c r="V1926" i="2" s="1"/>
  <c r="AF1926" i="2" s="1"/>
  <c r="P1926" i="2"/>
  <c r="X1926" i="2" s="1"/>
  <c r="Q1926" i="2"/>
  <c r="Y1926" i="2" s="1"/>
  <c r="AI1926" i="2" s="1"/>
  <c r="O1926" i="2"/>
  <c r="R1926" i="2"/>
  <c r="Z1926" i="2" s="1"/>
  <c r="AJ1926" i="2" s="1"/>
  <c r="M1926" i="2"/>
  <c r="W1925" i="2"/>
  <c r="AG1925" i="2" s="1"/>
  <c r="AH1925" i="2"/>
  <c r="T1925" i="2"/>
  <c r="V1925" i="2"/>
  <c r="AF1925" i="2" s="1"/>
  <c r="U1925" i="2"/>
  <c r="AE1925" i="2" s="1"/>
  <c r="K1927" i="2"/>
  <c r="AV1924" i="2" l="1"/>
  <c r="BH1924" i="2" s="1"/>
  <c r="AB1925" i="2"/>
  <c r="BB1924" i="2"/>
  <c r="AS1925" i="2"/>
  <c r="AR1925" i="2"/>
  <c r="BC1924" i="2"/>
  <c r="S1927" i="2"/>
  <c r="AA1927" i="2"/>
  <c r="AK1927" i="2" s="1"/>
  <c r="AZ1924" i="2"/>
  <c r="AT1925" i="2"/>
  <c r="AO1925" i="2"/>
  <c r="AP1925" i="2"/>
  <c r="AM1926" i="2"/>
  <c r="AN1925" i="2"/>
  <c r="AQ1925" i="2"/>
  <c r="BG1925" i="2"/>
  <c r="AX1924" i="2"/>
  <c r="AY1924" i="2"/>
  <c r="BA1924" i="2"/>
  <c r="L1927" i="2"/>
  <c r="T1927" i="2" s="1"/>
  <c r="N1927" i="2"/>
  <c r="V1927" i="2" s="1"/>
  <c r="AF1927" i="2" s="1"/>
  <c r="P1927" i="2"/>
  <c r="Q1927" i="2"/>
  <c r="Y1927" i="2" s="1"/>
  <c r="AI1927" i="2" s="1"/>
  <c r="O1927" i="2"/>
  <c r="R1927" i="2"/>
  <c r="Z1927" i="2" s="1"/>
  <c r="AJ1927" i="2" s="1"/>
  <c r="M1927" i="2"/>
  <c r="U1927" i="2" s="1"/>
  <c r="AD1926" i="2"/>
  <c r="AD1925" i="2"/>
  <c r="U1926" i="2"/>
  <c r="AE1926" i="2" s="1"/>
  <c r="AH1926" i="2"/>
  <c r="W1926" i="2"/>
  <c r="K1928" i="2"/>
  <c r="AV1925" i="2" l="1"/>
  <c r="BH1925" i="2" s="1"/>
  <c r="AB1926" i="2"/>
  <c r="AS1926" i="2"/>
  <c r="AR1926" i="2"/>
  <c r="BB1925" i="2"/>
  <c r="BC1925" i="2"/>
  <c r="BD1925" i="2"/>
  <c r="S1928" i="2"/>
  <c r="AA1928" i="2"/>
  <c r="AK1928" i="2"/>
  <c r="AZ1925" i="2"/>
  <c r="BA1925" i="2"/>
  <c r="AY1925" i="2"/>
  <c r="AX1925" i="2"/>
  <c r="AT1926" i="2"/>
  <c r="AO1926" i="2"/>
  <c r="AP1926" i="2"/>
  <c r="AM1927" i="2"/>
  <c r="AN1926" i="2"/>
  <c r="AQ1926" i="2"/>
  <c r="BG1926" i="2"/>
  <c r="L1928" i="2"/>
  <c r="T1928" i="2" s="1"/>
  <c r="N1928" i="2"/>
  <c r="P1928" i="2"/>
  <c r="Q1928" i="2"/>
  <c r="Y1928" i="2" s="1"/>
  <c r="AI1928" i="2" s="1"/>
  <c r="R1928" i="2"/>
  <c r="Z1928" i="2" s="1"/>
  <c r="AJ1928" i="2" s="1"/>
  <c r="O1928" i="2"/>
  <c r="W1928" i="2" s="1"/>
  <c r="M1928" i="2"/>
  <c r="AG1926" i="2"/>
  <c r="AE1927" i="2"/>
  <c r="X1927" i="2"/>
  <c r="W1927" i="2"/>
  <c r="AG1927" i="2" s="1"/>
  <c r="AD1927" i="2"/>
  <c r="K1929" i="2"/>
  <c r="AV1926" i="2" l="1"/>
  <c r="BH1926" i="2" s="1"/>
  <c r="AB1927" i="2"/>
  <c r="AS1927" i="2"/>
  <c r="AR1927" i="2"/>
  <c r="BD1926" i="2"/>
  <c r="BB1926" i="2"/>
  <c r="BC1926" i="2"/>
  <c r="S1929" i="2"/>
  <c r="AA1929" i="2"/>
  <c r="AK1929" i="2" s="1"/>
  <c r="AZ1926" i="2"/>
  <c r="AT1927" i="2"/>
  <c r="AO1927" i="2"/>
  <c r="AP1927" i="2"/>
  <c r="AM1928" i="2"/>
  <c r="AN1927" i="2"/>
  <c r="AQ1927" i="2"/>
  <c r="BG1927" i="2"/>
  <c r="BA1926" i="2"/>
  <c r="AY1926" i="2"/>
  <c r="AX1926" i="2"/>
  <c r="L1929" i="2"/>
  <c r="N1929" i="2"/>
  <c r="P1929" i="2"/>
  <c r="Q1929" i="2"/>
  <c r="Y1929" i="2" s="1"/>
  <c r="AI1929" i="2" s="1"/>
  <c r="O1929" i="2"/>
  <c r="W1929" i="2" s="1"/>
  <c r="R1929" i="2"/>
  <c r="Z1929" i="2" s="1"/>
  <c r="AJ1929" i="2" s="1"/>
  <c r="M1929" i="2"/>
  <c r="AH1927" i="2"/>
  <c r="AG1928" i="2"/>
  <c r="X1928" i="2"/>
  <c r="AH1928" i="2" s="1"/>
  <c r="V1928" i="2"/>
  <c r="U1928" i="2"/>
  <c r="AE1928" i="2" s="1"/>
  <c r="AD1928" i="2"/>
  <c r="K1930" i="2"/>
  <c r="BD1927" i="2" l="1"/>
  <c r="AV1927" i="2"/>
  <c r="BH1927" i="2" s="1"/>
  <c r="AB1928" i="2"/>
  <c r="BB1927" i="2"/>
  <c r="AS1928" i="2"/>
  <c r="AR1928" i="2"/>
  <c r="BC1927" i="2"/>
  <c r="S1930" i="2"/>
  <c r="AA1930" i="2"/>
  <c r="AK1930" i="2" s="1"/>
  <c r="AZ1927" i="2"/>
  <c r="AT1928" i="2"/>
  <c r="AN1928" i="2"/>
  <c r="AM1929" i="2"/>
  <c r="AQ1928" i="2"/>
  <c r="AO1928" i="2"/>
  <c r="AP1928" i="2"/>
  <c r="BG1928" i="2"/>
  <c r="BA1927" i="2"/>
  <c r="AY1927" i="2"/>
  <c r="AX1927" i="2"/>
  <c r="L1930" i="2"/>
  <c r="T1930" i="2" s="1"/>
  <c r="N1930" i="2"/>
  <c r="V1930" i="2" s="1"/>
  <c r="AF1930" i="2" s="1"/>
  <c r="P1930" i="2"/>
  <c r="Q1930" i="2"/>
  <c r="Y1930" i="2" s="1"/>
  <c r="AI1930" i="2" s="1"/>
  <c r="O1930" i="2"/>
  <c r="W1930" i="2" s="1"/>
  <c r="R1930" i="2"/>
  <c r="Z1930" i="2" s="1"/>
  <c r="AJ1930" i="2" s="1"/>
  <c r="M1930" i="2"/>
  <c r="AF1928" i="2"/>
  <c r="X1929" i="2"/>
  <c r="AH1929" i="2" s="1"/>
  <c r="AG1929" i="2"/>
  <c r="T1929" i="2"/>
  <c r="V1929" i="2"/>
  <c r="U1929" i="2"/>
  <c r="AE1929" i="2" s="1"/>
  <c r="K1931" i="2"/>
  <c r="BD1928" i="2" l="1"/>
  <c r="AV1928" i="2"/>
  <c r="BH1928" i="2" s="1"/>
  <c r="AB1929" i="2"/>
  <c r="AS1929" i="2"/>
  <c r="AR1929" i="2"/>
  <c r="BB1928" i="2"/>
  <c r="BC1928" i="2"/>
  <c r="S1931" i="2"/>
  <c r="AA1931" i="2"/>
  <c r="AK1931" i="2" s="1"/>
  <c r="AZ1928" i="2"/>
  <c r="AY1928" i="2"/>
  <c r="AT1929" i="2"/>
  <c r="AN1929" i="2"/>
  <c r="AM1930" i="2"/>
  <c r="AQ1929" i="2"/>
  <c r="AO1929" i="2"/>
  <c r="AP1929" i="2"/>
  <c r="BG1929" i="2"/>
  <c r="AX1928" i="2"/>
  <c r="BA1928" i="2"/>
  <c r="L1931" i="2"/>
  <c r="T1931" i="2" s="1"/>
  <c r="N1931" i="2"/>
  <c r="V1931" i="2" s="1"/>
  <c r="AF1931" i="2" s="1"/>
  <c r="P1931" i="2"/>
  <c r="Q1931" i="2"/>
  <c r="Y1931" i="2" s="1"/>
  <c r="AI1931" i="2" s="1"/>
  <c r="O1931" i="2"/>
  <c r="R1931" i="2"/>
  <c r="Z1931" i="2" s="1"/>
  <c r="AJ1931" i="2" s="1"/>
  <c r="M1931" i="2"/>
  <c r="AD1929" i="2"/>
  <c r="AD1930" i="2"/>
  <c r="AF1929" i="2"/>
  <c r="AG1930" i="2"/>
  <c r="X1930" i="2"/>
  <c r="AH1930" i="2" s="1"/>
  <c r="U1930" i="2"/>
  <c r="AE1930" i="2" s="1"/>
  <c r="K1932" i="2"/>
  <c r="AV1929" i="2" l="1"/>
  <c r="BH1929" i="2" s="1"/>
  <c r="AB1930" i="2"/>
  <c r="AS1930" i="2"/>
  <c r="AR1930" i="2"/>
  <c r="BD1929" i="2"/>
  <c r="BB1929" i="2"/>
  <c r="BC1929" i="2"/>
  <c r="S1932" i="2"/>
  <c r="AA1932" i="2"/>
  <c r="AK1932" i="2" s="1"/>
  <c r="AZ1929" i="2"/>
  <c r="AT1930" i="2"/>
  <c r="AO1930" i="2"/>
  <c r="AP1930" i="2"/>
  <c r="AM1931" i="2"/>
  <c r="AN1930" i="2"/>
  <c r="AQ1930" i="2"/>
  <c r="BG1930" i="2"/>
  <c r="AX1929" i="2"/>
  <c r="AY1929" i="2"/>
  <c r="BA1929" i="2"/>
  <c r="L1932" i="2"/>
  <c r="T1932" i="2" s="1"/>
  <c r="N1932" i="2"/>
  <c r="V1932" i="2" s="1"/>
  <c r="P1932" i="2"/>
  <c r="X1932" i="2" s="1"/>
  <c r="AH1932" i="2" s="1"/>
  <c r="Q1932" i="2"/>
  <c r="Y1932" i="2" s="1"/>
  <c r="AI1932" i="2" s="1"/>
  <c r="R1932" i="2"/>
  <c r="Z1932" i="2" s="1"/>
  <c r="AJ1932" i="2" s="1"/>
  <c r="O1932" i="2"/>
  <c r="M1932" i="2"/>
  <c r="X1931" i="2"/>
  <c r="W1931" i="2"/>
  <c r="AG1931" i="2" s="1"/>
  <c r="U1931" i="2"/>
  <c r="AE1931" i="2" s="1"/>
  <c r="AD1931" i="2"/>
  <c r="K1933" i="2"/>
  <c r="BD1930" i="2" l="1"/>
  <c r="AV1930" i="2"/>
  <c r="BH1930" i="2" s="1"/>
  <c r="AB1931" i="2"/>
  <c r="BB1930" i="2"/>
  <c r="AS1931" i="2"/>
  <c r="AR1931" i="2"/>
  <c r="BC1930" i="2"/>
  <c r="S1933" i="2"/>
  <c r="AA1933" i="2"/>
  <c r="AK1933" i="2" s="1"/>
  <c r="AZ1930" i="2"/>
  <c r="BA1930" i="2"/>
  <c r="AT1931" i="2"/>
  <c r="AN1931" i="2"/>
  <c r="AQ1931" i="2"/>
  <c r="AM1932" i="2"/>
  <c r="AO1931" i="2"/>
  <c r="AP1931" i="2"/>
  <c r="BG1931" i="2"/>
  <c r="AY1930" i="2"/>
  <c r="AX1930" i="2"/>
  <c r="L1933" i="2"/>
  <c r="N1933" i="2"/>
  <c r="P1933" i="2"/>
  <c r="Q1933" i="2"/>
  <c r="Y1933" i="2" s="1"/>
  <c r="AI1933" i="2" s="1"/>
  <c r="O1933" i="2"/>
  <c r="W1933" i="2" s="1"/>
  <c r="R1933" i="2"/>
  <c r="Z1933" i="2" s="1"/>
  <c r="AJ1933" i="2" s="1"/>
  <c r="M1933" i="2"/>
  <c r="U1932" i="2"/>
  <c r="AE1932" i="2" s="1"/>
  <c r="AH1931" i="2"/>
  <c r="AF1932" i="2"/>
  <c r="W1932" i="2"/>
  <c r="AG1932" i="2" s="1"/>
  <c r="AD1932" i="2"/>
  <c r="K1934" i="2"/>
  <c r="AB1932" i="2" l="1"/>
  <c r="AV1931" i="2"/>
  <c r="BH1931" i="2" s="1"/>
  <c r="AS1932" i="2"/>
  <c r="AR1932" i="2"/>
  <c r="BD1931" i="2"/>
  <c r="BB1931" i="2"/>
  <c r="BC1931" i="2"/>
  <c r="S1934" i="2"/>
  <c r="AA1934" i="2"/>
  <c r="AK1934" i="2" s="1"/>
  <c r="AY1931" i="2"/>
  <c r="AZ1931" i="2"/>
  <c r="BA1931" i="2"/>
  <c r="AX1931" i="2"/>
  <c r="AT1932" i="2"/>
  <c r="AN1932" i="2"/>
  <c r="AQ1932" i="2"/>
  <c r="AO1932" i="2"/>
  <c r="AP1932" i="2"/>
  <c r="AM1933" i="2"/>
  <c r="BG1932" i="2"/>
  <c r="L1934" i="2"/>
  <c r="T1934" i="2" s="1"/>
  <c r="N1934" i="2"/>
  <c r="V1934" i="2" s="1"/>
  <c r="AF1934" i="2" s="1"/>
  <c r="P1934" i="2"/>
  <c r="Q1934" i="2"/>
  <c r="Y1934" i="2" s="1"/>
  <c r="AI1934" i="2" s="1"/>
  <c r="O1934" i="2"/>
  <c r="R1934" i="2"/>
  <c r="Z1934" i="2" s="1"/>
  <c r="AJ1934" i="2" s="1"/>
  <c r="M1934" i="2"/>
  <c r="X1933" i="2"/>
  <c r="AH1933" i="2" s="1"/>
  <c r="AG1933" i="2"/>
  <c r="T1933" i="2"/>
  <c r="V1933" i="2"/>
  <c r="AF1933" i="2" s="1"/>
  <c r="U1933" i="2"/>
  <c r="AE1933" i="2" s="1"/>
  <c r="K1935" i="2"/>
  <c r="AV1932" i="2" l="1"/>
  <c r="BH1932" i="2" s="1"/>
  <c r="AB1933" i="2"/>
  <c r="BD1932" i="2"/>
  <c r="BB1932" i="2"/>
  <c r="AS1933" i="2"/>
  <c r="AR1933" i="2"/>
  <c r="BC1932" i="2"/>
  <c r="S1935" i="2"/>
  <c r="AA1935" i="2"/>
  <c r="AK1935" i="2"/>
  <c r="AY1932" i="2"/>
  <c r="BA1932" i="2"/>
  <c r="AT1933" i="2"/>
  <c r="AQ1933" i="2"/>
  <c r="AO1933" i="2"/>
  <c r="AP1933" i="2"/>
  <c r="AN1933" i="2"/>
  <c r="AM1934" i="2"/>
  <c r="BG1933" i="2"/>
  <c r="AX1932" i="2"/>
  <c r="AZ1932" i="2"/>
  <c r="L1935" i="2"/>
  <c r="T1935" i="2" s="1"/>
  <c r="N1935" i="2"/>
  <c r="V1935" i="2" s="1"/>
  <c r="AF1935" i="2" s="1"/>
  <c r="P1935" i="2"/>
  <c r="Q1935" i="2"/>
  <c r="Y1935" i="2" s="1"/>
  <c r="AI1935" i="2" s="1"/>
  <c r="O1935" i="2"/>
  <c r="R1935" i="2"/>
  <c r="Z1935" i="2" s="1"/>
  <c r="AJ1935" i="2" s="1"/>
  <c r="M1935" i="2"/>
  <c r="AD1934" i="2"/>
  <c r="AD1933" i="2"/>
  <c r="W1934" i="2"/>
  <c r="AG1934" i="2" s="1"/>
  <c r="X1934" i="2"/>
  <c r="AH1934" i="2" s="1"/>
  <c r="U1934" i="2"/>
  <c r="AE1934" i="2" s="1"/>
  <c r="K1936" i="2"/>
  <c r="BD1933" i="2" l="1"/>
  <c r="AV1933" i="2"/>
  <c r="BH1933" i="2" s="1"/>
  <c r="AB1934" i="2"/>
  <c r="BB1933" i="2"/>
  <c r="AS1934" i="2"/>
  <c r="AR1934" i="2"/>
  <c r="BC1933" i="2"/>
  <c r="S1936" i="2"/>
  <c r="AA1936" i="2"/>
  <c r="AK1936" i="2" s="1"/>
  <c r="AY1933" i="2"/>
  <c r="AT1934" i="2"/>
  <c r="AN1934" i="2"/>
  <c r="AQ1934" i="2"/>
  <c r="AO1934" i="2"/>
  <c r="AP1934" i="2"/>
  <c r="AM1935" i="2"/>
  <c r="BG1934" i="2"/>
  <c r="BA1933" i="2"/>
  <c r="AX1933" i="2"/>
  <c r="AZ1933" i="2"/>
  <c r="L1936" i="2"/>
  <c r="T1936" i="2" s="1"/>
  <c r="N1936" i="2"/>
  <c r="P1936" i="2"/>
  <c r="X1936" i="2" s="1"/>
  <c r="AH1936" i="2" s="1"/>
  <c r="Q1936" i="2"/>
  <c r="Y1936" i="2" s="1"/>
  <c r="AI1936" i="2" s="1"/>
  <c r="R1936" i="2"/>
  <c r="Z1936" i="2" s="1"/>
  <c r="AJ1936" i="2" s="1"/>
  <c r="O1936" i="2"/>
  <c r="M1936" i="2"/>
  <c r="U1935" i="2"/>
  <c r="AE1935" i="2" s="1"/>
  <c r="X1935" i="2"/>
  <c r="AH1935" i="2" s="1"/>
  <c r="W1935" i="2"/>
  <c r="AG1935" i="2" s="1"/>
  <c r="AD1935" i="2"/>
  <c r="K1937" i="2"/>
  <c r="AV1934" i="2" l="1"/>
  <c r="AB1935" i="2"/>
  <c r="BD1934" i="2"/>
  <c r="BB1934" i="2"/>
  <c r="AS1935" i="2"/>
  <c r="AR1935" i="2"/>
  <c r="BC1934" i="2"/>
  <c r="S1937" i="2"/>
  <c r="AA1937" i="2"/>
  <c r="AK1937" i="2" s="1"/>
  <c r="AZ1934" i="2"/>
  <c r="AT1935" i="2"/>
  <c r="AQ1935" i="2"/>
  <c r="AO1935" i="2"/>
  <c r="AP1935" i="2"/>
  <c r="AM1936" i="2"/>
  <c r="AN1935" i="2"/>
  <c r="BG1935" i="2"/>
  <c r="AX1934" i="2"/>
  <c r="BH1934" i="2"/>
  <c r="AY1934" i="2"/>
  <c r="BA1934" i="2"/>
  <c r="L1937" i="2"/>
  <c r="N1937" i="2"/>
  <c r="P1937" i="2"/>
  <c r="Q1937" i="2"/>
  <c r="Y1937" i="2" s="1"/>
  <c r="AI1937" i="2" s="1"/>
  <c r="O1937" i="2"/>
  <c r="R1937" i="2"/>
  <c r="Z1937" i="2" s="1"/>
  <c r="AJ1937" i="2" s="1"/>
  <c r="M1937" i="2"/>
  <c r="W1936" i="2"/>
  <c r="AG1936" i="2" s="1"/>
  <c r="V1936" i="2"/>
  <c r="AF1936" i="2" s="1"/>
  <c r="U1936" i="2"/>
  <c r="AE1936" i="2" s="1"/>
  <c r="AD1936" i="2"/>
  <c r="K1938" i="2"/>
  <c r="BB1935" i="2" l="1"/>
  <c r="BD1935" i="2"/>
  <c r="AV1935" i="2"/>
  <c r="BH1935" i="2" s="1"/>
  <c r="AB1936" i="2"/>
  <c r="BC1935" i="2"/>
  <c r="AS1936" i="2"/>
  <c r="AR1936" i="2"/>
  <c r="S1938" i="2"/>
  <c r="AA1938" i="2"/>
  <c r="AK1938" i="2" s="1"/>
  <c r="AY1935" i="2"/>
  <c r="BA1935" i="2"/>
  <c r="AX1935" i="2"/>
  <c r="AT1936" i="2"/>
  <c r="AO1936" i="2"/>
  <c r="AP1936" i="2"/>
  <c r="AM1937" i="2"/>
  <c r="AN1936" i="2"/>
  <c r="AQ1936" i="2"/>
  <c r="BG1936" i="2"/>
  <c r="AZ1935" i="2"/>
  <c r="L1938" i="2"/>
  <c r="T1938" i="2" s="1"/>
  <c r="N1938" i="2"/>
  <c r="V1938" i="2" s="1"/>
  <c r="AF1938" i="2" s="1"/>
  <c r="P1938" i="2"/>
  <c r="Q1938" i="2"/>
  <c r="Y1938" i="2" s="1"/>
  <c r="AI1938" i="2" s="1"/>
  <c r="O1938" i="2"/>
  <c r="R1938" i="2"/>
  <c r="Z1938" i="2" s="1"/>
  <c r="AJ1938" i="2" s="1"/>
  <c r="M1938" i="2"/>
  <c r="U1938" i="2" s="1"/>
  <c r="T1937" i="2"/>
  <c r="V1937" i="2"/>
  <c r="U1937" i="2"/>
  <c r="AE1937" i="2" s="1"/>
  <c r="X1937" i="2"/>
  <c r="AH1937" i="2" s="1"/>
  <c r="W1937" i="2"/>
  <c r="AG1937" i="2" s="1"/>
  <c r="K1939" i="2"/>
  <c r="BD1936" i="2" l="1"/>
  <c r="AV1936" i="2"/>
  <c r="BH1936" i="2" s="1"/>
  <c r="AB1937" i="2"/>
  <c r="BB1936" i="2"/>
  <c r="AS1937" i="2"/>
  <c r="AR1937" i="2"/>
  <c r="BC1936" i="2"/>
  <c r="S1939" i="2"/>
  <c r="AA1939" i="2"/>
  <c r="AK1939" i="2" s="1"/>
  <c r="BA1936" i="2"/>
  <c r="AY1936" i="2"/>
  <c r="AX1936" i="2"/>
  <c r="AT1937" i="2"/>
  <c r="AQ1937" i="2"/>
  <c r="AO1937" i="2"/>
  <c r="AP1937" i="2"/>
  <c r="AN1937" i="2"/>
  <c r="AM1938" i="2"/>
  <c r="BG1937" i="2"/>
  <c r="AZ1936" i="2"/>
  <c r="L1939" i="2"/>
  <c r="T1939" i="2" s="1"/>
  <c r="N1939" i="2"/>
  <c r="V1939" i="2" s="1"/>
  <c r="AF1939" i="2" s="1"/>
  <c r="P1939" i="2"/>
  <c r="Q1939" i="2"/>
  <c r="Y1939" i="2" s="1"/>
  <c r="AI1939" i="2" s="1"/>
  <c r="O1939" i="2"/>
  <c r="R1939" i="2"/>
  <c r="Z1939" i="2" s="1"/>
  <c r="AJ1939" i="2" s="1"/>
  <c r="M1939" i="2"/>
  <c r="AD1938" i="2"/>
  <c r="AD1937" i="2"/>
  <c r="X1938" i="2"/>
  <c r="AH1938" i="2" s="1"/>
  <c r="AF1937" i="2"/>
  <c r="AE1938" i="2"/>
  <c r="W1938" i="2"/>
  <c r="AG1938" i="2" s="1"/>
  <c r="K1940" i="2"/>
  <c r="AV1937" i="2" l="1"/>
  <c r="BH1937" i="2" s="1"/>
  <c r="AB1938" i="2"/>
  <c r="BB1937" i="2"/>
  <c r="BD1937" i="2"/>
  <c r="AS1938" i="2"/>
  <c r="AR1938" i="2"/>
  <c r="BC1937" i="2"/>
  <c r="S1940" i="2"/>
  <c r="AA1940" i="2"/>
  <c r="AK1940" i="2" s="1"/>
  <c r="AZ1937" i="2"/>
  <c r="AY1937" i="2"/>
  <c r="AT1938" i="2"/>
  <c r="AN1938" i="2"/>
  <c r="AQ1938" i="2"/>
  <c r="AO1938" i="2"/>
  <c r="AP1938" i="2"/>
  <c r="AM1939" i="2"/>
  <c r="BG1938" i="2"/>
  <c r="BA1937" i="2"/>
  <c r="AX1937" i="2"/>
  <c r="L1940" i="2"/>
  <c r="T1940" i="2" s="1"/>
  <c r="N1940" i="2"/>
  <c r="V1940" i="2" s="1"/>
  <c r="P1940" i="2"/>
  <c r="X1940" i="2" s="1"/>
  <c r="AH1940" i="2" s="1"/>
  <c r="Q1940" i="2"/>
  <c r="Y1940" i="2" s="1"/>
  <c r="AI1940" i="2" s="1"/>
  <c r="R1940" i="2"/>
  <c r="Z1940" i="2" s="1"/>
  <c r="AJ1940" i="2" s="1"/>
  <c r="O1940" i="2"/>
  <c r="M1940" i="2"/>
  <c r="X1939" i="2"/>
  <c r="W1939" i="2"/>
  <c r="AG1939" i="2" s="1"/>
  <c r="U1939" i="2"/>
  <c r="AE1939" i="2" s="1"/>
  <c r="AD1939" i="2"/>
  <c r="K1941" i="2"/>
  <c r="BD1938" i="2" l="1"/>
  <c r="AV1938" i="2"/>
  <c r="BH1938" i="2" s="1"/>
  <c r="AB1939" i="2"/>
  <c r="AS1939" i="2"/>
  <c r="AR1939" i="2"/>
  <c r="BB1938" i="2"/>
  <c r="BC1938" i="2"/>
  <c r="S1941" i="2"/>
  <c r="AA1941" i="2"/>
  <c r="AK1941" i="2" s="1"/>
  <c r="BA1938" i="2"/>
  <c r="AT1939" i="2"/>
  <c r="AN1939" i="2"/>
  <c r="AQ1939" i="2"/>
  <c r="AM1940" i="2"/>
  <c r="AO1939" i="2"/>
  <c r="AP1939" i="2"/>
  <c r="BG1939" i="2"/>
  <c r="AX1938" i="2"/>
  <c r="AZ1938" i="2"/>
  <c r="AY1938" i="2"/>
  <c r="L1941" i="2"/>
  <c r="N1941" i="2"/>
  <c r="P1941" i="2"/>
  <c r="Q1941" i="2"/>
  <c r="Y1941" i="2" s="1"/>
  <c r="AI1941" i="2" s="1"/>
  <c r="O1941" i="2"/>
  <c r="W1941" i="2" s="1"/>
  <c r="R1941" i="2"/>
  <c r="Z1941" i="2" s="1"/>
  <c r="AJ1941" i="2" s="1"/>
  <c r="M1941" i="2"/>
  <c r="U1940" i="2"/>
  <c r="AE1940" i="2" s="1"/>
  <c r="AH1939" i="2"/>
  <c r="AF1940" i="2"/>
  <c r="W1940" i="2"/>
  <c r="AG1940" i="2" s="1"/>
  <c r="AD1940" i="2"/>
  <c r="K1942" i="2"/>
  <c r="AV1939" i="2" l="1"/>
  <c r="BH1939" i="2" s="1"/>
  <c r="AB1940" i="2"/>
  <c r="AR1940" i="2"/>
  <c r="AS1940" i="2"/>
  <c r="BD1939" i="2"/>
  <c r="BB1939" i="2"/>
  <c r="BC1939" i="2"/>
  <c r="S1942" i="2"/>
  <c r="AA1942" i="2"/>
  <c r="AK1942" i="2"/>
  <c r="BA1939" i="2"/>
  <c r="AZ1939" i="2"/>
  <c r="AY1939" i="2"/>
  <c r="AX1939" i="2"/>
  <c r="AT1940" i="2"/>
  <c r="AQ1940" i="2"/>
  <c r="AO1940" i="2"/>
  <c r="AP1940" i="2"/>
  <c r="AM1941" i="2"/>
  <c r="AN1940" i="2"/>
  <c r="BG1940" i="2"/>
  <c r="L1942" i="2"/>
  <c r="T1942" i="2" s="1"/>
  <c r="N1942" i="2"/>
  <c r="V1942" i="2" s="1"/>
  <c r="AF1942" i="2" s="1"/>
  <c r="P1942" i="2"/>
  <c r="Q1942" i="2"/>
  <c r="Y1942" i="2" s="1"/>
  <c r="AI1942" i="2" s="1"/>
  <c r="O1942" i="2"/>
  <c r="R1942" i="2"/>
  <c r="Z1942" i="2" s="1"/>
  <c r="AJ1942" i="2" s="1"/>
  <c r="M1942" i="2"/>
  <c r="X1941" i="2"/>
  <c r="AH1941" i="2" s="1"/>
  <c r="AG1941" i="2"/>
  <c r="T1941" i="2"/>
  <c r="V1941" i="2"/>
  <c r="AF1941" i="2" s="1"/>
  <c r="U1941" i="2"/>
  <c r="AE1941" i="2" s="1"/>
  <c r="K1943" i="2"/>
  <c r="BD1940" i="2" l="1"/>
  <c r="BC1940" i="2"/>
  <c r="AV1940" i="2"/>
  <c r="BH1940" i="2" s="1"/>
  <c r="AB1941" i="2"/>
  <c r="AS1941" i="2"/>
  <c r="AR1941" i="2"/>
  <c r="BB1940" i="2"/>
  <c r="S1943" i="2"/>
  <c r="AA1943" i="2"/>
  <c r="AK1943" i="2" s="1"/>
  <c r="AZ1940" i="2"/>
  <c r="AY1940" i="2"/>
  <c r="AX1940" i="2"/>
  <c r="BA1940" i="2"/>
  <c r="AT1941" i="2"/>
  <c r="AQ1941" i="2"/>
  <c r="AO1941" i="2"/>
  <c r="AP1941" i="2"/>
  <c r="AM1942" i="2"/>
  <c r="AN1941" i="2"/>
  <c r="BG1941" i="2"/>
  <c r="L1943" i="2"/>
  <c r="T1943" i="2" s="1"/>
  <c r="N1943" i="2"/>
  <c r="V1943" i="2" s="1"/>
  <c r="AF1943" i="2" s="1"/>
  <c r="P1943" i="2"/>
  <c r="Q1943" i="2"/>
  <c r="Y1943" i="2" s="1"/>
  <c r="AI1943" i="2" s="1"/>
  <c r="O1943" i="2"/>
  <c r="R1943" i="2"/>
  <c r="Z1943" i="2" s="1"/>
  <c r="AJ1943" i="2" s="1"/>
  <c r="M1943" i="2"/>
  <c r="AD1942" i="2"/>
  <c r="AD1941" i="2"/>
  <c r="W1942" i="2"/>
  <c r="AG1942" i="2" s="1"/>
  <c r="X1942" i="2"/>
  <c r="AH1942" i="2" s="1"/>
  <c r="U1942" i="2"/>
  <c r="AE1942" i="2" s="1"/>
  <c r="K1944" i="2"/>
  <c r="BD1941" i="2" l="1"/>
  <c r="AB1942" i="2"/>
  <c r="AV1941" i="2"/>
  <c r="BH1941" i="2" s="1"/>
  <c r="BB1941" i="2"/>
  <c r="AS1942" i="2"/>
  <c r="AR1942" i="2"/>
  <c r="BC1941" i="2"/>
  <c r="S1944" i="2"/>
  <c r="AA1944" i="2"/>
  <c r="AK1944" i="2" s="1"/>
  <c r="AY1941" i="2"/>
  <c r="AX1941" i="2"/>
  <c r="BA1941" i="2"/>
  <c r="AT1942" i="2"/>
  <c r="AQ1942" i="2"/>
  <c r="AO1942" i="2"/>
  <c r="AP1942" i="2"/>
  <c r="AM1943" i="2"/>
  <c r="AN1942" i="2"/>
  <c r="BG1942" i="2"/>
  <c r="AZ1941" i="2"/>
  <c r="L1944" i="2"/>
  <c r="T1944" i="2" s="1"/>
  <c r="N1944" i="2"/>
  <c r="P1944" i="2"/>
  <c r="X1944" i="2" s="1"/>
  <c r="AH1944" i="2" s="1"/>
  <c r="Q1944" i="2"/>
  <c r="Y1944" i="2" s="1"/>
  <c r="AI1944" i="2" s="1"/>
  <c r="R1944" i="2"/>
  <c r="Z1944" i="2" s="1"/>
  <c r="AJ1944" i="2" s="1"/>
  <c r="O1944" i="2"/>
  <c r="M1944" i="2"/>
  <c r="U1943" i="2"/>
  <c r="AE1943" i="2" s="1"/>
  <c r="X1943" i="2"/>
  <c r="AH1943" i="2" s="1"/>
  <c r="W1943" i="2"/>
  <c r="AG1943" i="2" s="1"/>
  <c r="AD1943" i="2"/>
  <c r="K1945" i="2"/>
  <c r="BD1942" i="2" l="1"/>
  <c r="AV1942" i="2"/>
  <c r="BH1942" i="2" s="1"/>
  <c r="AB1943" i="2"/>
  <c r="BB1942" i="2"/>
  <c r="BC1942" i="2"/>
  <c r="AS1943" i="2"/>
  <c r="AR1943" i="2"/>
  <c r="S1945" i="2"/>
  <c r="AA1945" i="2"/>
  <c r="AK1945" i="2" s="1"/>
  <c r="AY1942" i="2"/>
  <c r="BA1942" i="2"/>
  <c r="AT1943" i="2"/>
  <c r="AN1943" i="2"/>
  <c r="AQ1943" i="2"/>
  <c r="AO1943" i="2"/>
  <c r="AP1943" i="2"/>
  <c r="AM1944" i="2"/>
  <c r="BG1943" i="2"/>
  <c r="AX1942" i="2"/>
  <c r="AZ1942" i="2"/>
  <c r="L1945" i="2"/>
  <c r="N1945" i="2"/>
  <c r="P1945" i="2"/>
  <c r="Q1945" i="2"/>
  <c r="Y1945" i="2" s="1"/>
  <c r="AI1945" i="2" s="1"/>
  <c r="O1945" i="2"/>
  <c r="R1945" i="2"/>
  <c r="Z1945" i="2" s="1"/>
  <c r="AJ1945" i="2" s="1"/>
  <c r="M1945" i="2"/>
  <c r="W1944" i="2"/>
  <c r="AG1944" i="2" s="1"/>
  <c r="V1944" i="2"/>
  <c r="AF1944" i="2" s="1"/>
  <c r="U1944" i="2"/>
  <c r="AE1944" i="2" s="1"/>
  <c r="AD1944" i="2"/>
  <c r="K1946" i="2"/>
  <c r="BD1943" i="2" l="1"/>
  <c r="BB1943" i="2"/>
  <c r="AV1943" i="2"/>
  <c r="BH1943" i="2" s="1"/>
  <c r="AB1944" i="2"/>
  <c r="AS1944" i="2"/>
  <c r="AR1944" i="2"/>
  <c r="BC1943" i="2"/>
  <c r="S1946" i="2"/>
  <c r="AA1946" i="2"/>
  <c r="AK1946" i="2" s="1"/>
  <c r="BA1943" i="2"/>
  <c r="AT1944" i="2"/>
  <c r="AO1944" i="2"/>
  <c r="AP1944" i="2"/>
  <c r="AM1945" i="2"/>
  <c r="AN1944" i="2"/>
  <c r="AQ1944" i="2"/>
  <c r="BG1944" i="2"/>
  <c r="AX1943" i="2"/>
  <c r="AZ1943" i="2"/>
  <c r="AY1943" i="2"/>
  <c r="L1946" i="2"/>
  <c r="T1946" i="2" s="1"/>
  <c r="N1946" i="2"/>
  <c r="P1946" i="2"/>
  <c r="Q1946" i="2"/>
  <c r="Y1946" i="2" s="1"/>
  <c r="AI1946" i="2" s="1"/>
  <c r="O1946" i="2"/>
  <c r="R1946" i="2"/>
  <c r="Z1946" i="2" s="1"/>
  <c r="AJ1946" i="2" s="1"/>
  <c r="M1946" i="2"/>
  <c r="U1946" i="2" s="1"/>
  <c r="T1945" i="2"/>
  <c r="V1945" i="2"/>
  <c r="AF1945" i="2" s="1"/>
  <c r="U1945" i="2"/>
  <c r="AE1945" i="2" s="1"/>
  <c r="X1945" i="2"/>
  <c r="AH1945" i="2" s="1"/>
  <c r="W1945" i="2"/>
  <c r="AG1945" i="2" s="1"/>
  <c r="K1947" i="2"/>
  <c r="AB1945" i="2" l="1"/>
  <c r="AV1944" i="2"/>
  <c r="BH1944" i="2" s="1"/>
  <c r="AS1945" i="2"/>
  <c r="AR1945" i="2"/>
  <c r="BD1944" i="2"/>
  <c r="BB1944" i="2"/>
  <c r="BC1944" i="2"/>
  <c r="S1947" i="2"/>
  <c r="AA1947" i="2"/>
  <c r="AK1947" i="2" s="1"/>
  <c r="BA1944" i="2"/>
  <c r="AZ1944" i="2"/>
  <c r="AY1944" i="2"/>
  <c r="AX1944" i="2"/>
  <c r="AT1945" i="2"/>
  <c r="AQ1945" i="2"/>
  <c r="AO1945" i="2"/>
  <c r="AP1945" i="2"/>
  <c r="AM1946" i="2"/>
  <c r="AN1945" i="2"/>
  <c r="BG1945" i="2"/>
  <c r="L1947" i="2"/>
  <c r="T1947" i="2" s="1"/>
  <c r="N1947" i="2"/>
  <c r="V1947" i="2" s="1"/>
  <c r="AF1947" i="2" s="1"/>
  <c r="P1947" i="2"/>
  <c r="Q1947" i="2"/>
  <c r="Y1947" i="2" s="1"/>
  <c r="AI1947" i="2" s="1"/>
  <c r="O1947" i="2"/>
  <c r="R1947" i="2"/>
  <c r="Z1947" i="2" s="1"/>
  <c r="AJ1947" i="2" s="1"/>
  <c r="M1947" i="2"/>
  <c r="U1947" i="2" s="1"/>
  <c r="AD1945" i="2"/>
  <c r="AD1946" i="2"/>
  <c r="X1946" i="2"/>
  <c r="AH1946" i="2" s="1"/>
  <c r="V1946" i="2"/>
  <c r="AF1946" i="2" s="1"/>
  <c r="AE1946" i="2"/>
  <c r="W1946" i="2"/>
  <c r="AG1946" i="2" s="1"/>
  <c r="K1948" i="2"/>
  <c r="AV1945" i="2" l="1"/>
  <c r="BH1945" i="2" s="1"/>
  <c r="AB1946" i="2"/>
  <c r="AS1946" i="2"/>
  <c r="AR1946" i="2"/>
  <c r="BD1945" i="2"/>
  <c r="BB1945" i="2"/>
  <c r="BC1945" i="2"/>
  <c r="S1948" i="2"/>
  <c r="AA1948" i="2"/>
  <c r="AK1948" i="2" s="1"/>
  <c r="AZ1945" i="2"/>
  <c r="AY1945" i="2"/>
  <c r="AX1945" i="2"/>
  <c r="BA1945" i="2"/>
  <c r="AT1946" i="2"/>
  <c r="AN1946" i="2"/>
  <c r="AP1946" i="2"/>
  <c r="AM1947" i="2"/>
  <c r="AQ1946" i="2"/>
  <c r="AO1946" i="2"/>
  <c r="BG1946" i="2"/>
  <c r="L1948" i="2"/>
  <c r="T1948" i="2" s="1"/>
  <c r="N1948" i="2"/>
  <c r="P1948" i="2"/>
  <c r="X1948" i="2" s="1"/>
  <c r="AH1948" i="2" s="1"/>
  <c r="Q1948" i="2"/>
  <c r="Y1948" i="2" s="1"/>
  <c r="AI1948" i="2" s="1"/>
  <c r="R1948" i="2"/>
  <c r="Z1948" i="2" s="1"/>
  <c r="AJ1948" i="2" s="1"/>
  <c r="O1948" i="2"/>
  <c r="M1948" i="2"/>
  <c r="AE1947" i="2"/>
  <c r="X1947" i="2"/>
  <c r="W1947" i="2"/>
  <c r="AG1947" i="2" s="1"/>
  <c r="AD1947" i="2"/>
  <c r="K1949" i="2"/>
  <c r="AV1946" i="2" l="1"/>
  <c r="BH1946" i="2" s="1"/>
  <c r="AB1947" i="2"/>
  <c r="AR1947" i="2"/>
  <c r="AS1947" i="2"/>
  <c r="BD1946" i="2"/>
  <c r="BB1946" i="2"/>
  <c r="BC1946" i="2"/>
  <c r="S1949" i="2"/>
  <c r="AA1949" i="2"/>
  <c r="AK1949" i="2" s="1"/>
  <c r="AZ1946" i="2"/>
  <c r="AY1946" i="2"/>
  <c r="BA1946" i="2"/>
  <c r="AX1946" i="2"/>
  <c r="AT1947" i="2"/>
  <c r="AQ1947" i="2"/>
  <c r="AM1948" i="2"/>
  <c r="AO1947" i="2"/>
  <c r="AP1947" i="2"/>
  <c r="AN1947" i="2"/>
  <c r="BG1947" i="2"/>
  <c r="L1949" i="2"/>
  <c r="N1949" i="2"/>
  <c r="V1949" i="2" s="1"/>
  <c r="AF1949" i="2" s="1"/>
  <c r="P1949" i="2"/>
  <c r="Q1949" i="2"/>
  <c r="Y1949" i="2" s="1"/>
  <c r="AI1949" i="2" s="1"/>
  <c r="O1949" i="2"/>
  <c r="W1949" i="2" s="1"/>
  <c r="R1949" i="2"/>
  <c r="Z1949" i="2" s="1"/>
  <c r="AJ1949" i="2" s="1"/>
  <c r="M1949" i="2"/>
  <c r="AH1947" i="2"/>
  <c r="W1948" i="2"/>
  <c r="AG1948" i="2" s="1"/>
  <c r="V1948" i="2"/>
  <c r="AF1948" i="2" s="1"/>
  <c r="U1948" i="2"/>
  <c r="K1950" i="2"/>
  <c r="AD1948" i="2"/>
  <c r="AB1948" i="2" l="1"/>
  <c r="AV1947" i="2"/>
  <c r="BH1947" i="2" s="1"/>
  <c r="AS1948" i="2"/>
  <c r="AR1948" i="2"/>
  <c r="BD1947" i="2"/>
  <c r="BC1947" i="2"/>
  <c r="BB1947" i="2"/>
  <c r="S1950" i="2"/>
  <c r="AA1950" i="2"/>
  <c r="AK1950" i="2" s="1"/>
  <c r="AY1947" i="2"/>
  <c r="AT1948" i="2"/>
  <c r="AN1948" i="2"/>
  <c r="AQ1948" i="2"/>
  <c r="AM1949" i="2"/>
  <c r="AO1948" i="2"/>
  <c r="AP1948" i="2"/>
  <c r="BG1948" i="2"/>
  <c r="AX1947" i="2"/>
  <c r="BA1947" i="2"/>
  <c r="AZ1947" i="2"/>
  <c r="L1950" i="2"/>
  <c r="T1950" i="2" s="1"/>
  <c r="N1950" i="2"/>
  <c r="P1950" i="2"/>
  <c r="Q1950" i="2"/>
  <c r="Y1950" i="2" s="1"/>
  <c r="AI1950" i="2" s="1"/>
  <c r="O1950" i="2"/>
  <c r="W1950" i="2" s="1"/>
  <c r="R1950" i="2"/>
  <c r="Z1950" i="2" s="1"/>
  <c r="AJ1950" i="2" s="1"/>
  <c r="M1950" i="2"/>
  <c r="X1949" i="2"/>
  <c r="AH1949" i="2" s="1"/>
  <c r="AE1948" i="2"/>
  <c r="AG1949" i="2"/>
  <c r="T1949" i="2"/>
  <c r="U1949" i="2"/>
  <c r="AE1949" i="2" s="1"/>
  <c r="K1951" i="2"/>
  <c r="BD1948" i="2" l="1"/>
  <c r="AV1948" i="2"/>
  <c r="BH1948" i="2" s="1"/>
  <c r="AB1949" i="2"/>
  <c r="BB1948" i="2"/>
  <c r="AS1949" i="2"/>
  <c r="AR1949" i="2"/>
  <c r="BC1948" i="2"/>
  <c r="S1951" i="2"/>
  <c r="AA1951" i="2"/>
  <c r="AK1951" i="2" s="1"/>
  <c r="AT1949" i="2"/>
  <c r="AO1949" i="2"/>
  <c r="AP1949" i="2"/>
  <c r="AM1950" i="2"/>
  <c r="AN1949" i="2"/>
  <c r="AQ1949" i="2"/>
  <c r="BG1949" i="2"/>
  <c r="BA1948" i="2"/>
  <c r="AZ1948" i="2"/>
  <c r="AX1948" i="2"/>
  <c r="AY1948" i="2"/>
  <c r="L1951" i="2"/>
  <c r="T1951" i="2" s="1"/>
  <c r="N1951" i="2"/>
  <c r="V1951" i="2" s="1"/>
  <c r="AF1951" i="2" s="1"/>
  <c r="P1951" i="2"/>
  <c r="Q1951" i="2"/>
  <c r="Y1951" i="2" s="1"/>
  <c r="AI1951" i="2" s="1"/>
  <c r="O1951" i="2"/>
  <c r="R1951" i="2"/>
  <c r="Z1951" i="2" s="1"/>
  <c r="AJ1951" i="2" s="1"/>
  <c r="M1951" i="2"/>
  <c r="U1951" i="2" s="1"/>
  <c r="AD1949" i="2"/>
  <c r="AG1950" i="2"/>
  <c r="AD1950" i="2"/>
  <c r="X1950" i="2"/>
  <c r="AH1950" i="2" s="1"/>
  <c r="V1950" i="2"/>
  <c r="AF1950" i="2" s="1"/>
  <c r="U1950" i="2"/>
  <c r="AE1950" i="2" s="1"/>
  <c r="K1952" i="2"/>
  <c r="AV1949" i="2" l="1"/>
  <c r="BH1949" i="2" s="1"/>
  <c r="AB1950" i="2"/>
  <c r="AS1950" i="2"/>
  <c r="AR1950" i="2"/>
  <c r="BB1949" i="2"/>
  <c r="BD1949" i="2"/>
  <c r="BC1949" i="2"/>
  <c r="S1952" i="2"/>
  <c r="AA1952" i="2"/>
  <c r="AK1952" i="2" s="1"/>
  <c r="AZ1949" i="2"/>
  <c r="BA1949" i="2"/>
  <c r="AY1949" i="2"/>
  <c r="AX1949" i="2"/>
  <c r="AT1950" i="2"/>
  <c r="AQ1950" i="2"/>
  <c r="AO1950" i="2"/>
  <c r="AP1950" i="2"/>
  <c r="AM1951" i="2"/>
  <c r="AN1950" i="2"/>
  <c r="BG1950" i="2"/>
  <c r="L1952" i="2"/>
  <c r="T1952" i="2" s="1"/>
  <c r="N1952" i="2"/>
  <c r="P1952" i="2"/>
  <c r="X1952" i="2" s="1"/>
  <c r="AH1952" i="2" s="1"/>
  <c r="Q1952" i="2"/>
  <c r="Y1952" i="2" s="1"/>
  <c r="AI1952" i="2" s="1"/>
  <c r="R1952" i="2"/>
  <c r="Z1952" i="2" s="1"/>
  <c r="AJ1952" i="2" s="1"/>
  <c r="O1952" i="2"/>
  <c r="M1952" i="2"/>
  <c r="AE1951" i="2"/>
  <c r="X1951" i="2"/>
  <c r="W1951" i="2"/>
  <c r="AG1951" i="2" s="1"/>
  <c r="AD1951" i="2"/>
  <c r="K1953" i="2"/>
  <c r="AV1950" i="2" l="1"/>
  <c r="BH1950" i="2" s="1"/>
  <c r="AB1951" i="2"/>
  <c r="AS1951" i="2"/>
  <c r="AR1951" i="2"/>
  <c r="BD1950" i="2"/>
  <c r="BB1950" i="2"/>
  <c r="BC1950" i="2"/>
  <c r="S1953" i="2"/>
  <c r="AA1953" i="2"/>
  <c r="AK1953" i="2" s="1"/>
  <c r="AY1950" i="2"/>
  <c r="BA1950" i="2"/>
  <c r="AZ1950" i="2"/>
  <c r="AX1950" i="2"/>
  <c r="AT1951" i="2"/>
  <c r="AO1951" i="2"/>
  <c r="AP1951" i="2"/>
  <c r="AM1952" i="2"/>
  <c r="AN1951" i="2"/>
  <c r="AQ1951" i="2"/>
  <c r="BG1951" i="2"/>
  <c r="L1953" i="2"/>
  <c r="N1953" i="2"/>
  <c r="P1953" i="2"/>
  <c r="X1953" i="2" s="1"/>
  <c r="Q1953" i="2"/>
  <c r="Y1953" i="2" s="1"/>
  <c r="AI1953" i="2" s="1"/>
  <c r="O1953" i="2"/>
  <c r="R1953" i="2"/>
  <c r="Z1953" i="2" s="1"/>
  <c r="AJ1953" i="2" s="1"/>
  <c r="M1953" i="2"/>
  <c r="AH1951" i="2"/>
  <c r="W1952" i="2"/>
  <c r="AG1952" i="2" s="1"/>
  <c r="V1952" i="2"/>
  <c r="AF1952" i="2" s="1"/>
  <c r="U1952" i="2"/>
  <c r="AE1952" i="2" s="1"/>
  <c r="AD1952" i="2"/>
  <c r="K1954" i="2"/>
  <c r="BD1951" i="2" l="1"/>
  <c r="AV1951" i="2"/>
  <c r="BH1951" i="2" s="1"/>
  <c r="AB1952" i="2"/>
  <c r="AS1952" i="2"/>
  <c r="AR1952" i="2"/>
  <c r="BB1951" i="2"/>
  <c r="BC1951" i="2"/>
  <c r="S1954" i="2"/>
  <c r="AA1954" i="2"/>
  <c r="AK1954" i="2" s="1"/>
  <c r="AT1952" i="2"/>
  <c r="AN1952" i="2"/>
  <c r="AM1953" i="2"/>
  <c r="AQ1952" i="2"/>
  <c r="AO1952" i="2"/>
  <c r="AP1952" i="2"/>
  <c r="BG1952" i="2"/>
  <c r="AZ1951" i="2"/>
  <c r="BA1951" i="2"/>
  <c r="AY1951" i="2"/>
  <c r="AX1951" i="2"/>
  <c r="L1954" i="2"/>
  <c r="T1954" i="2" s="1"/>
  <c r="N1954" i="2"/>
  <c r="P1954" i="2"/>
  <c r="Q1954" i="2"/>
  <c r="Y1954" i="2" s="1"/>
  <c r="AI1954" i="2" s="1"/>
  <c r="O1954" i="2"/>
  <c r="R1954" i="2"/>
  <c r="Z1954" i="2" s="1"/>
  <c r="AJ1954" i="2" s="1"/>
  <c r="M1954" i="2"/>
  <c r="U1954" i="2" s="1"/>
  <c r="W1953" i="2"/>
  <c r="AG1953" i="2" s="1"/>
  <c r="AH1953" i="2"/>
  <c r="T1953" i="2"/>
  <c r="V1953" i="2"/>
  <c r="AF1953" i="2" s="1"/>
  <c r="U1953" i="2"/>
  <c r="AE1953" i="2" s="1"/>
  <c r="K1955" i="2"/>
  <c r="AB1953" i="2" l="1"/>
  <c r="AV1952" i="2"/>
  <c r="BH1952" i="2" s="1"/>
  <c r="AS1953" i="2"/>
  <c r="AR1953" i="2"/>
  <c r="BD1952" i="2"/>
  <c r="BB1952" i="2"/>
  <c r="BC1952" i="2"/>
  <c r="S1955" i="2"/>
  <c r="AA1955" i="2"/>
  <c r="AK1955" i="2" s="1"/>
  <c r="BA1952" i="2"/>
  <c r="AT1953" i="2"/>
  <c r="AM1954" i="2"/>
  <c r="AN1953" i="2"/>
  <c r="AQ1953" i="2"/>
  <c r="AP1953" i="2"/>
  <c r="AO1953" i="2"/>
  <c r="BG1953" i="2"/>
  <c r="AZ1952" i="2"/>
  <c r="AX1952" i="2"/>
  <c r="AY1952" i="2"/>
  <c r="L1955" i="2"/>
  <c r="T1955" i="2" s="1"/>
  <c r="N1955" i="2"/>
  <c r="V1955" i="2" s="1"/>
  <c r="AF1955" i="2" s="1"/>
  <c r="P1955" i="2"/>
  <c r="Q1955" i="2"/>
  <c r="Y1955" i="2" s="1"/>
  <c r="AI1955" i="2" s="1"/>
  <c r="O1955" i="2"/>
  <c r="R1955" i="2"/>
  <c r="Z1955" i="2" s="1"/>
  <c r="AJ1955" i="2" s="1"/>
  <c r="M1955" i="2"/>
  <c r="AD1954" i="2"/>
  <c r="AD1953" i="2"/>
  <c r="X1954" i="2"/>
  <c r="AH1954" i="2" s="1"/>
  <c r="V1954" i="2"/>
  <c r="AF1954" i="2" s="1"/>
  <c r="AE1954" i="2"/>
  <c r="W1954" i="2"/>
  <c r="AG1954" i="2" s="1"/>
  <c r="K1956" i="2"/>
  <c r="AB1954" i="2" l="1"/>
  <c r="AV1953" i="2"/>
  <c r="BH1953" i="2" s="1"/>
  <c r="AS1954" i="2"/>
  <c r="AR1954" i="2"/>
  <c r="BB1953" i="2"/>
  <c r="BD1953" i="2"/>
  <c r="BC1953" i="2"/>
  <c r="S1956" i="2"/>
  <c r="AA1956" i="2"/>
  <c r="AK1956" i="2" s="1"/>
  <c r="AY1953" i="2"/>
  <c r="BA1953" i="2"/>
  <c r="AZ1953" i="2"/>
  <c r="AX1953" i="2"/>
  <c r="AT1954" i="2"/>
  <c r="AO1954" i="2"/>
  <c r="AP1954" i="2"/>
  <c r="AM1955" i="2"/>
  <c r="AN1954" i="2"/>
  <c r="AQ1954" i="2"/>
  <c r="BG1954" i="2"/>
  <c r="L1956" i="2"/>
  <c r="T1956" i="2" s="1"/>
  <c r="N1956" i="2"/>
  <c r="P1956" i="2"/>
  <c r="X1956" i="2" s="1"/>
  <c r="AH1956" i="2" s="1"/>
  <c r="Q1956" i="2"/>
  <c r="Y1956" i="2" s="1"/>
  <c r="AI1956" i="2" s="1"/>
  <c r="R1956" i="2"/>
  <c r="Z1956" i="2" s="1"/>
  <c r="AJ1956" i="2" s="1"/>
  <c r="O1956" i="2"/>
  <c r="M1956" i="2"/>
  <c r="U1955" i="2"/>
  <c r="AE1955" i="2" s="1"/>
  <c r="X1955" i="2"/>
  <c r="AH1955" i="2" s="1"/>
  <c r="W1955" i="2"/>
  <c r="AG1955" i="2" s="1"/>
  <c r="AD1955" i="2"/>
  <c r="K1957" i="2"/>
  <c r="AV1954" i="2" l="1"/>
  <c r="BH1954" i="2" s="1"/>
  <c r="AB1955" i="2"/>
  <c r="AS1955" i="2"/>
  <c r="AR1955" i="2"/>
  <c r="BD1954" i="2"/>
  <c r="BB1954" i="2"/>
  <c r="BC1954" i="2"/>
  <c r="S1957" i="2"/>
  <c r="AA1957" i="2"/>
  <c r="AK1957" i="2" s="1"/>
  <c r="AX1954" i="2"/>
  <c r="AT1955" i="2"/>
  <c r="AO1955" i="2"/>
  <c r="AP1955" i="2"/>
  <c r="AM1956" i="2"/>
  <c r="AN1955" i="2"/>
  <c r="AQ1955" i="2"/>
  <c r="BG1955" i="2"/>
  <c r="AZ1954" i="2"/>
  <c r="BA1954" i="2"/>
  <c r="AY1954" i="2"/>
  <c r="L1957" i="2"/>
  <c r="N1957" i="2"/>
  <c r="P1957" i="2"/>
  <c r="Q1957" i="2"/>
  <c r="Y1957" i="2" s="1"/>
  <c r="AI1957" i="2" s="1"/>
  <c r="O1957" i="2"/>
  <c r="R1957" i="2"/>
  <c r="Z1957" i="2" s="1"/>
  <c r="AJ1957" i="2" s="1"/>
  <c r="M1957" i="2"/>
  <c r="W1956" i="2"/>
  <c r="AG1956" i="2" s="1"/>
  <c r="V1956" i="2"/>
  <c r="AF1956" i="2" s="1"/>
  <c r="U1956" i="2"/>
  <c r="AE1956" i="2" s="1"/>
  <c r="AD1956" i="2"/>
  <c r="K1958" i="2"/>
  <c r="BD1955" i="2" l="1"/>
  <c r="AV1955" i="2"/>
  <c r="BH1955" i="2" s="1"/>
  <c r="AB1956" i="2"/>
  <c r="BB1955" i="2"/>
  <c r="AS1956" i="2"/>
  <c r="AR1956" i="2"/>
  <c r="BC1955" i="2"/>
  <c r="S1958" i="2"/>
  <c r="AA1958" i="2"/>
  <c r="AK1958" i="2" s="1"/>
  <c r="BA1955" i="2"/>
  <c r="AY1955" i="2"/>
  <c r="AX1955" i="2"/>
  <c r="AT1956" i="2"/>
  <c r="BD1956" i="2" s="1"/>
  <c r="AN1956" i="2"/>
  <c r="AM1957" i="2"/>
  <c r="AQ1956" i="2"/>
  <c r="AO1956" i="2"/>
  <c r="AP1956" i="2"/>
  <c r="BG1956" i="2"/>
  <c r="AZ1955" i="2"/>
  <c r="L1958" i="2"/>
  <c r="T1958" i="2" s="1"/>
  <c r="N1958" i="2"/>
  <c r="P1958" i="2"/>
  <c r="Q1958" i="2"/>
  <c r="Y1958" i="2" s="1"/>
  <c r="AI1958" i="2" s="1"/>
  <c r="O1958" i="2"/>
  <c r="R1958" i="2"/>
  <c r="Z1958" i="2" s="1"/>
  <c r="AJ1958" i="2" s="1"/>
  <c r="M1958" i="2"/>
  <c r="U1958" i="2" s="1"/>
  <c r="T1957" i="2"/>
  <c r="V1957" i="2"/>
  <c r="AF1957" i="2" s="1"/>
  <c r="U1957" i="2"/>
  <c r="AE1957" i="2" s="1"/>
  <c r="X1957" i="2"/>
  <c r="AH1957" i="2" s="1"/>
  <c r="W1957" i="2"/>
  <c r="AG1957" i="2" s="1"/>
  <c r="K1959" i="2"/>
  <c r="AV1956" i="2" l="1"/>
  <c r="BH1956" i="2" s="1"/>
  <c r="AB1957" i="2"/>
  <c r="BB1956" i="2"/>
  <c r="AS1957" i="2"/>
  <c r="AR1957" i="2"/>
  <c r="BC1956" i="2"/>
  <c r="S1959" i="2"/>
  <c r="AA1959" i="2" s="1"/>
  <c r="AK1959" i="2" s="1"/>
  <c r="BA1956" i="2"/>
  <c r="AY1956" i="2"/>
  <c r="AT1957" i="2"/>
  <c r="AN1957" i="2"/>
  <c r="AM1958" i="2"/>
  <c r="AQ1957" i="2"/>
  <c r="AO1957" i="2"/>
  <c r="AP1957" i="2"/>
  <c r="BG1957" i="2"/>
  <c r="AZ1956" i="2"/>
  <c r="AX1956" i="2"/>
  <c r="L1959" i="2"/>
  <c r="N1959" i="2"/>
  <c r="P1959" i="2"/>
  <c r="Q1959" i="2"/>
  <c r="Y1959" i="2" s="1"/>
  <c r="AI1959" i="2" s="1"/>
  <c r="O1959" i="2"/>
  <c r="R1959" i="2"/>
  <c r="Z1959" i="2" s="1"/>
  <c r="AJ1959" i="2" s="1"/>
  <c r="M1959" i="2"/>
  <c r="AD1958" i="2"/>
  <c r="AD1957" i="2"/>
  <c r="X1958" i="2"/>
  <c r="AH1958" i="2" s="1"/>
  <c r="V1958" i="2"/>
  <c r="AF1958" i="2" s="1"/>
  <c r="AE1958" i="2"/>
  <c r="W1958" i="2"/>
  <c r="AG1958" i="2" s="1"/>
  <c r="K1960" i="2"/>
  <c r="AV1957" i="2" l="1"/>
  <c r="BH1957" i="2" s="1"/>
  <c r="AB1958" i="2"/>
  <c r="AS1958" i="2"/>
  <c r="AR1958" i="2"/>
  <c r="BD1957" i="2"/>
  <c r="BB1957" i="2"/>
  <c r="BC1957" i="2"/>
  <c r="S1960" i="2"/>
  <c r="AA1960" i="2"/>
  <c r="AK1960" i="2" s="1"/>
  <c r="BA1957" i="2"/>
  <c r="AZ1957" i="2"/>
  <c r="AY1957" i="2"/>
  <c r="AX1957" i="2"/>
  <c r="AT1958" i="2"/>
  <c r="AO1958" i="2"/>
  <c r="AP1958" i="2"/>
  <c r="AM1959" i="2"/>
  <c r="AN1958" i="2"/>
  <c r="AQ1958" i="2"/>
  <c r="BG1958" i="2"/>
  <c r="L1960" i="2"/>
  <c r="T1960" i="2" s="1"/>
  <c r="N1960" i="2"/>
  <c r="P1960" i="2"/>
  <c r="Q1960" i="2"/>
  <c r="Y1960" i="2" s="1"/>
  <c r="AI1960" i="2" s="1"/>
  <c r="R1960" i="2"/>
  <c r="Z1960" i="2" s="1"/>
  <c r="AJ1960" i="2" s="1"/>
  <c r="O1960" i="2"/>
  <c r="W1960" i="2" s="1"/>
  <c r="AG1960" i="2" s="1"/>
  <c r="M1960" i="2"/>
  <c r="T1959" i="2"/>
  <c r="V1959" i="2"/>
  <c r="U1959" i="2"/>
  <c r="AE1959" i="2" s="1"/>
  <c r="X1959" i="2"/>
  <c r="AH1959" i="2" s="1"/>
  <c r="W1959" i="2"/>
  <c r="AG1959" i="2" s="1"/>
  <c r="K1961" i="2"/>
  <c r="AB1959" i="2" l="1"/>
  <c r="AV1958" i="2"/>
  <c r="BH1958" i="2" s="1"/>
  <c r="AS1959" i="2"/>
  <c r="AR1959" i="2"/>
  <c r="BD1958" i="2"/>
  <c r="BB1958" i="2"/>
  <c r="BC1958" i="2"/>
  <c r="S1961" i="2"/>
  <c r="AA1961" i="2"/>
  <c r="AK1961" i="2" s="1"/>
  <c r="AZ1958" i="2"/>
  <c r="BA1958" i="2"/>
  <c r="AY1958" i="2"/>
  <c r="AT1959" i="2"/>
  <c r="AM1960" i="2"/>
  <c r="AN1959" i="2"/>
  <c r="AQ1959" i="2"/>
  <c r="AO1959" i="2"/>
  <c r="AP1959" i="2"/>
  <c r="BG1959" i="2"/>
  <c r="AX1958" i="2"/>
  <c r="L1961" i="2"/>
  <c r="T1961" i="2" s="1"/>
  <c r="N1961" i="2"/>
  <c r="V1961" i="2" s="1"/>
  <c r="AF1961" i="2" s="1"/>
  <c r="P1961" i="2"/>
  <c r="Q1961" i="2"/>
  <c r="Y1961" i="2" s="1"/>
  <c r="AI1961" i="2" s="1"/>
  <c r="O1961" i="2"/>
  <c r="R1961" i="2"/>
  <c r="Z1961" i="2" s="1"/>
  <c r="AJ1961" i="2" s="1"/>
  <c r="M1961" i="2"/>
  <c r="U1961" i="2" s="1"/>
  <c r="AE1961" i="2" s="1"/>
  <c r="AD1960" i="2"/>
  <c r="AD1959" i="2"/>
  <c r="AF1959" i="2"/>
  <c r="X1960" i="2"/>
  <c r="AH1960" i="2" s="1"/>
  <c r="V1960" i="2"/>
  <c r="AF1960" i="2" s="1"/>
  <c r="U1960" i="2"/>
  <c r="AE1960" i="2" s="1"/>
  <c r="K1962" i="2"/>
  <c r="BD1959" i="2" l="1"/>
  <c r="AV1959" i="2"/>
  <c r="AB1960" i="2"/>
  <c r="BB1959" i="2"/>
  <c r="AS1960" i="2"/>
  <c r="AR1960" i="2"/>
  <c r="BC1959" i="2"/>
  <c r="S1962" i="2"/>
  <c r="AA1962" i="2"/>
  <c r="AK1962" i="2" s="1"/>
  <c r="AZ1959" i="2"/>
  <c r="AY1959" i="2"/>
  <c r="BA1959" i="2"/>
  <c r="AX1959" i="2"/>
  <c r="BH1959" i="2"/>
  <c r="AT1960" i="2"/>
  <c r="AQ1960" i="2"/>
  <c r="AM1961" i="2"/>
  <c r="AO1960" i="2"/>
  <c r="AP1960" i="2"/>
  <c r="AN1960" i="2"/>
  <c r="BG1960" i="2"/>
  <c r="L1962" i="2"/>
  <c r="T1962" i="2" s="1"/>
  <c r="N1962" i="2"/>
  <c r="P1962" i="2"/>
  <c r="Q1962" i="2"/>
  <c r="Y1962" i="2" s="1"/>
  <c r="AI1962" i="2" s="1"/>
  <c r="O1962" i="2"/>
  <c r="W1962" i="2" s="1"/>
  <c r="R1962" i="2"/>
  <c r="Z1962" i="2" s="1"/>
  <c r="AJ1962" i="2" s="1"/>
  <c r="M1962" i="2"/>
  <c r="X1961" i="2"/>
  <c r="AH1961" i="2" s="1"/>
  <c r="W1961" i="2"/>
  <c r="AG1961" i="2" s="1"/>
  <c r="AD1961" i="2"/>
  <c r="K1963" i="2"/>
  <c r="BD1960" i="2" l="1"/>
  <c r="AB1961" i="2"/>
  <c r="AV1960" i="2"/>
  <c r="BH1960" i="2" s="1"/>
  <c r="BB1960" i="2"/>
  <c r="AR1961" i="2"/>
  <c r="AS1961" i="2"/>
  <c r="BC1960" i="2"/>
  <c r="S1963" i="2"/>
  <c r="AA1963" i="2"/>
  <c r="AK1963" i="2" s="1"/>
  <c r="AY1960" i="2"/>
  <c r="AZ1960" i="2"/>
  <c r="AT1961" i="2"/>
  <c r="AQ1961" i="2"/>
  <c r="AO1961" i="2"/>
  <c r="AP1961" i="2"/>
  <c r="AM1962" i="2"/>
  <c r="AN1961" i="2"/>
  <c r="BG1961" i="2"/>
  <c r="AX1960" i="2"/>
  <c r="BA1960" i="2"/>
  <c r="L1963" i="2"/>
  <c r="T1963" i="2" s="1"/>
  <c r="N1963" i="2"/>
  <c r="P1963" i="2"/>
  <c r="Q1963" i="2"/>
  <c r="Y1963" i="2" s="1"/>
  <c r="AI1963" i="2" s="1"/>
  <c r="O1963" i="2"/>
  <c r="R1963" i="2"/>
  <c r="Z1963" i="2" s="1"/>
  <c r="AJ1963" i="2" s="1"/>
  <c r="M1963" i="2"/>
  <c r="AG1962" i="2"/>
  <c r="AD1962" i="2"/>
  <c r="X1962" i="2"/>
  <c r="AH1962" i="2" s="1"/>
  <c r="V1962" i="2"/>
  <c r="AF1962" i="2" s="1"/>
  <c r="U1962" i="2"/>
  <c r="AE1962" i="2" s="1"/>
  <c r="K1964" i="2"/>
  <c r="BC1961" i="2" l="1"/>
  <c r="BD1961" i="2"/>
  <c r="AV1961" i="2"/>
  <c r="BH1961" i="2" s="1"/>
  <c r="AB1962" i="2"/>
  <c r="AS1962" i="2"/>
  <c r="AR1962" i="2"/>
  <c r="BB1961" i="2"/>
  <c r="S1964" i="2"/>
  <c r="AA1964" i="2"/>
  <c r="AK1964" i="2" s="1"/>
  <c r="AX1961" i="2"/>
  <c r="BA1961" i="2"/>
  <c r="AT1962" i="2"/>
  <c r="AO1962" i="2"/>
  <c r="AP1962" i="2"/>
  <c r="AM1963" i="2"/>
  <c r="AN1962" i="2"/>
  <c r="AQ1962" i="2"/>
  <c r="BG1962" i="2"/>
  <c r="AZ1961" i="2"/>
  <c r="AY1961" i="2"/>
  <c r="L1964" i="2"/>
  <c r="T1964" i="2" s="1"/>
  <c r="N1964" i="2"/>
  <c r="V1964" i="2" s="1"/>
  <c r="AF1964" i="2" s="1"/>
  <c r="P1964" i="2"/>
  <c r="Q1964" i="2"/>
  <c r="Y1964" i="2" s="1"/>
  <c r="AI1964" i="2" s="1"/>
  <c r="R1964" i="2"/>
  <c r="Z1964" i="2" s="1"/>
  <c r="AJ1964" i="2" s="1"/>
  <c r="O1964" i="2"/>
  <c r="M1964" i="2"/>
  <c r="X1963" i="2"/>
  <c r="AH1963" i="2" s="1"/>
  <c r="W1963" i="2"/>
  <c r="AG1963" i="2" s="1"/>
  <c r="V1963" i="2"/>
  <c r="AF1963" i="2" s="1"/>
  <c r="U1963" i="2"/>
  <c r="AE1963" i="2" s="1"/>
  <c r="AD1963" i="2"/>
  <c r="K1965" i="2"/>
  <c r="BD1962" i="2" l="1"/>
  <c r="AV1962" i="2"/>
  <c r="BH1962" i="2" s="1"/>
  <c r="AB1963" i="2"/>
  <c r="BB1962" i="2"/>
  <c r="AS1963" i="2"/>
  <c r="AR1963" i="2"/>
  <c r="BC1962" i="2"/>
  <c r="S1965" i="2"/>
  <c r="AA1965" i="2"/>
  <c r="AK1965" i="2" s="1"/>
  <c r="AZ1962" i="2"/>
  <c r="BA1962" i="2"/>
  <c r="AY1962" i="2"/>
  <c r="AX1962" i="2"/>
  <c r="AT1963" i="2"/>
  <c r="AO1963" i="2"/>
  <c r="AP1963" i="2"/>
  <c r="AN1963" i="2"/>
  <c r="AM1964" i="2"/>
  <c r="AQ1963" i="2"/>
  <c r="BG1963" i="2"/>
  <c r="L1965" i="2"/>
  <c r="N1965" i="2"/>
  <c r="P1965" i="2"/>
  <c r="Q1965" i="2"/>
  <c r="Y1965" i="2" s="1"/>
  <c r="AI1965" i="2" s="1"/>
  <c r="O1965" i="2"/>
  <c r="R1965" i="2"/>
  <c r="Z1965" i="2" s="1"/>
  <c r="AJ1965" i="2" s="1"/>
  <c r="M1965" i="2"/>
  <c r="X1964" i="2"/>
  <c r="AH1964" i="2" s="1"/>
  <c r="U1964" i="2"/>
  <c r="AE1964" i="2" s="1"/>
  <c r="W1964" i="2"/>
  <c r="AG1964" i="2" s="1"/>
  <c r="AD1964" i="2"/>
  <c r="K1966" i="2"/>
  <c r="BD1963" i="2" l="1"/>
  <c r="AV1963" i="2"/>
  <c r="BH1963" i="2" s="1"/>
  <c r="AB1964" i="2"/>
  <c r="AS1964" i="2"/>
  <c r="AR1964" i="2"/>
  <c r="BB1963" i="2"/>
  <c r="BC1963" i="2"/>
  <c r="S1966" i="2"/>
  <c r="AA1966" i="2"/>
  <c r="AK1966" i="2" s="1"/>
  <c r="AZ1963" i="2"/>
  <c r="BA1963" i="2"/>
  <c r="AY1963" i="2"/>
  <c r="AX1963" i="2"/>
  <c r="AT1964" i="2"/>
  <c r="AO1964" i="2"/>
  <c r="AP1964" i="2"/>
  <c r="AM1965" i="2"/>
  <c r="AN1964" i="2"/>
  <c r="AQ1964" i="2"/>
  <c r="BG1964" i="2"/>
  <c r="L1966" i="2"/>
  <c r="T1966" i="2" s="1"/>
  <c r="N1966" i="2"/>
  <c r="V1966" i="2" s="1"/>
  <c r="P1966" i="2"/>
  <c r="Q1966" i="2"/>
  <c r="Y1966" i="2" s="1"/>
  <c r="AI1966" i="2" s="1"/>
  <c r="O1966" i="2"/>
  <c r="R1966" i="2"/>
  <c r="Z1966" i="2" s="1"/>
  <c r="AJ1966" i="2" s="1"/>
  <c r="M1966" i="2"/>
  <c r="T1965" i="2"/>
  <c r="V1965" i="2"/>
  <c r="U1965" i="2"/>
  <c r="AE1965" i="2" s="1"/>
  <c r="X1965" i="2"/>
  <c r="AH1965" i="2" s="1"/>
  <c r="W1965" i="2"/>
  <c r="AG1965" i="2" s="1"/>
  <c r="K1967" i="2"/>
  <c r="AV1964" i="2" l="1"/>
  <c r="BH1964" i="2" s="1"/>
  <c r="AB1965" i="2"/>
  <c r="AS1965" i="2"/>
  <c r="AR1965" i="2"/>
  <c r="BB1964" i="2"/>
  <c r="BD1964" i="2"/>
  <c r="BC1964" i="2"/>
  <c r="S1967" i="2"/>
  <c r="AA1967" i="2"/>
  <c r="AK1967" i="2" s="1"/>
  <c r="AT1965" i="2"/>
  <c r="AQ1965" i="2"/>
  <c r="AO1965" i="2"/>
  <c r="AP1965" i="2"/>
  <c r="AM1966" i="2"/>
  <c r="AN1965" i="2"/>
  <c r="BG1965" i="2"/>
  <c r="AZ1964" i="2"/>
  <c r="BA1964" i="2"/>
  <c r="AY1964" i="2"/>
  <c r="AX1964" i="2"/>
  <c r="L1967" i="2"/>
  <c r="N1967" i="2"/>
  <c r="V1967" i="2" s="1"/>
  <c r="AF1967" i="2" s="1"/>
  <c r="P1967" i="2"/>
  <c r="Q1967" i="2"/>
  <c r="Y1967" i="2" s="1"/>
  <c r="AI1967" i="2" s="1"/>
  <c r="O1967" i="2"/>
  <c r="W1967" i="2" s="1"/>
  <c r="R1967" i="2"/>
  <c r="Z1967" i="2" s="1"/>
  <c r="AJ1967" i="2" s="1"/>
  <c r="M1967" i="2"/>
  <c r="AD1965" i="2"/>
  <c r="X1966" i="2"/>
  <c r="AH1966" i="2" s="1"/>
  <c r="U1966" i="2"/>
  <c r="AE1966" i="2" s="1"/>
  <c r="AF1965" i="2"/>
  <c r="AF1966" i="2"/>
  <c r="W1966" i="2"/>
  <c r="AG1966" i="2" s="1"/>
  <c r="AD1966" i="2"/>
  <c r="K1968" i="2"/>
  <c r="BD1965" i="2" l="1"/>
  <c r="AV1965" i="2"/>
  <c r="BH1965" i="2" s="1"/>
  <c r="AB1966" i="2"/>
  <c r="BB1965" i="2"/>
  <c r="AS1966" i="2"/>
  <c r="AR1966" i="2"/>
  <c r="BC1965" i="2"/>
  <c r="S1968" i="2"/>
  <c r="AA1968" i="2"/>
  <c r="AK1968" i="2" s="1"/>
  <c r="AZ1965" i="2"/>
  <c r="AY1965" i="2"/>
  <c r="BA1965" i="2"/>
  <c r="AX1965" i="2"/>
  <c r="AT1966" i="2"/>
  <c r="AQ1966" i="2"/>
  <c r="AM1967" i="2"/>
  <c r="AN1966" i="2"/>
  <c r="AO1966" i="2"/>
  <c r="AP1966" i="2"/>
  <c r="BG1966" i="2"/>
  <c r="L1968" i="2"/>
  <c r="T1968" i="2" s="1"/>
  <c r="N1968" i="2"/>
  <c r="P1968" i="2"/>
  <c r="Q1968" i="2"/>
  <c r="Y1968" i="2" s="1"/>
  <c r="AI1968" i="2" s="1"/>
  <c r="R1968" i="2"/>
  <c r="Z1968" i="2" s="1"/>
  <c r="AJ1968" i="2" s="1"/>
  <c r="O1968" i="2"/>
  <c r="W1968" i="2" s="1"/>
  <c r="M1968" i="2"/>
  <c r="X1967" i="2"/>
  <c r="AH1967" i="2" s="1"/>
  <c r="AG1967" i="2"/>
  <c r="T1967" i="2"/>
  <c r="U1967" i="2"/>
  <c r="AE1967" i="2" s="1"/>
  <c r="K1969" i="2"/>
  <c r="AB1967" i="2" l="1"/>
  <c r="AV1966" i="2"/>
  <c r="BH1966" i="2" s="1"/>
  <c r="AS1967" i="2"/>
  <c r="AR1967" i="2"/>
  <c r="BB1966" i="2"/>
  <c r="BC1966" i="2"/>
  <c r="BD1966" i="2"/>
  <c r="S1969" i="2"/>
  <c r="AA1969" i="2"/>
  <c r="AK1969" i="2" s="1"/>
  <c r="AX1966" i="2"/>
  <c r="AT1967" i="2"/>
  <c r="AO1967" i="2"/>
  <c r="AP1967" i="2"/>
  <c r="AM1968" i="2"/>
  <c r="AN1967" i="2"/>
  <c r="AQ1967" i="2"/>
  <c r="BG1967" i="2"/>
  <c r="AZ1966" i="2"/>
  <c r="BA1966" i="2"/>
  <c r="AY1966" i="2"/>
  <c r="L1969" i="2"/>
  <c r="T1969" i="2" s="1"/>
  <c r="N1969" i="2"/>
  <c r="V1969" i="2" s="1"/>
  <c r="AF1969" i="2" s="1"/>
  <c r="P1969" i="2"/>
  <c r="Q1969" i="2"/>
  <c r="Y1969" i="2" s="1"/>
  <c r="AI1969" i="2" s="1"/>
  <c r="O1969" i="2"/>
  <c r="W1969" i="2" s="1"/>
  <c r="AG1969" i="2" s="1"/>
  <c r="R1969" i="2"/>
  <c r="Z1969" i="2" s="1"/>
  <c r="AJ1969" i="2" s="1"/>
  <c r="M1969" i="2"/>
  <c r="U1969" i="2" s="1"/>
  <c r="AE1969" i="2" s="1"/>
  <c r="AD1968" i="2"/>
  <c r="AD1967" i="2"/>
  <c r="AG1968" i="2"/>
  <c r="X1968" i="2"/>
  <c r="AH1968" i="2" s="1"/>
  <c r="V1968" i="2"/>
  <c r="AF1968" i="2" s="1"/>
  <c r="U1968" i="2"/>
  <c r="K1970" i="2"/>
  <c r="BD1967" i="2" l="1"/>
  <c r="AB1968" i="2"/>
  <c r="AV1967" i="2"/>
  <c r="BH1967" i="2" s="1"/>
  <c r="AS1968" i="2"/>
  <c r="AR1968" i="2"/>
  <c r="BB1967" i="2"/>
  <c r="BC1967" i="2"/>
  <c r="S1970" i="2"/>
  <c r="AA1970" i="2"/>
  <c r="AK1970" i="2" s="1"/>
  <c r="BA1967" i="2"/>
  <c r="AY1967" i="2"/>
  <c r="AX1967" i="2"/>
  <c r="AT1968" i="2"/>
  <c r="AO1968" i="2"/>
  <c r="AP1968" i="2"/>
  <c r="AM1969" i="2"/>
  <c r="AN1968" i="2"/>
  <c r="AQ1968" i="2"/>
  <c r="BG1968" i="2"/>
  <c r="AZ1967" i="2"/>
  <c r="L1970" i="2"/>
  <c r="T1970" i="2" s="1"/>
  <c r="N1970" i="2"/>
  <c r="P1970" i="2"/>
  <c r="Q1970" i="2"/>
  <c r="Y1970" i="2" s="1"/>
  <c r="AI1970" i="2" s="1"/>
  <c r="O1970" i="2"/>
  <c r="R1970" i="2"/>
  <c r="Z1970" i="2" s="1"/>
  <c r="AJ1970" i="2" s="1"/>
  <c r="M1970" i="2"/>
  <c r="AE1968" i="2"/>
  <c r="X1969" i="2"/>
  <c r="AH1969" i="2" s="1"/>
  <c r="AD1969" i="2"/>
  <c r="K1971" i="2"/>
  <c r="BD1968" i="2" l="1"/>
  <c r="AB1969" i="2"/>
  <c r="AV1968" i="2"/>
  <c r="BH1968" i="2" s="1"/>
  <c r="AS1969" i="2"/>
  <c r="AR1969" i="2"/>
  <c r="BB1968" i="2"/>
  <c r="BC1968" i="2"/>
  <c r="S1971" i="2"/>
  <c r="AA1971" i="2"/>
  <c r="AK1971" i="2" s="1"/>
  <c r="BA1968" i="2"/>
  <c r="AY1968" i="2"/>
  <c r="AX1968" i="2"/>
  <c r="AT1969" i="2"/>
  <c r="BD1969" i="2" s="1"/>
  <c r="AM1970" i="2"/>
  <c r="AN1969" i="2"/>
  <c r="AQ1969" i="2"/>
  <c r="AO1969" i="2"/>
  <c r="AP1969" i="2"/>
  <c r="BG1969" i="2"/>
  <c r="AZ1968" i="2"/>
  <c r="L1971" i="2"/>
  <c r="T1971" i="2" s="1"/>
  <c r="N1971" i="2"/>
  <c r="V1971" i="2" s="1"/>
  <c r="P1971" i="2"/>
  <c r="Q1971" i="2"/>
  <c r="Y1971" i="2" s="1"/>
  <c r="AI1971" i="2" s="1"/>
  <c r="O1971" i="2"/>
  <c r="R1971" i="2"/>
  <c r="Z1971" i="2" s="1"/>
  <c r="AJ1971" i="2" s="1"/>
  <c r="M1971" i="2"/>
  <c r="U1971" i="2" s="1"/>
  <c r="AD1970" i="2"/>
  <c r="W1970" i="2"/>
  <c r="AG1970" i="2" s="1"/>
  <c r="X1970" i="2"/>
  <c r="AH1970" i="2" s="1"/>
  <c r="V1970" i="2"/>
  <c r="AF1970" i="2" s="1"/>
  <c r="U1970" i="2"/>
  <c r="AE1970" i="2" s="1"/>
  <c r="K1972" i="2"/>
  <c r="AV1969" i="2" l="1"/>
  <c r="BH1969" i="2" s="1"/>
  <c r="AB1970" i="2"/>
  <c r="BB1969" i="2"/>
  <c r="AS1970" i="2"/>
  <c r="AR1970" i="2"/>
  <c r="BC1969" i="2"/>
  <c r="S1972" i="2"/>
  <c r="AA1972" i="2"/>
  <c r="AK1972" i="2" s="1"/>
  <c r="AZ1969" i="2"/>
  <c r="BA1969" i="2"/>
  <c r="AY1969" i="2"/>
  <c r="AX1969" i="2"/>
  <c r="AT1970" i="2"/>
  <c r="AO1970" i="2"/>
  <c r="AP1970" i="2"/>
  <c r="AM1971" i="2"/>
  <c r="AN1970" i="2"/>
  <c r="AQ1970" i="2"/>
  <c r="BG1970" i="2"/>
  <c r="L1972" i="2"/>
  <c r="T1972" i="2" s="1"/>
  <c r="N1972" i="2"/>
  <c r="P1972" i="2"/>
  <c r="Q1972" i="2"/>
  <c r="Y1972" i="2" s="1"/>
  <c r="AI1972" i="2" s="1"/>
  <c r="R1972" i="2"/>
  <c r="Z1972" i="2" s="1"/>
  <c r="AJ1972" i="2" s="1"/>
  <c r="O1972" i="2"/>
  <c r="W1972" i="2" s="1"/>
  <c r="M1972" i="2"/>
  <c r="AE1971" i="2"/>
  <c r="AD1971" i="2"/>
  <c r="AF1971" i="2"/>
  <c r="X1971" i="2"/>
  <c r="AH1971" i="2" s="1"/>
  <c r="W1971" i="2"/>
  <c r="AG1971" i="2" s="1"/>
  <c r="K1973" i="2"/>
  <c r="BD1970" i="2" l="1"/>
  <c r="AV1970" i="2"/>
  <c r="BH1970" i="2" s="1"/>
  <c r="AB1971" i="2"/>
  <c r="AR1971" i="2"/>
  <c r="AS1971" i="2"/>
  <c r="BB1970" i="2"/>
  <c r="BC1970" i="2"/>
  <c r="S1973" i="2"/>
  <c r="AA1973" i="2"/>
  <c r="AK1973" i="2" s="1"/>
  <c r="AZ1970" i="2"/>
  <c r="AT1971" i="2"/>
  <c r="AN1971" i="2"/>
  <c r="AM1972" i="2"/>
  <c r="AQ1971" i="2"/>
  <c r="AO1971" i="2"/>
  <c r="AP1971" i="2"/>
  <c r="BG1971" i="2"/>
  <c r="BA1970" i="2"/>
  <c r="AY1970" i="2"/>
  <c r="AX1970" i="2"/>
  <c r="L1973" i="2"/>
  <c r="N1973" i="2"/>
  <c r="P1973" i="2"/>
  <c r="X1973" i="2" s="1"/>
  <c r="Q1973" i="2"/>
  <c r="Y1973" i="2" s="1"/>
  <c r="AI1973" i="2" s="1"/>
  <c r="O1973" i="2"/>
  <c r="R1973" i="2"/>
  <c r="Z1973" i="2" s="1"/>
  <c r="AJ1973" i="2" s="1"/>
  <c r="M1973" i="2"/>
  <c r="AD1972" i="2"/>
  <c r="AG1972" i="2"/>
  <c r="X1972" i="2"/>
  <c r="AH1972" i="2" s="1"/>
  <c r="V1972" i="2"/>
  <c r="AF1972" i="2" s="1"/>
  <c r="U1972" i="2"/>
  <c r="AE1972" i="2" s="1"/>
  <c r="K1974" i="2"/>
  <c r="AV1971" i="2" l="1"/>
  <c r="BH1971" i="2" s="1"/>
  <c r="AB1972" i="2"/>
  <c r="AS1972" i="2"/>
  <c r="AR1972" i="2"/>
  <c r="BD1971" i="2"/>
  <c r="BC1971" i="2"/>
  <c r="BB1971" i="2"/>
  <c r="S1974" i="2"/>
  <c r="AA1974" i="2"/>
  <c r="AK1974" i="2" s="1"/>
  <c r="AZ1971" i="2"/>
  <c r="AT1972" i="2"/>
  <c r="AQ1972" i="2"/>
  <c r="AM1973" i="2"/>
  <c r="AO1972" i="2"/>
  <c r="AP1972" i="2"/>
  <c r="AN1972" i="2"/>
  <c r="BG1972" i="2"/>
  <c r="AX1971" i="2"/>
  <c r="AY1971" i="2"/>
  <c r="BA1971" i="2"/>
  <c r="L1974" i="2"/>
  <c r="T1974" i="2" s="1"/>
  <c r="N1974" i="2"/>
  <c r="P1974" i="2"/>
  <c r="X1974" i="2" s="1"/>
  <c r="AH1974" i="2" s="1"/>
  <c r="Q1974" i="2"/>
  <c r="Y1974" i="2" s="1"/>
  <c r="AI1974" i="2" s="1"/>
  <c r="O1974" i="2"/>
  <c r="R1974" i="2"/>
  <c r="Z1974" i="2" s="1"/>
  <c r="AJ1974" i="2" s="1"/>
  <c r="M1974" i="2"/>
  <c r="U1974" i="2" s="1"/>
  <c r="W1973" i="2"/>
  <c r="AG1973" i="2" s="1"/>
  <c r="AH1973" i="2"/>
  <c r="T1973" i="2"/>
  <c r="V1973" i="2"/>
  <c r="AF1973" i="2" s="1"/>
  <c r="U1973" i="2"/>
  <c r="AE1973" i="2" s="1"/>
  <c r="K1975" i="2"/>
  <c r="AB1973" i="2" l="1"/>
  <c r="AV1972" i="2"/>
  <c r="BH1972" i="2" s="1"/>
  <c r="AS1973" i="2"/>
  <c r="AR1973" i="2"/>
  <c r="BD1972" i="2"/>
  <c r="BB1972" i="2"/>
  <c r="BC1972" i="2"/>
  <c r="S1975" i="2"/>
  <c r="AA1975" i="2" s="1"/>
  <c r="AK1975" i="2" s="1"/>
  <c r="AT1973" i="2"/>
  <c r="AQ1973" i="2"/>
  <c r="AO1973" i="2"/>
  <c r="AP1973" i="2"/>
  <c r="AM1974" i="2"/>
  <c r="AN1973" i="2"/>
  <c r="BG1973" i="2"/>
  <c r="AX1972" i="2"/>
  <c r="BA1972" i="2"/>
  <c r="AZ1972" i="2"/>
  <c r="AY1972" i="2"/>
  <c r="L1975" i="2"/>
  <c r="N1975" i="2"/>
  <c r="P1975" i="2"/>
  <c r="Q1975" i="2"/>
  <c r="Y1975" i="2" s="1"/>
  <c r="AI1975" i="2" s="1"/>
  <c r="O1975" i="2"/>
  <c r="W1975" i="2" s="1"/>
  <c r="R1975" i="2"/>
  <c r="Z1975" i="2" s="1"/>
  <c r="AJ1975" i="2" s="1"/>
  <c r="M1975" i="2"/>
  <c r="AD1974" i="2"/>
  <c r="AD1973" i="2"/>
  <c r="V1974" i="2"/>
  <c r="AF1974" i="2" s="1"/>
  <c r="AE1974" i="2"/>
  <c r="W1974" i="2"/>
  <c r="K1976" i="2"/>
  <c r="AV1973" i="2" l="1"/>
  <c r="BH1973" i="2" s="1"/>
  <c r="AB1974" i="2"/>
  <c r="AS1974" i="2"/>
  <c r="AR1974" i="2"/>
  <c r="BD1973" i="2"/>
  <c r="BB1973" i="2"/>
  <c r="BC1973" i="2"/>
  <c r="S1976" i="2"/>
  <c r="AA1976" i="2"/>
  <c r="AK1976" i="2" s="1"/>
  <c r="AY1973" i="2"/>
  <c r="BA1973" i="2"/>
  <c r="AX1973" i="2"/>
  <c r="AT1974" i="2"/>
  <c r="AO1974" i="2"/>
  <c r="AP1974" i="2"/>
  <c r="AM1975" i="2"/>
  <c r="AN1974" i="2"/>
  <c r="AQ1974" i="2"/>
  <c r="BG1974" i="2"/>
  <c r="AZ1973" i="2"/>
  <c r="L1976" i="2"/>
  <c r="N1976" i="2"/>
  <c r="P1976" i="2"/>
  <c r="Q1976" i="2"/>
  <c r="Y1976" i="2" s="1"/>
  <c r="AI1976" i="2" s="1"/>
  <c r="R1976" i="2"/>
  <c r="Z1976" i="2" s="1"/>
  <c r="AJ1976" i="2" s="1"/>
  <c r="O1976" i="2"/>
  <c r="M1976" i="2"/>
  <c r="AG1974" i="2"/>
  <c r="X1975" i="2"/>
  <c r="AH1975" i="2" s="1"/>
  <c r="AG1975" i="2"/>
  <c r="T1975" i="2"/>
  <c r="V1975" i="2"/>
  <c r="U1975" i="2"/>
  <c r="AE1975" i="2" s="1"/>
  <c r="K1977" i="2"/>
  <c r="AV1974" i="2" l="1"/>
  <c r="BH1974" i="2" s="1"/>
  <c r="AB1975" i="2"/>
  <c r="AS1975" i="2"/>
  <c r="AR1975" i="2"/>
  <c r="BB1974" i="2"/>
  <c r="BD1974" i="2"/>
  <c r="BC1974" i="2"/>
  <c r="S1977" i="2"/>
  <c r="AA1977" i="2"/>
  <c r="AK1977" i="2" s="1"/>
  <c r="AZ1974" i="2"/>
  <c r="AX1974" i="2"/>
  <c r="AT1975" i="2"/>
  <c r="BD1975" i="2" s="1"/>
  <c r="AN1975" i="2"/>
  <c r="AM1976" i="2"/>
  <c r="AQ1975" i="2"/>
  <c r="AO1975" i="2"/>
  <c r="AP1975" i="2"/>
  <c r="BG1975" i="2"/>
  <c r="BA1974" i="2"/>
  <c r="AY1974" i="2"/>
  <c r="L1977" i="2"/>
  <c r="T1977" i="2" s="1"/>
  <c r="N1977" i="2"/>
  <c r="V1977" i="2" s="1"/>
  <c r="AF1977" i="2" s="1"/>
  <c r="P1977" i="2"/>
  <c r="Q1977" i="2"/>
  <c r="Y1977" i="2" s="1"/>
  <c r="AI1977" i="2" s="1"/>
  <c r="O1977" i="2"/>
  <c r="R1977" i="2"/>
  <c r="Z1977" i="2" s="1"/>
  <c r="AJ1977" i="2" s="1"/>
  <c r="M1977" i="2"/>
  <c r="U1977" i="2" s="1"/>
  <c r="AE1977" i="2" s="1"/>
  <c r="AD1975" i="2"/>
  <c r="AF1975" i="2"/>
  <c r="T1976" i="2"/>
  <c r="W1976" i="2"/>
  <c r="AG1976" i="2" s="1"/>
  <c r="X1976" i="2"/>
  <c r="AH1976" i="2" s="1"/>
  <c r="V1976" i="2"/>
  <c r="AF1976" i="2" s="1"/>
  <c r="U1976" i="2"/>
  <c r="AE1976" i="2" s="1"/>
  <c r="K1978" i="2"/>
  <c r="AB1976" i="2" l="1"/>
  <c r="AV1975" i="2"/>
  <c r="BH1975" i="2" s="1"/>
  <c r="BB1975" i="2"/>
  <c r="AS1976" i="2"/>
  <c r="AR1976" i="2"/>
  <c r="BC1975" i="2"/>
  <c r="S1978" i="2"/>
  <c r="AA1978" i="2"/>
  <c r="AK1978" i="2" s="1"/>
  <c r="BA1975" i="2"/>
  <c r="AY1975" i="2"/>
  <c r="AT1976" i="2"/>
  <c r="AN1976" i="2"/>
  <c r="AQ1976" i="2"/>
  <c r="AO1976" i="2"/>
  <c r="AP1976" i="2"/>
  <c r="AM1977" i="2"/>
  <c r="BG1976" i="2"/>
  <c r="AZ1975" i="2"/>
  <c r="AX1975" i="2"/>
  <c r="L1978" i="2"/>
  <c r="T1978" i="2" s="1"/>
  <c r="N1978" i="2"/>
  <c r="P1978" i="2"/>
  <c r="Q1978" i="2"/>
  <c r="Y1978" i="2" s="1"/>
  <c r="AI1978" i="2" s="1"/>
  <c r="O1978" i="2"/>
  <c r="W1978" i="2" s="1"/>
  <c r="R1978" i="2"/>
  <c r="Z1978" i="2" s="1"/>
  <c r="AJ1978" i="2" s="1"/>
  <c r="M1978" i="2"/>
  <c r="AD1976" i="2"/>
  <c r="X1977" i="2"/>
  <c r="W1977" i="2"/>
  <c r="AG1977" i="2" s="1"/>
  <c r="AD1977" i="2"/>
  <c r="K1979" i="2"/>
  <c r="BD1976" i="2" l="1"/>
  <c r="AV1976" i="2"/>
  <c r="BH1976" i="2" s="1"/>
  <c r="AB1977" i="2"/>
  <c r="BB1976" i="2"/>
  <c r="AS1977" i="2"/>
  <c r="AR1977" i="2"/>
  <c r="BC1976" i="2"/>
  <c r="S1979" i="2"/>
  <c r="AA1979" i="2"/>
  <c r="AK1979" i="2" s="1"/>
  <c r="AT1977" i="2"/>
  <c r="AM1978" i="2"/>
  <c r="AN1977" i="2"/>
  <c r="AQ1977" i="2"/>
  <c r="AO1977" i="2"/>
  <c r="AP1977" i="2"/>
  <c r="BG1977" i="2"/>
  <c r="AX1976" i="2"/>
  <c r="AZ1976" i="2"/>
  <c r="AY1976" i="2"/>
  <c r="BA1976" i="2"/>
  <c r="L1979" i="2"/>
  <c r="N1979" i="2"/>
  <c r="P1979" i="2"/>
  <c r="X1979" i="2" s="1"/>
  <c r="Q1979" i="2"/>
  <c r="Y1979" i="2" s="1"/>
  <c r="AI1979" i="2" s="1"/>
  <c r="O1979" i="2"/>
  <c r="R1979" i="2"/>
  <c r="Z1979" i="2" s="1"/>
  <c r="AJ1979" i="2" s="1"/>
  <c r="M1979" i="2"/>
  <c r="AH1977" i="2"/>
  <c r="AG1978" i="2"/>
  <c r="X1978" i="2"/>
  <c r="AH1978" i="2" s="1"/>
  <c r="V1978" i="2"/>
  <c r="AF1978" i="2" s="1"/>
  <c r="U1978" i="2"/>
  <c r="AE1978" i="2" s="1"/>
  <c r="AD1978" i="2"/>
  <c r="K1980" i="2"/>
  <c r="AV1977" i="2" l="1"/>
  <c r="BH1977" i="2" s="1"/>
  <c r="AB1978" i="2"/>
  <c r="AS1978" i="2"/>
  <c r="AR1978" i="2"/>
  <c r="BB1977" i="2"/>
  <c r="BD1977" i="2"/>
  <c r="BC1977" i="2"/>
  <c r="S1980" i="2"/>
  <c r="AA1980" i="2"/>
  <c r="AK1980" i="2" s="1"/>
  <c r="AZ1977" i="2"/>
  <c r="BA1977" i="2"/>
  <c r="AY1977" i="2"/>
  <c r="AX1977" i="2"/>
  <c r="AT1978" i="2"/>
  <c r="AQ1978" i="2"/>
  <c r="AO1978" i="2"/>
  <c r="AP1978" i="2"/>
  <c r="AM1979" i="2"/>
  <c r="AN1978" i="2"/>
  <c r="BG1978" i="2"/>
  <c r="L1980" i="2"/>
  <c r="T1980" i="2" s="1"/>
  <c r="N1980" i="2"/>
  <c r="V1980" i="2" s="1"/>
  <c r="P1980" i="2"/>
  <c r="X1980" i="2" s="1"/>
  <c r="Q1980" i="2"/>
  <c r="Y1980" i="2" s="1"/>
  <c r="AI1980" i="2" s="1"/>
  <c r="R1980" i="2"/>
  <c r="Z1980" i="2" s="1"/>
  <c r="AJ1980" i="2" s="1"/>
  <c r="O1980" i="2"/>
  <c r="W1980" i="2" s="1"/>
  <c r="AG1980" i="2" s="1"/>
  <c r="M1980" i="2"/>
  <c r="W1979" i="2"/>
  <c r="AG1979" i="2" s="1"/>
  <c r="AH1979" i="2"/>
  <c r="T1979" i="2"/>
  <c r="V1979" i="2"/>
  <c r="AF1979" i="2" s="1"/>
  <c r="U1979" i="2"/>
  <c r="AE1979" i="2" s="1"/>
  <c r="K1981" i="2"/>
  <c r="AV1978" i="2" l="1"/>
  <c r="BH1978" i="2" s="1"/>
  <c r="AB1979" i="2"/>
  <c r="BD1978" i="2"/>
  <c r="BB1978" i="2"/>
  <c r="AR1979" i="2"/>
  <c r="AS1979" i="2"/>
  <c r="BC1978" i="2"/>
  <c r="S1981" i="2"/>
  <c r="AA1981" i="2"/>
  <c r="AK1981" i="2" s="1"/>
  <c r="AZ1978" i="2"/>
  <c r="AT1979" i="2"/>
  <c r="AN1979" i="2"/>
  <c r="AQ1979" i="2"/>
  <c r="AM1980" i="2"/>
  <c r="AO1979" i="2"/>
  <c r="AP1979" i="2"/>
  <c r="BG1979" i="2"/>
  <c r="AY1978" i="2"/>
  <c r="AX1978" i="2"/>
  <c r="BA1978" i="2"/>
  <c r="L1981" i="2"/>
  <c r="N1981" i="2"/>
  <c r="V1981" i="2" s="1"/>
  <c r="P1981" i="2"/>
  <c r="Q1981" i="2"/>
  <c r="Y1981" i="2" s="1"/>
  <c r="AI1981" i="2" s="1"/>
  <c r="O1981" i="2"/>
  <c r="R1981" i="2"/>
  <c r="Z1981" i="2" s="1"/>
  <c r="AJ1981" i="2" s="1"/>
  <c r="M1981" i="2"/>
  <c r="AD1980" i="2"/>
  <c r="AD1979" i="2"/>
  <c r="U1980" i="2"/>
  <c r="AE1980" i="2" s="1"/>
  <c r="AF1980" i="2"/>
  <c r="AH1980" i="2"/>
  <c r="K1982" i="2"/>
  <c r="BB1979" i="2" l="1"/>
  <c r="BD1979" i="2"/>
  <c r="BC1979" i="2"/>
  <c r="AV1979" i="2"/>
  <c r="BH1979" i="2" s="1"/>
  <c r="AB1980" i="2"/>
  <c r="AS1980" i="2"/>
  <c r="AR1980" i="2"/>
  <c r="S1982" i="2"/>
  <c r="AA1982" i="2" s="1"/>
  <c r="AK1982" i="2" s="1"/>
  <c r="AT1980" i="2"/>
  <c r="AQ1980" i="2"/>
  <c r="AO1980" i="2"/>
  <c r="AP1980" i="2"/>
  <c r="AM1981" i="2"/>
  <c r="AN1980" i="2"/>
  <c r="BG1980" i="2"/>
  <c r="BA1979" i="2"/>
  <c r="AZ1979" i="2"/>
  <c r="AX1979" i="2"/>
  <c r="AY1979" i="2"/>
  <c r="L1982" i="2"/>
  <c r="T1982" i="2" s="1"/>
  <c r="N1982" i="2"/>
  <c r="V1982" i="2" s="1"/>
  <c r="AF1982" i="2" s="1"/>
  <c r="P1982" i="2"/>
  <c r="Q1982" i="2"/>
  <c r="Y1982" i="2" s="1"/>
  <c r="AI1982" i="2" s="1"/>
  <c r="O1982" i="2"/>
  <c r="R1982" i="2"/>
  <c r="Z1982" i="2" s="1"/>
  <c r="AJ1982" i="2" s="1"/>
  <c r="M1982" i="2"/>
  <c r="T1981" i="2"/>
  <c r="U1981" i="2"/>
  <c r="AE1981" i="2" s="1"/>
  <c r="AF1981" i="2"/>
  <c r="X1981" i="2"/>
  <c r="AH1981" i="2" s="1"/>
  <c r="W1981" i="2"/>
  <c r="AG1981" i="2" s="1"/>
  <c r="K1983" i="2"/>
  <c r="BD1980" i="2" l="1"/>
  <c r="AV1980" i="2"/>
  <c r="BH1980" i="2" s="1"/>
  <c r="AB1981" i="2"/>
  <c r="AR1981" i="2"/>
  <c r="AS1981" i="2"/>
  <c r="BB1980" i="2"/>
  <c r="BC1980" i="2"/>
  <c r="S1983" i="2"/>
  <c r="AA1983" i="2"/>
  <c r="AK1983" i="2" s="1"/>
  <c r="AZ1980" i="2"/>
  <c r="AY1980" i="2"/>
  <c r="BA1980" i="2"/>
  <c r="AX1980" i="2"/>
  <c r="AT1981" i="2"/>
  <c r="AN1981" i="2"/>
  <c r="AQ1981" i="2"/>
  <c r="AO1981" i="2"/>
  <c r="AP1981" i="2"/>
  <c r="AM1982" i="2"/>
  <c r="BG1981" i="2"/>
  <c r="L1983" i="2"/>
  <c r="T1983" i="2" s="1"/>
  <c r="N1983" i="2"/>
  <c r="P1983" i="2"/>
  <c r="X1983" i="2" s="1"/>
  <c r="Q1983" i="2"/>
  <c r="Y1983" i="2" s="1"/>
  <c r="AI1983" i="2" s="1"/>
  <c r="O1983" i="2"/>
  <c r="W1983" i="2" s="1"/>
  <c r="AG1983" i="2" s="1"/>
  <c r="R1983" i="2"/>
  <c r="Z1983" i="2" s="1"/>
  <c r="AJ1983" i="2" s="1"/>
  <c r="M1983" i="2"/>
  <c r="AD1982" i="2"/>
  <c r="W1982" i="2"/>
  <c r="AG1982" i="2" s="1"/>
  <c r="AD1981" i="2"/>
  <c r="X1982" i="2"/>
  <c r="AH1982" i="2" s="1"/>
  <c r="U1982" i="2"/>
  <c r="AE1982" i="2" s="1"/>
  <c r="K1984" i="2"/>
  <c r="AV1981" i="2" l="1"/>
  <c r="BH1981" i="2" s="1"/>
  <c r="AB1982" i="2"/>
  <c r="AS1982" i="2"/>
  <c r="AR1982" i="2"/>
  <c r="BC1981" i="2"/>
  <c r="BD1981" i="2"/>
  <c r="BB1981" i="2"/>
  <c r="S1984" i="2"/>
  <c r="AA1984" i="2"/>
  <c r="AK1984" i="2" s="1"/>
  <c r="AY1981" i="2"/>
  <c r="BA1981" i="2"/>
  <c r="AT1982" i="2"/>
  <c r="BD1982" i="2" s="1"/>
  <c r="AO1982" i="2"/>
  <c r="AP1982" i="2"/>
  <c r="AM1983" i="2"/>
  <c r="AN1982" i="2"/>
  <c r="AQ1982" i="2"/>
  <c r="BG1982" i="2"/>
  <c r="AX1981" i="2"/>
  <c r="AZ1981" i="2"/>
  <c r="L1984" i="2"/>
  <c r="N1984" i="2"/>
  <c r="P1984" i="2"/>
  <c r="Q1984" i="2"/>
  <c r="Y1984" i="2" s="1"/>
  <c r="AI1984" i="2" s="1"/>
  <c r="R1984" i="2"/>
  <c r="Z1984" i="2" s="1"/>
  <c r="AJ1984" i="2" s="1"/>
  <c r="O1984" i="2"/>
  <c r="M1984" i="2"/>
  <c r="AH1983" i="2"/>
  <c r="V1983" i="2"/>
  <c r="AF1983" i="2" s="1"/>
  <c r="U1983" i="2"/>
  <c r="AE1983" i="2" s="1"/>
  <c r="AD1983" i="2"/>
  <c r="K1985" i="2"/>
  <c r="AV1982" i="2" l="1"/>
  <c r="BH1982" i="2" s="1"/>
  <c r="AB1983" i="2"/>
  <c r="AS1983" i="2"/>
  <c r="AR1983" i="2"/>
  <c r="BB1982" i="2"/>
  <c r="BC1982" i="2"/>
  <c r="S1985" i="2"/>
  <c r="AA1985" i="2"/>
  <c r="AK1985" i="2" s="1"/>
  <c r="BA1982" i="2"/>
  <c r="AY1982" i="2"/>
  <c r="AZ1982" i="2"/>
  <c r="AX1982" i="2"/>
  <c r="AT1983" i="2"/>
  <c r="AN1983" i="2"/>
  <c r="AM1984" i="2"/>
  <c r="AQ1983" i="2"/>
  <c r="AO1983" i="2"/>
  <c r="AP1983" i="2"/>
  <c r="BG1983" i="2"/>
  <c r="L1985" i="2"/>
  <c r="T1985" i="2" s="1"/>
  <c r="N1985" i="2"/>
  <c r="V1985" i="2" s="1"/>
  <c r="P1985" i="2"/>
  <c r="Q1985" i="2"/>
  <c r="Y1985" i="2" s="1"/>
  <c r="AI1985" i="2" s="1"/>
  <c r="O1985" i="2"/>
  <c r="R1985" i="2"/>
  <c r="Z1985" i="2" s="1"/>
  <c r="AJ1985" i="2" s="1"/>
  <c r="M1985" i="2"/>
  <c r="T1984" i="2"/>
  <c r="W1984" i="2"/>
  <c r="AG1984" i="2" s="1"/>
  <c r="X1984" i="2"/>
  <c r="AH1984" i="2" s="1"/>
  <c r="V1984" i="2"/>
  <c r="AF1984" i="2" s="1"/>
  <c r="U1984" i="2"/>
  <c r="AE1984" i="2" s="1"/>
  <c r="K1986" i="2"/>
  <c r="AV1983" i="2" l="1"/>
  <c r="BH1983" i="2" s="1"/>
  <c r="AB1984" i="2"/>
  <c r="AS1984" i="2"/>
  <c r="AR1984" i="2"/>
  <c r="BB1983" i="2"/>
  <c r="BD1983" i="2"/>
  <c r="BC1983" i="2"/>
  <c r="S1986" i="2"/>
  <c r="AA1986" i="2"/>
  <c r="AK1986" i="2" s="1"/>
  <c r="AY1983" i="2"/>
  <c r="BA1983" i="2"/>
  <c r="AT1984" i="2"/>
  <c r="AM1985" i="2"/>
  <c r="AN1984" i="2"/>
  <c r="AQ1984" i="2"/>
  <c r="AO1984" i="2"/>
  <c r="AP1984" i="2"/>
  <c r="BG1984" i="2"/>
  <c r="AZ1983" i="2"/>
  <c r="AX1983" i="2"/>
  <c r="L1986" i="2"/>
  <c r="T1986" i="2" s="1"/>
  <c r="N1986" i="2"/>
  <c r="V1986" i="2" s="1"/>
  <c r="AF1986" i="2" s="1"/>
  <c r="P1986" i="2"/>
  <c r="X1986" i="2" s="1"/>
  <c r="Q1986" i="2"/>
  <c r="Y1986" i="2" s="1"/>
  <c r="AI1986" i="2" s="1"/>
  <c r="O1986" i="2"/>
  <c r="R1986" i="2"/>
  <c r="Z1986" i="2" s="1"/>
  <c r="AJ1986" i="2" s="1"/>
  <c r="M1986" i="2"/>
  <c r="U1986" i="2" s="1"/>
  <c r="U1985" i="2"/>
  <c r="AE1985" i="2" s="1"/>
  <c r="AD1984" i="2"/>
  <c r="AF1985" i="2"/>
  <c r="X1985" i="2"/>
  <c r="AH1985" i="2" s="1"/>
  <c r="W1985" i="2"/>
  <c r="AG1985" i="2" s="1"/>
  <c r="AD1985" i="2"/>
  <c r="K1987" i="2"/>
  <c r="AV1984" i="2" l="1"/>
  <c r="BH1984" i="2" s="1"/>
  <c r="AB1985" i="2"/>
  <c r="BD1984" i="2"/>
  <c r="AS1985" i="2"/>
  <c r="AR1985" i="2"/>
  <c r="BB1984" i="2"/>
  <c r="BC1984" i="2"/>
  <c r="S1987" i="2"/>
  <c r="AA1987" i="2"/>
  <c r="AK1987" i="2" s="1"/>
  <c r="AZ1984" i="2"/>
  <c r="BA1984" i="2"/>
  <c r="AY1984" i="2"/>
  <c r="AX1984" i="2"/>
  <c r="AT1985" i="2"/>
  <c r="AO1985" i="2"/>
  <c r="AP1985" i="2"/>
  <c r="AM1986" i="2"/>
  <c r="AN1985" i="2"/>
  <c r="AQ1985" i="2"/>
  <c r="BG1985" i="2"/>
  <c r="L1987" i="2"/>
  <c r="T1987" i="2" s="1"/>
  <c r="N1987" i="2"/>
  <c r="P1987" i="2"/>
  <c r="Q1987" i="2"/>
  <c r="Y1987" i="2" s="1"/>
  <c r="AI1987" i="2" s="1"/>
  <c r="O1987" i="2"/>
  <c r="W1987" i="2" s="1"/>
  <c r="R1987" i="2"/>
  <c r="Z1987" i="2" s="1"/>
  <c r="AJ1987" i="2" s="1"/>
  <c r="M1987" i="2"/>
  <c r="AD1986" i="2"/>
  <c r="AE1986" i="2"/>
  <c r="AH1986" i="2"/>
  <c r="W1986" i="2"/>
  <c r="AG1986" i="2" s="1"/>
  <c r="K1988" i="2"/>
  <c r="AV1985" i="2" l="1"/>
  <c r="BH1985" i="2" s="1"/>
  <c r="AB1986" i="2"/>
  <c r="AS1986" i="2"/>
  <c r="AR1986" i="2"/>
  <c r="BB1985" i="2"/>
  <c r="BD1985" i="2"/>
  <c r="BC1985" i="2"/>
  <c r="S1988" i="2"/>
  <c r="AA1988" i="2"/>
  <c r="AK1988" i="2" s="1"/>
  <c r="AX1985" i="2"/>
  <c r="AT1986" i="2"/>
  <c r="AQ1986" i="2"/>
  <c r="AO1986" i="2"/>
  <c r="AM1987" i="2"/>
  <c r="AP1986" i="2"/>
  <c r="AN1986" i="2"/>
  <c r="BG1986" i="2"/>
  <c r="AZ1985" i="2"/>
  <c r="BA1985" i="2"/>
  <c r="AY1985" i="2"/>
  <c r="L1988" i="2"/>
  <c r="T1988" i="2" s="1"/>
  <c r="N1988" i="2"/>
  <c r="V1988" i="2" s="1"/>
  <c r="P1988" i="2"/>
  <c r="Q1988" i="2"/>
  <c r="Y1988" i="2" s="1"/>
  <c r="AI1988" i="2" s="1"/>
  <c r="R1988" i="2"/>
  <c r="Z1988" i="2" s="1"/>
  <c r="AJ1988" i="2" s="1"/>
  <c r="O1988" i="2"/>
  <c r="M1988" i="2"/>
  <c r="U1988" i="2" s="1"/>
  <c r="AD1987" i="2"/>
  <c r="X1987" i="2"/>
  <c r="AH1987" i="2" s="1"/>
  <c r="AG1987" i="2"/>
  <c r="V1987" i="2"/>
  <c r="AF1987" i="2" s="1"/>
  <c r="U1987" i="2"/>
  <c r="AE1987" i="2" s="1"/>
  <c r="K1989" i="2"/>
  <c r="BD1986" i="2" l="1"/>
  <c r="AV1986" i="2"/>
  <c r="BH1986" i="2" s="1"/>
  <c r="AB1987" i="2"/>
  <c r="BB1986" i="2"/>
  <c r="AS1987" i="2"/>
  <c r="AR1987" i="2"/>
  <c r="BC1986" i="2"/>
  <c r="S1989" i="2"/>
  <c r="AA1989" i="2"/>
  <c r="AK1989" i="2" s="1"/>
  <c r="AZ1986" i="2"/>
  <c r="BA1986" i="2"/>
  <c r="AX1986" i="2"/>
  <c r="AT1987" i="2"/>
  <c r="AO1987" i="2"/>
  <c r="AP1987" i="2"/>
  <c r="AM1988" i="2"/>
  <c r="AN1987" i="2"/>
  <c r="AQ1987" i="2"/>
  <c r="BG1987" i="2"/>
  <c r="AY1986" i="2"/>
  <c r="L1989" i="2"/>
  <c r="T1989" i="2" s="1"/>
  <c r="N1989" i="2"/>
  <c r="P1989" i="2"/>
  <c r="Q1989" i="2"/>
  <c r="Y1989" i="2" s="1"/>
  <c r="AI1989" i="2" s="1"/>
  <c r="O1989" i="2"/>
  <c r="W1989" i="2" s="1"/>
  <c r="AG1989" i="2" s="1"/>
  <c r="R1989" i="2"/>
  <c r="Z1989" i="2" s="1"/>
  <c r="AJ1989" i="2" s="1"/>
  <c r="M1989" i="2"/>
  <c r="U1989" i="2" s="1"/>
  <c r="X1988" i="2"/>
  <c r="AH1988" i="2" s="1"/>
  <c r="AE1988" i="2"/>
  <c r="AF1988" i="2"/>
  <c r="W1988" i="2"/>
  <c r="AG1988" i="2" s="1"/>
  <c r="AD1988" i="2"/>
  <c r="K1990" i="2"/>
  <c r="BD1987" i="2" l="1"/>
  <c r="AV1987" i="2"/>
  <c r="BH1987" i="2" s="1"/>
  <c r="AB1988" i="2"/>
  <c r="AS1988" i="2"/>
  <c r="AR1988" i="2"/>
  <c r="BB1987" i="2"/>
  <c r="BC1987" i="2"/>
  <c r="S1990" i="2"/>
  <c r="AA1990" i="2"/>
  <c r="AK1990" i="2" s="1"/>
  <c r="AZ1987" i="2"/>
  <c r="AX1987" i="2"/>
  <c r="AT1988" i="2"/>
  <c r="AQ1988" i="2"/>
  <c r="AO1988" i="2"/>
  <c r="AP1988" i="2"/>
  <c r="AM1989" i="2"/>
  <c r="AN1988" i="2"/>
  <c r="BG1988" i="2"/>
  <c r="BA1987" i="2"/>
  <c r="AY1987" i="2"/>
  <c r="L1990" i="2"/>
  <c r="N1990" i="2"/>
  <c r="V1990" i="2" s="1"/>
  <c r="P1990" i="2"/>
  <c r="Q1990" i="2"/>
  <c r="Y1990" i="2" s="1"/>
  <c r="AI1990" i="2" s="1"/>
  <c r="O1990" i="2"/>
  <c r="R1990" i="2"/>
  <c r="Z1990" i="2" s="1"/>
  <c r="AJ1990" i="2" s="1"/>
  <c r="M1990" i="2"/>
  <c r="V1989" i="2"/>
  <c r="AF1989" i="2" s="1"/>
  <c r="AE1989" i="2"/>
  <c r="X1989" i="2"/>
  <c r="AH1989" i="2" s="1"/>
  <c r="AD1989" i="2"/>
  <c r="K1991" i="2"/>
  <c r="BD1988" i="2" l="1"/>
  <c r="AV1988" i="2"/>
  <c r="BH1988" i="2" s="1"/>
  <c r="AB1989" i="2"/>
  <c r="AS1989" i="2"/>
  <c r="AR1989" i="2"/>
  <c r="BB1988" i="2"/>
  <c r="BC1988" i="2"/>
  <c r="S1991" i="2"/>
  <c r="AA1991" i="2"/>
  <c r="AK1991" i="2" s="1"/>
  <c r="AT1989" i="2"/>
  <c r="AO1989" i="2"/>
  <c r="AP1989" i="2"/>
  <c r="AM1990" i="2"/>
  <c r="AN1989" i="2"/>
  <c r="AQ1989" i="2"/>
  <c r="BG1989" i="2"/>
  <c r="AZ1988" i="2"/>
  <c r="AY1988" i="2"/>
  <c r="AX1988" i="2"/>
  <c r="BA1988" i="2"/>
  <c r="L1991" i="2"/>
  <c r="T1991" i="2" s="1"/>
  <c r="N1991" i="2"/>
  <c r="P1991" i="2"/>
  <c r="X1991" i="2" s="1"/>
  <c r="AH1991" i="2" s="1"/>
  <c r="Q1991" i="2"/>
  <c r="Y1991" i="2" s="1"/>
  <c r="AI1991" i="2" s="1"/>
  <c r="O1991" i="2"/>
  <c r="W1991" i="2" s="1"/>
  <c r="AG1991" i="2" s="1"/>
  <c r="R1991" i="2"/>
  <c r="Z1991" i="2" s="1"/>
  <c r="AJ1991" i="2" s="1"/>
  <c r="M1991" i="2"/>
  <c r="X1990" i="2"/>
  <c r="AH1990" i="2" s="1"/>
  <c r="U1990" i="2"/>
  <c r="AE1990" i="2" s="1"/>
  <c r="AF1990" i="2"/>
  <c r="T1990" i="2"/>
  <c r="W1990" i="2"/>
  <c r="AG1990" i="2" s="1"/>
  <c r="K1992" i="2"/>
  <c r="AB1990" i="2" l="1"/>
  <c r="AV1989" i="2"/>
  <c r="BH1989" i="2" s="1"/>
  <c r="AR1990" i="2"/>
  <c r="AS1990" i="2"/>
  <c r="BD1989" i="2"/>
  <c r="BB1989" i="2"/>
  <c r="BC1989" i="2"/>
  <c r="S1992" i="2"/>
  <c r="AA1992" i="2"/>
  <c r="AK1992" i="2"/>
  <c r="AZ1989" i="2"/>
  <c r="BA1989" i="2"/>
  <c r="AY1989" i="2"/>
  <c r="AX1989" i="2"/>
  <c r="AT1990" i="2"/>
  <c r="AM1991" i="2"/>
  <c r="AN1990" i="2"/>
  <c r="AQ1990" i="2"/>
  <c r="AO1990" i="2"/>
  <c r="AP1990" i="2"/>
  <c r="BG1990" i="2"/>
  <c r="L1992" i="2"/>
  <c r="N1992" i="2"/>
  <c r="V1992" i="2" s="1"/>
  <c r="AF1992" i="2" s="1"/>
  <c r="P1992" i="2"/>
  <c r="Q1992" i="2"/>
  <c r="Y1992" i="2" s="1"/>
  <c r="AI1992" i="2" s="1"/>
  <c r="R1992" i="2"/>
  <c r="Z1992" i="2" s="1"/>
  <c r="AJ1992" i="2" s="1"/>
  <c r="O1992" i="2"/>
  <c r="M1992" i="2"/>
  <c r="AD1990" i="2"/>
  <c r="V1991" i="2"/>
  <c r="AF1991" i="2" s="1"/>
  <c r="U1991" i="2"/>
  <c r="AE1991" i="2" s="1"/>
  <c r="AD1991" i="2"/>
  <c r="K1993" i="2"/>
  <c r="AV1990" i="2" l="1"/>
  <c r="BH1990" i="2" s="1"/>
  <c r="AB1991" i="2"/>
  <c r="AS1991" i="2"/>
  <c r="AR1991" i="2"/>
  <c r="BD1990" i="2"/>
  <c r="BC1990" i="2"/>
  <c r="BB1990" i="2"/>
  <c r="S1993" i="2"/>
  <c r="AA1993" i="2"/>
  <c r="AK1993" i="2" s="1"/>
  <c r="AZ1990" i="2"/>
  <c r="AY1990" i="2"/>
  <c r="BA1990" i="2"/>
  <c r="AX1990" i="2"/>
  <c r="AT1991" i="2"/>
  <c r="AQ1991" i="2"/>
  <c r="AO1991" i="2"/>
  <c r="AP1991" i="2"/>
  <c r="AM1992" i="2"/>
  <c r="AN1991" i="2"/>
  <c r="BG1991" i="2"/>
  <c r="L1993" i="2"/>
  <c r="T1993" i="2" s="1"/>
  <c r="N1993" i="2"/>
  <c r="V1993" i="2" s="1"/>
  <c r="AF1993" i="2" s="1"/>
  <c r="P1993" i="2"/>
  <c r="Q1993" i="2"/>
  <c r="Y1993" i="2" s="1"/>
  <c r="AI1993" i="2" s="1"/>
  <c r="O1993" i="2"/>
  <c r="R1993" i="2"/>
  <c r="Z1993" i="2" s="1"/>
  <c r="AJ1993" i="2" s="1"/>
  <c r="M1993" i="2"/>
  <c r="U1993" i="2" s="1"/>
  <c r="T1992" i="2"/>
  <c r="W1992" i="2"/>
  <c r="AG1992" i="2" s="1"/>
  <c r="X1992" i="2"/>
  <c r="AH1992" i="2" s="1"/>
  <c r="U1992" i="2"/>
  <c r="AE1992" i="2" s="1"/>
  <c r="K1994" i="2"/>
  <c r="AB1992" i="2" l="1"/>
  <c r="AV1991" i="2"/>
  <c r="BH1991" i="2" s="1"/>
  <c r="AS1992" i="2"/>
  <c r="AR1992" i="2"/>
  <c r="BD1991" i="2"/>
  <c r="BB1991" i="2"/>
  <c r="BC1991" i="2"/>
  <c r="S1994" i="2"/>
  <c r="AA1994" i="2"/>
  <c r="AK1994" i="2" s="1"/>
  <c r="AT1992" i="2"/>
  <c r="AN1992" i="2"/>
  <c r="AQ1992" i="2"/>
  <c r="AM1993" i="2"/>
  <c r="AO1992" i="2"/>
  <c r="AP1992" i="2"/>
  <c r="BG1992" i="2"/>
  <c r="AZ1991" i="2"/>
  <c r="AY1991" i="2"/>
  <c r="AX1991" i="2"/>
  <c r="BA1991" i="2"/>
  <c r="L1994" i="2"/>
  <c r="T1994" i="2" s="1"/>
  <c r="N1994" i="2"/>
  <c r="P1994" i="2"/>
  <c r="X1994" i="2" s="1"/>
  <c r="Q1994" i="2"/>
  <c r="Y1994" i="2" s="1"/>
  <c r="AI1994" i="2" s="1"/>
  <c r="O1994" i="2"/>
  <c r="W1994" i="2" s="1"/>
  <c r="AG1994" i="2" s="1"/>
  <c r="R1994" i="2"/>
  <c r="Z1994" i="2" s="1"/>
  <c r="AJ1994" i="2" s="1"/>
  <c r="M1994" i="2"/>
  <c r="AD1993" i="2"/>
  <c r="AD1992" i="2"/>
  <c r="AE1993" i="2"/>
  <c r="X1993" i="2"/>
  <c r="AH1993" i="2" s="1"/>
  <c r="W1993" i="2"/>
  <c r="AG1993" i="2" s="1"/>
  <c r="K1995" i="2"/>
  <c r="AV1992" i="2" l="1"/>
  <c r="BH1992" i="2" s="1"/>
  <c r="AB1993" i="2"/>
  <c r="AS1993" i="2"/>
  <c r="AR1993" i="2"/>
  <c r="BD1992" i="2"/>
  <c r="BB1992" i="2"/>
  <c r="BC1992" i="2"/>
  <c r="S1995" i="2"/>
  <c r="AA1995" i="2" s="1"/>
  <c r="AK1995" i="2" s="1"/>
  <c r="AT1993" i="2"/>
  <c r="AN1993" i="2"/>
  <c r="AM1994" i="2"/>
  <c r="AQ1993" i="2"/>
  <c r="AO1993" i="2"/>
  <c r="AP1993" i="2"/>
  <c r="BG1993" i="2"/>
  <c r="BA1992" i="2"/>
  <c r="AZ1992" i="2"/>
  <c r="AX1992" i="2"/>
  <c r="AY1992" i="2"/>
  <c r="L1995" i="2"/>
  <c r="T1995" i="2" s="1"/>
  <c r="N1995" i="2"/>
  <c r="P1995" i="2"/>
  <c r="X1995" i="2" s="1"/>
  <c r="Q1995" i="2"/>
  <c r="Y1995" i="2" s="1"/>
  <c r="AI1995" i="2" s="1"/>
  <c r="O1995" i="2"/>
  <c r="W1995" i="2" s="1"/>
  <c r="AG1995" i="2" s="1"/>
  <c r="R1995" i="2"/>
  <c r="Z1995" i="2" s="1"/>
  <c r="AJ1995" i="2" s="1"/>
  <c r="M1995" i="2"/>
  <c r="AH1994" i="2"/>
  <c r="V1994" i="2"/>
  <c r="AF1994" i="2" s="1"/>
  <c r="U1994" i="2"/>
  <c r="AE1994" i="2" s="1"/>
  <c r="AD1994" i="2"/>
  <c r="K1996" i="2"/>
  <c r="AV1993" i="2" l="1"/>
  <c r="BH1993" i="2" s="1"/>
  <c r="AB1994" i="2"/>
  <c r="AS1994" i="2"/>
  <c r="AR1994" i="2"/>
  <c r="BD1993" i="2"/>
  <c r="BB1993" i="2"/>
  <c r="BC1993" i="2"/>
  <c r="S1996" i="2"/>
  <c r="AA1996" i="2"/>
  <c r="AK1996" i="2" s="1"/>
  <c r="BA1993" i="2"/>
  <c r="AT1994" i="2"/>
  <c r="AO1994" i="2"/>
  <c r="AP1994" i="2"/>
  <c r="AM1995" i="2"/>
  <c r="AN1994" i="2"/>
  <c r="AQ1994" i="2"/>
  <c r="BG1994" i="2"/>
  <c r="AZ1993" i="2"/>
  <c r="AX1993" i="2"/>
  <c r="AY1993" i="2"/>
  <c r="L1996" i="2"/>
  <c r="N1996" i="2"/>
  <c r="P1996" i="2"/>
  <c r="X1996" i="2" s="1"/>
  <c r="Q1996" i="2"/>
  <c r="Y1996" i="2" s="1"/>
  <c r="AI1996" i="2" s="1"/>
  <c r="R1996" i="2"/>
  <c r="Z1996" i="2" s="1"/>
  <c r="AJ1996" i="2" s="1"/>
  <c r="O1996" i="2"/>
  <c r="M1996" i="2"/>
  <c r="AH1995" i="2"/>
  <c r="V1995" i="2"/>
  <c r="AF1995" i="2" s="1"/>
  <c r="U1995" i="2"/>
  <c r="AE1995" i="2" s="1"/>
  <c r="AD1995" i="2"/>
  <c r="K1997" i="2"/>
  <c r="AB1995" i="2" l="1"/>
  <c r="AV1994" i="2"/>
  <c r="BH1994" i="2" s="1"/>
  <c r="BD1994" i="2"/>
  <c r="BB1994" i="2"/>
  <c r="AS1995" i="2"/>
  <c r="AR1995" i="2"/>
  <c r="BC1994" i="2"/>
  <c r="S1997" i="2"/>
  <c r="AA1997" i="2"/>
  <c r="AK1997" i="2" s="1"/>
  <c r="AT1995" i="2"/>
  <c r="AO1995" i="2"/>
  <c r="AP1995" i="2"/>
  <c r="AM1996" i="2"/>
  <c r="AN1995" i="2"/>
  <c r="AQ1995" i="2"/>
  <c r="BG1995" i="2"/>
  <c r="AZ1994" i="2"/>
  <c r="BA1994" i="2"/>
  <c r="AY1994" i="2"/>
  <c r="AX1994" i="2"/>
  <c r="L1997" i="2"/>
  <c r="N1997" i="2"/>
  <c r="P1997" i="2"/>
  <c r="X1997" i="2" s="1"/>
  <c r="AH1997" i="2" s="1"/>
  <c r="Q1997" i="2"/>
  <c r="Y1997" i="2" s="1"/>
  <c r="AI1997" i="2" s="1"/>
  <c r="O1997" i="2"/>
  <c r="W1997" i="2" s="1"/>
  <c r="R1997" i="2"/>
  <c r="Z1997" i="2" s="1"/>
  <c r="AJ1997" i="2" s="1"/>
  <c r="M1997" i="2"/>
  <c r="W1996" i="2"/>
  <c r="AG1996" i="2" s="1"/>
  <c r="AH1996" i="2"/>
  <c r="V1996" i="2"/>
  <c r="AF1996" i="2" s="1"/>
  <c r="T1996" i="2"/>
  <c r="U1996" i="2"/>
  <c r="AE1996" i="2" s="1"/>
  <c r="K1998" i="2"/>
  <c r="AB1996" i="2" l="1"/>
  <c r="AV1995" i="2"/>
  <c r="BH1995" i="2" s="1"/>
  <c r="AS1996" i="2"/>
  <c r="AR1996" i="2"/>
  <c r="BB1995" i="2"/>
  <c r="BD1995" i="2"/>
  <c r="BC1995" i="2"/>
  <c r="S1998" i="2"/>
  <c r="AA1998" i="2" s="1"/>
  <c r="AK1998" i="2" s="1"/>
  <c r="AZ1995" i="2"/>
  <c r="AY1995" i="2"/>
  <c r="BA1995" i="2"/>
  <c r="AX1995" i="2"/>
  <c r="AT1996" i="2"/>
  <c r="AN1996" i="2"/>
  <c r="AM1997" i="2"/>
  <c r="AQ1996" i="2"/>
  <c r="AO1996" i="2"/>
  <c r="AP1996" i="2"/>
  <c r="BG1996" i="2"/>
  <c r="L1998" i="2"/>
  <c r="N1998" i="2"/>
  <c r="P1998" i="2"/>
  <c r="X1998" i="2" s="1"/>
  <c r="Q1998" i="2"/>
  <c r="Y1998" i="2" s="1"/>
  <c r="AI1998" i="2" s="1"/>
  <c r="O1998" i="2"/>
  <c r="W1998" i="2" s="1"/>
  <c r="AG1998" i="2" s="1"/>
  <c r="R1998" i="2"/>
  <c r="Z1998" i="2" s="1"/>
  <c r="AJ1998" i="2" s="1"/>
  <c r="M1998" i="2"/>
  <c r="AD1996" i="2"/>
  <c r="AG1997" i="2"/>
  <c r="V1997" i="2"/>
  <c r="AF1997" i="2" s="1"/>
  <c r="T1997" i="2"/>
  <c r="U1997" i="2"/>
  <c r="K1999" i="2"/>
  <c r="AV1996" i="2" l="1"/>
  <c r="BH1996" i="2" s="1"/>
  <c r="AB1997" i="2"/>
  <c r="AS1997" i="2"/>
  <c r="AR1997" i="2"/>
  <c r="BB1996" i="2"/>
  <c r="BD1996" i="2"/>
  <c r="BC1996" i="2"/>
  <c r="S1999" i="2"/>
  <c r="AA1999" i="2"/>
  <c r="AK1999" i="2" s="1"/>
  <c r="BA1996" i="2"/>
  <c r="AT1997" i="2"/>
  <c r="BD1997" i="2" s="1"/>
  <c r="AO1997" i="2"/>
  <c r="AN1997" i="2"/>
  <c r="AM1998" i="2"/>
  <c r="AQ1997" i="2"/>
  <c r="AP1997" i="2"/>
  <c r="BG1997" i="2"/>
  <c r="AZ1996" i="2"/>
  <c r="AX1996" i="2"/>
  <c r="AY1996" i="2"/>
  <c r="L1999" i="2"/>
  <c r="T1999" i="2" s="1"/>
  <c r="N1999" i="2"/>
  <c r="P1999" i="2"/>
  <c r="Q1999" i="2"/>
  <c r="Y1999" i="2" s="1"/>
  <c r="AI1999" i="2" s="1"/>
  <c r="O1999" i="2"/>
  <c r="W1999" i="2" s="1"/>
  <c r="AG1999" i="2" s="1"/>
  <c r="R1999" i="2"/>
  <c r="Z1999" i="2" s="1"/>
  <c r="AJ1999" i="2" s="1"/>
  <c r="M1999" i="2"/>
  <c r="AD1997" i="2"/>
  <c r="AE1997" i="2"/>
  <c r="AH1998" i="2"/>
  <c r="V1998" i="2"/>
  <c r="AF1998" i="2" s="1"/>
  <c r="T1998" i="2"/>
  <c r="U1998" i="2"/>
  <c r="AE1998" i="2" s="1"/>
  <c r="K2000" i="2"/>
  <c r="AB1998" i="2" l="1"/>
  <c r="AV1997" i="2"/>
  <c r="BH1997" i="2" s="1"/>
  <c r="BB1997" i="2"/>
  <c r="AS1998" i="2"/>
  <c r="AR1998" i="2"/>
  <c r="BC1997" i="2"/>
  <c r="S2000" i="2"/>
  <c r="AA2000" i="2"/>
  <c r="AK2000" i="2" s="1"/>
  <c r="AT1998" i="2"/>
  <c r="AN1998" i="2"/>
  <c r="AQ1998" i="2"/>
  <c r="AM1999" i="2"/>
  <c r="AO1998" i="2"/>
  <c r="AP1998" i="2"/>
  <c r="BG1998" i="2"/>
  <c r="AX1997" i="2"/>
  <c r="AZ1997" i="2"/>
  <c r="AY1997" i="2"/>
  <c r="BA1997" i="2"/>
  <c r="L2000" i="2"/>
  <c r="T2000" i="2" s="1"/>
  <c r="N2000" i="2"/>
  <c r="P2000" i="2"/>
  <c r="X2000" i="2" s="1"/>
  <c r="Q2000" i="2"/>
  <c r="Y2000" i="2" s="1"/>
  <c r="AI2000" i="2" s="1"/>
  <c r="R2000" i="2"/>
  <c r="Z2000" i="2" s="1"/>
  <c r="AJ2000" i="2" s="1"/>
  <c r="O2000" i="2"/>
  <c r="M2000" i="2"/>
  <c r="AD1999" i="2"/>
  <c r="X1999" i="2"/>
  <c r="AH1999" i="2" s="1"/>
  <c r="AD1998" i="2"/>
  <c r="V1999" i="2"/>
  <c r="AF1999" i="2" s="1"/>
  <c r="U1999" i="2"/>
  <c r="K2001" i="2"/>
  <c r="AB1999" i="2" l="1"/>
  <c r="AV1998" i="2"/>
  <c r="BH1998" i="2" s="1"/>
  <c r="AS1999" i="2"/>
  <c r="AR1999" i="2"/>
  <c r="BB1998" i="2"/>
  <c r="BD1998" i="2"/>
  <c r="BC1998" i="2"/>
  <c r="S2001" i="2"/>
  <c r="AA2001" i="2"/>
  <c r="AK2001" i="2"/>
  <c r="BA1998" i="2"/>
  <c r="AZ1998" i="2"/>
  <c r="AY1998" i="2"/>
  <c r="AX1998" i="2"/>
  <c r="AT1999" i="2"/>
  <c r="AN1999" i="2"/>
  <c r="AQ1999" i="2"/>
  <c r="AM2000" i="2"/>
  <c r="AO1999" i="2"/>
  <c r="AP1999" i="2"/>
  <c r="BG1999" i="2"/>
  <c r="L2001" i="2"/>
  <c r="T2001" i="2" s="1"/>
  <c r="N2001" i="2"/>
  <c r="P2001" i="2"/>
  <c r="Q2001" i="2"/>
  <c r="Y2001" i="2" s="1"/>
  <c r="AI2001" i="2" s="1"/>
  <c r="O2001" i="2"/>
  <c r="R2001" i="2"/>
  <c r="Z2001" i="2" s="1"/>
  <c r="AJ2001" i="2" s="1"/>
  <c r="M2001" i="2"/>
  <c r="U2001" i="2" s="1"/>
  <c r="AD2000" i="2"/>
  <c r="AE1999" i="2"/>
  <c r="W2000" i="2"/>
  <c r="AG2000" i="2" s="1"/>
  <c r="AH2000" i="2"/>
  <c r="V2000" i="2"/>
  <c r="AF2000" i="2" s="1"/>
  <c r="U2000" i="2"/>
  <c r="AE2000" i="2" s="1"/>
  <c r="K2002" i="2"/>
  <c r="AV1999" i="2" l="1"/>
  <c r="BH1999" i="2" s="1"/>
  <c r="AB2000" i="2"/>
  <c r="BD1999" i="2"/>
  <c r="BB1999" i="2"/>
  <c r="AS2000" i="2"/>
  <c r="AR2000" i="2"/>
  <c r="BC1999" i="2"/>
  <c r="S2002" i="2"/>
  <c r="AA2002" i="2"/>
  <c r="AK2002" i="2" s="1"/>
  <c r="AT2000" i="2"/>
  <c r="AO2000" i="2"/>
  <c r="AP2000" i="2"/>
  <c r="AM2001" i="2"/>
  <c r="AN2000" i="2"/>
  <c r="AQ2000" i="2"/>
  <c r="BG2000" i="2"/>
  <c r="BA1999" i="2"/>
  <c r="AZ1999" i="2"/>
  <c r="AX1999" i="2"/>
  <c r="AY1999" i="2"/>
  <c r="L2002" i="2"/>
  <c r="T2002" i="2" s="1"/>
  <c r="N2002" i="2"/>
  <c r="P2002" i="2"/>
  <c r="Q2002" i="2"/>
  <c r="Y2002" i="2" s="1"/>
  <c r="AI2002" i="2" s="1"/>
  <c r="O2002" i="2"/>
  <c r="R2002" i="2"/>
  <c r="Z2002" i="2" s="1"/>
  <c r="AJ2002" i="2" s="1"/>
  <c r="M2002" i="2"/>
  <c r="U2002" i="2" s="1"/>
  <c r="AD2001" i="2"/>
  <c r="V2001" i="2"/>
  <c r="AF2001" i="2" s="1"/>
  <c r="AE2001" i="2"/>
  <c r="X2001" i="2"/>
  <c r="AH2001" i="2" s="1"/>
  <c r="W2001" i="2"/>
  <c r="AG2001" i="2" s="1"/>
  <c r="K2003" i="2"/>
  <c r="AV2000" i="2" l="1"/>
  <c r="BH2000" i="2" s="1"/>
  <c r="AB2001" i="2"/>
  <c r="AS2001" i="2"/>
  <c r="AR2001" i="2"/>
  <c r="BB2000" i="2"/>
  <c r="BD2000" i="2"/>
  <c r="BC2000" i="2"/>
  <c r="S2003" i="2"/>
  <c r="AA2003" i="2"/>
  <c r="AK2003" i="2" s="1"/>
  <c r="AT2001" i="2"/>
  <c r="AN2001" i="2"/>
  <c r="AQ2001" i="2"/>
  <c r="AM2002" i="2"/>
  <c r="AO2001" i="2"/>
  <c r="AP2001" i="2"/>
  <c r="BG2001" i="2"/>
  <c r="AZ2000" i="2"/>
  <c r="BA2000" i="2"/>
  <c r="AY2000" i="2"/>
  <c r="AX2000" i="2"/>
  <c r="L2003" i="2"/>
  <c r="T2003" i="2" s="1"/>
  <c r="N2003" i="2"/>
  <c r="V2003" i="2" s="1"/>
  <c r="P2003" i="2"/>
  <c r="Q2003" i="2"/>
  <c r="Y2003" i="2" s="1"/>
  <c r="AI2003" i="2" s="1"/>
  <c r="O2003" i="2"/>
  <c r="R2003" i="2"/>
  <c r="Z2003" i="2" s="1"/>
  <c r="AJ2003" i="2" s="1"/>
  <c r="M2003" i="2"/>
  <c r="V2002" i="2"/>
  <c r="AF2002" i="2" s="1"/>
  <c r="AE2002" i="2"/>
  <c r="X2002" i="2"/>
  <c r="AH2002" i="2" s="1"/>
  <c r="W2002" i="2"/>
  <c r="AG2002" i="2" s="1"/>
  <c r="AD2002" i="2"/>
  <c r="K2004" i="2"/>
  <c r="AV2001" i="2" l="1"/>
  <c r="BH2001" i="2" s="1"/>
  <c r="AB2002" i="2"/>
  <c r="BD2001" i="2"/>
  <c r="BB2001" i="2"/>
  <c r="AS2002" i="2"/>
  <c r="AR2002" i="2"/>
  <c r="BC2001" i="2"/>
  <c r="S2004" i="2"/>
  <c r="AA2004" i="2"/>
  <c r="AK2004" i="2" s="1"/>
  <c r="AT2002" i="2"/>
  <c r="AM2003" i="2"/>
  <c r="AN2002" i="2"/>
  <c r="AQ2002" i="2"/>
  <c r="AO2002" i="2"/>
  <c r="AP2002" i="2"/>
  <c r="BG2002" i="2"/>
  <c r="BA2001" i="2"/>
  <c r="AZ2001" i="2"/>
  <c r="AX2001" i="2"/>
  <c r="AY2001" i="2"/>
  <c r="L2004" i="2"/>
  <c r="T2004" i="2" s="1"/>
  <c r="N2004" i="2"/>
  <c r="P2004" i="2"/>
  <c r="X2004" i="2" s="1"/>
  <c r="Q2004" i="2"/>
  <c r="Y2004" i="2" s="1"/>
  <c r="AI2004" i="2" s="1"/>
  <c r="R2004" i="2"/>
  <c r="Z2004" i="2" s="1"/>
  <c r="AJ2004" i="2" s="1"/>
  <c r="O2004" i="2"/>
  <c r="M2004" i="2"/>
  <c r="AD2003" i="2"/>
  <c r="U2003" i="2"/>
  <c r="AE2003" i="2" s="1"/>
  <c r="AF2003" i="2"/>
  <c r="X2003" i="2"/>
  <c r="AH2003" i="2" s="1"/>
  <c r="W2003" i="2"/>
  <c r="K2005" i="2"/>
  <c r="AV2002" i="2" l="1"/>
  <c r="BH2002" i="2" s="1"/>
  <c r="AB2003" i="2"/>
  <c r="AR2003" i="2"/>
  <c r="AS2003" i="2"/>
  <c r="BB2002" i="2"/>
  <c r="BD2002" i="2"/>
  <c r="BC2002" i="2"/>
  <c r="S2005" i="2"/>
  <c r="AA2005" i="2"/>
  <c r="AK2005" i="2" s="1"/>
  <c r="AZ2002" i="2"/>
  <c r="BA2002" i="2"/>
  <c r="AY2002" i="2"/>
  <c r="AX2002" i="2"/>
  <c r="AT2003" i="2"/>
  <c r="AO2003" i="2"/>
  <c r="AP2003" i="2"/>
  <c r="AM2004" i="2"/>
  <c r="AN2003" i="2"/>
  <c r="AQ2003" i="2"/>
  <c r="BG2003" i="2"/>
  <c r="L2005" i="2"/>
  <c r="T2005" i="2" s="1"/>
  <c r="N2005" i="2"/>
  <c r="V2005" i="2" s="1"/>
  <c r="P2005" i="2"/>
  <c r="Q2005" i="2"/>
  <c r="Y2005" i="2" s="1"/>
  <c r="AI2005" i="2" s="1"/>
  <c r="O2005" i="2"/>
  <c r="W2005" i="2" s="1"/>
  <c r="AG2005" i="2" s="1"/>
  <c r="R2005" i="2"/>
  <c r="Z2005" i="2" s="1"/>
  <c r="AJ2005" i="2" s="1"/>
  <c r="M2005" i="2"/>
  <c r="AD2004" i="2"/>
  <c r="W2004" i="2"/>
  <c r="AG2004" i="2" s="1"/>
  <c r="AG2003" i="2"/>
  <c r="AH2004" i="2"/>
  <c r="V2004" i="2"/>
  <c r="AF2004" i="2" s="1"/>
  <c r="U2004" i="2"/>
  <c r="AE2004" i="2" s="1"/>
  <c r="K2006" i="2"/>
  <c r="AV2003" i="2" l="1"/>
  <c r="BH2003" i="2" s="1"/>
  <c r="AB2004" i="2"/>
  <c r="AS2004" i="2"/>
  <c r="AR2004" i="2"/>
  <c r="BD2003" i="2"/>
  <c r="BC2003" i="2"/>
  <c r="BB2003" i="2"/>
  <c r="S2006" i="2"/>
  <c r="AA2006" i="2"/>
  <c r="AK2006" i="2"/>
  <c r="AZ2003" i="2"/>
  <c r="AX2003" i="2"/>
  <c r="AT2004" i="2"/>
  <c r="AM2005" i="2"/>
  <c r="AN2004" i="2"/>
  <c r="AQ2004" i="2"/>
  <c r="AO2004" i="2"/>
  <c r="AP2004" i="2"/>
  <c r="BG2004" i="2"/>
  <c r="BA2003" i="2"/>
  <c r="AY2003" i="2"/>
  <c r="L2006" i="2"/>
  <c r="T2006" i="2" s="1"/>
  <c r="N2006" i="2"/>
  <c r="P2006" i="2"/>
  <c r="Q2006" i="2"/>
  <c r="Y2006" i="2" s="1"/>
  <c r="AI2006" i="2" s="1"/>
  <c r="O2006" i="2"/>
  <c r="W2006" i="2" s="1"/>
  <c r="AG2006" i="2" s="1"/>
  <c r="R2006" i="2"/>
  <c r="Z2006" i="2" s="1"/>
  <c r="AJ2006" i="2" s="1"/>
  <c r="M2006" i="2"/>
  <c r="U2006" i="2" s="1"/>
  <c r="U2005" i="2"/>
  <c r="AE2005" i="2" s="1"/>
  <c r="AF2005" i="2"/>
  <c r="X2005" i="2"/>
  <c r="AH2005" i="2" s="1"/>
  <c r="AD2005" i="2"/>
  <c r="K2007" i="2"/>
  <c r="AV2004" i="2" l="1"/>
  <c r="BH2004" i="2" s="1"/>
  <c r="AB2005" i="2"/>
  <c r="AS2005" i="2"/>
  <c r="AR2005" i="2"/>
  <c r="BB2004" i="2"/>
  <c r="BD2004" i="2"/>
  <c r="BC2004" i="2"/>
  <c r="S2007" i="2"/>
  <c r="AA2007" i="2"/>
  <c r="AK2007" i="2"/>
  <c r="AZ2004" i="2"/>
  <c r="AY2004" i="2"/>
  <c r="AT2005" i="2"/>
  <c r="AM2006" i="2"/>
  <c r="AN2005" i="2"/>
  <c r="AQ2005" i="2"/>
  <c r="AO2005" i="2"/>
  <c r="AP2005" i="2"/>
  <c r="BG2005" i="2"/>
  <c r="BA2004" i="2"/>
  <c r="AX2004" i="2"/>
  <c r="L2007" i="2"/>
  <c r="N2007" i="2"/>
  <c r="P2007" i="2"/>
  <c r="Q2007" i="2"/>
  <c r="Y2007" i="2" s="1"/>
  <c r="AI2007" i="2" s="1"/>
  <c r="O2007" i="2"/>
  <c r="R2007" i="2"/>
  <c r="Z2007" i="2" s="1"/>
  <c r="AJ2007" i="2" s="1"/>
  <c r="M2007" i="2"/>
  <c r="U2007" i="2" s="1"/>
  <c r="V2006" i="2"/>
  <c r="AF2006" i="2" s="1"/>
  <c r="AE2006" i="2"/>
  <c r="X2006" i="2"/>
  <c r="AH2006" i="2" s="1"/>
  <c r="AD2006" i="2"/>
  <c r="K2008" i="2"/>
  <c r="BD2005" i="2" l="1"/>
  <c r="AV2005" i="2"/>
  <c r="BH2005" i="2" s="1"/>
  <c r="AB2006" i="2"/>
  <c r="BB2005" i="2"/>
  <c r="AS2006" i="2"/>
  <c r="AR2006" i="2"/>
  <c r="BC2005" i="2"/>
  <c r="S2008" i="2"/>
  <c r="AA2008" i="2"/>
  <c r="AK2008" i="2"/>
  <c r="AZ2005" i="2"/>
  <c r="AY2005" i="2"/>
  <c r="AX2005" i="2"/>
  <c r="AT2006" i="2"/>
  <c r="BD2006" i="2" s="1"/>
  <c r="AM2007" i="2"/>
  <c r="AN2006" i="2"/>
  <c r="AP2006" i="2"/>
  <c r="AQ2006" i="2"/>
  <c r="AO2006" i="2"/>
  <c r="BG2006" i="2"/>
  <c r="BA2005" i="2"/>
  <c r="L2008" i="2"/>
  <c r="T2008" i="2" s="1"/>
  <c r="N2008" i="2"/>
  <c r="P2008" i="2"/>
  <c r="Q2008" i="2"/>
  <c r="Y2008" i="2" s="1"/>
  <c r="AI2008" i="2" s="1"/>
  <c r="R2008" i="2"/>
  <c r="Z2008" i="2" s="1"/>
  <c r="AJ2008" i="2" s="1"/>
  <c r="O2008" i="2"/>
  <c r="W2008" i="2" s="1"/>
  <c r="AG2008" i="2" s="1"/>
  <c r="M2008" i="2"/>
  <c r="U2008" i="2" s="1"/>
  <c r="V2007" i="2"/>
  <c r="AF2007" i="2" s="1"/>
  <c r="T2007" i="2"/>
  <c r="AE2007" i="2"/>
  <c r="X2007" i="2"/>
  <c r="AH2007" i="2" s="1"/>
  <c r="W2007" i="2"/>
  <c r="AG2007" i="2" s="1"/>
  <c r="K2009" i="2"/>
  <c r="AZ2006" i="2" l="1"/>
  <c r="AB2007" i="2"/>
  <c r="AV2006" i="2"/>
  <c r="BH2006" i="2" s="1"/>
  <c r="BB2006" i="2"/>
  <c r="AS2007" i="2"/>
  <c r="AR2007" i="2"/>
  <c r="BC2006" i="2"/>
  <c r="AY2006" i="2"/>
  <c r="S2009" i="2"/>
  <c r="AA2009" i="2"/>
  <c r="AK2009" i="2" s="1"/>
  <c r="BA2006" i="2"/>
  <c r="AX2006" i="2"/>
  <c r="AT2007" i="2"/>
  <c r="AO2007" i="2"/>
  <c r="AP2007" i="2"/>
  <c r="AM2008" i="2"/>
  <c r="AN2007" i="2"/>
  <c r="AQ2007" i="2"/>
  <c r="BG2007" i="2"/>
  <c r="L2009" i="2"/>
  <c r="T2009" i="2" s="1"/>
  <c r="N2009" i="2"/>
  <c r="P2009" i="2"/>
  <c r="Q2009" i="2"/>
  <c r="Y2009" i="2" s="1"/>
  <c r="AI2009" i="2" s="1"/>
  <c r="O2009" i="2"/>
  <c r="W2009" i="2" s="1"/>
  <c r="AG2009" i="2" s="1"/>
  <c r="R2009" i="2"/>
  <c r="Z2009" i="2" s="1"/>
  <c r="AJ2009" i="2" s="1"/>
  <c r="M2009" i="2"/>
  <c r="AD2007" i="2"/>
  <c r="AD2008" i="2"/>
  <c r="V2008" i="2"/>
  <c r="AF2008" i="2" s="1"/>
  <c r="AE2008" i="2"/>
  <c r="X2008" i="2"/>
  <c r="AH2008" i="2" s="1"/>
  <c r="K2010" i="2"/>
  <c r="BD2007" i="2" l="1"/>
  <c r="AV2007" i="2"/>
  <c r="BH2007" i="2" s="1"/>
  <c r="AB2008" i="2"/>
  <c r="AR2008" i="2"/>
  <c r="AS2008" i="2"/>
  <c r="BB2007" i="2"/>
  <c r="BC2007" i="2"/>
  <c r="S2010" i="2"/>
  <c r="AA2010" i="2"/>
  <c r="AK2010" i="2" s="1"/>
  <c r="AZ2007" i="2"/>
  <c r="AT2008" i="2"/>
  <c r="AN2008" i="2"/>
  <c r="AQ2008" i="2"/>
  <c r="AM2009" i="2"/>
  <c r="AO2008" i="2"/>
  <c r="AP2008" i="2"/>
  <c r="BG2008" i="2"/>
  <c r="BA2007" i="2"/>
  <c r="AY2007" i="2"/>
  <c r="AX2007" i="2"/>
  <c r="L2010" i="2"/>
  <c r="N2010" i="2"/>
  <c r="P2010" i="2"/>
  <c r="Q2010" i="2"/>
  <c r="Y2010" i="2" s="1"/>
  <c r="AI2010" i="2" s="1"/>
  <c r="O2010" i="2"/>
  <c r="R2010" i="2"/>
  <c r="Z2010" i="2" s="1"/>
  <c r="AJ2010" i="2" s="1"/>
  <c r="M2010" i="2"/>
  <c r="U2010" i="2" s="1"/>
  <c r="X2009" i="2"/>
  <c r="AH2009" i="2" s="1"/>
  <c r="V2009" i="2"/>
  <c r="AF2009" i="2" s="1"/>
  <c r="U2009" i="2"/>
  <c r="AE2009" i="2" s="1"/>
  <c r="AD2009" i="2"/>
  <c r="K2011" i="2"/>
  <c r="AV2008" i="2" l="1"/>
  <c r="BH2008" i="2" s="1"/>
  <c r="AB2009" i="2"/>
  <c r="AS2009" i="2"/>
  <c r="AR2009" i="2"/>
  <c r="BD2008" i="2"/>
  <c r="BC2008" i="2"/>
  <c r="BB2008" i="2"/>
  <c r="S2011" i="2"/>
  <c r="AA2011" i="2"/>
  <c r="AK2011" i="2" s="1"/>
  <c r="AT2009" i="2"/>
  <c r="AQ2009" i="2"/>
  <c r="AM2010" i="2"/>
  <c r="AO2009" i="2"/>
  <c r="AP2009" i="2"/>
  <c r="AN2009" i="2"/>
  <c r="BG2009" i="2"/>
  <c r="BA2008" i="2"/>
  <c r="AZ2008" i="2"/>
  <c r="AX2008" i="2"/>
  <c r="AY2008" i="2"/>
  <c r="L2011" i="2"/>
  <c r="T2011" i="2" s="1"/>
  <c r="N2011" i="2"/>
  <c r="P2011" i="2"/>
  <c r="Q2011" i="2"/>
  <c r="Y2011" i="2" s="1"/>
  <c r="AI2011" i="2" s="1"/>
  <c r="O2011" i="2"/>
  <c r="W2011" i="2" s="1"/>
  <c r="AG2011" i="2" s="1"/>
  <c r="R2011" i="2"/>
  <c r="Z2011" i="2" s="1"/>
  <c r="AJ2011" i="2" s="1"/>
  <c r="M2011" i="2"/>
  <c r="U2011" i="2" s="1"/>
  <c r="V2010" i="2"/>
  <c r="AF2010" i="2" s="1"/>
  <c r="T2010" i="2"/>
  <c r="AE2010" i="2"/>
  <c r="X2010" i="2"/>
  <c r="AH2010" i="2" s="1"/>
  <c r="W2010" i="2"/>
  <c r="AG2010" i="2" s="1"/>
  <c r="K2012" i="2"/>
  <c r="AB2010" i="2" l="1"/>
  <c r="AV2009" i="2"/>
  <c r="BH2009" i="2" s="1"/>
  <c r="AS2010" i="2"/>
  <c r="AR2010" i="2"/>
  <c r="BD2009" i="2"/>
  <c r="BB2009" i="2"/>
  <c r="BC2009" i="2"/>
  <c r="S2012" i="2"/>
  <c r="AA2012" i="2"/>
  <c r="AK2012" i="2" s="1"/>
  <c r="BA2009" i="2"/>
  <c r="AT2010" i="2"/>
  <c r="AQ2010" i="2"/>
  <c r="AO2010" i="2"/>
  <c r="AP2010" i="2"/>
  <c r="AM2011" i="2"/>
  <c r="AN2010" i="2"/>
  <c r="BG2010" i="2"/>
  <c r="AX2009" i="2"/>
  <c r="AZ2009" i="2"/>
  <c r="AY2009" i="2"/>
  <c r="L2012" i="2"/>
  <c r="T2012" i="2" s="1"/>
  <c r="N2012" i="2"/>
  <c r="V2012" i="2" s="1"/>
  <c r="P2012" i="2"/>
  <c r="Q2012" i="2"/>
  <c r="Y2012" i="2" s="1"/>
  <c r="AI2012" i="2" s="1"/>
  <c r="R2012" i="2"/>
  <c r="Z2012" i="2" s="1"/>
  <c r="AJ2012" i="2" s="1"/>
  <c r="O2012" i="2"/>
  <c r="W2012" i="2" s="1"/>
  <c r="AG2012" i="2" s="1"/>
  <c r="M2012" i="2"/>
  <c r="AD2010" i="2"/>
  <c r="V2011" i="2"/>
  <c r="AF2011" i="2" s="1"/>
  <c r="AE2011" i="2"/>
  <c r="X2011" i="2"/>
  <c r="AH2011" i="2" s="1"/>
  <c r="AD2011" i="2"/>
  <c r="K2013" i="2"/>
  <c r="BD2010" i="2" l="1"/>
  <c r="AV2010" i="2"/>
  <c r="BH2010" i="2" s="1"/>
  <c r="AB2011" i="2"/>
  <c r="BB2010" i="2"/>
  <c r="AR2011" i="2"/>
  <c r="AS2011" i="2"/>
  <c r="BC2010" i="2"/>
  <c r="S2013" i="2"/>
  <c r="AA2013" i="2"/>
  <c r="AK2013" i="2" s="1"/>
  <c r="AY2010" i="2"/>
  <c r="BA2010" i="2"/>
  <c r="AZ2010" i="2"/>
  <c r="AX2010" i="2"/>
  <c r="AT2011" i="2"/>
  <c r="AO2011" i="2"/>
  <c r="AP2011" i="2"/>
  <c r="AM2012" i="2"/>
  <c r="AN2011" i="2"/>
  <c r="AQ2011" i="2"/>
  <c r="BG2011" i="2"/>
  <c r="L2013" i="2"/>
  <c r="T2013" i="2" s="1"/>
  <c r="N2013" i="2"/>
  <c r="P2013" i="2"/>
  <c r="X2013" i="2" s="1"/>
  <c r="AH2013" i="2" s="1"/>
  <c r="Q2013" i="2"/>
  <c r="Y2013" i="2" s="1"/>
  <c r="AI2013" i="2" s="1"/>
  <c r="O2013" i="2"/>
  <c r="W2013" i="2" s="1"/>
  <c r="AG2013" i="2" s="1"/>
  <c r="R2013" i="2"/>
  <c r="Z2013" i="2" s="1"/>
  <c r="AJ2013" i="2" s="1"/>
  <c r="M2013" i="2"/>
  <c r="U2013" i="2" s="1"/>
  <c r="U2012" i="2"/>
  <c r="AE2012" i="2" s="1"/>
  <c r="AF2012" i="2"/>
  <c r="X2012" i="2"/>
  <c r="AH2012" i="2" s="1"/>
  <c r="AD2012" i="2"/>
  <c r="K2014" i="2"/>
  <c r="AV2011" i="2" l="1"/>
  <c r="BH2011" i="2" s="1"/>
  <c r="AB2012" i="2"/>
  <c r="AS2012" i="2"/>
  <c r="AR2012" i="2"/>
  <c r="BC2011" i="2"/>
  <c r="BB2011" i="2"/>
  <c r="BD2011" i="2"/>
  <c r="S2014" i="2"/>
  <c r="AA2014" i="2"/>
  <c r="AK2014" i="2" s="1"/>
  <c r="AZ2011" i="2"/>
  <c r="AT2012" i="2"/>
  <c r="AN2012" i="2"/>
  <c r="AM2013" i="2"/>
  <c r="AQ2012" i="2"/>
  <c r="AO2012" i="2"/>
  <c r="AP2012" i="2"/>
  <c r="BG2012" i="2"/>
  <c r="BA2011" i="2"/>
  <c r="AY2011" i="2"/>
  <c r="AX2011" i="2"/>
  <c r="L2014" i="2"/>
  <c r="T2014" i="2" s="1"/>
  <c r="N2014" i="2"/>
  <c r="V2014" i="2" s="1"/>
  <c r="P2014" i="2"/>
  <c r="Q2014" i="2"/>
  <c r="Y2014" i="2" s="1"/>
  <c r="AI2014" i="2" s="1"/>
  <c r="O2014" i="2"/>
  <c r="R2014" i="2"/>
  <c r="Z2014" i="2" s="1"/>
  <c r="AJ2014" i="2" s="1"/>
  <c r="M2014" i="2"/>
  <c r="AD2013" i="2"/>
  <c r="V2013" i="2"/>
  <c r="AF2013" i="2" s="1"/>
  <c r="AE2013" i="2"/>
  <c r="K2015" i="2"/>
  <c r="AV2012" i="2" l="1"/>
  <c r="BH2012" i="2" s="1"/>
  <c r="AB2013" i="2"/>
  <c r="AS2013" i="2"/>
  <c r="AR2013" i="2"/>
  <c r="BD2012" i="2"/>
  <c r="BB2012" i="2"/>
  <c r="BC2012" i="2"/>
  <c r="S2015" i="2"/>
  <c r="AA2015" i="2"/>
  <c r="AK2015" i="2" s="1"/>
  <c r="BA2012" i="2"/>
  <c r="AT2013" i="2"/>
  <c r="AN2013" i="2"/>
  <c r="AM2014" i="2"/>
  <c r="AQ2013" i="2"/>
  <c r="AO2013" i="2"/>
  <c r="AP2013" i="2"/>
  <c r="BG2013" i="2"/>
  <c r="AZ2012" i="2"/>
  <c r="AX2012" i="2"/>
  <c r="AY2012" i="2"/>
  <c r="L2015" i="2"/>
  <c r="T2015" i="2" s="1"/>
  <c r="N2015" i="2"/>
  <c r="V2015" i="2" s="1"/>
  <c r="AF2015" i="2" s="1"/>
  <c r="P2015" i="2"/>
  <c r="X2015" i="2" s="1"/>
  <c r="Q2015" i="2"/>
  <c r="Y2015" i="2" s="1"/>
  <c r="AI2015" i="2" s="1"/>
  <c r="O2015" i="2"/>
  <c r="R2015" i="2"/>
  <c r="Z2015" i="2" s="1"/>
  <c r="AJ2015" i="2" s="1"/>
  <c r="M2015" i="2"/>
  <c r="AD2014" i="2"/>
  <c r="U2014" i="2"/>
  <c r="AE2014" i="2" s="1"/>
  <c r="AF2014" i="2"/>
  <c r="X2014" i="2"/>
  <c r="AH2014" i="2" s="1"/>
  <c r="W2014" i="2"/>
  <c r="AG2014" i="2" s="1"/>
  <c r="K2016" i="2"/>
  <c r="AV2013" i="2" l="1"/>
  <c r="BH2013" i="2" s="1"/>
  <c r="AB2014" i="2"/>
  <c r="AS2014" i="2"/>
  <c r="AR2014" i="2"/>
  <c r="BD2013" i="2"/>
  <c r="BB2013" i="2"/>
  <c r="BC2013" i="2"/>
  <c r="S2016" i="2"/>
  <c r="AA2016" i="2"/>
  <c r="AK2016" i="2" s="1"/>
  <c r="AZ2013" i="2"/>
  <c r="AT2014" i="2"/>
  <c r="AN2014" i="2"/>
  <c r="AQ2014" i="2"/>
  <c r="AO2014" i="2"/>
  <c r="AP2014" i="2"/>
  <c r="AM2015" i="2"/>
  <c r="BG2014" i="2"/>
  <c r="AX2013" i="2"/>
  <c r="AY2013" i="2"/>
  <c r="BA2013" i="2"/>
  <c r="L2016" i="2"/>
  <c r="T2016" i="2" s="1"/>
  <c r="N2016" i="2"/>
  <c r="P2016" i="2"/>
  <c r="X2016" i="2" s="1"/>
  <c r="AH2016" i="2" s="1"/>
  <c r="Q2016" i="2"/>
  <c r="Y2016" i="2" s="1"/>
  <c r="AI2016" i="2" s="1"/>
  <c r="R2016" i="2"/>
  <c r="Z2016" i="2" s="1"/>
  <c r="AJ2016" i="2" s="1"/>
  <c r="O2016" i="2"/>
  <c r="M2016" i="2"/>
  <c r="U2016" i="2" s="1"/>
  <c r="AD2015" i="2"/>
  <c r="W2015" i="2"/>
  <c r="AG2015" i="2" s="1"/>
  <c r="AH2015" i="2"/>
  <c r="U2015" i="2"/>
  <c r="AE2015" i="2" s="1"/>
  <c r="K2017" i="2"/>
  <c r="BD2014" i="2" l="1"/>
  <c r="AV2014" i="2"/>
  <c r="BH2014" i="2" s="1"/>
  <c r="AB2015" i="2"/>
  <c r="AS2015" i="2"/>
  <c r="AR2015" i="2"/>
  <c r="BB2014" i="2"/>
  <c r="BC2014" i="2"/>
  <c r="S2017" i="2"/>
  <c r="AA2017" i="2"/>
  <c r="AK2017" i="2" s="1"/>
  <c r="BA2014" i="2"/>
  <c r="AT2015" i="2"/>
  <c r="AO2015" i="2"/>
  <c r="AP2015" i="2"/>
  <c r="AM2016" i="2"/>
  <c r="AN2015" i="2"/>
  <c r="AQ2015" i="2"/>
  <c r="BG2015" i="2"/>
  <c r="AX2014" i="2"/>
  <c r="AZ2014" i="2"/>
  <c r="AY2014" i="2"/>
  <c r="L2017" i="2"/>
  <c r="T2017" i="2" s="1"/>
  <c r="N2017" i="2"/>
  <c r="P2017" i="2"/>
  <c r="X2017" i="2" s="1"/>
  <c r="Q2017" i="2"/>
  <c r="Y2017" i="2" s="1"/>
  <c r="AI2017" i="2" s="1"/>
  <c r="O2017" i="2"/>
  <c r="W2017" i="2" s="1"/>
  <c r="AG2017" i="2" s="1"/>
  <c r="R2017" i="2"/>
  <c r="Z2017" i="2" s="1"/>
  <c r="AJ2017" i="2" s="1"/>
  <c r="M2017" i="2"/>
  <c r="V2016" i="2"/>
  <c r="AF2016" i="2" s="1"/>
  <c r="AE2016" i="2"/>
  <c r="W2016" i="2"/>
  <c r="AG2016" i="2" s="1"/>
  <c r="AD2016" i="2"/>
  <c r="K2018" i="2"/>
  <c r="AV2015" i="2" l="1"/>
  <c r="BH2015" i="2" s="1"/>
  <c r="AB2016" i="2"/>
  <c r="BD2015" i="2"/>
  <c r="BB2015" i="2"/>
  <c r="AR2016" i="2"/>
  <c r="AS2016" i="2"/>
  <c r="BC2015" i="2"/>
  <c r="S2018" i="2"/>
  <c r="AA2018" i="2"/>
  <c r="AK2018" i="2" s="1"/>
  <c r="AZ2015" i="2"/>
  <c r="BA2015" i="2"/>
  <c r="AY2015" i="2"/>
  <c r="AX2015" i="2"/>
  <c r="AT2016" i="2"/>
  <c r="AN2016" i="2"/>
  <c r="AQ2016" i="2"/>
  <c r="AO2016" i="2"/>
  <c r="AP2016" i="2"/>
  <c r="AM2017" i="2"/>
  <c r="BG2016" i="2"/>
  <c r="L2018" i="2"/>
  <c r="N2018" i="2"/>
  <c r="P2018" i="2"/>
  <c r="X2018" i="2" s="1"/>
  <c r="Q2018" i="2"/>
  <c r="Y2018" i="2" s="1"/>
  <c r="AI2018" i="2" s="1"/>
  <c r="O2018" i="2"/>
  <c r="R2018" i="2"/>
  <c r="Z2018" i="2" s="1"/>
  <c r="AJ2018" i="2" s="1"/>
  <c r="M2018" i="2"/>
  <c r="AH2017" i="2"/>
  <c r="V2017" i="2"/>
  <c r="AF2017" i="2" s="1"/>
  <c r="U2017" i="2"/>
  <c r="AE2017" i="2" s="1"/>
  <c r="AD2017" i="2"/>
  <c r="K2019" i="2"/>
  <c r="BD2016" i="2" l="1"/>
  <c r="BC2016" i="2"/>
  <c r="AV2016" i="2"/>
  <c r="BH2016" i="2" s="1"/>
  <c r="AB2017" i="2"/>
  <c r="BB2016" i="2"/>
  <c r="AR2017" i="2"/>
  <c r="AS2017" i="2"/>
  <c r="S2019" i="2"/>
  <c r="AA2019" i="2" s="1"/>
  <c r="AK2019" i="2" s="1"/>
  <c r="BA2016" i="2"/>
  <c r="AZ2016" i="2"/>
  <c r="AY2016" i="2"/>
  <c r="AT2017" i="2"/>
  <c r="AN2017" i="2"/>
  <c r="AQ2017" i="2"/>
  <c r="AO2017" i="2"/>
  <c r="AP2017" i="2"/>
  <c r="AM2018" i="2"/>
  <c r="BG2017" i="2"/>
  <c r="AX2016" i="2"/>
  <c r="L2019" i="2"/>
  <c r="T2019" i="2" s="1"/>
  <c r="N2019" i="2"/>
  <c r="P2019" i="2"/>
  <c r="X2019" i="2" s="1"/>
  <c r="AH2019" i="2" s="1"/>
  <c r="Q2019" i="2"/>
  <c r="Y2019" i="2" s="1"/>
  <c r="AI2019" i="2" s="1"/>
  <c r="O2019" i="2"/>
  <c r="W2019" i="2" s="1"/>
  <c r="AG2019" i="2" s="1"/>
  <c r="R2019" i="2"/>
  <c r="Z2019" i="2" s="1"/>
  <c r="AJ2019" i="2" s="1"/>
  <c r="M2019" i="2"/>
  <c r="W2018" i="2"/>
  <c r="AG2018" i="2" s="1"/>
  <c r="AH2018" i="2"/>
  <c r="V2018" i="2"/>
  <c r="AF2018" i="2" s="1"/>
  <c r="T2018" i="2"/>
  <c r="U2018" i="2"/>
  <c r="AE2018" i="2" s="1"/>
  <c r="K2020" i="2"/>
  <c r="BD2017" i="2" l="1"/>
  <c r="BC2017" i="2"/>
  <c r="AV2017" i="2"/>
  <c r="BH2017" i="2" s="1"/>
  <c r="AB2018" i="2"/>
  <c r="AR2018" i="2"/>
  <c r="AS2018" i="2"/>
  <c r="BB2017" i="2"/>
  <c r="S2020" i="2"/>
  <c r="AA2020" i="2"/>
  <c r="AK2020" i="2" s="1"/>
  <c r="AT2018" i="2"/>
  <c r="AN2018" i="2"/>
  <c r="AQ2018" i="2"/>
  <c r="AO2018" i="2"/>
  <c r="AP2018" i="2"/>
  <c r="AM2019" i="2"/>
  <c r="BG2018" i="2"/>
  <c r="AX2017" i="2"/>
  <c r="AZ2017" i="2"/>
  <c r="AY2017" i="2"/>
  <c r="BA2017" i="2"/>
  <c r="L2020" i="2"/>
  <c r="T2020" i="2" s="1"/>
  <c r="N2020" i="2"/>
  <c r="V2020" i="2" s="1"/>
  <c r="AF2020" i="2" s="1"/>
  <c r="P2020" i="2"/>
  <c r="Q2020" i="2"/>
  <c r="Y2020" i="2" s="1"/>
  <c r="AI2020" i="2" s="1"/>
  <c r="R2020" i="2"/>
  <c r="Z2020" i="2" s="1"/>
  <c r="AJ2020" i="2" s="1"/>
  <c r="O2020" i="2"/>
  <c r="W2020" i="2" s="1"/>
  <c r="M2020" i="2"/>
  <c r="AD2018" i="2"/>
  <c r="V2019" i="2"/>
  <c r="U2019" i="2"/>
  <c r="AE2019" i="2" s="1"/>
  <c r="AD2019" i="2"/>
  <c r="K2021" i="2"/>
  <c r="AV2018" i="2" l="1"/>
  <c r="BH2018" i="2" s="1"/>
  <c r="AB2019" i="2"/>
  <c r="BC2018" i="2"/>
  <c r="AS2019" i="2"/>
  <c r="AR2019" i="2"/>
  <c r="BD2018" i="2"/>
  <c r="BB2018" i="2"/>
  <c r="S2021" i="2"/>
  <c r="AA2021" i="2"/>
  <c r="AK2021" i="2" s="1"/>
  <c r="AY2018" i="2"/>
  <c r="BA2018" i="2"/>
  <c r="AT2019" i="2"/>
  <c r="BD2019" i="2" s="1"/>
  <c r="AN2019" i="2"/>
  <c r="AM2020" i="2"/>
  <c r="AQ2019" i="2"/>
  <c r="AO2019" i="2"/>
  <c r="AP2019" i="2"/>
  <c r="BG2019" i="2"/>
  <c r="AX2018" i="2"/>
  <c r="AZ2018" i="2"/>
  <c r="L2021" i="2"/>
  <c r="T2021" i="2" s="1"/>
  <c r="N2021" i="2"/>
  <c r="V2021" i="2" s="1"/>
  <c r="AF2021" i="2" s="1"/>
  <c r="P2021" i="2"/>
  <c r="Q2021" i="2"/>
  <c r="Y2021" i="2" s="1"/>
  <c r="AI2021" i="2" s="1"/>
  <c r="O2021" i="2"/>
  <c r="R2021" i="2"/>
  <c r="Z2021" i="2" s="1"/>
  <c r="AJ2021" i="2" s="1"/>
  <c r="M2021" i="2"/>
  <c r="AD2020" i="2"/>
  <c r="AF2019" i="2"/>
  <c r="X2020" i="2"/>
  <c r="AH2020" i="2" s="1"/>
  <c r="AG2020" i="2"/>
  <c r="U2020" i="2"/>
  <c r="AE2020" i="2" s="1"/>
  <c r="K2022" i="2"/>
  <c r="AB2020" i="2" l="1"/>
  <c r="AV2019" i="2"/>
  <c r="BH2019" i="2" s="1"/>
  <c r="BC2019" i="2"/>
  <c r="BB2019" i="2"/>
  <c r="AS2020" i="2"/>
  <c r="AR2020" i="2"/>
  <c r="S2022" i="2"/>
  <c r="AA2022" i="2"/>
  <c r="AK2022" i="2" s="1"/>
  <c r="BA2019" i="2"/>
  <c r="AT2020" i="2"/>
  <c r="AO2020" i="2"/>
  <c r="AP2020" i="2"/>
  <c r="AM2021" i="2"/>
  <c r="AQ2020" i="2"/>
  <c r="AN2020" i="2"/>
  <c r="BG2020" i="2"/>
  <c r="AZ2019" i="2"/>
  <c r="AX2019" i="2"/>
  <c r="AY2019" i="2"/>
  <c r="L2022" i="2"/>
  <c r="T2022" i="2" s="1"/>
  <c r="N2022" i="2"/>
  <c r="V2022" i="2" s="1"/>
  <c r="P2022" i="2"/>
  <c r="Q2022" i="2"/>
  <c r="Y2022" i="2" s="1"/>
  <c r="AI2022" i="2" s="1"/>
  <c r="O2022" i="2"/>
  <c r="W2022" i="2" s="1"/>
  <c r="AG2022" i="2" s="1"/>
  <c r="R2022" i="2"/>
  <c r="Z2022" i="2" s="1"/>
  <c r="AJ2022" i="2" s="1"/>
  <c r="M2022" i="2"/>
  <c r="AD2021" i="2"/>
  <c r="U2021" i="2"/>
  <c r="AE2021" i="2" s="1"/>
  <c r="X2021" i="2"/>
  <c r="AH2021" i="2" s="1"/>
  <c r="W2021" i="2"/>
  <c r="AG2021" i="2" s="1"/>
  <c r="K2023" i="2"/>
  <c r="AV2020" i="2" l="1"/>
  <c r="BH2020" i="2" s="1"/>
  <c r="AB2021" i="2"/>
  <c r="AR2021" i="2"/>
  <c r="AS2021" i="2"/>
  <c r="BB2020" i="2"/>
  <c r="BD2020" i="2"/>
  <c r="BC2020" i="2"/>
  <c r="S2023" i="2"/>
  <c r="AA2023" i="2"/>
  <c r="AK2023" i="2" s="1"/>
  <c r="AY2020" i="2"/>
  <c r="BA2020" i="2"/>
  <c r="AX2020" i="2"/>
  <c r="AT2021" i="2"/>
  <c r="AO2021" i="2"/>
  <c r="AP2021" i="2"/>
  <c r="AM2022" i="2"/>
  <c r="AN2021" i="2"/>
  <c r="AQ2021" i="2"/>
  <c r="BG2021" i="2"/>
  <c r="AZ2020" i="2"/>
  <c r="L2023" i="2"/>
  <c r="T2023" i="2" s="1"/>
  <c r="N2023" i="2"/>
  <c r="P2023" i="2"/>
  <c r="Q2023" i="2"/>
  <c r="Y2023" i="2" s="1"/>
  <c r="AI2023" i="2" s="1"/>
  <c r="O2023" i="2"/>
  <c r="W2023" i="2" s="1"/>
  <c r="AG2023" i="2" s="1"/>
  <c r="R2023" i="2"/>
  <c r="Z2023" i="2" s="1"/>
  <c r="AJ2023" i="2" s="1"/>
  <c r="M2023" i="2"/>
  <c r="U2023" i="2" s="1"/>
  <c r="U2022" i="2"/>
  <c r="AE2022" i="2" s="1"/>
  <c r="AF2022" i="2"/>
  <c r="X2022" i="2"/>
  <c r="AH2022" i="2" s="1"/>
  <c r="AD2022" i="2"/>
  <c r="K2024" i="2"/>
  <c r="AB2022" i="2" l="1"/>
  <c r="AV2021" i="2"/>
  <c r="BH2021" i="2" s="1"/>
  <c r="AS2022" i="2"/>
  <c r="AR2022" i="2"/>
  <c r="BC2021" i="2"/>
  <c r="BD2021" i="2"/>
  <c r="BB2021" i="2"/>
  <c r="S2024" i="2"/>
  <c r="AA2024" i="2"/>
  <c r="AK2024" i="2" s="1"/>
  <c r="BA2021" i="2"/>
  <c r="AZ2021" i="2"/>
  <c r="AT2022" i="2"/>
  <c r="BD2022" i="2" s="1"/>
  <c r="AM2023" i="2"/>
  <c r="AN2022" i="2"/>
  <c r="AQ2022" i="2"/>
  <c r="AO2022" i="2"/>
  <c r="AP2022" i="2"/>
  <c r="BG2022" i="2"/>
  <c r="AY2021" i="2"/>
  <c r="AX2021" i="2"/>
  <c r="L2024" i="2"/>
  <c r="N2024" i="2"/>
  <c r="P2024" i="2"/>
  <c r="Q2024" i="2"/>
  <c r="Y2024" i="2" s="1"/>
  <c r="AI2024" i="2" s="1"/>
  <c r="R2024" i="2"/>
  <c r="Z2024" i="2" s="1"/>
  <c r="AJ2024" i="2" s="1"/>
  <c r="O2024" i="2"/>
  <c r="M2024" i="2"/>
  <c r="U2024" i="2" s="1"/>
  <c r="V2023" i="2"/>
  <c r="AF2023" i="2" s="1"/>
  <c r="AE2023" i="2"/>
  <c r="X2023" i="2"/>
  <c r="AH2023" i="2" s="1"/>
  <c r="AD2023" i="2"/>
  <c r="K2025" i="2"/>
  <c r="AV2022" i="2" l="1"/>
  <c r="BH2022" i="2" s="1"/>
  <c r="AB2023" i="2"/>
  <c r="AS2023" i="2"/>
  <c r="AR2023" i="2"/>
  <c r="BB2022" i="2"/>
  <c r="BC2022" i="2"/>
  <c r="S2025" i="2"/>
  <c r="AA2025" i="2"/>
  <c r="AK2025" i="2" s="1"/>
  <c r="AZ2022" i="2"/>
  <c r="AY2022" i="2"/>
  <c r="BA2022" i="2"/>
  <c r="AX2022" i="2"/>
  <c r="AT2023" i="2"/>
  <c r="AQ2023" i="2"/>
  <c r="AO2023" i="2"/>
  <c r="AP2023" i="2"/>
  <c r="AM2024" i="2"/>
  <c r="AN2023" i="2"/>
  <c r="BG2023" i="2"/>
  <c r="L2025" i="2"/>
  <c r="N2025" i="2"/>
  <c r="P2025" i="2"/>
  <c r="Q2025" i="2"/>
  <c r="Y2025" i="2" s="1"/>
  <c r="AI2025" i="2" s="1"/>
  <c r="O2025" i="2"/>
  <c r="R2025" i="2"/>
  <c r="Z2025" i="2" s="1"/>
  <c r="AJ2025" i="2" s="1"/>
  <c r="M2025" i="2"/>
  <c r="U2025" i="2" s="1"/>
  <c r="V2024" i="2"/>
  <c r="AF2024" i="2" s="1"/>
  <c r="T2024" i="2"/>
  <c r="AE2024" i="2"/>
  <c r="X2024" i="2"/>
  <c r="AH2024" i="2" s="1"/>
  <c r="W2024" i="2"/>
  <c r="AG2024" i="2" s="1"/>
  <c r="K2026" i="2"/>
  <c r="AB2024" i="2" l="1"/>
  <c r="AV2023" i="2"/>
  <c r="BH2023" i="2" s="1"/>
  <c r="AR2024" i="2"/>
  <c r="AS2024" i="2"/>
  <c r="BB2023" i="2"/>
  <c r="BD2023" i="2"/>
  <c r="BC2023" i="2"/>
  <c r="S2026" i="2"/>
  <c r="AA2026" i="2"/>
  <c r="AK2026" i="2" s="1"/>
  <c r="AT2024" i="2"/>
  <c r="AN2024" i="2"/>
  <c r="AQ2024" i="2"/>
  <c r="AM2025" i="2"/>
  <c r="AO2024" i="2"/>
  <c r="AP2024" i="2"/>
  <c r="BG2024" i="2"/>
  <c r="AZ2023" i="2"/>
  <c r="AY2023" i="2"/>
  <c r="AX2023" i="2"/>
  <c r="BA2023" i="2"/>
  <c r="L2026" i="2"/>
  <c r="T2026" i="2" s="1"/>
  <c r="N2026" i="2"/>
  <c r="P2026" i="2"/>
  <c r="Q2026" i="2"/>
  <c r="Y2026" i="2" s="1"/>
  <c r="AI2026" i="2" s="1"/>
  <c r="O2026" i="2"/>
  <c r="W2026" i="2" s="1"/>
  <c r="AG2026" i="2" s="1"/>
  <c r="R2026" i="2"/>
  <c r="Z2026" i="2" s="1"/>
  <c r="AJ2026" i="2" s="1"/>
  <c r="M2026" i="2"/>
  <c r="U2026" i="2" s="1"/>
  <c r="AD2024" i="2"/>
  <c r="V2025" i="2"/>
  <c r="AF2025" i="2" s="1"/>
  <c r="T2025" i="2"/>
  <c r="AE2025" i="2"/>
  <c r="X2025" i="2"/>
  <c r="AH2025" i="2" s="1"/>
  <c r="W2025" i="2"/>
  <c r="AG2025" i="2" s="1"/>
  <c r="K2027" i="2"/>
  <c r="AB2025" i="2" l="1"/>
  <c r="AV2024" i="2"/>
  <c r="BH2024" i="2" s="1"/>
  <c r="AS2025" i="2"/>
  <c r="AR2025" i="2"/>
  <c r="BD2024" i="2"/>
  <c r="BC2024" i="2"/>
  <c r="BB2024" i="2"/>
  <c r="S2027" i="2"/>
  <c r="AA2027" i="2"/>
  <c r="AK2027" i="2" s="1"/>
  <c r="AT2025" i="2"/>
  <c r="AQ2025" i="2"/>
  <c r="AO2025" i="2"/>
  <c r="AM2026" i="2"/>
  <c r="AP2025" i="2"/>
  <c r="AN2025" i="2"/>
  <c r="BG2025" i="2"/>
  <c r="BA2024" i="2"/>
  <c r="AZ2024" i="2"/>
  <c r="AX2024" i="2"/>
  <c r="AY2024" i="2"/>
  <c r="L2027" i="2"/>
  <c r="T2027" i="2" s="1"/>
  <c r="N2027" i="2"/>
  <c r="V2027" i="2" s="1"/>
  <c r="P2027" i="2"/>
  <c r="Q2027" i="2"/>
  <c r="Y2027" i="2" s="1"/>
  <c r="AI2027" i="2" s="1"/>
  <c r="O2027" i="2"/>
  <c r="R2027" i="2"/>
  <c r="Z2027" i="2" s="1"/>
  <c r="AJ2027" i="2" s="1"/>
  <c r="M2027" i="2"/>
  <c r="AD2025" i="2"/>
  <c r="V2026" i="2"/>
  <c r="AF2026" i="2" s="1"/>
  <c r="AE2026" i="2"/>
  <c r="X2026" i="2"/>
  <c r="AH2026" i="2" s="1"/>
  <c r="AD2026" i="2"/>
  <c r="K2028" i="2"/>
  <c r="AV2025" i="2" l="1"/>
  <c r="BH2025" i="2" s="1"/>
  <c r="AB2026" i="2"/>
  <c r="AS2026" i="2"/>
  <c r="AR2026" i="2"/>
  <c r="BD2025" i="2"/>
  <c r="BB2025" i="2"/>
  <c r="BC2025" i="2"/>
  <c r="S2028" i="2"/>
  <c r="AA2028" i="2"/>
  <c r="AK2028" i="2" s="1"/>
  <c r="AT2026" i="2"/>
  <c r="AQ2026" i="2"/>
  <c r="AM2027" i="2"/>
  <c r="AO2026" i="2"/>
  <c r="AP2026" i="2"/>
  <c r="AN2026" i="2"/>
  <c r="BG2026" i="2"/>
  <c r="AY2025" i="2"/>
  <c r="AX2025" i="2"/>
  <c r="BA2025" i="2"/>
  <c r="AZ2025" i="2"/>
  <c r="L2028" i="2"/>
  <c r="T2028" i="2" s="1"/>
  <c r="N2028" i="2"/>
  <c r="P2028" i="2"/>
  <c r="Q2028" i="2"/>
  <c r="Y2028" i="2" s="1"/>
  <c r="AI2028" i="2" s="1"/>
  <c r="R2028" i="2"/>
  <c r="Z2028" i="2" s="1"/>
  <c r="AJ2028" i="2" s="1"/>
  <c r="O2028" i="2"/>
  <c r="W2028" i="2" s="1"/>
  <c r="AG2028" i="2" s="1"/>
  <c r="M2028" i="2"/>
  <c r="U2027" i="2"/>
  <c r="AE2027" i="2" s="1"/>
  <c r="AD2027" i="2"/>
  <c r="AF2027" i="2"/>
  <c r="X2027" i="2"/>
  <c r="AH2027" i="2" s="1"/>
  <c r="W2027" i="2"/>
  <c r="AG2027" i="2" s="1"/>
  <c r="K2029" i="2"/>
  <c r="AV2026" i="2" l="1"/>
  <c r="BH2026" i="2" s="1"/>
  <c r="AB2027" i="2"/>
  <c r="BD2026" i="2"/>
  <c r="BB2026" i="2"/>
  <c r="AS2027" i="2"/>
  <c r="AR2027" i="2"/>
  <c r="BC2026" i="2"/>
  <c r="S2029" i="2"/>
  <c r="AA2029" i="2"/>
  <c r="AK2029" i="2" s="1"/>
  <c r="AY2026" i="2"/>
  <c r="AT2027" i="2"/>
  <c r="AO2027" i="2"/>
  <c r="AP2027" i="2"/>
  <c r="AM2028" i="2"/>
  <c r="AN2027" i="2"/>
  <c r="AQ2027" i="2"/>
  <c r="BG2027" i="2"/>
  <c r="AX2026" i="2"/>
  <c r="BA2026" i="2"/>
  <c r="AZ2026" i="2"/>
  <c r="L2029" i="2"/>
  <c r="T2029" i="2" s="1"/>
  <c r="N2029" i="2"/>
  <c r="P2029" i="2"/>
  <c r="Q2029" i="2"/>
  <c r="Y2029" i="2" s="1"/>
  <c r="AI2029" i="2" s="1"/>
  <c r="O2029" i="2"/>
  <c r="W2029" i="2" s="1"/>
  <c r="AG2029" i="2" s="1"/>
  <c r="R2029" i="2"/>
  <c r="Z2029" i="2" s="1"/>
  <c r="AJ2029" i="2" s="1"/>
  <c r="M2029" i="2"/>
  <c r="U2029" i="2" s="1"/>
  <c r="X2028" i="2"/>
  <c r="AH2028" i="2" s="1"/>
  <c r="V2028" i="2"/>
  <c r="AF2028" i="2" s="1"/>
  <c r="U2028" i="2"/>
  <c r="AE2028" i="2" s="1"/>
  <c r="AD2028" i="2"/>
  <c r="K2030" i="2"/>
  <c r="BD2027" i="2" l="1"/>
  <c r="BC2027" i="2"/>
  <c r="AV2027" i="2"/>
  <c r="BH2027" i="2" s="1"/>
  <c r="AB2028" i="2"/>
  <c r="BB2027" i="2"/>
  <c r="AS2028" i="2"/>
  <c r="AR2028" i="2"/>
  <c r="S2030" i="2"/>
  <c r="AA2030" i="2" s="1"/>
  <c r="AK2030" i="2" s="1"/>
  <c r="AT2028" i="2"/>
  <c r="AM2029" i="2"/>
  <c r="AN2028" i="2"/>
  <c r="AQ2028" i="2"/>
  <c r="AO2028" i="2"/>
  <c r="AP2028" i="2"/>
  <c r="BG2028" i="2"/>
  <c r="AZ2027" i="2"/>
  <c r="BA2027" i="2"/>
  <c r="AY2027" i="2"/>
  <c r="AX2027" i="2"/>
  <c r="L2030" i="2"/>
  <c r="N2030" i="2"/>
  <c r="P2030" i="2"/>
  <c r="Q2030" i="2"/>
  <c r="Y2030" i="2" s="1"/>
  <c r="AI2030" i="2" s="1"/>
  <c r="O2030" i="2"/>
  <c r="R2030" i="2"/>
  <c r="Z2030" i="2" s="1"/>
  <c r="AJ2030" i="2" s="1"/>
  <c r="M2030" i="2"/>
  <c r="U2030" i="2" s="1"/>
  <c r="V2029" i="2"/>
  <c r="AF2029" i="2" s="1"/>
  <c r="AE2029" i="2"/>
  <c r="X2029" i="2"/>
  <c r="AH2029" i="2" s="1"/>
  <c r="AD2029" i="2"/>
  <c r="K2031" i="2"/>
  <c r="AV2028" i="2" l="1"/>
  <c r="BH2028" i="2" s="1"/>
  <c r="AB2029" i="2"/>
  <c r="AS2029" i="2"/>
  <c r="AR2029" i="2"/>
  <c r="BD2028" i="2"/>
  <c r="BB2028" i="2"/>
  <c r="BC2028" i="2"/>
  <c r="S2031" i="2"/>
  <c r="AA2031" i="2"/>
  <c r="AK2031" i="2" s="1"/>
  <c r="AZ2028" i="2"/>
  <c r="AY2028" i="2"/>
  <c r="AT2029" i="2"/>
  <c r="AM2030" i="2"/>
  <c r="AN2029" i="2"/>
  <c r="AQ2029" i="2"/>
  <c r="AO2029" i="2"/>
  <c r="AP2029" i="2"/>
  <c r="BG2029" i="2"/>
  <c r="BA2028" i="2"/>
  <c r="AX2028" i="2"/>
  <c r="L2031" i="2"/>
  <c r="N2031" i="2"/>
  <c r="P2031" i="2"/>
  <c r="Q2031" i="2"/>
  <c r="Y2031" i="2" s="1"/>
  <c r="AI2031" i="2" s="1"/>
  <c r="O2031" i="2"/>
  <c r="R2031" i="2"/>
  <c r="Z2031" i="2" s="1"/>
  <c r="AJ2031" i="2" s="1"/>
  <c r="M2031" i="2"/>
  <c r="U2031" i="2" s="1"/>
  <c r="V2030" i="2"/>
  <c r="AF2030" i="2" s="1"/>
  <c r="T2030" i="2"/>
  <c r="AE2030" i="2"/>
  <c r="X2030" i="2"/>
  <c r="AH2030" i="2" s="1"/>
  <c r="W2030" i="2"/>
  <c r="AG2030" i="2" s="1"/>
  <c r="K2032" i="2"/>
  <c r="AB2030" i="2" l="1"/>
  <c r="AV2029" i="2"/>
  <c r="BH2029" i="2" s="1"/>
  <c r="AS2030" i="2"/>
  <c r="AR2030" i="2"/>
  <c r="BD2029" i="2"/>
  <c r="BB2029" i="2"/>
  <c r="BC2029" i="2"/>
  <c r="S2032" i="2"/>
  <c r="AA2032" i="2"/>
  <c r="AK2032" i="2" s="1"/>
  <c r="AZ2029" i="2"/>
  <c r="AY2029" i="2"/>
  <c r="BA2029" i="2"/>
  <c r="AX2029" i="2"/>
  <c r="AT2030" i="2"/>
  <c r="AN2030" i="2"/>
  <c r="AQ2030" i="2"/>
  <c r="AO2030" i="2"/>
  <c r="AP2030" i="2"/>
  <c r="AM2031" i="2"/>
  <c r="BG2030" i="2"/>
  <c r="L2032" i="2"/>
  <c r="T2032" i="2" s="1"/>
  <c r="N2032" i="2"/>
  <c r="P2032" i="2"/>
  <c r="Q2032" i="2"/>
  <c r="Y2032" i="2" s="1"/>
  <c r="AI2032" i="2" s="1"/>
  <c r="R2032" i="2"/>
  <c r="Z2032" i="2" s="1"/>
  <c r="AJ2032" i="2" s="1"/>
  <c r="O2032" i="2"/>
  <c r="W2032" i="2" s="1"/>
  <c r="AG2032" i="2" s="1"/>
  <c r="M2032" i="2"/>
  <c r="U2032" i="2" s="1"/>
  <c r="AD2030" i="2"/>
  <c r="V2031" i="2"/>
  <c r="AF2031" i="2" s="1"/>
  <c r="T2031" i="2"/>
  <c r="AE2031" i="2"/>
  <c r="X2031" i="2"/>
  <c r="AH2031" i="2" s="1"/>
  <c r="W2031" i="2"/>
  <c r="AG2031" i="2" s="1"/>
  <c r="K2033" i="2"/>
  <c r="AB2031" i="2" l="1"/>
  <c r="AV2030" i="2"/>
  <c r="BH2030" i="2" s="1"/>
  <c r="BD2030" i="2"/>
  <c r="BB2030" i="2"/>
  <c r="AR2031" i="2"/>
  <c r="AS2031" i="2"/>
  <c r="BC2030" i="2"/>
  <c r="S2033" i="2"/>
  <c r="AA2033" i="2"/>
  <c r="AK2033" i="2" s="1"/>
  <c r="AY2030" i="2"/>
  <c r="BA2030" i="2"/>
  <c r="AT2031" i="2"/>
  <c r="AN2031" i="2"/>
  <c r="AQ2031" i="2"/>
  <c r="AO2031" i="2"/>
  <c r="AP2031" i="2"/>
  <c r="AM2032" i="2"/>
  <c r="BG2031" i="2"/>
  <c r="AX2030" i="2"/>
  <c r="AZ2030" i="2"/>
  <c r="L2033" i="2"/>
  <c r="T2033" i="2" s="1"/>
  <c r="N2033" i="2"/>
  <c r="V2033" i="2" s="1"/>
  <c r="P2033" i="2"/>
  <c r="Q2033" i="2"/>
  <c r="Y2033" i="2" s="1"/>
  <c r="AI2033" i="2" s="1"/>
  <c r="O2033" i="2"/>
  <c r="R2033" i="2"/>
  <c r="Z2033" i="2" s="1"/>
  <c r="AJ2033" i="2" s="1"/>
  <c r="M2033" i="2"/>
  <c r="AD2031" i="2"/>
  <c r="V2032" i="2"/>
  <c r="AF2032" i="2" s="1"/>
  <c r="AE2032" i="2"/>
  <c r="X2032" i="2"/>
  <c r="AH2032" i="2" s="1"/>
  <c r="AD2032" i="2"/>
  <c r="K2034" i="2"/>
  <c r="BD2031" i="2" l="1"/>
  <c r="AB2032" i="2"/>
  <c r="AV2031" i="2"/>
  <c r="BH2031" i="2" s="1"/>
  <c r="AS2032" i="2"/>
  <c r="AR2032" i="2"/>
  <c r="BC2031" i="2"/>
  <c r="BB2031" i="2"/>
  <c r="S2034" i="2"/>
  <c r="AA2034" i="2"/>
  <c r="AK2034" i="2" s="1"/>
  <c r="AT2032" i="2"/>
  <c r="AM2033" i="2"/>
  <c r="AN2032" i="2"/>
  <c r="AQ2032" i="2"/>
  <c r="AO2032" i="2"/>
  <c r="AP2032" i="2"/>
  <c r="BG2032" i="2"/>
  <c r="AX2031" i="2"/>
  <c r="AZ2031" i="2"/>
  <c r="AY2031" i="2"/>
  <c r="BA2031" i="2"/>
  <c r="L2034" i="2"/>
  <c r="T2034" i="2" s="1"/>
  <c r="N2034" i="2"/>
  <c r="P2034" i="2"/>
  <c r="X2034" i="2" s="1"/>
  <c r="AH2034" i="2" s="1"/>
  <c r="Q2034" i="2"/>
  <c r="Y2034" i="2" s="1"/>
  <c r="AI2034" i="2" s="1"/>
  <c r="O2034" i="2"/>
  <c r="W2034" i="2" s="1"/>
  <c r="AG2034" i="2" s="1"/>
  <c r="R2034" i="2"/>
  <c r="Z2034" i="2" s="1"/>
  <c r="AJ2034" i="2" s="1"/>
  <c r="M2034" i="2"/>
  <c r="U2033" i="2"/>
  <c r="AE2033" i="2" s="1"/>
  <c r="AD2033" i="2"/>
  <c r="AF2033" i="2"/>
  <c r="X2033" i="2"/>
  <c r="AH2033" i="2" s="1"/>
  <c r="W2033" i="2"/>
  <c r="AG2033" i="2" s="1"/>
  <c r="K2035" i="2"/>
  <c r="AV2032" i="2" l="1"/>
  <c r="AB2033" i="2"/>
  <c r="AS2033" i="2"/>
  <c r="AR2033" i="2"/>
  <c r="BD2032" i="2"/>
  <c r="BB2032" i="2"/>
  <c r="BC2032" i="2"/>
  <c r="S2035" i="2"/>
  <c r="AA2035" i="2"/>
  <c r="AK2035" i="2" s="1"/>
  <c r="AZ2032" i="2"/>
  <c r="AY2032" i="2"/>
  <c r="AX2032" i="2"/>
  <c r="BH2032" i="2"/>
  <c r="AT2033" i="2"/>
  <c r="AQ2033" i="2"/>
  <c r="AO2033" i="2"/>
  <c r="AP2033" i="2"/>
  <c r="AM2034" i="2"/>
  <c r="AN2033" i="2"/>
  <c r="BG2033" i="2"/>
  <c r="BA2032" i="2"/>
  <c r="L2035" i="2"/>
  <c r="T2035" i="2" s="1"/>
  <c r="N2035" i="2"/>
  <c r="V2035" i="2" s="1"/>
  <c r="AF2035" i="2" s="1"/>
  <c r="P2035" i="2"/>
  <c r="Q2035" i="2"/>
  <c r="Y2035" i="2" s="1"/>
  <c r="AI2035" i="2" s="1"/>
  <c r="O2035" i="2"/>
  <c r="W2035" i="2" s="1"/>
  <c r="R2035" i="2"/>
  <c r="Z2035" i="2" s="1"/>
  <c r="AJ2035" i="2" s="1"/>
  <c r="M2035" i="2"/>
  <c r="V2034" i="2"/>
  <c r="U2034" i="2"/>
  <c r="AE2034" i="2" s="1"/>
  <c r="AD2034" i="2"/>
  <c r="K2036" i="2"/>
  <c r="AB2034" i="2" l="1"/>
  <c r="AV2033" i="2"/>
  <c r="BH2033" i="2" s="1"/>
  <c r="AS2034" i="2"/>
  <c r="AR2034" i="2"/>
  <c r="BB2033" i="2"/>
  <c r="BD2033" i="2"/>
  <c r="BC2033" i="2"/>
  <c r="S2036" i="2"/>
  <c r="AA2036" i="2"/>
  <c r="AK2036" i="2" s="1"/>
  <c r="BA2033" i="2"/>
  <c r="AX2033" i="2"/>
  <c r="AT2034" i="2"/>
  <c r="AO2034" i="2"/>
  <c r="AP2034" i="2"/>
  <c r="AM2035" i="2"/>
  <c r="AN2034" i="2"/>
  <c r="AQ2034" i="2"/>
  <c r="BG2034" i="2"/>
  <c r="AZ2033" i="2"/>
  <c r="AY2033" i="2"/>
  <c r="L2036" i="2"/>
  <c r="T2036" i="2" s="1"/>
  <c r="N2036" i="2"/>
  <c r="P2036" i="2"/>
  <c r="Q2036" i="2"/>
  <c r="Y2036" i="2" s="1"/>
  <c r="AI2036" i="2" s="1"/>
  <c r="R2036" i="2"/>
  <c r="Z2036" i="2" s="1"/>
  <c r="AJ2036" i="2" s="1"/>
  <c r="O2036" i="2"/>
  <c r="M2036" i="2"/>
  <c r="U2036" i="2" s="1"/>
  <c r="AD2035" i="2"/>
  <c r="AF2034" i="2"/>
  <c r="X2035" i="2"/>
  <c r="AH2035" i="2" s="1"/>
  <c r="AG2035" i="2"/>
  <c r="U2035" i="2"/>
  <c r="AE2035" i="2" s="1"/>
  <c r="K2037" i="2"/>
  <c r="BD2034" i="2" l="1"/>
  <c r="AV2034" i="2"/>
  <c r="BH2034" i="2" s="1"/>
  <c r="AB2035" i="2"/>
  <c r="AS2035" i="2"/>
  <c r="AR2035" i="2"/>
  <c r="BB2034" i="2"/>
  <c r="BC2034" i="2"/>
  <c r="S2037" i="2"/>
  <c r="AA2037" i="2"/>
  <c r="AK2037" i="2" s="1"/>
  <c r="AX2034" i="2"/>
  <c r="AT2035" i="2"/>
  <c r="AQ2035" i="2"/>
  <c r="AO2035" i="2"/>
  <c r="AP2035" i="2"/>
  <c r="AM2036" i="2"/>
  <c r="AN2035" i="2"/>
  <c r="BG2035" i="2"/>
  <c r="AZ2034" i="2"/>
  <c r="BA2034" i="2"/>
  <c r="AY2034" i="2"/>
  <c r="L2037" i="2"/>
  <c r="T2037" i="2" s="1"/>
  <c r="N2037" i="2"/>
  <c r="P2037" i="2"/>
  <c r="Q2037" i="2"/>
  <c r="Y2037" i="2" s="1"/>
  <c r="AI2037" i="2" s="1"/>
  <c r="O2037" i="2"/>
  <c r="R2037" i="2"/>
  <c r="Z2037" i="2" s="1"/>
  <c r="AJ2037" i="2" s="1"/>
  <c r="M2037" i="2"/>
  <c r="AD2036" i="2"/>
  <c r="V2036" i="2"/>
  <c r="AF2036" i="2" s="1"/>
  <c r="AE2036" i="2"/>
  <c r="X2036" i="2"/>
  <c r="AH2036" i="2" s="1"/>
  <c r="W2036" i="2"/>
  <c r="AG2036" i="2" s="1"/>
  <c r="K2038" i="2"/>
  <c r="BD2035" i="2" l="1"/>
  <c r="AV2035" i="2"/>
  <c r="BH2035" i="2" s="1"/>
  <c r="AB2036" i="2"/>
  <c r="AS2036" i="2"/>
  <c r="AR2036" i="2"/>
  <c r="BB2035" i="2"/>
  <c r="BC2035" i="2"/>
  <c r="S2038" i="2"/>
  <c r="AA2038" i="2"/>
  <c r="AK2038" i="2" s="1"/>
  <c r="AZ2035" i="2"/>
  <c r="AT2036" i="2"/>
  <c r="AN2036" i="2"/>
  <c r="AQ2036" i="2"/>
  <c r="AM2037" i="2"/>
  <c r="AO2036" i="2"/>
  <c r="AP2036" i="2"/>
  <c r="BG2036" i="2"/>
  <c r="AY2035" i="2"/>
  <c r="AX2035" i="2"/>
  <c r="BA2035" i="2"/>
  <c r="L2038" i="2"/>
  <c r="T2038" i="2" s="1"/>
  <c r="N2038" i="2"/>
  <c r="V2038" i="2" s="1"/>
  <c r="P2038" i="2"/>
  <c r="Q2038" i="2"/>
  <c r="Y2038" i="2" s="1"/>
  <c r="AI2038" i="2" s="1"/>
  <c r="O2038" i="2"/>
  <c r="W2038" i="2" s="1"/>
  <c r="AG2038" i="2" s="1"/>
  <c r="R2038" i="2"/>
  <c r="Z2038" i="2" s="1"/>
  <c r="AJ2038" i="2" s="1"/>
  <c r="M2038" i="2"/>
  <c r="V2037" i="2"/>
  <c r="AF2037" i="2" s="1"/>
  <c r="U2037" i="2"/>
  <c r="AE2037" i="2" s="1"/>
  <c r="X2037" i="2"/>
  <c r="AH2037" i="2" s="1"/>
  <c r="W2037" i="2"/>
  <c r="AG2037" i="2" s="1"/>
  <c r="AD2037" i="2"/>
  <c r="K2039" i="2"/>
  <c r="AV2036" i="2" l="1"/>
  <c r="BH2036" i="2" s="1"/>
  <c r="AB2037" i="2"/>
  <c r="BD2036" i="2"/>
  <c r="AS2037" i="2"/>
  <c r="AR2037" i="2"/>
  <c r="BB2036" i="2"/>
  <c r="BC2036" i="2"/>
  <c r="S2039" i="2"/>
  <c r="AA2039" i="2"/>
  <c r="AK2039" i="2" s="1"/>
  <c r="AT2037" i="2"/>
  <c r="AQ2037" i="2"/>
  <c r="AO2037" i="2"/>
  <c r="AP2037" i="2"/>
  <c r="AM2038" i="2"/>
  <c r="AN2037" i="2"/>
  <c r="BG2037" i="2"/>
  <c r="BA2036" i="2"/>
  <c r="AZ2036" i="2"/>
  <c r="AX2036" i="2"/>
  <c r="AY2036" i="2"/>
  <c r="L2039" i="2"/>
  <c r="T2039" i="2" s="1"/>
  <c r="N2039" i="2"/>
  <c r="V2039" i="2" s="1"/>
  <c r="P2039" i="2"/>
  <c r="Q2039" i="2"/>
  <c r="Y2039" i="2" s="1"/>
  <c r="AI2039" i="2" s="1"/>
  <c r="O2039" i="2"/>
  <c r="R2039" i="2"/>
  <c r="Z2039" i="2" s="1"/>
  <c r="AJ2039" i="2" s="1"/>
  <c r="M2039" i="2"/>
  <c r="U2038" i="2"/>
  <c r="AE2038" i="2" s="1"/>
  <c r="AF2038" i="2"/>
  <c r="X2038" i="2"/>
  <c r="AH2038" i="2" s="1"/>
  <c r="AD2038" i="2"/>
  <c r="K2040" i="2"/>
  <c r="BB2037" i="2" l="1"/>
  <c r="BC2037" i="2"/>
  <c r="BD2037" i="2"/>
  <c r="AV2037" i="2"/>
  <c r="BH2037" i="2" s="1"/>
  <c r="AB2038" i="2"/>
  <c r="AR2038" i="2"/>
  <c r="AS2038" i="2"/>
  <c r="S2040" i="2"/>
  <c r="AA2040" i="2"/>
  <c r="AK2040" i="2" s="1"/>
  <c r="AZ2037" i="2"/>
  <c r="AY2037" i="2"/>
  <c r="AX2037" i="2"/>
  <c r="BA2037" i="2"/>
  <c r="AT2038" i="2"/>
  <c r="AN2038" i="2"/>
  <c r="AQ2038" i="2"/>
  <c r="AM2039" i="2"/>
  <c r="AO2038" i="2"/>
  <c r="AP2038" i="2"/>
  <c r="BG2038" i="2"/>
  <c r="L2040" i="2"/>
  <c r="T2040" i="2" s="1"/>
  <c r="N2040" i="2"/>
  <c r="P2040" i="2"/>
  <c r="Q2040" i="2"/>
  <c r="Y2040" i="2" s="1"/>
  <c r="AI2040" i="2" s="1"/>
  <c r="R2040" i="2"/>
  <c r="Z2040" i="2" s="1"/>
  <c r="AJ2040" i="2" s="1"/>
  <c r="O2040" i="2"/>
  <c r="W2040" i="2" s="1"/>
  <c r="AG2040" i="2" s="1"/>
  <c r="M2040" i="2"/>
  <c r="U2039" i="2"/>
  <c r="AE2039" i="2" s="1"/>
  <c r="AD2039" i="2"/>
  <c r="AF2039" i="2"/>
  <c r="X2039" i="2"/>
  <c r="AH2039" i="2" s="1"/>
  <c r="W2039" i="2"/>
  <c r="AG2039" i="2" s="1"/>
  <c r="K2041" i="2"/>
  <c r="BD2038" i="2" l="1"/>
  <c r="AV2038" i="2"/>
  <c r="BH2038" i="2" s="1"/>
  <c r="AB2039" i="2"/>
  <c r="AR2039" i="2"/>
  <c r="AS2039" i="2"/>
  <c r="BC2038" i="2"/>
  <c r="BB2038" i="2"/>
  <c r="AY2038" i="2"/>
  <c r="S2041" i="2"/>
  <c r="AA2041" i="2"/>
  <c r="AK2041" i="2" s="1"/>
  <c r="BA2038" i="2"/>
  <c r="AZ2038" i="2"/>
  <c r="AX2038" i="2"/>
  <c r="AT2039" i="2"/>
  <c r="AM2040" i="2"/>
  <c r="AN2039" i="2"/>
  <c r="AQ2039" i="2"/>
  <c r="AO2039" i="2"/>
  <c r="AP2039" i="2"/>
  <c r="BG2039" i="2"/>
  <c r="L2041" i="2"/>
  <c r="T2041" i="2" s="1"/>
  <c r="N2041" i="2"/>
  <c r="P2041" i="2"/>
  <c r="Q2041" i="2"/>
  <c r="Y2041" i="2" s="1"/>
  <c r="AI2041" i="2" s="1"/>
  <c r="O2041" i="2"/>
  <c r="W2041" i="2" s="1"/>
  <c r="AG2041" i="2" s="1"/>
  <c r="R2041" i="2"/>
  <c r="Z2041" i="2" s="1"/>
  <c r="AJ2041" i="2" s="1"/>
  <c r="M2041" i="2"/>
  <c r="U2041" i="2" s="1"/>
  <c r="X2040" i="2"/>
  <c r="AH2040" i="2" s="1"/>
  <c r="V2040" i="2"/>
  <c r="AF2040" i="2" s="1"/>
  <c r="U2040" i="2"/>
  <c r="AE2040" i="2" s="1"/>
  <c r="AD2040" i="2"/>
  <c r="K2042" i="2"/>
  <c r="BA2039" i="2" l="1"/>
  <c r="AV2039" i="2"/>
  <c r="BH2039" i="2" s="1"/>
  <c r="AB2040" i="2"/>
  <c r="AR2040" i="2"/>
  <c r="AS2040" i="2"/>
  <c r="BC2039" i="2"/>
  <c r="BD2039" i="2"/>
  <c r="BB2039" i="2"/>
  <c r="AZ2039" i="2"/>
  <c r="S2042" i="2"/>
  <c r="AA2042" i="2"/>
  <c r="AK2042" i="2" s="1"/>
  <c r="AX2039" i="2"/>
  <c r="AT2040" i="2"/>
  <c r="AN2040" i="2"/>
  <c r="AQ2040" i="2"/>
  <c r="AO2040" i="2"/>
  <c r="AP2040" i="2"/>
  <c r="AM2041" i="2"/>
  <c r="BG2040" i="2"/>
  <c r="AY2039" i="2"/>
  <c r="L2042" i="2"/>
  <c r="N2042" i="2"/>
  <c r="V2042" i="2" s="1"/>
  <c r="P2042" i="2"/>
  <c r="X2042" i="2" s="1"/>
  <c r="AH2042" i="2" s="1"/>
  <c r="Q2042" i="2"/>
  <c r="Y2042" i="2" s="1"/>
  <c r="AI2042" i="2" s="1"/>
  <c r="O2042" i="2"/>
  <c r="W2042" i="2" s="1"/>
  <c r="AG2042" i="2" s="1"/>
  <c r="R2042" i="2"/>
  <c r="Z2042" i="2" s="1"/>
  <c r="AJ2042" i="2" s="1"/>
  <c r="M2042" i="2"/>
  <c r="U2042" i="2" s="1"/>
  <c r="AE2042" i="2" s="1"/>
  <c r="V2041" i="2"/>
  <c r="AF2041" i="2" s="1"/>
  <c r="AE2041" i="2"/>
  <c r="X2041" i="2"/>
  <c r="AH2041" i="2" s="1"/>
  <c r="AD2041" i="2"/>
  <c r="K2043" i="2"/>
  <c r="BD2040" i="2" l="1"/>
  <c r="AV2040" i="2"/>
  <c r="BH2040" i="2" s="1"/>
  <c r="AB2041" i="2"/>
  <c r="AS2041" i="2"/>
  <c r="AR2041" i="2"/>
  <c r="BC2040" i="2"/>
  <c r="BB2040" i="2"/>
  <c r="S2043" i="2"/>
  <c r="AA2043" i="2"/>
  <c r="AK2043" i="2" s="1"/>
  <c r="AZ2040" i="2"/>
  <c r="AY2040" i="2"/>
  <c r="BA2040" i="2"/>
  <c r="AT2041" i="2"/>
  <c r="AM2042" i="2"/>
  <c r="AN2041" i="2"/>
  <c r="AQ2041" i="2"/>
  <c r="AO2041" i="2"/>
  <c r="AP2041" i="2"/>
  <c r="BG2041" i="2"/>
  <c r="AX2040" i="2"/>
  <c r="L2043" i="2"/>
  <c r="T2043" i="2" s="1"/>
  <c r="N2043" i="2"/>
  <c r="P2043" i="2"/>
  <c r="Q2043" i="2"/>
  <c r="Y2043" i="2" s="1"/>
  <c r="AI2043" i="2" s="1"/>
  <c r="O2043" i="2"/>
  <c r="R2043" i="2"/>
  <c r="Z2043" i="2" s="1"/>
  <c r="AJ2043" i="2" s="1"/>
  <c r="M2043" i="2"/>
  <c r="U2043" i="2" s="1"/>
  <c r="T2042" i="2"/>
  <c r="AB2042" i="2" s="1"/>
  <c r="AF2042" i="2"/>
  <c r="K2044" i="2"/>
  <c r="AV2041" i="2" l="1"/>
  <c r="BH2041" i="2" s="1"/>
  <c r="BD2041" i="2"/>
  <c r="BB2041" i="2"/>
  <c r="AR2042" i="2"/>
  <c r="AS2042" i="2"/>
  <c r="BC2041" i="2"/>
  <c r="S2044" i="2"/>
  <c r="AA2044" i="2"/>
  <c r="AK2044" i="2" s="1"/>
  <c r="AZ2041" i="2"/>
  <c r="AY2041" i="2"/>
  <c r="AT2042" i="2"/>
  <c r="AQ2042" i="2"/>
  <c r="AO2042" i="2"/>
  <c r="AP2042" i="2"/>
  <c r="AM2043" i="2"/>
  <c r="AN2042" i="2"/>
  <c r="BG2042" i="2"/>
  <c r="BA2041" i="2"/>
  <c r="AX2041" i="2"/>
  <c r="L2044" i="2"/>
  <c r="N2044" i="2"/>
  <c r="P2044" i="2"/>
  <c r="X2044" i="2" s="1"/>
  <c r="AH2044" i="2" s="1"/>
  <c r="Q2044" i="2"/>
  <c r="Y2044" i="2" s="1"/>
  <c r="AI2044" i="2" s="1"/>
  <c r="R2044" i="2"/>
  <c r="Z2044" i="2" s="1"/>
  <c r="AJ2044" i="2" s="1"/>
  <c r="O2044" i="2"/>
  <c r="W2044" i="2" s="1"/>
  <c r="AG2044" i="2" s="1"/>
  <c r="M2044" i="2"/>
  <c r="U2044" i="2" s="1"/>
  <c r="AD2042" i="2"/>
  <c r="V2043" i="2"/>
  <c r="AF2043" i="2" s="1"/>
  <c r="AE2043" i="2"/>
  <c r="X2043" i="2"/>
  <c r="AH2043" i="2" s="1"/>
  <c r="W2043" i="2"/>
  <c r="AG2043" i="2" s="1"/>
  <c r="AD2043" i="2"/>
  <c r="K2045" i="2"/>
  <c r="BC2042" i="2" l="1"/>
  <c r="BD2042" i="2"/>
  <c r="AV2042" i="2"/>
  <c r="BH2042" i="2" s="1"/>
  <c r="AB2043" i="2"/>
  <c r="BB2042" i="2"/>
  <c r="AS2043" i="2"/>
  <c r="AR2043" i="2"/>
  <c r="S2045" i="2"/>
  <c r="AA2045" i="2"/>
  <c r="AK2045" i="2" s="1"/>
  <c r="AZ2042" i="2"/>
  <c r="AY2042" i="2"/>
  <c r="BA2042" i="2"/>
  <c r="AX2042" i="2"/>
  <c r="AT2043" i="2"/>
  <c r="AO2043" i="2"/>
  <c r="AP2043" i="2"/>
  <c r="AM2044" i="2"/>
  <c r="AQ2043" i="2"/>
  <c r="AN2043" i="2"/>
  <c r="BG2043" i="2"/>
  <c r="L2045" i="2"/>
  <c r="T2045" i="2" s="1"/>
  <c r="N2045" i="2"/>
  <c r="P2045" i="2"/>
  <c r="X2045" i="2" s="1"/>
  <c r="AH2045" i="2" s="1"/>
  <c r="Q2045" i="2"/>
  <c r="Y2045" i="2" s="1"/>
  <c r="AI2045" i="2" s="1"/>
  <c r="O2045" i="2"/>
  <c r="W2045" i="2" s="1"/>
  <c r="AG2045" i="2" s="1"/>
  <c r="R2045" i="2"/>
  <c r="Z2045" i="2" s="1"/>
  <c r="AJ2045" i="2" s="1"/>
  <c r="M2045" i="2"/>
  <c r="V2044" i="2"/>
  <c r="T2044" i="2"/>
  <c r="AE2044" i="2"/>
  <c r="K2046" i="2"/>
  <c r="BD2043" i="2" l="1"/>
  <c r="AB2044" i="2"/>
  <c r="AV2043" i="2"/>
  <c r="BH2043" i="2" s="1"/>
  <c r="AS2044" i="2"/>
  <c r="AR2044" i="2"/>
  <c r="BB2043" i="2"/>
  <c r="BC2043" i="2"/>
  <c r="S2046" i="2"/>
  <c r="AA2046" i="2"/>
  <c r="AK2046" i="2" s="1"/>
  <c r="BA2043" i="2"/>
  <c r="AZ2043" i="2"/>
  <c r="AT2044" i="2"/>
  <c r="AQ2044" i="2"/>
  <c r="AM2045" i="2"/>
  <c r="AO2044" i="2"/>
  <c r="AP2044" i="2"/>
  <c r="AN2044" i="2"/>
  <c r="BG2044" i="2"/>
  <c r="AX2043" i="2"/>
  <c r="AY2043" i="2"/>
  <c r="L2046" i="2"/>
  <c r="T2046" i="2" s="1"/>
  <c r="N2046" i="2"/>
  <c r="P2046" i="2"/>
  <c r="X2046" i="2" s="1"/>
  <c r="AH2046" i="2" s="1"/>
  <c r="Q2046" i="2"/>
  <c r="Y2046" i="2" s="1"/>
  <c r="AI2046" i="2" s="1"/>
  <c r="O2046" i="2"/>
  <c r="W2046" i="2" s="1"/>
  <c r="AG2046" i="2" s="1"/>
  <c r="R2046" i="2"/>
  <c r="Z2046" i="2" s="1"/>
  <c r="AJ2046" i="2" s="1"/>
  <c r="M2046" i="2"/>
  <c r="AD2045" i="2"/>
  <c r="AD2044" i="2"/>
  <c r="AF2044" i="2"/>
  <c r="V2045" i="2"/>
  <c r="AF2045" i="2" s="1"/>
  <c r="U2045" i="2"/>
  <c r="K2047" i="2"/>
  <c r="AB2045" i="2" l="1"/>
  <c r="AV2044" i="2"/>
  <c r="BH2044" i="2" s="1"/>
  <c r="BD2044" i="2"/>
  <c r="AS2045" i="2"/>
  <c r="AR2045" i="2"/>
  <c r="BB2044" i="2"/>
  <c r="BC2044" i="2"/>
  <c r="S2047" i="2"/>
  <c r="AA2047" i="2"/>
  <c r="AK2047" i="2" s="1"/>
  <c r="AY2044" i="2"/>
  <c r="AT2045" i="2"/>
  <c r="AO2045" i="2"/>
  <c r="AP2045" i="2"/>
  <c r="AM2046" i="2"/>
  <c r="AN2045" i="2"/>
  <c r="AQ2045" i="2"/>
  <c r="BG2045" i="2"/>
  <c r="AX2044" i="2"/>
  <c r="BA2044" i="2"/>
  <c r="AZ2044" i="2"/>
  <c r="L2047" i="2"/>
  <c r="T2047" i="2" s="1"/>
  <c r="N2047" i="2"/>
  <c r="V2047" i="2" s="1"/>
  <c r="AF2047" i="2" s="1"/>
  <c r="P2047" i="2"/>
  <c r="Q2047" i="2"/>
  <c r="Y2047" i="2" s="1"/>
  <c r="AI2047" i="2" s="1"/>
  <c r="O2047" i="2"/>
  <c r="R2047" i="2"/>
  <c r="Z2047" i="2" s="1"/>
  <c r="AJ2047" i="2" s="1"/>
  <c r="M2047" i="2"/>
  <c r="U2047" i="2" s="1"/>
  <c r="AD2046" i="2"/>
  <c r="V2046" i="2"/>
  <c r="AF2046" i="2" s="1"/>
  <c r="U2046" i="2"/>
  <c r="AE2046" i="2" s="1"/>
  <c r="AE2045" i="2"/>
  <c r="K2048" i="2"/>
  <c r="BC2045" i="2" l="1"/>
  <c r="BB2045" i="2"/>
  <c r="BD2045" i="2"/>
  <c r="AV2045" i="2"/>
  <c r="BH2045" i="2" s="1"/>
  <c r="AB2046" i="2"/>
  <c r="AS2046" i="2"/>
  <c r="AR2046" i="2"/>
  <c r="S2048" i="2"/>
  <c r="AA2048" i="2"/>
  <c r="AK2048" i="2" s="1"/>
  <c r="AZ2045" i="2"/>
  <c r="AT2046" i="2"/>
  <c r="AQ2046" i="2"/>
  <c r="AO2046" i="2"/>
  <c r="AP2046" i="2"/>
  <c r="AM2047" i="2"/>
  <c r="AN2046" i="2"/>
  <c r="BG2046" i="2"/>
  <c r="BA2045" i="2"/>
  <c r="AY2045" i="2"/>
  <c r="AX2045" i="2"/>
  <c r="L2048" i="2"/>
  <c r="T2048" i="2" s="1"/>
  <c r="N2048" i="2"/>
  <c r="V2048" i="2" s="1"/>
  <c r="AF2048" i="2" s="1"/>
  <c r="P2048" i="2"/>
  <c r="X2048" i="2" s="1"/>
  <c r="Q2048" i="2"/>
  <c r="Y2048" i="2" s="1"/>
  <c r="AI2048" i="2" s="1"/>
  <c r="R2048" i="2"/>
  <c r="Z2048" i="2" s="1"/>
  <c r="AJ2048" i="2" s="1"/>
  <c r="O2048" i="2"/>
  <c r="M2048" i="2"/>
  <c r="AD2047" i="2"/>
  <c r="AE2047" i="2"/>
  <c r="X2047" i="2"/>
  <c r="AH2047" i="2" s="1"/>
  <c r="W2047" i="2"/>
  <c r="AG2047" i="2" s="1"/>
  <c r="K2049" i="2"/>
  <c r="AV2046" i="2" l="1"/>
  <c r="BH2046" i="2" s="1"/>
  <c r="AB2047" i="2"/>
  <c r="AR2047" i="2"/>
  <c r="AS2047" i="2"/>
  <c r="BB2046" i="2"/>
  <c r="BD2046" i="2"/>
  <c r="BC2046" i="2"/>
  <c r="S2049" i="2"/>
  <c r="AA2049" i="2"/>
  <c r="AK2049" i="2" s="1"/>
  <c r="AY2046" i="2"/>
  <c r="BA2046" i="2"/>
  <c r="AX2046" i="2"/>
  <c r="AT2047" i="2"/>
  <c r="AN2047" i="2"/>
  <c r="AQ2047" i="2"/>
  <c r="AM2048" i="2"/>
  <c r="AO2047" i="2"/>
  <c r="AP2047" i="2"/>
  <c r="BG2047" i="2"/>
  <c r="AZ2046" i="2"/>
  <c r="L2049" i="2"/>
  <c r="T2049" i="2" s="1"/>
  <c r="N2049" i="2"/>
  <c r="V2049" i="2" s="1"/>
  <c r="AF2049" i="2" s="1"/>
  <c r="P2049" i="2"/>
  <c r="Q2049" i="2"/>
  <c r="Y2049" i="2" s="1"/>
  <c r="AI2049" i="2" s="1"/>
  <c r="O2049" i="2"/>
  <c r="R2049" i="2"/>
  <c r="Z2049" i="2" s="1"/>
  <c r="AJ2049" i="2" s="1"/>
  <c r="M2049" i="2"/>
  <c r="U2049" i="2" s="1"/>
  <c r="AD2048" i="2"/>
  <c r="W2048" i="2"/>
  <c r="AG2048" i="2" s="1"/>
  <c r="AH2048" i="2"/>
  <c r="U2048" i="2"/>
  <c r="AE2048" i="2" s="1"/>
  <c r="K2050" i="2"/>
  <c r="AV2047" i="2" l="1"/>
  <c r="BH2047" i="2" s="1"/>
  <c r="AB2048" i="2"/>
  <c r="AS2048" i="2"/>
  <c r="AR2048" i="2"/>
  <c r="BC2047" i="2"/>
  <c r="BD2047" i="2"/>
  <c r="BB2047" i="2"/>
  <c r="S2050" i="2"/>
  <c r="AA2050" i="2"/>
  <c r="AK2050" i="2" s="1"/>
  <c r="BA2047" i="2"/>
  <c r="AT2048" i="2"/>
  <c r="AQ2048" i="2"/>
  <c r="AO2048" i="2"/>
  <c r="AP2048" i="2"/>
  <c r="AM2049" i="2"/>
  <c r="AN2048" i="2"/>
  <c r="BG2048" i="2"/>
  <c r="AZ2047" i="2"/>
  <c r="AX2047" i="2"/>
  <c r="AY2047" i="2"/>
  <c r="L2050" i="2"/>
  <c r="T2050" i="2" s="1"/>
  <c r="N2050" i="2"/>
  <c r="P2050" i="2"/>
  <c r="X2050" i="2" s="1"/>
  <c r="AH2050" i="2" s="1"/>
  <c r="Q2050" i="2"/>
  <c r="Y2050" i="2" s="1"/>
  <c r="AI2050" i="2" s="1"/>
  <c r="O2050" i="2"/>
  <c r="W2050" i="2" s="1"/>
  <c r="AG2050" i="2" s="1"/>
  <c r="R2050" i="2"/>
  <c r="Z2050" i="2" s="1"/>
  <c r="AJ2050" i="2" s="1"/>
  <c r="M2050" i="2"/>
  <c r="AD2049" i="2"/>
  <c r="AE2049" i="2"/>
  <c r="X2049" i="2"/>
  <c r="AH2049" i="2" s="1"/>
  <c r="W2049" i="2"/>
  <c r="AG2049" i="2" s="1"/>
  <c r="K2051" i="2"/>
  <c r="BD2048" i="2" l="1"/>
  <c r="AV2048" i="2"/>
  <c r="BH2048" i="2" s="1"/>
  <c r="AB2049" i="2"/>
  <c r="AR2049" i="2"/>
  <c r="AS2049" i="2"/>
  <c r="BB2048" i="2"/>
  <c r="BC2048" i="2"/>
  <c r="S2051" i="2"/>
  <c r="AA2051" i="2"/>
  <c r="AK2051" i="2" s="1"/>
  <c r="AY2048" i="2"/>
  <c r="BA2048" i="2"/>
  <c r="AZ2048" i="2"/>
  <c r="AX2048" i="2"/>
  <c r="AT2049" i="2"/>
  <c r="AN2049" i="2"/>
  <c r="AQ2049" i="2"/>
  <c r="AM2050" i="2"/>
  <c r="AO2049" i="2"/>
  <c r="AP2049" i="2"/>
  <c r="BG2049" i="2"/>
  <c r="L2051" i="2"/>
  <c r="T2051" i="2" s="1"/>
  <c r="N2051" i="2"/>
  <c r="V2051" i="2" s="1"/>
  <c r="AF2051" i="2" s="1"/>
  <c r="P2051" i="2"/>
  <c r="Q2051" i="2"/>
  <c r="Y2051" i="2" s="1"/>
  <c r="AI2051" i="2" s="1"/>
  <c r="O2051" i="2"/>
  <c r="W2051" i="2" s="1"/>
  <c r="R2051" i="2"/>
  <c r="Z2051" i="2" s="1"/>
  <c r="AJ2051" i="2" s="1"/>
  <c r="M2051" i="2"/>
  <c r="V2050" i="2"/>
  <c r="U2050" i="2"/>
  <c r="AE2050" i="2" s="1"/>
  <c r="AD2050" i="2"/>
  <c r="K2052" i="2"/>
  <c r="AV2049" i="2" l="1"/>
  <c r="BH2049" i="2" s="1"/>
  <c r="AB2050" i="2"/>
  <c r="AR2050" i="2"/>
  <c r="AS2050" i="2"/>
  <c r="BC2049" i="2"/>
  <c r="BD2049" i="2"/>
  <c r="BB2049" i="2"/>
  <c r="S2052" i="2"/>
  <c r="AA2052" i="2"/>
  <c r="AK2052" i="2" s="1"/>
  <c r="AT2050" i="2"/>
  <c r="AN2050" i="2"/>
  <c r="AM2051" i="2"/>
  <c r="AQ2050" i="2"/>
  <c r="AO2050" i="2"/>
  <c r="AP2050" i="2"/>
  <c r="BG2050" i="2"/>
  <c r="BA2049" i="2"/>
  <c r="AZ2049" i="2"/>
  <c r="AX2049" i="2"/>
  <c r="AY2049" i="2"/>
  <c r="L2052" i="2"/>
  <c r="N2052" i="2"/>
  <c r="P2052" i="2"/>
  <c r="Q2052" i="2"/>
  <c r="Y2052" i="2" s="1"/>
  <c r="AI2052" i="2" s="1"/>
  <c r="R2052" i="2"/>
  <c r="Z2052" i="2" s="1"/>
  <c r="AJ2052" i="2" s="1"/>
  <c r="O2052" i="2"/>
  <c r="M2052" i="2"/>
  <c r="AD2051" i="2"/>
  <c r="AF2050" i="2"/>
  <c r="X2051" i="2"/>
  <c r="AH2051" i="2" s="1"/>
  <c r="AG2051" i="2"/>
  <c r="U2051" i="2"/>
  <c r="AE2051" i="2" s="1"/>
  <c r="K2053" i="2"/>
  <c r="AV2050" i="2" l="1"/>
  <c r="BH2050" i="2" s="1"/>
  <c r="AB2051" i="2"/>
  <c r="AS2051" i="2"/>
  <c r="AR2051" i="2"/>
  <c r="BD2050" i="2"/>
  <c r="BC2050" i="2"/>
  <c r="BB2050" i="2"/>
  <c r="S2053" i="2"/>
  <c r="AA2053" i="2" s="1"/>
  <c r="AK2053" i="2" s="1"/>
  <c r="BA2050" i="2"/>
  <c r="AT2051" i="2"/>
  <c r="AQ2051" i="2"/>
  <c r="AO2051" i="2"/>
  <c r="AP2051" i="2"/>
  <c r="AM2052" i="2"/>
  <c r="AN2051" i="2"/>
  <c r="BG2051" i="2"/>
  <c r="AZ2050" i="2"/>
  <c r="AX2050" i="2"/>
  <c r="AY2050" i="2"/>
  <c r="L2053" i="2"/>
  <c r="T2053" i="2" s="1"/>
  <c r="N2053" i="2"/>
  <c r="P2053" i="2"/>
  <c r="X2053" i="2" s="1"/>
  <c r="Q2053" i="2"/>
  <c r="Y2053" i="2" s="1"/>
  <c r="AI2053" i="2" s="1"/>
  <c r="O2053" i="2"/>
  <c r="W2053" i="2" s="1"/>
  <c r="AG2053" i="2" s="1"/>
  <c r="R2053" i="2"/>
  <c r="Z2053" i="2" s="1"/>
  <c r="AJ2053" i="2" s="1"/>
  <c r="M2053" i="2"/>
  <c r="V2052" i="2"/>
  <c r="AF2052" i="2" s="1"/>
  <c r="T2052" i="2"/>
  <c r="U2052" i="2"/>
  <c r="AE2052" i="2" s="1"/>
  <c r="X2052" i="2"/>
  <c r="AH2052" i="2" s="1"/>
  <c r="W2052" i="2"/>
  <c r="AG2052" i="2" s="1"/>
  <c r="K2054" i="2"/>
  <c r="AB2052" i="2" l="1"/>
  <c r="AV2051" i="2"/>
  <c r="BH2051" i="2" s="1"/>
  <c r="BD2051" i="2"/>
  <c r="BB2051" i="2"/>
  <c r="AS2052" i="2"/>
  <c r="AR2052" i="2"/>
  <c r="BC2051" i="2"/>
  <c r="S2054" i="2"/>
  <c r="AA2054" i="2"/>
  <c r="AK2054" i="2" s="1"/>
  <c r="AZ2051" i="2"/>
  <c r="AY2051" i="2"/>
  <c r="AX2051" i="2"/>
  <c r="BA2051" i="2"/>
  <c r="AT2052" i="2"/>
  <c r="AN2052" i="2"/>
  <c r="AQ2052" i="2"/>
  <c r="AM2053" i="2"/>
  <c r="AO2052" i="2"/>
  <c r="AP2052" i="2"/>
  <c r="BG2052" i="2"/>
  <c r="L2054" i="2"/>
  <c r="T2054" i="2" s="1"/>
  <c r="N2054" i="2"/>
  <c r="P2054" i="2"/>
  <c r="Q2054" i="2"/>
  <c r="Y2054" i="2" s="1"/>
  <c r="AI2054" i="2" s="1"/>
  <c r="O2054" i="2"/>
  <c r="W2054" i="2" s="1"/>
  <c r="AG2054" i="2" s="1"/>
  <c r="R2054" i="2"/>
  <c r="Z2054" i="2" s="1"/>
  <c r="AJ2054" i="2" s="1"/>
  <c r="M2054" i="2"/>
  <c r="U2054" i="2" s="1"/>
  <c r="AD2052" i="2"/>
  <c r="AH2053" i="2"/>
  <c r="V2053" i="2"/>
  <c r="AF2053" i="2" s="1"/>
  <c r="U2053" i="2"/>
  <c r="AE2053" i="2" s="1"/>
  <c r="AD2053" i="2"/>
  <c r="K2055" i="2"/>
  <c r="AV2052" i="2" l="1"/>
  <c r="BH2052" i="2" s="1"/>
  <c r="AB2053" i="2"/>
  <c r="AS2053" i="2"/>
  <c r="AR2053" i="2"/>
  <c r="BB2052" i="2"/>
  <c r="BC2052" i="2"/>
  <c r="BD2052" i="2"/>
  <c r="AY2052" i="2"/>
  <c r="S2055" i="2"/>
  <c r="AA2055" i="2"/>
  <c r="AK2055" i="2" s="1"/>
  <c r="BA2052" i="2"/>
  <c r="AZ2052" i="2"/>
  <c r="AX2052" i="2"/>
  <c r="AT2053" i="2"/>
  <c r="AO2053" i="2"/>
  <c r="AP2053" i="2"/>
  <c r="AM2054" i="2"/>
  <c r="AQ2053" i="2"/>
  <c r="AN2053" i="2"/>
  <c r="BG2053" i="2"/>
  <c r="L2055" i="2"/>
  <c r="N2055" i="2"/>
  <c r="P2055" i="2"/>
  <c r="X2055" i="2" s="1"/>
  <c r="Q2055" i="2"/>
  <c r="Y2055" i="2" s="1"/>
  <c r="AI2055" i="2" s="1"/>
  <c r="O2055" i="2"/>
  <c r="R2055" i="2"/>
  <c r="Z2055" i="2" s="1"/>
  <c r="AJ2055" i="2" s="1"/>
  <c r="M2055" i="2"/>
  <c r="V2054" i="2"/>
  <c r="AF2054" i="2" s="1"/>
  <c r="AE2054" i="2"/>
  <c r="X2054" i="2"/>
  <c r="AH2054" i="2" s="1"/>
  <c r="AD2054" i="2"/>
  <c r="K2056" i="2"/>
  <c r="AB2054" i="2" l="1"/>
  <c r="AV2053" i="2"/>
  <c r="BH2053" i="2" s="1"/>
  <c r="AS2054" i="2"/>
  <c r="AR2054" i="2"/>
  <c r="BD2053" i="2"/>
  <c r="BB2053" i="2"/>
  <c r="BC2053" i="2"/>
  <c r="S2056" i="2"/>
  <c r="AA2056" i="2" s="1"/>
  <c r="AK2056" i="2" s="1"/>
  <c r="AZ2053" i="2"/>
  <c r="AY2053" i="2"/>
  <c r="AT2054" i="2"/>
  <c r="AM2055" i="2"/>
  <c r="AP2054" i="2"/>
  <c r="AN2054" i="2"/>
  <c r="AQ2054" i="2"/>
  <c r="AO2054" i="2"/>
  <c r="BG2054" i="2"/>
  <c r="AX2053" i="2"/>
  <c r="BA2053" i="2"/>
  <c r="L2056" i="2"/>
  <c r="T2056" i="2" s="1"/>
  <c r="N2056" i="2"/>
  <c r="P2056" i="2"/>
  <c r="X2056" i="2" s="1"/>
  <c r="Q2056" i="2"/>
  <c r="Y2056" i="2" s="1"/>
  <c r="AI2056" i="2" s="1"/>
  <c r="R2056" i="2"/>
  <c r="Z2056" i="2" s="1"/>
  <c r="AJ2056" i="2" s="1"/>
  <c r="O2056" i="2"/>
  <c r="W2056" i="2" s="1"/>
  <c r="AG2056" i="2" s="1"/>
  <c r="M2056" i="2"/>
  <c r="W2055" i="2"/>
  <c r="AG2055" i="2" s="1"/>
  <c r="AH2055" i="2"/>
  <c r="V2055" i="2"/>
  <c r="AF2055" i="2" s="1"/>
  <c r="T2055" i="2"/>
  <c r="U2055" i="2"/>
  <c r="AE2055" i="2" s="1"/>
  <c r="K2057" i="2"/>
  <c r="AV2054" i="2" l="1"/>
  <c r="BH2054" i="2" s="1"/>
  <c r="AB2055" i="2"/>
  <c r="AS2055" i="2"/>
  <c r="AR2055" i="2"/>
  <c r="BD2054" i="2"/>
  <c r="BB2054" i="2"/>
  <c r="BC2054" i="2"/>
  <c r="S2057" i="2"/>
  <c r="AA2057" i="2" s="1"/>
  <c r="AK2057" i="2" s="1"/>
  <c r="AY2054" i="2"/>
  <c r="BA2054" i="2"/>
  <c r="AZ2054" i="2"/>
  <c r="AX2054" i="2"/>
  <c r="AT2055" i="2"/>
  <c r="AN2055" i="2"/>
  <c r="AQ2055" i="2"/>
  <c r="AM2056" i="2"/>
  <c r="AO2055" i="2"/>
  <c r="AP2055" i="2"/>
  <c r="BG2055" i="2"/>
  <c r="L2057" i="2"/>
  <c r="T2057" i="2" s="1"/>
  <c r="N2057" i="2"/>
  <c r="P2057" i="2"/>
  <c r="Q2057" i="2"/>
  <c r="Y2057" i="2" s="1"/>
  <c r="AI2057" i="2" s="1"/>
  <c r="O2057" i="2"/>
  <c r="W2057" i="2" s="1"/>
  <c r="AG2057" i="2" s="1"/>
  <c r="R2057" i="2"/>
  <c r="Z2057" i="2" s="1"/>
  <c r="AJ2057" i="2" s="1"/>
  <c r="M2057" i="2"/>
  <c r="AD2055" i="2"/>
  <c r="AH2056" i="2"/>
  <c r="V2056" i="2"/>
  <c r="AF2056" i="2" s="1"/>
  <c r="U2056" i="2"/>
  <c r="AE2056" i="2" s="1"/>
  <c r="AD2056" i="2"/>
  <c r="K2058" i="2"/>
  <c r="AV2055" i="2" l="1"/>
  <c r="BH2055" i="2" s="1"/>
  <c r="AB2056" i="2"/>
  <c r="AS2056" i="2"/>
  <c r="AR2056" i="2"/>
  <c r="BB2055" i="2"/>
  <c r="BD2055" i="2"/>
  <c r="BC2055" i="2"/>
  <c r="S2058" i="2"/>
  <c r="AA2058" i="2"/>
  <c r="AK2058" i="2" s="1"/>
  <c r="BA2055" i="2"/>
  <c r="AT2056" i="2"/>
  <c r="AQ2056" i="2"/>
  <c r="AM2057" i="2"/>
  <c r="AO2056" i="2"/>
  <c r="AP2056" i="2"/>
  <c r="AN2056" i="2"/>
  <c r="BG2056" i="2"/>
  <c r="AZ2055" i="2"/>
  <c r="AX2055" i="2"/>
  <c r="AY2055" i="2"/>
  <c r="L2058" i="2"/>
  <c r="T2058" i="2" s="1"/>
  <c r="N2058" i="2"/>
  <c r="P2058" i="2"/>
  <c r="Q2058" i="2"/>
  <c r="Y2058" i="2" s="1"/>
  <c r="AI2058" i="2" s="1"/>
  <c r="O2058" i="2"/>
  <c r="R2058" i="2"/>
  <c r="Z2058" i="2" s="1"/>
  <c r="AJ2058" i="2" s="1"/>
  <c r="M2058" i="2"/>
  <c r="X2057" i="2"/>
  <c r="AH2057" i="2" s="1"/>
  <c r="V2057" i="2"/>
  <c r="AF2057" i="2" s="1"/>
  <c r="U2057" i="2"/>
  <c r="AE2057" i="2" s="1"/>
  <c r="AD2057" i="2"/>
  <c r="K2059" i="2"/>
  <c r="AV2056" i="2" l="1"/>
  <c r="BH2056" i="2" s="1"/>
  <c r="AB2057" i="2"/>
  <c r="AS2057" i="2"/>
  <c r="AR2057" i="2"/>
  <c r="BD2056" i="2"/>
  <c r="BB2056" i="2"/>
  <c r="BC2056" i="2"/>
  <c r="S2059" i="2"/>
  <c r="AA2059" i="2" s="1"/>
  <c r="AK2059" i="2" s="1"/>
  <c r="AY2056" i="2"/>
  <c r="AT2057" i="2"/>
  <c r="AO2057" i="2"/>
  <c r="AP2057" i="2"/>
  <c r="AM2058" i="2"/>
  <c r="AN2057" i="2"/>
  <c r="AQ2057" i="2"/>
  <c r="BG2057" i="2"/>
  <c r="AX2056" i="2"/>
  <c r="BA2056" i="2"/>
  <c r="AZ2056" i="2"/>
  <c r="L2059" i="2"/>
  <c r="T2059" i="2" s="1"/>
  <c r="N2059" i="2"/>
  <c r="P2059" i="2"/>
  <c r="X2059" i="2" s="1"/>
  <c r="Q2059" i="2"/>
  <c r="Y2059" i="2" s="1"/>
  <c r="AI2059" i="2" s="1"/>
  <c r="O2059" i="2"/>
  <c r="W2059" i="2" s="1"/>
  <c r="AG2059" i="2" s="1"/>
  <c r="R2059" i="2"/>
  <c r="Z2059" i="2" s="1"/>
  <c r="AJ2059" i="2" s="1"/>
  <c r="M2059" i="2"/>
  <c r="V2058" i="2"/>
  <c r="AF2058" i="2" s="1"/>
  <c r="U2058" i="2"/>
  <c r="AE2058" i="2" s="1"/>
  <c r="AD2058" i="2"/>
  <c r="X2058" i="2"/>
  <c r="AH2058" i="2" s="1"/>
  <c r="W2058" i="2"/>
  <c r="AG2058" i="2" s="1"/>
  <c r="K2060" i="2"/>
  <c r="AV2057" i="2" l="1"/>
  <c r="BH2057" i="2" s="1"/>
  <c r="AB2058" i="2"/>
  <c r="AS2058" i="2"/>
  <c r="AR2058" i="2"/>
  <c r="BD2057" i="2"/>
  <c r="BB2057" i="2"/>
  <c r="BC2057" i="2"/>
  <c r="S2060" i="2"/>
  <c r="AA2060" i="2"/>
  <c r="AK2060" i="2" s="1"/>
  <c r="AY2057" i="2"/>
  <c r="BA2057" i="2"/>
  <c r="AZ2057" i="2"/>
  <c r="AX2057" i="2"/>
  <c r="AT2058" i="2"/>
  <c r="AQ2058" i="2"/>
  <c r="AO2058" i="2"/>
  <c r="AP2058" i="2"/>
  <c r="AM2059" i="2"/>
  <c r="AN2058" i="2"/>
  <c r="BG2058" i="2"/>
  <c r="L2060" i="2"/>
  <c r="T2060" i="2" s="1"/>
  <c r="N2060" i="2"/>
  <c r="P2060" i="2"/>
  <c r="X2060" i="2" s="1"/>
  <c r="Q2060" i="2"/>
  <c r="Y2060" i="2" s="1"/>
  <c r="AI2060" i="2" s="1"/>
  <c r="R2060" i="2"/>
  <c r="Z2060" i="2" s="1"/>
  <c r="AJ2060" i="2" s="1"/>
  <c r="O2060" i="2"/>
  <c r="W2060" i="2" s="1"/>
  <c r="AG2060" i="2" s="1"/>
  <c r="M2060" i="2"/>
  <c r="AH2059" i="2"/>
  <c r="V2059" i="2"/>
  <c r="AF2059" i="2" s="1"/>
  <c r="U2059" i="2"/>
  <c r="AE2059" i="2" s="1"/>
  <c r="AD2059" i="2"/>
  <c r="K2061" i="2"/>
  <c r="AV2058" i="2" l="1"/>
  <c r="BH2058" i="2" s="1"/>
  <c r="AB2059" i="2"/>
  <c r="AS2059" i="2"/>
  <c r="AR2059" i="2"/>
  <c r="BD2058" i="2"/>
  <c r="BB2058" i="2"/>
  <c r="BC2058" i="2"/>
  <c r="S2061" i="2"/>
  <c r="AA2061" i="2"/>
  <c r="AK2061" i="2" s="1"/>
  <c r="AZ2058" i="2"/>
  <c r="AY2058" i="2"/>
  <c r="AX2058" i="2"/>
  <c r="BA2058" i="2"/>
  <c r="AT2059" i="2"/>
  <c r="AO2059" i="2"/>
  <c r="AP2059" i="2"/>
  <c r="AM2060" i="2"/>
  <c r="AN2059" i="2"/>
  <c r="AQ2059" i="2"/>
  <c r="BG2059" i="2"/>
  <c r="L2061" i="2"/>
  <c r="N2061" i="2"/>
  <c r="P2061" i="2"/>
  <c r="X2061" i="2" s="1"/>
  <c r="AH2061" i="2" s="1"/>
  <c r="Q2061" i="2"/>
  <c r="Y2061" i="2" s="1"/>
  <c r="AI2061" i="2" s="1"/>
  <c r="O2061" i="2"/>
  <c r="R2061" i="2"/>
  <c r="Z2061" i="2" s="1"/>
  <c r="AJ2061" i="2" s="1"/>
  <c r="M2061" i="2"/>
  <c r="AH2060" i="2"/>
  <c r="V2060" i="2"/>
  <c r="AF2060" i="2" s="1"/>
  <c r="U2060" i="2"/>
  <c r="AE2060" i="2" s="1"/>
  <c r="AD2060" i="2"/>
  <c r="K2062" i="2"/>
  <c r="AV2059" i="2" l="1"/>
  <c r="BH2059" i="2" s="1"/>
  <c r="AB2060" i="2"/>
  <c r="AS2060" i="2"/>
  <c r="AR2060" i="2"/>
  <c r="BB2059" i="2"/>
  <c r="BD2059" i="2"/>
  <c r="BC2059" i="2"/>
  <c r="BA2059" i="2"/>
  <c r="S2062" i="2"/>
  <c r="AA2062" i="2" s="1"/>
  <c r="AK2062" i="2" s="1"/>
  <c r="AY2059" i="2"/>
  <c r="AZ2059" i="2"/>
  <c r="AX2059" i="2"/>
  <c r="AT2060" i="2"/>
  <c r="AN2060" i="2"/>
  <c r="AQ2060" i="2"/>
  <c r="AM2061" i="2"/>
  <c r="AO2060" i="2"/>
  <c r="AP2060" i="2"/>
  <c r="BG2060" i="2"/>
  <c r="L2062" i="2"/>
  <c r="T2062" i="2" s="1"/>
  <c r="N2062" i="2"/>
  <c r="V2062" i="2" s="1"/>
  <c r="P2062" i="2"/>
  <c r="Q2062" i="2"/>
  <c r="Y2062" i="2" s="1"/>
  <c r="AI2062" i="2" s="1"/>
  <c r="O2062" i="2"/>
  <c r="R2062" i="2"/>
  <c r="Z2062" i="2" s="1"/>
  <c r="AJ2062" i="2" s="1"/>
  <c r="M2062" i="2"/>
  <c r="W2061" i="2"/>
  <c r="AG2061" i="2" s="1"/>
  <c r="V2061" i="2"/>
  <c r="AF2061" i="2" s="1"/>
  <c r="T2061" i="2"/>
  <c r="U2061" i="2"/>
  <c r="AE2061" i="2" s="1"/>
  <c r="K2063" i="2"/>
  <c r="AB2061" i="2" l="1"/>
  <c r="AV2060" i="2"/>
  <c r="BH2060" i="2" s="1"/>
  <c r="AS2061" i="2"/>
  <c r="AR2061" i="2"/>
  <c r="BB2060" i="2"/>
  <c r="BD2060" i="2"/>
  <c r="BC2060" i="2"/>
  <c r="S2063" i="2"/>
  <c r="AA2063" i="2" s="1"/>
  <c r="AK2063" i="2" s="1"/>
  <c r="BA2060" i="2"/>
  <c r="AT2061" i="2"/>
  <c r="AN2061" i="2"/>
  <c r="AQ2061" i="2"/>
  <c r="AO2061" i="2"/>
  <c r="AP2061" i="2"/>
  <c r="AM2062" i="2"/>
  <c r="BG2061" i="2"/>
  <c r="AZ2060" i="2"/>
  <c r="AX2060" i="2"/>
  <c r="AY2060" i="2"/>
  <c r="L2063" i="2"/>
  <c r="T2063" i="2" s="1"/>
  <c r="N2063" i="2"/>
  <c r="V2063" i="2" s="1"/>
  <c r="AF2063" i="2" s="1"/>
  <c r="P2063" i="2"/>
  <c r="X2063" i="2" s="1"/>
  <c r="Q2063" i="2"/>
  <c r="Y2063" i="2" s="1"/>
  <c r="AI2063" i="2" s="1"/>
  <c r="O2063" i="2"/>
  <c r="R2063" i="2"/>
  <c r="Z2063" i="2" s="1"/>
  <c r="AJ2063" i="2" s="1"/>
  <c r="M2063" i="2"/>
  <c r="AD2062" i="2"/>
  <c r="AD2061" i="2"/>
  <c r="U2062" i="2"/>
  <c r="AE2062" i="2" s="1"/>
  <c r="AF2062" i="2"/>
  <c r="X2062" i="2"/>
  <c r="AH2062" i="2" s="1"/>
  <c r="W2062" i="2"/>
  <c r="AG2062" i="2" s="1"/>
  <c r="K2064" i="2"/>
  <c r="BD2061" i="2" l="1"/>
  <c r="AV2061" i="2"/>
  <c r="BH2061" i="2" s="1"/>
  <c r="AB2062" i="2"/>
  <c r="AR2062" i="2"/>
  <c r="AS2062" i="2"/>
  <c r="BB2061" i="2"/>
  <c r="BC2061" i="2"/>
  <c r="S2064" i="2"/>
  <c r="AA2064" i="2"/>
  <c r="AK2064" i="2" s="1"/>
  <c r="BA2061" i="2"/>
  <c r="AY2061" i="2"/>
  <c r="AT2062" i="2"/>
  <c r="BD2062" i="2" s="1"/>
  <c r="AO2062" i="2"/>
  <c r="AP2062" i="2"/>
  <c r="AM2063" i="2"/>
  <c r="AN2062" i="2"/>
  <c r="AQ2062" i="2"/>
  <c r="BG2062" i="2"/>
  <c r="AX2061" i="2"/>
  <c r="AZ2061" i="2"/>
  <c r="L2064" i="2"/>
  <c r="T2064" i="2" s="1"/>
  <c r="N2064" i="2"/>
  <c r="P2064" i="2"/>
  <c r="Q2064" i="2"/>
  <c r="Y2064" i="2" s="1"/>
  <c r="AI2064" i="2" s="1"/>
  <c r="R2064" i="2"/>
  <c r="Z2064" i="2" s="1"/>
  <c r="AJ2064" i="2" s="1"/>
  <c r="O2064" i="2"/>
  <c r="W2064" i="2" s="1"/>
  <c r="AG2064" i="2" s="1"/>
  <c r="M2064" i="2"/>
  <c r="U2064" i="2" s="1"/>
  <c r="AD2063" i="2"/>
  <c r="W2063" i="2"/>
  <c r="AG2063" i="2" s="1"/>
  <c r="AH2063" i="2"/>
  <c r="U2063" i="2"/>
  <c r="AE2063" i="2" s="1"/>
  <c r="K2065" i="2"/>
  <c r="AV2062" i="2" l="1"/>
  <c r="BH2062" i="2" s="1"/>
  <c r="AB2063" i="2"/>
  <c r="BC2062" i="2"/>
  <c r="AS2063" i="2"/>
  <c r="AR2063" i="2"/>
  <c r="BB2062" i="2"/>
  <c r="S2065" i="2"/>
  <c r="AA2065" i="2"/>
  <c r="AK2065" i="2" s="1"/>
  <c r="BA2062" i="2"/>
  <c r="AY2062" i="2"/>
  <c r="AZ2062" i="2"/>
  <c r="AX2062" i="2"/>
  <c r="AT2063" i="2"/>
  <c r="AQ2063" i="2"/>
  <c r="AO2063" i="2"/>
  <c r="AP2063" i="2"/>
  <c r="AM2064" i="2"/>
  <c r="AN2063" i="2"/>
  <c r="BG2063" i="2"/>
  <c r="L2065" i="2"/>
  <c r="T2065" i="2" s="1"/>
  <c r="N2065" i="2"/>
  <c r="V2065" i="2" s="1"/>
  <c r="P2065" i="2"/>
  <c r="Q2065" i="2"/>
  <c r="Y2065" i="2" s="1"/>
  <c r="AI2065" i="2" s="1"/>
  <c r="O2065" i="2"/>
  <c r="W2065" i="2" s="1"/>
  <c r="AG2065" i="2" s="1"/>
  <c r="R2065" i="2"/>
  <c r="Z2065" i="2" s="1"/>
  <c r="AJ2065" i="2" s="1"/>
  <c r="M2065" i="2"/>
  <c r="V2064" i="2"/>
  <c r="AF2064" i="2" s="1"/>
  <c r="AE2064" i="2"/>
  <c r="X2064" i="2"/>
  <c r="AH2064" i="2" s="1"/>
  <c r="AD2064" i="2"/>
  <c r="K2066" i="2"/>
  <c r="AV2063" i="2" l="1"/>
  <c r="BH2063" i="2" s="1"/>
  <c r="AB2064" i="2"/>
  <c r="BB2063" i="2"/>
  <c r="BC2063" i="2"/>
  <c r="AS2064" i="2"/>
  <c r="AR2064" i="2"/>
  <c r="BD2063" i="2"/>
  <c r="S2066" i="2"/>
  <c r="AA2066" i="2"/>
  <c r="AK2066" i="2" s="1"/>
  <c r="AZ2063" i="2"/>
  <c r="AY2063" i="2"/>
  <c r="AX2063" i="2"/>
  <c r="BA2063" i="2"/>
  <c r="AT2064" i="2"/>
  <c r="AO2064" i="2"/>
  <c r="AP2064" i="2"/>
  <c r="AM2065" i="2"/>
  <c r="AN2064" i="2"/>
  <c r="AQ2064" i="2"/>
  <c r="BG2064" i="2"/>
  <c r="L2066" i="2"/>
  <c r="T2066" i="2" s="1"/>
  <c r="N2066" i="2"/>
  <c r="V2066" i="2" s="1"/>
  <c r="P2066" i="2"/>
  <c r="X2066" i="2" s="1"/>
  <c r="AH2066" i="2" s="1"/>
  <c r="Q2066" i="2"/>
  <c r="Y2066" i="2" s="1"/>
  <c r="AI2066" i="2" s="1"/>
  <c r="O2066" i="2"/>
  <c r="R2066" i="2"/>
  <c r="Z2066" i="2" s="1"/>
  <c r="AJ2066" i="2" s="1"/>
  <c r="M2066" i="2"/>
  <c r="U2066" i="2" s="1"/>
  <c r="U2065" i="2"/>
  <c r="AE2065" i="2" s="1"/>
  <c r="AF2065" i="2"/>
  <c r="X2065" i="2"/>
  <c r="AH2065" i="2" s="1"/>
  <c r="AD2065" i="2"/>
  <c r="K2067" i="2"/>
  <c r="AV2064" i="2" l="1"/>
  <c r="BH2064" i="2" s="1"/>
  <c r="AB2065" i="2"/>
  <c r="AS2065" i="2"/>
  <c r="AR2065" i="2"/>
  <c r="BB2064" i="2"/>
  <c r="BC2064" i="2"/>
  <c r="BD2064" i="2"/>
  <c r="S2067" i="2"/>
  <c r="AA2067" i="2"/>
  <c r="AK2067" i="2" s="1"/>
  <c r="AY2064" i="2"/>
  <c r="AZ2064" i="2"/>
  <c r="BA2064" i="2"/>
  <c r="AX2064" i="2"/>
  <c r="AT2065" i="2"/>
  <c r="AN2065" i="2"/>
  <c r="AM2066" i="2"/>
  <c r="AQ2065" i="2"/>
  <c r="AP2065" i="2"/>
  <c r="AO2065" i="2"/>
  <c r="BG2065" i="2"/>
  <c r="L2067" i="2"/>
  <c r="T2067" i="2" s="1"/>
  <c r="N2067" i="2"/>
  <c r="P2067" i="2"/>
  <c r="X2067" i="2" s="1"/>
  <c r="Q2067" i="2"/>
  <c r="Y2067" i="2" s="1"/>
  <c r="AI2067" i="2" s="1"/>
  <c r="O2067" i="2"/>
  <c r="R2067" i="2"/>
  <c r="Z2067" i="2" s="1"/>
  <c r="AJ2067" i="2" s="1"/>
  <c r="M2067" i="2"/>
  <c r="AE2066" i="2"/>
  <c r="AF2066" i="2"/>
  <c r="AD2066" i="2"/>
  <c r="W2066" i="2"/>
  <c r="AG2066" i="2" s="1"/>
  <c r="K2068" i="2"/>
  <c r="AV2065" i="2" l="1"/>
  <c r="BH2065" i="2" s="1"/>
  <c r="AB2066" i="2"/>
  <c r="AS2066" i="2"/>
  <c r="AR2066" i="2"/>
  <c r="BD2065" i="2"/>
  <c r="BB2065" i="2"/>
  <c r="BC2065" i="2"/>
  <c r="S2068" i="2"/>
  <c r="AA2068" i="2"/>
  <c r="AK2068" i="2" s="1"/>
  <c r="BA2065" i="2"/>
  <c r="AT2066" i="2"/>
  <c r="AQ2066" i="2"/>
  <c r="AO2066" i="2"/>
  <c r="AP2066" i="2"/>
  <c r="AM2067" i="2"/>
  <c r="AN2066" i="2"/>
  <c r="BG2066" i="2"/>
  <c r="AY2065" i="2"/>
  <c r="AX2065" i="2"/>
  <c r="AZ2065" i="2"/>
  <c r="L2068" i="2"/>
  <c r="T2068" i="2" s="1"/>
  <c r="N2068" i="2"/>
  <c r="V2068" i="2" s="1"/>
  <c r="AF2068" i="2" s="1"/>
  <c r="P2068" i="2"/>
  <c r="X2068" i="2" s="1"/>
  <c r="Q2068" i="2"/>
  <c r="Y2068" i="2" s="1"/>
  <c r="AI2068" i="2" s="1"/>
  <c r="R2068" i="2"/>
  <c r="Z2068" i="2" s="1"/>
  <c r="AJ2068" i="2" s="1"/>
  <c r="O2068" i="2"/>
  <c r="M2068" i="2"/>
  <c r="AD2067" i="2"/>
  <c r="W2067" i="2"/>
  <c r="AG2067" i="2" s="1"/>
  <c r="AH2067" i="2"/>
  <c r="V2067" i="2"/>
  <c r="AF2067" i="2" s="1"/>
  <c r="U2067" i="2"/>
  <c r="AE2067" i="2" s="1"/>
  <c r="K2069" i="2"/>
  <c r="BD2066" i="2" l="1"/>
  <c r="AV2066" i="2"/>
  <c r="BH2066" i="2" s="1"/>
  <c r="AB2067" i="2"/>
  <c r="AS2067" i="2"/>
  <c r="AR2067" i="2"/>
  <c r="BB2066" i="2"/>
  <c r="BC2066" i="2"/>
  <c r="S2069" i="2"/>
  <c r="AA2069" i="2"/>
  <c r="AK2069" i="2" s="1"/>
  <c r="AY2066" i="2"/>
  <c r="AZ2066" i="2"/>
  <c r="AX2066" i="2"/>
  <c r="BA2066" i="2"/>
  <c r="AT2067" i="2"/>
  <c r="AO2067" i="2"/>
  <c r="AP2067" i="2"/>
  <c r="AM2068" i="2"/>
  <c r="AN2067" i="2"/>
  <c r="AQ2067" i="2"/>
  <c r="BG2067" i="2"/>
  <c r="L2069" i="2"/>
  <c r="T2069" i="2" s="1"/>
  <c r="N2069" i="2"/>
  <c r="P2069" i="2"/>
  <c r="X2069" i="2" s="1"/>
  <c r="AH2069" i="2" s="1"/>
  <c r="Q2069" i="2"/>
  <c r="Y2069" i="2" s="1"/>
  <c r="AI2069" i="2" s="1"/>
  <c r="O2069" i="2"/>
  <c r="W2069" i="2" s="1"/>
  <c r="AG2069" i="2" s="1"/>
  <c r="R2069" i="2"/>
  <c r="Z2069" i="2" s="1"/>
  <c r="AJ2069" i="2" s="1"/>
  <c r="M2069" i="2"/>
  <c r="U2069" i="2" s="1"/>
  <c r="AD2068" i="2"/>
  <c r="W2068" i="2"/>
  <c r="AG2068" i="2" s="1"/>
  <c r="AH2068" i="2"/>
  <c r="U2068" i="2"/>
  <c r="AE2068" i="2" s="1"/>
  <c r="K2070" i="2"/>
  <c r="AB2068" i="2" l="1"/>
  <c r="AV2067" i="2"/>
  <c r="BH2067" i="2" s="1"/>
  <c r="AR2068" i="2"/>
  <c r="AS2068" i="2"/>
  <c r="BB2067" i="2"/>
  <c r="BD2067" i="2"/>
  <c r="BC2067" i="2"/>
  <c r="S2070" i="2"/>
  <c r="AA2070" i="2"/>
  <c r="AK2070" i="2" s="1"/>
  <c r="AZ2067" i="2"/>
  <c r="BA2067" i="2"/>
  <c r="AY2067" i="2"/>
  <c r="AX2067" i="2"/>
  <c r="AT2068" i="2"/>
  <c r="AQ2068" i="2"/>
  <c r="AO2068" i="2"/>
  <c r="AP2068" i="2"/>
  <c r="AM2069" i="2"/>
  <c r="AN2068" i="2"/>
  <c r="BG2068" i="2"/>
  <c r="L2070" i="2"/>
  <c r="N2070" i="2"/>
  <c r="V2070" i="2" s="1"/>
  <c r="AF2070" i="2" s="1"/>
  <c r="P2070" i="2"/>
  <c r="X2070" i="2" s="1"/>
  <c r="Q2070" i="2"/>
  <c r="Y2070" i="2" s="1"/>
  <c r="AI2070" i="2" s="1"/>
  <c r="O2070" i="2"/>
  <c r="R2070" i="2"/>
  <c r="Z2070" i="2" s="1"/>
  <c r="AJ2070" i="2" s="1"/>
  <c r="M2070" i="2"/>
  <c r="V2069" i="2"/>
  <c r="AF2069" i="2" s="1"/>
  <c r="AE2069" i="2"/>
  <c r="AD2069" i="2"/>
  <c r="K2071" i="2"/>
  <c r="AV2068" i="2" l="1"/>
  <c r="BH2068" i="2" s="1"/>
  <c r="AB2069" i="2"/>
  <c r="AS2069" i="2"/>
  <c r="AR2069" i="2"/>
  <c r="BD2068" i="2"/>
  <c r="BC2068" i="2"/>
  <c r="BB2068" i="2"/>
  <c r="S2071" i="2"/>
  <c r="AA2071" i="2" s="1"/>
  <c r="AK2071" i="2" s="1"/>
  <c r="AY2068" i="2"/>
  <c r="AZ2068" i="2"/>
  <c r="AX2068" i="2"/>
  <c r="BA2068" i="2"/>
  <c r="AT2069" i="2"/>
  <c r="AO2069" i="2"/>
  <c r="AP2069" i="2"/>
  <c r="AM2070" i="2"/>
  <c r="AQ2069" i="2"/>
  <c r="AN2069" i="2"/>
  <c r="BG2069" i="2"/>
  <c r="L2071" i="2"/>
  <c r="T2071" i="2" s="1"/>
  <c r="N2071" i="2"/>
  <c r="V2071" i="2" s="1"/>
  <c r="AF2071" i="2" s="1"/>
  <c r="P2071" i="2"/>
  <c r="X2071" i="2" s="1"/>
  <c r="Q2071" i="2"/>
  <c r="Y2071" i="2" s="1"/>
  <c r="AI2071" i="2" s="1"/>
  <c r="O2071" i="2"/>
  <c r="R2071" i="2"/>
  <c r="Z2071" i="2" s="1"/>
  <c r="AJ2071" i="2" s="1"/>
  <c r="M2071" i="2"/>
  <c r="W2070" i="2"/>
  <c r="AG2070" i="2" s="1"/>
  <c r="AH2070" i="2"/>
  <c r="T2070" i="2"/>
  <c r="U2070" i="2"/>
  <c r="AE2070" i="2" s="1"/>
  <c r="K2072" i="2"/>
  <c r="AB2070" i="2" l="1"/>
  <c r="AV2069" i="2"/>
  <c r="BH2069" i="2" s="1"/>
  <c r="AR2070" i="2"/>
  <c r="AS2070" i="2"/>
  <c r="BB2069" i="2"/>
  <c r="BD2069" i="2"/>
  <c r="BC2069" i="2"/>
  <c r="S2072" i="2"/>
  <c r="AA2072" i="2"/>
  <c r="AK2072" i="2" s="1"/>
  <c r="AZ2069" i="2"/>
  <c r="AY2069" i="2"/>
  <c r="BA2069" i="2"/>
  <c r="AX2069" i="2"/>
  <c r="AT2070" i="2"/>
  <c r="AN2070" i="2"/>
  <c r="AO2070" i="2"/>
  <c r="AP2070" i="2"/>
  <c r="AM2071" i="2"/>
  <c r="AQ2070" i="2"/>
  <c r="BG2070" i="2"/>
  <c r="L2072" i="2"/>
  <c r="T2072" i="2" s="1"/>
  <c r="N2072" i="2"/>
  <c r="P2072" i="2"/>
  <c r="X2072" i="2" s="1"/>
  <c r="AH2072" i="2" s="1"/>
  <c r="Q2072" i="2"/>
  <c r="Y2072" i="2" s="1"/>
  <c r="AI2072" i="2" s="1"/>
  <c r="R2072" i="2"/>
  <c r="Z2072" i="2" s="1"/>
  <c r="AJ2072" i="2" s="1"/>
  <c r="O2072" i="2"/>
  <c r="W2072" i="2" s="1"/>
  <c r="AG2072" i="2" s="1"/>
  <c r="M2072" i="2"/>
  <c r="U2072" i="2" s="1"/>
  <c r="AD2071" i="2"/>
  <c r="AD2070" i="2"/>
  <c r="W2071" i="2"/>
  <c r="AG2071" i="2" s="1"/>
  <c r="AH2071" i="2"/>
  <c r="U2071" i="2"/>
  <c r="AE2071" i="2" s="1"/>
  <c r="K2073" i="2"/>
  <c r="AV2070" i="2" l="1"/>
  <c r="BH2070" i="2" s="1"/>
  <c r="AB2071" i="2"/>
  <c r="AS2071" i="2"/>
  <c r="AR2071" i="2"/>
  <c r="BD2070" i="2"/>
  <c r="BC2070" i="2"/>
  <c r="BB2070" i="2"/>
  <c r="S2073" i="2"/>
  <c r="AA2073" i="2"/>
  <c r="AK2073" i="2" s="1"/>
  <c r="AY2070" i="2"/>
  <c r="BA2070" i="2"/>
  <c r="AZ2070" i="2"/>
  <c r="AX2070" i="2"/>
  <c r="AT2071" i="2"/>
  <c r="AQ2071" i="2"/>
  <c r="AO2071" i="2"/>
  <c r="AP2071" i="2"/>
  <c r="AM2072" i="2"/>
  <c r="AN2071" i="2"/>
  <c r="BG2071" i="2"/>
  <c r="L2073" i="2"/>
  <c r="N2073" i="2"/>
  <c r="V2073" i="2" s="1"/>
  <c r="AF2073" i="2" s="1"/>
  <c r="P2073" i="2"/>
  <c r="X2073" i="2" s="1"/>
  <c r="Q2073" i="2"/>
  <c r="Y2073" i="2" s="1"/>
  <c r="AI2073" i="2" s="1"/>
  <c r="O2073" i="2"/>
  <c r="R2073" i="2"/>
  <c r="Z2073" i="2" s="1"/>
  <c r="AJ2073" i="2" s="1"/>
  <c r="M2073" i="2"/>
  <c r="V2072" i="2"/>
  <c r="AF2072" i="2" s="1"/>
  <c r="AE2072" i="2"/>
  <c r="AD2072" i="2"/>
  <c r="K2074" i="2"/>
  <c r="AV2071" i="2" l="1"/>
  <c r="BH2071" i="2" s="1"/>
  <c r="AB2072" i="2"/>
  <c r="AS2072" i="2"/>
  <c r="AR2072" i="2"/>
  <c r="BD2071" i="2"/>
  <c r="BB2071" i="2"/>
  <c r="BC2071" i="2"/>
  <c r="S2074" i="2"/>
  <c r="AA2074" i="2"/>
  <c r="AK2074" i="2" s="1"/>
  <c r="BA2071" i="2"/>
  <c r="AZ2071" i="2"/>
  <c r="AY2071" i="2"/>
  <c r="AX2071" i="2"/>
  <c r="AT2072" i="2"/>
  <c r="AO2072" i="2"/>
  <c r="AP2072" i="2"/>
  <c r="AM2073" i="2"/>
  <c r="AN2072" i="2"/>
  <c r="AQ2072" i="2"/>
  <c r="BG2072" i="2"/>
  <c r="L2074" i="2"/>
  <c r="T2074" i="2" s="1"/>
  <c r="N2074" i="2"/>
  <c r="V2074" i="2" s="1"/>
  <c r="AF2074" i="2" s="1"/>
  <c r="P2074" i="2"/>
  <c r="X2074" i="2" s="1"/>
  <c r="Q2074" i="2"/>
  <c r="Y2074" i="2" s="1"/>
  <c r="AI2074" i="2" s="1"/>
  <c r="O2074" i="2"/>
  <c r="R2074" i="2"/>
  <c r="Z2074" i="2" s="1"/>
  <c r="AJ2074" i="2" s="1"/>
  <c r="M2074" i="2"/>
  <c r="W2073" i="2"/>
  <c r="AG2073" i="2" s="1"/>
  <c r="AH2073" i="2"/>
  <c r="T2073" i="2"/>
  <c r="U2073" i="2"/>
  <c r="AE2073" i="2" s="1"/>
  <c r="K2075" i="2"/>
  <c r="AB2073" i="2" l="1"/>
  <c r="AV2072" i="2"/>
  <c r="BH2072" i="2" s="1"/>
  <c r="AS2073" i="2"/>
  <c r="AR2073" i="2"/>
  <c r="BD2072" i="2"/>
  <c r="BB2072" i="2"/>
  <c r="BC2072" i="2"/>
  <c r="S2075" i="2"/>
  <c r="AA2075" i="2"/>
  <c r="AK2075" i="2" s="1"/>
  <c r="AZ2072" i="2"/>
  <c r="BA2072" i="2"/>
  <c r="AT2073" i="2"/>
  <c r="AQ2073" i="2"/>
  <c r="AO2073" i="2"/>
  <c r="AP2073" i="2"/>
  <c r="AM2074" i="2"/>
  <c r="AN2073" i="2"/>
  <c r="BG2073" i="2"/>
  <c r="AY2072" i="2"/>
  <c r="AX2072" i="2"/>
  <c r="L2075" i="2"/>
  <c r="T2075" i="2" s="1"/>
  <c r="N2075" i="2"/>
  <c r="P2075" i="2"/>
  <c r="Q2075" i="2"/>
  <c r="Y2075" i="2" s="1"/>
  <c r="AI2075" i="2" s="1"/>
  <c r="O2075" i="2"/>
  <c r="R2075" i="2"/>
  <c r="Z2075" i="2" s="1"/>
  <c r="AJ2075" i="2" s="1"/>
  <c r="M2075" i="2"/>
  <c r="AD2074" i="2"/>
  <c r="AD2073" i="2"/>
  <c r="W2074" i="2"/>
  <c r="AG2074" i="2" s="1"/>
  <c r="AH2074" i="2"/>
  <c r="U2074" i="2"/>
  <c r="AE2074" i="2" s="1"/>
  <c r="K2076" i="2"/>
  <c r="BD2073" i="2" l="1"/>
  <c r="AV2073" i="2"/>
  <c r="BH2073" i="2" s="1"/>
  <c r="AB2074" i="2"/>
  <c r="AS2074" i="2"/>
  <c r="AR2074" i="2"/>
  <c r="BB2073" i="2"/>
  <c r="BC2073" i="2"/>
  <c r="S2076" i="2"/>
  <c r="AA2076" i="2"/>
  <c r="AK2076" i="2" s="1"/>
  <c r="BA2073" i="2"/>
  <c r="AZ2073" i="2"/>
  <c r="AY2073" i="2"/>
  <c r="AX2073" i="2"/>
  <c r="AT2074" i="2"/>
  <c r="AO2074" i="2"/>
  <c r="AP2074" i="2"/>
  <c r="AM2075" i="2"/>
  <c r="AN2074" i="2"/>
  <c r="AQ2074" i="2"/>
  <c r="BG2074" i="2"/>
  <c r="L2076" i="2"/>
  <c r="T2076" i="2" s="1"/>
  <c r="N2076" i="2"/>
  <c r="V2076" i="2" s="1"/>
  <c r="P2076" i="2"/>
  <c r="Q2076" i="2"/>
  <c r="Y2076" i="2" s="1"/>
  <c r="AI2076" i="2" s="1"/>
  <c r="R2076" i="2"/>
  <c r="Z2076" i="2" s="1"/>
  <c r="AJ2076" i="2" s="1"/>
  <c r="O2076" i="2"/>
  <c r="W2076" i="2" s="1"/>
  <c r="AG2076" i="2" s="1"/>
  <c r="M2076" i="2"/>
  <c r="V2075" i="2"/>
  <c r="AF2075" i="2" s="1"/>
  <c r="U2075" i="2"/>
  <c r="AE2075" i="2" s="1"/>
  <c r="X2075" i="2"/>
  <c r="AH2075" i="2" s="1"/>
  <c r="W2075" i="2"/>
  <c r="AG2075" i="2" s="1"/>
  <c r="AD2075" i="2"/>
  <c r="K2077" i="2"/>
  <c r="AV2074" i="2" l="1"/>
  <c r="BH2074" i="2" s="1"/>
  <c r="AB2075" i="2"/>
  <c r="BB2074" i="2"/>
  <c r="AS2075" i="2"/>
  <c r="BC2075" i="2" s="1"/>
  <c r="AR2075" i="2"/>
  <c r="BD2074" i="2"/>
  <c r="BC2074" i="2"/>
  <c r="S2077" i="2"/>
  <c r="AA2077" i="2"/>
  <c r="AK2077" i="2" s="1"/>
  <c r="AZ2074" i="2"/>
  <c r="AT2075" i="2"/>
  <c r="AO2075" i="2"/>
  <c r="AP2075" i="2"/>
  <c r="AM2076" i="2"/>
  <c r="AN2075" i="2"/>
  <c r="AQ2075" i="2"/>
  <c r="BG2075" i="2"/>
  <c r="BA2074" i="2"/>
  <c r="AY2074" i="2"/>
  <c r="AX2074" i="2"/>
  <c r="L2077" i="2"/>
  <c r="T2077" i="2" s="1"/>
  <c r="N2077" i="2"/>
  <c r="P2077" i="2"/>
  <c r="X2077" i="2" s="1"/>
  <c r="AH2077" i="2" s="1"/>
  <c r="Q2077" i="2"/>
  <c r="Y2077" i="2" s="1"/>
  <c r="AI2077" i="2" s="1"/>
  <c r="O2077" i="2"/>
  <c r="W2077" i="2" s="1"/>
  <c r="AG2077" i="2" s="1"/>
  <c r="R2077" i="2"/>
  <c r="Z2077" i="2" s="1"/>
  <c r="AJ2077" i="2" s="1"/>
  <c r="M2077" i="2"/>
  <c r="U2077" i="2" s="1"/>
  <c r="U2076" i="2"/>
  <c r="AE2076" i="2" s="1"/>
  <c r="AF2076" i="2"/>
  <c r="X2076" i="2"/>
  <c r="AH2076" i="2" s="1"/>
  <c r="AD2076" i="2"/>
  <c r="K2078" i="2"/>
  <c r="BD2075" i="2" l="1"/>
  <c r="AV2075" i="2"/>
  <c r="BH2075" i="2" s="1"/>
  <c r="AB2076" i="2"/>
  <c r="BB2075" i="2"/>
  <c r="AS2076" i="2"/>
  <c r="AR2076" i="2"/>
  <c r="S2078" i="2"/>
  <c r="AA2078" i="2"/>
  <c r="AK2078" i="2" s="1"/>
  <c r="AT2076" i="2"/>
  <c r="AO2076" i="2"/>
  <c r="AP2076" i="2"/>
  <c r="AM2077" i="2"/>
  <c r="AN2076" i="2"/>
  <c r="AQ2076" i="2"/>
  <c r="BG2076" i="2"/>
  <c r="AZ2075" i="2"/>
  <c r="BA2075" i="2"/>
  <c r="AY2075" i="2"/>
  <c r="AX2075" i="2"/>
  <c r="L2078" i="2"/>
  <c r="T2078" i="2" s="1"/>
  <c r="N2078" i="2"/>
  <c r="V2078" i="2" s="1"/>
  <c r="P2078" i="2"/>
  <c r="Q2078" i="2"/>
  <c r="Y2078" i="2" s="1"/>
  <c r="AI2078" i="2" s="1"/>
  <c r="O2078" i="2"/>
  <c r="R2078" i="2"/>
  <c r="Z2078" i="2" s="1"/>
  <c r="AJ2078" i="2" s="1"/>
  <c r="M2078" i="2"/>
  <c r="AD2077" i="2"/>
  <c r="V2077" i="2"/>
  <c r="AF2077" i="2" s="1"/>
  <c r="AE2077" i="2"/>
  <c r="K2079" i="2"/>
  <c r="BD2076" i="2" l="1"/>
  <c r="AV2076" i="2"/>
  <c r="BH2076" i="2" s="1"/>
  <c r="AB2077" i="2"/>
  <c r="AS2077" i="2"/>
  <c r="AR2077" i="2"/>
  <c r="BB2076" i="2"/>
  <c r="BC2076" i="2"/>
  <c r="S2079" i="2"/>
  <c r="AA2079" i="2"/>
  <c r="AK2079" i="2" s="1"/>
  <c r="AZ2076" i="2"/>
  <c r="BA2076" i="2"/>
  <c r="AY2076" i="2"/>
  <c r="AX2076" i="2"/>
  <c r="AT2077" i="2"/>
  <c r="AQ2077" i="2"/>
  <c r="AO2077" i="2"/>
  <c r="AP2077" i="2"/>
  <c r="AM2078" i="2"/>
  <c r="AN2077" i="2"/>
  <c r="BG2077" i="2"/>
  <c r="L2079" i="2"/>
  <c r="T2079" i="2" s="1"/>
  <c r="N2079" i="2"/>
  <c r="P2079" i="2"/>
  <c r="Q2079" i="2"/>
  <c r="Y2079" i="2" s="1"/>
  <c r="AI2079" i="2" s="1"/>
  <c r="O2079" i="2"/>
  <c r="W2079" i="2" s="1"/>
  <c r="R2079" i="2"/>
  <c r="Z2079" i="2" s="1"/>
  <c r="AJ2079" i="2" s="1"/>
  <c r="M2079" i="2"/>
  <c r="AD2078" i="2"/>
  <c r="U2078" i="2"/>
  <c r="AE2078" i="2" s="1"/>
  <c r="AF2078" i="2"/>
  <c r="X2078" i="2"/>
  <c r="AH2078" i="2" s="1"/>
  <c r="W2078" i="2"/>
  <c r="AG2078" i="2" s="1"/>
  <c r="K2080" i="2"/>
  <c r="AV2077" i="2" l="1"/>
  <c r="BH2077" i="2" s="1"/>
  <c r="AB2078" i="2"/>
  <c r="AS2078" i="2"/>
  <c r="AR2078" i="2"/>
  <c r="BB2077" i="2"/>
  <c r="BD2077" i="2"/>
  <c r="BC2077" i="2"/>
  <c r="S2080" i="2"/>
  <c r="AA2080" i="2"/>
  <c r="AK2080" i="2" s="1"/>
  <c r="AY2077" i="2"/>
  <c r="BA2077" i="2"/>
  <c r="AZ2077" i="2"/>
  <c r="AX2077" i="2"/>
  <c r="AT2078" i="2"/>
  <c r="AO2078" i="2"/>
  <c r="AP2078" i="2"/>
  <c r="AM2079" i="2"/>
  <c r="AN2078" i="2"/>
  <c r="AQ2078" i="2"/>
  <c r="BG2078" i="2"/>
  <c r="L2080" i="2"/>
  <c r="T2080" i="2" s="1"/>
  <c r="N2080" i="2"/>
  <c r="P2080" i="2"/>
  <c r="Q2080" i="2"/>
  <c r="Y2080" i="2" s="1"/>
  <c r="AI2080" i="2" s="1"/>
  <c r="R2080" i="2"/>
  <c r="Z2080" i="2" s="1"/>
  <c r="AJ2080" i="2" s="1"/>
  <c r="O2080" i="2"/>
  <c r="W2080" i="2" s="1"/>
  <c r="AG2080" i="2" s="1"/>
  <c r="M2080" i="2"/>
  <c r="U2080" i="2" s="1"/>
  <c r="AD2079" i="2"/>
  <c r="X2079" i="2"/>
  <c r="AH2079" i="2" s="1"/>
  <c r="AG2079" i="2"/>
  <c r="V2079" i="2"/>
  <c r="AF2079" i="2" s="1"/>
  <c r="U2079" i="2"/>
  <c r="AE2079" i="2" s="1"/>
  <c r="K2081" i="2"/>
  <c r="AV2078" i="2" l="1"/>
  <c r="BH2078" i="2" s="1"/>
  <c r="AB2079" i="2"/>
  <c r="AS2079" i="2"/>
  <c r="AR2079" i="2"/>
  <c r="BD2078" i="2"/>
  <c r="BB2078" i="2"/>
  <c r="BC2078" i="2"/>
  <c r="S2081" i="2"/>
  <c r="AA2081" i="2" s="1"/>
  <c r="AK2081" i="2" s="1"/>
  <c r="AT2079" i="2"/>
  <c r="AN2079" i="2"/>
  <c r="AQ2079" i="2"/>
  <c r="AO2079" i="2"/>
  <c r="AP2079" i="2"/>
  <c r="AM2080" i="2"/>
  <c r="BG2079" i="2"/>
  <c r="AZ2078" i="2"/>
  <c r="BA2078" i="2"/>
  <c r="AY2078" i="2"/>
  <c r="AX2078" i="2"/>
  <c r="L2081" i="2"/>
  <c r="T2081" i="2" s="1"/>
  <c r="N2081" i="2"/>
  <c r="P2081" i="2"/>
  <c r="Q2081" i="2"/>
  <c r="Y2081" i="2" s="1"/>
  <c r="AI2081" i="2" s="1"/>
  <c r="O2081" i="2"/>
  <c r="W2081" i="2" s="1"/>
  <c r="AG2081" i="2" s="1"/>
  <c r="R2081" i="2"/>
  <c r="Z2081" i="2" s="1"/>
  <c r="AJ2081" i="2" s="1"/>
  <c r="M2081" i="2"/>
  <c r="U2081" i="2" s="1"/>
  <c r="V2080" i="2"/>
  <c r="AF2080" i="2" s="1"/>
  <c r="AE2080" i="2"/>
  <c r="X2080" i="2"/>
  <c r="AH2080" i="2" s="1"/>
  <c r="AD2080" i="2"/>
  <c r="K2082" i="2"/>
  <c r="BD2079" i="2" l="1"/>
  <c r="AV2079" i="2"/>
  <c r="BH2079" i="2" s="1"/>
  <c r="AB2080" i="2"/>
  <c r="BB2079" i="2"/>
  <c r="AR2080" i="2"/>
  <c r="AS2080" i="2"/>
  <c r="BC2079" i="2"/>
  <c r="S2082" i="2"/>
  <c r="AA2082" i="2" s="1"/>
  <c r="AK2082" i="2" s="1"/>
  <c r="AY2079" i="2"/>
  <c r="BA2079" i="2"/>
  <c r="AT2080" i="2"/>
  <c r="AM2081" i="2"/>
  <c r="AN2080" i="2"/>
  <c r="AQ2080" i="2"/>
  <c r="AO2080" i="2"/>
  <c r="AP2080" i="2"/>
  <c r="BG2080" i="2"/>
  <c r="AX2079" i="2"/>
  <c r="AZ2079" i="2"/>
  <c r="L2082" i="2"/>
  <c r="N2082" i="2"/>
  <c r="P2082" i="2"/>
  <c r="Q2082" i="2"/>
  <c r="Y2082" i="2" s="1"/>
  <c r="AI2082" i="2" s="1"/>
  <c r="O2082" i="2"/>
  <c r="R2082" i="2"/>
  <c r="Z2082" i="2" s="1"/>
  <c r="AJ2082" i="2" s="1"/>
  <c r="M2082" i="2"/>
  <c r="U2082" i="2" s="1"/>
  <c r="V2081" i="2"/>
  <c r="AF2081" i="2" s="1"/>
  <c r="AE2081" i="2"/>
  <c r="X2081" i="2"/>
  <c r="AH2081" i="2" s="1"/>
  <c r="AD2081" i="2"/>
  <c r="K2083" i="2"/>
  <c r="AB2081" i="2" l="1"/>
  <c r="AV2080" i="2"/>
  <c r="BH2080" i="2" s="1"/>
  <c r="AS2081" i="2"/>
  <c r="AR2081" i="2"/>
  <c r="BD2080" i="2"/>
  <c r="BC2080" i="2"/>
  <c r="BB2080" i="2"/>
  <c r="S2083" i="2"/>
  <c r="AA2083" i="2"/>
  <c r="AK2083" i="2" s="1"/>
  <c r="AZ2080" i="2"/>
  <c r="AY2080" i="2"/>
  <c r="BA2080" i="2"/>
  <c r="AX2080" i="2"/>
  <c r="AT2081" i="2"/>
  <c r="AO2081" i="2"/>
  <c r="AP2081" i="2"/>
  <c r="AM2082" i="2"/>
  <c r="AN2081" i="2"/>
  <c r="AQ2081" i="2"/>
  <c r="BG2081" i="2"/>
  <c r="L2083" i="2"/>
  <c r="T2083" i="2" s="1"/>
  <c r="N2083" i="2"/>
  <c r="P2083" i="2"/>
  <c r="Q2083" i="2"/>
  <c r="Y2083" i="2" s="1"/>
  <c r="AI2083" i="2" s="1"/>
  <c r="O2083" i="2"/>
  <c r="R2083" i="2"/>
  <c r="Z2083" i="2" s="1"/>
  <c r="AJ2083" i="2" s="1"/>
  <c r="M2083" i="2"/>
  <c r="U2083" i="2" s="1"/>
  <c r="V2082" i="2"/>
  <c r="AF2082" i="2" s="1"/>
  <c r="T2082" i="2"/>
  <c r="AE2082" i="2"/>
  <c r="X2082" i="2"/>
  <c r="AH2082" i="2" s="1"/>
  <c r="W2082" i="2"/>
  <c r="AG2082" i="2" s="1"/>
  <c r="K2084" i="2"/>
  <c r="AB2082" i="2" l="1"/>
  <c r="AV2081" i="2"/>
  <c r="BH2081" i="2" s="1"/>
  <c r="AS2082" i="2"/>
  <c r="AR2082" i="2"/>
  <c r="BD2081" i="2"/>
  <c r="BB2081" i="2"/>
  <c r="BC2081" i="2"/>
  <c r="S2084" i="2"/>
  <c r="AA2084" i="2"/>
  <c r="AK2084" i="2" s="1"/>
  <c r="AZ2081" i="2"/>
  <c r="AT2082" i="2"/>
  <c r="AO2082" i="2"/>
  <c r="AP2082" i="2"/>
  <c r="AM2083" i="2"/>
  <c r="AN2082" i="2"/>
  <c r="AQ2082" i="2"/>
  <c r="BG2082" i="2"/>
  <c r="BA2081" i="2"/>
  <c r="AY2081" i="2"/>
  <c r="AX2081" i="2"/>
  <c r="L2084" i="2"/>
  <c r="T2084" i="2" s="1"/>
  <c r="N2084" i="2"/>
  <c r="P2084" i="2"/>
  <c r="X2084" i="2" s="1"/>
  <c r="Q2084" i="2"/>
  <c r="Y2084" i="2" s="1"/>
  <c r="AI2084" i="2" s="1"/>
  <c r="R2084" i="2"/>
  <c r="Z2084" i="2" s="1"/>
  <c r="AJ2084" i="2" s="1"/>
  <c r="O2084" i="2"/>
  <c r="W2084" i="2" s="1"/>
  <c r="M2084" i="2"/>
  <c r="U2084" i="2" s="1"/>
  <c r="AE2084" i="2" s="1"/>
  <c r="AD2082" i="2"/>
  <c r="V2083" i="2"/>
  <c r="AF2083" i="2" s="1"/>
  <c r="AE2083" i="2"/>
  <c r="X2083" i="2"/>
  <c r="AH2083" i="2" s="1"/>
  <c r="W2083" i="2"/>
  <c r="AG2083" i="2" s="1"/>
  <c r="AD2083" i="2"/>
  <c r="K2085" i="2"/>
  <c r="BD2082" i="2" l="1"/>
  <c r="AV2082" i="2"/>
  <c r="BH2082" i="2" s="1"/>
  <c r="AB2083" i="2"/>
  <c r="BB2082" i="2"/>
  <c r="AS2083" i="2"/>
  <c r="AR2083" i="2"/>
  <c r="BC2082" i="2"/>
  <c r="S2085" i="2"/>
  <c r="AA2085" i="2"/>
  <c r="AK2085" i="2" s="1"/>
  <c r="AT2083" i="2"/>
  <c r="AN2083" i="2"/>
  <c r="AQ2083" i="2"/>
  <c r="AO2083" i="2"/>
  <c r="AP2083" i="2"/>
  <c r="AM2084" i="2"/>
  <c r="BG2083" i="2"/>
  <c r="AZ2082" i="2"/>
  <c r="BA2082" i="2"/>
  <c r="AY2082" i="2"/>
  <c r="AX2082" i="2"/>
  <c r="L2085" i="2"/>
  <c r="T2085" i="2" s="1"/>
  <c r="N2085" i="2"/>
  <c r="P2085" i="2"/>
  <c r="Q2085" i="2"/>
  <c r="Y2085" i="2" s="1"/>
  <c r="AI2085" i="2" s="1"/>
  <c r="O2085" i="2"/>
  <c r="R2085" i="2"/>
  <c r="Z2085" i="2" s="1"/>
  <c r="AJ2085" i="2" s="1"/>
  <c r="M2085" i="2"/>
  <c r="U2085" i="2" s="1"/>
  <c r="AE2085" i="2" s="1"/>
  <c r="AD2084" i="2"/>
  <c r="AG2084" i="2"/>
  <c r="AH2084" i="2"/>
  <c r="V2084" i="2"/>
  <c r="AF2084" i="2" s="1"/>
  <c r="K2086" i="2"/>
  <c r="BD2083" i="2" l="1"/>
  <c r="BB2083" i="2"/>
  <c r="BC2083" i="2"/>
  <c r="AV2083" i="2"/>
  <c r="BH2083" i="2" s="1"/>
  <c r="AB2084" i="2"/>
  <c r="AS2084" i="2"/>
  <c r="AR2084" i="2"/>
  <c r="S2086" i="2"/>
  <c r="AA2086" i="2"/>
  <c r="AK2086" i="2" s="1"/>
  <c r="BA2083" i="2"/>
  <c r="AT2084" i="2"/>
  <c r="AQ2084" i="2"/>
  <c r="AO2084" i="2"/>
  <c r="AP2084" i="2"/>
  <c r="AM2085" i="2"/>
  <c r="AN2084" i="2"/>
  <c r="BG2084" i="2"/>
  <c r="AX2083" i="2"/>
  <c r="AZ2083" i="2"/>
  <c r="AY2083" i="2"/>
  <c r="L2086" i="2"/>
  <c r="T2086" i="2" s="1"/>
  <c r="N2086" i="2"/>
  <c r="V2086" i="2" s="1"/>
  <c r="P2086" i="2"/>
  <c r="X2086" i="2" s="1"/>
  <c r="AH2086" i="2" s="1"/>
  <c r="Q2086" i="2"/>
  <c r="Y2086" i="2" s="1"/>
  <c r="AI2086" i="2" s="1"/>
  <c r="O2086" i="2"/>
  <c r="R2086" i="2"/>
  <c r="Z2086" i="2" s="1"/>
  <c r="AJ2086" i="2" s="1"/>
  <c r="M2086" i="2"/>
  <c r="U2086" i="2" s="1"/>
  <c r="AE2086" i="2" s="1"/>
  <c r="AD2085" i="2"/>
  <c r="X2085" i="2"/>
  <c r="AH2085" i="2" s="1"/>
  <c r="W2085" i="2"/>
  <c r="AG2085" i="2" s="1"/>
  <c r="V2085" i="2"/>
  <c r="AF2085" i="2" s="1"/>
  <c r="K2087" i="2"/>
  <c r="AV2084" i="2" l="1"/>
  <c r="BH2084" i="2" s="1"/>
  <c r="AB2085" i="2"/>
  <c r="AS2085" i="2"/>
  <c r="AR2085" i="2"/>
  <c r="BB2084" i="2"/>
  <c r="BD2084" i="2"/>
  <c r="BC2084" i="2"/>
  <c r="S2087" i="2"/>
  <c r="AA2087" i="2"/>
  <c r="AK2087" i="2" s="1"/>
  <c r="AY2084" i="2"/>
  <c r="AZ2084" i="2"/>
  <c r="BA2084" i="2"/>
  <c r="AX2084" i="2"/>
  <c r="AT2085" i="2"/>
  <c r="AO2085" i="2"/>
  <c r="AP2085" i="2"/>
  <c r="AM2086" i="2"/>
  <c r="AN2085" i="2"/>
  <c r="AQ2085" i="2"/>
  <c r="BG2085" i="2"/>
  <c r="L2087" i="2"/>
  <c r="T2087" i="2" s="1"/>
  <c r="N2087" i="2"/>
  <c r="P2087" i="2"/>
  <c r="X2087" i="2" s="1"/>
  <c r="AH2087" i="2" s="1"/>
  <c r="Q2087" i="2"/>
  <c r="Y2087" i="2" s="1"/>
  <c r="AI2087" i="2" s="1"/>
  <c r="O2087" i="2"/>
  <c r="R2087" i="2"/>
  <c r="Z2087" i="2" s="1"/>
  <c r="AJ2087" i="2" s="1"/>
  <c r="M2087" i="2"/>
  <c r="AF2086" i="2"/>
  <c r="W2086" i="2"/>
  <c r="AG2086" i="2" s="1"/>
  <c r="AD2086" i="2"/>
  <c r="K2088" i="2"/>
  <c r="AV2085" i="2" l="1"/>
  <c r="BH2085" i="2" s="1"/>
  <c r="AB2086" i="2"/>
  <c r="AS2086" i="2"/>
  <c r="AR2086" i="2"/>
  <c r="BD2085" i="2"/>
  <c r="BB2085" i="2"/>
  <c r="BC2085" i="2"/>
  <c r="S2088" i="2"/>
  <c r="AA2088" i="2"/>
  <c r="AK2088" i="2" s="1"/>
  <c r="AT2086" i="2"/>
  <c r="AN2086" i="2"/>
  <c r="AQ2086" i="2"/>
  <c r="AM2087" i="2"/>
  <c r="AO2086" i="2"/>
  <c r="AP2086" i="2"/>
  <c r="BG2086" i="2"/>
  <c r="AZ2085" i="2"/>
  <c r="BA2085" i="2"/>
  <c r="AY2085" i="2"/>
  <c r="AX2085" i="2"/>
  <c r="L2088" i="2"/>
  <c r="T2088" i="2" s="1"/>
  <c r="N2088" i="2"/>
  <c r="P2088" i="2"/>
  <c r="Q2088" i="2"/>
  <c r="Y2088" i="2" s="1"/>
  <c r="AI2088" i="2" s="1"/>
  <c r="R2088" i="2"/>
  <c r="Z2088" i="2" s="1"/>
  <c r="AJ2088" i="2" s="1"/>
  <c r="O2088" i="2"/>
  <c r="M2088" i="2"/>
  <c r="U2088" i="2" s="1"/>
  <c r="AE2088" i="2" s="1"/>
  <c r="W2087" i="2"/>
  <c r="AG2087" i="2" s="1"/>
  <c r="V2087" i="2"/>
  <c r="U2087" i="2"/>
  <c r="AE2087" i="2" s="1"/>
  <c r="AD2087" i="2"/>
  <c r="K2089" i="2"/>
  <c r="AV2086" i="2" l="1"/>
  <c r="BH2086" i="2" s="1"/>
  <c r="AB2087" i="2"/>
  <c r="AS2087" i="2"/>
  <c r="AR2087" i="2"/>
  <c r="BD2086" i="2"/>
  <c r="BB2086" i="2"/>
  <c r="BC2086" i="2"/>
  <c r="S2089" i="2"/>
  <c r="AA2089" i="2"/>
  <c r="AK2089" i="2" s="1"/>
  <c r="BA2086" i="2"/>
  <c r="AT2087" i="2"/>
  <c r="AM2088" i="2"/>
  <c r="AN2087" i="2"/>
  <c r="AQ2087" i="2"/>
  <c r="AO2087" i="2"/>
  <c r="AP2087" i="2"/>
  <c r="BG2087" i="2"/>
  <c r="AZ2086" i="2"/>
  <c r="AX2086" i="2"/>
  <c r="AY2086" i="2"/>
  <c r="L2089" i="2"/>
  <c r="T2089" i="2" s="1"/>
  <c r="N2089" i="2"/>
  <c r="P2089" i="2"/>
  <c r="Q2089" i="2"/>
  <c r="Y2089" i="2" s="1"/>
  <c r="AI2089" i="2" s="1"/>
  <c r="O2089" i="2"/>
  <c r="R2089" i="2"/>
  <c r="Z2089" i="2" s="1"/>
  <c r="AJ2089" i="2" s="1"/>
  <c r="M2089" i="2"/>
  <c r="U2089" i="2" s="1"/>
  <c r="AD2088" i="2"/>
  <c r="V2088" i="2"/>
  <c r="AF2088" i="2" s="1"/>
  <c r="AF2087" i="2"/>
  <c r="X2088" i="2"/>
  <c r="AH2088" i="2" s="1"/>
  <c r="W2088" i="2"/>
  <c r="AG2088" i="2" s="1"/>
  <c r="K2090" i="2"/>
  <c r="AV2087" i="2" l="1"/>
  <c r="BH2087" i="2" s="1"/>
  <c r="AB2088" i="2"/>
  <c r="BD2087" i="2"/>
  <c r="BB2087" i="2"/>
  <c r="AR2088" i="2"/>
  <c r="AS2088" i="2"/>
  <c r="BC2087" i="2"/>
  <c r="S2090" i="2"/>
  <c r="AA2090" i="2"/>
  <c r="AK2090" i="2" s="1"/>
  <c r="AZ2087" i="2"/>
  <c r="AY2087" i="2"/>
  <c r="BA2087" i="2"/>
  <c r="AX2087" i="2"/>
  <c r="AT2088" i="2"/>
  <c r="AN2088" i="2"/>
  <c r="AM2089" i="2"/>
  <c r="AQ2088" i="2"/>
  <c r="AO2088" i="2"/>
  <c r="AP2088" i="2"/>
  <c r="BG2088" i="2"/>
  <c r="L2090" i="2"/>
  <c r="T2090" i="2" s="1"/>
  <c r="N2090" i="2"/>
  <c r="P2090" i="2"/>
  <c r="X2090" i="2" s="1"/>
  <c r="Q2090" i="2"/>
  <c r="Y2090" i="2" s="1"/>
  <c r="AI2090" i="2" s="1"/>
  <c r="O2090" i="2"/>
  <c r="W2090" i="2" s="1"/>
  <c r="R2090" i="2"/>
  <c r="Z2090" i="2" s="1"/>
  <c r="AJ2090" i="2" s="1"/>
  <c r="M2090" i="2"/>
  <c r="V2089" i="2"/>
  <c r="AF2089" i="2" s="1"/>
  <c r="AE2089" i="2"/>
  <c r="X2089" i="2"/>
  <c r="AH2089" i="2" s="1"/>
  <c r="W2089" i="2"/>
  <c r="AG2089" i="2" s="1"/>
  <c r="AD2089" i="2"/>
  <c r="K2091" i="2"/>
  <c r="AV2088" i="2" l="1"/>
  <c r="BH2088" i="2" s="1"/>
  <c r="AB2089" i="2"/>
  <c r="AS2089" i="2"/>
  <c r="AR2089" i="2"/>
  <c r="BC2088" i="2"/>
  <c r="BB2088" i="2"/>
  <c r="BD2088" i="2"/>
  <c r="S2091" i="2"/>
  <c r="AA2091" i="2"/>
  <c r="AK2091" i="2" s="1"/>
  <c r="BA2088" i="2"/>
  <c r="AT2089" i="2"/>
  <c r="AO2089" i="2"/>
  <c r="AP2089" i="2"/>
  <c r="AM2090" i="2"/>
  <c r="AN2089" i="2"/>
  <c r="AQ2089" i="2"/>
  <c r="BG2089" i="2"/>
  <c r="AZ2088" i="2"/>
  <c r="AX2088" i="2"/>
  <c r="AY2088" i="2"/>
  <c r="L2091" i="2"/>
  <c r="T2091" i="2" s="1"/>
  <c r="N2091" i="2"/>
  <c r="P2091" i="2"/>
  <c r="X2091" i="2" s="1"/>
  <c r="Q2091" i="2"/>
  <c r="Y2091" i="2" s="1"/>
  <c r="AI2091" i="2" s="1"/>
  <c r="O2091" i="2"/>
  <c r="W2091" i="2" s="1"/>
  <c r="R2091" i="2"/>
  <c r="Z2091" i="2" s="1"/>
  <c r="AJ2091" i="2" s="1"/>
  <c r="M2091" i="2"/>
  <c r="AD2090" i="2"/>
  <c r="AG2090" i="2"/>
  <c r="AH2090" i="2"/>
  <c r="V2090" i="2"/>
  <c r="U2090" i="2"/>
  <c r="AE2090" i="2" s="1"/>
  <c r="K2092" i="2"/>
  <c r="BD2089" i="2" l="1"/>
  <c r="AV2089" i="2"/>
  <c r="BH2089" i="2" s="1"/>
  <c r="AB2090" i="2"/>
  <c r="BB2089" i="2"/>
  <c r="AS2090" i="2"/>
  <c r="AR2090" i="2"/>
  <c r="BC2089" i="2"/>
  <c r="S2092" i="2"/>
  <c r="AA2092" i="2"/>
  <c r="AK2092" i="2" s="1"/>
  <c r="AY2089" i="2"/>
  <c r="BA2089" i="2"/>
  <c r="AX2089" i="2"/>
  <c r="AT2090" i="2"/>
  <c r="AN2090" i="2"/>
  <c r="AQ2090" i="2"/>
  <c r="AO2090" i="2"/>
  <c r="AP2090" i="2"/>
  <c r="AM2091" i="2"/>
  <c r="BG2090" i="2"/>
  <c r="AZ2089" i="2"/>
  <c r="L2092" i="2"/>
  <c r="N2092" i="2"/>
  <c r="P2092" i="2"/>
  <c r="X2092" i="2" s="1"/>
  <c r="AH2092" i="2" s="1"/>
  <c r="Q2092" i="2"/>
  <c r="Y2092" i="2" s="1"/>
  <c r="AI2092" i="2" s="1"/>
  <c r="R2092" i="2"/>
  <c r="Z2092" i="2" s="1"/>
  <c r="AJ2092" i="2" s="1"/>
  <c r="O2092" i="2"/>
  <c r="W2092" i="2" s="1"/>
  <c r="M2092" i="2"/>
  <c r="AF2090" i="2"/>
  <c r="AG2091" i="2"/>
  <c r="AH2091" i="2"/>
  <c r="V2091" i="2"/>
  <c r="AF2091" i="2" s="1"/>
  <c r="U2091" i="2"/>
  <c r="AE2091" i="2" s="1"/>
  <c r="AD2091" i="2"/>
  <c r="K2093" i="2"/>
  <c r="BD2090" i="2" l="1"/>
  <c r="AV2090" i="2"/>
  <c r="BH2090" i="2" s="1"/>
  <c r="AB2091" i="2"/>
  <c r="BB2090" i="2"/>
  <c r="AR2091" i="2"/>
  <c r="AS2091" i="2"/>
  <c r="BC2090" i="2"/>
  <c r="S2093" i="2"/>
  <c r="AA2093" i="2"/>
  <c r="AK2093" i="2" s="1"/>
  <c r="AZ2090" i="2"/>
  <c r="AY2090" i="2"/>
  <c r="BA2090" i="2"/>
  <c r="AT2091" i="2"/>
  <c r="AN2091" i="2"/>
  <c r="AQ2091" i="2"/>
  <c r="AO2091" i="2"/>
  <c r="AP2091" i="2"/>
  <c r="AM2092" i="2"/>
  <c r="BG2091" i="2"/>
  <c r="AX2090" i="2"/>
  <c r="L2093" i="2"/>
  <c r="T2093" i="2" s="1"/>
  <c r="N2093" i="2"/>
  <c r="V2093" i="2" s="1"/>
  <c r="AF2093" i="2" s="1"/>
  <c r="P2093" i="2"/>
  <c r="Q2093" i="2"/>
  <c r="Y2093" i="2" s="1"/>
  <c r="AI2093" i="2" s="1"/>
  <c r="O2093" i="2"/>
  <c r="R2093" i="2"/>
  <c r="Z2093" i="2" s="1"/>
  <c r="AJ2093" i="2" s="1"/>
  <c r="M2093" i="2"/>
  <c r="AG2092" i="2"/>
  <c r="V2092" i="2"/>
  <c r="AF2092" i="2" s="1"/>
  <c r="T2092" i="2"/>
  <c r="U2092" i="2"/>
  <c r="K2094" i="2"/>
  <c r="BD2091" i="2" l="1"/>
  <c r="AB2092" i="2"/>
  <c r="AV2091" i="2"/>
  <c r="BH2091" i="2" s="1"/>
  <c r="AS2092" i="2"/>
  <c r="AR2092" i="2"/>
  <c r="BC2091" i="2"/>
  <c r="BB2091" i="2"/>
  <c r="S2094" i="2"/>
  <c r="AA2094" i="2"/>
  <c r="AK2094" i="2" s="1"/>
  <c r="AT2092" i="2"/>
  <c r="AO2092" i="2"/>
  <c r="AP2092" i="2"/>
  <c r="AM2093" i="2"/>
  <c r="AN2092" i="2"/>
  <c r="AQ2092" i="2"/>
  <c r="BG2092" i="2"/>
  <c r="AX2091" i="2"/>
  <c r="AZ2091" i="2"/>
  <c r="AY2091" i="2"/>
  <c r="BA2091" i="2"/>
  <c r="L2094" i="2"/>
  <c r="N2094" i="2"/>
  <c r="P2094" i="2"/>
  <c r="X2094" i="2" s="1"/>
  <c r="AH2094" i="2" s="1"/>
  <c r="Q2094" i="2"/>
  <c r="Y2094" i="2" s="1"/>
  <c r="AI2094" i="2" s="1"/>
  <c r="O2094" i="2"/>
  <c r="W2094" i="2" s="1"/>
  <c r="R2094" i="2"/>
  <c r="Z2094" i="2" s="1"/>
  <c r="AJ2094" i="2" s="1"/>
  <c r="M2094" i="2"/>
  <c r="AD2092" i="2"/>
  <c r="U2093" i="2"/>
  <c r="AE2093" i="2" s="1"/>
  <c r="AE2092" i="2"/>
  <c r="X2093" i="2"/>
  <c r="AH2093" i="2" s="1"/>
  <c r="W2093" i="2"/>
  <c r="AG2093" i="2" s="1"/>
  <c r="AD2093" i="2"/>
  <c r="K2095" i="2"/>
  <c r="AV2092" i="2" l="1"/>
  <c r="BH2092" i="2" s="1"/>
  <c r="AB2093" i="2"/>
  <c r="AS2093" i="2"/>
  <c r="AR2093" i="2"/>
  <c r="BD2092" i="2"/>
  <c r="BB2092" i="2"/>
  <c r="BC2092" i="2"/>
  <c r="S2095" i="2"/>
  <c r="AA2095" i="2"/>
  <c r="AK2095" i="2" s="1"/>
  <c r="AT2093" i="2"/>
  <c r="AM2094" i="2"/>
  <c r="AN2093" i="2"/>
  <c r="AQ2093" i="2"/>
  <c r="AO2093" i="2"/>
  <c r="AP2093" i="2"/>
  <c r="BG2093" i="2"/>
  <c r="AZ2092" i="2"/>
  <c r="BA2092" i="2"/>
  <c r="AY2092" i="2"/>
  <c r="AX2092" i="2"/>
  <c r="L2095" i="2"/>
  <c r="T2095" i="2" s="1"/>
  <c r="N2095" i="2"/>
  <c r="P2095" i="2"/>
  <c r="Q2095" i="2"/>
  <c r="Y2095" i="2" s="1"/>
  <c r="AI2095" i="2" s="1"/>
  <c r="O2095" i="2"/>
  <c r="R2095" i="2"/>
  <c r="Z2095" i="2" s="1"/>
  <c r="AJ2095" i="2" s="1"/>
  <c r="M2095" i="2"/>
  <c r="U2095" i="2" s="1"/>
  <c r="AG2094" i="2"/>
  <c r="V2094" i="2"/>
  <c r="AF2094" i="2" s="1"/>
  <c r="T2094" i="2"/>
  <c r="U2094" i="2"/>
  <c r="K2096" i="2"/>
  <c r="AV2093" i="2" l="1"/>
  <c r="BH2093" i="2" s="1"/>
  <c r="AB2094" i="2"/>
  <c r="AS2094" i="2"/>
  <c r="AR2094" i="2"/>
  <c r="BD2093" i="2"/>
  <c r="BB2093" i="2"/>
  <c r="BC2093" i="2"/>
  <c r="S2096" i="2"/>
  <c r="AA2096" i="2"/>
  <c r="AK2096" i="2" s="1"/>
  <c r="AZ2093" i="2"/>
  <c r="AY2093" i="2"/>
  <c r="AX2093" i="2"/>
  <c r="AT2094" i="2"/>
  <c r="AQ2094" i="2"/>
  <c r="AO2094" i="2"/>
  <c r="AP2094" i="2"/>
  <c r="AM2095" i="2"/>
  <c r="AN2094" i="2"/>
  <c r="BG2094" i="2"/>
  <c r="BA2093" i="2"/>
  <c r="L2096" i="2"/>
  <c r="T2096" i="2" s="1"/>
  <c r="N2096" i="2"/>
  <c r="V2096" i="2" s="1"/>
  <c r="AF2096" i="2" s="1"/>
  <c r="P2096" i="2"/>
  <c r="Q2096" i="2"/>
  <c r="Y2096" i="2" s="1"/>
  <c r="AI2096" i="2" s="1"/>
  <c r="R2096" i="2"/>
  <c r="Z2096" i="2" s="1"/>
  <c r="AJ2096" i="2" s="1"/>
  <c r="O2096" i="2"/>
  <c r="M2096" i="2"/>
  <c r="AD2094" i="2"/>
  <c r="V2095" i="2"/>
  <c r="AF2095" i="2" s="1"/>
  <c r="AE2094" i="2"/>
  <c r="AE2095" i="2"/>
  <c r="AD2095" i="2"/>
  <c r="X2095" i="2"/>
  <c r="AH2095" i="2" s="1"/>
  <c r="W2095" i="2"/>
  <c r="AG2095" i="2" s="1"/>
  <c r="K2097" i="2"/>
  <c r="AV2094" i="2" l="1"/>
  <c r="BH2094" i="2" s="1"/>
  <c r="AB2095" i="2"/>
  <c r="AS2095" i="2"/>
  <c r="AR2095" i="2"/>
  <c r="BB2094" i="2"/>
  <c r="BD2094" i="2"/>
  <c r="BC2094" i="2"/>
  <c r="S2097" i="2"/>
  <c r="AA2097" i="2"/>
  <c r="AK2097" i="2" s="1"/>
  <c r="BA2094" i="2"/>
  <c r="AX2094" i="2"/>
  <c r="AT2095" i="2"/>
  <c r="AO2095" i="2"/>
  <c r="AP2095" i="2"/>
  <c r="AM2096" i="2"/>
  <c r="AN2095" i="2"/>
  <c r="AQ2095" i="2"/>
  <c r="BG2095" i="2"/>
  <c r="AZ2094" i="2"/>
  <c r="AY2094" i="2"/>
  <c r="L2097" i="2"/>
  <c r="T2097" i="2" s="1"/>
  <c r="N2097" i="2"/>
  <c r="P2097" i="2"/>
  <c r="X2097" i="2" s="1"/>
  <c r="Q2097" i="2"/>
  <c r="Y2097" i="2" s="1"/>
  <c r="AI2097" i="2" s="1"/>
  <c r="O2097" i="2"/>
  <c r="W2097" i="2" s="1"/>
  <c r="R2097" i="2"/>
  <c r="Z2097" i="2" s="1"/>
  <c r="AJ2097" i="2" s="1"/>
  <c r="M2097" i="2"/>
  <c r="U2097" i="2" s="1"/>
  <c r="AE2097" i="2" s="1"/>
  <c r="AD2096" i="2"/>
  <c r="U2096" i="2"/>
  <c r="AE2096" i="2" s="1"/>
  <c r="X2096" i="2"/>
  <c r="AH2096" i="2" s="1"/>
  <c r="W2096" i="2"/>
  <c r="AG2096" i="2" s="1"/>
  <c r="K2098" i="2"/>
  <c r="BD2095" i="2" l="1"/>
  <c r="AV2095" i="2"/>
  <c r="BH2095" i="2" s="1"/>
  <c r="AB2096" i="2"/>
  <c r="AS2096" i="2"/>
  <c r="AR2096" i="2"/>
  <c r="BB2095" i="2"/>
  <c r="BC2095" i="2"/>
  <c r="S2098" i="2"/>
  <c r="AA2098" i="2"/>
  <c r="AK2098" i="2" s="1"/>
  <c r="BA2095" i="2"/>
  <c r="AY2095" i="2"/>
  <c r="AX2095" i="2"/>
  <c r="AT2096" i="2"/>
  <c r="BD2096" i="2" s="1"/>
  <c r="AM2097" i="2"/>
  <c r="AN2096" i="2"/>
  <c r="AQ2096" i="2"/>
  <c r="AO2096" i="2"/>
  <c r="AP2096" i="2"/>
  <c r="BG2096" i="2"/>
  <c r="AZ2095" i="2"/>
  <c r="L2098" i="2"/>
  <c r="N2098" i="2"/>
  <c r="P2098" i="2"/>
  <c r="X2098" i="2" s="1"/>
  <c r="Q2098" i="2"/>
  <c r="Y2098" i="2" s="1"/>
  <c r="AI2098" i="2" s="1"/>
  <c r="O2098" i="2"/>
  <c r="W2098" i="2" s="1"/>
  <c r="R2098" i="2"/>
  <c r="Z2098" i="2" s="1"/>
  <c r="AJ2098" i="2" s="1"/>
  <c r="M2098" i="2"/>
  <c r="AD2097" i="2"/>
  <c r="AG2097" i="2"/>
  <c r="AH2097" i="2"/>
  <c r="V2097" i="2"/>
  <c r="AF2097" i="2" s="1"/>
  <c r="K2099" i="2"/>
  <c r="AV2096" i="2" l="1"/>
  <c r="BH2096" i="2" s="1"/>
  <c r="AB2097" i="2"/>
  <c r="BB2096" i="2"/>
  <c r="AS2097" i="2"/>
  <c r="AR2097" i="2"/>
  <c r="BC2096" i="2"/>
  <c r="AZ2096" i="2"/>
  <c r="S2099" i="2"/>
  <c r="AA2099" i="2"/>
  <c r="AK2099" i="2" s="1"/>
  <c r="BA2096" i="2"/>
  <c r="AY2096" i="2"/>
  <c r="AX2096" i="2"/>
  <c r="AT2097" i="2"/>
  <c r="BD2097" i="2" s="1"/>
  <c r="AN2097" i="2"/>
  <c r="AQ2097" i="2"/>
  <c r="AO2097" i="2"/>
  <c r="AP2097" i="2"/>
  <c r="AM2098" i="2"/>
  <c r="BG2097" i="2"/>
  <c r="L2099" i="2"/>
  <c r="T2099" i="2" s="1"/>
  <c r="N2099" i="2"/>
  <c r="P2099" i="2"/>
  <c r="Q2099" i="2"/>
  <c r="Y2099" i="2" s="1"/>
  <c r="AI2099" i="2" s="1"/>
  <c r="O2099" i="2"/>
  <c r="R2099" i="2"/>
  <c r="Z2099" i="2" s="1"/>
  <c r="AJ2099" i="2" s="1"/>
  <c r="M2099" i="2"/>
  <c r="U2099" i="2" s="1"/>
  <c r="AE2099" i="2" s="1"/>
  <c r="AG2098" i="2"/>
  <c r="AH2098" i="2"/>
  <c r="V2098" i="2"/>
  <c r="AF2098" i="2" s="1"/>
  <c r="T2098" i="2"/>
  <c r="U2098" i="2"/>
  <c r="AE2098" i="2" s="1"/>
  <c r="K2100" i="2"/>
  <c r="AV2097" i="2" l="1"/>
  <c r="BH2097" i="2" s="1"/>
  <c r="AB2098" i="2"/>
  <c r="AS2098" i="2"/>
  <c r="AR2098" i="2"/>
  <c r="BB2097" i="2"/>
  <c r="BC2097" i="2"/>
  <c r="S2100" i="2"/>
  <c r="AA2100" i="2"/>
  <c r="AK2100" i="2" s="1"/>
  <c r="AY2097" i="2"/>
  <c r="BA2097" i="2"/>
  <c r="AT2098" i="2"/>
  <c r="AQ2098" i="2"/>
  <c r="AO2098" i="2"/>
  <c r="AP2098" i="2"/>
  <c r="AM2099" i="2"/>
  <c r="AN2098" i="2"/>
  <c r="BG2098" i="2"/>
  <c r="AX2097" i="2"/>
  <c r="AZ2097" i="2"/>
  <c r="L2100" i="2"/>
  <c r="T2100" i="2" s="1"/>
  <c r="N2100" i="2"/>
  <c r="P2100" i="2"/>
  <c r="Q2100" i="2"/>
  <c r="Y2100" i="2" s="1"/>
  <c r="AI2100" i="2" s="1"/>
  <c r="R2100" i="2"/>
  <c r="Z2100" i="2" s="1"/>
  <c r="AJ2100" i="2" s="1"/>
  <c r="O2100" i="2"/>
  <c r="M2100" i="2"/>
  <c r="U2100" i="2" s="1"/>
  <c r="AE2100" i="2" s="1"/>
  <c r="AD2099" i="2"/>
  <c r="AD2098" i="2"/>
  <c r="X2099" i="2"/>
  <c r="AH2099" i="2" s="1"/>
  <c r="W2099" i="2"/>
  <c r="AG2099" i="2" s="1"/>
  <c r="V2099" i="2"/>
  <c r="K2101" i="2"/>
  <c r="BD2098" i="2" l="1"/>
  <c r="AB2099" i="2"/>
  <c r="AV2098" i="2"/>
  <c r="BH2098" i="2" s="1"/>
  <c r="BB2098" i="2"/>
  <c r="AR2099" i="2"/>
  <c r="AS2099" i="2"/>
  <c r="BC2098" i="2"/>
  <c r="S2101" i="2"/>
  <c r="AA2101" i="2" s="1"/>
  <c r="AK2101" i="2" s="1"/>
  <c r="AY2098" i="2"/>
  <c r="BA2098" i="2"/>
  <c r="AX2098" i="2"/>
  <c r="AT2099" i="2"/>
  <c r="AN2099" i="2"/>
  <c r="AM2100" i="2"/>
  <c r="AQ2099" i="2"/>
  <c r="AO2099" i="2"/>
  <c r="AP2099" i="2"/>
  <c r="BG2099" i="2"/>
  <c r="AZ2098" i="2"/>
  <c r="L2101" i="2"/>
  <c r="T2101" i="2" s="1"/>
  <c r="N2101" i="2"/>
  <c r="P2101" i="2"/>
  <c r="X2101" i="2" s="1"/>
  <c r="Q2101" i="2"/>
  <c r="Y2101" i="2" s="1"/>
  <c r="AI2101" i="2" s="1"/>
  <c r="O2101" i="2"/>
  <c r="W2101" i="2" s="1"/>
  <c r="R2101" i="2"/>
  <c r="Z2101" i="2" s="1"/>
  <c r="AJ2101" i="2" s="1"/>
  <c r="M2101" i="2"/>
  <c r="U2101" i="2" s="1"/>
  <c r="AE2101" i="2" s="1"/>
  <c r="AD2100" i="2"/>
  <c r="X2100" i="2"/>
  <c r="AH2100" i="2" s="1"/>
  <c r="W2100" i="2"/>
  <c r="AG2100" i="2" s="1"/>
  <c r="AF2099" i="2"/>
  <c r="V2100" i="2"/>
  <c r="AF2100" i="2" s="1"/>
  <c r="K2102" i="2"/>
  <c r="BC2099" i="2" l="1"/>
  <c r="BD2099" i="2"/>
  <c r="AV2099" i="2"/>
  <c r="BH2099" i="2" s="1"/>
  <c r="AB2100" i="2"/>
  <c r="BB2099" i="2"/>
  <c r="AS2100" i="2"/>
  <c r="AR2100" i="2"/>
  <c r="S2102" i="2"/>
  <c r="AA2102" i="2"/>
  <c r="AK2102" i="2" s="1"/>
  <c r="AY2099" i="2"/>
  <c r="BA2099" i="2"/>
  <c r="AZ2099" i="2"/>
  <c r="AT2100" i="2"/>
  <c r="AQ2100" i="2"/>
  <c r="AO2100" i="2"/>
  <c r="AP2100" i="2"/>
  <c r="AM2101" i="2"/>
  <c r="AN2100" i="2"/>
  <c r="BG2100" i="2"/>
  <c r="AX2099" i="2"/>
  <c r="L2102" i="2"/>
  <c r="T2102" i="2" s="1"/>
  <c r="N2102" i="2"/>
  <c r="V2102" i="2" s="1"/>
  <c r="AF2102" i="2" s="1"/>
  <c r="P2102" i="2"/>
  <c r="Q2102" i="2"/>
  <c r="Y2102" i="2" s="1"/>
  <c r="AI2102" i="2" s="1"/>
  <c r="O2102" i="2"/>
  <c r="R2102" i="2"/>
  <c r="Z2102" i="2" s="1"/>
  <c r="AJ2102" i="2" s="1"/>
  <c r="M2102" i="2"/>
  <c r="U2102" i="2" s="1"/>
  <c r="AD2101" i="2"/>
  <c r="AG2101" i="2"/>
  <c r="AH2101" i="2"/>
  <c r="V2101" i="2"/>
  <c r="AF2101" i="2" s="1"/>
  <c r="K2103" i="2"/>
  <c r="BD2100" i="2" l="1"/>
  <c r="AV2100" i="2"/>
  <c r="BH2100" i="2" s="1"/>
  <c r="AB2101" i="2"/>
  <c r="BB2100" i="2"/>
  <c r="AS2101" i="2"/>
  <c r="AR2101" i="2"/>
  <c r="BC2100" i="2"/>
  <c r="S2103" i="2"/>
  <c r="AA2103" i="2"/>
  <c r="AK2103" i="2" s="1"/>
  <c r="AY2100" i="2"/>
  <c r="BA2100" i="2"/>
  <c r="AX2100" i="2"/>
  <c r="AT2101" i="2"/>
  <c r="BD2101" i="2" s="1"/>
  <c r="AO2101" i="2"/>
  <c r="AP2101" i="2"/>
  <c r="AM2102" i="2"/>
  <c r="AN2101" i="2"/>
  <c r="AQ2101" i="2"/>
  <c r="BG2101" i="2"/>
  <c r="AZ2100" i="2"/>
  <c r="L2103" i="2"/>
  <c r="N2103" i="2"/>
  <c r="P2103" i="2"/>
  <c r="Q2103" i="2"/>
  <c r="Y2103" i="2" s="1"/>
  <c r="AI2103" i="2" s="1"/>
  <c r="O2103" i="2"/>
  <c r="W2103" i="2" s="1"/>
  <c r="R2103" i="2"/>
  <c r="Z2103" i="2" s="1"/>
  <c r="AJ2103" i="2" s="1"/>
  <c r="M2103" i="2"/>
  <c r="AE2102" i="2"/>
  <c r="X2102" i="2"/>
  <c r="AH2102" i="2" s="1"/>
  <c r="W2102" i="2"/>
  <c r="AG2102" i="2" s="1"/>
  <c r="AD2102" i="2"/>
  <c r="K2104" i="2"/>
  <c r="AV2101" i="2" l="1"/>
  <c r="BH2101" i="2" s="1"/>
  <c r="AB2102" i="2"/>
  <c r="AS2102" i="2"/>
  <c r="AR2102" i="2"/>
  <c r="BB2101" i="2"/>
  <c r="BC2101" i="2"/>
  <c r="S2104" i="2"/>
  <c r="AA2104" i="2"/>
  <c r="AK2104" i="2" s="1"/>
  <c r="AX2101" i="2"/>
  <c r="AT2102" i="2"/>
  <c r="AQ2102" i="2"/>
  <c r="AO2102" i="2"/>
  <c r="AP2102" i="2"/>
  <c r="AM2103" i="2"/>
  <c r="AN2102" i="2"/>
  <c r="BG2102" i="2"/>
  <c r="AZ2101" i="2"/>
  <c r="BA2101" i="2"/>
  <c r="AY2101" i="2"/>
  <c r="L2104" i="2"/>
  <c r="T2104" i="2" s="1"/>
  <c r="N2104" i="2"/>
  <c r="V2104" i="2" s="1"/>
  <c r="P2104" i="2"/>
  <c r="Q2104" i="2"/>
  <c r="Y2104" i="2" s="1"/>
  <c r="AI2104" i="2" s="1"/>
  <c r="R2104" i="2"/>
  <c r="Z2104" i="2" s="1"/>
  <c r="AJ2104" i="2" s="1"/>
  <c r="O2104" i="2"/>
  <c r="M2104" i="2"/>
  <c r="U2104" i="2" s="1"/>
  <c r="AE2104" i="2" s="1"/>
  <c r="X2103" i="2"/>
  <c r="AH2103" i="2" s="1"/>
  <c r="AG2103" i="2"/>
  <c r="V2103" i="2"/>
  <c r="AF2103" i="2" s="1"/>
  <c r="T2103" i="2"/>
  <c r="U2103" i="2"/>
  <c r="AE2103" i="2" s="1"/>
  <c r="K2105" i="2"/>
  <c r="AV2102" i="2" l="1"/>
  <c r="BH2102" i="2" s="1"/>
  <c r="AB2103" i="2"/>
  <c r="BD2102" i="2"/>
  <c r="AS2103" i="2"/>
  <c r="AR2103" i="2"/>
  <c r="BB2102" i="2"/>
  <c r="BC2102" i="2"/>
  <c r="S2105" i="2"/>
  <c r="AA2105" i="2"/>
  <c r="AK2105" i="2" s="1"/>
  <c r="AT2103" i="2"/>
  <c r="AQ2103" i="2"/>
  <c r="AO2103" i="2"/>
  <c r="AP2103" i="2"/>
  <c r="AM2104" i="2"/>
  <c r="AN2103" i="2"/>
  <c r="BG2103" i="2"/>
  <c r="AZ2102" i="2"/>
  <c r="AY2102" i="2"/>
  <c r="AX2102" i="2"/>
  <c r="BA2102" i="2"/>
  <c r="L2105" i="2"/>
  <c r="T2105" i="2" s="1"/>
  <c r="N2105" i="2"/>
  <c r="P2105" i="2"/>
  <c r="Q2105" i="2"/>
  <c r="Y2105" i="2" s="1"/>
  <c r="AI2105" i="2" s="1"/>
  <c r="O2105" i="2"/>
  <c r="R2105" i="2"/>
  <c r="Z2105" i="2" s="1"/>
  <c r="AJ2105" i="2" s="1"/>
  <c r="M2105" i="2"/>
  <c r="AD2103" i="2"/>
  <c r="AF2104" i="2"/>
  <c r="X2104" i="2"/>
  <c r="AH2104" i="2" s="1"/>
  <c r="W2104" i="2"/>
  <c r="AG2104" i="2" s="1"/>
  <c r="AD2104" i="2"/>
  <c r="K2106" i="2"/>
  <c r="BB2103" i="2" l="1"/>
  <c r="BC2103" i="2"/>
  <c r="BD2103" i="2"/>
  <c r="AB2104" i="2"/>
  <c r="AV2103" i="2"/>
  <c r="BH2103" i="2" s="1"/>
  <c r="AR2104" i="2"/>
  <c r="AS2104" i="2"/>
  <c r="S2106" i="2"/>
  <c r="AA2106" i="2"/>
  <c r="AK2106" i="2" s="1"/>
  <c r="AZ2103" i="2"/>
  <c r="AY2103" i="2"/>
  <c r="BA2103" i="2"/>
  <c r="AX2103" i="2"/>
  <c r="AT2104" i="2"/>
  <c r="AO2104" i="2"/>
  <c r="AP2104" i="2"/>
  <c r="AM2105" i="2"/>
  <c r="AN2104" i="2"/>
  <c r="AQ2104" i="2"/>
  <c r="BG2104" i="2"/>
  <c r="L2106" i="2"/>
  <c r="T2106" i="2" s="1"/>
  <c r="N2106" i="2"/>
  <c r="P2106" i="2"/>
  <c r="X2106" i="2" s="1"/>
  <c r="Q2106" i="2"/>
  <c r="Y2106" i="2" s="1"/>
  <c r="AI2106" i="2" s="1"/>
  <c r="O2106" i="2"/>
  <c r="W2106" i="2" s="1"/>
  <c r="R2106" i="2"/>
  <c r="Z2106" i="2" s="1"/>
  <c r="AJ2106" i="2" s="1"/>
  <c r="M2106" i="2"/>
  <c r="V2105" i="2"/>
  <c r="AF2105" i="2" s="1"/>
  <c r="U2105" i="2"/>
  <c r="AE2105" i="2" s="1"/>
  <c r="X2105" i="2"/>
  <c r="AH2105" i="2" s="1"/>
  <c r="W2105" i="2"/>
  <c r="AG2105" i="2" s="1"/>
  <c r="AD2105" i="2"/>
  <c r="K2107" i="2"/>
  <c r="BD2104" i="2" l="1"/>
  <c r="AV2104" i="2"/>
  <c r="BH2104" i="2" s="1"/>
  <c r="AB2105" i="2"/>
  <c r="AS2105" i="2"/>
  <c r="AR2105" i="2"/>
  <c r="BC2104" i="2"/>
  <c r="BB2104" i="2"/>
  <c r="S2107" i="2"/>
  <c r="AA2107" i="2"/>
  <c r="AK2107" i="2" s="1"/>
  <c r="AT2105" i="2"/>
  <c r="AQ2105" i="2"/>
  <c r="AO2105" i="2"/>
  <c r="AP2105" i="2"/>
  <c r="AM2106" i="2"/>
  <c r="AN2105" i="2"/>
  <c r="BG2105" i="2"/>
  <c r="AZ2104" i="2"/>
  <c r="BA2104" i="2"/>
  <c r="AY2104" i="2"/>
  <c r="AX2104" i="2"/>
  <c r="L2107" i="2"/>
  <c r="N2107" i="2"/>
  <c r="P2107" i="2"/>
  <c r="X2107" i="2" s="1"/>
  <c r="Q2107" i="2"/>
  <c r="Y2107" i="2" s="1"/>
  <c r="AI2107" i="2" s="1"/>
  <c r="O2107" i="2"/>
  <c r="W2107" i="2" s="1"/>
  <c r="R2107" i="2"/>
  <c r="Z2107" i="2" s="1"/>
  <c r="AJ2107" i="2" s="1"/>
  <c r="M2107" i="2"/>
  <c r="AD2106" i="2"/>
  <c r="AG2106" i="2"/>
  <c r="AH2106" i="2"/>
  <c r="V2106" i="2"/>
  <c r="AF2106" i="2" s="1"/>
  <c r="U2106" i="2"/>
  <c r="AE2106" i="2" s="1"/>
  <c r="K2108" i="2"/>
  <c r="AV2105" i="2" l="1"/>
  <c r="BH2105" i="2" s="1"/>
  <c r="AB2106" i="2"/>
  <c r="AS2106" i="2"/>
  <c r="AR2106" i="2"/>
  <c r="BD2105" i="2"/>
  <c r="BB2105" i="2"/>
  <c r="BC2105" i="2"/>
  <c r="S2108" i="2"/>
  <c r="AA2108" i="2"/>
  <c r="AK2108" i="2" s="1"/>
  <c r="AY2105" i="2"/>
  <c r="AZ2105" i="2"/>
  <c r="BA2105" i="2"/>
  <c r="AX2105" i="2"/>
  <c r="AT2106" i="2"/>
  <c r="AN2106" i="2"/>
  <c r="AM2107" i="2"/>
  <c r="AQ2106" i="2"/>
  <c r="AO2106" i="2"/>
  <c r="AP2106" i="2"/>
  <c r="BG2106" i="2"/>
  <c r="L2108" i="2"/>
  <c r="T2108" i="2" s="1"/>
  <c r="N2108" i="2"/>
  <c r="P2108" i="2"/>
  <c r="X2108" i="2" s="1"/>
  <c r="Q2108" i="2"/>
  <c r="Y2108" i="2" s="1"/>
  <c r="AI2108" i="2" s="1"/>
  <c r="R2108" i="2"/>
  <c r="Z2108" i="2" s="1"/>
  <c r="AJ2108" i="2" s="1"/>
  <c r="O2108" i="2"/>
  <c r="W2108" i="2" s="1"/>
  <c r="M2108" i="2"/>
  <c r="U2108" i="2" s="1"/>
  <c r="AE2108" i="2" s="1"/>
  <c r="AG2107" i="2"/>
  <c r="AH2107" i="2"/>
  <c r="V2107" i="2"/>
  <c r="AF2107" i="2" s="1"/>
  <c r="T2107" i="2"/>
  <c r="U2107" i="2"/>
  <c r="AE2107" i="2" s="1"/>
  <c r="K2109" i="2"/>
  <c r="AB2107" i="2" l="1"/>
  <c r="AV2106" i="2"/>
  <c r="BH2106" i="2" s="1"/>
  <c r="AS2107" i="2"/>
  <c r="AR2107" i="2"/>
  <c r="BD2106" i="2"/>
  <c r="BB2106" i="2"/>
  <c r="BC2106" i="2"/>
  <c r="S2109" i="2"/>
  <c r="AA2109" i="2"/>
  <c r="AK2109" i="2" s="1"/>
  <c r="BA2106" i="2"/>
  <c r="AT2107" i="2"/>
  <c r="AM2108" i="2"/>
  <c r="AN2107" i="2"/>
  <c r="AQ2107" i="2"/>
  <c r="AO2107" i="2"/>
  <c r="AP2107" i="2"/>
  <c r="BG2107" i="2"/>
  <c r="AZ2106" i="2"/>
  <c r="AX2106" i="2"/>
  <c r="AY2106" i="2"/>
  <c r="L2109" i="2"/>
  <c r="T2109" i="2" s="1"/>
  <c r="N2109" i="2"/>
  <c r="V2109" i="2" s="1"/>
  <c r="AF2109" i="2" s="1"/>
  <c r="P2109" i="2"/>
  <c r="Q2109" i="2"/>
  <c r="Y2109" i="2" s="1"/>
  <c r="AI2109" i="2" s="1"/>
  <c r="O2109" i="2"/>
  <c r="R2109" i="2"/>
  <c r="Z2109" i="2" s="1"/>
  <c r="AJ2109" i="2" s="1"/>
  <c r="M2109" i="2"/>
  <c r="U2109" i="2" s="1"/>
  <c r="AE2109" i="2" s="1"/>
  <c r="AD2108" i="2"/>
  <c r="AD2107" i="2"/>
  <c r="AG2108" i="2"/>
  <c r="AH2108" i="2"/>
  <c r="V2108" i="2"/>
  <c r="AF2108" i="2" s="1"/>
  <c r="K2110" i="2"/>
  <c r="AV2107" i="2" l="1"/>
  <c r="BH2107" i="2" s="1"/>
  <c r="AB2108" i="2"/>
  <c r="AR2108" i="2"/>
  <c r="AS2108" i="2"/>
  <c r="BD2107" i="2"/>
  <c r="BB2107" i="2"/>
  <c r="BC2107" i="2"/>
  <c r="S2110" i="2"/>
  <c r="AA2110" i="2" s="1"/>
  <c r="AK2110" i="2" s="1"/>
  <c r="AZ2107" i="2"/>
  <c r="BA2107" i="2"/>
  <c r="AX2107" i="2"/>
  <c r="AT2108" i="2"/>
  <c r="BD2108" i="2" s="1"/>
  <c r="AO2108" i="2"/>
  <c r="AP2108" i="2"/>
  <c r="AM2109" i="2"/>
  <c r="AN2108" i="2"/>
  <c r="AQ2108" i="2"/>
  <c r="BG2108" i="2"/>
  <c r="AY2107" i="2"/>
  <c r="L2110" i="2"/>
  <c r="T2110" i="2" s="1"/>
  <c r="N2110" i="2"/>
  <c r="V2110" i="2" s="1"/>
  <c r="AF2110" i="2" s="1"/>
  <c r="P2110" i="2"/>
  <c r="Q2110" i="2"/>
  <c r="Y2110" i="2" s="1"/>
  <c r="AI2110" i="2" s="1"/>
  <c r="O2110" i="2"/>
  <c r="R2110" i="2"/>
  <c r="Z2110" i="2" s="1"/>
  <c r="AJ2110" i="2" s="1"/>
  <c r="M2110" i="2"/>
  <c r="AD2109" i="2"/>
  <c r="X2109" i="2"/>
  <c r="W2109" i="2"/>
  <c r="AG2109" i="2" s="1"/>
  <c r="K2111" i="2"/>
  <c r="AV2108" i="2" l="1"/>
  <c r="BH2108" i="2" s="1"/>
  <c r="AB2109" i="2"/>
  <c r="AS2109" i="2"/>
  <c r="AR2109" i="2"/>
  <c r="BC2108" i="2"/>
  <c r="BB2108" i="2"/>
  <c r="S2111" i="2"/>
  <c r="AA2111" i="2"/>
  <c r="AK2111" i="2" s="1"/>
  <c r="BA2108" i="2"/>
  <c r="AY2108" i="2"/>
  <c r="AX2108" i="2"/>
  <c r="AT2109" i="2"/>
  <c r="BD2109" i="2" s="1"/>
  <c r="AM2110" i="2"/>
  <c r="AN2109" i="2"/>
  <c r="AQ2109" i="2"/>
  <c r="AO2109" i="2"/>
  <c r="AP2109" i="2"/>
  <c r="BG2109" i="2"/>
  <c r="AZ2108" i="2"/>
  <c r="L2111" i="2"/>
  <c r="T2111" i="2" s="1"/>
  <c r="N2111" i="2"/>
  <c r="P2111" i="2"/>
  <c r="Q2111" i="2"/>
  <c r="Y2111" i="2" s="1"/>
  <c r="AI2111" i="2" s="1"/>
  <c r="O2111" i="2"/>
  <c r="W2111" i="2" s="1"/>
  <c r="R2111" i="2"/>
  <c r="Z2111" i="2" s="1"/>
  <c r="AJ2111" i="2" s="1"/>
  <c r="M2111" i="2"/>
  <c r="U2111" i="2" s="1"/>
  <c r="AE2111" i="2" s="1"/>
  <c r="X2110" i="2"/>
  <c r="AH2110" i="2" s="1"/>
  <c r="W2110" i="2"/>
  <c r="AG2110" i="2" s="1"/>
  <c r="AH2109" i="2"/>
  <c r="U2110" i="2"/>
  <c r="AE2110" i="2" s="1"/>
  <c r="AD2110" i="2"/>
  <c r="K2112" i="2"/>
  <c r="AV2109" i="2" l="1"/>
  <c r="BH2109" i="2" s="1"/>
  <c r="AB2110" i="2"/>
  <c r="BB2109" i="2"/>
  <c r="AS2110" i="2"/>
  <c r="AR2110" i="2"/>
  <c r="BC2109" i="2"/>
  <c r="AZ2109" i="2"/>
  <c r="S2112" i="2"/>
  <c r="AA2112" i="2"/>
  <c r="AK2112" i="2" s="1"/>
  <c r="BA2109" i="2"/>
  <c r="AY2109" i="2"/>
  <c r="AX2109" i="2"/>
  <c r="AT2110" i="2"/>
  <c r="AO2110" i="2"/>
  <c r="AP2110" i="2"/>
  <c r="AM2111" i="2"/>
  <c r="AN2110" i="2"/>
  <c r="AQ2110" i="2"/>
  <c r="BG2110" i="2"/>
  <c r="L2112" i="2"/>
  <c r="T2112" i="2" s="1"/>
  <c r="N2112" i="2"/>
  <c r="P2112" i="2"/>
  <c r="X2112" i="2" s="1"/>
  <c r="Q2112" i="2"/>
  <c r="Y2112" i="2" s="1"/>
  <c r="AI2112" i="2" s="1"/>
  <c r="R2112" i="2"/>
  <c r="Z2112" i="2" s="1"/>
  <c r="AJ2112" i="2" s="1"/>
  <c r="O2112" i="2"/>
  <c r="W2112" i="2" s="1"/>
  <c r="M2112" i="2"/>
  <c r="X2111" i="2"/>
  <c r="AH2111" i="2" s="1"/>
  <c r="AG2111" i="2"/>
  <c r="V2111" i="2"/>
  <c r="AF2111" i="2" s="1"/>
  <c r="AD2111" i="2"/>
  <c r="K2113" i="2"/>
  <c r="AB2111" i="2" l="1"/>
  <c r="AV2110" i="2"/>
  <c r="BH2110" i="2" s="1"/>
  <c r="AR2111" i="2"/>
  <c r="AS2111" i="2"/>
  <c r="BB2110" i="2"/>
  <c r="BC2110" i="2"/>
  <c r="BD2110" i="2"/>
  <c r="S2113" i="2"/>
  <c r="AA2113" i="2"/>
  <c r="AK2113" i="2" s="1"/>
  <c r="AZ2110" i="2"/>
  <c r="AT2111" i="2"/>
  <c r="AN2111" i="2"/>
  <c r="AM2112" i="2"/>
  <c r="AQ2111" i="2"/>
  <c r="AO2111" i="2"/>
  <c r="AP2111" i="2"/>
  <c r="BG2111" i="2"/>
  <c r="BA2110" i="2"/>
  <c r="AY2110" i="2"/>
  <c r="AX2110" i="2"/>
  <c r="L2113" i="2"/>
  <c r="N2113" i="2"/>
  <c r="P2113" i="2"/>
  <c r="Q2113" i="2"/>
  <c r="Y2113" i="2" s="1"/>
  <c r="AI2113" i="2" s="1"/>
  <c r="O2113" i="2"/>
  <c r="R2113" i="2"/>
  <c r="Z2113" i="2" s="1"/>
  <c r="AJ2113" i="2" s="1"/>
  <c r="M2113" i="2"/>
  <c r="AD2112" i="2"/>
  <c r="AH2112" i="2"/>
  <c r="AG2112" i="2"/>
  <c r="V2112" i="2"/>
  <c r="AF2112" i="2" s="1"/>
  <c r="U2112" i="2"/>
  <c r="AE2112" i="2" s="1"/>
  <c r="K2114" i="2"/>
  <c r="AB2112" i="2" l="1"/>
  <c r="AV2111" i="2"/>
  <c r="BH2111" i="2" s="1"/>
  <c r="BD2111" i="2"/>
  <c r="BC2111" i="2"/>
  <c r="AS2112" i="2"/>
  <c r="AR2112" i="2"/>
  <c r="BB2111" i="2"/>
  <c r="S2114" i="2"/>
  <c r="AA2114" i="2"/>
  <c r="AK2114" i="2" s="1"/>
  <c r="AZ2111" i="2"/>
  <c r="BA2111" i="2"/>
  <c r="AT2112" i="2"/>
  <c r="AQ2112" i="2"/>
  <c r="AM2113" i="2"/>
  <c r="AO2112" i="2"/>
  <c r="AP2112" i="2"/>
  <c r="AN2112" i="2"/>
  <c r="BG2112" i="2"/>
  <c r="AX2111" i="2"/>
  <c r="AY2111" i="2"/>
  <c r="L2114" i="2"/>
  <c r="T2114" i="2" s="1"/>
  <c r="N2114" i="2"/>
  <c r="V2114" i="2" s="1"/>
  <c r="AF2114" i="2" s="1"/>
  <c r="P2114" i="2"/>
  <c r="Q2114" i="2"/>
  <c r="Y2114" i="2" s="1"/>
  <c r="AI2114" i="2" s="1"/>
  <c r="O2114" i="2"/>
  <c r="W2114" i="2" s="1"/>
  <c r="R2114" i="2"/>
  <c r="Z2114" i="2" s="1"/>
  <c r="AJ2114" i="2" s="1"/>
  <c r="M2114" i="2"/>
  <c r="V2113" i="2"/>
  <c r="AF2113" i="2" s="1"/>
  <c r="T2113" i="2"/>
  <c r="U2113" i="2"/>
  <c r="AE2113" i="2" s="1"/>
  <c r="X2113" i="2"/>
  <c r="AH2113" i="2" s="1"/>
  <c r="W2113" i="2"/>
  <c r="AG2113" i="2" s="1"/>
  <c r="K2115" i="2"/>
  <c r="BD2112" i="2" l="1"/>
  <c r="BB2112" i="2"/>
  <c r="BC2112" i="2"/>
  <c r="AB2113" i="2"/>
  <c r="AV2112" i="2"/>
  <c r="BH2112" i="2" s="1"/>
  <c r="AS2113" i="2"/>
  <c r="AR2113" i="2"/>
  <c r="S2115" i="2"/>
  <c r="AA2115" i="2"/>
  <c r="AK2115" i="2" s="1"/>
  <c r="AT2113" i="2"/>
  <c r="AQ2113" i="2"/>
  <c r="AP2113" i="2"/>
  <c r="AM2114" i="2"/>
  <c r="AO2113" i="2"/>
  <c r="AN2113" i="2"/>
  <c r="BG2113" i="2"/>
  <c r="AX2112" i="2"/>
  <c r="BA2112" i="2"/>
  <c r="AZ2112" i="2"/>
  <c r="AY2112" i="2"/>
  <c r="L2115" i="2"/>
  <c r="T2115" i="2" s="1"/>
  <c r="N2115" i="2"/>
  <c r="P2115" i="2"/>
  <c r="X2115" i="2" s="1"/>
  <c r="AH2115" i="2" s="1"/>
  <c r="Q2115" i="2"/>
  <c r="Y2115" i="2" s="1"/>
  <c r="AI2115" i="2" s="1"/>
  <c r="O2115" i="2"/>
  <c r="W2115" i="2" s="1"/>
  <c r="R2115" i="2"/>
  <c r="Z2115" i="2" s="1"/>
  <c r="AJ2115" i="2" s="1"/>
  <c r="M2115" i="2"/>
  <c r="U2115" i="2" s="1"/>
  <c r="AE2115" i="2" s="1"/>
  <c r="AD2113" i="2"/>
  <c r="X2114" i="2"/>
  <c r="AH2114" i="2" s="1"/>
  <c r="AG2114" i="2"/>
  <c r="U2114" i="2"/>
  <c r="AE2114" i="2" s="1"/>
  <c r="K2116" i="2"/>
  <c r="AD2114" i="2"/>
  <c r="BD2113" i="2" l="1"/>
  <c r="AV2113" i="2"/>
  <c r="BH2113" i="2" s="1"/>
  <c r="AB2114" i="2"/>
  <c r="AS2114" i="2"/>
  <c r="AR2114" i="2"/>
  <c r="BB2113" i="2"/>
  <c r="BC2113" i="2"/>
  <c r="S2116" i="2"/>
  <c r="AA2116" i="2"/>
  <c r="AK2116" i="2" s="1"/>
  <c r="AZ2113" i="2"/>
  <c r="BA2113" i="2"/>
  <c r="AY2113" i="2"/>
  <c r="AX2113" i="2"/>
  <c r="AT2114" i="2"/>
  <c r="AO2114" i="2"/>
  <c r="AP2114" i="2"/>
  <c r="AM2115" i="2"/>
  <c r="AN2114" i="2"/>
  <c r="AQ2114" i="2"/>
  <c r="BG2114" i="2"/>
  <c r="L2116" i="2"/>
  <c r="T2116" i="2" s="1"/>
  <c r="N2116" i="2"/>
  <c r="P2116" i="2"/>
  <c r="Q2116" i="2"/>
  <c r="Y2116" i="2" s="1"/>
  <c r="AI2116" i="2" s="1"/>
  <c r="R2116" i="2"/>
  <c r="Z2116" i="2" s="1"/>
  <c r="AJ2116" i="2" s="1"/>
  <c r="O2116" i="2"/>
  <c r="M2116" i="2"/>
  <c r="U2116" i="2" s="1"/>
  <c r="AG2115" i="2"/>
  <c r="V2115" i="2"/>
  <c r="AF2115" i="2" s="1"/>
  <c r="AD2115" i="2"/>
  <c r="K2117" i="2"/>
  <c r="AV2114" i="2" l="1"/>
  <c r="BH2114" i="2" s="1"/>
  <c r="AB2115" i="2"/>
  <c r="AS2115" i="2"/>
  <c r="AR2115" i="2"/>
  <c r="BB2114" i="2"/>
  <c r="BD2114" i="2"/>
  <c r="BC2114" i="2"/>
  <c r="S2117" i="2"/>
  <c r="AA2117" i="2"/>
  <c r="AK2117" i="2"/>
  <c r="AT2115" i="2"/>
  <c r="AN2115" i="2"/>
  <c r="AM2116" i="2"/>
  <c r="AQ2115" i="2"/>
  <c r="AO2115" i="2"/>
  <c r="AP2115" i="2"/>
  <c r="BG2115" i="2"/>
  <c r="AZ2114" i="2"/>
  <c r="BA2114" i="2"/>
  <c r="AY2114" i="2"/>
  <c r="AX2114" i="2"/>
  <c r="L2117" i="2"/>
  <c r="T2117" i="2" s="1"/>
  <c r="N2117" i="2"/>
  <c r="P2117" i="2"/>
  <c r="Q2117" i="2"/>
  <c r="Y2117" i="2" s="1"/>
  <c r="AI2117" i="2" s="1"/>
  <c r="O2117" i="2"/>
  <c r="R2117" i="2"/>
  <c r="Z2117" i="2" s="1"/>
  <c r="AJ2117" i="2" s="1"/>
  <c r="M2117" i="2"/>
  <c r="AD2116" i="2"/>
  <c r="V2116" i="2"/>
  <c r="AF2116" i="2" s="1"/>
  <c r="AE2116" i="2"/>
  <c r="X2116" i="2"/>
  <c r="AH2116" i="2" s="1"/>
  <c r="W2116" i="2"/>
  <c r="AG2116" i="2" s="1"/>
  <c r="K2118" i="2"/>
  <c r="AV2115" i="2" l="1"/>
  <c r="BH2115" i="2" s="1"/>
  <c r="AB2116" i="2"/>
  <c r="AR2116" i="2"/>
  <c r="AS2116" i="2"/>
  <c r="BD2115" i="2"/>
  <c r="BB2115" i="2"/>
  <c r="BC2115" i="2"/>
  <c r="S2118" i="2"/>
  <c r="AA2118" i="2"/>
  <c r="AK2118" i="2" s="1"/>
  <c r="BA2115" i="2"/>
  <c r="AT2116" i="2"/>
  <c r="AQ2116" i="2"/>
  <c r="AO2116" i="2"/>
  <c r="AP2116" i="2"/>
  <c r="AM2117" i="2"/>
  <c r="AN2116" i="2"/>
  <c r="BG2116" i="2"/>
  <c r="AZ2115" i="2"/>
  <c r="AX2115" i="2"/>
  <c r="AY2115" i="2"/>
  <c r="L2118" i="2"/>
  <c r="T2118" i="2" s="1"/>
  <c r="N2118" i="2"/>
  <c r="V2118" i="2" s="1"/>
  <c r="AF2118" i="2" s="1"/>
  <c r="P2118" i="2"/>
  <c r="Q2118" i="2"/>
  <c r="Y2118" i="2" s="1"/>
  <c r="AI2118" i="2" s="1"/>
  <c r="O2118" i="2"/>
  <c r="R2118" i="2"/>
  <c r="Z2118" i="2" s="1"/>
  <c r="AJ2118" i="2" s="1"/>
  <c r="M2118" i="2"/>
  <c r="AD2117" i="2"/>
  <c r="X2117" i="2"/>
  <c r="AH2117" i="2" s="1"/>
  <c r="W2117" i="2"/>
  <c r="AG2117" i="2" s="1"/>
  <c r="V2117" i="2"/>
  <c r="AF2117" i="2" s="1"/>
  <c r="U2117" i="2"/>
  <c r="AE2117" i="2" s="1"/>
  <c r="K2119" i="2"/>
  <c r="BD2116" i="2" l="1"/>
  <c r="AV2116" i="2"/>
  <c r="BH2116" i="2" s="1"/>
  <c r="AB2117" i="2"/>
  <c r="AR2117" i="2"/>
  <c r="AS2117" i="2"/>
  <c r="BC2116" i="2"/>
  <c r="BB2116" i="2"/>
  <c r="S2119" i="2"/>
  <c r="AA2119" i="2"/>
  <c r="AK2119" i="2" s="1"/>
  <c r="AY2116" i="2"/>
  <c r="AZ2116" i="2"/>
  <c r="AX2116" i="2"/>
  <c r="BA2116" i="2"/>
  <c r="AT2117" i="2"/>
  <c r="AM2118" i="2"/>
  <c r="AN2117" i="2"/>
  <c r="AQ2117" i="2"/>
  <c r="AO2117" i="2"/>
  <c r="AP2117" i="2"/>
  <c r="BG2117" i="2"/>
  <c r="L2119" i="2"/>
  <c r="T2119" i="2" s="1"/>
  <c r="N2119" i="2"/>
  <c r="V2119" i="2" s="1"/>
  <c r="P2119" i="2"/>
  <c r="Q2119" i="2"/>
  <c r="Y2119" i="2" s="1"/>
  <c r="AI2119" i="2" s="1"/>
  <c r="O2119" i="2"/>
  <c r="R2119" i="2"/>
  <c r="Z2119" i="2" s="1"/>
  <c r="AJ2119" i="2" s="1"/>
  <c r="M2119" i="2"/>
  <c r="U2119" i="2" s="1"/>
  <c r="U2118" i="2"/>
  <c r="AE2118" i="2" s="1"/>
  <c r="X2118" i="2"/>
  <c r="AH2118" i="2" s="1"/>
  <c r="W2118" i="2"/>
  <c r="AG2118" i="2" s="1"/>
  <c r="AD2118" i="2"/>
  <c r="K2120" i="2"/>
  <c r="AV2117" i="2" l="1"/>
  <c r="BH2117" i="2" s="1"/>
  <c r="AB2118" i="2"/>
  <c r="AS2118" i="2"/>
  <c r="AR2118" i="2"/>
  <c r="BC2117" i="2"/>
  <c r="BD2117" i="2"/>
  <c r="BB2117" i="2"/>
  <c r="AZ2117" i="2"/>
  <c r="S2120" i="2"/>
  <c r="AA2120" i="2"/>
  <c r="AK2120" i="2" s="1"/>
  <c r="AY2117" i="2"/>
  <c r="AX2117" i="2"/>
  <c r="AT2118" i="2"/>
  <c r="AO2118" i="2"/>
  <c r="AP2118" i="2"/>
  <c r="AM2119" i="2"/>
  <c r="AN2118" i="2"/>
  <c r="AQ2118" i="2"/>
  <c r="BG2118" i="2"/>
  <c r="BA2117" i="2"/>
  <c r="L2120" i="2"/>
  <c r="T2120" i="2" s="1"/>
  <c r="N2120" i="2"/>
  <c r="P2120" i="2"/>
  <c r="X2120" i="2" s="1"/>
  <c r="Q2120" i="2"/>
  <c r="Y2120" i="2" s="1"/>
  <c r="AI2120" i="2" s="1"/>
  <c r="R2120" i="2"/>
  <c r="Z2120" i="2" s="1"/>
  <c r="AJ2120" i="2" s="1"/>
  <c r="O2120" i="2"/>
  <c r="M2120" i="2"/>
  <c r="AE2119" i="2"/>
  <c r="AD2119" i="2"/>
  <c r="AF2119" i="2"/>
  <c r="X2119" i="2"/>
  <c r="W2119" i="2"/>
  <c r="AG2119" i="2" s="1"/>
  <c r="K2121" i="2"/>
  <c r="AB2119" i="2" l="1"/>
  <c r="AV2118" i="2"/>
  <c r="BH2118" i="2" s="1"/>
  <c r="BB2118" i="2"/>
  <c r="AR2119" i="2"/>
  <c r="AS2119" i="2"/>
  <c r="BD2118" i="2"/>
  <c r="BC2118" i="2"/>
  <c r="S2121" i="2"/>
  <c r="AA2121" i="2"/>
  <c r="AK2121" i="2" s="1"/>
  <c r="BA2118" i="2"/>
  <c r="AT2119" i="2"/>
  <c r="AM2120" i="2"/>
  <c r="AN2119" i="2"/>
  <c r="AQ2119" i="2"/>
  <c r="AO2119" i="2"/>
  <c r="AP2119" i="2"/>
  <c r="BG2119" i="2"/>
  <c r="AZ2118" i="2"/>
  <c r="AY2118" i="2"/>
  <c r="AX2118" i="2"/>
  <c r="L2121" i="2"/>
  <c r="T2121" i="2" s="1"/>
  <c r="N2121" i="2"/>
  <c r="P2121" i="2"/>
  <c r="Q2121" i="2"/>
  <c r="Y2121" i="2" s="1"/>
  <c r="AI2121" i="2" s="1"/>
  <c r="O2121" i="2"/>
  <c r="R2121" i="2"/>
  <c r="Z2121" i="2" s="1"/>
  <c r="AJ2121" i="2" s="1"/>
  <c r="M2121" i="2"/>
  <c r="U2121" i="2" s="1"/>
  <c r="AE2121" i="2" s="1"/>
  <c r="W2120" i="2"/>
  <c r="AG2120" i="2" s="1"/>
  <c r="AH2119" i="2"/>
  <c r="AH2120" i="2"/>
  <c r="V2120" i="2"/>
  <c r="AF2120" i="2" s="1"/>
  <c r="U2120" i="2"/>
  <c r="AE2120" i="2" s="1"/>
  <c r="AD2120" i="2"/>
  <c r="K2122" i="2"/>
  <c r="BD2119" i="2" l="1"/>
  <c r="AV2119" i="2"/>
  <c r="BH2119" i="2" s="1"/>
  <c r="AB2120" i="2"/>
  <c r="BC2119" i="2"/>
  <c r="AS2120" i="2"/>
  <c r="AR2120" i="2"/>
  <c r="BB2119" i="2"/>
  <c r="S2122" i="2"/>
  <c r="AA2122" i="2"/>
  <c r="AK2122" i="2" s="1"/>
  <c r="AZ2119" i="2"/>
  <c r="BA2119" i="2"/>
  <c r="AX2119" i="2"/>
  <c r="AT2120" i="2"/>
  <c r="AN2120" i="2"/>
  <c r="AO2120" i="2"/>
  <c r="AP2120" i="2"/>
  <c r="AQ2120" i="2"/>
  <c r="AM2121" i="2"/>
  <c r="BG2120" i="2"/>
  <c r="AY2119" i="2"/>
  <c r="L2122" i="2"/>
  <c r="T2122" i="2" s="1"/>
  <c r="N2122" i="2"/>
  <c r="V2122" i="2" s="1"/>
  <c r="P2122" i="2"/>
  <c r="Q2122" i="2"/>
  <c r="Y2122" i="2" s="1"/>
  <c r="AI2122" i="2" s="1"/>
  <c r="O2122" i="2"/>
  <c r="R2122" i="2"/>
  <c r="Z2122" i="2" s="1"/>
  <c r="AJ2122" i="2" s="1"/>
  <c r="M2122" i="2"/>
  <c r="U2122" i="2" s="1"/>
  <c r="AE2122" i="2" s="1"/>
  <c r="AD2121" i="2"/>
  <c r="V2121" i="2"/>
  <c r="AF2121" i="2" s="1"/>
  <c r="X2121" i="2"/>
  <c r="AH2121" i="2" s="1"/>
  <c r="W2121" i="2"/>
  <c r="AG2121" i="2" s="1"/>
  <c r="K2123" i="2"/>
  <c r="BD2120" i="2" l="1"/>
  <c r="AV2120" i="2"/>
  <c r="BH2120" i="2" s="1"/>
  <c r="AB2121" i="2"/>
  <c r="AS2121" i="2"/>
  <c r="AR2121" i="2"/>
  <c r="BB2120" i="2"/>
  <c r="BC2120" i="2"/>
  <c r="S2123" i="2"/>
  <c r="AA2123" i="2"/>
  <c r="AK2123" i="2" s="1"/>
  <c r="BA2120" i="2"/>
  <c r="AZ2120" i="2"/>
  <c r="AY2120" i="2"/>
  <c r="AT2121" i="2"/>
  <c r="AQ2121" i="2"/>
  <c r="AO2121" i="2"/>
  <c r="AP2121" i="2"/>
  <c r="AM2122" i="2"/>
  <c r="AN2121" i="2"/>
  <c r="BG2121" i="2"/>
  <c r="AX2120" i="2"/>
  <c r="L2123" i="2"/>
  <c r="T2123" i="2" s="1"/>
  <c r="N2123" i="2"/>
  <c r="V2123" i="2" s="1"/>
  <c r="P2123" i="2"/>
  <c r="Q2123" i="2"/>
  <c r="Y2123" i="2" s="1"/>
  <c r="AI2123" i="2" s="1"/>
  <c r="O2123" i="2"/>
  <c r="R2123" i="2"/>
  <c r="Z2123" i="2" s="1"/>
  <c r="AJ2123" i="2" s="1"/>
  <c r="M2123" i="2"/>
  <c r="U2123" i="2" s="1"/>
  <c r="AE2123" i="2" s="1"/>
  <c r="AD2122" i="2"/>
  <c r="AF2122" i="2"/>
  <c r="X2122" i="2"/>
  <c r="AH2122" i="2" s="1"/>
  <c r="W2122" i="2"/>
  <c r="AG2122" i="2" s="1"/>
  <c r="K2124" i="2"/>
  <c r="BD2121" i="2" l="1"/>
  <c r="AV2121" i="2"/>
  <c r="BH2121" i="2" s="1"/>
  <c r="AB2122" i="2"/>
  <c r="AS2122" i="2"/>
  <c r="AR2122" i="2"/>
  <c r="BB2121" i="2"/>
  <c r="BC2121" i="2"/>
  <c r="S2124" i="2"/>
  <c r="AA2124" i="2"/>
  <c r="AK2124" i="2" s="1"/>
  <c r="AY2121" i="2"/>
  <c r="BA2121" i="2"/>
  <c r="AX2121" i="2"/>
  <c r="AT2122" i="2"/>
  <c r="AQ2122" i="2"/>
  <c r="AO2122" i="2"/>
  <c r="AP2122" i="2"/>
  <c r="AM2123" i="2"/>
  <c r="AN2122" i="2"/>
  <c r="BG2122" i="2"/>
  <c r="AZ2121" i="2"/>
  <c r="L2124" i="2"/>
  <c r="N2124" i="2"/>
  <c r="P2124" i="2"/>
  <c r="X2124" i="2" s="1"/>
  <c r="Q2124" i="2"/>
  <c r="Y2124" i="2" s="1"/>
  <c r="AI2124" i="2" s="1"/>
  <c r="R2124" i="2"/>
  <c r="Z2124" i="2" s="1"/>
  <c r="AJ2124" i="2" s="1"/>
  <c r="O2124" i="2"/>
  <c r="M2124" i="2"/>
  <c r="AD2123" i="2"/>
  <c r="AF2123" i="2"/>
  <c r="X2123" i="2"/>
  <c r="AH2123" i="2" s="1"/>
  <c r="W2123" i="2"/>
  <c r="AG2123" i="2" s="1"/>
  <c r="K2125" i="2"/>
  <c r="BD2122" i="2" l="1"/>
  <c r="AV2122" i="2"/>
  <c r="BH2122" i="2" s="1"/>
  <c r="AB2123" i="2"/>
  <c r="AS2123" i="2"/>
  <c r="AR2123" i="2"/>
  <c r="BB2122" i="2"/>
  <c r="BC2122" i="2"/>
  <c r="S2125" i="2"/>
  <c r="AA2125" i="2"/>
  <c r="AK2125" i="2" s="1"/>
  <c r="AT2123" i="2"/>
  <c r="AN2123" i="2"/>
  <c r="AQ2123" i="2"/>
  <c r="AM2124" i="2"/>
  <c r="AO2123" i="2"/>
  <c r="AP2123" i="2"/>
  <c r="BG2123" i="2"/>
  <c r="AZ2122" i="2"/>
  <c r="AY2122" i="2"/>
  <c r="AX2122" i="2"/>
  <c r="BA2122" i="2"/>
  <c r="L2125" i="2"/>
  <c r="T2125" i="2" s="1"/>
  <c r="N2125" i="2"/>
  <c r="P2125" i="2"/>
  <c r="X2125" i="2" s="1"/>
  <c r="Q2125" i="2"/>
  <c r="Y2125" i="2" s="1"/>
  <c r="AI2125" i="2" s="1"/>
  <c r="O2125" i="2"/>
  <c r="R2125" i="2"/>
  <c r="Z2125" i="2" s="1"/>
  <c r="AJ2125" i="2" s="1"/>
  <c r="M2125" i="2"/>
  <c r="W2124" i="2"/>
  <c r="AG2124" i="2" s="1"/>
  <c r="AH2124" i="2"/>
  <c r="V2124" i="2"/>
  <c r="AF2124" i="2" s="1"/>
  <c r="T2124" i="2"/>
  <c r="U2124" i="2"/>
  <c r="AE2124" i="2" s="1"/>
  <c r="K2126" i="2"/>
  <c r="AB2124" i="2" l="1"/>
  <c r="AV2123" i="2"/>
  <c r="BH2123" i="2" s="1"/>
  <c r="BD2123" i="2"/>
  <c r="BB2123" i="2"/>
  <c r="AS2124" i="2"/>
  <c r="AR2124" i="2"/>
  <c r="BC2123" i="2"/>
  <c r="S2126" i="2"/>
  <c r="AA2126" i="2"/>
  <c r="AK2126" i="2" s="1"/>
  <c r="AT2124" i="2"/>
  <c r="AQ2124" i="2"/>
  <c r="AM2125" i="2"/>
  <c r="AO2124" i="2"/>
  <c r="AP2124" i="2"/>
  <c r="AN2124" i="2"/>
  <c r="BG2124" i="2"/>
  <c r="BA2123" i="2"/>
  <c r="AZ2123" i="2"/>
  <c r="AX2123" i="2"/>
  <c r="AY2123" i="2"/>
  <c r="L2126" i="2"/>
  <c r="T2126" i="2" s="1"/>
  <c r="N2126" i="2"/>
  <c r="V2126" i="2" s="1"/>
  <c r="P2126" i="2"/>
  <c r="Q2126" i="2"/>
  <c r="Y2126" i="2" s="1"/>
  <c r="AI2126" i="2" s="1"/>
  <c r="O2126" i="2"/>
  <c r="R2126" i="2"/>
  <c r="Z2126" i="2" s="1"/>
  <c r="AJ2126" i="2" s="1"/>
  <c r="M2126" i="2"/>
  <c r="U2126" i="2" s="1"/>
  <c r="AE2126" i="2" s="1"/>
  <c r="AD2124" i="2"/>
  <c r="AD2125" i="2"/>
  <c r="W2125" i="2"/>
  <c r="AG2125" i="2" s="1"/>
  <c r="AH2125" i="2"/>
  <c r="V2125" i="2"/>
  <c r="AF2125" i="2" s="1"/>
  <c r="U2125" i="2"/>
  <c r="AE2125" i="2" s="1"/>
  <c r="K2127" i="2"/>
  <c r="AV2124" i="2" l="1"/>
  <c r="BH2124" i="2" s="1"/>
  <c r="AB2125" i="2"/>
  <c r="AS2125" i="2"/>
  <c r="AR2125" i="2"/>
  <c r="BB2124" i="2"/>
  <c r="BD2124" i="2"/>
  <c r="BC2124" i="2"/>
  <c r="S2127" i="2"/>
  <c r="AA2127" i="2"/>
  <c r="AK2127" i="2" s="1"/>
  <c r="AY2124" i="2"/>
  <c r="AT2125" i="2"/>
  <c r="BD2125" i="2" s="1"/>
  <c r="AO2125" i="2"/>
  <c r="AP2125" i="2"/>
  <c r="AM2126" i="2"/>
  <c r="AN2125" i="2"/>
  <c r="AQ2125" i="2"/>
  <c r="BG2125" i="2"/>
  <c r="AX2124" i="2"/>
  <c r="BA2124" i="2"/>
  <c r="AZ2124" i="2"/>
  <c r="L2127" i="2"/>
  <c r="N2127" i="2"/>
  <c r="P2127" i="2"/>
  <c r="X2127" i="2" s="1"/>
  <c r="AH2127" i="2" s="1"/>
  <c r="Q2127" i="2"/>
  <c r="Y2127" i="2" s="1"/>
  <c r="AI2127" i="2" s="1"/>
  <c r="O2127" i="2"/>
  <c r="W2127" i="2" s="1"/>
  <c r="R2127" i="2"/>
  <c r="Z2127" i="2" s="1"/>
  <c r="AJ2127" i="2" s="1"/>
  <c r="M2127" i="2"/>
  <c r="AF2126" i="2"/>
  <c r="X2126" i="2"/>
  <c r="AH2126" i="2" s="1"/>
  <c r="W2126" i="2"/>
  <c r="AG2126" i="2" s="1"/>
  <c r="AD2126" i="2"/>
  <c r="K2128" i="2"/>
  <c r="AV2125" i="2" l="1"/>
  <c r="BH2125" i="2" s="1"/>
  <c r="AB2126" i="2"/>
  <c r="BB2125" i="2"/>
  <c r="AS2126" i="2"/>
  <c r="AR2126" i="2"/>
  <c r="BC2125" i="2"/>
  <c r="S2128" i="2"/>
  <c r="AA2128" i="2"/>
  <c r="AK2128" i="2" s="1"/>
  <c r="AT2126" i="2"/>
  <c r="AQ2126" i="2"/>
  <c r="AO2126" i="2"/>
  <c r="AP2126" i="2"/>
  <c r="AM2127" i="2"/>
  <c r="AN2126" i="2"/>
  <c r="BG2126" i="2"/>
  <c r="AZ2125" i="2"/>
  <c r="BA2125" i="2"/>
  <c r="AY2125" i="2"/>
  <c r="AX2125" i="2"/>
  <c r="L2128" i="2"/>
  <c r="T2128" i="2" s="1"/>
  <c r="N2128" i="2"/>
  <c r="V2128" i="2" s="1"/>
  <c r="P2128" i="2"/>
  <c r="Q2128" i="2"/>
  <c r="Y2128" i="2" s="1"/>
  <c r="AI2128" i="2" s="1"/>
  <c r="R2128" i="2"/>
  <c r="Z2128" i="2" s="1"/>
  <c r="AJ2128" i="2" s="1"/>
  <c r="O2128" i="2"/>
  <c r="M2128" i="2"/>
  <c r="U2128" i="2" s="1"/>
  <c r="AG2127" i="2"/>
  <c r="V2127" i="2"/>
  <c r="AF2127" i="2" s="1"/>
  <c r="T2127" i="2"/>
  <c r="U2127" i="2"/>
  <c r="AE2127" i="2" s="1"/>
  <c r="K2129" i="2"/>
  <c r="AB2127" i="2" l="1"/>
  <c r="AV2126" i="2"/>
  <c r="BH2126" i="2" s="1"/>
  <c r="AS2127" i="2"/>
  <c r="AR2127" i="2"/>
  <c r="BB2126" i="2"/>
  <c r="BD2126" i="2"/>
  <c r="BC2126" i="2"/>
  <c r="S2129" i="2"/>
  <c r="AA2129" i="2"/>
  <c r="AK2129" i="2" s="1"/>
  <c r="AY2126" i="2"/>
  <c r="AX2126" i="2"/>
  <c r="BA2126" i="2"/>
  <c r="AT2127" i="2"/>
  <c r="AN2127" i="2"/>
  <c r="AQ2127" i="2"/>
  <c r="AO2127" i="2"/>
  <c r="AP2127" i="2"/>
  <c r="AM2128" i="2"/>
  <c r="BG2127" i="2"/>
  <c r="AZ2126" i="2"/>
  <c r="L2129" i="2"/>
  <c r="T2129" i="2" s="1"/>
  <c r="N2129" i="2"/>
  <c r="V2129" i="2" s="1"/>
  <c r="AF2129" i="2" s="1"/>
  <c r="P2129" i="2"/>
  <c r="Q2129" i="2"/>
  <c r="Y2129" i="2" s="1"/>
  <c r="AI2129" i="2" s="1"/>
  <c r="O2129" i="2"/>
  <c r="W2129" i="2" s="1"/>
  <c r="R2129" i="2"/>
  <c r="Z2129" i="2" s="1"/>
  <c r="AJ2129" i="2" s="1"/>
  <c r="M2129" i="2"/>
  <c r="AD2127" i="2"/>
  <c r="AF2128" i="2"/>
  <c r="AE2128" i="2"/>
  <c r="X2128" i="2"/>
  <c r="AH2128" i="2" s="1"/>
  <c r="W2128" i="2"/>
  <c r="AG2128" i="2" s="1"/>
  <c r="AD2128" i="2"/>
  <c r="K2130" i="2"/>
  <c r="AV2127" i="2" l="1"/>
  <c r="BH2127" i="2" s="1"/>
  <c r="AB2128" i="2"/>
  <c r="BB2127" i="2"/>
  <c r="AS2128" i="2"/>
  <c r="AR2128" i="2"/>
  <c r="BD2127" i="2"/>
  <c r="BC2127" i="2"/>
  <c r="S2130" i="2"/>
  <c r="AA2130" i="2"/>
  <c r="AK2130" i="2" s="1"/>
  <c r="BA2127" i="2"/>
  <c r="AY2127" i="2"/>
  <c r="AZ2127" i="2"/>
  <c r="AT2128" i="2"/>
  <c r="BD2128" i="2" s="1"/>
  <c r="AN2128" i="2"/>
  <c r="AM2129" i="2"/>
  <c r="AQ2128" i="2"/>
  <c r="AO2128" i="2"/>
  <c r="AP2128" i="2"/>
  <c r="BG2128" i="2"/>
  <c r="AX2127" i="2"/>
  <c r="L2130" i="2"/>
  <c r="N2130" i="2"/>
  <c r="P2130" i="2"/>
  <c r="X2130" i="2" s="1"/>
  <c r="Q2130" i="2"/>
  <c r="Y2130" i="2" s="1"/>
  <c r="AI2130" i="2" s="1"/>
  <c r="O2130" i="2"/>
  <c r="R2130" i="2"/>
  <c r="Z2130" i="2" s="1"/>
  <c r="AJ2130" i="2" s="1"/>
  <c r="M2130" i="2"/>
  <c r="X2129" i="2"/>
  <c r="AH2129" i="2" s="1"/>
  <c r="AG2129" i="2"/>
  <c r="U2129" i="2"/>
  <c r="AE2129" i="2" s="1"/>
  <c r="AD2129" i="2"/>
  <c r="K2131" i="2"/>
  <c r="AV2128" i="2" l="1"/>
  <c r="BH2128" i="2" s="1"/>
  <c r="AB2129" i="2"/>
  <c r="BB2128" i="2"/>
  <c r="BC2128" i="2"/>
  <c r="AS2129" i="2"/>
  <c r="AR2129" i="2"/>
  <c r="S2131" i="2"/>
  <c r="AA2131" i="2" s="1"/>
  <c r="AK2131" i="2" s="1"/>
  <c r="BA2128" i="2"/>
  <c r="AZ2128" i="2"/>
  <c r="AY2128" i="2"/>
  <c r="AX2128" i="2"/>
  <c r="AT2129" i="2"/>
  <c r="AN2129" i="2"/>
  <c r="AM2130" i="2"/>
  <c r="AQ2129" i="2"/>
  <c r="AO2129" i="2"/>
  <c r="AP2129" i="2"/>
  <c r="BG2129" i="2"/>
  <c r="L2131" i="2"/>
  <c r="T2131" i="2" s="1"/>
  <c r="N2131" i="2"/>
  <c r="V2131" i="2" s="1"/>
  <c r="AF2131" i="2" s="1"/>
  <c r="P2131" i="2"/>
  <c r="X2131" i="2" s="1"/>
  <c r="AH2131" i="2" s="1"/>
  <c r="Q2131" i="2"/>
  <c r="Y2131" i="2" s="1"/>
  <c r="AI2131" i="2" s="1"/>
  <c r="O2131" i="2"/>
  <c r="R2131" i="2"/>
  <c r="Z2131" i="2" s="1"/>
  <c r="AJ2131" i="2" s="1"/>
  <c r="M2131" i="2"/>
  <c r="W2130" i="2"/>
  <c r="AG2130" i="2" s="1"/>
  <c r="AH2130" i="2"/>
  <c r="V2130" i="2"/>
  <c r="AF2130" i="2" s="1"/>
  <c r="T2130" i="2"/>
  <c r="U2130" i="2"/>
  <c r="AE2130" i="2" s="1"/>
  <c r="K2132" i="2"/>
  <c r="BC2129" i="2" l="1"/>
  <c r="BD2129" i="2"/>
  <c r="BB2129" i="2"/>
  <c r="AB2130" i="2"/>
  <c r="AV2129" i="2"/>
  <c r="BH2129" i="2" s="1"/>
  <c r="AS2130" i="2"/>
  <c r="AR2130" i="2"/>
  <c r="S2132" i="2"/>
  <c r="AA2132" i="2"/>
  <c r="AK2132" i="2" s="1"/>
  <c r="BA2129" i="2"/>
  <c r="AZ2129" i="2"/>
  <c r="AT2130" i="2"/>
  <c r="AN2130" i="2"/>
  <c r="AQ2130" i="2"/>
  <c r="AM2131" i="2"/>
  <c r="AO2130" i="2"/>
  <c r="AP2130" i="2"/>
  <c r="BG2130" i="2"/>
  <c r="AX2129" i="2"/>
  <c r="AY2129" i="2"/>
  <c r="L2132" i="2"/>
  <c r="T2132" i="2" s="1"/>
  <c r="N2132" i="2"/>
  <c r="V2132" i="2" s="1"/>
  <c r="P2132" i="2"/>
  <c r="Q2132" i="2"/>
  <c r="Y2132" i="2" s="1"/>
  <c r="AI2132" i="2" s="1"/>
  <c r="R2132" i="2"/>
  <c r="Z2132" i="2" s="1"/>
  <c r="AJ2132" i="2" s="1"/>
  <c r="O2132" i="2"/>
  <c r="M2132" i="2"/>
  <c r="U2132" i="2" s="1"/>
  <c r="AE2132" i="2" s="1"/>
  <c r="AD2130" i="2"/>
  <c r="W2131" i="2"/>
  <c r="AG2131" i="2" s="1"/>
  <c r="U2131" i="2"/>
  <c r="AE2131" i="2" s="1"/>
  <c r="AD2131" i="2"/>
  <c r="K2133" i="2"/>
  <c r="AV2130" i="2" l="1"/>
  <c r="BH2130" i="2" s="1"/>
  <c r="AB2131" i="2"/>
  <c r="AR2131" i="2"/>
  <c r="AS2131" i="2"/>
  <c r="BD2130" i="2"/>
  <c r="BB2130" i="2"/>
  <c r="BC2130" i="2"/>
  <c r="S2133" i="2"/>
  <c r="AA2133" i="2"/>
  <c r="AK2133" i="2" s="1"/>
  <c r="AT2131" i="2"/>
  <c r="AN2131" i="2"/>
  <c r="AQ2131" i="2"/>
  <c r="AM2132" i="2"/>
  <c r="AO2131" i="2"/>
  <c r="AP2131" i="2"/>
  <c r="BG2131" i="2"/>
  <c r="BA2130" i="2"/>
  <c r="AZ2130" i="2"/>
  <c r="AX2130" i="2"/>
  <c r="AY2130" i="2"/>
  <c r="L2133" i="2"/>
  <c r="N2133" i="2"/>
  <c r="P2133" i="2"/>
  <c r="X2133" i="2" s="1"/>
  <c r="Q2133" i="2"/>
  <c r="Y2133" i="2" s="1"/>
  <c r="AI2133" i="2" s="1"/>
  <c r="O2133" i="2"/>
  <c r="W2133" i="2" s="1"/>
  <c r="R2133" i="2"/>
  <c r="Z2133" i="2" s="1"/>
  <c r="AJ2133" i="2" s="1"/>
  <c r="M2133" i="2"/>
  <c r="AF2132" i="2"/>
  <c r="X2132" i="2"/>
  <c r="W2132" i="2"/>
  <c r="AG2132" i="2" s="1"/>
  <c r="AD2132" i="2"/>
  <c r="K2134" i="2"/>
  <c r="AV2131" i="2" l="1"/>
  <c r="BH2131" i="2" s="1"/>
  <c r="AB2132" i="2"/>
  <c r="BD2131" i="2"/>
  <c r="BC2131" i="2"/>
  <c r="AS2132" i="2"/>
  <c r="AR2132" i="2"/>
  <c r="BB2131" i="2"/>
  <c r="S2134" i="2"/>
  <c r="AA2134" i="2"/>
  <c r="AK2134" i="2"/>
  <c r="BA2131" i="2"/>
  <c r="AT2132" i="2"/>
  <c r="BD2132" i="2" s="1"/>
  <c r="AO2132" i="2"/>
  <c r="AP2132" i="2"/>
  <c r="AM2133" i="2"/>
  <c r="AN2132" i="2"/>
  <c r="AQ2132" i="2"/>
  <c r="BG2132" i="2"/>
  <c r="AZ2131" i="2"/>
  <c r="AX2131" i="2"/>
  <c r="AY2131" i="2"/>
  <c r="L2134" i="2"/>
  <c r="N2134" i="2"/>
  <c r="V2134" i="2" s="1"/>
  <c r="AF2134" i="2" s="1"/>
  <c r="P2134" i="2"/>
  <c r="X2134" i="2" s="1"/>
  <c r="Q2134" i="2"/>
  <c r="Y2134" i="2" s="1"/>
  <c r="AI2134" i="2" s="1"/>
  <c r="O2134" i="2"/>
  <c r="R2134" i="2"/>
  <c r="Z2134" i="2" s="1"/>
  <c r="AJ2134" i="2" s="1"/>
  <c r="M2134" i="2"/>
  <c r="AH2132" i="2"/>
  <c r="AG2133" i="2"/>
  <c r="AH2133" i="2"/>
  <c r="V2133" i="2"/>
  <c r="AF2133" i="2" s="1"/>
  <c r="T2133" i="2"/>
  <c r="U2133" i="2"/>
  <c r="K2135" i="2"/>
  <c r="BC2132" i="2" l="1"/>
  <c r="BB2132" i="2"/>
  <c r="AV2132" i="2"/>
  <c r="BH2132" i="2" s="1"/>
  <c r="AB2133" i="2"/>
  <c r="AR2133" i="2"/>
  <c r="AS2133" i="2"/>
  <c r="S2135" i="2"/>
  <c r="AA2135" i="2"/>
  <c r="AK2135" i="2" s="1"/>
  <c r="AY2132" i="2"/>
  <c r="BA2132" i="2"/>
  <c r="AZ2132" i="2"/>
  <c r="AX2132" i="2"/>
  <c r="AT2133" i="2"/>
  <c r="AO2133" i="2"/>
  <c r="AP2133" i="2"/>
  <c r="AM2134" i="2"/>
  <c r="AN2133" i="2"/>
  <c r="AQ2133" i="2"/>
  <c r="BG2133" i="2"/>
  <c r="L2135" i="2"/>
  <c r="T2135" i="2" s="1"/>
  <c r="N2135" i="2"/>
  <c r="P2135" i="2"/>
  <c r="X2135" i="2" s="1"/>
  <c r="AH2135" i="2" s="1"/>
  <c r="Q2135" i="2"/>
  <c r="Y2135" i="2" s="1"/>
  <c r="AI2135" i="2" s="1"/>
  <c r="O2135" i="2"/>
  <c r="W2135" i="2" s="1"/>
  <c r="R2135" i="2"/>
  <c r="Z2135" i="2" s="1"/>
  <c r="AJ2135" i="2" s="1"/>
  <c r="M2135" i="2"/>
  <c r="AD2133" i="2"/>
  <c r="W2134" i="2"/>
  <c r="AG2134" i="2" s="1"/>
  <c r="AE2133" i="2"/>
  <c r="AH2134" i="2"/>
  <c r="T2134" i="2"/>
  <c r="U2134" i="2"/>
  <c r="AE2134" i="2" s="1"/>
  <c r="K2136" i="2"/>
  <c r="BD2133" i="2" l="1"/>
  <c r="AB2134" i="2"/>
  <c r="AV2133" i="2"/>
  <c r="BH2133" i="2" s="1"/>
  <c r="AR2134" i="2"/>
  <c r="AS2134" i="2"/>
  <c r="BC2133" i="2"/>
  <c r="BB2133" i="2"/>
  <c r="S2136" i="2"/>
  <c r="AA2136" i="2"/>
  <c r="AK2136" i="2" s="1"/>
  <c r="AZ2133" i="2"/>
  <c r="BA2133" i="2"/>
  <c r="AY2133" i="2"/>
  <c r="AT2134" i="2"/>
  <c r="AQ2134" i="2"/>
  <c r="AO2134" i="2"/>
  <c r="AP2134" i="2"/>
  <c r="AM2135" i="2"/>
  <c r="AN2134" i="2"/>
  <c r="BG2134" i="2"/>
  <c r="AX2133" i="2"/>
  <c r="L2136" i="2"/>
  <c r="N2136" i="2"/>
  <c r="V2136" i="2" s="1"/>
  <c r="P2136" i="2"/>
  <c r="Q2136" i="2"/>
  <c r="Y2136" i="2" s="1"/>
  <c r="AI2136" i="2" s="1"/>
  <c r="R2136" i="2"/>
  <c r="Z2136" i="2" s="1"/>
  <c r="AJ2136" i="2" s="1"/>
  <c r="O2136" i="2"/>
  <c r="M2136" i="2"/>
  <c r="AD2134" i="2"/>
  <c r="AG2135" i="2"/>
  <c r="V2135" i="2"/>
  <c r="AF2135" i="2" s="1"/>
  <c r="U2135" i="2"/>
  <c r="K2137" i="2"/>
  <c r="AD2135" i="2"/>
  <c r="BD2134" i="2" l="1"/>
  <c r="AB2135" i="2"/>
  <c r="AV2134" i="2"/>
  <c r="BH2134" i="2" s="1"/>
  <c r="AS2135" i="2"/>
  <c r="AR2135" i="2"/>
  <c r="BC2134" i="2"/>
  <c r="BB2134" i="2"/>
  <c r="S2137" i="2"/>
  <c r="AA2137" i="2" s="1"/>
  <c r="AK2137" i="2" s="1"/>
  <c r="AY2134" i="2"/>
  <c r="BA2134" i="2"/>
  <c r="AX2134" i="2"/>
  <c r="AT2135" i="2"/>
  <c r="BD2135" i="2" s="1"/>
  <c r="AQ2135" i="2"/>
  <c r="AO2135" i="2"/>
  <c r="AN2135" i="2"/>
  <c r="AP2135" i="2"/>
  <c r="AM2136" i="2"/>
  <c r="BG2135" i="2"/>
  <c r="AZ2134" i="2"/>
  <c r="L2137" i="2"/>
  <c r="N2137" i="2"/>
  <c r="P2137" i="2"/>
  <c r="X2137" i="2" s="1"/>
  <c r="Q2137" i="2"/>
  <c r="Y2137" i="2" s="1"/>
  <c r="AI2137" i="2" s="1"/>
  <c r="O2137" i="2"/>
  <c r="R2137" i="2"/>
  <c r="Z2137" i="2" s="1"/>
  <c r="AJ2137" i="2" s="1"/>
  <c r="M2137" i="2"/>
  <c r="T2136" i="2"/>
  <c r="U2136" i="2"/>
  <c r="AE2136" i="2" s="1"/>
  <c r="AE2135" i="2"/>
  <c r="AF2136" i="2"/>
  <c r="X2136" i="2"/>
  <c r="AH2136" i="2" s="1"/>
  <c r="W2136" i="2"/>
  <c r="AG2136" i="2" s="1"/>
  <c r="K2138" i="2"/>
  <c r="AB2136" i="2" l="1"/>
  <c r="AV2135" i="2"/>
  <c r="BH2135" i="2" s="1"/>
  <c r="AS2136" i="2"/>
  <c r="AR2136" i="2"/>
  <c r="BB2135" i="2"/>
  <c r="BC2135" i="2"/>
  <c r="S2138" i="2"/>
  <c r="AA2138" i="2"/>
  <c r="AK2138" i="2" s="1"/>
  <c r="AT2136" i="2"/>
  <c r="AQ2136" i="2"/>
  <c r="AN2136" i="2"/>
  <c r="AO2136" i="2"/>
  <c r="AP2136" i="2"/>
  <c r="AM2137" i="2"/>
  <c r="BG2136" i="2"/>
  <c r="BA2135" i="2"/>
  <c r="AZ2135" i="2"/>
  <c r="AX2135" i="2"/>
  <c r="AY2135" i="2"/>
  <c r="L2138" i="2"/>
  <c r="T2138" i="2" s="1"/>
  <c r="N2138" i="2"/>
  <c r="P2138" i="2"/>
  <c r="X2138" i="2" s="1"/>
  <c r="AH2138" i="2" s="1"/>
  <c r="Q2138" i="2"/>
  <c r="Y2138" i="2" s="1"/>
  <c r="AI2138" i="2" s="1"/>
  <c r="O2138" i="2"/>
  <c r="W2138" i="2" s="1"/>
  <c r="R2138" i="2"/>
  <c r="Z2138" i="2" s="1"/>
  <c r="AJ2138" i="2" s="1"/>
  <c r="M2138" i="2"/>
  <c r="AD2136" i="2"/>
  <c r="W2137" i="2"/>
  <c r="AG2137" i="2" s="1"/>
  <c r="AH2137" i="2"/>
  <c r="V2137" i="2"/>
  <c r="AF2137" i="2" s="1"/>
  <c r="T2137" i="2"/>
  <c r="U2137" i="2"/>
  <c r="AE2137" i="2" s="1"/>
  <c r="K2139" i="2"/>
  <c r="BD2136" i="2" l="1"/>
  <c r="AV2136" i="2"/>
  <c r="BH2136" i="2" s="1"/>
  <c r="AB2137" i="2"/>
  <c r="BB2136" i="2"/>
  <c r="AR2137" i="2"/>
  <c r="AS2137" i="2"/>
  <c r="BC2136" i="2"/>
  <c r="S2139" i="2"/>
  <c r="AA2139" i="2"/>
  <c r="AK2139" i="2" s="1"/>
  <c r="AY2136" i="2"/>
  <c r="AX2136" i="2"/>
  <c r="AT2137" i="2"/>
  <c r="AO2137" i="2"/>
  <c r="AP2137" i="2"/>
  <c r="AM2138" i="2"/>
  <c r="AN2137" i="2"/>
  <c r="AQ2137" i="2"/>
  <c r="BG2137" i="2"/>
  <c r="BA2136" i="2"/>
  <c r="AZ2136" i="2"/>
  <c r="L2139" i="2"/>
  <c r="T2139" i="2" s="1"/>
  <c r="N2139" i="2"/>
  <c r="P2139" i="2"/>
  <c r="Q2139" i="2"/>
  <c r="Y2139" i="2" s="1"/>
  <c r="AI2139" i="2" s="1"/>
  <c r="O2139" i="2"/>
  <c r="W2139" i="2" s="1"/>
  <c r="R2139" i="2"/>
  <c r="Z2139" i="2" s="1"/>
  <c r="AJ2139" i="2" s="1"/>
  <c r="M2139" i="2"/>
  <c r="AD2137" i="2"/>
  <c r="AD2138" i="2"/>
  <c r="AG2138" i="2"/>
  <c r="V2138" i="2"/>
  <c r="AF2138" i="2" s="1"/>
  <c r="U2138" i="2"/>
  <c r="AE2138" i="2" s="1"/>
  <c r="K2140" i="2"/>
  <c r="BD2137" i="2" l="1"/>
  <c r="AB2138" i="2"/>
  <c r="AV2137" i="2"/>
  <c r="BH2137" i="2" s="1"/>
  <c r="BC2137" i="2"/>
  <c r="AS2138" i="2"/>
  <c r="AR2138" i="2"/>
  <c r="BB2137" i="2"/>
  <c r="S2140" i="2"/>
  <c r="AA2140" i="2"/>
  <c r="AK2140" i="2" s="1"/>
  <c r="AZ2137" i="2"/>
  <c r="AX2137" i="2"/>
  <c r="AT2138" i="2"/>
  <c r="AM2139" i="2"/>
  <c r="AN2138" i="2"/>
  <c r="AQ2138" i="2"/>
  <c r="AO2138" i="2"/>
  <c r="AP2138" i="2"/>
  <c r="BG2138" i="2"/>
  <c r="BA2137" i="2"/>
  <c r="AY2137" i="2"/>
  <c r="L2140" i="2"/>
  <c r="T2140" i="2" s="1"/>
  <c r="N2140" i="2"/>
  <c r="V2140" i="2" s="1"/>
  <c r="AF2140" i="2" s="1"/>
  <c r="P2140" i="2"/>
  <c r="Q2140" i="2"/>
  <c r="Y2140" i="2" s="1"/>
  <c r="AI2140" i="2" s="1"/>
  <c r="R2140" i="2"/>
  <c r="Z2140" i="2" s="1"/>
  <c r="AJ2140" i="2" s="1"/>
  <c r="O2140" i="2"/>
  <c r="M2140" i="2"/>
  <c r="AD2139" i="2"/>
  <c r="X2139" i="2"/>
  <c r="AH2139" i="2" s="1"/>
  <c r="AG2139" i="2"/>
  <c r="V2139" i="2"/>
  <c r="AF2139" i="2" s="1"/>
  <c r="U2139" i="2"/>
  <c r="AE2139" i="2" s="1"/>
  <c r="K2141" i="2"/>
  <c r="AV2138" i="2" l="1"/>
  <c r="BH2138" i="2" s="1"/>
  <c r="AB2139" i="2"/>
  <c r="AS2139" i="2"/>
  <c r="AR2139" i="2"/>
  <c r="BD2138" i="2"/>
  <c r="BB2138" i="2"/>
  <c r="BC2138" i="2"/>
  <c r="S2141" i="2"/>
  <c r="AA2141" i="2"/>
  <c r="AK2141" i="2" s="1"/>
  <c r="AY2138" i="2"/>
  <c r="BA2138" i="2"/>
  <c r="AZ2138" i="2"/>
  <c r="AX2138" i="2"/>
  <c r="AT2139" i="2"/>
  <c r="AQ2139" i="2"/>
  <c r="AO2139" i="2"/>
  <c r="AP2139" i="2"/>
  <c r="AM2140" i="2"/>
  <c r="AN2139" i="2"/>
  <c r="BG2139" i="2"/>
  <c r="L2141" i="2"/>
  <c r="N2141" i="2"/>
  <c r="P2141" i="2"/>
  <c r="X2141" i="2" s="1"/>
  <c r="Q2141" i="2"/>
  <c r="Y2141" i="2" s="1"/>
  <c r="AI2141" i="2" s="1"/>
  <c r="O2141" i="2"/>
  <c r="W2141" i="2" s="1"/>
  <c r="R2141" i="2"/>
  <c r="Z2141" i="2" s="1"/>
  <c r="AJ2141" i="2" s="1"/>
  <c r="M2141" i="2"/>
  <c r="AD2140" i="2"/>
  <c r="U2140" i="2"/>
  <c r="AE2140" i="2" s="1"/>
  <c r="X2140" i="2"/>
  <c r="AH2140" i="2" s="1"/>
  <c r="W2140" i="2"/>
  <c r="AG2140" i="2" s="1"/>
  <c r="K2142" i="2"/>
  <c r="AV2139" i="2" l="1"/>
  <c r="BH2139" i="2" s="1"/>
  <c r="AB2140" i="2"/>
  <c r="AS2140" i="2"/>
  <c r="AR2140" i="2"/>
  <c r="BD2139" i="2"/>
  <c r="BB2139" i="2"/>
  <c r="BC2139" i="2"/>
  <c r="S2142" i="2"/>
  <c r="AA2142" i="2"/>
  <c r="AK2142" i="2" s="1"/>
  <c r="AZ2139" i="2"/>
  <c r="AY2139" i="2"/>
  <c r="AX2139" i="2"/>
  <c r="BA2139" i="2"/>
  <c r="AT2140" i="2"/>
  <c r="AM2141" i="2"/>
  <c r="AN2140" i="2"/>
  <c r="AP2140" i="2"/>
  <c r="AQ2140" i="2"/>
  <c r="AO2140" i="2"/>
  <c r="BG2140" i="2"/>
  <c r="L2142" i="2"/>
  <c r="N2142" i="2"/>
  <c r="P2142" i="2"/>
  <c r="X2142" i="2" s="1"/>
  <c r="AH2142" i="2" s="1"/>
  <c r="Q2142" i="2"/>
  <c r="Y2142" i="2" s="1"/>
  <c r="AI2142" i="2" s="1"/>
  <c r="O2142" i="2"/>
  <c r="W2142" i="2" s="1"/>
  <c r="R2142" i="2"/>
  <c r="Z2142" i="2" s="1"/>
  <c r="AJ2142" i="2" s="1"/>
  <c r="M2142" i="2"/>
  <c r="AG2141" i="2"/>
  <c r="AH2141" i="2"/>
  <c r="V2141" i="2"/>
  <c r="AF2141" i="2" s="1"/>
  <c r="T2141" i="2"/>
  <c r="U2141" i="2"/>
  <c r="K2143" i="2"/>
  <c r="BD2140" i="2" l="1"/>
  <c r="AB2141" i="2"/>
  <c r="AV2140" i="2"/>
  <c r="BH2140" i="2" s="1"/>
  <c r="AS2141" i="2"/>
  <c r="AR2141" i="2"/>
  <c r="BB2140" i="2"/>
  <c r="BC2140" i="2"/>
  <c r="AY2140" i="2"/>
  <c r="S2143" i="2"/>
  <c r="AA2143" i="2"/>
  <c r="AK2143" i="2" s="1"/>
  <c r="BA2140" i="2"/>
  <c r="AX2140" i="2"/>
  <c r="AT2141" i="2"/>
  <c r="AN2141" i="2"/>
  <c r="AM2142" i="2"/>
  <c r="AQ2141" i="2"/>
  <c r="AO2141" i="2"/>
  <c r="AP2141" i="2"/>
  <c r="BG2141" i="2"/>
  <c r="AZ2140" i="2"/>
  <c r="L2143" i="2"/>
  <c r="T2143" i="2" s="1"/>
  <c r="N2143" i="2"/>
  <c r="P2143" i="2"/>
  <c r="Q2143" i="2"/>
  <c r="Y2143" i="2" s="1"/>
  <c r="AI2143" i="2" s="1"/>
  <c r="O2143" i="2"/>
  <c r="W2143" i="2" s="1"/>
  <c r="R2143" i="2"/>
  <c r="Z2143" i="2" s="1"/>
  <c r="AJ2143" i="2" s="1"/>
  <c r="M2143" i="2"/>
  <c r="AD2141" i="2"/>
  <c r="AE2141" i="2"/>
  <c r="AG2142" i="2"/>
  <c r="V2142" i="2"/>
  <c r="AF2142" i="2" s="1"/>
  <c r="T2142" i="2"/>
  <c r="U2142" i="2"/>
  <c r="AE2142" i="2" s="1"/>
  <c r="K2144" i="2"/>
  <c r="BD2141" i="2" l="1"/>
  <c r="AB2142" i="2"/>
  <c r="AV2141" i="2"/>
  <c r="BH2141" i="2" s="1"/>
  <c r="AS2142" i="2"/>
  <c r="AR2142" i="2"/>
  <c r="BB2141" i="2"/>
  <c r="BC2141" i="2"/>
  <c r="S2144" i="2"/>
  <c r="AA2144" i="2"/>
  <c r="AK2144" i="2" s="1"/>
  <c r="BA2141" i="2"/>
  <c r="AY2141" i="2"/>
  <c r="AT2142" i="2"/>
  <c r="AN2142" i="2"/>
  <c r="AQ2142" i="2"/>
  <c r="AM2143" i="2"/>
  <c r="AO2142" i="2"/>
  <c r="AP2142" i="2"/>
  <c r="BG2142" i="2"/>
  <c r="AZ2141" i="2"/>
  <c r="AX2141" i="2"/>
  <c r="L2144" i="2"/>
  <c r="N2144" i="2"/>
  <c r="P2144" i="2"/>
  <c r="Q2144" i="2"/>
  <c r="Y2144" i="2" s="1"/>
  <c r="AI2144" i="2" s="1"/>
  <c r="R2144" i="2"/>
  <c r="Z2144" i="2" s="1"/>
  <c r="AJ2144" i="2" s="1"/>
  <c r="O2144" i="2"/>
  <c r="M2144" i="2"/>
  <c r="AD2143" i="2"/>
  <c r="AD2142" i="2"/>
  <c r="X2143" i="2"/>
  <c r="AH2143" i="2" s="1"/>
  <c r="AG2143" i="2"/>
  <c r="V2143" i="2"/>
  <c r="AF2143" i="2" s="1"/>
  <c r="U2143" i="2"/>
  <c r="AE2143" i="2" s="1"/>
  <c r="K2145" i="2"/>
  <c r="BD2142" i="2" l="1"/>
  <c r="BB2142" i="2"/>
  <c r="AV2142" i="2"/>
  <c r="BH2142" i="2" s="1"/>
  <c r="AB2143" i="2"/>
  <c r="AS2143" i="2"/>
  <c r="AR2143" i="2"/>
  <c r="BC2142" i="2"/>
  <c r="S2145" i="2"/>
  <c r="AA2145" i="2"/>
  <c r="AK2145" i="2" s="1"/>
  <c r="AT2143" i="2"/>
  <c r="AO2143" i="2"/>
  <c r="AP2143" i="2"/>
  <c r="AM2144" i="2"/>
  <c r="AN2143" i="2"/>
  <c r="AQ2143" i="2"/>
  <c r="BG2143" i="2"/>
  <c r="BA2142" i="2"/>
  <c r="AZ2142" i="2"/>
  <c r="AX2142" i="2"/>
  <c r="AY2142" i="2"/>
  <c r="L2145" i="2"/>
  <c r="T2145" i="2" s="1"/>
  <c r="N2145" i="2"/>
  <c r="V2145" i="2" s="1"/>
  <c r="P2145" i="2"/>
  <c r="Q2145" i="2"/>
  <c r="Y2145" i="2" s="1"/>
  <c r="AI2145" i="2" s="1"/>
  <c r="O2145" i="2"/>
  <c r="R2145" i="2"/>
  <c r="Z2145" i="2" s="1"/>
  <c r="AJ2145" i="2" s="1"/>
  <c r="M2145" i="2"/>
  <c r="X2144" i="2"/>
  <c r="AH2144" i="2" s="1"/>
  <c r="W2144" i="2"/>
  <c r="AG2144" i="2" s="1"/>
  <c r="V2144" i="2"/>
  <c r="AF2144" i="2" s="1"/>
  <c r="T2144" i="2"/>
  <c r="U2144" i="2"/>
  <c r="AE2144" i="2" s="1"/>
  <c r="K2146" i="2"/>
  <c r="AB2144" i="2" l="1"/>
  <c r="AV2143" i="2"/>
  <c r="BH2143" i="2" s="1"/>
  <c r="AS2144" i="2"/>
  <c r="AR2144" i="2"/>
  <c r="BB2143" i="2"/>
  <c r="BD2143" i="2"/>
  <c r="BC2143" i="2"/>
  <c r="S2146" i="2"/>
  <c r="AA2146" i="2"/>
  <c r="AK2146" i="2" s="1"/>
  <c r="AT2144" i="2"/>
  <c r="AQ2144" i="2"/>
  <c r="AM2145" i="2"/>
  <c r="AO2144" i="2"/>
  <c r="AP2144" i="2"/>
  <c r="AN2144" i="2"/>
  <c r="BG2144" i="2"/>
  <c r="AZ2143" i="2"/>
  <c r="BA2143" i="2"/>
  <c r="AY2143" i="2"/>
  <c r="AX2143" i="2"/>
  <c r="L2146" i="2"/>
  <c r="N2146" i="2"/>
  <c r="P2146" i="2"/>
  <c r="Q2146" i="2"/>
  <c r="Y2146" i="2" s="1"/>
  <c r="AI2146" i="2" s="1"/>
  <c r="O2146" i="2"/>
  <c r="R2146" i="2"/>
  <c r="Z2146" i="2" s="1"/>
  <c r="AJ2146" i="2" s="1"/>
  <c r="M2146" i="2"/>
  <c r="AD2144" i="2"/>
  <c r="U2145" i="2"/>
  <c r="AE2145" i="2" s="1"/>
  <c r="AF2145" i="2"/>
  <c r="AD2145" i="2"/>
  <c r="X2145" i="2"/>
  <c r="AH2145" i="2" s="1"/>
  <c r="W2145" i="2"/>
  <c r="AG2145" i="2" s="1"/>
  <c r="K2147" i="2"/>
  <c r="AV2144" i="2" l="1"/>
  <c r="BH2144" i="2" s="1"/>
  <c r="AB2145" i="2"/>
  <c r="AS2145" i="2"/>
  <c r="AR2145" i="2"/>
  <c r="BD2144" i="2"/>
  <c r="BB2144" i="2"/>
  <c r="BC2144" i="2"/>
  <c r="S2147" i="2"/>
  <c r="AA2147" i="2"/>
  <c r="AK2147" i="2" s="1"/>
  <c r="AY2144" i="2"/>
  <c r="AT2145" i="2"/>
  <c r="AQ2145" i="2"/>
  <c r="AO2145" i="2"/>
  <c r="AP2145" i="2"/>
  <c r="AM2146" i="2"/>
  <c r="AN2145" i="2"/>
  <c r="BG2145" i="2"/>
  <c r="AX2144" i="2"/>
  <c r="BA2144" i="2"/>
  <c r="AZ2144" i="2"/>
  <c r="L2147" i="2"/>
  <c r="T2147" i="2" s="1"/>
  <c r="N2147" i="2"/>
  <c r="P2147" i="2"/>
  <c r="Q2147" i="2"/>
  <c r="Y2147" i="2" s="1"/>
  <c r="AI2147" i="2" s="1"/>
  <c r="O2147" i="2"/>
  <c r="R2147" i="2"/>
  <c r="Z2147" i="2" s="1"/>
  <c r="AJ2147" i="2" s="1"/>
  <c r="M2147" i="2"/>
  <c r="U2147" i="2" s="1"/>
  <c r="X2146" i="2"/>
  <c r="AH2146" i="2" s="1"/>
  <c r="W2146" i="2"/>
  <c r="AG2146" i="2" s="1"/>
  <c r="V2146" i="2"/>
  <c r="AF2146" i="2" s="1"/>
  <c r="T2146" i="2"/>
  <c r="U2146" i="2"/>
  <c r="AE2146" i="2" s="1"/>
  <c r="K2148" i="2"/>
  <c r="BD2145" i="2" l="1"/>
  <c r="AV2145" i="2"/>
  <c r="BH2145" i="2" s="1"/>
  <c r="AB2146" i="2"/>
  <c r="AS2146" i="2"/>
  <c r="AR2146" i="2"/>
  <c r="BB2145" i="2"/>
  <c r="BC2145" i="2"/>
  <c r="S2148" i="2"/>
  <c r="AA2148" i="2"/>
  <c r="AK2148" i="2" s="1"/>
  <c r="AY2145" i="2"/>
  <c r="BA2145" i="2"/>
  <c r="AX2145" i="2"/>
  <c r="AT2146" i="2"/>
  <c r="AQ2146" i="2"/>
  <c r="AO2146" i="2"/>
  <c r="AP2146" i="2"/>
  <c r="AM2147" i="2"/>
  <c r="AN2146" i="2"/>
  <c r="BG2146" i="2"/>
  <c r="AZ2145" i="2"/>
  <c r="L2148" i="2"/>
  <c r="N2148" i="2"/>
  <c r="P2148" i="2"/>
  <c r="X2148" i="2" s="1"/>
  <c r="AH2148" i="2" s="1"/>
  <c r="Q2148" i="2"/>
  <c r="Y2148" i="2" s="1"/>
  <c r="AI2148" i="2" s="1"/>
  <c r="R2148" i="2"/>
  <c r="Z2148" i="2" s="1"/>
  <c r="AJ2148" i="2" s="1"/>
  <c r="O2148" i="2"/>
  <c r="M2148" i="2"/>
  <c r="AD2146" i="2"/>
  <c r="V2147" i="2"/>
  <c r="AF2147" i="2" s="1"/>
  <c r="AD2147" i="2"/>
  <c r="AE2147" i="2"/>
  <c r="X2147" i="2"/>
  <c r="AH2147" i="2" s="1"/>
  <c r="W2147" i="2"/>
  <c r="K2149" i="2"/>
  <c r="BD2146" i="2" l="1"/>
  <c r="AB2147" i="2"/>
  <c r="AV2146" i="2"/>
  <c r="BH2146" i="2" s="1"/>
  <c r="AS2147" i="2"/>
  <c r="AR2147" i="2"/>
  <c r="BB2146" i="2"/>
  <c r="BC2146" i="2"/>
  <c r="S2149" i="2"/>
  <c r="AA2149" i="2"/>
  <c r="AK2149" i="2" s="1"/>
  <c r="AT2147" i="2"/>
  <c r="AN2147" i="2"/>
  <c r="AQ2147" i="2"/>
  <c r="AO2147" i="2"/>
  <c r="AP2147" i="2"/>
  <c r="AM2148" i="2"/>
  <c r="BG2147" i="2"/>
  <c r="AZ2146" i="2"/>
  <c r="AY2146" i="2"/>
  <c r="AX2146" i="2"/>
  <c r="BA2146" i="2"/>
  <c r="L2149" i="2"/>
  <c r="T2149" i="2" s="1"/>
  <c r="N2149" i="2"/>
  <c r="P2149" i="2"/>
  <c r="Q2149" i="2"/>
  <c r="Y2149" i="2" s="1"/>
  <c r="AI2149" i="2" s="1"/>
  <c r="O2149" i="2"/>
  <c r="R2149" i="2"/>
  <c r="Z2149" i="2" s="1"/>
  <c r="AJ2149" i="2" s="1"/>
  <c r="M2149" i="2"/>
  <c r="U2149" i="2" s="1"/>
  <c r="AE2149" i="2" s="1"/>
  <c r="AG2147" i="2"/>
  <c r="V2148" i="2"/>
  <c r="AF2148" i="2" s="1"/>
  <c r="T2148" i="2"/>
  <c r="U2148" i="2"/>
  <c r="AE2148" i="2" s="1"/>
  <c r="W2148" i="2"/>
  <c r="AG2148" i="2" s="1"/>
  <c r="K2150" i="2"/>
  <c r="BD2147" i="2" l="1"/>
  <c r="AB2148" i="2"/>
  <c r="AV2147" i="2"/>
  <c r="BH2147" i="2" s="1"/>
  <c r="BB2147" i="2"/>
  <c r="AS2148" i="2"/>
  <c r="AR2148" i="2"/>
  <c r="BC2147" i="2"/>
  <c r="S2150" i="2"/>
  <c r="AA2150" i="2"/>
  <c r="AK2150" i="2" s="1"/>
  <c r="AY2147" i="2"/>
  <c r="BA2147" i="2"/>
  <c r="AT2148" i="2"/>
  <c r="AM2149" i="2"/>
  <c r="AN2148" i="2"/>
  <c r="AQ2148" i="2"/>
  <c r="AO2148" i="2"/>
  <c r="AP2148" i="2"/>
  <c r="BG2148" i="2"/>
  <c r="AX2147" i="2"/>
  <c r="AZ2147" i="2"/>
  <c r="L2150" i="2"/>
  <c r="T2150" i="2" s="1"/>
  <c r="N2150" i="2"/>
  <c r="P2150" i="2"/>
  <c r="Q2150" i="2"/>
  <c r="Y2150" i="2" s="1"/>
  <c r="AI2150" i="2" s="1"/>
  <c r="O2150" i="2"/>
  <c r="R2150" i="2"/>
  <c r="Z2150" i="2" s="1"/>
  <c r="AJ2150" i="2" s="1"/>
  <c r="M2150" i="2"/>
  <c r="AD2149" i="2"/>
  <c r="AD2148" i="2"/>
  <c r="V2149" i="2"/>
  <c r="AF2149" i="2" s="1"/>
  <c r="X2149" i="2"/>
  <c r="AH2149" i="2" s="1"/>
  <c r="W2149" i="2"/>
  <c r="AG2149" i="2" s="1"/>
  <c r="K2151" i="2"/>
  <c r="AB2149" i="2" l="1"/>
  <c r="AV2148" i="2"/>
  <c r="BH2148" i="2" s="1"/>
  <c r="AS2149" i="2"/>
  <c r="AR2149" i="2"/>
  <c r="BD2148" i="2"/>
  <c r="BB2148" i="2"/>
  <c r="BC2148" i="2"/>
  <c r="S2151" i="2"/>
  <c r="AA2151" i="2"/>
  <c r="AK2151" i="2"/>
  <c r="AZ2148" i="2"/>
  <c r="AY2148" i="2"/>
  <c r="AX2148" i="2"/>
  <c r="AT2149" i="2"/>
  <c r="AN2149" i="2"/>
  <c r="AQ2149" i="2"/>
  <c r="AM2150" i="2"/>
  <c r="AO2149" i="2"/>
  <c r="AP2149" i="2"/>
  <c r="BG2149" i="2"/>
  <c r="BA2148" i="2"/>
  <c r="L2151" i="2"/>
  <c r="T2151" i="2" s="1"/>
  <c r="N2151" i="2"/>
  <c r="P2151" i="2"/>
  <c r="Q2151" i="2"/>
  <c r="Y2151" i="2" s="1"/>
  <c r="AI2151" i="2" s="1"/>
  <c r="O2151" i="2"/>
  <c r="W2151" i="2" s="1"/>
  <c r="R2151" i="2"/>
  <c r="Z2151" i="2" s="1"/>
  <c r="AJ2151" i="2" s="1"/>
  <c r="M2151" i="2"/>
  <c r="AD2150" i="2"/>
  <c r="X2150" i="2"/>
  <c r="AH2150" i="2" s="1"/>
  <c r="W2150" i="2"/>
  <c r="AG2150" i="2" s="1"/>
  <c r="V2150" i="2"/>
  <c r="AF2150" i="2" s="1"/>
  <c r="U2150" i="2"/>
  <c r="AE2150" i="2" s="1"/>
  <c r="K2152" i="2"/>
  <c r="AV2149" i="2" l="1"/>
  <c r="BH2149" i="2" s="1"/>
  <c r="AB2150" i="2"/>
  <c r="AS2150" i="2"/>
  <c r="AR2150" i="2"/>
  <c r="BD2149" i="2"/>
  <c r="BB2149" i="2"/>
  <c r="BC2149" i="2"/>
  <c r="S2152" i="2"/>
  <c r="AA2152" i="2"/>
  <c r="AK2152" i="2" s="1"/>
  <c r="AY2149" i="2"/>
  <c r="AT2150" i="2"/>
  <c r="AQ2150" i="2"/>
  <c r="AM2151" i="2"/>
  <c r="AO2150" i="2"/>
  <c r="AP2150" i="2"/>
  <c r="AN2150" i="2"/>
  <c r="BG2150" i="2"/>
  <c r="BA2149" i="2"/>
  <c r="AZ2149" i="2"/>
  <c r="AX2149" i="2"/>
  <c r="L2152" i="2"/>
  <c r="T2152" i="2" s="1"/>
  <c r="N2152" i="2"/>
  <c r="P2152" i="2"/>
  <c r="Q2152" i="2"/>
  <c r="Y2152" i="2" s="1"/>
  <c r="AI2152" i="2" s="1"/>
  <c r="R2152" i="2"/>
  <c r="Z2152" i="2" s="1"/>
  <c r="AJ2152" i="2" s="1"/>
  <c r="O2152" i="2"/>
  <c r="M2152" i="2"/>
  <c r="AD2151" i="2"/>
  <c r="X2151" i="2"/>
  <c r="AH2151" i="2" s="1"/>
  <c r="AG2151" i="2"/>
  <c r="V2151" i="2"/>
  <c r="AF2151" i="2" s="1"/>
  <c r="U2151" i="2"/>
  <c r="AE2151" i="2" s="1"/>
  <c r="K2153" i="2"/>
  <c r="AV2150" i="2" l="1"/>
  <c r="BH2150" i="2" s="1"/>
  <c r="AB2151" i="2"/>
  <c r="AS2151" i="2"/>
  <c r="AR2151" i="2"/>
  <c r="BD2150" i="2"/>
  <c r="BB2150" i="2"/>
  <c r="BC2150" i="2"/>
  <c r="S2153" i="2"/>
  <c r="AA2153" i="2"/>
  <c r="AK2153" i="2" s="1"/>
  <c r="BA2150" i="2"/>
  <c r="AT2151" i="2"/>
  <c r="BD2151" i="2" s="1"/>
  <c r="AN2151" i="2"/>
  <c r="AQ2151" i="2"/>
  <c r="AM2152" i="2"/>
  <c r="AO2151" i="2"/>
  <c r="AP2151" i="2"/>
  <c r="BG2151" i="2"/>
  <c r="AX2150" i="2"/>
  <c r="AZ2150" i="2"/>
  <c r="AY2150" i="2"/>
  <c r="L2153" i="2"/>
  <c r="T2153" i="2" s="1"/>
  <c r="N2153" i="2"/>
  <c r="V2153" i="2" s="1"/>
  <c r="AF2153" i="2" s="1"/>
  <c r="P2153" i="2"/>
  <c r="X2153" i="2" s="1"/>
  <c r="Q2153" i="2"/>
  <c r="Y2153" i="2" s="1"/>
  <c r="AI2153" i="2" s="1"/>
  <c r="O2153" i="2"/>
  <c r="W2153" i="2" s="1"/>
  <c r="R2153" i="2"/>
  <c r="Z2153" i="2" s="1"/>
  <c r="AJ2153" i="2" s="1"/>
  <c r="M2153" i="2"/>
  <c r="U2153" i="2" s="1"/>
  <c r="AE2153" i="2" s="1"/>
  <c r="AD2152" i="2"/>
  <c r="V2152" i="2"/>
  <c r="AF2152" i="2" s="1"/>
  <c r="U2152" i="2"/>
  <c r="X2152" i="2"/>
  <c r="AH2152" i="2" s="1"/>
  <c r="W2152" i="2"/>
  <c r="AG2152" i="2" s="1"/>
  <c r="K2154" i="2"/>
  <c r="AV2151" i="2" l="1"/>
  <c r="BH2151" i="2" s="1"/>
  <c r="AB2152" i="2"/>
  <c r="AB2153" i="2"/>
  <c r="BB2151" i="2"/>
  <c r="AS2152" i="2"/>
  <c r="AR2152" i="2"/>
  <c r="BC2151" i="2"/>
  <c r="S2154" i="2"/>
  <c r="AA2154" i="2"/>
  <c r="AK2154" i="2" s="1"/>
  <c r="AY2151" i="2"/>
  <c r="BA2151" i="2"/>
  <c r="AZ2151" i="2"/>
  <c r="AX2151" i="2"/>
  <c r="AT2152" i="2"/>
  <c r="AQ2152" i="2"/>
  <c r="AP2152" i="2"/>
  <c r="AO2152" i="2"/>
  <c r="AN2152" i="2"/>
  <c r="AM2153" i="2"/>
  <c r="BG2152" i="2"/>
  <c r="L2154" i="2"/>
  <c r="T2154" i="2" s="1"/>
  <c r="N2154" i="2"/>
  <c r="V2154" i="2" s="1"/>
  <c r="AF2154" i="2" s="1"/>
  <c r="P2154" i="2"/>
  <c r="Q2154" i="2"/>
  <c r="Y2154" i="2" s="1"/>
  <c r="AI2154" i="2" s="1"/>
  <c r="O2154" i="2"/>
  <c r="R2154" i="2"/>
  <c r="Z2154" i="2" s="1"/>
  <c r="AJ2154" i="2" s="1"/>
  <c r="M2154" i="2"/>
  <c r="AD2153" i="2"/>
  <c r="AE2152" i="2"/>
  <c r="AG2153" i="2"/>
  <c r="AH2153" i="2"/>
  <c r="K2155" i="2"/>
  <c r="AV2152" i="2" l="1"/>
  <c r="BH2152" i="2" s="1"/>
  <c r="BB2152" i="2"/>
  <c r="AS2153" i="2"/>
  <c r="AR2153" i="2"/>
  <c r="BD2152" i="2"/>
  <c r="BC2152" i="2"/>
  <c r="S2155" i="2"/>
  <c r="AA2155" i="2"/>
  <c r="AK2155" i="2" s="1"/>
  <c r="AY2152" i="2"/>
  <c r="AZ2152" i="2"/>
  <c r="AT2153" i="2"/>
  <c r="AQ2153" i="2"/>
  <c r="AO2153" i="2"/>
  <c r="AP2153" i="2"/>
  <c r="AM2154" i="2"/>
  <c r="AN2153" i="2"/>
  <c r="BG2153" i="2"/>
  <c r="BA2152" i="2"/>
  <c r="AX2152" i="2"/>
  <c r="L2155" i="2"/>
  <c r="T2155" i="2" s="1"/>
  <c r="N2155" i="2"/>
  <c r="V2155" i="2" s="1"/>
  <c r="AF2155" i="2" s="1"/>
  <c r="P2155" i="2"/>
  <c r="Q2155" i="2"/>
  <c r="Y2155" i="2" s="1"/>
  <c r="AI2155" i="2" s="1"/>
  <c r="O2155" i="2"/>
  <c r="R2155" i="2"/>
  <c r="Z2155" i="2" s="1"/>
  <c r="AJ2155" i="2" s="1"/>
  <c r="M2155" i="2"/>
  <c r="U2154" i="2"/>
  <c r="AE2154" i="2" s="1"/>
  <c r="X2154" i="2"/>
  <c r="AH2154" i="2" s="1"/>
  <c r="W2154" i="2"/>
  <c r="AG2154" i="2" s="1"/>
  <c r="AD2154" i="2"/>
  <c r="K2156" i="2"/>
  <c r="BD2153" i="2" l="1"/>
  <c r="AB2154" i="2"/>
  <c r="AV2153" i="2"/>
  <c r="BH2153" i="2" s="1"/>
  <c r="BB2153" i="2"/>
  <c r="AS2154" i="2"/>
  <c r="AR2154" i="2"/>
  <c r="BC2153" i="2"/>
  <c r="S2156" i="2"/>
  <c r="AA2156" i="2"/>
  <c r="AK2156" i="2" s="1"/>
  <c r="BA2153" i="2"/>
  <c r="AY2153" i="2"/>
  <c r="AX2153" i="2"/>
  <c r="AT2154" i="2"/>
  <c r="AN2154" i="2"/>
  <c r="AQ2154" i="2"/>
  <c r="AM2155" i="2"/>
  <c r="AO2154" i="2"/>
  <c r="AP2154" i="2"/>
  <c r="BG2154" i="2"/>
  <c r="AZ2153" i="2"/>
  <c r="L2156" i="2"/>
  <c r="T2156" i="2" s="1"/>
  <c r="N2156" i="2"/>
  <c r="P2156" i="2"/>
  <c r="X2156" i="2" s="1"/>
  <c r="Q2156" i="2"/>
  <c r="Y2156" i="2" s="1"/>
  <c r="AI2156" i="2" s="1"/>
  <c r="R2156" i="2"/>
  <c r="Z2156" i="2" s="1"/>
  <c r="AJ2156" i="2" s="1"/>
  <c r="O2156" i="2"/>
  <c r="W2156" i="2" s="1"/>
  <c r="M2156" i="2"/>
  <c r="U2156" i="2" s="1"/>
  <c r="AE2156" i="2" s="1"/>
  <c r="X2155" i="2"/>
  <c r="AH2155" i="2" s="1"/>
  <c r="W2155" i="2"/>
  <c r="AG2155" i="2" s="1"/>
  <c r="U2155" i="2"/>
  <c r="AE2155" i="2" s="1"/>
  <c r="AD2155" i="2"/>
  <c r="K2157" i="2"/>
  <c r="BD2154" i="2" l="1"/>
  <c r="AV2154" i="2"/>
  <c r="BH2154" i="2" s="1"/>
  <c r="AB2155" i="2"/>
  <c r="AR2155" i="2"/>
  <c r="AS2155" i="2"/>
  <c r="BB2154" i="2"/>
  <c r="BC2154" i="2"/>
  <c r="S2157" i="2"/>
  <c r="AA2157" i="2"/>
  <c r="AK2157" i="2" s="1"/>
  <c r="AZ2154" i="2"/>
  <c r="AY2154" i="2"/>
  <c r="AX2154" i="2"/>
  <c r="AT2155" i="2"/>
  <c r="BD2155" i="2" s="1"/>
  <c r="AN2155" i="2"/>
  <c r="AM2156" i="2"/>
  <c r="AQ2155" i="2"/>
  <c r="AO2155" i="2"/>
  <c r="AP2155" i="2"/>
  <c r="BG2155" i="2"/>
  <c r="BA2154" i="2"/>
  <c r="L2157" i="2"/>
  <c r="N2157" i="2"/>
  <c r="P2157" i="2"/>
  <c r="Q2157" i="2"/>
  <c r="Y2157" i="2" s="1"/>
  <c r="AI2157" i="2" s="1"/>
  <c r="O2157" i="2"/>
  <c r="R2157" i="2"/>
  <c r="Z2157" i="2" s="1"/>
  <c r="AJ2157" i="2" s="1"/>
  <c r="M2157" i="2"/>
  <c r="AD2156" i="2"/>
  <c r="AG2156" i="2"/>
  <c r="AH2156" i="2"/>
  <c r="V2156" i="2"/>
  <c r="AF2156" i="2" s="1"/>
  <c r="K2158" i="2"/>
  <c r="AV2155" i="2" l="1"/>
  <c r="BH2155" i="2" s="1"/>
  <c r="AB2156" i="2"/>
  <c r="AS2156" i="2"/>
  <c r="AR2156" i="2"/>
  <c r="BC2155" i="2"/>
  <c r="BB2155" i="2"/>
  <c r="S2158" i="2"/>
  <c r="AA2158" i="2"/>
  <c r="AK2158" i="2" s="1"/>
  <c r="BA2155" i="2"/>
  <c r="AZ2155" i="2"/>
  <c r="AY2155" i="2"/>
  <c r="AT2156" i="2"/>
  <c r="AO2156" i="2"/>
  <c r="AP2156" i="2"/>
  <c r="AM2157" i="2"/>
  <c r="AN2156" i="2"/>
  <c r="AQ2156" i="2"/>
  <c r="BG2156" i="2"/>
  <c r="AX2155" i="2"/>
  <c r="L2158" i="2"/>
  <c r="T2158" i="2" s="1"/>
  <c r="N2158" i="2"/>
  <c r="V2158" i="2" s="1"/>
  <c r="P2158" i="2"/>
  <c r="X2158" i="2" s="1"/>
  <c r="AH2158" i="2" s="1"/>
  <c r="Q2158" i="2"/>
  <c r="Y2158" i="2" s="1"/>
  <c r="AI2158" i="2" s="1"/>
  <c r="O2158" i="2"/>
  <c r="R2158" i="2"/>
  <c r="Z2158" i="2" s="1"/>
  <c r="AJ2158" i="2" s="1"/>
  <c r="M2158" i="2"/>
  <c r="U2158" i="2" s="1"/>
  <c r="X2157" i="2"/>
  <c r="AH2157" i="2" s="1"/>
  <c r="W2157" i="2"/>
  <c r="AG2157" i="2" s="1"/>
  <c r="V2157" i="2"/>
  <c r="AF2157" i="2" s="1"/>
  <c r="T2157" i="2"/>
  <c r="U2157" i="2"/>
  <c r="AE2157" i="2" s="1"/>
  <c r="K2159" i="2"/>
  <c r="BD2156" i="2" l="1"/>
  <c r="AV2156" i="2"/>
  <c r="BH2156" i="2" s="1"/>
  <c r="AB2157" i="2"/>
  <c r="AS2157" i="2"/>
  <c r="AR2157" i="2"/>
  <c r="BB2156" i="2"/>
  <c r="BC2156" i="2"/>
  <c r="S2159" i="2"/>
  <c r="AA2159" i="2"/>
  <c r="AK2159" i="2" s="1"/>
  <c r="BA2156" i="2"/>
  <c r="AY2156" i="2"/>
  <c r="AZ2156" i="2"/>
  <c r="AX2156" i="2"/>
  <c r="AT2157" i="2"/>
  <c r="AQ2157" i="2"/>
  <c r="AM2158" i="2"/>
  <c r="AO2157" i="2"/>
  <c r="AP2157" i="2"/>
  <c r="AN2157" i="2"/>
  <c r="BG2157" i="2"/>
  <c r="L2159" i="2"/>
  <c r="N2159" i="2"/>
  <c r="P2159" i="2"/>
  <c r="Q2159" i="2"/>
  <c r="Y2159" i="2" s="1"/>
  <c r="AI2159" i="2" s="1"/>
  <c r="O2159" i="2"/>
  <c r="R2159" i="2"/>
  <c r="Z2159" i="2" s="1"/>
  <c r="AJ2159" i="2" s="1"/>
  <c r="M2159" i="2"/>
  <c r="U2159" i="2" s="1"/>
  <c r="AE2159" i="2" s="1"/>
  <c r="AD2157" i="2"/>
  <c r="AE2158" i="2"/>
  <c r="AF2158" i="2"/>
  <c r="AD2158" i="2"/>
  <c r="W2158" i="2"/>
  <c r="AG2158" i="2" s="1"/>
  <c r="K2160" i="2"/>
  <c r="AV2157" i="2" l="1"/>
  <c r="BH2157" i="2" s="1"/>
  <c r="AB2158" i="2"/>
  <c r="AS2158" i="2"/>
  <c r="AR2158" i="2"/>
  <c r="BB2157" i="2"/>
  <c r="BD2157" i="2"/>
  <c r="BC2157" i="2"/>
  <c r="S2160" i="2"/>
  <c r="AA2160" i="2"/>
  <c r="AK2160" i="2" s="1"/>
  <c r="AY2157" i="2"/>
  <c r="AT2158" i="2"/>
  <c r="BD2158" i="2" s="1"/>
  <c r="AO2158" i="2"/>
  <c r="AP2158" i="2"/>
  <c r="AM2159" i="2"/>
  <c r="AN2158" i="2"/>
  <c r="AQ2158" i="2"/>
  <c r="BG2158" i="2"/>
  <c r="AX2157" i="2"/>
  <c r="BA2157" i="2"/>
  <c r="AZ2157" i="2"/>
  <c r="L2160" i="2"/>
  <c r="T2160" i="2" s="1"/>
  <c r="N2160" i="2"/>
  <c r="V2160" i="2" s="1"/>
  <c r="AF2160" i="2" s="1"/>
  <c r="P2160" i="2"/>
  <c r="X2160" i="2" s="1"/>
  <c r="Q2160" i="2"/>
  <c r="Y2160" i="2" s="1"/>
  <c r="AI2160" i="2" s="1"/>
  <c r="R2160" i="2"/>
  <c r="Z2160" i="2" s="1"/>
  <c r="AJ2160" i="2" s="1"/>
  <c r="O2160" i="2"/>
  <c r="W2160" i="2" s="1"/>
  <c r="M2160" i="2"/>
  <c r="V2159" i="2"/>
  <c r="T2159" i="2"/>
  <c r="X2159" i="2"/>
  <c r="AH2159" i="2" s="1"/>
  <c r="W2159" i="2"/>
  <c r="AG2159" i="2" s="1"/>
  <c r="K2161" i="2"/>
  <c r="AB2159" i="2" l="1"/>
  <c r="AV2158" i="2"/>
  <c r="BH2158" i="2" s="1"/>
  <c r="BB2158" i="2"/>
  <c r="AS2159" i="2"/>
  <c r="AR2159" i="2"/>
  <c r="BC2158" i="2"/>
  <c r="S2161" i="2"/>
  <c r="AA2161" i="2"/>
  <c r="AK2161" i="2" s="1"/>
  <c r="AZ2158" i="2"/>
  <c r="BA2158" i="2"/>
  <c r="AY2158" i="2"/>
  <c r="AX2158" i="2"/>
  <c r="AT2159" i="2"/>
  <c r="AQ2159" i="2"/>
  <c r="AM2160" i="2"/>
  <c r="AO2159" i="2"/>
  <c r="AP2159" i="2"/>
  <c r="AN2159" i="2"/>
  <c r="BG2159" i="2"/>
  <c r="L2161" i="2"/>
  <c r="T2161" i="2" s="1"/>
  <c r="N2161" i="2"/>
  <c r="P2161" i="2"/>
  <c r="X2161" i="2" s="1"/>
  <c r="Q2161" i="2"/>
  <c r="Y2161" i="2" s="1"/>
  <c r="AI2161" i="2" s="1"/>
  <c r="O2161" i="2"/>
  <c r="R2161" i="2"/>
  <c r="Z2161" i="2" s="1"/>
  <c r="AJ2161" i="2" s="1"/>
  <c r="M2161" i="2"/>
  <c r="AD2159" i="2"/>
  <c r="AF2159" i="2"/>
  <c r="AG2160" i="2"/>
  <c r="AH2160" i="2"/>
  <c r="U2160" i="2"/>
  <c r="AE2160" i="2" s="1"/>
  <c r="AD2160" i="2"/>
  <c r="K2162" i="2"/>
  <c r="AV2159" i="2" l="1"/>
  <c r="BH2159" i="2" s="1"/>
  <c r="AB2160" i="2"/>
  <c r="AS2160" i="2"/>
  <c r="AR2160" i="2"/>
  <c r="BB2159" i="2"/>
  <c r="BC2159" i="2"/>
  <c r="BD2159" i="2"/>
  <c r="S2162" i="2"/>
  <c r="AA2162" i="2" s="1"/>
  <c r="AK2162" i="2" s="1"/>
  <c r="AY2159" i="2"/>
  <c r="AT2160" i="2"/>
  <c r="AO2160" i="2"/>
  <c r="AP2160" i="2"/>
  <c r="AM2161" i="2"/>
  <c r="AN2160" i="2"/>
  <c r="AQ2160" i="2"/>
  <c r="BG2160" i="2"/>
  <c r="AX2159" i="2"/>
  <c r="BA2159" i="2"/>
  <c r="AZ2159" i="2"/>
  <c r="L2162" i="2"/>
  <c r="T2162" i="2" s="1"/>
  <c r="N2162" i="2"/>
  <c r="P2162" i="2"/>
  <c r="X2162" i="2" s="1"/>
  <c r="AH2162" i="2" s="1"/>
  <c r="Q2162" i="2"/>
  <c r="Y2162" i="2" s="1"/>
  <c r="AI2162" i="2" s="1"/>
  <c r="O2162" i="2"/>
  <c r="R2162" i="2"/>
  <c r="Z2162" i="2" s="1"/>
  <c r="AJ2162" i="2" s="1"/>
  <c r="M2162" i="2"/>
  <c r="W2161" i="2"/>
  <c r="AG2161" i="2" s="1"/>
  <c r="AH2161" i="2"/>
  <c r="V2161" i="2"/>
  <c r="AF2161" i="2" s="1"/>
  <c r="U2161" i="2"/>
  <c r="AE2161" i="2" s="1"/>
  <c r="AD2161" i="2"/>
  <c r="K2163" i="2"/>
  <c r="AV2160" i="2" l="1"/>
  <c r="BH2160" i="2" s="1"/>
  <c r="AB2161" i="2"/>
  <c r="AR2161" i="2"/>
  <c r="AS2161" i="2"/>
  <c r="BD2160" i="2"/>
  <c r="BB2160" i="2"/>
  <c r="BC2160" i="2"/>
  <c r="S2163" i="2"/>
  <c r="AA2163" i="2"/>
  <c r="AK2163" i="2" s="1"/>
  <c r="AT2161" i="2"/>
  <c r="AO2161" i="2"/>
  <c r="AP2161" i="2"/>
  <c r="AQ2161" i="2"/>
  <c r="AM2162" i="2"/>
  <c r="AN2161" i="2"/>
  <c r="BG2161" i="2"/>
  <c r="AZ2160" i="2"/>
  <c r="BA2160" i="2"/>
  <c r="AY2160" i="2"/>
  <c r="AX2160" i="2"/>
  <c r="L2163" i="2"/>
  <c r="T2163" i="2" s="1"/>
  <c r="N2163" i="2"/>
  <c r="V2163" i="2" s="1"/>
  <c r="P2163" i="2"/>
  <c r="Q2163" i="2"/>
  <c r="Y2163" i="2" s="1"/>
  <c r="AI2163" i="2" s="1"/>
  <c r="O2163" i="2"/>
  <c r="R2163" i="2"/>
  <c r="Z2163" i="2" s="1"/>
  <c r="AJ2163" i="2" s="1"/>
  <c r="M2163" i="2"/>
  <c r="U2163" i="2" s="1"/>
  <c r="AE2163" i="2" s="1"/>
  <c r="W2162" i="2"/>
  <c r="AG2162" i="2" s="1"/>
  <c r="V2162" i="2"/>
  <c r="AF2162" i="2" s="1"/>
  <c r="U2162" i="2"/>
  <c r="AE2162" i="2" s="1"/>
  <c r="AD2162" i="2"/>
  <c r="K2164" i="2"/>
  <c r="BD2161" i="2" l="1"/>
  <c r="AV2161" i="2"/>
  <c r="BH2161" i="2" s="1"/>
  <c r="AB2162" i="2"/>
  <c r="BC2161" i="2"/>
  <c r="AS2162" i="2"/>
  <c r="AR2162" i="2"/>
  <c r="BB2161" i="2"/>
  <c r="S2164" i="2"/>
  <c r="AA2164" i="2"/>
  <c r="AK2164" i="2" s="1"/>
  <c r="AZ2161" i="2"/>
  <c r="AY2161" i="2"/>
  <c r="AX2161" i="2"/>
  <c r="AT2162" i="2"/>
  <c r="AN2162" i="2"/>
  <c r="AQ2162" i="2"/>
  <c r="AP2162" i="2"/>
  <c r="AM2163" i="2"/>
  <c r="AO2162" i="2"/>
  <c r="BG2162" i="2"/>
  <c r="BA2161" i="2"/>
  <c r="L2164" i="2"/>
  <c r="T2164" i="2" s="1"/>
  <c r="N2164" i="2"/>
  <c r="P2164" i="2"/>
  <c r="X2164" i="2" s="1"/>
  <c r="Q2164" i="2"/>
  <c r="Y2164" i="2" s="1"/>
  <c r="AI2164" i="2" s="1"/>
  <c r="R2164" i="2"/>
  <c r="Z2164" i="2" s="1"/>
  <c r="AJ2164" i="2" s="1"/>
  <c r="O2164" i="2"/>
  <c r="W2164" i="2" s="1"/>
  <c r="M2164" i="2"/>
  <c r="U2164" i="2" s="1"/>
  <c r="AE2164" i="2" s="1"/>
  <c r="AD2163" i="2"/>
  <c r="AF2163" i="2"/>
  <c r="X2163" i="2"/>
  <c r="AH2163" i="2" s="1"/>
  <c r="W2163" i="2"/>
  <c r="AG2163" i="2" s="1"/>
  <c r="K2165" i="2"/>
  <c r="BD2162" i="2" l="1"/>
  <c r="AV2162" i="2"/>
  <c r="BH2162" i="2" s="1"/>
  <c r="AB2163" i="2"/>
  <c r="AS2163" i="2"/>
  <c r="AR2163" i="2"/>
  <c r="BB2162" i="2"/>
  <c r="BC2162" i="2"/>
  <c r="S2165" i="2"/>
  <c r="AA2165" i="2"/>
  <c r="AK2165" i="2" s="1"/>
  <c r="AT2163" i="2"/>
  <c r="AO2163" i="2"/>
  <c r="AP2163" i="2"/>
  <c r="AM2164" i="2"/>
  <c r="AN2163" i="2"/>
  <c r="AQ2163" i="2"/>
  <c r="BG2163" i="2"/>
  <c r="AZ2162" i="2"/>
  <c r="BA2162" i="2"/>
  <c r="AY2162" i="2"/>
  <c r="AX2162" i="2"/>
  <c r="L2165" i="2"/>
  <c r="T2165" i="2" s="1"/>
  <c r="N2165" i="2"/>
  <c r="V2165" i="2" s="1"/>
  <c r="AF2165" i="2" s="1"/>
  <c r="P2165" i="2"/>
  <c r="Q2165" i="2"/>
  <c r="Y2165" i="2" s="1"/>
  <c r="AI2165" i="2" s="1"/>
  <c r="O2165" i="2"/>
  <c r="R2165" i="2"/>
  <c r="Z2165" i="2" s="1"/>
  <c r="AJ2165" i="2" s="1"/>
  <c r="M2165" i="2"/>
  <c r="U2165" i="2" s="1"/>
  <c r="AD2164" i="2"/>
  <c r="AG2164" i="2"/>
  <c r="AH2164" i="2"/>
  <c r="V2164" i="2"/>
  <c r="AF2164" i="2" s="1"/>
  <c r="K2166" i="2"/>
  <c r="AV2163" i="2" l="1"/>
  <c r="BH2163" i="2" s="1"/>
  <c r="AB2164" i="2"/>
  <c r="AR2164" i="2"/>
  <c r="AS2164" i="2"/>
  <c r="BD2163" i="2"/>
  <c r="BB2163" i="2"/>
  <c r="BC2163" i="2"/>
  <c r="S2166" i="2"/>
  <c r="AA2166" i="2"/>
  <c r="AK2166" i="2" s="1"/>
  <c r="AT2164" i="2"/>
  <c r="AN2164" i="2"/>
  <c r="AQ2164" i="2"/>
  <c r="AO2164" i="2"/>
  <c r="AP2164" i="2"/>
  <c r="AM2165" i="2"/>
  <c r="BG2164" i="2"/>
  <c r="AZ2163" i="2"/>
  <c r="BA2163" i="2"/>
  <c r="AY2163" i="2"/>
  <c r="AX2163" i="2"/>
  <c r="L2166" i="2"/>
  <c r="T2166" i="2" s="1"/>
  <c r="N2166" i="2"/>
  <c r="P2166" i="2"/>
  <c r="X2166" i="2" s="1"/>
  <c r="Q2166" i="2"/>
  <c r="Y2166" i="2" s="1"/>
  <c r="AI2166" i="2" s="1"/>
  <c r="O2166" i="2"/>
  <c r="W2166" i="2" s="1"/>
  <c r="R2166" i="2"/>
  <c r="Z2166" i="2" s="1"/>
  <c r="AJ2166" i="2" s="1"/>
  <c r="M2166" i="2"/>
  <c r="AE2165" i="2"/>
  <c r="X2165" i="2"/>
  <c r="AH2165" i="2" s="1"/>
  <c r="W2165" i="2"/>
  <c r="AG2165" i="2" s="1"/>
  <c r="AD2165" i="2"/>
  <c r="K2167" i="2"/>
  <c r="AV2164" i="2" l="1"/>
  <c r="BH2164" i="2" s="1"/>
  <c r="AB2165" i="2"/>
  <c r="BD2164" i="2"/>
  <c r="BC2164" i="2"/>
  <c r="AS2165" i="2"/>
  <c r="AR2165" i="2"/>
  <c r="BB2164" i="2"/>
  <c r="S2167" i="2"/>
  <c r="AA2167" i="2"/>
  <c r="AK2167" i="2" s="1"/>
  <c r="AY2164" i="2"/>
  <c r="BA2164" i="2"/>
  <c r="AZ2164" i="2"/>
  <c r="AT2165" i="2"/>
  <c r="BD2165" i="2" s="1"/>
  <c r="AN2165" i="2"/>
  <c r="AM2166" i="2"/>
  <c r="AQ2165" i="2"/>
  <c r="AO2165" i="2"/>
  <c r="AP2165" i="2"/>
  <c r="BG2165" i="2"/>
  <c r="AX2164" i="2"/>
  <c r="L2167" i="2"/>
  <c r="T2167" i="2" s="1"/>
  <c r="N2167" i="2"/>
  <c r="V2167" i="2" s="1"/>
  <c r="AF2167" i="2" s="1"/>
  <c r="P2167" i="2"/>
  <c r="X2167" i="2" s="1"/>
  <c r="Q2167" i="2"/>
  <c r="Y2167" i="2" s="1"/>
  <c r="AI2167" i="2" s="1"/>
  <c r="O2167" i="2"/>
  <c r="W2167" i="2" s="1"/>
  <c r="R2167" i="2"/>
  <c r="Z2167" i="2" s="1"/>
  <c r="AJ2167" i="2" s="1"/>
  <c r="M2167" i="2"/>
  <c r="AD2166" i="2"/>
  <c r="AG2166" i="2"/>
  <c r="AH2166" i="2"/>
  <c r="V2166" i="2"/>
  <c r="U2166" i="2"/>
  <c r="AE2166" i="2" s="1"/>
  <c r="K2168" i="2"/>
  <c r="BC2165" i="2" l="1"/>
  <c r="BB2165" i="2"/>
  <c r="AV2165" i="2"/>
  <c r="BH2165" i="2" s="1"/>
  <c r="AB2166" i="2"/>
  <c r="AS2166" i="2"/>
  <c r="AR2166" i="2"/>
  <c r="S2168" i="2"/>
  <c r="AA2168" i="2"/>
  <c r="AK2168" i="2" s="1"/>
  <c r="AZ2165" i="2"/>
  <c r="AT2166" i="2"/>
  <c r="AQ2166" i="2"/>
  <c r="AO2166" i="2"/>
  <c r="AP2166" i="2"/>
  <c r="AM2167" i="2"/>
  <c r="AN2166" i="2"/>
  <c r="BG2166" i="2"/>
  <c r="AX2165" i="2"/>
  <c r="AY2165" i="2"/>
  <c r="BA2165" i="2"/>
  <c r="L2168" i="2"/>
  <c r="T2168" i="2" s="1"/>
  <c r="N2168" i="2"/>
  <c r="P2168" i="2"/>
  <c r="Q2168" i="2"/>
  <c r="Y2168" i="2" s="1"/>
  <c r="AI2168" i="2" s="1"/>
  <c r="R2168" i="2"/>
  <c r="Z2168" i="2" s="1"/>
  <c r="AJ2168" i="2" s="1"/>
  <c r="O2168" i="2"/>
  <c r="M2168" i="2"/>
  <c r="U2168" i="2" s="1"/>
  <c r="AE2168" i="2" s="1"/>
  <c r="AF2166" i="2"/>
  <c r="AG2167" i="2"/>
  <c r="AH2167" i="2"/>
  <c r="U2167" i="2"/>
  <c r="AE2167" i="2" s="1"/>
  <c r="K2169" i="2"/>
  <c r="AD2167" i="2"/>
  <c r="AV2166" i="2" l="1"/>
  <c r="BH2166" i="2" s="1"/>
  <c r="AB2167" i="2"/>
  <c r="AS2167" i="2"/>
  <c r="AR2167" i="2"/>
  <c r="BB2166" i="2"/>
  <c r="BD2166" i="2"/>
  <c r="BC2166" i="2"/>
  <c r="S2169" i="2"/>
  <c r="AA2169" i="2"/>
  <c r="AK2169" i="2" s="1"/>
  <c r="AY2166" i="2"/>
  <c r="BA2166" i="2"/>
  <c r="AZ2166" i="2"/>
  <c r="AX2166" i="2"/>
  <c r="AT2167" i="2"/>
  <c r="AM2168" i="2"/>
  <c r="AN2167" i="2"/>
  <c r="AQ2167" i="2"/>
  <c r="AO2167" i="2"/>
  <c r="AP2167" i="2"/>
  <c r="BG2167" i="2"/>
  <c r="L2169" i="2"/>
  <c r="T2169" i="2" s="1"/>
  <c r="N2169" i="2"/>
  <c r="P2169" i="2"/>
  <c r="Q2169" i="2"/>
  <c r="Y2169" i="2" s="1"/>
  <c r="AI2169" i="2" s="1"/>
  <c r="O2169" i="2"/>
  <c r="R2169" i="2"/>
  <c r="Z2169" i="2" s="1"/>
  <c r="AJ2169" i="2" s="1"/>
  <c r="M2169" i="2"/>
  <c r="U2169" i="2" s="1"/>
  <c r="AE2169" i="2" s="1"/>
  <c r="AD2168" i="2"/>
  <c r="X2168" i="2"/>
  <c r="AH2168" i="2" s="1"/>
  <c r="W2168" i="2"/>
  <c r="AG2168" i="2" s="1"/>
  <c r="V2168" i="2"/>
  <c r="AF2168" i="2" s="1"/>
  <c r="K2170" i="2"/>
  <c r="BD2167" i="2" l="1"/>
  <c r="AV2167" i="2"/>
  <c r="BH2167" i="2" s="1"/>
  <c r="AB2168" i="2"/>
  <c r="AS2168" i="2"/>
  <c r="AR2168" i="2"/>
  <c r="BB2167" i="2"/>
  <c r="BC2167" i="2"/>
  <c r="S2170" i="2"/>
  <c r="AA2170" i="2"/>
  <c r="AK2170" i="2" s="1"/>
  <c r="AZ2167" i="2"/>
  <c r="AY2167" i="2"/>
  <c r="BA2167" i="2"/>
  <c r="AX2167" i="2"/>
  <c r="AT2168" i="2"/>
  <c r="AN2168" i="2"/>
  <c r="AQ2168" i="2"/>
  <c r="AO2168" i="2"/>
  <c r="AP2168" i="2"/>
  <c r="AM2169" i="2"/>
  <c r="BG2168" i="2"/>
  <c r="L2170" i="2"/>
  <c r="T2170" i="2" s="1"/>
  <c r="N2170" i="2"/>
  <c r="V2170" i="2" s="1"/>
  <c r="AF2170" i="2" s="1"/>
  <c r="P2170" i="2"/>
  <c r="Q2170" i="2"/>
  <c r="Y2170" i="2" s="1"/>
  <c r="AI2170" i="2" s="1"/>
  <c r="O2170" i="2"/>
  <c r="R2170" i="2"/>
  <c r="Z2170" i="2" s="1"/>
  <c r="AJ2170" i="2" s="1"/>
  <c r="M2170" i="2"/>
  <c r="AD2169" i="2"/>
  <c r="X2169" i="2"/>
  <c r="AH2169" i="2" s="1"/>
  <c r="W2169" i="2"/>
  <c r="AG2169" i="2" s="1"/>
  <c r="V2169" i="2"/>
  <c r="AF2169" i="2" s="1"/>
  <c r="K2171" i="2"/>
  <c r="AV2168" i="2" l="1"/>
  <c r="BH2168" i="2" s="1"/>
  <c r="AB2169" i="2"/>
  <c r="AS2169" i="2"/>
  <c r="AR2169" i="2"/>
  <c r="BB2168" i="2"/>
  <c r="BD2168" i="2"/>
  <c r="BC2168" i="2"/>
  <c r="S2171" i="2"/>
  <c r="AA2171" i="2"/>
  <c r="AK2171" i="2" s="1"/>
  <c r="BA2168" i="2"/>
  <c r="AY2168" i="2"/>
  <c r="AT2169" i="2"/>
  <c r="BD2169" i="2" s="1"/>
  <c r="AO2169" i="2"/>
  <c r="AP2169" i="2"/>
  <c r="AM2170" i="2"/>
  <c r="AN2169" i="2"/>
  <c r="AQ2169" i="2"/>
  <c r="BG2169" i="2"/>
  <c r="AX2168" i="2"/>
  <c r="AZ2168" i="2"/>
  <c r="L2171" i="2"/>
  <c r="T2171" i="2" s="1"/>
  <c r="N2171" i="2"/>
  <c r="P2171" i="2"/>
  <c r="X2171" i="2" s="1"/>
  <c r="Q2171" i="2"/>
  <c r="Y2171" i="2" s="1"/>
  <c r="AI2171" i="2" s="1"/>
  <c r="O2171" i="2"/>
  <c r="W2171" i="2" s="1"/>
  <c r="R2171" i="2"/>
  <c r="Z2171" i="2" s="1"/>
  <c r="AJ2171" i="2" s="1"/>
  <c r="M2171" i="2"/>
  <c r="U2171" i="2" s="1"/>
  <c r="AE2171" i="2" s="1"/>
  <c r="AD2170" i="2"/>
  <c r="U2170" i="2"/>
  <c r="AE2170" i="2" s="1"/>
  <c r="X2170" i="2"/>
  <c r="AH2170" i="2" s="1"/>
  <c r="W2170" i="2"/>
  <c r="AG2170" i="2" s="1"/>
  <c r="K2172" i="2"/>
  <c r="AV2169" i="2" l="1"/>
  <c r="BH2169" i="2" s="1"/>
  <c r="AB2170" i="2"/>
  <c r="AR2170" i="2"/>
  <c r="AS2170" i="2"/>
  <c r="BB2169" i="2"/>
  <c r="BC2169" i="2"/>
  <c r="S2172" i="2"/>
  <c r="AA2172" i="2"/>
  <c r="AK2172" i="2" s="1"/>
  <c r="AZ2169" i="2"/>
  <c r="BA2169" i="2"/>
  <c r="AY2169" i="2"/>
  <c r="AX2169" i="2"/>
  <c r="AT2170" i="2"/>
  <c r="AN2170" i="2"/>
  <c r="AQ2170" i="2"/>
  <c r="AO2170" i="2"/>
  <c r="AP2170" i="2"/>
  <c r="AM2171" i="2"/>
  <c r="BG2170" i="2"/>
  <c r="L2172" i="2"/>
  <c r="T2172" i="2" s="1"/>
  <c r="N2172" i="2"/>
  <c r="P2172" i="2"/>
  <c r="X2172" i="2" s="1"/>
  <c r="Q2172" i="2"/>
  <c r="Y2172" i="2" s="1"/>
  <c r="AI2172" i="2" s="1"/>
  <c r="R2172" i="2"/>
  <c r="Z2172" i="2" s="1"/>
  <c r="AJ2172" i="2" s="1"/>
  <c r="O2172" i="2"/>
  <c r="W2172" i="2" s="1"/>
  <c r="M2172" i="2"/>
  <c r="U2172" i="2" s="1"/>
  <c r="AE2172" i="2" s="1"/>
  <c r="AD2171" i="2"/>
  <c r="AG2171" i="2"/>
  <c r="AH2171" i="2"/>
  <c r="V2171" i="2"/>
  <c r="AF2171" i="2" s="1"/>
  <c r="K2173" i="2"/>
  <c r="AV2170" i="2" l="1"/>
  <c r="BH2170" i="2" s="1"/>
  <c r="AB2171" i="2"/>
  <c r="AS2171" i="2"/>
  <c r="AR2171" i="2"/>
  <c r="BC2170" i="2"/>
  <c r="BD2170" i="2"/>
  <c r="BB2170" i="2"/>
  <c r="S2173" i="2"/>
  <c r="AA2173" i="2"/>
  <c r="AK2173" i="2" s="1"/>
  <c r="BA2170" i="2"/>
  <c r="AZ2170" i="2"/>
  <c r="AY2170" i="2"/>
  <c r="AT2171" i="2"/>
  <c r="AO2171" i="2"/>
  <c r="AP2171" i="2"/>
  <c r="AM2172" i="2"/>
  <c r="AN2171" i="2"/>
  <c r="AQ2171" i="2"/>
  <c r="BG2171" i="2"/>
  <c r="AX2170" i="2"/>
  <c r="L2173" i="2"/>
  <c r="T2173" i="2" s="1"/>
  <c r="N2173" i="2"/>
  <c r="P2173" i="2"/>
  <c r="Q2173" i="2"/>
  <c r="Y2173" i="2" s="1"/>
  <c r="AI2173" i="2" s="1"/>
  <c r="O2173" i="2"/>
  <c r="R2173" i="2"/>
  <c r="Z2173" i="2" s="1"/>
  <c r="AJ2173" i="2" s="1"/>
  <c r="M2173" i="2"/>
  <c r="AD2172" i="2"/>
  <c r="AG2172" i="2"/>
  <c r="AH2172" i="2"/>
  <c r="V2172" i="2"/>
  <c r="AF2172" i="2" s="1"/>
  <c r="K2174" i="2"/>
  <c r="BD2171" i="2" l="1"/>
  <c r="AV2171" i="2"/>
  <c r="BH2171" i="2" s="1"/>
  <c r="AB2172" i="2"/>
  <c r="AS2172" i="2"/>
  <c r="AR2172" i="2"/>
  <c r="BB2171" i="2"/>
  <c r="BC2171" i="2"/>
  <c r="S2174" i="2"/>
  <c r="AA2174" i="2"/>
  <c r="AK2174" i="2" s="1"/>
  <c r="BA2171" i="2"/>
  <c r="AY2171" i="2"/>
  <c r="AX2171" i="2"/>
  <c r="AT2172" i="2"/>
  <c r="AO2172" i="2"/>
  <c r="AP2172" i="2"/>
  <c r="AM2173" i="2"/>
  <c r="AN2172" i="2"/>
  <c r="AQ2172" i="2"/>
  <c r="BG2172" i="2"/>
  <c r="AZ2171" i="2"/>
  <c r="L2174" i="2"/>
  <c r="T2174" i="2" s="1"/>
  <c r="N2174" i="2"/>
  <c r="V2174" i="2" s="1"/>
  <c r="AF2174" i="2" s="1"/>
  <c r="P2174" i="2"/>
  <c r="Q2174" i="2"/>
  <c r="Y2174" i="2" s="1"/>
  <c r="AI2174" i="2" s="1"/>
  <c r="O2174" i="2"/>
  <c r="R2174" i="2"/>
  <c r="Z2174" i="2" s="1"/>
  <c r="AJ2174" i="2" s="1"/>
  <c r="M2174" i="2"/>
  <c r="AD2173" i="2"/>
  <c r="X2173" i="2"/>
  <c r="AH2173" i="2" s="1"/>
  <c r="W2173" i="2"/>
  <c r="AG2173" i="2" s="1"/>
  <c r="V2173" i="2"/>
  <c r="AF2173" i="2" s="1"/>
  <c r="U2173" i="2"/>
  <c r="AE2173" i="2" s="1"/>
  <c r="K2175" i="2"/>
  <c r="BD2172" i="2" l="1"/>
  <c r="AV2172" i="2"/>
  <c r="BH2172" i="2" s="1"/>
  <c r="AB2173" i="2"/>
  <c r="AS2173" i="2"/>
  <c r="AR2173" i="2"/>
  <c r="BB2172" i="2"/>
  <c r="BC2172" i="2"/>
  <c r="S2175" i="2"/>
  <c r="AA2175" i="2"/>
  <c r="AK2175" i="2" s="1"/>
  <c r="AT2173" i="2"/>
  <c r="AQ2173" i="2"/>
  <c r="AP2173" i="2"/>
  <c r="AM2174" i="2"/>
  <c r="AO2173" i="2"/>
  <c r="AN2173" i="2"/>
  <c r="BG2173" i="2"/>
  <c r="AZ2172" i="2"/>
  <c r="BA2172" i="2"/>
  <c r="AY2172" i="2"/>
  <c r="AX2172" i="2"/>
  <c r="L2175" i="2"/>
  <c r="T2175" i="2" s="1"/>
  <c r="N2175" i="2"/>
  <c r="P2175" i="2"/>
  <c r="X2175" i="2" s="1"/>
  <c r="AH2175" i="2" s="1"/>
  <c r="Q2175" i="2"/>
  <c r="Y2175" i="2" s="1"/>
  <c r="AI2175" i="2" s="1"/>
  <c r="O2175" i="2"/>
  <c r="W2175" i="2" s="1"/>
  <c r="R2175" i="2"/>
  <c r="Z2175" i="2" s="1"/>
  <c r="AJ2175" i="2" s="1"/>
  <c r="M2175" i="2"/>
  <c r="X2174" i="2"/>
  <c r="AH2174" i="2" s="1"/>
  <c r="W2174" i="2"/>
  <c r="AG2174" i="2" s="1"/>
  <c r="U2174" i="2"/>
  <c r="AE2174" i="2" s="1"/>
  <c r="AD2174" i="2"/>
  <c r="K2176" i="2"/>
  <c r="AV2173" i="2" l="1"/>
  <c r="BH2173" i="2" s="1"/>
  <c r="AB2174" i="2"/>
  <c r="AS2174" i="2"/>
  <c r="AR2174" i="2"/>
  <c r="BD2173" i="2"/>
  <c r="BB2173" i="2"/>
  <c r="BC2173" i="2"/>
  <c r="S2176" i="2"/>
  <c r="AA2176" i="2"/>
  <c r="AK2176" i="2" s="1"/>
  <c r="AT2174" i="2"/>
  <c r="AO2174" i="2"/>
  <c r="AP2174" i="2"/>
  <c r="AM2175" i="2"/>
  <c r="AN2174" i="2"/>
  <c r="AQ2174" i="2"/>
  <c r="BG2174" i="2"/>
  <c r="AZ2173" i="2"/>
  <c r="AX2173" i="2"/>
  <c r="BA2173" i="2"/>
  <c r="AY2173" i="2"/>
  <c r="L2176" i="2"/>
  <c r="T2176" i="2" s="1"/>
  <c r="N2176" i="2"/>
  <c r="V2176" i="2" s="1"/>
  <c r="P2176" i="2"/>
  <c r="Q2176" i="2"/>
  <c r="Y2176" i="2" s="1"/>
  <c r="AI2176" i="2" s="1"/>
  <c r="R2176" i="2"/>
  <c r="Z2176" i="2" s="1"/>
  <c r="AJ2176" i="2" s="1"/>
  <c r="O2176" i="2"/>
  <c r="M2176" i="2"/>
  <c r="U2176" i="2" s="1"/>
  <c r="AG2175" i="2"/>
  <c r="V2175" i="2"/>
  <c r="AF2175" i="2" s="1"/>
  <c r="U2175" i="2"/>
  <c r="AE2175" i="2" s="1"/>
  <c r="AD2175" i="2"/>
  <c r="K2177" i="2"/>
  <c r="AV2174" i="2" l="1"/>
  <c r="BH2174" i="2" s="1"/>
  <c r="AB2175" i="2"/>
  <c r="AS2175" i="2"/>
  <c r="AR2175" i="2"/>
  <c r="BD2174" i="2"/>
  <c r="BB2174" i="2"/>
  <c r="BC2174" i="2"/>
  <c r="S2177" i="2"/>
  <c r="AA2177" i="2"/>
  <c r="AK2177" i="2" s="1"/>
  <c r="AT2175" i="2"/>
  <c r="AO2175" i="2"/>
  <c r="AP2175" i="2"/>
  <c r="AM2176" i="2"/>
  <c r="AN2175" i="2"/>
  <c r="AQ2175" i="2"/>
  <c r="BG2175" i="2"/>
  <c r="AZ2174" i="2"/>
  <c r="BA2174" i="2"/>
  <c r="AY2174" i="2"/>
  <c r="AX2174" i="2"/>
  <c r="L2177" i="2"/>
  <c r="N2177" i="2"/>
  <c r="V2177" i="2" s="1"/>
  <c r="AF2177" i="2" s="1"/>
  <c r="P2177" i="2"/>
  <c r="X2177" i="2" s="1"/>
  <c r="Q2177" i="2"/>
  <c r="Y2177" i="2" s="1"/>
  <c r="AI2177" i="2" s="1"/>
  <c r="O2177" i="2"/>
  <c r="W2177" i="2" s="1"/>
  <c r="R2177" i="2"/>
  <c r="Z2177" i="2" s="1"/>
  <c r="AJ2177" i="2" s="1"/>
  <c r="M2177" i="2"/>
  <c r="U2177" i="2" s="1"/>
  <c r="AE2177" i="2" s="1"/>
  <c r="AF2176" i="2"/>
  <c r="AE2176" i="2"/>
  <c r="X2176" i="2"/>
  <c r="AH2176" i="2" s="1"/>
  <c r="W2176" i="2"/>
  <c r="AG2176" i="2" s="1"/>
  <c r="K2178" i="2"/>
  <c r="AD2176" i="2"/>
  <c r="AB2176" i="2" l="1"/>
  <c r="AV2175" i="2"/>
  <c r="BH2175" i="2" s="1"/>
  <c r="AS2176" i="2"/>
  <c r="AR2176" i="2"/>
  <c r="BD2175" i="2"/>
  <c r="BB2175" i="2"/>
  <c r="BC2175" i="2"/>
  <c r="S2178" i="2"/>
  <c r="AA2178" i="2"/>
  <c r="AK2178" i="2" s="1"/>
  <c r="AT2176" i="2"/>
  <c r="AQ2176" i="2"/>
  <c r="AM2177" i="2"/>
  <c r="AO2176" i="2"/>
  <c r="AP2176" i="2"/>
  <c r="AN2176" i="2"/>
  <c r="BG2176" i="2"/>
  <c r="AZ2175" i="2"/>
  <c r="BA2175" i="2"/>
  <c r="AY2175" i="2"/>
  <c r="AX2175" i="2"/>
  <c r="L2178" i="2"/>
  <c r="T2178" i="2" s="1"/>
  <c r="N2178" i="2"/>
  <c r="V2178" i="2" s="1"/>
  <c r="P2178" i="2"/>
  <c r="X2178" i="2" s="1"/>
  <c r="AH2178" i="2" s="1"/>
  <c r="Q2178" i="2"/>
  <c r="Y2178" i="2" s="1"/>
  <c r="AI2178" i="2" s="1"/>
  <c r="O2178" i="2"/>
  <c r="R2178" i="2"/>
  <c r="Z2178" i="2" s="1"/>
  <c r="AJ2178" i="2" s="1"/>
  <c r="M2178" i="2"/>
  <c r="AG2177" i="2"/>
  <c r="AH2177" i="2"/>
  <c r="T2177" i="2"/>
  <c r="AB2177" i="2" s="1"/>
  <c r="K2179" i="2"/>
  <c r="AV2176" i="2" l="1"/>
  <c r="BH2176" i="2" s="1"/>
  <c r="AS2177" i="2"/>
  <c r="AR2177" i="2"/>
  <c r="BD2176" i="2"/>
  <c r="BB2176" i="2"/>
  <c r="BC2176" i="2"/>
  <c r="S2179" i="2"/>
  <c r="AA2179" i="2"/>
  <c r="AK2179" i="2" s="1"/>
  <c r="AY2176" i="2"/>
  <c r="AT2177" i="2"/>
  <c r="AN2177" i="2"/>
  <c r="AM2178" i="2"/>
  <c r="AQ2177" i="2"/>
  <c r="AO2177" i="2"/>
  <c r="AP2177" i="2"/>
  <c r="BG2177" i="2"/>
  <c r="AX2176" i="2"/>
  <c r="BA2176" i="2"/>
  <c r="AZ2176" i="2"/>
  <c r="L2179" i="2"/>
  <c r="T2179" i="2" s="1"/>
  <c r="N2179" i="2"/>
  <c r="V2179" i="2" s="1"/>
  <c r="P2179" i="2"/>
  <c r="X2179" i="2" s="1"/>
  <c r="AH2179" i="2" s="1"/>
  <c r="Q2179" i="2"/>
  <c r="Y2179" i="2" s="1"/>
  <c r="AI2179" i="2" s="1"/>
  <c r="O2179" i="2"/>
  <c r="R2179" i="2"/>
  <c r="Z2179" i="2" s="1"/>
  <c r="AJ2179" i="2" s="1"/>
  <c r="M2179" i="2"/>
  <c r="U2179" i="2" s="1"/>
  <c r="AD2177" i="2"/>
  <c r="U2178" i="2"/>
  <c r="AE2178" i="2" s="1"/>
  <c r="AF2178" i="2"/>
  <c r="W2178" i="2"/>
  <c r="AG2178" i="2" s="1"/>
  <c r="AD2178" i="2"/>
  <c r="K2180" i="2"/>
  <c r="AV2177" i="2" l="1"/>
  <c r="BH2177" i="2" s="1"/>
  <c r="AB2178" i="2"/>
  <c r="AS2178" i="2"/>
  <c r="AR2178" i="2"/>
  <c r="BD2177" i="2"/>
  <c r="BB2177" i="2"/>
  <c r="BC2177" i="2"/>
  <c r="S2180" i="2"/>
  <c r="AA2180" i="2"/>
  <c r="AK2180" i="2" s="1"/>
  <c r="BA2177" i="2"/>
  <c r="AZ2177" i="2"/>
  <c r="AT2178" i="2"/>
  <c r="AN2178" i="2"/>
  <c r="AQ2178" i="2"/>
  <c r="AO2178" i="2"/>
  <c r="AP2178" i="2"/>
  <c r="AM2179" i="2"/>
  <c r="BG2178" i="2"/>
  <c r="AX2177" i="2"/>
  <c r="AY2177" i="2"/>
  <c r="L2180" i="2"/>
  <c r="T2180" i="2" s="1"/>
  <c r="N2180" i="2"/>
  <c r="V2180" i="2" s="1"/>
  <c r="P2180" i="2"/>
  <c r="Q2180" i="2"/>
  <c r="Y2180" i="2" s="1"/>
  <c r="AI2180" i="2" s="1"/>
  <c r="R2180" i="2"/>
  <c r="Z2180" i="2" s="1"/>
  <c r="AJ2180" i="2" s="1"/>
  <c r="O2180" i="2"/>
  <c r="M2180" i="2"/>
  <c r="AE2179" i="2"/>
  <c r="AF2179" i="2"/>
  <c r="W2179" i="2"/>
  <c r="AG2179" i="2" s="1"/>
  <c r="AD2179" i="2"/>
  <c r="K2181" i="2"/>
  <c r="BD2178" i="2" l="1"/>
  <c r="AV2178" i="2"/>
  <c r="BH2178" i="2" s="1"/>
  <c r="AB2179" i="2"/>
  <c r="AS2179" i="2"/>
  <c r="AR2179" i="2"/>
  <c r="BB2178" i="2"/>
  <c r="BC2178" i="2"/>
  <c r="S2181" i="2"/>
  <c r="AA2181" i="2"/>
  <c r="AK2181" i="2" s="1"/>
  <c r="BA2178" i="2"/>
  <c r="AY2178" i="2"/>
  <c r="AT2179" i="2"/>
  <c r="AM2180" i="2"/>
  <c r="AN2179" i="2"/>
  <c r="AQ2179" i="2"/>
  <c r="AO2179" i="2"/>
  <c r="AP2179" i="2"/>
  <c r="BG2179" i="2"/>
  <c r="AX2178" i="2"/>
  <c r="AZ2178" i="2"/>
  <c r="L2181" i="2"/>
  <c r="T2181" i="2" s="1"/>
  <c r="N2181" i="2"/>
  <c r="P2181" i="2"/>
  <c r="X2181" i="2" s="1"/>
  <c r="Q2181" i="2"/>
  <c r="Y2181" i="2" s="1"/>
  <c r="AI2181" i="2" s="1"/>
  <c r="O2181" i="2"/>
  <c r="W2181" i="2" s="1"/>
  <c r="R2181" i="2"/>
  <c r="Z2181" i="2" s="1"/>
  <c r="AJ2181" i="2" s="1"/>
  <c r="M2181" i="2"/>
  <c r="U2180" i="2"/>
  <c r="AE2180" i="2" s="1"/>
  <c r="AF2180" i="2"/>
  <c r="X2180" i="2"/>
  <c r="AH2180" i="2" s="1"/>
  <c r="W2180" i="2"/>
  <c r="AD2180" i="2"/>
  <c r="K2182" i="2"/>
  <c r="AV2179" i="2" l="1"/>
  <c r="BH2179" i="2" s="1"/>
  <c r="AB2180" i="2"/>
  <c r="AS2180" i="2"/>
  <c r="AR2180" i="2"/>
  <c r="BD2179" i="2"/>
  <c r="BB2179" i="2"/>
  <c r="BC2179" i="2"/>
  <c r="S2182" i="2"/>
  <c r="AA2182" i="2"/>
  <c r="AK2182" i="2" s="1"/>
  <c r="AZ2179" i="2"/>
  <c r="AY2179" i="2"/>
  <c r="BA2179" i="2"/>
  <c r="AX2179" i="2"/>
  <c r="AT2180" i="2"/>
  <c r="AN2180" i="2"/>
  <c r="AM2181" i="2"/>
  <c r="AQ2180" i="2"/>
  <c r="AO2180" i="2"/>
  <c r="AP2180" i="2"/>
  <c r="BG2180" i="2"/>
  <c r="L2182" i="2"/>
  <c r="N2182" i="2"/>
  <c r="P2182" i="2"/>
  <c r="X2182" i="2" s="1"/>
  <c r="Q2182" i="2"/>
  <c r="Y2182" i="2" s="1"/>
  <c r="AI2182" i="2" s="1"/>
  <c r="O2182" i="2"/>
  <c r="W2182" i="2" s="1"/>
  <c r="R2182" i="2"/>
  <c r="Z2182" i="2" s="1"/>
  <c r="AJ2182" i="2" s="1"/>
  <c r="M2182" i="2"/>
  <c r="AG2180" i="2"/>
  <c r="AG2181" i="2"/>
  <c r="AH2181" i="2"/>
  <c r="V2181" i="2"/>
  <c r="AF2181" i="2" s="1"/>
  <c r="U2181" i="2"/>
  <c r="AE2181" i="2" s="1"/>
  <c r="AD2181" i="2"/>
  <c r="K2183" i="2"/>
  <c r="AV2180" i="2" l="1"/>
  <c r="BH2180" i="2" s="1"/>
  <c r="AB2181" i="2"/>
  <c r="AS2181" i="2"/>
  <c r="AR2181" i="2"/>
  <c r="BD2180" i="2"/>
  <c r="BB2180" i="2"/>
  <c r="BC2180" i="2"/>
  <c r="S2183" i="2"/>
  <c r="AA2183" i="2"/>
  <c r="AK2183" i="2" s="1"/>
  <c r="BA2180" i="2"/>
  <c r="AY2180" i="2"/>
  <c r="AT2181" i="2"/>
  <c r="AN2181" i="2"/>
  <c r="AQ2181" i="2"/>
  <c r="AM2182" i="2"/>
  <c r="AO2181" i="2"/>
  <c r="AP2181" i="2"/>
  <c r="BG2181" i="2"/>
  <c r="AZ2180" i="2"/>
  <c r="AX2180" i="2"/>
  <c r="L2183" i="2"/>
  <c r="T2183" i="2" s="1"/>
  <c r="N2183" i="2"/>
  <c r="P2183" i="2"/>
  <c r="X2183" i="2" s="1"/>
  <c r="AH2183" i="2" s="1"/>
  <c r="Q2183" i="2"/>
  <c r="Y2183" i="2" s="1"/>
  <c r="AI2183" i="2" s="1"/>
  <c r="O2183" i="2"/>
  <c r="R2183" i="2"/>
  <c r="Z2183" i="2" s="1"/>
  <c r="AJ2183" i="2" s="1"/>
  <c r="M2183" i="2"/>
  <c r="U2183" i="2" s="1"/>
  <c r="AG2182" i="2"/>
  <c r="AH2182" i="2"/>
  <c r="V2182" i="2"/>
  <c r="AF2182" i="2" s="1"/>
  <c r="T2182" i="2"/>
  <c r="U2182" i="2"/>
  <c r="K2184" i="2"/>
  <c r="BD2181" i="2" l="1"/>
  <c r="AB2182" i="2"/>
  <c r="AV2181" i="2"/>
  <c r="BH2181" i="2" s="1"/>
  <c r="AS2182" i="2"/>
  <c r="AR2182" i="2"/>
  <c r="BB2181" i="2"/>
  <c r="BC2181" i="2"/>
  <c r="S2184" i="2"/>
  <c r="AA2184" i="2"/>
  <c r="AK2184" i="2" s="1"/>
  <c r="BA2181" i="2"/>
  <c r="AZ2181" i="2"/>
  <c r="AY2181" i="2"/>
  <c r="AX2181" i="2"/>
  <c r="AT2182" i="2"/>
  <c r="AO2182" i="2"/>
  <c r="AP2182" i="2"/>
  <c r="AM2183" i="2"/>
  <c r="AN2182" i="2"/>
  <c r="AQ2182" i="2"/>
  <c r="BG2182" i="2"/>
  <c r="L2184" i="2"/>
  <c r="N2184" i="2"/>
  <c r="P2184" i="2"/>
  <c r="Q2184" i="2"/>
  <c r="Y2184" i="2" s="1"/>
  <c r="AI2184" i="2" s="1"/>
  <c r="R2184" i="2"/>
  <c r="Z2184" i="2" s="1"/>
  <c r="AJ2184" i="2" s="1"/>
  <c r="O2184" i="2"/>
  <c r="M2184" i="2"/>
  <c r="AD2183" i="2"/>
  <c r="AD2182" i="2"/>
  <c r="V2183" i="2"/>
  <c r="AF2183" i="2" s="1"/>
  <c r="AE2182" i="2"/>
  <c r="AE2183" i="2"/>
  <c r="W2183" i="2"/>
  <c r="AG2183" i="2" s="1"/>
  <c r="K2185" i="2"/>
  <c r="AV2182" i="2" l="1"/>
  <c r="BH2182" i="2" s="1"/>
  <c r="AB2183" i="2"/>
  <c r="AS2183" i="2"/>
  <c r="AR2183" i="2"/>
  <c r="BB2182" i="2"/>
  <c r="BD2182" i="2"/>
  <c r="BC2182" i="2"/>
  <c r="S2185" i="2"/>
  <c r="AA2185" i="2"/>
  <c r="AK2185" i="2" s="1"/>
  <c r="AT2183" i="2"/>
  <c r="AQ2183" i="2"/>
  <c r="AO2183" i="2"/>
  <c r="AP2183" i="2"/>
  <c r="AM2184" i="2"/>
  <c r="AN2183" i="2"/>
  <c r="BG2183" i="2"/>
  <c r="AZ2182" i="2"/>
  <c r="BA2182" i="2"/>
  <c r="AY2182" i="2"/>
  <c r="AX2182" i="2"/>
  <c r="L2185" i="2"/>
  <c r="N2185" i="2"/>
  <c r="P2185" i="2"/>
  <c r="X2185" i="2" s="1"/>
  <c r="Q2185" i="2"/>
  <c r="Y2185" i="2" s="1"/>
  <c r="AI2185" i="2" s="1"/>
  <c r="O2185" i="2"/>
  <c r="W2185" i="2" s="1"/>
  <c r="R2185" i="2"/>
  <c r="Z2185" i="2" s="1"/>
  <c r="AJ2185" i="2" s="1"/>
  <c r="M2185" i="2"/>
  <c r="X2184" i="2"/>
  <c r="AH2184" i="2" s="1"/>
  <c r="W2184" i="2"/>
  <c r="AG2184" i="2" s="1"/>
  <c r="V2184" i="2"/>
  <c r="AF2184" i="2" s="1"/>
  <c r="T2184" i="2"/>
  <c r="U2184" i="2"/>
  <c r="AE2184" i="2" s="1"/>
  <c r="K2186" i="2"/>
  <c r="BD2183" i="2" l="1"/>
  <c r="AV2183" i="2"/>
  <c r="BH2183" i="2" s="1"/>
  <c r="AB2184" i="2"/>
  <c r="BB2183" i="2"/>
  <c r="AS2184" i="2"/>
  <c r="AR2184" i="2"/>
  <c r="BC2183" i="2"/>
  <c r="S2186" i="2"/>
  <c r="AA2186" i="2"/>
  <c r="AK2186" i="2" s="1"/>
  <c r="AZ2183" i="2"/>
  <c r="AY2183" i="2"/>
  <c r="BA2183" i="2"/>
  <c r="AX2183" i="2"/>
  <c r="AT2184" i="2"/>
  <c r="AO2184" i="2"/>
  <c r="AP2184" i="2"/>
  <c r="AM2185" i="2"/>
  <c r="AN2184" i="2"/>
  <c r="AQ2184" i="2"/>
  <c r="BG2184" i="2"/>
  <c r="L2186" i="2"/>
  <c r="T2186" i="2" s="1"/>
  <c r="N2186" i="2"/>
  <c r="P2186" i="2"/>
  <c r="X2186" i="2" s="1"/>
  <c r="Q2186" i="2"/>
  <c r="Y2186" i="2" s="1"/>
  <c r="AI2186" i="2" s="1"/>
  <c r="O2186" i="2"/>
  <c r="R2186" i="2"/>
  <c r="Z2186" i="2" s="1"/>
  <c r="AJ2186" i="2" s="1"/>
  <c r="M2186" i="2"/>
  <c r="U2186" i="2" s="1"/>
  <c r="AE2186" i="2" s="1"/>
  <c r="AD2184" i="2"/>
  <c r="AG2185" i="2"/>
  <c r="AH2185" i="2"/>
  <c r="V2185" i="2"/>
  <c r="AF2185" i="2" s="1"/>
  <c r="T2185" i="2"/>
  <c r="U2185" i="2"/>
  <c r="K2187" i="2"/>
  <c r="AV2184" i="2" l="1"/>
  <c r="BH2184" i="2" s="1"/>
  <c r="AB2185" i="2"/>
  <c r="AS2185" i="2"/>
  <c r="AR2185" i="2"/>
  <c r="BB2184" i="2"/>
  <c r="BC2184" i="2"/>
  <c r="BD2184" i="2"/>
  <c r="S2187" i="2"/>
  <c r="AA2187" i="2"/>
  <c r="AK2187" i="2" s="1"/>
  <c r="AT2185" i="2"/>
  <c r="AQ2185" i="2"/>
  <c r="AM2186" i="2"/>
  <c r="AO2185" i="2"/>
  <c r="AP2185" i="2"/>
  <c r="AN2185" i="2"/>
  <c r="BG2185" i="2"/>
  <c r="AZ2184" i="2"/>
  <c r="BA2184" i="2"/>
  <c r="AY2184" i="2"/>
  <c r="AX2184" i="2"/>
  <c r="L2187" i="2"/>
  <c r="T2187" i="2" s="1"/>
  <c r="N2187" i="2"/>
  <c r="P2187" i="2"/>
  <c r="Q2187" i="2"/>
  <c r="Y2187" i="2" s="1"/>
  <c r="AI2187" i="2" s="1"/>
  <c r="O2187" i="2"/>
  <c r="R2187" i="2"/>
  <c r="Z2187" i="2" s="1"/>
  <c r="AJ2187" i="2" s="1"/>
  <c r="M2187" i="2"/>
  <c r="AD2185" i="2"/>
  <c r="W2186" i="2"/>
  <c r="AG2186" i="2" s="1"/>
  <c r="AE2185" i="2"/>
  <c r="AH2186" i="2"/>
  <c r="V2186" i="2"/>
  <c r="AF2186" i="2" s="1"/>
  <c r="AD2186" i="2"/>
  <c r="K2188" i="2"/>
  <c r="AV2185" i="2" l="1"/>
  <c r="BH2185" i="2" s="1"/>
  <c r="AB2186" i="2"/>
  <c r="AS2186" i="2"/>
  <c r="AR2186" i="2"/>
  <c r="BD2185" i="2"/>
  <c r="BB2185" i="2"/>
  <c r="BC2185" i="2"/>
  <c r="S2188" i="2"/>
  <c r="AA2188" i="2" s="1"/>
  <c r="AK2188" i="2" s="1"/>
  <c r="AY2185" i="2"/>
  <c r="AT2186" i="2"/>
  <c r="AO2186" i="2"/>
  <c r="AP2186" i="2"/>
  <c r="AN2186" i="2"/>
  <c r="AM2187" i="2"/>
  <c r="AQ2186" i="2"/>
  <c r="BG2186" i="2"/>
  <c r="AX2185" i="2"/>
  <c r="BA2185" i="2"/>
  <c r="AZ2185" i="2"/>
  <c r="L2188" i="2"/>
  <c r="T2188" i="2" s="1"/>
  <c r="N2188" i="2"/>
  <c r="V2188" i="2" s="1"/>
  <c r="AF2188" i="2" s="1"/>
  <c r="P2188" i="2"/>
  <c r="X2188" i="2" s="1"/>
  <c r="AH2188" i="2" s="1"/>
  <c r="Q2188" i="2"/>
  <c r="Y2188" i="2" s="1"/>
  <c r="AI2188" i="2" s="1"/>
  <c r="R2188" i="2"/>
  <c r="Z2188" i="2" s="1"/>
  <c r="AJ2188" i="2" s="1"/>
  <c r="O2188" i="2"/>
  <c r="M2188" i="2"/>
  <c r="X2187" i="2"/>
  <c r="AH2187" i="2" s="1"/>
  <c r="W2187" i="2"/>
  <c r="AG2187" i="2" s="1"/>
  <c r="V2187" i="2"/>
  <c r="AF2187" i="2" s="1"/>
  <c r="U2187" i="2"/>
  <c r="AE2187" i="2" s="1"/>
  <c r="K2189" i="2"/>
  <c r="AD2187" i="2"/>
  <c r="BD2186" i="2" l="1"/>
  <c r="AV2186" i="2"/>
  <c r="BH2186" i="2" s="1"/>
  <c r="AB2187" i="2"/>
  <c r="BB2186" i="2"/>
  <c r="AS2187" i="2"/>
  <c r="AR2187" i="2"/>
  <c r="BC2186" i="2"/>
  <c r="S2189" i="2"/>
  <c r="AA2189" i="2"/>
  <c r="AK2189" i="2" s="1"/>
  <c r="AZ2186" i="2"/>
  <c r="BA2186" i="2"/>
  <c r="AY2186" i="2"/>
  <c r="AX2186" i="2"/>
  <c r="AT2187" i="2"/>
  <c r="BD2187" i="2" s="1"/>
  <c r="AN2187" i="2"/>
  <c r="AQ2187" i="2"/>
  <c r="AO2187" i="2"/>
  <c r="AP2187" i="2"/>
  <c r="AM2188" i="2"/>
  <c r="BG2187" i="2"/>
  <c r="L2189" i="2"/>
  <c r="T2189" i="2" s="1"/>
  <c r="N2189" i="2"/>
  <c r="V2189" i="2" s="1"/>
  <c r="AF2189" i="2" s="1"/>
  <c r="P2189" i="2"/>
  <c r="Q2189" i="2"/>
  <c r="Y2189" i="2" s="1"/>
  <c r="AI2189" i="2" s="1"/>
  <c r="O2189" i="2"/>
  <c r="R2189" i="2"/>
  <c r="Z2189" i="2" s="1"/>
  <c r="AJ2189" i="2" s="1"/>
  <c r="M2189" i="2"/>
  <c r="U2189" i="2" s="1"/>
  <c r="AE2189" i="2" s="1"/>
  <c r="W2188" i="2"/>
  <c r="AG2188" i="2" s="1"/>
  <c r="U2188" i="2"/>
  <c r="AE2188" i="2" s="1"/>
  <c r="AD2188" i="2"/>
  <c r="K2190" i="2"/>
  <c r="AV2187" i="2" l="1"/>
  <c r="BH2187" i="2" s="1"/>
  <c r="AB2188" i="2"/>
  <c r="BB2187" i="2"/>
  <c r="AS2188" i="2"/>
  <c r="AR2188" i="2"/>
  <c r="BC2187" i="2"/>
  <c r="S2190" i="2"/>
  <c r="AA2190" i="2"/>
  <c r="AK2190" i="2" s="1"/>
  <c r="AZ2187" i="2"/>
  <c r="AY2187" i="2"/>
  <c r="BA2187" i="2"/>
  <c r="AT2188" i="2"/>
  <c r="BD2188" i="2" s="1"/>
  <c r="AO2188" i="2"/>
  <c r="AP2188" i="2"/>
  <c r="AM2189" i="2"/>
  <c r="AN2188" i="2"/>
  <c r="AQ2188" i="2"/>
  <c r="BG2188" i="2"/>
  <c r="AX2187" i="2"/>
  <c r="L2190" i="2"/>
  <c r="N2190" i="2"/>
  <c r="P2190" i="2"/>
  <c r="Q2190" i="2"/>
  <c r="Y2190" i="2" s="1"/>
  <c r="AI2190" i="2" s="1"/>
  <c r="O2190" i="2"/>
  <c r="R2190" i="2"/>
  <c r="Z2190" i="2" s="1"/>
  <c r="AJ2190" i="2" s="1"/>
  <c r="M2190" i="2"/>
  <c r="X2189" i="2"/>
  <c r="AH2189" i="2" s="1"/>
  <c r="W2189" i="2"/>
  <c r="AG2189" i="2" s="1"/>
  <c r="AD2189" i="2"/>
  <c r="K2191" i="2"/>
  <c r="AV2188" i="2" l="1"/>
  <c r="BH2188" i="2" s="1"/>
  <c r="AB2189" i="2"/>
  <c r="BB2188" i="2"/>
  <c r="AS2189" i="2"/>
  <c r="AR2189" i="2"/>
  <c r="BC2188" i="2"/>
  <c r="S2191" i="2"/>
  <c r="AA2191" i="2"/>
  <c r="AK2191" i="2" s="1"/>
  <c r="AZ2188" i="2"/>
  <c r="BA2188" i="2"/>
  <c r="AY2188" i="2"/>
  <c r="AX2188" i="2"/>
  <c r="AT2189" i="2"/>
  <c r="AM2190" i="2"/>
  <c r="AN2189" i="2"/>
  <c r="AQ2189" i="2"/>
  <c r="AO2189" i="2"/>
  <c r="AP2189" i="2"/>
  <c r="BG2189" i="2"/>
  <c r="L2191" i="2"/>
  <c r="T2191" i="2" s="1"/>
  <c r="N2191" i="2"/>
  <c r="V2191" i="2" s="1"/>
  <c r="P2191" i="2"/>
  <c r="Q2191" i="2"/>
  <c r="Y2191" i="2" s="1"/>
  <c r="AI2191" i="2" s="1"/>
  <c r="O2191" i="2"/>
  <c r="R2191" i="2"/>
  <c r="Z2191" i="2" s="1"/>
  <c r="AJ2191" i="2" s="1"/>
  <c r="M2191" i="2"/>
  <c r="X2190" i="2"/>
  <c r="AH2190" i="2" s="1"/>
  <c r="W2190" i="2"/>
  <c r="AG2190" i="2" s="1"/>
  <c r="V2190" i="2"/>
  <c r="AF2190" i="2" s="1"/>
  <c r="T2190" i="2"/>
  <c r="U2190" i="2"/>
  <c r="AE2190" i="2" s="1"/>
  <c r="K2192" i="2"/>
  <c r="BD2189" i="2" l="1"/>
  <c r="AV2189" i="2"/>
  <c r="AB2190" i="2"/>
  <c r="BB2189" i="2"/>
  <c r="AR2190" i="2"/>
  <c r="AS2190" i="2"/>
  <c r="BC2189" i="2"/>
  <c r="S2192" i="2"/>
  <c r="AA2192" i="2"/>
  <c r="AK2192" i="2" s="1"/>
  <c r="AY2189" i="2"/>
  <c r="AZ2189" i="2"/>
  <c r="BA2189" i="2"/>
  <c r="AX2189" i="2"/>
  <c r="BH2189" i="2"/>
  <c r="AT2190" i="2"/>
  <c r="AN2190" i="2"/>
  <c r="AQ2190" i="2"/>
  <c r="AM2191" i="2"/>
  <c r="AO2190" i="2"/>
  <c r="AP2190" i="2"/>
  <c r="BG2190" i="2"/>
  <c r="L2192" i="2"/>
  <c r="T2192" i="2" s="1"/>
  <c r="N2192" i="2"/>
  <c r="P2192" i="2"/>
  <c r="Q2192" i="2"/>
  <c r="Y2192" i="2" s="1"/>
  <c r="AI2192" i="2" s="1"/>
  <c r="R2192" i="2"/>
  <c r="Z2192" i="2" s="1"/>
  <c r="AJ2192" i="2" s="1"/>
  <c r="O2192" i="2"/>
  <c r="M2192" i="2"/>
  <c r="U2192" i="2" s="1"/>
  <c r="AD2191" i="2"/>
  <c r="U2191" i="2"/>
  <c r="AE2191" i="2" s="1"/>
  <c r="AD2190" i="2"/>
  <c r="AF2191" i="2"/>
  <c r="X2191" i="2"/>
  <c r="W2191" i="2"/>
  <c r="AG2191" i="2" s="1"/>
  <c r="K2193" i="2"/>
  <c r="BD2190" i="2" l="1"/>
  <c r="AV2190" i="2"/>
  <c r="BH2190" i="2" s="1"/>
  <c r="AB2191" i="2"/>
  <c r="AS2191" i="2"/>
  <c r="AR2191" i="2"/>
  <c r="BC2190" i="2"/>
  <c r="BB2190" i="2"/>
  <c r="S2193" i="2"/>
  <c r="AA2193" i="2"/>
  <c r="AK2193" i="2" s="1"/>
  <c r="AY2190" i="2"/>
  <c r="AT2191" i="2"/>
  <c r="AO2191" i="2"/>
  <c r="AP2191" i="2"/>
  <c r="AM2192" i="2"/>
  <c r="AN2191" i="2"/>
  <c r="AQ2191" i="2"/>
  <c r="BG2191" i="2"/>
  <c r="BA2190" i="2"/>
  <c r="AZ2190" i="2"/>
  <c r="AX2190" i="2"/>
  <c r="L2193" i="2"/>
  <c r="T2193" i="2" s="1"/>
  <c r="N2193" i="2"/>
  <c r="V2193" i="2" s="1"/>
  <c r="P2193" i="2"/>
  <c r="Q2193" i="2"/>
  <c r="Y2193" i="2" s="1"/>
  <c r="AI2193" i="2" s="1"/>
  <c r="O2193" i="2"/>
  <c r="R2193" i="2"/>
  <c r="Z2193" i="2" s="1"/>
  <c r="AJ2193" i="2" s="1"/>
  <c r="M2193" i="2"/>
  <c r="AH2191" i="2"/>
  <c r="V2192" i="2"/>
  <c r="AF2192" i="2" s="1"/>
  <c r="AE2192" i="2"/>
  <c r="X2192" i="2"/>
  <c r="AH2192" i="2" s="1"/>
  <c r="W2192" i="2"/>
  <c r="AG2192" i="2" s="1"/>
  <c r="K2194" i="2"/>
  <c r="AD2192" i="2"/>
  <c r="AV2191" i="2" l="1"/>
  <c r="BH2191" i="2" s="1"/>
  <c r="AB2192" i="2"/>
  <c r="BD2191" i="2"/>
  <c r="AS2192" i="2"/>
  <c r="AR2192" i="2"/>
  <c r="BB2191" i="2"/>
  <c r="BC2191" i="2"/>
  <c r="S2194" i="2"/>
  <c r="AA2194" i="2"/>
  <c r="AK2194" i="2" s="1"/>
  <c r="AT2192" i="2"/>
  <c r="AO2192" i="2"/>
  <c r="AP2192" i="2"/>
  <c r="AM2193" i="2"/>
  <c r="AN2192" i="2"/>
  <c r="AQ2192" i="2"/>
  <c r="BG2192" i="2"/>
  <c r="AZ2191" i="2"/>
  <c r="BA2191" i="2"/>
  <c r="AY2191" i="2"/>
  <c r="AX2191" i="2"/>
  <c r="L2194" i="2"/>
  <c r="N2194" i="2"/>
  <c r="V2194" i="2" s="1"/>
  <c r="AF2194" i="2" s="1"/>
  <c r="P2194" i="2"/>
  <c r="X2194" i="2" s="1"/>
  <c r="AH2194" i="2" s="1"/>
  <c r="Q2194" i="2"/>
  <c r="Y2194" i="2" s="1"/>
  <c r="AI2194" i="2" s="1"/>
  <c r="O2194" i="2"/>
  <c r="R2194" i="2"/>
  <c r="Z2194" i="2" s="1"/>
  <c r="AJ2194" i="2" s="1"/>
  <c r="M2194" i="2"/>
  <c r="AD2193" i="2"/>
  <c r="U2193" i="2"/>
  <c r="AE2193" i="2" s="1"/>
  <c r="AF2193" i="2"/>
  <c r="X2193" i="2"/>
  <c r="AH2193" i="2" s="1"/>
  <c r="W2193" i="2"/>
  <c r="AG2193" i="2" s="1"/>
  <c r="K2195" i="2"/>
  <c r="AV2192" i="2" l="1"/>
  <c r="BH2192" i="2" s="1"/>
  <c r="AB2193" i="2"/>
  <c r="AS2193" i="2"/>
  <c r="AR2193" i="2"/>
  <c r="BD2192" i="2"/>
  <c r="BB2192" i="2"/>
  <c r="BC2192" i="2"/>
  <c r="S2195" i="2"/>
  <c r="AA2195" i="2"/>
  <c r="AK2195" i="2" s="1"/>
  <c r="AZ2192" i="2"/>
  <c r="AT2193" i="2"/>
  <c r="BD2193" i="2" s="1"/>
  <c r="AO2193" i="2"/>
  <c r="AP2193" i="2"/>
  <c r="AM2194" i="2"/>
  <c r="AN2193" i="2"/>
  <c r="AQ2193" i="2"/>
  <c r="BG2193" i="2"/>
  <c r="BA2192" i="2"/>
  <c r="AY2192" i="2"/>
  <c r="AX2192" i="2"/>
  <c r="L2195" i="2"/>
  <c r="N2195" i="2"/>
  <c r="P2195" i="2"/>
  <c r="X2195" i="2" s="1"/>
  <c r="AH2195" i="2" s="1"/>
  <c r="Q2195" i="2"/>
  <c r="Y2195" i="2" s="1"/>
  <c r="AI2195" i="2" s="1"/>
  <c r="O2195" i="2"/>
  <c r="W2195" i="2" s="1"/>
  <c r="R2195" i="2"/>
  <c r="Z2195" i="2" s="1"/>
  <c r="AJ2195" i="2" s="1"/>
  <c r="M2195" i="2"/>
  <c r="U2195" i="2" s="1"/>
  <c r="AE2195" i="2" s="1"/>
  <c r="W2194" i="2"/>
  <c r="AG2194" i="2" s="1"/>
  <c r="T2194" i="2"/>
  <c r="U2194" i="2"/>
  <c r="AE2194" i="2" s="1"/>
  <c r="K2196" i="2"/>
  <c r="AB2194" i="2" l="1"/>
  <c r="AV2193" i="2"/>
  <c r="BH2193" i="2" s="1"/>
  <c r="BB2193" i="2"/>
  <c r="AS2194" i="2"/>
  <c r="AR2194" i="2"/>
  <c r="BC2193" i="2"/>
  <c r="S2196" i="2"/>
  <c r="AA2196" i="2"/>
  <c r="AK2196" i="2" s="1"/>
  <c r="BA2193" i="2"/>
  <c r="AY2193" i="2"/>
  <c r="AX2193" i="2"/>
  <c r="AT2194" i="2"/>
  <c r="BD2194" i="2" s="1"/>
  <c r="AO2194" i="2"/>
  <c r="AP2194" i="2"/>
  <c r="AM2195" i="2"/>
  <c r="AN2194" i="2"/>
  <c r="AQ2194" i="2"/>
  <c r="BG2194" i="2"/>
  <c r="AZ2193" i="2"/>
  <c r="L2196" i="2"/>
  <c r="N2196" i="2"/>
  <c r="P2196" i="2"/>
  <c r="X2196" i="2" s="1"/>
  <c r="AH2196" i="2" s="1"/>
  <c r="Q2196" i="2"/>
  <c r="Y2196" i="2" s="1"/>
  <c r="AI2196" i="2" s="1"/>
  <c r="R2196" i="2"/>
  <c r="Z2196" i="2" s="1"/>
  <c r="AJ2196" i="2" s="1"/>
  <c r="O2196" i="2"/>
  <c r="M2196" i="2"/>
  <c r="AD2194" i="2"/>
  <c r="AG2195" i="2"/>
  <c r="V2195" i="2"/>
  <c r="AF2195" i="2" s="1"/>
  <c r="T2195" i="2"/>
  <c r="K2197" i="2"/>
  <c r="AB2195" i="2" l="1"/>
  <c r="AV2194" i="2"/>
  <c r="BH2194" i="2" s="1"/>
  <c r="AS2195" i="2"/>
  <c r="AR2195" i="2"/>
  <c r="BB2194" i="2"/>
  <c r="BC2194" i="2"/>
  <c r="S2197" i="2"/>
  <c r="AA2197" i="2"/>
  <c r="AK2197" i="2" s="1"/>
  <c r="BA2194" i="2"/>
  <c r="AY2194" i="2"/>
  <c r="AX2194" i="2"/>
  <c r="AT2195" i="2"/>
  <c r="BD2195" i="2" s="1"/>
  <c r="AN2195" i="2"/>
  <c r="AM2196" i="2"/>
  <c r="AQ2195" i="2"/>
  <c r="AO2195" i="2"/>
  <c r="AP2195" i="2"/>
  <c r="BG2195" i="2"/>
  <c r="AZ2194" i="2"/>
  <c r="L2197" i="2"/>
  <c r="T2197" i="2" s="1"/>
  <c r="N2197" i="2"/>
  <c r="V2197" i="2" s="1"/>
  <c r="AF2197" i="2" s="1"/>
  <c r="P2197" i="2"/>
  <c r="Q2197" i="2"/>
  <c r="Y2197" i="2" s="1"/>
  <c r="AI2197" i="2" s="1"/>
  <c r="O2197" i="2"/>
  <c r="R2197" i="2"/>
  <c r="Z2197" i="2" s="1"/>
  <c r="AJ2197" i="2" s="1"/>
  <c r="M2197" i="2"/>
  <c r="U2197" i="2" s="1"/>
  <c r="AD2195" i="2"/>
  <c r="W2196" i="2"/>
  <c r="AG2196" i="2" s="1"/>
  <c r="V2196" i="2"/>
  <c r="AF2196" i="2" s="1"/>
  <c r="T2196" i="2"/>
  <c r="U2196" i="2"/>
  <c r="AE2196" i="2" s="1"/>
  <c r="K2198" i="2"/>
  <c r="AB2196" i="2" l="1"/>
  <c r="AV2195" i="2"/>
  <c r="BH2195" i="2" s="1"/>
  <c r="AS2196" i="2"/>
  <c r="AR2196" i="2"/>
  <c r="BB2195" i="2"/>
  <c r="BC2195" i="2"/>
  <c r="S2198" i="2"/>
  <c r="AA2198" i="2"/>
  <c r="AK2198" i="2"/>
  <c r="BA2195" i="2"/>
  <c r="AZ2195" i="2"/>
  <c r="AT2196" i="2"/>
  <c r="AM2197" i="2"/>
  <c r="AN2196" i="2"/>
  <c r="AO2196" i="2"/>
  <c r="AQ2196" i="2"/>
  <c r="AP2196" i="2"/>
  <c r="BG2196" i="2"/>
  <c r="AX2195" i="2"/>
  <c r="AY2195" i="2"/>
  <c r="L2198" i="2"/>
  <c r="T2198" i="2" s="1"/>
  <c r="N2198" i="2"/>
  <c r="P2198" i="2"/>
  <c r="X2198" i="2" s="1"/>
  <c r="AH2198" i="2" s="1"/>
  <c r="Q2198" i="2"/>
  <c r="Y2198" i="2" s="1"/>
  <c r="AI2198" i="2" s="1"/>
  <c r="O2198" i="2"/>
  <c r="R2198" i="2"/>
  <c r="Z2198" i="2" s="1"/>
  <c r="AJ2198" i="2" s="1"/>
  <c r="M2198" i="2"/>
  <c r="U2198" i="2" s="1"/>
  <c r="AE2198" i="2" s="1"/>
  <c r="AD2196" i="2"/>
  <c r="AE2197" i="2"/>
  <c r="AD2197" i="2"/>
  <c r="X2197" i="2"/>
  <c r="AH2197" i="2" s="1"/>
  <c r="W2197" i="2"/>
  <c r="AG2197" i="2" s="1"/>
  <c r="K2199" i="2"/>
  <c r="AV2196" i="2" l="1"/>
  <c r="BH2196" i="2" s="1"/>
  <c r="AB2197" i="2"/>
  <c r="AR2197" i="2"/>
  <c r="AS2197" i="2"/>
  <c r="BD2196" i="2"/>
  <c r="BB2196" i="2"/>
  <c r="BC2196" i="2"/>
  <c r="S2199" i="2"/>
  <c r="AA2199" i="2"/>
  <c r="AK2199" i="2"/>
  <c r="AZ2196" i="2"/>
  <c r="BA2196" i="2"/>
  <c r="AT2197" i="2"/>
  <c r="AO2197" i="2"/>
  <c r="AN2197" i="2"/>
  <c r="AP2197" i="2"/>
  <c r="AQ2197" i="2"/>
  <c r="AM2198" i="2"/>
  <c r="BG2197" i="2"/>
  <c r="AX2196" i="2"/>
  <c r="AY2196" i="2"/>
  <c r="L2199" i="2"/>
  <c r="T2199" i="2" s="1"/>
  <c r="N2199" i="2"/>
  <c r="P2199" i="2"/>
  <c r="X2199" i="2" s="1"/>
  <c r="AH2199" i="2" s="1"/>
  <c r="Q2199" i="2"/>
  <c r="Y2199" i="2" s="1"/>
  <c r="AI2199" i="2" s="1"/>
  <c r="O2199" i="2"/>
  <c r="W2199" i="2" s="1"/>
  <c r="R2199" i="2"/>
  <c r="Z2199" i="2" s="1"/>
  <c r="AJ2199" i="2" s="1"/>
  <c r="M2199" i="2"/>
  <c r="U2199" i="2" s="1"/>
  <c r="AE2199" i="2" s="1"/>
  <c r="AD2198" i="2"/>
  <c r="V2198" i="2"/>
  <c r="W2198" i="2"/>
  <c r="AG2198" i="2" s="1"/>
  <c r="K2200" i="2"/>
  <c r="BD2197" i="2" l="1"/>
  <c r="AB2198" i="2"/>
  <c r="AV2197" i="2"/>
  <c r="BH2197" i="2" s="1"/>
  <c r="AS2198" i="2"/>
  <c r="AR2198" i="2"/>
  <c r="BC2197" i="2"/>
  <c r="BB2197" i="2"/>
  <c r="S2200" i="2"/>
  <c r="AA2200" i="2" s="1"/>
  <c r="AK2200" i="2" s="1"/>
  <c r="AT2198" i="2"/>
  <c r="AQ2198" i="2"/>
  <c r="AM2199" i="2"/>
  <c r="AO2198" i="2"/>
  <c r="AP2198" i="2"/>
  <c r="AN2198" i="2"/>
  <c r="BG2198" i="2"/>
  <c r="AY2197" i="2"/>
  <c r="AX2197" i="2"/>
  <c r="BA2197" i="2"/>
  <c r="AZ2197" i="2"/>
  <c r="L2200" i="2"/>
  <c r="T2200" i="2" s="1"/>
  <c r="N2200" i="2"/>
  <c r="P2200" i="2"/>
  <c r="X2200" i="2" s="1"/>
  <c r="Q2200" i="2"/>
  <c r="Y2200" i="2" s="1"/>
  <c r="AI2200" i="2" s="1"/>
  <c r="R2200" i="2"/>
  <c r="Z2200" i="2" s="1"/>
  <c r="AJ2200" i="2" s="1"/>
  <c r="O2200" i="2"/>
  <c r="M2200" i="2"/>
  <c r="AF2198" i="2"/>
  <c r="AG2199" i="2"/>
  <c r="V2199" i="2"/>
  <c r="AF2199" i="2" s="1"/>
  <c r="AD2199" i="2"/>
  <c r="K2201" i="2"/>
  <c r="AV2198" i="2" l="1"/>
  <c r="BH2198" i="2" s="1"/>
  <c r="AB2199" i="2"/>
  <c r="AS2199" i="2"/>
  <c r="AR2199" i="2"/>
  <c r="BB2198" i="2"/>
  <c r="BD2198" i="2"/>
  <c r="BC2198" i="2"/>
  <c r="S2201" i="2"/>
  <c r="AA2201" i="2"/>
  <c r="AK2201" i="2" s="1"/>
  <c r="AX2198" i="2"/>
  <c r="BA2198" i="2"/>
  <c r="AZ2198" i="2"/>
  <c r="AT2199" i="2"/>
  <c r="AQ2199" i="2"/>
  <c r="AM2200" i="2"/>
  <c r="AO2199" i="2"/>
  <c r="AP2199" i="2"/>
  <c r="AN2199" i="2"/>
  <c r="BG2199" i="2"/>
  <c r="AY2198" i="2"/>
  <c r="L2201" i="2"/>
  <c r="T2201" i="2" s="1"/>
  <c r="N2201" i="2"/>
  <c r="P2201" i="2"/>
  <c r="X2201" i="2" s="1"/>
  <c r="Q2201" i="2"/>
  <c r="Y2201" i="2" s="1"/>
  <c r="AI2201" i="2" s="1"/>
  <c r="O2201" i="2"/>
  <c r="W2201" i="2" s="1"/>
  <c r="R2201" i="2"/>
  <c r="Z2201" i="2" s="1"/>
  <c r="AJ2201" i="2" s="1"/>
  <c r="M2201" i="2"/>
  <c r="W2200" i="2"/>
  <c r="AG2200" i="2" s="1"/>
  <c r="AH2200" i="2"/>
  <c r="V2200" i="2"/>
  <c r="AF2200" i="2" s="1"/>
  <c r="U2200" i="2"/>
  <c r="AD2200" i="2"/>
  <c r="K2202" i="2"/>
  <c r="AB2200" i="2" l="1"/>
  <c r="AV2199" i="2"/>
  <c r="BH2199" i="2" s="1"/>
  <c r="AS2200" i="2"/>
  <c r="AR2200" i="2"/>
  <c r="BB2199" i="2"/>
  <c r="BD2199" i="2"/>
  <c r="BC2199" i="2"/>
  <c r="S2202" i="2"/>
  <c r="AA2202" i="2"/>
  <c r="AK2202" i="2"/>
  <c r="AT2200" i="2"/>
  <c r="AQ2200" i="2"/>
  <c r="AM2201" i="2"/>
  <c r="AN2200" i="2"/>
  <c r="AO2200" i="2"/>
  <c r="AP2200" i="2"/>
  <c r="BG2200" i="2"/>
  <c r="AX2199" i="2"/>
  <c r="BA2199" i="2"/>
  <c r="AZ2199" i="2"/>
  <c r="AY2199" i="2"/>
  <c r="L2202" i="2"/>
  <c r="T2202" i="2" s="1"/>
  <c r="N2202" i="2"/>
  <c r="P2202" i="2"/>
  <c r="Q2202" i="2"/>
  <c r="Y2202" i="2" s="1"/>
  <c r="AI2202" i="2" s="1"/>
  <c r="O2202" i="2"/>
  <c r="R2202" i="2"/>
  <c r="Z2202" i="2" s="1"/>
  <c r="AJ2202" i="2" s="1"/>
  <c r="M2202" i="2"/>
  <c r="AE2200" i="2"/>
  <c r="AG2201" i="2"/>
  <c r="AH2201" i="2"/>
  <c r="V2201" i="2"/>
  <c r="AF2201" i="2" s="1"/>
  <c r="U2201" i="2"/>
  <c r="AE2201" i="2" s="1"/>
  <c r="AD2201" i="2"/>
  <c r="K2203" i="2"/>
  <c r="AV2200" i="2" l="1"/>
  <c r="BH2200" i="2" s="1"/>
  <c r="AB2201" i="2"/>
  <c r="AS2201" i="2"/>
  <c r="AR2201" i="2"/>
  <c r="BD2200" i="2"/>
  <c r="BB2200" i="2"/>
  <c r="BC2200" i="2"/>
  <c r="S2203" i="2"/>
  <c r="AA2203" i="2"/>
  <c r="AK2203" i="2" s="1"/>
  <c r="AX2200" i="2"/>
  <c r="AZ2200" i="2"/>
  <c r="BA2200" i="2"/>
  <c r="AT2201" i="2"/>
  <c r="AQ2201" i="2"/>
  <c r="AP2201" i="2"/>
  <c r="AM2202" i="2"/>
  <c r="AN2201" i="2"/>
  <c r="AO2201" i="2"/>
  <c r="BG2201" i="2"/>
  <c r="AY2200" i="2"/>
  <c r="L2203" i="2"/>
  <c r="T2203" i="2" s="1"/>
  <c r="N2203" i="2"/>
  <c r="P2203" i="2"/>
  <c r="Q2203" i="2"/>
  <c r="Y2203" i="2" s="1"/>
  <c r="AI2203" i="2" s="1"/>
  <c r="O2203" i="2"/>
  <c r="R2203" i="2"/>
  <c r="Z2203" i="2" s="1"/>
  <c r="AJ2203" i="2" s="1"/>
  <c r="M2203" i="2"/>
  <c r="X2202" i="2"/>
  <c r="AH2202" i="2" s="1"/>
  <c r="W2202" i="2"/>
  <c r="AG2202" i="2" s="1"/>
  <c r="V2202" i="2"/>
  <c r="AF2202" i="2" s="1"/>
  <c r="U2202" i="2"/>
  <c r="AE2202" i="2" s="1"/>
  <c r="AD2202" i="2"/>
  <c r="K2204" i="2"/>
  <c r="AV2201" i="2" l="1"/>
  <c r="BH2201" i="2" s="1"/>
  <c r="AB2202" i="2"/>
  <c r="AS2202" i="2"/>
  <c r="AR2202" i="2"/>
  <c r="BB2201" i="2"/>
  <c r="BD2201" i="2"/>
  <c r="BC2201" i="2"/>
  <c r="S2204" i="2"/>
  <c r="AA2204" i="2"/>
  <c r="AK2204" i="2" s="1"/>
  <c r="AZ2201" i="2"/>
  <c r="BA2201" i="2"/>
  <c r="AY2201" i="2"/>
  <c r="AX2201" i="2"/>
  <c r="AT2202" i="2"/>
  <c r="AQ2202" i="2"/>
  <c r="AM2203" i="2"/>
  <c r="AN2202" i="2"/>
  <c r="AO2202" i="2"/>
  <c r="AP2202" i="2"/>
  <c r="BG2202" i="2"/>
  <c r="L2204" i="2"/>
  <c r="T2204" i="2" s="1"/>
  <c r="N2204" i="2"/>
  <c r="P2204" i="2"/>
  <c r="Q2204" i="2"/>
  <c r="Y2204" i="2" s="1"/>
  <c r="AI2204" i="2" s="1"/>
  <c r="R2204" i="2"/>
  <c r="Z2204" i="2" s="1"/>
  <c r="AJ2204" i="2" s="1"/>
  <c r="O2204" i="2"/>
  <c r="M2204" i="2"/>
  <c r="X2203" i="2"/>
  <c r="AH2203" i="2" s="1"/>
  <c r="W2203" i="2"/>
  <c r="AG2203" i="2" s="1"/>
  <c r="V2203" i="2"/>
  <c r="U2203" i="2"/>
  <c r="AE2203" i="2" s="1"/>
  <c r="AD2203" i="2"/>
  <c r="K2205" i="2"/>
  <c r="AV2202" i="2" l="1"/>
  <c r="BH2202" i="2" s="1"/>
  <c r="AB2203" i="2"/>
  <c r="AR2203" i="2"/>
  <c r="AS2203" i="2"/>
  <c r="BD2202" i="2"/>
  <c r="BB2202" i="2"/>
  <c r="BC2202" i="2"/>
  <c r="S2205" i="2"/>
  <c r="AA2205" i="2"/>
  <c r="AK2205" i="2" s="1"/>
  <c r="AZ2202" i="2"/>
  <c r="AX2202" i="2"/>
  <c r="AT2203" i="2"/>
  <c r="AN2203" i="2"/>
  <c r="AQ2203" i="2"/>
  <c r="AO2203" i="2"/>
  <c r="AP2203" i="2"/>
  <c r="AM2204" i="2"/>
  <c r="BG2203" i="2"/>
  <c r="BA2202" i="2"/>
  <c r="AY2202" i="2"/>
  <c r="L2205" i="2"/>
  <c r="T2205" i="2" s="1"/>
  <c r="N2205" i="2"/>
  <c r="P2205" i="2"/>
  <c r="Q2205" i="2"/>
  <c r="Y2205" i="2" s="1"/>
  <c r="AI2205" i="2" s="1"/>
  <c r="O2205" i="2"/>
  <c r="R2205" i="2"/>
  <c r="Z2205" i="2" s="1"/>
  <c r="AJ2205" i="2" s="1"/>
  <c r="M2205" i="2"/>
  <c r="AF2203" i="2"/>
  <c r="X2204" i="2"/>
  <c r="AH2204" i="2" s="1"/>
  <c r="W2204" i="2"/>
  <c r="AG2204" i="2" s="1"/>
  <c r="V2204" i="2"/>
  <c r="AF2204" i="2" s="1"/>
  <c r="U2204" i="2"/>
  <c r="AE2204" i="2" s="1"/>
  <c r="AD2204" i="2"/>
  <c r="K2206" i="2"/>
  <c r="BD2203" i="2" l="1"/>
  <c r="AV2203" i="2"/>
  <c r="BH2203" i="2" s="1"/>
  <c r="AB2204" i="2"/>
  <c r="BC2203" i="2"/>
  <c r="AS2204" i="2"/>
  <c r="AR2204" i="2"/>
  <c r="BB2203" i="2"/>
  <c r="S2206" i="2"/>
  <c r="AA2206" i="2"/>
  <c r="AK2206" i="2" s="1"/>
  <c r="AT2204" i="2"/>
  <c r="AN2204" i="2"/>
  <c r="AQ2204" i="2"/>
  <c r="AP2204" i="2"/>
  <c r="AO2204" i="2"/>
  <c r="AM2205" i="2"/>
  <c r="BG2204" i="2"/>
  <c r="AX2203" i="2"/>
  <c r="AZ2203" i="2"/>
  <c r="AY2203" i="2"/>
  <c r="BA2203" i="2"/>
  <c r="L2206" i="2"/>
  <c r="N2206" i="2"/>
  <c r="P2206" i="2"/>
  <c r="Q2206" i="2"/>
  <c r="Y2206" i="2" s="1"/>
  <c r="AI2206" i="2" s="1"/>
  <c r="O2206" i="2"/>
  <c r="W2206" i="2" s="1"/>
  <c r="R2206" i="2"/>
  <c r="Z2206" i="2" s="1"/>
  <c r="AJ2206" i="2" s="1"/>
  <c r="M2206" i="2"/>
  <c r="X2205" i="2"/>
  <c r="AH2205" i="2" s="1"/>
  <c r="W2205" i="2"/>
  <c r="AG2205" i="2" s="1"/>
  <c r="V2205" i="2"/>
  <c r="AF2205" i="2" s="1"/>
  <c r="U2205" i="2"/>
  <c r="AE2205" i="2" s="1"/>
  <c r="K2207" i="2"/>
  <c r="AD2205" i="2"/>
  <c r="BD2204" i="2" l="1"/>
  <c r="BB2204" i="2"/>
  <c r="BC2204" i="2"/>
  <c r="AV2204" i="2"/>
  <c r="BH2204" i="2" s="1"/>
  <c r="AB2205" i="2"/>
  <c r="AR2205" i="2"/>
  <c r="AS2205" i="2"/>
  <c r="S2207" i="2"/>
  <c r="AA2207" i="2"/>
  <c r="AK2207" i="2" s="1"/>
  <c r="AZ2204" i="2"/>
  <c r="BA2204" i="2"/>
  <c r="AT2205" i="2"/>
  <c r="AQ2205" i="2"/>
  <c r="AO2205" i="2"/>
  <c r="AP2205" i="2"/>
  <c r="AN2205" i="2"/>
  <c r="AM2206" i="2"/>
  <c r="BG2205" i="2"/>
  <c r="AX2204" i="2"/>
  <c r="AY2204" i="2"/>
  <c r="L2207" i="2"/>
  <c r="T2207" i="2" s="1"/>
  <c r="N2207" i="2"/>
  <c r="P2207" i="2"/>
  <c r="Q2207" i="2"/>
  <c r="Y2207" i="2" s="1"/>
  <c r="AI2207" i="2" s="1"/>
  <c r="O2207" i="2"/>
  <c r="R2207" i="2"/>
  <c r="Z2207" i="2" s="1"/>
  <c r="AJ2207" i="2" s="1"/>
  <c r="M2207" i="2"/>
  <c r="U2207" i="2" s="1"/>
  <c r="AE2207" i="2" s="1"/>
  <c r="AG2206" i="2"/>
  <c r="X2206" i="2"/>
  <c r="AH2206" i="2" s="1"/>
  <c r="V2206" i="2"/>
  <c r="AF2206" i="2" s="1"/>
  <c r="T2206" i="2"/>
  <c r="U2206" i="2"/>
  <c r="AE2206" i="2" s="1"/>
  <c r="K2208" i="2"/>
  <c r="BD2205" i="2" l="1"/>
  <c r="BC2205" i="2"/>
  <c r="AB2206" i="2"/>
  <c r="AV2205" i="2"/>
  <c r="BH2205" i="2" s="1"/>
  <c r="AS2206" i="2"/>
  <c r="AR2206" i="2"/>
  <c r="BB2205" i="2"/>
  <c r="S2208" i="2"/>
  <c r="AA2208" i="2"/>
  <c r="AK2208" i="2" s="1"/>
  <c r="AY2205" i="2"/>
  <c r="AT2206" i="2"/>
  <c r="AO2206" i="2"/>
  <c r="AP2206" i="2"/>
  <c r="AM2207" i="2"/>
  <c r="AN2206" i="2"/>
  <c r="AQ2206" i="2"/>
  <c r="BG2206" i="2"/>
  <c r="BA2205" i="2"/>
  <c r="AX2205" i="2"/>
  <c r="AZ2205" i="2"/>
  <c r="L2208" i="2"/>
  <c r="T2208" i="2" s="1"/>
  <c r="N2208" i="2"/>
  <c r="P2208" i="2"/>
  <c r="X2208" i="2" s="1"/>
  <c r="AH2208" i="2" s="1"/>
  <c r="Q2208" i="2"/>
  <c r="Y2208" i="2" s="1"/>
  <c r="AI2208" i="2" s="1"/>
  <c r="R2208" i="2"/>
  <c r="Z2208" i="2" s="1"/>
  <c r="AJ2208" i="2" s="1"/>
  <c r="O2208" i="2"/>
  <c r="W2208" i="2" s="1"/>
  <c r="M2208" i="2"/>
  <c r="AD2207" i="2"/>
  <c r="AD2206" i="2"/>
  <c r="X2207" i="2"/>
  <c r="AH2207" i="2" s="1"/>
  <c r="W2207" i="2"/>
  <c r="AG2207" i="2" s="1"/>
  <c r="V2207" i="2"/>
  <c r="AF2207" i="2" s="1"/>
  <c r="K2209" i="2"/>
  <c r="AV2206" i="2" l="1"/>
  <c r="BH2206" i="2" s="1"/>
  <c r="AB2207" i="2"/>
  <c r="AR2207" i="2"/>
  <c r="AS2207" i="2"/>
  <c r="BD2206" i="2"/>
  <c r="BB2206" i="2"/>
  <c r="BC2206" i="2"/>
  <c r="S2209" i="2"/>
  <c r="AA2209" i="2"/>
  <c r="AK2209" i="2" s="1"/>
  <c r="BA2206" i="2"/>
  <c r="AY2206" i="2"/>
  <c r="AZ2206" i="2"/>
  <c r="AX2206" i="2"/>
  <c r="AT2207" i="2"/>
  <c r="AN2207" i="2"/>
  <c r="AQ2207" i="2"/>
  <c r="AO2207" i="2"/>
  <c r="AP2207" i="2"/>
  <c r="AM2208" i="2"/>
  <c r="BG2207" i="2"/>
  <c r="L2209" i="2"/>
  <c r="N2209" i="2"/>
  <c r="P2209" i="2"/>
  <c r="X2209" i="2" s="1"/>
  <c r="AH2209" i="2" s="1"/>
  <c r="Q2209" i="2"/>
  <c r="Y2209" i="2" s="1"/>
  <c r="AI2209" i="2" s="1"/>
  <c r="O2209" i="2"/>
  <c r="R2209" i="2"/>
  <c r="Z2209" i="2" s="1"/>
  <c r="AJ2209" i="2" s="1"/>
  <c r="M2209" i="2"/>
  <c r="AD2208" i="2"/>
  <c r="AG2208" i="2"/>
  <c r="V2208" i="2"/>
  <c r="AF2208" i="2" s="1"/>
  <c r="U2208" i="2"/>
  <c r="AE2208" i="2" s="1"/>
  <c r="K2210" i="2"/>
  <c r="BD2207" i="2" l="1"/>
  <c r="AV2207" i="2"/>
  <c r="BH2207" i="2" s="1"/>
  <c r="AB2208" i="2"/>
  <c r="BC2207" i="2"/>
  <c r="AS2208" i="2"/>
  <c r="AR2208" i="2"/>
  <c r="BB2207" i="2"/>
  <c r="S2210" i="2"/>
  <c r="AA2210" i="2"/>
  <c r="AK2210" i="2" s="1"/>
  <c r="BA2207" i="2"/>
  <c r="AZ2207" i="2"/>
  <c r="AY2207" i="2"/>
  <c r="AT2208" i="2"/>
  <c r="AN2208" i="2"/>
  <c r="AQ2208" i="2"/>
  <c r="AO2208" i="2"/>
  <c r="AP2208" i="2"/>
  <c r="AM2209" i="2"/>
  <c r="BG2208" i="2"/>
  <c r="AX2207" i="2"/>
  <c r="L2210" i="2"/>
  <c r="T2210" i="2" s="1"/>
  <c r="N2210" i="2"/>
  <c r="P2210" i="2"/>
  <c r="X2210" i="2" s="1"/>
  <c r="AH2210" i="2" s="1"/>
  <c r="Q2210" i="2"/>
  <c r="Y2210" i="2" s="1"/>
  <c r="AI2210" i="2" s="1"/>
  <c r="O2210" i="2"/>
  <c r="W2210" i="2" s="1"/>
  <c r="R2210" i="2"/>
  <c r="Z2210" i="2" s="1"/>
  <c r="AJ2210" i="2" s="1"/>
  <c r="M2210" i="2"/>
  <c r="W2209" i="2"/>
  <c r="AG2209" i="2" s="1"/>
  <c r="V2209" i="2"/>
  <c r="AF2209" i="2" s="1"/>
  <c r="T2209" i="2"/>
  <c r="U2209" i="2"/>
  <c r="AE2209" i="2" s="1"/>
  <c r="K2211" i="2"/>
  <c r="BD2208" i="2" l="1"/>
  <c r="AB2209" i="2"/>
  <c r="AV2208" i="2"/>
  <c r="BH2208" i="2" s="1"/>
  <c r="AR2209" i="2"/>
  <c r="AS2209" i="2"/>
  <c r="BB2208" i="2"/>
  <c r="BC2208" i="2"/>
  <c r="S2211" i="2"/>
  <c r="AA2211" i="2"/>
  <c r="AK2211" i="2" s="1"/>
  <c r="BA2208" i="2"/>
  <c r="AT2209" i="2"/>
  <c r="AQ2209" i="2"/>
  <c r="AO2209" i="2"/>
  <c r="AP2209" i="2"/>
  <c r="AM2210" i="2"/>
  <c r="AN2209" i="2"/>
  <c r="BG2209" i="2"/>
  <c r="AX2208" i="2"/>
  <c r="AZ2208" i="2"/>
  <c r="AY2208" i="2"/>
  <c r="L2211" i="2"/>
  <c r="T2211" i="2" s="1"/>
  <c r="N2211" i="2"/>
  <c r="V2211" i="2" s="1"/>
  <c r="P2211" i="2"/>
  <c r="Q2211" i="2"/>
  <c r="Y2211" i="2" s="1"/>
  <c r="AI2211" i="2" s="1"/>
  <c r="O2211" i="2"/>
  <c r="R2211" i="2"/>
  <c r="Z2211" i="2" s="1"/>
  <c r="AJ2211" i="2" s="1"/>
  <c r="M2211" i="2"/>
  <c r="U2211" i="2" s="1"/>
  <c r="AD2209" i="2"/>
  <c r="AG2210" i="2"/>
  <c r="V2210" i="2"/>
  <c r="AF2210" i="2" s="1"/>
  <c r="U2210" i="2"/>
  <c r="AE2210" i="2" s="1"/>
  <c r="AD2210" i="2"/>
  <c r="K2212" i="2"/>
  <c r="BD2209" i="2" l="1"/>
  <c r="BC2209" i="2"/>
  <c r="AV2209" i="2"/>
  <c r="BH2209" i="2" s="1"/>
  <c r="AB2210" i="2"/>
  <c r="AS2210" i="2"/>
  <c r="AR2210" i="2"/>
  <c r="BB2209" i="2"/>
  <c r="S2212" i="2"/>
  <c r="AA2212" i="2"/>
  <c r="AK2212" i="2" s="1"/>
  <c r="AY2209" i="2"/>
  <c r="BA2209" i="2"/>
  <c r="AZ2209" i="2"/>
  <c r="AX2209" i="2"/>
  <c r="AT2210" i="2"/>
  <c r="AN2210" i="2"/>
  <c r="AM2211" i="2"/>
  <c r="AQ2210" i="2"/>
  <c r="AO2210" i="2"/>
  <c r="AP2210" i="2"/>
  <c r="BG2210" i="2"/>
  <c r="L2212" i="2"/>
  <c r="N2212" i="2"/>
  <c r="P2212" i="2"/>
  <c r="Q2212" i="2"/>
  <c r="Y2212" i="2" s="1"/>
  <c r="AI2212" i="2" s="1"/>
  <c r="R2212" i="2"/>
  <c r="Z2212" i="2" s="1"/>
  <c r="AJ2212" i="2" s="1"/>
  <c r="O2212" i="2"/>
  <c r="W2212" i="2" s="1"/>
  <c r="M2212" i="2"/>
  <c r="U2212" i="2" s="1"/>
  <c r="AE2212" i="2" s="1"/>
  <c r="AE2211" i="2"/>
  <c r="AF2211" i="2"/>
  <c r="X2211" i="2"/>
  <c r="AH2211" i="2" s="1"/>
  <c r="W2211" i="2"/>
  <c r="AG2211" i="2" s="1"/>
  <c r="K2213" i="2"/>
  <c r="AD2211" i="2"/>
  <c r="BD2210" i="2" l="1"/>
  <c r="AV2210" i="2"/>
  <c r="BH2210" i="2" s="1"/>
  <c r="AB2211" i="2"/>
  <c r="AS2211" i="2"/>
  <c r="AR2211" i="2"/>
  <c r="BB2210" i="2"/>
  <c r="BC2210" i="2"/>
  <c r="S2213" i="2"/>
  <c r="AA2213" i="2"/>
  <c r="AK2213" i="2" s="1"/>
  <c r="BA2210" i="2"/>
  <c r="AY2210" i="2"/>
  <c r="AT2211" i="2"/>
  <c r="BD2211" i="2" s="1"/>
  <c r="AO2211" i="2"/>
  <c r="AP2211" i="2"/>
  <c r="AM2212" i="2"/>
  <c r="AN2211" i="2"/>
  <c r="AQ2211" i="2"/>
  <c r="BG2211" i="2"/>
  <c r="AZ2210" i="2"/>
  <c r="AX2210" i="2"/>
  <c r="L2213" i="2"/>
  <c r="T2213" i="2" s="1"/>
  <c r="N2213" i="2"/>
  <c r="P2213" i="2"/>
  <c r="Q2213" i="2"/>
  <c r="Y2213" i="2" s="1"/>
  <c r="AI2213" i="2" s="1"/>
  <c r="O2213" i="2"/>
  <c r="R2213" i="2"/>
  <c r="Z2213" i="2" s="1"/>
  <c r="AJ2213" i="2" s="1"/>
  <c r="M2213" i="2"/>
  <c r="X2212" i="2"/>
  <c r="AH2212" i="2" s="1"/>
  <c r="AG2212" i="2"/>
  <c r="V2212" i="2"/>
  <c r="AF2212" i="2" s="1"/>
  <c r="T2212" i="2"/>
  <c r="K2214" i="2"/>
  <c r="AV2211" i="2" l="1"/>
  <c r="BH2211" i="2" s="1"/>
  <c r="AB2212" i="2"/>
  <c r="BB2211" i="2"/>
  <c r="AS2212" i="2"/>
  <c r="AR2212" i="2"/>
  <c r="BC2211" i="2"/>
  <c r="S2214" i="2"/>
  <c r="AA2214" i="2"/>
  <c r="AK2214" i="2" s="1"/>
  <c r="AZ2211" i="2"/>
  <c r="BA2211" i="2"/>
  <c r="AY2211" i="2"/>
  <c r="AX2211" i="2"/>
  <c r="AT2212" i="2"/>
  <c r="AO2212" i="2"/>
  <c r="AP2212" i="2"/>
  <c r="AM2213" i="2"/>
  <c r="AN2212" i="2"/>
  <c r="AQ2212" i="2"/>
  <c r="BG2212" i="2"/>
  <c r="L2214" i="2"/>
  <c r="T2214" i="2" s="1"/>
  <c r="N2214" i="2"/>
  <c r="P2214" i="2"/>
  <c r="X2214" i="2" s="1"/>
  <c r="AH2214" i="2" s="1"/>
  <c r="Q2214" i="2"/>
  <c r="Y2214" i="2" s="1"/>
  <c r="AI2214" i="2" s="1"/>
  <c r="O2214" i="2"/>
  <c r="R2214" i="2"/>
  <c r="Z2214" i="2" s="1"/>
  <c r="AJ2214" i="2" s="1"/>
  <c r="M2214" i="2"/>
  <c r="U2214" i="2" s="1"/>
  <c r="AE2214" i="2" s="1"/>
  <c r="AD2212" i="2"/>
  <c r="X2213" i="2"/>
  <c r="AH2213" i="2" s="1"/>
  <c r="W2213" i="2"/>
  <c r="AG2213" i="2" s="1"/>
  <c r="V2213" i="2"/>
  <c r="AF2213" i="2" s="1"/>
  <c r="U2213" i="2"/>
  <c r="AE2213" i="2" s="1"/>
  <c r="AD2213" i="2"/>
  <c r="K2215" i="2"/>
  <c r="BD2212" i="2" l="1"/>
  <c r="AB2213" i="2"/>
  <c r="AV2212" i="2"/>
  <c r="BH2212" i="2" s="1"/>
  <c r="AR2213" i="2"/>
  <c r="AS2213" i="2"/>
  <c r="BB2212" i="2"/>
  <c r="BC2212" i="2"/>
  <c r="S2215" i="2"/>
  <c r="AA2215" i="2"/>
  <c r="AK2215" i="2" s="1"/>
  <c r="AT2213" i="2"/>
  <c r="AN2213" i="2"/>
  <c r="AQ2213" i="2"/>
  <c r="AM2214" i="2"/>
  <c r="AO2213" i="2"/>
  <c r="AP2213" i="2"/>
  <c r="BG2213" i="2"/>
  <c r="AZ2212" i="2"/>
  <c r="BA2212" i="2"/>
  <c r="AY2212" i="2"/>
  <c r="AX2212" i="2"/>
  <c r="L2215" i="2"/>
  <c r="N2215" i="2"/>
  <c r="P2215" i="2"/>
  <c r="X2215" i="2" s="1"/>
  <c r="AH2215" i="2" s="1"/>
  <c r="Q2215" i="2"/>
  <c r="Y2215" i="2" s="1"/>
  <c r="AI2215" i="2" s="1"/>
  <c r="O2215" i="2"/>
  <c r="W2215" i="2" s="1"/>
  <c r="R2215" i="2"/>
  <c r="Z2215" i="2" s="1"/>
  <c r="AJ2215" i="2" s="1"/>
  <c r="M2215" i="2"/>
  <c r="V2214" i="2"/>
  <c r="AF2214" i="2" s="1"/>
  <c r="W2214" i="2"/>
  <c r="AG2214" i="2" s="1"/>
  <c r="AD2214" i="2"/>
  <c r="K2216" i="2"/>
  <c r="AV2213" i="2" l="1"/>
  <c r="BH2213" i="2" s="1"/>
  <c r="AB2214" i="2"/>
  <c r="AS2214" i="2"/>
  <c r="AR2214" i="2"/>
  <c r="BD2213" i="2"/>
  <c r="BC2213" i="2"/>
  <c r="BB2213" i="2"/>
  <c r="S2216" i="2"/>
  <c r="AA2216" i="2"/>
  <c r="AK2216" i="2" s="1"/>
  <c r="BA2213" i="2"/>
  <c r="AT2214" i="2"/>
  <c r="AO2214" i="2"/>
  <c r="AP2214" i="2"/>
  <c r="AM2215" i="2"/>
  <c r="AN2214" i="2"/>
  <c r="AQ2214" i="2"/>
  <c r="BG2214" i="2"/>
  <c r="AZ2213" i="2"/>
  <c r="AX2213" i="2"/>
  <c r="AY2213" i="2"/>
  <c r="L2216" i="2"/>
  <c r="T2216" i="2" s="1"/>
  <c r="N2216" i="2"/>
  <c r="P2216" i="2"/>
  <c r="Q2216" i="2"/>
  <c r="Y2216" i="2" s="1"/>
  <c r="AI2216" i="2" s="1"/>
  <c r="R2216" i="2"/>
  <c r="Z2216" i="2" s="1"/>
  <c r="AJ2216" i="2" s="1"/>
  <c r="O2216" i="2"/>
  <c r="M2216" i="2"/>
  <c r="AG2215" i="2"/>
  <c r="V2215" i="2"/>
  <c r="AF2215" i="2" s="1"/>
  <c r="T2215" i="2"/>
  <c r="U2215" i="2"/>
  <c r="K2217" i="2"/>
  <c r="BD2214" i="2" l="1"/>
  <c r="AV2214" i="2"/>
  <c r="BH2214" i="2" s="1"/>
  <c r="AB2215" i="2"/>
  <c r="BB2214" i="2"/>
  <c r="AS2215" i="2"/>
  <c r="AR2215" i="2"/>
  <c r="BC2214" i="2"/>
  <c r="S2217" i="2"/>
  <c r="AA2217" i="2"/>
  <c r="AK2217" i="2" s="1"/>
  <c r="AT2215" i="2"/>
  <c r="AQ2215" i="2"/>
  <c r="AN2215" i="2"/>
  <c r="AO2215" i="2"/>
  <c r="AP2215" i="2"/>
  <c r="AM2216" i="2"/>
  <c r="BG2215" i="2"/>
  <c r="AZ2214" i="2"/>
  <c r="BA2214" i="2"/>
  <c r="AY2214" i="2"/>
  <c r="AX2214" i="2"/>
  <c r="L2217" i="2"/>
  <c r="T2217" i="2" s="1"/>
  <c r="N2217" i="2"/>
  <c r="V2217" i="2" s="1"/>
  <c r="P2217" i="2"/>
  <c r="X2217" i="2" s="1"/>
  <c r="AH2217" i="2" s="1"/>
  <c r="Q2217" i="2"/>
  <c r="Y2217" i="2" s="1"/>
  <c r="AI2217" i="2" s="1"/>
  <c r="O2217" i="2"/>
  <c r="R2217" i="2"/>
  <c r="Z2217" i="2" s="1"/>
  <c r="AJ2217" i="2" s="1"/>
  <c r="M2217" i="2"/>
  <c r="U2217" i="2" s="1"/>
  <c r="AD2216" i="2"/>
  <c r="AD2215" i="2"/>
  <c r="V2216" i="2"/>
  <c r="AF2216" i="2" s="1"/>
  <c r="U2216" i="2"/>
  <c r="AE2216" i="2" s="1"/>
  <c r="AE2215" i="2"/>
  <c r="X2216" i="2"/>
  <c r="AH2216" i="2" s="1"/>
  <c r="W2216" i="2"/>
  <c r="AG2216" i="2" s="1"/>
  <c r="K2218" i="2"/>
  <c r="BD2215" i="2" l="1"/>
  <c r="BB2215" i="2"/>
  <c r="BC2215" i="2"/>
  <c r="AV2215" i="2"/>
  <c r="BH2215" i="2" s="1"/>
  <c r="AB2216" i="2"/>
  <c r="AS2216" i="2"/>
  <c r="AR2216" i="2"/>
  <c r="S2218" i="2"/>
  <c r="AA2218" i="2"/>
  <c r="AK2218" i="2" s="1"/>
  <c r="AX2215" i="2"/>
  <c r="AT2216" i="2"/>
  <c r="AO2216" i="2"/>
  <c r="AP2216" i="2"/>
  <c r="AM2217" i="2"/>
  <c r="AN2216" i="2"/>
  <c r="AQ2216" i="2"/>
  <c r="BG2216" i="2"/>
  <c r="BA2215" i="2"/>
  <c r="AZ2215" i="2"/>
  <c r="AY2215" i="2"/>
  <c r="L2218" i="2"/>
  <c r="T2218" i="2" s="1"/>
  <c r="N2218" i="2"/>
  <c r="V2218" i="2" s="1"/>
  <c r="AF2218" i="2" s="1"/>
  <c r="P2218" i="2"/>
  <c r="Q2218" i="2"/>
  <c r="Y2218" i="2" s="1"/>
  <c r="AI2218" i="2" s="1"/>
  <c r="O2218" i="2"/>
  <c r="R2218" i="2"/>
  <c r="Z2218" i="2" s="1"/>
  <c r="AJ2218" i="2" s="1"/>
  <c r="M2218" i="2"/>
  <c r="AF2217" i="2"/>
  <c r="AE2217" i="2"/>
  <c r="AD2217" i="2"/>
  <c r="W2217" i="2"/>
  <c r="AG2217" i="2" s="1"/>
  <c r="K2219" i="2"/>
  <c r="AV2216" i="2" l="1"/>
  <c r="BH2216" i="2" s="1"/>
  <c r="AB2217" i="2"/>
  <c r="AS2217" i="2"/>
  <c r="AR2217" i="2"/>
  <c r="BD2216" i="2"/>
  <c r="BB2216" i="2"/>
  <c r="BC2216" i="2"/>
  <c r="S2219" i="2"/>
  <c r="AA2219" i="2"/>
  <c r="AK2219" i="2" s="1"/>
  <c r="BA2216" i="2"/>
  <c r="AY2216" i="2"/>
  <c r="AX2216" i="2"/>
  <c r="AT2217" i="2"/>
  <c r="AN2217" i="2"/>
  <c r="AQ2217" i="2"/>
  <c r="AO2217" i="2"/>
  <c r="AP2217" i="2"/>
  <c r="AM2218" i="2"/>
  <c r="BG2217" i="2"/>
  <c r="AZ2216" i="2"/>
  <c r="L2219" i="2"/>
  <c r="T2219" i="2" s="1"/>
  <c r="N2219" i="2"/>
  <c r="P2219" i="2"/>
  <c r="Q2219" i="2"/>
  <c r="Y2219" i="2" s="1"/>
  <c r="AI2219" i="2" s="1"/>
  <c r="O2219" i="2"/>
  <c r="R2219" i="2"/>
  <c r="Z2219" i="2" s="1"/>
  <c r="AJ2219" i="2" s="1"/>
  <c r="M2219" i="2"/>
  <c r="X2218" i="2"/>
  <c r="AH2218" i="2" s="1"/>
  <c r="W2218" i="2"/>
  <c r="AG2218" i="2" s="1"/>
  <c r="U2218" i="2"/>
  <c r="AE2218" i="2" s="1"/>
  <c r="AD2218" i="2"/>
  <c r="K2220" i="2"/>
  <c r="AV2217" i="2" l="1"/>
  <c r="BH2217" i="2" s="1"/>
  <c r="AB2218" i="2"/>
  <c r="AS2218" i="2"/>
  <c r="AR2218" i="2"/>
  <c r="BB2217" i="2"/>
  <c r="BD2217" i="2"/>
  <c r="BC2217" i="2"/>
  <c r="S2220" i="2"/>
  <c r="AA2220" i="2" s="1"/>
  <c r="AK2220" i="2" s="1"/>
  <c r="AT2218" i="2"/>
  <c r="AN2218" i="2"/>
  <c r="AQ2218" i="2"/>
  <c r="AO2218" i="2"/>
  <c r="AP2218" i="2"/>
  <c r="AM2219" i="2"/>
  <c r="BG2218" i="2"/>
  <c r="AX2217" i="2"/>
  <c r="AZ2217" i="2"/>
  <c r="AY2217" i="2"/>
  <c r="BA2217" i="2"/>
  <c r="L2220" i="2"/>
  <c r="T2220" i="2" s="1"/>
  <c r="N2220" i="2"/>
  <c r="P2220" i="2"/>
  <c r="X2220" i="2" s="1"/>
  <c r="Q2220" i="2"/>
  <c r="Y2220" i="2" s="1"/>
  <c r="AI2220" i="2" s="1"/>
  <c r="R2220" i="2"/>
  <c r="Z2220" i="2" s="1"/>
  <c r="AJ2220" i="2" s="1"/>
  <c r="O2220" i="2"/>
  <c r="W2220" i="2" s="1"/>
  <c r="M2220" i="2"/>
  <c r="X2219" i="2"/>
  <c r="AH2219" i="2" s="1"/>
  <c r="W2219" i="2"/>
  <c r="AG2219" i="2" s="1"/>
  <c r="V2219" i="2"/>
  <c r="U2219" i="2"/>
  <c r="AE2219" i="2" s="1"/>
  <c r="AD2219" i="2"/>
  <c r="K2221" i="2"/>
  <c r="AV2218" i="2" l="1"/>
  <c r="BH2218" i="2" s="1"/>
  <c r="AB2219" i="2"/>
  <c r="BD2218" i="2"/>
  <c r="BB2218" i="2"/>
  <c r="AS2219" i="2"/>
  <c r="AR2219" i="2"/>
  <c r="BC2218" i="2"/>
  <c r="S2221" i="2"/>
  <c r="AA2221" i="2"/>
  <c r="AK2221" i="2" s="1"/>
  <c r="AY2218" i="2"/>
  <c r="BA2218" i="2"/>
  <c r="AT2219" i="2"/>
  <c r="AN2219" i="2"/>
  <c r="AM2220" i="2"/>
  <c r="AQ2219" i="2"/>
  <c r="AO2219" i="2"/>
  <c r="AP2219" i="2"/>
  <c r="BG2219" i="2"/>
  <c r="AX2218" i="2"/>
  <c r="AZ2218" i="2"/>
  <c r="L2221" i="2"/>
  <c r="T2221" i="2" s="1"/>
  <c r="N2221" i="2"/>
  <c r="P2221" i="2"/>
  <c r="X2221" i="2" s="1"/>
  <c r="AH2221" i="2" s="1"/>
  <c r="Q2221" i="2"/>
  <c r="Y2221" i="2" s="1"/>
  <c r="AI2221" i="2" s="1"/>
  <c r="O2221" i="2"/>
  <c r="R2221" i="2"/>
  <c r="Z2221" i="2" s="1"/>
  <c r="AJ2221" i="2" s="1"/>
  <c r="M2221" i="2"/>
  <c r="U2221" i="2" s="1"/>
  <c r="AE2221" i="2" s="1"/>
  <c r="AF2219" i="2"/>
  <c r="AG2220" i="2"/>
  <c r="AH2220" i="2"/>
  <c r="V2220" i="2"/>
  <c r="AF2220" i="2" s="1"/>
  <c r="U2220" i="2"/>
  <c r="AE2220" i="2" s="1"/>
  <c r="AD2220" i="2"/>
  <c r="K2222" i="2"/>
  <c r="BD2219" i="2" l="1"/>
  <c r="BB2219" i="2"/>
  <c r="BC2219" i="2"/>
  <c r="AV2219" i="2"/>
  <c r="BH2219" i="2" s="1"/>
  <c r="AB2220" i="2"/>
  <c r="AR2220" i="2"/>
  <c r="AS2220" i="2"/>
  <c r="S2222" i="2"/>
  <c r="AA2222" i="2"/>
  <c r="AK2222" i="2" s="1"/>
  <c r="AZ2219" i="2"/>
  <c r="AY2219" i="2"/>
  <c r="AT2220" i="2"/>
  <c r="AN2220" i="2"/>
  <c r="AM2221" i="2"/>
  <c r="AQ2220" i="2"/>
  <c r="AO2220" i="2"/>
  <c r="AP2220" i="2"/>
  <c r="BG2220" i="2"/>
  <c r="AX2219" i="2"/>
  <c r="BA2219" i="2"/>
  <c r="L2222" i="2"/>
  <c r="N2222" i="2"/>
  <c r="P2222" i="2"/>
  <c r="X2222" i="2" s="1"/>
  <c r="AH2222" i="2" s="1"/>
  <c r="Q2222" i="2"/>
  <c r="Y2222" i="2" s="1"/>
  <c r="AI2222" i="2" s="1"/>
  <c r="O2222" i="2"/>
  <c r="R2222" i="2"/>
  <c r="Z2222" i="2" s="1"/>
  <c r="AJ2222" i="2" s="1"/>
  <c r="M2222" i="2"/>
  <c r="W2221" i="2"/>
  <c r="AG2221" i="2" s="1"/>
  <c r="V2221" i="2"/>
  <c r="AD2221" i="2"/>
  <c r="K2223" i="2"/>
  <c r="AB2221" i="2" l="1"/>
  <c r="AV2220" i="2"/>
  <c r="BH2220" i="2" s="1"/>
  <c r="AS2221" i="2"/>
  <c r="AR2221" i="2"/>
  <c r="BD2220" i="2"/>
  <c r="BC2220" i="2"/>
  <c r="BB2220" i="2"/>
  <c r="S2223" i="2"/>
  <c r="AA2223" i="2"/>
  <c r="AK2223" i="2" s="1"/>
  <c r="BA2220" i="2"/>
  <c r="AT2221" i="2"/>
  <c r="AQ2221" i="2"/>
  <c r="AM2222" i="2"/>
  <c r="AO2221" i="2"/>
  <c r="AP2221" i="2"/>
  <c r="AN2221" i="2"/>
  <c r="BG2221" i="2"/>
  <c r="AZ2220" i="2"/>
  <c r="AX2220" i="2"/>
  <c r="AY2220" i="2"/>
  <c r="L2223" i="2"/>
  <c r="N2223" i="2"/>
  <c r="P2223" i="2"/>
  <c r="X2223" i="2" s="1"/>
  <c r="AH2223" i="2" s="1"/>
  <c r="Q2223" i="2"/>
  <c r="Y2223" i="2" s="1"/>
  <c r="AI2223" i="2" s="1"/>
  <c r="O2223" i="2"/>
  <c r="R2223" i="2"/>
  <c r="Z2223" i="2" s="1"/>
  <c r="AJ2223" i="2" s="1"/>
  <c r="M2223" i="2"/>
  <c r="AF2221" i="2"/>
  <c r="W2222" i="2"/>
  <c r="AG2222" i="2" s="1"/>
  <c r="V2222" i="2"/>
  <c r="AF2222" i="2" s="1"/>
  <c r="T2222" i="2"/>
  <c r="U2222" i="2"/>
  <c r="AE2222" i="2" s="1"/>
  <c r="K2224" i="2"/>
  <c r="AV2221" i="2" l="1"/>
  <c r="BH2221" i="2" s="1"/>
  <c r="AB2222" i="2"/>
  <c r="AS2222" i="2"/>
  <c r="AR2222" i="2"/>
  <c r="BD2221" i="2"/>
  <c r="BB2221" i="2"/>
  <c r="BC2221" i="2"/>
  <c r="S2224" i="2"/>
  <c r="AA2224" i="2"/>
  <c r="AK2224" i="2" s="1"/>
  <c r="AT2222" i="2"/>
  <c r="AM2223" i="2"/>
  <c r="AN2222" i="2"/>
  <c r="AQ2222" i="2"/>
  <c r="AO2222" i="2"/>
  <c r="AP2222" i="2"/>
  <c r="BG2222" i="2"/>
  <c r="AX2221" i="2"/>
  <c r="BA2221" i="2"/>
  <c r="AZ2221" i="2"/>
  <c r="AY2221" i="2"/>
  <c r="L2224" i="2"/>
  <c r="N2224" i="2"/>
  <c r="P2224" i="2"/>
  <c r="X2224" i="2" s="1"/>
  <c r="AH2224" i="2" s="1"/>
  <c r="Q2224" i="2"/>
  <c r="Y2224" i="2" s="1"/>
  <c r="AI2224" i="2" s="1"/>
  <c r="R2224" i="2"/>
  <c r="Z2224" i="2" s="1"/>
  <c r="AJ2224" i="2" s="1"/>
  <c r="O2224" i="2"/>
  <c r="M2224" i="2"/>
  <c r="AD2222" i="2"/>
  <c r="W2223" i="2"/>
  <c r="AG2223" i="2" s="1"/>
  <c r="V2223" i="2"/>
  <c r="AF2223" i="2" s="1"/>
  <c r="T2223" i="2"/>
  <c r="U2223" i="2"/>
  <c r="AE2223" i="2" s="1"/>
  <c r="K2225" i="2"/>
  <c r="AV2222" i="2" l="1"/>
  <c r="BH2222" i="2" s="1"/>
  <c r="AB2223" i="2"/>
  <c r="AR2223" i="2"/>
  <c r="AS2223" i="2"/>
  <c r="BD2222" i="2"/>
  <c r="BB2222" i="2"/>
  <c r="BC2222" i="2"/>
  <c r="S2225" i="2"/>
  <c r="AA2225" i="2"/>
  <c r="AK2225" i="2" s="1"/>
  <c r="AZ2222" i="2"/>
  <c r="BA2222" i="2"/>
  <c r="AY2222" i="2"/>
  <c r="AX2222" i="2"/>
  <c r="AT2223" i="2"/>
  <c r="AQ2223" i="2"/>
  <c r="AP2223" i="2"/>
  <c r="AO2223" i="2"/>
  <c r="AM2224" i="2"/>
  <c r="AN2223" i="2"/>
  <c r="BG2223" i="2"/>
  <c r="L2225" i="2"/>
  <c r="T2225" i="2" s="1"/>
  <c r="N2225" i="2"/>
  <c r="P2225" i="2"/>
  <c r="Q2225" i="2"/>
  <c r="Y2225" i="2" s="1"/>
  <c r="AI2225" i="2" s="1"/>
  <c r="O2225" i="2"/>
  <c r="R2225" i="2"/>
  <c r="Z2225" i="2" s="1"/>
  <c r="AJ2225" i="2" s="1"/>
  <c r="M2225" i="2"/>
  <c r="U2225" i="2" s="1"/>
  <c r="AE2225" i="2" s="1"/>
  <c r="AD2223" i="2"/>
  <c r="W2224" i="2"/>
  <c r="AG2224" i="2" s="1"/>
  <c r="V2224" i="2"/>
  <c r="AF2224" i="2" s="1"/>
  <c r="T2224" i="2"/>
  <c r="U2224" i="2"/>
  <c r="AE2224" i="2" s="1"/>
  <c r="K2226" i="2"/>
  <c r="AV2223" i="2" l="1"/>
  <c r="BH2223" i="2" s="1"/>
  <c r="AB2224" i="2"/>
  <c r="AR2224" i="2"/>
  <c r="AS2224" i="2"/>
  <c r="BD2223" i="2"/>
  <c r="BC2223" i="2"/>
  <c r="BB2223" i="2"/>
  <c r="S2226" i="2"/>
  <c r="AA2226" i="2"/>
  <c r="AK2226" i="2" s="1"/>
  <c r="AT2224" i="2"/>
  <c r="AQ2224" i="2"/>
  <c r="AO2224" i="2"/>
  <c r="AP2224" i="2"/>
  <c r="AM2225" i="2"/>
  <c r="AN2224" i="2"/>
  <c r="BG2224" i="2"/>
  <c r="AY2223" i="2"/>
  <c r="AZ2223" i="2"/>
  <c r="AX2223" i="2"/>
  <c r="BA2223" i="2"/>
  <c r="L2226" i="2"/>
  <c r="T2226" i="2" s="1"/>
  <c r="N2226" i="2"/>
  <c r="P2226" i="2"/>
  <c r="X2226" i="2" s="1"/>
  <c r="Q2226" i="2"/>
  <c r="Y2226" i="2" s="1"/>
  <c r="AI2226" i="2" s="1"/>
  <c r="O2226" i="2"/>
  <c r="R2226" i="2"/>
  <c r="Z2226" i="2" s="1"/>
  <c r="AJ2226" i="2" s="1"/>
  <c r="M2226" i="2"/>
  <c r="AD2225" i="2"/>
  <c r="AD2224" i="2"/>
  <c r="X2225" i="2"/>
  <c r="AH2225" i="2" s="1"/>
  <c r="W2225" i="2"/>
  <c r="AG2225" i="2" s="1"/>
  <c r="V2225" i="2"/>
  <c r="AF2225" i="2" s="1"/>
  <c r="K2227" i="2"/>
  <c r="BC2224" i="2" l="1"/>
  <c r="BD2224" i="2"/>
  <c r="AV2224" i="2"/>
  <c r="BH2224" i="2" s="1"/>
  <c r="AB2225" i="2"/>
  <c r="AS2225" i="2"/>
  <c r="AR2225" i="2"/>
  <c r="BB2224" i="2"/>
  <c r="S2227" i="2"/>
  <c r="AA2227" i="2"/>
  <c r="AK2227" i="2" s="1"/>
  <c r="AZ2224" i="2"/>
  <c r="AY2224" i="2"/>
  <c r="BA2224" i="2"/>
  <c r="AX2224" i="2"/>
  <c r="AT2225" i="2"/>
  <c r="AN2225" i="2"/>
  <c r="AQ2225" i="2"/>
  <c r="AM2226" i="2"/>
  <c r="AO2225" i="2"/>
  <c r="AP2225" i="2"/>
  <c r="BG2225" i="2"/>
  <c r="L2227" i="2"/>
  <c r="T2227" i="2" s="1"/>
  <c r="N2227" i="2"/>
  <c r="P2227" i="2"/>
  <c r="X2227" i="2" s="1"/>
  <c r="Q2227" i="2"/>
  <c r="Y2227" i="2" s="1"/>
  <c r="AI2227" i="2" s="1"/>
  <c r="O2227" i="2"/>
  <c r="W2227" i="2" s="1"/>
  <c r="R2227" i="2"/>
  <c r="Z2227" i="2" s="1"/>
  <c r="AJ2227" i="2" s="1"/>
  <c r="M2227" i="2"/>
  <c r="U2227" i="2" s="1"/>
  <c r="AE2227" i="2" s="1"/>
  <c r="AD2226" i="2"/>
  <c r="W2226" i="2"/>
  <c r="AG2226" i="2" s="1"/>
  <c r="AH2226" i="2"/>
  <c r="V2226" i="2"/>
  <c r="AF2226" i="2" s="1"/>
  <c r="U2226" i="2"/>
  <c r="AE2226" i="2" s="1"/>
  <c r="K2228" i="2"/>
  <c r="BD2225" i="2" l="1"/>
  <c r="AV2225" i="2"/>
  <c r="BH2225" i="2" s="1"/>
  <c r="AB2226" i="2"/>
  <c r="AS2226" i="2"/>
  <c r="AR2226" i="2"/>
  <c r="BB2225" i="2"/>
  <c r="BC2225" i="2"/>
  <c r="S2228" i="2"/>
  <c r="AA2228" i="2"/>
  <c r="AK2228" i="2" s="1"/>
  <c r="AT2226" i="2"/>
  <c r="AM2227" i="2"/>
  <c r="AN2226" i="2"/>
  <c r="AQ2226" i="2"/>
  <c r="AO2226" i="2"/>
  <c r="AP2226" i="2"/>
  <c r="BG2226" i="2"/>
  <c r="BA2225" i="2"/>
  <c r="AZ2225" i="2"/>
  <c r="AX2225" i="2"/>
  <c r="AY2225" i="2"/>
  <c r="L2228" i="2"/>
  <c r="T2228" i="2" s="1"/>
  <c r="N2228" i="2"/>
  <c r="V2228" i="2" s="1"/>
  <c r="P2228" i="2"/>
  <c r="Q2228" i="2"/>
  <c r="Y2228" i="2" s="1"/>
  <c r="AI2228" i="2" s="1"/>
  <c r="R2228" i="2"/>
  <c r="Z2228" i="2" s="1"/>
  <c r="AJ2228" i="2" s="1"/>
  <c r="O2228" i="2"/>
  <c r="M2228" i="2"/>
  <c r="U2228" i="2" s="1"/>
  <c r="AE2228" i="2" s="1"/>
  <c r="AD2227" i="2"/>
  <c r="AG2227" i="2"/>
  <c r="AH2227" i="2"/>
  <c r="V2227" i="2"/>
  <c r="AF2227" i="2" s="1"/>
  <c r="K2229" i="2"/>
  <c r="AV2226" i="2" l="1"/>
  <c r="BH2226" i="2" s="1"/>
  <c r="AB2227" i="2"/>
  <c r="AS2227" i="2"/>
  <c r="AR2227" i="2"/>
  <c r="BD2226" i="2"/>
  <c r="BB2226" i="2"/>
  <c r="BC2226" i="2"/>
  <c r="S2229" i="2"/>
  <c r="AA2229" i="2"/>
  <c r="AK2229" i="2" s="1"/>
  <c r="AZ2226" i="2"/>
  <c r="BA2226" i="2"/>
  <c r="AY2226" i="2"/>
  <c r="AX2226" i="2"/>
  <c r="AT2227" i="2"/>
  <c r="AO2227" i="2"/>
  <c r="AP2227" i="2"/>
  <c r="AM2228" i="2"/>
  <c r="AN2227" i="2"/>
  <c r="AQ2227" i="2"/>
  <c r="BG2227" i="2"/>
  <c r="L2229" i="2"/>
  <c r="T2229" i="2" s="1"/>
  <c r="N2229" i="2"/>
  <c r="P2229" i="2"/>
  <c r="X2229" i="2" s="1"/>
  <c r="Q2229" i="2"/>
  <c r="Y2229" i="2" s="1"/>
  <c r="AI2229" i="2" s="1"/>
  <c r="O2229" i="2"/>
  <c r="R2229" i="2"/>
  <c r="Z2229" i="2" s="1"/>
  <c r="AJ2229" i="2" s="1"/>
  <c r="M2229" i="2"/>
  <c r="U2229" i="2" s="1"/>
  <c r="AE2229" i="2" s="1"/>
  <c r="AD2228" i="2"/>
  <c r="AF2228" i="2"/>
  <c r="X2228" i="2"/>
  <c r="AH2228" i="2" s="1"/>
  <c r="W2228" i="2"/>
  <c r="AG2228" i="2" s="1"/>
  <c r="K2230" i="2"/>
  <c r="AV2227" i="2" l="1"/>
  <c r="BH2227" i="2" s="1"/>
  <c r="AB2228" i="2"/>
  <c r="AS2228" i="2"/>
  <c r="AR2228" i="2"/>
  <c r="BD2227" i="2"/>
  <c r="BB2227" i="2"/>
  <c r="BC2227" i="2"/>
  <c r="S2230" i="2"/>
  <c r="AA2230" i="2"/>
  <c r="AK2230" i="2" s="1"/>
  <c r="AZ2227" i="2"/>
  <c r="AX2227" i="2"/>
  <c r="AT2228" i="2"/>
  <c r="AM2229" i="2"/>
  <c r="AN2228" i="2"/>
  <c r="AQ2228" i="2"/>
  <c r="AO2228" i="2"/>
  <c r="AP2228" i="2"/>
  <c r="BG2228" i="2"/>
  <c r="BA2227" i="2"/>
  <c r="AY2227" i="2"/>
  <c r="L2230" i="2"/>
  <c r="T2230" i="2" s="1"/>
  <c r="N2230" i="2"/>
  <c r="V2230" i="2" s="1"/>
  <c r="P2230" i="2"/>
  <c r="Q2230" i="2"/>
  <c r="Y2230" i="2" s="1"/>
  <c r="AI2230" i="2" s="1"/>
  <c r="O2230" i="2"/>
  <c r="R2230" i="2"/>
  <c r="Z2230" i="2" s="1"/>
  <c r="AJ2230" i="2" s="1"/>
  <c r="M2230" i="2"/>
  <c r="U2230" i="2" s="1"/>
  <c r="AD2229" i="2"/>
  <c r="W2229" i="2"/>
  <c r="AG2229" i="2" s="1"/>
  <c r="AH2229" i="2"/>
  <c r="V2229" i="2"/>
  <c r="AF2229" i="2" s="1"/>
  <c r="K2231" i="2"/>
  <c r="BD2228" i="2" l="1"/>
  <c r="AV2228" i="2"/>
  <c r="BH2228" i="2" s="1"/>
  <c r="AB2229" i="2"/>
  <c r="BB2228" i="2"/>
  <c r="AS2229" i="2"/>
  <c r="AR2229" i="2"/>
  <c r="BC2228" i="2"/>
  <c r="S2231" i="2"/>
  <c r="AA2231" i="2"/>
  <c r="AK2231" i="2" s="1"/>
  <c r="AZ2228" i="2"/>
  <c r="AY2228" i="2"/>
  <c r="AT2229" i="2"/>
  <c r="BD2229" i="2" s="1"/>
  <c r="AO2229" i="2"/>
  <c r="AP2229" i="2"/>
  <c r="AM2230" i="2"/>
  <c r="AN2229" i="2"/>
  <c r="AQ2229" i="2"/>
  <c r="BG2229" i="2"/>
  <c r="BA2228" i="2"/>
  <c r="AX2228" i="2"/>
  <c r="L2231" i="2"/>
  <c r="T2231" i="2" s="1"/>
  <c r="N2231" i="2"/>
  <c r="P2231" i="2"/>
  <c r="Q2231" i="2"/>
  <c r="Y2231" i="2" s="1"/>
  <c r="AI2231" i="2" s="1"/>
  <c r="O2231" i="2"/>
  <c r="R2231" i="2"/>
  <c r="Z2231" i="2" s="1"/>
  <c r="AJ2231" i="2" s="1"/>
  <c r="M2231" i="2"/>
  <c r="AE2230" i="2"/>
  <c r="AD2230" i="2"/>
  <c r="AF2230" i="2"/>
  <c r="X2230" i="2"/>
  <c r="AH2230" i="2" s="1"/>
  <c r="W2230" i="2"/>
  <c r="AG2230" i="2" s="1"/>
  <c r="K2232" i="2"/>
  <c r="BC2229" i="2" l="1"/>
  <c r="BB2229" i="2"/>
  <c r="AV2229" i="2"/>
  <c r="BH2229" i="2" s="1"/>
  <c r="AB2230" i="2"/>
  <c r="AS2230" i="2"/>
  <c r="AR2230" i="2"/>
  <c r="S2232" i="2"/>
  <c r="AA2232" i="2"/>
  <c r="AK2232" i="2" s="1"/>
  <c r="AZ2229" i="2"/>
  <c r="BA2229" i="2"/>
  <c r="AY2229" i="2"/>
  <c r="AX2229" i="2"/>
  <c r="AT2230" i="2"/>
  <c r="AM2231" i="2"/>
  <c r="AN2230" i="2"/>
  <c r="AP2230" i="2"/>
  <c r="AQ2230" i="2"/>
  <c r="AO2230" i="2"/>
  <c r="BG2230" i="2"/>
  <c r="L2232" i="2"/>
  <c r="T2232" i="2" s="1"/>
  <c r="N2232" i="2"/>
  <c r="P2232" i="2"/>
  <c r="Q2232" i="2"/>
  <c r="Y2232" i="2" s="1"/>
  <c r="AI2232" i="2" s="1"/>
  <c r="R2232" i="2"/>
  <c r="Z2232" i="2" s="1"/>
  <c r="AJ2232" i="2" s="1"/>
  <c r="O2232" i="2"/>
  <c r="W2232" i="2" s="1"/>
  <c r="M2232" i="2"/>
  <c r="U2232" i="2" s="1"/>
  <c r="AE2232" i="2" s="1"/>
  <c r="X2231" i="2"/>
  <c r="AH2231" i="2" s="1"/>
  <c r="W2231" i="2"/>
  <c r="AG2231" i="2" s="1"/>
  <c r="V2231" i="2"/>
  <c r="U2231" i="2"/>
  <c r="AE2231" i="2" s="1"/>
  <c r="AD2231" i="2"/>
  <c r="K2233" i="2"/>
  <c r="AV2230" i="2" l="1"/>
  <c r="BH2230" i="2" s="1"/>
  <c r="AB2231" i="2"/>
  <c r="AS2231" i="2"/>
  <c r="AR2231" i="2"/>
  <c r="BB2230" i="2"/>
  <c r="BD2230" i="2"/>
  <c r="BC2230" i="2"/>
  <c r="AY2230" i="2"/>
  <c r="S2233" i="2"/>
  <c r="AA2233" i="2"/>
  <c r="AK2233" i="2" s="1"/>
  <c r="AZ2230" i="2"/>
  <c r="AX2230" i="2"/>
  <c r="AT2231" i="2"/>
  <c r="AO2231" i="2"/>
  <c r="AP2231" i="2"/>
  <c r="AM2232" i="2"/>
  <c r="AN2231" i="2"/>
  <c r="AQ2231" i="2"/>
  <c r="BG2231" i="2"/>
  <c r="BA2230" i="2"/>
  <c r="L2233" i="2"/>
  <c r="N2233" i="2"/>
  <c r="P2233" i="2"/>
  <c r="X2233" i="2" s="1"/>
  <c r="AH2233" i="2" s="1"/>
  <c r="Q2233" i="2"/>
  <c r="Y2233" i="2" s="1"/>
  <c r="AI2233" i="2" s="1"/>
  <c r="O2233" i="2"/>
  <c r="R2233" i="2"/>
  <c r="Z2233" i="2" s="1"/>
  <c r="AJ2233" i="2" s="1"/>
  <c r="M2233" i="2"/>
  <c r="AF2231" i="2"/>
  <c r="X2232" i="2"/>
  <c r="AG2232" i="2"/>
  <c r="V2232" i="2"/>
  <c r="AF2232" i="2" s="1"/>
  <c r="AD2232" i="2"/>
  <c r="K2234" i="2"/>
  <c r="AB2232" i="2" l="1"/>
  <c r="AV2231" i="2"/>
  <c r="BH2231" i="2" s="1"/>
  <c r="AR2232" i="2"/>
  <c r="AS2232" i="2"/>
  <c r="BB2231" i="2"/>
  <c r="BD2231" i="2"/>
  <c r="BC2231" i="2"/>
  <c r="S2234" i="2"/>
  <c r="AA2234" i="2"/>
  <c r="AK2234" i="2" s="1"/>
  <c r="AT2232" i="2"/>
  <c r="AN2232" i="2"/>
  <c r="AQ2232" i="2"/>
  <c r="AM2233" i="2"/>
  <c r="AO2232" i="2"/>
  <c r="AP2232" i="2"/>
  <c r="BG2232" i="2"/>
  <c r="AZ2231" i="2"/>
  <c r="BA2231" i="2"/>
  <c r="AY2231" i="2"/>
  <c r="AX2231" i="2"/>
  <c r="L2234" i="2"/>
  <c r="T2234" i="2" s="1"/>
  <c r="N2234" i="2"/>
  <c r="V2234" i="2" s="1"/>
  <c r="AF2234" i="2" s="1"/>
  <c r="P2234" i="2"/>
  <c r="Q2234" i="2"/>
  <c r="Y2234" i="2" s="1"/>
  <c r="AI2234" i="2" s="1"/>
  <c r="O2234" i="2"/>
  <c r="W2234" i="2" s="1"/>
  <c r="R2234" i="2"/>
  <c r="Z2234" i="2" s="1"/>
  <c r="AJ2234" i="2" s="1"/>
  <c r="M2234" i="2"/>
  <c r="AH2232" i="2"/>
  <c r="W2233" i="2"/>
  <c r="AG2233" i="2" s="1"/>
  <c r="V2233" i="2"/>
  <c r="AF2233" i="2" s="1"/>
  <c r="T2233" i="2"/>
  <c r="U2233" i="2"/>
  <c r="K2235" i="2"/>
  <c r="AV2232" i="2" l="1"/>
  <c r="BH2232" i="2" s="1"/>
  <c r="AB2233" i="2"/>
  <c r="AS2233" i="2"/>
  <c r="AR2233" i="2"/>
  <c r="BD2232" i="2"/>
  <c r="BC2232" i="2"/>
  <c r="BB2232" i="2"/>
  <c r="S2235" i="2"/>
  <c r="AA2235" i="2"/>
  <c r="AK2235" i="2"/>
  <c r="BA2232" i="2"/>
  <c r="AT2233" i="2"/>
  <c r="AQ2233" i="2"/>
  <c r="AN2233" i="2"/>
  <c r="AO2233" i="2"/>
  <c r="AP2233" i="2"/>
  <c r="AM2234" i="2"/>
  <c r="BG2233" i="2"/>
  <c r="AZ2232" i="2"/>
  <c r="AX2232" i="2"/>
  <c r="AY2232" i="2"/>
  <c r="L2235" i="2"/>
  <c r="T2235" i="2" s="1"/>
  <c r="N2235" i="2"/>
  <c r="P2235" i="2"/>
  <c r="X2235" i="2" s="1"/>
  <c r="Q2235" i="2"/>
  <c r="Y2235" i="2" s="1"/>
  <c r="AI2235" i="2" s="1"/>
  <c r="O2235" i="2"/>
  <c r="W2235" i="2" s="1"/>
  <c r="R2235" i="2"/>
  <c r="Z2235" i="2" s="1"/>
  <c r="AJ2235" i="2" s="1"/>
  <c r="M2235" i="2"/>
  <c r="AD2233" i="2"/>
  <c r="AE2233" i="2"/>
  <c r="X2234" i="2"/>
  <c r="AH2234" i="2" s="1"/>
  <c r="AG2234" i="2"/>
  <c r="U2234" i="2"/>
  <c r="AE2234" i="2" s="1"/>
  <c r="AD2234" i="2"/>
  <c r="K2236" i="2"/>
  <c r="BD2233" i="2" l="1"/>
  <c r="AV2233" i="2"/>
  <c r="BH2233" i="2" s="1"/>
  <c r="AB2234" i="2"/>
  <c r="AR2234" i="2"/>
  <c r="AS2234" i="2"/>
  <c r="BB2233" i="2"/>
  <c r="BC2233" i="2"/>
  <c r="S2236" i="2"/>
  <c r="AA2236" i="2"/>
  <c r="AK2236" i="2" s="1"/>
  <c r="AY2233" i="2"/>
  <c r="AX2233" i="2"/>
  <c r="AT2234" i="2"/>
  <c r="BD2234" i="2" s="1"/>
  <c r="AO2234" i="2"/>
  <c r="AP2234" i="2"/>
  <c r="AM2235" i="2"/>
  <c r="AN2234" i="2"/>
  <c r="AQ2234" i="2"/>
  <c r="BG2234" i="2"/>
  <c r="BA2233" i="2"/>
  <c r="AZ2233" i="2"/>
  <c r="L2236" i="2"/>
  <c r="T2236" i="2" s="1"/>
  <c r="N2236" i="2"/>
  <c r="P2236" i="2"/>
  <c r="Q2236" i="2"/>
  <c r="Y2236" i="2" s="1"/>
  <c r="AI2236" i="2" s="1"/>
  <c r="R2236" i="2"/>
  <c r="Z2236" i="2" s="1"/>
  <c r="AJ2236" i="2" s="1"/>
  <c r="O2236" i="2"/>
  <c r="M2236" i="2"/>
  <c r="U2236" i="2" s="1"/>
  <c r="AE2236" i="2" s="1"/>
  <c r="AG2235" i="2"/>
  <c r="AH2235" i="2"/>
  <c r="V2235" i="2"/>
  <c r="AF2235" i="2" s="1"/>
  <c r="U2235" i="2"/>
  <c r="AE2235" i="2" s="1"/>
  <c r="AD2235" i="2"/>
  <c r="K2237" i="2"/>
  <c r="AV2234" i="2" l="1"/>
  <c r="BH2234" i="2" s="1"/>
  <c r="AB2235" i="2"/>
  <c r="AS2235" i="2"/>
  <c r="AR2235" i="2"/>
  <c r="BC2234" i="2"/>
  <c r="BB2234" i="2"/>
  <c r="S2237" i="2"/>
  <c r="AA2237" i="2"/>
  <c r="AK2237" i="2" s="1"/>
  <c r="AZ2234" i="2"/>
  <c r="AT2235" i="2"/>
  <c r="AQ2235" i="2"/>
  <c r="AM2236" i="2"/>
  <c r="AO2235" i="2"/>
  <c r="AP2235" i="2"/>
  <c r="AN2235" i="2"/>
  <c r="BG2235" i="2"/>
  <c r="BA2234" i="2"/>
  <c r="AY2234" i="2"/>
  <c r="AX2234" i="2"/>
  <c r="L2237" i="2"/>
  <c r="T2237" i="2" s="1"/>
  <c r="N2237" i="2"/>
  <c r="P2237" i="2"/>
  <c r="Q2237" i="2"/>
  <c r="Y2237" i="2" s="1"/>
  <c r="AI2237" i="2" s="1"/>
  <c r="O2237" i="2"/>
  <c r="R2237" i="2"/>
  <c r="Z2237" i="2" s="1"/>
  <c r="AJ2237" i="2" s="1"/>
  <c r="M2237" i="2"/>
  <c r="AD2236" i="2"/>
  <c r="V2236" i="2"/>
  <c r="AF2236" i="2" s="1"/>
  <c r="X2236" i="2"/>
  <c r="AH2236" i="2" s="1"/>
  <c r="W2236" i="2"/>
  <c r="AG2236" i="2" s="1"/>
  <c r="K2238" i="2"/>
  <c r="AV2235" i="2" l="1"/>
  <c r="BH2235" i="2" s="1"/>
  <c r="AB2236" i="2"/>
  <c r="AS2236" i="2"/>
  <c r="AR2236" i="2"/>
  <c r="BD2235" i="2"/>
  <c r="BB2235" i="2"/>
  <c r="BC2235" i="2"/>
  <c r="S2238" i="2"/>
  <c r="AA2238" i="2" s="1"/>
  <c r="AK2238" i="2" s="1"/>
  <c r="BA2235" i="2"/>
  <c r="AT2236" i="2"/>
  <c r="AN2236" i="2"/>
  <c r="AQ2236" i="2"/>
  <c r="AO2236" i="2"/>
  <c r="AP2236" i="2"/>
  <c r="AM2237" i="2"/>
  <c r="BG2236" i="2"/>
  <c r="AX2235" i="2"/>
  <c r="AZ2235" i="2"/>
  <c r="AY2235" i="2"/>
  <c r="L2238" i="2"/>
  <c r="N2238" i="2"/>
  <c r="P2238" i="2"/>
  <c r="X2238" i="2" s="1"/>
  <c r="AH2238" i="2" s="1"/>
  <c r="Q2238" i="2"/>
  <c r="Y2238" i="2" s="1"/>
  <c r="AI2238" i="2" s="1"/>
  <c r="O2238" i="2"/>
  <c r="R2238" i="2"/>
  <c r="Z2238" i="2" s="1"/>
  <c r="AJ2238" i="2" s="1"/>
  <c r="M2238" i="2"/>
  <c r="X2237" i="2"/>
  <c r="AH2237" i="2" s="1"/>
  <c r="W2237" i="2"/>
  <c r="AG2237" i="2" s="1"/>
  <c r="V2237" i="2"/>
  <c r="AF2237" i="2" s="1"/>
  <c r="U2237" i="2"/>
  <c r="AE2237" i="2" s="1"/>
  <c r="K2239" i="2"/>
  <c r="AD2237" i="2"/>
  <c r="BD2236" i="2" l="1"/>
  <c r="AV2236" i="2"/>
  <c r="BH2236" i="2" s="1"/>
  <c r="AB2237" i="2"/>
  <c r="AS2237" i="2"/>
  <c r="AR2237" i="2"/>
  <c r="BB2236" i="2"/>
  <c r="BC2236" i="2"/>
  <c r="S2239" i="2"/>
  <c r="AA2239" i="2"/>
  <c r="AK2239" i="2" s="1"/>
  <c r="BA2236" i="2"/>
  <c r="AT2237" i="2"/>
  <c r="AN2237" i="2"/>
  <c r="AQ2237" i="2"/>
  <c r="AM2238" i="2"/>
  <c r="AO2237" i="2"/>
  <c r="AP2237" i="2"/>
  <c r="BG2237" i="2"/>
  <c r="AX2236" i="2"/>
  <c r="AZ2236" i="2"/>
  <c r="AY2236" i="2"/>
  <c r="L2239" i="2"/>
  <c r="T2239" i="2" s="1"/>
  <c r="N2239" i="2"/>
  <c r="P2239" i="2"/>
  <c r="Q2239" i="2"/>
  <c r="Y2239" i="2" s="1"/>
  <c r="AI2239" i="2" s="1"/>
  <c r="O2239" i="2"/>
  <c r="R2239" i="2"/>
  <c r="Z2239" i="2" s="1"/>
  <c r="AJ2239" i="2" s="1"/>
  <c r="M2239" i="2"/>
  <c r="U2239" i="2" s="1"/>
  <c r="AE2239" i="2" s="1"/>
  <c r="V2238" i="2"/>
  <c r="AF2238" i="2" s="1"/>
  <c r="T2238" i="2"/>
  <c r="U2238" i="2"/>
  <c r="AE2238" i="2" s="1"/>
  <c r="W2238" i="2"/>
  <c r="AG2238" i="2" s="1"/>
  <c r="K2240" i="2"/>
  <c r="AB2238" i="2" l="1"/>
  <c r="AV2237" i="2"/>
  <c r="BH2237" i="2" s="1"/>
  <c r="AS2238" i="2"/>
  <c r="AR2238" i="2"/>
  <c r="BD2237" i="2"/>
  <c r="BB2237" i="2"/>
  <c r="BC2237" i="2"/>
  <c r="S2240" i="2"/>
  <c r="AA2240" i="2"/>
  <c r="AK2240" i="2" s="1"/>
  <c r="BA2237" i="2"/>
  <c r="AZ2237" i="2"/>
  <c r="AY2237" i="2"/>
  <c r="AX2237" i="2"/>
  <c r="AT2238" i="2"/>
  <c r="AN2238" i="2"/>
  <c r="AP2238" i="2"/>
  <c r="AM2239" i="2"/>
  <c r="AQ2238" i="2"/>
  <c r="AO2238" i="2"/>
  <c r="BG2238" i="2"/>
  <c r="L2240" i="2"/>
  <c r="T2240" i="2" s="1"/>
  <c r="N2240" i="2"/>
  <c r="P2240" i="2"/>
  <c r="X2240" i="2" s="1"/>
  <c r="Q2240" i="2"/>
  <c r="Y2240" i="2" s="1"/>
  <c r="AI2240" i="2" s="1"/>
  <c r="R2240" i="2"/>
  <c r="Z2240" i="2" s="1"/>
  <c r="AJ2240" i="2" s="1"/>
  <c r="O2240" i="2"/>
  <c r="W2240" i="2" s="1"/>
  <c r="M2240" i="2"/>
  <c r="AD2239" i="2"/>
  <c r="AD2238" i="2"/>
  <c r="V2239" i="2"/>
  <c r="AF2239" i="2" s="1"/>
  <c r="X2239" i="2"/>
  <c r="AH2239" i="2" s="1"/>
  <c r="W2239" i="2"/>
  <c r="AG2239" i="2" s="1"/>
  <c r="K2241" i="2"/>
  <c r="AV2238" i="2" l="1"/>
  <c r="BH2238" i="2" s="1"/>
  <c r="AB2239" i="2"/>
  <c r="AS2239" i="2"/>
  <c r="AR2239" i="2"/>
  <c r="BD2238" i="2"/>
  <c r="BB2238" i="2"/>
  <c r="BC2238" i="2"/>
  <c r="S2241" i="2"/>
  <c r="AA2241" i="2" s="1"/>
  <c r="AK2241" i="2" s="1"/>
  <c r="AZ2238" i="2"/>
  <c r="AT2239" i="2"/>
  <c r="AN2239" i="2"/>
  <c r="AM2240" i="2"/>
  <c r="AQ2239" i="2"/>
  <c r="AO2239" i="2"/>
  <c r="AP2239" i="2"/>
  <c r="BG2239" i="2"/>
  <c r="AY2238" i="2"/>
  <c r="AX2238" i="2"/>
  <c r="BA2238" i="2"/>
  <c r="L2241" i="2"/>
  <c r="N2241" i="2"/>
  <c r="V2241" i="2" s="1"/>
  <c r="AF2241" i="2" s="1"/>
  <c r="P2241" i="2"/>
  <c r="X2241" i="2" s="1"/>
  <c r="Q2241" i="2"/>
  <c r="Y2241" i="2" s="1"/>
  <c r="AI2241" i="2" s="1"/>
  <c r="O2241" i="2"/>
  <c r="W2241" i="2" s="1"/>
  <c r="R2241" i="2"/>
  <c r="Z2241" i="2" s="1"/>
  <c r="AJ2241" i="2" s="1"/>
  <c r="M2241" i="2"/>
  <c r="AG2240" i="2"/>
  <c r="AH2240" i="2"/>
  <c r="V2240" i="2"/>
  <c r="AF2240" i="2" s="1"/>
  <c r="U2240" i="2"/>
  <c r="AE2240" i="2" s="1"/>
  <c r="AD2240" i="2"/>
  <c r="K2242" i="2"/>
  <c r="AV2239" i="2" l="1"/>
  <c r="BH2239" i="2" s="1"/>
  <c r="AB2240" i="2"/>
  <c r="AR2240" i="2"/>
  <c r="AS2240" i="2"/>
  <c r="BD2239" i="2"/>
  <c r="BB2239" i="2"/>
  <c r="BC2239" i="2"/>
  <c r="S2242" i="2"/>
  <c r="AA2242" i="2" s="1"/>
  <c r="AK2242" i="2" s="1"/>
  <c r="BA2239" i="2"/>
  <c r="AT2240" i="2"/>
  <c r="AN2240" i="2"/>
  <c r="AQ2240" i="2"/>
  <c r="AO2240" i="2"/>
  <c r="AP2240" i="2"/>
  <c r="AM2241" i="2"/>
  <c r="BG2240" i="2"/>
  <c r="AZ2239" i="2"/>
  <c r="AX2239" i="2"/>
  <c r="AY2239" i="2"/>
  <c r="L2242" i="2"/>
  <c r="T2242" i="2" s="1"/>
  <c r="N2242" i="2"/>
  <c r="P2242" i="2"/>
  <c r="Q2242" i="2"/>
  <c r="Y2242" i="2" s="1"/>
  <c r="AI2242" i="2" s="1"/>
  <c r="O2242" i="2"/>
  <c r="R2242" i="2"/>
  <c r="Z2242" i="2" s="1"/>
  <c r="AJ2242" i="2" s="1"/>
  <c r="M2242" i="2"/>
  <c r="U2242" i="2" s="1"/>
  <c r="AE2242" i="2" s="1"/>
  <c r="AG2241" i="2"/>
  <c r="AH2241" i="2"/>
  <c r="T2241" i="2"/>
  <c r="U2241" i="2"/>
  <c r="AE2241" i="2" s="1"/>
  <c r="K2243" i="2"/>
  <c r="BD2240" i="2" l="1"/>
  <c r="AB2241" i="2"/>
  <c r="AV2240" i="2"/>
  <c r="AS2241" i="2"/>
  <c r="AR2241" i="2"/>
  <c r="BC2240" i="2"/>
  <c r="BB2240" i="2"/>
  <c r="S2243" i="2"/>
  <c r="AA2243" i="2"/>
  <c r="AK2243" i="2" s="1"/>
  <c r="BA2240" i="2"/>
  <c r="AT2241" i="2"/>
  <c r="AN2241" i="2"/>
  <c r="AQ2241" i="2"/>
  <c r="AO2241" i="2"/>
  <c r="AP2241" i="2"/>
  <c r="AM2242" i="2"/>
  <c r="BG2241" i="2"/>
  <c r="AX2240" i="2"/>
  <c r="BH2240" i="2"/>
  <c r="AZ2240" i="2"/>
  <c r="AY2240" i="2"/>
  <c r="L2243" i="2"/>
  <c r="T2243" i="2" s="1"/>
  <c r="N2243" i="2"/>
  <c r="P2243" i="2"/>
  <c r="X2243" i="2" s="1"/>
  <c r="AH2243" i="2" s="1"/>
  <c r="Q2243" i="2"/>
  <c r="Y2243" i="2" s="1"/>
  <c r="AI2243" i="2" s="1"/>
  <c r="O2243" i="2"/>
  <c r="W2243" i="2" s="1"/>
  <c r="R2243" i="2"/>
  <c r="Z2243" i="2" s="1"/>
  <c r="AJ2243" i="2" s="1"/>
  <c r="M2243" i="2"/>
  <c r="AD2242" i="2"/>
  <c r="X2242" i="2"/>
  <c r="AH2242" i="2" s="1"/>
  <c r="W2242" i="2"/>
  <c r="AG2242" i="2" s="1"/>
  <c r="AD2241" i="2"/>
  <c r="V2242" i="2"/>
  <c r="AF2242" i="2" s="1"/>
  <c r="K2244" i="2"/>
  <c r="BD2241" i="2" l="1"/>
  <c r="AV2241" i="2"/>
  <c r="BH2241" i="2" s="1"/>
  <c r="AB2242" i="2"/>
  <c r="AS2242" i="2"/>
  <c r="AR2242" i="2"/>
  <c r="BB2241" i="2"/>
  <c r="BC2241" i="2"/>
  <c r="S2244" i="2"/>
  <c r="AA2244" i="2"/>
  <c r="AK2244" i="2" s="1"/>
  <c r="BA2241" i="2"/>
  <c r="AT2242" i="2"/>
  <c r="AO2242" i="2"/>
  <c r="AP2242" i="2"/>
  <c r="AM2243" i="2"/>
  <c r="AN2242" i="2"/>
  <c r="AQ2242" i="2"/>
  <c r="BG2242" i="2"/>
  <c r="AX2241" i="2"/>
  <c r="AZ2241" i="2"/>
  <c r="AY2241" i="2"/>
  <c r="L2244" i="2"/>
  <c r="T2244" i="2" s="1"/>
  <c r="N2244" i="2"/>
  <c r="P2244" i="2"/>
  <c r="Q2244" i="2"/>
  <c r="Y2244" i="2" s="1"/>
  <c r="AI2244" i="2" s="1"/>
  <c r="R2244" i="2"/>
  <c r="Z2244" i="2" s="1"/>
  <c r="AJ2244" i="2" s="1"/>
  <c r="O2244" i="2"/>
  <c r="M2244" i="2"/>
  <c r="U2244" i="2" s="1"/>
  <c r="AE2244" i="2" s="1"/>
  <c r="AG2243" i="2"/>
  <c r="V2243" i="2"/>
  <c r="AF2243" i="2" s="1"/>
  <c r="U2243" i="2"/>
  <c r="AE2243" i="2" s="1"/>
  <c r="AD2243" i="2"/>
  <c r="K2245" i="2"/>
  <c r="AV2242" i="2" l="1"/>
  <c r="BH2242" i="2" s="1"/>
  <c r="AB2243" i="2"/>
  <c r="AS2243" i="2"/>
  <c r="AR2243" i="2"/>
  <c r="BD2242" i="2"/>
  <c r="BB2242" i="2"/>
  <c r="BC2242" i="2"/>
  <c r="S2245" i="2"/>
  <c r="AA2245" i="2"/>
  <c r="AK2245" i="2"/>
  <c r="AZ2242" i="2"/>
  <c r="BA2242" i="2"/>
  <c r="AY2242" i="2"/>
  <c r="AX2242" i="2"/>
  <c r="AT2243" i="2"/>
  <c r="AN2243" i="2"/>
  <c r="AM2244" i="2"/>
  <c r="AQ2243" i="2"/>
  <c r="AO2243" i="2"/>
  <c r="AP2243" i="2"/>
  <c r="BG2243" i="2"/>
  <c r="L2245" i="2"/>
  <c r="T2245" i="2" s="1"/>
  <c r="N2245" i="2"/>
  <c r="P2245" i="2"/>
  <c r="X2245" i="2" s="1"/>
  <c r="AH2245" i="2" s="1"/>
  <c r="Q2245" i="2"/>
  <c r="Y2245" i="2" s="1"/>
  <c r="AI2245" i="2" s="1"/>
  <c r="O2245" i="2"/>
  <c r="R2245" i="2"/>
  <c r="Z2245" i="2" s="1"/>
  <c r="AJ2245" i="2" s="1"/>
  <c r="M2245" i="2"/>
  <c r="U2245" i="2" s="1"/>
  <c r="AD2244" i="2"/>
  <c r="X2244" i="2"/>
  <c r="AH2244" i="2" s="1"/>
  <c r="W2244" i="2"/>
  <c r="AG2244" i="2" s="1"/>
  <c r="V2244" i="2"/>
  <c r="AF2244" i="2" s="1"/>
  <c r="K2246" i="2"/>
  <c r="AV2243" i="2" l="1"/>
  <c r="BH2243" i="2" s="1"/>
  <c r="AB2244" i="2"/>
  <c r="AS2244" i="2"/>
  <c r="AR2244" i="2"/>
  <c r="BD2243" i="2"/>
  <c r="BB2243" i="2"/>
  <c r="BC2243" i="2"/>
  <c r="S2246" i="2"/>
  <c r="AA2246" i="2"/>
  <c r="AK2246" i="2" s="1"/>
  <c r="BA2243" i="2"/>
  <c r="AT2244" i="2"/>
  <c r="BD2244" i="2" s="1"/>
  <c r="AN2244" i="2"/>
  <c r="AP2244" i="2"/>
  <c r="AM2245" i="2"/>
  <c r="AQ2244" i="2"/>
  <c r="AO2244" i="2"/>
  <c r="BG2244" i="2"/>
  <c r="AZ2243" i="2"/>
  <c r="AX2243" i="2"/>
  <c r="AY2243" i="2"/>
  <c r="L2246" i="2"/>
  <c r="T2246" i="2" s="1"/>
  <c r="N2246" i="2"/>
  <c r="V2246" i="2" s="1"/>
  <c r="P2246" i="2"/>
  <c r="X2246" i="2" s="1"/>
  <c r="AH2246" i="2" s="1"/>
  <c r="Q2246" i="2"/>
  <c r="Y2246" i="2" s="1"/>
  <c r="AI2246" i="2" s="1"/>
  <c r="O2246" i="2"/>
  <c r="R2246" i="2"/>
  <c r="Z2246" i="2" s="1"/>
  <c r="AJ2246" i="2" s="1"/>
  <c r="M2246" i="2"/>
  <c r="U2246" i="2" s="1"/>
  <c r="AE2246" i="2" s="1"/>
  <c r="V2245" i="2"/>
  <c r="AF2245" i="2" s="1"/>
  <c r="AE2245" i="2"/>
  <c r="W2245" i="2"/>
  <c r="AG2245" i="2" s="1"/>
  <c r="K2247" i="2"/>
  <c r="AD2245" i="2"/>
  <c r="AV2244" i="2" l="1"/>
  <c r="BH2244" i="2" s="1"/>
  <c r="AB2245" i="2"/>
  <c r="BB2244" i="2"/>
  <c r="AS2245" i="2"/>
  <c r="AR2245" i="2"/>
  <c r="BC2244" i="2"/>
  <c r="S2247" i="2"/>
  <c r="AA2247" i="2"/>
  <c r="AK2247" i="2" s="1"/>
  <c r="AT2245" i="2"/>
  <c r="AN2245" i="2"/>
  <c r="AQ2245" i="2"/>
  <c r="AM2246" i="2"/>
  <c r="AO2245" i="2"/>
  <c r="AP2245" i="2"/>
  <c r="BG2245" i="2"/>
  <c r="AZ2244" i="2"/>
  <c r="AY2244" i="2"/>
  <c r="AX2244" i="2"/>
  <c r="BA2244" i="2"/>
  <c r="L2247" i="2"/>
  <c r="T2247" i="2" s="1"/>
  <c r="N2247" i="2"/>
  <c r="P2247" i="2"/>
  <c r="Q2247" i="2"/>
  <c r="Y2247" i="2" s="1"/>
  <c r="AI2247" i="2" s="1"/>
  <c r="O2247" i="2"/>
  <c r="R2247" i="2"/>
  <c r="Z2247" i="2" s="1"/>
  <c r="AJ2247" i="2" s="1"/>
  <c r="M2247" i="2"/>
  <c r="AF2246" i="2"/>
  <c r="W2246" i="2"/>
  <c r="AG2246" i="2" s="1"/>
  <c r="AD2246" i="2"/>
  <c r="K2248" i="2"/>
  <c r="AV2245" i="2" l="1"/>
  <c r="BH2245" i="2" s="1"/>
  <c r="AB2246" i="2"/>
  <c r="BB2245" i="2"/>
  <c r="AS2246" i="2"/>
  <c r="AR2246" i="2"/>
  <c r="BD2245" i="2"/>
  <c r="BC2245" i="2"/>
  <c r="S2248" i="2"/>
  <c r="AA2248" i="2"/>
  <c r="AK2248" i="2" s="1"/>
  <c r="BA2245" i="2"/>
  <c r="AZ2245" i="2"/>
  <c r="AY2245" i="2"/>
  <c r="AX2245" i="2"/>
  <c r="AT2246" i="2"/>
  <c r="AN2246" i="2"/>
  <c r="AQ2246" i="2"/>
  <c r="AO2246" i="2"/>
  <c r="AP2246" i="2"/>
  <c r="AM2247" i="2"/>
  <c r="BG2246" i="2"/>
  <c r="L2248" i="2"/>
  <c r="T2248" i="2" s="1"/>
  <c r="N2248" i="2"/>
  <c r="P2248" i="2"/>
  <c r="Q2248" i="2"/>
  <c r="Y2248" i="2" s="1"/>
  <c r="AI2248" i="2" s="1"/>
  <c r="R2248" i="2"/>
  <c r="Z2248" i="2" s="1"/>
  <c r="AJ2248" i="2" s="1"/>
  <c r="O2248" i="2"/>
  <c r="M2248" i="2"/>
  <c r="U2248" i="2" s="1"/>
  <c r="AE2248" i="2" s="1"/>
  <c r="X2247" i="2"/>
  <c r="AH2247" i="2" s="1"/>
  <c r="W2247" i="2"/>
  <c r="AG2247" i="2" s="1"/>
  <c r="V2247" i="2"/>
  <c r="U2247" i="2"/>
  <c r="AE2247" i="2" s="1"/>
  <c r="AD2247" i="2"/>
  <c r="K2249" i="2"/>
  <c r="BD2246" i="2" l="1"/>
  <c r="AV2246" i="2"/>
  <c r="BH2246" i="2" s="1"/>
  <c r="AB2247" i="2"/>
  <c r="BB2246" i="2"/>
  <c r="BC2246" i="2"/>
  <c r="AR2247" i="2"/>
  <c r="AS2247" i="2"/>
  <c r="S2249" i="2"/>
  <c r="AA2249" i="2"/>
  <c r="AK2249" i="2" s="1"/>
  <c r="BA2246" i="2"/>
  <c r="AY2246" i="2"/>
  <c r="AT2247" i="2"/>
  <c r="AO2247" i="2"/>
  <c r="AP2247" i="2"/>
  <c r="AM2248" i="2"/>
  <c r="AN2247" i="2"/>
  <c r="AQ2247" i="2"/>
  <c r="BG2247" i="2"/>
  <c r="AX2246" i="2"/>
  <c r="AZ2246" i="2"/>
  <c r="L2249" i="2"/>
  <c r="T2249" i="2" s="1"/>
  <c r="N2249" i="2"/>
  <c r="P2249" i="2"/>
  <c r="X2249" i="2" s="1"/>
  <c r="AH2249" i="2" s="1"/>
  <c r="Q2249" i="2"/>
  <c r="Y2249" i="2" s="1"/>
  <c r="AI2249" i="2" s="1"/>
  <c r="O2249" i="2"/>
  <c r="R2249" i="2"/>
  <c r="Z2249" i="2" s="1"/>
  <c r="AJ2249" i="2" s="1"/>
  <c r="M2249" i="2"/>
  <c r="U2249" i="2" s="1"/>
  <c r="AE2249" i="2" s="1"/>
  <c r="AF2247" i="2"/>
  <c r="X2248" i="2"/>
  <c r="AH2248" i="2" s="1"/>
  <c r="W2248" i="2"/>
  <c r="AG2248" i="2" s="1"/>
  <c r="V2248" i="2"/>
  <c r="AF2248" i="2" s="1"/>
  <c r="AD2248" i="2"/>
  <c r="K2250" i="2"/>
  <c r="AV2247" i="2" l="1"/>
  <c r="BH2247" i="2" s="1"/>
  <c r="AB2248" i="2"/>
  <c r="AS2248" i="2"/>
  <c r="AR2248" i="2"/>
  <c r="BC2247" i="2"/>
  <c r="BB2247" i="2"/>
  <c r="BD2247" i="2"/>
  <c r="S2250" i="2"/>
  <c r="AA2250" i="2"/>
  <c r="AK2250" i="2" s="1"/>
  <c r="AZ2247" i="2"/>
  <c r="BA2247" i="2"/>
  <c r="AY2247" i="2"/>
  <c r="AX2247" i="2"/>
  <c r="AT2248" i="2"/>
  <c r="AN2248" i="2"/>
  <c r="AQ2248" i="2"/>
  <c r="AP2248" i="2"/>
  <c r="AM2249" i="2"/>
  <c r="AO2248" i="2"/>
  <c r="BG2248" i="2"/>
  <c r="L2250" i="2"/>
  <c r="T2250" i="2" s="1"/>
  <c r="N2250" i="2"/>
  <c r="P2250" i="2"/>
  <c r="X2250" i="2" s="1"/>
  <c r="AH2250" i="2" s="1"/>
  <c r="Q2250" i="2"/>
  <c r="Y2250" i="2" s="1"/>
  <c r="AI2250" i="2" s="1"/>
  <c r="O2250" i="2"/>
  <c r="R2250" i="2"/>
  <c r="Z2250" i="2" s="1"/>
  <c r="AJ2250" i="2" s="1"/>
  <c r="M2250" i="2"/>
  <c r="W2249" i="2"/>
  <c r="AG2249" i="2" s="1"/>
  <c r="V2249" i="2"/>
  <c r="AF2249" i="2" s="1"/>
  <c r="K2251" i="2"/>
  <c r="AD2249" i="2"/>
  <c r="AV2248" i="2" l="1"/>
  <c r="BH2248" i="2" s="1"/>
  <c r="AB2249" i="2"/>
  <c r="BD2248" i="2"/>
  <c r="BB2248" i="2"/>
  <c r="AS2249" i="2"/>
  <c r="AR2249" i="2"/>
  <c r="BC2248" i="2"/>
  <c r="S2251" i="2"/>
  <c r="AA2251" i="2"/>
  <c r="AK2251" i="2" s="1"/>
  <c r="BA2248" i="2"/>
  <c r="AZ2248" i="2"/>
  <c r="AY2248" i="2"/>
  <c r="AX2248" i="2"/>
  <c r="AT2249" i="2"/>
  <c r="AN2249" i="2"/>
  <c r="AQ2249" i="2"/>
  <c r="AM2250" i="2"/>
  <c r="AO2249" i="2"/>
  <c r="AP2249" i="2"/>
  <c r="BG2249" i="2"/>
  <c r="L2251" i="2"/>
  <c r="T2251" i="2" s="1"/>
  <c r="N2251" i="2"/>
  <c r="V2251" i="2" s="1"/>
  <c r="AF2251" i="2" s="1"/>
  <c r="P2251" i="2"/>
  <c r="Q2251" i="2"/>
  <c r="Y2251" i="2" s="1"/>
  <c r="AI2251" i="2" s="1"/>
  <c r="O2251" i="2"/>
  <c r="R2251" i="2"/>
  <c r="Z2251" i="2" s="1"/>
  <c r="AJ2251" i="2" s="1"/>
  <c r="M2251" i="2"/>
  <c r="W2250" i="2"/>
  <c r="AG2250" i="2" s="1"/>
  <c r="V2250" i="2"/>
  <c r="AF2250" i="2" s="1"/>
  <c r="U2250" i="2"/>
  <c r="AE2250" i="2" s="1"/>
  <c r="K2252" i="2"/>
  <c r="AD2250" i="2"/>
  <c r="AB2250" i="2" l="1"/>
  <c r="AV2249" i="2"/>
  <c r="BH2249" i="2" s="1"/>
  <c r="BB2249" i="2"/>
  <c r="BC2249" i="2"/>
  <c r="BD2249" i="2"/>
  <c r="AS2250" i="2"/>
  <c r="AR2250" i="2"/>
  <c r="S2252" i="2"/>
  <c r="AA2252" i="2"/>
  <c r="AK2252" i="2" s="1"/>
  <c r="BA2249" i="2"/>
  <c r="AZ2249" i="2"/>
  <c r="AY2249" i="2"/>
  <c r="AX2249" i="2"/>
  <c r="AT2250" i="2"/>
  <c r="AO2250" i="2"/>
  <c r="AP2250" i="2"/>
  <c r="AM2251" i="2"/>
  <c r="AN2250" i="2"/>
  <c r="AQ2250" i="2"/>
  <c r="BG2250" i="2"/>
  <c r="L2252" i="2"/>
  <c r="T2252" i="2" s="1"/>
  <c r="N2252" i="2"/>
  <c r="P2252" i="2"/>
  <c r="X2252" i="2" s="1"/>
  <c r="Q2252" i="2"/>
  <c r="Y2252" i="2" s="1"/>
  <c r="AI2252" i="2" s="1"/>
  <c r="R2252" i="2"/>
  <c r="Z2252" i="2" s="1"/>
  <c r="AJ2252" i="2" s="1"/>
  <c r="O2252" i="2"/>
  <c r="W2252" i="2" s="1"/>
  <c r="M2252" i="2"/>
  <c r="U2251" i="2"/>
  <c r="AE2251" i="2" s="1"/>
  <c r="X2251" i="2"/>
  <c r="AH2251" i="2" s="1"/>
  <c r="W2251" i="2"/>
  <c r="AG2251" i="2" s="1"/>
  <c r="K2253" i="2"/>
  <c r="AD2251" i="2"/>
  <c r="AV2250" i="2" l="1"/>
  <c r="BH2250" i="2" s="1"/>
  <c r="AB2251" i="2"/>
  <c r="AS2251" i="2"/>
  <c r="AR2251" i="2"/>
  <c r="BB2250" i="2"/>
  <c r="BC2250" i="2"/>
  <c r="BD2250" i="2"/>
  <c r="S2253" i="2"/>
  <c r="AA2253" i="2"/>
  <c r="AK2253" i="2" s="1"/>
  <c r="AZ2250" i="2"/>
  <c r="AT2251" i="2"/>
  <c r="AQ2251" i="2"/>
  <c r="AO2251" i="2"/>
  <c r="AM2252" i="2"/>
  <c r="AP2251" i="2"/>
  <c r="AN2251" i="2"/>
  <c r="BG2251" i="2"/>
  <c r="BA2250" i="2"/>
  <c r="AY2250" i="2"/>
  <c r="AX2250" i="2"/>
  <c r="L2253" i="2"/>
  <c r="T2253" i="2" s="1"/>
  <c r="N2253" i="2"/>
  <c r="P2253" i="2"/>
  <c r="Q2253" i="2"/>
  <c r="Y2253" i="2" s="1"/>
  <c r="AI2253" i="2" s="1"/>
  <c r="O2253" i="2"/>
  <c r="R2253" i="2"/>
  <c r="Z2253" i="2" s="1"/>
  <c r="AJ2253" i="2" s="1"/>
  <c r="M2253" i="2"/>
  <c r="AD2252" i="2"/>
  <c r="AG2252" i="2"/>
  <c r="AH2252" i="2"/>
  <c r="V2252" i="2"/>
  <c r="AF2252" i="2" s="1"/>
  <c r="U2252" i="2"/>
  <c r="AE2252" i="2" s="1"/>
  <c r="K2254" i="2"/>
  <c r="BD2251" i="2" l="1"/>
  <c r="AV2251" i="2"/>
  <c r="BH2251" i="2" s="1"/>
  <c r="AB2252" i="2"/>
  <c r="BB2251" i="2"/>
  <c r="AS2252" i="2"/>
  <c r="AR2252" i="2"/>
  <c r="BC2251" i="2"/>
  <c r="S2254" i="2"/>
  <c r="AA2254" i="2"/>
  <c r="AK2254" i="2" s="1"/>
  <c r="AT2252" i="2"/>
  <c r="AO2252" i="2"/>
  <c r="AP2252" i="2"/>
  <c r="AM2253" i="2"/>
  <c r="AN2252" i="2"/>
  <c r="AQ2252" i="2"/>
  <c r="BG2252" i="2"/>
  <c r="AY2251" i="2"/>
  <c r="AX2251" i="2"/>
  <c r="BA2251" i="2"/>
  <c r="AZ2251" i="2"/>
  <c r="L2254" i="2"/>
  <c r="T2254" i="2" s="1"/>
  <c r="N2254" i="2"/>
  <c r="V2254" i="2" s="1"/>
  <c r="AF2254" i="2" s="1"/>
  <c r="P2254" i="2"/>
  <c r="Q2254" i="2"/>
  <c r="Y2254" i="2" s="1"/>
  <c r="AI2254" i="2" s="1"/>
  <c r="O2254" i="2"/>
  <c r="R2254" i="2"/>
  <c r="Z2254" i="2" s="1"/>
  <c r="AJ2254" i="2" s="1"/>
  <c r="M2254" i="2"/>
  <c r="AD2253" i="2"/>
  <c r="X2253" i="2"/>
  <c r="AH2253" i="2" s="1"/>
  <c r="W2253" i="2"/>
  <c r="AG2253" i="2" s="1"/>
  <c r="V2253" i="2"/>
  <c r="AF2253" i="2" s="1"/>
  <c r="U2253" i="2"/>
  <c r="AE2253" i="2" s="1"/>
  <c r="K2255" i="2"/>
  <c r="AV2252" i="2" l="1"/>
  <c r="BH2252" i="2" s="1"/>
  <c r="AB2253" i="2"/>
  <c r="AS2253" i="2"/>
  <c r="AR2253" i="2"/>
  <c r="BB2252" i="2"/>
  <c r="BD2252" i="2"/>
  <c r="BC2252" i="2"/>
  <c r="S2255" i="2"/>
  <c r="AA2255" i="2" s="1"/>
  <c r="AK2255" i="2" s="1"/>
  <c r="AZ2252" i="2"/>
  <c r="BA2252" i="2"/>
  <c r="AY2252" i="2"/>
  <c r="AX2252" i="2"/>
  <c r="AT2253" i="2"/>
  <c r="AQ2253" i="2"/>
  <c r="AO2253" i="2"/>
  <c r="AP2253" i="2"/>
  <c r="AM2254" i="2"/>
  <c r="AN2253" i="2"/>
  <c r="BG2253" i="2"/>
  <c r="L2255" i="2"/>
  <c r="T2255" i="2" s="1"/>
  <c r="N2255" i="2"/>
  <c r="P2255" i="2"/>
  <c r="Q2255" i="2"/>
  <c r="Y2255" i="2" s="1"/>
  <c r="AI2255" i="2" s="1"/>
  <c r="O2255" i="2"/>
  <c r="W2255" i="2" s="1"/>
  <c r="R2255" i="2"/>
  <c r="Z2255" i="2" s="1"/>
  <c r="AJ2255" i="2" s="1"/>
  <c r="M2255" i="2"/>
  <c r="U2255" i="2" s="1"/>
  <c r="AE2255" i="2" s="1"/>
  <c r="X2254" i="2"/>
  <c r="AH2254" i="2" s="1"/>
  <c r="W2254" i="2"/>
  <c r="AG2254" i="2" s="1"/>
  <c r="U2254" i="2"/>
  <c r="AE2254" i="2" s="1"/>
  <c r="AD2254" i="2"/>
  <c r="K2256" i="2"/>
  <c r="AV2253" i="2" l="1"/>
  <c r="BH2253" i="2" s="1"/>
  <c r="AB2254" i="2"/>
  <c r="AS2254" i="2"/>
  <c r="AR2254" i="2"/>
  <c r="BB2253" i="2"/>
  <c r="BD2253" i="2"/>
  <c r="BC2253" i="2"/>
  <c r="S2256" i="2"/>
  <c r="AA2256" i="2"/>
  <c r="AK2256" i="2" s="1"/>
  <c r="AY2253" i="2"/>
  <c r="BA2253" i="2"/>
  <c r="AZ2253" i="2"/>
  <c r="AX2253" i="2"/>
  <c r="AT2254" i="2"/>
  <c r="AO2254" i="2"/>
  <c r="AP2254" i="2"/>
  <c r="AM2255" i="2"/>
  <c r="AN2254" i="2"/>
  <c r="AQ2254" i="2"/>
  <c r="BG2254" i="2"/>
  <c r="L2256" i="2"/>
  <c r="N2256" i="2"/>
  <c r="P2256" i="2"/>
  <c r="Q2256" i="2"/>
  <c r="Y2256" i="2" s="1"/>
  <c r="AI2256" i="2" s="1"/>
  <c r="R2256" i="2"/>
  <c r="Z2256" i="2" s="1"/>
  <c r="AJ2256" i="2" s="1"/>
  <c r="O2256" i="2"/>
  <c r="W2256" i="2" s="1"/>
  <c r="M2256" i="2"/>
  <c r="X2255" i="2"/>
  <c r="AH2255" i="2" s="1"/>
  <c r="AG2255" i="2"/>
  <c r="V2255" i="2"/>
  <c r="AF2255" i="2" s="1"/>
  <c r="AD2255" i="2"/>
  <c r="K2257" i="2"/>
  <c r="AV2254" i="2" l="1"/>
  <c r="BH2254" i="2" s="1"/>
  <c r="AB2255" i="2"/>
  <c r="AS2255" i="2"/>
  <c r="AR2255" i="2"/>
  <c r="BD2254" i="2"/>
  <c r="BB2254" i="2"/>
  <c r="BC2254" i="2"/>
  <c r="S2257" i="2"/>
  <c r="AA2257" i="2"/>
  <c r="AK2257" i="2" s="1"/>
  <c r="AT2255" i="2"/>
  <c r="AN2255" i="2"/>
  <c r="AM2256" i="2"/>
  <c r="AQ2255" i="2"/>
  <c r="AO2255" i="2"/>
  <c r="AP2255" i="2"/>
  <c r="BG2255" i="2"/>
  <c r="AZ2254" i="2"/>
  <c r="BA2254" i="2"/>
  <c r="AY2254" i="2"/>
  <c r="AX2254" i="2"/>
  <c r="L2257" i="2"/>
  <c r="T2257" i="2" s="1"/>
  <c r="N2257" i="2"/>
  <c r="P2257" i="2"/>
  <c r="X2257" i="2" s="1"/>
  <c r="Q2257" i="2"/>
  <c r="Y2257" i="2" s="1"/>
  <c r="AI2257" i="2" s="1"/>
  <c r="O2257" i="2"/>
  <c r="W2257" i="2" s="1"/>
  <c r="R2257" i="2"/>
  <c r="Z2257" i="2" s="1"/>
  <c r="AJ2257" i="2" s="1"/>
  <c r="M2257" i="2"/>
  <c r="X2256" i="2"/>
  <c r="AH2256" i="2" s="1"/>
  <c r="AG2256" i="2"/>
  <c r="V2256" i="2"/>
  <c r="AF2256" i="2" s="1"/>
  <c r="T2256" i="2"/>
  <c r="U2256" i="2"/>
  <c r="K2258" i="2"/>
  <c r="AV2255" i="2" l="1"/>
  <c r="BH2255" i="2" s="1"/>
  <c r="AB2256" i="2"/>
  <c r="AS2256" i="2"/>
  <c r="AR2256" i="2"/>
  <c r="BD2255" i="2"/>
  <c r="BB2255" i="2"/>
  <c r="BC2255" i="2"/>
  <c r="S2258" i="2"/>
  <c r="AA2258" i="2"/>
  <c r="AK2258" i="2" s="1"/>
  <c r="BA2255" i="2"/>
  <c r="AT2256" i="2"/>
  <c r="AM2257" i="2"/>
  <c r="AN2256" i="2"/>
  <c r="AQ2256" i="2"/>
  <c r="AO2256" i="2"/>
  <c r="AP2256" i="2"/>
  <c r="BG2256" i="2"/>
  <c r="AZ2255" i="2"/>
  <c r="AX2255" i="2"/>
  <c r="AY2255" i="2"/>
  <c r="L2258" i="2"/>
  <c r="T2258" i="2" s="1"/>
  <c r="N2258" i="2"/>
  <c r="P2258" i="2"/>
  <c r="X2258" i="2" s="1"/>
  <c r="AH2258" i="2" s="1"/>
  <c r="Q2258" i="2"/>
  <c r="Y2258" i="2" s="1"/>
  <c r="AI2258" i="2" s="1"/>
  <c r="O2258" i="2"/>
  <c r="R2258" i="2"/>
  <c r="Z2258" i="2" s="1"/>
  <c r="AJ2258" i="2" s="1"/>
  <c r="M2258" i="2"/>
  <c r="AD2257" i="2"/>
  <c r="AD2256" i="2"/>
  <c r="AE2256" i="2"/>
  <c r="AG2257" i="2"/>
  <c r="AH2257" i="2"/>
  <c r="V2257" i="2"/>
  <c r="AF2257" i="2" s="1"/>
  <c r="U2257" i="2"/>
  <c r="K2259" i="2"/>
  <c r="AB2257" i="2" l="1"/>
  <c r="AV2256" i="2"/>
  <c r="BH2256" i="2" s="1"/>
  <c r="AS2257" i="2"/>
  <c r="AR2257" i="2"/>
  <c r="BD2256" i="2"/>
  <c r="BB2256" i="2"/>
  <c r="BC2256" i="2"/>
  <c r="S2259" i="2"/>
  <c r="AA2259" i="2"/>
  <c r="AK2259" i="2" s="1"/>
  <c r="AZ2256" i="2"/>
  <c r="AY2256" i="2"/>
  <c r="BA2256" i="2"/>
  <c r="AX2256" i="2"/>
  <c r="AT2257" i="2"/>
  <c r="AO2257" i="2"/>
  <c r="AP2257" i="2"/>
  <c r="AM2258" i="2"/>
  <c r="AN2257" i="2"/>
  <c r="AQ2257" i="2"/>
  <c r="BG2257" i="2"/>
  <c r="L2259" i="2"/>
  <c r="T2259" i="2" s="1"/>
  <c r="N2259" i="2"/>
  <c r="P2259" i="2"/>
  <c r="Q2259" i="2"/>
  <c r="Y2259" i="2" s="1"/>
  <c r="AI2259" i="2" s="1"/>
  <c r="O2259" i="2"/>
  <c r="R2259" i="2"/>
  <c r="Z2259" i="2" s="1"/>
  <c r="AJ2259" i="2" s="1"/>
  <c r="M2259" i="2"/>
  <c r="U2259" i="2" s="1"/>
  <c r="AE2259" i="2" s="1"/>
  <c r="AE2257" i="2"/>
  <c r="W2258" i="2"/>
  <c r="AG2258" i="2" s="1"/>
  <c r="V2258" i="2"/>
  <c r="AF2258" i="2" s="1"/>
  <c r="U2258" i="2"/>
  <c r="AE2258" i="2" s="1"/>
  <c r="K2260" i="2"/>
  <c r="AD2258" i="2"/>
  <c r="AV2257" i="2" l="1"/>
  <c r="BH2257" i="2" s="1"/>
  <c r="AB2258" i="2"/>
  <c r="AS2258" i="2"/>
  <c r="AR2258" i="2"/>
  <c r="BD2257" i="2"/>
  <c r="BB2257" i="2"/>
  <c r="BC2257" i="2"/>
  <c r="S2260" i="2"/>
  <c r="AA2260" i="2" s="1"/>
  <c r="AK2260" i="2" s="1"/>
  <c r="AT2258" i="2"/>
  <c r="AO2258" i="2"/>
  <c r="AP2258" i="2"/>
  <c r="AM2259" i="2"/>
  <c r="AQ2258" i="2"/>
  <c r="AN2258" i="2"/>
  <c r="BG2258" i="2"/>
  <c r="AZ2257" i="2"/>
  <c r="BA2257" i="2"/>
  <c r="AY2257" i="2"/>
  <c r="AX2257" i="2"/>
  <c r="L2260" i="2"/>
  <c r="T2260" i="2" s="1"/>
  <c r="N2260" i="2"/>
  <c r="V2260" i="2" s="1"/>
  <c r="AF2260" i="2" s="1"/>
  <c r="P2260" i="2"/>
  <c r="Q2260" i="2"/>
  <c r="Y2260" i="2" s="1"/>
  <c r="AI2260" i="2" s="1"/>
  <c r="R2260" i="2"/>
  <c r="Z2260" i="2" s="1"/>
  <c r="AJ2260" i="2" s="1"/>
  <c r="O2260" i="2"/>
  <c r="W2260" i="2" s="1"/>
  <c r="M2260" i="2"/>
  <c r="V2259" i="2"/>
  <c r="AF2259" i="2" s="1"/>
  <c r="X2259" i="2"/>
  <c r="W2259" i="2"/>
  <c r="AG2259" i="2" s="1"/>
  <c r="AD2259" i="2"/>
  <c r="K2261" i="2"/>
  <c r="AV2258" i="2" l="1"/>
  <c r="AB2259" i="2"/>
  <c r="AS2259" i="2"/>
  <c r="AR2259" i="2"/>
  <c r="BD2258" i="2"/>
  <c r="BB2258" i="2"/>
  <c r="BC2258" i="2"/>
  <c r="S2261" i="2"/>
  <c r="AA2261" i="2"/>
  <c r="AK2261" i="2" s="1"/>
  <c r="AT2259" i="2"/>
  <c r="AN2259" i="2"/>
  <c r="AQ2259" i="2"/>
  <c r="AM2260" i="2"/>
  <c r="AO2259" i="2"/>
  <c r="AP2259" i="2"/>
  <c r="BG2259" i="2"/>
  <c r="AZ2258" i="2"/>
  <c r="AX2258" i="2"/>
  <c r="BH2258" i="2"/>
  <c r="AY2258" i="2"/>
  <c r="BA2258" i="2"/>
  <c r="L2261" i="2"/>
  <c r="N2261" i="2"/>
  <c r="P2261" i="2"/>
  <c r="X2261" i="2" s="1"/>
  <c r="Q2261" i="2"/>
  <c r="Y2261" i="2" s="1"/>
  <c r="AI2261" i="2" s="1"/>
  <c r="O2261" i="2"/>
  <c r="R2261" i="2"/>
  <c r="Z2261" i="2" s="1"/>
  <c r="AJ2261" i="2" s="1"/>
  <c r="M2261" i="2"/>
  <c r="AD2260" i="2"/>
  <c r="X2260" i="2"/>
  <c r="AH2260" i="2" s="1"/>
  <c r="AH2259" i="2"/>
  <c r="AG2260" i="2"/>
  <c r="U2260" i="2"/>
  <c r="AE2260" i="2" s="1"/>
  <c r="K2262" i="2"/>
  <c r="AV2259" i="2" l="1"/>
  <c r="BH2259" i="2" s="1"/>
  <c r="AB2260" i="2"/>
  <c r="AS2260" i="2"/>
  <c r="AR2260" i="2"/>
  <c r="BD2259" i="2"/>
  <c r="BB2259" i="2"/>
  <c r="BC2259" i="2"/>
  <c r="S2262" i="2"/>
  <c r="AA2262" i="2"/>
  <c r="AK2262" i="2" s="1"/>
  <c r="BA2259" i="2"/>
  <c r="AZ2259" i="2"/>
  <c r="AY2259" i="2"/>
  <c r="AX2259" i="2"/>
  <c r="AT2260" i="2"/>
  <c r="AN2260" i="2"/>
  <c r="AM2261" i="2"/>
  <c r="AO2260" i="2"/>
  <c r="AQ2260" i="2"/>
  <c r="AP2260" i="2"/>
  <c r="BG2260" i="2"/>
  <c r="L2262" i="2"/>
  <c r="N2262" i="2"/>
  <c r="P2262" i="2"/>
  <c r="X2262" i="2" s="1"/>
  <c r="AH2262" i="2" s="1"/>
  <c r="Q2262" i="2"/>
  <c r="Y2262" i="2" s="1"/>
  <c r="AI2262" i="2" s="1"/>
  <c r="O2262" i="2"/>
  <c r="R2262" i="2"/>
  <c r="Z2262" i="2" s="1"/>
  <c r="AJ2262" i="2" s="1"/>
  <c r="M2262" i="2"/>
  <c r="W2261" i="2"/>
  <c r="AG2261" i="2" s="1"/>
  <c r="AH2261" i="2"/>
  <c r="V2261" i="2"/>
  <c r="AF2261" i="2" s="1"/>
  <c r="T2261" i="2"/>
  <c r="U2261" i="2"/>
  <c r="AE2261" i="2" s="1"/>
  <c r="K2263" i="2"/>
  <c r="AV2260" i="2" l="1"/>
  <c r="BH2260" i="2" s="1"/>
  <c r="AB2261" i="2"/>
  <c r="AS2261" i="2"/>
  <c r="AR2261" i="2"/>
  <c r="BD2260" i="2"/>
  <c r="BB2260" i="2"/>
  <c r="BC2260" i="2"/>
  <c r="S2263" i="2"/>
  <c r="AA2263" i="2"/>
  <c r="AK2263" i="2" s="1"/>
  <c r="AZ2260" i="2"/>
  <c r="AY2260" i="2"/>
  <c r="AT2261" i="2"/>
  <c r="BD2261" i="2" s="1"/>
  <c r="AO2261" i="2"/>
  <c r="AP2261" i="2"/>
  <c r="AM2262" i="2"/>
  <c r="AN2261" i="2"/>
  <c r="AQ2261" i="2"/>
  <c r="BG2261" i="2"/>
  <c r="AX2260" i="2"/>
  <c r="BA2260" i="2"/>
  <c r="L2263" i="2"/>
  <c r="T2263" i="2" s="1"/>
  <c r="N2263" i="2"/>
  <c r="P2263" i="2"/>
  <c r="X2263" i="2" s="1"/>
  <c r="AH2263" i="2" s="1"/>
  <c r="Q2263" i="2"/>
  <c r="Y2263" i="2" s="1"/>
  <c r="AI2263" i="2" s="1"/>
  <c r="O2263" i="2"/>
  <c r="R2263" i="2"/>
  <c r="Z2263" i="2" s="1"/>
  <c r="AJ2263" i="2" s="1"/>
  <c r="M2263" i="2"/>
  <c r="U2263" i="2" s="1"/>
  <c r="AD2261" i="2"/>
  <c r="V2262" i="2"/>
  <c r="AF2262" i="2" s="1"/>
  <c r="T2262" i="2"/>
  <c r="U2262" i="2"/>
  <c r="W2262" i="2"/>
  <c r="AG2262" i="2" s="1"/>
  <c r="K2264" i="2"/>
  <c r="AV2261" i="2" l="1"/>
  <c r="BH2261" i="2" s="1"/>
  <c r="AB2262" i="2"/>
  <c r="AS2262" i="2"/>
  <c r="AR2262" i="2"/>
  <c r="BB2261" i="2"/>
  <c r="BC2261" i="2"/>
  <c r="S2264" i="2"/>
  <c r="AA2264" i="2"/>
  <c r="AK2264" i="2" s="1"/>
  <c r="BA2261" i="2"/>
  <c r="AY2261" i="2"/>
  <c r="AZ2261" i="2"/>
  <c r="AX2261" i="2"/>
  <c r="AT2262" i="2"/>
  <c r="AM2263" i="2"/>
  <c r="AN2262" i="2"/>
  <c r="AQ2262" i="2"/>
  <c r="AO2262" i="2"/>
  <c r="AP2262" i="2"/>
  <c r="BG2262" i="2"/>
  <c r="L2264" i="2"/>
  <c r="T2264" i="2" s="1"/>
  <c r="N2264" i="2"/>
  <c r="P2264" i="2"/>
  <c r="Q2264" i="2"/>
  <c r="Y2264" i="2" s="1"/>
  <c r="AI2264" i="2" s="1"/>
  <c r="R2264" i="2"/>
  <c r="Z2264" i="2" s="1"/>
  <c r="AJ2264" i="2" s="1"/>
  <c r="O2264" i="2"/>
  <c r="M2264" i="2"/>
  <c r="AD2262" i="2"/>
  <c r="V2263" i="2"/>
  <c r="AF2263" i="2" s="1"/>
  <c r="AE2262" i="2"/>
  <c r="AE2263" i="2"/>
  <c r="W2263" i="2"/>
  <c r="AG2263" i="2" s="1"/>
  <c r="AD2263" i="2"/>
  <c r="K2265" i="2"/>
  <c r="AV2262" i="2" l="1"/>
  <c r="BH2262" i="2" s="1"/>
  <c r="AB2263" i="2"/>
  <c r="AS2263" i="2"/>
  <c r="AR2263" i="2"/>
  <c r="BB2262" i="2"/>
  <c r="BD2262" i="2"/>
  <c r="BC2262" i="2"/>
  <c r="AZ2262" i="2"/>
  <c r="S2265" i="2"/>
  <c r="AA2265" i="2"/>
  <c r="AK2265" i="2" s="1"/>
  <c r="AY2262" i="2"/>
  <c r="BA2262" i="2"/>
  <c r="AX2262" i="2"/>
  <c r="AT2263" i="2"/>
  <c r="AM2264" i="2"/>
  <c r="AN2263" i="2"/>
  <c r="AQ2263" i="2"/>
  <c r="AO2263" i="2"/>
  <c r="AP2263" i="2"/>
  <c r="BG2263" i="2"/>
  <c r="L2265" i="2"/>
  <c r="T2265" i="2" s="1"/>
  <c r="N2265" i="2"/>
  <c r="P2265" i="2"/>
  <c r="X2265" i="2" s="1"/>
  <c r="Q2265" i="2"/>
  <c r="Y2265" i="2" s="1"/>
  <c r="AI2265" i="2" s="1"/>
  <c r="O2265" i="2"/>
  <c r="W2265" i="2" s="1"/>
  <c r="R2265" i="2"/>
  <c r="Z2265" i="2" s="1"/>
  <c r="AJ2265" i="2" s="1"/>
  <c r="M2265" i="2"/>
  <c r="AD2264" i="2"/>
  <c r="V2264" i="2"/>
  <c r="AF2264" i="2" s="1"/>
  <c r="U2264" i="2"/>
  <c r="X2264" i="2"/>
  <c r="AH2264" i="2" s="1"/>
  <c r="W2264" i="2"/>
  <c r="AG2264" i="2" s="1"/>
  <c r="K2266" i="2"/>
  <c r="BD2263" i="2" l="1"/>
  <c r="AV2263" i="2"/>
  <c r="BH2263" i="2" s="1"/>
  <c r="AB2264" i="2"/>
  <c r="AS2264" i="2"/>
  <c r="AR2264" i="2"/>
  <c r="BB2263" i="2"/>
  <c r="BC2263" i="2"/>
  <c r="AZ2263" i="2"/>
  <c r="S2266" i="2"/>
  <c r="AA2266" i="2"/>
  <c r="AK2266" i="2" s="1"/>
  <c r="AY2263" i="2"/>
  <c r="BA2263" i="2"/>
  <c r="AX2263" i="2"/>
  <c r="AT2264" i="2"/>
  <c r="AO2264" i="2"/>
  <c r="AP2264" i="2"/>
  <c r="AM2265" i="2"/>
  <c r="AN2264" i="2"/>
  <c r="AQ2264" i="2"/>
  <c r="BG2264" i="2"/>
  <c r="L2266" i="2"/>
  <c r="T2266" i="2" s="1"/>
  <c r="N2266" i="2"/>
  <c r="P2266" i="2"/>
  <c r="X2266" i="2" s="1"/>
  <c r="Q2266" i="2"/>
  <c r="Y2266" i="2" s="1"/>
  <c r="AI2266" i="2" s="1"/>
  <c r="O2266" i="2"/>
  <c r="W2266" i="2" s="1"/>
  <c r="R2266" i="2"/>
  <c r="Z2266" i="2" s="1"/>
  <c r="AJ2266" i="2" s="1"/>
  <c r="M2266" i="2"/>
  <c r="U2266" i="2" s="1"/>
  <c r="AE2266" i="2" s="1"/>
  <c r="AD2265" i="2"/>
  <c r="AE2264" i="2"/>
  <c r="AG2265" i="2"/>
  <c r="AH2265" i="2"/>
  <c r="V2265" i="2"/>
  <c r="AF2265" i="2" s="1"/>
  <c r="U2265" i="2"/>
  <c r="AE2265" i="2" s="1"/>
  <c r="K2267" i="2"/>
  <c r="AV2264" i="2" l="1"/>
  <c r="BH2264" i="2" s="1"/>
  <c r="AB2265" i="2"/>
  <c r="AS2265" i="2"/>
  <c r="AR2265" i="2"/>
  <c r="BB2264" i="2"/>
  <c r="BD2264" i="2"/>
  <c r="BC2264" i="2"/>
  <c r="S2267" i="2"/>
  <c r="AA2267" i="2"/>
  <c r="AK2267" i="2" s="1"/>
  <c r="AT2265" i="2"/>
  <c r="AQ2265" i="2"/>
  <c r="AO2265" i="2"/>
  <c r="AM2266" i="2"/>
  <c r="AP2265" i="2"/>
  <c r="AN2265" i="2"/>
  <c r="BG2265" i="2"/>
  <c r="AZ2264" i="2"/>
  <c r="BA2264" i="2"/>
  <c r="AY2264" i="2"/>
  <c r="AX2264" i="2"/>
  <c r="L2267" i="2"/>
  <c r="T2267" i="2" s="1"/>
  <c r="N2267" i="2"/>
  <c r="V2267" i="2" s="1"/>
  <c r="AF2267" i="2" s="1"/>
  <c r="P2267" i="2"/>
  <c r="Q2267" i="2"/>
  <c r="Y2267" i="2" s="1"/>
  <c r="AI2267" i="2" s="1"/>
  <c r="O2267" i="2"/>
  <c r="R2267" i="2"/>
  <c r="Z2267" i="2" s="1"/>
  <c r="AJ2267" i="2" s="1"/>
  <c r="M2267" i="2"/>
  <c r="U2267" i="2" s="1"/>
  <c r="AD2266" i="2"/>
  <c r="AG2266" i="2"/>
  <c r="AH2266" i="2"/>
  <c r="V2266" i="2"/>
  <c r="AF2266" i="2" s="1"/>
  <c r="K2268" i="2"/>
  <c r="AV2265" i="2" l="1"/>
  <c r="BH2265" i="2" s="1"/>
  <c r="AB2266" i="2"/>
  <c r="AS2266" i="2"/>
  <c r="AR2266" i="2"/>
  <c r="BD2265" i="2"/>
  <c r="BB2265" i="2"/>
  <c r="BC2265" i="2"/>
  <c r="S2268" i="2"/>
  <c r="AA2268" i="2" s="1"/>
  <c r="AK2268" i="2" s="1"/>
  <c r="AT2266" i="2"/>
  <c r="AO2266" i="2"/>
  <c r="AP2266" i="2"/>
  <c r="AM2267" i="2"/>
  <c r="AN2266" i="2"/>
  <c r="AQ2266" i="2"/>
  <c r="BG2266" i="2"/>
  <c r="AY2265" i="2"/>
  <c r="AX2265" i="2"/>
  <c r="BA2265" i="2"/>
  <c r="AZ2265" i="2"/>
  <c r="L2268" i="2"/>
  <c r="T2268" i="2" s="1"/>
  <c r="N2268" i="2"/>
  <c r="P2268" i="2"/>
  <c r="Q2268" i="2"/>
  <c r="Y2268" i="2" s="1"/>
  <c r="AI2268" i="2" s="1"/>
  <c r="R2268" i="2"/>
  <c r="Z2268" i="2" s="1"/>
  <c r="AJ2268" i="2" s="1"/>
  <c r="O2268" i="2"/>
  <c r="M2268" i="2"/>
  <c r="U2268" i="2" s="1"/>
  <c r="AE2268" i="2" s="1"/>
  <c r="AD2267" i="2"/>
  <c r="AE2267" i="2"/>
  <c r="X2267" i="2"/>
  <c r="AH2267" i="2" s="1"/>
  <c r="W2267" i="2"/>
  <c r="AG2267" i="2" s="1"/>
  <c r="K2269" i="2"/>
  <c r="AV2266" i="2" l="1"/>
  <c r="BH2266" i="2" s="1"/>
  <c r="AB2267" i="2"/>
  <c r="AS2267" i="2"/>
  <c r="AR2267" i="2"/>
  <c r="BD2266" i="2"/>
  <c r="BB2266" i="2"/>
  <c r="BC2266" i="2"/>
  <c r="S2269" i="2"/>
  <c r="AA2269" i="2" s="1"/>
  <c r="AK2269" i="2" s="1"/>
  <c r="AT2267" i="2"/>
  <c r="AO2267" i="2"/>
  <c r="AP2267" i="2"/>
  <c r="AM2268" i="2"/>
  <c r="AN2267" i="2"/>
  <c r="AQ2267" i="2"/>
  <c r="BG2267" i="2"/>
  <c r="AZ2266" i="2"/>
  <c r="BA2266" i="2"/>
  <c r="AY2266" i="2"/>
  <c r="AX2266" i="2"/>
  <c r="L2269" i="2"/>
  <c r="T2269" i="2" s="1"/>
  <c r="N2269" i="2"/>
  <c r="V2269" i="2" s="1"/>
  <c r="P2269" i="2"/>
  <c r="Q2269" i="2"/>
  <c r="Y2269" i="2" s="1"/>
  <c r="AI2269" i="2" s="1"/>
  <c r="O2269" i="2"/>
  <c r="R2269" i="2"/>
  <c r="Z2269" i="2" s="1"/>
  <c r="AJ2269" i="2" s="1"/>
  <c r="M2269" i="2"/>
  <c r="U2269" i="2" s="1"/>
  <c r="AD2268" i="2"/>
  <c r="X2268" i="2"/>
  <c r="AH2268" i="2" s="1"/>
  <c r="W2268" i="2"/>
  <c r="AG2268" i="2" s="1"/>
  <c r="V2268" i="2"/>
  <c r="AF2268" i="2" s="1"/>
  <c r="K2270" i="2"/>
  <c r="AV2267" i="2" l="1"/>
  <c r="BH2267" i="2" s="1"/>
  <c r="AB2268" i="2"/>
  <c r="AS2268" i="2"/>
  <c r="AR2268" i="2"/>
  <c r="BD2267" i="2"/>
  <c r="BB2267" i="2"/>
  <c r="BC2267" i="2"/>
  <c r="S2270" i="2"/>
  <c r="AA2270" i="2"/>
  <c r="AK2270" i="2" s="1"/>
  <c r="AT2268" i="2"/>
  <c r="AO2268" i="2"/>
  <c r="AP2268" i="2"/>
  <c r="AM2269" i="2"/>
  <c r="AN2268" i="2"/>
  <c r="AQ2268" i="2"/>
  <c r="BG2268" i="2"/>
  <c r="AZ2267" i="2"/>
  <c r="BA2267" i="2"/>
  <c r="AY2267" i="2"/>
  <c r="AX2267" i="2"/>
  <c r="L2270" i="2"/>
  <c r="N2270" i="2"/>
  <c r="P2270" i="2"/>
  <c r="X2270" i="2" s="1"/>
  <c r="AH2270" i="2" s="1"/>
  <c r="Q2270" i="2"/>
  <c r="Y2270" i="2" s="1"/>
  <c r="AI2270" i="2" s="1"/>
  <c r="O2270" i="2"/>
  <c r="W2270" i="2" s="1"/>
  <c r="R2270" i="2"/>
  <c r="Z2270" i="2" s="1"/>
  <c r="AJ2270" i="2" s="1"/>
  <c r="M2270" i="2"/>
  <c r="AD2269" i="2"/>
  <c r="AE2269" i="2"/>
  <c r="AF2269" i="2"/>
  <c r="X2269" i="2"/>
  <c r="AH2269" i="2" s="1"/>
  <c r="W2269" i="2"/>
  <c r="AG2269" i="2" s="1"/>
  <c r="K2271" i="2"/>
  <c r="AB2269" i="2" l="1"/>
  <c r="AV2268" i="2"/>
  <c r="BH2268" i="2" s="1"/>
  <c r="AS2269" i="2"/>
  <c r="AR2269" i="2"/>
  <c r="BD2268" i="2"/>
  <c r="BB2268" i="2"/>
  <c r="BC2268" i="2"/>
  <c r="S2271" i="2"/>
  <c r="AA2271" i="2"/>
  <c r="AK2271" i="2" s="1"/>
  <c r="AT2269" i="2"/>
  <c r="AN2269" i="2"/>
  <c r="AM2270" i="2"/>
  <c r="AQ2269" i="2"/>
  <c r="AO2269" i="2"/>
  <c r="AP2269" i="2"/>
  <c r="BG2269" i="2"/>
  <c r="AZ2268" i="2"/>
  <c r="BA2268" i="2"/>
  <c r="AY2268" i="2"/>
  <c r="AX2268" i="2"/>
  <c r="L2271" i="2"/>
  <c r="T2271" i="2" s="1"/>
  <c r="N2271" i="2"/>
  <c r="V2271" i="2" s="1"/>
  <c r="AF2271" i="2" s="1"/>
  <c r="P2271" i="2"/>
  <c r="Q2271" i="2"/>
  <c r="Y2271" i="2" s="1"/>
  <c r="AI2271" i="2" s="1"/>
  <c r="O2271" i="2"/>
  <c r="R2271" i="2"/>
  <c r="Z2271" i="2" s="1"/>
  <c r="AJ2271" i="2" s="1"/>
  <c r="M2271" i="2"/>
  <c r="U2271" i="2" s="1"/>
  <c r="AE2271" i="2" s="1"/>
  <c r="AG2270" i="2"/>
  <c r="V2270" i="2"/>
  <c r="AF2270" i="2" s="1"/>
  <c r="T2270" i="2"/>
  <c r="U2270" i="2"/>
  <c r="AE2270" i="2" s="1"/>
  <c r="K2272" i="2"/>
  <c r="AV2269" i="2" l="1"/>
  <c r="BH2269" i="2" s="1"/>
  <c r="AB2270" i="2"/>
  <c r="AS2270" i="2"/>
  <c r="AR2270" i="2"/>
  <c r="BD2269" i="2"/>
  <c r="BB2269" i="2"/>
  <c r="BC2269" i="2"/>
  <c r="S2272" i="2"/>
  <c r="AA2272" i="2"/>
  <c r="AK2272" i="2" s="1"/>
  <c r="BA2269" i="2"/>
  <c r="AT2270" i="2"/>
  <c r="AM2271" i="2"/>
  <c r="AN2270" i="2"/>
  <c r="AQ2270" i="2"/>
  <c r="AO2270" i="2"/>
  <c r="AP2270" i="2"/>
  <c r="BG2270" i="2"/>
  <c r="AZ2269" i="2"/>
  <c r="AX2269" i="2"/>
  <c r="AY2269" i="2"/>
  <c r="L2272" i="2"/>
  <c r="T2272" i="2" s="1"/>
  <c r="N2272" i="2"/>
  <c r="P2272" i="2"/>
  <c r="X2272" i="2" s="1"/>
  <c r="Q2272" i="2"/>
  <c r="Y2272" i="2" s="1"/>
  <c r="AI2272" i="2" s="1"/>
  <c r="R2272" i="2"/>
  <c r="Z2272" i="2" s="1"/>
  <c r="AJ2272" i="2" s="1"/>
  <c r="O2272" i="2"/>
  <c r="W2272" i="2" s="1"/>
  <c r="M2272" i="2"/>
  <c r="U2272" i="2" s="1"/>
  <c r="AE2272" i="2" s="1"/>
  <c r="AD2271" i="2"/>
  <c r="AD2270" i="2"/>
  <c r="X2271" i="2"/>
  <c r="AH2271" i="2" s="1"/>
  <c r="W2271" i="2"/>
  <c r="AG2271" i="2" s="1"/>
  <c r="K2273" i="2"/>
  <c r="AV2270" i="2" l="1"/>
  <c r="BH2270" i="2" s="1"/>
  <c r="AB2271" i="2"/>
  <c r="AS2271" i="2"/>
  <c r="AR2271" i="2"/>
  <c r="BD2270" i="2"/>
  <c r="BB2270" i="2"/>
  <c r="BC2270" i="2"/>
  <c r="S2273" i="2"/>
  <c r="AA2273" i="2"/>
  <c r="AK2273" i="2" s="1"/>
  <c r="AZ2270" i="2"/>
  <c r="BA2270" i="2"/>
  <c r="AY2270" i="2"/>
  <c r="AX2270" i="2"/>
  <c r="AT2271" i="2"/>
  <c r="AM2272" i="2"/>
  <c r="AN2271" i="2"/>
  <c r="AQ2271" i="2"/>
  <c r="AO2271" i="2"/>
  <c r="AP2271" i="2"/>
  <c r="BG2271" i="2"/>
  <c r="L2273" i="2"/>
  <c r="T2273" i="2" s="1"/>
  <c r="N2273" i="2"/>
  <c r="P2273" i="2"/>
  <c r="Q2273" i="2"/>
  <c r="Y2273" i="2" s="1"/>
  <c r="AI2273" i="2" s="1"/>
  <c r="O2273" i="2"/>
  <c r="W2273" i="2" s="1"/>
  <c r="R2273" i="2"/>
  <c r="Z2273" i="2" s="1"/>
  <c r="AJ2273" i="2" s="1"/>
  <c r="M2273" i="2"/>
  <c r="U2273" i="2" s="1"/>
  <c r="AE2273" i="2" s="1"/>
  <c r="AD2272" i="2"/>
  <c r="AG2272" i="2"/>
  <c r="AH2272" i="2"/>
  <c r="V2272" i="2"/>
  <c r="AF2272" i="2" s="1"/>
  <c r="K2274" i="2"/>
  <c r="AV2271" i="2" l="1"/>
  <c r="BH2271" i="2" s="1"/>
  <c r="AB2272" i="2"/>
  <c r="AS2272" i="2"/>
  <c r="AR2272" i="2"/>
  <c r="BD2271" i="2"/>
  <c r="BB2271" i="2"/>
  <c r="BC2271" i="2"/>
  <c r="AZ2271" i="2"/>
  <c r="S2274" i="2"/>
  <c r="AA2274" i="2"/>
  <c r="AK2274" i="2" s="1"/>
  <c r="AY2271" i="2"/>
  <c r="BA2271" i="2"/>
  <c r="AX2271" i="2"/>
  <c r="AT2272" i="2"/>
  <c r="AM2273" i="2"/>
  <c r="AN2272" i="2"/>
  <c r="AQ2272" i="2"/>
  <c r="AO2272" i="2"/>
  <c r="AP2272" i="2"/>
  <c r="BG2272" i="2"/>
  <c r="L2274" i="2"/>
  <c r="T2274" i="2" s="1"/>
  <c r="N2274" i="2"/>
  <c r="P2274" i="2"/>
  <c r="Q2274" i="2"/>
  <c r="Y2274" i="2" s="1"/>
  <c r="AI2274" i="2" s="1"/>
  <c r="O2274" i="2"/>
  <c r="R2274" i="2"/>
  <c r="Z2274" i="2" s="1"/>
  <c r="AJ2274" i="2" s="1"/>
  <c r="M2274" i="2"/>
  <c r="U2274" i="2" s="1"/>
  <c r="AE2274" i="2" s="1"/>
  <c r="X2273" i="2"/>
  <c r="AH2273" i="2" s="1"/>
  <c r="AG2273" i="2"/>
  <c r="V2273" i="2"/>
  <c r="AF2273" i="2" s="1"/>
  <c r="AD2273" i="2"/>
  <c r="K2275" i="2"/>
  <c r="BD2272" i="2" l="1"/>
  <c r="AV2272" i="2"/>
  <c r="BH2272" i="2" s="1"/>
  <c r="AB2273" i="2"/>
  <c r="AS2273" i="2"/>
  <c r="AR2273" i="2"/>
  <c r="BB2272" i="2"/>
  <c r="BC2272" i="2"/>
  <c r="AZ2272" i="2"/>
  <c r="S2275" i="2"/>
  <c r="AA2275" i="2"/>
  <c r="AK2275" i="2" s="1"/>
  <c r="BA2272" i="2"/>
  <c r="AX2272" i="2"/>
  <c r="AT2273" i="2"/>
  <c r="AN2273" i="2"/>
  <c r="AM2274" i="2"/>
  <c r="AQ2273" i="2"/>
  <c r="AO2273" i="2"/>
  <c r="AP2273" i="2"/>
  <c r="BG2273" i="2"/>
  <c r="AY2272" i="2"/>
  <c r="L2275" i="2"/>
  <c r="T2275" i="2" s="1"/>
  <c r="N2275" i="2"/>
  <c r="P2275" i="2"/>
  <c r="X2275" i="2" s="1"/>
  <c r="AH2275" i="2" s="1"/>
  <c r="Q2275" i="2"/>
  <c r="Y2275" i="2" s="1"/>
  <c r="AI2275" i="2" s="1"/>
  <c r="O2275" i="2"/>
  <c r="R2275" i="2"/>
  <c r="Z2275" i="2" s="1"/>
  <c r="AJ2275" i="2" s="1"/>
  <c r="M2275" i="2"/>
  <c r="U2275" i="2" s="1"/>
  <c r="AE2275" i="2" s="1"/>
  <c r="AD2274" i="2"/>
  <c r="X2274" i="2"/>
  <c r="AH2274" i="2" s="1"/>
  <c r="W2274" i="2"/>
  <c r="AG2274" i="2" s="1"/>
  <c r="V2274" i="2"/>
  <c r="AF2274" i="2" s="1"/>
  <c r="K2276" i="2"/>
  <c r="BA2273" i="2" l="1"/>
  <c r="BD2273" i="2"/>
  <c r="AV2273" i="2"/>
  <c r="BH2273" i="2" s="1"/>
  <c r="AB2274" i="2"/>
  <c r="AS2274" i="2"/>
  <c r="AR2274" i="2"/>
  <c r="BB2273" i="2"/>
  <c r="BC2273" i="2"/>
  <c r="S2276" i="2"/>
  <c r="AA2276" i="2"/>
  <c r="AK2276" i="2" s="1"/>
  <c r="AZ2273" i="2"/>
  <c r="AT2274" i="2"/>
  <c r="AN2274" i="2"/>
  <c r="AM2275" i="2"/>
  <c r="AQ2274" i="2"/>
  <c r="AO2274" i="2"/>
  <c r="AP2274" i="2"/>
  <c r="BG2274" i="2"/>
  <c r="AX2273" i="2"/>
  <c r="AY2273" i="2"/>
  <c r="L2276" i="2"/>
  <c r="T2276" i="2" s="1"/>
  <c r="N2276" i="2"/>
  <c r="V2276" i="2" s="1"/>
  <c r="P2276" i="2"/>
  <c r="X2276" i="2" s="1"/>
  <c r="AH2276" i="2" s="1"/>
  <c r="Q2276" i="2"/>
  <c r="Y2276" i="2" s="1"/>
  <c r="AI2276" i="2" s="1"/>
  <c r="R2276" i="2"/>
  <c r="Z2276" i="2" s="1"/>
  <c r="AJ2276" i="2" s="1"/>
  <c r="O2276" i="2"/>
  <c r="M2276" i="2"/>
  <c r="U2276" i="2" s="1"/>
  <c r="AE2276" i="2" s="1"/>
  <c r="AD2275" i="2"/>
  <c r="W2275" i="2"/>
  <c r="AG2275" i="2" s="1"/>
  <c r="V2275" i="2"/>
  <c r="AF2275" i="2" s="1"/>
  <c r="K2277" i="2"/>
  <c r="AV2274" i="2" l="1"/>
  <c r="BH2274" i="2" s="1"/>
  <c r="AB2275" i="2"/>
  <c r="AR2275" i="2"/>
  <c r="AS2275" i="2"/>
  <c r="BD2274" i="2"/>
  <c r="BB2274" i="2"/>
  <c r="BC2274" i="2"/>
  <c r="S2277" i="2"/>
  <c r="AA2277" i="2"/>
  <c r="AK2277" i="2" s="1"/>
  <c r="AZ2274" i="2"/>
  <c r="AT2275" i="2"/>
  <c r="AO2275" i="2"/>
  <c r="AP2275" i="2"/>
  <c r="AM2276" i="2"/>
  <c r="AN2275" i="2"/>
  <c r="AQ2275" i="2"/>
  <c r="BG2275" i="2"/>
  <c r="AX2274" i="2"/>
  <c r="AY2274" i="2"/>
  <c r="BA2274" i="2"/>
  <c r="L2277" i="2"/>
  <c r="T2277" i="2" s="1"/>
  <c r="N2277" i="2"/>
  <c r="P2277" i="2"/>
  <c r="X2277" i="2" s="1"/>
  <c r="Q2277" i="2"/>
  <c r="Y2277" i="2" s="1"/>
  <c r="AI2277" i="2" s="1"/>
  <c r="O2277" i="2"/>
  <c r="W2277" i="2" s="1"/>
  <c r="R2277" i="2"/>
  <c r="Z2277" i="2" s="1"/>
  <c r="AJ2277" i="2" s="1"/>
  <c r="M2277" i="2"/>
  <c r="AF2276" i="2"/>
  <c r="W2276" i="2"/>
  <c r="AG2276" i="2" s="1"/>
  <c r="AD2276" i="2"/>
  <c r="K2278" i="2"/>
  <c r="BD2275" i="2" l="1"/>
  <c r="BC2275" i="2"/>
  <c r="AV2275" i="2"/>
  <c r="BH2275" i="2" s="1"/>
  <c r="AB2276" i="2"/>
  <c r="AS2276" i="2"/>
  <c r="AR2276" i="2"/>
  <c r="BB2275" i="2"/>
  <c r="S2278" i="2"/>
  <c r="AA2278" i="2"/>
  <c r="AK2278" i="2" s="1"/>
  <c r="AT2276" i="2"/>
  <c r="AO2276" i="2"/>
  <c r="AP2276" i="2"/>
  <c r="AM2277" i="2"/>
  <c r="AN2276" i="2"/>
  <c r="AQ2276" i="2"/>
  <c r="BG2276" i="2"/>
  <c r="AZ2275" i="2"/>
  <c r="BA2275" i="2"/>
  <c r="AY2275" i="2"/>
  <c r="AX2275" i="2"/>
  <c r="L2278" i="2"/>
  <c r="T2278" i="2" s="1"/>
  <c r="N2278" i="2"/>
  <c r="P2278" i="2"/>
  <c r="X2278" i="2" s="1"/>
  <c r="Q2278" i="2"/>
  <c r="Y2278" i="2" s="1"/>
  <c r="AI2278" i="2" s="1"/>
  <c r="O2278" i="2"/>
  <c r="W2278" i="2" s="1"/>
  <c r="R2278" i="2"/>
  <c r="Z2278" i="2" s="1"/>
  <c r="AJ2278" i="2" s="1"/>
  <c r="M2278" i="2"/>
  <c r="U2278" i="2" s="1"/>
  <c r="AE2278" i="2" s="1"/>
  <c r="AD2277" i="2"/>
  <c r="AG2277" i="2"/>
  <c r="AH2277" i="2"/>
  <c r="V2277" i="2"/>
  <c r="AF2277" i="2" s="1"/>
  <c r="U2277" i="2"/>
  <c r="AE2277" i="2" s="1"/>
  <c r="K2279" i="2"/>
  <c r="AB2277" i="2" l="1"/>
  <c r="AV2276" i="2"/>
  <c r="BH2276" i="2" s="1"/>
  <c r="AS2277" i="2"/>
  <c r="AR2277" i="2"/>
  <c r="BB2276" i="2"/>
  <c r="BD2276" i="2"/>
  <c r="BC2276" i="2"/>
  <c r="S2279" i="2"/>
  <c r="AA2279" i="2"/>
  <c r="AK2279" i="2" s="1"/>
  <c r="AT2277" i="2"/>
  <c r="AQ2277" i="2"/>
  <c r="AO2277" i="2"/>
  <c r="AP2277" i="2"/>
  <c r="AM2278" i="2"/>
  <c r="AN2277" i="2"/>
  <c r="BG2277" i="2"/>
  <c r="AZ2276" i="2"/>
  <c r="BA2276" i="2"/>
  <c r="AY2276" i="2"/>
  <c r="AX2276" i="2"/>
  <c r="L2279" i="2"/>
  <c r="T2279" i="2" s="1"/>
  <c r="N2279" i="2"/>
  <c r="P2279" i="2"/>
  <c r="Q2279" i="2"/>
  <c r="Y2279" i="2" s="1"/>
  <c r="AI2279" i="2" s="1"/>
  <c r="O2279" i="2"/>
  <c r="W2279" i="2" s="1"/>
  <c r="R2279" i="2"/>
  <c r="Z2279" i="2" s="1"/>
  <c r="AJ2279" i="2" s="1"/>
  <c r="M2279" i="2"/>
  <c r="U2279" i="2" s="1"/>
  <c r="AE2279" i="2" s="1"/>
  <c r="AD2278" i="2"/>
  <c r="AG2278" i="2"/>
  <c r="AH2278" i="2"/>
  <c r="V2278" i="2"/>
  <c r="AF2278" i="2" s="1"/>
  <c r="K2280" i="2"/>
  <c r="BD2277" i="2" l="1"/>
  <c r="AV2277" i="2"/>
  <c r="AB2278" i="2"/>
  <c r="BB2277" i="2"/>
  <c r="AS2278" i="2"/>
  <c r="AR2278" i="2"/>
  <c r="BC2277" i="2"/>
  <c r="S2280" i="2"/>
  <c r="AA2280" i="2"/>
  <c r="AK2280" i="2" s="1"/>
  <c r="AZ2277" i="2"/>
  <c r="AY2277" i="2"/>
  <c r="BA2277" i="2"/>
  <c r="AX2277" i="2"/>
  <c r="BH2277" i="2"/>
  <c r="AT2278" i="2"/>
  <c r="AQ2278" i="2"/>
  <c r="AO2278" i="2"/>
  <c r="AP2278" i="2"/>
  <c r="AM2279" i="2"/>
  <c r="AN2278" i="2"/>
  <c r="BG2278" i="2"/>
  <c r="L2280" i="2"/>
  <c r="N2280" i="2"/>
  <c r="P2280" i="2"/>
  <c r="X2280" i="2" s="1"/>
  <c r="AH2280" i="2" s="1"/>
  <c r="Q2280" i="2"/>
  <c r="Y2280" i="2" s="1"/>
  <c r="AI2280" i="2" s="1"/>
  <c r="R2280" i="2"/>
  <c r="Z2280" i="2" s="1"/>
  <c r="AJ2280" i="2" s="1"/>
  <c r="O2280" i="2"/>
  <c r="M2280" i="2"/>
  <c r="AD2279" i="2"/>
  <c r="X2279" i="2"/>
  <c r="AH2279" i="2" s="1"/>
  <c r="AG2279" i="2"/>
  <c r="V2279" i="2"/>
  <c r="K2281" i="2"/>
  <c r="AB2279" i="2" l="1"/>
  <c r="AV2278" i="2"/>
  <c r="BH2278" i="2" s="1"/>
  <c r="AS2279" i="2"/>
  <c r="AR2279" i="2"/>
  <c r="BB2278" i="2"/>
  <c r="BC2278" i="2"/>
  <c r="BD2278" i="2"/>
  <c r="S2281" i="2"/>
  <c r="AA2281" i="2"/>
  <c r="AK2281" i="2" s="1"/>
  <c r="BA2278" i="2"/>
  <c r="AZ2278" i="2"/>
  <c r="AY2278" i="2"/>
  <c r="AX2278" i="2"/>
  <c r="AT2279" i="2"/>
  <c r="AN2279" i="2"/>
  <c r="AQ2279" i="2"/>
  <c r="AM2280" i="2"/>
  <c r="AO2279" i="2"/>
  <c r="AP2279" i="2"/>
  <c r="BG2279" i="2"/>
  <c r="L2281" i="2"/>
  <c r="T2281" i="2" s="1"/>
  <c r="N2281" i="2"/>
  <c r="V2281" i="2" s="1"/>
  <c r="AF2281" i="2" s="1"/>
  <c r="P2281" i="2"/>
  <c r="Q2281" i="2"/>
  <c r="Y2281" i="2" s="1"/>
  <c r="AI2281" i="2" s="1"/>
  <c r="O2281" i="2"/>
  <c r="R2281" i="2"/>
  <c r="Z2281" i="2" s="1"/>
  <c r="AJ2281" i="2" s="1"/>
  <c r="M2281" i="2"/>
  <c r="V2280" i="2"/>
  <c r="AF2280" i="2" s="1"/>
  <c r="T2280" i="2"/>
  <c r="U2280" i="2"/>
  <c r="AF2279" i="2"/>
  <c r="W2280" i="2"/>
  <c r="AG2280" i="2" s="1"/>
  <c r="K2282" i="2"/>
  <c r="AV2279" i="2" l="1"/>
  <c r="BH2279" i="2" s="1"/>
  <c r="AB2280" i="2"/>
  <c r="AS2280" i="2"/>
  <c r="AR2280" i="2"/>
  <c r="BD2279" i="2"/>
  <c r="BB2279" i="2"/>
  <c r="BC2279" i="2"/>
  <c r="S2282" i="2"/>
  <c r="AA2282" i="2"/>
  <c r="AK2282" i="2" s="1"/>
  <c r="BA2279" i="2"/>
  <c r="AT2280" i="2"/>
  <c r="AM2281" i="2"/>
  <c r="AN2280" i="2"/>
  <c r="AQ2280" i="2"/>
  <c r="AO2280" i="2"/>
  <c r="AP2280" i="2"/>
  <c r="BG2280" i="2"/>
  <c r="AZ2279" i="2"/>
  <c r="AX2279" i="2"/>
  <c r="AY2279" i="2"/>
  <c r="L2282" i="2"/>
  <c r="T2282" i="2" s="1"/>
  <c r="N2282" i="2"/>
  <c r="V2282" i="2" s="1"/>
  <c r="P2282" i="2"/>
  <c r="X2282" i="2" s="1"/>
  <c r="AH2282" i="2" s="1"/>
  <c r="Q2282" i="2"/>
  <c r="Y2282" i="2" s="1"/>
  <c r="AI2282" i="2" s="1"/>
  <c r="O2282" i="2"/>
  <c r="R2282" i="2"/>
  <c r="Z2282" i="2" s="1"/>
  <c r="AJ2282" i="2" s="1"/>
  <c r="M2282" i="2"/>
  <c r="U2282" i="2" s="1"/>
  <c r="AE2282" i="2" s="1"/>
  <c r="AD2280" i="2"/>
  <c r="U2281" i="2"/>
  <c r="AE2281" i="2" s="1"/>
  <c r="AE2280" i="2"/>
  <c r="X2281" i="2"/>
  <c r="AH2281" i="2" s="1"/>
  <c r="W2281" i="2"/>
  <c r="AG2281" i="2" s="1"/>
  <c r="AD2281" i="2"/>
  <c r="K2283" i="2"/>
  <c r="AB2281" i="2" l="1"/>
  <c r="AV2280" i="2"/>
  <c r="BH2280" i="2" s="1"/>
  <c r="AS2281" i="2"/>
  <c r="AR2281" i="2"/>
  <c r="BD2280" i="2"/>
  <c r="BB2280" i="2"/>
  <c r="BC2280" i="2"/>
  <c r="S2283" i="2"/>
  <c r="AA2283" i="2"/>
  <c r="AK2283" i="2" s="1"/>
  <c r="AZ2280" i="2"/>
  <c r="BA2280" i="2"/>
  <c r="AY2280" i="2"/>
  <c r="AX2280" i="2"/>
  <c r="AT2281" i="2"/>
  <c r="AM2282" i="2"/>
  <c r="AN2281" i="2"/>
  <c r="AQ2281" i="2"/>
  <c r="AO2281" i="2"/>
  <c r="AP2281" i="2"/>
  <c r="BG2281" i="2"/>
  <c r="L2283" i="2"/>
  <c r="N2283" i="2"/>
  <c r="P2283" i="2"/>
  <c r="Q2283" i="2"/>
  <c r="Y2283" i="2" s="1"/>
  <c r="AI2283" i="2" s="1"/>
  <c r="O2283" i="2"/>
  <c r="R2283" i="2"/>
  <c r="Z2283" i="2" s="1"/>
  <c r="AJ2283" i="2" s="1"/>
  <c r="M2283" i="2"/>
  <c r="AF2282" i="2"/>
  <c r="W2282" i="2"/>
  <c r="AB2282" i="2" s="1"/>
  <c r="AD2282" i="2"/>
  <c r="K2284" i="2"/>
  <c r="AV2281" i="2" l="1"/>
  <c r="AS2282" i="2"/>
  <c r="AR2282" i="2"/>
  <c r="BD2281" i="2"/>
  <c r="BB2281" i="2"/>
  <c r="BC2281" i="2"/>
  <c r="AZ2281" i="2"/>
  <c r="S2284" i="2"/>
  <c r="AA2284" i="2"/>
  <c r="AK2284" i="2" s="1"/>
  <c r="AY2281" i="2"/>
  <c r="BA2281" i="2"/>
  <c r="AX2281" i="2"/>
  <c r="BH2281" i="2"/>
  <c r="AT2282" i="2"/>
  <c r="AO2282" i="2"/>
  <c r="AP2282" i="2"/>
  <c r="AM2283" i="2"/>
  <c r="AN2282" i="2"/>
  <c r="AQ2282" i="2"/>
  <c r="BG2282" i="2"/>
  <c r="L2284" i="2"/>
  <c r="T2284" i="2" s="1"/>
  <c r="N2284" i="2"/>
  <c r="P2284" i="2"/>
  <c r="Q2284" i="2"/>
  <c r="Y2284" i="2" s="1"/>
  <c r="AI2284" i="2" s="1"/>
  <c r="R2284" i="2"/>
  <c r="Z2284" i="2" s="1"/>
  <c r="AJ2284" i="2" s="1"/>
  <c r="O2284" i="2"/>
  <c r="W2284" i="2" s="1"/>
  <c r="M2284" i="2"/>
  <c r="AG2282" i="2"/>
  <c r="X2283" i="2"/>
  <c r="AH2283" i="2" s="1"/>
  <c r="W2283" i="2"/>
  <c r="AG2283" i="2" s="1"/>
  <c r="V2283" i="2"/>
  <c r="AF2283" i="2" s="1"/>
  <c r="T2283" i="2"/>
  <c r="U2283" i="2"/>
  <c r="AE2283" i="2" s="1"/>
  <c r="K2285" i="2"/>
  <c r="AV2282" i="2" l="1"/>
  <c r="BH2282" i="2" s="1"/>
  <c r="AB2283" i="2"/>
  <c r="AS2283" i="2"/>
  <c r="AR2283" i="2"/>
  <c r="BB2282" i="2"/>
  <c r="BD2282" i="2"/>
  <c r="BC2282" i="2"/>
  <c r="S2285" i="2"/>
  <c r="AA2285" i="2"/>
  <c r="AK2285" i="2" s="1"/>
  <c r="AZ2282" i="2"/>
  <c r="AT2283" i="2"/>
  <c r="AO2283" i="2"/>
  <c r="AP2283" i="2"/>
  <c r="AM2284" i="2"/>
  <c r="AN2283" i="2"/>
  <c r="AQ2283" i="2"/>
  <c r="BG2283" i="2"/>
  <c r="BA2282" i="2"/>
  <c r="AY2282" i="2"/>
  <c r="AX2282" i="2"/>
  <c r="L2285" i="2"/>
  <c r="T2285" i="2" s="1"/>
  <c r="N2285" i="2"/>
  <c r="P2285" i="2"/>
  <c r="Q2285" i="2"/>
  <c r="Y2285" i="2" s="1"/>
  <c r="AI2285" i="2" s="1"/>
  <c r="O2285" i="2"/>
  <c r="R2285" i="2"/>
  <c r="Z2285" i="2" s="1"/>
  <c r="AJ2285" i="2" s="1"/>
  <c r="M2285" i="2"/>
  <c r="U2285" i="2" s="1"/>
  <c r="AE2285" i="2" s="1"/>
  <c r="AD2283" i="2"/>
  <c r="X2284" i="2"/>
  <c r="AH2284" i="2" s="1"/>
  <c r="AG2284" i="2"/>
  <c r="V2284" i="2"/>
  <c r="AF2284" i="2" s="1"/>
  <c r="U2284" i="2"/>
  <c r="AE2284" i="2" s="1"/>
  <c r="AD2284" i="2"/>
  <c r="K2286" i="2"/>
  <c r="BD2283" i="2" l="1"/>
  <c r="AV2283" i="2"/>
  <c r="BH2283" i="2" s="1"/>
  <c r="AB2284" i="2"/>
  <c r="BB2283" i="2"/>
  <c r="AS2284" i="2"/>
  <c r="AR2284" i="2"/>
  <c r="BC2283" i="2"/>
  <c r="S2286" i="2"/>
  <c r="AA2286" i="2"/>
  <c r="AK2286" i="2" s="1"/>
  <c r="AT2284" i="2"/>
  <c r="AN2284" i="2"/>
  <c r="AO2284" i="2"/>
  <c r="AM2285" i="2"/>
  <c r="AQ2284" i="2"/>
  <c r="AP2284" i="2"/>
  <c r="BG2284" i="2"/>
  <c r="AZ2283" i="2"/>
  <c r="BA2283" i="2"/>
  <c r="AY2283" i="2"/>
  <c r="AX2283" i="2"/>
  <c r="L2286" i="2"/>
  <c r="T2286" i="2" s="1"/>
  <c r="N2286" i="2"/>
  <c r="P2286" i="2"/>
  <c r="Q2286" i="2"/>
  <c r="Y2286" i="2" s="1"/>
  <c r="AI2286" i="2" s="1"/>
  <c r="O2286" i="2"/>
  <c r="R2286" i="2"/>
  <c r="Z2286" i="2" s="1"/>
  <c r="AJ2286" i="2" s="1"/>
  <c r="M2286" i="2"/>
  <c r="U2286" i="2" s="1"/>
  <c r="V2285" i="2"/>
  <c r="AF2285" i="2" s="1"/>
  <c r="X2285" i="2"/>
  <c r="AH2285" i="2" s="1"/>
  <c r="W2285" i="2"/>
  <c r="AG2285" i="2" s="1"/>
  <c r="AD2285" i="2"/>
  <c r="K2287" i="2"/>
  <c r="AV2284" i="2" l="1"/>
  <c r="BH2284" i="2" s="1"/>
  <c r="AB2285" i="2"/>
  <c r="AS2285" i="2"/>
  <c r="AR2285" i="2"/>
  <c r="BB2284" i="2"/>
  <c r="BD2284" i="2"/>
  <c r="BC2284" i="2"/>
  <c r="S2287" i="2"/>
  <c r="AA2287" i="2"/>
  <c r="AK2287" i="2" s="1"/>
  <c r="AT2285" i="2"/>
  <c r="AO2285" i="2"/>
  <c r="AP2285" i="2"/>
  <c r="AM2286" i="2"/>
  <c r="AN2285" i="2"/>
  <c r="AQ2285" i="2"/>
  <c r="BG2285" i="2"/>
  <c r="AY2284" i="2"/>
  <c r="AZ2284" i="2"/>
  <c r="AX2284" i="2"/>
  <c r="BA2284" i="2"/>
  <c r="L2287" i="2"/>
  <c r="N2287" i="2"/>
  <c r="P2287" i="2"/>
  <c r="Q2287" i="2"/>
  <c r="Y2287" i="2" s="1"/>
  <c r="AI2287" i="2" s="1"/>
  <c r="O2287" i="2"/>
  <c r="R2287" i="2"/>
  <c r="Z2287" i="2" s="1"/>
  <c r="AJ2287" i="2" s="1"/>
  <c r="M2287" i="2"/>
  <c r="AD2286" i="2"/>
  <c r="V2286" i="2"/>
  <c r="AF2286" i="2" s="1"/>
  <c r="AE2286" i="2"/>
  <c r="X2286" i="2"/>
  <c r="AH2286" i="2" s="1"/>
  <c r="W2286" i="2"/>
  <c r="AG2286" i="2" s="1"/>
  <c r="K2288" i="2"/>
  <c r="AV2285" i="2" l="1"/>
  <c r="BH2285" i="2" s="1"/>
  <c r="AB2286" i="2"/>
  <c r="BD2285" i="2"/>
  <c r="BB2285" i="2"/>
  <c r="AS2286" i="2"/>
  <c r="AR2286" i="2"/>
  <c r="BC2285" i="2"/>
  <c r="S2288" i="2"/>
  <c r="AA2288" i="2"/>
  <c r="AK2288" i="2" s="1"/>
  <c r="AT2286" i="2"/>
  <c r="AO2286" i="2"/>
  <c r="AP2286" i="2"/>
  <c r="AN2286" i="2"/>
  <c r="AQ2286" i="2"/>
  <c r="AM2287" i="2"/>
  <c r="BG2286" i="2"/>
  <c r="AZ2285" i="2"/>
  <c r="BA2285" i="2"/>
  <c r="AY2285" i="2"/>
  <c r="AX2285" i="2"/>
  <c r="L2288" i="2"/>
  <c r="T2288" i="2" s="1"/>
  <c r="N2288" i="2"/>
  <c r="V2288" i="2" s="1"/>
  <c r="AF2288" i="2" s="1"/>
  <c r="P2288" i="2"/>
  <c r="X2288" i="2" s="1"/>
  <c r="AH2288" i="2" s="1"/>
  <c r="Q2288" i="2"/>
  <c r="Y2288" i="2" s="1"/>
  <c r="AI2288" i="2" s="1"/>
  <c r="R2288" i="2"/>
  <c r="Z2288" i="2" s="1"/>
  <c r="AJ2288" i="2" s="1"/>
  <c r="O2288" i="2"/>
  <c r="W2288" i="2" s="1"/>
  <c r="M2288" i="2"/>
  <c r="X2287" i="2"/>
  <c r="AH2287" i="2" s="1"/>
  <c r="W2287" i="2"/>
  <c r="AG2287" i="2" s="1"/>
  <c r="V2287" i="2"/>
  <c r="AF2287" i="2" s="1"/>
  <c r="T2287" i="2"/>
  <c r="U2287" i="2"/>
  <c r="AE2287" i="2" s="1"/>
  <c r="K2289" i="2"/>
  <c r="BC2286" i="2" l="1"/>
  <c r="BD2286" i="2"/>
  <c r="BB2286" i="2"/>
  <c r="AB2287" i="2"/>
  <c r="AV2286" i="2"/>
  <c r="BH2286" i="2" s="1"/>
  <c r="AS2287" i="2"/>
  <c r="AR2287" i="2"/>
  <c r="S2289" i="2"/>
  <c r="AA2289" i="2"/>
  <c r="AK2289" i="2" s="1"/>
  <c r="AZ2286" i="2"/>
  <c r="AX2286" i="2"/>
  <c r="AT2287" i="2"/>
  <c r="AQ2287" i="2"/>
  <c r="AO2287" i="2"/>
  <c r="AP2287" i="2"/>
  <c r="AM2288" i="2"/>
  <c r="AN2287" i="2"/>
  <c r="BG2287" i="2"/>
  <c r="AY2286" i="2"/>
  <c r="BA2286" i="2"/>
  <c r="L2289" i="2"/>
  <c r="T2289" i="2" s="1"/>
  <c r="N2289" i="2"/>
  <c r="P2289" i="2"/>
  <c r="Q2289" i="2"/>
  <c r="Y2289" i="2" s="1"/>
  <c r="AI2289" i="2" s="1"/>
  <c r="O2289" i="2"/>
  <c r="R2289" i="2"/>
  <c r="Z2289" i="2" s="1"/>
  <c r="AJ2289" i="2" s="1"/>
  <c r="M2289" i="2"/>
  <c r="U2289" i="2" s="1"/>
  <c r="AD2287" i="2"/>
  <c r="AG2288" i="2"/>
  <c r="U2288" i="2"/>
  <c r="AE2288" i="2" s="1"/>
  <c r="K2290" i="2"/>
  <c r="AD2288" i="2"/>
  <c r="BD2287" i="2" l="1"/>
  <c r="BB2287" i="2"/>
  <c r="AV2287" i="2"/>
  <c r="BH2287" i="2" s="1"/>
  <c r="AB2288" i="2"/>
  <c r="AS2288" i="2"/>
  <c r="AR2288" i="2"/>
  <c r="BC2287" i="2"/>
  <c r="S2290" i="2"/>
  <c r="AA2290" i="2"/>
  <c r="AK2290" i="2" s="1"/>
  <c r="AT2288" i="2"/>
  <c r="AN2288" i="2"/>
  <c r="AM2289" i="2"/>
  <c r="AQ2288" i="2"/>
  <c r="AO2288" i="2"/>
  <c r="AP2288" i="2"/>
  <c r="BG2288" i="2"/>
  <c r="AZ2287" i="2"/>
  <c r="AY2287" i="2"/>
  <c r="AX2287" i="2"/>
  <c r="BA2287" i="2"/>
  <c r="L2290" i="2"/>
  <c r="N2290" i="2"/>
  <c r="P2290" i="2"/>
  <c r="X2290" i="2" s="1"/>
  <c r="Q2290" i="2"/>
  <c r="Y2290" i="2" s="1"/>
  <c r="AI2290" i="2" s="1"/>
  <c r="O2290" i="2"/>
  <c r="W2290" i="2" s="1"/>
  <c r="R2290" i="2"/>
  <c r="Z2290" i="2" s="1"/>
  <c r="AJ2290" i="2" s="1"/>
  <c r="M2290" i="2"/>
  <c r="V2289" i="2"/>
  <c r="AF2289" i="2" s="1"/>
  <c r="AE2289" i="2"/>
  <c r="X2289" i="2"/>
  <c r="AH2289" i="2" s="1"/>
  <c r="W2289" i="2"/>
  <c r="AG2289" i="2" s="1"/>
  <c r="AD2289" i="2"/>
  <c r="K2291" i="2"/>
  <c r="AV2288" i="2" l="1"/>
  <c r="BH2288" i="2" s="1"/>
  <c r="AB2289" i="2"/>
  <c r="AS2289" i="2"/>
  <c r="AR2289" i="2"/>
  <c r="BB2288" i="2"/>
  <c r="BD2288" i="2"/>
  <c r="BC2288" i="2"/>
  <c r="S2291" i="2"/>
  <c r="AA2291" i="2"/>
  <c r="AK2291" i="2" s="1"/>
  <c r="BA2288" i="2"/>
  <c r="AZ2288" i="2"/>
  <c r="AT2289" i="2"/>
  <c r="AM2290" i="2"/>
  <c r="AN2289" i="2"/>
  <c r="AQ2289" i="2"/>
  <c r="AO2289" i="2"/>
  <c r="AP2289" i="2"/>
  <c r="BG2289" i="2"/>
  <c r="AX2288" i="2"/>
  <c r="AY2288" i="2"/>
  <c r="L2291" i="2"/>
  <c r="T2291" i="2" s="1"/>
  <c r="N2291" i="2"/>
  <c r="V2291" i="2" s="1"/>
  <c r="AF2291" i="2" s="1"/>
  <c r="P2291" i="2"/>
  <c r="X2291" i="2" s="1"/>
  <c r="Q2291" i="2"/>
  <c r="Y2291" i="2" s="1"/>
  <c r="AI2291" i="2" s="1"/>
  <c r="O2291" i="2"/>
  <c r="R2291" i="2"/>
  <c r="Z2291" i="2" s="1"/>
  <c r="AJ2291" i="2" s="1"/>
  <c r="M2291" i="2"/>
  <c r="U2291" i="2" s="1"/>
  <c r="AE2291" i="2" s="1"/>
  <c r="AG2290" i="2"/>
  <c r="AH2290" i="2"/>
  <c r="V2290" i="2"/>
  <c r="AF2290" i="2" s="1"/>
  <c r="T2290" i="2"/>
  <c r="U2290" i="2"/>
  <c r="AE2290" i="2" s="1"/>
  <c r="K2292" i="2"/>
  <c r="BD2289" i="2" l="1"/>
  <c r="AV2289" i="2"/>
  <c r="BH2289" i="2" s="1"/>
  <c r="AB2290" i="2"/>
  <c r="AS2290" i="2"/>
  <c r="AR2290" i="2"/>
  <c r="BB2289" i="2"/>
  <c r="BC2289" i="2"/>
  <c r="S2292" i="2"/>
  <c r="AA2292" i="2"/>
  <c r="AK2292" i="2" s="1"/>
  <c r="AZ2289" i="2"/>
  <c r="AY2289" i="2"/>
  <c r="BA2289" i="2"/>
  <c r="AX2289" i="2"/>
  <c r="AT2290" i="2"/>
  <c r="AN2290" i="2"/>
  <c r="AQ2290" i="2"/>
  <c r="AO2290" i="2"/>
  <c r="AP2290" i="2"/>
  <c r="AM2291" i="2"/>
  <c r="BG2290" i="2"/>
  <c r="L2292" i="2"/>
  <c r="T2292" i="2" s="1"/>
  <c r="N2292" i="2"/>
  <c r="P2292" i="2"/>
  <c r="X2292" i="2" s="1"/>
  <c r="AH2292" i="2" s="1"/>
  <c r="Q2292" i="2"/>
  <c r="Y2292" i="2" s="1"/>
  <c r="AI2292" i="2" s="1"/>
  <c r="R2292" i="2"/>
  <c r="Z2292" i="2" s="1"/>
  <c r="AJ2292" i="2" s="1"/>
  <c r="O2292" i="2"/>
  <c r="W2292" i="2" s="1"/>
  <c r="M2292" i="2"/>
  <c r="AD2290" i="2"/>
  <c r="W2291" i="2"/>
  <c r="AG2291" i="2" s="1"/>
  <c r="AH2291" i="2"/>
  <c r="AD2291" i="2"/>
  <c r="K2293" i="2"/>
  <c r="AV2290" i="2" l="1"/>
  <c r="BH2290" i="2" s="1"/>
  <c r="AB2291" i="2"/>
  <c r="BB2290" i="2"/>
  <c r="AR2291" i="2"/>
  <c r="AS2291" i="2"/>
  <c r="BD2290" i="2"/>
  <c r="BC2290" i="2"/>
  <c r="S2293" i="2"/>
  <c r="AA2293" i="2"/>
  <c r="AK2293" i="2" s="1"/>
  <c r="AZ2290" i="2"/>
  <c r="AY2290" i="2"/>
  <c r="BA2290" i="2"/>
  <c r="AT2291" i="2"/>
  <c r="AN2291" i="2"/>
  <c r="AQ2291" i="2"/>
  <c r="AM2292" i="2"/>
  <c r="AO2291" i="2"/>
  <c r="AP2291" i="2"/>
  <c r="BG2291" i="2"/>
  <c r="AX2290" i="2"/>
  <c r="L2293" i="2"/>
  <c r="T2293" i="2" s="1"/>
  <c r="N2293" i="2"/>
  <c r="P2293" i="2"/>
  <c r="X2293" i="2" s="1"/>
  <c r="Q2293" i="2"/>
  <c r="Y2293" i="2" s="1"/>
  <c r="AI2293" i="2" s="1"/>
  <c r="O2293" i="2"/>
  <c r="R2293" i="2"/>
  <c r="Z2293" i="2" s="1"/>
  <c r="AJ2293" i="2" s="1"/>
  <c r="M2293" i="2"/>
  <c r="U2293" i="2" s="1"/>
  <c r="AE2293" i="2" s="1"/>
  <c r="AG2292" i="2"/>
  <c r="V2292" i="2"/>
  <c r="U2292" i="2"/>
  <c r="AE2292" i="2" s="1"/>
  <c r="AD2292" i="2"/>
  <c r="K2294" i="2"/>
  <c r="BD2291" i="2" l="1"/>
  <c r="AV2291" i="2"/>
  <c r="BH2291" i="2" s="1"/>
  <c r="AB2292" i="2"/>
  <c r="AS2292" i="2"/>
  <c r="AR2292" i="2"/>
  <c r="BC2291" i="2"/>
  <c r="BB2291" i="2"/>
  <c r="S2294" i="2"/>
  <c r="AA2294" i="2"/>
  <c r="AK2294" i="2" s="1"/>
  <c r="AY2291" i="2"/>
  <c r="AZ2291" i="2"/>
  <c r="BA2291" i="2"/>
  <c r="AX2291" i="2"/>
  <c r="AT2292" i="2"/>
  <c r="AN2292" i="2"/>
  <c r="AQ2292" i="2"/>
  <c r="AM2293" i="2"/>
  <c r="AO2292" i="2"/>
  <c r="AP2292" i="2"/>
  <c r="BG2292" i="2"/>
  <c r="L2294" i="2"/>
  <c r="N2294" i="2"/>
  <c r="P2294" i="2"/>
  <c r="Q2294" i="2"/>
  <c r="Y2294" i="2" s="1"/>
  <c r="AI2294" i="2" s="1"/>
  <c r="O2294" i="2"/>
  <c r="R2294" i="2"/>
  <c r="Z2294" i="2" s="1"/>
  <c r="AJ2294" i="2" s="1"/>
  <c r="M2294" i="2"/>
  <c r="AF2292" i="2"/>
  <c r="W2293" i="2"/>
  <c r="AH2293" i="2"/>
  <c r="V2293" i="2"/>
  <c r="AF2293" i="2" s="1"/>
  <c r="K2295" i="2"/>
  <c r="AD2293" i="2"/>
  <c r="AV2292" i="2" l="1"/>
  <c r="BH2292" i="2" s="1"/>
  <c r="AB2293" i="2"/>
  <c r="AS2293" i="2"/>
  <c r="AR2293" i="2"/>
  <c r="BB2292" i="2"/>
  <c r="BD2292" i="2"/>
  <c r="BC2292" i="2"/>
  <c r="S2295" i="2"/>
  <c r="AA2295" i="2"/>
  <c r="AK2295" i="2" s="1"/>
  <c r="AT2293" i="2"/>
  <c r="AQ2293" i="2"/>
  <c r="AO2293" i="2"/>
  <c r="AP2293" i="2"/>
  <c r="AM2294" i="2"/>
  <c r="AN2293" i="2"/>
  <c r="BG2293" i="2"/>
  <c r="BA2292" i="2"/>
  <c r="AZ2292" i="2"/>
  <c r="AX2292" i="2"/>
  <c r="AY2292" i="2"/>
  <c r="L2295" i="2"/>
  <c r="T2295" i="2" s="1"/>
  <c r="N2295" i="2"/>
  <c r="P2295" i="2"/>
  <c r="X2295" i="2" s="1"/>
  <c r="Q2295" i="2"/>
  <c r="Y2295" i="2" s="1"/>
  <c r="AI2295" i="2" s="1"/>
  <c r="O2295" i="2"/>
  <c r="R2295" i="2"/>
  <c r="Z2295" i="2" s="1"/>
  <c r="AJ2295" i="2" s="1"/>
  <c r="M2295" i="2"/>
  <c r="AG2293" i="2"/>
  <c r="X2294" i="2"/>
  <c r="AH2294" i="2" s="1"/>
  <c r="W2294" i="2"/>
  <c r="AG2294" i="2" s="1"/>
  <c r="V2294" i="2"/>
  <c r="AF2294" i="2" s="1"/>
  <c r="T2294" i="2"/>
  <c r="U2294" i="2"/>
  <c r="K2296" i="2"/>
  <c r="BD2293" i="2" l="1"/>
  <c r="AV2293" i="2"/>
  <c r="BH2293" i="2" s="1"/>
  <c r="AB2294" i="2"/>
  <c r="BB2293" i="2"/>
  <c r="AS2294" i="2"/>
  <c r="AR2294" i="2"/>
  <c r="BC2293" i="2"/>
  <c r="S2296" i="2"/>
  <c r="AA2296" i="2"/>
  <c r="AK2296" i="2" s="1"/>
  <c r="AZ2293" i="2"/>
  <c r="AY2293" i="2"/>
  <c r="AX2293" i="2"/>
  <c r="BA2293" i="2"/>
  <c r="AT2294" i="2"/>
  <c r="AO2294" i="2"/>
  <c r="AP2294" i="2"/>
  <c r="AM2295" i="2"/>
  <c r="AN2294" i="2"/>
  <c r="AQ2294" i="2"/>
  <c r="BG2294" i="2"/>
  <c r="L2296" i="2"/>
  <c r="T2296" i="2" s="1"/>
  <c r="N2296" i="2"/>
  <c r="V2296" i="2" s="1"/>
  <c r="P2296" i="2"/>
  <c r="Q2296" i="2"/>
  <c r="Y2296" i="2" s="1"/>
  <c r="AI2296" i="2" s="1"/>
  <c r="R2296" i="2"/>
  <c r="Z2296" i="2" s="1"/>
  <c r="AJ2296" i="2" s="1"/>
  <c r="O2296" i="2"/>
  <c r="M2296" i="2"/>
  <c r="AD2294" i="2"/>
  <c r="AD2295" i="2"/>
  <c r="W2295" i="2"/>
  <c r="AG2295" i="2" s="1"/>
  <c r="AE2294" i="2"/>
  <c r="AH2295" i="2"/>
  <c r="V2295" i="2"/>
  <c r="U2295" i="2"/>
  <c r="AE2295" i="2" s="1"/>
  <c r="K2297" i="2"/>
  <c r="AV2294" i="2" l="1"/>
  <c r="BH2294" i="2" s="1"/>
  <c r="AB2295" i="2"/>
  <c r="AS2295" i="2"/>
  <c r="AR2295" i="2"/>
  <c r="BB2294" i="2"/>
  <c r="BC2294" i="2"/>
  <c r="BD2294" i="2"/>
  <c r="S2297" i="2"/>
  <c r="AA2297" i="2"/>
  <c r="AK2297" i="2" s="1"/>
  <c r="AZ2294" i="2"/>
  <c r="BA2294" i="2"/>
  <c r="AY2294" i="2"/>
  <c r="AX2294" i="2"/>
  <c r="AT2295" i="2"/>
  <c r="AO2295" i="2"/>
  <c r="AP2295" i="2"/>
  <c r="AM2296" i="2"/>
  <c r="AN2295" i="2"/>
  <c r="AQ2295" i="2"/>
  <c r="BG2295" i="2"/>
  <c r="L2297" i="2"/>
  <c r="T2297" i="2" s="1"/>
  <c r="N2297" i="2"/>
  <c r="P2297" i="2"/>
  <c r="X2297" i="2" s="1"/>
  <c r="Q2297" i="2"/>
  <c r="Y2297" i="2" s="1"/>
  <c r="AI2297" i="2" s="1"/>
  <c r="O2297" i="2"/>
  <c r="R2297" i="2"/>
  <c r="Z2297" i="2" s="1"/>
  <c r="AJ2297" i="2" s="1"/>
  <c r="M2297" i="2"/>
  <c r="U2296" i="2"/>
  <c r="AE2296" i="2" s="1"/>
  <c r="AF2295" i="2"/>
  <c r="AD2296" i="2"/>
  <c r="AF2296" i="2"/>
  <c r="X2296" i="2"/>
  <c r="AH2296" i="2" s="1"/>
  <c r="W2296" i="2"/>
  <c r="K2298" i="2"/>
  <c r="AV2295" i="2" l="1"/>
  <c r="BH2295" i="2" s="1"/>
  <c r="AB2296" i="2"/>
  <c r="AS2296" i="2"/>
  <c r="AR2296" i="2"/>
  <c r="BD2295" i="2"/>
  <c r="BB2295" i="2"/>
  <c r="BC2295" i="2"/>
  <c r="S2298" i="2"/>
  <c r="AA2298" i="2"/>
  <c r="AK2298" i="2" s="1"/>
  <c r="AT2296" i="2"/>
  <c r="AO2296" i="2"/>
  <c r="AP2296" i="2"/>
  <c r="AM2297" i="2"/>
  <c r="AN2296" i="2"/>
  <c r="AQ2296" i="2"/>
  <c r="BG2296" i="2"/>
  <c r="AZ2295" i="2"/>
  <c r="BA2295" i="2"/>
  <c r="AY2295" i="2"/>
  <c r="AX2295" i="2"/>
  <c r="L2298" i="2"/>
  <c r="N2298" i="2"/>
  <c r="V2298" i="2" s="1"/>
  <c r="P2298" i="2"/>
  <c r="Q2298" i="2"/>
  <c r="Y2298" i="2" s="1"/>
  <c r="AI2298" i="2" s="1"/>
  <c r="O2298" i="2"/>
  <c r="R2298" i="2"/>
  <c r="Z2298" i="2" s="1"/>
  <c r="AJ2298" i="2" s="1"/>
  <c r="M2298" i="2"/>
  <c r="U2298" i="2" s="1"/>
  <c r="AD2297" i="2"/>
  <c r="W2297" i="2"/>
  <c r="AG2297" i="2" s="1"/>
  <c r="AG2296" i="2"/>
  <c r="AH2297" i="2"/>
  <c r="V2297" i="2"/>
  <c r="U2297" i="2"/>
  <c r="AE2297" i="2" s="1"/>
  <c r="K2299" i="2"/>
  <c r="AV2296" i="2" l="1"/>
  <c r="BH2296" i="2" s="1"/>
  <c r="AB2297" i="2"/>
  <c r="BD2296" i="2"/>
  <c r="BB2296" i="2"/>
  <c r="AS2297" i="2"/>
  <c r="AR2297" i="2"/>
  <c r="BC2296" i="2"/>
  <c r="S2299" i="2"/>
  <c r="AA2299" i="2"/>
  <c r="AK2299" i="2" s="1"/>
  <c r="AT2297" i="2"/>
  <c r="AN2297" i="2"/>
  <c r="AQ2297" i="2"/>
  <c r="AO2297" i="2"/>
  <c r="AP2297" i="2"/>
  <c r="AM2298" i="2"/>
  <c r="BG2297" i="2"/>
  <c r="AZ2296" i="2"/>
  <c r="BA2296" i="2"/>
  <c r="AY2296" i="2"/>
  <c r="AX2296" i="2"/>
  <c r="L2299" i="2"/>
  <c r="T2299" i="2" s="1"/>
  <c r="N2299" i="2"/>
  <c r="V2299" i="2" s="1"/>
  <c r="AF2299" i="2" s="1"/>
  <c r="P2299" i="2"/>
  <c r="Q2299" i="2"/>
  <c r="Y2299" i="2" s="1"/>
  <c r="AI2299" i="2" s="1"/>
  <c r="O2299" i="2"/>
  <c r="R2299" i="2"/>
  <c r="Z2299" i="2" s="1"/>
  <c r="AJ2299" i="2" s="1"/>
  <c r="M2299" i="2"/>
  <c r="T2298" i="2"/>
  <c r="AF2297" i="2"/>
  <c r="AE2298" i="2"/>
  <c r="AF2298" i="2"/>
  <c r="X2298" i="2"/>
  <c r="AH2298" i="2" s="1"/>
  <c r="W2298" i="2"/>
  <c r="K2300" i="2"/>
  <c r="BD2297" i="2" l="1"/>
  <c r="BB2297" i="2"/>
  <c r="BC2297" i="2"/>
  <c r="AB2298" i="2"/>
  <c r="AV2297" i="2"/>
  <c r="BH2297" i="2" s="1"/>
  <c r="AS2298" i="2"/>
  <c r="AR2298" i="2"/>
  <c r="S2300" i="2"/>
  <c r="AA2300" i="2"/>
  <c r="AK2300" i="2" s="1"/>
  <c r="BA2297" i="2"/>
  <c r="AY2297" i="2"/>
  <c r="AT2298" i="2"/>
  <c r="AQ2298" i="2"/>
  <c r="AO2298" i="2"/>
  <c r="AP2298" i="2"/>
  <c r="AM2299" i="2"/>
  <c r="AN2298" i="2"/>
  <c r="BG2298" i="2"/>
  <c r="AX2297" i="2"/>
  <c r="AZ2297" i="2"/>
  <c r="L2300" i="2"/>
  <c r="T2300" i="2" s="1"/>
  <c r="N2300" i="2"/>
  <c r="V2300" i="2" s="1"/>
  <c r="AF2300" i="2" s="1"/>
  <c r="P2300" i="2"/>
  <c r="Q2300" i="2"/>
  <c r="Y2300" i="2" s="1"/>
  <c r="AI2300" i="2" s="1"/>
  <c r="R2300" i="2"/>
  <c r="Z2300" i="2" s="1"/>
  <c r="AJ2300" i="2" s="1"/>
  <c r="O2300" i="2"/>
  <c r="W2300" i="2" s="1"/>
  <c r="M2300" i="2"/>
  <c r="AD2298" i="2"/>
  <c r="U2299" i="2"/>
  <c r="AE2299" i="2" s="1"/>
  <c r="AG2298" i="2"/>
  <c r="AD2299" i="2"/>
  <c r="X2299" i="2"/>
  <c r="AH2299" i="2" s="1"/>
  <c r="W2299" i="2"/>
  <c r="AG2299" i="2" s="1"/>
  <c r="K2301" i="2"/>
  <c r="AV2298" i="2" l="1"/>
  <c r="BH2298" i="2" s="1"/>
  <c r="AB2299" i="2"/>
  <c r="AS2299" i="2"/>
  <c r="AR2299" i="2"/>
  <c r="BD2298" i="2"/>
  <c r="BB2298" i="2"/>
  <c r="BC2298" i="2"/>
  <c r="S2301" i="2"/>
  <c r="AA2301" i="2"/>
  <c r="AK2301" i="2" s="1"/>
  <c r="AY2298" i="2"/>
  <c r="BA2298" i="2"/>
  <c r="AX2298" i="2"/>
  <c r="AT2299" i="2"/>
  <c r="AO2299" i="2"/>
  <c r="AP2299" i="2"/>
  <c r="AM2300" i="2"/>
  <c r="AN2299" i="2"/>
  <c r="AQ2299" i="2"/>
  <c r="BG2299" i="2"/>
  <c r="AZ2298" i="2"/>
  <c r="L2301" i="2"/>
  <c r="T2301" i="2" s="1"/>
  <c r="N2301" i="2"/>
  <c r="P2301" i="2"/>
  <c r="X2301" i="2" s="1"/>
  <c r="Q2301" i="2"/>
  <c r="Y2301" i="2" s="1"/>
  <c r="AI2301" i="2" s="1"/>
  <c r="O2301" i="2"/>
  <c r="R2301" i="2"/>
  <c r="Z2301" i="2" s="1"/>
  <c r="AJ2301" i="2" s="1"/>
  <c r="M2301" i="2"/>
  <c r="X2300" i="2"/>
  <c r="AH2300" i="2" s="1"/>
  <c r="AG2300" i="2"/>
  <c r="U2300" i="2"/>
  <c r="AE2300" i="2" s="1"/>
  <c r="K2302" i="2"/>
  <c r="AD2300" i="2"/>
  <c r="AB2300" i="2" l="1"/>
  <c r="AV2299" i="2"/>
  <c r="BH2299" i="2" s="1"/>
  <c r="AS2300" i="2"/>
  <c r="AR2300" i="2"/>
  <c r="BB2299" i="2"/>
  <c r="BD2299" i="2"/>
  <c r="BC2299" i="2"/>
  <c r="S2302" i="2"/>
  <c r="AA2302" i="2"/>
  <c r="AK2302" i="2" s="1"/>
  <c r="BA2299" i="2"/>
  <c r="AY2299" i="2"/>
  <c r="AX2299" i="2"/>
  <c r="AT2300" i="2"/>
  <c r="AM2301" i="2"/>
  <c r="AN2300" i="2"/>
  <c r="AQ2300" i="2"/>
  <c r="AO2300" i="2"/>
  <c r="AP2300" i="2"/>
  <c r="BG2300" i="2"/>
  <c r="AZ2299" i="2"/>
  <c r="L2302" i="2"/>
  <c r="T2302" i="2" s="1"/>
  <c r="N2302" i="2"/>
  <c r="P2302" i="2"/>
  <c r="X2302" i="2" s="1"/>
  <c r="AH2302" i="2" s="1"/>
  <c r="Q2302" i="2"/>
  <c r="Y2302" i="2" s="1"/>
  <c r="AI2302" i="2" s="1"/>
  <c r="O2302" i="2"/>
  <c r="W2302" i="2" s="1"/>
  <c r="R2302" i="2"/>
  <c r="Z2302" i="2" s="1"/>
  <c r="AJ2302" i="2" s="1"/>
  <c r="M2302" i="2"/>
  <c r="W2301" i="2"/>
  <c r="AG2301" i="2" s="1"/>
  <c r="AH2301" i="2"/>
  <c r="V2301" i="2"/>
  <c r="U2301" i="2"/>
  <c r="AE2301" i="2" s="1"/>
  <c r="AD2301" i="2"/>
  <c r="K2303" i="2"/>
  <c r="AV2300" i="2" l="1"/>
  <c r="BH2300" i="2" s="1"/>
  <c r="AB2301" i="2"/>
  <c r="AS2301" i="2"/>
  <c r="AR2301" i="2"/>
  <c r="BB2300" i="2"/>
  <c r="BD2300" i="2"/>
  <c r="BC2300" i="2"/>
  <c r="AZ2300" i="2"/>
  <c r="S2303" i="2"/>
  <c r="AA2303" i="2"/>
  <c r="AK2303" i="2" s="1"/>
  <c r="BA2300" i="2"/>
  <c r="AY2300" i="2"/>
  <c r="AX2300" i="2"/>
  <c r="AT2301" i="2"/>
  <c r="AN2301" i="2"/>
  <c r="AQ2301" i="2"/>
  <c r="AO2301" i="2"/>
  <c r="AP2301" i="2"/>
  <c r="AM2302" i="2"/>
  <c r="BG2301" i="2"/>
  <c r="L2303" i="2"/>
  <c r="T2303" i="2" s="1"/>
  <c r="N2303" i="2"/>
  <c r="P2303" i="2"/>
  <c r="Q2303" i="2"/>
  <c r="Y2303" i="2" s="1"/>
  <c r="AI2303" i="2" s="1"/>
  <c r="O2303" i="2"/>
  <c r="W2303" i="2" s="1"/>
  <c r="R2303" i="2"/>
  <c r="Z2303" i="2" s="1"/>
  <c r="AJ2303" i="2" s="1"/>
  <c r="M2303" i="2"/>
  <c r="U2303" i="2" s="1"/>
  <c r="AE2303" i="2" s="1"/>
  <c r="AF2301" i="2"/>
  <c r="AG2302" i="2"/>
  <c r="V2302" i="2"/>
  <c r="AF2302" i="2" s="1"/>
  <c r="U2302" i="2"/>
  <c r="AE2302" i="2" s="1"/>
  <c r="AD2302" i="2"/>
  <c r="K2304" i="2"/>
  <c r="BD2301" i="2" l="1"/>
  <c r="AV2301" i="2"/>
  <c r="BH2301" i="2" s="1"/>
  <c r="AB2302" i="2"/>
  <c r="BB2301" i="2"/>
  <c r="AR2302" i="2"/>
  <c r="AS2302" i="2"/>
  <c r="BC2301" i="2"/>
  <c r="S2304" i="2"/>
  <c r="AA2304" i="2"/>
  <c r="AK2304" i="2" s="1"/>
  <c r="AZ2301" i="2"/>
  <c r="AY2301" i="2"/>
  <c r="BA2301" i="2"/>
  <c r="AT2302" i="2"/>
  <c r="AQ2302" i="2"/>
  <c r="AO2302" i="2"/>
  <c r="AP2302" i="2"/>
  <c r="AM2303" i="2"/>
  <c r="AN2302" i="2"/>
  <c r="BG2302" i="2"/>
  <c r="AX2301" i="2"/>
  <c r="L2304" i="2"/>
  <c r="T2304" i="2" s="1"/>
  <c r="N2304" i="2"/>
  <c r="P2304" i="2"/>
  <c r="X2304" i="2" s="1"/>
  <c r="Q2304" i="2"/>
  <c r="Y2304" i="2" s="1"/>
  <c r="AI2304" i="2" s="1"/>
  <c r="R2304" i="2"/>
  <c r="Z2304" i="2" s="1"/>
  <c r="AJ2304" i="2" s="1"/>
  <c r="O2304" i="2"/>
  <c r="M2304" i="2"/>
  <c r="X2303" i="2"/>
  <c r="AH2303" i="2" s="1"/>
  <c r="AG2303" i="2"/>
  <c r="V2303" i="2"/>
  <c r="AF2303" i="2" s="1"/>
  <c r="AD2303" i="2"/>
  <c r="K2305" i="2"/>
  <c r="BD2302" i="2" l="1"/>
  <c r="AV2302" i="2"/>
  <c r="BH2302" i="2" s="1"/>
  <c r="AB2303" i="2"/>
  <c r="AS2303" i="2"/>
  <c r="AR2303" i="2"/>
  <c r="BC2302" i="2"/>
  <c r="BB2302" i="2"/>
  <c r="S2305" i="2"/>
  <c r="AA2305" i="2"/>
  <c r="AK2305" i="2" s="1"/>
  <c r="BA2302" i="2"/>
  <c r="AX2302" i="2"/>
  <c r="AT2303" i="2"/>
  <c r="AQ2303" i="2"/>
  <c r="AO2303" i="2"/>
  <c r="AP2303" i="2"/>
  <c r="AM2304" i="2"/>
  <c r="AN2303" i="2"/>
  <c r="BG2303" i="2"/>
  <c r="AZ2302" i="2"/>
  <c r="AY2302" i="2"/>
  <c r="L2305" i="2"/>
  <c r="N2305" i="2"/>
  <c r="V2305" i="2" s="1"/>
  <c r="P2305" i="2"/>
  <c r="Q2305" i="2"/>
  <c r="Y2305" i="2" s="1"/>
  <c r="AI2305" i="2" s="1"/>
  <c r="O2305" i="2"/>
  <c r="R2305" i="2"/>
  <c r="Z2305" i="2" s="1"/>
  <c r="AJ2305" i="2" s="1"/>
  <c r="M2305" i="2"/>
  <c r="U2305" i="2" s="1"/>
  <c r="AD2304" i="2"/>
  <c r="W2304" i="2"/>
  <c r="AG2304" i="2" s="1"/>
  <c r="AH2304" i="2"/>
  <c r="V2304" i="2"/>
  <c r="AF2304" i="2" s="1"/>
  <c r="U2304" i="2"/>
  <c r="AE2304" i="2" s="1"/>
  <c r="K2306" i="2"/>
  <c r="BD2303" i="2" l="1"/>
  <c r="AV2303" i="2"/>
  <c r="BH2303" i="2" s="1"/>
  <c r="AB2304" i="2"/>
  <c r="AS2304" i="2"/>
  <c r="AR2304" i="2"/>
  <c r="BB2303" i="2"/>
  <c r="BC2303" i="2"/>
  <c r="S2306" i="2"/>
  <c r="AA2306" i="2"/>
  <c r="AK2306" i="2" s="1"/>
  <c r="AX2303" i="2"/>
  <c r="BA2303" i="2"/>
  <c r="AT2304" i="2"/>
  <c r="AQ2304" i="2"/>
  <c r="AO2304" i="2"/>
  <c r="AP2304" i="2"/>
  <c r="AM2305" i="2"/>
  <c r="AN2304" i="2"/>
  <c r="BG2304" i="2"/>
  <c r="AZ2303" i="2"/>
  <c r="AY2303" i="2"/>
  <c r="L2306" i="2"/>
  <c r="T2306" i="2" s="1"/>
  <c r="N2306" i="2"/>
  <c r="V2306" i="2" s="1"/>
  <c r="AF2306" i="2" s="1"/>
  <c r="P2306" i="2"/>
  <c r="Q2306" i="2"/>
  <c r="Y2306" i="2" s="1"/>
  <c r="AI2306" i="2" s="1"/>
  <c r="O2306" i="2"/>
  <c r="R2306" i="2"/>
  <c r="Z2306" i="2" s="1"/>
  <c r="AJ2306" i="2" s="1"/>
  <c r="M2306" i="2"/>
  <c r="T2305" i="2"/>
  <c r="AE2305" i="2"/>
  <c r="AF2305" i="2"/>
  <c r="X2305" i="2"/>
  <c r="AH2305" i="2" s="1"/>
  <c r="W2305" i="2"/>
  <c r="AG2305" i="2" s="1"/>
  <c r="K2307" i="2"/>
  <c r="BD2304" i="2" l="1"/>
  <c r="AB2305" i="2"/>
  <c r="AV2304" i="2"/>
  <c r="BH2304" i="2" s="1"/>
  <c r="BB2304" i="2"/>
  <c r="AS2305" i="2"/>
  <c r="AR2305" i="2"/>
  <c r="BC2304" i="2"/>
  <c r="S2307" i="2"/>
  <c r="AA2307" i="2"/>
  <c r="AK2307" i="2" s="1"/>
  <c r="AZ2304" i="2"/>
  <c r="AY2304" i="2"/>
  <c r="AX2304" i="2"/>
  <c r="BA2304" i="2"/>
  <c r="AT2305" i="2"/>
  <c r="AO2305" i="2"/>
  <c r="AP2305" i="2"/>
  <c r="AM2306" i="2"/>
  <c r="AN2305" i="2"/>
  <c r="AQ2305" i="2"/>
  <c r="BG2305" i="2"/>
  <c r="L2307" i="2"/>
  <c r="T2307" i="2" s="1"/>
  <c r="N2307" i="2"/>
  <c r="P2307" i="2"/>
  <c r="X2307" i="2" s="1"/>
  <c r="Q2307" i="2"/>
  <c r="Y2307" i="2" s="1"/>
  <c r="AI2307" i="2" s="1"/>
  <c r="O2307" i="2"/>
  <c r="R2307" i="2"/>
  <c r="Z2307" i="2" s="1"/>
  <c r="AJ2307" i="2" s="1"/>
  <c r="M2307" i="2"/>
  <c r="AD2305" i="2"/>
  <c r="U2306" i="2"/>
  <c r="AE2306" i="2" s="1"/>
  <c r="X2306" i="2"/>
  <c r="AH2306" i="2" s="1"/>
  <c r="W2306" i="2"/>
  <c r="AG2306" i="2" s="1"/>
  <c r="K2308" i="2"/>
  <c r="AD2306" i="2"/>
  <c r="AV2305" i="2" l="1"/>
  <c r="BH2305" i="2" s="1"/>
  <c r="AB2306" i="2"/>
  <c r="AS2306" i="2"/>
  <c r="AR2306" i="2"/>
  <c r="BB2305" i="2"/>
  <c r="BC2305" i="2"/>
  <c r="BD2305" i="2"/>
  <c r="BA2305" i="2"/>
  <c r="S2308" i="2"/>
  <c r="AA2308" i="2"/>
  <c r="AK2308" i="2" s="1"/>
  <c r="AY2305" i="2"/>
  <c r="AZ2305" i="2"/>
  <c r="AX2305" i="2"/>
  <c r="AT2306" i="2"/>
  <c r="AO2306" i="2"/>
  <c r="AP2306" i="2"/>
  <c r="AM2307" i="2"/>
  <c r="AN2306" i="2"/>
  <c r="AQ2306" i="2"/>
  <c r="BG2306" i="2"/>
  <c r="L2308" i="2"/>
  <c r="T2308" i="2" s="1"/>
  <c r="N2308" i="2"/>
  <c r="P2308" i="2"/>
  <c r="Q2308" i="2"/>
  <c r="Y2308" i="2" s="1"/>
  <c r="AI2308" i="2" s="1"/>
  <c r="R2308" i="2"/>
  <c r="Z2308" i="2" s="1"/>
  <c r="AJ2308" i="2" s="1"/>
  <c r="O2308" i="2"/>
  <c r="M2308" i="2"/>
  <c r="U2308" i="2" s="1"/>
  <c r="AD2307" i="2"/>
  <c r="W2307" i="2"/>
  <c r="AG2307" i="2" s="1"/>
  <c r="AH2307" i="2"/>
  <c r="V2307" i="2"/>
  <c r="AF2307" i="2" s="1"/>
  <c r="U2307" i="2"/>
  <c r="AE2307" i="2" s="1"/>
  <c r="K2309" i="2"/>
  <c r="AV2306" i="2" l="1"/>
  <c r="BH2306" i="2" s="1"/>
  <c r="AB2307" i="2"/>
  <c r="AS2307" i="2"/>
  <c r="AR2307" i="2"/>
  <c r="BD2306" i="2"/>
  <c r="BB2306" i="2"/>
  <c r="BC2306" i="2"/>
  <c r="S2309" i="2"/>
  <c r="AA2309" i="2"/>
  <c r="AK2309" i="2" s="1"/>
  <c r="AZ2306" i="2"/>
  <c r="AT2307" i="2"/>
  <c r="BD2307" i="2" s="1"/>
  <c r="AN2307" i="2"/>
  <c r="AQ2307" i="2"/>
  <c r="AM2308" i="2"/>
  <c r="AO2307" i="2"/>
  <c r="AP2307" i="2"/>
  <c r="BG2307" i="2"/>
  <c r="BA2306" i="2"/>
  <c r="AY2306" i="2"/>
  <c r="AX2306" i="2"/>
  <c r="L2309" i="2"/>
  <c r="T2309" i="2" s="1"/>
  <c r="N2309" i="2"/>
  <c r="V2309" i="2" s="1"/>
  <c r="P2309" i="2"/>
  <c r="Q2309" i="2"/>
  <c r="Y2309" i="2" s="1"/>
  <c r="AI2309" i="2" s="1"/>
  <c r="O2309" i="2"/>
  <c r="R2309" i="2"/>
  <c r="Z2309" i="2" s="1"/>
  <c r="AJ2309" i="2" s="1"/>
  <c r="M2309" i="2"/>
  <c r="U2309" i="2" s="1"/>
  <c r="AE2309" i="2" s="1"/>
  <c r="AD2308" i="2"/>
  <c r="V2308" i="2"/>
  <c r="AF2308" i="2" s="1"/>
  <c r="AE2308" i="2"/>
  <c r="X2308" i="2"/>
  <c r="AH2308" i="2" s="1"/>
  <c r="W2308" i="2"/>
  <c r="AG2308" i="2" s="1"/>
  <c r="K2310" i="2"/>
  <c r="AV2307" i="2" l="1"/>
  <c r="BH2307" i="2" s="1"/>
  <c r="AB2308" i="2"/>
  <c r="BB2307" i="2"/>
  <c r="AS2308" i="2"/>
  <c r="AR2308" i="2"/>
  <c r="BC2307" i="2"/>
  <c r="S2310" i="2"/>
  <c r="AA2310" i="2"/>
  <c r="AK2310" i="2" s="1"/>
  <c r="BA2307" i="2"/>
  <c r="AZ2307" i="2"/>
  <c r="AY2307" i="2"/>
  <c r="AX2307" i="2"/>
  <c r="AT2308" i="2"/>
  <c r="AN2308" i="2"/>
  <c r="AQ2308" i="2"/>
  <c r="AO2308" i="2"/>
  <c r="AP2308" i="2"/>
  <c r="AM2309" i="2"/>
  <c r="BG2308" i="2"/>
  <c r="L2310" i="2"/>
  <c r="T2310" i="2" s="1"/>
  <c r="N2310" i="2"/>
  <c r="P2310" i="2"/>
  <c r="X2310" i="2" s="1"/>
  <c r="AH2310" i="2" s="1"/>
  <c r="Q2310" i="2"/>
  <c r="Y2310" i="2" s="1"/>
  <c r="AI2310" i="2" s="1"/>
  <c r="O2310" i="2"/>
  <c r="W2310" i="2" s="1"/>
  <c r="R2310" i="2"/>
  <c r="Z2310" i="2" s="1"/>
  <c r="AJ2310" i="2" s="1"/>
  <c r="M2310" i="2"/>
  <c r="AD2309" i="2"/>
  <c r="AF2309" i="2"/>
  <c r="X2309" i="2"/>
  <c r="AH2309" i="2" s="1"/>
  <c r="W2309" i="2"/>
  <c r="AG2309" i="2" s="1"/>
  <c r="K2311" i="2"/>
  <c r="AV2308" i="2" l="1"/>
  <c r="BH2308" i="2" s="1"/>
  <c r="AB2309" i="2"/>
  <c r="AS2309" i="2"/>
  <c r="AR2309" i="2"/>
  <c r="BB2308" i="2"/>
  <c r="BC2308" i="2"/>
  <c r="BD2308" i="2"/>
  <c r="S2311" i="2"/>
  <c r="AA2311" i="2"/>
  <c r="AK2311" i="2" s="1"/>
  <c r="AY2308" i="2"/>
  <c r="BA2308" i="2"/>
  <c r="AT2309" i="2"/>
  <c r="AQ2309" i="2"/>
  <c r="AO2309" i="2"/>
  <c r="AP2309" i="2"/>
  <c r="AM2310" i="2"/>
  <c r="AN2309" i="2"/>
  <c r="BG2309" i="2"/>
  <c r="AX2308" i="2"/>
  <c r="AZ2308" i="2"/>
  <c r="L2311" i="2"/>
  <c r="T2311" i="2" s="1"/>
  <c r="N2311" i="2"/>
  <c r="P2311" i="2"/>
  <c r="Q2311" i="2"/>
  <c r="Y2311" i="2" s="1"/>
  <c r="AI2311" i="2" s="1"/>
  <c r="O2311" i="2"/>
  <c r="R2311" i="2"/>
  <c r="Z2311" i="2" s="1"/>
  <c r="AJ2311" i="2" s="1"/>
  <c r="M2311" i="2"/>
  <c r="U2311" i="2" s="1"/>
  <c r="AG2310" i="2"/>
  <c r="V2310" i="2"/>
  <c r="AF2310" i="2" s="1"/>
  <c r="U2310" i="2"/>
  <c r="AE2310" i="2" s="1"/>
  <c r="AD2310" i="2"/>
  <c r="K2312" i="2"/>
  <c r="BD2309" i="2" l="1"/>
  <c r="AV2309" i="2"/>
  <c r="BH2309" i="2" s="1"/>
  <c r="AB2310" i="2"/>
  <c r="AS2310" i="2"/>
  <c r="AR2310" i="2"/>
  <c r="BB2309" i="2"/>
  <c r="BC2309" i="2"/>
  <c r="S2312" i="2"/>
  <c r="AA2312" i="2"/>
  <c r="AK2312" i="2" s="1"/>
  <c r="BA2309" i="2"/>
  <c r="AY2309" i="2"/>
  <c r="AX2309" i="2"/>
  <c r="AT2310" i="2"/>
  <c r="AO2310" i="2"/>
  <c r="AP2310" i="2"/>
  <c r="AM2311" i="2"/>
  <c r="AN2310" i="2"/>
  <c r="AQ2310" i="2"/>
  <c r="BG2310" i="2"/>
  <c r="AZ2309" i="2"/>
  <c r="L2312" i="2"/>
  <c r="N2312" i="2"/>
  <c r="P2312" i="2"/>
  <c r="Q2312" i="2"/>
  <c r="Y2312" i="2" s="1"/>
  <c r="AI2312" i="2" s="1"/>
  <c r="R2312" i="2"/>
  <c r="Z2312" i="2" s="1"/>
  <c r="AJ2312" i="2" s="1"/>
  <c r="O2312" i="2"/>
  <c r="W2312" i="2" s="1"/>
  <c r="M2312" i="2"/>
  <c r="U2312" i="2" s="1"/>
  <c r="AE2312" i="2" s="1"/>
  <c r="V2311" i="2"/>
  <c r="AF2311" i="2" s="1"/>
  <c r="AE2311" i="2"/>
  <c r="X2311" i="2"/>
  <c r="AH2311" i="2" s="1"/>
  <c r="W2311" i="2"/>
  <c r="AG2311" i="2" s="1"/>
  <c r="AD2311" i="2"/>
  <c r="K2313" i="2"/>
  <c r="BD2310" i="2" l="1"/>
  <c r="AV2310" i="2"/>
  <c r="BH2310" i="2" s="1"/>
  <c r="AB2311" i="2"/>
  <c r="AR2311" i="2"/>
  <c r="AS2311" i="2"/>
  <c r="BB2310" i="2"/>
  <c r="BC2310" i="2"/>
  <c r="S2313" i="2"/>
  <c r="AA2313" i="2"/>
  <c r="AK2313" i="2" s="1"/>
  <c r="AZ2310" i="2"/>
  <c r="BA2310" i="2"/>
  <c r="AT2311" i="2"/>
  <c r="AN2311" i="2"/>
  <c r="AQ2311" i="2"/>
  <c r="AO2311" i="2"/>
  <c r="AP2311" i="2"/>
  <c r="AM2312" i="2"/>
  <c r="BG2311" i="2"/>
  <c r="AY2310" i="2"/>
  <c r="AX2310" i="2"/>
  <c r="L2313" i="2"/>
  <c r="T2313" i="2" s="1"/>
  <c r="N2313" i="2"/>
  <c r="V2313" i="2" s="1"/>
  <c r="P2313" i="2"/>
  <c r="Q2313" i="2"/>
  <c r="Y2313" i="2" s="1"/>
  <c r="AI2313" i="2" s="1"/>
  <c r="O2313" i="2"/>
  <c r="R2313" i="2"/>
  <c r="Z2313" i="2" s="1"/>
  <c r="AJ2313" i="2" s="1"/>
  <c r="M2313" i="2"/>
  <c r="U2313" i="2" s="1"/>
  <c r="AE2313" i="2" s="1"/>
  <c r="X2312" i="2"/>
  <c r="AH2312" i="2" s="1"/>
  <c r="AG2312" i="2"/>
  <c r="V2312" i="2"/>
  <c r="AF2312" i="2" s="1"/>
  <c r="T2312" i="2"/>
  <c r="K2314" i="2"/>
  <c r="BD2311" i="2" l="1"/>
  <c r="AV2311" i="2"/>
  <c r="BH2311" i="2" s="1"/>
  <c r="AB2312" i="2"/>
  <c r="AS2312" i="2"/>
  <c r="AR2312" i="2"/>
  <c r="BC2311" i="2"/>
  <c r="BB2311" i="2"/>
  <c r="S2314" i="2"/>
  <c r="AA2314" i="2"/>
  <c r="AK2314" i="2" s="1"/>
  <c r="AZ2311" i="2"/>
  <c r="AY2311" i="2"/>
  <c r="BA2311" i="2"/>
  <c r="AT2312" i="2"/>
  <c r="AO2312" i="2"/>
  <c r="AP2312" i="2"/>
  <c r="AN2312" i="2"/>
  <c r="AM2313" i="2"/>
  <c r="AQ2312" i="2"/>
  <c r="BG2312" i="2"/>
  <c r="AX2311" i="2"/>
  <c r="L2314" i="2"/>
  <c r="T2314" i="2" s="1"/>
  <c r="N2314" i="2"/>
  <c r="V2314" i="2" s="1"/>
  <c r="AF2314" i="2" s="1"/>
  <c r="P2314" i="2"/>
  <c r="X2314" i="2" s="1"/>
  <c r="AH2314" i="2" s="1"/>
  <c r="Q2314" i="2"/>
  <c r="Y2314" i="2" s="1"/>
  <c r="AI2314" i="2" s="1"/>
  <c r="O2314" i="2"/>
  <c r="R2314" i="2"/>
  <c r="Z2314" i="2" s="1"/>
  <c r="AJ2314" i="2" s="1"/>
  <c r="M2314" i="2"/>
  <c r="U2314" i="2" s="1"/>
  <c r="AD2313" i="2"/>
  <c r="AD2312" i="2"/>
  <c r="AF2313" i="2"/>
  <c r="X2313" i="2"/>
  <c r="W2313" i="2"/>
  <c r="AG2313" i="2" s="1"/>
  <c r="K2315" i="2"/>
  <c r="BD2312" i="2" l="1"/>
  <c r="AV2312" i="2"/>
  <c r="BH2312" i="2" s="1"/>
  <c r="AB2313" i="2"/>
  <c r="AR2313" i="2"/>
  <c r="AS2313" i="2"/>
  <c r="BB2312" i="2"/>
  <c r="BC2312" i="2"/>
  <c r="S2315" i="2"/>
  <c r="AA2315" i="2" s="1"/>
  <c r="AK2315" i="2" s="1"/>
  <c r="BA2312" i="2"/>
  <c r="AZ2312" i="2"/>
  <c r="AX2312" i="2"/>
  <c r="AY2312" i="2"/>
  <c r="AT2313" i="2"/>
  <c r="AQ2313" i="2"/>
  <c r="AO2313" i="2"/>
  <c r="AP2313" i="2"/>
  <c r="AM2314" i="2"/>
  <c r="AN2313" i="2"/>
  <c r="BG2313" i="2"/>
  <c r="L2315" i="2"/>
  <c r="T2315" i="2" s="1"/>
  <c r="N2315" i="2"/>
  <c r="V2315" i="2" s="1"/>
  <c r="P2315" i="2"/>
  <c r="Q2315" i="2"/>
  <c r="Y2315" i="2" s="1"/>
  <c r="AI2315" i="2" s="1"/>
  <c r="O2315" i="2"/>
  <c r="R2315" i="2"/>
  <c r="Z2315" i="2" s="1"/>
  <c r="AJ2315" i="2" s="1"/>
  <c r="M2315" i="2"/>
  <c r="AH2313" i="2"/>
  <c r="AE2314" i="2"/>
  <c r="W2314" i="2"/>
  <c r="AG2314" i="2" s="1"/>
  <c r="K2316" i="2"/>
  <c r="AD2314" i="2"/>
  <c r="BD2313" i="2" l="1"/>
  <c r="AB2314" i="2"/>
  <c r="AV2313" i="2"/>
  <c r="BH2313" i="2" s="1"/>
  <c r="BC2313" i="2"/>
  <c r="AS2314" i="2"/>
  <c r="AR2314" i="2"/>
  <c r="BB2313" i="2"/>
  <c r="S2316" i="2"/>
  <c r="AA2316" i="2"/>
  <c r="AK2316" i="2" s="1"/>
  <c r="BA2313" i="2"/>
  <c r="AY2313" i="2"/>
  <c r="AX2313" i="2"/>
  <c r="AT2314" i="2"/>
  <c r="AQ2314" i="2"/>
  <c r="AO2314" i="2"/>
  <c r="AP2314" i="2"/>
  <c r="AM2315" i="2"/>
  <c r="AN2314" i="2"/>
  <c r="BG2314" i="2"/>
  <c r="AZ2313" i="2"/>
  <c r="L2316" i="2"/>
  <c r="N2316" i="2"/>
  <c r="V2316" i="2" s="1"/>
  <c r="AF2316" i="2" s="1"/>
  <c r="P2316" i="2"/>
  <c r="X2316" i="2" s="1"/>
  <c r="Q2316" i="2"/>
  <c r="Y2316" i="2" s="1"/>
  <c r="AI2316" i="2" s="1"/>
  <c r="R2316" i="2"/>
  <c r="Z2316" i="2" s="1"/>
  <c r="AJ2316" i="2" s="1"/>
  <c r="O2316" i="2"/>
  <c r="M2316" i="2"/>
  <c r="U2316" i="2" s="1"/>
  <c r="AE2316" i="2" s="1"/>
  <c r="U2315" i="2"/>
  <c r="AE2315" i="2" s="1"/>
  <c r="AF2315" i="2"/>
  <c r="X2315" i="2"/>
  <c r="AH2315" i="2" s="1"/>
  <c r="W2315" i="2"/>
  <c r="AG2315" i="2" s="1"/>
  <c r="AD2315" i="2"/>
  <c r="K2317" i="2"/>
  <c r="BD2314" i="2" l="1"/>
  <c r="AV2314" i="2"/>
  <c r="BH2314" i="2" s="1"/>
  <c r="AB2315" i="2"/>
  <c r="AS2315" i="2"/>
  <c r="AR2315" i="2"/>
  <c r="BB2314" i="2"/>
  <c r="BC2314" i="2"/>
  <c r="S2317" i="2"/>
  <c r="AA2317" i="2"/>
  <c r="AK2317" i="2" s="1"/>
  <c r="AT2315" i="2"/>
  <c r="AQ2315" i="2"/>
  <c r="AO2315" i="2"/>
  <c r="AP2315" i="2"/>
  <c r="AM2316" i="2"/>
  <c r="AN2315" i="2"/>
  <c r="BG2315" i="2"/>
  <c r="AZ2314" i="2"/>
  <c r="AY2314" i="2"/>
  <c r="AX2314" i="2"/>
  <c r="BA2314" i="2"/>
  <c r="L2317" i="2"/>
  <c r="N2317" i="2"/>
  <c r="P2317" i="2"/>
  <c r="X2317" i="2" s="1"/>
  <c r="Q2317" i="2"/>
  <c r="Y2317" i="2" s="1"/>
  <c r="AI2317" i="2" s="1"/>
  <c r="O2317" i="2"/>
  <c r="W2317" i="2" s="1"/>
  <c r="R2317" i="2"/>
  <c r="Z2317" i="2" s="1"/>
  <c r="AJ2317" i="2" s="1"/>
  <c r="M2317" i="2"/>
  <c r="U2317" i="2" s="1"/>
  <c r="AE2317" i="2" s="1"/>
  <c r="W2316" i="2"/>
  <c r="AG2316" i="2" s="1"/>
  <c r="AH2316" i="2"/>
  <c r="T2316" i="2"/>
  <c r="K2318" i="2"/>
  <c r="AB2316" i="2" l="1"/>
  <c r="AV2315" i="2"/>
  <c r="BH2315" i="2" s="1"/>
  <c r="BD2315" i="2"/>
  <c r="BB2315" i="2"/>
  <c r="AS2316" i="2"/>
  <c r="AR2316" i="2"/>
  <c r="BC2315" i="2"/>
  <c r="S2318" i="2"/>
  <c r="AA2318" i="2"/>
  <c r="AK2318" i="2" s="1"/>
  <c r="BA2315" i="2"/>
  <c r="AY2315" i="2"/>
  <c r="AZ2315" i="2"/>
  <c r="AX2315" i="2"/>
  <c r="AT2316" i="2"/>
  <c r="AO2316" i="2"/>
  <c r="AP2316" i="2"/>
  <c r="AN2316" i="2"/>
  <c r="AM2317" i="2"/>
  <c r="AQ2316" i="2"/>
  <c r="BG2316" i="2"/>
  <c r="L2318" i="2"/>
  <c r="T2318" i="2" s="1"/>
  <c r="N2318" i="2"/>
  <c r="V2318" i="2" s="1"/>
  <c r="P2318" i="2"/>
  <c r="X2318" i="2" s="1"/>
  <c r="AH2318" i="2" s="1"/>
  <c r="Q2318" i="2"/>
  <c r="Y2318" i="2" s="1"/>
  <c r="AI2318" i="2" s="1"/>
  <c r="O2318" i="2"/>
  <c r="R2318" i="2"/>
  <c r="Z2318" i="2" s="1"/>
  <c r="AJ2318" i="2" s="1"/>
  <c r="M2318" i="2"/>
  <c r="U2318" i="2" s="1"/>
  <c r="AD2316" i="2"/>
  <c r="AG2317" i="2"/>
  <c r="AH2317" i="2"/>
  <c r="V2317" i="2"/>
  <c r="AF2317" i="2" s="1"/>
  <c r="T2317" i="2"/>
  <c r="K2319" i="2"/>
  <c r="AV2316" i="2" l="1"/>
  <c r="BH2316" i="2" s="1"/>
  <c r="AB2317" i="2"/>
  <c r="AS2317" i="2"/>
  <c r="AR2317" i="2"/>
  <c r="BB2316" i="2"/>
  <c r="BC2316" i="2"/>
  <c r="BD2316" i="2"/>
  <c r="BA2316" i="2"/>
  <c r="S2319" i="2"/>
  <c r="AA2319" i="2"/>
  <c r="AK2319" i="2" s="1"/>
  <c r="AY2316" i="2"/>
  <c r="AZ2316" i="2"/>
  <c r="AX2316" i="2"/>
  <c r="AT2317" i="2"/>
  <c r="AQ2317" i="2"/>
  <c r="AM2318" i="2"/>
  <c r="AO2317" i="2"/>
  <c r="AP2317" i="2"/>
  <c r="AN2317" i="2"/>
  <c r="BG2317" i="2"/>
  <c r="L2319" i="2"/>
  <c r="T2319" i="2" s="1"/>
  <c r="N2319" i="2"/>
  <c r="P2319" i="2"/>
  <c r="Q2319" i="2"/>
  <c r="Y2319" i="2" s="1"/>
  <c r="AI2319" i="2" s="1"/>
  <c r="O2319" i="2"/>
  <c r="R2319" i="2"/>
  <c r="Z2319" i="2" s="1"/>
  <c r="AJ2319" i="2" s="1"/>
  <c r="M2319" i="2"/>
  <c r="AD2317" i="2"/>
  <c r="AF2318" i="2"/>
  <c r="AE2318" i="2"/>
  <c r="W2318" i="2"/>
  <c r="AG2318" i="2" s="1"/>
  <c r="AD2318" i="2"/>
  <c r="K2320" i="2"/>
  <c r="AV2317" i="2" l="1"/>
  <c r="BH2317" i="2" s="1"/>
  <c r="AB2318" i="2"/>
  <c r="AS2318" i="2"/>
  <c r="AR2318" i="2"/>
  <c r="BD2317" i="2"/>
  <c r="BB2317" i="2"/>
  <c r="BC2317" i="2"/>
  <c r="S2320" i="2"/>
  <c r="AA2320" i="2"/>
  <c r="AK2320" i="2" s="1"/>
  <c r="AY2317" i="2"/>
  <c r="BA2317" i="2"/>
  <c r="AT2318" i="2"/>
  <c r="AQ2318" i="2"/>
  <c r="AO2318" i="2"/>
  <c r="AP2318" i="2"/>
  <c r="AM2319" i="2"/>
  <c r="AN2318" i="2"/>
  <c r="BG2318" i="2"/>
  <c r="AX2317" i="2"/>
  <c r="AZ2317" i="2"/>
  <c r="L2320" i="2"/>
  <c r="N2320" i="2"/>
  <c r="V2320" i="2" s="1"/>
  <c r="P2320" i="2"/>
  <c r="Q2320" i="2"/>
  <c r="Y2320" i="2" s="1"/>
  <c r="AI2320" i="2" s="1"/>
  <c r="R2320" i="2"/>
  <c r="Z2320" i="2" s="1"/>
  <c r="AJ2320" i="2" s="1"/>
  <c r="O2320" i="2"/>
  <c r="M2320" i="2"/>
  <c r="U2320" i="2" s="1"/>
  <c r="V2319" i="2"/>
  <c r="AF2319" i="2" s="1"/>
  <c r="U2319" i="2"/>
  <c r="AE2319" i="2" s="1"/>
  <c r="X2319" i="2"/>
  <c r="AH2319" i="2" s="1"/>
  <c r="W2319" i="2"/>
  <c r="AG2319" i="2" s="1"/>
  <c r="AD2319" i="2"/>
  <c r="K2321" i="2"/>
  <c r="BD2318" i="2" l="1"/>
  <c r="AV2318" i="2"/>
  <c r="BH2318" i="2" s="1"/>
  <c r="AB2319" i="2"/>
  <c r="AS2319" i="2"/>
  <c r="AR2319" i="2"/>
  <c r="BB2318" i="2"/>
  <c r="BC2318" i="2"/>
  <c r="S2321" i="2"/>
  <c r="AA2321" i="2"/>
  <c r="AK2321" i="2" s="1"/>
  <c r="BA2318" i="2"/>
  <c r="AY2318" i="2"/>
  <c r="AZ2318" i="2"/>
  <c r="AX2318" i="2"/>
  <c r="AT2319" i="2"/>
  <c r="AN2319" i="2"/>
  <c r="AM2320" i="2"/>
  <c r="AQ2319" i="2"/>
  <c r="AO2319" i="2"/>
  <c r="AP2319" i="2"/>
  <c r="BG2319" i="2"/>
  <c r="L2321" i="2"/>
  <c r="T2321" i="2" s="1"/>
  <c r="N2321" i="2"/>
  <c r="P2321" i="2"/>
  <c r="X2321" i="2" s="1"/>
  <c r="Q2321" i="2"/>
  <c r="Y2321" i="2" s="1"/>
  <c r="AI2321" i="2" s="1"/>
  <c r="O2321" i="2"/>
  <c r="R2321" i="2"/>
  <c r="Z2321" i="2" s="1"/>
  <c r="AJ2321" i="2" s="1"/>
  <c r="M2321" i="2"/>
  <c r="T2320" i="2"/>
  <c r="AE2320" i="2"/>
  <c r="AF2320" i="2"/>
  <c r="X2320" i="2"/>
  <c r="AH2320" i="2" s="1"/>
  <c r="W2320" i="2"/>
  <c r="AG2320" i="2" s="1"/>
  <c r="K2322" i="2"/>
  <c r="AB2320" i="2" l="1"/>
  <c r="AV2319" i="2"/>
  <c r="BH2319" i="2" s="1"/>
  <c r="AS2320" i="2"/>
  <c r="AR2320" i="2"/>
  <c r="BB2319" i="2"/>
  <c r="BD2319" i="2"/>
  <c r="BC2319" i="2"/>
  <c r="BA2319" i="2"/>
  <c r="S2322" i="2"/>
  <c r="AA2322" i="2"/>
  <c r="AK2322" i="2" s="1"/>
  <c r="AT2320" i="2"/>
  <c r="AO2320" i="2"/>
  <c r="AP2320" i="2"/>
  <c r="AM2321" i="2"/>
  <c r="AN2320" i="2"/>
  <c r="AQ2320" i="2"/>
  <c r="BG2320" i="2"/>
  <c r="AZ2319" i="2"/>
  <c r="AX2319" i="2"/>
  <c r="AY2319" i="2"/>
  <c r="L2322" i="2"/>
  <c r="T2322" i="2" s="1"/>
  <c r="N2322" i="2"/>
  <c r="P2322" i="2"/>
  <c r="X2322" i="2" s="1"/>
  <c r="AH2322" i="2" s="1"/>
  <c r="Q2322" i="2"/>
  <c r="Y2322" i="2" s="1"/>
  <c r="AI2322" i="2" s="1"/>
  <c r="O2322" i="2"/>
  <c r="R2322" i="2"/>
  <c r="Z2322" i="2" s="1"/>
  <c r="AJ2322" i="2" s="1"/>
  <c r="M2322" i="2"/>
  <c r="AD2320" i="2"/>
  <c r="AD2321" i="2"/>
  <c r="W2321" i="2"/>
  <c r="AG2321" i="2" s="1"/>
  <c r="AH2321" i="2"/>
  <c r="V2321" i="2"/>
  <c r="AF2321" i="2" s="1"/>
  <c r="U2321" i="2"/>
  <c r="AE2321" i="2" s="1"/>
  <c r="K2323" i="2"/>
  <c r="BD2320" i="2" l="1"/>
  <c r="AV2320" i="2"/>
  <c r="BH2320" i="2" s="1"/>
  <c r="AB2321" i="2"/>
  <c r="BB2320" i="2"/>
  <c r="AS2321" i="2"/>
  <c r="AR2321" i="2"/>
  <c r="BC2320" i="2"/>
  <c r="S2323" i="2"/>
  <c r="AA2323" i="2"/>
  <c r="AK2323" i="2" s="1"/>
  <c r="BA2320" i="2"/>
  <c r="AT2321" i="2"/>
  <c r="AO2321" i="2"/>
  <c r="AP2321" i="2"/>
  <c r="AM2322" i="2"/>
  <c r="AN2321" i="2"/>
  <c r="AQ2321" i="2"/>
  <c r="BG2321" i="2"/>
  <c r="AZ2320" i="2"/>
  <c r="AY2320" i="2"/>
  <c r="AX2320" i="2"/>
  <c r="L2323" i="2"/>
  <c r="T2323" i="2" s="1"/>
  <c r="N2323" i="2"/>
  <c r="V2323" i="2" s="1"/>
  <c r="P2323" i="2"/>
  <c r="Q2323" i="2"/>
  <c r="Y2323" i="2" s="1"/>
  <c r="AI2323" i="2" s="1"/>
  <c r="O2323" i="2"/>
  <c r="R2323" i="2"/>
  <c r="Z2323" i="2" s="1"/>
  <c r="AJ2323" i="2" s="1"/>
  <c r="M2323" i="2"/>
  <c r="U2323" i="2" s="1"/>
  <c r="AE2323" i="2" s="1"/>
  <c r="W2322" i="2"/>
  <c r="AG2322" i="2" s="1"/>
  <c r="V2322" i="2"/>
  <c r="AF2322" i="2" s="1"/>
  <c r="U2322" i="2"/>
  <c r="AE2322" i="2" s="1"/>
  <c r="K2324" i="2"/>
  <c r="AD2322" i="2"/>
  <c r="AV2321" i="2" l="1"/>
  <c r="BH2321" i="2" s="1"/>
  <c r="AB2322" i="2"/>
  <c r="AR2322" i="2"/>
  <c r="AS2322" i="2"/>
  <c r="BD2321" i="2"/>
  <c r="BB2321" i="2"/>
  <c r="BC2321" i="2"/>
  <c r="S2324" i="2"/>
  <c r="AA2324" i="2"/>
  <c r="AK2324" i="2" s="1"/>
  <c r="BA2321" i="2"/>
  <c r="AZ2321" i="2"/>
  <c r="AY2321" i="2"/>
  <c r="AX2321" i="2"/>
  <c r="AT2322" i="2"/>
  <c r="AQ2322" i="2"/>
  <c r="AP2322" i="2"/>
  <c r="AM2323" i="2"/>
  <c r="AO2322" i="2"/>
  <c r="AN2322" i="2"/>
  <c r="BG2322" i="2"/>
  <c r="L2324" i="2"/>
  <c r="N2324" i="2"/>
  <c r="P2324" i="2"/>
  <c r="Q2324" i="2"/>
  <c r="Y2324" i="2" s="1"/>
  <c r="AI2324" i="2" s="1"/>
  <c r="R2324" i="2"/>
  <c r="Z2324" i="2" s="1"/>
  <c r="AJ2324" i="2" s="1"/>
  <c r="O2324" i="2"/>
  <c r="W2324" i="2" s="1"/>
  <c r="M2324" i="2"/>
  <c r="AD2323" i="2"/>
  <c r="AF2323" i="2"/>
  <c r="X2323" i="2"/>
  <c r="AH2323" i="2" s="1"/>
  <c r="W2323" i="2"/>
  <c r="AG2323" i="2" s="1"/>
  <c r="K2325" i="2"/>
  <c r="AB2323" i="2" l="1"/>
  <c r="AV2322" i="2"/>
  <c r="BH2322" i="2" s="1"/>
  <c r="AS2323" i="2"/>
  <c r="AR2323" i="2"/>
  <c r="BD2322" i="2"/>
  <c r="BC2322" i="2"/>
  <c r="BB2322" i="2"/>
  <c r="S2325" i="2"/>
  <c r="AA2325" i="2"/>
  <c r="AK2325" i="2" s="1"/>
  <c r="AT2323" i="2"/>
  <c r="AO2323" i="2"/>
  <c r="AP2323" i="2"/>
  <c r="AM2324" i="2"/>
  <c r="AQ2323" i="2"/>
  <c r="AN2323" i="2"/>
  <c r="BG2323" i="2"/>
  <c r="AZ2322" i="2"/>
  <c r="AX2322" i="2"/>
  <c r="BA2322" i="2"/>
  <c r="AY2322" i="2"/>
  <c r="L2325" i="2"/>
  <c r="N2325" i="2"/>
  <c r="P2325" i="2"/>
  <c r="X2325" i="2" s="1"/>
  <c r="Q2325" i="2"/>
  <c r="Y2325" i="2" s="1"/>
  <c r="AI2325" i="2" s="1"/>
  <c r="O2325" i="2"/>
  <c r="W2325" i="2" s="1"/>
  <c r="R2325" i="2"/>
  <c r="Z2325" i="2" s="1"/>
  <c r="AJ2325" i="2" s="1"/>
  <c r="M2325" i="2"/>
  <c r="U2325" i="2" s="1"/>
  <c r="AE2325" i="2" s="1"/>
  <c r="X2324" i="2"/>
  <c r="AH2324" i="2" s="1"/>
  <c r="AG2324" i="2"/>
  <c r="V2324" i="2"/>
  <c r="AF2324" i="2" s="1"/>
  <c r="T2324" i="2"/>
  <c r="U2324" i="2"/>
  <c r="AE2324" i="2" s="1"/>
  <c r="K2326" i="2"/>
  <c r="AV2323" i="2" l="1"/>
  <c r="BH2323" i="2" s="1"/>
  <c r="AB2324" i="2"/>
  <c r="AS2324" i="2"/>
  <c r="AR2324" i="2"/>
  <c r="BD2323" i="2"/>
  <c r="BB2323" i="2"/>
  <c r="BC2323" i="2"/>
  <c r="S2326" i="2"/>
  <c r="AA2326" i="2"/>
  <c r="AK2326" i="2" s="1"/>
  <c r="AT2324" i="2"/>
  <c r="AN2324" i="2"/>
  <c r="AM2325" i="2"/>
  <c r="AQ2324" i="2"/>
  <c r="AO2324" i="2"/>
  <c r="AP2324" i="2"/>
  <c r="BG2324" i="2"/>
  <c r="AZ2323" i="2"/>
  <c r="AX2323" i="2"/>
  <c r="AY2323" i="2"/>
  <c r="BA2323" i="2"/>
  <c r="L2326" i="2"/>
  <c r="T2326" i="2" s="1"/>
  <c r="N2326" i="2"/>
  <c r="P2326" i="2"/>
  <c r="X2326" i="2" s="1"/>
  <c r="AH2326" i="2" s="1"/>
  <c r="Q2326" i="2"/>
  <c r="Y2326" i="2" s="1"/>
  <c r="AI2326" i="2" s="1"/>
  <c r="O2326" i="2"/>
  <c r="R2326" i="2"/>
  <c r="Z2326" i="2" s="1"/>
  <c r="AJ2326" i="2" s="1"/>
  <c r="M2326" i="2"/>
  <c r="U2326" i="2" s="1"/>
  <c r="AE2326" i="2" s="1"/>
  <c r="AD2324" i="2"/>
  <c r="AG2325" i="2"/>
  <c r="AH2325" i="2"/>
  <c r="V2325" i="2"/>
  <c r="AF2325" i="2" s="1"/>
  <c r="T2325" i="2"/>
  <c r="K2327" i="2"/>
  <c r="AB2325" i="2" l="1"/>
  <c r="AV2324" i="2"/>
  <c r="BH2324" i="2" s="1"/>
  <c r="AS2325" i="2"/>
  <c r="AR2325" i="2"/>
  <c r="BD2324" i="2"/>
  <c r="BB2324" i="2"/>
  <c r="BC2324" i="2"/>
  <c r="S2327" i="2"/>
  <c r="AA2327" i="2" s="1"/>
  <c r="AK2327" i="2" s="1"/>
  <c r="BA2324" i="2"/>
  <c r="AT2325" i="2"/>
  <c r="AN2325" i="2"/>
  <c r="AQ2325" i="2"/>
  <c r="AM2326" i="2"/>
  <c r="AO2325" i="2"/>
  <c r="AP2325" i="2"/>
  <c r="BG2325" i="2"/>
  <c r="AZ2324" i="2"/>
  <c r="AX2324" i="2"/>
  <c r="AY2324" i="2"/>
  <c r="L2327" i="2"/>
  <c r="T2327" i="2" s="1"/>
  <c r="N2327" i="2"/>
  <c r="P2327" i="2"/>
  <c r="X2327" i="2" s="1"/>
  <c r="Q2327" i="2"/>
  <c r="Y2327" i="2" s="1"/>
  <c r="AI2327" i="2" s="1"/>
  <c r="O2327" i="2"/>
  <c r="W2327" i="2" s="1"/>
  <c r="R2327" i="2"/>
  <c r="Z2327" i="2" s="1"/>
  <c r="AJ2327" i="2" s="1"/>
  <c r="M2327" i="2"/>
  <c r="AD2326" i="2"/>
  <c r="AD2325" i="2"/>
  <c r="V2326" i="2"/>
  <c r="AF2326" i="2" s="1"/>
  <c r="W2326" i="2"/>
  <c r="AG2326" i="2" s="1"/>
  <c r="K2328" i="2"/>
  <c r="AV2325" i="2" l="1"/>
  <c r="BH2325" i="2" s="1"/>
  <c r="AB2326" i="2"/>
  <c r="BD2325" i="2"/>
  <c r="BB2325" i="2"/>
  <c r="AS2326" i="2"/>
  <c r="AR2326" i="2"/>
  <c r="BC2325" i="2"/>
  <c r="S2328" i="2"/>
  <c r="AA2328" i="2"/>
  <c r="AK2328" i="2" s="1"/>
  <c r="BA2325" i="2"/>
  <c r="AT2326" i="2"/>
  <c r="AO2326" i="2"/>
  <c r="AP2326" i="2"/>
  <c r="AN2326" i="2"/>
  <c r="AM2327" i="2"/>
  <c r="AQ2326" i="2"/>
  <c r="BG2326" i="2"/>
  <c r="AZ2325" i="2"/>
  <c r="AX2325" i="2"/>
  <c r="AY2325" i="2"/>
  <c r="L2328" i="2"/>
  <c r="T2328" i="2" s="1"/>
  <c r="N2328" i="2"/>
  <c r="P2328" i="2"/>
  <c r="X2328" i="2" s="1"/>
  <c r="Q2328" i="2"/>
  <c r="Y2328" i="2" s="1"/>
  <c r="AI2328" i="2" s="1"/>
  <c r="R2328" i="2"/>
  <c r="Z2328" i="2" s="1"/>
  <c r="AJ2328" i="2" s="1"/>
  <c r="O2328" i="2"/>
  <c r="W2328" i="2" s="1"/>
  <c r="M2328" i="2"/>
  <c r="AD2327" i="2"/>
  <c r="AG2327" i="2"/>
  <c r="AH2327" i="2"/>
  <c r="V2327" i="2"/>
  <c r="AF2327" i="2" s="1"/>
  <c r="U2327" i="2"/>
  <c r="AE2327" i="2" s="1"/>
  <c r="K2329" i="2"/>
  <c r="BD2326" i="2" l="1"/>
  <c r="BB2326" i="2"/>
  <c r="AB2327" i="2"/>
  <c r="AV2326" i="2"/>
  <c r="BH2326" i="2" s="1"/>
  <c r="BC2326" i="2"/>
  <c r="AS2327" i="2"/>
  <c r="AR2327" i="2"/>
  <c r="S2329" i="2"/>
  <c r="AA2329" i="2"/>
  <c r="AK2329" i="2" s="1"/>
  <c r="BA2326" i="2"/>
  <c r="AZ2326" i="2"/>
  <c r="AY2326" i="2"/>
  <c r="AT2327" i="2"/>
  <c r="AN2327" i="2"/>
  <c r="AQ2327" i="2"/>
  <c r="AO2327" i="2"/>
  <c r="AP2327" i="2"/>
  <c r="AM2328" i="2"/>
  <c r="BG2327" i="2"/>
  <c r="AX2326" i="2"/>
  <c r="L2329" i="2"/>
  <c r="T2329" i="2" s="1"/>
  <c r="N2329" i="2"/>
  <c r="P2329" i="2"/>
  <c r="X2329" i="2" s="1"/>
  <c r="Q2329" i="2"/>
  <c r="Y2329" i="2" s="1"/>
  <c r="AI2329" i="2" s="1"/>
  <c r="O2329" i="2"/>
  <c r="W2329" i="2" s="1"/>
  <c r="R2329" i="2"/>
  <c r="Z2329" i="2" s="1"/>
  <c r="AJ2329" i="2" s="1"/>
  <c r="M2329" i="2"/>
  <c r="U2329" i="2" s="1"/>
  <c r="AE2329" i="2" s="1"/>
  <c r="AD2328" i="2"/>
  <c r="AG2328" i="2"/>
  <c r="AH2328" i="2"/>
  <c r="V2328" i="2"/>
  <c r="AF2328" i="2" s="1"/>
  <c r="U2328" i="2"/>
  <c r="AE2328" i="2" s="1"/>
  <c r="K2330" i="2"/>
  <c r="BD2327" i="2" l="1"/>
  <c r="AV2327" i="2"/>
  <c r="BH2327" i="2" s="1"/>
  <c r="AB2328" i="2"/>
  <c r="AS2328" i="2"/>
  <c r="AR2328" i="2"/>
  <c r="BB2327" i="2"/>
  <c r="BC2327" i="2"/>
  <c r="S2330" i="2"/>
  <c r="AA2330" i="2"/>
  <c r="AK2330" i="2" s="1"/>
  <c r="AT2328" i="2"/>
  <c r="AM2329" i="2"/>
  <c r="AN2328" i="2"/>
  <c r="AQ2328" i="2"/>
  <c r="AO2328" i="2"/>
  <c r="AP2328" i="2"/>
  <c r="BG2328" i="2"/>
  <c r="AX2327" i="2"/>
  <c r="AZ2327" i="2"/>
  <c r="AY2327" i="2"/>
  <c r="BA2327" i="2"/>
  <c r="L2330" i="2"/>
  <c r="T2330" i="2" s="1"/>
  <c r="N2330" i="2"/>
  <c r="P2330" i="2"/>
  <c r="Q2330" i="2"/>
  <c r="Y2330" i="2" s="1"/>
  <c r="AI2330" i="2" s="1"/>
  <c r="O2330" i="2"/>
  <c r="R2330" i="2"/>
  <c r="Z2330" i="2" s="1"/>
  <c r="AJ2330" i="2" s="1"/>
  <c r="M2330" i="2"/>
  <c r="AH2329" i="2"/>
  <c r="AG2329" i="2"/>
  <c r="V2329" i="2"/>
  <c r="AF2329" i="2" s="1"/>
  <c r="AD2329" i="2"/>
  <c r="K2331" i="2"/>
  <c r="AV2328" i="2" l="1"/>
  <c r="BH2328" i="2" s="1"/>
  <c r="AB2329" i="2"/>
  <c r="AS2329" i="2"/>
  <c r="AR2329" i="2"/>
  <c r="BD2328" i="2"/>
  <c r="BB2328" i="2"/>
  <c r="BC2328" i="2"/>
  <c r="S2331" i="2"/>
  <c r="AA2331" i="2"/>
  <c r="AK2331" i="2" s="1"/>
  <c r="AZ2328" i="2"/>
  <c r="BA2328" i="2"/>
  <c r="AX2328" i="2"/>
  <c r="AT2329" i="2"/>
  <c r="AN2329" i="2"/>
  <c r="AQ2329" i="2"/>
  <c r="AM2330" i="2"/>
  <c r="AP2329" i="2"/>
  <c r="AO2329" i="2"/>
  <c r="BG2329" i="2"/>
  <c r="AY2328" i="2"/>
  <c r="L2331" i="2"/>
  <c r="N2331" i="2"/>
  <c r="V2331" i="2" s="1"/>
  <c r="AF2331" i="2" s="1"/>
  <c r="P2331" i="2"/>
  <c r="X2331" i="2" s="1"/>
  <c r="Q2331" i="2"/>
  <c r="Y2331" i="2" s="1"/>
  <c r="AI2331" i="2" s="1"/>
  <c r="O2331" i="2"/>
  <c r="W2331" i="2" s="1"/>
  <c r="R2331" i="2"/>
  <c r="Z2331" i="2" s="1"/>
  <c r="AJ2331" i="2" s="1"/>
  <c r="M2331" i="2"/>
  <c r="X2330" i="2"/>
  <c r="AH2330" i="2" s="1"/>
  <c r="W2330" i="2"/>
  <c r="AG2330" i="2" s="1"/>
  <c r="V2330" i="2"/>
  <c r="AF2330" i="2" s="1"/>
  <c r="U2330" i="2"/>
  <c r="AE2330" i="2" s="1"/>
  <c r="K2332" i="2"/>
  <c r="AD2330" i="2"/>
  <c r="AV2329" i="2" l="1"/>
  <c r="BH2329" i="2" s="1"/>
  <c r="AB2330" i="2"/>
  <c r="AR2330" i="2"/>
  <c r="AS2330" i="2"/>
  <c r="BB2329" i="2"/>
  <c r="BD2329" i="2"/>
  <c r="BC2329" i="2"/>
  <c r="S2332" i="2"/>
  <c r="AA2332" i="2"/>
  <c r="AK2332" i="2" s="1"/>
  <c r="AY2329" i="2"/>
  <c r="AZ2329" i="2"/>
  <c r="AX2329" i="2"/>
  <c r="AT2330" i="2"/>
  <c r="AN2330" i="2"/>
  <c r="AM2331" i="2"/>
  <c r="AQ2330" i="2"/>
  <c r="AO2330" i="2"/>
  <c r="AP2330" i="2"/>
  <c r="BG2330" i="2"/>
  <c r="BA2329" i="2"/>
  <c r="L2332" i="2"/>
  <c r="T2332" i="2" s="1"/>
  <c r="N2332" i="2"/>
  <c r="V2332" i="2" s="1"/>
  <c r="AF2332" i="2" s="1"/>
  <c r="P2332" i="2"/>
  <c r="Q2332" i="2"/>
  <c r="Y2332" i="2" s="1"/>
  <c r="AI2332" i="2" s="1"/>
  <c r="R2332" i="2"/>
  <c r="Z2332" i="2" s="1"/>
  <c r="AJ2332" i="2" s="1"/>
  <c r="O2332" i="2"/>
  <c r="M2332" i="2"/>
  <c r="U2332" i="2" s="1"/>
  <c r="AE2332" i="2" s="1"/>
  <c r="AG2331" i="2"/>
  <c r="AH2331" i="2"/>
  <c r="T2331" i="2"/>
  <c r="U2331" i="2"/>
  <c r="AE2331" i="2" s="1"/>
  <c r="K2333" i="2"/>
  <c r="AB2331" i="2" l="1"/>
  <c r="AV2330" i="2"/>
  <c r="BH2330" i="2" s="1"/>
  <c r="AR2331" i="2"/>
  <c r="AS2331" i="2"/>
  <c r="BC2330" i="2"/>
  <c r="BD2330" i="2"/>
  <c r="BB2330" i="2"/>
  <c r="S2333" i="2"/>
  <c r="AA2333" i="2" s="1"/>
  <c r="AK2333" i="2" s="1"/>
  <c r="BA2330" i="2"/>
  <c r="AT2331" i="2"/>
  <c r="AO2331" i="2"/>
  <c r="AP2331" i="2"/>
  <c r="AM2332" i="2"/>
  <c r="AN2331" i="2"/>
  <c r="AQ2331" i="2"/>
  <c r="BG2331" i="2"/>
  <c r="AZ2330" i="2"/>
  <c r="AX2330" i="2"/>
  <c r="AY2330" i="2"/>
  <c r="L2333" i="2"/>
  <c r="N2333" i="2"/>
  <c r="P2333" i="2"/>
  <c r="X2333" i="2" s="1"/>
  <c r="Q2333" i="2"/>
  <c r="Y2333" i="2" s="1"/>
  <c r="AI2333" i="2" s="1"/>
  <c r="O2333" i="2"/>
  <c r="W2333" i="2" s="1"/>
  <c r="R2333" i="2"/>
  <c r="Z2333" i="2" s="1"/>
  <c r="AJ2333" i="2" s="1"/>
  <c r="M2333" i="2"/>
  <c r="AD2332" i="2"/>
  <c r="AD2331" i="2"/>
  <c r="X2332" i="2"/>
  <c r="AH2332" i="2" s="1"/>
  <c r="W2332" i="2"/>
  <c r="AG2332" i="2" s="1"/>
  <c r="K2334" i="2"/>
  <c r="AV2331" i="2" l="1"/>
  <c r="BH2331" i="2" s="1"/>
  <c r="AB2332" i="2"/>
  <c r="BD2331" i="2"/>
  <c r="AS2332" i="2"/>
  <c r="AR2332" i="2"/>
  <c r="BC2331" i="2"/>
  <c r="BB2331" i="2"/>
  <c r="S2334" i="2"/>
  <c r="AA2334" i="2"/>
  <c r="AK2334" i="2" s="1"/>
  <c r="BA2331" i="2"/>
  <c r="AT2332" i="2"/>
  <c r="AN2332" i="2"/>
  <c r="AQ2332" i="2"/>
  <c r="AO2332" i="2"/>
  <c r="AP2332" i="2"/>
  <c r="AM2333" i="2"/>
  <c r="BG2332" i="2"/>
  <c r="AZ2331" i="2"/>
  <c r="AY2331" i="2"/>
  <c r="AX2331" i="2"/>
  <c r="L2334" i="2"/>
  <c r="T2334" i="2" s="1"/>
  <c r="N2334" i="2"/>
  <c r="V2334" i="2" s="1"/>
  <c r="AF2334" i="2" s="1"/>
  <c r="P2334" i="2"/>
  <c r="X2334" i="2" s="1"/>
  <c r="AH2334" i="2" s="1"/>
  <c r="Q2334" i="2"/>
  <c r="Y2334" i="2" s="1"/>
  <c r="AI2334" i="2" s="1"/>
  <c r="O2334" i="2"/>
  <c r="W2334" i="2" s="1"/>
  <c r="R2334" i="2"/>
  <c r="Z2334" i="2" s="1"/>
  <c r="AJ2334" i="2" s="1"/>
  <c r="M2334" i="2"/>
  <c r="U2334" i="2" s="1"/>
  <c r="AE2334" i="2" s="1"/>
  <c r="AG2333" i="2"/>
  <c r="AH2333" i="2"/>
  <c r="V2333" i="2"/>
  <c r="AF2333" i="2" s="1"/>
  <c r="T2333" i="2"/>
  <c r="U2333" i="2"/>
  <c r="AE2333" i="2" s="1"/>
  <c r="K2335" i="2"/>
  <c r="BD2332" i="2" l="1"/>
  <c r="AV2332" i="2"/>
  <c r="BH2332" i="2" s="1"/>
  <c r="AB2334" i="2"/>
  <c r="AB2333" i="2"/>
  <c r="AS2333" i="2"/>
  <c r="AR2333" i="2"/>
  <c r="BB2332" i="2"/>
  <c r="BC2332" i="2"/>
  <c r="S2335" i="2"/>
  <c r="AA2335" i="2"/>
  <c r="AK2335" i="2" s="1"/>
  <c r="BA2332" i="2"/>
  <c r="AT2333" i="2"/>
  <c r="AQ2333" i="2"/>
  <c r="AO2333" i="2"/>
  <c r="AP2333" i="2"/>
  <c r="AM2334" i="2"/>
  <c r="AN2333" i="2"/>
  <c r="BG2333" i="2"/>
  <c r="AX2332" i="2"/>
  <c r="AZ2332" i="2"/>
  <c r="AY2332" i="2"/>
  <c r="L2335" i="2"/>
  <c r="N2335" i="2"/>
  <c r="P2335" i="2"/>
  <c r="Q2335" i="2"/>
  <c r="Y2335" i="2" s="1"/>
  <c r="AI2335" i="2" s="1"/>
  <c r="O2335" i="2"/>
  <c r="W2335" i="2" s="1"/>
  <c r="R2335" i="2"/>
  <c r="Z2335" i="2" s="1"/>
  <c r="AJ2335" i="2" s="1"/>
  <c r="M2335" i="2"/>
  <c r="U2335" i="2" s="1"/>
  <c r="AE2335" i="2" s="1"/>
  <c r="AD2333" i="2"/>
  <c r="AG2334" i="2"/>
  <c r="AD2334" i="2"/>
  <c r="K2336" i="2"/>
  <c r="BD2333" i="2" l="1"/>
  <c r="AV2333" i="2"/>
  <c r="BH2333" i="2" s="1"/>
  <c r="AR2334" i="2"/>
  <c r="AS2334" i="2"/>
  <c r="BB2333" i="2"/>
  <c r="BC2333" i="2"/>
  <c r="S2336" i="2"/>
  <c r="AA2336" i="2"/>
  <c r="AK2336" i="2" s="1"/>
  <c r="AZ2333" i="2"/>
  <c r="AY2333" i="2"/>
  <c r="BA2333" i="2"/>
  <c r="AX2333" i="2"/>
  <c r="AT2334" i="2"/>
  <c r="AQ2334" i="2"/>
  <c r="AM2335" i="2"/>
  <c r="AO2334" i="2"/>
  <c r="AP2334" i="2"/>
  <c r="AN2334" i="2"/>
  <c r="BG2334" i="2"/>
  <c r="L2336" i="2"/>
  <c r="T2336" i="2" s="1"/>
  <c r="N2336" i="2"/>
  <c r="V2336" i="2" s="1"/>
  <c r="AF2336" i="2" s="1"/>
  <c r="P2336" i="2"/>
  <c r="X2336" i="2" s="1"/>
  <c r="Q2336" i="2"/>
  <c r="Y2336" i="2" s="1"/>
  <c r="AI2336" i="2" s="1"/>
  <c r="R2336" i="2"/>
  <c r="Z2336" i="2" s="1"/>
  <c r="AJ2336" i="2" s="1"/>
  <c r="O2336" i="2"/>
  <c r="W2336" i="2" s="1"/>
  <c r="M2336" i="2"/>
  <c r="X2335" i="2"/>
  <c r="AH2335" i="2" s="1"/>
  <c r="AG2335" i="2"/>
  <c r="V2335" i="2"/>
  <c r="AF2335" i="2" s="1"/>
  <c r="T2335" i="2"/>
  <c r="K2337" i="2"/>
  <c r="BD2334" i="2" l="1"/>
  <c r="AB2335" i="2"/>
  <c r="AV2334" i="2"/>
  <c r="BH2334" i="2" s="1"/>
  <c r="AR2335" i="2"/>
  <c r="AS2335" i="2"/>
  <c r="BC2334" i="2"/>
  <c r="BB2334" i="2"/>
  <c r="S2337" i="2"/>
  <c r="AA2337" i="2"/>
  <c r="AK2337" i="2" s="1"/>
  <c r="BA2334" i="2"/>
  <c r="AY2334" i="2"/>
  <c r="AT2335" i="2"/>
  <c r="AN2335" i="2"/>
  <c r="AM2336" i="2"/>
  <c r="AQ2335" i="2"/>
  <c r="AO2335" i="2"/>
  <c r="AP2335" i="2"/>
  <c r="BG2335" i="2"/>
  <c r="AX2334" i="2"/>
  <c r="AZ2334" i="2"/>
  <c r="L2337" i="2"/>
  <c r="T2337" i="2" s="1"/>
  <c r="N2337" i="2"/>
  <c r="P2337" i="2"/>
  <c r="Q2337" i="2"/>
  <c r="Y2337" i="2" s="1"/>
  <c r="AI2337" i="2" s="1"/>
  <c r="O2337" i="2"/>
  <c r="W2337" i="2" s="1"/>
  <c r="R2337" i="2"/>
  <c r="Z2337" i="2" s="1"/>
  <c r="AJ2337" i="2" s="1"/>
  <c r="M2337" i="2"/>
  <c r="U2337" i="2" s="1"/>
  <c r="AE2337" i="2" s="1"/>
  <c r="AD2335" i="2"/>
  <c r="AG2336" i="2"/>
  <c r="AH2336" i="2"/>
  <c r="U2336" i="2"/>
  <c r="AE2336" i="2" s="1"/>
  <c r="K2338" i="2"/>
  <c r="AD2336" i="2"/>
  <c r="AV2335" i="2" l="1"/>
  <c r="BH2335" i="2" s="1"/>
  <c r="AB2336" i="2"/>
  <c r="AS2336" i="2"/>
  <c r="AR2336" i="2"/>
  <c r="BD2335" i="2"/>
  <c r="BC2335" i="2"/>
  <c r="BB2335" i="2"/>
  <c r="S2338" i="2"/>
  <c r="AA2338" i="2" s="1"/>
  <c r="AK2338" i="2" s="1"/>
  <c r="BA2335" i="2"/>
  <c r="AT2336" i="2"/>
  <c r="AN2336" i="2"/>
  <c r="AQ2336" i="2"/>
  <c r="AM2337" i="2"/>
  <c r="AO2336" i="2"/>
  <c r="AP2336" i="2"/>
  <c r="BG2336" i="2"/>
  <c r="AZ2335" i="2"/>
  <c r="AX2335" i="2"/>
  <c r="AY2335" i="2"/>
  <c r="L2338" i="2"/>
  <c r="N2338" i="2"/>
  <c r="P2338" i="2"/>
  <c r="Q2338" i="2"/>
  <c r="Y2338" i="2" s="1"/>
  <c r="AI2338" i="2" s="1"/>
  <c r="O2338" i="2"/>
  <c r="W2338" i="2" s="1"/>
  <c r="R2338" i="2"/>
  <c r="Z2338" i="2" s="1"/>
  <c r="AJ2338" i="2" s="1"/>
  <c r="M2338" i="2"/>
  <c r="U2338" i="2" s="1"/>
  <c r="AE2338" i="2" s="1"/>
  <c r="AD2337" i="2"/>
  <c r="X2337" i="2"/>
  <c r="AH2337" i="2" s="1"/>
  <c r="AG2337" i="2"/>
  <c r="V2337" i="2"/>
  <c r="K2339" i="2"/>
  <c r="AB2337" i="2" l="1"/>
  <c r="AV2336" i="2"/>
  <c r="BH2336" i="2" s="1"/>
  <c r="BD2336" i="2"/>
  <c r="AS2337" i="2"/>
  <c r="AR2337" i="2"/>
  <c r="BB2336" i="2"/>
  <c r="BC2336" i="2"/>
  <c r="S2339" i="2"/>
  <c r="AA2339" i="2"/>
  <c r="AK2339" i="2" s="1"/>
  <c r="BA2336" i="2"/>
  <c r="AT2337" i="2"/>
  <c r="AN2337" i="2"/>
  <c r="AM2338" i="2"/>
  <c r="AQ2337" i="2"/>
  <c r="AO2337" i="2"/>
  <c r="AP2337" i="2"/>
  <c r="BG2337" i="2"/>
  <c r="AZ2336" i="2"/>
  <c r="AX2336" i="2"/>
  <c r="AY2336" i="2"/>
  <c r="L2339" i="2"/>
  <c r="T2339" i="2" s="1"/>
  <c r="N2339" i="2"/>
  <c r="P2339" i="2"/>
  <c r="Q2339" i="2"/>
  <c r="Y2339" i="2" s="1"/>
  <c r="AI2339" i="2" s="1"/>
  <c r="O2339" i="2"/>
  <c r="R2339" i="2"/>
  <c r="Z2339" i="2" s="1"/>
  <c r="AJ2339" i="2" s="1"/>
  <c r="M2339" i="2"/>
  <c r="AF2337" i="2"/>
  <c r="X2338" i="2"/>
  <c r="AH2338" i="2" s="1"/>
  <c r="AG2338" i="2"/>
  <c r="V2338" i="2"/>
  <c r="T2338" i="2"/>
  <c r="K2340" i="2"/>
  <c r="AV2337" i="2" l="1"/>
  <c r="BH2337" i="2" s="1"/>
  <c r="AB2338" i="2"/>
  <c r="AS2338" i="2"/>
  <c r="AR2338" i="2"/>
  <c r="BD2337" i="2"/>
  <c r="BB2337" i="2"/>
  <c r="BC2337" i="2"/>
  <c r="S2340" i="2"/>
  <c r="AA2340" i="2"/>
  <c r="AK2340" i="2" s="1"/>
  <c r="BA2337" i="2"/>
  <c r="AZ2337" i="2"/>
  <c r="AT2338" i="2"/>
  <c r="AO2338" i="2"/>
  <c r="AP2338" i="2"/>
  <c r="AN2338" i="2"/>
  <c r="AQ2338" i="2"/>
  <c r="AM2339" i="2"/>
  <c r="BG2338" i="2"/>
  <c r="AX2337" i="2"/>
  <c r="AY2337" i="2"/>
  <c r="L2340" i="2"/>
  <c r="T2340" i="2" s="1"/>
  <c r="N2340" i="2"/>
  <c r="V2340" i="2" s="1"/>
  <c r="AF2340" i="2" s="1"/>
  <c r="P2340" i="2"/>
  <c r="Q2340" i="2"/>
  <c r="Y2340" i="2" s="1"/>
  <c r="AI2340" i="2" s="1"/>
  <c r="R2340" i="2"/>
  <c r="Z2340" i="2" s="1"/>
  <c r="AJ2340" i="2" s="1"/>
  <c r="O2340" i="2"/>
  <c r="W2340" i="2" s="1"/>
  <c r="M2340" i="2"/>
  <c r="AD2338" i="2"/>
  <c r="X2339" i="2"/>
  <c r="AH2339" i="2" s="1"/>
  <c r="W2339" i="2"/>
  <c r="AG2339" i="2" s="1"/>
  <c r="AF2338" i="2"/>
  <c r="V2339" i="2"/>
  <c r="AF2339" i="2" s="1"/>
  <c r="U2339" i="2"/>
  <c r="AE2339" i="2" s="1"/>
  <c r="AD2339" i="2"/>
  <c r="K2341" i="2"/>
  <c r="BD2338" i="2" l="1"/>
  <c r="AV2338" i="2"/>
  <c r="BH2338" i="2" s="1"/>
  <c r="AB2339" i="2"/>
  <c r="AS2339" i="2"/>
  <c r="AR2339" i="2"/>
  <c r="BB2338" i="2"/>
  <c r="BC2338" i="2"/>
  <c r="S2341" i="2"/>
  <c r="AA2341" i="2"/>
  <c r="AK2341" i="2" s="1"/>
  <c r="BA2338" i="2"/>
  <c r="AZ2338" i="2"/>
  <c r="AT2339" i="2"/>
  <c r="BD2339" i="2" s="1"/>
  <c r="AO2339" i="2"/>
  <c r="AP2339" i="2"/>
  <c r="AM2340" i="2"/>
  <c r="AN2339" i="2"/>
  <c r="AQ2339" i="2"/>
  <c r="BG2339" i="2"/>
  <c r="AY2338" i="2"/>
  <c r="AX2338" i="2"/>
  <c r="L2341" i="2"/>
  <c r="T2341" i="2" s="1"/>
  <c r="N2341" i="2"/>
  <c r="P2341" i="2"/>
  <c r="X2341" i="2" s="1"/>
  <c r="Q2341" i="2"/>
  <c r="Y2341" i="2" s="1"/>
  <c r="AI2341" i="2" s="1"/>
  <c r="O2341" i="2"/>
  <c r="R2341" i="2"/>
  <c r="Z2341" i="2" s="1"/>
  <c r="AJ2341" i="2" s="1"/>
  <c r="M2341" i="2"/>
  <c r="X2340" i="2"/>
  <c r="AH2340" i="2" s="1"/>
  <c r="AG2340" i="2"/>
  <c r="U2340" i="2"/>
  <c r="AE2340" i="2" s="1"/>
  <c r="AD2340" i="2"/>
  <c r="K2342" i="2"/>
  <c r="AV2339" i="2" l="1"/>
  <c r="BH2339" i="2" s="1"/>
  <c r="AB2340" i="2"/>
  <c r="BB2339" i="2"/>
  <c r="AS2340" i="2"/>
  <c r="AR2340" i="2"/>
  <c r="BC2339" i="2"/>
  <c r="S2342" i="2"/>
  <c r="AA2342" i="2"/>
  <c r="AK2342" i="2" s="1"/>
  <c r="BA2339" i="2"/>
  <c r="AY2339" i="2"/>
  <c r="AX2339" i="2"/>
  <c r="AT2340" i="2"/>
  <c r="AN2340" i="2"/>
  <c r="AQ2340" i="2"/>
  <c r="AP2340" i="2"/>
  <c r="AM2341" i="2"/>
  <c r="AO2340" i="2"/>
  <c r="BG2340" i="2"/>
  <c r="AZ2339" i="2"/>
  <c r="L2342" i="2"/>
  <c r="T2342" i="2" s="1"/>
  <c r="N2342" i="2"/>
  <c r="V2342" i="2" s="1"/>
  <c r="P2342" i="2"/>
  <c r="Q2342" i="2"/>
  <c r="Y2342" i="2" s="1"/>
  <c r="AI2342" i="2" s="1"/>
  <c r="O2342" i="2"/>
  <c r="R2342" i="2"/>
  <c r="Z2342" i="2" s="1"/>
  <c r="AJ2342" i="2" s="1"/>
  <c r="M2342" i="2"/>
  <c r="U2342" i="2" s="1"/>
  <c r="W2341" i="2"/>
  <c r="AG2341" i="2" s="1"/>
  <c r="AH2341" i="2"/>
  <c r="V2341" i="2"/>
  <c r="AF2341" i="2" s="1"/>
  <c r="U2341" i="2"/>
  <c r="AE2341" i="2" s="1"/>
  <c r="AD2341" i="2"/>
  <c r="K2343" i="2"/>
  <c r="BD2340" i="2" l="1"/>
  <c r="AV2340" i="2"/>
  <c r="BH2340" i="2" s="1"/>
  <c r="AB2341" i="2"/>
  <c r="AS2341" i="2"/>
  <c r="AR2341" i="2"/>
  <c r="BB2340" i="2"/>
  <c r="BC2340" i="2"/>
  <c r="S2343" i="2"/>
  <c r="AA2343" i="2"/>
  <c r="AK2343" i="2" s="1"/>
  <c r="BA2340" i="2"/>
  <c r="AZ2340" i="2"/>
  <c r="AY2340" i="2"/>
  <c r="AX2340" i="2"/>
  <c r="AT2341" i="2"/>
  <c r="AN2341" i="2"/>
  <c r="AQ2341" i="2"/>
  <c r="AM2342" i="2"/>
  <c r="AO2341" i="2"/>
  <c r="AP2341" i="2"/>
  <c r="BG2341" i="2"/>
  <c r="L2343" i="2"/>
  <c r="T2343" i="2" s="1"/>
  <c r="N2343" i="2"/>
  <c r="V2343" i="2" s="1"/>
  <c r="AF2343" i="2" s="1"/>
  <c r="P2343" i="2"/>
  <c r="Q2343" i="2"/>
  <c r="Y2343" i="2" s="1"/>
  <c r="AI2343" i="2" s="1"/>
  <c r="O2343" i="2"/>
  <c r="W2343" i="2" s="1"/>
  <c r="R2343" i="2"/>
  <c r="Z2343" i="2" s="1"/>
  <c r="AJ2343" i="2" s="1"/>
  <c r="M2343" i="2"/>
  <c r="AD2342" i="2"/>
  <c r="AF2342" i="2"/>
  <c r="AE2342" i="2"/>
  <c r="X2342" i="2"/>
  <c r="AH2342" i="2" s="1"/>
  <c r="W2342" i="2"/>
  <c r="AG2342" i="2" s="1"/>
  <c r="K2344" i="2"/>
  <c r="AV2341" i="2" l="1"/>
  <c r="BH2341" i="2" s="1"/>
  <c r="AB2342" i="2"/>
  <c r="AS2342" i="2"/>
  <c r="AR2342" i="2"/>
  <c r="BB2341" i="2"/>
  <c r="BD2341" i="2"/>
  <c r="BC2341" i="2"/>
  <c r="S2344" i="2"/>
  <c r="AA2344" i="2"/>
  <c r="AK2344" i="2" s="1"/>
  <c r="BA2341" i="2"/>
  <c r="AT2342" i="2"/>
  <c r="AQ2342" i="2"/>
  <c r="AO2342" i="2"/>
  <c r="AP2342" i="2"/>
  <c r="AM2343" i="2"/>
  <c r="AN2342" i="2"/>
  <c r="BG2342" i="2"/>
  <c r="AZ2341" i="2"/>
  <c r="AX2341" i="2"/>
  <c r="AY2341" i="2"/>
  <c r="L2344" i="2"/>
  <c r="T2344" i="2" s="1"/>
  <c r="N2344" i="2"/>
  <c r="P2344" i="2"/>
  <c r="Q2344" i="2"/>
  <c r="Y2344" i="2" s="1"/>
  <c r="AI2344" i="2" s="1"/>
  <c r="R2344" i="2"/>
  <c r="Z2344" i="2" s="1"/>
  <c r="AJ2344" i="2" s="1"/>
  <c r="O2344" i="2"/>
  <c r="W2344" i="2" s="1"/>
  <c r="M2344" i="2"/>
  <c r="X2343" i="2"/>
  <c r="AH2343" i="2" s="1"/>
  <c r="AG2343" i="2"/>
  <c r="U2343" i="2"/>
  <c r="AE2343" i="2" s="1"/>
  <c r="AD2343" i="2"/>
  <c r="K2345" i="2"/>
  <c r="BD2342" i="2" l="1"/>
  <c r="BA2342" i="2"/>
  <c r="AV2342" i="2"/>
  <c r="BH2342" i="2" s="1"/>
  <c r="AB2343" i="2"/>
  <c r="AS2343" i="2"/>
  <c r="AR2343" i="2"/>
  <c r="BB2342" i="2"/>
  <c r="BC2342" i="2"/>
  <c r="S2345" i="2"/>
  <c r="AA2345" i="2"/>
  <c r="AK2345" i="2" s="1"/>
  <c r="AY2342" i="2"/>
  <c r="AZ2342" i="2"/>
  <c r="AX2342" i="2"/>
  <c r="AT2343" i="2"/>
  <c r="AQ2343" i="2"/>
  <c r="AN2343" i="2"/>
  <c r="AO2343" i="2"/>
  <c r="AP2343" i="2"/>
  <c r="AM2344" i="2"/>
  <c r="BG2343" i="2"/>
  <c r="L2345" i="2"/>
  <c r="T2345" i="2" s="1"/>
  <c r="N2345" i="2"/>
  <c r="P2345" i="2"/>
  <c r="Q2345" i="2"/>
  <c r="Y2345" i="2" s="1"/>
  <c r="AI2345" i="2" s="1"/>
  <c r="O2345" i="2"/>
  <c r="R2345" i="2"/>
  <c r="Z2345" i="2" s="1"/>
  <c r="AJ2345" i="2" s="1"/>
  <c r="M2345" i="2"/>
  <c r="AD2344" i="2"/>
  <c r="X2344" i="2"/>
  <c r="AH2344" i="2" s="1"/>
  <c r="AG2344" i="2"/>
  <c r="V2344" i="2"/>
  <c r="AF2344" i="2" s="1"/>
  <c r="U2344" i="2"/>
  <c r="AE2344" i="2" s="1"/>
  <c r="K2346" i="2"/>
  <c r="BD2343" i="2" l="1"/>
  <c r="AV2343" i="2"/>
  <c r="BH2343" i="2" s="1"/>
  <c r="AB2344" i="2"/>
  <c r="BB2343" i="2"/>
  <c r="AS2344" i="2"/>
  <c r="AR2344" i="2"/>
  <c r="BC2343" i="2"/>
  <c r="S2346" i="2"/>
  <c r="AA2346" i="2"/>
  <c r="AK2346" i="2" s="1"/>
  <c r="AY2343" i="2"/>
  <c r="AX2343" i="2"/>
  <c r="AT2344" i="2"/>
  <c r="AQ2344" i="2"/>
  <c r="AO2344" i="2"/>
  <c r="AP2344" i="2"/>
  <c r="AM2345" i="2"/>
  <c r="AN2344" i="2"/>
  <c r="BG2344" i="2"/>
  <c r="BA2343" i="2"/>
  <c r="AZ2343" i="2"/>
  <c r="L2346" i="2"/>
  <c r="T2346" i="2" s="1"/>
  <c r="N2346" i="2"/>
  <c r="V2346" i="2" s="1"/>
  <c r="AF2346" i="2" s="1"/>
  <c r="P2346" i="2"/>
  <c r="X2346" i="2" s="1"/>
  <c r="AH2346" i="2" s="1"/>
  <c r="Q2346" i="2"/>
  <c r="Y2346" i="2" s="1"/>
  <c r="AI2346" i="2" s="1"/>
  <c r="O2346" i="2"/>
  <c r="R2346" i="2"/>
  <c r="Z2346" i="2" s="1"/>
  <c r="AJ2346" i="2" s="1"/>
  <c r="M2346" i="2"/>
  <c r="U2346" i="2" s="1"/>
  <c r="V2345" i="2"/>
  <c r="AF2345" i="2" s="1"/>
  <c r="U2345" i="2"/>
  <c r="AE2345" i="2" s="1"/>
  <c r="AD2345" i="2"/>
  <c r="X2345" i="2"/>
  <c r="AH2345" i="2" s="1"/>
  <c r="W2345" i="2"/>
  <c r="AG2345" i="2" s="1"/>
  <c r="K2347" i="2"/>
  <c r="BD2344" i="2" l="1"/>
  <c r="AV2344" i="2"/>
  <c r="BH2344" i="2" s="1"/>
  <c r="AB2345" i="2"/>
  <c r="AS2345" i="2"/>
  <c r="AR2345" i="2"/>
  <c r="BB2344" i="2"/>
  <c r="BC2344" i="2"/>
  <c r="S2347" i="2"/>
  <c r="AA2347" i="2"/>
  <c r="AK2347" i="2" s="1"/>
  <c r="BA2344" i="2"/>
  <c r="AX2344" i="2"/>
  <c r="AT2345" i="2"/>
  <c r="AO2345" i="2"/>
  <c r="AP2345" i="2"/>
  <c r="AN2345" i="2"/>
  <c r="AM2346" i="2"/>
  <c r="AQ2345" i="2"/>
  <c r="BG2345" i="2"/>
  <c r="AZ2344" i="2"/>
  <c r="AY2344" i="2"/>
  <c r="L2347" i="2"/>
  <c r="T2347" i="2" s="1"/>
  <c r="N2347" i="2"/>
  <c r="P2347" i="2"/>
  <c r="X2347" i="2" s="1"/>
  <c r="Q2347" i="2"/>
  <c r="Y2347" i="2" s="1"/>
  <c r="AI2347" i="2" s="1"/>
  <c r="O2347" i="2"/>
  <c r="R2347" i="2"/>
  <c r="Z2347" i="2" s="1"/>
  <c r="AJ2347" i="2" s="1"/>
  <c r="M2347" i="2"/>
  <c r="AE2346" i="2"/>
  <c r="W2346" i="2"/>
  <c r="AG2346" i="2" s="1"/>
  <c r="K2348" i="2"/>
  <c r="AD2346" i="2"/>
  <c r="BD2345" i="2" l="1"/>
  <c r="AV2345" i="2"/>
  <c r="BH2345" i="2" s="1"/>
  <c r="AB2346" i="2"/>
  <c r="AS2346" i="2"/>
  <c r="AR2346" i="2"/>
  <c r="BB2345" i="2"/>
  <c r="BC2345" i="2"/>
  <c r="S2348" i="2"/>
  <c r="AA2348" i="2"/>
  <c r="AK2348" i="2" s="1"/>
  <c r="BA2345" i="2"/>
  <c r="AY2345" i="2"/>
  <c r="AT2346" i="2"/>
  <c r="BD2346" i="2" s="1"/>
  <c r="AN2346" i="2"/>
  <c r="AQ2346" i="2"/>
  <c r="AM2347" i="2"/>
  <c r="AO2346" i="2"/>
  <c r="AP2346" i="2"/>
  <c r="BG2346" i="2"/>
  <c r="AX2345" i="2"/>
  <c r="AZ2345" i="2"/>
  <c r="L2348" i="2"/>
  <c r="T2348" i="2" s="1"/>
  <c r="N2348" i="2"/>
  <c r="P2348" i="2"/>
  <c r="Q2348" i="2"/>
  <c r="Y2348" i="2" s="1"/>
  <c r="AI2348" i="2" s="1"/>
  <c r="R2348" i="2"/>
  <c r="Z2348" i="2" s="1"/>
  <c r="AJ2348" i="2" s="1"/>
  <c r="O2348" i="2"/>
  <c r="M2348" i="2"/>
  <c r="U2348" i="2" s="1"/>
  <c r="W2347" i="2"/>
  <c r="AG2347" i="2" s="1"/>
  <c r="AH2347" i="2"/>
  <c r="V2347" i="2"/>
  <c r="AF2347" i="2" s="1"/>
  <c r="U2347" i="2"/>
  <c r="AE2347" i="2" s="1"/>
  <c r="AD2347" i="2"/>
  <c r="K2349" i="2"/>
  <c r="AV2346" i="2" l="1"/>
  <c r="BH2346" i="2" s="1"/>
  <c r="AB2347" i="2"/>
  <c r="BB2346" i="2"/>
  <c r="AS2347" i="2"/>
  <c r="AR2347" i="2"/>
  <c r="BC2346" i="2"/>
  <c r="S2349" i="2"/>
  <c r="AA2349" i="2"/>
  <c r="AK2349" i="2" s="1"/>
  <c r="AY2346" i="2"/>
  <c r="AZ2346" i="2"/>
  <c r="BA2346" i="2"/>
  <c r="AX2346" i="2"/>
  <c r="AT2347" i="2"/>
  <c r="AO2347" i="2"/>
  <c r="AP2347" i="2"/>
  <c r="AM2348" i="2"/>
  <c r="AN2347" i="2"/>
  <c r="AQ2347" i="2"/>
  <c r="BG2347" i="2"/>
  <c r="L2349" i="2"/>
  <c r="T2349" i="2" s="1"/>
  <c r="N2349" i="2"/>
  <c r="P2349" i="2"/>
  <c r="X2349" i="2" s="1"/>
  <c r="AH2349" i="2" s="1"/>
  <c r="Q2349" i="2"/>
  <c r="Y2349" i="2" s="1"/>
  <c r="AI2349" i="2" s="1"/>
  <c r="O2349" i="2"/>
  <c r="W2349" i="2" s="1"/>
  <c r="R2349" i="2"/>
  <c r="Z2349" i="2" s="1"/>
  <c r="AJ2349" i="2" s="1"/>
  <c r="M2349" i="2"/>
  <c r="AD2348" i="2"/>
  <c r="V2348" i="2"/>
  <c r="AF2348" i="2" s="1"/>
  <c r="AE2348" i="2"/>
  <c r="X2348" i="2"/>
  <c r="AH2348" i="2" s="1"/>
  <c r="W2348" i="2"/>
  <c r="AG2348" i="2" s="1"/>
  <c r="K2350" i="2"/>
  <c r="AV2347" i="2" l="1"/>
  <c r="BH2347" i="2" s="1"/>
  <c r="AB2348" i="2"/>
  <c r="AS2348" i="2"/>
  <c r="AR2348" i="2"/>
  <c r="BB2347" i="2"/>
  <c r="BC2347" i="2"/>
  <c r="BD2347" i="2"/>
  <c r="S2350" i="2"/>
  <c r="AA2350" i="2"/>
  <c r="AK2350" i="2" s="1"/>
  <c r="BA2347" i="2"/>
  <c r="AZ2347" i="2"/>
  <c r="AT2348" i="2"/>
  <c r="AN2348" i="2"/>
  <c r="AQ2348" i="2"/>
  <c r="AO2348" i="2"/>
  <c r="AP2348" i="2"/>
  <c r="AM2349" i="2"/>
  <c r="BG2348" i="2"/>
  <c r="AY2347" i="2"/>
  <c r="AX2347" i="2"/>
  <c r="L2350" i="2"/>
  <c r="N2350" i="2"/>
  <c r="P2350" i="2"/>
  <c r="X2350" i="2" s="1"/>
  <c r="Q2350" i="2"/>
  <c r="Y2350" i="2" s="1"/>
  <c r="AI2350" i="2" s="1"/>
  <c r="O2350" i="2"/>
  <c r="W2350" i="2" s="1"/>
  <c r="R2350" i="2"/>
  <c r="Z2350" i="2" s="1"/>
  <c r="AJ2350" i="2" s="1"/>
  <c r="M2350" i="2"/>
  <c r="AG2349" i="2"/>
  <c r="V2349" i="2"/>
  <c r="AF2349" i="2" s="1"/>
  <c r="U2349" i="2"/>
  <c r="AE2349" i="2" s="1"/>
  <c r="AD2349" i="2"/>
  <c r="K2351" i="2"/>
  <c r="BD2348" i="2" l="1"/>
  <c r="AV2348" i="2"/>
  <c r="BH2348" i="2" s="1"/>
  <c r="AB2349" i="2"/>
  <c r="AS2349" i="2"/>
  <c r="AR2349" i="2"/>
  <c r="BB2348" i="2"/>
  <c r="BC2348" i="2"/>
  <c r="S2351" i="2"/>
  <c r="AA2351" i="2"/>
  <c r="AK2351" i="2" s="1"/>
  <c r="BA2348" i="2"/>
  <c r="AY2348" i="2"/>
  <c r="AT2349" i="2"/>
  <c r="AN2349" i="2"/>
  <c r="AQ2349" i="2"/>
  <c r="AO2349" i="2"/>
  <c r="AP2349" i="2"/>
  <c r="AM2350" i="2"/>
  <c r="BG2349" i="2"/>
  <c r="AX2348" i="2"/>
  <c r="AZ2348" i="2"/>
  <c r="L2351" i="2"/>
  <c r="T2351" i="2" s="1"/>
  <c r="N2351" i="2"/>
  <c r="P2351" i="2"/>
  <c r="X2351" i="2" s="1"/>
  <c r="Q2351" i="2"/>
  <c r="Y2351" i="2" s="1"/>
  <c r="AI2351" i="2" s="1"/>
  <c r="O2351" i="2"/>
  <c r="W2351" i="2" s="1"/>
  <c r="R2351" i="2"/>
  <c r="Z2351" i="2" s="1"/>
  <c r="AJ2351" i="2" s="1"/>
  <c r="M2351" i="2"/>
  <c r="AG2350" i="2"/>
  <c r="AH2350" i="2"/>
  <c r="V2350" i="2"/>
  <c r="AF2350" i="2" s="1"/>
  <c r="T2350" i="2"/>
  <c r="U2350" i="2"/>
  <c r="AE2350" i="2" s="1"/>
  <c r="K2352" i="2"/>
  <c r="BD2349" i="2" l="1"/>
  <c r="AV2349" i="2"/>
  <c r="BH2349" i="2" s="1"/>
  <c r="AB2350" i="2"/>
  <c r="AS2350" i="2"/>
  <c r="AR2350" i="2"/>
  <c r="BB2349" i="2"/>
  <c r="BC2349" i="2"/>
  <c r="S2352" i="2"/>
  <c r="AA2352" i="2"/>
  <c r="AK2352" i="2" s="1"/>
  <c r="BA2349" i="2"/>
  <c r="AT2350" i="2"/>
  <c r="AQ2350" i="2"/>
  <c r="AM2351" i="2"/>
  <c r="AO2350" i="2"/>
  <c r="AP2350" i="2"/>
  <c r="AN2350" i="2"/>
  <c r="BG2350" i="2"/>
  <c r="AX2349" i="2"/>
  <c r="AZ2349" i="2"/>
  <c r="AY2349" i="2"/>
  <c r="L2352" i="2"/>
  <c r="T2352" i="2" s="1"/>
  <c r="N2352" i="2"/>
  <c r="P2352" i="2"/>
  <c r="Q2352" i="2"/>
  <c r="Y2352" i="2" s="1"/>
  <c r="AI2352" i="2" s="1"/>
  <c r="R2352" i="2"/>
  <c r="Z2352" i="2" s="1"/>
  <c r="AJ2352" i="2" s="1"/>
  <c r="O2352" i="2"/>
  <c r="W2352" i="2" s="1"/>
  <c r="M2352" i="2"/>
  <c r="U2352" i="2" s="1"/>
  <c r="AE2352" i="2" s="1"/>
  <c r="AD2350" i="2"/>
  <c r="AH2351" i="2"/>
  <c r="AG2351" i="2"/>
  <c r="V2351" i="2"/>
  <c r="AF2351" i="2" s="1"/>
  <c r="U2351" i="2"/>
  <c r="AE2351" i="2" s="1"/>
  <c r="AD2351" i="2"/>
  <c r="K2353" i="2"/>
  <c r="AV2350" i="2" l="1"/>
  <c r="BH2350" i="2" s="1"/>
  <c r="AB2351" i="2"/>
  <c r="AS2351" i="2"/>
  <c r="AR2351" i="2"/>
  <c r="BD2350" i="2"/>
  <c r="BB2350" i="2"/>
  <c r="BC2350" i="2"/>
  <c r="S2353" i="2"/>
  <c r="AA2353" i="2"/>
  <c r="AK2353" i="2" s="1"/>
  <c r="BA2350" i="2"/>
  <c r="AT2351" i="2"/>
  <c r="BD2351" i="2" s="1"/>
  <c r="AO2351" i="2"/>
  <c r="AP2351" i="2"/>
  <c r="AM2352" i="2"/>
  <c r="AN2351" i="2"/>
  <c r="AQ2351" i="2"/>
  <c r="BG2351" i="2"/>
  <c r="AX2350" i="2"/>
  <c r="AZ2350" i="2"/>
  <c r="AY2350" i="2"/>
  <c r="L2353" i="2"/>
  <c r="T2353" i="2" s="1"/>
  <c r="N2353" i="2"/>
  <c r="V2353" i="2" s="1"/>
  <c r="P2353" i="2"/>
  <c r="Q2353" i="2"/>
  <c r="Y2353" i="2" s="1"/>
  <c r="AI2353" i="2" s="1"/>
  <c r="O2353" i="2"/>
  <c r="R2353" i="2"/>
  <c r="Z2353" i="2" s="1"/>
  <c r="AJ2353" i="2" s="1"/>
  <c r="M2353" i="2"/>
  <c r="U2353" i="2" s="1"/>
  <c r="AD2352" i="2"/>
  <c r="X2352" i="2"/>
  <c r="AH2352" i="2" s="1"/>
  <c r="AG2352" i="2"/>
  <c r="V2352" i="2"/>
  <c r="K2354" i="2"/>
  <c r="AB2352" i="2" l="1"/>
  <c r="AV2351" i="2"/>
  <c r="BH2351" i="2" s="1"/>
  <c r="BB2351" i="2"/>
  <c r="AS2352" i="2"/>
  <c r="AR2352" i="2"/>
  <c r="BC2351" i="2"/>
  <c r="S2354" i="2"/>
  <c r="AA2354" i="2"/>
  <c r="AK2354" i="2" s="1"/>
  <c r="BA2351" i="2"/>
  <c r="AZ2351" i="2"/>
  <c r="AY2351" i="2"/>
  <c r="AX2351" i="2"/>
  <c r="AT2352" i="2"/>
  <c r="AQ2352" i="2"/>
  <c r="AO2352" i="2"/>
  <c r="AP2352" i="2"/>
  <c r="AM2353" i="2"/>
  <c r="AN2352" i="2"/>
  <c r="BG2352" i="2"/>
  <c r="L2354" i="2"/>
  <c r="T2354" i="2" s="1"/>
  <c r="N2354" i="2"/>
  <c r="P2354" i="2"/>
  <c r="Q2354" i="2"/>
  <c r="Y2354" i="2" s="1"/>
  <c r="AI2354" i="2" s="1"/>
  <c r="O2354" i="2"/>
  <c r="R2354" i="2"/>
  <c r="Z2354" i="2" s="1"/>
  <c r="AJ2354" i="2" s="1"/>
  <c r="M2354" i="2"/>
  <c r="U2354" i="2" s="1"/>
  <c r="AF2352" i="2"/>
  <c r="AE2353" i="2"/>
  <c r="AF2353" i="2"/>
  <c r="X2353" i="2"/>
  <c r="AH2353" i="2" s="1"/>
  <c r="W2353" i="2"/>
  <c r="AG2353" i="2" s="1"/>
  <c r="AD2353" i="2"/>
  <c r="K2355" i="2"/>
  <c r="AV2352" i="2" l="1"/>
  <c r="BH2352" i="2" s="1"/>
  <c r="AB2353" i="2"/>
  <c r="BB2352" i="2"/>
  <c r="BC2352" i="2"/>
  <c r="AS2353" i="2"/>
  <c r="AR2353" i="2"/>
  <c r="BD2352" i="2"/>
  <c r="S2355" i="2"/>
  <c r="AA2355" i="2"/>
  <c r="AK2355" i="2" s="1"/>
  <c r="AZ2352" i="2"/>
  <c r="AY2352" i="2"/>
  <c r="BA2352" i="2"/>
  <c r="AX2352" i="2"/>
  <c r="AT2353" i="2"/>
  <c r="AQ2353" i="2"/>
  <c r="AP2353" i="2"/>
  <c r="AM2354" i="2"/>
  <c r="AO2353" i="2"/>
  <c r="AN2353" i="2"/>
  <c r="BG2353" i="2"/>
  <c r="L2355" i="2"/>
  <c r="N2355" i="2"/>
  <c r="P2355" i="2"/>
  <c r="Q2355" i="2"/>
  <c r="Y2355" i="2" s="1"/>
  <c r="AI2355" i="2" s="1"/>
  <c r="O2355" i="2"/>
  <c r="W2355" i="2" s="1"/>
  <c r="R2355" i="2"/>
  <c r="Z2355" i="2" s="1"/>
  <c r="AJ2355" i="2" s="1"/>
  <c r="M2355" i="2"/>
  <c r="V2354" i="2"/>
  <c r="AF2354" i="2" s="1"/>
  <c r="AE2354" i="2"/>
  <c r="X2354" i="2"/>
  <c r="AH2354" i="2" s="1"/>
  <c r="W2354" i="2"/>
  <c r="AG2354" i="2" s="1"/>
  <c r="AD2354" i="2"/>
  <c r="K2356" i="2"/>
  <c r="AV2353" i="2" l="1"/>
  <c r="BH2353" i="2" s="1"/>
  <c r="AB2354" i="2"/>
  <c r="AR2354" i="2"/>
  <c r="AS2354" i="2"/>
  <c r="BB2353" i="2"/>
  <c r="BC2353" i="2"/>
  <c r="BD2353" i="2"/>
  <c r="S2356" i="2"/>
  <c r="AA2356" i="2"/>
  <c r="AK2356" i="2" s="1"/>
  <c r="AZ2353" i="2"/>
  <c r="BA2353" i="2"/>
  <c r="AT2354" i="2"/>
  <c r="BD2354" i="2" s="1"/>
  <c r="AN2354" i="2"/>
  <c r="AQ2354" i="2"/>
  <c r="AM2355" i="2"/>
  <c r="AO2354" i="2"/>
  <c r="AP2354" i="2"/>
  <c r="BG2354" i="2"/>
  <c r="AX2353" i="2"/>
  <c r="AY2353" i="2"/>
  <c r="L2356" i="2"/>
  <c r="T2356" i="2" s="1"/>
  <c r="N2356" i="2"/>
  <c r="P2356" i="2"/>
  <c r="Q2356" i="2"/>
  <c r="Y2356" i="2" s="1"/>
  <c r="AI2356" i="2" s="1"/>
  <c r="R2356" i="2"/>
  <c r="Z2356" i="2" s="1"/>
  <c r="AJ2356" i="2" s="1"/>
  <c r="O2356" i="2"/>
  <c r="M2356" i="2"/>
  <c r="U2356" i="2" s="1"/>
  <c r="AE2356" i="2" s="1"/>
  <c r="X2355" i="2"/>
  <c r="AH2355" i="2" s="1"/>
  <c r="AG2355" i="2"/>
  <c r="V2355" i="2"/>
  <c r="AF2355" i="2" s="1"/>
  <c r="T2355" i="2"/>
  <c r="U2355" i="2"/>
  <c r="K2357" i="2"/>
  <c r="AB2355" i="2" l="1"/>
  <c r="AV2354" i="2"/>
  <c r="BH2354" i="2" s="1"/>
  <c r="AR2355" i="2"/>
  <c r="AS2355" i="2"/>
  <c r="BC2354" i="2"/>
  <c r="BB2354" i="2"/>
  <c r="S2357" i="2"/>
  <c r="AA2357" i="2"/>
  <c r="AK2357" i="2" s="1"/>
  <c r="AY2354" i="2"/>
  <c r="AZ2354" i="2"/>
  <c r="BA2354" i="2"/>
  <c r="AX2354" i="2"/>
  <c r="AT2355" i="2"/>
  <c r="AN2355" i="2"/>
  <c r="AQ2355" i="2"/>
  <c r="AM2356" i="2"/>
  <c r="AO2355" i="2"/>
  <c r="AP2355" i="2"/>
  <c r="BG2355" i="2"/>
  <c r="L2357" i="2"/>
  <c r="T2357" i="2" s="1"/>
  <c r="N2357" i="2"/>
  <c r="P2357" i="2"/>
  <c r="Q2357" i="2"/>
  <c r="Y2357" i="2" s="1"/>
  <c r="AI2357" i="2" s="1"/>
  <c r="O2357" i="2"/>
  <c r="W2357" i="2" s="1"/>
  <c r="R2357" i="2"/>
  <c r="Z2357" i="2" s="1"/>
  <c r="AJ2357" i="2" s="1"/>
  <c r="M2357" i="2"/>
  <c r="AD2355" i="2"/>
  <c r="AE2355" i="2"/>
  <c r="X2356" i="2"/>
  <c r="AH2356" i="2" s="1"/>
  <c r="W2356" i="2"/>
  <c r="AG2356" i="2" s="1"/>
  <c r="V2356" i="2"/>
  <c r="AF2356" i="2" s="1"/>
  <c r="AD2356" i="2"/>
  <c r="K2358" i="2"/>
  <c r="AV2355" i="2" l="1"/>
  <c r="BH2355" i="2" s="1"/>
  <c r="AB2356" i="2"/>
  <c r="AS2356" i="2"/>
  <c r="AR2356" i="2"/>
  <c r="BC2355" i="2"/>
  <c r="BD2355" i="2"/>
  <c r="BB2355" i="2"/>
  <c r="S2358" i="2"/>
  <c r="AA2358" i="2"/>
  <c r="AK2358" i="2" s="1"/>
  <c r="AZ2355" i="2"/>
  <c r="BA2355" i="2"/>
  <c r="AT2356" i="2"/>
  <c r="BD2356" i="2" s="1"/>
  <c r="AO2356" i="2"/>
  <c r="AP2356" i="2"/>
  <c r="AM2357" i="2"/>
  <c r="AN2356" i="2"/>
  <c r="AQ2356" i="2"/>
  <c r="BG2356" i="2"/>
  <c r="AX2355" i="2"/>
  <c r="AY2355" i="2"/>
  <c r="L2358" i="2"/>
  <c r="T2358" i="2" s="1"/>
  <c r="N2358" i="2"/>
  <c r="P2358" i="2"/>
  <c r="Q2358" i="2"/>
  <c r="Y2358" i="2" s="1"/>
  <c r="AI2358" i="2" s="1"/>
  <c r="O2358" i="2"/>
  <c r="R2358" i="2"/>
  <c r="Z2358" i="2" s="1"/>
  <c r="AJ2358" i="2" s="1"/>
  <c r="M2358" i="2"/>
  <c r="AD2357" i="2"/>
  <c r="X2357" i="2"/>
  <c r="AH2357" i="2" s="1"/>
  <c r="AG2357" i="2"/>
  <c r="V2357" i="2"/>
  <c r="AF2357" i="2" s="1"/>
  <c r="U2357" i="2"/>
  <c r="AE2357" i="2" s="1"/>
  <c r="K2359" i="2"/>
  <c r="AB2357" i="2" l="1"/>
  <c r="AV2356" i="2"/>
  <c r="BH2356" i="2" s="1"/>
  <c r="AS2357" i="2"/>
  <c r="AR2357" i="2"/>
  <c r="BB2356" i="2"/>
  <c r="BC2356" i="2"/>
  <c r="S2359" i="2"/>
  <c r="AA2359" i="2" s="1"/>
  <c r="AK2359" i="2" s="1"/>
  <c r="BA2356" i="2"/>
  <c r="AT2357" i="2"/>
  <c r="AO2357" i="2"/>
  <c r="AP2357" i="2"/>
  <c r="AM2358" i="2"/>
  <c r="AN2357" i="2"/>
  <c r="AQ2357" i="2"/>
  <c r="BG2357" i="2"/>
  <c r="AZ2356" i="2"/>
  <c r="AY2356" i="2"/>
  <c r="AX2356" i="2"/>
  <c r="L2359" i="2"/>
  <c r="T2359" i="2" s="1"/>
  <c r="N2359" i="2"/>
  <c r="V2359" i="2" s="1"/>
  <c r="P2359" i="2"/>
  <c r="Q2359" i="2"/>
  <c r="Y2359" i="2" s="1"/>
  <c r="AI2359" i="2" s="1"/>
  <c r="O2359" i="2"/>
  <c r="R2359" i="2"/>
  <c r="Z2359" i="2" s="1"/>
  <c r="AJ2359" i="2" s="1"/>
  <c r="M2359" i="2"/>
  <c r="X2358" i="2"/>
  <c r="AH2358" i="2" s="1"/>
  <c r="W2358" i="2"/>
  <c r="AG2358" i="2" s="1"/>
  <c r="V2358" i="2"/>
  <c r="AF2358" i="2" s="1"/>
  <c r="U2358" i="2"/>
  <c r="AE2358" i="2" s="1"/>
  <c r="AD2358" i="2"/>
  <c r="K2360" i="2"/>
  <c r="AV2357" i="2" l="1"/>
  <c r="BH2357" i="2" s="1"/>
  <c r="AB2358" i="2"/>
  <c r="BD2357" i="2"/>
  <c r="BB2357" i="2"/>
  <c r="AS2358" i="2"/>
  <c r="AR2358" i="2"/>
  <c r="BC2357" i="2"/>
  <c r="S2360" i="2"/>
  <c r="AA2360" i="2"/>
  <c r="AK2360" i="2" s="1"/>
  <c r="BA2357" i="2"/>
  <c r="AZ2357" i="2"/>
  <c r="AY2357" i="2"/>
  <c r="AX2357" i="2"/>
  <c r="AT2358" i="2"/>
  <c r="AQ2358" i="2"/>
  <c r="AO2358" i="2"/>
  <c r="AP2358" i="2"/>
  <c r="AN2358" i="2"/>
  <c r="AM2359" i="2"/>
  <c r="BG2358" i="2"/>
  <c r="L2360" i="2"/>
  <c r="T2360" i="2" s="1"/>
  <c r="N2360" i="2"/>
  <c r="V2360" i="2" s="1"/>
  <c r="AF2360" i="2" s="1"/>
  <c r="P2360" i="2"/>
  <c r="Q2360" i="2"/>
  <c r="Y2360" i="2" s="1"/>
  <c r="AI2360" i="2" s="1"/>
  <c r="R2360" i="2"/>
  <c r="Z2360" i="2" s="1"/>
  <c r="AJ2360" i="2" s="1"/>
  <c r="O2360" i="2"/>
  <c r="M2360" i="2"/>
  <c r="U2360" i="2" s="1"/>
  <c r="AE2360" i="2" s="1"/>
  <c r="U2359" i="2"/>
  <c r="AE2359" i="2" s="1"/>
  <c r="AD2359" i="2"/>
  <c r="AF2359" i="2"/>
  <c r="X2359" i="2"/>
  <c r="AH2359" i="2" s="1"/>
  <c r="W2359" i="2"/>
  <c r="AG2359" i="2" s="1"/>
  <c r="K2361" i="2"/>
  <c r="BD2358" i="2" l="1"/>
  <c r="BB2358" i="2"/>
  <c r="AV2358" i="2"/>
  <c r="BH2358" i="2" s="1"/>
  <c r="AB2359" i="2"/>
  <c r="BC2358" i="2"/>
  <c r="AS2359" i="2"/>
  <c r="AR2359" i="2"/>
  <c r="S2361" i="2"/>
  <c r="AA2361" i="2"/>
  <c r="AK2361" i="2" s="1"/>
  <c r="AY2358" i="2"/>
  <c r="AZ2358" i="2"/>
  <c r="AT2359" i="2"/>
  <c r="AO2359" i="2"/>
  <c r="AP2359" i="2"/>
  <c r="AM2360" i="2"/>
  <c r="AN2359" i="2"/>
  <c r="AQ2359" i="2"/>
  <c r="BG2359" i="2"/>
  <c r="BA2358" i="2"/>
  <c r="AX2358" i="2"/>
  <c r="L2361" i="2"/>
  <c r="T2361" i="2" s="1"/>
  <c r="N2361" i="2"/>
  <c r="P2361" i="2"/>
  <c r="X2361" i="2" s="1"/>
  <c r="AH2361" i="2" s="1"/>
  <c r="Q2361" i="2"/>
  <c r="Y2361" i="2" s="1"/>
  <c r="AI2361" i="2" s="1"/>
  <c r="O2361" i="2"/>
  <c r="R2361" i="2"/>
  <c r="Z2361" i="2" s="1"/>
  <c r="AJ2361" i="2" s="1"/>
  <c r="M2361" i="2"/>
  <c r="X2360" i="2"/>
  <c r="AH2360" i="2" s="1"/>
  <c r="W2360" i="2"/>
  <c r="AG2360" i="2" s="1"/>
  <c r="AD2360" i="2"/>
  <c r="K2362" i="2"/>
  <c r="AV2359" i="2" l="1"/>
  <c r="BH2359" i="2" s="1"/>
  <c r="AB2360" i="2"/>
  <c r="AR2360" i="2"/>
  <c r="AS2360" i="2"/>
  <c r="BD2359" i="2"/>
  <c r="BB2359" i="2"/>
  <c r="BC2359" i="2"/>
  <c r="S2362" i="2"/>
  <c r="AA2362" i="2"/>
  <c r="AK2362" i="2" s="1"/>
  <c r="AX2359" i="2"/>
  <c r="AT2360" i="2"/>
  <c r="AQ2360" i="2"/>
  <c r="AM2361" i="2"/>
  <c r="AO2360" i="2"/>
  <c r="AP2360" i="2"/>
  <c r="AN2360" i="2"/>
  <c r="BG2360" i="2"/>
  <c r="AZ2359" i="2"/>
  <c r="BA2359" i="2"/>
  <c r="AY2359" i="2"/>
  <c r="L2362" i="2"/>
  <c r="T2362" i="2" s="1"/>
  <c r="N2362" i="2"/>
  <c r="V2362" i="2" s="1"/>
  <c r="P2362" i="2"/>
  <c r="Q2362" i="2"/>
  <c r="Y2362" i="2" s="1"/>
  <c r="AI2362" i="2" s="1"/>
  <c r="O2362" i="2"/>
  <c r="R2362" i="2"/>
  <c r="Z2362" i="2" s="1"/>
  <c r="AJ2362" i="2" s="1"/>
  <c r="M2362" i="2"/>
  <c r="U2362" i="2" s="1"/>
  <c r="AE2362" i="2" s="1"/>
  <c r="W2361" i="2"/>
  <c r="AG2361" i="2" s="1"/>
  <c r="V2361" i="2"/>
  <c r="AF2361" i="2" s="1"/>
  <c r="U2361" i="2"/>
  <c r="AD2361" i="2"/>
  <c r="K2363" i="2"/>
  <c r="BC2360" i="2" l="1"/>
  <c r="BD2360" i="2"/>
  <c r="AV2360" i="2"/>
  <c r="BH2360" i="2" s="1"/>
  <c r="AB2361" i="2"/>
  <c r="AS2361" i="2"/>
  <c r="AR2361" i="2"/>
  <c r="BB2360" i="2"/>
  <c r="S2363" i="2"/>
  <c r="AA2363" i="2"/>
  <c r="AK2363" i="2" s="1"/>
  <c r="AY2360" i="2"/>
  <c r="AT2361" i="2"/>
  <c r="AN2361" i="2"/>
  <c r="AM2362" i="2"/>
  <c r="AQ2361" i="2"/>
  <c r="AP2361" i="2"/>
  <c r="AO2361" i="2"/>
  <c r="BG2361" i="2"/>
  <c r="AX2360" i="2"/>
  <c r="BA2360" i="2"/>
  <c r="AZ2360" i="2"/>
  <c r="L2363" i="2"/>
  <c r="T2363" i="2" s="1"/>
  <c r="N2363" i="2"/>
  <c r="V2363" i="2" s="1"/>
  <c r="P2363" i="2"/>
  <c r="X2363" i="2" s="1"/>
  <c r="AH2363" i="2" s="1"/>
  <c r="Q2363" i="2"/>
  <c r="Y2363" i="2" s="1"/>
  <c r="AI2363" i="2" s="1"/>
  <c r="O2363" i="2"/>
  <c r="R2363" i="2"/>
  <c r="Z2363" i="2" s="1"/>
  <c r="AJ2363" i="2" s="1"/>
  <c r="M2363" i="2"/>
  <c r="U2363" i="2" s="1"/>
  <c r="AE2363" i="2" s="1"/>
  <c r="AE2361" i="2"/>
  <c r="AF2362" i="2"/>
  <c r="AD2362" i="2"/>
  <c r="X2362" i="2"/>
  <c r="AH2362" i="2" s="1"/>
  <c r="W2362" i="2"/>
  <c r="AG2362" i="2" s="1"/>
  <c r="K2364" i="2"/>
  <c r="AV2361" i="2" l="1"/>
  <c r="BH2361" i="2" s="1"/>
  <c r="AB2362" i="2"/>
  <c r="AS2362" i="2"/>
  <c r="AR2362" i="2"/>
  <c r="BD2361" i="2"/>
  <c r="BB2361" i="2"/>
  <c r="BC2361" i="2"/>
  <c r="S2364" i="2"/>
  <c r="AA2364" i="2"/>
  <c r="AK2364" i="2" s="1"/>
  <c r="AY2361" i="2"/>
  <c r="AT2362" i="2"/>
  <c r="BD2362" i="2" s="1"/>
  <c r="AO2362" i="2"/>
  <c r="AP2362" i="2"/>
  <c r="AM2363" i="2"/>
  <c r="AN2362" i="2"/>
  <c r="AQ2362" i="2"/>
  <c r="BG2362" i="2"/>
  <c r="AX2361" i="2"/>
  <c r="AZ2361" i="2"/>
  <c r="BA2361" i="2"/>
  <c r="L2364" i="2"/>
  <c r="T2364" i="2" s="1"/>
  <c r="N2364" i="2"/>
  <c r="V2364" i="2" s="1"/>
  <c r="AF2364" i="2" s="1"/>
  <c r="P2364" i="2"/>
  <c r="Q2364" i="2"/>
  <c r="Y2364" i="2" s="1"/>
  <c r="AI2364" i="2" s="1"/>
  <c r="R2364" i="2"/>
  <c r="Z2364" i="2" s="1"/>
  <c r="AJ2364" i="2" s="1"/>
  <c r="O2364" i="2"/>
  <c r="W2364" i="2" s="1"/>
  <c r="M2364" i="2"/>
  <c r="U2364" i="2" s="1"/>
  <c r="AE2364" i="2" s="1"/>
  <c r="AF2363" i="2"/>
  <c r="AD2363" i="2"/>
  <c r="W2363" i="2"/>
  <c r="AG2363" i="2" s="1"/>
  <c r="K2365" i="2"/>
  <c r="AV2362" i="2" l="1"/>
  <c r="BH2362" i="2" s="1"/>
  <c r="AB2363" i="2"/>
  <c r="BB2362" i="2"/>
  <c r="AR2363" i="2"/>
  <c r="AS2363" i="2"/>
  <c r="BC2362" i="2"/>
  <c r="S2365" i="2"/>
  <c r="AA2365" i="2"/>
  <c r="AK2365" i="2" s="1"/>
  <c r="BA2362" i="2"/>
  <c r="AT2363" i="2"/>
  <c r="AN2363" i="2"/>
  <c r="AQ2363" i="2"/>
  <c r="AM2364" i="2"/>
  <c r="AO2363" i="2"/>
  <c r="AP2363" i="2"/>
  <c r="BG2363" i="2"/>
  <c r="AZ2362" i="2"/>
  <c r="AY2362" i="2"/>
  <c r="AX2362" i="2"/>
  <c r="L2365" i="2"/>
  <c r="T2365" i="2" s="1"/>
  <c r="N2365" i="2"/>
  <c r="V2365" i="2" s="1"/>
  <c r="AF2365" i="2" s="1"/>
  <c r="P2365" i="2"/>
  <c r="X2365" i="2" s="1"/>
  <c r="Q2365" i="2"/>
  <c r="Y2365" i="2" s="1"/>
  <c r="AI2365" i="2" s="1"/>
  <c r="O2365" i="2"/>
  <c r="W2365" i="2" s="1"/>
  <c r="R2365" i="2"/>
  <c r="Z2365" i="2" s="1"/>
  <c r="AJ2365" i="2" s="1"/>
  <c r="M2365" i="2"/>
  <c r="U2365" i="2" s="1"/>
  <c r="AE2365" i="2" s="1"/>
  <c r="AD2364" i="2"/>
  <c r="X2364" i="2"/>
  <c r="AH2364" i="2" s="1"/>
  <c r="AG2364" i="2"/>
  <c r="K2366" i="2"/>
  <c r="AV2363" i="2" l="1"/>
  <c r="BH2363" i="2" s="1"/>
  <c r="AB2364" i="2"/>
  <c r="AB2365" i="2"/>
  <c r="AR2364" i="2"/>
  <c r="AS2364" i="2"/>
  <c r="BD2363" i="2"/>
  <c r="BC2363" i="2"/>
  <c r="BB2363" i="2"/>
  <c r="S2366" i="2"/>
  <c r="AA2366" i="2"/>
  <c r="AK2366" i="2" s="1"/>
  <c r="BA2363" i="2"/>
  <c r="AZ2363" i="2"/>
  <c r="AY2363" i="2"/>
  <c r="AX2363" i="2"/>
  <c r="AT2364" i="2"/>
  <c r="AN2364" i="2"/>
  <c r="AQ2364" i="2"/>
  <c r="AO2364" i="2"/>
  <c r="AP2364" i="2"/>
  <c r="AM2365" i="2"/>
  <c r="BG2364" i="2"/>
  <c r="L2366" i="2"/>
  <c r="T2366" i="2" s="1"/>
  <c r="N2366" i="2"/>
  <c r="V2366" i="2" s="1"/>
  <c r="AF2366" i="2" s="1"/>
  <c r="P2366" i="2"/>
  <c r="X2366" i="2" s="1"/>
  <c r="Q2366" i="2"/>
  <c r="Y2366" i="2" s="1"/>
  <c r="AI2366" i="2" s="1"/>
  <c r="O2366" i="2"/>
  <c r="W2366" i="2" s="1"/>
  <c r="R2366" i="2"/>
  <c r="Z2366" i="2" s="1"/>
  <c r="AJ2366" i="2" s="1"/>
  <c r="M2366" i="2"/>
  <c r="AD2365" i="2"/>
  <c r="AG2365" i="2"/>
  <c r="AH2365" i="2"/>
  <c r="K2367" i="2"/>
  <c r="BD2364" i="2" l="1"/>
  <c r="AV2364" i="2"/>
  <c r="BH2364" i="2" s="1"/>
  <c r="BC2364" i="2"/>
  <c r="AS2365" i="2"/>
  <c r="AR2365" i="2"/>
  <c r="BB2364" i="2"/>
  <c r="S2367" i="2"/>
  <c r="AA2367" i="2"/>
  <c r="AK2367" i="2" s="1"/>
  <c r="BA2364" i="2"/>
  <c r="AY2364" i="2"/>
  <c r="AT2365" i="2"/>
  <c r="AN2365" i="2"/>
  <c r="AQ2365" i="2"/>
  <c r="AO2365" i="2"/>
  <c r="AP2365" i="2"/>
  <c r="AM2366" i="2"/>
  <c r="BG2365" i="2"/>
  <c r="AX2364" i="2"/>
  <c r="AZ2364" i="2"/>
  <c r="L2367" i="2"/>
  <c r="T2367" i="2" s="1"/>
  <c r="N2367" i="2"/>
  <c r="V2367" i="2" s="1"/>
  <c r="P2367" i="2"/>
  <c r="Q2367" i="2"/>
  <c r="Y2367" i="2" s="1"/>
  <c r="AI2367" i="2" s="1"/>
  <c r="O2367" i="2"/>
  <c r="R2367" i="2"/>
  <c r="Z2367" i="2" s="1"/>
  <c r="AJ2367" i="2" s="1"/>
  <c r="M2367" i="2"/>
  <c r="U2367" i="2" s="1"/>
  <c r="AE2367" i="2" s="1"/>
  <c r="AG2366" i="2"/>
  <c r="AH2366" i="2"/>
  <c r="U2366" i="2"/>
  <c r="AE2366" i="2" s="1"/>
  <c r="K2368" i="2"/>
  <c r="AD2366" i="2"/>
  <c r="BD2365" i="2" l="1"/>
  <c r="AV2365" i="2"/>
  <c r="BH2365" i="2" s="1"/>
  <c r="AB2366" i="2"/>
  <c r="BB2365" i="2"/>
  <c r="AR2366" i="2"/>
  <c r="AS2366" i="2"/>
  <c r="BC2365" i="2"/>
  <c r="S2368" i="2"/>
  <c r="AA2368" i="2"/>
  <c r="AK2368" i="2" s="1"/>
  <c r="BA2365" i="2"/>
  <c r="AT2366" i="2"/>
  <c r="AN2366" i="2"/>
  <c r="AQ2366" i="2"/>
  <c r="AO2366" i="2"/>
  <c r="AP2366" i="2"/>
  <c r="AM2367" i="2"/>
  <c r="BG2366" i="2"/>
  <c r="AX2365" i="2"/>
  <c r="AZ2365" i="2"/>
  <c r="AY2365" i="2"/>
  <c r="L2368" i="2"/>
  <c r="T2368" i="2" s="1"/>
  <c r="N2368" i="2"/>
  <c r="P2368" i="2"/>
  <c r="X2368" i="2" s="1"/>
  <c r="Q2368" i="2"/>
  <c r="Y2368" i="2" s="1"/>
  <c r="AI2368" i="2" s="1"/>
  <c r="R2368" i="2"/>
  <c r="Z2368" i="2" s="1"/>
  <c r="AJ2368" i="2" s="1"/>
  <c r="O2368" i="2"/>
  <c r="M2368" i="2"/>
  <c r="AF2367" i="2"/>
  <c r="X2367" i="2"/>
  <c r="AH2367" i="2" s="1"/>
  <c r="W2367" i="2"/>
  <c r="K2369" i="2"/>
  <c r="AD2367" i="2"/>
  <c r="BD2366" i="2" l="1"/>
  <c r="AB2367" i="2"/>
  <c r="AV2366" i="2"/>
  <c r="BH2366" i="2" s="1"/>
  <c r="BC2366" i="2"/>
  <c r="AS2367" i="2"/>
  <c r="AR2367" i="2"/>
  <c r="BB2366" i="2"/>
  <c r="S2369" i="2"/>
  <c r="AA2369" i="2"/>
  <c r="AK2369" i="2" s="1"/>
  <c r="BA2366" i="2"/>
  <c r="AY2366" i="2"/>
  <c r="AT2367" i="2"/>
  <c r="AN2367" i="2"/>
  <c r="AQ2367" i="2"/>
  <c r="AO2367" i="2"/>
  <c r="AP2367" i="2"/>
  <c r="AM2368" i="2"/>
  <c r="BG2367" i="2"/>
  <c r="AX2366" i="2"/>
  <c r="AZ2366" i="2"/>
  <c r="L2369" i="2"/>
  <c r="T2369" i="2" s="1"/>
  <c r="N2369" i="2"/>
  <c r="P2369" i="2"/>
  <c r="Q2369" i="2"/>
  <c r="Y2369" i="2" s="1"/>
  <c r="AI2369" i="2" s="1"/>
  <c r="O2369" i="2"/>
  <c r="W2369" i="2" s="1"/>
  <c r="R2369" i="2"/>
  <c r="Z2369" i="2" s="1"/>
  <c r="AJ2369" i="2" s="1"/>
  <c r="M2369" i="2"/>
  <c r="AG2367" i="2"/>
  <c r="W2368" i="2"/>
  <c r="AG2368" i="2" s="1"/>
  <c r="AH2368" i="2"/>
  <c r="V2368" i="2"/>
  <c r="U2368" i="2"/>
  <c r="AE2368" i="2" s="1"/>
  <c r="K2370" i="2"/>
  <c r="AD2368" i="2"/>
  <c r="BD2367" i="2" l="1"/>
  <c r="AV2367" i="2"/>
  <c r="BH2367" i="2" s="1"/>
  <c r="AB2368" i="2"/>
  <c r="AR2368" i="2"/>
  <c r="AS2368" i="2"/>
  <c r="BB2367" i="2"/>
  <c r="BC2367" i="2"/>
  <c r="S2370" i="2"/>
  <c r="AA2370" i="2"/>
  <c r="AK2370" i="2" s="1"/>
  <c r="BA2367" i="2"/>
  <c r="AT2368" i="2"/>
  <c r="AO2368" i="2"/>
  <c r="AP2368" i="2"/>
  <c r="AN2368" i="2"/>
  <c r="AM2369" i="2"/>
  <c r="AQ2368" i="2"/>
  <c r="BG2368" i="2"/>
  <c r="AX2367" i="2"/>
  <c r="AZ2367" i="2"/>
  <c r="AY2367" i="2"/>
  <c r="L2370" i="2"/>
  <c r="T2370" i="2" s="1"/>
  <c r="N2370" i="2"/>
  <c r="V2370" i="2" s="1"/>
  <c r="P2370" i="2"/>
  <c r="Q2370" i="2"/>
  <c r="Y2370" i="2" s="1"/>
  <c r="AI2370" i="2" s="1"/>
  <c r="O2370" i="2"/>
  <c r="R2370" i="2"/>
  <c r="Z2370" i="2" s="1"/>
  <c r="AJ2370" i="2" s="1"/>
  <c r="M2370" i="2"/>
  <c r="U2370" i="2" s="1"/>
  <c r="AF2368" i="2"/>
  <c r="X2369" i="2"/>
  <c r="AH2369" i="2" s="1"/>
  <c r="AG2369" i="2"/>
  <c r="V2369" i="2"/>
  <c r="U2369" i="2"/>
  <c r="AE2369" i="2" s="1"/>
  <c r="AD2369" i="2"/>
  <c r="K2371" i="2"/>
  <c r="BC2368" i="2" l="1"/>
  <c r="BD2368" i="2"/>
  <c r="AV2368" i="2"/>
  <c r="BH2368" i="2" s="1"/>
  <c r="AB2369" i="2"/>
  <c r="AS2369" i="2"/>
  <c r="AR2369" i="2"/>
  <c r="BB2368" i="2"/>
  <c r="S2371" i="2"/>
  <c r="AA2371" i="2"/>
  <c r="AK2371" i="2" s="1"/>
  <c r="AZ2368" i="2"/>
  <c r="BA2368" i="2"/>
  <c r="AY2368" i="2"/>
  <c r="AT2369" i="2"/>
  <c r="AQ2369" i="2"/>
  <c r="AM2370" i="2"/>
  <c r="AO2369" i="2"/>
  <c r="AP2369" i="2"/>
  <c r="AN2369" i="2"/>
  <c r="BG2369" i="2"/>
  <c r="AX2368" i="2"/>
  <c r="L2371" i="2"/>
  <c r="T2371" i="2" s="1"/>
  <c r="N2371" i="2"/>
  <c r="V2371" i="2" s="1"/>
  <c r="P2371" i="2"/>
  <c r="Q2371" i="2"/>
  <c r="Y2371" i="2" s="1"/>
  <c r="AI2371" i="2" s="1"/>
  <c r="O2371" i="2"/>
  <c r="R2371" i="2"/>
  <c r="Z2371" i="2" s="1"/>
  <c r="AJ2371" i="2" s="1"/>
  <c r="M2371" i="2"/>
  <c r="AF2369" i="2"/>
  <c r="AE2370" i="2"/>
  <c r="AD2370" i="2"/>
  <c r="AF2370" i="2"/>
  <c r="X2370" i="2"/>
  <c r="W2370" i="2"/>
  <c r="AG2370" i="2" s="1"/>
  <c r="K2372" i="2"/>
  <c r="AV2369" i="2" l="1"/>
  <c r="BH2369" i="2" s="1"/>
  <c r="AB2370" i="2"/>
  <c r="BD2369" i="2"/>
  <c r="BB2369" i="2"/>
  <c r="AS2370" i="2"/>
  <c r="AR2370" i="2"/>
  <c r="BC2369" i="2"/>
  <c r="S2372" i="2"/>
  <c r="AA2372" i="2"/>
  <c r="AK2372" i="2" s="1"/>
  <c r="BA2369" i="2"/>
  <c r="AT2370" i="2"/>
  <c r="AQ2370" i="2"/>
  <c r="AO2370" i="2"/>
  <c r="AP2370" i="2"/>
  <c r="AM2371" i="2"/>
  <c r="AN2370" i="2"/>
  <c r="BG2370" i="2"/>
  <c r="AX2369" i="2"/>
  <c r="AZ2369" i="2"/>
  <c r="AY2369" i="2"/>
  <c r="L2372" i="2"/>
  <c r="T2372" i="2" s="1"/>
  <c r="N2372" i="2"/>
  <c r="P2372" i="2"/>
  <c r="Q2372" i="2"/>
  <c r="Y2372" i="2" s="1"/>
  <c r="AI2372" i="2" s="1"/>
  <c r="R2372" i="2"/>
  <c r="Z2372" i="2" s="1"/>
  <c r="AJ2372" i="2" s="1"/>
  <c r="O2372" i="2"/>
  <c r="M2372" i="2"/>
  <c r="U2372" i="2" s="1"/>
  <c r="U2371" i="2"/>
  <c r="AE2371" i="2" s="1"/>
  <c r="AH2370" i="2"/>
  <c r="AF2371" i="2"/>
  <c r="X2371" i="2"/>
  <c r="AH2371" i="2" s="1"/>
  <c r="W2371" i="2"/>
  <c r="AG2371" i="2" s="1"/>
  <c r="AD2371" i="2"/>
  <c r="K2373" i="2"/>
  <c r="BD2370" i="2" l="1"/>
  <c r="BB2370" i="2"/>
  <c r="BC2370" i="2"/>
  <c r="BA2370" i="2"/>
  <c r="AV2370" i="2"/>
  <c r="BH2370" i="2" s="1"/>
  <c r="AB2371" i="2"/>
  <c r="AS2371" i="2"/>
  <c r="AR2371" i="2"/>
  <c r="S2373" i="2"/>
  <c r="AA2373" i="2"/>
  <c r="AK2373" i="2" s="1"/>
  <c r="AY2370" i="2"/>
  <c r="AZ2370" i="2"/>
  <c r="AX2370" i="2"/>
  <c r="AT2371" i="2"/>
  <c r="AQ2371" i="2"/>
  <c r="AM2372" i="2"/>
  <c r="AN2371" i="2"/>
  <c r="AO2371" i="2"/>
  <c r="AP2371" i="2"/>
  <c r="BG2371" i="2"/>
  <c r="L2373" i="2"/>
  <c r="T2373" i="2" s="1"/>
  <c r="N2373" i="2"/>
  <c r="P2373" i="2"/>
  <c r="X2373" i="2" s="1"/>
  <c r="Q2373" i="2"/>
  <c r="Y2373" i="2" s="1"/>
  <c r="AI2373" i="2" s="1"/>
  <c r="O2373" i="2"/>
  <c r="W2373" i="2" s="1"/>
  <c r="R2373" i="2"/>
  <c r="Z2373" i="2" s="1"/>
  <c r="AJ2373" i="2" s="1"/>
  <c r="M2373" i="2"/>
  <c r="U2373" i="2" s="1"/>
  <c r="AE2373" i="2" s="1"/>
  <c r="V2372" i="2"/>
  <c r="AF2372" i="2" s="1"/>
  <c r="AE2372" i="2"/>
  <c r="AD2372" i="2"/>
  <c r="X2372" i="2"/>
  <c r="AH2372" i="2" s="1"/>
  <c r="W2372" i="2"/>
  <c r="AG2372" i="2" s="1"/>
  <c r="K2374" i="2"/>
  <c r="AV2371" i="2" l="1"/>
  <c r="BH2371" i="2" s="1"/>
  <c r="AB2372" i="2"/>
  <c r="AS2372" i="2"/>
  <c r="AR2372" i="2"/>
  <c r="BD2371" i="2"/>
  <c r="BB2371" i="2"/>
  <c r="BC2371" i="2"/>
  <c r="S2374" i="2"/>
  <c r="AA2374" i="2"/>
  <c r="AK2374" i="2" s="1"/>
  <c r="AZ2371" i="2"/>
  <c r="BA2371" i="2"/>
  <c r="AX2371" i="2"/>
  <c r="AT2372" i="2"/>
  <c r="AN2372" i="2"/>
  <c r="AQ2372" i="2"/>
  <c r="AM2373" i="2"/>
  <c r="AO2372" i="2"/>
  <c r="AP2372" i="2"/>
  <c r="BG2372" i="2"/>
  <c r="AY2371" i="2"/>
  <c r="L2374" i="2"/>
  <c r="T2374" i="2" s="1"/>
  <c r="N2374" i="2"/>
  <c r="P2374" i="2"/>
  <c r="Q2374" i="2"/>
  <c r="Y2374" i="2" s="1"/>
  <c r="AI2374" i="2" s="1"/>
  <c r="O2374" i="2"/>
  <c r="R2374" i="2"/>
  <c r="Z2374" i="2" s="1"/>
  <c r="AJ2374" i="2" s="1"/>
  <c r="M2374" i="2"/>
  <c r="U2374" i="2" s="1"/>
  <c r="AE2374" i="2" s="1"/>
  <c r="AD2373" i="2"/>
  <c r="AG2373" i="2"/>
  <c r="AH2373" i="2"/>
  <c r="V2373" i="2"/>
  <c r="AF2373" i="2" s="1"/>
  <c r="K2375" i="2"/>
  <c r="AV2372" i="2" l="1"/>
  <c r="BH2372" i="2" s="1"/>
  <c r="AB2373" i="2"/>
  <c r="AS2373" i="2"/>
  <c r="AR2373" i="2"/>
  <c r="BB2372" i="2"/>
  <c r="BD2372" i="2"/>
  <c r="BC2372" i="2"/>
  <c r="S2375" i="2"/>
  <c r="AA2375" i="2"/>
  <c r="AK2375" i="2" s="1"/>
  <c r="AY2372" i="2"/>
  <c r="AT2373" i="2"/>
  <c r="BD2373" i="2" s="1"/>
  <c r="AO2373" i="2"/>
  <c r="AP2373" i="2"/>
  <c r="AM2374" i="2"/>
  <c r="AN2373" i="2"/>
  <c r="AQ2373" i="2"/>
  <c r="BG2373" i="2"/>
  <c r="BA2372" i="2"/>
  <c r="AZ2372" i="2"/>
  <c r="AX2372" i="2"/>
  <c r="L2375" i="2"/>
  <c r="T2375" i="2" s="1"/>
  <c r="N2375" i="2"/>
  <c r="P2375" i="2"/>
  <c r="Q2375" i="2"/>
  <c r="Y2375" i="2" s="1"/>
  <c r="AI2375" i="2" s="1"/>
  <c r="O2375" i="2"/>
  <c r="R2375" i="2"/>
  <c r="Z2375" i="2" s="1"/>
  <c r="AJ2375" i="2" s="1"/>
  <c r="M2375" i="2"/>
  <c r="AD2374" i="2"/>
  <c r="X2374" i="2"/>
  <c r="AH2374" i="2" s="1"/>
  <c r="W2374" i="2"/>
  <c r="AG2374" i="2" s="1"/>
  <c r="V2374" i="2"/>
  <c r="AF2374" i="2" s="1"/>
  <c r="K2376" i="2"/>
  <c r="AB2374" i="2" l="1"/>
  <c r="AV2373" i="2"/>
  <c r="BH2373" i="2" s="1"/>
  <c r="BB2373" i="2"/>
  <c r="AS2374" i="2"/>
  <c r="AR2374" i="2"/>
  <c r="BC2373" i="2"/>
  <c r="S2376" i="2"/>
  <c r="AA2376" i="2"/>
  <c r="AK2376" i="2" s="1"/>
  <c r="BA2373" i="2"/>
  <c r="AT2374" i="2"/>
  <c r="AN2374" i="2"/>
  <c r="AQ2374" i="2"/>
  <c r="AO2374" i="2"/>
  <c r="AP2374" i="2"/>
  <c r="AM2375" i="2"/>
  <c r="BG2374" i="2"/>
  <c r="AZ2373" i="2"/>
  <c r="AY2373" i="2"/>
  <c r="AX2373" i="2"/>
  <c r="L2376" i="2"/>
  <c r="T2376" i="2" s="1"/>
  <c r="N2376" i="2"/>
  <c r="P2376" i="2"/>
  <c r="Q2376" i="2"/>
  <c r="Y2376" i="2" s="1"/>
  <c r="AI2376" i="2" s="1"/>
  <c r="R2376" i="2"/>
  <c r="Z2376" i="2" s="1"/>
  <c r="AJ2376" i="2" s="1"/>
  <c r="O2376" i="2"/>
  <c r="M2376" i="2"/>
  <c r="U2376" i="2" s="1"/>
  <c r="AD2375" i="2"/>
  <c r="X2375" i="2"/>
  <c r="AH2375" i="2" s="1"/>
  <c r="W2375" i="2"/>
  <c r="AG2375" i="2" s="1"/>
  <c r="V2375" i="2"/>
  <c r="AF2375" i="2" s="1"/>
  <c r="U2375" i="2"/>
  <c r="AE2375" i="2" s="1"/>
  <c r="K2377" i="2"/>
  <c r="BD2374" i="2" l="1"/>
  <c r="AV2374" i="2"/>
  <c r="BH2374" i="2" s="1"/>
  <c r="AB2375" i="2"/>
  <c r="BB2374" i="2"/>
  <c r="AS2375" i="2"/>
  <c r="AR2375" i="2"/>
  <c r="BC2374" i="2"/>
  <c r="S2377" i="2"/>
  <c r="AA2377" i="2"/>
  <c r="AK2377" i="2" s="1"/>
  <c r="BA2374" i="2"/>
  <c r="AT2375" i="2"/>
  <c r="AO2375" i="2"/>
  <c r="AP2375" i="2"/>
  <c r="AM2376" i="2"/>
  <c r="AN2375" i="2"/>
  <c r="AQ2375" i="2"/>
  <c r="BG2375" i="2"/>
  <c r="AX2374" i="2"/>
  <c r="AZ2374" i="2"/>
  <c r="AY2374" i="2"/>
  <c r="L2377" i="2"/>
  <c r="T2377" i="2" s="1"/>
  <c r="N2377" i="2"/>
  <c r="P2377" i="2"/>
  <c r="X2377" i="2" s="1"/>
  <c r="Q2377" i="2"/>
  <c r="Y2377" i="2" s="1"/>
  <c r="AI2377" i="2" s="1"/>
  <c r="O2377" i="2"/>
  <c r="R2377" i="2"/>
  <c r="Z2377" i="2" s="1"/>
  <c r="AJ2377" i="2" s="1"/>
  <c r="M2377" i="2"/>
  <c r="AD2376" i="2"/>
  <c r="V2376" i="2"/>
  <c r="AF2376" i="2" s="1"/>
  <c r="AE2376" i="2"/>
  <c r="X2376" i="2"/>
  <c r="AH2376" i="2" s="1"/>
  <c r="W2376" i="2"/>
  <c r="AG2376" i="2" s="1"/>
  <c r="K2378" i="2"/>
  <c r="BD2375" i="2" l="1"/>
  <c r="AV2375" i="2"/>
  <c r="BH2375" i="2" s="1"/>
  <c r="AB2376" i="2"/>
  <c r="BB2375" i="2"/>
  <c r="AR2376" i="2"/>
  <c r="AS2376" i="2"/>
  <c r="BC2375" i="2"/>
  <c r="S2378" i="2"/>
  <c r="AA2378" i="2"/>
  <c r="AK2378" i="2" s="1"/>
  <c r="BA2375" i="2"/>
  <c r="AZ2375" i="2"/>
  <c r="AY2375" i="2"/>
  <c r="AX2375" i="2"/>
  <c r="AT2376" i="2"/>
  <c r="AQ2376" i="2"/>
  <c r="AO2376" i="2"/>
  <c r="AP2376" i="2"/>
  <c r="AM2377" i="2"/>
  <c r="AN2376" i="2"/>
  <c r="BG2376" i="2"/>
  <c r="L2378" i="2"/>
  <c r="T2378" i="2" s="1"/>
  <c r="N2378" i="2"/>
  <c r="P2378" i="2"/>
  <c r="Q2378" i="2"/>
  <c r="Y2378" i="2" s="1"/>
  <c r="AI2378" i="2" s="1"/>
  <c r="O2378" i="2"/>
  <c r="R2378" i="2"/>
  <c r="Z2378" i="2" s="1"/>
  <c r="AJ2378" i="2" s="1"/>
  <c r="M2378" i="2"/>
  <c r="AD2377" i="2"/>
  <c r="W2377" i="2"/>
  <c r="AG2377" i="2" s="1"/>
  <c r="AH2377" i="2"/>
  <c r="V2377" i="2"/>
  <c r="AF2377" i="2" s="1"/>
  <c r="U2377" i="2"/>
  <c r="AE2377" i="2" s="1"/>
  <c r="K2379" i="2"/>
  <c r="BD2376" i="2" l="1"/>
  <c r="AV2376" i="2"/>
  <c r="BH2376" i="2" s="1"/>
  <c r="AB2377" i="2"/>
  <c r="AR2377" i="2"/>
  <c r="AS2377" i="2"/>
  <c r="BC2376" i="2"/>
  <c r="BB2376" i="2"/>
  <c r="S2379" i="2"/>
  <c r="AA2379" i="2"/>
  <c r="AK2379" i="2" s="1"/>
  <c r="BA2376" i="2"/>
  <c r="AY2376" i="2"/>
  <c r="AZ2376" i="2"/>
  <c r="AX2376" i="2"/>
  <c r="AT2377" i="2"/>
  <c r="AN2377" i="2"/>
  <c r="AQ2377" i="2"/>
  <c r="AO2377" i="2"/>
  <c r="AP2377" i="2"/>
  <c r="AM2378" i="2"/>
  <c r="BG2377" i="2"/>
  <c r="L2379" i="2"/>
  <c r="T2379" i="2" s="1"/>
  <c r="N2379" i="2"/>
  <c r="V2379" i="2" s="1"/>
  <c r="P2379" i="2"/>
  <c r="Q2379" i="2"/>
  <c r="Y2379" i="2" s="1"/>
  <c r="AI2379" i="2" s="1"/>
  <c r="O2379" i="2"/>
  <c r="R2379" i="2"/>
  <c r="Z2379" i="2" s="1"/>
  <c r="AJ2379" i="2" s="1"/>
  <c r="M2379" i="2"/>
  <c r="U2379" i="2" s="1"/>
  <c r="AE2379" i="2" s="1"/>
  <c r="V2378" i="2"/>
  <c r="AF2378" i="2" s="1"/>
  <c r="U2378" i="2"/>
  <c r="AE2378" i="2" s="1"/>
  <c r="X2378" i="2"/>
  <c r="AH2378" i="2" s="1"/>
  <c r="W2378" i="2"/>
  <c r="AG2378" i="2" s="1"/>
  <c r="AD2378" i="2"/>
  <c r="K2380" i="2"/>
  <c r="AV2377" i="2" l="1"/>
  <c r="BH2377" i="2" s="1"/>
  <c r="AB2378" i="2"/>
  <c r="AS2378" i="2"/>
  <c r="AR2378" i="2"/>
  <c r="BC2377" i="2"/>
  <c r="BD2377" i="2"/>
  <c r="BB2377" i="2"/>
  <c r="S2380" i="2"/>
  <c r="AA2380" i="2"/>
  <c r="AK2380" i="2" s="1"/>
  <c r="AY2377" i="2"/>
  <c r="BA2377" i="2"/>
  <c r="AT2378" i="2"/>
  <c r="BD2378" i="2" s="1"/>
  <c r="AN2378" i="2"/>
  <c r="AQ2378" i="2"/>
  <c r="AM2379" i="2"/>
  <c r="AO2378" i="2"/>
  <c r="AP2378" i="2"/>
  <c r="BG2378" i="2"/>
  <c r="AX2377" i="2"/>
  <c r="AZ2377" i="2"/>
  <c r="L2380" i="2"/>
  <c r="N2380" i="2"/>
  <c r="V2380" i="2" s="1"/>
  <c r="P2380" i="2"/>
  <c r="Q2380" i="2"/>
  <c r="Y2380" i="2" s="1"/>
  <c r="AI2380" i="2" s="1"/>
  <c r="R2380" i="2"/>
  <c r="Z2380" i="2" s="1"/>
  <c r="AJ2380" i="2" s="1"/>
  <c r="O2380" i="2"/>
  <c r="M2380" i="2"/>
  <c r="U2380" i="2" s="1"/>
  <c r="AD2379" i="2"/>
  <c r="AF2379" i="2"/>
  <c r="X2379" i="2"/>
  <c r="AH2379" i="2" s="1"/>
  <c r="W2379" i="2"/>
  <c r="AG2379" i="2" s="1"/>
  <c r="K2381" i="2"/>
  <c r="AB2379" i="2" l="1"/>
  <c r="AV2378" i="2"/>
  <c r="BH2378" i="2" s="1"/>
  <c r="AS2379" i="2"/>
  <c r="AR2379" i="2"/>
  <c r="BB2378" i="2"/>
  <c r="BC2378" i="2"/>
  <c r="S2381" i="2"/>
  <c r="AA2381" i="2"/>
  <c r="AK2381" i="2" s="1"/>
  <c r="AY2378" i="2"/>
  <c r="AZ2378" i="2"/>
  <c r="BA2378" i="2"/>
  <c r="AX2378" i="2"/>
  <c r="AT2379" i="2"/>
  <c r="AN2379" i="2"/>
  <c r="AQ2379" i="2"/>
  <c r="AO2379" i="2"/>
  <c r="AP2379" i="2"/>
  <c r="AM2380" i="2"/>
  <c r="BG2379" i="2"/>
  <c r="L2381" i="2"/>
  <c r="N2381" i="2"/>
  <c r="P2381" i="2"/>
  <c r="Q2381" i="2"/>
  <c r="Y2381" i="2" s="1"/>
  <c r="AI2381" i="2" s="1"/>
  <c r="O2381" i="2"/>
  <c r="W2381" i="2" s="1"/>
  <c r="R2381" i="2"/>
  <c r="Z2381" i="2" s="1"/>
  <c r="AJ2381" i="2" s="1"/>
  <c r="M2381" i="2"/>
  <c r="T2380" i="2"/>
  <c r="AE2380" i="2"/>
  <c r="AF2380" i="2"/>
  <c r="X2380" i="2"/>
  <c r="AH2380" i="2" s="1"/>
  <c r="W2380" i="2"/>
  <c r="AG2380" i="2" s="1"/>
  <c r="K2382" i="2"/>
  <c r="AB2380" i="2" l="1"/>
  <c r="AV2379" i="2"/>
  <c r="BH2379" i="2" s="1"/>
  <c r="AS2380" i="2"/>
  <c r="AR2380" i="2"/>
  <c r="BB2379" i="2"/>
  <c r="BD2379" i="2"/>
  <c r="BC2379" i="2"/>
  <c r="S2382" i="2"/>
  <c r="AA2382" i="2"/>
  <c r="AK2382" i="2" s="1"/>
  <c r="AZ2379" i="2"/>
  <c r="AY2379" i="2"/>
  <c r="BA2379" i="2"/>
  <c r="AT2380" i="2"/>
  <c r="AO2380" i="2"/>
  <c r="AP2380" i="2"/>
  <c r="AM2381" i="2"/>
  <c r="AQ2380" i="2"/>
  <c r="AN2380" i="2"/>
  <c r="BG2380" i="2"/>
  <c r="AX2379" i="2"/>
  <c r="L2382" i="2"/>
  <c r="T2382" i="2" s="1"/>
  <c r="N2382" i="2"/>
  <c r="V2382" i="2" s="1"/>
  <c r="P2382" i="2"/>
  <c r="Q2382" i="2"/>
  <c r="Y2382" i="2" s="1"/>
  <c r="AI2382" i="2" s="1"/>
  <c r="O2382" i="2"/>
  <c r="R2382" i="2"/>
  <c r="Z2382" i="2" s="1"/>
  <c r="AJ2382" i="2" s="1"/>
  <c r="M2382" i="2"/>
  <c r="U2382" i="2" s="1"/>
  <c r="AE2382" i="2" s="1"/>
  <c r="AD2380" i="2"/>
  <c r="X2381" i="2"/>
  <c r="AH2381" i="2" s="1"/>
  <c r="AG2381" i="2"/>
  <c r="V2381" i="2"/>
  <c r="AF2381" i="2" s="1"/>
  <c r="T2381" i="2"/>
  <c r="U2381" i="2"/>
  <c r="AE2381" i="2" s="1"/>
  <c r="K2383" i="2"/>
  <c r="BD2380" i="2" l="1"/>
  <c r="AV2380" i="2"/>
  <c r="BH2380" i="2" s="1"/>
  <c r="AB2381" i="2"/>
  <c r="AS2381" i="2"/>
  <c r="AR2381" i="2"/>
  <c r="BB2380" i="2"/>
  <c r="BC2380" i="2"/>
  <c r="S2383" i="2"/>
  <c r="AA2383" i="2"/>
  <c r="AK2383" i="2" s="1"/>
  <c r="BA2380" i="2"/>
  <c r="AZ2380" i="2"/>
  <c r="AY2380" i="2"/>
  <c r="AX2380" i="2"/>
  <c r="AT2381" i="2"/>
  <c r="AO2381" i="2"/>
  <c r="AP2381" i="2"/>
  <c r="AM2382" i="2"/>
  <c r="AN2381" i="2"/>
  <c r="AQ2381" i="2"/>
  <c r="BG2381" i="2"/>
  <c r="L2383" i="2"/>
  <c r="T2383" i="2" s="1"/>
  <c r="N2383" i="2"/>
  <c r="P2383" i="2"/>
  <c r="Q2383" i="2"/>
  <c r="Y2383" i="2" s="1"/>
  <c r="AI2383" i="2" s="1"/>
  <c r="O2383" i="2"/>
  <c r="W2383" i="2" s="1"/>
  <c r="R2383" i="2"/>
  <c r="Z2383" i="2" s="1"/>
  <c r="AJ2383" i="2" s="1"/>
  <c r="M2383" i="2"/>
  <c r="AD2382" i="2"/>
  <c r="AD2381" i="2"/>
  <c r="AF2382" i="2"/>
  <c r="X2382" i="2"/>
  <c r="AH2382" i="2" s="1"/>
  <c r="W2382" i="2"/>
  <c r="AG2382" i="2" s="1"/>
  <c r="K2384" i="2"/>
  <c r="AV2381" i="2" l="1"/>
  <c r="BH2381" i="2" s="1"/>
  <c r="AB2382" i="2"/>
  <c r="AS2382" i="2"/>
  <c r="AR2382" i="2"/>
  <c r="BB2381" i="2"/>
  <c r="BD2381" i="2"/>
  <c r="BC2381" i="2"/>
  <c r="S2384" i="2"/>
  <c r="AA2384" i="2"/>
  <c r="AK2384" i="2" s="1"/>
  <c r="AZ2381" i="2"/>
  <c r="BA2381" i="2"/>
  <c r="AT2382" i="2"/>
  <c r="AQ2382" i="2"/>
  <c r="AO2382" i="2"/>
  <c r="AP2382" i="2"/>
  <c r="AM2383" i="2"/>
  <c r="AN2382" i="2"/>
  <c r="BG2382" i="2"/>
  <c r="AY2381" i="2"/>
  <c r="AX2381" i="2"/>
  <c r="L2384" i="2"/>
  <c r="N2384" i="2"/>
  <c r="P2384" i="2"/>
  <c r="Q2384" i="2"/>
  <c r="Y2384" i="2" s="1"/>
  <c r="AI2384" i="2" s="1"/>
  <c r="R2384" i="2"/>
  <c r="Z2384" i="2" s="1"/>
  <c r="AJ2384" i="2" s="1"/>
  <c r="O2384" i="2"/>
  <c r="W2384" i="2" s="1"/>
  <c r="M2384" i="2"/>
  <c r="X2383" i="2"/>
  <c r="AH2383" i="2" s="1"/>
  <c r="AG2383" i="2"/>
  <c r="V2383" i="2"/>
  <c r="AF2383" i="2" s="1"/>
  <c r="U2383" i="2"/>
  <c r="AE2383" i="2" s="1"/>
  <c r="AD2383" i="2"/>
  <c r="K2385" i="2"/>
  <c r="BD2382" i="2" l="1"/>
  <c r="AV2382" i="2"/>
  <c r="BH2382" i="2" s="1"/>
  <c r="AB2383" i="2"/>
  <c r="AR2383" i="2"/>
  <c r="AS2383" i="2"/>
  <c r="BB2382" i="2"/>
  <c r="BC2382" i="2"/>
  <c r="S2385" i="2"/>
  <c r="AA2385" i="2"/>
  <c r="AK2385" i="2" s="1"/>
  <c r="BA2382" i="2"/>
  <c r="AY2382" i="2"/>
  <c r="AX2382" i="2"/>
  <c r="AT2383" i="2"/>
  <c r="AO2383" i="2"/>
  <c r="AP2383" i="2"/>
  <c r="AM2384" i="2"/>
  <c r="AN2383" i="2"/>
  <c r="AQ2383" i="2"/>
  <c r="BG2383" i="2"/>
  <c r="AZ2382" i="2"/>
  <c r="L2385" i="2"/>
  <c r="T2385" i="2" s="1"/>
  <c r="N2385" i="2"/>
  <c r="V2385" i="2" s="1"/>
  <c r="AF2385" i="2" s="1"/>
  <c r="P2385" i="2"/>
  <c r="Q2385" i="2"/>
  <c r="Y2385" i="2" s="1"/>
  <c r="AI2385" i="2" s="1"/>
  <c r="O2385" i="2"/>
  <c r="R2385" i="2"/>
  <c r="Z2385" i="2" s="1"/>
  <c r="AJ2385" i="2" s="1"/>
  <c r="M2385" i="2"/>
  <c r="U2385" i="2" s="1"/>
  <c r="AE2385" i="2" s="1"/>
  <c r="X2384" i="2"/>
  <c r="AH2384" i="2" s="1"/>
  <c r="AG2384" i="2"/>
  <c r="V2384" i="2"/>
  <c r="AF2384" i="2" s="1"/>
  <c r="T2384" i="2"/>
  <c r="U2384" i="2"/>
  <c r="AE2384" i="2" s="1"/>
  <c r="K2386" i="2"/>
  <c r="BD2383" i="2" l="1"/>
  <c r="AB2384" i="2"/>
  <c r="AV2383" i="2"/>
  <c r="BH2383" i="2" s="1"/>
  <c r="AS2384" i="2"/>
  <c r="AR2384" i="2"/>
  <c r="BC2383" i="2"/>
  <c r="BB2383" i="2"/>
  <c r="S2386" i="2"/>
  <c r="AA2386" i="2"/>
  <c r="AK2386" i="2" s="1"/>
  <c r="BA2383" i="2"/>
  <c r="AY2383" i="2"/>
  <c r="AX2383" i="2"/>
  <c r="AT2384" i="2"/>
  <c r="AO2384" i="2"/>
  <c r="AP2384" i="2"/>
  <c r="AM2385" i="2"/>
  <c r="AN2384" i="2"/>
  <c r="AQ2384" i="2"/>
  <c r="BG2384" i="2"/>
  <c r="AZ2383" i="2"/>
  <c r="L2386" i="2"/>
  <c r="N2386" i="2"/>
  <c r="P2386" i="2"/>
  <c r="Q2386" i="2"/>
  <c r="Y2386" i="2" s="1"/>
  <c r="AI2386" i="2" s="1"/>
  <c r="O2386" i="2"/>
  <c r="W2386" i="2" s="1"/>
  <c r="R2386" i="2"/>
  <c r="Z2386" i="2" s="1"/>
  <c r="AJ2386" i="2" s="1"/>
  <c r="M2386" i="2"/>
  <c r="AD2385" i="2"/>
  <c r="AD2384" i="2"/>
  <c r="X2385" i="2"/>
  <c r="W2385" i="2"/>
  <c r="AG2385" i="2" s="1"/>
  <c r="K2387" i="2"/>
  <c r="BD2384" i="2" l="1"/>
  <c r="AV2384" i="2"/>
  <c r="BH2384" i="2" s="1"/>
  <c r="AB2385" i="2"/>
  <c r="AS2385" i="2"/>
  <c r="AR2385" i="2"/>
  <c r="BB2384" i="2"/>
  <c r="BC2384" i="2"/>
  <c r="S2387" i="2"/>
  <c r="AA2387" i="2"/>
  <c r="AK2387" i="2" s="1"/>
  <c r="BA2384" i="2"/>
  <c r="AX2384" i="2"/>
  <c r="AT2385" i="2"/>
  <c r="BD2385" i="2" s="1"/>
  <c r="AO2385" i="2"/>
  <c r="AP2385" i="2"/>
  <c r="AM2386" i="2"/>
  <c r="AN2385" i="2"/>
  <c r="AQ2385" i="2"/>
  <c r="BG2385" i="2"/>
  <c r="AZ2384" i="2"/>
  <c r="AY2384" i="2"/>
  <c r="L2387" i="2"/>
  <c r="T2387" i="2" s="1"/>
  <c r="N2387" i="2"/>
  <c r="P2387" i="2"/>
  <c r="X2387" i="2" s="1"/>
  <c r="Q2387" i="2"/>
  <c r="Y2387" i="2" s="1"/>
  <c r="AI2387" i="2" s="1"/>
  <c r="O2387" i="2"/>
  <c r="R2387" i="2"/>
  <c r="Z2387" i="2" s="1"/>
  <c r="AJ2387" i="2" s="1"/>
  <c r="M2387" i="2"/>
  <c r="U2387" i="2" s="1"/>
  <c r="AE2387" i="2" s="1"/>
  <c r="X2386" i="2"/>
  <c r="AH2386" i="2" s="1"/>
  <c r="AH2385" i="2"/>
  <c r="AG2386" i="2"/>
  <c r="V2386" i="2"/>
  <c r="AF2386" i="2" s="1"/>
  <c r="T2386" i="2"/>
  <c r="U2386" i="2"/>
  <c r="AE2386" i="2" s="1"/>
  <c r="K2388" i="2"/>
  <c r="AV2385" i="2" l="1"/>
  <c r="BH2385" i="2" s="1"/>
  <c r="AB2386" i="2"/>
  <c r="AS2386" i="2"/>
  <c r="AR2386" i="2"/>
  <c r="BB2385" i="2"/>
  <c r="BC2385" i="2"/>
  <c r="S2388" i="2"/>
  <c r="AA2388" i="2"/>
  <c r="AK2388" i="2" s="1"/>
  <c r="AX2385" i="2"/>
  <c r="AT2386" i="2"/>
  <c r="AQ2386" i="2"/>
  <c r="AO2386" i="2"/>
  <c r="AP2386" i="2"/>
  <c r="AM2387" i="2"/>
  <c r="AN2386" i="2"/>
  <c r="BG2386" i="2"/>
  <c r="AZ2385" i="2"/>
  <c r="BA2385" i="2"/>
  <c r="AY2385" i="2"/>
  <c r="L2388" i="2"/>
  <c r="T2388" i="2" s="1"/>
  <c r="N2388" i="2"/>
  <c r="P2388" i="2"/>
  <c r="Q2388" i="2"/>
  <c r="Y2388" i="2" s="1"/>
  <c r="AI2388" i="2" s="1"/>
  <c r="R2388" i="2"/>
  <c r="Z2388" i="2" s="1"/>
  <c r="AJ2388" i="2" s="1"/>
  <c r="O2388" i="2"/>
  <c r="M2388" i="2"/>
  <c r="U2388" i="2" s="1"/>
  <c r="AE2388" i="2" s="1"/>
  <c r="AD2386" i="2"/>
  <c r="W2387" i="2"/>
  <c r="AG2387" i="2" s="1"/>
  <c r="AH2387" i="2"/>
  <c r="V2387" i="2"/>
  <c r="AF2387" i="2" s="1"/>
  <c r="AD2387" i="2"/>
  <c r="K2389" i="2"/>
  <c r="BD2386" i="2" l="1"/>
  <c r="AB2387" i="2"/>
  <c r="AV2386" i="2"/>
  <c r="BH2386" i="2" s="1"/>
  <c r="AS2387" i="2"/>
  <c r="AR2387" i="2"/>
  <c r="BB2386" i="2"/>
  <c r="BC2386" i="2"/>
  <c r="S2389" i="2"/>
  <c r="AA2389" i="2"/>
  <c r="AK2389" i="2" s="1"/>
  <c r="AT2387" i="2"/>
  <c r="AQ2387" i="2"/>
  <c r="AM2388" i="2"/>
  <c r="AO2387" i="2"/>
  <c r="AP2387" i="2"/>
  <c r="AN2387" i="2"/>
  <c r="BG2387" i="2"/>
  <c r="AZ2386" i="2"/>
  <c r="AY2386" i="2"/>
  <c r="AX2386" i="2"/>
  <c r="BA2386" i="2"/>
  <c r="L2389" i="2"/>
  <c r="T2389" i="2" s="1"/>
  <c r="N2389" i="2"/>
  <c r="P2389" i="2"/>
  <c r="X2389" i="2" s="1"/>
  <c r="AH2389" i="2" s="1"/>
  <c r="Q2389" i="2"/>
  <c r="Y2389" i="2" s="1"/>
  <c r="AI2389" i="2" s="1"/>
  <c r="O2389" i="2"/>
  <c r="W2389" i="2" s="1"/>
  <c r="R2389" i="2"/>
  <c r="Z2389" i="2" s="1"/>
  <c r="AJ2389" i="2" s="1"/>
  <c r="M2389" i="2"/>
  <c r="AD2388" i="2"/>
  <c r="V2388" i="2"/>
  <c r="AF2388" i="2" s="1"/>
  <c r="X2388" i="2"/>
  <c r="AH2388" i="2" s="1"/>
  <c r="W2388" i="2"/>
  <c r="AG2388" i="2" s="1"/>
  <c r="K2390" i="2"/>
  <c r="AV2387" i="2" l="1"/>
  <c r="BH2387" i="2" s="1"/>
  <c r="AB2388" i="2"/>
  <c r="AS2388" i="2"/>
  <c r="AR2388" i="2"/>
  <c r="BD2387" i="2"/>
  <c r="BB2387" i="2"/>
  <c r="BC2387" i="2"/>
  <c r="S2390" i="2"/>
  <c r="AA2390" i="2" s="1"/>
  <c r="AK2390" i="2" s="1"/>
  <c r="AY2387" i="2"/>
  <c r="BA2387" i="2"/>
  <c r="AT2388" i="2"/>
  <c r="AQ2388" i="2"/>
  <c r="AO2388" i="2"/>
  <c r="AP2388" i="2"/>
  <c r="AN2388" i="2"/>
  <c r="AM2389" i="2"/>
  <c r="BG2388" i="2"/>
  <c r="AX2387" i="2"/>
  <c r="AZ2387" i="2"/>
  <c r="L2390" i="2"/>
  <c r="T2390" i="2" s="1"/>
  <c r="N2390" i="2"/>
  <c r="V2390" i="2" s="1"/>
  <c r="P2390" i="2"/>
  <c r="X2390" i="2" s="1"/>
  <c r="AH2390" i="2" s="1"/>
  <c r="Q2390" i="2"/>
  <c r="Y2390" i="2" s="1"/>
  <c r="AI2390" i="2" s="1"/>
  <c r="O2390" i="2"/>
  <c r="R2390" i="2"/>
  <c r="Z2390" i="2" s="1"/>
  <c r="AJ2390" i="2" s="1"/>
  <c r="M2390" i="2"/>
  <c r="U2390" i="2" s="1"/>
  <c r="AG2389" i="2"/>
  <c r="V2389" i="2"/>
  <c r="U2389" i="2"/>
  <c r="AE2389" i="2" s="1"/>
  <c r="AD2389" i="2"/>
  <c r="K2391" i="2"/>
  <c r="BD2388" i="2" l="1"/>
  <c r="AV2388" i="2"/>
  <c r="BH2388" i="2" s="1"/>
  <c r="AB2389" i="2"/>
  <c r="AS2389" i="2"/>
  <c r="AR2389" i="2"/>
  <c r="BB2388" i="2"/>
  <c r="BC2388" i="2"/>
  <c r="S2391" i="2"/>
  <c r="AA2391" i="2"/>
  <c r="AK2391" i="2" s="1"/>
  <c r="AZ2388" i="2"/>
  <c r="AY2388" i="2"/>
  <c r="AT2389" i="2"/>
  <c r="AN2389" i="2"/>
  <c r="AM2390" i="2"/>
  <c r="AQ2389" i="2"/>
  <c r="AO2389" i="2"/>
  <c r="AP2389" i="2"/>
  <c r="BG2389" i="2"/>
  <c r="BA2388" i="2"/>
  <c r="AX2388" i="2"/>
  <c r="L2391" i="2"/>
  <c r="T2391" i="2" s="1"/>
  <c r="N2391" i="2"/>
  <c r="P2391" i="2"/>
  <c r="X2391" i="2" s="1"/>
  <c r="Q2391" i="2"/>
  <c r="Y2391" i="2" s="1"/>
  <c r="AI2391" i="2" s="1"/>
  <c r="O2391" i="2"/>
  <c r="W2391" i="2" s="1"/>
  <c r="R2391" i="2"/>
  <c r="Z2391" i="2" s="1"/>
  <c r="AJ2391" i="2" s="1"/>
  <c r="M2391" i="2"/>
  <c r="U2391" i="2" s="1"/>
  <c r="AE2391" i="2" s="1"/>
  <c r="AF2389" i="2"/>
  <c r="AF2390" i="2"/>
  <c r="AE2390" i="2"/>
  <c r="AD2390" i="2"/>
  <c r="W2390" i="2"/>
  <c r="AG2390" i="2" s="1"/>
  <c r="K2392" i="2"/>
  <c r="AV2389" i="2" l="1"/>
  <c r="BH2389" i="2" s="1"/>
  <c r="AB2390" i="2"/>
  <c r="AR2390" i="2"/>
  <c r="AS2390" i="2"/>
  <c r="BD2389" i="2"/>
  <c r="BB2389" i="2"/>
  <c r="BC2389" i="2"/>
  <c r="S2392" i="2"/>
  <c r="AA2392" i="2"/>
  <c r="AK2392" i="2" s="1"/>
  <c r="BA2389" i="2"/>
  <c r="AT2390" i="2"/>
  <c r="AN2390" i="2"/>
  <c r="AQ2390" i="2"/>
  <c r="AM2391" i="2"/>
  <c r="AO2390" i="2"/>
  <c r="AP2390" i="2"/>
  <c r="BG2390" i="2"/>
  <c r="AZ2389" i="2"/>
  <c r="AX2389" i="2"/>
  <c r="AY2389" i="2"/>
  <c r="L2392" i="2"/>
  <c r="N2392" i="2"/>
  <c r="P2392" i="2"/>
  <c r="X2392" i="2" s="1"/>
  <c r="Q2392" i="2"/>
  <c r="Y2392" i="2" s="1"/>
  <c r="AI2392" i="2" s="1"/>
  <c r="R2392" i="2"/>
  <c r="Z2392" i="2" s="1"/>
  <c r="AJ2392" i="2" s="1"/>
  <c r="O2392" i="2"/>
  <c r="M2392" i="2"/>
  <c r="AH2391" i="2"/>
  <c r="AG2391" i="2"/>
  <c r="V2391" i="2"/>
  <c r="AF2391" i="2" s="1"/>
  <c r="AD2391" i="2"/>
  <c r="K2393" i="2"/>
  <c r="BD2390" i="2" l="1"/>
  <c r="AV2390" i="2"/>
  <c r="BH2390" i="2" s="1"/>
  <c r="AB2391" i="2"/>
  <c r="BC2390" i="2"/>
  <c r="AS2391" i="2"/>
  <c r="AR2391" i="2"/>
  <c r="BB2390" i="2"/>
  <c r="S2393" i="2"/>
  <c r="AA2393" i="2"/>
  <c r="AK2393" i="2" s="1"/>
  <c r="BA2390" i="2"/>
  <c r="AT2391" i="2"/>
  <c r="AM2392" i="2"/>
  <c r="AN2391" i="2"/>
  <c r="AQ2391" i="2"/>
  <c r="AO2391" i="2"/>
  <c r="AP2391" i="2"/>
  <c r="BG2391" i="2"/>
  <c r="AZ2390" i="2"/>
  <c r="AX2390" i="2"/>
  <c r="AY2390" i="2"/>
  <c r="L2393" i="2"/>
  <c r="T2393" i="2" s="1"/>
  <c r="N2393" i="2"/>
  <c r="V2393" i="2" s="1"/>
  <c r="AF2393" i="2" s="1"/>
  <c r="P2393" i="2"/>
  <c r="Q2393" i="2"/>
  <c r="Y2393" i="2" s="1"/>
  <c r="AI2393" i="2" s="1"/>
  <c r="O2393" i="2"/>
  <c r="R2393" i="2"/>
  <c r="Z2393" i="2" s="1"/>
  <c r="AJ2393" i="2" s="1"/>
  <c r="M2393" i="2"/>
  <c r="U2393" i="2" s="1"/>
  <c r="AE2393" i="2" s="1"/>
  <c r="W2392" i="2"/>
  <c r="AG2392" i="2" s="1"/>
  <c r="AH2392" i="2"/>
  <c r="V2392" i="2"/>
  <c r="AF2392" i="2" s="1"/>
  <c r="T2392" i="2"/>
  <c r="U2392" i="2"/>
  <c r="AE2392" i="2" s="1"/>
  <c r="K2394" i="2"/>
  <c r="AV2391" i="2" l="1"/>
  <c r="BH2391" i="2" s="1"/>
  <c r="AB2392" i="2"/>
  <c r="AS2392" i="2"/>
  <c r="AR2392" i="2"/>
  <c r="BD2391" i="2"/>
  <c r="BB2391" i="2"/>
  <c r="BC2391" i="2"/>
  <c r="S2394" i="2"/>
  <c r="AA2394" i="2"/>
  <c r="AK2394" i="2" s="1"/>
  <c r="AZ2391" i="2"/>
  <c r="AY2391" i="2"/>
  <c r="BA2391" i="2"/>
  <c r="AX2391" i="2"/>
  <c r="AT2392" i="2"/>
  <c r="AQ2392" i="2"/>
  <c r="AO2392" i="2"/>
  <c r="AP2392" i="2"/>
  <c r="AM2393" i="2"/>
  <c r="AN2392" i="2"/>
  <c r="BG2392" i="2"/>
  <c r="L2394" i="2"/>
  <c r="T2394" i="2" s="1"/>
  <c r="N2394" i="2"/>
  <c r="V2394" i="2" s="1"/>
  <c r="P2394" i="2"/>
  <c r="X2394" i="2" s="1"/>
  <c r="AH2394" i="2" s="1"/>
  <c r="Q2394" i="2"/>
  <c r="Y2394" i="2" s="1"/>
  <c r="AI2394" i="2" s="1"/>
  <c r="O2394" i="2"/>
  <c r="R2394" i="2"/>
  <c r="Z2394" i="2" s="1"/>
  <c r="AJ2394" i="2" s="1"/>
  <c r="M2394" i="2"/>
  <c r="U2394" i="2" s="1"/>
  <c r="AD2392" i="2"/>
  <c r="X2393" i="2"/>
  <c r="AH2393" i="2" s="1"/>
  <c r="W2393" i="2"/>
  <c r="AG2393" i="2" s="1"/>
  <c r="AD2393" i="2"/>
  <c r="K2395" i="2"/>
  <c r="BD2392" i="2" l="1"/>
  <c r="AV2392" i="2"/>
  <c r="BH2392" i="2" s="1"/>
  <c r="AB2393" i="2"/>
  <c r="AS2393" i="2"/>
  <c r="AR2393" i="2"/>
  <c r="BB2392" i="2"/>
  <c r="BC2392" i="2"/>
  <c r="S2395" i="2"/>
  <c r="AA2395" i="2"/>
  <c r="AK2395" i="2" s="1"/>
  <c r="AT2393" i="2"/>
  <c r="AO2393" i="2"/>
  <c r="AN2393" i="2"/>
  <c r="AQ2393" i="2"/>
  <c r="AP2393" i="2"/>
  <c r="AM2394" i="2"/>
  <c r="BG2393" i="2"/>
  <c r="AZ2392" i="2"/>
  <c r="AY2392" i="2"/>
  <c r="AX2392" i="2"/>
  <c r="BA2392" i="2"/>
  <c r="L2395" i="2"/>
  <c r="T2395" i="2" s="1"/>
  <c r="N2395" i="2"/>
  <c r="V2395" i="2" s="1"/>
  <c r="AF2395" i="2" s="1"/>
  <c r="P2395" i="2"/>
  <c r="Q2395" i="2"/>
  <c r="Y2395" i="2" s="1"/>
  <c r="AI2395" i="2" s="1"/>
  <c r="O2395" i="2"/>
  <c r="R2395" i="2"/>
  <c r="Z2395" i="2" s="1"/>
  <c r="AJ2395" i="2" s="1"/>
  <c r="M2395" i="2"/>
  <c r="U2395" i="2" s="1"/>
  <c r="AE2395" i="2" s="1"/>
  <c r="AE2394" i="2"/>
  <c r="AF2394" i="2"/>
  <c r="W2394" i="2"/>
  <c r="AG2394" i="2" s="1"/>
  <c r="AD2394" i="2"/>
  <c r="K2396" i="2"/>
  <c r="BD2393" i="2" l="1"/>
  <c r="AV2393" i="2"/>
  <c r="BH2393" i="2" s="1"/>
  <c r="AB2394" i="2"/>
  <c r="BB2393" i="2"/>
  <c r="AR2394" i="2"/>
  <c r="AS2394" i="2"/>
  <c r="BC2393" i="2"/>
  <c r="S2396" i="2"/>
  <c r="AA2396" i="2"/>
  <c r="AK2396" i="2" s="1"/>
  <c r="BA2393" i="2"/>
  <c r="AX2393" i="2"/>
  <c r="AT2394" i="2"/>
  <c r="AN2394" i="2"/>
  <c r="AM2395" i="2"/>
  <c r="AQ2394" i="2"/>
  <c r="AO2394" i="2"/>
  <c r="AP2394" i="2"/>
  <c r="BG2394" i="2"/>
  <c r="AY2393" i="2"/>
  <c r="AZ2393" i="2"/>
  <c r="L2396" i="2"/>
  <c r="T2396" i="2" s="1"/>
  <c r="N2396" i="2"/>
  <c r="V2396" i="2" s="1"/>
  <c r="P2396" i="2"/>
  <c r="Q2396" i="2"/>
  <c r="Y2396" i="2" s="1"/>
  <c r="AI2396" i="2" s="1"/>
  <c r="R2396" i="2"/>
  <c r="Z2396" i="2" s="1"/>
  <c r="AJ2396" i="2" s="1"/>
  <c r="O2396" i="2"/>
  <c r="M2396" i="2"/>
  <c r="U2396" i="2" s="1"/>
  <c r="AE2396" i="2" s="1"/>
  <c r="X2395" i="2"/>
  <c r="AH2395" i="2" s="1"/>
  <c r="W2395" i="2"/>
  <c r="AG2395" i="2" s="1"/>
  <c r="AD2395" i="2"/>
  <c r="K2397" i="2"/>
  <c r="AV2394" i="2" l="1"/>
  <c r="BH2394" i="2" s="1"/>
  <c r="AB2395" i="2"/>
  <c r="AS2395" i="2"/>
  <c r="AR2395" i="2"/>
  <c r="BD2394" i="2"/>
  <c r="BC2394" i="2"/>
  <c r="BB2394" i="2"/>
  <c r="S2397" i="2"/>
  <c r="AA2397" i="2"/>
  <c r="AK2397" i="2" s="1"/>
  <c r="AY2394" i="2"/>
  <c r="BA2394" i="2"/>
  <c r="AT2395" i="2"/>
  <c r="AN2395" i="2"/>
  <c r="AQ2395" i="2"/>
  <c r="AO2395" i="2"/>
  <c r="AP2395" i="2"/>
  <c r="AM2396" i="2"/>
  <c r="BG2395" i="2"/>
  <c r="AZ2394" i="2"/>
  <c r="AX2394" i="2"/>
  <c r="L2397" i="2"/>
  <c r="N2397" i="2"/>
  <c r="P2397" i="2"/>
  <c r="X2397" i="2" s="1"/>
  <c r="AH2397" i="2" s="1"/>
  <c r="Q2397" i="2"/>
  <c r="Y2397" i="2" s="1"/>
  <c r="AI2397" i="2" s="1"/>
  <c r="O2397" i="2"/>
  <c r="W2397" i="2" s="1"/>
  <c r="R2397" i="2"/>
  <c r="Z2397" i="2" s="1"/>
  <c r="AJ2397" i="2" s="1"/>
  <c r="M2397" i="2"/>
  <c r="AF2396" i="2"/>
  <c r="X2396" i="2"/>
  <c r="W2396" i="2"/>
  <c r="AG2396" i="2" s="1"/>
  <c r="AD2396" i="2"/>
  <c r="K2398" i="2"/>
  <c r="BD2395" i="2" l="1"/>
  <c r="AV2395" i="2"/>
  <c r="BH2395" i="2" s="1"/>
  <c r="AB2396" i="2"/>
  <c r="AS2396" i="2"/>
  <c r="AR2396" i="2"/>
  <c r="BB2395" i="2"/>
  <c r="BC2395" i="2"/>
  <c r="S2398" i="2"/>
  <c r="AA2398" i="2"/>
  <c r="AK2398" i="2" s="1"/>
  <c r="AT2396" i="2"/>
  <c r="AO2396" i="2"/>
  <c r="AP2396" i="2"/>
  <c r="AM2397" i="2"/>
  <c r="AN2396" i="2"/>
  <c r="AQ2396" i="2"/>
  <c r="BG2396" i="2"/>
  <c r="AX2395" i="2"/>
  <c r="AZ2395" i="2"/>
  <c r="AY2395" i="2"/>
  <c r="BA2395" i="2"/>
  <c r="L2398" i="2"/>
  <c r="T2398" i="2" s="1"/>
  <c r="N2398" i="2"/>
  <c r="V2398" i="2" s="1"/>
  <c r="AF2398" i="2" s="1"/>
  <c r="P2398" i="2"/>
  <c r="X2398" i="2" s="1"/>
  <c r="AH2398" i="2" s="1"/>
  <c r="Q2398" i="2"/>
  <c r="Y2398" i="2" s="1"/>
  <c r="AI2398" i="2" s="1"/>
  <c r="O2398" i="2"/>
  <c r="R2398" i="2"/>
  <c r="Z2398" i="2" s="1"/>
  <c r="AJ2398" i="2" s="1"/>
  <c r="M2398" i="2"/>
  <c r="U2398" i="2" s="1"/>
  <c r="AH2396" i="2"/>
  <c r="AG2397" i="2"/>
  <c r="V2397" i="2"/>
  <c r="AF2397" i="2" s="1"/>
  <c r="T2397" i="2"/>
  <c r="U2397" i="2"/>
  <c r="AE2397" i="2" s="1"/>
  <c r="K2399" i="2"/>
  <c r="AB2397" i="2" l="1"/>
  <c r="AV2396" i="2"/>
  <c r="BH2396" i="2" s="1"/>
  <c r="AS2397" i="2"/>
  <c r="AR2397" i="2"/>
  <c r="BD2396" i="2"/>
  <c r="BB2396" i="2"/>
  <c r="BC2396" i="2"/>
  <c r="S2399" i="2"/>
  <c r="AA2399" i="2"/>
  <c r="AK2399" i="2" s="1"/>
  <c r="BA2396" i="2"/>
  <c r="AT2397" i="2"/>
  <c r="AN2397" i="2"/>
  <c r="AQ2397" i="2"/>
  <c r="AO2397" i="2"/>
  <c r="AP2397" i="2"/>
  <c r="AM2398" i="2"/>
  <c r="BG2397" i="2"/>
  <c r="AZ2396" i="2"/>
  <c r="AY2396" i="2"/>
  <c r="AX2396" i="2"/>
  <c r="L2399" i="2"/>
  <c r="T2399" i="2" s="1"/>
  <c r="N2399" i="2"/>
  <c r="P2399" i="2"/>
  <c r="X2399" i="2" s="1"/>
  <c r="Q2399" i="2"/>
  <c r="Y2399" i="2" s="1"/>
  <c r="AI2399" i="2" s="1"/>
  <c r="O2399" i="2"/>
  <c r="R2399" i="2"/>
  <c r="Z2399" i="2" s="1"/>
  <c r="AJ2399" i="2" s="1"/>
  <c r="M2399" i="2"/>
  <c r="AD2397" i="2"/>
  <c r="AE2398" i="2"/>
  <c r="W2398" i="2"/>
  <c r="AG2398" i="2" s="1"/>
  <c r="AD2398" i="2"/>
  <c r="K2400" i="2"/>
  <c r="BD2397" i="2" l="1"/>
  <c r="AV2397" i="2"/>
  <c r="BH2397" i="2" s="1"/>
  <c r="AB2398" i="2"/>
  <c r="AS2398" i="2"/>
  <c r="AR2398" i="2"/>
  <c r="BB2397" i="2"/>
  <c r="BC2397" i="2"/>
  <c r="S2400" i="2"/>
  <c r="AA2400" i="2"/>
  <c r="AK2400" i="2" s="1"/>
  <c r="BA2397" i="2"/>
  <c r="AY2397" i="2"/>
  <c r="AT2398" i="2"/>
  <c r="AN2398" i="2"/>
  <c r="AO2398" i="2"/>
  <c r="AQ2398" i="2"/>
  <c r="AP2398" i="2"/>
  <c r="AM2399" i="2"/>
  <c r="BG2398" i="2"/>
  <c r="AX2397" i="2"/>
  <c r="AZ2397" i="2"/>
  <c r="L2400" i="2"/>
  <c r="T2400" i="2" s="1"/>
  <c r="N2400" i="2"/>
  <c r="V2400" i="2" s="1"/>
  <c r="P2400" i="2"/>
  <c r="X2400" i="2" s="1"/>
  <c r="AH2400" i="2" s="1"/>
  <c r="Q2400" i="2"/>
  <c r="Y2400" i="2" s="1"/>
  <c r="AI2400" i="2" s="1"/>
  <c r="R2400" i="2"/>
  <c r="Z2400" i="2" s="1"/>
  <c r="AJ2400" i="2" s="1"/>
  <c r="O2400" i="2"/>
  <c r="M2400" i="2"/>
  <c r="U2400" i="2" s="1"/>
  <c r="W2399" i="2"/>
  <c r="AG2399" i="2" s="1"/>
  <c r="AH2399" i="2"/>
  <c r="V2399" i="2"/>
  <c r="AF2399" i="2" s="1"/>
  <c r="U2399" i="2"/>
  <c r="AE2399" i="2" s="1"/>
  <c r="AD2399" i="2"/>
  <c r="K2401" i="2"/>
  <c r="BD2398" i="2" l="1"/>
  <c r="AV2398" i="2"/>
  <c r="BH2398" i="2" s="1"/>
  <c r="AB2399" i="2"/>
  <c r="AS2399" i="2"/>
  <c r="AR2399" i="2"/>
  <c r="BB2398" i="2"/>
  <c r="BC2398" i="2"/>
  <c r="S2401" i="2"/>
  <c r="AA2401" i="2" s="1"/>
  <c r="AK2401" i="2" s="1"/>
  <c r="AY2398" i="2"/>
  <c r="AT2399" i="2"/>
  <c r="AQ2399" i="2"/>
  <c r="AO2399" i="2"/>
  <c r="AP2399" i="2"/>
  <c r="AM2400" i="2"/>
  <c r="AN2399" i="2"/>
  <c r="BG2399" i="2"/>
  <c r="AX2398" i="2"/>
  <c r="AZ2398" i="2"/>
  <c r="BA2398" i="2"/>
  <c r="L2401" i="2"/>
  <c r="T2401" i="2" s="1"/>
  <c r="N2401" i="2"/>
  <c r="P2401" i="2"/>
  <c r="X2401" i="2" s="1"/>
  <c r="AH2401" i="2" s="1"/>
  <c r="Q2401" i="2"/>
  <c r="Y2401" i="2" s="1"/>
  <c r="AI2401" i="2" s="1"/>
  <c r="O2401" i="2"/>
  <c r="R2401" i="2"/>
  <c r="Z2401" i="2" s="1"/>
  <c r="AJ2401" i="2" s="1"/>
  <c r="M2401" i="2"/>
  <c r="U2401" i="2" s="1"/>
  <c r="AF2400" i="2"/>
  <c r="AE2400" i="2"/>
  <c r="W2400" i="2"/>
  <c r="AG2400" i="2" s="1"/>
  <c r="AD2400" i="2"/>
  <c r="K2402" i="2"/>
  <c r="AV2399" i="2" l="1"/>
  <c r="BH2399" i="2" s="1"/>
  <c r="AB2400" i="2"/>
  <c r="AS2400" i="2"/>
  <c r="AR2400" i="2"/>
  <c r="BD2399" i="2"/>
  <c r="BB2399" i="2"/>
  <c r="BC2399" i="2"/>
  <c r="S2402" i="2"/>
  <c r="AA2402" i="2"/>
  <c r="AK2402" i="2" s="1"/>
  <c r="AY2399" i="2"/>
  <c r="BA2399" i="2"/>
  <c r="AX2399" i="2"/>
  <c r="AT2400" i="2"/>
  <c r="AN2400" i="2"/>
  <c r="AQ2400" i="2"/>
  <c r="AO2400" i="2"/>
  <c r="AP2400" i="2"/>
  <c r="AM2401" i="2"/>
  <c r="BG2400" i="2"/>
  <c r="AZ2399" i="2"/>
  <c r="L2402" i="2"/>
  <c r="T2402" i="2" s="1"/>
  <c r="N2402" i="2"/>
  <c r="V2402" i="2" s="1"/>
  <c r="P2402" i="2"/>
  <c r="Q2402" i="2"/>
  <c r="Y2402" i="2" s="1"/>
  <c r="AI2402" i="2" s="1"/>
  <c r="O2402" i="2"/>
  <c r="R2402" i="2"/>
  <c r="Z2402" i="2" s="1"/>
  <c r="AJ2402" i="2" s="1"/>
  <c r="M2402" i="2"/>
  <c r="AD2401" i="2"/>
  <c r="V2401" i="2"/>
  <c r="AF2401" i="2" s="1"/>
  <c r="AE2401" i="2"/>
  <c r="W2401" i="2"/>
  <c r="AG2401" i="2" s="1"/>
  <c r="K2403" i="2"/>
  <c r="AV2400" i="2" l="1"/>
  <c r="BH2400" i="2" s="1"/>
  <c r="AB2401" i="2"/>
  <c r="AS2401" i="2"/>
  <c r="AR2401" i="2"/>
  <c r="BB2400" i="2"/>
  <c r="BD2400" i="2"/>
  <c r="BC2400" i="2"/>
  <c r="S2403" i="2"/>
  <c r="AA2403" i="2"/>
  <c r="AK2403" i="2" s="1"/>
  <c r="AZ2400" i="2"/>
  <c r="AY2400" i="2"/>
  <c r="BA2400" i="2"/>
  <c r="AT2401" i="2"/>
  <c r="AN2401" i="2"/>
  <c r="AO2401" i="2"/>
  <c r="AQ2401" i="2"/>
  <c r="AP2401" i="2"/>
  <c r="AM2402" i="2"/>
  <c r="BG2401" i="2"/>
  <c r="AX2400" i="2"/>
  <c r="L2403" i="2"/>
  <c r="N2403" i="2"/>
  <c r="P2403" i="2"/>
  <c r="Q2403" i="2"/>
  <c r="Y2403" i="2" s="1"/>
  <c r="AI2403" i="2" s="1"/>
  <c r="O2403" i="2"/>
  <c r="R2403" i="2"/>
  <c r="Z2403" i="2" s="1"/>
  <c r="AJ2403" i="2" s="1"/>
  <c r="M2403" i="2"/>
  <c r="U2403" i="2" s="1"/>
  <c r="AE2403" i="2" s="1"/>
  <c r="U2402" i="2"/>
  <c r="AE2402" i="2" s="1"/>
  <c r="AF2402" i="2"/>
  <c r="X2402" i="2"/>
  <c r="AH2402" i="2" s="1"/>
  <c r="W2402" i="2"/>
  <c r="AG2402" i="2" s="1"/>
  <c r="AD2402" i="2"/>
  <c r="K2404" i="2"/>
  <c r="BD2401" i="2" l="1"/>
  <c r="AV2401" i="2"/>
  <c r="BH2401" i="2" s="1"/>
  <c r="AB2402" i="2"/>
  <c r="AS2402" i="2"/>
  <c r="AR2402" i="2"/>
  <c r="BB2401" i="2"/>
  <c r="BC2401" i="2"/>
  <c r="S2404" i="2"/>
  <c r="AA2404" i="2"/>
  <c r="AK2404" i="2" s="1"/>
  <c r="AY2401" i="2"/>
  <c r="AT2402" i="2"/>
  <c r="AQ2402" i="2"/>
  <c r="AO2402" i="2"/>
  <c r="AP2402" i="2"/>
  <c r="AM2403" i="2"/>
  <c r="AN2402" i="2"/>
  <c r="BG2402" i="2"/>
  <c r="AX2401" i="2"/>
  <c r="AZ2401" i="2"/>
  <c r="BA2401" i="2"/>
  <c r="L2404" i="2"/>
  <c r="T2404" i="2" s="1"/>
  <c r="N2404" i="2"/>
  <c r="V2404" i="2" s="1"/>
  <c r="AF2404" i="2" s="1"/>
  <c r="P2404" i="2"/>
  <c r="X2404" i="2" s="1"/>
  <c r="AH2404" i="2" s="1"/>
  <c r="Q2404" i="2"/>
  <c r="Y2404" i="2" s="1"/>
  <c r="AI2404" i="2" s="1"/>
  <c r="R2404" i="2"/>
  <c r="Z2404" i="2" s="1"/>
  <c r="AJ2404" i="2" s="1"/>
  <c r="O2404" i="2"/>
  <c r="M2404" i="2"/>
  <c r="U2404" i="2" s="1"/>
  <c r="V2403" i="2"/>
  <c r="T2403" i="2"/>
  <c r="X2403" i="2"/>
  <c r="AH2403" i="2" s="1"/>
  <c r="W2403" i="2"/>
  <c r="AG2403" i="2" s="1"/>
  <c r="K2405" i="2"/>
  <c r="BD2402" i="2" l="1"/>
  <c r="AB2403" i="2"/>
  <c r="AV2402" i="2"/>
  <c r="BH2402" i="2" s="1"/>
  <c r="BB2402" i="2"/>
  <c r="AS2403" i="2"/>
  <c r="AR2403" i="2"/>
  <c r="BC2402" i="2"/>
  <c r="S2405" i="2"/>
  <c r="AA2405" i="2"/>
  <c r="AK2405" i="2" s="1"/>
  <c r="BA2402" i="2"/>
  <c r="AY2402" i="2"/>
  <c r="AX2402" i="2"/>
  <c r="AT2403" i="2"/>
  <c r="AN2403" i="2"/>
  <c r="AO2403" i="2"/>
  <c r="AQ2403" i="2"/>
  <c r="AM2404" i="2"/>
  <c r="AP2403" i="2"/>
  <c r="BG2403" i="2"/>
  <c r="AZ2402" i="2"/>
  <c r="L2405" i="2"/>
  <c r="T2405" i="2" s="1"/>
  <c r="N2405" i="2"/>
  <c r="P2405" i="2"/>
  <c r="Q2405" i="2"/>
  <c r="Y2405" i="2" s="1"/>
  <c r="AI2405" i="2" s="1"/>
  <c r="O2405" i="2"/>
  <c r="R2405" i="2"/>
  <c r="Z2405" i="2" s="1"/>
  <c r="AJ2405" i="2" s="1"/>
  <c r="M2405" i="2"/>
  <c r="U2405" i="2" s="1"/>
  <c r="AE2405" i="2" s="1"/>
  <c r="AD2403" i="2"/>
  <c r="AF2403" i="2"/>
  <c r="AE2404" i="2"/>
  <c r="W2404" i="2"/>
  <c r="AG2404" i="2" s="1"/>
  <c r="K2406" i="2"/>
  <c r="AD2404" i="2"/>
  <c r="BD2403" i="2" l="1"/>
  <c r="AV2403" i="2"/>
  <c r="BH2403" i="2" s="1"/>
  <c r="AB2404" i="2"/>
  <c r="AS2404" i="2"/>
  <c r="AR2404" i="2"/>
  <c r="BB2403" i="2"/>
  <c r="BC2403" i="2"/>
  <c r="S2406" i="2"/>
  <c r="AA2406" i="2"/>
  <c r="AK2406" i="2" s="1"/>
  <c r="AZ2403" i="2"/>
  <c r="BA2403" i="2"/>
  <c r="AY2403" i="2"/>
  <c r="AX2403" i="2"/>
  <c r="AT2404" i="2"/>
  <c r="AQ2404" i="2"/>
  <c r="AM2405" i="2"/>
  <c r="AO2404" i="2"/>
  <c r="AP2404" i="2"/>
  <c r="AN2404" i="2"/>
  <c r="BG2404" i="2"/>
  <c r="L2406" i="2"/>
  <c r="N2406" i="2"/>
  <c r="P2406" i="2"/>
  <c r="X2406" i="2" s="1"/>
  <c r="AH2406" i="2" s="1"/>
  <c r="Q2406" i="2"/>
  <c r="Y2406" i="2" s="1"/>
  <c r="AI2406" i="2" s="1"/>
  <c r="O2406" i="2"/>
  <c r="W2406" i="2" s="1"/>
  <c r="R2406" i="2"/>
  <c r="Z2406" i="2" s="1"/>
  <c r="AJ2406" i="2" s="1"/>
  <c r="M2406" i="2"/>
  <c r="U2406" i="2" s="1"/>
  <c r="AE2406" i="2" s="1"/>
  <c r="AD2405" i="2"/>
  <c r="V2405" i="2"/>
  <c r="AF2405" i="2" s="1"/>
  <c r="X2405" i="2"/>
  <c r="AH2405" i="2" s="1"/>
  <c r="W2405" i="2"/>
  <c r="AG2405" i="2" s="1"/>
  <c r="K2407" i="2"/>
  <c r="AV2404" i="2" l="1"/>
  <c r="BH2404" i="2" s="1"/>
  <c r="AB2405" i="2"/>
  <c r="AS2405" i="2"/>
  <c r="AR2405" i="2"/>
  <c r="BB2404" i="2"/>
  <c r="BD2404" i="2"/>
  <c r="BC2404" i="2"/>
  <c r="S2407" i="2"/>
  <c r="AA2407" i="2"/>
  <c r="AK2407" i="2" s="1"/>
  <c r="AY2404" i="2"/>
  <c r="AT2405" i="2"/>
  <c r="AO2405" i="2"/>
  <c r="AP2405" i="2"/>
  <c r="AM2406" i="2"/>
  <c r="AN2405" i="2"/>
  <c r="AQ2405" i="2"/>
  <c r="BG2405" i="2"/>
  <c r="AX2404" i="2"/>
  <c r="BA2404" i="2"/>
  <c r="AZ2404" i="2"/>
  <c r="L2407" i="2"/>
  <c r="T2407" i="2" s="1"/>
  <c r="N2407" i="2"/>
  <c r="V2407" i="2" s="1"/>
  <c r="P2407" i="2"/>
  <c r="Q2407" i="2"/>
  <c r="Y2407" i="2" s="1"/>
  <c r="AI2407" i="2" s="1"/>
  <c r="O2407" i="2"/>
  <c r="R2407" i="2"/>
  <c r="Z2407" i="2" s="1"/>
  <c r="AJ2407" i="2" s="1"/>
  <c r="M2407" i="2"/>
  <c r="U2407" i="2" s="1"/>
  <c r="AG2406" i="2"/>
  <c r="V2406" i="2"/>
  <c r="AF2406" i="2" s="1"/>
  <c r="T2406" i="2"/>
  <c r="K2408" i="2"/>
  <c r="BD2405" i="2" l="1"/>
  <c r="AV2405" i="2"/>
  <c r="BH2405" i="2" s="1"/>
  <c r="AB2406" i="2"/>
  <c r="BB2405" i="2"/>
  <c r="AR2406" i="2"/>
  <c r="AS2406" i="2"/>
  <c r="BC2405" i="2"/>
  <c r="S2408" i="2"/>
  <c r="AA2408" i="2"/>
  <c r="AK2408" i="2" s="1"/>
  <c r="BA2405" i="2"/>
  <c r="AT2406" i="2"/>
  <c r="AN2406" i="2"/>
  <c r="AQ2406" i="2"/>
  <c r="AM2407" i="2"/>
  <c r="AO2406" i="2"/>
  <c r="AP2406" i="2"/>
  <c r="BG2406" i="2"/>
  <c r="AZ2405" i="2"/>
  <c r="AY2405" i="2"/>
  <c r="AX2405" i="2"/>
  <c r="L2408" i="2"/>
  <c r="T2408" i="2" s="1"/>
  <c r="N2408" i="2"/>
  <c r="P2408" i="2"/>
  <c r="Q2408" i="2"/>
  <c r="Y2408" i="2" s="1"/>
  <c r="AI2408" i="2" s="1"/>
  <c r="R2408" i="2"/>
  <c r="Z2408" i="2" s="1"/>
  <c r="AJ2408" i="2" s="1"/>
  <c r="O2408" i="2"/>
  <c r="M2408" i="2"/>
  <c r="AD2407" i="2"/>
  <c r="AD2406" i="2"/>
  <c r="AE2407" i="2"/>
  <c r="AF2407" i="2"/>
  <c r="X2407" i="2"/>
  <c r="AH2407" i="2" s="1"/>
  <c r="W2407" i="2"/>
  <c r="AG2407" i="2" s="1"/>
  <c r="K2409" i="2"/>
  <c r="AV2406" i="2" l="1"/>
  <c r="BH2406" i="2" s="1"/>
  <c r="AB2407" i="2"/>
  <c r="AS2407" i="2"/>
  <c r="AR2407" i="2"/>
  <c r="BD2406" i="2"/>
  <c r="BC2406" i="2"/>
  <c r="BB2406" i="2"/>
  <c r="S2409" i="2"/>
  <c r="AA2409" i="2"/>
  <c r="AK2409" i="2" s="1"/>
  <c r="BA2406" i="2"/>
  <c r="AZ2406" i="2"/>
  <c r="AY2406" i="2"/>
  <c r="AX2406" i="2"/>
  <c r="AT2407" i="2"/>
  <c r="AQ2407" i="2"/>
  <c r="AM2408" i="2"/>
  <c r="AO2407" i="2"/>
  <c r="AP2407" i="2"/>
  <c r="AN2407" i="2"/>
  <c r="BG2407" i="2"/>
  <c r="L2409" i="2"/>
  <c r="N2409" i="2"/>
  <c r="P2409" i="2"/>
  <c r="Q2409" i="2"/>
  <c r="Y2409" i="2" s="1"/>
  <c r="AI2409" i="2" s="1"/>
  <c r="O2409" i="2"/>
  <c r="R2409" i="2"/>
  <c r="Z2409" i="2" s="1"/>
  <c r="AJ2409" i="2" s="1"/>
  <c r="M2409" i="2"/>
  <c r="AD2408" i="2"/>
  <c r="V2408" i="2"/>
  <c r="AF2408" i="2" s="1"/>
  <c r="U2408" i="2"/>
  <c r="X2408" i="2"/>
  <c r="AH2408" i="2" s="1"/>
  <c r="W2408" i="2"/>
  <c r="AG2408" i="2" s="1"/>
  <c r="K2410" i="2"/>
  <c r="AB2408" i="2" l="1"/>
  <c r="AV2407" i="2"/>
  <c r="BH2407" i="2" s="1"/>
  <c r="AS2408" i="2"/>
  <c r="AR2408" i="2"/>
  <c r="BD2407" i="2"/>
  <c r="BB2407" i="2"/>
  <c r="BC2407" i="2"/>
  <c r="S2410" i="2"/>
  <c r="AA2410" i="2"/>
  <c r="AK2410" i="2" s="1"/>
  <c r="AY2407" i="2"/>
  <c r="AT2408" i="2"/>
  <c r="AO2408" i="2"/>
  <c r="AP2408" i="2"/>
  <c r="AM2409" i="2"/>
  <c r="AN2408" i="2"/>
  <c r="AQ2408" i="2"/>
  <c r="BG2408" i="2"/>
  <c r="AX2407" i="2"/>
  <c r="BA2407" i="2"/>
  <c r="AZ2407" i="2"/>
  <c r="L2410" i="2"/>
  <c r="T2410" i="2" s="1"/>
  <c r="N2410" i="2"/>
  <c r="P2410" i="2"/>
  <c r="Q2410" i="2"/>
  <c r="Y2410" i="2" s="1"/>
  <c r="AI2410" i="2" s="1"/>
  <c r="O2410" i="2"/>
  <c r="W2410" i="2" s="1"/>
  <c r="R2410" i="2"/>
  <c r="Z2410" i="2" s="1"/>
  <c r="AJ2410" i="2" s="1"/>
  <c r="M2410" i="2"/>
  <c r="U2410" i="2" s="1"/>
  <c r="AE2410" i="2" s="1"/>
  <c r="X2409" i="2"/>
  <c r="AH2409" i="2" s="1"/>
  <c r="W2409" i="2"/>
  <c r="AG2409" i="2" s="1"/>
  <c r="AE2408" i="2"/>
  <c r="V2409" i="2"/>
  <c r="AF2409" i="2" s="1"/>
  <c r="T2409" i="2"/>
  <c r="U2409" i="2"/>
  <c r="AE2409" i="2" s="1"/>
  <c r="K2411" i="2"/>
  <c r="BD2408" i="2" l="1"/>
  <c r="AB2409" i="2"/>
  <c r="AV2408" i="2"/>
  <c r="BH2408" i="2" s="1"/>
  <c r="BB2408" i="2"/>
  <c r="AR2409" i="2"/>
  <c r="AS2409" i="2"/>
  <c r="BC2408" i="2"/>
  <c r="S2411" i="2"/>
  <c r="AA2411" i="2"/>
  <c r="AK2411" i="2" s="1"/>
  <c r="AY2408" i="2"/>
  <c r="BA2408" i="2"/>
  <c r="AX2408" i="2"/>
  <c r="AT2409" i="2"/>
  <c r="AN2409" i="2"/>
  <c r="AQ2409" i="2"/>
  <c r="AO2409" i="2"/>
  <c r="AP2409" i="2"/>
  <c r="AM2410" i="2"/>
  <c r="BG2409" i="2"/>
  <c r="AZ2408" i="2"/>
  <c r="L2411" i="2"/>
  <c r="T2411" i="2" s="1"/>
  <c r="N2411" i="2"/>
  <c r="V2411" i="2" s="1"/>
  <c r="AF2411" i="2" s="1"/>
  <c r="P2411" i="2"/>
  <c r="Q2411" i="2"/>
  <c r="Y2411" i="2" s="1"/>
  <c r="AI2411" i="2" s="1"/>
  <c r="O2411" i="2"/>
  <c r="R2411" i="2"/>
  <c r="Z2411" i="2" s="1"/>
  <c r="AJ2411" i="2" s="1"/>
  <c r="M2411" i="2"/>
  <c r="U2411" i="2" s="1"/>
  <c r="AE2411" i="2" s="1"/>
  <c r="AD2410" i="2"/>
  <c r="AD2409" i="2"/>
  <c r="X2410" i="2"/>
  <c r="AH2410" i="2" s="1"/>
  <c r="AG2410" i="2"/>
  <c r="V2410" i="2"/>
  <c r="K2412" i="2"/>
  <c r="AB2410" i="2" l="1"/>
  <c r="AV2409" i="2"/>
  <c r="BH2409" i="2" s="1"/>
  <c r="BD2409" i="2"/>
  <c r="AS2410" i="2"/>
  <c r="AR2410" i="2"/>
  <c r="BC2409" i="2"/>
  <c r="BB2409" i="2"/>
  <c r="S2412" i="2"/>
  <c r="AA2412" i="2"/>
  <c r="AK2412" i="2"/>
  <c r="AT2410" i="2"/>
  <c r="AN2410" i="2"/>
  <c r="AM2411" i="2"/>
  <c r="AQ2410" i="2"/>
  <c r="AO2410" i="2"/>
  <c r="AP2410" i="2"/>
  <c r="BG2410" i="2"/>
  <c r="AX2409" i="2"/>
  <c r="AZ2409" i="2"/>
  <c r="AY2409" i="2"/>
  <c r="BA2409" i="2"/>
  <c r="L2412" i="2"/>
  <c r="N2412" i="2"/>
  <c r="P2412" i="2"/>
  <c r="X2412" i="2" s="1"/>
  <c r="Q2412" i="2"/>
  <c r="Y2412" i="2" s="1"/>
  <c r="AI2412" i="2" s="1"/>
  <c r="R2412" i="2"/>
  <c r="Z2412" i="2" s="1"/>
  <c r="AJ2412" i="2" s="1"/>
  <c r="O2412" i="2"/>
  <c r="M2412" i="2"/>
  <c r="AD2411" i="2"/>
  <c r="AF2410" i="2"/>
  <c r="X2411" i="2"/>
  <c r="AH2411" i="2" s="1"/>
  <c r="W2411" i="2"/>
  <c r="AG2411" i="2" s="1"/>
  <c r="K2413" i="2"/>
  <c r="AV2410" i="2" l="1"/>
  <c r="BH2410" i="2" s="1"/>
  <c r="AB2411" i="2"/>
  <c r="AS2411" i="2"/>
  <c r="AR2411" i="2"/>
  <c r="BD2410" i="2"/>
  <c r="BB2410" i="2"/>
  <c r="BC2410" i="2"/>
  <c r="S2413" i="2"/>
  <c r="AA2413" i="2"/>
  <c r="AK2413" i="2" s="1"/>
  <c r="BA2410" i="2"/>
  <c r="AT2411" i="2"/>
  <c r="BD2411" i="2" s="1"/>
  <c r="AO2411" i="2"/>
  <c r="AP2411" i="2"/>
  <c r="AM2412" i="2"/>
  <c r="AN2411" i="2"/>
  <c r="AQ2411" i="2"/>
  <c r="BG2411" i="2"/>
  <c r="AZ2410" i="2"/>
  <c r="AX2410" i="2"/>
  <c r="AY2410" i="2"/>
  <c r="L2413" i="2"/>
  <c r="T2413" i="2" s="1"/>
  <c r="N2413" i="2"/>
  <c r="V2413" i="2" s="1"/>
  <c r="AF2413" i="2" s="1"/>
  <c r="P2413" i="2"/>
  <c r="Q2413" i="2"/>
  <c r="Y2413" i="2" s="1"/>
  <c r="AI2413" i="2" s="1"/>
  <c r="O2413" i="2"/>
  <c r="R2413" i="2"/>
  <c r="Z2413" i="2" s="1"/>
  <c r="AJ2413" i="2" s="1"/>
  <c r="M2413" i="2"/>
  <c r="U2413" i="2" s="1"/>
  <c r="AE2413" i="2" s="1"/>
  <c r="W2412" i="2"/>
  <c r="AG2412" i="2" s="1"/>
  <c r="AH2412" i="2"/>
  <c r="V2412" i="2"/>
  <c r="AF2412" i="2" s="1"/>
  <c r="T2412" i="2"/>
  <c r="U2412" i="2"/>
  <c r="AE2412" i="2" s="1"/>
  <c r="K2414" i="2"/>
  <c r="AV2411" i="2" l="1"/>
  <c r="BH2411" i="2" s="1"/>
  <c r="AB2412" i="2"/>
  <c r="BB2411" i="2"/>
  <c r="AR2412" i="2"/>
  <c r="AS2412" i="2"/>
  <c r="BC2411" i="2"/>
  <c r="S2414" i="2"/>
  <c r="AA2414" i="2" s="1"/>
  <c r="AK2414" i="2" s="1"/>
  <c r="BA2411" i="2"/>
  <c r="AT2412" i="2"/>
  <c r="AN2412" i="2"/>
  <c r="AP2412" i="2"/>
  <c r="AQ2412" i="2"/>
  <c r="AO2412" i="2"/>
  <c r="AM2413" i="2"/>
  <c r="BG2412" i="2"/>
  <c r="AZ2411" i="2"/>
  <c r="AY2411" i="2"/>
  <c r="AX2411" i="2"/>
  <c r="L2414" i="2"/>
  <c r="T2414" i="2" s="1"/>
  <c r="N2414" i="2"/>
  <c r="V2414" i="2" s="1"/>
  <c r="AF2414" i="2" s="1"/>
  <c r="P2414" i="2"/>
  <c r="Q2414" i="2"/>
  <c r="Y2414" i="2" s="1"/>
  <c r="AI2414" i="2" s="1"/>
  <c r="O2414" i="2"/>
  <c r="R2414" i="2"/>
  <c r="Z2414" i="2" s="1"/>
  <c r="AJ2414" i="2" s="1"/>
  <c r="M2414" i="2"/>
  <c r="U2414" i="2" s="1"/>
  <c r="AD2412" i="2"/>
  <c r="AD2413" i="2"/>
  <c r="X2413" i="2"/>
  <c r="AH2413" i="2" s="1"/>
  <c r="W2413" i="2"/>
  <c r="AG2413" i="2" s="1"/>
  <c r="K2415" i="2"/>
  <c r="AV2412" i="2" l="1"/>
  <c r="BH2412" i="2" s="1"/>
  <c r="AB2413" i="2"/>
  <c r="AS2413" i="2"/>
  <c r="AR2413" i="2"/>
  <c r="BC2412" i="2"/>
  <c r="BD2412" i="2"/>
  <c r="BB2412" i="2"/>
  <c r="S2415" i="2"/>
  <c r="AA2415" i="2"/>
  <c r="AK2415" i="2" s="1"/>
  <c r="AZ2412" i="2"/>
  <c r="AT2413" i="2"/>
  <c r="AQ2413" i="2"/>
  <c r="AO2413" i="2"/>
  <c r="AP2413" i="2"/>
  <c r="AM2414" i="2"/>
  <c r="AN2413" i="2"/>
  <c r="BG2413" i="2"/>
  <c r="AX2412" i="2"/>
  <c r="AY2412" i="2"/>
  <c r="BA2412" i="2"/>
  <c r="L2415" i="2"/>
  <c r="T2415" i="2" s="1"/>
  <c r="N2415" i="2"/>
  <c r="V2415" i="2" s="1"/>
  <c r="P2415" i="2"/>
  <c r="Q2415" i="2"/>
  <c r="Y2415" i="2" s="1"/>
  <c r="AI2415" i="2" s="1"/>
  <c r="O2415" i="2"/>
  <c r="R2415" i="2"/>
  <c r="Z2415" i="2" s="1"/>
  <c r="AJ2415" i="2" s="1"/>
  <c r="M2415" i="2"/>
  <c r="AE2414" i="2"/>
  <c r="X2414" i="2"/>
  <c r="AH2414" i="2" s="1"/>
  <c r="W2414" i="2"/>
  <c r="AG2414" i="2" s="1"/>
  <c r="K2416" i="2"/>
  <c r="AD2414" i="2"/>
  <c r="BD2413" i="2" l="1"/>
  <c r="AV2413" i="2"/>
  <c r="BH2413" i="2" s="1"/>
  <c r="AB2414" i="2"/>
  <c r="BB2413" i="2"/>
  <c r="AR2414" i="2"/>
  <c r="AS2414" i="2"/>
  <c r="BC2413" i="2"/>
  <c r="S2416" i="2"/>
  <c r="AA2416" i="2"/>
  <c r="AK2416" i="2" s="1"/>
  <c r="BA2413" i="2"/>
  <c r="AX2413" i="2"/>
  <c r="AT2414" i="2"/>
  <c r="AM2415" i="2"/>
  <c r="AN2414" i="2"/>
  <c r="AQ2414" i="2"/>
  <c r="AO2414" i="2"/>
  <c r="AP2414" i="2"/>
  <c r="BG2414" i="2"/>
  <c r="AZ2413" i="2"/>
  <c r="AY2413" i="2"/>
  <c r="L2416" i="2"/>
  <c r="N2416" i="2"/>
  <c r="P2416" i="2"/>
  <c r="Q2416" i="2"/>
  <c r="Y2416" i="2" s="1"/>
  <c r="AI2416" i="2" s="1"/>
  <c r="R2416" i="2"/>
  <c r="Z2416" i="2" s="1"/>
  <c r="AJ2416" i="2" s="1"/>
  <c r="O2416" i="2"/>
  <c r="M2416" i="2"/>
  <c r="AD2415" i="2"/>
  <c r="U2415" i="2"/>
  <c r="AE2415" i="2" s="1"/>
  <c r="AF2415" i="2"/>
  <c r="X2415" i="2"/>
  <c r="AH2415" i="2" s="1"/>
  <c r="W2415" i="2"/>
  <c r="AG2415" i="2" s="1"/>
  <c r="K2417" i="2"/>
  <c r="AV2414" i="2" l="1"/>
  <c r="BH2414" i="2" s="1"/>
  <c r="AB2415" i="2"/>
  <c r="AR2415" i="2"/>
  <c r="AS2415" i="2"/>
  <c r="BD2414" i="2"/>
  <c r="BC2414" i="2"/>
  <c r="BB2414" i="2"/>
  <c r="S2417" i="2"/>
  <c r="AA2417" i="2"/>
  <c r="AK2417" i="2" s="1"/>
  <c r="AZ2414" i="2"/>
  <c r="AY2414" i="2"/>
  <c r="BA2414" i="2"/>
  <c r="AX2414" i="2"/>
  <c r="AT2415" i="2"/>
  <c r="AN2415" i="2"/>
  <c r="AQ2415" i="2"/>
  <c r="AO2415" i="2"/>
  <c r="AP2415" i="2"/>
  <c r="AM2416" i="2"/>
  <c r="BG2415" i="2"/>
  <c r="L2417" i="2"/>
  <c r="N2417" i="2"/>
  <c r="P2417" i="2"/>
  <c r="X2417" i="2" s="1"/>
  <c r="Q2417" i="2"/>
  <c r="Y2417" i="2" s="1"/>
  <c r="AI2417" i="2" s="1"/>
  <c r="O2417" i="2"/>
  <c r="W2417" i="2" s="1"/>
  <c r="R2417" i="2"/>
  <c r="Z2417" i="2" s="1"/>
  <c r="AJ2417" i="2" s="1"/>
  <c r="M2417" i="2"/>
  <c r="U2417" i="2" s="1"/>
  <c r="AE2417" i="2" s="1"/>
  <c r="X2416" i="2"/>
  <c r="AH2416" i="2" s="1"/>
  <c r="W2416" i="2"/>
  <c r="AG2416" i="2" s="1"/>
  <c r="V2416" i="2"/>
  <c r="AF2416" i="2" s="1"/>
  <c r="T2416" i="2"/>
  <c r="U2416" i="2"/>
  <c r="K2418" i="2"/>
  <c r="AV2415" i="2" l="1"/>
  <c r="BH2415" i="2" s="1"/>
  <c r="AB2416" i="2"/>
  <c r="BD2415" i="2"/>
  <c r="BC2415" i="2"/>
  <c r="AR2416" i="2"/>
  <c r="AS2416" i="2"/>
  <c r="BB2415" i="2"/>
  <c r="S2418" i="2"/>
  <c r="AA2418" i="2"/>
  <c r="AK2418" i="2" s="1"/>
  <c r="AZ2415" i="2"/>
  <c r="AY2415" i="2"/>
  <c r="BA2415" i="2"/>
  <c r="AT2416" i="2"/>
  <c r="BD2416" i="2" s="1"/>
  <c r="AN2416" i="2"/>
  <c r="AQ2416" i="2"/>
  <c r="AO2416" i="2"/>
  <c r="AP2416" i="2"/>
  <c r="AM2417" i="2"/>
  <c r="BG2416" i="2"/>
  <c r="AX2415" i="2"/>
  <c r="L2418" i="2"/>
  <c r="T2418" i="2" s="1"/>
  <c r="N2418" i="2"/>
  <c r="V2418" i="2" s="1"/>
  <c r="AF2418" i="2" s="1"/>
  <c r="P2418" i="2"/>
  <c r="Q2418" i="2"/>
  <c r="Y2418" i="2" s="1"/>
  <c r="AI2418" i="2" s="1"/>
  <c r="O2418" i="2"/>
  <c r="R2418" i="2"/>
  <c r="Z2418" i="2" s="1"/>
  <c r="AJ2418" i="2" s="1"/>
  <c r="M2418" i="2"/>
  <c r="AD2416" i="2"/>
  <c r="AE2416" i="2"/>
  <c r="AG2417" i="2"/>
  <c r="AH2417" i="2"/>
  <c r="V2417" i="2"/>
  <c r="AF2417" i="2" s="1"/>
  <c r="T2417" i="2"/>
  <c r="K2419" i="2"/>
  <c r="AB2417" i="2" l="1"/>
  <c r="AV2416" i="2"/>
  <c r="BH2416" i="2" s="1"/>
  <c r="AR2417" i="2"/>
  <c r="AS2417" i="2"/>
  <c r="BC2416" i="2"/>
  <c r="BB2416" i="2"/>
  <c r="S2419" i="2"/>
  <c r="AA2419" i="2"/>
  <c r="AK2419" i="2" s="1"/>
  <c r="AT2417" i="2"/>
  <c r="AN2417" i="2"/>
  <c r="AQ2417" i="2"/>
  <c r="AM2418" i="2"/>
  <c r="AO2417" i="2"/>
  <c r="AP2417" i="2"/>
  <c r="BG2417" i="2"/>
  <c r="AX2416" i="2"/>
  <c r="AZ2416" i="2"/>
  <c r="AY2416" i="2"/>
  <c r="BA2416" i="2"/>
  <c r="L2419" i="2"/>
  <c r="T2419" i="2" s="1"/>
  <c r="N2419" i="2"/>
  <c r="V2419" i="2" s="1"/>
  <c r="P2419" i="2"/>
  <c r="X2419" i="2" s="1"/>
  <c r="AH2419" i="2" s="1"/>
  <c r="Q2419" i="2"/>
  <c r="Y2419" i="2" s="1"/>
  <c r="AI2419" i="2" s="1"/>
  <c r="O2419" i="2"/>
  <c r="R2419" i="2"/>
  <c r="Z2419" i="2" s="1"/>
  <c r="AJ2419" i="2" s="1"/>
  <c r="M2419" i="2"/>
  <c r="AD2417" i="2"/>
  <c r="W2418" i="2"/>
  <c r="AG2418" i="2" s="1"/>
  <c r="X2418" i="2"/>
  <c r="AH2418" i="2" s="1"/>
  <c r="U2418" i="2"/>
  <c r="AE2418" i="2" s="1"/>
  <c r="AD2418" i="2"/>
  <c r="K2420" i="2"/>
  <c r="AV2417" i="2" l="1"/>
  <c r="BH2417" i="2" s="1"/>
  <c r="AB2418" i="2"/>
  <c r="AS2418" i="2"/>
  <c r="AR2418" i="2"/>
  <c r="BD2417" i="2"/>
  <c r="BC2417" i="2"/>
  <c r="BB2417" i="2"/>
  <c r="S2420" i="2"/>
  <c r="AA2420" i="2"/>
  <c r="AK2420" i="2" s="1"/>
  <c r="BA2417" i="2"/>
  <c r="AZ2417" i="2"/>
  <c r="AY2417" i="2"/>
  <c r="AX2417" i="2"/>
  <c r="AT2418" i="2"/>
  <c r="AN2418" i="2"/>
  <c r="AP2418" i="2"/>
  <c r="AQ2418" i="2"/>
  <c r="AO2418" i="2"/>
  <c r="AM2419" i="2"/>
  <c r="BG2418" i="2"/>
  <c r="L2420" i="2"/>
  <c r="N2420" i="2"/>
  <c r="P2420" i="2"/>
  <c r="Q2420" i="2"/>
  <c r="Y2420" i="2" s="1"/>
  <c r="AI2420" i="2" s="1"/>
  <c r="R2420" i="2"/>
  <c r="Z2420" i="2" s="1"/>
  <c r="AJ2420" i="2" s="1"/>
  <c r="O2420" i="2"/>
  <c r="M2420" i="2"/>
  <c r="U2419" i="2"/>
  <c r="AE2419" i="2" s="1"/>
  <c r="AF2419" i="2"/>
  <c r="W2419" i="2"/>
  <c r="AG2419" i="2" s="1"/>
  <c r="AD2419" i="2"/>
  <c r="K2421" i="2"/>
  <c r="BD2418" i="2" l="1"/>
  <c r="AB2419" i="2"/>
  <c r="AV2418" i="2"/>
  <c r="BH2418" i="2" s="1"/>
  <c r="BB2418" i="2"/>
  <c r="AS2419" i="2"/>
  <c r="AR2419" i="2"/>
  <c r="BC2418" i="2"/>
  <c r="S2421" i="2"/>
  <c r="AA2421" i="2"/>
  <c r="AK2421" i="2" s="1"/>
  <c r="BA2418" i="2"/>
  <c r="AZ2418" i="2"/>
  <c r="AT2419" i="2"/>
  <c r="AO2419" i="2"/>
  <c r="AP2419" i="2"/>
  <c r="AM2420" i="2"/>
  <c r="AN2419" i="2"/>
  <c r="AQ2419" i="2"/>
  <c r="BG2419" i="2"/>
  <c r="AX2418" i="2"/>
  <c r="AY2418" i="2"/>
  <c r="L2421" i="2"/>
  <c r="T2421" i="2" s="1"/>
  <c r="N2421" i="2"/>
  <c r="P2421" i="2"/>
  <c r="Q2421" i="2"/>
  <c r="Y2421" i="2" s="1"/>
  <c r="AI2421" i="2" s="1"/>
  <c r="O2421" i="2"/>
  <c r="R2421" i="2"/>
  <c r="Z2421" i="2" s="1"/>
  <c r="AJ2421" i="2" s="1"/>
  <c r="M2421" i="2"/>
  <c r="U2421" i="2" s="1"/>
  <c r="V2420" i="2"/>
  <c r="AF2420" i="2" s="1"/>
  <c r="T2420" i="2"/>
  <c r="U2420" i="2"/>
  <c r="AE2420" i="2" s="1"/>
  <c r="X2420" i="2"/>
  <c r="AH2420" i="2" s="1"/>
  <c r="W2420" i="2"/>
  <c r="AG2420" i="2" s="1"/>
  <c r="K2422" i="2"/>
  <c r="BD2419" i="2" l="1"/>
  <c r="BB2419" i="2"/>
  <c r="BC2419" i="2"/>
  <c r="AB2420" i="2"/>
  <c r="AV2419" i="2"/>
  <c r="BH2419" i="2" s="1"/>
  <c r="AS2420" i="2"/>
  <c r="AR2420" i="2"/>
  <c r="S2422" i="2"/>
  <c r="AA2422" i="2"/>
  <c r="AK2422" i="2" s="1"/>
  <c r="BA2419" i="2"/>
  <c r="AY2419" i="2"/>
  <c r="AZ2419" i="2"/>
  <c r="AX2419" i="2"/>
  <c r="AT2420" i="2"/>
  <c r="AO2420" i="2"/>
  <c r="AP2420" i="2"/>
  <c r="AM2421" i="2"/>
  <c r="AN2420" i="2"/>
  <c r="AQ2420" i="2"/>
  <c r="BG2420" i="2"/>
  <c r="L2422" i="2"/>
  <c r="T2422" i="2" s="1"/>
  <c r="N2422" i="2"/>
  <c r="P2422" i="2"/>
  <c r="Q2422" i="2"/>
  <c r="Y2422" i="2" s="1"/>
  <c r="AI2422" i="2" s="1"/>
  <c r="O2422" i="2"/>
  <c r="R2422" i="2"/>
  <c r="Z2422" i="2" s="1"/>
  <c r="AJ2422" i="2" s="1"/>
  <c r="M2422" i="2"/>
  <c r="U2422" i="2" s="1"/>
  <c r="AD2420" i="2"/>
  <c r="V2421" i="2"/>
  <c r="AF2421" i="2" s="1"/>
  <c r="AE2421" i="2"/>
  <c r="AD2421" i="2"/>
  <c r="X2421" i="2"/>
  <c r="AH2421" i="2" s="1"/>
  <c r="W2421" i="2"/>
  <c r="AG2421" i="2" s="1"/>
  <c r="K2423" i="2"/>
  <c r="BD2420" i="2" l="1"/>
  <c r="AV2420" i="2"/>
  <c r="BH2420" i="2" s="1"/>
  <c r="AB2421" i="2"/>
  <c r="AS2421" i="2"/>
  <c r="AR2421" i="2"/>
  <c r="BB2420" i="2"/>
  <c r="BC2420" i="2"/>
  <c r="S2423" i="2"/>
  <c r="AA2423" i="2"/>
  <c r="AK2423" i="2" s="1"/>
  <c r="BA2420" i="2"/>
  <c r="AZ2420" i="2"/>
  <c r="AT2421" i="2"/>
  <c r="AN2421" i="2"/>
  <c r="AO2421" i="2"/>
  <c r="AP2421" i="2"/>
  <c r="AM2422" i="2"/>
  <c r="AQ2421" i="2"/>
  <c r="BG2421" i="2"/>
  <c r="AY2420" i="2"/>
  <c r="AX2420" i="2"/>
  <c r="L2423" i="2"/>
  <c r="T2423" i="2" s="1"/>
  <c r="N2423" i="2"/>
  <c r="P2423" i="2"/>
  <c r="X2423" i="2" s="1"/>
  <c r="Q2423" i="2"/>
  <c r="Y2423" i="2" s="1"/>
  <c r="AI2423" i="2" s="1"/>
  <c r="O2423" i="2"/>
  <c r="R2423" i="2"/>
  <c r="Z2423" i="2" s="1"/>
  <c r="AJ2423" i="2" s="1"/>
  <c r="M2423" i="2"/>
  <c r="V2422" i="2"/>
  <c r="AF2422" i="2" s="1"/>
  <c r="AE2422" i="2"/>
  <c r="X2422" i="2"/>
  <c r="AH2422" i="2" s="1"/>
  <c r="W2422" i="2"/>
  <c r="AG2422" i="2" s="1"/>
  <c r="AD2422" i="2"/>
  <c r="K2424" i="2"/>
  <c r="BD2421" i="2" l="1"/>
  <c r="AB2422" i="2"/>
  <c r="AV2421" i="2"/>
  <c r="BH2421" i="2" s="1"/>
  <c r="AS2422" i="2"/>
  <c r="AR2422" i="2"/>
  <c r="BB2421" i="2"/>
  <c r="BC2421" i="2"/>
  <c r="S2424" i="2"/>
  <c r="AA2424" i="2"/>
  <c r="AK2424" i="2" s="1"/>
  <c r="BA2421" i="2"/>
  <c r="AY2421" i="2"/>
  <c r="AZ2421" i="2"/>
  <c r="AX2421" i="2"/>
  <c r="AT2422" i="2"/>
  <c r="AO2422" i="2"/>
  <c r="AP2422" i="2"/>
  <c r="AM2423" i="2"/>
  <c r="AQ2422" i="2"/>
  <c r="AN2422" i="2"/>
  <c r="BG2422" i="2"/>
  <c r="L2424" i="2"/>
  <c r="T2424" i="2" s="1"/>
  <c r="N2424" i="2"/>
  <c r="P2424" i="2"/>
  <c r="Q2424" i="2"/>
  <c r="Y2424" i="2" s="1"/>
  <c r="AI2424" i="2" s="1"/>
  <c r="R2424" i="2"/>
  <c r="Z2424" i="2" s="1"/>
  <c r="AJ2424" i="2" s="1"/>
  <c r="O2424" i="2"/>
  <c r="M2424" i="2"/>
  <c r="U2424" i="2" s="1"/>
  <c r="AE2424" i="2" s="1"/>
  <c r="AD2423" i="2"/>
  <c r="W2423" i="2"/>
  <c r="AG2423" i="2" s="1"/>
  <c r="AH2423" i="2"/>
  <c r="V2423" i="2"/>
  <c r="AF2423" i="2" s="1"/>
  <c r="U2423" i="2"/>
  <c r="AE2423" i="2" s="1"/>
  <c r="K2425" i="2"/>
  <c r="AV2422" i="2" l="1"/>
  <c r="BH2422" i="2" s="1"/>
  <c r="AB2423" i="2"/>
  <c r="AS2423" i="2"/>
  <c r="AR2423" i="2"/>
  <c r="BB2422" i="2"/>
  <c r="BD2422" i="2"/>
  <c r="BC2422" i="2"/>
  <c r="S2425" i="2"/>
  <c r="AA2425" i="2"/>
  <c r="AK2425" i="2" s="1"/>
  <c r="BA2422" i="2"/>
  <c r="AZ2422" i="2"/>
  <c r="AT2423" i="2"/>
  <c r="BD2423" i="2" s="1"/>
  <c r="AN2423" i="2"/>
  <c r="AQ2423" i="2"/>
  <c r="AM2424" i="2"/>
  <c r="AO2423" i="2"/>
  <c r="AP2423" i="2"/>
  <c r="BG2423" i="2"/>
  <c r="AX2422" i="2"/>
  <c r="AY2422" i="2"/>
  <c r="L2425" i="2"/>
  <c r="T2425" i="2" s="1"/>
  <c r="N2425" i="2"/>
  <c r="V2425" i="2" s="1"/>
  <c r="P2425" i="2"/>
  <c r="X2425" i="2" s="1"/>
  <c r="AH2425" i="2" s="1"/>
  <c r="Q2425" i="2"/>
  <c r="Y2425" i="2" s="1"/>
  <c r="AI2425" i="2" s="1"/>
  <c r="O2425" i="2"/>
  <c r="R2425" i="2"/>
  <c r="Z2425" i="2" s="1"/>
  <c r="AJ2425" i="2" s="1"/>
  <c r="M2425" i="2"/>
  <c r="AD2424" i="2"/>
  <c r="X2424" i="2"/>
  <c r="AH2424" i="2" s="1"/>
  <c r="W2424" i="2"/>
  <c r="AG2424" i="2" s="1"/>
  <c r="V2424" i="2"/>
  <c r="AF2424" i="2" s="1"/>
  <c r="K2426" i="2"/>
  <c r="AB2424" i="2" l="1"/>
  <c r="AV2423" i="2"/>
  <c r="BH2423" i="2" s="1"/>
  <c r="AR2424" i="2"/>
  <c r="AS2424" i="2"/>
  <c r="BB2423" i="2"/>
  <c r="BC2423" i="2"/>
  <c r="S2426" i="2"/>
  <c r="AA2426" i="2" s="1"/>
  <c r="AK2426" i="2" s="1"/>
  <c r="AZ2423" i="2"/>
  <c r="AY2423" i="2"/>
  <c r="BA2423" i="2"/>
  <c r="AX2423" i="2"/>
  <c r="AT2424" i="2"/>
  <c r="AO2424" i="2"/>
  <c r="AP2424" i="2"/>
  <c r="AM2425" i="2"/>
  <c r="AN2424" i="2"/>
  <c r="AQ2424" i="2"/>
  <c r="BG2424" i="2"/>
  <c r="L2426" i="2"/>
  <c r="T2426" i="2" s="1"/>
  <c r="N2426" i="2"/>
  <c r="P2426" i="2"/>
  <c r="Q2426" i="2"/>
  <c r="Y2426" i="2" s="1"/>
  <c r="AI2426" i="2" s="1"/>
  <c r="O2426" i="2"/>
  <c r="R2426" i="2"/>
  <c r="Z2426" i="2" s="1"/>
  <c r="AJ2426" i="2" s="1"/>
  <c r="M2426" i="2"/>
  <c r="U2426" i="2" s="1"/>
  <c r="U2425" i="2"/>
  <c r="AE2425" i="2" s="1"/>
  <c r="AF2425" i="2"/>
  <c r="W2425" i="2"/>
  <c r="AG2425" i="2" s="1"/>
  <c r="AD2425" i="2"/>
  <c r="K2427" i="2"/>
  <c r="BD2424" i="2" l="1"/>
  <c r="AV2424" i="2"/>
  <c r="BH2424" i="2" s="1"/>
  <c r="AB2425" i="2"/>
  <c r="AS2425" i="2"/>
  <c r="AR2425" i="2"/>
  <c r="BC2424" i="2"/>
  <c r="BB2424" i="2"/>
  <c r="S2427" i="2"/>
  <c r="AA2427" i="2"/>
  <c r="AK2427" i="2" s="1"/>
  <c r="BA2424" i="2"/>
  <c r="AZ2424" i="2"/>
  <c r="AT2425" i="2"/>
  <c r="AQ2425" i="2"/>
  <c r="AM2426" i="2"/>
  <c r="AO2425" i="2"/>
  <c r="AP2425" i="2"/>
  <c r="AN2425" i="2"/>
  <c r="BG2425" i="2"/>
  <c r="AY2424" i="2"/>
  <c r="AX2424" i="2"/>
  <c r="L2427" i="2"/>
  <c r="T2427" i="2" s="1"/>
  <c r="N2427" i="2"/>
  <c r="P2427" i="2"/>
  <c r="Q2427" i="2"/>
  <c r="Y2427" i="2" s="1"/>
  <c r="AI2427" i="2" s="1"/>
  <c r="O2427" i="2"/>
  <c r="R2427" i="2"/>
  <c r="Z2427" i="2" s="1"/>
  <c r="AJ2427" i="2" s="1"/>
  <c r="M2427" i="2"/>
  <c r="V2426" i="2"/>
  <c r="AF2426" i="2" s="1"/>
  <c r="AE2426" i="2"/>
  <c r="X2426" i="2"/>
  <c r="AH2426" i="2" s="1"/>
  <c r="W2426" i="2"/>
  <c r="AG2426" i="2" s="1"/>
  <c r="AD2426" i="2"/>
  <c r="K2428" i="2"/>
  <c r="AV2425" i="2" l="1"/>
  <c r="BH2425" i="2" s="1"/>
  <c r="AB2426" i="2"/>
  <c r="AS2426" i="2"/>
  <c r="AR2426" i="2"/>
  <c r="BD2425" i="2"/>
  <c r="BB2425" i="2"/>
  <c r="BC2425" i="2"/>
  <c r="S2428" i="2"/>
  <c r="AA2428" i="2"/>
  <c r="AK2428" i="2" s="1"/>
  <c r="BA2425" i="2"/>
  <c r="AY2425" i="2"/>
  <c r="AT2426" i="2"/>
  <c r="AO2426" i="2"/>
  <c r="AP2426" i="2"/>
  <c r="AM2427" i="2"/>
  <c r="AN2426" i="2"/>
  <c r="AQ2426" i="2"/>
  <c r="BG2426" i="2"/>
  <c r="AX2425" i="2"/>
  <c r="AZ2425" i="2"/>
  <c r="L2428" i="2"/>
  <c r="N2428" i="2"/>
  <c r="P2428" i="2"/>
  <c r="Q2428" i="2"/>
  <c r="Y2428" i="2" s="1"/>
  <c r="AI2428" i="2" s="1"/>
  <c r="R2428" i="2"/>
  <c r="Z2428" i="2" s="1"/>
  <c r="AJ2428" i="2" s="1"/>
  <c r="O2428" i="2"/>
  <c r="M2428" i="2"/>
  <c r="AD2427" i="2"/>
  <c r="X2427" i="2"/>
  <c r="AH2427" i="2" s="1"/>
  <c r="W2427" i="2"/>
  <c r="AG2427" i="2" s="1"/>
  <c r="V2427" i="2"/>
  <c r="AF2427" i="2" s="1"/>
  <c r="U2427" i="2"/>
  <c r="AE2427" i="2" s="1"/>
  <c r="K2429" i="2"/>
  <c r="BD2426" i="2" l="1"/>
  <c r="AV2426" i="2"/>
  <c r="BH2426" i="2" s="1"/>
  <c r="AB2427" i="2"/>
  <c r="AS2427" i="2"/>
  <c r="AR2427" i="2"/>
  <c r="BB2426" i="2"/>
  <c r="BC2426" i="2"/>
  <c r="S2429" i="2"/>
  <c r="AA2429" i="2"/>
  <c r="AK2429" i="2" s="1"/>
  <c r="BA2426" i="2"/>
  <c r="AY2426" i="2"/>
  <c r="AX2426" i="2"/>
  <c r="AT2427" i="2"/>
  <c r="AQ2427" i="2"/>
  <c r="AM2428" i="2"/>
  <c r="AO2427" i="2"/>
  <c r="AP2427" i="2"/>
  <c r="AN2427" i="2"/>
  <c r="BG2427" i="2"/>
  <c r="AZ2426" i="2"/>
  <c r="L2429" i="2"/>
  <c r="T2429" i="2" s="1"/>
  <c r="N2429" i="2"/>
  <c r="P2429" i="2"/>
  <c r="X2429" i="2" s="1"/>
  <c r="AH2429" i="2" s="1"/>
  <c r="Q2429" i="2"/>
  <c r="Y2429" i="2" s="1"/>
  <c r="AI2429" i="2" s="1"/>
  <c r="O2429" i="2"/>
  <c r="W2429" i="2" s="1"/>
  <c r="R2429" i="2"/>
  <c r="Z2429" i="2" s="1"/>
  <c r="AJ2429" i="2" s="1"/>
  <c r="M2429" i="2"/>
  <c r="U2429" i="2" s="1"/>
  <c r="AE2429" i="2" s="1"/>
  <c r="V2428" i="2"/>
  <c r="AF2428" i="2" s="1"/>
  <c r="T2428" i="2"/>
  <c r="U2428" i="2"/>
  <c r="AE2428" i="2" s="1"/>
  <c r="X2428" i="2"/>
  <c r="AH2428" i="2" s="1"/>
  <c r="W2428" i="2"/>
  <c r="AG2428" i="2" s="1"/>
  <c r="K2430" i="2"/>
  <c r="BD2427" i="2" l="1"/>
  <c r="AV2427" i="2"/>
  <c r="BH2427" i="2" s="1"/>
  <c r="AB2428" i="2"/>
  <c r="AS2428" i="2"/>
  <c r="AR2428" i="2"/>
  <c r="BB2427" i="2"/>
  <c r="BC2427" i="2"/>
  <c r="S2430" i="2"/>
  <c r="AA2430" i="2"/>
  <c r="AK2430" i="2" s="1"/>
  <c r="BA2427" i="2"/>
  <c r="AZ2427" i="2"/>
  <c r="AY2427" i="2"/>
  <c r="AT2428" i="2"/>
  <c r="AO2428" i="2"/>
  <c r="AP2428" i="2"/>
  <c r="AM2429" i="2"/>
  <c r="AN2428" i="2"/>
  <c r="AQ2428" i="2"/>
  <c r="BG2428" i="2"/>
  <c r="AX2427" i="2"/>
  <c r="L2430" i="2"/>
  <c r="T2430" i="2" s="1"/>
  <c r="N2430" i="2"/>
  <c r="P2430" i="2"/>
  <c r="X2430" i="2" s="1"/>
  <c r="Q2430" i="2"/>
  <c r="Y2430" i="2" s="1"/>
  <c r="AI2430" i="2" s="1"/>
  <c r="O2430" i="2"/>
  <c r="R2430" i="2"/>
  <c r="Z2430" i="2" s="1"/>
  <c r="AJ2430" i="2" s="1"/>
  <c r="M2430" i="2"/>
  <c r="U2430" i="2" s="1"/>
  <c r="AE2430" i="2" s="1"/>
  <c r="AD2428" i="2"/>
  <c r="AG2429" i="2"/>
  <c r="V2429" i="2"/>
  <c r="AF2429" i="2" s="1"/>
  <c r="AD2429" i="2"/>
  <c r="K2431" i="2"/>
  <c r="BD2428" i="2" l="1"/>
  <c r="AV2428" i="2"/>
  <c r="BH2428" i="2" s="1"/>
  <c r="AB2429" i="2"/>
  <c r="AS2429" i="2"/>
  <c r="AR2429" i="2"/>
  <c r="BB2428" i="2"/>
  <c r="BC2428" i="2"/>
  <c r="S2431" i="2"/>
  <c r="AA2431" i="2"/>
  <c r="AK2431" i="2" s="1"/>
  <c r="BA2428" i="2"/>
  <c r="AZ2428" i="2"/>
  <c r="AY2428" i="2"/>
  <c r="AX2428" i="2"/>
  <c r="AT2429" i="2"/>
  <c r="AQ2429" i="2"/>
  <c r="AM2430" i="2"/>
  <c r="AO2429" i="2"/>
  <c r="AP2429" i="2"/>
  <c r="AN2429" i="2"/>
  <c r="BG2429" i="2"/>
  <c r="L2431" i="2"/>
  <c r="T2431" i="2" s="1"/>
  <c r="N2431" i="2"/>
  <c r="P2431" i="2"/>
  <c r="Q2431" i="2"/>
  <c r="Y2431" i="2" s="1"/>
  <c r="AI2431" i="2" s="1"/>
  <c r="O2431" i="2"/>
  <c r="R2431" i="2"/>
  <c r="Z2431" i="2" s="1"/>
  <c r="AJ2431" i="2" s="1"/>
  <c r="M2431" i="2"/>
  <c r="U2431" i="2" s="1"/>
  <c r="AE2431" i="2" s="1"/>
  <c r="W2430" i="2"/>
  <c r="AG2430" i="2" s="1"/>
  <c r="AH2430" i="2"/>
  <c r="V2430" i="2"/>
  <c r="AD2430" i="2"/>
  <c r="K2432" i="2"/>
  <c r="AB2430" i="2" l="1"/>
  <c r="AV2429" i="2"/>
  <c r="BH2429" i="2" s="1"/>
  <c r="AS2430" i="2"/>
  <c r="AR2430" i="2"/>
  <c r="BB2429" i="2"/>
  <c r="BD2429" i="2"/>
  <c r="BC2429" i="2"/>
  <c r="S2432" i="2"/>
  <c r="AA2432" i="2"/>
  <c r="AK2432" i="2" s="1"/>
  <c r="BA2429" i="2"/>
  <c r="AY2429" i="2"/>
  <c r="AT2430" i="2"/>
  <c r="AQ2430" i="2"/>
  <c r="AM2431" i="2"/>
  <c r="AN2430" i="2"/>
  <c r="AO2430" i="2"/>
  <c r="AP2430" i="2"/>
  <c r="BG2430" i="2"/>
  <c r="AX2429" i="2"/>
  <c r="AZ2429" i="2"/>
  <c r="L2432" i="2"/>
  <c r="T2432" i="2" s="1"/>
  <c r="N2432" i="2"/>
  <c r="P2432" i="2"/>
  <c r="X2432" i="2" s="1"/>
  <c r="Q2432" i="2"/>
  <c r="Y2432" i="2" s="1"/>
  <c r="AI2432" i="2" s="1"/>
  <c r="R2432" i="2"/>
  <c r="Z2432" i="2" s="1"/>
  <c r="AJ2432" i="2" s="1"/>
  <c r="O2432" i="2"/>
  <c r="W2432" i="2" s="1"/>
  <c r="M2432" i="2"/>
  <c r="U2432" i="2" s="1"/>
  <c r="AE2432" i="2" s="1"/>
  <c r="V2431" i="2"/>
  <c r="AF2431" i="2" s="1"/>
  <c r="AF2430" i="2"/>
  <c r="AD2431" i="2"/>
  <c r="X2431" i="2"/>
  <c r="AH2431" i="2" s="1"/>
  <c r="W2431" i="2"/>
  <c r="AG2431" i="2" s="1"/>
  <c r="K2433" i="2"/>
  <c r="BD2430" i="2" l="1"/>
  <c r="AV2430" i="2"/>
  <c r="BH2430" i="2" s="1"/>
  <c r="AB2431" i="2"/>
  <c r="BB2430" i="2"/>
  <c r="AR2431" i="2"/>
  <c r="AS2431" i="2"/>
  <c r="BC2430" i="2"/>
  <c r="S2433" i="2"/>
  <c r="AA2433" i="2"/>
  <c r="AK2433" i="2" s="1"/>
  <c r="AZ2430" i="2"/>
  <c r="BA2430" i="2"/>
  <c r="AX2430" i="2"/>
  <c r="AT2431" i="2"/>
  <c r="AQ2431" i="2"/>
  <c r="AO2431" i="2"/>
  <c r="AP2431" i="2"/>
  <c r="AM2432" i="2"/>
  <c r="AN2431" i="2"/>
  <c r="BG2431" i="2"/>
  <c r="AY2430" i="2"/>
  <c r="L2433" i="2"/>
  <c r="T2433" i="2" s="1"/>
  <c r="N2433" i="2"/>
  <c r="P2433" i="2"/>
  <c r="X2433" i="2" s="1"/>
  <c r="Q2433" i="2"/>
  <c r="Y2433" i="2" s="1"/>
  <c r="AI2433" i="2" s="1"/>
  <c r="O2433" i="2"/>
  <c r="R2433" i="2"/>
  <c r="Z2433" i="2" s="1"/>
  <c r="AJ2433" i="2" s="1"/>
  <c r="M2433" i="2"/>
  <c r="U2433" i="2" s="1"/>
  <c r="AE2433" i="2" s="1"/>
  <c r="AH2432" i="2"/>
  <c r="AG2432" i="2"/>
  <c r="V2432" i="2"/>
  <c r="AF2432" i="2" s="1"/>
  <c r="AD2432" i="2"/>
  <c r="K2434" i="2"/>
  <c r="BD2431" i="2" l="1"/>
  <c r="AV2431" i="2"/>
  <c r="BH2431" i="2" s="1"/>
  <c r="AB2432" i="2"/>
  <c r="AS2432" i="2"/>
  <c r="AR2432" i="2"/>
  <c r="BC2431" i="2"/>
  <c r="BB2431" i="2"/>
  <c r="S2434" i="2"/>
  <c r="AA2434" i="2"/>
  <c r="AK2434" i="2" s="1"/>
  <c r="AT2432" i="2"/>
  <c r="AO2432" i="2"/>
  <c r="AP2432" i="2"/>
  <c r="AM2433" i="2"/>
  <c r="AN2432" i="2"/>
  <c r="AQ2432" i="2"/>
  <c r="BG2432" i="2"/>
  <c r="AZ2431" i="2"/>
  <c r="AY2431" i="2"/>
  <c r="AX2431" i="2"/>
  <c r="BA2431" i="2"/>
  <c r="L2434" i="2"/>
  <c r="N2434" i="2"/>
  <c r="P2434" i="2"/>
  <c r="Q2434" i="2"/>
  <c r="Y2434" i="2" s="1"/>
  <c r="AI2434" i="2" s="1"/>
  <c r="O2434" i="2"/>
  <c r="R2434" i="2"/>
  <c r="Z2434" i="2" s="1"/>
  <c r="AJ2434" i="2" s="1"/>
  <c r="M2434" i="2"/>
  <c r="AD2433" i="2"/>
  <c r="W2433" i="2"/>
  <c r="AG2433" i="2" s="1"/>
  <c r="AH2433" i="2"/>
  <c r="V2433" i="2"/>
  <c r="AF2433" i="2" s="1"/>
  <c r="K2435" i="2"/>
  <c r="AV2432" i="2" l="1"/>
  <c r="BH2432" i="2" s="1"/>
  <c r="AB2433" i="2"/>
  <c r="AS2433" i="2"/>
  <c r="AR2433" i="2"/>
  <c r="BD2432" i="2"/>
  <c r="BB2432" i="2"/>
  <c r="BC2432" i="2"/>
  <c r="S2435" i="2"/>
  <c r="AA2435" i="2"/>
  <c r="AK2435" i="2" s="1"/>
  <c r="BA2432" i="2"/>
  <c r="AT2433" i="2"/>
  <c r="BD2433" i="2" s="1"/>
  <c r="AO2433" i="2"/>
  <c r="AP2433" i="2"/>
  <c r="AM2434" i="2"/>
  <c r="AN2433" i="2"/>
  <c r="AQ2433" i="2"/>
  <c r="BG2433" i="2"/>
  <c r="AZ2432" i="2"/>
  <c r="AY2432" i="2"/>
  <c r="AX2432" i="2"/>
  <c r="L2435" i="2"/>
  <c r="T2435" i="2" s="1"/>
  <c r="N2435" i="2"/>
  <c r="P2435" i="2"/>
  <c r="X2435" i="2" s="1"/>
  <c r="AH2435" i="2" s="1"/>
  <c r="Q2435" i="2"/>
  <c r="Y2435" i="2" s="1"/>
  <c r="AI2435" i="2" s="1"/>
  <c r="O2435" i="2"/>
  <c r="R2435" i="2"/>
  <c r="Z2435" i="2" s="1"/>
  <c r="AJ2435" i="2" s="1"/>
  <c r="M2435" i="2"/>
  <c r="U2435" i="2" s="1"/>
  <c r="AE2435" i="2" s="1"/>
  <c r="X2434" i="2"/>
  <c r="AH2434" i="2" s="1"/>
  <c r="W2434" i="2"/>
  <c r="AG2434" i="2" s="1"/>
  <c r="V2434" i="2"/>
  <c r="AF2434" i="2" s="1"/>
  <c r="T2434" i="2"/>
  <c r="U2434" i="2"/>
  <c r="AE2434" i="2" s="1"/>
  <c r="K2436" i="2"/>
  <c r="AV2433" i="2" l="1"/>
  <c r="BH2433" i="2" s="1"/>
  <c r="AB2434" i="2"/>
  <c r="BB2433" i="2"/>
  <c r="AS2434" i="2"/>
  <c r="AR2434" i="2"/>
  <c r="BC2433" i="2"/>
  <c r="S2436" i="2"/>
  <c r="AA2436" i="2"/>
  <c r="AK2436" i="2" s="1"/>
  <c r="BA2433" i="2"/>
  <c r="AT2434" i="2"/>
  <c r="AQ2434" i="2"/>
  <c r="AO2434" i="2"/>
  <c r="AP2434" i="2"/>
  <c r="AM2435" i="2"/>
  <c r="AN2434" i="2"/>
  <c r="BG2434" i="2"/>
  <c r="AZ2433" i="2"/>
  <c r="AY2433" i="2"/>
  <c r="AX2433" i="2"/>
  <c r="L2436" i="2"/>
  <c r="T2436" i="2" s="1"/>
  <c r="N2436" i="2"/>
  <c r="P2436" i="2"/>
  <c r="X2436" i="2" s="1"/>
  <c r="Q2436" i="2"/>
  <c r="Y2436" i="2" s="1"/>
  <c r="AI2436" i="2" s="1"/>
  <c r="R2436" i="2"/>
  <c r="Z2436" i="2" s="1"/>
  <c r="AJ2436" i="2" s="1"/>
  <c r="O2436" i="2"/>
  <c r="M2436" i="2"/>
  <c r="U2436" i="2" s="1"/>
  <c r="AE2436" i="2" s="1"/>
  <c r="AD2434" i="2"/>
  <c r="W2435" i="2"/>
  <c r="AG2435" i="2" s="1"/>
  <c r="V2435" i="2"/>
  <c r="AF2435" i="2" s="1"/>
  <c r="K2437" i="2"/>
  <c r="AD2435" i="2"/>
  <c r="AV2434" i="2" l="1"/>
  <c r="AB2435" i="2"/>
  <c r="BD2434" i="2"/>
  <c r="BB2434" i="2"/>
  <c r="AS2435" i="2"/>
  <c r="AR2435" i="2"/>
  <c r="BC2434" i="2"/>
  <c r="S2437" i="2"/>
  <c r="AA2437" i="2"/>
  <c r="AK2437" i="2" s="1"/>
  <c r="AY2434" i="2"/>
  <c r="BA2434" i="2"/>
  <c r="AX2434" i="2"/>
  <c r="BH2434" i="2"/>
  <c r="AT2435" i="2"/>
  <c r="AQ2435" i="2"/>
  <c r="AM2436" i="2"/>
  <c r="AO2435" i="2"/>
  <c r="AP2435" i="2"/>
  <c r="AN2435" i="2"/>
  <c r="BG2435" i="2"/>
  <c r="AZ2434" i="2"/>
  <c r="L2437" i="2"/>
  <c r="T2437" i="2" s="1"/>
  <c r="N2437" i="2"/>
  <c r="V2437" i="2" s="1"/>
  <c r="P2437" i="2"/>
  <c r="Q2437" i="2"/>
  <c r="Y2437" i="2" s="1"/>
  <c r="AI2437" i="2" s="1"/>
  <c r="O2437" i="2"/>
  <c r="R2437" i="2"/>
  <c r="Z2437" i="2" s="1"/>
  <c r="AJ2437" i="2" s="1"/>
  <c r="M2437" i="2"/>
  <c r="AD2436" i="2"/>
  <c r="W2436" i="2"/>
  <c r="AG2436" i="2" s="1"/>
  <c r="AH2436" i="2"/>
  <c r="V2436" i="2"/>
  <c r="AF2436" i="2" s="1"/>
  <c r="K2438" i="2"/>
  <c r="AV2435" i="2" l="1"/>
  <c r="BH2435" i="2" s="1"/>
  <c r="AB2436" i="2"/>
  <c r="BB2435" i="2"/>
  <c r="BC2435" i="2"/>
  <c r="AS2436" i="2"/>
  <c r="AR2436" i="2"/>
  <c r="BD2435" i="2"/>
  <c r="S2438" i="2"/>
  <c r="AA2438" i="2"/>
  <c r="AK2438" i="2" s="1"/>
  <c r="AY2435" i="2"/>
  <c r="BA2435" i="2"/>
  <c r="AT2436" i="2"/>
  <c r="AM2437" i="2"/>
  <c r="AN2436" i="2"/>
  <c r="AQ2436" i="2"/>
  <c r="AO2436" i="2"/>
  <c r="AP2436" i="2"/>
  <c r="BG2436" i="2"/>
  <c r="AX2435" i="2"/>
  <c r="AZ2435" i="2"/>
  <c r="L2438" i="2"/>
  <c r="T2438" i="2" s="1"/>
  <c r="N2438" i="2"/>
  <c r="V2438" i="2" s="1"/>
  <c r="AF2438" i="2" s="1"/>
  <c r="P2438" i="2"/>
  <c r="X2438" i="2" s="1"/>
  <c r="AH2438" i="2" s="1"/>
  <c r="Q2438" i="2"/>
  <c r="Y2438" i="2" s="1"/>
  <c r="AI2438" i="2" s="1"/>
  <c r="O2438" i="2"/>
  <c r="R2438" i="2"/>
  <c r="Z2438" i="2" s="1"/>
  <c r="AJ2438" i="2" s="1"/>
  <c r="M2438" i="2"/>
  <c r="U2438" i="2" s="1"/>
  <c r="AE2438" i="2" s="1"/>
  <c r="AD2437" i="2"/>
  <c r="U2437" i="2"/>
  <c r="AE2437" i="2" s="1"/>
  <c r="AF2437" i="2"/>
  <c r="X2437" i="2"/>
  <c r="AH2437" i="2" s="1"/>
  <c r="W2437" i="2"/>
  <c r="AG2437" i="2" s="1"/>
  <c r="K2439" i="2"/>
  <c r="AV2436" i="2" l="1"/>
  <c r="BH2436" i="2" s="1"/>
  <c r="AB2437" i="2"/>
  <c r="AS2437" i="2"/>
  <c r="AR2437" i="2"/>
  <c r="BD2436" i="2"/>
  <c r="BC2436" i="2"/>
  <c r="BB2436" i="2"/>
  <c r="S2439" i="2"/>
  <c r="AA2439" i="2"/>
  <c r="AK2439" i="2" s="1"/>
  <c r="AZ2436" i="2"/>
  <c r="BA2436" i="2"/>
  <c r="AY2436" i="2"/>
  <c r="AX2436" i="2"/>
  <c r="AT2437" i="2"/>
  <c r="AN2437" i="2"/>
  <c r="AQ2437" i="2"/>
  <c r="AO2437" i="2"/>
  <c r="AP2437" i="2"/>
  <c r="AM2438" i="2"/>
  <c r="BG2437" i="2"/>
  <c r="L2439" i="2"/>
  <c r="T2439" i="2" s="1"/>
  <c r="N2439" i="2"/>
  <c r="P2439" i="2"/>
  <c r="X2439" i="2" s="1"/>
  <c r="AH2439" i="2" s="1"/>
  <c r="Q2439" i="2"/>
  <c r="Y2439" i="2" s="1"/>
  <c r="AI2439" i="2" s="1"/>
  <c r="O2439" i="2"/>
  <c r="R2439" i="2"/>
  <c r="Z2439" i="2" s="1"/>
  <c r="AJ2439" i="2" s="1"/>
  <c r="M2439" i="2"/>
  <c r="U2439" i="2" s="1"/>
  <c r="AE2439" i="2" s="1"/>
  <c r="W2438" i="2"/>
  <c r="AG2438" i="2" s="1"/>
  <c r="AD2438" i="2"/>
  <c r="K2440" i="2"/>
  <c r="AV2437" i="2" l="1"/>
  <c r="BH2437" i="2" s="1"/>
  <c r="AB2438" i="2"/>
  <c r="BD2437" i="2"/>
  <c r="BB2437" i="2"/>
  <c r="AS2438" i="2"/>
  <c r="AR2438" i="2"/>
  <c r="BC2437" i="2"/>
  <c r="S2440" i="2"/>
  <c r="AA2440" i="2"/>
  <c r="AK2440" i="2" s="1"/>
  <c r="BA2437" i="2"/>
  <c r="AY2437" i="2"/>
  <c r="AZ2437" i="2"/>
  <c r="AT2438" i="2"/>
  <c r="BD2438" i="2" s="1"/>
  <c r="AN2438" i="2"/>
  <c r="AQ2438" i="2"/>
  <c r="AO2438" i="2"/>
  <c r="AP2438" i="2"/>
  <c r="AM2439" i="2"/>
  <c r="BG2438" i="2"/>
  <c r="AX2437" i="2"/>
  <c r="L2440" i="2"/>
  <c r="T2440" i="2" s="1"/>
  <c r="N2440" i="2"/>
  <c r="V2440" i="2" s="1"/>
  <c r="P2440" i="2"/>
  <c r="X2440" i="2" s="1"/>
  <c r="Q2440" i="2"/>
  <c r="Y2440" i="2" s="1"/>
  <c r="AI2440" i="2" s="1"/>
  <c r="R2440" i="2"/>
  <c r="Z2440" i="2" s="1"/>
  <c r="AJ2440" i="2" s="1"/>
  <c r="O2440" i="2"/>
  <c r="M2440" i="2"/>
  <c r="U2440" i="2" s="1"/>
  <c r="V2439" i="2"/>
  <c r="AF2439" i="2" s="1"/>
  <c r="W2439" i="2"/>
  <c r="AG2439" i="2" s="1"/>
  <c r="AD2439" i="2"/>
  <c r="K2441" i="2"/>
  <c r="AV2438" i="2" l="1"/>
  <c r="BH2438" i="2" s="1"/>
  <c r="AB2439" i="2"/>
  <c r="AR2439" i="2"/>
  <c r="AS2439" i="2"/>
  <c r="BB2438" i="2"/>
  <c r="BC2438" i="2"/>
  <c r="S2441" i="2"/>
  <c r="AA2441" i="2"/>
  <c r="AK2441" i="2" s="1"/>
  <c r="AT2439" i="2"/>
  <c r="AQ2439" i="2"/>
  <c r="AO2439" i="2"/>
  <c r="AP2439" i="2"/>
  <c r="AM2440" i="2"/>
  <c r="AN2439" i="2"/>
  <c r="BG2439" i="2"/>
  <c r="AX2438" i="2"/>
  <c r="AZ2438" i="2"/>
  <c r="AY2438" i="2"/>
  <c r="BA2438" i="2"/>
  <c r="L2441" i="2"/>
  <c r="T2441" i="2" s="1"/>
  <c r="N2441" i="2"/>
  <c r="P2441" i="2"/>
  <c r="Q2441" i="2"/>
  <c r="Y2441" i="2" s="1"/>
  <c r="AI2441" i="2" s="1"/>
  <c r="O2441" i="2"/>
  <c r="R2441" i="2"/>
  <c r="Z2441" i="2" s="1"/>
  <c r="AJ2441" i="2" s="1"/>
  <c r="M2441" i="2"/>
  <c r="U2441" i="2" s="1"/>
  <c r="AH2440" i="2"/>
  <c r="AF2440" i="2"/>
  <c r="AE2440" i="2"/>
  <c r="W2440" i="2"/>
  <c r="AG2440" i="2" s="1"/>
  <c r="AD2440" i="2"/>
  <c r="K2442" i="2"/>
  <c r="AV2439" i="2" l="1"/>
  <c r="BH2439" i="2" s="1"/>
  <c r="AB2440" i="2"/>
  <c r="AS2440" i="2"/>
  <c r="AR2440" i="2"/>
  <c r="BD2439" i="2"/>
  <c r="BC2439" i="2"/>
  <c r="BB2439" i="2"/>
  <c r="S2442" i="2"/>
  <c r="AA2442" i="2"/>
  <c r="AK2442" i="2" s="1"/>
  <c r="AZ2439" i="2"/>
  <c r="AY2439" i="2"/>
  <c r="BA2439" i="2"/>
  <c r="AX2439" i="2"/>
  <c r="AT2440" i="2"/>
  <c r="AQ2440" i="2"/>
  <c r="AO2440" i="2"/>
  <c r="AP2440" i="2"/>
  <c r="AM2441" i="2"/>
  <c r="AN2440" i="2"/>
  <c r="BG2440" i="2"/>
  <c r="L2442" i="2"/>
  <c r="T2442" i="2" s="1"/>
  <c r="N2442" i="2"/>
  <c r="V2442" i="2" s="1"/>
  <c r="AF2442" i="2" s="1"/>
  <c r="P2442" i="2"/>
  <c r="Q2442" i="2"/>
  <c r="Y2442" i="2" s="1"/>
  <c r="AI2442" i="2" s="1"/>
  <c r="O2442" i="2"/>
  <c r="R2442" i="2"/>
  <c r="Z2442" i="2" s="1"/>
  <c r="AJ2442" i="2" s="1"/>
  <c r="M2442" i="2"/>
  <c r="U2442" i="2" s="1"/>
  <c r="AD2441" i="2"/>
  <c r="X2441" i="2"/>
  <c r="AH2441" i="2" s="1"/>
  <c r="V2441" i="2"/>
  <c r="AF2441" i="2" s="1"/>
  <c r="AE2441" i="2"/>
  <c r="W2441" i="2"/>
  <c r="K2443" i="2"/>
  <c r="AV2440" i="2" l="1"/>
  <c r="BH2440" i="2" s="1"/>
  <c r="AB2441" i="2"/>
  <c r="BD2440" i="2"/>
  <c r="BB2440" i="2"/>
  <c r="AR2441" i="2"/>
  <c r="AS2441" i="2"/>
  <c r="BC2440" i="2"/>
  <c r="S2443" i="2"/>
  <c r="AA2443" i="2"/>
  <c r="AK2443" i="2" s="1"/>
  <c r="BA2440" i="2"/>
  <c r="AZ2440" i="2"/>
  <c r="AY2440" i="2"/>
  <c r="AX2440" i="2"/>
  <c r="AT2441" i="2"/>
  <c r="AO2441" i="2"/>
  <c r="AP2441" i="2"/>
  <c r="AM2442" i="2"/>
  <c r="AN2441" i="2"/>
  <c r="AQ2441" i="2"/>
  <c r="BG2441" i="2"/>
  <c r="L2443" i="2"/>
  <c r="T2443" i="2" s="1"/>
  <c r="N2443" i="2"/>
  <c r="V2443" i="2" s="1"/>
  <c r="P2443" i="2"/>
  <c r="Q2443" i="2"/>
  <c r="Y2443" i="2" s="1"/>
  <c r="AI2443" i="2" s="1"/>
  <c r="O2443" i="2"/>
  <c r="R2443" i="2"/>
  <c r="Z2443" i="2" s="1"/>
  <c r="AJ2443" i="2" s="1"/>
  <c r="M2443" i="2"/>
  <c r="AD2442" i="2"/>
  <c r="X2442" i="2"/>
  <c r="AH2442" i="2" s="1"/>
  <c r="AG2441" i="2"/>
  <c r="AE2442" i="2"/>
  <c r="W2442" i="2"/>
  <c r="AG2442" i="2" s="1"/>
  <c r="K2444" i="2"/>
  <c r="AV2441" i="2" l="1"/>
  <c r="BH2441" i="2" s="1"/>
  <c r="AB2442" i="2"/>
  <c r="BC2441" i="2"/>
  <c r="AS2442" i="2"/>
  <c r="AR2442" i="2"/>
  <c r="BB2441" i="2"/>
  <c r="BD2441" i="2"/>
  <c r="S2444" i="2"/>
  <c r="AA2444" i="2"/>
  <c r="AK2444" i="2" s="1"/>
  <c r="AT2442" i="2"/>
  <c r="AO2442" i="2"/>
  <c r="AP2442" i="2"/>
  <c r="AM2443" i="2"/>
  <c r="AN2442" i="2"/>
  <c r="AQ2442" i="2"/>
  <c r="BG2442" i="2"/>
  <c r="AZ2441" i="2"/>
  <c r="BA2441" i="2"/>
  <c r="AY2441" i="2"/>
  <c r="AX2441" i="2"/>
  <c r="L2444" i="2"/>
  <c r="T2444" i="2" s="1"/>
  <c r="N2444" i="2"/>
  <c r="P2444" i="2"/>
  <c r="X2444" i="2" s="1"/>
  <c r="AH2444" i="2" s="1"/>
  <c r="Q2444" i="2"/>
  <c r="Y2444" i="2" s="1"/>
  <c r="AI2444" i="2" s="1"/>
  <c r="R2444" i="2"/>
  <c r="Z2444" i="2" s="1"/>
  <c r="AJ2444" i="2" s="1"/>
  <c r="O2444" i="2"/>
  <c r="W2444" i="2" s="1"/>
  <c r="M2444" i="2"/>
  <c r="AD2443" i="2"/>
  <c r="W2443" i="2"/>
  <c r="AG2443" i="2" s="1"/>
  <c r="AF2443" i="2"/>
  <c r="X2443" i="2"/>
  <c r="AH2443" i="2" s="1"/>
  <c r="U2443" i="2"/>
  <c r="AE2443" i="2" s="1"/>
  <c r="K2445" i="2"/>
  <c r="AV2442" i="2" l="1"/>
  <c r="BH2442" i="2" s="1"/>
  <c r="AB2443" i="2"/>
  <c r="AS2443" i="2"/>
  <c r="AR2443" i="2"/>
  <c r="BD2442" i="2"/>
  <c r="BB2442" i="2"/>
  <c r="BC2442" i="2"/>
  <c r="S2445" i="2"/>
  <c r="AA2445" i="2"/>
  <c r="AK2445" i="2" s="1"/>
  <c r="BA2442" i="2"/>
  <c r="AT2443" i="2"/>
  <c r="AN2443" i="2"/>
  <c r="AQ2443" i="2"/>
  <c r="AO2443" i="2"/>
  <c r="AP2443" i="2"/>
  <c r="AM2444" i="2"/>
  <c r="BG2443" i="2"/>
  <c r="AZ2442" i="2"/>
  <c r="AY2442" i="2"/>
  <c r="AX2442" i="2"/>
  <c r="L2445" i="2"/>
  <c r="T2445" i="2" s="1"/>
  <c r="N2445" i="2"/>
  <c r="P2445" i="2"/>
  <c r="Q2445" i="2"/>
  <c r="Y2445" i="2" s="1"/>
  <c r="AI2445" i="2" s="1"/>
  <c r="O2445" i="2"/>
  <c r="R2445" i="2"/>
  <c r="Z2445" i="2" s="1"/>
  <c r="AJ2445" i="2" s="1"/>
  <c r="M2445" i="2"/>
  <c r="U2445" i="2" s="1"/>
  <c r="AE2445" i="2" s="1"/>
  <c r="AG2444" i="2"/>
  <c r="V2444" i="2"/>
  <c r="AF2444" i="2" s="1"/>
  <c r="U2444" i="2"/>
  <c r="AD2444" i="2"/>
  <c r="K2446" i="2"/>
  <c r="BD2443" i="2" l="1"/>
  <c r="AB2444" i="2"/>
  <c r="AV2443" i="2"/>
  <c r="BH2443" i="2" s="1"/>
  <c r="AS2444" i="2"/>
  <c r="AR2444" i="2"/>
  <c r="BB2443" i="2"/>
  <c r="BC2443" i="2"/>
  <c r="S2446" i="2"/>
  <c r="AA2446" i="2"/>
  <c r="AK2446" i="2" s="1"/>
  <c r="BA2443" i="2"/>
  <c r="AT2444" i="2"/>
  <c r="AO2444" i="2"/>
  <c r="AP2444" i="2"/>
  <c r="AM2445" i="2"/>
  <c r="AN2444" i="2"/>
  <c r="AQ2444" i="2"/>
  <c r="BG2444" i="2"/>
  <c r="AX2443" i="2"/>
  <c r="AZ2443" i="2"/>
  <c r="AY2443" i="2"/>
  <c r="L2446" i="2"/>
  <c r="T2446" i="2" s="1"/>
  <c r="N2446" i="2"/>
  <c r="P2446" i="2"/>
  <c r="X2446" i="2" s="1"/>
  <c r="Q2446" i="2"/>
  <c r="Y2446" i="2" s="1"/>
  <c r="AI2446" i="2" s="1"/>
  <c r="O2446" i="2"/>
  <c r="R2446" i="2"/>
  <c r="Z2446" i="2" s="1"/>
  <c r="AJ2446" i="2" s="1"/>
  <c r="M2446" i="2"/>
  <c r="U2446" i="2" s="1"/>
  <c r="V2445" i="2"/>
  <c r="AF2445" i="2" s="1"/>
  <c r="AE2444" i="2"/>
  <c r="X2445" i="2"/>
  <c r="AH2445" i="2" s="1"/>
  <c r="W2445" i="2"/>
  <c r="AG2445" i="2" s="1"/>
  <c r="AD2445" i="2"/>
  <c r="K2447" i="2"/>
  <c r="AV2444" i="2" l="1"/>
  <c r="BH2444" i="2" s="1"/>
  <c r="AB2445" i="2"/>
  <c r="AS2445" i="2"/>
  <c r="AR2445" i="2"/>
  <c r="BD2444" i="2"/>
  <c r="BB2444" i="2"/>
  <c r="BC2444" i="2"/>
  <c r="S2447" i="2"/>
  <c r="AA2447" i="2"/>
  <c r="AK2447" i="2" s="1"/>
  <c r="AZ2444" i="2"/>
  <c r="BA2444" i="2"/>
  <c r="AY2444" i="2"/>
  <c r="AX2444" i="2"/>
  <c r="AT2445" i="2"/>
  <c r="AO2445" i="2"/>
  <c r="AP2445" i="2"/>
  <c r="AM2446" i="2"/>
  <c r="AN2445" i="2"/>
  <c r="AQ2445" i="2"/>
  <c r="BG2445" i="2"/>
  <c r="L2447" i="2"/>
  <c r="T2447" i="2" s="1"/>
  <c r="N2447" i="2"/>
  <c r="P2447" i="2"/>
  <c r="Q2447" i="2"/>
  <c r="Y2447" i="2" s="1"/>
  <c r="AI2447" i="2" s="1"/>
  <c r="O2447" i="2"/>
  <c r="W2447" i="2" s="1"/>
  <c r="R2447" i="2"/>
  <c r="Z2447" i="2" s="1"/>
  <c r="AJ2447" i="2" s="1"/>
  <c r="M2447" i="2"/>
  <c r="AD2446" i="2"/>
  <c r="AE2446" i="2"/>
  <c r="AH2446" i="2"/>
  <c r="V2446" i="2"/>
  <c r="AF2446" i="2" s="1"/>
  <c r="W2446" i="2"/>
  <c r="AG2446" i="2" s="1"/>
  <c r="K2448" i="2"/>
  <c r="AV2445" i="2" l="1"/>
  <c r="BH2445" i="2" s="1"/>
  <c r="AB2446" i="2"/>
  <c r="AR2446" i="2"/>
  <c r="AS2446" i="2"/>
  <c r="BD2445" i="2"/>
  <c r="BB2445" i="2"/>
  <c r="BC2445" i="2"/>
  <c r="S2448" i="2"/>
  <c r="AA2448" i="2" s="1"/>
  <c r="AK2448" i="2" s="1"/>
  <c r="AZ2445" i="2"/>
  <c r="AT2446" i="2"/>
  <c r="AM2447" i="2"/>
  <c r="AN2446" i="2"/>
  <c r="AQ2446" i="2"/>
  <c r="AO2446" i="2"/>
  <c r="AP2446" i="2"/>
  <c r="BG2446" i="2"/>
  <c r="BA2445" i="2"/>
  <c r="AY2445" i="2"/>
  <c r="AX2445" i="2"/>
  <c r="L2448" i="2"/>
  <c r="T2448" i="2" s="1"/>
  <c r="N2448" i="2"/>
  <c r="V2448" i="2" s="1"/>
  <c r="AF2448" i="2" s="1"/>
  <c r="P2448" i="2"/>
  <c r="Q2448" i="2"/>
  <c r="Y2448" i="2" s="1"/>
  <c r="AI2448" i="2" s="1"/>
  <c r="R2448" i="2"/>
  <c r="Z2448" i="2" s="1"/>
  <c r="AJ2448" i="2" s="1"/>
  <c r="O2448" i="2"/>
  <c r="M2448" i="2"/>
  <c r="AD2447" i="2"/>
  <c r="AG2447" i="2"/>
  <c r="X2447" i="2"/>
  <c r="AH2447" i="2" s="1"/>
  <c r="V2447" i="2"/>
  <c r="U2447" i="2"/>
  <c r="AE2447" i="2" s="1"/>
  <c r="K2449" i="2"/>
  <c r="AV2446" i="2" l="1"/>
  <c r="BH2446" i="2" s="1"/>
  <c r="AB2447" i="2"/>
  <c r="AS2447" i="2"/>
  <c r="AR2447" i="2"/>
  <c r="BD2446" i="2"/>
  <c r="BC2446" i="2"/>
  <c r="BB2446" i="2"/>
  <c r="S2449" i="2"/>
  <c r="AA2449" i="2"/>
  <c r="AK2449" i="2" s="1"/>
  <c r="AZ2446" i="2"/>
  <c r="AY2446" i="2"/>
  <c r="BA2446" i="2"/>
  <c r="AX2446" i="2"/>
  <c r="AT2447" i="2"/>
  <c r="AN2447" i="2"/>
  <c r="AQ2447" i="2"/>
  <c r="AM2448" i="2"/>
  <c r="AO2447" i="2"/>
  <c r="AP2447" i="2"/>
  <c r="BG2447" i="2"/>
  <c r="L2449" i="2"/>
  <c r="T2449" i="2" s="1"/>
  <c r="N2449" i="2"/>
  <c r="P2449" i="2"/>
  <c r="Q2449" i="2"/>
  <c r="Y2449" i="2" s="1"/>
  <c r="AI2449" i="2" s="1"/>
  <c r="O2449" i="2"/>
  <c r="R2449" i="2"/>
  <c r="Z2449" i="2" s="1"/>
  <c r="AJ2449" i="2" s="1"/>
  <c r="M2449" i="2"/>
  <c r="U2449" i="2" s="1"/>
  <c r="AF2447" i="2"/>
  <c r="W2448" i="2"/>
  <c r="AG2448" i="2" s="1"/>
  <c r="X2448" i="2"/>
  <c r="AH2448" i="2" s="1"/>
  <c r="U2448" i="2"/>
  <c r="K2450" i="2"/>
  <c r="AD2448" i="2"/>
  <c r="AB2448" i="2" l="1"/>
  <c r="AV2447" i="2"/>
  <c r="BH2447" i="2" s="1"/>
  <c r="AS2448" i="2"/>
  <c r="AR2448" i="2"/>
  <c r="BD2447" i="2"/>
  <c r="BB2447" i="2"/>
  <c r="BC2447" i="2"/>
  <c r="S2450" i="2"/>
  <c r="AA2450" i="2"/>
  <c r="AK2450" i="2" s="1"/>
  <c r="AY2447" i="2"/>
  <c r="AT2448" i="2"/>
  <c r="AN2448" i="2"/>
  <c r="AQ2448" i="2"/>
  <c r="AM2449" i="2"/>
  <c r="AO2448" i="2"/>
  <c r="AP2448" i="2"/>
  <c r="BG2448" i="2"/>
  <c r="BA2447" i="2"/>
  <c r="AZ2447" i="2"/>
  <c r="AX2447" i="2"/>
  <c r="L2450" i="2"/>
  <c r="T2450" i="2" s="1"/>
  <c r="N2450" i="2"/>
  <c r="P2450" i="2"/>
  <c r="X2450" i="2" s="1"/>
  <c r="AH2450" i="2" s="1"/>
  <c r="Q2450" i="2"/>
  <c r="Y2450" i="2" s="1"/>
  <c r="AI2450" i="2" s="1"/>
  <c r="O2450" i="2"/>
  <c r="R2450" i="2"/>
  <c r="Z2450" i="2" s="1"/>
  <c r="AJ2450" i="2" s="1"/>
  <c r="M2450" i="2"/>
  <c r="AD2449" i="2"/>
  <c r="V2449" i="2"/>
  <c r="AF2449" i="2" s="1"/>
  <c r="AE2448" i="2"/>
  <c r="AE2449" i="2"/>
  <c r="X2449" i="2"/>
  <c r="W2449" i="2"/>
  <c r="AG2449" i="2" s="1"/>
  <c r="K2451" i="2"/>
  <c r="BD2448" i="2" l="1"/>
  <c r="AV2448" i="2"/>
  <c r="BH2448" i="2" s="1"/>
  <c r="AB2449" i="2"/>
  <c r="BB2448" i="2"/>
  <c r="AS2449" i="2"/>
  <c r="AR2449" i="2"/>
  <c r="BC2448" i="2"/>
  <c r="S2451" i="2"/>
  <c r="AA2451" i="2"/>
  <c r="AK2451" i="2" s="1"/>
  <c r="AT2449" i="2"/>
  <c r="AO2449" i="2"/>
  <c r="AP2449" i="2"/>
  <c r="AM2450" i="2"/>
  <c r="AN2449" i="2"/>
  <c r="AQ2449" i="2"/>
  <c r="BG2449" i="2"/>
  <c r="BA2448" i="2"/>
  <c r="AZ2448" i="2"/>
  <c r="AX2448" i="2"/>
  <c r="AY2448" i="2"/>
  <c r="L2451" i="2"/>
  <c r="N2451" i="2"/>
  <c r="P2451" i="2"/>
  <c r="X2451" i="2" s="1"/>
  <c r="Q2451" i="2"/>
  <c r="Y2451" i="2" s="1"/>
  <c r="AI2451" i="2" s="1"/>
  <c r="O2451" i="2"/>
  <c r="R2451" i="2"/>
  <c r="Z2451" i="2" s="1"/>
  <c r="AJ2451" i="2" s="1"/>
  <c r="M2451" i="2"/>
  <c r="W2450" i="2"/>
  <c r="AG2450" i="2" s="1"/>
  <c r="AH2449" i="2"/>
  <c r="V2450" i="2"/>
  <c r="AF2450" i="2" s="1"/>
  <c r="U2450" i="2"/>
  <c r="AE2450" i="2" s="1"/>
  <c r="AD2450" i="2"/>
  <c r="K2452" i="2"/>
  <c r="AV2449" i="2" l="1"/>
  <c r="BH2449" i="2" s="1"/>
  <c r="AB2450" i="2"/>
  <c r="AS2450" i="2"/>
  <c r="AR2450" i="2"/>
  <c r="BB2449" i="2"/>
  <c r="BD2449" i="2"/>
  <c r="BC2449" i="2"/>
  <c r="S2452" i="2"/>
  <c r="AA2452" i="2"/>
  <c r="AK2452" i="2" s="1"/>
  <c r="AZ2449" i="2"/>
  <c r="BA2449" i="2"/>
  <c r="AY2449" i="2"/>
  <c r="AX2449" i="2"/>
  <c r="AT2450" i="2"/>
  <c r="AN2450" i="2"/>
  <c r="AQ2450" i="2"/>
  <c r="AO2450" i="2"/>
  <c r="AP2450" i="2"/>
  <c r="AM2451" i="2"/>
  <c r="BG2450" i="2"/>
  <c r="L2452" i="2"/>
  <c r="T2452" i="2" s="1"/>
  <c r="N2452" i="2"/>
  <c r="V2452" i="2" s="1"/>
  <c r="AF2452" i="2" s="1"/>
  <c r="P2452" i="2"/>
  <c r="X2452" i="2" s="1"/>
  <c r="AH2452" i="2" s="1"/>
  <c r="Q2452" i="2"/>
  <c r="Y2452" i="2" s="1"/>
  <c r="AI2452" i="2" s="1"/>
  <c r="R2452" i="2"/>
  <c r="Z2452" i="2" s="1"/>
  <c r="AJ2452" i="2" s="1"/>
  <c r="O2452" i="2"/>
  <c r="M2452" i="2"/>
  <c r="T2451" i="2"/>
  <c r="U2451" i="2"/>
  <c r="AH2451" i="2"/>
  <c r="V2451" i="2"/>
  <c r="AF2451" i="2" s="1"/>
  <c r="W2451" i="2"/>
  <c r="AG2451" i="2" s="1"/>
  <c r="K2453" i="2"/>
  <c r="BD2450" i="2" l="1"/>
  <c r="AB2451" i="2"/>
  <c r="AV2450" i="2"/>
  <c r="BH2450" i="2" s="1"/>
  <c r="BB2450" i="2"/>
  <c r="AS2451" i="2"/>
  <c r="AR2451" i="2"/>
  <c r="BC2450" i="2"/>
  <c r="S2453" i="2"/>
  <c r="AA2453" i="2"/>
  <c r="AK2453" i="2" s="1"/>
  <c r="BA2450" i="2"/>
  <c r="AY2450" i="2"/>
  <c r="AT2451" i="2"/>
  <c r="AO2451" i="2"/>
  <c r="AP2451" i="2"/>
  <c r="AM2452" i="2"/>
  <c r="AN2451" i="2"/>
  <c r="AQ2451" i="2"/>
  <c r="BG2451" i="2"/>
  <c r="AX2450" i="2"/>
  <c r="AZ2450" i="2"/>
  <c r="L2453" i="2"/>
  <c r="N2453" i="2"/>
  <c r="P2453" i="2"/>
  <c r="X2453" i="2" s="1"/>
  <c r="Q2453" i="2"/>
  <c r="Y2453" i="2" s="1"/>
  <c r="AI2453" i="2" s="1"/>
  <c r="O2453" i="2"/>
  <c r="R2453" i="2"/>
  <c r="Z2453" i="2" s="1"/>
  <c r="AJ2453" i="2" s="1"/>
  <c r="M2453" i="2"/>
  <c r="U2453" i="2" s="1"/>
  <c r="AE2453" i="2" s="1"/>
  <c r="AD2451" i="2"/>
  <c r="AE2451" i="2"/>
  <c r="W2452" i="2"/>
  <c r="AG2452" i="2" s="1"/>
  <c r="U2452" i="2"/>
  <c r="AE2452" i="2" s="1"/>
  <c r="K2454" i="2"/>
  <c r="AD2452" i="2"/>
  <c r="BD2451" i="2" l="1"/>
  <c r="BB2451" i="2"/>
  <c r="BC2451" i="2"/>
  <c r="AV2451" i="2"/>
  <c r="BH2451" i="2" s="1"/>
  <c r="AB2452" i="2"/>
  <c r="AS2452" i="2"/>
  <c r="AR2452" i="2"/>
  <c r="S2454" i="2"/>
  <c r="AA2454" i="2"/>
  <c r="AK2454" i="2" s="1"/>
  <c r="BA2451" i="2"/>
  <c r="AY2451" i="2"/>
  <c r="AX2451" i="2"/>
  <c r="AT2452" i="2"/>
  <c r="AN2452" i="2"/>
  <c r="AQ2452" i="2"/>
  <c r="AO2452" i="2"/>
  <c r="AP2452" i="2"/>
  <c r="AM2453" i="2"/>
  <c r="BG2452" i="2"/>
  <c r="AZ2451" i="2"/>
  <c r="L2454" i="2"/>
  <c r="T2454" i="2" s="1"/>
  <c r="N2454" i="2"/>
  <c r="P2454" i="2"/>
  <c r="Q2454" i="2"/>
  <c r="Y2454" i="2" s="1"/>
  <c r="AI2454" i="2" s="1"/>
  <c r="O2454" i="2"/>
  <c r="R2454" i="2"/>
  <c r="Z2454" i="2" s="1"/>
  <c r="AJ2454" i="2" s="1"/>
  <c r="M2454" i="2"/>
  <c r="U2454" i="2" s="1"/>
  <c r="AE2454" i="2" s="1"/>
  <c r="T2453" i="2"/>
  <c r="AH2453" i="2"/>
  <c r="V2453" i="2"/>
  <c r="AF2453" i="2" s="1"/>
  <c r="W2453" i="2"/>
  <c r="AG2453" i="2" s="1"/>
  <c r="K2455" i="2"/>
  <c r="BD2452" i="2" l="1"/>
  <c r="AV2452" i="2"/>
  <c r="BH2452" i="2" s="1"/>
  <c r="AB2453" i="2"/>
  <c r="AS2453" i="2"/>
  <c r="AR2453" i="2"/>
  <c r="BB2452" i="2"/>
  <c r="BC2452" i="2"/>
  <c r="S2455" i="2"/>
  <c r="AA2455" i="2"/>
  <c r="AK2455" i="2" s="1"/>
  <c r="AY2452" i="2"/>
  <c r="BA2452" i="2"/>
  <c r="AT2453" i="2"/>
  <c r="AN2453" i="2"/>
  <c r="AQ2453" i="2"/>
  <c r="AO2453" i="2"/>
  <c r="AP2453" i="2"/>
  <c r="AM2454" i="2"/>
  <c r="BG2453" i="2"/>
  <c r="AX2452" i="2"/>
  <c r="AZ2452" i="2"/>
  <c r="L2455" i="2"/>
  <c r="T2455" i="2" s="1"/>
  <c r="N2455" i="2"/>
  <c r="P2455" i="2"/>
  <c r="Q2455" i="2"/>
  <c r="Y2455" i="2" s="1"/>
  <c r="AI2455" i="2" s="1"/>
  <c r="O2455" i="2"/>
  <c r="R2455" i="2"/>
  <c r="Z2455" i="2" s="1"/>
  <c r="AJ2455" i="2" s="1"/>
  <c r="M2455" i="2"/>
  <c r="U2455" i="2" s="1"/>
  <c r="AE2455" i="2" s="1"/>
  <c r="AD2454" i="2"/>
  <c r="AD2453" i="2"/>
  <c r="W2454" i="2"/>
  <c r="AG2454" i="2" s="1"/>
  <c r="X2454" i="2"/>
  <c r="V2454" i="2"/>
  <c r="AF2454" i="2" s="1"/>
  <c r="K2456" i="2"/>
  <c r="BD2453" i="2" l="1"/>
  <c r="AV2453" i="2"/>
  <c r="BH2453" i="2" s="1"/>
  <c r="AB2454" i="2"/>
  <c r="AS2454" i="2"/>
  <c r="AR2454" i="2"/>
  <c r="BB2453" i="2"/>
  <c r="BC2453" i="2"/>
  <c r="S2456" i="2"/>
  <c r="AA2456" i="2"/>
  <c r="AK2456" i="2" s="1"/>
  <c r="BA2453" i="2"/>
  <c r="AT2454" i="2"/>
  <c r="AO2454" i="2"/>
  <c r="AP2454" i="2"/>
  <c r="AM2455" i="2"/>
  <c r="AN2454" i="2"/>
  <c r="AQ2454" i="2"/>
  <c r="BG2454" i="2"/>
  <c r="AX2453" i="2"/>
  <c r="AZ2453" i="2"/>
  <c r="AY2453" i="2"/>
  <c r="L2456" i="2"/>
  <c r="T2456" i="2" s="1"/>
  <c r="N2456" i="2"/>
  <c r="V2456" i="2" s="1"/>
  <c r="P2456" i="2"/>
  <c r="Q2456" i="2"/>
  <c r="Y2456" i="2" s="1"/>
  <c r="AI2456" i="2" s="1"/>
  <c r="R2456" i="2"/>
  <c r="Z2456" i="2" s="1"/>
  <c r="AJ2456" i="2" s="1"/>
  <c r="O2456" i="2"/>
  <c r="M2456" i="2"/>
  <c r="U2456" i="2" s="1"/>
  <c r="V2455" i="2"/>
  <c r="AF2455" i="2" s="1"/>
  <c r="W2455" i="2"/>
  <c r="AG2455" i="2" s="1"/>
  <c r="AH2454" i="2"/>
  <c r="X2455" i="2"/>
  <c r="AH2455" i="2" s="1"/>
  <c r="AD2455" i="2"/>
  <c r="K2457" i="2"/>
  <c r="AV2454" i="2" l="1"/>
  <c r="BH2454" i="2" s="1"/>
  <c r="AB2455" i="2"/>
  <c r="AR2455" i="2"/>
  <c r="AS2455" i="2"/>
  <c r="BD2454" i="2"/>
  <c r="BB2454" i="2"/>
  <c r="BC2454" i="2"/>
  <c r="S2457" i="2"/>
  <c r="AA2457" i="2"/>
  <c r="AK2457" i="2" s="1"/>
  <c r="AZ2454" i="2"/>
  <c r="BA2454" i="2"/>
  <c r="AY2454" i="2"/>
  <c r="AX2454" i="2"/>
  <c r="AT2455" i="2"/>
  <c r="AQ2455" i="2"/>
  <c r="AO2455" i="2"/>
  <c r="AP2455" i="2"/>
  <c r="AM2456" i="2"/>
  <c r="AN2455" i="2"/>
  <c r="BG2455" i="2"/>
  <c r="L2457" i="2"/>
  <c r="T2457" i="2" s="1"/>
  <c r="N2457" i="2"/>
  <c r="P2457" i="2"/>
  <c r="Q2457" i="2"/>
  <c r="Y2457" i="2" s="1"/>
  <c r="AI2457" i="2" s="1"/>
  <c r="O2457" i="2"/>
  <c r="W2457" i="2" s="1"/>
  <c r="R2457" i="2"/>
  <c r="Z2457" i="2" s="1"/>
  <c r="AJ2457" i="2" s="1"/>
  <c r="M2457" i="2"/>
  <c r="AD2456" i="2"/>
  <c r="AE2456" i="2"/>
  <c r="AF2456" i="2"/>
  <c r="X2456" i="2"/>
  <c r="AH2456" i="2" s="1"/>
  <c r="W2456" i="2"/>
  <c r="AG2456" i="2" s="1"/>
  <c r="K2458" i="2"/>
  <c r="AV2455" i="2" l="1"/>
  <c r="BH2455" i="2" s="1"/>
  <c r="AB2456" i="2"/>
  <c r="AR2456" i="2"/>
  <c r="AS2456" i="2"/>
  <c r="BD2455" i="2"/>
  <c r="BC2455" i="2"/>
  <c r="BB2455" i="2"/>
  <c r="S2458" i="2"/>
  <c r="AA2458" i="2"/>
  <c r="AK2458" i="2" s="1"/>
  <c r="BA2455" i="2"/>
  <c r="AZ2455" i="2"/>
  <c r="AY2455" i="2"/>
  <c r="AX2455" i="2"/>
  <c r="AT2456" i="2"/>
  <c r="AQ2456" i="2"/>
  <c r="AM2457" i="2"/>
  <c r="AO2456" i="2"/>
  <c r="AP2456" i="2"/>
  <c r="AN2456" i="2"/>
  <c r="BG2456" i="2"/>
  <c r="L2458" i="2"/>
  <c r="T2458" i="2" s="1"/>
  <c r="N2458" i="2"/>
  <c r="P2458" i="2"/>
  <c r="Q2458" i="2"/>
  <c r="Y2458" i="2" s="1"/>
  <c r="AI2458" i="2" s="1"/>
  <c r="O2458" i="2"/>
  <c r="R2458" i="2"/>
  <c r="Z2458" i="2" s="1"/>
  <c r="AJ2458" i="2" s="1"/>
  <c r="M2458" i="2"/>
  <c r="U2458" i="2" s="1"/>
  <c r="AE2458" i="2" s="1"/>
  <c r="AG2457" i="2"/>
  <c r="X2457" i="2"/>
  <c r="AH2457" i="2" s="1"/>
  <c r="V2457" i="2"/>
  <c r="AF2457" i="2" s="1"/>
  <c r="U2457" i="2"/>
  <c r="AE2457" i="2" s="1"/>
  <c r="AD2457" i="2"/>
  <c r="K2459" i="2"/>
  <c r="AB2457" i="2" l="1"/>
  <c r="AV2456" i="2"/>
  <c r="BH2456" i="2" s="1"/>
  <c r="AS2457" i="2"/>
  <c r="AR2457" i="2"/>
  <c r="BD2456" i="2"/>
  <c r="BC2456" i="2"/>
  <c r="BB2456" i="2"/>
  <c r="S2459" i="2"/>
  <c r="AA2459" i="2"/>
  <c r="AK2459" i="2" s="1"/>
  <c r="AY2456" i="2"/>
  <c r="AT2457" i="2"/>
  <c r="AQ2457" i="2"/>
  <c r="AM2458" i="2"/>
  <c r="AO2457" i="2"/>
  <c r="AP2457" i="2"/>
  <c r="AN2457" i="2"/>
  <c r="BG2457" i="2"/>
  <c r="AX2456" i="2"/>
  <c r="BA2456" i="2"/>
  <c r="AZ2456" i="2"/>
  <c r="L2459" i="2"/>
  <c r="T2459" i="2" s="1"/>
  <c r="N2459" i="2"/>
  <c r="P2459" i="2"/>
  <c r="X2459" i="2" s="1"/>
  <c r="Q2459" i="2"/>
  <c r="Y2459" i="2" s="1"/>
  <c r="AI2459" i="2" s="1"/>
  <c r="O2459" i="2"/>
  <c r="R2459" i="2"/>
  <c r="Z2459" i="2" s="1"/>
  <c r="AJ2459" i="2" s="1"/>
  <c r="M2459" i="2"/>
  <c r="U2459" i="2" s="1"/>
  <c r="AE2459" i="2" s="1"/>
  <c r="AD2458" i="2"/>
  <c r="W2458" i="2"/>
  <c r="AG2458" i="2" s="1"/>
  <c r="X2458" i="2"/>
  <c r="AH2458" i="2" s="1"/>
  <c r="V2458" i="2"/>
  <c r="AF2458" i="2" s="1"/>
  <c r="K2460" i="2"/>
  <c r="AV2457" i="2" l="1"/>
  <c r="BH2457" i="2" s="1"/>
  <c r="AB2458" i="2"/>
  <c r="AR2458" i="2"/>
  <c r="AS2458" i="2"/>
  <c r="BD2457" i="2"/>
  <c r="BB2457" i="2"/>
  <c r="BC2457" i="2"/>
  <c r="S2460" i="2"/>
  <c r="AA2460" i="2"/>
  <c r="AK2460" i="2" s="1"/>
  <c r="AY2457" i="2"/>
  <c r="AT2458" i="2"/>
  <c r="AN2458" i="2"/>
  <c r="AQ2458" i="2"/>
  <c r="AO2458" i="2"/>
  <c r="AP2458" i="2"/>
  <c r="AM2459" i="2"/>
  <c r="BG2458" i="2"/>
  <c r="AX2457" i="2"/>
  <c r="BA2457" i="2"/>
  <c r="AZ2457" i="2"/>
  <c r="L2460" i="2"/>
  <c r="N2460" i="2"/>
  <c r="V2460" i="2" s="1"/>
  <c r="P2460" i="2"/>
  <c r="Q2460" i="2"/>
  <c r="Y2460" i="2" s="1"/>
  <c r="AI2460" i="2" s="1"/>
  <c r="R2460" i="2"/>
  <c r="Z2460" i="2" s="1"/>
  <c r="AJ2460" i="2" s="1"/>
  <c r="O2460" i="2"/>
  <c r="M2460" i="2"/>
  <c r="U2460" i="2" s="1"/>
  <c r="AH2459" i="2"/>
  <c r="V2459" i="2"/>
  <c r="AF2459" i="2" s="1"/>
  <c r="W2459" i="2"/>
  <c r="AG2459" i="2" s="1"/>
  <c r="AD2459" i="2"/>
  <c r="K2461" i="2"/>
  <c r="BD2458" i="2" l="1"/>
  <c r="AB2459" i="2"/>
  <c r="AV2458" i="2"/>
  <c r="BH2458" i="2" s="1"/>
  <c r="AR2459" i="2"/>
  <c r="AS2459" i="2"/>
  <c r="BC2458" i="2"/>
  <c r="BB2458" i="2"/>
  <c r="S2461" i="2"/>
  <c r="AA2461" i="2"/>
  <c r="AK2461" i="2" s="1"/>
  <c r="BA2458" i="2"/>
  <c r="AT2459" i="2"/>
  <c r="AO2459" i="2"/>
  <c r="AP2459" i="2"/>
  <c r="AM2460" i="2"/>
  <c r="AQ2459" i="2"/>
  <c r="AN2459" i="2"/>
  <c r="BG2459" i="2"/>
  <c r="AX2458" i="2"/>
  <c r="AZ2458" i="2"/>
  <c r="AY2458" i="2"/>
  <c r="L2461" i="2"/>
  <c r="T2461" i="2" s="1"/>
  <c r="N2461" i="2"/>
  <c r="P2461" i="2"/>
  <c r="Q2461" i="2"/>
  <c r="Y2461" i="2" s="1"/>
  <c r="AI2461" i="2" s="1"/>
  <c r="O2461" i="2"/>
  <c r="R2461" i="2"/>
  <c r="Z2461" i="2" s="1"/>
  <c r="AJ2461" i="2" s="1"/>
  <c r="M2461" i="2"/>
  <c r="T2460" i="2"/>
  <c r="AE2460" i="2"/>
  <c r="AF2460" i="2"/>
  <c r="X2460" i="2"/>
  <c r="AH2460" i="2" s="1"/>
  <c r="W2460" i="2"/>
  <c r="AG2460" i="2" s="1"/>
  <c r="K2462" i="2"/>
  <c r="AB2460" i="2" l="1"/>
  <c r="AV2459" i="2"/>
  <c r="BH2459" i="2" s="1"/>
  <c r="AS2460" i="2"/>
  <c r="AR2460" i="2"/>
  <c r="BD2459" i="2"/>
  <c r="BC2459" i="2"/>
  <c r="BB2459" i="2"/>
  <c r="S2462" i="2"/>
  <c r="AA2462" i="2"/>
  <c r="AK2462" i="2" s="1"/>
  <c r="AZ2459" i="2"/>
  <c r="AY2459" i="2"/>
  <c r="BA2459" i="2"/>
  <c r="AX2459" i="2"/>
  <c r="AT2460" i="2"/>
  <c r="AO2460" i="2"/>
  <c r="AP2460" i="2"/>
  <c r="AM2461" i="2"/>
  <c r="AQ2460" i="2"/>
  <c r="AN2460" i="2"/>
  <c r="BG2460" i="2"/>
  <c r="L2462" i="2"/>
  <c r="N2462" i="2"/>
  <c r="V2462" i="2" s="1"/>
  <c r="AF2462" i="2" s="1"/>
  <c r="P2462" i="2"/>
  <c r="X2462" i="2" s="1"/>
  <c r="Q2462" i="2"/>
  <c r="Y2462" i="2" s="1"/>
  <c r="AI2462" i="2" s="1"/>
  <c r="O2462" i="2"/>
  <c r="R2462" i="2"/>
  <c r="Z2462" i="2" s="1"/>
  <c r="AJ2462" i="2" s="1"/>
  <c r="M2462" i="2"/>
  <c r="U2462" i="2" s="1"/>
  <c r="AE2462" i="2" s="1"/>
  <c r="AD2461" i="2"/>
  <c r="V2461" i="2"/>
  <c r="AF2461" i="2" s="1"/>
  <c r="U2461" i="2"/>
  <c r="AE2461" i="2" s="1"/>
  <c r="AD2460" i="2"/>
  <c r="X2461" i="2"/>
  <c r="AH2461" i="2" s="1"/>
  <c r="W2461" i="2"/>
  <c r="AG2461" i="2" s="1"/>
  <c r="K2463" i="2"/>
  <c r="AV2460" i="2" l="1"/>
  <c r="BH2460" i="2" s="1"/>
  <c r="AB2461" i="2"/>
  <c r="BD2460" i="2"/>
  <c r="BB2460" i="2"/>
  <c r="AS2461" i="2"/>
  <c r="AR2461" i="2"/>
  <c r="BC2460" i="2"/>
  <c r="S2463" i="2"/>
  <c r="AA2463" i="2"/>
  <c r="AK2463" i="2" s="1"/>
  <c r="AZ2460" i="2"/>
  <c r="AT2461" i="2"/>
  <c r="AN2461" i="2"/>
  <c r="AQ2461" i="2"/>
  <c r="AM2462" i="2"/>
  <c r="AO2461" i="2"/>
  <c r="AP2461" i="2"/>
  <c r="BG2461" i="2"/>
  <c r="AX2460" i="2"/>
  <c r="AY2460" i="2"/>
  <c r="BA2460" i="2"/>
  <c r="L2463" i="2"/>
  <c r="N2463" i="2"/>
  <c r="P2463" i="2"/>
  <c r="Q2463" i="2"/>
  <c r="Y2463" i="2" s="1"/>
  <c r="AI2463" i="2" s="1"/>
  <c r="O2463" i="2"/>
  <c r="R2463" i="2"/>
  <c r="Z2463" i="2" s="1"/>
  <c r="AJ2463" i="2" s="1"/>
  <c r="M2463" i="2"/>
  <c r="W2462" i="2"/>
  <c r="AG2462" i="2" s="1"/>
  <c r="AH2462" i="2"/>
  <c r="T2462" i="2"/>
  <c r="K2464" i="2"/>
  <c r="BD2461" i="2" l="1"/>
  <c r="BB2461" i="2"/>
  <c r="BC2461" i="2"/>
  <c r="AB2462" i="2"/>
  <c r="AV2461" i="2"/>
  <c r="BH2461" i="2" s="1"/>
  <c r="AS2462" i="2"/>
  <c r="AR2462" i="2"/>
  <c r="S2464" i="2"/>
  <c r="AA2464" i="2"/>
  <c r="AK2464" i="2" s="1"/>
  <c r="AT2462" i="2"/>
  <c r="AN2462" i="2"/>
  <c r="AM2463" i="2"/>
  <c r="AQ2462" i="2"/>
  <c r="AO2462" i="2"/>
  <c r="AP2462" i="2"/>
  <c r="BG2462" i="2"/>
  <c r="BA2461" i="2"/>
  <c r="AZ2461" i="2"/>
  <c r="AX2461" i="2"/>
  <c r="AY2461" i="2"/>
  <c r="L2464" i="2"/>
  <c r="T2464" i="2" s="1"/>
  <c r="N2464" i="2"/>
  <c r="P2464" i="2"/>
  <c r="Q2464" i="2"/>
  <c r="Y2464" i="2" s="1"/>
  <c r="AI2464" i="2" s="1"/>
  <c r="R2464" i="2"/>
  <c r="Z2464" i="2" s="1"/>
  <c r="AJ2464" i="2" s="1"/>
  <c r="O2464" i="2"/>
  <c r="M2464" i="2"/>
  <c r="AD2462" i="2"/>
  <c r="V2463" i="2"/>
  <c r="AF2463" i="2" s="1"/>
  <c r="W2463" i="2"/>
  <c r="AG2463" i="2" s="1"/>
  <c r="X2463" i="2"/>
  <c r="AH2463" i="2" s="1"/>
  <c r="T2463" i="2"/>
  <c r="U2463" i="2"/>
  <c r="AE2463" i="2" s="1"/>
  <c r="K2465" i="2"/>
  <c r="BB2462" i="2" l="1"/>
  <c r="BD2462" i="2"/>
  <c r="AB2463" i="2"/>
  <c r="AV2462" i="2"/>
  <c r="BH2462" i="2" s="1"/>
  <c r="AR2463" i="2"/>
  <c r="AS2463" i="2"/>
  <c r="BC2462" i="2"/>
  <c r="S2465" i="2"/>
  <c r="AA2465" i="2"/>
  <c r="AK2465" i="2" s="1"/>
  <c r="AT2463" i="2"/>
  <c r="AN2463" i="2"/>
  <c r="AQ2463" i="2"/>
  <c r="AO2463" i="2"/>
  <c r="AP2463" i="2"/>
  <c r="AM2464" i="2"/>
  <c r="BG2463" i="2"/>
  <c r="AZ2462" i="2"/>
  <c r="AX2462" i="2"/>
  <c r="AY2462" i="2"/>
  <c r="BA2462" i="2"/>
  <c r="L2465" i="2"/>
  <c r="T2465" i="2" s="1"/>
  <c r="N2465" i="2"/>
  <c r="P2465" i="2"/>
  <c r="Q2465" i="2"/>
  <c r="Y2465" i="2" s="1"/>
  <c r="AI2465" i="2" s="1"/>
  <c r="O2465" i="2"/>
  <c r="R2465" i="2"/>
  <c r="Z2465" i="2" s="1"/>
  <c r="AJ2465" i="2" s="1"/>
  <c r="M2465" i="2"/>
  <c r="U2465" i="2" s="1"/>
  <c r="AE2465" i="2" s="1"/>
  <c r="AD2463" i="2"/>
  <c r="AD2464" i="2"/>
  <c r="V2464" i="2"/>
  <c r="AF2464" i="2" s="1"/>
  <c r="W2464" i="2"/>
  <c r="AG2464" i="2" s="1"/>
  <c r="X2464" i="2"/>
  <c r="AH2464" i="2" s="1"/>
  <c r="U2464" i="2"/>
  <c r="AE2464" i="2" s="1"/>
  <c r="K2466" i="2"/>
  <c r="AV2463" i="2" l="1"/>
  <c r="BH2463" i="2" s="1"/>
  <c r="AB2464" i="2"/>
  <c r="AS2464" i="2"/>
  <c r="AR2464" i="2"/>
  <c r="BC2463" i="2"/>
  <c r="BD2463" i="2"/>
  <c r="BB2463" i="2"/>
  <c r="S2466" i="2"/>
  <c r="AA2466" i="2"/>
  <c r="AK2466" i="2" s="1"/>
  <c r="AY2463" i="2"/>
  <c r="BA2463" i="2"/>
  <c r="AT2464" i="2"/>
  <c r="AO2464" i="2"/>
  <c r="AP2464" i="2"/>
  <c r="AM2465" i="2"/>
  <c r="AN2464" i="2"/>
  <c r="AQ2464" i="2"/>
  <c r="BG2464" i="2"/>
  <c r="AX2463" i="2"/>
  <c r="AZ2463" i="2"/>
  <c r="L2466" i="2"/>
  <c r="T2466" i="2" s="1"/>
  <c r="N2466" i="2"/>
  <c r="V2466" i="2" s="1"/>
  <c r="AF2466" i="2" s="1"/>
  <c r="P2466" i="2"/>
  <c r="Q2466" i="2"/>
  <c r="Y2466" i="2" s="1"/>
  <c r="AI2466" i="2" s="1"/>
  <c r="O2466" i="2"/>
  <c r="W2466" i="2" s="1"/>
  <c r="R2466" i="2"/>
  <c r="Z2466" i="2" s="1"/>
  <c r="AJ2466" i="2" s="1"/>
  <c r="M2466" i="2"/>
  <c r="U2466" i="2" s="1"/>
  <c r="AE2466" i="2" s="1"/>
  <c r="AD2465" i="2"/>
  <c r="V2465" i="2"/>
  <c r="AF2465" i="2" s="1"/>
  <c r="X2465" i="2"/>
  <c r="AH2465" i="2" s="1"/>
  <c r="W2465" i="2"/>
  <c r="AG2465" i="2" s="1"/>
  <c r="K2467" i="2"/>
  <c r="BD2464" i="2" l="1"/>
  <c r="AV2464" i="2"/>
  <c r="BH2464" i="2" s="1"/>
  <c r="AB2465" i="2"/>
  <c r="AS2465" i="2"/>
  <c r="AR2465" i="2"/>
  <c r="BB2464" i="2"/>
  <c r="BC2464" i="2"/>
  <c r="S2467" i="2"/>
  <c r="AA2467" i="2"/>
  <c r="AK2467" i="2" s="1"/>
  <c r="AT2465" i="2"/>
  <c r="AN2465" i="2"/>
  <c r="AQ2465" i="2"/>
  <c r="AO2465" i="2"/>
  <c r="AP2465" i="2"/>
  <c r="AM2466" i="2"/>
  <c r="BG2465" i="2"/>
  <c r="AZ2464" i="2"/>
  <c r="BA2464" i="2"/>
  <c r="AY2464" i="2"/>
  <c r="AX2464" i="2"/>
  <c r="L2467" i="2"/>
  <c r="T2467" i="2" s="1"/>
  <c r="N2467" i="2"/>
  <c r="P2467" i="2"/>
  <c r="X2467" i="2" s="1"/>
  <c r="Q2467" i="2"/>
  <c r="Y2467" i="2" s="1"/>
  <c r="AI2467" i="2" s="1"/>
  <c r="O2467" i="2"/>
  <c r="R2467" i="2"/>
  <c r="Z2467" i="2" s="1"/>
  <c r="AJ2467" i="2" s="1"/>
  <c r="M2467" i="2"/>
  <c r="AD2466" i="2"/>
  <c r="AG2466" i="2"/>
  <c r="X2466" i="2"/>
  <c r="AH2466" i="2" s="1"/>
  <c r="K2468" i="2"/>
  <c r="BD2465" i="2" l="1"/>
  <c r="AV2465" i="2"/>
  <c r="BH2465" i="2" s="1"/>
  <c r="AB2466" i="2"/>
  <c r="BB2465" i="2"/>
  <c r="AR2466" i="2"/>
  <c r="AS2466" i="2"/>
  <c r="BC2465" i="2"/>
  <c r="S2468" i="2"/>
  <c r="AA2468" i="2"/>
  <c r="AK2468" i="2" s="1"/>
  <c r="AY2465" i="2"/>
  <c r="BA2465" i="2"/>
  <c r="AT2466" i="2"/>
  <c r="AM2467" i="2"/>
  <c r="AN2466" i="2"/>
  <c r="AQ2466" i="2"/>
  <c r="AO2466" i="2"/>
  <c r="AP2466" i="2"/>
  <c r="BG2466" i="2"/>
  <c r="AX2465" i="2"/>
  <c r="AZ2465" i="2"/>
  <c r="L2468" i="2"/>
  <c r="T2468" i="2" s="1"/>
  <c r="N2468" i="2"/>
  <c r="P2468" i="2"/>
  <c r="Q2468" i="2"/>
  <c r="Y2468" i="2" s="1"/>
  <c r="AI2468" i="2" s="1"/>
  <c r="R2468" i="2"/>
  <c r="Z2468" i="2" s="1"/>
  <c r="AJ2468" i="2" s="1"/>
  <c r="O2468" i="2"/>
  <c r="M2468" i="2"/>
  <c r="AD2467" i="2"/>
  <c r="U2467" i="2"/>
  <c r="AE2467" i="2" s="1"/>
  <c r="AH2467" i="2"/>
  <c r="V2467" i="2"/>
  <c r="AF2467" i="2" s="1"/>
  <c r="W2467" i="2"/>
  <c r="AG2467" i="2" s="1"/>
  <c r="K2469" i="2"/>
  <c r="AV2466" i="2" l="1"/>
  <c r="BH2466" i="2" s="1"/>
  <c r="AB2467" i="2"/>
  <c r="AS2467" i="2"/>
  <c r="AR2467" i="2"/>
  <c r="BD2466" i="2"/>
  <c r="BC2466" i="2"/>
  <c r="BB2466" i="2"/>
  <c r="S2469" i="2"/>
  <c r="AA2469" i="2"/>
  <c r="AK2469" i="2" s="1"/>
  <c r="AZ2466" i="2"/>
  <c r="BA2466" i="2"/>
  <c r="AX2466" i="2"/>
  <c r="AT2467" i="2"/>
  <c r="AN2467" i="2"/>
  <c r="AM2468" i="2"/>
  <c r="AQ2467" i="2"/>
  <c r="AO2467" i="2"/>
  <c r="AP2467" i="2"/>
  <c r="BG2467" i="2"/>
  <c r="AY2466" i="2"/>
  <c r="L2469" i="2"/>
  <c r="T2469" i="2" s="1"/>
  <c r="N2469" i="2"/>
  <c r="P2469" i="2"/>
  <c r="X2469" i="2" s="1"/>
  <c r="Q2469" i="2"/>
  <c r="Y2469" i="2" s="1"/>
  <c r="AI2469" i="2" s="1"/>
  <c r="O2469" i="2"/>
  <c r="W2469" i="2" s="1"/>
  <c r="R2469" i="2"/>
  <c r="Z2469" i="2" s="1"/>
  <c r="AJ2469" i="2" s="1"/>
  <c r="M2469" i="2"/>
  <c r="U2469" i="2" s="1"/>
  <c r="AE2469" i="2" s="1"/>
  <c r="AD2468" i="2"/>
  <c r="V2468" i="2"/>
  <c r="AF2468" i="2" s="1"/>
  <c r="U2468" i="2"/>
  <c r="AE2468" i="2" s="1"/>
  <c r="X2468" i="2"/>
  <c r="AH2468" i="2" s="1"/>
  <c r="W2468" i="2"/>
  <c r="AG2468" i="2" s="1"/>
  <c r="K2470" i="2"/>
  <c r="AV2467" i="2" l="1"/>
  <c r="BH2467" i="2" s="1"/>
  <c r="AB2468" i="2"/>
  <c r="AS2468" i="2"/>
  <c r="AR2468" i="2"/>
  <c r="BB2467" i="2"/>
  <c r="BD2467" i="2"/>
  <c r="BC2467" i="2"/>
  <c r="S2470" i="2"/>
  <c r="AA2470" i="2"/>
  <c r="AK2470" i="2" s="1"/>
  <c r="AZ2467" i="2"/>
  <c r="BA2467" i="2"/>
  <c r="AT2468" i="2"/>
  <c r="AQ2468" i="2"/>
  <c r="AO2468" i="2"/>
  <c r="AP2468" i="2"/>
  <c r="AM2469" i="2"/>
  <c r="AN2468" i="2"/>
  <c r="BG2468" i="2"/>
  <c r="AX2467" i="2"/>
  <c r="AY2467" i="2"/>
  <c r="L2470" i="2"/>
  <c r="T2470" i="2" s="1"/>
  <c r="N2470" i="2"/>
  <c r="P2470" i="2"/>
  <c r="Q2470" i="2"/>
  <c r="Y2470" i="2" s="1"/>
  <c r="AI2470" i="2" s="1"/>
  <c r="O2470" i="2"/>
  <c r="W2470" i="2" s="1"/>
  <c r="R2470" i="2"/>
  <c r="Z2470" i="2" s="1"/>
  <c r="AJ2470" i="2" s="1"/>
  <c r="M2470" i="2"/>
  <c r="AH2469" i="2"/>
  <c r="AG2469" i="2"/>
  <c r="V2469" i="2"/>
  <c r="AF2469" i="2" s="1"/>
  <c r="AD2469" i="2"/>
  <c r="K2471" i="2"/>
  <c r="BD2468" i="2" l="1"/>
  <c r="AV2468" i="2"/>
  <c r="BH2468" i="2" s="1"/>
  <c r="AB2469" i="2"/>
  <c r="AS2469" i="2"/>
  <c r="AR2469" i="2"/>
  <c r="BB2468" i="2"/>
  <c r="BC2468" i="2"/>
  <c r="S2471" i="2"/>
  <c r="AA2471" i="2"/>
  <c r="AK2471" i="2" s="1"/>
  <c r="AY2468" i="2"/>
  <c r="AX2468" i="2"/>
  <c r="BA2468" i="2"/>
  <c r="AT2469" i="2"/>
  <c r="AM2470" i="2"/>
  <c r="AN2469" i="2"/>
  <c r="AQ2469" i="2"/>
  <c r="AO2469" i="2"/>
  <c r="AP2469" i="2"/>
  <c r="BG2469" i="2"/>
  <c r="AZ2468" i="2"/>
  <c r="L2471" i="2"/>
  <c r="T2471" i="2" s="1"/>
  <c r="N2471" i="2"/>
  <c r="P2471" i="2"/>
  <c r="Q2471" i="2"/>
  <c r="Y2471" i="2" s="1"/>
  <c r="AI2471" i="2" s="1"/>
  <c r="O2471" i="2"/>
  <c r="R2471" i="2"/>
  <c r="Z2471" i="2" s="1"/>
  <c r="AJ2471" i="2" s="1"/>
  <c r="M2471" i="2"/>
  <c r="U2471" i="2" s="1"/>
  <c r="AE2471" i="2" s="1"/>
  <c r="X2470" i="2"/>
  <c r="AH2470" i="2" s="1"/>
  <c r="AG2470" i="2"/>
  <c r="V2470" i="2"/>
  <c r="AF2470" i="2" s="1"/>
  <c r="U2470" i="2"/>
  <c r="AE2470" i="2" s="1"/>
  <c r="AD2470" i="2"/>
  <c r="K2472" i="2"/>
  <c r="BD2469" i="2" l="1"/>
  <c r="AV2469" i="2"/>
  <c r="BH2469" i="2" s="1"/>
  <c r="AB2470" i="2"/>
  <c r="BB2469" i="2"/>
  <c r="AS2470" i="2"/>
  <c r="AR2470" i="2"/>
  <c r="BC2469" i="2"/>
  <c r="AZ2469" i="2"/>
  <c r="S2472" i="2"/>
  <c r="AA2472" i="2"/>
  <c r="AK2472" i="2" s="1"/>
  <c r="AX2469" i="2"/>
  <c r="AT2470" i="2"/>
  <c r="AQ2470" i="2"/>
  <c r="AM2471" i="2"/>
  <c r="AO2470" i="2"/>
  <c r="AP2470" i="2"/>
  <c r="AN2470" i="2"/>
  <c r="BG2470" i="2"/>
  <c r="AY2469" i="2"/>
  <c r="BA2469" i="2"/>
  <c r="L2472" i="2"/>
  <c r="T2472" i="2" s="1"/>
  <c r="N2472" i="2"/>
  <c r="V2472" i="2" s="1"/>
  <c r="P2472" i="2"/>
  <c r="Q2472" i="2"/>
  <c r="Y2472" i="2" s="1"/>
  <c r="AI2472" i="2" s="1"/>
  <c r="R2472" i="2"/>
  <c r="Z2472" i="2" s="1"/>
  <c r="AJ2472" i="2" s="1"/>
  <c r="O2472" i="2"/>
  <c r="M2472" i="2"/>
  <c r="U2472" i="2" s="1"/>
  <c r="AE2472" i="2" s="1"/>
  <c r="AD2471" i="2"/>
  <c r="V2471" i="2"/>
  <c r="X2471" i="2"/>
  <c r="AH2471" i="2" s="1"/>
  <c r="W2471" i="2"/>
  <c r="AG2471" i="2" s="1"/>
  <c r="K2473" i="2"/>
  <c r="BC2470" i="2" l="1"/>
  <c r="BD2470" i="2"/>
  <c r="BB2470" i="2"/>
  <c r="AV2470" i="2"/>
  <c r="BH2470" i="2" s="1"/>
  <c r="AB2471" i="2"/>
  <c r="AS2471" i="2"/>
  <c r="AR2471" i="2"/>
  <c r="S2473" i="2"/>
  <c r="AA2473" i="2"/>
  <c r="AK2473" i="2" s="1"/>
  <c r="AZ2470" i="2"/>
  <c r="AY2470" i="2"/>
  <c r="AT2471" i="2"/>
  <c r="AQ2471" i="2"/>
  <c r="AO2471" i="2"/>
  <c r="AP2471" i="2"/>
  <c r="AM2472" i="2"/>
  <c r="AN2471" i="2"/>
  <c r="BG2471" i="2"/>
  <c r="AX2470" i="2"/>
  <c r="BA2470" i="2"/>
  <c r="L2473" i="2"/>
  <c r="T2473" i="2" s="1"/>
  <c r="N2473" i="2"/>
  <c r="P2473" i="2"/>
  <c r="Q2473" i="2"/>
  <c r="Y2473" i="2" s="1"/>
  <c r="AI2473" i="2" s="1"/>
  <c r="O2473" i="2"/>
  <c r="W2473" i="2" s="1"/>
  <c r="R2473" i="2"/>
  <c r="Z2473" i="2" s="1"/>
  <c r="AJ2473" i="2" s="1"/>
  <c r="M2473" i="2"/>
  <c r="AD2472" i="2"/>
  <c r="W2472" i="2"/>
  <c r="AG2472" i="2" s="1"/>
  <c r="AF2471" i="2"/>
  <c r="AF2472" i="2"/>
  <c r="X2472" i="2"/>
  <c r="AH2472" i="2" s="1"/>
  <c r="K2474" i="2"/>
  <c r="AV2471" i="2" l="1"/>
  <c r="BH2471" i="2" s="1"/>
  <c r="AB2472" i="2"/>
  <c r="AS2472" i="2"/>
  <c r="AR2472" i="2"/>
  <c r="BD2471" i="2"/>
  <c r="BB2471" i="2"/>
  <c r="BC2471" i="2"/>
  <c r="S2474" i="2"/>
  <c r="AA2474" i="2"/>
  <c r="AK2474" i="2" s="1"/>
  <c r="AY2471" i="2"/>
  <c r="BA2471" i="2"/>
  <c r="AX2471" i="2"/>
  <c r="AT2472" i="2"/>
  <c r="AQ2472" i="2"/>
  <c r="AO2472" i="2"/>
  <c r="AP2472" i="2"/>
  <c r="AM2473" i="2"/>
  <c r="AN2472" i="2"/>
  <c r="BG2472" i="2"/>
  <c r="AZ2471" i="2"/>
  <c r="L2474" i="2"/>
  <c r="T2474" i="2" s="1"/>
  <c r="N2474" i="2"/>
  <c r="P2474" i="2"/>
  <c r="X2474" i="2" s="1"/>
  <c r="AH2474" i="2" s="1"/>
  <c r="Q2474" i="2"/>
  <c r="Y2474" i="2" s="1"/>
  <c r="AI2474" i="2" s="1"/>
  <c r="O2474" i="2"/>
  <c r="R2474" i="2"/>
  <c r="Z2474" i="2" s="1"/>
  <c r="AJ2474" i="2" s="1"/>
  <c r="M2474" i="2"/>
  <c r="U2474" i="2" s="1"/>
  <c r="AE2474" i="2" s="1"/>
  <c r="AD2473" i="2"/>
  <c r="V2473" i="2"/>
  <c r="AF2473" i="2" s="1"/>
  <c r="AG2473" i="2"/>
  <c r="X2473" i="2"/>
  <c r="AH2473" i="2" s="1"/>
  <c r="U2473" i="2"/>
  <c r="AE2473" i="2" s="1"/>
  <c r="K2475" i="2"/>
  <c r="AV2472" i="2" l="1"/>
  <c r="BH2472" i="2" s="1"/>
  <c r="AB2473" i="2"/>
  <c r="AS2473" i="2"/>
  <c r="AR2473" i="2"/>
  <c r="BB2472" i="2"/>
  <c r="BD2472" i="2"/>
  <c r="BC2472" i="2"/>
  <c r="S2475" i="2"/>
  <c r="AA2475" i="2"/>
  <c r="AK2475" i="2" s="1"/>
  <c r="AT2473" i="2"/>
  <c r="AN2473" i="2"/>
  <c r="AP2473" i="2"/>
  <c r="AQ2473" i="2"/>
  <c r="AM2474" i="2"/>
  <c r="AO2473" i="2"/>
  <c r="BG2473" i="2"/>
  <c r="AZ2472" i="2"/>
  <c r="AY2472" i="2"/>
  <c r="AX2472" i="2"/>
  <c r="BA2472" i="2"/>
  <c r="L2475" i="2"/>
  <c r="T2475" i="2" s="1"/>
  <c r="N2475" i="2"/>
  <c r="V2475" i="2" s="1"/>
  <c r="P2475" i="2"/>
  <c r="X2475" i="2" s="1"/>
  <c r="Q2475" i="2"/>
  <c r="Y2475" i="2" s="1"/>
  <c r="AI2475" i="2" s="1"/>
  <c r="O2475" i="2"/>
  <c r="R2475" i="2"/>
  <c r="Z2475" i="2" s="1"/>
  <c r="AJ2475" i="2" s="1"/>
  <c r="M2475" i="2"/>
  <c r="V2474" i="2"/>
  <c r="AF2474" i="2" s="1"/>
  <c r="W2474" i="2"/>
  <c r="AG2474" i="2" s="1"/>
  <c r="AD2474" i="2"/>
  <c r="K2476" i="2"/>
  <c r="BD2473" i="2" l="1"/>
  <c r="AV2473" i="2"/>
  <c r="BH2473" i="2" s="1"/>
  <c r="AB2474" i="2"/>
  <c r="BB2473" i="2"/>
  <c r="AS2474" i="2"/>
  <c r="AR2474" i="2"/>
  <c r="BC2473" i="2"/>
  <c r="S2476" i="2"/>
  <c r="AA2476" i="2"/>
  <c r="AK2476" i="2" s="1"/>
  <c r="BA2473" i="2"/>
  <c r="AZ2473" i="2"/>
  <c r="AY2473" i="2"/>
  <c r="AX2473" i="2"/>
  <c r="AT2474" i="2"/>
  <c r="AN2474" i="2"/>
  <c r="AQ2474" i="2"/>
  <c r="AM2475" i="2"/>
  <c r="AO2474" i="2"/>
  <c r="AP2474" i="2"/>
  <c r="BG2474" i="2"/>
  <c r="L2476" i="2"/>
  <c r="T2476" i="2" s="1"/>
  <c r="N2476" i="2"/>
  <c r="P2476" i="2"/>
  <c r="Q2476" i="2"/>
  <c r="Y2476" i="2" s="1"/>
  <c r="AI2476" i="2" s="1"/>
  <c r="R2476" i="2"/>
  <c r="Z2476" i="2" s="1"/>
  <c r="AJ2476" i="2" s="1"/>
  <c r="O2476" i="2"/>
  <c r="W2476" i="2" s="1"/>
  <c r="M2476" i="2"/>
  <c r="AD2475" i="2"/>
  <c r="U2475" i="2"/>
  <c r="AE2475" i="2" s="1"/>
  <c r="AH2475" i="2"/>
  <c r="AF2475" i="2"/>
  <c r="W2475" i="2"/>
  <c r="K2477" i="2"/>
  <c r="BD2474" i="2" l="1"/>
  <c r="AV2474" i="2"/>
  <c r="BH2474" i="2" s="1"/>
  <c r="AB2475" i="2"/>
  <c r="AR2475" i="2"/>
  <c r="AS2475" i="2"/>
  <c r="BB2474" i="2"/>
  <c r="BC2474" i="2"/>
  <c r="S2477" i="2"/>
  <c r="AA2477" i="2"/>
  <c r="AK2477" i="2" s="1"/>
  <c r="BA2474" i="2"/>
  <c r="AT2475" i="2"/>
  <c r="AQ2475" i="2"/>
  <c r="AM2476" i="2"/>
  <c r="AO2475" i="2"/>
  <c r="AP2475" i="2"/>
  <c r="AN2475" i="2"/>
  <c r="BG2475" i="2"/>
  <c r="AZ2474" i="2"/>
  <c r="AX2474" i="2"/>
  <c r="AY2474" i="2"/>
  <c r="L2477" i="2"/>
  <c r="T2477" i="2" s="1"/>
  <c r="N2477" i="2"/>
  <c r="P2477" i="2"/>
  <c r="X2477" i="2" s="1"/>
  <c r="Q2477" i="2"/>
  <c r="Y2477" i="2" s="1"/>
  <c r="AI2477" i="2" s="1"/>
  <c r="O2477" i="2"/>
  <c r="R2477" i="2"/>
  <c r="Z2477" i="2" s="1"/>
  <c r="AJ2477" i="2" s="1"/>
  <c r="M2477" i="2"/>
  <c r="AG2475" i="2"/>
  <c r="AG2476" i="2"/>
  <c r="X2476" i="2"/>
  <c r="AH2476" i="2" s="1"/>
  <c r="V2476" i="2"/>
  <c r="AF2476" i="2" s="1"/>
  <c r="U2476" i="2"/>
  <c r="AE2476" i="2" s="1"/>
  <c r="AD2476" i="2"/>
  <c r="K2478" i="2"/>
  <c r="AV2475" i="2" l="1"/>
  <c r="BH2475" i="2" s="1"/>
  <c r="AB2476" i="2"/>
  <c r="AS2476" i="2"/>
  <c r="AR2476" i="2"/>
  <c r="BD2475" i="2"/>
  <c r="BC2475" i="2"/>
  <c r="BB2475" i="2"/>
  <c r="S2478" i="2"/>
  <c r="AA2478" i="2"/>
  <c r="AK2478" i="2" s="1"/>
  <c r="AY2475" i="2"/>
  <c r="AT2476" i="2"/>
  <c r="AQ2476" i="2"/>
  <c r="AM2477" i="2"/>
  <c r="AO2476" i="2"/>
  <c r="AP2476" i="2"/>
  <c r="AN2476" i="2"/>
  <c r="BG2476" i="2"/>
  <c r="AX2475" i="2"/>
  <c r="BA2475" i="2"/>
  <c r="AZ2475" i="2"/>
  <c r="L2478" i="2"/>
  <c r="T2478" i="2" s="1"/>
  <c r="N2478" i="2"/>
  <c r="P2478" i="2"/>
  <c r="X2478" i="2" s="1"/>
  <c r="AH2478" i="2" s="1"/>
  <c r="Q2478" i="2"/>
  <c r="Y2478" i="2" s="1"/>
  <c r="AI2478" i="2" s="1"/>
  <c r="O2478" i="2"/>
  <c r="W2478" i="2" s="1"/>
  <c r="R2478" i="2"/>
  <c r="Z2478" i="2" s="1"/>
  <c r="AJ2478" i="2" s="1"/>
  <c r="M2478" i="2"/>
  <c r="AD2477" i="2"/>
  <c r="V2477" i="2"/>
  <c r="AF2477" i="2" s="1"/>
  <c r="U2477" i="2"/>
  <c r="AH2477" i="2"/>
  <c r="W2477" i="2"/>
  <c r="AG2477" i="2" s="1"/>
  <c r="K2479" i="2"/>
  <c r="AB2477" i="2" l="1"/>
  <c r="AV2476" i="2"/>
  <c r="AS2477" i="2"/>
  <c r="AR2477" i="2"/>
  <c r="BD2476" i="2"/>
  <c r="BB2476" i="2"/>
  <c r="BC2476" i="2"/>
  <c r="S2479" i="2"/>
  <c r="AA2479" i="2"/>
  <c r="AK2479" i="2" s="1"/>
  <c r="AT2477" i="2"/>
  <c r="AN2477" i="2"/>
  <c r="AM2478" i="2"/>
  <c r="AQ2477" i="2"/>
  <c r="AO2477" i="2"/>
  <c r="AP2477" i="2"/>
  <c r="BG2477" i="2"/>
  <c r="AX2476" i="2"/>
  <c r="BH2476" i="2"/>
  <c r="BA2476" i="2"/>
  <c r="AZ2476" i="2"/>
  <c r="AY2476" i="2"/>
  <c r="L2479" i="2"/>
  <c r="T2479" i="2" s="1"/>
  <c r="N2479" i="2"/>
  <c r="V2479" i="2" s="1"/>
  <c r="P2479" i="2"/>
  <c r="Q2479" i="2"/>
  <c r="Y2479" i="2" s="1"/>
  <c r="AI2479" i="2" s="1"/>
  <c r="O2479" i="2"/>
  <c r="R2479" i="2"/>
  <c r="Z2479" i="2" s="1"/>
  <c r="AJ2479" i="2" s="1"/>
  <c r="M2479" i="2"/>
  <c r="U2479" i="2" s="1"/>
  <c r="AE2479" i="2" s="1"/>
  <c r="AE2477" i="2"/>
  <c r="AG2478" i="2"/>
  <c r="V2478" i="2"/>
  <c r="U2478" i="2"/>
  <c r="AE2478" i="2" s="1"/>
  <c r="AD2478" i="2"/>
  <c r="K2480" i="2"/>
  <c r="AV2477" i="2" l="1"/>
  <c r="BH2477" i="2" s="1"/>
  <c r="AB2478" i="2"/>
  <c r="AS2478" i="2"/>
  <c r="AR2478" i="2"/>
  <c r="BD2477" i="2"/>
  <c r="BB2477" i="2"/>
  <c r="BC2477" i="2"/>
  <c r="S2480" i="2"/>
  <c r="AA2480" i="2"/>
  <c r="AK2480" i="2" s="1"/>
  <c r="AZ2477" i="2"/>
  <c r="AT2478" i="2"/>
  <c r="BD2478" i="2" s="1"/>
  <c r="AO2478" i="2"/>
  <c r="AP2478" i="2"/>
  <c r="AM2479" i="2"/>
  <c r="AN2478" i="2"/>
  <c r="AQ2478" i="2"/>
  <c r="BG2478" i="2"/>
  <c r="AX2477" i="2"/>
  <c r="AY2477" i="2"/>
  <c r="BA2477" i="2"/>
  <c r="L2480" i="2"/>
  <c r="T2480" i="2" s="1"/>
  <c r="N2480" i="2"/>
  <c r="V2480" i="2" s="1"/>
  <c r="AF2480" i="2" s="1"/>
  <c r="P2480" i="2"/>
  <c r="Q2480" i="2"/>
  <c r="Y2480" i="2" s="1"/>
  <c r="AI2480" i="2" s="1"/>
  <c r="R2480" i="2"/>
  <c r="Z2480" i="2" s="1"/>
  <c r="AJ2480" i="2" s="1"/>
  <c r="O2480" i="2"/>
  <c r="M2480" i="2"/>
  <c r="AD2479" i="2"/>
  <c r="AF2478" i="2"/>
  <c r="X2479" i="2"/>
  <c r="AH2479" i="2" s="1"/>
  <c r="AF2479" i="2"/>
  <c r="W2479" i="2"/>
  <c r="AG2479" i="2" s="1"/>
  <c r="K2481" i="2"/>
  <c r="AV2478" i="2" l="1"/>
  <c r="BH2478" i="2" s="1"/>
  <c r="AB2479" i="2"/>
  <c r="BB2478" i="2"/>
  <c r="AS2479" i="2"/>
  <c r="AR2479" i="2"/>
  <c r="BC2478" i="2"/>
  <c r="S2481" i="2"/>
  <c r="AA2481" i="2"/>
  <c r="AK2481" i="2" s="1"/>
  <c r="AT2479" i="2"/>
  <c r="AN2479" i="2"/>
  <c r="AQ2479" i="2"/>
  <c r="AP2479" i="2"/>
  <c r="AM2480" i="2"/>
  <c r="AO2479" i="2"/>
  <c r="BG2479" i="2"/>
  <c r="AZ2478" i="2"/>
  <c r="BA2478" i="2"/>
  <c r="AY2478" i="2"/>
  <c r="AX2478" i="2"/>
  <c r="L2481" i="2"/>
  <c r="T2481" i="2" s="1"/>
  <c r="N2481" i="2"/>
  <c r="V2481" i="2" s="1"/>
  <c r="P2481" i="2"/>
  <c r="X2481" i="2" s="1"/>
  <c r="AH2481" i="2" s="1"/>
  <c r="Q2481" i="2"/>
  <c r="Y2481" i="2" s="1"/>
  <c r="AI2481" i="2" s="1"/>
  <c r="O2481" i="2"/>
  <c r="R2481" i="2"/>
  <c r="Z2481" i="2" s="1"/>
  <c r="AJ2481" i="2" s="1"/>
  <c r="M2481" i="2"/>
  <c r="U2481" i="2" s="1"/>
  <c r="AD2480" i="2"/>
  <c r="W2480" i="2"/>
  <c r="AG2480" i="2" s="1"/>
  <c r="X2480" i="2"/>
  <c r="AH2480" i="2" s="1"/>
  <c r="U2480" i="2"/>
  <c r="AE2480" i="2" s="1"/>
  <c r="K2482" i="2"/>
  <c r="AB2480" i="2" l="1"/>
  <c r="AV2479" i="2"/>
  <c r="BH2479" i="2" s="1"/>
  <c r="AR2480" i="2"/>
  <c r="AS2480" i="2"/>
  <c r="BB2479" i="2"/>
  <c r="BD2479" i="2"/>
  <c r="BC2479" i="2"/>
  <c r="S2482" i="2"/>
  <c r="AA2482" i="2"/>
  <c r="AK2482" i="2" s="1"/>
  <c r="BA2479" i="2"/>
  <c r="AY2479" i="2"/>
  <c r="AX2479" i="2"/>
  <c r="AT2480" i="2"/>
  <c r="AN2480" i="2"/>
  <c r="AQ2480" i="2"/>
  <c r="AM2481" i="2"/>
  <c r="AO2480" i="2"/>
  <c r="AP2480" i="2"/>
  <c r="BG2480" i="2"/>
  <c r="AZ2479" i="2"/>
  <c r="L2482" i="2"/>
  <c r="T2482" i="2" s="1"/>
  <c r="N2482" i="2"/>
  <c r="P2482" i="2"/>
  <c r="X2482" i="2" s="1"/>
  <c r="AH2482" i="2" s="1"/>
  <c r="Q2482" i="2"/>
  <c r="Y2482" i="2" s="1"/>
  <c r="AI2482" i="2" s="1"/>
  <c r="O2482" i="2"/>
  <c r="R2482" i="2"/>
  <c r="Z2482" i="2" s="1"/>
  <c r="AJ2482" i="2" s="1"/>
  <c r="M2482" i="2"/>
  <c r="U2482" i="2" s="1"/>
  <c r="AE2482" i="2" s="1"/>
  <c r="AE2481" i="2"/>
  <c r="AF2481" i="2"/>
  <c r="AD2481" i="2"/>
  <c r="W2481" i="2"/>
  <c r="AG2481" i="2" s="1"/>
  <c r="K2483" i="2"/>
  <c r="AV2480" i="2" l="1"/>
  <c r="BH2480" i="2" s="1"/>
  <c r="AB2481" i="2"/>
  <c r="AS2481" i="2"/>
  <c r="AR2481" i="2"/>
  <c r="BC2480" i="2"/>
  <c r="BD2480" i="2"/>
  <c r="BB2480" i="2"/>
  <c r="S2483" i="2"/>
  <c r="AA2483" i="2"/>
  <c r="AK2483" i="2" s="1"/>
  <c r="AZ2480" i="2"/>
  <c r="AY2480" i="2"/>
  <c r="AX2480" i="2"/>
  <c r="AT2481" i="2"/>
  <c r="AM2482" i="2"/>
  <c r="AN2481" i="2"/>
  <c r="AQ2481" i="2"/>
  <c r="AO2481" i="2"/>
  <c r="AP2481" i="2"/>
  <c r="BG2481" i="2"/>
  <c r="BA2480" i="2"/>
  <c r="L2483" i="2"/>
  <c r="T2483" i="2" s="1"/>
  <c r="N2483" i="2"/>
  <c r="P2483" i="2"/>
  <c r="Q2483" i="2"/>
  <c r="Y2483" i="2" s="1"/>
  <c r="AI2483" i="2" s="1"/>
  <c r="O2483" i="2"/>
  <c r="R2483" i="2"/>
  <c r="Z2483" i="2" s="1"/>
  <c r="AJ2483" i="2" s="1"/>
  <c r="M2483" i="2"/>
  <c r="V2482" i="2"/>
  <c r="AF2482" i="2" s="1"/>
  <c r="W2482" i="2"/>
  <c r="AG2482" i="2" s="1"/>
  <c r="AD2482" i="2"/>
  <c r="K2484" i="2"/>
  <c r="AV2481" i="2" l="1"/>
  <c r="BH2481" i="2" s="1"/>
  <c r="AB2482" i="2"/>
  <c r="AR2482" i="2"/>
  <c r="AS2482" i="2"/>
  <c r="BB2481" i="2"/>
  <c r="BD2481" i="2"/>
  <c r="BC2481" i="2"/>
  <c r="AZ2481" i="2"/>
  <c r="S2484" i="2"/>
  <c r="AA2484" i="2"/>
  <c r="AK2484" i="2" s="1"/>
  <c r="BA2481" i="2"/>
  <c r="AY2481" i="2"/>
  <c r="AX2481" i="2"/>
  <c r="AT2482" i="2"/>
  <c r="AN2482" i="2"/>
  <c r="AQ2482" i="2"/>
  <c r="AO2482" i="2"/>
  <c r="AP2482" i="2"/>
  <c r="AM2483" i="2"/>
  <c r="BG2482" i="2"/>
  <c r="L2484" i="2"/>
  <c r="T2484" i="2" s="1"/>
  <c r="N2484" i="2"/>
  <c r="V2484" i="2" s="1"/>
  <c r="P2484" i="2"/>
  <c r="Q2484" i="2"/>
  <c r="Y2484" i="2" s="1"/>
  <c r="AI2484" i="2" s="1"/>
  <c r="R2484" i="2"/>
  <c r="Z2484" i="2" s="1"/>
  <c r="AJ2484" i="2" s="1"/>
  <c r="O2484" i="2"/>
  <c r="M2484" i="2"/>
  <c r="U2484" i="2" s="1"/>
  <c r="AE2484" i="2" s="1"/>
  <c r="AD2483" i="2"/>
  <c r="V2483" i="2"/>
  <c r="AF2483" i="2" s="1"/>
  <c r="W2483" i="2"/>
  <c r="AG2483" i="2" s="1"/>
  <c r="X2483" i="2"/>
  <c r="AH2483" i="2" s="1"/>
  <c r="U2483" i="2"/>
  <c r="AE2483" i="2" s="1"/>
  <c r="K2485" i="2"/>
  <c r="BD2482" i="2" l="1"/>
  <c r="AB2483" i="2"/>
  <c r="AV2482" i="2"/>
  <c r="BH2482" i="2" s="1"/>
  <c r="BC2482" i="2"/>
  <c r="AS2483" i="2"/>
  <c r="AR2483" i="2"/>
  <c r="BB2482" i="2"/>
  <c r="S2485" i="2"/>
  <c r="AA2485" i="2"/>
  <c r="AK2485" i="2" s="1"/>
  <c r="AZ2482" i="2"/>
  <c r="AY2482" i="2"/>
  <c r="BA2482" i="2"/>
  <c r="AT2483" i="2"/>
  <c r="AM2484" i="2"/>
  <c r="AN2483" i="2"/>
  <c r="AQ2483" i="2"/>
  <c r="AO2483" i="2"/>
  <c r="AP2483" i="2"/>
  <c r="BG2483" i="2"/>
  <c r="AX2482" i="2"/>
  <c r="L2485" i="2"/>
  <c r="T2485" i="2" s="1"/>
  <c r="N2485" i="2"/>
  <c r="V2485" i="2" s="1"/>
  <c r="P2485" i="2"/>
  <c r="Q2485" i="2"/>
  <c r="Y2485" i="2" s="1"/>
  <c r="AI2485" i="2" s="1"/>
  <c r="O2485" i="2"/>
  <c r="W2485" i="2" s="1"/>
  <c r="R2485" i="2"/>
  <c r="Z2485" i="2" s="1"/>
  <c r="AJ2485" i="2" s="1"/>
  <c r="M2485" i="2"/>
  <c r="AF2484" i="2"/>
  <c r="X2484" i="2"/>
  <c r="AH2484" i="2" s="1"/>
  <c r="W2484" i="2"/>
  <c r="AG2484" i="2" s="1"/>
  <c r="K2486" i="2"/>
  <c r="AD2484" i="2"/>
  <c r="AV2483" i="2" l="1"/>
  <c r="BH2483" i="2" s="1"/>
  <c r="AB2484" i="2"/>
  <c r="BD2483" i="2"/>
  <c r="BB2483" i="2"/>
  <c r="AS2484" i="2"/>
  <c r="AR2484" i="2"/>
  <c r="BC2483" i="2"/>
  <c r="S2486" i="2"/>
  <c r="AA2486" i="2"/>
  <c r="AK2486" i="2" s="1"/>
  <c r="AZ2483" i="2"/>
  <c r="AY2483" i="2"/>
  <c r="AX2483" i="2"/>
  <c r="AT2484" i="2"/>
  <c r="AQ2484" i="2"/>
  <c r="AM2485" i="2"/>
  <c r="AO2484" i="2"/>
  <c r="AP2484" i="2"/>
  <c r="AN2484" i="2"/>
  <c r="BG2484" i="2"/>
  <c r="BA2483" i="2"/>
  <c r="L2486" i="2"/>
  <c r="N2486" i="2"/>
  <c r="V2486" i="2" s="1"/>
  <c r="P2486" i="2"/>
  <c r="Q2486" i="2"/>
  <c r="Y2486" i="2" s="1"/>
  <c r="AI2486" i="2" s="1"/>
  <c r="O2486" i="2"/>
  <c r="R2486" i="2"/>
  <c r="Z2486" i="2" s="1"/>
  <c r="AJ2486" i="2" s="1"/>
  <c r="M2486" i="2"/>
  <c r="AD2485" i="2"/>
  <c r="AF2485" i="2"/>
  <c r="AG2485" i="2"/>
  <c r="X2485" i="2"/>
  <c r="AH2485" i="2" s="1"/>
  <c r="U2485" i="2"/>
  <c r="K2487" i="2"/>
  <c r="BB2484" i="2" l="1"/>
  <c r="AB2485" i="2"/>
  <c r="AV2484" i="2"/>
  <c r="BH2484" i="2" s="1"/>
  <c r="BC2484" i="2"/>
  <c r="AS2485" i="2"/>
  <c r="AR2485" i="2"/>
  <c r="BD2484" i="2"/>
  <c r="S2487" i="2"/>
  <c r="AA2487" i="2"/>
  <c r="AK2487" i="2" s="1"/>
  <c r="AY2484" i="2"/>
  <c r="AZ2484" i="2"/>
  <c r="BA2484" i="2"/>
  <c r="AX2484" i="2"/>
  <c r="AT2485" i="2"/>
  <c r="AQ2485" i="2"/>
  <c r="AM2486" i="2"/>
  <c r="AO2485" i="2"/>
  <c r="AP2485" i="2"/>
  <c r="AN2485" i="2"/>
  <c r="BG2485" i="2"/>
  <c r="L2487" i="2"/>
  <c r="T2487" i="2" s="1"/>
  <c r="N2487" i="2"/>
  <c r="P2487" i="2"/>
  <c r="X2487" i="2" s="1"/>
  <c r="Q2487" i="2"/>
  <c r="Y2487" i="2" s="1"/>
  <c r="AI2487" i="2" s="1"/>
  <c r="O2487" i="2"/>
  <c r="R2487" i="2"/>
  <c r="Z2487" i="2" s="1"/>
  <c r="AJ2487" i="2" s="1"/>
  <c r="M2487" i="2"/>
  <c r="U2487" i="2" s="1"/>
  <c r="AE2485" i="2"/>
  <c r="W2486" i="2"/>
  <c r="AG2486" i="2" s="1"/>
  <c r="AF2486" i="2"/>
  <c r="T2486" i="2"/>
  <c r="X2486" i="2"/>
  <c r="AH2486" i="2" s="1"/>
  <c r="U2486" i="2"/>
  <c r="AE2486" i="2" s="1"/>
  <c r="K2488" i="2"/>
  <c r="AV2485" i="2" l="1"/>
  <c r="BH2485" i="2" s="1"/>
  <c r="AB2486" i="2"/>
  <c r="AS2486" i="2"/>
  <c r="AR2486" i="2"/>
  <c r="BB2485" i="2"/>
  <c r="BC2485" i="2"/>
  <c r="BD2485" i="2"/>
  <c r="S2488" i="2"/>
  <c r="AA2488" i="2"/>
  <c r="AK2488" i="2" s="1"/>
  <c r="AY2485" i="2"/>
  <c r="AT2486" i="2"/>
  <c r="AO2486" i="2"/>
  <c r="AP2486" i="2"/>
  <c r="AM2487" i="2"/>
  <c r="AN2486" i="2"/>
  <c r="AQ2486" i="2"/>
  <c r="BG2486" i="2"/>
  <c r="AX2485" i="2"/>
  <c r="BA2485" i="2"/>
  <c r="AZ2485" i="2"/>
  <c r="L2488" i="2"/>
  <c r="T2488" i="2" s="1"/>
  <c r="N2488" i="2"/>
  <c r="V2488" i="2" s="1"/>
  <c r="AF2488" i="2" s="1"/>
  <c r="P2488" i="2"/>
  <c r="Q2488" i="2"/>
  <c r="Y2488" i="2" s="1"/>
  <c r="AI2488" i="2" s="1"/>
  <c r="R2488" i="2"/>
  <c r="Z2488" i="2" s="1"/>
  <c r="AJ2488" i="2" s="1"/>
  <c r="O2488" i="2"/>
  <c r="M2488" i="2"/>
  <c r="AD2487" i="2"/>
  <c r="AD2486" i="2"/>
  <c r="AH2487" i="2"/>
  <c r="AE2487" i="2"/>
  <c r="V2487" i="2"/>
  <c r="AF2487" i="2" s="1"/>
  <c r="W2487" i="2"/>
  <c r="AG2487" i="2" s="1"/>
  <c r="K2489" i="2"/>
  <c r="BD2486" i="2" l="1"/>
  <c r="AV2486" i="2"/>
  <c r="BH2486" i="2" s="1"/>
  <c r="AB2487" i="2"/>
  <c r="BB2486" i="2"/>
  <c r="AS2487" i="2"/>
  <c r="AR2487" i="2"/>
  <c r="BC2486" i="2"/>
  <c r="S2489" i="2"/>
  <c r="AA2489" i="2"/>
  <c r="AK2489" i="2" s="1"/>
  <c r="AZ2486" i="2"/>
  <c r="BA2486" i="2"/>
  <c r="AY2486" i="2"/>
  <c r="AX2486" i="2"/>
  <c r="AT2487" i="2"/>
  <c r="AO2487" i="2"/>
  <c r="AP2487" i="2"/>
  <c r="AM2488" i="2"/>
  <c r="AN2487" i="2"/>
  <c r="AQ2487" i="2"/>
  <c r="BG2487" i="2"/>
  <c r="L2489" i="2"/>
  <c r="T2489" i="2" s="1"/>
  <c r="N2489" i="2"/>
  <c r="V2489" i="2" s="1"/>
  <c r="AF2489" i="2" s="1"/>
  <c r="P2489" i="2"/>
  <c r="X2489" i="2" s="1"/>
  <c r="AH2489" i="2" s="1"/>
  <c r="Q2489" i="2"/>
  <c r="Y2489" i="2" s="1"/>
  <c r="AI2489" i="2" s="1"/>
  <c r="O2489" i="2"/>
  <c r="W2489" i="2" s="1"/>
  <c r="R2489" i="2"/>
  <c r="Z2489" i="2" s="1"/>
  <c r="AJ2489" i="2" s="1"/>
  <c r="M2489" i="2"/>
  <c r="U2489" i="2" s="1"/>
  <c r="AE2489" i="2" s="1"/>
  <c r="W2488" i="2"/>
  <c r="AG2488" i="2" s="1"/>
  <c r="X2488" i="2"/>
  <c r="AH2488" i="2" s="1"/>
  <c r="U2488" i="2"/>
  <c r="AE2488" i="2" s="1"/>
  <c r="K2490" i="2"/>
  <c r="AD2488" i="2"/>
  <c r="BD2487" i="2" l="1"/>
  <c r="AB2489" i="2"/>
  <c r="AB2488" i="2"/>
  <c r="AV2487" i="2"/>
  <c r="BH2487" i="2" s="1"/>
  <c r="AR2488" i="2"/>
  <c r="AS2488" i="2"/>
  <c r="BB2487" i="2"/>
  <c r="BC2487" i="2"/>
  <c r="S2490" i="2"/>
  <c r="AA2490" i="2"/>
  <c r="AK2490" i="2" s="1"/>
  <c r="AT2488" i="2"/>
  <c r="AQ2488" i="2"/>
  <c r="AO2488" i="2"/>
  <c r="AP2488" i="2"/>
  <c r="AM2489" i="2"/>
  <c r="AN2488" i="2"/>
  <c r="BG2488" i="2"/>
  <c r="AZ2487" i="2"/>
  <c r="BA2487" i="2"/>
  <c r="AY2487" i="2"/>
  <c r="AX2487" i="2"/>
  <c r="L2490" i="2"/>
  <c r="T2490" i="2" s="1"/>
  <c r="N2490" i="2"/>
  <c r="P2490" i="2"/>
  <c r="Q2490" i="2"/>
  <c r="Y2490" i="2" s="1"/>
  <c r="AI2490" i="2" s="1"/>
  <c r="O2490" i="2"/>
  <c r="R2490" i="2"/>
  <c r="Z2490" i="2" s="1"/>
  <c r="AJ2490" i="2" s="1"/>
  <c r="M2490" i="2"/>
  <c r="AG2489" i="2"/>
  <c r="AD2489" i="2"/>
  <c r="K2491" i="2"/>
  <c r="BD2488" i="2" l="1"/>
  <c r="AV2488" i="2"/>
  <c r="BH2488" i="2" s="1"/>
  <c r="BC2488" i="2"/>
  <c r="AS2489" i="2"/>
  <c r="AR2489" i="2"/>
  <c r="BB2488" i="2"/>
  <c r="S2491" i="2"/>
  <c r="AA2491" i="2"/>
  <c r="AK2491" i="2" s="1"/>
  <c r="AZ2488" i="2"/>
  <c r="AY2488" i="2"/>
  <c r="BA2488" i="2"/>
  <c r="AX2488" i="2"/>
  <c r="AT2489" i="2"/>
  <c r="AO2489" i="2"/>
  <c r="AP2489" i="2"/>
  <c r="AM2490" i="2"/>
  <c r="AN2489" i="2"/>
  <c r="AQ2489" i="2"/>
  <c r="BG2489" i="2"/>
  <c r="L2491" i="2"/>
  <c r="T2491" i="2" s="1"/>
  <c r="N2491" i="2"/>
  <c r="V2491" i="2" s="1"/>
  <c r="P2491" i="2"/>
  <c r="Q2491" i="2"/>
  <c r="Y2491" i="2" s="1"/>
  <c r="AI2491" i="2" s="1"/>
  <c r="O2491" i="2"/>
  <c r="R2491" i="2"/>
  <c r="Z2491" i="2" s="1"/>
  <c r="AJ2491" i="2" s="1"/>
  <c r="M2491" i="2"/>
  <c r="X2490" i="2"/>
  <c r="AH2490" i="2" s="1"/>
  <c r="W2490" i="2"/>
  <c r="AG2490" i="2" s="1"/>
  <c r="V2490" i="2"/>
  <c r="AF2490" i="2" s="1"/>
  <c r="U2490" i="2"/>
  <c r="AE2490" i="2" s="1"/>
  <c r="AD2490" i="2"/>
  <c r="K2492" i="2"/>
  <c r="BD2489" i="2" l="1"/>
  <c r="AV2489" i="2"/>
  <c r="BH2489" i="2" s="1"/>
  <c r="AB2490" i="2"/>
  <c r="AS2490" i="2"/>
  <c r="AR2490" i="2"/>
  <c r="BB2489" i="2"/>
  <c r="BC2489" i="2"/>
  <c r="S2492" i="2"/>
  <c r="AA2492" i="2"/>
  <c r="AK2492" i="2" s="1"/>
  <c r="AT2490" i="2"/>
  <c r="AN2490" i="2"/>
  <c r="AM2491" i="2"/>
  <c r="AQ2490" i="2"/>
  <c r="AP2490" i="2"/>
  <c r="AO2490" i="2"/>
  <c r="BG2490" i="2"/>
  <c r="AZ2489" i="2"/>
  <c r="BA2489" i="2"/>
  <c r="AY2489" i="2"/>
  <c r="AX2489" i="2"/>
  <c r="L2492" i="2"/>
  <c r="T2492" i="2" s="1"/>
  <c r="N2492" i="2"/>
  <c r="P2492" i="2"/>
  <c r="X2492" i="2" s="1"/>
  <c r="Q2492" i="2"/>
  <c r="Y2492" i="2" s="1"/>
  <c r="AI2492" i="2" s="1"/>
  <c r="R2492" i="2"/>
  <c r="Z2492" i="2" s="1"/>
  <c r="AJ2492" i="2" s="1"/>
  <c r="O2492" i="2"/>
  <c r="M2492" i="2"/>
  <c r="AD2491" i="2"/>
  <c r="W2491" i="2"/>
  <c r="AG2491" i="2" s="1"/>
  <c r="AF2491" i="2"/>
  <c r="X2491" i="2"/>
  <c r="AH2491" i="2" s="1"/>
  <c r="U2491" i="2"/>
  <c r="AE2491" i="2" s="1"/>
  <c r="K2493" i="2"/>
  <c r="AV2490" i="2" l="1"/>
  <c r="BH2490" i="2" s="1"/>
  <c r="AB2491" i="2"/>
  <c r="AS2491" i="2"/>
  <c r="AR2491" i="2"/>
  <c r="BD2490" i="2"/>
  <c r="BB2490" i="2"/>
  <c r="BC2490" i="2"/>
  <c r="S2493" i="2"/>
  <c r="AA2493" i="2"/>
  <c r="AK2493" i="2" s="1"/>
  <c r="BA2490" i="2"/>
  <c r="AT2491" i="2"/>
  <c r="BD2491" i="2" s="1"/>
  <c r="AO2491" i="2"/>
  <c r="AP2491" i="2"/>
  <c r="AM2492" i="2"/>
  <c r="AN2491" i="2"/>
  <c r="AQ2491" i="2"/>
  <c r="BG2491" i="2"/>
  <c r="AY2490" i="2"/>
  <c r="AX2490" i="2"/>
  <c r="AZ2490" i="2"/>
  <c r="L2493" i="2"/>
  <c r="T2493" i="2" s="1"/>
  <c r="N2493" i="2"/>
  <c r="P2493" i="2"/>
  <c r="X2493" i="2" s="1"/>
  <c r="AH2493" i="2" s="1"/>
  <c r="Q2493" i="2"/>
  <c r="Y2493" i="2" s="1"/>
  <c r="AI2493" i="2" s="1"/>
  <c r="O2493" i="2"/>
  <c r="R2493" i="2"/>
  <c r="Z2493" i="2" s="1"/>
  <c r="AJ2493" i="2" s="1"/>
  <c r="M2493" i="2"/>
  <c r="AD2492" i="2"/>
  <c r="U2492" i="2"/>
  <c r="AE2492" i="2" s="1"/>
  <c r="AH2492" i="2"/>
  <c r="V2492" i="2"/>
  <c r="AF2492" i="2" s="1"/>
  <c r="W2492" i="2"/>
  <c r="AG2492" i="2" s="1"/>
  <c r="K2494" i="2"/>
  <c r="AV2491" i="2" l="1"/>
  <c r="BH2491" i="2" s="1"/>
  <c r="AB2492" i="2"/>
  <c r="BB2491" i="2"/>
  <c r="AS2492" i="2"/>
  <c r="AR2492" i="2"/>
  <c r="BC2491" i="2"/>
  <c r="S2494" i="2"/>
  <c r="AA2494" i="2"/>
  <c r="AK2494" i="2" s="1"/>
  <c r="BA2491" i="2"/>
  <c r="AY2491" i="2"/>
  <c r="AX2491" i="2"/>
  <c r="AT2492" i="2"/>
  <c r="AM2493" i="2"/>
  <c r="AN2492" i="2"/>
  <c r="AQ2492" i="2"/>
  <c r="AO2492" i="2"/>
  <c r="AP2492" i="2"/>
  <c r="BG2492" i="2"/>
  <c r="AZ2491" i="2"/>
  <c r="L2494" i="2"/>
  <c r="T2494" i="2" s="1"/>
  <c r="N2494" i="2"/>
  <c r="P2494" i="2"/>
  <c r="Q2494" i="2"/>
  <c r="Y2494" i="2" s="1"/>
  <c r="AI2494" i="2" s="1"/>
  <c r="O2494" i="2"/>
  <c r="R2494" i="2"/>
  <c r="Z2494" i="2" s="1"/>
  <c r="AJ2494" i="2" s="1"/>
  <c r="M2494" i="2"/>
  <c r="U2494" i="2" s="1"/>
  <c r="W2493" i="2"/>
  <c r="AG2493" i="2" s="1"/>
  <c r="V2493" i="2"/>
  <c r="AF2493" i="2" s="1"/>
  <c r="U2493" i="2"/>
  <c r="AE2493" i="2" s="1"/>
  <c r="AD2493" i="2"/>
  <c r="K2495" i="2"/>
  <c r="AV2492" i="2" l="1"/>
  <c r="BH2492" i="2" s="1"/>
  <c r="AB2493" i="2"/>
  <c r="BD2492" i="2"/>
  <c r="AS2493" i="2"/>
  <c r="AR2493" i="2"/>
  <c r="BB2492" i="2"/>
  <c r="BC2492" i="2"/>
  <c r="S2495" i="2"/>
  <c r="AA2495" i="2"/>
  <c r="AK2495" i="2" s="1"/>
  <c r="AZ2492" i="2"/>
  <c r="BA2492" i="2"/>
  <c r="AY2492" i="2"/>
  <c r="AX2492" i="2"/>
  <c r="AT2493" i="2"/>
  <c r="AO2493" i="2"/>
  <c r="AP2493" i="2"/>
  <c r="AM2494" i="2"/>
  <c r="AN2493" i="2"/>
  <c r="AQ2493" i="2"/>
  <c r="BG2493" i="2"/>
  <c r="L2495" i="2"/>
  <c r="N2495" i="2"/>
  <c r="P2495" i="2"/>
  <c r="Q2495" i="2"/>
  <c r="Y2495" i="2" s="1"/>
  <c r="AI2495" i="2" s="1"/>
  <c r="O2495" i="2"/>
  <c r="W2495" i="2" s="1"/>
  <c r="R2495" i="2"/>
  <c r="Z2495" i="2" s="1"/>
  <c r="AJ2495" i="2" s="1"/>
  <c r="M2495" i="2"/>
  <c r="AD2494" i="2"/>
  <c r="X2494" i="2"/>
  <c r="AH2494" i="2" s="1"/>
  <c r="AE2494" i="2"/>
  <c r="V2494" i="2"/>
  <c r="AF2494" i="2" s="1"/>
  <c r="W2494" i="2"/>
  <c r="AG2494" i="2" s="1"/>
  <c r="K2496" i="2"/>
  <c r="AV2493" i="2" l="1"/>
  <c r="BH2493" i="2" s="1"/>
  <c r="AB2494" i="2"/>
  <c r="AS2494" i="2"/>
  <c r="AR2494" i="2"/>
  <c r="BB2493" i="2"/>
  <c r="BD2493" i="2"/>
  <c r="BC2493" i="2"/>
  <c r="S2496" i="2"/>
  <c r="AA2496" i="2"/>
  <c r="AK2496" i="2" s="1"/>
  <c r="AZ2493" i="2"/>
  <c r="AT2494" i="2"/>
  <c r="BD2494" i="2" s="1"/>
  <c r="AN2494" i="2"/>
  <c r="AQ2494" i="2"/>
  <c r="AM2495" i="2"/>
  <c r="AO2494" i="2"/>
  <c r="AP2494" i="2"/>
  <c r="BG2494" i="2"/>
  <c r="BA2493" i="2"/>
  <c r="AY2493" i="2"/>
  <c r="AX2493" i="2"/>
  <c r="L2496" i="2"/>
  <c r="N2496" i="2"/>
  <c r="V2496" i="2" s="1"/>
  <c r="P2496" i="2"/>
  <c r="Q2496" i="2"/>
  <c r="Y2496" i="2" s="1"/>
  <c r="AI2496" i="2" s="1"/>
  <c r="R2496" i="2"/>
  <c r="Z2496" i="2" s="1"/>
  <c r="AJ2496" i="2" s="1"/>
  <c r="O2496" i="2"/>
  <c r="M2496" i="2"/>
  <c r="U2496" i="2" s="1"/>
  <c r="AE2496" i="2" s="1"/>
  <c r="T2495" i="2"/>
  <c r="AG2495" i="2"/>
  <c r="X2495" i="2"/>
  <c r="AH2495" i="2" s="1"/>
  <c r="V2495" i="2"/>
  <c r="AF2495" i="2" s="1"/>
  <c r="U2495" i="2"/>
  <c r="AE2495" i="2" s="1"/>
  <c r="K2497" i="2"/>
  <c r="AB2495" i="2" l="1"/>
  <c r="AV2494" i="2"/>
  <c r="BH2494" i="2" s="1"/>
  <c r="BB2494" i="2"/>
  <c r="AR2495" i="2"/>
  <c r="AS2495" i="2"/>
  <c r="BC2494" i="2"/>
  <c r="S2497" i="2"/>
  <c r="AA2497" i="2"/>
  <c r="AK2497" i="2" s="1"/>
  <c r="AT2495" i="2"/>
  <c r="AN2495" i="2"/>
  <c r="AQ2495" i="2"/>
  <c r="AO2495" i="2"/>
  <c r="AP2495" i="2"/>
  <c r="AM2496" i="2"/>
  <c r="BG2495" i="2"/>
  <c r="BA2494" i="2"/>
  <c r="AZ2494" i="2"/>
  <c r="AX2494" i="2"/>
  <c r="AY2494" i="2"/>
  <c r="L2497" i="2"/>
  <c r="T2497" i="2" s="1"/>
  <c r="N2497" i="2"/>
  <c r="V2497" i="2" s="1"/>
  <c r="P2497" i="2"/>
  <c r="X2497" i="2" s="1"/>
  <c r="AH2497" i="2" s="1"/>
  <c r="Q2497" i="2"/>
  <c r="Y2497" i="2" s="1"/>
  <c r="AI2497" i="2" s="1"/>
  <c r="O2497" i="2"/>
  <c r="R2497" i="2"/>
  <c r="Z2497" i="2" s="1"/>
  <c r="AJ2497" i="2" s="1"/>
  <c r="M2497" i="2"/>
  <c r="U2497" i="2" s="1"/>
  <c r="AE2497" i="2" s="1"/>
  <c r="AD2495" i="2"/>
  <c r="W2496" i="2"/>
  <c r="AG2496" i="2" s="1"/>
  <c r="AF2496" i="2"/>
  <c r="T2496" i="2"/>
  <c r="X2496" i="2"/>
  <c r="AH2496" i="2" s="1"/>
  <c r="K2498" i="2"/>
  <c r="AB2496" i="2" l="1"/>
  <c r="AV2495" i="2"/>
  <c r="BH2495" i="2" s="1"/>
  <c r="AS2496" i="2"/>
  <c r="AR2496" i="2"/>
  <c r="BC2495" i="2"/>
  <c r="BD2495" i="2"/>
  <c r="BB2495" i="2"/>
  <c r="S2498" i="2"/>
  <c r="AA2498" i="2"/>
  <c r="AK2498" i="2" s="1"/>
  <c r="BA2495" i="2"/>
  <c r="AT2496" i="2"/>
  <c r="AQ2496" i="2"/>
  <c r="AO2496" i="2"/>
  <c r="AP2496" i="2"/>
  <c r="AM2497" i="2"/>
  <c r="AN2496" i="2"/>
  <c r="BG2496" i="2"/>
  <c r="AX2495" i="2"/>
  <c r="AZ2495" i="2"/>
  <c r="AY2495" i="2"/>
  <c r="L2498" i="2"/>
  <c r="T2498" i="2" s="1"/>
  <c r="N2498" i="2"/>
  <c r="V2498" i="2" s="1"/>
  <c r="P2498" i="2"/>
  <c r="Q2498" i="2"/>
  <c r="Y2498" i="2" s="1"/>
  <c r="AI2498" i="2" s="1"/>
  <c r="O2498" i="2"/>
  <c r="R2498" i="2"/>
  <c r="Z2498" i="2" s="1"/>
  <c r="AJ2498" i="2" s="1"/>
  <c r="M2498" i="2"/>
  <c r="U2498" i="2" s="1"/>
  <c r="AE2498" i="2" s="1"/>
  <c r="AD2496" i="2"/>
  <c r="AF2497" i="2"/>
  <c r="AD2497" i="2"/>
  <c r="W2497" i="2"/>
  <c r="AG2497" i="2" s="1"/>
  <c r="K2499" i="2"/>
  <c r="BD2496" i="2" l="1"/>
  <c r="AV2496" i="2"/>
  <c r="BH2496" i="2" s="1"/>
  <c r="AB2497" i="2"/>
  <c r="BB2496" i="2"/>
  <c r="AS2497" i="2"/>
  <c r="AR2497" i="2"/>
  <c r="BC2496" i="2"/>
  <c r="S2499" i="2"/>
  <c r="AA2499" i="2"/>
  <c r="AK2499" i="2" s="1"/>
  <c r="AY2496" i="2"/>
  <c r="BA2496" i="2"/>
  <c r="AZ2496" i="2"/>
  <c r="AX2496" i="2"/>
  <c r="AT2497" i="2"/>
  <c r="AO2497" i="2"/>
  <c r="AP2497" i="2"/>
  <c r="AM2498" i="2"/>
  <c r="AN2497" i="2"/>
  <c r="AQ2497" i="2"/>
  <c r="BG2497" i="2"/>
  <c r="L2499" i="2"/>
  <c r="T2499" i="2" s="1"/>
  <c r="N2499" i="2"/>
  <c r="P2499" i="2"/>
  <c r="Q2499" i="2"/>
  <c r="Y2499" i="2" s="1"/>
  <c r="AI2499" i="2" s="1"/>
  <c r="O2499" i="2"/>
  <c r="R2499" i="2"/>
  <c r="Z2499" i="2" s="1"/>
  <c r="AJ2499" i="2" s="1"/>
  <c r="M2499" i="2"/>
  <c r="U2499" i="2" s="1"/>
  <c r="AD2498" i="2"/>
  <c r="W2498" i="2"/>
  <c r="AG2498" i="2" s="1"/>
  <c r="AF2498" i="2"/>
  <c r="X2498" i="2"/>
  <c r="AH2498" i="2" s="1"/>
  <c r="K2500" i="2"/>
  <c r="AV2497" i="2" l="1"/>
  <c r="BH2497" i="2" s="1"/>
  <c r="AB2498" i="2"/>
  <c r="AR2498" i="2"/>
  <c r="AS2498" i="2"/>
  <c r="BB2497" i="2"/>
  <c r="BC2497" i="2"/>
  <c r="BD2497" i="2"/>
  <c r="S2500" i="2"/>
  <c r="AA2500" i="2"/>
  <c r="AK2500" i="2" s="1"/>
  <c r="AT2498" i="2"/>
  <c r="AN2498" i="2"/>
  <c r="AQ2498" i="2"/>
  <c r="AM2499" i="2"/>
  <c r="AO2498" i="2"/>
  <c r="AP2498" i="2"/>
  <c r="BG2498" i="2"/>
  <c r="AZ2497" i="2"/>
  <c r="BA2497" i="2"/>
  <c r="AY2497" i="2"/>
  <c r="AX2497" i="2"/>
  <c r="L2500" i="2"/>
  <c r="T2500" i="2" s="1"/>
  <c r="N2500" i="2"/>
  <c r="P2500" i="2"/>
  <c r="Q2500" i="2"/>
  <c r="Y2500" i="2" s="1"/>
  <c r="AI2500" i="2" s="1"/>
  <c r="R2500" i="2"/>
  <c r="Z2500" i="2" s="1"/>
  <c r="AJ2500" i="2" s="1"/>
  <c r="O2500" i="2"/>
  <c r="W2500" i="2" s="1"/>
  <c r="M2500" i="2"/>
  <c r="X2499" i="2"/>
  <c r="AH2499" i="2" s="1"/>
  <c r="V2499" i="2"/>
  <c r="AF2499" i="2" s="1"/>
  <c r="AE2499" i="2"/>
  <c r="W2499" i="2"/>
  <c r="AG2499" i="2" s="1"/>
  <c r="AD2499" i="2"/>
  <c r="K2501" i="2"/>
  <c r="AV2498" i="2" l="1"/>
  <c r="BH2498" i="2" s="1"/>
  <c r="AB2499" i="2"/>
  <c r="AS2499" i="2"/>
  <c r="AR2499" i="2"/>
  <c r="BD2498" i="2"/>
  <c r="BC2498" i="2"/>
  <c r="BB2498" i="2"/>
  <c r="S2501" i="2"/>
  <c r="AA2501" i="2"/>
  <c r="AK2501" i="2" s="1"/>
  <c r="AT2499" i="2"/>
  <c r="AM2500" i="2"/>
  <c r="AN2499" i="2"/>
  <c r="AQ2499" i="2"/>
  <c r="AO2499" i="2"/>
  <c r="AP2499" i="2"/>
  <c r="BG2499" i="2"/>
  <c r="BA2498" i="2"/>
  <c r="AZ2498" i="2"/>
  <c r="AX2498" i="2"/>
  <c r="AY2498" i="2"/>
  <c r="L2501" i="2"/>
  <c r="T2501" i="2" s="1"/>
  <c r="N2501" i="2"/>
  <c r="P2501" i="2"/>
  <c r="Q2501" i="2"/>
  <c r="Y2501" i="2" s="1"/>
  <c r="AI2501" i="2" s="1"/>
  <c r="O2501" i="2"/>
  <c r="R2501" i="2"/>
  <c r="Z2501" i="2" s="1"/>
  <c r="AJ2501" i="2" s="1"/>
  <c r="M2501" i="2"/>
  <c r="U2501" i="2" s="1"/>
  <c r="AD2500" i="2"/>
  <c r="V2500" i="2"/>
  <c r="AF2500" i="2" s="1"/>
  <c r="AG2500" i="2"/>
  <c r="X2500" i="2"/>
  <c r="AH2500" i="2" s="1"/>
  <c r="U2500" i="2"/>
  <c r="AE2500" i="2" s="1"/>
  <c r="K2502" i="2"/>
  <c r="AV2499" i="2" l="1"/>
  <c r="BH2499" i="2" s="1"/>
  <c r="AB2500" i="2"/>
  <c r="AR2500" i="2"/>
  <c r="AS2500" i="2"/>
  <c r="BD2499" i="2"/>
  <c r="BB2499" i="2"/>
  <c r="BC2499" i="2"/>
  <c r="S2502" i="2"/>
  <c r="AA2502" i="2" s="1"/>
  <c r="AK2502" i="2" s="1"/>
  <c r="AZ2499" i="2"/>
  <c r="BA2499" i="2"/>
  <c r="AY2499" i="2"/>
  <c r="AX2499" i="2"/>
  <c r="AT2500" i="2"/>
  <c r="AN2500" i="2"/>
  <c r="AQ2500" i="2"/>
  <c r="AO2500" i="2"/>
  <c r="AP2500" i="2"/>
  <c r="AM2501" i="2"/>
  <c r="BG2500" i="2"/>
  <c r="L2502" i="2"/>
  <c r="N2502" i="2"/>
  <c r="P2502" i="2"/>
  <c r="X2502" i="2" s="1"/>
  <c r="Q2502" i="2"/>
  <c r="Y2502" i="2" s="1"/>
  <c r="AI2502" i="2" s="1"/>
  <c r="O2502" i="2"/>
  <c r="R2502" i="2"/>
  <c r="Z2502" i="2" s="1"/>
  <c r="AJ2502" i="2" s="1"/>
  <c r="M2502" i="2"/>
  <c r="AD2501" i="2"/>
  <c r="V2501" i="2"/>
  <c r="AF2501" i="2" s="1"/>
  <c r="AE2501" i="2"/>
  <c r="X2501" i="2"/>
  <c r="W2501" i="2"/>
  <c r="AG2501" i="2" s="1"/>
  <c r="K2503" i="2"/>
  <c r="AV2500" i="2" l="1"/>
  <c r="BH2500" i="2" s="1"/>
  <c r="AB2501" i="2"/>
  <c r="AS2501" i="2"/>
  <c r="AR2501" i="2"/>
  <c r="BC2500" i="2"/>
  <c r="BD2500" i="2"/>
  <c r="BB2500" i="2"/>
  <c r="S2503" i="2"/>
  <c r="AA2503" i="2"/>
  <c r="AK2503" i="2" s="1"/>
  <c r="AT2501" i="2"/>
  <c r="AO2501" i="2"/>
  <c r="AP2501" i="2"/>
  <c r="AM2502" i="2"/>
  <c r="AN2501" i="2"/>
  <c r="AQ2501" i="2"/>
  <c r="BG2501" i="2"/>
  <c r="AX2500" i="2"/>
  <c r="AZ2500" i="2"/>
  <c r="AY2500" i="2"/>
  <c r="BA2500" i="2"/>
  <c r="L2503" i="2"/>
  <c r="T2503" i="2" s="1"/>
  <c r="N2503" i="2"/>
  <c r="V2503" i="2" s="1"/>
  <c r="P2503" i="2"/>
  <c r="Q2503" i="2"/>
  <c r="Y2503" i="2" s="1"/>
  <c r="AI2503" i="2" s="1"/>
  <c r="O2503" i="2"/>
  <c r="R2503" i="2"/>
  <c r="Z2503" i="2" s="1"/>
  <c r="AJ2503" i="2" s="1"/>
  <c r="M2503" i="2"/>
  <c r="W2502" i="2"/>
  <c r="AG2502" i="2" s="1"/>
  <c r="AH2501" i="2"/>
  <c r="AH2502" i="2"/>
  <c r="V2502" i="2"/>
  <c r="AF2502" i="2" s="1"/>
  <c r="T2502" i="2"/>
  <c r="U2502" i="2"/>
  <c r="AE2502" i="2" s="1"/>
  <c r="K2504" i="2"/>
  <c r="AB2502" i="2" l="1"/>
  <c r="AV2501" i="2"/>
  <c r="BH2501" i="2" s="1"/>
  <c r="AS2502" i="2"/>
  <c r="AR2502" i="2"/>
  <c r="BD2501" i="2"/>
  <c r="BB2501" i="2"/>
  <c r="BC2501" i="2"/>
  <c r="S2504" i="2"/>
  <c r="AA2504" i="2"/>
  <c r="AK2504" i="2" s="1"/>
  <c r="AT2502" i="2"/>
  <c r="BD2502" i="2" s="1"/>
  <c r="AN2502" i="2"/>
  <c r="AQ2502" i="2"/>
  <c r="AO2502" i="2"/>
  <c r="AP2502" i="2"/>
  <c r="AM2503" i="2"/>
  <c r="BG2502" i="2"/>
  <c r="AZ2501" i="2"/>
  <c r="BA2501" i="2"/>
  <c r="AY2501" i="2"/>
  <c r="AX2501" i="2"/>
  <c r="L2504" i="2"/>
  <c r="T2504" i="2" s="1"/>
  <c r="N2504" i="2"/>
  <c r="V2504" i="2" s="1"/>
  <c r="AF2504" i="2" s="1"/>
  <c r="P2504" i="2"/>
  <c r="Q2504" i="2"/>
  <c r="Y2504" i="2" s="1"/>
  <c r="AI2504" i="2" s="1"/>
  <c r="R2504" i="2"/>
  <c r="Z2504" i="2" s="1"/>
  <c r="AJ2504" i="2" s="1"/>
  <c r="O2504" i="2"/>
  <c r="M2504" i="2"/>
  <c r="AD2503" i="2"/>
  <c r="AD2502" i="2"/>
  <c r="U2503" i="2"/>
  <c r="AE2503" i="2" s="1"/>
  <c r="AF2503" i="2"/>
  <c r="X2503" i="2"/>
  <c r="AH2503" i="2" s="1"/>
  <c r="W2503" i="2"/>
  <c r="AG2503" i="2" s="1"/>
  <c r="K2505" i="2"/>
  <c r="AV2502" i="2" l="1"/>
  <c r="BH2502" i="2" s="1"/>
  <c r="AB2503" i="2"/>
  <c r="AS2503" i="2"/>
  <c r="AR2503" i="2"/>
  <c r="BB2502" i="2"/>
  <c r="BC2502" i="2"/>
  <c r="S2505" i="2"/>
  <c r="AA2505" i="2"/>
  <c r="AK2505" i="2" s="1"/>
  <c r="AY2502" i="2"/>
  <c r="BA2502" i="2"/>
  <c r="AT2503" i="2"/>
  <c r="AM2504" i="2"/>
  <c r="AQ2503" i="2"/>
  <c r="AN2503" i="2"/>
  <c r="AO2503" i="2"/>
  <c r="AP2503" i="2"/>
  <c r="BG2503" i="2"/>
  <c r="AX2502" i="2"/>
  <c r="AZ2502" i="2"/>
  <c r="L2505" i="2"/>
  <c r="T2505" i="2" s="1"/>
  <c r="N2505" i="2"/>
  <c r="P2505" i="2"/>
  <c r="X2505" i="2" s="1"/>
  <c r="Q2505" i="2"/>
  <c r="Y2505" i="2" s="1"/>
  <c r="AI2505" i="2" s="1"/>
  <c r="O2505" i="2"/>
  <c r="R2505" i="2"/>
  <c r="Z2505" i="2" s="1"/>
  <c r="AJ2505" i="2" s="1"/>
  <c r="M2505" i="2"/>
  <c r="U2505" i="2" s="1"/>
  <c r="AE2505" i="2" s="1"/>
  <c r="X2504" i="2"/>
  <c r="AH2504" i="2" s="1"/>
  <c r="U2504" i="2"/>
  <c r="AE2504" i="2" s="1"/>
  <c r="AD2504" i="2"/>
  <c r="W2504" i="2"/>
  <c r="AG2504" i="2" s="1"/>
  <c r="K2506" i="2"/>
  <c r="AV2503" i="2" l="1"/>
  <c r="BH2503" i="2" s="1"/>
  <c r="AB2504" i="2"/>
  <c r="AS2504" i="2"/>
  <c r="AR2504" i="2"/>
  <c r="BD2503" i="2"/>
  <c r="BB2503" i="2"/>
  <c r="BC2503" i="2"/>
  <c r="S2506" i="2"/>
  <c r="AA2506" i="2"/>
  <c r="AK2506" i="2" s="1"/>
  <c r="AZ2503" i="2"/>
  <c r="AY2503" i="2"/>
  <c r="AT2504" i="2"/>
  <c r="BD2504" i="2" s="1"/>
  <c r="AO2504" i="2"/>
  <c r="AP2504" i="2"/>
  <c r="AM2505" i="2"/>
  <c r="AQ2504" i="2"/>
  <c r="AN2504" i="2"/>
  <c r="BG2504" i="2"/>
  <c r="AX2503" i="2"/>
  <c r="BA2503" i="2"/>
  <c r="L2506" i="2"/>
  <c r="N2506" i="2"/>
  <c r="V2506" i="2" s="1"/>
  <c r="P2506" i="2"/>
  <c r="Q2506" i="2"/>
  <c r="Y2506" i="2" s="1"/>
  <c r="AI2506" i="2" s="1"/>
  <c r="O2506" i="2"/>
  <c r="R2506" i="2"/>
  <c r="Z2506" i="2" s="1"/>
  <c r="AJ2506" i="2" s="1"/>
  <c r="M2506" i="2"/>
  <c r="AD2505" i="2"/>
  <c r="AH2505" i="2"/>
  <c r="V2505" i="2"/>
  <c r="AF2505" i="2" s="1"/>
  <c r="W2505" i="2"/>
  <c r="AG2505" i="2" s="1"/>
  <c r="K2507" i="2"/>
  <c r="AV2504" i="2" l="1"/>
  <c r="BH2504" i="2" s="1"/>
  <c r="AB2505" i="2"/>
  <c r="AS2505" i="2"/>
  <c r="AR2505" i="2"/>
  <c r="BB2504" i="2"/>
  <c r="BC2504" i="2"/>
  <c r="S2507" i="2"/>
  <c r="AA2507" i="2"/>
  <c r="AK2507" i="2" s="1"/>
  <c r="AZ2504" i="2"/>
  <c r="AY2504" i="2"/>
  <c r="BA2504" i="2"/>
  <c r="AX2504" i="2"/>
  <c r="AT2505" i="2"/>
  <c r="AN2505" i="2"/>
  <c r="AQ2505" i="2"/>
  <c r="AO2505" i="2"/>
  <c r="AP2505" i="2"/>
  <c r="AM2506" i="2"/>
  <c r="BG2505" i="2"/>
  <c r="L2507" i="2"/>
  <c r="T2507" i="2" s="1"/>
  <c r="N2507" i="2"/>
  <c r="P2507" i="2"/>
  <c r="Q2507" i="2"/>
  <c r="Y2507" i="2" s="1"/>
  <c r="AI2507" i="2" s="1"/>
  <c r="O2507" i="2"/>
  <c r="W2507" i="2" s="1"/>
  <c r="AG2507" i="2" s="1"/>
  <c r="R2507" i="2"/>
  <c r="Z2507" i="2" s="1"/>
  <c r="AJ2507" i="2" s="1"/>
  <c r="M2507" i="2"/>
  <c r="W2506" i="2"/>
  <c r="AG2506" i="2" s="1"/>
  <c r="AF2506" i="2"/>
  <c r="X2506" i="2"/>
  <c r="AH2506" i="2" s="1"/>
  <c r="T2506" i="2"/>
  <c r="U2506" i="2"/>
  <c r="AE2506" i="2" s="1"/>
  <c r="K2508" i="2"/>
  <c r="AB2506" i="2" l="1"/>
  <c r="AV2505" i="2"/>
  <c r="BH2505" i="2" s="1"/>
  <c r="AS2506" i="2"/>
  <c r="AR2506" i="2"/>
  <c r="BB2505" i="2"/>
  <c r="BD2505" i="2"/>
  <c r="BC2505" i="2"/>
  <c r="S2508" i="2"/>
  <c r="AA2508" i="2" s="1"/>
  <c r="AK2508" i="2" s="1"/>
  <c r="AY2505" i="2"/>
  <c r="BA2505" i="2"/>
  <c r="AT2506" i="2"/>
  <c r="AN2506" i="2"/>
  <c r="AM2507" i="2"/>
  <c r="AQ2506" i="2"/>
  <c r="AO2506" i="2"/>
  <c r="AP2506" i="2"/>
  <c r="BG2506" i="2"/>
  <c r="AX2505" i="2"/>
  <c r="AZ2505" i="2"/>
  <c r="L2508" i="2"/>
  <c r="T2508" i="2" s="1"/>
  <c r="N2508" i="2"/>
  <c r="P2508" i="2"/>
  <c r="Q2508" i="2"/>
  <c r="Y2508" i="2" s="1"/>
  <c r="AI2508" i="2" s="1"/>
  <c r="R2508" i="2"/>
  <c r="Z2508" i="2" s="1"/>
  <c r="AJ2508" i="2" s="1"/>
  <c r="O2508" i="2"/>
  <c r="M2508" i="2"/>
  <c r="U2508" i="2" s="1"/>
  <c r="AD2506" i="2"/>
  <c r="AD2507" i="2"/>
  <c r="X2507" i="2"/>
  <c r="AH2507" i="2" s="1"/>
  <c r="V2507" i="2"/>
  <c r="AF2507" i="2" s="1"/>
  <c r="U2507" i="2"/>
  <c r="AE2507" i="2" s="1"/>
  <c r="K2509" i="2"/>
  <c r="AV2506" i="2" l="1"/>
  <c r="BH2506" i="2" s="1"/>
  <c r="AB2507" i="2"/>
  <c r="BD2506" i="2"/>
  <c r="BB2506" i="2"/>
  <c r="AS2507" i="2"/>
  <c r="AR2507" i="2"/>
  <c r="BC2506" i="2"/>
  <c r="S2509" i="2"/>
  <c r="AA2509" i="2"/>
  <c r="AK2509" i="2" s="1"/>
  <c r="AZ2506" i="2"/>
  <c r="AY2506" i="2"/>
  <c r="BA2506" i="2"/>
  <c r="AT2507" i="2"/>
  <c r="BD2507" i="2" s="1"/>
  <c r="AN2507" i="2"/>
  <c r="AQ2507" i="2"/>
  <c r="AP2507" i="2"/>
  <c r="AO2507" i="2"/>
  <c r="AM2508" i="2"/>
  <c r="BG2507" i="2"/>
  <c r="AX2506" i="2"/>
  <c r="L2509" i="2"/>
  <c r="N2509" i="2"/>
  <c r="P2509" i="2"/>
  <c r="Q2509" i="2"/>
  <c r="Y2509" i="2" s="1"/>
  <c r="AI2509" i="2" s="1"/>
  <c r="O2509" i="2"/>
  <c r="R2509" i="2"/>
  <c r="Z2509" i="2" s="1"/>
  <c r="AJ2509" i="2" s="1"/>
  <c r="M2509" i="2"/>
  <c r="U2509" i="2" s="1"/>
  <c r="AD2508" i="2"/>
  <c r="X2508" i="2"/>
  <c r="AH2508" i="2" s="1"/>
  <c r="AE2508" i="2"/>
  <c r="V2508" i="2"/>
  <c r="AF2508" i="2" s="1"/>
  <c r="W2508" i="2"/>
  <c r="AG2508" i="2" s="1"/>
  <c r="K2510" i="2"/>
  <c r="AV2507" i="2" l="1"/>
  <c r="BH2507" i="2" s="1"/>
  <c r="AB2508" i="2"/>
  <c r="BB2507" i="2"/>
  <c r="BC2507" i="2"/>
  <c r="AS2508" i="2"/>
  <c r="AR2508" i="2"/>
  <c r="S2510" i="2"/>
  <c r="AA2510" i="2" s="1"/>
  <c r="AK2510" i="2" s="1"/>
  <c r="BA2507" i="2"/>
  <c r="AT2508" i="2"/>
  <c r="AQ2508" i="2"/>
  <c r="AP2508" i="2"/>
  <c r="AM2509" i="2"/>
  <c r="AO2508" i="2"/>
  <c r="AN2508" i="2"/>
  <c r="BG2508" i="2"/>
  <c r="AX2507" i="2"/>
  <c r="AY2507" i="2"/>
  <c r="AZ2507" i="2"/>
  <c r="L2510" i="2"/>
  <c r="T2510" i="2" s="1"/>
  <c r="N2510" i="2"/>
  <c r="V2510" i="2" s="1"/>
  <c r="P2510" i="2"/>
  <c r="Q2510" i="2"/>
  <c r="Y2510" i="2" s="1"/>
  <c r="AI2510" i="2" s="1"/>
  <c r="O2510" i="2"/>
  <c r="R2510" i="2"/>
  <c r="Z2510" i="2" s="1"/>
  <c r="AJ2510" i="2" s="1"/>
  <c r="M2510" i="2"/>
  <c r="V2509" i="2"/>
  <c r="AF2509" i="2" s="1"/>
  <c r="T2509" i="2"/>
  <c r="AE2509" i="2"/>
  <c r="X2509" i="2"/>
  <c r="AH2509" i="2" s="1"/>
  <c r="W2509" i="2"/>
  <c r="AG2509" i="2" s="1"/>
  <c r="K2511" i="2"/>
  <c r="AB2509" i="2" l="1"/>
  <c r="AV2508" i="2"/>
  <c r="BH2508" i="2" s="1"/>
  <c r="BB2508" i="2"/>
  <c r="BC2508" i="2"/>
  <c r="BD2508" i="2"/>
  <c r="AS2509" i="2"/>
  <c r="AR2509" i="2"/>
  <c r="S2511" i="2"/>
  <c r="AA2511" i="2"/>
  <c r="AK2511" i="2" s="1"/>
  <c r="BA2508" i="2"/>
  <c r="AY2508" i="2"/>
  <c r="AZ2508" i="2"/>
  <c r="AX2508" i="2"/>
  <c r="AT2509" i="2"/>
  <c r="AO2509" i="2"/>
  <c r="AP2509" i="2"/>
  <c r="AM2510" i="2"/>
  <c r="AN2509" i="2"/>
  <c r="AQ2509" i="2"/>
  <c r="BG2509" i="2"/>
  <c r="L2511" i="2"/>
  <c r="N2511" i="2"/>
  <c r="V2511" i="2" s="1"/>
  <c r="P2511" i="2"/>
  <c r="Q2511" i="2"/>
  <c r="Y2511" i="2" s="1"/>
  <c r="AI2511" i="2" s="1"/>
  <c r="O2511" i="2"/>
  <c r="R2511" i="2"/>
  <c r="Z2511" i="2" s="1"/>
  <c r="AJ2511" i="2" s="1"/>
  <c r="M2511" i="2"/>
  <c r="AD2509" i="2"/>
  <c r="U2510" i="2"/>
  <c r="AE2510" i="2" s="1"/>
  <c r="AF2510" i="2"/>
  <c r="X2510" i="2"/>
  <c r="AH2510" i="2" s="1"/>
  <c r="W2510" i="2"/>
  <c r="AG2510" i="2" s="1"/>
  <c r="AD2510" i="2"/>
  <c r="K2512" i="2"/>
  <c r="AV2509" i="2" l="1"/>
  <c r="BH2509" i="2" s="1"/>
  <c r="AB2510" i="2"/>
  <c r="BB2509" i="2"/>
  <c r="BC2509" i="2"/>
  <c r="AS2510" i="2"/>
  <c r="AR2510" i="2"/>
  <c r="BD2509" i="2"/>
  <c r="S2512" i="2"/>
  <c r="AA2512" i="2"/>
  <c r="AK2512" i="2" s="1"/>
  <c r="AZ2509" i="2"/>
  <c r="AT2510" i="2"/>
  <c r="AM2511" i="2"/>
  <c r="AN2510" i="2"/>
  <c r="AQ2510" i="2"/>
  <c r="AO2510" i="2"/>
  <c r="AP2510" i="2"/>
  <c r="BG2510" i="2"/>
  <c r="BA2509" i="2"/>
  <c r="AY2509" i="2"/>
  <c r="AX2509" i="2"/>
  <c r="L2512" i="2"/>
  <c r="T2512" i="2" s="1"/>
  <c r="N2512" i="2"/>
  <c r="P2512" i="2"/>
  <c r="Q2512" i="2"/>
  <c r="Y2512" i="2" s="1"/>
  <c r="AI2512" i="2" s="1"/>
  <c r="R2512" i="2"/>
  <c r="Z2512" i="2" s="1"/>
  <c r="AJ2512" i="2" s="1"/>
  <c r="O2512" i="2"/>
  <c r="M2512" i="2"/>
  <c r="W2511" i="2"/>
  <c r="AG2511" i="2" s="1"/>
  <c r="AF2511" i="2"/>
  <c r="X2511" i="2"/>
  <c r="AH2511" i="2" s="1"/>
  <c r="T2511" i="2"/>
  <c r="U2511" i="2"/>
  <c r="AE2511" i="2" s="1"/>
  <c r="K2513" i="2"/>
  <c r="AB2511" i="2" l="1"/>
  <c r="AV2510" i="2"/>
  <c r="BH2510" i="2" s="1"/>
  <c r="AS2511" i="2"/>
  <c r="AR2511" i="2"/>
  <c r="BD2510" i="2"/>
  <c r="BB2510" i="2"/>
  <c r="BC2510" i="2"/>
  <c r="S2513" i="2"/>
  <c r="AA2513" i="2"/>
  <c r="AK2513" i="2" s="1"/>
  <c r="AZ2510" i="2"/>
  <c r="AY2510" i="2"/>
  <c r="AX2510" i="2"/>
  <c r="AT2511" i="2"/>
  <c r="AO2511" i="2"/>
  <c r="AP2511" i="2"/>
  <c r="AM2512" i="2"/>
  <c r="AN2511" i="2"/>
  <c r="AQ2511" i="2"/>
  <c r="BG2511" i="2"/>
  <c r="BA2510" i="2"/>
  <c r="L2513" i="2"/>
  <c r="T2513" i="2" s="1"/>
  <c r="N2513" i="2"/>
  <c r="V2513" i="2" s="1"/>
  <c r="P2513" i="2"/>
  <c r="Q2513" i="2"/>
  <c r="Y2513" i="2" s="1"/>
  <c r="AI2513" i="2" s="1"/>
  <c r="O2513" i="2"/>
  <c r="W2513" i="2" s="1"/>
  <c r="AG2513" i="2" s="1"/>
  <c r="R2513" i="2"/>
  <c r="Z2513" i="2" s="1"/>
  <c r="AJ2513" i="2" s="1"/>
  <c r="M2513" i="2"/>
  <c r="AD2511" i="2"/>
  <c r="AD2512" i="2"/>
  <c r="W2512" i="2"/>
  <c r="AG2512" i="2" s="1"/>
  <c r="X2512" i="2"/>
  <c r="AH2512" i="2" s="1"/>
  <c r="V2512" i="2"/>
  <c r="AF2512" i="2" s="1"/>
  <c r="U2512" i="2"/>
  <c r="AE2512" i="2" s="1"/>
  <c r="K2514" i="2"/>
  <c r="AV2511" i="2" l="1"/>
  <c r="BH2511" i="2" s="1"/>
  <c r="AB2512" i="2"/>
  <c r="AS2512" i="2"/>
  <c r="AR2512" i="2"/>
  <c r="BB2511" i="2"/>
  <c r="BD2511" i="2"/>
  <c r="BC2511" i="2"/>
  <c r="S2514" i="2"/>
  <c r="AA2514" i="2"/>
  <c r="AK2514" i="2" s="1"/>
  <c r="AX2511" i="2"/>
  <c r="AT2512" i="2"/>
  <c r="BD2512" i="2" s="1"/>
  <c r="AN2512" i="2"/>
  <c r="AQ2512" i="2"/>
  <c r="AO2512" i="2"/>
  <c r="AP2512" i="2"/>
  <c r="AM2513" i="2"/>
  <c r="BG2512" i="2"/>
  <c r="AZ2511" i="2"/>
  <c r="BA2511" i="2"/>
  <c r="AY2511" i="2"/>
  <c r="L2514" i="2"/>
  <c r="N2514" i="2"/>
  <c r="P2514" i="2"/>
  <c r="Q2514" i="2"/>
  <c r="Y2514" i="2" s="1"/>
  <c r="AI2514" i="2" s="1"/>
  <c r="O2514" i="2"/>
  <c r="W2514" i="2" s="1"/>
  <c r="R2514" i="2"/>
  <c r="Z2514" i="2" s="1"/>
  <c r="AJ2514" i="2" s="1"/>
  <c r="M2514" i="2"/>
  <c r="U2513" i="2"/>
  <c r="AE2513" i="2" s="1"/>
  <c r="AF2513" i="2"/>
  <c r="X2513" i="2"/>
  <c r="AH2513" i="2" s="1"/>
  <c r="AD2513" i="2"/>
  <c r="K2515" i="2"/>
  <c r="AV2512" i="2" l="1"/>
  <c r="BH2512" i="2" s="1"/>
  <c r="AB2513" i="2"/>
  <c r="AS2513" i="2"/>
  <c r="AR2513" i="2"/>
  <c r="BB2512" i="2"/>
  <c r="BC2512" i="2"/>
  <c r="S2515" i="2"/>
  <c r="AA2515" i="2"/>
  <c r="AK2515" i="2" s="1"/>
  <c r="AZ2512" i="2"/>
  <c r="AY2512" i="2"/>
  <c r="BA2512" i="2"/>
  <c r="AT2513" i="2"/>
  <c r="BD2513" i="2" s="1"/>
  <c r="AO2513" i="2"/>
  <c r="AP2513" i="2"/>
  <c r="AM2514" i="2"/>
  <c r="AN2513" i="2"/>
  <c r="AQ2513" i="2"/>
  <c r="BG2513" i="2"/>
  <c r="AX2512" i="2"/>
  <c r="L2515" i="2"/>
  <c r="T2515" i="2" s="1"/>
  <c r="N2515" i="2"/>
  <c r="V2515" i="2" s="1"/>
  <c r="P2515" i="2"/>
  <c r="Q2515" i="2"/>
  <c r="Y2515" i="2" s="1"/>
  <c r="AI2515" i="2" s="1"/>
  <c r="O2515" i="2"/>
  <c r="R2515" i="2"/>
  <c r="Z2515" i="2" s="1"/>
  <c r="AJ2515" i="2" s="1"/>
  <c r="M2515" i="2"/>
  <c r="X2514" i="2"/>
  <c r="AH2514" i="2" s="1"/>
  <c r="AG2514" i="2"/>
  <c r="V2514" i="2"/>
  <c r="AF2514" i="2" s="1"/>
  <c r="T2514" i="2"/>
  <c r="U2514" i="2"/>
  <c r="AE2514" i="2" s="1"/>
  <c r="K2516" i="2"/>
  <c r="AV2513" i="2" l="1"/>
  <c r="BH2513" i="2" s="1"/>
  <c r="AB2514" i="2"/>
  <c r="AR2514" i="2"/>
  <c r="AS2514" i="2"/>
  <c r="BB2513" i="2"/>
  <c r="BC2513" i="2"/>
  <c r="S2516" i="2"/>
  <c r="AA2516" i="2"/>
  <c r="AK2516" i="2" s="1"/>
  <c r="BA2513" i="2"/>
  <c r="AY2513" i="2"/>
  <c r="AX2513" i="2"/>
  <c r="AT2514" i="2"/>
  <c r="BD2514" i="2" s="1"/>
  <c r="AN2514" i="2"/>
  <c r="AQ2514" i="2"/>
  <c r="AO2514" i="2"/>
  <c r="AP2514" i="2"/>
  <c r="AM2515" i="2"/>
  <c r="BG2514" i="2"/>
  <c r="AZ2513" i="2"/>
  <c r="L2516" i="2"/>
  <c r="T2516" i="2" s="1"/>
  <c r="N2516" i="2"/>
  <c r="P2516" i="2"/>
  <c r="X2516" i="2" s="1"/>
  <c r="AH2516" i="2" s="1"/>
  <c r="Q2516" i="2"/>
  <c r="Y2516" i="2" s="1"/>
  <c r="AI2516" i="2" s="1"/>
  <c r="R2516" i="2"/>
  <c r="Z2516" i="2" s="1"/>
  <c r="AJ2516" i="2" s="1"/>
  <c r="O2516" i="2"/>
  <c r="W2516" i="2" s="1"/>
  <c r="AG2516" i="2" s="1"/>
  <c r="M2516" i="2"/>
  <c r="AD2514" i="2"/>
  <c r="U2515" i="2"/>
  <c r="AE2515" i="2" s="1"/>
  <c r="AD2515" i="2"/>
  <c r="AF2515" i="2"/>
  <c r="X2515" i="2"/>
  <c r="AH2515" i="2" s="1"/>
  <c r="W2515" i="2"/>
  <c r="AG2515" i="2" s="1"/>
  <c r="K2517" i="2"/>
  <c r="AB2515" i="2" l="1"/>
  <c r="AV2514" i="2"/>
  <c r="BH2514" i="2" s="1"/>
  <c r="AS2515" i="2"/>
  <c r="AR2515" i="2"/>
  <c r="BC2514" i="2"/>
  <c r="BB2514" i="2"/>
  <c r="S2517" i="2"/>
  <c r="AA2517" i="2"/>
  <c r="AK2517" i="2" s="1"/>
  <c r="AY2514" i="2"/>
  <c r="BA2514" i="2"/>
  <c r="AX2514" i="2"/>
  <c r="AT2515" i="2"/>
  <c r="BD2515" i="2" s="1"/>
  <c r="AQ2515" i="2"/>
  <c r="AO2515" i="2"/>
  <c r="AP2515" i="2"/>
  <c r="AN2515" i="2"/>
  <c r="AM2516" i="2"/>
  <c r="BG2515" i="2"/>
  <c r="AZ2514" i="2"/>
  <c r="L2517" i="2"/>
  <c r="T2517" i="2" s="1"/>
  <c r="N2517" i="2"/>
  <c r="P2517" i="2"/>
  <c r="Q2517" i="2"/>
  <c r="Y2517" i="2" s="1"/>
  <c r="AI2517" i="2" s="1"/>
  <c r="O2517" i="2"/>
  <c r="R2517" i="2"/>
  <c r="Z2517" i="2" s="1"/>
  <c r="AJ2517" i="2" s="1"/>
  <c r="M2517" i="2"/>
  <c r="U2517" i="2" s="1"/>
  <c r="V2516" i="2"/>
  <c r="AF2516" i="2" s="1"/>
  <c r="U2516" i="2"/>
  <c r="AE2516" i="2" s="1"/>
  <c r="AD2516" i="2"/>
  <c r="K2518" i="2"/>
  <c r="AV2515" i="2" l="1"/>
  <c r="BH2515" i="2" s="1"/>
  <c r="AB2516" i="2"/>
  <c r="BB2515" i="2"/>
  <c r="AR2516" i="2"/>
  <c r="AS2516" i="2"/>
  <c r="BC2515" i="2"/>
  <c r="S2518" i="2"/>
  <c r="AA2518" i="2"/>
  <c r="AK2518" i="2" s="1"/>
  <c r="AY2515" i="2"/>
  <c r="AT2516" i="2"/>
  <c r="BD2516" i="2" s="1"/>
  <c r="AN2516" i="2"/>
  <c r="AM2517" i="2"/>
  <c r="AQ2516" i="2"/>
  <c r="AO2516" i="2"/>
  <c r="AP2516" i="2"/>
  <c r="BG2516" i="2"/>
  <c r="BA2515" i="2"/>
  <c r="AX2515" i="2"/>
  <c r="AZ2515" i="2"/>
  <c r="L2518" i="2"/>
  <c r="T2518" i="2" s="1"/>
  <c r="N2518" i="2"/>
  <c r="P2518" i="2"/>
  <c r="X2518" i="2" s="1"/>
  <c r="Q2518" i="2"/>
  <c r="Y2518" i="2" s="1"/>
  <c r="AI2518" i="2" s="1"/>
  <c r="O2518" i="2"/>
  <c r="R2518" i="2"/>
  <c r="Z2518" i="2" s="1"/>
  <c r="AJ2518" i="2" s="1"/>
  <c r="M2518" i="2"/>
  <c r="V2517" i="2"/>
  <c r="AF2517" i="2" s="1"/>
  <c r="AE2517" i="2"/>
  <c r="X2517" i="2"/>
  <c r="W2517" i="2"/>
  <c r="AG2517" i="2" s="1"/>
  <c r="AD2517" i="2"/>
  <c r="K2519" i="2"/>
  <c r="AV2516" i="2" l="1"/>
  <c r="BH2516" i="2" s="1"/>
  <c r="AB2517" i="2"/>
  <c r="AS2517" i="2"/>
  <c r="AR2517" i="2"/>
  <c r="BC2516" i="2"/>
  <c r="BB2516" i="2"/>
  <c r="S2519" i="2"/>
  <c r="AA2519" i="2"/>
  <c r="AK2519" i="2" s="1"/>
  <c r="BA2516" i="2"/>
  <c r="AZ2516" i="2"/>
  <c r="AT2517" i="2"/>
  <c r="BD2517" i="2" s="1"/>
  <c r="AO2517" i="2"/>
  <c r="AP2517" i="2"/>
  <c r="AM2518" i="2"/>
  <c r="AN2517" i="2"/>
  <c r="AQ2517" i="2"/>
  <c r="BG2517" i="2"/>
  <c r="AX2516" i="2"/>
  <c r="AY2516" i="2"/>
  <c r="L2519" i="2"/>
  <c r="T2519" i="2" s="1"/>
  <c r="N2519" i="2"/>
  <c r="P2519" i="2"/>
  <c r="X2519" i="2" s="1"/>
  <c r="AH2519" i="2" s="1"/>
  <c r="Q2519" i="2"/>
  <c r="Y2519" i="2" s="1"/>
  <c r="AI2519" i="2" s="1"/>
  <c r="O2519" i="2"/>
  <c r="R2519" i="2"/>
  <c r="Z2519" i="2" s="1"/>
  <c r="AJ2519" i="2" s="1"/>
  <c r="M2519" i="2"/>
  <c r="U2518" i="2"/>
  <c r="AE2518" i="2" s="1"/>
  <c r="AH2517" i="2"/>
  <c r="AH2518" i="2"/>
  <c r="AD2518" i="2"/>
  <c r="V2518" i="2"/>
  <c r="AF2518" i="2" s="1"/>
  <c r="W2518" i="2"/>
  <c r="AG2518" i="2" s="1"/>
  <c r="K2520" i="2"/>
  <c r="AV2517" i="2" l="1"/>
  <c r="BH2517" i="2" s="1"/>
  <c r="AB2518" i="2"/>
  <c r="BB2517" i="2"/>
  <c r="AS2518" i="2"/>
  <c r="AR2518" i="2"/>
  <c r="BC2517" i="2"/>
  <c r="S2520" i="2"/>
  <c r="AA2520" i="2"/>
  <c r="AK2520" i="2" s="1"/>
  <c r="AZ2517" i="2"/>
  <c r="BA2517" i="2"/>
  <c r="AY2517" i="2"/>
  <c r="AX2517" i="2"/>
  <c r="AT2518" i="2"/>
  <c r="BD2518" i="2" s="1"/>
  <c r="AQ2518" i="2"/>
  <c r="AM2519" i="2"/>
  <c r="AO2518" i="2"/>
  <c r="AP2518" i="2"/>
  <c r="AN2518" i="2"/>
  <c r="BG2518" i="2"/>
  <c r="L2520" i="2"/>
  <c r="T2520" i="2" s="1"/>
  <c r="N2520" i="2"/>
  <c r="V2520" i="2" s="1"/>
  <c r="P2520" i="2"/>
  <c r="Q2520" i="2"/>
  <c r="Y2520" i="2" s="1"/>
  <c r="AI2520" i="2" s="1"/>
  <c r="R2520" i="2"/>
  <c r="Z2520" i="2" s="1"/>
  <c r="AJ2520" i="2" s="1"/>
  <c r="O2520" i="2"/>
  <c r="W2520" i="2" s="1"/>
  <c r="AG2520" i="2" s="1"/>
  <c r="M2520" i="2"/>
  <c r="AD2519" i="2"/>
  <c r="W2519" i="2"/>
  <c r="AG2519" i="2" s="1"/>
  <c r="V2519" i="2"/>
  <c r="U2519" i="2"/>
  <c r="AE2519" i="2" s="1"/>
  <c r="K2521" i="2"/>
  <c r="AV2518" i="2" l="1"/>
  <c r="BH2518" i="2" s="1"/>
  <c r="AB2519" i="2"/>
  <c r="AS2519" i="2"/>
  <c r="AR2519" i="2"/>
  <c r="BB2518" i="2"/>
  <c r="BC2518" i="2"/>
  <c r="S2521" i="2"/>
  <c r="AA2521" i="2"/>
  <c r="AK2521" i="2" s="1"/>
  <c r="AY2518" i="2"/>
  <c r="AT2519" i="2"/>
  <c r="AN2519" i="2"/>
  <c r="AQ2519" i="2"/>
  <c r="AM2520" i="2"/>
  <c r="AO2519" i="2"/>
  <c r="AP2519" i="2"/>
  <c r="BG2519" i="2"/>
  <c r="AX2518" i="2"/>
  <c r="BA2518" i="2"/>
  <c r="AZ2518" i="2"/>
  <c r="L2521" i="2"/>
  <c r="T2521" i="2" s="1"/>
  <c r="N2521" i="2"/>
  <c r="V2521" i="2" s="1"/>
  <c r="P2521" i="2"/>
  <c r="Q2521" i="2"/>
  <c r="Y2521" i="2" s="1"/>
  <c r="AI2521" i="2" s="1"/>
  <c r="O2521" i="2"/>
  <c r="R2521" i="2"/>
  <c r="Z2521" i="2" s="1"/>
  <c r="AJ2521" i="2" s="1"/>
  <c r="M2521" i="2"/>
  <c r="AF2519" i="2"/>
  <c r="AF2520" i="2"/>
  <c r="X2520" i="2"/>
  <c r="AH2520" i="2" s="1"/>
  <c r="U2520" i="2"/>
  <c r="AE2520" i="2" s="1"/>
  <c r="AD2520" i="2"/>
  <c r="K2522" i="2"/>
  <c r="AV2519" i="2" l="1"/>
  <c r="BH2519" i="2" s="1"/>
  <c r="AB2520" i="2"/>
  <c r="AS2520" i="2"/>
  <c r="AR2520" i="2"/>
  <c r="BD2519" i="2"/>
  <c r="BB2519" i="2"/>
  <c r="BC2519" i="2"/>
  <c r="S2522" i="2"/>
  <c r="AA2522" i="2"/>
  <c r="AK2522" i="2" s="1"/>
  <c r="AZ2519" i="2"/>
  <c r="BA2519" i="2"/>
  <c r="AY2519" i="2"/>
  <c r="AX2519" i="2"/>
  <c r="AT2520" i="2"/>
  <c r="BD2520" i="2" s="1"/>
  <c r="AN2520" i="2"/>
  <c r="AQ2520" i="2"/>
  <c r="AO2520" i="2"/>
  <c r="AP2520" i="2"/>
  <c r="AM2521" i="2"/>
  <c r="BG2520" i="2"/>
  <c r="L2522" i="2"/>
  <c r="T2522" i="2" s="1"/>
  <c r="N2522" i="2"/>
  <c r="P2522" i="2"/>
  <c r="Q2522" i="2"/>
  <c r="Y2522" i="2" s="1"/>
  <c r="AI2522" i="2" s="1"/>
  <c r="O2522" i="2"/>
  <c r="W2522" i="2" s="1"/>
  <c r="R2522" i="2"/>
  <c r="Z2522" i="2" s="1"/>
  <c r="AJ2522" i="2" s="1"/>
  <c r="M2522" i="2"/>
  <c r="U2521" i="2"/>
  <c r="AE2521" i="2" s="1"/>
  <c r="AD2521" i="2"/>
  <c r="AF2521" i="2"/>
  <c r="X2521" i="2"/>
  <c r="AH2521" i="2" s="1"/>
  <c r="W2521" i="2"/>
  <c r="AG2521" i="2" s="1"/>
  <c r="K2523" i="2"/>
  <c r="AV2520" i="2" l="1"/>
  <c r="BH2520" i="2" s="1"/>
  <c r="AB2521" i="2"/>
  <c r="BB2520" i="2"/>
  <c r="AS2521" i="2"/>
  <c r="AR2521" i="2"/>
  <c r="BC2520" i="2"/>
  <c r="S2523" i="2"/>
  <c r="AA2523" i="2"/>
  <c r="AK2523" i="2" s="1"/>
  <c r="AY2520" i="2"/>
  <c r="BA2520" i="2"/>
  <c r="AX2520" i="2"/>
  <c r="AT2521" i="2"/>
  <c r="BD2521" i="2" s="1"/>
  <c r="AQ2521" i="2"/>
  <c r="AP2521" i="2"/>
  <c r="AM2522" i="2"/>
  <c r="AO2521" i="2"/>
  <c r="AN2521" i="2"/>
  <c r="BG2521" i="2"/>
  <c r="AZ2520" i="2"/>
  <c r="L2523" i="2"/>
  <c r="T2523" i="2" s="1"/>
  <c r="N2523" i="2"/>
  <c r="P2523" i="2"/>
  <c r="Q2523" i="2"/>
  <c r="Y2523" i="2" s="1"/>
  <c r="AI2523" i="2" s="1"/>
  <c r="O2523" i="2"/>
  <c r="W2523" i="2" s="1"/>
  <c r="R2523" i="2"/>
  <c r="Z2523" i="2" s="1"/>
  <c r="AJ2523" i="2" s="1"/>
  <c r="M2523" i="2"/>
  <c r="AD2522" i="2"/>
  <c r="X2522" i="2"/>
  <c r="AH2522" i="2" s="1"/>
  <c r="AG2522" i="2"/>
  <c r="V2522" i="2"/>
  <c r="AF2522" i="2" s="1"/>
  <c r="U2522" i="2"/>
  <c r="AE2522" i="2" s="1"/>
  <c r="K2524" i="2"/>
  <c r="AV2521" i="2" l="1"/>
  <c r="BH2521" i="2" s="1"/>
  <c r="AB2522" i="2"/>
  <c r="AS2522" i="2"/>
  <c r="AR2522" i="2"/>
  <c r="BB2521" i="2"/>
  <c r="BC2521" i="2"/>
  <c r="S2524" i="2"/>
  <c r="AA2524" i="2"/>
  <c r="AK2524" i="2" s="1"/>
  <c r="AZ2521" i="2"/>
  <c r="BA2521" i="2"/>
  <c r="AY2521" i="2"/>
  <c r="AX2521" i="2"/>
  <c r="AT2522" i="2"/>
  <c r="AO2522" i="2"/>
  <c r="AP2522" i="2"/>
  <c r="AM2523" i="2"/>
  <c r="AN2522" i="2"/>
  <c r="AQ2522" i="2"/>
  <c r="BG2522" i="2"/>
  <c r="L2524" i="2"/>
  <c r="T2524" i="2" s="1"/>
  <c r="N2524" i="2"/>
  <c r="V2524" i="2" s="1"/>
  <c r="P2524" i="2"/>
  <c r="X2524" i="2" s="1"/>
  <c r="AH2524" i="2" s="1"/>
  <c r="Q2524" i="2"/>
  <c r="Y2524" i="2" s="1"/>
  <c r="AI2524" i="2" s="1"/>
  <c r="R2524" i="2"/>
  <c r="Z2524" i="2" s="1"/>
  <c r="AJ2524" i="2" s="1"/>
  <c r="O2524" i="2"/>
  <c r="W2524" i="2" s="1"/>
  <c r="AG2524" i="2" s="1"/>
  <c r="M2524" i="2"/>
  <c r="AD2523" i="2"/>
  <c r="X2523" i="2"/>
  <c r="AH2523" i="2" s="1"/>
  <c r="AG2523" i="2"/>
  <c r="V2523" i="2"/>
  <c r="AF2523" i="2" s="1"/>
  <c r="U2523" i="2"/>
  <c r="AE2523" i="2" s="1"/>
  <c r="K2525" i="2"/>
  <c r="AV2522" i="2" l="1"/>
  <c r="BH2522" i="2" s="1"/>
  <c r="AB2523" i="2"/>
  <c r="AS2523" i="2"/>
  <c r="AR2523" i="2"/>
  <c r="BB2522" i="2"/>
  <c r="BD2522" i="2"/>
  <c r="BC2522" i="2"/>
  <c r="S2525" i="2"/>
  <c r="AA2525" i="2"/>
  <c r="AK2525" i="2" s="1"/>
  <c r="AZ2522" i="2"/>
  <c r="AT2523" i="2"/>
  <c r="BD2523" i="2" s="1"/>
  <c r="AQ2523" i="2"/>
  <c r="AN2523" i="2"/>
  <c r="AO2523" i="2"/>
  <c r="AP2523" i="2"/>
  <c r="AM2524" i="2"/>
  <c r="BG2523" i="2"/>
  <c r="BA2522" i="2"/>
  <c r="AY2522" i="2"/>
  <c r="AX2522" i="2"/>
  <c r="L2525" i="2"/>
  <c r="T2525" i="2" s="1"/>
  <c r="N2525" i="2"/>
  <c r="V2525" i="2" s="1"/>
  <c r="AF2525" i="2" s="1"/>
  <c r="P2525" i="2"/>
  <c r="X2525" i="2" s="1"/>
  <c r="Q2525" i="2"/>
  <c r="Y2525" i="2" s="1"/>
  <c r="AI2525" i="2" s="1"/>
  <c r="O2525" i="2"/>
  <c r="R2525" i="2"/>
  <c r="Z2525" i="2" s="1"/>
  <c r="AJ2525" i="2" s="1"/>
  <c r="M2525" i="2"/>
  <c r="AD2524" i="2"/>
  <c r="U2524" i="2"/>
  <c r="AE2524" i="2" s="1"/>
  <c r="AF2524" i="2"/>
  <c r="K2526" i="2"/>
  <c r="AV2523" i="2" l="1"/>
  <c r="BH2523" i="2" s="1"/>
  <c r="AB2524" i="2"/>
  <c r="AS2524" i="2"/>
  <c r="AR2524" i="2"/>
  <c r="BB2523" i="2"/>
  <c r="BC2523" i="2"/>
  <c r="S2526" i="2"/>
  <c r="AA2526" i="2"/>
  <c r="AK2526" i="2" s="1"/>
  <c r="AX2523" i="2"/>
  <c r="AT2524" i="2"/>
  <c r="BD2524" i="2" s="1"/>
  <c r="AO2524" i="2"/>
  <c r="AP2524" i="2"/>
  <c r="AM2525" i="2"/>
  <c r="AN2524" i="2"/>
  <c r="AQ2524" i="2"/>
  <c r="BG2524" i="2"/>
  <c r="BA2523" i="2"/>
  <c r="AZ2523" i="2"/>
  <c r="AY2523" i="2"/>
  <c r="L2526" i="2"/>
  <c r="T2526" i="2" s="1"/>
  <c r="N2526" i="2"/>
  <c r="P2526" i="2"/>
  <c r="Q2526" i="2"/>
  <c r="Y2526" i="2" s="1"/>
  <c r="AI2526" i="2" s="1"/>
  <c r="O2526" i="2"/>
  <c r="R2526" i="2"/>
  <c r="Z2526" i="2" s="1"/>
  <c r="AJ2526" i="2" s="1"/>
  <c r="M2526" i="2"/>
  <c r="AD2525" i="2"/>
  <c r="U2525" i="2"/>
  <c r="AE2525" i="2" s="1"/>
  <c r="AH2525" i="2"/>
  <c r="W2525" i="2"/>
  <c r="AG2525" i="2" s="1"/>
  <c r="K2527" i="2"/>
  <c r="BB2524" i="2" l="1"/>
  <c r="AV2524" i="2"/>
  <c r="BH2524" i="2" s="1"/>
  <c r="AB2525" i="2"/>
  <c r="AS2525" i="2"/>
  <c r="AR2525" i="2"/>
  <c r="BC2524" i="2"/>
  <c r="S2527" i="2"/>
  <c r="AA2527" i="2" s="1"/>
  <c r="AK2527" i="2" s="1"/>
  <c r="AZ2524" i="2"/>
  <c r="AX2524" i="2"/>
  <c r="AT2525" i="2"/>
  <c r="AN2525" i="2"/>
  <c r="AM2526" i="2"/>
  <c r="AQ2525" i="2"/>
  <c r="AO2525" i="2"/>
  <c r="AP2525" i="2"/>
  <c r="BG2525" i="2"/>
  <c r="BA2524" i="2"/>
  <c r="AY2524" i="2"/>
  <c r="L2527" i="2"/>
  <c r="T2527" i="2" s="1"/>
  <c r="N2527" i="2"/>
  <c r="P2527" i="2"/>
  <c r="X2527" i="2" s="1"/>
  <c r="Q2527" i="2"/>
  <c r="Y2527" i="2" s="1"/>
  <c r="AI2527" i="2" s="1"/>
  <c r="O2527" i="2"/>
  <c r="W2527" i="2" s="1"/>
  <c r="AG2527" i="2" s="1"/>
  <c r="R2527" i="2"/>
  <c r="Z2527" i="2" s="1"/>
  <c r="AJ2527" i="2" s="1"/>
  <c r="M2527" i="2"/>
  <c r="X2526" i="2"/>
  <c r="AH2526" i="2" s="1"/>
  <c r="U2526" i="2"/>
  <c r="AE2526" i="2" s="1"/>
  <c r="AD2526" i="2"/>
  <c r="V2526" i="2"/>
  <c r="AF2526" i="2" s="1"/>
  <c r="W2526" i="2"/>
  <c r="K2528" i="2"/>
  <c r="AV2525" i="2" l="1"/>
  <c r="BH2525" i="2" s="1"/>
  <c r="AB2526" i="2"/>
  <c r="AS2526" i="2"/>
  <c r="AR2526" i="2"/>
  <c r="BD2525" i="2"/>
  <c r="BB2525" i="2"/>
  <c r="BC2525" i="2"/>
  <c r="S2528" i="2"/>
  <c r="AA2528" i="2"/>
  <c r="AK2528" i="2" s="1"/>
  <c r="BA2525" i="2"/>
  <c r="AY2525" i="2"/>
  <c r="AZ2525" i="2"/>
  <c r="AX2525" i="2"/>
  <c r="AT2526" i="2"/>
  <c r="AO2526" i="2"/>
  <c r="AP2526" i="2"/>
  <c r="AM2527" i="2"/>
  <c r="AN2526" i="2"/>
  <c r="AQ2526" i="2"/>
  <c r="BG2526" i="2"/>
  <c r="L2528" i="2"/>
  <c r="T2528" i="2" s="1"/>
  <c r="N2528" i="2"/>
  <c r="P2528" i="2"/>
  <c r="Q2528" i="2"/>
  <c r="Y2528" i="2" s="1"/>
  <c r="AI2528" i="2" s="1"/>
  <c r="R2528" i="2"/>
  <c r="Z2528" i="2" s="1"/>
  <c r="AJ2528" i="2" s="1"/>
  <c r="O2528" i="2"/>
  <c r="M2528" i="2"/>
  <c r="U2528" i="2" s="1"/>
  <c r="AG2526" i="2"/>
  <c r="AH2527" i="2"/>
  <c r="V2527" i="2"/>
  <c r="AF2527" i="2" s="1"/>
  <c r="U2527" i="2"/>
  <c r="AE2527" i="2" s="1"/>
  <c r="AD2527" i="2"/>
  <c r="K2529" i="2"/>
  <c r="AV2526" i="2" l="1"/>
  <c r="BH2526" i="2" s="1"/>
  <c r="AB2527" i="2"/>
  <c r="AS2527" i="2"/>
  <c r="AR2527" i="2"/>
  <c r="BD2526" i="2"/>
  <c r="BB2526" i="2"/>
  <c r="BC2526" i="2"/>
  <c r="S2529" i="2"/>
  <c r="AA2529" i="2"/>
  <c r="AK2529" i="2" s="1"/>
  <c r="BA2526" i="2"/>
  <c r="AZ2526" i="2"/>
  <c r="AT2527" i="2"/>
  <c r="BD2527" i="2" s="1"/>
  <c r="AN2527" i="2"/>
  <c r="AQ2527" i="2"/>
  <c r="AO2527" i="2"/>
  <c r="AP2527" i="2"/>
  <c r="AM2528" i="2"/>
  <c r="BG2527" i="2"/>
  <c r="AY2526" i="2"/>
  <c r="AX2526" i="2"/>
  <c r="L2529" i="2"/>
  <c r="N2529" i="2"/>
  <c r="P2529" i="2"/>
  <c r="Q2529" i="2"/>
  <c r="Y2529" i="2" s="1"/>
  <c r="AI2529" i="2" s="1"/>
  <c r="O2529" i="2"/>
  <c r="W2529" i="2" s="1"/>
  <c r="R2529" i="2"/>
  <c r="Z2529" i="2" s="1"/>
  <c r="AJ2529" i="2" s="1"/>
  <c r="M2529" i="2"/>
  <c r="V2528" i="2"/>
  <c r="AF2528" i="2" s="1"/>
  <c r="AE2528" i="2"/>
  <c r="X2528" i="2"/>
  <c r="W2528" i="2"/>
  <c r="AG2528" i="2" s="1"/>
  <c r="AD2528" i="2"/>
  <c r="K2530" i="2"/>
  <c r="AV2527" i="2" l="1"/>
  <c r="BH2527" i="2" s="1"/>
  <c r="AB2528" i="2"/>
  <c r="AR2528" i="2"/>
  <c r="AS2528" i="2"/>
  <c r="BB2527" i="2"/>
  <c r="BC2527" i="2"/>
  <c r="S2530" i="2"/>
  <c r="AA2530" i="2"/>
  <c r="AK2530" i="2" s="1"/>
  <c r="AY2527" i="2"/>
  <c r="BA2527" i="2"/>
  <c r="AT2528" i="2"/>
  <c r="BD2528" i="2" s="1"/>
  <c r="AM2529" i="2"/>
  <c r="AN2528" i="2"/>
  <c r="AQ2528" i="2"/>
  <c r="AO2528" i="2"/>
  <c r="AP2528" i="2"/>
  <c r="BG2528" i="2"/>
  <c r="AX2527" i="2"/>
  <c r="AZ2527" i="2"/>
  <c r="L2530" i="2"/>
  <c r="T2530" i="2" s="1"/>
  <c r="N2530" i="2"/>
  <c r="P2530" i="2"/>
  <c r="Q2530" i="2"/>
  <c r="Y2530" i="2" s="1"/>
  <c r="AI2530" i="2" s="1"/>
  <c r="O2530" i="2"/>
  <c r="W2530" i="2" s="1"/>
  <c r="AG2530" i="2" s="1"/>
  <c r="R2530" i="2"/>
  <c r="Z2530" i="2" s="1"/>
  <c r="AJ2530" i="2" s="1"/>
  <c r="M2530" i="2"/>
  <c r="U2530" i="2" s="1"/>
  <c r="AE2530" i="2" s="1"/>
  <c r="AH2528" i="2"/>
  <c r="X2529" i="2"/>
  <c r="AH2529" i="2" s="1"/>
  <c r="AG2529" i="2"/>
  <c r="V2529" i="2"/>
  <c r="AF2529" i="2" s="1"/>
  <c r="T2529" i="2"/>
  <c r="U2529" i="2"/>
  <c r="AE2529" i="2" s="1"/>
  <c r="K2531" i="2"/>
  <c r="AB2529" i="2" l="1"/>
  <c r="AV2528" i="2"/>
  <c r="BH2528" i="2" s="1"/>
  <c r="AR2529" i="2"/>
  <c r="AS2529" i="2"/>
  <c r="BC2528" i="2"/>
  <c r="BB2528" i="2"/>
  <c r="S2531" i="2"/>
  <c r="AA2531" i="2"/>
  <c r="AK2531" i="2" s="1"/>
  <c r="AZ2528" i="2"/>
  <c r="AY2528" i="2"/>
  <c r="BA2528" i="2"/>
  <c r="AX2528" i="2"/>
  <c r="AT2529" i="2"/>
  <c r="AN2529" i="2"/>
  <c r="AQ2529" i="2"/>
  <c r="AO2529" i="2"/>
  <c r="AP2529" i="2"/>
  <c r="AM2530" i="2"/>
  <c r="BG2529" i="2"/>
  <c r="L2531" i="2"/>
  <c r="T2531" i="2" s="1"/>
  <c r="N2531" i="2"/>
  <c r="P2531" i="2"/>
  <c r="X2531" i="2" s="1"/>
  <c r="AH2531" i="2" s="1"/>
  <c r="Q2531" i="2"/>
  <c r="Y2531" i="2" s="1"/>
  <c r="AI2531" i="2" s="1"/>
  <c r="O2531" i="2"/>
  <c r="W2531" i="2" s="1"/>
  <c r="R2531" i="2"/>
  <c r="Z2531" i="2" s="1"/>
  <c r="AJ2531" i="2" s="1"/>
  <c r="M2531" i="2"/>
  <c r="AD2529" i="2"/>
  <c r="AD2530" i="2"/>
  <c r="X2530" i="2"/>
  <c r="AH2530" i="2" s="1"/>
  <c r="V2530" i="2"/>
  <c r="AF2530" i="2" s="1"/>
  <c r="K2532" i="2"/>
  <c r="AV2529" i="2" l="1"/>
  <c r="BH2529" i="2" s="1"/>
  <c r="AB2530" i="2"/>
  <c r="BC2529" i="2"/>
  <c r="AS2530" i="2"/>
  <c r="AR2530" i="2"/>
  <c r="BD2529" i="2"/>
  <c r="BB2529" i="2"/>
  <c r="S2532" i="2"/>
  <c r="AA2532" i="2"/>
  <c r="AK2532" i="2" s="1"/>
  <c r="AY2529" i="2"/>
  <c r="AZ2529" i="2"/>
  <c r="BA2529" i="2"/>
  <c r="AT2530" i="2"/>
  <c r="BD2530" i="2" s="1"/>
  <c r="AO2530" i="2"/>
  <c r="AP2530" i="2"/>
  <c r="AM2531" i="2"/>
  <c r="AN2530" i="2"/>
  <c r="AQ2530" i="2"/>
  <c r="BG2530" i="2"/>
  <c r="AX2529" i="2"/>
  <c r="L2532" i="2"/>
  <c r="T2532" i="2" s="1"/>
  <c r="N2532" i="2"/>
  <c r="V2532" i="2" s="1"/>
  <c r="AF2532" i="2" s="1"/>
  <c r="P2532" i="2"/>
  <c r="Q2532" i="2"/>
  <c r="Y2532" i="2" s="1"/>
  <c r="AI2532" i="2" s="1"/>
  <c r="R2532" i="2"/>
  <c r="Z2532" i="2" s="1"/>
  <c r="AJ2532" i="2" s="1"/>
  <c r="O2532" i="2"/>
  <c r="M2532" i="2"/>
  <c r="AD2531" i="2"/>
  <c r="AG2531" i="2"/>
  <c r="V2531" i="2"/>
  <c r="AF2531" i="2" s="1"/>
  <c r="U2531" i="2"/>
  <c r="AE2531" i="2" s="1"/>
  <c r="K2533" i="2"/>
  <c r="AV2530" i="2" l="1"/>
  <c r="BH2530" i="2" s="1"/>
  <c r="AB2531" i="2"/>
  <c r="BB2530" i="2"/>
  <c r="BC2530" i="2"/>
  <c r="AS2531" i="2"/>
  <c r="AR2531" i="2"/>
  <c r="S2533" i="2"/>
  <c r="AA2533" i="2"/>
  <c r="AK2533" i="2" s="1"/>
  <c r="AX2530" i="2"/>
  <c r="AT2531" i="2"/>
  <c r="BD2531" i="2" s="1"/>
  <c r="AQ2531" i="2"/>
  <c r="AM2532" i="2"/>
  <c r="AO2531" i="2"/>
  <c r="AP2531" i="2"/>
  <c r="AN2531" i="2"/>
  <c r="BG2531" i="2"/>
  <c r="AZ2530" i="2"/>
  <c r="BA2530" i="2"/>
  <c r="AY2530" i="2"/>
  <c r="L2533" i="2"/>
  <c r="T2533" i="2" s="1"/>
  <c r="N2533" i="2"/>
  <c r="P2533" i="2"/>
  <c r="X2533" i="2" s="1"/>
  <c r="Q2533" i="2"/>
  <c r="Y2533" i="2" s="1"/>
  <c r="AI2533" i="2" s="1"/>
  <c r="O2533" i="2"/>
  <c r="R2533" i="2"/>
  <c r="Z2533" i="2" s="1"/>
  <c r="AJ2533" i="2" s="1"/>
  <c r="M2533" i="2"/>
  <c r="X2532" i="2"/>
  <c r="U2532" i="2"/>
  <c r="AE2532" i="2" s="1"/>
  <c r="W2532" i="2"/>
  <c r="AG2532" i="2" s="1"/>
  <c r="AD2532" i="2"/>
  <c r="K2534" i="2"/>
  <c r="AB2532" i="2" l="1"/>
  <c r="AV2531" i="2"/>
  <c r="BH2531" i="2" s="1"/>
  <c r="AS2532" i="2"/>
  <c r="AR2532" i="2"/>
  <c r="BB2531" i="2"/>
  <c r="BC2531" i="2"/>
  <c r="S2534" i="2"/>
  <c r="AA2534" i="2"/>
  <c r="AK2534" i="2" s="1"/>
  <c r="AZ2531" i="2"/>
  <c r="AY2531" i="2"/>
  <c r="AT2532" i="2"/>
  <c r="BD2532" i="2" s="1"/>
  <c r="AN2532" i="2"/>
  <c r="AQ2532" i="2"/>
  <c r="AO2532" i="2"/>
  <c r="AP2532" i="2"/>
  <c r="AM2533" i="2"/>
  <c r="BG2532" i="2"/>
  <c r="AX2531" i="2"/>
  <c r="BA2531" i="2"/>
  <c r="L2534" i="2"/>
  <c r="T2534" i="2" s="1"/>
  <c r="N2534" i="2"/>
  <c r="V2534" i="2" s="1"/>
  <c r="P2534" i="2"/>
  <c r="Q2534" i="2"/>
  <c r="Y2534" i="2" s="1"/>
  <c r="AI2534" i="2" s="1"/>
  <c r="O2534" i="2"/>
  <c r="R2534" i="2"/>
  <c r="Z2534" i="2" s="1"/>
  <c r="AJ2534" i="2" s="1"/>
  <c r="M2534" i="2"/>
  <c r="AD2533" i="2"/>
  <c r="AH2532" i="2"/>
  <c r="W2533" i="2"/>
  <c r="AG2533" i="2" s="1"/>
  <c r="AH2533" i="2"/>
  <c r="V2533" i="2"/>
  <c r="AF2533" i="2" s="1"/>
  <c r="U2533" i="2"/>
  <c r="AE2533" i="2" s="1"/>
  <c r="K2535" i="2"/>
  <c r="AV2532" i="2" l="1"/>
  <c r="BH2532" i="2" s="1"/>
  <c r="AB2533" i="2"/>
  <c r="AS2533" i="2"/>
  <c r="AR2533" i="2"/>
  <c r="BB2532" i="2"/>
  <c r="BC2532" i="2"/>
  <c r="S2535" i="2"/>
  <c r="AA2535" i="2"/>
  <c r="AK2535" i="2" s="1"/>
  <c r="AY2532" i="2"/>
  <c r="BA2532" i="2"/>
  <c r="AT2533" i="2"/>
  <c r="BD2533" i="2" s="1"/>
  <c r="AO2533" i="2"/>
  <c r="AP2533" i="2"/>
  <c r="AM2534" i="2"/>
  <c r="AN2533" i="2"/>
  <c r="AQ2533" i="2"/>
  <c r="BG2533" i="2"/>
  <c r="AX2532" i="2"/>
  <c r="AZ2532" i="2"/>
  <c r="L2535" i="2"/>
  <c r="T2535" i="2" s="1"/>
  <c r="N2535" i="2"/>
  <c r="P2535" i="2"/>
  <c r="X2535" i="2" s="1"/>
  <c r="AH2535" i="2" s="1"/>
  <c r="Q2535" i="2"/>
  <c r="Y2535" i="2" s="1"/>
  <c r="AI2535" i="2" s="1"/>
  <c r="O2535" i="2"/>
  <c r="W2535" i="2" s="1"/>
  <c r="AG2535" i="2" s="1"/>
  <c r="R2535" i="2"/>
  <c r="Z2535" i="2" s="1"/>
  <c r="AJ2535" i="2" s="1"/>
  <c r="M2535" i="2"/>
  <c r="W2534" i="2"/>
  <c r="AG2534" i="2" s="1"/>
  <c r="AF2534" i="2"/>
  <c r="X2534" i="2"/>
  <c r="AH2534" i="2" s="1"/>
  <c r="U2534" i="2"/>
  <c r="AE2534" i="2" s="1"/>
  <c r="AD2534" i="2"/>
  <c r="K2536" i="2"/>
  <c r="BB2533" i="2" l="1"/>
  <c r="AB2534" i="2"/>
  <c r="AV2533" i="2"/>
  <c r="BH2533" i="2" s="1"/>
  <c r="AS2534" i="2"/>
  <c r="AR2534" i="2"/>
  <c r="BC2533" i="2"/>
  <c r="S2536" i="2"/>
  <c r="AA2536" i="2"/>
  <c r="AK2536" i="2" s="1"/>
  <c r="BA2533" i="2"/>
  <c r="AY2533" i="2"/>
  <c r="AX2533" i="2"/>
  <c r="AT2534" i="2"/>
  <c r="BD2534" i="2" s="1"/>
  <c r="AQ2534" i="2"/>
  <c r="AM2535" i="2"/>
  <c r="AO2534" i="2"/>
  <c r="AP2534" i="2"/>
  <c r="AN2534" i="2"/>
  <c r="BG2534" i="2"/>
  <c r="AZ2533" i="2"/>
  <c r="L2536" i="2"/>
  <c r="T2536" i="2" s="1"/>
  <c r="N2536" i="2"/>
  <c r="P2536" i="2"/>
  <c r="Q2536" i="2"/>
  <c r="Y2536" i="2" s="1"/>
  <c r="AI2536" i="2" s="1"/>
  <c r="R2536" i="2"/>
  <c r="Z2536" i="2" s="1"/>
  <c r="AJ2536" i="2" s="1"/>
  <c r="O2536" i="2"/>
  <c r="W2536" i="2" s="1"/>
  <c r="AG2536" i="2" s="1"/>
  <c r="M2536" i="2"/>
  <c r="U2536" i="2" s="1"/>
  <c r="V2535" i="2"/>
  <c r="AF2535" i="2" s="1"/>
  <c r="U2535" i="2"/>
  <c r="AE2535" i="2" s="1"/>
  <c r="AD2535" i="2"/>
  <c r="K2537" i="2"/>
  <c r="BB2534" i="2" l="1"/>
  <c r="AV2534" i="2"/>
  <c r="BH2534" i="2" s="1"/>
  <c r="AB2535" i="2"/>
  <c r="AS2535" i="2"/>
  <c r="AR2535" i="2"/>
  <c r="BC2534" i="2"/>
  <c r="S2537" i="2"/>
  <c r="AA2537" i="2"/>
  <c r="AK2537" i="2" s="1"/>
  <c r="AZ2534" i="2"/>
  <c r="AY2534" i="2"/>
  <c r="AT2535" i="2"/>
  <c r="AN2535" i="2"/>
  <c r="AQ2535" i="2"/>
  <c r="AO2535" i="2"/>
  <c r="AP2535" i="2"/>
  <c r="AM2536" i="2"/>
  <c r="BG2535" i="2"/>
  <c r="AX2534" i="2"/>
  <c r="BA2534" i="2"/>
  <c r="L2537" i="2"/>
  <c r="T2537" i="2" s="1"/>
  <c r="N2537" i="2"/>
  <c r="P2537" i="2"/>
  <c r="Q2537" i="2"/>
  <c r="Y2537" i="2" s="1"/>
  <c r="AI2537" i="2" s="1"/>
  <c r="O2537" i="2"/>
  <c r="W2537" i="2" s="1"/>
  <c r="AG2537" i="2" s="1"/>
  <c r="R2537" i="2"/>
  <c r="Z2537" i="2" s="1"/>
  <c r="AJ2537" i="2" s="1"/>
  <c r="M2537" i="2"/>
  <c r="X2536" i="2"/>
  <c r="AH2536" i="2" s="1"/>
  <c r="AE2536" i="2"/>
  <c r="V2536" i="2"/>
  <c r="AF2536" i="2" s="1"/>
  <c r="AD2536" i="2"/>
  <c r="K2538" i="2"/>
  <c r="BD2535" i="2" l="1"/>
  <c r="AV2535" i="2"/>
  <c r="BH2535" i="2" s="1"/>
  <c r="AB2536" i="2"/>
  <c r="BB2535" i="2"/>
  <c r="AS2536" i="2"/>
  <c r="AR2536" i="2"/>
  <c r="BC2535" i="2"/>
  <c r="S2538" i="2"/>
  <c r="AA2538" i="2"/>
  <c r="AK2538" i="2" s="1"/>
  <c r="AT2536" i="2"/>
  <c r="BD2536" i="2" s="1"/>
  <c r="AQ2536" i="2"/>
  <c r="AM2537" i="2"/>
  <c r="AO2536" i="2"/>
  <c r="AP2536" i="2"/>
  <c r="AN2536" i="2"/>
  <c r="BG2536" i="2"/>
  <c r="AX2535" i="2"/>
  <c r="AZ2535" i="2"/>
  <c r="AY2535" i="2"/>
  <c r="BA2535" i="2"/>
  <c r="L2538" i="2"/>
  <c r="T2538" i="2" s="1"/>
  <c r="N2538" i="2"/>
  <c r="V2538" i="2" s="1"/>
  <c r="P2538" i="2"/>
  <c r="Q2538" i="2"/>
  <c r="Y2538" i="2" s="1"/>
  <c r="AI2538" i="2" s="1"/>
  <c r="O2538" i="2"/>
  <c r="W2538" i="2" s="1"/>
  <c r="AG2538" i="2" s="1"/>
  <c r="R2538" i="2"/>
  <c r="Z2538" i="2" s="1"/>
  <c r="AJ2538" i="2" s="1"/>
  <c r="M2538" i="2"/>
  <c r="U2538" i="2" s="1"/>
  <c r="AE2538" i="2" s="1"/>
  <c r="V2537" i="2"/>
  <c r="AF2537" i="2" s="1"/>
  <c r="U2537" i="2"/>
  <c r="AE2537" i="2" s="1"/>
  <c r="X2537" i="2"/>
  <c r="AH2537" i="2" s="1"/>
  <c r="AD2537" i="2"/>
  <c r="K2539" i="2"/>
  <c r="AB2537" i="2" l="1"/>
  <c r="AV2536" i="2"/>
  <c r="BH2536" i="2" s="1"/>
  <c r="AS2537" i="2"/>
  <c r="AR2537" i="2"/>
  <c r="BB2536" i="2"/>
  <c r="BC2536" i="2"/>
  <c r="S2539" i="2"/>
  <c r="AA2539" i="2"/>
  <c r="AK2539" i="2" s="1"/>
  <c r="AY2536" i="2"/>
  <c r="AT2537" i="2"/>
  <c r="AN2537" i="2"/>
  <c r="AM2538" i="2"/>
  <c r="AQ2537" i="2"/>
  <c r="AO2537" i="2"/>
  <c r="AP2537" i="2"/>
  <c r="BG2537" i="2"/>
  <c r="AX2536" i="2"/>
  <c r="BA2536" i="2"/>
  <c r="AZ2536" i="2"/>
  <c r="L2539" i="2"/>
  <c r="N2539" i="2"/>
  <c r="P2539" i="2"/>
  <c r="Q2539" i="2"/>
  <c r="Y2539" i="2" s="1"/>
  <c r="AI2539" i="2" s="1"/>
  <c r="O2539" i="2"/>
  <c r="R2539" i="2"/>
  <c r="Z2539" i="2" s="1"/>
  <c r="AJ2539" i="2" s="1"/>
  <c r="M2539" i="2"/>
  <c r="AD2538" i="2"/>
  <c r="AF2538" i="2"/>
  <c r="X2538" i="2"/>
  <c r="AH2538" i="2" s="1"/>
  <c r="K2540" i="2"/>
  <c r="AV2537" i="2" l="1"/>
  <c r="BH2537" i="2" s="1"/>
  <c r="AB2538" i="2"/>
  <c r="AS2538" i="2"/>
  <c r="AR2538" i="2"/>
  <c r="BD2537" i="2"/>
  <c r="BB2537" i="2"/>
  <c r="BC2537" i="2"/>
  <c r="S2540" i="2"/>
  <c r="AA2540" i="2"/>
  <c r="AK2540" i="2" s="1"/>
  <c r="AZ2537" i="2"/>
  <c r="AT2538" i="2"/>
  <c r="AQ2538" i="2"/>
  <c r="AO2538" i="2"/>
  <c r="AP2538" i="2"/>
  <c r="AM2539" i="2"/>
  <c r="AN2538" i="2"/>
  <c r="BG2538" i="2"/>
  <c r="AX2537" i="2"/>
  <c r="AY2537" i="2"/>
  <c r="BA2537" i="2"/>
  <c r="L2540" i="2"/>
  <c r="T2540" i="2" s="1"/>
  <c r="N2540" i="2"/>
  <c r="V2540" i="2" s="1"/>
  <c r="P2540" i="2"/>
  <c r="Q2540" i="2"/>
  <c r="Y2540" i="2" s="1"/>
  <c r="AI2540" i="2" s="1"/>
  <c r="R2540" i="2"/>
  <c r="Z2540" i="2" s="1"/>
  <c r="AJ2540" i="2" s="1"/>
  <c r="O2540" i="2"/>
  <c r="M2540" i="2"/>
  <c r="V2539" i="2"/>
  <c r="AF2539" i="2" s="1"/>
  <c r="W2539" i="2"/>
  <c r="AG2539" i="2" s="1"/>
  <c r="X2539" i="2"/>
  <c r="AH2539" i="2" s="1"/>
  <c r="T2539" i="2"/>
  <c r="U2539" i="2"/>
  <c r="AE2539" i="2" s="1"/>
  <c r="K2541" i="2"/>
  <c r="BD2538" i="2" l="1"/>
  <c r="AB2539" i="2"/>
  <c r="AV2538" i="2"/>
  <c r="BH2538" i="2" s="1"/>
  <c r="AS2539" i="2"/>
  <c r="AR2539" i="2"/>
  <c r="BB2538" i="2"/>
  <c r="BC2538" i="2"/>
  <c r="S2541" i="2"/>
  <c r="AA2541" i="2"/>
  <c r="AK2541" i="2" s="1"/>
  <c r="AZ2538" i="2"/>
  <c r="AY2538" i="2"/>
  <c r="BA2538" i="2"/>
  <c r="AX2538" i="2"/>
  <c r="AT2539" i="2"/>
  <c r="AQ2539" i="2"/>
  <c r="AO2539" i="2"/>
  <c r="AP2539" i="2"/>
  <c r="AM2540" i="2"/>
  <c r="AN2539" i="2"/>
  <c r="BG2539" i="2"/>
  <c r="L2541" i="2"/>
  <c r="T2541" i="2" s="1"/>
  <c r="N2541" i="2"/>
  <c r="V2541" i="2" s="1"/>
  <c r="P2541" i="2"/>
  <c r="Q2541" i="2"/>
  <c r="Y2541" i="2" s="1"/>
  <c r="AI2541" i="2" s="1"/>
  <c r="O2541" i="2"/>
  <c r="R2541" i="2"/>
  <c r="Z2541" i="2" s="1"/>
  <c r="AJ2541" i="2" s="1"/>
  <c r="M2541" i="2"/>
  <c r="AD2540" i="2"/>
  <c r="AD2539" i="2"/>
  <c r="X2540" i="2"/>
  <c r="AH2540" i="2" s="1"/>
  <c r="U2540" i="2"/>
  <c r="AE2540" i="2" s="1"/>
  <c r="AF2540" i="2"/>
  <c r="W2540" i="2"/>
  <c r="K2542" i="2"/>
  <c r="AV2539" i="2" l="1"/>
  <c r="BH2539" i="2" s="1"/>
  <c r="AB2540" i="2"/>
  <c r="AS2540" i="2"/>
  <c r="AR2540" i="2"/>
  <c r="BB2539" i="2"/>
  <c r="BD2539" i="2"/>
  <c r="BC2539" i="2"/>
  <c r="S2542" i="2"/>
  <c r="AA2542" i="2"/>
  <c r="AK2542" i="2" s="1"/>
  <c r="BA2539" i="2"/>
  <c r="AZ2539" i="2"/>
  <c r="AY2539" i="2"/>
  <c r="AX2539" i="2"/>
  <c r="AT2540" i="2"/>
  <c r="BD2540" i="2" s="1"/>
  <c r="AN2540" i="2"/>
  <c r="AQ2540" i="2"/>
  <c r="AO2540" i="2"/>
  <c r="AP2540" i="2"/>
  <c r="AM2541" i="2"/>
  <c r="BG2540" i="2"/>
  <c r="L2542" i="2"/>
  <c r="T2542" i="2" s="1"/>
  <c r="N2542" i="2"/>
  <c r="P2542" i="2"/>
  <c r="Q2542" i="2"/>
  <c r="Y2542" i="2" s="1"/>
  <c r="AI2542" i="2" s="1"/>
  <c r="O2542" i="2"/>
  <c r="R2542" i="2"/>
  <c r="Z2542" i="2" s="1"/>
  <c r="AJ2542" i="2" s="1"/>
  <c r="M2542" i="2"/>
  <c r="U2542" i="2" s="1"/>
  <c r="AD2541" i="2"/>
  <c r="AG2540" i="2"/>
  <c r="W2541" i="2"/>
  <c r="AG2541" i="2" s="1"/>
  <c r="AF2541" i="2"/>
  <c r="X2541" i="2"/>
  <c r="AH2541" i="2" s="1"/>
  <c r="U2541" i="2"/>
  <c r="AE2541" i="2" s="1"/>
  <c r="K2543" i="2"/>
  <c r="AV2540" i="2" l="1"/>
  <c r="BH2540" i="2" s="1"/>
  <c r="AB2541" i="2"/>
  <c r="BB2540" i="2"/>
  <c r="AR2541" i="2"/>
  <c r="AS2541" i="2"/>
  <c r="BC2540" i="2"/>
  <c r="S2543" i="2"/>
  <c r="AA2543" i="2"/>
  <c r="AK2543" i="2" s="1"/>
  <c r="AY2540" i="2"/>
  <c r="BA2540" i="2"/>
  <c r="AX2540" i="2"/>
  <c r="AT2541" i="2"/>
  <c r="AN2541" i="2"/>
  <c r="AQ2541" i="2"/>
  <c r="AP2541" i="2"/>
  <c r="AM2542" i="2"/>
  <c r="AO2541" i="2"/>
  <c r="BG2541" i="2"/>
  <c r="AZ2540" i="2"/>
  <c r="L2543" i="2"/>
  <c r="T2543" i="2" s="1"/>
  <c r="N2543" i="2"/>
  <c r="P2543" i="2"/>
  <c r="Q2543" i="2"/>
  <c r="Y2543" i="2" s="1"/>
  <c r="AI2543" i="2" s="1"/>
  <c r="O2543" i="2"/>
  <c r="W2543" i="2" s="1"/>
  <c r="AG2543" i="2" s="1"/>
  <c r="R2543" i="2"/>
  <c r="Z2543" i="2" s="1"/>
  <c r="AJ2543" i="2" s="1"/>
  <c r="M2543" i="2"/>
  <c r="U2543" i="2" s="1"/>
  <c r="AE2543" i="2" s="1"/>
  <c r="AD2542" i="2"/>
  <c r="V2542" i="2"/>
  <c r="AF2542" i="2" s="1"/>
  <c r="AE2542" i="2"/>
  <c r="X2542" i="2"/>
  <c r="AH2542" i="2" s="1"/>
  <c r="W2542" i="2"/>
  <c r="AG2542" i="2" s="1"/>
  <c r="K2544" i="2"/>
  <c r="BD2541" i="2" l="1"/>
  <c r="AV2541" i="2"/>
  <c r="BH2541" i="2" s="1"/>
  <c r="AB2542" i="2"/>
  <c r="AS2542" i="2"/>
  <c r="AR2542" i="2"/>
  <c r="BC2541" i="2"/>
  <c r="BB2541" i="2"/>
  <c r="S2544" i="2"/>
  <c r="AA2544" i="2"/>
  <c r="AK2544" i="2" s="1"/>
  <c r="BA2541" i="2"/>
  <c r="AY2541" i="2"/>
  <c r="AX2541" i="2"/>
  <c r="AT2542" i="2"/>
  <c r="BD2542" i="2" s="1"/>
  <c r="AN2542" i="2"/>
  <c r="AQ2542" i="2"/>
  <c r="AO2542" i="2"/>
  <c r="AP2542" i="2"/>
  <c r="AM2543" i="2"/>
  <c r="BG2542" i="2"/>
  <c r="AZ2541" i="2"/>
  <c r="L2544" i="2"/>
  <c r="T2544" i="2" s="1"/>
  <c r="N2544" i="2"/>
  <c r="V2544" i="2" s="1"/>
  <c r="P2544" i="2"/>
  <c r="Q2544" i="2"/>
  <c r="Y2544" i="2" s="1"/>
  <c r="AI2544" i="2" s="1"/>
  <c r="R2544" i="2"/>
  <c r="Z2544" i="2" s="1"/>
  <c r="AJ2544" i="2" s="1"/>
  <c r="O2544" i="2"/>
  <c r="M2544" i="2"/>
  <c r="X2543" i="2"/>
  <c r="V2543" i="2"/>
  <c r="AF2543" i="2" s="1"/>
  <c r="AD2543" i="2"/>
  <c r="K2545" i="2"/>
  <c r="AB2543" i="2" l="1"/>
  <c r="AV2542" i="2"/>
  <c r="BH2542" i="2" s="1"/>
  <c r="AS2543" i="2"/>
  <c r="AR2543" i="2"/>
  <c r="BB2542" i="2"/>
  <c r="BC2542" i="2"/>
  <c r="S2545" i="2"/>
  <c r="AA2545" i="2"/>
  <c r="AK2545" i="2" s="1"/>
  <c r="AY2542" i="2"/>
  <c r="BA2542" i="2"/>
  <c r="AX2542" i="2"/>
  <c r="AT2543" i="2"/>
  <c r="BD2543" i="2" s="1"/>
  <c r="AO2543" i="2"/>
  <c r="AP2543" i="2"/>
  <c r="AM2544" i="2"/>
  <c r="AN2543" i="2"/>
  <c r="AQ2543" i="2"/>
  <c r="BG2543" i="2"/>
  <c r="AZ2542" i="2"/>
  <c r="L2545" i="2"/>
  <c r="N2545" i="2"/>
  <c r="P2545" i="2"/>
  <c r="X2545" i="2" s="1"/>
  <c r="Q2545" i="2"/>
  <c r="Y2545" i="2" s="1"/>
  <c r="AI2545" i="2" s="1"/>
  <c r="O2545" i="2"/>
  <c r="R2545" i="2"/>
  <c r="Z2545" i="2" s="1"/>
  <c r="AJ2545" i="2" s="1"/>
  <c r="M2545" i="2"/>
  <c r="AD2544" i="2"/>
  <c r="AH2543" i="2"/>
  <c r="W2544" i="2"/>
  <c r="AG2544" i="2" s="1"/>
  <c r="AF2544" i="2"/>
  <c r="X2544" i="2"/>
  <c r="AH2544" i="2" s="1"/>
  <c r="U2544" i="2"/>
  <c r="AE2544" i="2" s="1"/>
  <c r="K2546" i="2"/>
  <c r="AV2543" i="2" l="1"/>
  <c r="BH2543" i="2" s="1"/>
  <c r="AB2544" i="2"/>
  <c r="AS2544" i="2"/>
  <c r="AR2544" i="2"/>
  <c r="BB2543" i="2"/>
  <c r="BC2543" i="2"/>
  <c r="S2546" i="2"/>
  <c r="AA2546" i="2"/>
  <c r="AK2546" i="2" s="1"/>
  <c r="BA2543" i="2"/>
  <c r="AY2543" i="2"/>
  <c r="AX2543" i="2"/>
  <c r="AT2544" i="2"/>
  <c r="BD2544" i="2" s="1"/>
  <c r="AO2544" i="2"/>
  <c r="AP2544" i="2"/>
  <c r="AM2545" i="2"/>
  <c r="AN2544" i="2"/>
  <c r="AQ2544" i="2"/>
  <c r="BG2544" i="2"/>
  <c r="AZ2543" i="2"/>
  <c r="L2546" i="2"/>
  <c r="T2546" i="2" s="1"/>
  <c r="N2546" i="2"/>
  <c r="P2546" i="2"/>
  <c r="X2546" i="2" s="1"/>
  <c r="AH2546" i="2" s="1"/>
  <c r="Q2546" i="2"/>
  <c r="Y2546" i="2" s="1"/>
  <c r="AI2546" i="2" s="1"/>
  <c r="O2546" i="2"/>
  <c r="W2546" i="2" s="1"/>
  <c r="AG2546" i="2" s="1"/>
  <c r="R2546" i="2"/>
  <c r="Z2546" i="2" s="1"/>
  <c r="AJ2546" i="2" s="1"/>
  <c r="M2546" i="2"/>
  <c r="W2545" i="2"/>
  <c r="AG2545" i="2" s="1"/>
  <c r="AH2545" i="2"/>
  <c r="V2545" i="2"/>
  <c r="AF2545" i="2" s="1"/>
  <c r="T2545" i="2"/>
  <c r="U2545" i="2"/>
  <c r="AE2545" i="2" s="1"/>
  <c r="K2547" i="2"/>
  <c r="AB2545" i="2" l="1"/>
  <c r="AV2544" i="2"/>
  <c r="BH2544" i="2" s="1"/>
  <c r="AS2545" i="2"/>
  <c r="AR2545" i="2"/>
  <c r="BB2544" i="2"/>
  <c r="BC2544" i="2"/>
  <c r="S2547" i="2"/>
  <c r="AA2547" i="2"/>
  <c r="AK2547" i="2" s="1"/>
  <c r="AX2544" i="2"/>
  <c r="AT2545" i="2"/>
  <c r="BD2545" i="2" s="1"/>
  <c r="AN2545" i="2"/>
  <c r="AQ2545" i="2"/>
  <c r="AP2545" i="2"/>
  <c r="AO2545" i="2"/>
  <c r="AM2546" i="2"/>
  <c r="BG2545" i="2"/>
  <c r="AZ2544" i="2"/>
  <c r="BA2544" i="2"/>
  <c r="AY2544" i="2"/>
  <c r="L2547" i="2"/>
  <c r="T2547" i="2" s="1"/>
  <c r="N2547" i="2"/>
  <c r="P2547" i="2"/>
  <c r="X2547" i="2" s="1"/>
  <c r="AH2547" i="2" s="1"/>
  <c r="Q2547" i="2"/>
  <c r="Y2547" i="2" s="1"/>
  <c r="AI2547" i="2" s="1"/>
  <c r="O2547" i="2"/>
  <c r="R2547" i="2"/>
  <c r="Z2547" i="2" s="1"/>
  <c r="AJ2547" i="2" s="1"/>
  <c r="M2547" i="2"/>
  <c r="AD2545" i="2"/>
  <c r="V2546" i="2"/>
  <c r="AF2546" i="2" s="1"/>
  <c r="U2546" i="2"/>
  <c r="AE2546" i="2" s="1"/>
  <c r="AD2546" i="2"/>
  <c r="K2548" i="2"/>
  <c r="AV2545" i="2" l="1"/>
  <c r="BH2545" i="2" s="1"/>
  <c r="AB2546" i="2"/>
  <c r="BB2545" i="2"/>
  <c r="AS2546" i="2"/>
  <c r="AR2546" i="2"/>
  <c r="BC2545" i="2"/>
  <c r="S2548" i="2"/>
  <c r="AA2548" i="2"/>
  <c r="AK2548" i="2" s="1"/>
  <c r="AT2546" i="2"/>
  <c r="AQ2546" i="2"/>
  <c r="AO2546" i="2"/>
  <c r="AM2547" i="2"/>
  <c r="AP2546" i="2"/>
  <c r="AN2546" i="2"/>
  <c r="BG2546" i="2"/>
  <c r="AX2545" i="2"/>
  <c r="AY2545" i="2"/>
  <c r="AZ2545" i="2"/>
  <c r="BA2545" i="2"/>
  <c r="L2548" i="2"/>
  <c r="T2548" i="2" s="1"/>
  <c r="N2548" i="2"/>
  <c r="P2548" i="2"/>
  <c r="Q2548" i="2"/>
  <c r="Y2548" i="2" s="1"/>
  <c r="AI2548" i="2" s="1"/>
  <c r="R2548" i="2"/>
  <c r="Z2548" i="2" s="1"/>
  <c r="AJ2548" i="2" s="1"/>
  <c r="O2548" i="2"/>
  <c r="M2548" i="2"/>
  <c r="AD2547" i="2"/>
  <c r="U2547" i="2"/>
  <c r="AE2547" i="2" s="1"/>
  <c r="V2547" i="2"/>
  <c r="AF2547" i="2" s="1"/>
  <c r="W2547" i="2"/>
  <c r="AG2547" i="2" s="1"/>
  <c r="K2549" i="2"/>
  <c r="AB2547" i="2" l="1"/>
  <c r="AV2546" i="2"/>
  <c r="BH2546" i="2" s="1"/>
  <c r="AS2547" i="2"/>
  <c r="AR2547" i="2"/>
  <c r="BB2546" i="2"/>
  <c r="BD2546" i="2"/>
  <c r="BC2546" i="2"/>
  <c r="S2549" i="2"/>
  <c r="AA2549" i="2"/>
  <c r="AK2549" i="2" s="1"/>
  <c r="AT2547" i="2"/>
  <c r="BD2547" i="2" s="1"/>
  <c r="AM2548" i="2"/>
  <c r="AN2547" i="2"/>
  <c r="AQ2547" i="2"/>
  <c r="AO2547" i="2"/>
  <c r="AP2547" i="2"/>
  <c r="BG2547" i="2"/>
  <c r="AY2546" i="2"/>
  <c r="AX2546" i="2"/>
  <c r="BA2546" i="2"/>
  <c r="AZ2546" i="2"/>
  <c r="L2549" i="2"/>
  <c r="N2549" i="2"/>
  <c r="P2549" i="2"/>
  <c r="X2549" i="2" s="1"/>
  <c r="AH2549" i="2" s="1"/>
  <c r="Q2549" i="2"/>
  <c r="Y2549" i="2" s="1"/>
  <c r="AI2549" i="2" s="1"/>
  <c r="O2549" i="2"/>
  <c r="W2549" i="2" s="1"/>
  <c r="R2549" i="2"/>
  <c r="Z2549" i="2" s="1"/>
  <c r="AJ2549" i="2" s="1"/>
  <c r="M2549" i="2"/>
  <c r="X2548" i="2"/>
  <c r="AH2548" i="2" s="1"/>
  <c r="U2548" i="2"/>
  <c r="AE2548" i="2" s="1"/>
  <c r="AD2548" i="2"/>
  <c r="V2548" i="2"/>
  <c r="AF2548" i="2" s="1"/>
  <c r="W2548" i="2"/>
  <c r="AG2548" i="2" s="1"/>
  <c r="K2550" i="2"/>
  <c r="AV2547" i="2" l="1"/>
  <c r="AB2548" i="2"/>
  <c r="AS2548" i="2"/>
  <c r="AR2548" i="2"/>
  <c r="BB2547" i="2"/>
  <c r="BC2547" i="2"/>
  <c r="S2550" i="2"/>
  <c r="AA2550" i="2"/>
  <c r="AK2550" i="2" s="1"/>
  <c r="AZ2547" i="2"/>
  <c r="BA2547" i="2"/>
  <c r="AY2547" i="2"/>
  <c r="AX2547" i="2"/>
  <c r="BH2547" i="2"/>
  <c r="AT2548" i="2"/>
  <c r="AQ2548" i="2"/>
  <c r="AN2548" i="2"/>
  <c r="AO2548" i="2"/>
  <c r="AP2548" i="2"/>
  <c r="AM2549" i="2"/>
  <c r="BG2548" i="2"/>
  <c r="L2550" i="2"/>
  <c r="N2550" i="2"/>
  <c r="P2550" i="2"/>
  <c r="Q2550" i="2"/>
  <c r="Y2550" i="2" s="1"/>
  <c r="AI2550" i="2" s="1"/>
  <c r="O2550" i="2"/>
  <c r="W2550" i="2" s="1"/>
  <c r="AG2550" i="2" s="1"/>
  <c r="R2550" i="2"/>
  <c r="Z2550" i="2" s="1"/>
  <c r="AJ2550" i="2" s="1"/>
  <c r="M2550" i="2"/>
  <c r="U2550" i="2" s="1"/>
  <c r="AE2550" i="2" s="1"/>
  <c r="AG2549" i="2"/>
  <c r="V2549" i="2"/>
  <c r="AF2549" i="2" s="1"/>
  <c r="T2549" i="2"/>
  <c r="U2549" i="2"/>
  <c r="AE2549" i="2" s="1"/>
  <c r="K2551" i="2"/>
  <c r="AB2549" i="2" l="1"/>
  <c r="AV2548" i="2"/>
  <c r="BH2548" i="2" s="1"/>
  <c r="AS2549" i="2"/>
  <c r="AR2549" i="2"/>
  <c r="BB2548" i="2"/>
  <c r="BD2548" i="2"/>
  <c r="BC2548" i="2"/>
  <c r="S2551" i="2"/>
  <c r="AA2551" i="2"/>
  <c r="AK2551" i="2" s="1"/>
  <c r="AZ2548" i="2"/>
  <c r="AY2548" i="2"/>
  <c r="AX2548" i="2"/>
  <c r="AT2549" i="2"/>
  <c r="BD2549" i="2" s="1"/>
  <c r="AM2550" i="2"/>
  <c r="AN2549" i="2"/>
  <c r="AQ2549" i="2"/>
  <c r="AO2549" i="2"/>
  <c r="AP2549" i="2"/>
  <c r="BG2549" i="2"/>
  <c r="BA2548" i="2"/>
  <c r="L2551" i="2"/>
  <c r="T2551" i="2" s="1"/>
  <c r="N2551" i="2"/>
  <c r="P2551" i="2"/>
  <c r="Q2551" i="2"/>
  <c r="Y2551" i="2" s="1"/>
  <c r="AI2551" i="2" s="1"/>
  <c r="O2551" i="2"/>
  <c r="W2551" i="2" s="1"/>
  <c r="AG2551" i="2" s="1"/>
  <c r="R2551" i="2"/>
  <c r="Z2551" i="2" s="1"/>
  <c r="AJ2551" i="2" s="1"/>
  <c r="M2551" i="2"/>
  <c r="U2551" i="2" s="1"/>
  <c r="AE2551" i="2" s="1"/>
  <c r="AD2549" i="2"/>
  <c r="V2550" i="2"/>
  <c r="AF2550" i="2" s="1"/>
  <c r="T2550" i="2"/>
  <c r="X2550" i="2"/>
  <c r="AH2550" i="2" s="1"/>
  <c r="K2552" i="2"/>
  <c r="AB2550" i="2" l="1"/>
  <c r="AV2549" i="2"/>
  <c r="BH2549" i="2" s="1"/>
  <c r="AS2550" i="2"/>
  <c r="AR2550" i="2"/>
  <c r="BB2549" i="2"/>
  <c r="BC2549" i="2"/>
  <c r="AZ2549" i="2"/>
  <c r="S2552" i="2"/>
  <c r="AA2552" i="2"/>
  <c r="AK2552" i="2" s="1"/>
  <c r="BA2549" i="2"/>
  <c r="AX2549" i="2"/>
  <c r="AT2550" i="2"/>
  <c r="BD2550" i="2" s="1"/>
  <c r="AM2551" i="2"/>
  <c r="AN2550" i="2"/>
  <c r="AQ2550" i="2"/>
  <c r="AO2550" i="2"/>
  <c r="AP2550" i="2"/>
  <c r="BG2550" i="2"/>
  <c r="AY2549" i="2"/>
  <c r="L2552" i="2"/>
  <c r="N2552" i="2"/>
  <c r="P2552" i="2"/>
  <c r="Q2552" i="2"/>
  <c r="Y2552" i="2" s="1"/>
  <c r="AI2552" i="2" s="1"/>
  <c r="R2552" i="2"/>
  <c r="Z2552" i="2" s="1"/>
  <c r="AJ2552" i="2" s="1"/>
  <c r="O2552" i="2"/>
  <c r="W2552" i="2" s="1"/>
  <c r="M2552" i="2"/>
  <c r="AD2550" i="2"/>
  <c r="X2551" i="2"/>
  <c r="V2551" i="2"/>
  <c r="AF2551" i="2" s="1"/>
  <c r="AD2551" i="2"/>
  <c r="K2553" i="2"/>
  <c r="BB2550" i="2" l="1"/>
  <c r="AV2550" i="2"/>
  <c r="BH2550" i="2" s="1"/>
  <c r="AB2551" i="2"/>
  <c r="AS2551" i="2"/>
  <c r="AR2551" i="2"/>
  <c r="BC2550" i="2"/>
  <c r="S2553" i="2"/>
  <c r="AA2553" i="2"/>
  <c r="AK2553" i="2" s="1"/>
  <c r="AZ2550" i="2"/>
  <c r="BA2550" i="2"/>
  <c r="AY2550" i="2"/>
  <c r="AX2550" i="2"/>
  <c r="AT2551" i="2"/>
  <c r="AN2551" i="2"/>
  <c r="AQ2551" i="2"/>
  <c r="AO2551" i="2"/>
  <c r="AP2551" i="2"/>
  <c r="AM2552" i="2"/>
  <c r="BG2551" i="2"/>
  <c r="L2553" i="2"/>
  <c r="T2553" i="2" s="1"/>
  <c r="N2553" i="2"/>
  <c r="V2553" i="2" s="1"/>
  <c r="P2553" i="2"/>
  <c r="Q2553" i="2"/>
  <c r="Y2553" i="2" s="1"/>
  <c r="AI2553" i="2" s="1"/>
  <c r="O2553" i="2"/>
  <c r="W2553" i="2" s="1"/>
  <c r="R2553" i="2"/>
  <c r="Z2553" i="2" s="1"/>
  <c r="AJ2553" i="2" s="1"/>
  <c r="M2553" i="2"/>
  <c r="AH2551" i="2"/>
  <c r="X2552" i="2"/>
  <c r="AH2552" i="2" s="1"/>
  <c r="AG2552" i="2"/>
  <c r="V2552" i="2"/>
  <c r="AF2552" i="2" s="1"/>
  <c r="T2552" i="2"/>
  <c r="U2552" i="2"/>
  <c r="AE2552" i="2" s="1"/>
  <c r="K2554" i="2"/>
  <c r="BD2551" i="2" l="1"/>
  <c r="AB2552" i="2"/>
  <c r="AV2551" i="2"/>
  <c r="BH2551" i="2" s="1"/>
  <c r="BB2551" i="2"/>
  <c r="AS2552" i="2"/>
  <c r="AR2552" i="2"/>
  <c r="BC2551" i="2"/>
  <c r="S2554" i="2"/>
  <c r="AA2554" i="2"/>
  <c r="AK2554" i="2" s="1"/>
  <c r="AY2551" i="2"/>
  <c r="BA2551" i="2"/>
  <c r="AT2552" i="2"/>
  <c r="BD2552" i="2" s="1"/>
  <c r="AO2552" i="2"/>
  <c r="AP2552" i="2"/>
  <c r="AM2553" i="2"/>
  <c r="AN2552" i="2"/>
  <c r="AQ2552" i="2"/>
  <c r="BG2552" i="2"/>
  <c r="AX2551" i="2"/>
  <c r="AZ2551" i="2"/>
  <c r="L2554" i="2"/>
  <c r="T2554" i="2" s="1"/>
  <c r="N2554" i="2"/>
  <c r="P2554" i="2"/>
  <c r="Q2554" i="2"/>
  <c r="Y2554" i="2" s="1"/>
  <c r="AI2554" i="2" s="1"/>
  <c r="O2554" i="2"/>
  <c r="W2554" i="2" s="1"/>
  <c r="AG2554" i="2" s="1"/>
  <c r="R2554" i="2"/>
  <c r="Z2554" i="2" s="1"/>
  <c r="AJ2554" i="2" s="1"/>
  <c r="M2554" i="2"/>
  <c r="AD2553" i="2"/>
  <c r="AD2552" i="2"/>
  <c r="AG2553" i="2"/>
  <c r="AF2553" i="2"/>
  <c r="X2553" i="2"/>
  <c r="AH2553" i="2" s="1"/>
  <c r="U2553" i="2"/>
  <c r="AE2553" i="2" s="1"/>
  <c r="K2555" i="2"/>
  <c r="BC2552" i="2" l="1"/>
  <c r="BB2552" i="2"/>
  <c r="AV2552" i="2"/>
  <c r="BH2552" i="2" s="1"/>
  <c r="AB2553" i="2"/>
  <c r="AS2553" i="2"/>
  <c r="AR2553" i="2"/>
  <c r="S2555" i="2"/>
  <c r="AA2555" i="2"/>
  <c r="AK2555" i="2" s="1"/>
  <c r="BA2552" i="2"/>
  <c r="AY2552" i="2"/>
  <c r="AZ2552" i="2"/>
  <c r="AX2552" i="2"/>
  <c r="AT2553" i="2"/>
  <c r="AQ2553" i="2"/>
  <c r="AO2553" i="2"/>
  <c r="AP2553" i="2"/>
  <c r="AM2554" i="2"/>
  <c r="AN2553" i="2"/>
  <c r="BG2553" i="2"/>
  <c r="L2555" i="2"/>
  <c r="T2555" i="2" s="1"/>
  <c r="N2555" i="2"/>
  <c r="P2555" i="2"/>
  <c r="X2555" i="2" s="1"/>
  <c r="Q2555" i="2"/>
  <c r="Y2555" i="2" s="1"/>
  <c r="AI2555" i="2" s="1"/>
  <c r="O2555" i="2"/>
  <c r="R2555" i="2"/>
  <c r="Z2555" i="2" s="1"/>
  <c r="AJ2555" i="2" s="1"/>
  <c r="M2555" i="2"/>
  <c r="AD2554" i="2"/>
  <c r="V2554" i="2"/>
  <c r="AF2554" i="2" s="1"/>
  <c r="X2554" i="2"/>
  <c r="AH2554" i="2" s="1"/>
  <c r="U2554" i="2"/>
  <c r="K2556" i="2"/>
  <c r="BD2553" i="2" l="1"/>
  <c r="AB2554" i="2"/>
  <c r="AV2553" i="2"/>
  <c r="BH2553" i="2" s="1"/>
  <c r="AS2554" i="2"/>
  <c r="AR2554" i="2"/>
  <c r="BB2553" i="2"/>
  <c r="BC2553" i="2"/>
  <c r="S2556" i="2"/>
  <c r="AA2556" i="2"/>
  <c r="AK2556" i="2" s="1"/>
  <c r="AY2553" i="2"/>
  <c r="AZ2553" i="2"/>
  <c r="AX2553" i="2"/>
  <c r="BA2553" i="2"/>
  <c r="AT2554" i="2"/>
  <c r="BD2554" i="2" s="1"/>
  <c r="AQ2554" i="2"/>
  <c r="AP2554" i="2"/>
  <c r="AM2555" i="2"/>
  <c r="AO2554" i="2"/>
  <c r="AN2554" i="2"/>
  <c r="BG2554" i="2"/>
  <c r="L2556" i="2"/>
  <c r="T2556" i="2" s="1"/>
  <c r="N2556" i="2"/>
  <c r="P2556" i="2"/>
  <c r="X2556" i="2" s="1"/>
  <c r="Q2556" i="2"/>
  <c r="Y2556" i="2" s="1"/>
  <c r="AI2556" i="2" s="1"/>
  <c r="R2556" i="2"/>
  <c r="Z2556" i="2" s="1"/>
  <c r="AJ2556" i="2" s="1"/>
  <c r="O2556" i="2"/>
  <c r="M2556" i="2"/>
  <c r="AD2555" i="2"/>
  <c r="AE2554" i="2"/>
  <c r="W2555" i="2"/>
  <c r="AG2555" i="2" s="1"/>
  <c r="AH2555" i="2"/>
  <c r="V2555" i="2"/>
  <c r="U2555" i="2"/>
  <c r="AE2555" i="2" s="1"/>
  <c r="K2557" i="2"/>
  <c r="AV2554" i="2" l="1"/>
  <c r="AB2555" i="2"/>
  <c r="AS2555" i="2"/>
  <c r="AR2555" i="2"/>
  <c r="BB2554" i="2"/>
  <c r="BC2554" i="2"/>
  <c r="S2557" i="2"/>
  <c r="AA2557" i="2"/>
  <c r="AK2557" i="2" s="1"/>
  <c r="AZ2554" i="2"/>
  <c r="BA2554" i="2"/>
  <c r="AY2554" i="2"/>
  <c r="AX2554" i="2"/>
  <c r="BH2554" i="2"/>
  <c r="AT2555" i="2"/>
  <c r="AO2555" i="2"/>
  <c r="AP2555" i="2"/>
  <c r="AM2556" i="2"/>
  <c r="AN2555" i="2"/>
  <c r="AQ2555" i="2"/>
  <c r="BG2555" i="2"/>
  <c r="L2557" i="2"/>
  <c r="N2557" i="2"/>
  <c r="P2557" i="2"/>
  <c r="Q2557" i="2"/>
  <c r="Y2557" i="2" s="1"/>
  <c r="AI2557" i="2" s="1"/>
  <c r="O2557" i="2"/>
  <c r="W2557" i="2" s="1"/>
  <c r="R2557" i="2"/>
  <c r="Z2557" i="2" s="1"/>
  <c r="AJ2557" i="2" s="1"/>
  <c r="M2557" i="2"/>
  <c r="AD2556" i="2"/>
  <c r="AF2555" i="2"/>
  <c r="W2556" i="2"/>
  <c r="AG2556" i="2" s="1"/>
  <c r="AH2556" i="2"/>
  <c r="V2556" i="2"/>
  <c r="U2556" i="2"/>
  <c r="AE2556" i="2" s="1"/>
  <c r="K2558" i="2"/>
  <c r="AV2555" i="2" l="1"/>
  <c r="BH2555" i="2" s="1"/>
  <c r="AB2556" i="2"/>
  <c r="AR2556" i="2"/>
  <c r="AS2556" i="2"/>
  <c r="BB2555" i="2"/>
  <c r="BD2555" i="2"/>
  <c r="BC2555" i="2"/>
  <c r="S2558" i="2"/>
  <c r="AA2558" i="2"/>
  <c r="AK2558" i="2" s="1"/>
  <c r="AT2556" i="2"/>
  <c r="AQ2556" i="2"/>
  <c r="AO2556" i="2"/>
  <c r="AP2556" i="2"/>
  <c r="AM2557" i="2"/>
  <c r="AN2556" i="2"/>
  <c r="BG2556" i="2"/>
  <c r="AZ2555" i="2"/>
  <c r="BA2555" i="2"/>
  <c r="AY2555" i="2"/>
  <c r="AX2555" i="2"/>
  <c r="L2558" i="2"/>
  <c r="T2558" i="2" s="1"/>
  <c r="N2558" i="2"/>
  <c r="P2558" i="2"/>
  <c r="Q2558" i="2"/>
  <c r="Y2558" i="2" s="1"/>
  <c r="AI2558" i="2" s="1"/>
  <c r="O2558" i="2"/>
  <c r="R2558" i="2"/>
  <c r="Z2558" i="2" s="1"/>
  <c r="AJ2558" i="2" s="1"/>
  <c r="M2558" i="2"/>
  <c r="U2558" i="2" s="1"/>
  <c r="AF2556" i="2"/>
  <c r="X2557" i="2"/>
  <c r="AH2557" i="2" s="1"/>
  <c r="AG2557" i="2"/>
  <c r="V2557" i="2"/>
  <c r="AF2557" i="2" s="1"/>
  <c r="T2557" i="2"/>
  <c r="U2557" i="2"/>
  <c r="AE2557" i="2" s="1"/>
  <c r="K2559" i="2"/>
  <c r="BD2556" i="2" l="1"/>
  <c r="AB2557" i="2"/>
  <c r="AV2556" i="2"/>
  <c r="BH2556" i="2" s="1"/>
  <c r="BC2556" i="2"/>
  <c r="AR2557" i="2"/>
  <c r="AS2557" i="2"/>
  <c r="BB2556" i="2"/>
  <c r="S2559" i="2"/>
  <c r="AA2559" i="2"/>
  <c r="AK2559" i="2" s="1"/>
  <c r="AY2556" i="2"/>
  <c r="BA2556" i="2"/>
  <c r="AX2556" i="2"/>
  <c r="AT2557" i="2"/>
  <c r="BD2557" i="2" s="1"/>
  <c r="AO2557" i="2"/>
  <c r="AP2557" i="2"/>
  <c r="AM2558" i="2"/>
  <c r="AN2557" i="2"/>
  <c r="AQ2557" i="2"/>
  <c r="BG2557" i="2"/>
  <c r="AZ2556" i="2"/>
  <c r="L2559" i="2"/>
  <c r="N2559" i="2"/>
  <c r="P2559" i="2"/>
  <c r="X2559" i="2" s="1"/>
  <c r="Q2559" i="2"/>
  <c r="Y2559" i="2" s="1"/>
  <c r="AI2559" i="2" s="1"/>
  <c r="O2559" i="2"/>
  <c r="R2559" i="2"/>
  <c r="Z2559" i="2" s="1"/>
  <c r="AJ2559" i="2" s="1"/>
  <c r="M2559" i="2"/>
  <c r="U2559" i="2" s="1"/>
  <c r="AD2557" i="2"/>
  <c r="AD2558" i="2"/>
  <c r="X2558" i="2"/>
  <c r="AH2558" i="2" s="1"/>
  <c r="AE2558" i="2"/>
  <c r="V2558" i="2"/>
  <c r="AF2558" i="2" s="1"/>
  <c r="W2558" i="2"/>
  <c r="AG2558" i="2" s="1"/>
  <c r="K2560" i="2"/>
  <c r="AV2557" i="2" l="1"/>
  <c r="BH2557" i="2" s="1"/>
  <c r="AB2558" i="2"/>
  <c r="BC2557" i="2"/>
  <c r="BB2557" i="2"/>
  <c r="AS2558" i="2"/>
  <c r="AR2558" i="2"/>
  <c r="S2560" i="2"/>
  <c r="AA2560" i="2"/>
  <c r="AK2560" i="2" s="1"/>
  <c r="AX2557" i="2"/>
  <c r="AT2558" i="2"/>
  <c r="AQ2558" i="2"/>
  <c r="AP2558" i="2"/>
  <c r="AO2558" i="2"/>
  <c r="AM2559" i="2"/>
  <c r="AN2558" i="2"/>
  <c r="BG2558" i="2"/>
  <c r="AZ2557" i="2"/>
  <c r="BA2557" i="2"/>
  <c r="AY2557" i="2"/>
  <c r="L2560" i="2"/>
  <c r="N2560" i="2"/>
  <c r="V2560" i="2" s="1"/>
  <c r="P2560" i="2"/>
  <c r="Q2560" i="2"/>
  <c r="Y2560" i="2" s="1"/>
  <c r="AI2560" i="2" s="1"/>
  <c r="R2560" i="2"/>
  <c r="Z2560" i="2" s="1"/>
  <c r="AJ2560" i="2" s="1"/>
  <c r="O2560" i="2"/>
  <c r="W2560" i="2" s="1"/>
  <c r="M2560" i="2"/>
  <c r="V2559" i="2"/>
  <c r="AF2559" i="2" s="1"/>
  <c r="AH2559" i="2"/>
  <c r="AE2559" i="2"/>
  <c r="T2559" i="2"/>
  <c r="W2559" i="2"/>
  <c r="AG2559" i="2" s="1"/>
  <c r="K2561" i="2"/>
  <c r="BC2558" i="2" l="1"/>
  <c r="BD2558" i="2"/>
  <c r="BB2558" i="2"/>
  <c r="AB2559" i="2"/>
  <c r="AV2558" i="2"/>
  <c r="BH2558" i="2" s="1"/>
  <c r="AS2559" i="2"/>
  <c r="AR2559" i="2"/>
  <c r="S2561" i="2"/>
  <c r="AA2561" i="2"/>
  <c r="AK2561" i="2" s="1"/>
  <c r="BA2558" i="2"/>
  <c r="AX2558" i="2"/>
  <c r="AT2559" i="2"/>
  <c r="AO2559" i="2"/>
  <c r="AP2559" i="2"/>
  <c r="AM2560" i="2"/>
  <c r="AN2559" i="2"/>
  <c r="AQ2559" i="2"/>
  <c r="BG2559" i="2"/>
  <c r="AY2558" i="2"/>
  <c r="AZ2558" i="2"/>
  <c r="L2561" i="2"/>
  <c r="N2561" i="2"/>
  <c r="P2561" i="2"/>
  <c r="Q2561" i="2"/>
  <c r="Y2561" i="2" s="1"/>
  <c r="AI2561" i="2" s="1"/>
  <c r="O2561" i="2"/>
  <c r="W2561" i="2" s="1"/>
  <c r="R2561" i="2"/>
  <c r="Z2561" i="2" s="1"/>
  <c r="AJ2561" i="2" s="1"/>
  <c r="M2561" i="2"/>
  <c r="AD2559" i="2"/>
  <c r="AG2560" i="2"/>
  <c r="AF2560" i="2"/>
  <c r="T2560" i="2"/>
  <c r="X2560" i="2"/>
  <c r="AH2560" i="2" s="1"/>
  <c r="U2560" i="2"/>
  <c r="AE2560" i="2" s="1"/>
  <c r="K2562" i="2"/>
  <c r="AB2560" i="2" l="1"/>
  <c r="AV2559" i="2"/>
  <c r="BH2559" i="2" s="1"/>
  <c r="AS2560" i="2"/>
  <c r="AR2560" i="2"/>
  <c r="BD2559" i="2"/>
  <c r="BB2559" i="2"/>
  <c r="BC2559" i="2"/>
  <c r="S2562" i="2"/>
  <c r="AA2562" i="2"/>
  <c r="AK2562" i="2" s="1"/>
  <c r="BA2559" i="2"/>
  <c r="AY2559" i="2"/>
  <c r="AX2559" i="2"/>
  <c r="AT2560" i="2"/>
  <c r="AN2560" i="2"/>
  <c r="AQ2560" i="2"/>
  <c r="AO2560" i="2"/>
  <c r="AP2560" i="2"/>
  <c r="AM2561" i="2"/>
  <c r="BG2560" i="2"/>
  <c r="AZ2559" i="2"/>
  <c r="L2562" i="2"/>
  <c r="T2562" i="2" s="1"/>
  <c r="N2562" i="2"/>
  <c r="P2562" i="2"/>
  <c r="Q2562" i="2"/>
  <c r="Y2562" i="2" s="1"/>
  <c r="AI2562" i="2" s="1"/>
  <c r="O2562" i="2"/>
  <c r="W2562" i="2" s="1"/>
  <c r="AG2562" i="2" s="1"/>
  <c r="R2562" i="2"/>
  <c r="Z2562" i="2" s="1"/>
  <c r="AJ2562" i="2" s="1"/>
  <c r="M2562" i="2"/>
  <c r="AD2560" i="2"/>
  <c r="X2561" i="2"/>
  <c r="AH2561" i="2" s="1"/>
  <c r="AG2561" i="2"/>
  <c r="V2561" i="2"/>
  <c r="AF2561" i="2" s="1"/>
  <c r="T2561" i="2"/>
  <c r="U2561" i="2"/>
  <c r="AE2561" i="2" s="1"/>
  <c r="K2563" i="2"/>
  <c r="AB2561" i="2" l="1"/>
  <c r="AV2560" i="2"/>
  <c r="BH2560" i="2" s="1"/>
  <c r="BB2560" i="2"/>
  <c r="AS2561" i="2"/>
  <c r="AR2561" i="2"/>
  <c r="BD2560" i="2"/>
  <c r="BC2560" i="2"/>
  <c r="S2563" i="2"/>
  <c r="AA2563" i="2"/>
  <c r="AK2563" i="2" s="1"/>
  <c r="AZ2560" i="2"/>
  <c r="AY2560" i="2"/>
  <c r="BA2560" i="2"/>
  <c r="AT2561" i="2"/>
  <c r="AQ2561" i="2"/>
  <c r="AM2562" i="2"/>
  <c r="AO2561" i="2"/>
  <c r="AP2561" i="2"/>
  <c r="AN2561" i="2"/>
  <c r="BG2561" i="2"/>
  <c r="AX2560" i="2"/>
  <c r="L2563" i="2"/>
  <c r="T2563" i="2" s="1"/>
  <c r="N2563" i="2"/>
  <c r="V2563" i="2" s="1"/>
  <c r="P2563" i="2"/>
  <c r="Q2563" i="2"/>
  <c r="Y2563" i="2" s="1"/>
  <c r="AI2563" i="2" s="1"/>
  <c r="O2563" i="2"/>
  <c r="R2563" i="2"/>
  <c r="Z2563" i="2" s="1"/>
  <c r="AJ2563" i="2" s="1"/>
  <c r="M2563" i="2"/>
  <c r="AD2561" i="2"/>
  <c r="AD2562" i="2"/>
  <c r="X2562" i="2"/>
  <c r="AH2562" i="2" s="1"/>
  <c r="V2562" i="2"/>
  <c r="AF2562" i="2" s="1"/>
  <c r="U2562" i="2"/>
  <c r="AE2562" i="2" s="1"/>
  <c r="K2564" i="2"/>
  <c r="BD2561" i="2" l="1"/>
  <c r="AV2561" i="2"/>
  <c r="BH2561" i="2" s="1"/>
  <c r="AB2562" i="2"/>
  <c r="BB2561" i="2"/>
  <c r="BC2561" i="2"/>
  <c r="AR2562" i="2"/>
  <c r="AS2562" i="2"/>
  <c r="S2564" i="2"/>
  <c r="AA2564" i="2"/>
  <c r="AK2564" i="2" s="1"/>
  <c r="AZ2561" i="2"/>
  <c r="AY2561" i="2"/>
  <c r="BA2561" i="2"/>
  <c r="AX2561" i="2"/>
  <c r="AT2562" i="2"/>
  <c r="AO2562" i="2"/>
  <c r="AN2562" i="2"/>
  <c r="AQ2562" i="2"/>
  <c r="AP2562" i="2"/>
  <c r="AM2563" i="2"/>
  <c r="BG2562" i="2"/>
  <c r="L2564" i="2"/>
  <c r="T2564" i="2" s="1"/>
  <c r="N2564" i="2"/>
  <c r="V2564" i="2" s="1"/>
  <c r="P2564" i="2"/>
  <c r="Q2564" i="2"/>
  <c r="Y2564" i="2" s="1"/>
  <c r="AI2564" i="2" s="1"/>
  <c r="R2564" i="2"/>
  <c r="Z2564" i="2" s="1"/>
  <c r="AJ2564" i="2" s="1"/>
  <c r="O2564" i="2"/>
  <c r="W2564" i="2" s="1"/>
  <c r="AG2564" i="2" s="1"/>
  <c r="M2564" i="2"/>
  <c r="AD2563" i="2"/>
  <c r="W2563" i="2"/>
  <c r="AG2563" i="2" s="1"/>
  <c r="AF2563" i="2"/>
  <c r="X2563" i="2"/>
  <c r="AH2563" i="2" s="1"/>
  <c r="U2563" i="2"/>
  <c r="AE2563" i="2" s="1"/>
  <c r="K2565" i="2"/>
  <c r="BD2562" i="2" l="1"/>
  <c r="AV2562" i="2"/>
  <c r="BH2562" i="2" s="1"/>
  <c r="AB2563" i="2"/>
  <c r="AR2563" i="2"/>
  <c r="AS2563" i="2"/>
  <c r="BC2562" i="2"/>
  <c r="BB2562" i="2"/>
  <c r="S2565" i="2"/>
  <c r="AA2565" i="2"/>
  <c r="AK2565" i="2" s="1"/>
  <c r="BA2562" i="2"/>
  <c r="AX2562" i="2"/>
  <c r="AY2562" i="2"/>
  <c r="AT2563" i="2"/>
  <c r="BD2563" i="2" s="1"/>
  <c r="AN2563" i="2"/>
  <c r="AO2563" i="2"/>
  <c r="AM2564" i="2"/>
  <c r="AQ2563" i="2"/>
  <c r="AP2563" i="2"/>
  <c r="BG2563" i="2"/>
  <c r="AZ2562" i="2"/>
  <c r="L2565" i="2"/>
  <c r="N2565" i="2"/>
  <c r="P2565" i="2"/>
  <c r="X2565" i="2" s="1"/>
  <c r="Q2565" i="2"/>
  <c r="Y2565" i="2" s="1"/>
  <c r="AI2565" i="2" s="1"/>
  <c r="O2565" i="2"/>
  <c r="R2565" i="2"/>
  <c r="Z2565" i="2" s="1"/>
  <c r="AJ2565" i="2" s="1"/>
  <c r="M2565" i="2"/>
  <c r="AF2564" i="2"/>
  <c r="X2564" i="2"/>
  <c r="AH2564" i="2" s="1"/>
  <c r="U2564" i="2"/>
  <c r="AE2564" i="2" s="1"/>
  <c r="AD2564" i="2"/>
  <c r="K2566" i="2"/>
  <c r="AV2563" i="2" l="1"/>
  <c r="BH2563" i="2" s="1"/>
  <c r="AB2564" i="2"/>
  <c r="AS2564" i="2"/>
  <c r="AR2564" i="2"/>
  <c r="BC2563" i="2"/>
  <c r="BB2563" i="2"/>
  <c r="S2566" i="2"/>
  <c r="AA2566" i="2"/>
  <c r="AK2566" i="2" s="1"/>
  <c r="BA2563" i="2"/>
  <c r="AY2563" i="2"/>
  <c r="AZ2563" i="2"/>
  <c r="AX2563" i="2"/>
  <c r="AT2564" i="2"/>
  <c r="AQ2564" i="2"/>
  <c r="AO2564" i="2"/>
  <c r="AP2564" i="2"/>
  <c r="AM2565" i="2"/>
  <c r="AN2564" i="2"/>
  <c r="BG2564" i="2"/>
  <c r="L2566" i="2"/>
  <c r="T2566" i="2" s="1"/>
  <c r="N2566" i="2"/>
  <c r="P2566" i="2"/>
  <c r="X2566" i="2" s="1"/>
  <c r="Q2566" i="2"/>
  <c r="Y2566" i="2" s="1"/>
  <c r="AI2566" i="2" s="1"/>
  <c r="O2566" i="2"/>
  <c r="R2566" i="2"/>
  <c r="Z2566" i="2" s="1"/>
  <c r="AJ2566" i="2" s="1"/>
  <c r="M2566" i="2"/>
  <c r="W2565" i="2"/>
  <c r="AG2565" i="2" s="1"/>
  <c r="AH2565" i="2"/>
  <c r="V2565" i="2"/>
  <c r="AF2565" i="2" s="1"/>
  <c r="T2565" i="2"/>
  <c r="U2565" i="2"/>
  <c r="AE2565" i="2" s="1"/>
  <c r="K2567" i="2"/>
  <c r="AB2565" i="2" l="1"/>
  <c r="AV2564" i="2"/>
  <c r="BH2564" i="2" s="1"/>
  <c r="AS2565" i="2"/>
  <c r="AR2565" i="2"/>
  <c r="BB2564" i="2"/>
  <c r="BD2564" i="2"/>
  <c r="BC2564" i="2"/>
  <c r="S2567" i="2"/>
  <c r="AA2567" i="2" s="1"/>
  <c r="AK2567" i="2" s="1"/>
  <c r="AZ2564" i="2"/>
  <c r="AY2564" i="2"/>
  <c r="AX2564" i="2"/>
  <c r="BA2564" i="2"/>
  <c r="AT2565" i="2"/>
  <c r="AO2565" i="2"/>
  <c r="AP2565" i="2"/>
  <c r="AN2565" i="2"/>
  <c r="AM2566" i="2"/>
  <c r="AQ2565" i="2"/>
  <c r="BG2565" i="2"/>
  <c r="L2567" i="2"/>
  <c r="T2567" i="2" s="1"/>
  <c r="N2567" i="2"/>
  <c r="V2567" i="2" s="1"/>
  <c r="P2567" i="2"/>
  <c r="Q2567" i="2"/>
  <c r="Y2567" i="2" s="1"/>
  <c r="AI2567" i="2" s="1"/>
  <c r="O2567" i="2"/>
  <c r="R2567" i="2"/>
  <c r="Z2567" i="2" s="1"/>
  <c r="AJ2567" i="2" s="1"/>
  <c r="M2567" i="2"/>
  <c r="AD2566" i="2"/>
  <c r="AD2565" i="2"/>
  <c r="W2566" i="2"/>
  <c r="AG2566" i="2" s="1"/>
  <c r="AH2566" i="2"/>
  <c r="V2566" i="2"/>
  <c r="AF2566" i="2" s="1"/>
  <c r="U2566" i="2"/>
  <c r="AE2566" i="2" s="1"/>
  <c r="K2568" i="2"/>
  <c r="AB2566" i="2" l="1"/>
  <c r="AV2565" i="2"/>
  <c r="BH2565" i="2" s="1"/>
  <c r="AS2566" i="2"/>
  <c r="AR2566" i="2"/>
  <c r="BB2565" i="2"/>
  <c r="BD2565" i="2"/>
  <c r="BC2565" i="2"/>
  <c r="S2568" i="2"/>
  <c r="AA2568" i="2"/>
  <c r="AK2568" i="2" s="1"/>
  <c r="AZ2565" i="2"/>
  <c r="BA2565" i="2"/>
  <c r="AY2565" i="2"/>
  <c r="AT2566" i="2"/>
  <c r="AO2566" i="2"/>
  <c r="AP2566" i="2"/>
  <c r="AM2567" i="2"/>
  <c r="AN2566" i="2"/>
  <c r="AQ2566" i="2"/>
  <c r="BG2566" i="2"/>
  <c r="AX2565" i="2"/>
  <c r="L2568" i="2"/>
  <c r="T2568" i="2" s="1"/>
  <c r="N2568" i="2"/>
  <c r="P2568" i="2"/>
  <c r="X2568" i="2" s="1"/>
  <c r="AH2568" i="2" s="1"/>
  <c r="Q2568" i="2"/>
  <c r="Y2568" i="2" s="1"/>
  <c r="AI2568" i="2" s="1"/>
  <c r="R2568" i="2"/>
  <c r="Z2568" i="2" s="1"/>
  <c r="AJ2568" i="2" s="1"/>
  <c r="O2568" i="2"/>
  <c r="W2568" i="2" s="1"/>
  <c r="AG2568" i="2" s="1"/>
  <c r="M2568" i="2"/>
  <c r="U2567" i="2"/>
  <c r="AE2567" i="2" s="1"/>
  <c r="AF2567" i="2"/>
  <c r="X2567" i="2"/>
  <c r="W2567" i="2"/>
  <c r="AG2567" i="2" s="1"/>
  <c r="AD2567" i="2"/>
  <c r="K2569" i="2"/>
  <c r="BD2566" i="2" l="1"/>
  <c r="AV2566" i="2"/>
  <c r="BH2566" i="2" s="1"/>
  <c r="AB2567" i="2"/>
  <c r="AR2567" i="2"/>
  <c r="AS2567" i="2"/>
  <c r="BB2566" i="2"/>
  <c r="BC2566" i="2"/>
  <c r="S2569" i="2"/>
  <c r="AA2569" i="2"/>
  <c r="AK2569" i="2" s="1"/>
  <c r="BA2566" i="2"/>
  <c r="AY2566" i="2"/>
  <c r="AX2566" i="2"/>
  <c r="AT2567" i="2"/>
  <c r="BD2567" i="2" s="1"/>
  <c r="AN2567" i="2"/>
  <c r="AO2567" i="2"/>
  <c r="AP2567" i="2"/>
  <c r="AQ2567" i="2"/>
  <c r="AM2568" i="2"/>
  <c r="BG2567" i="2"/>
  <c r="AZ2566" i="2"/>
  <c r="L2569" i="2"/>
  <c r="T2569" i="2" s="1"/>
  <c r="N2569" i="2"/>
  <c r="P2569" i="2"/>
  <c r="Q2569" i="2"/>
  <c r="Y2569" i="2" s="1"/>
  <c r="AI2569" i="2" s="1"/>
  <c r="O2569" i="2"/>
  <c r="W2569" i="2" s="1"/>
  <c r="AG2569" i="2" s="1"/>
  <c r="R2569" i="2"/>
  <c r="Z2569" i="2" s="1"/>
  <c r="AJ2569" i="2" s="1"/>
  <c r="M2569" i="2"/>
  <c r="U2569" i="2" s="1"/>
  <c r="AE2569" i="2" s="1"/>
  <c r="AH2567" i="2"/>
  <c r="V2568" i="2"/>
  <c r="AF2568" i="2" s="1"/>
  <c r="U2568" i="2"/>
  <c r="AE2568" i="2" s="1"/>
  <c r="AD2568" i="2"/>
  <c r="K2570" i="2"/>
  <c r="AB2568" i="2" l="1"/>
  <c r="AV2567" i="2"/>
  <c r="BH2567" i="2" s="1"/>
  <c r="AS2568" i="2"/>
  <c r="AR2568" i="2"/>
  <c r="BC2567" i="2"/>
  <c r="BB2567" i="2"/>
  <c r="S2570" i="2"/>
  <c r="AA2570" i="2"/>
  <c r="AK2570" i="2" s="1"/>
  <c r="BA2567" i="2"/>
  <c r="AZ2567" i="2"/>
  <c r="AY2567" i="2"/>
  <c r="AT2568" i="2"/>
  <c r="BD2568" i="2" s="1"/>
  <c r="AO2568" i="2"/>
  <c r="AP2568" i="2"/>
  <c r="AM2569" i="2"/>
  <c r="AN2568" i="2"/>
  <c r="AQ2568" i="2"/>
  <c r="BG2568" i="2"/>
  <c r="AX2567" i="2"/>
  <c r="L2570" i="2"/>
  <c r="N2570" i="2"/>
  <c r="P2570" i="2"/>
  <c r="Q2570" i="2"/>
  <c r="Y2570" i="2" s="1"/>
  <c r="AI2570" i="2" s="1"/>
  <c r="O2570" i="2"/>
  <c r="W2570" i="2" s="1"/>
  <c r="R2570" i="2"/>
  <c r="Z2570" i="2" s="1"/>
  <c r="AJ2570" i="2" s="1"/>
  <c r="M2570" i="2"/>
  <c r="V2569" i="2"/>
  <c r="AF2569" i="2" s="1"/>
  <c r="X2569" i="2"/>
  <c r="AH2569" i="2" s="1"/>
  <c r="AD2569" i="2"/>
  <c r="K2571" i="2"/>
  <c r="AV2568" i="2" l="1"/>
  <c r="BH2568" i="2" s="1"/>
  <c r="AB2569" i="2"/>
  <c r="AS2569" i="2"/>
  <c r="AR2569" i="2"/>
  <c r="BB2568" i="2"/>
  <c r="BC2568" i="2"/>
  <c r="S2571" i="2"/>
  <c r="AA2571" i="2"/>
  <c r="AK2571" i="2" s="1"/>
  <c r="AZ2568" i="2"/>
  <c r="BA2568" i="2"/>
  <c r="AY2568" i="2"/>
  <c r="AX2568" i="2"/>
  <c r="AT2569" i="2"/>
  <c r="AQ2569" i="2"/>
  <c r="AN2569" i="2"/>
  <c r="AO2569" i="2"/>
  <c r="AP2569" i="2"/>
  <c r="AM2570" i="2"/>
  <c r="BG2569" i="2"/>
  <c r="L2571" i="2"/>
  <c r="N2571" i="2"/>
  <c r="P2571" i="2"/>
  <c r="Q2571" i="2"/>
  <c r="Y2571" i="2" s="1"/>
  <c r="AI2571" i="2" s="1"/>
  <c r="O2571" i="2"/>
  <c r="R2571" i="2"/>
  <c r="Z2571" i="2" s="1"/>
  <c r="AJ2571" i="2" s="1"/>
  <c r="M2571" i="2"/>
  <c r="X2570" i="2"/>
  <c r="AH2570" i="2" s="1"/>
  <c r="AG2570" i="2"/>
  <c r="V2570" i="2"/>
  <c r="AF2570" i="2" s="1"/>
  <c r="T2570" i="2"/>
  <c r="U2570" i="2"/>
  <c r="AE2570" i="2" s="1"/>
  <c r="K2572" i="2"/>
  <c r="AB2570" i="2" l="1"/>
  <c r="AV2569" i="2"/>
  <c r="BH2569" i="2" s="1"/>
  <c r="AR2570" i="2"/>
  <c r="AS2570" i="2"/>
  <c r="BB2569" i="2"/>
  <c r="BD2569" i="2"/>
  <c r="BC2569" i="2"/>
  <c r="S2572" i="2"/>
  <c r="AA2572" i="2"/>
  <c r="AK2572" i="2" s="1"/>
  <c r="AZ2569" i="2"/>
  <c r="AY2569" i="2"/>
  <c r="AX2569" i="2"/>
  <c r="AT2570" i="2"/>
  <c r="AQ2570" i="2"/>
  <c r="AO2570" i="2"/>
  <c r="AP2570" i="2"/>
  <c r="AM2571" i="2"/>
  <c r="AN2570" i="2"/>
  <c r="BG2570" i="2"/>
  <c r="BA2569" i="2"/>
  <c r="L2572" i="2"/>
  <c r="T2572" i="2" s="1"/>
  <c r="N2572" i="2"/>
  <c r="P2572" i="2"/>
  <c r="Q2572" i="2"/>
  <c r="Y2572" i="2" s="1"/>
  <c r="AI2572" i="2" s="1"/>
  <c r="R2572" i="2"/>
  <c r="Z2572" i="2" s="1"/>
  <c r="AJ2572" i="2" s="1"/>
  <c r="O2572" i="2"/>
  <c r="W2572" i="2" s="1"/>
  <c r="AG2572" i="2" s="1"/>
  <c r="M2572" i="2"/>
  <c r="U2572" i="2" s="1"/>
  <c r="AE2572" i="2" s="1"/>
  <c r="AD2570" i="2"/>
  <c r="V2571" i="2"/>
  <c r="AF2571" i="2" s="1"/>
  <c r="W2571" i="2"/>
  <c r="AG2571" i="2" s="1"/>
  <c r="X2571" i="2"/>
  <c r="AH2571" i="2" s="1"/>
  <c r="T2571" i="2"/>
  <c r="U2571" i="2"/>
  <c r="AE2571" i="2" s="1"/>
  <c r="K2573" i="2"/>
  <c r="AV2570" i="2" l="1"/>
  <c r="BH2570" i="2" s="1"/>
  <c r="AB2571" i="2"/>
  <c r="AS2571" i="2"/>
  <c r="AR2571" i="2"/>
  <c r="BC2570" i="2"/>
  <c r="BD2570" i="2"/>
  <c r="BB2570" i="2"/>
  <c r="S2573" i="2"/>
  <c r="AA2573" i="2" s="1"/>
  <c r="AK2573" i="2" s="1"/>
  <c r="AZ2570" i="2"/>
  <c r="AY2570" i="2"/>
  <c r="BA2570" i="2"/>
  <c r="AX2570" i="2"/>
  <c r="AT2571" i="2"/>
  <c r="AQ2571" i="2"/>
  <c r="AN2571" i="2"/>
  <c r="AO2571" i="2"/>
  <c r="AP2571" i="2"/>
  <c r="AM2572" i="2"/>
  <c r="BG2571" i="2"/>
  <c r="L2573" i="2"/>
  <c r="T2573" i="2" s="1"/>
  <c r="N2573" i="2"/>
  <c r="V2573" i="2" s="1"/>
  <c r="P2573" i="2"/>
  <c r="Q2573" i="2"/>
  <c r="Y2573" i="2" s="1"/>
  <c r="AI2573" i="2" s="1"/>
  <c r="O2573" i="2"/>
  <c r="R2573" i="2"/>
  <c r="Z2573" i="2" s="1"/>
  <c r="AJ2573" i="2" s="1"/>
  <c r="M2573" i="2"/>
  <c r="X2572" i="2"/>
  <c r="AH2572" i="2" s="1"/>
  <c r="AD2571" i="2"/>
  <c r="AD2572" i="2"/>
  <c r="V2572" i="2"/>
  <c r="AF2572" i="2" s="1"/>
  <c r="K2574" i="2"/>
  <c r="AV2571" i="2" l="1"/>
  <c r="AB2572" i="2"/>
  <c r="AS2572" i="2"/>
  <c r="AR2572" i="2"/>
  <c r="BB2571" i="2"/>
  <c r="BD2571" i="2"/>
  <c r="BC2571" i="2"/>
  <c r="S2574" i="2"/>
  <c r="AA2574" i="2"/>
  <c r="AK2574" i="2" s="1"/>
  <c r="AZ2571" i="2"/>
  <c r="AY2571" i="2"/>
  <c r="AX2571" i="2"/>
  <c r="BH2571" i="2"/>
  <c r="AT2572" i="2"/>
  <c r="AO2572" i="2"/>
  <c r="AP2572" i="2"/>
  <c r="AM2573" i="2"/>
  <c r="AQ2572" i="2"/>
  <c r="AN2572" i="2"/>
  <c r="BG2572" i="2"/>
  <c r="BA2571" i="2"/>
  <c r="L2574" i="2"/>
  <c r="N2574" i="2"/>
  <c r="P2574" i="2"/>
  <c r="X2574" i="2" s="1"/>
  <c r="Q2574" i="2"/>
  <c r="Y2574" i="2" s="1"/>
  <c r="AI2574" i="2" s="1"/>
  <c r="O2574" i="2"/>
  <c r="W2574" i="2" s="1"/>
  <c r="AG2574" i="2" s="1"/>
  <c r="R2574" i="2"/>
  <c r="Z2574" i="2" s="1"/>
  <c r="AJ2574" i="2" s="1"/>
  <c r="M2574" i="2"/>
  <c r="AD2573" i="2"/>
  <c r="U2573" i="2"/>
  <c r="AE2573" i="2" s="1"/>
  <c r="AF2573" i="2"/>
  <c r="X2573" i="2"/>
  <c r="AH2573" i="2" s="1"/>
  <c r="W2573" i="2"/>
  <c r="AG2573" i="2" s="1"/>
  <c r="K2575" i="2"/>
  <c r="AV2572" i="2" l="1"/>
  <c r="BH2572" i="2" s="1"/>
  <c r="AB2573" i="2"/>
  <c r="AS2573" i="2"/>
  <c r="AR2573" i="2"/>
  <c r="BB2572" i="2"/>
  <c r="BD2572" i="2"/>
  <c r="BC2572" i="2"/>
  <c r="S2575" i="2"/>
  <c r="AA2575" i="2"/>
  <c r="AK2575" i="2" s="1"/>
  <c r="AZ2572" i="2"/>
  <c r="AX2572" i="2"/>
  <c r="AY2572" i="2"/>
  <c r="AT2573" i="2"/>
  <c r="AO2573" i="2"/>
  <c r="AP2573" i="2"/>
  <c r="AM2574" i="2"/>
  <c r="AN2573" i="2"/>
  <c r="AQ2573" i="2"/>
  <c r="BG2573" i="2"/>
  <c r="BA2572" i="2"/>
  <c r="L2575" i="2"/>
  <c r="T2575" i="2" s="1"/>
  <c r="N2575" i="2"/>
  <c r="P2575" i="2"/>
  <c r="Q2575" i="2"/>
  <c r="Y2575" i="2" s="1"/>
  <c r="AI2575" i="2" s="1"/>
  <c r="O2575" i="2"/>
  <c r="W2575" i="2" s="1"/>
  <c r="R2575" i="2"/>
  <c r="Z2575" i="2" s="1"/>
  <c r="AJ2575" i="2" s="1"/>
  <c r="M2575" i="2"/>
  <c r="AH2574" i="2"/>
  <c r="V2574" i="2"/>
  <c r="AF2574" i="2" s="1"/>
  <c r="T2574" i="2"/>
  <c r="U2574" i="2"/>
  <c r="AE2574" i="2" s="1"/>
  <c r="K2576" i="2"/>
  <c r="AV2573" i="2" l="1"/>
  <c r="BH2573" i="2" s="1"/>
  <c r="AB2574" i="2"/>
  <c r="AS2574" i="2"/>
  <c r="AR2574" i="2"/>
  <c r="BB2573" i="2"/>
  <c r="BD2573" i="2"/>
  <c r="BC2573" i="2"/>
  <c r="S2576" i="2"/>
  <c r="AA2576" i="2"/>
  <c r="AK2576" i="2" s="1"/>
  <c r="AZ2573" i="2"/>
  <c r="AT2574" i="2"/>
  <c r="AQ2574" i="2"/>
  <c r="AO2574" i="2"/>
  <c r="AP2574" i="2"/>
  <c r="AM2575" i="2"/>
  <c r="AN2574" i="2"/>
  <c r="BG2574" i="2"/>
  <c r="BA2573" i="2"/>
  <c r="AY2573" i="2"/>
  <c r="AX2573" i="2"/>
  <c r="L2576" i="2"/>
  <c r="T2576" i="2" s="1"/>
  <c r="N2576" i="2"/>
  <c r="P2576" i="2"/>
  <c r="X2576" i="2" s="1"/>
  <c r="Q2576" i="2"/>
  <c r="Y2576" i="2" s="1"/>
  <c r="AI2576" i="2" s="1"/>
  <c r="R2576" i="2"/>
  <c r="Z2576" i="2" s="1"/>
  <c r="AJ2576" i="2" s="1"/>
  <c r="O2576" i="2"/>
  <c r="W2576" i="2" s="1"/>
  <c r="AG2576" i="2" s="1"/>
  <c r="M2576" i="2"/>
  <c r="AD2575" i="2"/>
  <c r="AD2574" i="2"/>
  <c r="V2575" i="2"/>
  <c r="AF2575" i="2" s="1"/>
  <c r="AG2575" i="2"/>
  <c r="X2575" i="2"/>
  <c r="AH2575" i="2" s="1"/>
  <c r="U2575" i="2"/>
  <c r="AE2575" i="2" s="1"/>
  <c r="K2577" i="2"/>
  <c r="BD2574" i="2" l="1"/>
  <c r="AV2574" i="2"/>
  <c r="BH2574" i="2" s="1"/>
  <c r="AB2575" i="2"/>
  <c r="AS2575" i="2"/>
  <c r="AR2575" i="2"/>
  <c r="BB2574" i="2"/>
  <c r="BC2574" i="2"/>
  <c r="S2577" i="2"/>
  <c r="AA2577" i="2"/>
  <c r="AK2577" i="2" s="1"/>
  <c r="AY2574" i="2"/>
  <c r="BA2574" i="2"/>
  <c r="AX2574" i="2"/>
  <c r="AT2575" i="2"/>
  <c r="BD2575" i="2" s="1"/>
  <c r="AO2575" i="2"/>
  <c r="AP2575" i="2"/>
  <c r="AM2576" i="2"/>
  <c r="AN2575" i="2"/>
  <c r="AQ2575" i="2"/>
  <c r="BG2575" i="2"/>
  <c r="AZ2574" i="2"/>
  <c r="L2577" i="2"/>
  <c r="T2577" i="2" s="1"/>
  <c r="N2577" i="2"/>
  <c r="V2577" i="2" s="1"/>
  <c r="P2577" i="2"/>
  <c r="X2577" i="2" s="1"/>
  <c r="AH2577" i="2" s="1"/>
  <c r="Q2577" i="2"/>
  <c r="Y2577" i="2" s="1"/>
  <c r="AI2577" i="2" s="1"/>
  <c r="O2577" i="2"/>
  <c r="R2577" i="2"/>
  <c r="Z2577" i="2" s="1"/>
  <c r="AJ2577" i="2" s="1"/>
  <c r="M2577" i="2"/>
  <c r="AD2576" i="2"/>
  <c r="V2576" i="2"/>
  <c r="AF2576" i="2" s="1"/>
  <c r="U2576" i="2"/>
  <c r="AE2576" i="2" s="1"/>
  <c r="AH2576" i="2"/>
  <c r="K2578" i="2"/>
  <c r="AV2575" i="2" l="1"/>
  <c r="BH2575" i="2" s="1"/>
  <c r="AB2576" i="2"/>
  <c r="AS2576" i="2"/>
  <c r="AR2576" i="2"/>
  <c r="BB2575" i="2"/>
  <c r="BC2575" i="2"/>
  <c r="S2578" i="2"/>
  <c r="AA2578" i="2"/>
  <c r="AK2578" i="2" s="1"/>
  <c r="AX2575" i="2"/>
  <c r="AT2576" i="2"/>
  <c r="AQ2576" i="2"/>
  <c r="AO2576" i="2"/>
  <c r="AP2576" i="2"/>
  <c r="AM2577" i="2"/>
  <c r="AN2576" i="2"/>
  <c r="BG2576" i="2"/>
  <c r="AZ2575" i="2"/>
  <c r="BA2575" i="2"/>
  <c r="AY2575" i="2"/>
  <c r="L2578" i="2"/>
  <c r="T2578" i="2" s="1"/>
  <c r="N2578" i="2"/>
  <c r="V2578" i="2" s="1"/>
  <c r="AF2578" i="2" s="1"/>
  <c r="P2578" i="2"/>
  <c r="X2578" i="2" s="1"/>
  <c r="Q2578" i="2"/>
  <c r="Y2578" i="2" s="1"/>
  <c r="AI2578" i="2" s="1"/>
  <c r="O2578" i="2"/>
  <c r="W2578" i="2" s="1"/>
  <c r="R2578" i="2"/>
  <c r="Z2578" i="2" s="1"/>
  <c r="AJ2578" i="2" s="1"/>
  <c r="M2578" i="2"/>
  <c r="AD2577" i="2"/>
  <c r="W2577" i="2"/>
  <c r="AG2577" i="2" s="1"/>
  <c r="AF2577" i="2"/>
  <c r="U2577" i="2"/>
  <c r="AE2577" i="2" s="1"/>
  <c r="K2579" i="2"/>
  <c r="BD2576" i="2" l="1"/>
  <c r="AV2576" i="2"/>
  <c r="BH2576" i="2" s="1"/>
  <c r="AB2577" i="2"/>
  <c r="AS2577" i="2"/>
  <c r="AR2577" i="2"/>
  <c r="BB2576" i="2"/>
  <c r="BC2576" i="2"/>
  <c r="S2579" i="2"/>
  <c r="AA2579" i="2"/>
  <c r="AK2579" i="2" s="1"/>
  <c r="BA2576" i="2"/>
  <c r="AX2576" i="2"/>
  <c r="AT2577" i="2"/>
  <c r="BD2577" i="2" s="1"/>
  <c r="AP2577" i="2"/>
  <c r="AM2578" i="2"/>
  <c r="AN2577" i="2"/>
  <c r="AO2577" i="2"/>
  <c r="AQ2577" i="2"/>
  <c r="BG2577" i="2"/>
  <c r="AZ2576" i="2"/>
  <c r="AY2576" i="2"/>
  <c r="L2579" i="2"/>
  <c r="T2579" i="2" s="1"/>
  <c r="N2579" i="2"/>
  <c r="P2579" i="2"/>
  <c r="Q2579" i="2"/>
  <c r="Y2579" i="2" s="1"/>
  <c r="AI2579" i="2" s="1"/>
  <c r="O2579" i="2"/>
  <c r="R2579" i="2"/>
  <c r="Z2579" i="2" s="1"/>
  <c r="AJ2579" i="2" s="1"/>
  <c r="M2579" i="2"/>
  <c r="U2579" i="2" s="1"/>
  <c r="AD2578" i="2"/>
  <c r="AG2578" i="2"/>
  <c r="AH2578" i="2"/>
  <c r="U2578" i="2"/>
  <c r="AE2578" i="2" s="1"/>
  <c r="K2580" i="2"/>
  <c r="BB2577" i="2" l="1"/>
  <c r="AV2577" i="2"/>
  <c r="BH2577" i="2" s="1"/>
  <c r="AB2578" i="2"/>
  <c r="AR2578" i="2"/>
  <c r="AS2578" i="2"/>
  <c r="BC2577" i="2"/>
  <c r="S2580" i="2"/>
  <c r="AA2580" i="2"/>
  <c r="AK2580" i="2" s="1"/>
  <c r="AY2577" i="2"/>
  <c r="BA2577" i="2"/>
  <c r="AZ2577" i="2"/>
  <c r="AX2577" i="2"/>
  <c r="AT2578" i="2"/>
  <c r="BD2578" i="2" s="1"/>
  <c r="AM2579" i="2"/>
  <c r="AN2578" i="2"/>
  <c r="AQ2578" i="2"/>
  <c r="AO2578" i="2"/>
  <c r="AP2578" i="2"/>
  <c r="BG2578" i="2"/>
  <c r="L2580" i="2"/>
  <c r="T2580" i="2" s="1"/>
  <c r="N2580" i="2"/>
  <c r="P2580" i="2"/>
  <c r="Q2580" i="2"/>
  <c r="Y2580" i="2" s="1"/>
  <c r="AI2580" i="2" s="1"/>
  <c r="R2580" i="2"/>
  <c r="Z2580" i="2" s="1"/>
  <c r="AJ2580" i="2" s="1"/>
  <c r="O2580" i="2"/>
  <c r="W2580" i="2" s="1"/>
  <c r="AG2580" i="2" s="1"/>
  <c r="M2580" i="2"/>
  <c r="U2580" i="2" s="1"/>
  <c r="AD2579" i="2"/>
  <c r="X2579" i="2"/>
  <c r="AH2579" i="2" s="1"/>
  <c r="AE2579" i="2"/>
  <c r="V2579" i="2"/>
  <c r="AF2579" i="2" s="1"/>
  <c r="W2579" i="2"/>
  <c r="AG2579" i="2" s="1"/>
  <c r="K2581" i="2"/>
  <c r="BC2578" i="2" l="1"/>
  <c r="AV2578" i="2"/>
  <c r="BH2578" i="2" s="1"/>
  <c r="AB2579" i="2"/>
  <c r="AS2579" i="2"/>
  <c r="AR2579" i="2"/>
  <c r="BB2578" i="2"/>
  <c r="AZ2578" i="2"/>
  <c r="S2581" i="2"/>
  <c r="AA2581" i="2"/>
  <c r="AK2581" i="2" s="1"/>
  <c r="BA2578" i="2"/>
  <c r="AY2578" i="2"/>
  <c r="AX2578" i="2"/>
  <c r="AT2579" i="2"/>
  <c r="AQ2579" i="2"/>
  <c r="AO2579" i="2"/>
  <c r="AP2579" i="2"/>
  <c r="AM2580" i="2"/>
  <c r="AN2579" i="2"/>
  <c r="BG2579" i="2"/>
  <c r="L2581" i="2"/>
  <c r="T2581" i="2" s="1"/>
  <c r="N2581" i="2"/>
  <c r="V2581" i="2" s="1"/>
  <c r="P2581" i="2"/>
  <c r="Q2581" i="2"/>
  <c r="Y2581" i="2" s="1"/>
  <c r="AI2581" i="2" s="1"/>
  <c r="O2581" i="2"/>
  <c r="W2581" i="2" s="1"/>
  <c r="AG2581" i="2" s="1"/>
  <c r="R2581" i="2"/>
  <c r="Z2581" i="2" s="1"/>
  <c r="AJ2581" i="2" s="1"/>
  <c r="M2581" i="2"/>
  <c r="U2581" i="2" s="1"/>
  <c r="AE2581" i="2" s="1"/>
  <c r="X2580" i="2"/>
  <c r="AH2580" i="2" s="1"/>
  <c r="AE2580" i="2"/>
  <c r="V2580" i="2"/>
  <c r="AF2580" i="2" s="1"/>
  <c r="AD2580" i="2"/>
  <c r="K2582" i="2"/>
  <c r="BD2579" i="2" l="1"/>
  <c r="AB2580" i="2"/>
  <c r="AV2579" i="2"/>
  <c r="BH2579" i="2" s="1"/>
  <c r="AS2580" i="2"/>
  <c r="AR2580" i="2"/>
  <c r="BB2579" i="2"/>
  <c r="BC2579" i="2"/>
  <c r="S2582" i="2"/>
  <c r="AA2582" i="2"/>
  <c r="AK2582" i="2" s="1"/>
  <c r="AZ2579" i="2"/>
  <c r="AY2579" i="2"/>
  <c r="AX2579" i="2"/>
  <c r="BA2579" i="2"/>
  <c r="AT2580" i="2"/>
  <c r="BD2580" i="2" s="1"/>
  <c r="AM2581" i="2"/>
  <c r="AP2580" i="2"/>
  <c r="AN2580" i="2"/>
  <c r="AQ2580" i="2"/>
  <c r="AO2580" i="2"/>
  <c r="BG2580" i="2"/>
  <c r="L2582" i="2"/>
  <c r="N2582" i="2"/>
  <c r="P2582" i="2"/>
  <c r="Q2582" i="2"/>
  <c r="Y2582" i="2" s="1"/>
  <c r="AI2582" i="2" s="1"/>
  <c r="O2582" i="2"/>
  <c r="W2582" i="2" s="1"/>
  <c r="R2582" i="2"/>
  <c r="Z2582" i="2" s="1"/>
  <c r="AJ2582" i="2" s="1"/>
  <c r="M2582" i="2"/>
  <c r="AF2581" i="2"/>
  <c r="X2581" i="2"/>
  <c r="AH2581" i="2" s="1"/>
  <c r="AD2581" i="2"/>
  <c r="K2583" i="2"/>
  <c r="AV2580" i="2" l="1"/>
  <c r="BH2580" i="2" s="1"/>
  <c r="AB2581" i="2"/>
  <c r="AR2581" i="2"/>
  <c r="AS2581" i="2"/>
  <c r="BB2580" i="2"/>
  <c r="BC2580" i="2"/>
  <c r="AY2580" i="2"/>
  <c r="S2583" i="2"/>
  <c r="AA2583" i="2"/>
  <c r="AK2583" i="2" s="1"/>
  <c r="AZ2580" i="2"/>
  <c r="BA2580" i="2"/>
  <c r="AT2581" i="2"/>
  <c r="BD2581" i="2" s="1"/>
  <c r="AN2581" i="2"/>
  <c r="AQ2581" i="2"/>
  <c r="AM2582" i="2"/>
  <c r="AO2581" i="2"/>
  <c r="AP2581" i="2"/>
  <c r="BG2581" i="2"/>
  <c r="AX2580" i="2"/>
  <c r="L2583" i="2"/>
  <c r="N2583" i="2"/>
  <c r="P2583" i="2"/>
  <c r="Q2583" i="2"/>
  <c r="Y2583" i="2" s="1"/>
  <c r="AI2583" i="2" s="1"/>
  <c r="O2583" i="2"/>
  <c r="R2583" i="2"/>
  <c r="Z2583" i="2" s="1"/>
  <c r="AJ2583" i="2" s="1"/>
  <c r="M2583" i="2"/>
  <c r="X2582" i="2"/>
  <c r="AH2582" i="2" s="1"/>
  <c r="AG2582" i="2"/>
  <c r="V2582" i="2"/>
  <c r="AF2582" i="2" s="1"/>
  <c r="T2582" i="2"/>
  <c r="U2582" i="2"/>
  <c r="AE2582" i="2" s="1"/>
  <c r="K2584" i="2"/>
  <c r="AB2582" i="2" l="1"/>
  <c r="AV2581" i="2"/>
  <c r="BH2581" i="2" s="1"/>
  <c r="AS2582" i="2"/>
  <c r="AR2582" i="2"/>
  <c r="BC2581" i="2"/>
  <c r="BB2581" i="2"/>
  <c r="S2584" i="2"/>
  <c r="AA2584" i="2"/>
  <c r="AK2584" i="2" s="1"/>
  <c r="AZ2581" i="2"/>
  <c r="BA2581" i="2"/>
  <c r="AY2581" i="2"/>
  <c r="AX2581" i="2"/>
  <c r="AT2582" i="2"/>
  <c r="AO2582" i="2"/>
  <c r="AP2582" i="2"/>
  <c r="AM2583" i="2"/>
  <c r="AN2582" i="2"/>
  <c r="AQ2582" i="2"/>
  <c r="BG2582" i="2"/>
  <c r="L2584" i="2"/>
  <c r="N2584" i="2"/>
  <c r="V2584" i="2" s="1"/>
  <c r="P2584" i="2"/>
  <c r="X2584" i="2" s="1"/>
  <c r="Q2584" i="2"/>
  <c r="Y2584" i="2" s="1"/>
  <c r="AI2584" i="2" s="1"/>
  <c r="R2584" i="2"/>
  <c r="Z2584" i="2" s="1"/>
  <c r="AJ2584" i="2" s="1"/>
  <c r="O2584" i="2"/>
  <c r="M2584" i="2"/>
  <c r="AD2582" i="2"/>
  <c r="T2583" i="2"/>
  <c r="W2583" i="2"/>
  <c r="AG2583" i="2" s="1"/>
  <c r="X2583" i="2"/>
  <c r="AH2583" i="2" s="1"/>
  <c r="V2583" i="2"/>
  <c r="AF2583" i="2" s="1"/>
  <c r="U2583" i="2"/>
  <c r="AE2583" i="2" s="1"/>
  <c r="K2585" i="2"/>
  <c r="AV2582" i="2" l="1"/>
  <c r="BH2582" i="2" s="1"/>
  <c r="AB2583" i="2"/>
  <c r="AS2583" i="2"/>
  <c r="AR2583" i="2"/>
  <c r="BB2582" i="2"/>
  <c r="BD2582" i="2"/>
  <c r="BC2582" i="2"/>
  <c r="S2585" i="2"/>
  <c r="AA2585" i="2"/>
  <c r="AK2585" i="2" s="1"/>
  <c r="AZ2582" i="2"/>
  <c r="BA2582" i="2"/>
  <c r="AT2583" i="2"/>
  <c r="BD2583" i="2" s="1"/>
  <c r="AO2583" i="2"/>
  <c r="AP2583" i="2"/>
  <c r="AM2584" i="2"/>
  <c r="AQ2583" i="2"/>
  <c r="AN2583" i="2"/>
  <c r="BG2583" i="2"/>
  <c r="AY2582" i="2"/>
  <c r="AX2582" i="2"/>
  <c r="L2585" i="2"/>
  <c r="T2585" i="2" s="1"/>
  <c r="N2585" i="2"/>
  <c r="V2585" i="2" s="1"/>
  <c r="P2585" i="2"/>
  <c r="X2585" i="2" s="1"/>
  <c r="Q2585" i="2"/>
  <c r="Y2585" i="2" s="1"/>
  <c r="AI2585" i="2" s="1"/>
  <c r="O2585" i="2"/>
  <c r="R2585" i="2"/>
  <c r="Z2585" i="2" s="1"/>
  <c r="AJ2585" i="2" s="1"/>
  <c r="M2585" i="2"/>
  <c r="U2584" i="2"/>
  <c r="AE2584" i="2" s="1"/>
  <c r="AD2583" i="2"/>
  <c r="AH2584" i="2"/>
  <c r="AF2584" i="2"/>
  <c r="T2584" i="2"/>
  <c r="W2584" i="2"/>
  <c r="AG2584" i="2" s="1"/>
  <c r="K2586" i="2"/>
  <c r="AV2583" i="2" l="1"/>
  <c r="BH2583" i="2" s="1"/>
  <c r="AB2584" i="2"/>
  <c r="AS2584" i="2"/>
  <c r="AR2584" i="2"/>
  <c r="BB2583" i="2"/>
  <c r="BC2583" i="2"/>
  <c r="S2586" i="2"/>
  <c r="AA2586" i="2"/>
  <c r="AK2586" i="2" s="1"/>
  <c r="BA2583" i="2"/>
  <c r="AY2583" i="2"/>
  <c r="AZ2583" i="2"/>
  <c r="AX2583" i="2"/>
  <c r="AT2584" i="2"/>
  <c r="AQ2584" i="2"/>
  <c r="AM2585" i="2"/>
  <c r="AO2584" i="2"/>
  <c r="AP2584" i="2"/>
  <c r="AN2584" i="2"/>
  <c r="BG2584" i="2"/>
  <c r="L2586" i="2"/>
  <c r="T2586" i="2" s="1"/>
  <c r="N2586" i="2"/>
  <c r="V2586" i="2" s="1"/>
  <c r="P2586" i="2"/>
  <c r="Q2586" i="2"/>
  <c r="Y2586" i="2" s="1"/>
  <c r="AI2586" i="2" s="1"/>
  <c r="O2586" i="2"/>
  <c r="W2586" i="2" s="1"/>
  <c r="AG2586" i="2" s="1"/>
  <c r="R2586" i="2"/>
  <c r="Z2586" i="2" s="1"/>
  <c r="AJ2586" i="2" s="1"/>
  <c r="M2586" i="2"/>
  <c r="U2586" i="2" s="1"/>
  <c r="AE2586" i="2" s="1"/>
  <c r="AD2584" i="2"/>
  <c r="AD2585" i="2"/>
  <c r="U2585" i="2"/>
  <c r="AE2585" i="2" s="1"/>
  <c r="AF2585" i="2"/>
  <c r="AH2585" i="2"/>
  <c r="W2585" i="2"/>
  <c r="AG2585" i="2" s="1"/>
  <c r="K2587" i="2"/>
  <c r="AV2584" i="2" l="1"/>
  <c r="BH2584" i="2" s="1"/>
  <c r="AB2585" i="2"/>
  <c r="AS2585" i="2"/>
  <c r="AR2585" i="2"/>
  <c r="BB2584" i="2"/>
  <c r="BD2584" i="2"/>
  <c r="BC2584" i="2"/>
  <c r="S2587" i="2"/>
  <c r="AA2587" i="2"/>
  <c r="AK2587" i="2" s="1"/>
  <c r="AY2584" i="2"/>
  <c r="AT2585" i="2"/>
  <c r="AO2585" i="2"/>
  <c r="AP2585" i="2"/>
  <c r="AM2586" i="2"/>
  <c r="AN2585" i="2"/>
  <c r="AQ2585" i="2"/>
  <c r="BG2585" i="2"/>
  <c r="AX2584" i="2"/>
  <c r="BA2584" i="2"/>
  <c r="AZ2584" i="2"/>
  <c r="L2587" i="2"/>
  <c r="T2587" i="2" s="1"/>
  <c r="N2587" i="2"/>
  <c r="V2587" i="2" s="1"/>
  <c r="AF2587" i="2" s="1"/>
  <c r="P2587" i="2"/>
  <c r="X2587" i="2" s="1"/>
  <c r="Q2587" i="2"/>
  <c r="Y2587" i="2" s="1"/>
  <c r="AI2587" i="2" s="1"/>
  <c r="O2587" i="2"/>
  <c r="R2587" i="2"/>
  <c r="Z2587" i="2" s="1"/>
  <c r="AJ2587" i="2" s="1"/>
  <c r="M2587" i="2"/>
  <c r="AD2586" i="2"/>
  <c r="AF2586" i="2"/>
  <c r="X2586" i="2"/>
  <c r="AH2586" i="2" s="1"/>
  <c r="K2588" i="2"/>
  <c r="BD2585" i="2" l="1"/>
  <c r="AV2585" i="2"/>
  <c r="BH2585" i="2" s="1"/>
  <c r="AB2586" i="2"/>
  <c r="BB2585" i="2"/>
  <c r="AS2586" i="2"/>
  <c r="AR2586" i="2"/>
  <c r="BC2585" i="2"/>
  <c r="S2588" i="2"/>
  <c r="AA2588" i="2"/>
  <c r="AK2588" i="2" s="1"/>
  <c r="AT2586" i="2"/>
  <c r="AO2586" i="2"/>
  <c r="AP2586" i="2"/>
  <c r="AM2587" i="2"/>
  <c r="AN2586" i="2"/>
  <c r="AQ2586" i="2"/>
  <c r="BG2586" i="2"/>
  <c r="AZ2585" i="2"/>
  <c r="BA2585" i="2"/>
  <c r="AY2585" i="2"/>
  <c r="AX2585" i="2"/>
  <c r="L2588" i="2"/>
  <c r="T2588" i="2" s="1"/>
  <c r="N2588" i="2"/>
  <c r="V2588" i="2" s="1"/>
  <c r="P2588" i="2"/>
  <c r="Q2588" i="2"/>
  <c r="Y2588" i="2" s="1"/>
  <c r="AI2588" i="2" s="1"/>
  <c r="R2588" i="2"/>
  <c r="Z2588" i="2" s="1"/>
  <c r="AJ2588" i="2" s="1"/>
  <c r="O2588" i="2"/>
  <c r="M2588" i="2"/>
  <c r="AD2587" i="2"/>
  <c r="W2587" i="2"/>
  <c r="AG2587" i="2" s="1"/>
  <c r="AH2587" i="2"/>
  <c r="U2587" i="2"/>
  <c r="K2589" i="2"/>
  <c r="AB2587" i="2" l="1"/>
  <c r="AV2586" i="2"/>
  <c r="BH2586" i="2" s="1"/>
  <c r="AS2587" i="2"/>
  <c r="AR2587" i="2"/>
  <c r="BB2586" i="2"/>
  <c r="BD2586" i="2"/>
  <c r="BC2586" i="2"/>
  <c r="S2589" i="2"/>
  <c r="AA2589" i="2"/>
  <c r="AK2589" i="2" s="1"/>
  <c r="AZ2586" i="2"/>
  <c r="BA2586" i="2"/>
  <c r="AY2586" i="2"/>
  <c r="AX2586" i="2"/>
  <c r="AT2587" i="2"/>
  <c r="BD2587" i="2" s="1"/>
  <c r="AQ2587" i="2"/>
  <c r="AM2588" i="2"/>
  <c r="AO2587" i="2"/>
  <c r="AP2587" i="2"/>
  <c r="AN2587" i="2"/>
  <c r="BG2587" i="2"/>
  <c r="L2589" i="2"/>
  <c r="T2589" i="2" s="1"/>
  <c r="N2589" i="2"/>
  <c r="P2589" i="2"/>
  <c r="X2589" i="2" s="1"/>
  <c r="AH2589" i="2" s="1"/>
  <c r="Q2589" i="2"/>
  <c r="Y2589" i="2" s="1"/>
  <c r="AI2589" i="2" s="1"/>
  <c r="O2589" i="2"/>
  <c r="W2589" i="2" s="1"/>
  <c r="AG2589" i="2" s="1"/>
  <c r="R2589" i="2"/>
  <c r="Z2589" i="2" s="1"/>
  <c r="AJ2589" i="2" s="1"/>
  <c r="M2589" i="2"/>
  <c r="U2589" i="2" s="1"/>
  <c r="AD2588" i="2"/>
  <c r="W2588" i="2"/>
  <c r="AG2588" i="2" s="1"/>
  <c r="AE2587" i="2"/>
  <c r="AF2588" i="2"/>
  <c r="X2588" i="2"/>
  <c r="AH2588" i="2" s="1"/>
  <c r="U2588" i="2"/>
  <c r="AE2588" i="2" s="1"/>
  <c r="K2590" i="2"/>
  <c r="AV2587" i="2" l="1"/>
  <c r="BH2587" i="2" s="1"/>
  <c r="AB2588" i="2"/>
  <c r="AS2588" i="2"/>
  <c r="AR2588" i="2"/>
  <c r="BB2587" i="2"/>
  <c r="BC2587" i="2"/>
  <c r="S2590" i="2"/>
  <c r="AA2590" i="2"/>
  <c r="AK2590" i="2" s="1"/>
  <c r="BA2587" i="2"/>
  <c r="AY2587" i="2"/>
  <c r="AT2588" i="2"/>
  <c r="BD2588" i="2" s="1"/>
  <c r="AO2588" i="2"/>
  <c r="AP2588" i="2"/>
  <c r="AM2589" i="2"/>
  <c r="AN2588" i="2"/>
  <c r="AQ2588" i="2"/>
  <c r="BG2588" i="2"/>
  <c r="AX2587" i="2"/>
  <c r="AZ2587" i="2"/>
  <c r="L2590" i="2"/>
  <c r="T2590" i="2" s="1"/>
  <c r="N2590" i="2"/>
  <c r="P2590" i="2"/>
  <c r="X2590" i="2" s="1"/>
  <c r="Q2590" i="2"/>
  <c r="Y2590" i="2" s="1"/>
  <c r="AI2590" i="2" s="1"/>
  <c r="O2590" i="2"/>
  <c r="W2590" i="2" s="1"/>
  <c r="AG2590" i="2" s="1"/>
  <c r="R2590" i="2"/>
  <c r="Z2590" i="2" s="1"/>
  <c r="AJ2590" i="2" s="1"/>
  <c r="M2590" i="2"/>
  <c r="AE2589" i="2"/>
  <c r="V2589" i="2"/>
  <c r="AF2589" i="2" s="1"/>
  <c r="AD2589" i="2"/>
  <c r="K2591" i="2"/>
  <c r="AV2588" i="2" l="1"/>
  <c r="BH2588" i="2" s="1"/>
  <c r="AB2589" i="2"/>
  <c r="BB2588" i="2"/>
  <c r="AS2589" i="2"/>
  <c r="AR2589" i="2"/>
  <c r="BC2588" i="2"/>
  <c r="S2591" i="2"/>
  <c r="AA2591" i="2"/>
  <c r="AK2591" i="2" s="1"/>
  <c r="AT2589" i="2"/>
  <c r="BD2589" i="2" s="1"/>
  <c r="AN2589" i="2"/>
  <c r="AQ2589" i="2"/>
  <c r="AO2589" i="2"/>
  <c r="AP2589" i="2"/>
  <c r="AM2590" i="2"/>
  <c r="BG2589" i="2"/>
  <c r="AZ2588" i="2"/>
  <c r="BA2588" i="2"/>
  <c r="AY2588" i="2"/>
  <c r="AX2588" i="2"/>
  <c r="L2591" i="2"/>
  <c r="N2591" i="2"/>
  <c r="P2591" i="2"/>
  <c r="Q2591" i="2"/>
  <c r="Y2591" i="2" s="1"/>
  <c r="AI2591" i="2" s="1"/>
  <c r="O2591" i="2"/>
  <c r="R2591" i="2"/>
  <c r="Z2591" i="2" s="1"/>
  <c r="AJ2591" i="2" s="1"/>
  <c r="M2591" i="2"/>
  <c r="U2591" i="2" s="1"/>
  <c r="AH2590" i="2"/>
  <c r="V2590" i="2"/>
  <c r="AF2590" i="2" s="1"/>
  <c r="U2590" i="2"/>
  <c r="AE2590" i="2" s="1"/>
  <c r="AD2590" i="2"/>
  <c r="K2592" i="2"/>
  <c r="BC2589" i="2" l="1"/>
  <c r="BB2589" i="2"/>
  <c r="AV2589" i="2"/>
  <c r="BH2589" i="2" s="1"/>
  <c r="AB2590" i="2"/>
  <c r="AS2590" i="2"/>
  <c r="AR2590" i="2"/>
  <c r="S2592" i="2"/>
  <c r="AA2592" i="2"/>
  <c r="AK2592" i="2" s="1"/>
  <c r="AY2589" i="2"/>
  <c r="BA2589" i="2"/>
  <c r="AT2590" i="2"/>
  <c r="BD2590" i="2" s="1"/>
  <c r="AM2591" i="2"/>
  <c r="AN2590" i="2"/>
  <c r="AQ2590" i="2"/>
  <c r="AO2590" i="2"/>
  <c r="AP2590" i="2"/>
  <c r="BG2590" i="2"/>
  <c r="AX2589" i="2"/>
  <c r="AZ2589" i="2"/>
  <c r="L2592" i="2"/>
  <c r="T2592" i="2" s="1"/>
  <c r="N2592" i="2"/>
  <c r="V2592" i="2" s="1"/>
  <c r="P2592" i="2"/>
  <c r="Q2592" i="2"/>
  <c r="Y2592" i="2" s="1"/>
  <c r="AI2592" i="2" s="1"/>
  <c r="R2592" i="2"/>
  <c r="Z2592" i="2" s="1"/>
  <c r="AJ2592" i="2" s="1"/>
  <c r="O2592" i="2"/>
  <c r="M2592" i="2"/>
  <c r="V2591" i="2"/>
  <c r="AF2591" i="2" s="1"/>
  <c r="T2591" i="2"/>
  <c r="AE2591" i="2"/>
  <c r="X2591" i="2"/>
  <c r="AH2591" i="2" s="1"/>
  <c r="W2591" i="2"/>
  <c r="AG2591" i="2" s="1"/>
  <c r="K2593" i="2"/>
  <c r="AV2590" i="2" l="1"/>
  <c r="BH2590" i="2" s="1"/>
  <c r="AB2591" i="2"/>
  <c r="AS2591" i="2"/>
  <c r="AR2591" i="2"/>
  <c r="BB2590" i="2"/>
  <c r="BC2590" i="2"/>
  <c r="S2593" i="2"/>
  <c r="AA2593" i="2"/>
  <c r="AK2593" i="2" s="1"/>
  <c r="AZ2590" i="2"/>
  <c r="AY2590" i="2"/>
  <c r="AT2591" i="2"/>
  <c r="BD2591" i="2" s="1"/>
  <c r="AO2591" i="2"/>
  <c r="AP2591" i="2"/>
  <c r="AM2592" i="2"/>
  <c r="AN2591" i="2"/>
  <c r="AQ2591" i="2"/>
  <c r="BG2591" i="2"/>
  <c r="BA2590" i="2"/>
  <c r="AX2590" i="2"/>
  <c r="L2593" i="2"/>
  <c r="T2593" i="2" s="1"/>
  <c r="N2593" i="2"/>
  <c r="P2593" i="2"/>
  <c r="Q2593" i="2"/>
  <c r="Y2593" i="2" s="1"/>
  <c r="AI2593" i="2" s="1"/>
  <c r="O2593" i="2"/>
  <c r="W2593" i="2" s="1"/>
  <c r="AG2593" i="2" s="1"/>
  <c r="R2593" i="2"/>
  <c r="Z2593" i="2" s="1"/>
  <c r="AJ2593" i="2" s="1"/>
  <c r="M2593" i="2"/>
  <c r="U2593" i="2" s="1"/>
  <c r="AD2591" i="2"/>
  <c r="AD2592" i="2"/>
  <c r="U2592" i="2"/>
  <c r="AF2592" i="2"/>
  <c r="X2592" i="2"/>
  <c r="AH2592" i="2" s="1"/>
  <c r="W2592" i="2"/>
  <c r="AG2592" i="2" s="1"/>
  <c r="K2594" i="2"/>
  <c r="BB2591" i="2" l="1"/>
  <c r="AB2592" i="2"/>
  <c r="AV2591" i="2"/>
  <c r="BH2591" i="2" s="1"/>
  <c r="AS2592" i="2"/>
  <c r="AR2592" i="2"/>
  <c r="BC2591" i="2"/>
  <c r="S2594" i="2"/>
  <c r="AA2594" i="2"/>
  <c r="AK2594" i="2" s="1"/>
  <c r="AT2592" i="2"/>
  <c r="AQ2592" i="2"/>
  <c r="AO2592" i="2"/>
  <c r="AP2592" i="2"/>
  <c r="AM2593" i="2"/>
  <c r="AN2592" i="2"/>
  <c r="BG2592" i="2"/>
  <c r="AZ2591" i="2"/>
  <c r="BA2591" i="2"/>
  <c r="AY2591" i="2"/>
  <c r="AX2591" i="2"/>
  <c r="L2594" i="2"/>
  <c r="T2594" i="2" s="1"/>
  <c r="N2594" i="2"/>
  <c r="V2594" i="2" s="1"/>
  <c r="AF2594" i="2" s="1"/>
  <c r="P2594" i="2"/>
  <c r="Q2594" i="2"/>
  <c r="Y2594" i="2" s="1"/>
  <c r="AI2594" i="2" s="1"/>
  <c r="O2594" i="2"/>
  <c r="W2594" i="2" s="1"/>
  <c r="AG2594" i="2" s="1"/>
  <c r="R2594" i="2"/>
  <c r="Z2594" i="2" s="1"/>
  <c r="AJ2594" i="2" s="1"/>
  <c r="M2594" i="2"/>
  <c r="U2594" i="2" s="1"/>
  <c r="AE2594" i="2" s="1"/>
  <c r="AD2593" i="2"/>
  <c r="X2593" i="2"/>
  <c r="AH2593" i="2" s="1"/>
  <c r="AE2592" i="2"/>
  <c r="AE2593" i="2"/>
  <c r="V2593" i="2"/>
  <c r="AF2593" i="2" s="1"/>
  <c r="K2595" i="2"/>
  <c r="AV2592" i="2" l="1"/>
  <c r="BH2592" i="2" s="1"/>
  <c r="AB2593" i="2"/>
  <c r="AS2593" i="2"/>
  <c r="AR2593" i="2"/>
  <c r="BB2592" i="2"/>
  <c r="BD2592" i="2"/>
  <c r="BC2592" i="2"/>
  <c r="S2595" i="2"/>
  <c r="AA2595" i="2"/>
  <c r="AK2595" i="2" s="1"/>
  <c r="AZ2592" i="2"/>
  <c r="AY2592" i="2"/>
  <c r="BA2592" i="2"/>
  <c r="AX2592" i="2"/>
  <c r="AT2593" i="2"/>
  <c r="BD2593" i="2" s="1"/>
  <c r="AN2593" i="2"/>
  <c r="AQ2593" i="2"/>
  <c r="AO2593" i="2"/>
  <c r="AP2593" i="2"/>
  <c r="AM2594" i="2"/>
  <c r="BG2593" i="2"/>
  <c r="L2595" i="2"/>
  <c r="N2595" i="2"/>
  <c r="V2595" i="2" s="1"/>
  <c r="P2595" i="2"/>
  <c r="Q2595" i="2"/>
  <c r="Y2595" i="2" s="1"/>
  <c r="AI2595" i="2" s="1"/>
  <c r="O2595" i="2"/>
  <c r="W2595" i="2" s="1"/>
  <c r="R2595" i="2"/>
  <c r="Z2595" i="2" s="1"/>
  <c r="AJ2595" i="2" s="1"/>
  <c r="M2595" i="2"/>
  <c r="X2594" i="2"/>
  <c r="AH2594" i="2" s="1"/>
  <c r="AD2594" i="2"/>
  <c r="K2596" i="2"/>
  <c r="AV2593" i="2" l="1"/>
  <c r="BH2593" i="2" s="1"/>
  <c r="AB2594" i="2"/>
  <c r="BB2593" i="2"/>
  <c r="AR2594" i="2"/>
  <c r="AS2594" i="2"/>
  <c r="BC2593" i="2"/>
  <c r="S2596" i="2"/>
  <c r="AA2596" i="2"/>
  <c r="AK2596" i="2" s="1"/>
  <c r="AY2593" i="2"/>
  <c r="BA2593" i="2"/>
  <c r="AT2594" i="2"/>
  <c r="BD2594" i="2" s="1"/>
  <c r="AN2594" i="2"/>
  <c r="AQ2594" i="2"/>
  <c r="AO2594" i="2"/>
  <c r="AP2594" i="2"/>
  <c r="AM2595" i="2"/>
  <c r="BG2594" i="2"/>
  <c r="AX2593" i="2"/>
  <c r="AZ2593" i="2"/>
  <c r="L2596" i="2"/>
  <c r="N2596" i="2"/>
  <c r="P2596" i="2"/>
  <c r="X2596" i="2" s="1"/>
  <c r="Q2596" i="2"/>
  <c r="Y2596" i="2" s="1"/>
  <c r="AI2596" i="2" s="1"/>
  <c r="R2596" i="2"/>
  <c r="Z2596" i="2" s="1"/>
  <c r="AJ2596" i="2" s="1"/>
  <c r="O2596" i="2"/>
  <c r="M2596" i="2"/>
  <c r="AG2595" i="2"/>
  <c r="AF2595" i="2"/>
  <c r="T2595" i="2"/>
  <c r="X2595" i="2"/>
  <c r="AH2595" i="2" s="1"/>
  <c r="U2595" i="2"/>
  <c r="AE2595" i="2" s="1"/>
  <c r="K2597" i="2"/>
  <c r="AV2594" i="2" l="1"/>
  <c r="BH2594" i="2" s="1"/>
  <c r="AB2595" i="2"/>
  <c r="BC2594" i="2"/>
  <c r="BB2594" i="2"/>
  <c r="AS2595" i="2"/>
  <c r="AR2595" i="2"/>
  <c r="S2597" i="2"/>
  <c r="AA2597" i="2"/>
  <c r="AK2597" i="2" s="1"/>
  <c r="AY2594" i="2"/>
  <c r="BA2594" i="2"/>
  <c r="AT2595" i="2"/>
  <c r="AQ2595" i="2"/>
  <c r="AO2595" i="2"/>
  <c r="AP2595" i="2"/>
  <c r="AM2596" i="2"/>
  <c r="AN2595" i="2"/>
  <c r="BG2595" i="2"/>
  <c r="AX2594" i="2"/>
  <c r="AZ2594" i="2"/>
  <c r="L2597" i="2"/>
  <c r="T2597" i="2" s="1"/>
  <c r="N2597" i="2"/>
  <c r="V2597" i="2" s="1"/>
  <c r="P2597" i="2"/>
  <c r="Q2597" i="2"/>
  <c r="Y2597" i="2" s="1"/>
  <c r="AI2597" i="2" s="1"/>
  <c r="O2597" i="2"/>
  <c r="W2597" i="2" s="1"/>
  <c r="AG2597" i="2" s="1"/>
  <c r="R2597" i="2"/>
  <c r="Z2597" i="2" s="1"/>
  <c r="AJ2597" i="2" s="1"/>
  <c r="M2597" i="2"/>
  <c r="U2597" i="2" s="1"/>
  <c r="AD2595" i="2"/>
  <c r="W2596" i="2"/>
  <c r="AG2596" i="2" s="1"/>
  <c r="AH2596" i="2"/>
  <c r="V2596" i="2"/>
  <c r="AF2596" i="2" s="1"/>
  <c r="T2596" i="2"/>
  <c r="U2596" i="2"/>
  <c r="AE2596" i="2" s="1"/>
  <c r="K2598" i="2"/>
  <c r="BD2595" i="2" l="1"/>
  <c r="BB2595" i="2"/>
  <c r="BC2595" i="2"/>
  <c r="AB2596" i="2"/>
  <c r="AV2595" i="2"/>
  <c r="BH2595" i="2" s="1"/>
  <c r="AS2596" i="2"/>
  <c r="AR2596" i="2"/>
  <c r="S2598" i="2"/>
  <c r="AA2598" i="2"/>
  <c r="AK2598" i="2" s="1"/>
  <c r="AT2596" i="2"/>
  <c r="BD2596" i="2" s="1"/>
  <c r="AM2597" i="2"/>
  <c r="AN2596" i="2"/>
  <c r="AQ2596" i="2"/>
  <c r="AO2596" i="2"/>
  <c r="AP2596" i="2"/>
  <c r="BG2596" i="2"/>
  <c r="AZ2595" i="2"/>
  <c r="AY2595" i="2"/>
  <c r="AX2595" i="2"/>
  <c r="BA2595" i="2"/>
  <c r="L2598" i="2"/>
  <c r="T2598" i="2" s="1"/>
  <c r="N2598" i="2"/>
  <c r="P2598" i="2"/>
  <c r="Q2598" i="2"/>
  <c r="Y2598" i="2" s="1"/>
  <c r="AI2598" i="2" s="1"/>
  <c r="O2598" i="2"/>
  <c r="W2598" i="2" s="1"/>
  <c r="R2598" i="2"/>
  <c r="Z2598" i="2" s="1"/>
  <c r="AJ2598" i="2" s="1"/>
  <c r="M2598" i="2"/>
  <c r="AD2596" i="2"/>
  <c r="AD2597" i="2"/>
  <c r="AF2597" i="2"/>
  <c r="AE2597" i="2"/>
  <c r="X2597" i="2"/>
  <c r="AH2597" i="2" s="1"/>
  <c r="K2599" i="2"/>
  <c r="BB2596" i="2" l="1"/>
  <c r="AV2596" i="2"/>
  <c r="BH2596" i="2" s="1"/>
  <c r="AB2597" i="2"/>
  <c r="AS2597" i="2"/>
  <c r="AR2597" i="2"/>
  <c r="BC2596" i="2"/>
  <c r="S2599" i="2"/>
  <c r="AA2599" i="2"/>
  <c r="AK2599" i="2" s="1"/>
  <c r="AZ2596" i="2"/>
  <c r="BA2596" i="2"/>
  <c r="AY2596" i="2"/>
  <c r="AX2596" i="2"/>
  <c r="AT2597" i="2"/>
  <c r="AO2597" i="2"/>
  <c r="AP2597" i="2"/>
  <c r="AM2598" i="2"/>
  <c r="AN2597" i="2"/>
  <c r="AQ2597" i="2"/>
  <c r="BG2597" i="2"/>
  <c r="L2599" i="2"/>
  <c r="T2599" i="2" s="1"/>
  <c r="N2599" i="2"/>
  <c r="V2599" i="2" s="1"/>
  <c r="P2599" i="2"/>
  <c r="X2599" i="2" s="1"/>
  <c r="Q2599" i="2"/>
  <c r="Y2599" i="2" s="1"/>
  <c r="AI2599" i="2" s="1"/>
  <c r="O2599" i="2"/>
  <c r="R2599" i="2"/>
  <c r="Z2599" i="2" s="1"/>
  <c r="AJ2599" i="2" s="1"/>
  <c r="M2599" i="2"/>
  <c r="AD2598" i="2"/>
  <c r="V2598" i="2"/>
  <c r="AF2598" i="2" s="1"/>
  <c r="AG2598" i="2"/>
  <c r="X2598" i="2"/>
  <c r="AH2598" i="2" s="1"/>
  <c r="U2598" i="2"/>
  <c r="AE2598" i="2" s="1"/>
  <c r="K2600" i="2"/>
  <c r="BD2597" i="2" l="1"/>
  <c r="AV2597" i="2"/>
  <c r="BH2597" i="2" s="1"/>
  <c r="AB2598" i="2"/>
  <c r="AS2598" i="2"/>
  <c r="AR2598" i="2"/>
  <c r="BB2597" i="2"/>
  <c r="BC2597" i="2"/>
  <c r="S2600" i="2"/>
  <c r="AA2600" i="2"/>
  <c r="AK2600" i="2" s="1"/>
  <c r="BA2597" i="2"/>
  <c r="AY2597" i="2"/>
  <c r="AX2597" i="2"/>
  <c r="AT2598" i="2"/>
  <c r="AQ2598" i="2"/>
  <c r="AO2598" i="2"/>
  <c r="AP2598" i="2"/>
  <c r="AM2599" i="2"/>
  <c r="AN2598" i="2"/>
  <c r="BG2598" i="2"/>
  <c r="AZ2597" i="2"/>
  <c r="L2600" i="2"/>
  <c r="T2600" i="2" s="1"/>
  <c r="N2600" i="2"/>
  <c r="P2600" i="2"/>
  <c r="X2600" i="2" s="1"/>
  <c r="AH2600" i="2" s="1"/>
  <c r="Q2600" i="2"/>
  <c r="Y2600" i="2" s="1"/>
  <c r="AI2600" i="2" s="1"/>
  <c r="R2600" i="2"/>
  <c r="Z2600" i="2" s="1"/>
  <c r="AJ2600" i="2" s="1"/>
  <c r="O2600" i="2"/>
  <c r="W2600" i="2" s="1"/>
  <c r="AG2600" i="2" s="1"/>
  <c r="M2600" i="2"/>
  <c r="U2599" i="2"/>
  <c r="AE2599" i="2" s="1"/>
  <c r="AH2599" i="2"/>
  <c r="AF2599" i="2"/>
  <c r="W2599" i="2"/>
  <c r="AG2599" i="2" s="1"/>
  <c r="AD2599" i="2"/>
  <c r="K2601" i="2"/>
  <c r="BD2598" i="2" l="1"/>
  <c r="AV2598" i="2"/>
  <c r="AB2599" i="2"/>
  <c r="AS2599" i="2"/>
  <c r="AR2599" i="2"/>
  <c r="BB2598" i="2"/>
  <c r="BC2598" i="2"/>
  <c r="S2601" i="2"/>
  <c r="AA2601" i="2"/>
  <c r="AK2601" i="2" s="1"/>
  <c r="BA2598" i="2"/>
  <c r="AZ2598" i="2"/>
  <c r="AY2598" i="2"/>
  <c r="AX2598" i="2"/>
  <c r="BH2598" i="2"/>
  <c r="AT2599" i="2"/>
  <c r="AN2599" i="2"/>
  <c r="AQ2599" i="2"/>
  <c r="AM2600" i="2"/>
  <c r="AO2599" i="2"/>
  <c r="AP2599" i="2"/>
  <c r="BG2599" i="2"/>
  <c r="L2601" i="2"/>
  <c r="T2601" i="2" s="1"/>
  <c r="N2601" i="2"/>
  <c r="P2601" i="2"/>
  <c r="Q2601" i="2"/>
  <c r="Y2601" i="2" s="1"/>
  <c r="AI2601" i="2" s="1"/>
  <c r="O2601" i="2"/>
  <c r="W2601" i="2" s="1"/>
  <c r="R2601" i="2"/>
  <c r="Z2601" i="2" s="1"/>
  <c r="AJ2601" i="2" s="1"/>
  <c r="M2601" i="2"/>
  <c r="V2600" i="2"/>
  <c r="AF2600" i="2" s="1"/>
  <c r="U2600" i="2"/>
  <c r="AE2600" i="2" s="1"/>
  <c r="AD2600" i="2"/>
  <c r="K2602" i="2"/>
  <c r="AV2599" i="2" l="1"/>
  <c r="BH2599" i="2" s="1"/>
  <c r="AB2600" i="2"/>
  <c r="AR2600" i="2"/>
  <c r="AS2600" i="2"/>
  <c r="BB2599" i="2"/>
  <c r="BD2599" i="2"/>
  <c r="BC2599" i="2"/>
  <c r="S2602" i="2"/>
  <c r="AA2602" i="2"/>
  <c r="AK2602" i="2" s="1"/>
  <c r="BA2599" i="2"/>
  <c r="AZ2599" i="2"/>
  <c r="AT2600" i="2"/>
  <c r="BD2600" i="2" s="1"/>
  <c r="AM2601" i="2"/>
  <c r="AN2600" i="2"/>
  <c r="AQ2600" i="2"/>
  <c r="AO2600" i="2"/>
  <c r="AP2600" i="2"/>
  <c r="BG2600" i="2"/>
  <c r="AX2599" i="2"/>
  <c r="AY2599" i="2"/>
  <c r="L2602" i="2"/>
  <c r="T2602" i="2" s="1"/>
  <c r="N2602" i="2"/>
  <c r="V2602" i="2" s="1"/>
  <c r="P2602" i="2"/>
  <c r="Q2602" i="2"/>
  <c r="Y2602" i="2" s="1"/>
  <c r="AI2602" i="2" s="1"/>
  <c r="O2602" i="2"/>
  <c r="R2602" i="2"/>
  <c r="Z2602" i="2" s="1"/>
  <c r="AJ2602" i="2" s="1"/>
  <c r="M2602" i="2"/>
  <c r="U2602" i="2" s="1"/>
  <c r="V2601" i="2"/>
  <c r="AF2601" i="2" s="1"/>
  <c r="AG2601" i="2"/>
  <c r="X2601" i="2"/>
  <c r="AH2601" i="2" s="1"/>
  <c r="U2601" i="2"/>
  <c r="AE2601" i="2" s="1"/>
  <c r="AD2601" i="2"/>
  <c r="K2603" i="2"/>
  <c r="AB2601" i="2" l="1"/>
  <c r="AV2600" i="2"/>
  <c r="BH2600" i="2" s="1"/>
  <c r="AS2601" i="2"/>
  <c r="AR2601" i="2"/>
  <c r="BC2600" i="2"/>
  <c r="BB2600" i="2"/>
  <c r="S2603" i="2"/>
  <c r="AA2603" i="2"/>
  <c r="AK2603" i="2" s="1"/>
  <c r="AZ2600" i="2"/>
  <c r="BA2600" i="2"/>
  <c r="AX2600" i="2"/>
  <c r="AT2601" i="2"/>
  <c r="BD2601" i="2" s="1"/>
  <c r="AO2601" i="2"/>
  <c r="AP2601" i="2"/>
  <c r="AM2602" i="2"/>
  <c r="AN2601" i="2"/>
  <c r="AQ2601" i="2"/>
  <c r="BG2601" i="2"/>
  <c r="AY2600" i="2"/>
  <c r="L2603" i="2"/>
  <c r="N2603" i="2"/>
  <c r="V2603" i="2" s="1"/>
  <c r="P2603" i="2"/>
  <c r="Q2603" i="2"/>
  <c r="Y2603" i="2" s="1"/>
  <c r="AI2603" i="2" s="1"/>
  <c r="O2603" i="2"/>
  <c r="W2603" i="2" s="1"/>
  <c r="R2603" i="2"/>
  <c r="Z2603" i="2" s="1"/>
  <c r="AJ2603" i="2" s="1"/>
  <c r="M2603" i="2"/>
  <c r="AF2602" i="2"/>
  <c r="AE2602" i="2"/>
  <c r="AD2602" i="2"/>
  <c r="X2602" i="2"/>
  <c r="AH2602" i="2" s="1"/>
  <c r="W2602" i="2"/>
  <c r="AG2602" i="2" s="1"/>
  <c r="K2604" i="2"/>
  <c r="AV2601" i="2" l="1"/>
  <c r="BH2601" i="2" s="1"/>
  <c r="AB2602" i="2"/>
  <c r="AS2602" i="2"/>
  <c r="AR2602" i="2"/>
  <c r="BB2601" i="2"/>
  <c r="BC2601" i="2"/>
  <c r="S2604" i="2"/>
  <c r="AA2604" i="2" s="1"/>
  <c r="AK2604" i="2" s="1"/>
  <c r="AZ2601" i="2"/>
  <c r="AX2601" i="2"/>
  <c r="AT2602" i="2"/>
  <c r="AQ2602" i="2"/>
  <c r="AM2603" i="2"/>
  <c r="AO2602" i="2"/>
  <c r="AP2602" i="2"/>
  <c r="AN2602" i="2"/>
  <c r="BG2602" i="2"/>
  <c r="BA2601" i="2"/>
  <c r="AY2601" i="2"/>
  <c r="L2604" i="2"/>
  <c r="T2604" i="2" s="1"/>
  <c r="N2604" i="2"/>
  <c r="V2604" i="2" s="1"/>
  <c r="P2604" i="2"/>
  <c r="Q2604" i="2"/>
  <c r="Y2604" i="2" s="1"/>
  <c r="AI2604" i="2" s="1"/>
  <c r="R2604" i="2"/>
  <c r="Z2604" i="2" s="1"/>
  <c r="AJ2604" i="2" s="1"/>
  <c r="O2604" i="2"/>
  <c r="W2604" i="2" s="1"/>
  <c r="AG2604" i="2" s="1"/>
  <c r="M2604" i="2"/>
  <c r="AG2603" i="2"/>
  <c r="AF2603" i="2"/>
  <c r="X2603" i="2"/>
  <c r="AH2603" i="2" s="1"/>
  <c r="T2603" i="2"/>
  <c r="U2603" i="2"/>
  <c r="AE2603" i="2" s="1"/>
  <c r="K2605" i="2"/>
  <c r="BD2602" i="2" l="1"/>
  <c r="AB2603" i="2"/>
  <c r="AV2602" i="2"/>
  <c r="BH2602" i="2" s="1"/>
  <c r="AS2603" i="2"/>
  <c r="AR2603" i="2"/>
  <c r="BB2602" i="2"/>
  <c r="BC2602" i="2"/>
  <c r="S2605" i="2"/>
  <c r="AA2605" i="2"/>
  <c r="AK2605" i="2" s="1"/>
  <c r="AY2602" i="2"/>
  <c r="BA2602" i="2"/>
  <c r="AT2603" i="2"/>
  <c r="BD2603" i="2" s="1"/>
  <c r="AO2603" i="2"/>
  <c r="AP2603" i="2"/>
  <c r="AM2604" i="2"/>
  <c r="AN2603" i="2"/>
  <c r="AQ2603" i="2"/>
  <c r="BG2603" i="2"/>
  <c r="AX2602" i="2"/>
  <c r="AZ2602" i="2"/>
  <c r="L2605" i="2"/>
  <c r="T2605" i="2" s="1"/>
  <c r="N2605" i="2"/>
  <c r="V2605" i="2" s="1"/>
  <c r="P2605" i="2"/>
  <c r="X2605" i="2" s="1"/>
  <c r="AH2605" i="2" s="1"/>
  <c r="Q2605" i="2"/>
  <c r="Y2605" i="2" s="1"/>
  <c r="AI2605" i="2" s="1"/>
  <c r="O2605" i="2"/>
  <c r="R2605" i="2"/>
  <c r="Z2605" i="2" s="1"/>
  <c r="AJ2605" i="2" s="1"/>
  <c r="M2605" i="2"/>
  <c r="U2605" i="2" s="1"/>
  <c r="AD2603" i="2"/>
  <c r="AF2604" i="2"/>
  <c r="X2604" i="2"/>
  <c r="AH2604" i="2" s="1"/>
  <c r="U2604" i="2"/>
  <c r="AE2604" i="2" s="1"/>
  <c r="AD2604" i="2"/>
  <c r="K2606" i="2"/>
  <c r="BB2603" i="2" l="1"/>
  <c r="AV2603" i="2"/>
  <c r="BH2603" i="2" s="1"/>
  <c r="AB2604" i="2"/>
  <c r="AS2604" i="2"/>
  <c r="AR2604" i="2"/>
  <c r="BC2603" i="2"/>
  <c r="S2606" i="2"/>
  <c r="AA2606" i="2"/>
  <c r="AK2606" i="2" s="1"/>
  <c r="AZ2603" i="2"/>
  <c r="BA2603" i="2"/>
  <c r="AY2603" i="2"/>
  <c r="AX2603" i="2"/>
  <c r="AT2604" i="2"/>
  <c r="BD2604" i="2" s="1"/>
  <c r="AQ2604" i="2"/>
  <c r="AM2605" i="2"/>
  <c r="AO2604" i="2"/>
  <c r="AP2604" i="2"/>
  <c r="AN2604" i="2"/>
  <c r="BG2604" i="2"/>
  <c r="L2606" i="2"/>
  <c r="T2606" i="2" s="1"/>
  <c r="N2606" i="2"/>
  <c r="V2606" i="2" s="1"/>
  <c r="AF2606" i="2" s="1"/>
  <c r="P2606" i="2"/>
  <c r="Q2606" i="2"/>
  <c r="Y2606" i="2" s="1"/>
  <c r="AI2606" i="2" s="1"/>
  <c r="O2606" i="2"/>
  <c r="W2606" i="2" s="1"/>
  <c r="AG2606" i="2" s="1"/>
  <c r="R2606" i="2"/>
  <c r="Z2606" i="2" s="1"/>
  <c r="AJ2606" i="2" s="1"/>
  <c r="M2606" i="2"/>
  <c r="AD2605" i="2"/>
  <c r="AF2605" i="2"/>
  <c r="AE2605" i="2"/>
  <c r="W2605" i="2"/>
  <c r="AG2605" i="2" s="1"/>
  <c r="K2607" i="2"/>
  <c r="AB2605" i="2" l="1"/>
  <c r="AV2604" i="2"/>
  <c r="BH2604" i="2" s="1"/>
  <c r="BB2604" i="2"/>
  <c r="AS2605" i="2"/>
  <c r="AR2605" i="2"/>
  <c r="BC2604" i="2"/>
  <c r="S2607" i="2"/>
  <c r="AA2607" i="2"/>
  <c r="AK2607" i="2" s="1"/>
  <c r="BA2604" i="2"/>
  <c r="AY2604" i="2"/>
  <c r="AT2605" i="2"/>
  <c r="BD2605" i="2" s="1"/>
  <c r="AQ2605" i="2"/>
  <c r="AM2606" i="2"/>
  <c r="AO2605" i="2"/>
  <c r="AP2605" i="2"/>
  <c r="AN2605" i="2"/>
  <c r="BG2605" i="2"/>
  <c r="AX2604" i="2"/>
  <c r="AZ2604" i="2"/>
  <c r="L2607" i="2"/>
  <c r="N2607" i="2"/>
  <c r="P2607" i="2"/>
  <c r="Q2607" i="2"/>
  <c r="Y2607" i="2" s="1"/>
  <c r="AI2607" i="2" s="1"/>
  <c r="O2607" i="2"/>
  <c r="W2607" i="2" s="1"/>
  <c r="R2607" i="2"/>
  <c r="Z2607" i="2" s="1"/>
  <c r="AJ2607" i="2" s="1"/>
  <c r="M2607" i="2"/>
  <c r="AD2606" i="2"/>
  <c r="X2606" i="2"/>
  <c r="AH2606" i="2" s="1"/>
  <c r="U2606" i="2"/>
  <c r="AE2606" i="2" s="1"/>
  <c r="K2608" i="2"/>
  <c r="AV2605" i="2" l="1"/>
  <c r="BH2605" i="2" s="1"/>
  <c r="AB2606" i="2"/>
  <c r="BB2605" i="2"/>
  <c r="BC2605" i="2"/>
  <c r="AS2606" i="2"/>
  <c r="AR2606" i="2"/>
  <c r="S2608" i="2"/>
  <c r="AA2608" i="2"/>
  <c r="AK2608" i="2" s="1"/>
  <c r="AY2605" i="2"/>
  <c r="AT2606" i="2"/>
  <c r="BD2606" i="2" s="1"/>
  <c r="AN2606" i="2"/>
  <c r="AQ2606" i="2"/>
  <c r="AO2606" i="2"/>
  <c r="AP2606" i="2"/>
  <c r="AM2607" i="2"/>
  <c r="BG2606" i="2"/>
  <c r="AX2605" i="2"/>
  <c r="BA2605" i="2"/>
  <c r="AZ2605" i="2"/>
  <c r="L2608" i="2"/>
  <c r="T2608" i="2" s="1"/>
  <c r="N2608" i="2"/>
  <c r="V2608" i="2" s="1"/>
  <c r="AF2608" i="2" s="1"/>
  <c r="P2608" i="2"/>
  <c r="Q2608" i="2"/>
  <c r="Y2608" i="2" s="1"/>
  <c r="AI2608" i="2" s="1"/>
  <c r="R2608" i="2"/>
  <c r="Z2608" i="2" s="1"/>
  <c r="AJ2608" i="2" s="1"/>
  <c r="O2608" i="2"/>
  <c r="M2608" i="2"/>
  <c r="X2607" i="2"/>
  <c r="AH2607" i="2" s="1"/>
  <c r="AG2607" i="2"/>
  <c r="V2607" i="2"/>
  <c r="AF2607" i="2" s="1"/>
  <c r="T2607" i="2"/>
  <c r="U2607" i="2"/>
  <c r="AE2607" i="2" s="1"/>
  <c r="K2609" i="2"/>
  <c r="BB2606" i="2" l="1"/>
  <c r="BC2606" i="2"/>
  <c r="AV2606" i="2"/>
  <c r="BH2606" i="2" s="1"/>
  <c r="AB2607" i="2"/>
  <c r="AS2607" i="2"/>
  <c r="AR2607" i="2"/>
  <c r="S2609" i="2"/>
  <c r="AA2609" i="2"/>
  <c r="AK2609" i="2" s="1"/>
  <c r="BA2606" i="2"/>
  <c r="AT2607" i="2"/>
  <c r="AQ2607" i="2"/>
  <c r="AO2607" i="2"/>
  <c r="AP2607" i="2"/>
  <c r="AM2608" i="2"/>
  <c r="AN2607" i="2"/>
  <c r="BG2607" i="2"/>
  <c r="AX2606" i="2"/>
  <c r="AZ2606" i="2"/>
  <c r="AY2606" i="2"/>
  <c r="L2609" i="2"/>
  <c r="T2609" i="2" s="1"/>
  <c r="N2609" i="2"/>
  <c r="V2609" i="2" s="1"/>
  <c r="P2609" i="2"/>
  <c r="Q2609" i="2"/>
  <c r="Y2609" i="2" s="1"/>
  <c r="AI2609" i="2" s="1"/>
  <c r="O2609" i="2"/>
  <c r="W2609" i="2" s="1"/>
  <c r="AG2609" i="2" s="1"/>
  <c r="R2609" i="2"/>
  <c r="Z2609" i="2" s="1"/>
  <c r="AJ2609" i="2" s="1"/>
  <c r="M2609" i="2"/>
  <c r="AD2608" i="2"/>
  <c r="AD2607" i="2"/>
  <c r="W2608" i="2"/>
  <c r="AG2608" i="2" s="1"/>
  <c r="X2608" i="2"/>
  <c r="AH2608" i="2" s="1"/>
  <c r="U2608" i="2"/>
  <c r="AE2608" i="2" s="1"/>
  <c r="K2610" i="2"/>
  <c r="AV2607" i="2" l="1"/>
  <c r="BH2607" i="2" s="1"/>
  <c r="AB2608" i="2"/>
  <c r="AS2608" i="2"/>
  <c r="AR2608" i="2"/>
  <c r="BB2607" i="2"/>
  <c r="BD2607" i="2"/>
  <c r="BC2607" i="2"/>
  <c r="S2610" i="2"/>
  <c r="AA2610" i="2" s="1"/>
  <c r="AK2610" i="2" s="1"/>
  <c r="BA2607" i="2"/>
  <c r="AX2607" i="2"/>
  <c r="AT2608" i="2"/>
  <c r="BD2608" i="2" s="1"/>
  <c r="AO2608" i="2"/>
  <c r="AP2608" i="2"/>
  <c r="AM2609" i="2"/>
  <c r="AN2608" i="2"/>
  <c r="AQ2608" i="2"/>
  <c r="BG2608" i="2"/>
  <c r="AZ2607" i="2"/>
  <c r="AY2607" i="2"/>
  <c r="L2610" i="2"/>
  <c r="T2610" i="2" s="1"/>
  <c r="N2610" i="2"/>
  <c r="P2610" i="2"/>
  <c r="Q2610" i="2"/>
  <c r="Y2610" i="2" s="1"/>
  <c r="AI2610" i="2" s="1"/>
  <c r="O2610" i="2"/>
  <c r="W2610" i="2" s="1"/>
  <c r="AG2610" i="2" s="1"/>
  <c r="R2610" i="2"/>
  <c r="Z2610" i="2" s="1"/>
  <c r="AJ2610" i="2" s="1"/>
  <c r="M2610" i="2"/>
  <c r="AD2609" i="2"/>
  <c r="AF2609" i="2"/>
  <c r="X2609" i="2"/>
  <c r="AH2609" i="2" s="1"/>
  <c r="U2609" i="2"/>
  <c r="AE2609" i="2" s="1"/>
  <c r="K2611" i="2"/>
  <c r="AV2608" i="2" l="1"/>
  <c r="BH2608" i="2" s="1"/>
  <c r="AB2609" i="2"/>
  <c r="AS2609" i="2"/>
  <c r="AR2609" i="2"/>
  <c r="BB2608" i="2"/>
  <c r="BC2608" i="2"/>
  <c r="S2611" i="2"/>
  <c r="AA2611" i="2"/>
  <c r="AK2611" i="2" s="1"/>
  <c r="AX2608" i="2"/>
  <c r="AT2609" i="2"/>
  <c r="BD2609" i="2" s="1"/>
  <c r="AQ2609" i="2"/>
  <c r="AM2610" i="2"/>
  <c r="AO2609" i="2"/>
  <c r="AP2609" i="2"/>
  <c r="AN2609" i="2"/>
  <c r="BG2609" i="2"/>
  <c r="AZ2608" i="2"/>
  <c r="BA2608" i="2"/>
  <c r="AY2608" i="2"/>
  <c r="L2611" i="2"/>
  <c r="T2611" i="2" s="1"/>
  <c r="N2611" i="2"/>
  <c r="P2611" i="2"/>
  <c r="X2611" i="2" s="1"/>
  <c r="Q2611" i="2"/>
  <c r="Y2611" i="2" s="1"/>
  <c r="AI2611" i="2" s="1"/>
  <c r="O2611" i="2"/>
  <c r="R2611" i="2"/>
  <c r="Z2611" i="2" s="1"/>
  <c r="AJ2611" i="2" s="1"/>
  <c r="M2611" i="2"/>
  <c r="AD2610" i="2"/>
  <c r="X2610" i="2"/>
  <c r="AH2610" i="2" s="1"/>
  <c r="V2610" i="2"/>
  <c r="AF2610" i="2" s="1"/>
  <c r="U2610" i="2"/>
  <c r="K2612" i="2"/>
  <c r="AV2609" i="2" l="1"/>
  <c r="BH2609" i="2" s="1"/>
  <c r="AB2610" i="2"/>
  <c r="BB2609" i="2"/>
  <c r="AR2610" i="2"/>
  <c r="AS2610" i="2"/>
  <c r="BC2609" i="2"/>
  <c r="S2612" i="2"/>
  <c r="AA2612" i="2"/>
  <c r="AK2612" i="2" s="1"/>
  <c r="BA2609" i="2"/>
  <c r="AZ2609" i="2"/>
  <c r="AY2609" i="2"/>
  <c r="AT2610" i="2"/>
  <c r="AN2610" i="2"/>
  <c r="AQ2610" i="2"/>
  <c r="AP2610" i="2"/>
  <c r="AM2611" i="2"/>
  <c r="AO2610" i="2"/>
  <c r="BG2610" i="2"/>
  <c r="AX2609" i="2"/>
  <c r="L2612" i="2"/>
  <c r="T2612" i="2" s="1"/>
  <c r="N2612" i="2"/>
  <c r="P2612" i="2"/>
  <c r="Q2612" i="2"/>
  <c r="Y2612" i="2" s="1"/>
  <c r="AI2612" i="2" s="1"/>
  <c r="R2612" i="2"/>
  <c r="Z2612" i="2" s="1"/>
  <c r="AJ2612" i="2" s="1"/>
  <c r="O2612" i="2"/>
  <c r="W2612" i="2" s="1"/>
  <c r="AG2612" i="2" s="1"/>
  <c r="M2612" i="2"/>
  <c r="U2612" i="2" s="1"/>
  <c r="AD2611" i="2"/>
  <c r="AE2610" i="2"/>
  <c r="W2611" i="2"/>
  <c r="AG2611" i="2" s="1"/>
  <c r="AH2611" i="2"/>
  <c r="V2611" i="2"/>
  <c r="AF2611" i="2" s="1"/>
  <c r="U2611" i="2"/>
  <c r="AE2611" i="2" s="1"/>
  <c r="K2613" i="2"/>
  <c r="BD2610" i="2" l="1"/>
  <c r="AV2610" i="2"/>
  <c r="BH2610" i="2" s="1"/>
  <c r="AB2611" i="2"/>
  <c r="AR2611" i="2"/>
  <c r="AS2611" i="2"/>
  <c r="BC2610" i="2"/>
  <c r="BB2610" i="2"/>
  <c r="S2613" i="2"/>
  <c r="AA2613" i="2"/>
  <c r="AK2613" i="2" s="1"/>
  <c r="BA2610" i="2"/>
  <c r="AY2610" i="2"/>
  <c r="AX2610" i="2"/>
  <c r="AT2611" i="2"/>
  <c r="BD2611" i="2" s="1"/>
  <c r="AM2612" i="2"/>
  <c r="AP2611" i="2"/>
  <c r="AN2611" i="2"/>
  <c r="AQ2611" i="2"/>
  <c r="AO2611" i="2"/>
  <c r="BG2611" i="2"/>
  <c r="AZ2610" i="2"/>
  <c r="L2613" i="2"/>
  <c r="N2613" i="2"/>
  <c r="P2613" i="2"/>
  <c r="Q2613" i="2"/>
  <c r="Y2613" i="2" s="1"/>
  <c r="AI2613" i="2" s="1"/>
  <c r="O2613" i="2"/>
  <c r="W2613" i="2" s="1"/>
  <c r="R2613" i="2"/>
  <c r="Z2613" i="2" s="1"/>
  <c r="AJ2613" i="2" s="1"/>
  <c r="M2613" i="2"/>
  <c r="V2612" i="2"/>
  <c r="AE2612" i="2"/>
  <c r="AD2612" i="2"/>
  <c r="X2612" i="2"/>
  <c r="AH2612" i="2" s="1"/>
  <c r="K2614" i="2"/>
  <c r="AV2611" i="2" l="1"/>
  <c r="BH2611" i="2" s="1"/>
  <c r="AB2612" i="2"/>
  <c r="BC2611" i="2"/>
  <c r="AS2612" i="2"/>
  <c r="AR2612" i="2"/>
  <c r="BB2611" i="2"/>
  <c r="S2614" i="2"/>
  <c r="AA2614" i="2"/>
  <c r="AK2614" i="2" s="1"/>
  <c r="AY2611" i="2"/>
  <c r="AZ2611" i="2"/>
  <c r="AX2611" i="2"/>
  <c r="AT2612" i="2"/>
  <c r="BD2612" i="2" s="1"/>
  <c r="AN2612" i="2"/>
  <c r="AM2613" i="2"/>
  <c r="AQ2612" i="2"/>
  <c r="AO2612" i="2"/>
  <c r="AP2612" i="2"/>
  <c r="BG2612" i="2"/>
  <c r="BA2611" i="2"/>
  <c r="L2614" i="2"/>
  <c r="T2614" i="2" s="1"/>
  <c r="N2614" i="2"/>
  <c r="P2614" i="2"/>
  <c r="X2614" i="2" s="1"/>
  <c r="Q2614" i="2"/>
  <c r="Y2614" i="2" s="1"/>
  <c r="AI2614" i="2" s="1"/>
  <c r="O2614" i="2"/>
  <c r="W2614" i="2" s="1"/>
  <c r="AG2614" i="2" s="1"/>
  <c r="R2614" i="2"/>
  <c r="Z2614" i="2" s="1"/>
  <c r="AJ2614" i="2" s="1"/>
  <c r="M2614" i="2"/>
  <c r="U2614" i="2" s="1"/>
  <c r="AF2612" i="2"/>
  <c r="X2613" i="2"/>
  <c r="AH2613" i="2" s="1"/>
  <c r="AG2613" i="2"/>
  <c r="V2613" i="2"/>
  <c r="AF2613" i="2" s="1"/>
  <c r="T2613" i="2"/>
  <c r="U2613" i="2"/>
  <c r="AE2613" i="2" s="1"/>
  <c r="K2615" i="2"/>
  <c r="AB2613" i="2" l="1"/>
  <c r="AV2612" i="2"/>
  <c r="BH2612" i="2" s="1"/>
  <c r="BB2612" i="2"/>
  <c r="BC2612" i="2"/>
  <c r="AR2613" i="2"/>
  <c r="AS2613" i="2"/>
  <c r="S2615" i="2"/>
  <c r="AA2615" i="2"/>
  <c r="AK2615" i="2" s="1"/>
  <c r="BA2612" i="2"/>
  <c r="AY2612" i="2"/>
  <c r="AT2613" i="2"/>
  <c r="BD2613" i="2" s="1"/>
  <c r="AM2614" i="2"/>
  <c r="AN2613" i="2"/>
  <c r="AQ2613" i="2"/>
  <c r="AO2613" i="2"/>
  <c r="AP2613" i="2"/>
  <c r="BG2613" i="2"/>
  <c r="AZ2612" i="2"/>
  <c r="AX2612" i="2"/>
  <c r="L2615" i="2"/>
  <c r="T2615" i="2" s="1"/>
  <c r="N2615" i="2"/>
  <c r="P2615" i="2"/>
  <c r="Q2615" i="2"/>
  <c r="Y2615" i="2" s="1"/>
  <c r="AI2615" i="2" s="1"/>
  <c r="O2615" i="2"/>
  <c r="R2615" i="2"/>
  <c r="Z2615" i="2" s="1"/>
  <c r="AJ2615" i="2" s="1"/>
  <c r="M2615" i="2"/>
  <c r="U2615" i="2" s="1"/>
  <c r="AD2613" i="2"/>
  <c r="AE2614" i="2"/>
  <c r="AH2614" i="2"/>
  <c r="V2614" i="2"/>
  <c r="AF2614" i="2" s="1"/>
  <c r="AD2614" i="2"/>
  <c r="K2616" i="2"/>
  <c r="AV2613" i="2" l="1"/>
  <c r="BH2613" i="2" s="1"/>
  <c r="AB2614" i="2"/>
  <c r="AS2614" i="2"/>
  <c r="AR2614" i="2"/>
  <c r="BC2613" i="2"/>
  <c r="BB2613" i="2"/>
  <c r="S2616" i="2"/>
  <c r="AA2616" i="2"/>
  <c r="AK2616" i="2" s="1"/>
  <c r="AZ2613" i="2"/>
  <c r="AY2613" i="2"/>
  <c r="AX2613" i="2"/>
  <c r="AT2614" i="2"/>
  <c r="BD2614" i="2" s="1"/>
  <c r="AO2614" i="2"/>
  <c r="AP2614" i="2"/>
  <c r="AM2615" i="2"/>
  <c r="AN2614" i="2"/>
  <c r="AQ2614" i="2"/>
  <c r="BG2614" i="2"/>
  <c r="BA2613" i="2"/>
  <c r="L2616" i="2"/>
  <c r="T2616" i="2" s="1"/>
  <c r="N2616" i="2"/>
  <c r="P2616" i="2"/>
  <c r="Q2616" i="2"/>
  <c r="Y2616" i="2" s="1"/>
  <c r="AI2616" i="2" s="1"/>
  <c r="R2616" i="2"/>
  <c r="Z2616" i="2" s="1"/>
  <c r="AJ2616" i="2" s="1"/>
  <c r="O2616" i="2"/>
  <c r="M2616" i="2"/>
  <c r="U2616" i="2" s="1"/>
  <c r="AD2615" i="2"/>
  <c r="X2615" i="2"/>
  <c r="AH2615" i="2" s="1"/>
  <c r="AE2615" i="2"/>
  <c r="V2615" i="2"/>
  <c r="AF2615" i="2" s="1"/>
  <c r="W2615" i="2"/>
  <c r="AG2615" i="2" s="1"/>
  <c r="K2617" i="2"/>
  <c r="AV2614" i="2" l="1"/>
  <c r="BH2614" i="2" s="1"/>
  <c r="AB2615" i="2"/>
  <c r="AS2615" i="2"/>
  <c r="AR2615" i="2"/>
  <c r="BB2614" i="2"/>
  <c r="BC2614" i="2"/>
  <c r="S2617" i="2"/>
  <c r="AA2617" i="2"/>
  <c r="AK2617" i="2" s="1"/>
  <c r="AX2614" i="2"/>
  <c r="AT2615" i="2"/>
  <c r="AQ2615" i="2"/>
  <c r="AM2616" i="2"/>
  <c r="AO2615" i="2"/>
  <c r="AP2615" i="2"/>
  <c r="AN2615" i="2"/>
  <c r="BG2615" i="2"/>
  <c r="AZ2614" i="2"/>
  <c r="BA2614" i="2"/>
  <c r="AY2614" i="2"/>
  <c r="L2617" i="2"/>
  <c r="T2617" i="2" s="1"/>
  <c r="N2617" i="2"/>
  <c r="V2617" i="2" s="1"/>
  <c r="P2617" i="2"/>
  <c r="Q2617" i="2"/>
  <c r="Y2617" i="2" s="1"/>
  <c r="AI2617" i="2" s="1"/>
  <c r="O2617" i="2"/>
  <c r="W2617" i="2" s="1"/>
  <c r="AG2617" i="2" s="1"/>
  <c r="R2617" i="2"/>
  <c r="Z2617" i="2" s="1"/>
  <c r="AJ2617" i="2" s="1"/>
  <c r="M2617" i="2"/>
  <c r="AD2616" i="2"/>
  <c r="V2616" i="2"/>
  <c r="AF2616" i="2" s="1"/>
  <c r="AE2616" i="2"/>
  <c r="X2616" i="2"/>
  <c r="AH2616" i="2" s="1"/>
  <c r="W2616" i="2"/>
  <c r="AG2616" i="2" s="1"/>
  <c r="K2618" i="2"/>
  <c r="AV2615" i="2" l="1"/>
  <c r="BH2615" i="2" s="1"/>
  <c r="AB2616" i="2"/>
  <c r="AR2616" i="2"/>
  <c r="AS2616" i="2"/>
  <c r="BD2615" i="2"/>
  <c r="BB2615" i="2"/>
  <c r="BC2615" i="2"/>
  <c r="S2618" i="2"/>
  <c r="AA2618" i="2"/>
  <c r="AK2618" i="2" s="1"/>
  <c r="AY2615" i="2"/>
  <c r="BA2615" i="2"/>
  <c r="AT2616" i="2"/>
  <c r="BD2616" i="2" s="1"/>
  <c r="AQ2616" i="2"/>
  <c r="AM2617" i="2"/>
  <c r="AO2616" i="2"/>
  <c r="AP2616" i="2"/>
  <c r="AN2616" i="2"/>
  <c r="BG2616" i="2"/>
  <c r="AX2615" i="2"/>
  <c r="AZ2615" i="2"/>
  <c r="L2618" i="2"/>
  <c r="N2618" i="2"/>
  <c r="P2618" i="2"/>
  <c r="Q2618" i="2"/>
  <c r="Y2618" i="2" s="1"/>
  <c r="AI2618" i="2" s="1"/>
  <c r="O2618" i="2"/>
  <c r="R2618" i="2"/>
  <c r="Z2618" i="2" s="1"/>
  <c r="AJ2618" i="2" s="1"/>
  <c r="M2618" i="2"/>
  <c r="U2617" i="2"/>
  <c r="AE2617" i="2" s="1"/>
  <c r="AF2617" i="2"/>
  <c r="X2617" i="2"/>
  <c r="AH2617" i="2" s="1"/>
  <c r="AD2617" i="2"/>
  <c r="K2619" i="2"/>
  <c r="AV2616" i="2" l="1"/>
  <c r="BH2616" i="2" s="1"/>
  <c r="AB2617" i="2"/>
  <c r="BC2616" i="2"/>
  <c r="AS2617" i="2"/>
  <c r="AR2617" i="2"/>
  <c r="BB2616" i="2"/>
  <c r="S2619" i="2"/>
  <c r="AA2619" i="2"/>
  <c r="AK2619" i="2" s="1"/>
  <c r="AT2617" i="2"/>
  <c r="AQ2617" i="2"/>
  <c r="AO2617" i="2"/>
  <c r="AP2617" i="2"/>
  <c r="AM2618" i="2"/>
  <c r="AN2617" i="2"/>
  <c r="BG2617" i="2"/>
  <c r="AX2616" i="2"/>
  <c r="BA2616" i="2"/>
  <c r="AZ2616" i="2"/>
  <c r="AY2616" i="2"/>
  <c r="L2619" i="2"/>
  <c r="T2619" i="2" s="1"/>
  <c r="N2619" i="2"/>
  <c r="P2619" i="2"/>
  <c r="X2619" i="2" s="1"/>
  <c r="Q2619" i="2"/>
  <c r="Y2619" i="2" s="1"/>
  <c r="AI2619" i="2" s="1"/>
  <c r="O2619" i="2"/>
  <c r="R2619" i="2"/>
  <c r="Z2619" i="2" s="1"/>
  <c r="AJ2619" i="2" s="1"/>
  <c r="M2619" i="2"/>
  <c r="U2619" i="2" s="1"/>
  <c r="V2618" i="2"/>
  <c r="AF2618" i="2" s="1"/>
  <c r="W2618" i="2"/>
  <c r="AG2618" i="2" s="1"/>
  <c r="X2618" i="2"/>
  <c r="AH2618" i="2" s="1"/>
  <c r="T2618" i="2"/>
  <c r="U2618" i="2"/>
  <c r="AE2618" i="2" s="1"/>
  <c r="K2620" i="2"/>
  <c r="AB2618" i="2" l="1"/>
  <c r="AV2617" i="2"/>
  <c r="BH2617" i="2" s="1"/>
  <c r="AS2618" i="2"/>
  <c r="AR2618" i="2"/>
  <c r="BB2617" i="2"/>
  <c r="BD2617" i="2"/>
  <c r="BC2617" i="2"/>
  <c r="S2620" i="2"/>
  <c r="AA2620" i="2"/>
  <c r="AK2620" i="2" s="1"/>
  <c r="AZ2617" i="2"/>
  <c r="AY2617" i="2"/>
  <c r="BA2617" i="2"/>
  <c r="AX2617" i="2"/>
  <c r="AT2618" i="2"/>
  <c r="BD2618" i="2" s="1"/>
  <c r="AQ2618" i="2"/>
  <c r="AM2619" i="2"/>
  <c r="AO2618" i="2"/>
  <c r="AP2618" i="2"/>
  <c r="AN2618" i="2"/>
  <c r="BG2618" i="2"/>
  <c r="L2620" i="2"/>
  <c r="T2620" i="2" s="1"/>
  <c r="N2620" i="2"/>
  <c r="P2620" i="2"/>
  <c r="Q2620" i="2"/>
  <c r="Y2620" i="2" s="1"/>
  <c r="AI2620" i="2" s="1"/>
  <c r="R2620" i="2"/>
  <c r="Z2620" i="2" s="1"/>
  <c r="AJ2620" i="2" s="1"/>
  <c r="O2620" i="2"/>
  <c r="W2620" i="2" s="1"/>
  <c r="M2620" i="2"/>
  <c r="AD2618" i="2"/>
  <c r="AD2619" i="2"/>
  <c r="AH2619" i="2"/>
  <c r="AE2619" i="2"/>
  <c r="V2619" i="2"/>
  <c r="AF2619" i="2" s="1"/>
  <c r="W2619" i="2"/>
  <c r="AG2619" i="2" s="1"/>
  <c r="K2621" i="2"/>
  <c r="AV2618" i="2" l="1"/>
  <c r="BH2618" i="2" s="1"/>
  <c r="AB2619" i="2"/>
  <c r="AR2619" i="2"/>
  <c r="AS2619" i="2"/>
  <c r="BB2618" i="2"/>
  <c r="BC2618" i="2"/>
  <c r="S2621" i="2"/>
  <c r="AA2621" i="2"/>
  <c r="AK2621" i="2" s="1"/>
  <c r="AY2618" i="2"/>
  <c r="AT2619" i="2"/>
  <c r="AM2620" i="2"/>
  <c r="AN2619" i="2"/>
  <c r="AQ2619" i="2"/>
  <c r="AO2619" i="2"/>
  <c r="AP2619" i="2"/>
  <c r="BG2619" i="2"/>
  <c r="AX2618" i="2"/>
  <c r="BA2618" i="2"/>
  <c r="AZ2618" i="2"/>
  <c r="L2621" i="2"/>
  <c r="T2621" i="2" s="1"/>
  <c r="N2621" i="2"/>
  <c r="P2621" i="2"/>
  <c r="X2621" i="2" s="1"/>
  <c r="Q2621" i="2"/>
  <c r="Y2621" i="2" s="1"/>
  <c r="AI2621" i="2" s="1"/>
  <c r="O2621" i="2"/>
  <c r="W2621" i="2" s="1"/>
  <c r="AG2621" i="2" s="1"/>
  <c r="R2621" i="2"/>
  <c r="Z2621" i="2" s="1"/>
  <c r="AJ2621" i="2" s="1"/>
  <c r="M2621" i="2"/>
  <c r="AD2620" i="2"/>
  <c r="X2620" i="2"/>
  <c r="AH2620" i="2" s="1"/>
  <c r="AG2620" i="2"/>
  <c r="V2620" i="2"/>
  <c r="AF2620" i="2" s="1"/>
  <c r="U2620" i="2"/>
  <c r="AE2620" i="2" s="1"/>
  <c r="K2622" i="2"/>
  <c r="AV2619" i="2" l="1"/>
  <c r="AB2620" i="2"/>
  <c r="BD2619" i="2"/>
  <c r="BC2619" i="2"/>
  <c r="AS2620" i="2"/>
  <c r="AR2620" i="2"/>
  <c r="BB2619" i="2"/>
  <c r="S2622" i="2"/>
  <c r="AA2622" i="2"/>
  <c r="AK2622" i="2" s="1"/>
  <c r="AZ2619" i="2"/>
  <c r="BA2619" i="2"/>
  <c r="AX2619" i="2"/>
  <c r="BH2619" i="2"/>
  <c r="AT2620" i="2"/>
  <c r="AQ2620" i="2"/>
  <c r="AO2620" i="2"/>
  <c r="AP2620" i="2"/>
  <c r="AM2621" i="2"/>
  <c r="AN2620" i="2"/>
  <c r="BG2620" i="2"/>
  <c r="AY2619" i="2"/>
  <c r="L2622" i="2"/>
  <c r="N2622" i="2"/>
  <c r="V2622" i="2" s="1"/>
  <c r="AF2622" i="2" s="1"/>
  <c r="P2622" i="2"/>
  <c r="Q2622" i="2"/>
  <c r="Y2622" i="2" s="1"/>
  <c r="AI2622" i="2" s="1"/>
  <c r="O2622" i="2"/>
  <c r="R2622" i="2"/>
  <c r="Z2622" i="2" s="1"/>
  <c r="AJ2622" i="2" s="1"/>
  <c r="M2622" i="2"/>
  <c r="AH2621" i="2"/>
  <c r="V2621" i="2"/>
  <c r="AF2621" i="2" s="1"/>
  <c r="U2621" i="2"/>
  <c r="AE2621" i="2" s="1"/>
  <c r="AD2621" i="2"/>
  <c r="K2623" i="2"/>
  <c r="AV2620" i="2" l="1"/>
  <c r="BH2620" i="2" s="1"/>
  <c r="AB2621" i="2"/>
  <c r="AS2621" i="2"/>
  <c r="AR2621" i="2"/>
  <c r="BB2620" i="2"/>
  <c r="BC2620" i="2"/>
  <c r="BD2620" i="2"/>
  <c r="S2623" i="2"/>
  <c r="AA2623" i="2"/>
  <c r="AK2623" i="2" s="1"/>
  <c r="AT2621" i="2"/>
  <c r="AN2621" i="2"/>
  <c r="AQ2621" i="2"/>
  <c r="AM2622" i="2"/>
  <c r="AO2621" i="2"/>
  <c r="AP2621" i="2"/>
  <c r="BG2621" i="2"/>
  <c r="AZ2620" i="2"/>
  <c r="AY2620" i="2"/>
  <c r="AX2620" i="2"/>
  <c r="BA2620" i="2"/>
  <c r="L2623" i="2"/>
  <c r="T2623" i="2" s="1"/>
  <c r="N2623" i="2"/>
  <c r="P2623" i="2"/>
  <c r="Q2623" i="2"/>
  <c r="Y2623" i="2" s="1"/>
  <c r="AI2623" i="2" s="1"/>
  <c r="O2623" i="2"/>
  <c r="W2623" i="2" s="1"/>
  <c r="AG2623" i="2" s="1"/>
  <c r="R2623" i="2"/>
  <c r="Z2623" i="2" s="1"/>
  <c r="AJ2623" i="2" s="1"/>
  <c r="M2623" i="2"/>
  <c r="W2622" i="2"/>
  <c r="AG2622" i="2" s="1"/>
  <c r="X2622" i="2"/>
  <c r="AH2622" i="2" s="1"/>
  <c r="T2622" i="2"/>
  <c r="U2622" i="2"/>
  <c r="AE2622" i="2" s="1"/>
  <c r="K2624" i="2"/>
  <c r="AV2621" i="2" l="1"/>
  <c r="BH2621" i="2" s="1"/>
  <c r="AB2622" i="2"/>
  <c r="AS2622" i="2"/>
  <c r="AR2622" i="2"/>
  <c r="BD2621" i="2"/>
  <c r="BB2621" i="2"/>
  <c r="BC2621" i="2"/>
  <c r="S2624" i="2"/>
  <c r="AA2624" i="2"/>
  <c r="AK2624" i="2" s="1"/>
  <c r="AZ2621" i="2"/>
  <c r="AT2622" i="2"/>
  <c r="BD2622" i="2" s="1"/>
  <c r="AO2622" i="2"/>
  <c r="AP2622" i="2"/>
  <c r="AM2623" i="2"/>
  <c r="AN2622" i="2"/>
  <c r="AQ2622" i="2"/>
  <c r="BG2622" i="2"/>
  <c r="BA2621" i="2"/>
  <c r="AX2621" i="2"/>
  <c r="AY2621" i="2"/>
  <c r="L2624" i="2"/>
  <c r="T2624" i="2" s="1"/>
  <c r="N2624" i="2"/>
  <c r="P2624" i="2"/>
  <c r="X2624" i="2" s="1"/>
  <c r="AH2624" i="2" s="1"/>
  <c r="Q2624" i="2"/>
  <c r="Y2624" i="2" s="1"/>
  <c r="AI2624" i="2" s="1"/>
  <c r="R2624" i="2"/>
  <c r="Z2624" i="2" s="1"/>
  <c r="AJ2624" i="2" s="1"/>
  <c r="O2624" i="2"/>
  <c r="W2624" i="2" s="1"/>
  <c r="AG2624" i="2" s="1"/>
  <c r="M2624" i="2"/>
  <c r="AD2623" i="2"/>
  <c r="AD2622" i="2"/>
  <c r="X2623" i="2"/>
  <c r="AH2623" i="2" s="1"/>
  <c r="V2623" i="2"/>
  <c r="U2623" i="2"/>
  <c r="AE2623" i="2" s="1"/>
  <c r="K2625" i="2"/>
  <c r="BB2622" i="2" l="1"/>
  <c r="AV2622" i="2"/>
  <c r="AB2623" i="2"/>
  <c r="AS2623" i="2"/>
  <c r="AR2623" i="2"/>
  <c r="BC2622" i="2"/>
  <c r="S2625" i="2"/>
  <c r="AA2625" i="2"/>
  <c r="AK2625" i="2"/>
  <c r="AZ2622" i="2"/>
  <c r="BA2622" i="2"/>
  <c r="AY2622" i="2"/>
  <c r="AX2622" i="2"/>
  <c r="BH2622" i="2"/>
  <c r="AT2623" i="2"/>
  <c r="AN2623" i="2"/>
  <c r="AQ2623" i="2"/>
  <c r="AO2623" i="2"/>
  <c r="AP2623" i="2"/>
  <c r="AM2624" i="2"/>
  <c r="BG2623" i="2"/>
  <c r="L2625" i="2"/>
  <c r="T2625" i="2" s="1"/>
  <c r="N2625" i="2"/>
  <c r="P2625" i="2"/>
  <c r="Q2625" i="2"/>
  <c r="Y2625" i="2" s="1"/>
  <c r="AI2625" i="2" s="1"/>
  <c r="O2625" i="2"/>
  <c r="W2625" i="2" s="1"/>
  <c r="AG2625" i="2" s="1"/>
  <c r="R2625" i="2"/>
  <c r="Z2625" i="2" s="1"/>
  <c r="AJ2625" i="2" s="1"/>
  <c r="M2625" i="2"/>
  <c r="AF2623" i="2"/>
  <c r="AD2624" i="2"/>
  <c r="V2624" i="2"/>
  <c r="U2624" i="2"/>
  <c r="AE2624" i="2" s="1"/>
  <c r="K2626" i="2"/>
  <c r="AV2623" i="2" l="1"/>
  <c r="BH2623" i="2" s="1"/>
  <c r="AB2624" i="2"/>
  <c r="AS2624" i="2"/>
  <c r="AR2624" i="2"/>
  <c r="BB2623" i="2"/>
  <c r="BD2623" i="2"/>
  <c r="BC2623" i="2"/>
  <c r="S2626" i="2"/>
  <c r="AA2626" i="2"/>
  <c r="AK2626" i="2" s="1"/>
  <c r="AY2623" i="2"/>
  <c r="BA2623" i="2"/>
  <c r="AT2624" i="2"/>
  <c r="AQ2624" i="2"/>
  <c r="AO2624" i="2"/>
  <c r="AP2624" i="2"/>
  <c r="AM2625" i="2"/>
  <c r="AN2624" i="2"/>
  <c r="BG2624" i="2"/>
  <c r="AX2623" i="2"/>
  <c r="AZ2623" i="2"/>
  <c r="L2626" i="2"/>
  <c r="T2626" i="2" s="1"/>
  <c r="N2626" i="2"/>
  <c r="V2626" i="2" s="1"/>
  <c r="AF2626" i="2" s="1"/>
  <c r="P2626" i="2"/>
  <c r="Q2626" i="2"/>
  <c r="Y2626" i="2" s="1"/>
  <c r="AI2626" i="2" s="1"/>
  <c r="O2626" i="2"/>
  <c r="W2626" i="2" s="1"/>
  <c r="R2626" i="2"/>
  <c r="Z2626" i="2" s="1"/>
  <c r="AJ2626" i="2" s="1"/>
  <c r="M2626" i="2"/>
  <c r="AF2624" i="2"/>
  <c r="V2625" i="2"/>
  <c r="AF2625" i="2" s="1"/>
  <c r="X2625" i="2"/>
  <c r="AH2625" i="2" s="1"/>
  <c r="U2625" i="2"/>
  <c r="AE2625" i="2" s="1"/>
  <c r="AD2625" i="2"/>
  <c r="K2627" i="2"/>
  <c r="BD2624" i="2" l="1"/>
  <c r="AV2624" i="2"/>
  <c r="BH2624" i="2" s="1"/>
  <c r="AB2625" i="2"/>
  <c r="AS2625" i="2"/>
  <c r="AR2625" i="2"/>
  <c r="BB2624" i="2"/>
  <c r="BC2624" i="2"/>
  <c r="S2627" i="2"/>
  <c r="AA2627" i="2"/>
  <c r="AK2627" i="2" s="1"/>
  <c r="BA2624" i="2"/>
  <c r="AY2624" i="2"/>
  <c r="AX2624" i="2"/>
  <c r="AT2625" i="2"/>
  <c r="BD2625" i="2" s="1"/>
  <c r="AN2625" i="2"/>
  <c r="AQ2625" i="2"/>
  <c r="AO2625" i="2"/>
  <c r="AP2625" i="2"/>
  <c r="AM2626" i="2"/>
  <c r="BG2625" i="2"/>
  <c r="AZ2624" i="2"/>
  <c r="L2627" i="2"/>
  <c r="T2627" i="2" s="1"/>
  <c r="N2627" i="2"/>
  <c r="P2627" i="2"/>
  <c r="Q2627" i="2"/>
  <c r="Y2627" i="2" s="1"/>
  <c r="AI2627" i="2" s="1"/>
  <c r="O2627" i="2"/>
  <c r="W2627" i="2" s="1"/>
  <c r="AG2627" i="2" s="1"/>
  <c r="R2627" i="2"/>
  <c r="Z2627" i="2" s="1"/>
  <c r="AJ2627" i="2" s="1"/>
  <c r="M2627" i="2"/>
  <c r="AD2626" i="2"/>
  <c r="X2626" i="2"/>
  <c r="AH2626" i="2" s="1"/>
  <c r="AG2626" i="2"/>
  <c r="U2626" i="2"/>
  <c r="K2628" i="2"/>
  <c r="AB2626" i="2" l="1"/>
  <c r="AV2625" i="2"/>
  <c r="BH2625" i="2" s="1"/>
  <c r="AR2626" i="2"/>
  <c r="AS2626" i="2"/>
  <c r="BB2625" i="2"/>
  <c r="BC2625" i="2"/>
  <c r="S2628" i="2"/>
  <c r="AA2628" i="2"/>
  <c r="AK2628" i="2" s="1"/>
  <c r="AY2625" i="2"/>
  <c r="AZ2625" i="2"/>
  <c r="BA2625" i="2"/>
  <c r="AT2626" i="2"/>
  <c r="AN2626" i="2"/>
  <c r="AM2627" i="2"/>
  <c r="AQ2626" i="2"/>
  <c r="AO2626" i="2"/>
  <c r="AP2626" i="2"/>
  <c r="BG2626" i="2"/>
  <c r="AX2625" i="2"/>
  <c r="L2628" i="2"/>
  <c r="T2628" i="2" s="1"/>
  <c r="N2628" i="2"/>
  <c r="P2628" i="2"/>
  <c r="X2628" i="2" s="1"/>
  <c r="Q2628" i="2"/>
  <c r="Y2628" i="2" s="1"/>
  <c r="AI2628" i="2" s="1"/>
  <c r="R2628" i="2"/>
  <c r="Z2628" i="2" s="1"/>
  <c r="AJ2628" i="2" s="1"/>
  <c r="O2628" i="2"/>
  <c r="W2628" i="2" s="1"/>
  <c r="AG2628" i="2" s="1"/>
  <c r="M2628" i="2"/>
  <c r="U2628" i="2" s="1"/>
  <c r="AE2626" i="2"/>
  <c r="V2627" i="2"/>
  <c r="AF2627" i="2" s="1"/>
  <c r="X2627" i="2"/>
  <c r="AH2627" i="2" s="1"/>
  <c r="U2627" i="2"/>
  <c r="AD2627" i="2"/>
  <c r="K2629" i="2"/>
  <c r="AB2627" i="2" l="1"/>
  <c r="AV2626" i="2"/>
  <c r="BH2626" i="2" s="1"/>
  <c r="BD2626" i="2"/>
  <c r="BC2626" i="2"/>
  <c r="AS2627" i="2"/>
  <c r="AR2627" i="2"/>
  <c r="BB2626" i="2"/>
  <c r="S2629" i="2"/>
  <c r="AA2629" i="2"/>
  <c r="AK2629" i="2" s="1"/>
  <c r="AZ2626" i="2"/>
  <c r="AY2626" i="2"/>
  <c r="BA2626" i="2"/>
  <c r="AT2627" i="2"/>
  <c r="BD2627" i="2" s="1"/>
  <c r="AO2627" i="2"/>
  <c r="AP2627" i="2"/>
  <c r="AM2628" i="2"/>
  <c r="AN2627" i="2"/>
  <c r="AQ2627" i="2"/>
  <c r="BG2627" i="2"/>
  <c r="AX2626" i="2"/>
  <c r="L2629" i="2"/>
  <c r="T2629" i="2" s="1"/>
  <c r="N2629" i="2"/>
  <c r="P2629" i="2"/>
  <c r="Q2629" i="2"/>
  <c r="Y2629" i="2" s="1"/>
  <c r="AI2629" i="2" s="1"/>
  <c r="O2629" i="2"/>
  <c r="W2629" i="2" s="1"/>
  <c r="R2629" i="2"/>
  <c r="Z2629" i="2" s="1"/>
  <c r="AJ2629" i="2" s="1"/>
  <c r="M2629" i="2"/>
  <c r="AE2627" i="2"/>
  <c r="AE2628" i="2"/>
  <c r="AH2628" i="2"/>
  <c r="V2628" i="2"/>
  <c r="AF2628" i="2" s="1"/>
  <c r="K2630" i="2"/>
  <c r="AD2628" i="2"/>
  <c r="AV2627" i="2" l="1"/>
  <c r="BH2627" i="2" s="1"/>
  <c r="AB2628" i="2"/>
  <c r="BB2627" i="2"/>
  <c r="BC2627" i="2"/>
  <c r="AS2628" i="2"/>
  <c r="AR2628" i="2"/>
  <c r="S2630" i="2"/>
  <c r="AA2630" i="2" s="1"/>
  <c r="AK2630" i="2" s="1"/>
  <c r="BA2627" i="2"/>
  <c r="AY2627" i="2"/>
  <c r="AX2627" i="2"/>
  <c r="AT2628" i="2"/>
  <c r="AQ2628" i="2"/>
  <c r="AM2629" i="2"/>
  <c r="AO2628" i="2"/>
  <c r="AP2628" i="2"/>
  <c r="AN2628" i="2"/>
  <c r="BG2628" i="2"/>
  <c r="AZ2627" i="2"/>
  <c r="L2630" i="2"/>
  <c r="T2630" i="2" s="1"/>
  <c r="N2630" i="2"/>
  <c r="P2630" i="2"/>
  <c r="X2630" i="2" s="1"/>
  <c r="AH2630" i="2" s="1"/>
  <c r="Q2630" i="2"/>
  <c r="Y2630" i="2" s="1"/>
  <c r="AI2630" i="2" s="1"/>
  <c r="O2630" i="2"/>
  <c r="W2630" i="2" s="1"/>
  <c r="AG2630" i="2" s="1"/>
  <c r="R2630" i="2"/>
  <c r="Z2630" i="2" s="1"/>
  <c r="AJ2630" i="2" s="1"/>
  <c r="M2630" i="2"/>
  <c r="U2630" i="2" s="1"/>
  <c r="AE2630" i="2" s="1"/>
  <c r="AD2629" i="2"/>
  <c r="X2629" i="2"/>
  <c r="AH2629" i="2" s="1"/>
  <c r="AG2629" i="2"/>
  <c r="V2629" i="2"/>
  <c r="AF2629" i="2" s="1"/>
  <c r="U2629" i="2"/>
  <c r="AE2629" i="2" s="1"/>
  <c r="K2631" i="2"/>
  <c r="BD2628" i="2" l="1"/>
  <c r="BB2628" i="2"/>
  <c r="BC2628" i="2"/>
  <c r="AV2628" i="2"/>
  <c r="BH2628" i="2" s="1"/>
  <c r="AB2629" i="2"/>
  <c r="AS2629" i="2"/>
  <c r="AR2629" i="2"/>
  <c r="S2631" i="2"/>
  <c r="AA2631" i="2"/>
  <c r="AK2631" i="2" s="1"/>
  <c r="BA2628" i="2"/>
  <c r="AY2628" i="2"/>
  <c r="AT2629" i="2"/>
  <c r="AQ2629" i="2"/>
  <c r="AO2629" i="2"/>
  <c r="AP2629" i="2"/>
  <c r="AM2630" i="2"/>
  <c r="AN2629" i="2"/>
  <c r="BG2629" i="2"/>
  <c r="AX2628" i="2"/>
  <c r="AZ2628" i="2"/>
  <c r="L2631" i="2"/>
  <c r="N2631" i="2"/>
  <c r="V2631" i="2" s="1"/>
  <c r="P2631" i="2"/>
  <c r="Q2631" i="2"/>
  <c r="Y2631" i="2" s="1"/>
  <c r="AI2631" i="2" s="1"/>
  <c r="O2631" i="2"/>
  <c r="W2631" i="2" s="1"/>
  <c r="R2631" i="2"/>
  <c r="Z2631" i="2" s="1"/>
  <c r="AJ2631" i="2" s="1"/>
  <c r="M2631" i="2"/>
  <c r="V2630" i="2"/>
  <c r="AF2630" i="2" s="1"/>
  <c r="AD2630" i="2"/>
  <c r="K2632" i="2"/>
  <c r="AV2629" i="2" l="1"/>
  <c r="BH2629" i="2" s="1"/>
  <c r="AB2630" i="2"/>
  <c r="AS2630" i="2"/>
  <c r="AR2630" i="2"/>
  <c r="BD2629" i="2"/>
  <c r="BB2629" i="2"/>
  <c r="BC2629" i="2"/>
  <c r="S2632" i="2"/>
  <c r="AA2632" i="2"/>
  <c r="AK2632" i="2" s="1"/>
  <c r="AY2629" i="2"/>
  <c r="BA2629" i="2"/>
  <c r="AX2629" i="2"/>
  <c r="AT2630" i="2"/>
  <c r="AQ2630" i="2"/>
  <c r="AO2630" i="2"/>
  <c r="AP2630" i="2"/>
  <c r="AM2631" i="2"/>
  <c r="AN2630" i="2"/>
  <c r="BG2630" i="2"/>
  <c r="AZ2629" i="2"/>
  <c r="L2632" i="2"/>
  <c r="T2632" i="2" s="1"/>
  <c r="N2632" i="2"/>
  <c r="P2632" i="2"/>
  <c r="Q2632" i="2"/>
  <c r="Y2632" i="2" s="1"/>
  <c r="AI2632" i="2" s="1"/>
  <c r="R2632" i="2"/>
  <c r="Z2632" i="2" s="1"/>
  <c r="AJ2632" i="2" s="1"/>
  <c r="O2632" i="2"/>
  <c r="M2632" i="2"/>
  <c r="U2632" i="2" s="1"/>
  <c r="AF2631" i="2"/>
  <c r="AG2631" i="2"/>
  <c r="T2631" i="2"/>
  <c r="X2631" i="2"/>
  <c r="AH2631" i="2" s="1"/>
  <c r="U2631" i="2"/>
  <c r="AE2631" i="2" s="1"/>
  <c r="K2633" i="2"/>
  <c r="AB2631" i="2" l="1"/>
  <c r="AV2630" i="2"/>
  <c r="BH2630" i="2" s="1"/>
  <c r="AS2631" i="2"/>
  <c r="AR2631" i="2"/>
  <c r="BB2630" i="2"/>
  <c r="BD2630" i="2"/>
  <c r="BC2630" i="2"/>
  <c r="S2633" i="2"/>
  <c r="AA2633" i="2"/>
  <c r="AK2633" i="2" s="1"/>
  <c r="AT2631" i="2"/>
  <c r="BD2631" i="2" s="1"/>
  <c r="AO2631" i="2"/>
  <c r="AP2631" i="2"/>
  <c r="AM2632" i="2"/>
  <c r="AN2631" i="2"/>
  <c r="AQ2631" i="2"/>
  <c r="BG2631" i="2"/>
  <c r="AZ2630" i="2"/>
  <c r="AY2630" i="2"/>
  <c r="AX2630" i="2"/>
  <c r="BA2630" i="2"/>
  <c r="L2633" i="2"/>
  <c r="T2633" i="2" s="1"/>
  <c r="N2633" i="2"/>
  <c r="P2633" i="2"/>
  <c r="X2633" i="2" s="1"/>
  <c r="AH2633" i="2" s="1"/>
  <c r="Q2633" i="2"/>
  <c r="Y2633" i="2" s="1"/>
  <c r="AI2633" i="2" s="1"/>
  <c r="O2633" i="2"/>
  <c r="R2633" i="2"/>
  <c r="Z2633" i="2" s="1"/>
  <c r="AJ2633" i="2" s="1"/>
  <c r="M2633" i="2"/>
  <c r="AD2632" i="2"/>
  <c r="AD2631" i="2"/>
  <c r="V2632" i="2"/>
  <c r="AE2632" i="2"/>
  <c r="X2632" i="2"/>
  <c r="AH2632" i="2" s="1"/>
  <c r="W2632" i="2"/>
  <c r="AG2632" i="2" s="1"/>
  <c r="K2634" i="2"/>
  <c r="AB2632" i="2" l="1"/>
  <c r="AV2631" i="2"/>
  <c r="BH2631" i="2" s="1"/>
  <c r="AS2632" i="2"/>
  <c r="AR2632" i="2"/>
  <c r="BB2631" i="2"/>
  <c r="BC2631" i="2"/>
  <c r="S2634" i="2"/>
  <c r="AA2634" i="2"/>
  <c r="AK2634" i="2" s="1"/>
  <c r="AT2632" i="2"/>
  <c r="AQ2632" i="2"/>
  <c r="AO2632" i="2"/>
  <c r="AP2632" i="2"/>
  <c r="AM2633" i="2"/>
  <c r="AN2632" i="2"/>
  <c r="BG2632" i="2"/>
  <c r="AZ2631" i="2"/>
  <c r="BA2631" i="2"/>
  <c r="AY2631" i="2"/>
  <c r="AX2631" i="2"/>
  <c r="L2634" i="2"/>
  <c r="N2634" i="2"/>
  <c r="P2634" i="2"/>
  <c r="X2634" i="2" s="1"/>
  <c r="Q2634" i="2"/>
  <c r="Y2634" i="2" s="1"/>
  <c r="AI2634" i="2" s="1"/>
  <c r="O2634" i="2"/>
  <c r="R2634" i="2"/>
  <c r="Z2634" i="2" s="1"/>
  <c r="AJ2634" i="2" s="1"/>
  <c r="M2634" i="2"/>
  <c r="U2634" i="2" s="1"/>
  <c r="AD2633" i="2"/>
  <c r="V2633" i="2"/>
  <c r="AF2633" i="2" s="1"/>
  <c r="U2633" i="2"/>
  <c r="AE2633" i="2" s="1"/>
  <c r="AF2632" i="2"/>
  <c r="W2633" i="2"/>
  <c r="AG2633" i="2" s="1"/>
  <c r="K2635" i="2"/>
  <c r="AV2632" i="2" l="1"/>
  <c r="BH2632" i="2" s="1"/>
  <c r="AB2633" i="2"/>
  <c r="BD2632" i="2"/>
  <c r="BB2632" i="2"/>
  <c r="AR2633" i="2"/>
  <c r="AS2633" i="2"/>
  <c r="BC2632" i="2"/>
  <c r="S2635" i="2"/>
  <c r="AA2635" i="2"/>
  <c r="AK2635" i="2"/>
  <c r="AZ2632" i="2"/>
  <c r="AY2632" i="2"/>
  <c r="BA2632" i="2"/>
  <c r="AX2632" i="2"/>
  <c r="AT2633" i="2"/>
  <c r="AQ2633" i="2"/>
  <c r="AO2633" i="2"/>
  <c r="AP2633" i="2"/>
  <c r="AM2634" i="2"/>
  <c r="AN2633" i="2"/>
  <c r="BG2633" i="2"/>
  <c r="L2635" i="2"/>
  <c r="N2635" i="2"/>
  <c r="V2635" i="2" s="1"/>
  <c r="P2635" i="2"/>
  <c r="X2635" i="2" s="1"/>
  <c r="AH2635" i="2" s="1"/>
  <c r="Q2635" i="2"/>
  <c r="Y2635" i="2" s="1"/>
  <c r="AI2635" i="2" s="1"/>
  <c r="O2635" i="2"/>
  <c r="W2635" i="2" s="1"/>
  <c r="AG2635" i="2" s="1"/>
  <c r="R2635" i="2"/>
  <c r="Z2635" i="2" s="1"/>
  <c r="AJ2635" i="2" s="1"/>
  <c r="M2635" i="2"/>
  <c r="T2634" i="2"/>
  <c r="AH2634" i="2"/>
  <c r="AE2634" i="2"/>
  <c r="V2634" i="2"/>
  <c r="AF2634" i="2" s="1"/>
  <c r="W2634" i="2"/>
  <c r="AG2634" i="2" s="1"/>
  <c r="K2636" i="2"/>
  <c r="BD2633" i="2" l="1"/>
  <c r="BC2633" i="2"/>
  <c r="BB2633" i="2"/>
  <c r="AB2634" i="2"/>
  <c r="AV2633" i="2"/>
  <c r="BH2633" i="2" s="1"/>
  <c r="AS2634" i="2"/>
  <c r="AR2634" i="2"/>
  <c r="S2636" i="2"/>
  <c r="AA2636" i="2"/>
  <c r="AK2636" i="2" s="1"/>
  <c r="BA2633" i="2"/>
  <c r="AZ2633" i="2"/>
  <c r="AY2633" i="2"/>
  <c r="AX2633" i="2"/>
  <c r="AT2634" i="2"/>
  <c r="AQ2634" i="2"/>
  <c r="AO2634" i="2"/>
  <c r="AP2634" i="2"/>
  <c r="AM2635" i="2"/>
  <c r="AN2634" i="2"/>
  <c r="BG2634" i="2"/>
  <c r="L2636" i="2"/>
  <c r="T2636" i="2" s="1"/>
  <c r="N2636" i="2"/>
  <c r="P2636" i="2"/>
  <c r="X2636" i="2" s="1"/>
  <c r="Q2636" i="2"/>
  <c r="Y2636" i="2" s="1"/>
  <c r="AI2636" i="2" s="1"/>
  <c r="R2636" i="2"/>
  <c r="Z2636" i="2" s="1"/>
  <c r="AJ2636" i="2" s="1"/>
  <c r="O2636" i="2"/>
  <c r="W2636" i="2" s="1"/>
  <c r="AG2636" i="2" s="1"/>
  <c r="M2636" i="2"/>
  <c r="AD2634" i="2"/>
  <c r="AF2635" i="2"/>
  <c r="T2635" i="2"/>
  <c r="U2635" i="2"/>
  <c r="AE2635" i="2" s="1"/>
  <c r="K2637" i="2"/>
  <c r="BD2634" i="2" l="1"/>
  <c r="AB2635" i="2"/>
  <c r="AV2634" i="2"/>
  <c r="BH2634" i="2" s="1"/>
  <c r="AS2635" i="2"/>
  <c r="AR2635" i="2"/>
  <c r="BB2634" i="2"/>
  <c r="BC2634" i="2"/>
  <c r="S2637" i="2"/>
  <c r="AA2637" i="2"/>
  <c r="AK2637" i="2" s="1"/>
  <c r="AY2634" i="2"/>
  <c r="BA2634" i="2"/>
  <c r="AZ2634" i="2"/>
  <c r="AX2634" i="2"/>
  <c r="AT2635" i="2"/>
  <c r="AN2635" i="2"/>
  <c r="AM2636" i="2"/>
  <c r="AQ2635" i="2"/>
  <c r="AO2635" i="2"/>
  <c r="AP2635" i="2"/>
  <c r="BG2635" i="2"/>
  <c r="L2637" i="2"/>
  <c r="T2637" i="2" s="1"/>
  <c r="N2637" i="2"/>
  <c r="P2637" i="2"/>
  <c r="Q2637" i="2"/>
  <c r="Y2637" i="2" s="1"/>
  <c r="AI2637" i="2" s="1"/>
  <c r="O2637" i="2"/>
  <c r="W2637" i="2" s="1"/>
  <c r="AG2637" i="2" s="1"/>
  <c r="R2637" i="2"/>
  <c r="Z2637" i="2" s="1"/>
  <c r="AJ2637" i="2" s="1"/>
  <c r="M2637" i="2"/>
  <c r="U2637" i="2" s="1"/>
  <c r="AE2637" i="2" s="1"/>
  <c r="AD2636" i="2"/>
  <c r="AD2635" i="2"/>
  <c r="AH2636" i="2"/>
  <c r="V2636" i="2"/>
  <c r="AF2636" i="2" s="1"/>
  <c r="U2636" i="2"/>
  <c r="AE2636" i="2" s="1"/>
  <c r="K2638" i="2"/>
  <c r="BD2635" i="2" l="1"/>
  <c r="AV2635" i="2"/>
  <c r="BH2635" i="2" s="1"/>
  <c r="AB2636" i="2"/>
  <c r="AS2636" i="2"/>
  <c r="AR2636" i="2"/>
  <c r="BB2635" i="2"/>
  <c r="BC2635" i="2"/>
  <c r="S2638" i="2"/>
  <c r="AA2638" i="2"/>
  <c r="AK2638" i="2" s="1"/>
  <c r="BA2635" i="2"/>
  <c r="AZ2635" i="2"/>
  <c r="AT2636" i="2"/>
  <c r="BD2636" i="2" s="1"/>
  <c r="AM2637" i="2"/>
  <c r="AN2636" i="2"/>
  <c r="AQ2636" i="2"/>
  <c r="AO2636" i="2"/>
  <c r="AP2636" i="2"/>
  <c r="BG2636" i="2"/>
  <c r="AX2635" i="2"/>
  <c r="AY2635" i="2"/>
  <c r="L2638" i="2"/>
  <c r="N2638" i="2"/>
  <c r="P2638" i="2"/>
  <c r="Q2638" i="2"/>
  <c r="Y2638" i="2" s="1"/>
  <c r="AI2638" i="2" s="1"/>
  <c r="O2638" i="2"/>
  <c r="R2638" i="2"/>
  <c r="Z2638" i="2" s="1"/>
  <c r="AJ2638" i="2" s="1"/>
  <c r="M2638" i="2"/>
  <c r="V2637" i="2"/>
  <c r="AF2637" i="2" s="1"/>
  <c r="X2637" i="2"/>
  <c r="AH2637" i="2" s="1"/>
  <c r="AD2637" i="2"/>
  <c r="K2639" i="2"/>
  <c r="AV2636" i="2" l="1"/>
  <c r="BH2636" i="2" s="1"/>
  <c r="AB2637" i="2"/>
  <c r="AR2637" i="2"/>
  <c r="AS2637" i="2"/>
  <c r="BB2636" i="2"/>
  <c r="BC2636" i="2"/>
  <c r="S2639" i="2"/>
  <c r="AA2639" i="2"/>
  <c r="AK2639" i="2" s="1"/>
  <c r="AZ2636" i="2"/>
  <c r="AY2636" i="2"/>
  <c r="AX2636" i="2"/>
  <c r="AT2637" i="2"/>
  <c r="BD2637" i="2" s="1"/>
  <c r="AO2637" i="2"/>
  <c r="AP2637" i="2"/>
  <c r="AM2638" i="2"/>
  <c r="AN2637" i="2"/>
  <c r="AQ2637" i="2"/>
  <c r="BG2637" i="2"/>
  <c r="BA2636" i="2"/>
  <c r="L2639" i="2"/>
  <c r="T2639" i="2" s="1"/>
  <c r="N2639" i="2"/>
  <c r="V2639" i="2" s="1"/>
  <c r="P2639" i="2"/>
  <c r="Q2639" i="2"/>
  <c r="Y2639" i="2" s="1"/>
  <c r="AI2639" i="2" s="1"/>
  <c r="O2639" i="2"/>
  <c r="W2639" i="2" s="1"/>
  <c r="R2639" i="2"/>
  <c r="Z2639" i="2" s="1"/>
  <c r="AJ2639" i="2" s="1"/>
  <c r="M2639" i="2"/>
  <c r="V2638" i="2"/>
  <c r="AF2638" i="2" s="1"/>
  <c r="W2638" i="2"/>
  <c r="AG2638" i="2" s="1"/>
  <c r="X2638" i="2"/>
  <c r="AH2638" i="2" s="1"/>
  <c r="T2638" i="2"/>
  <c r="U2638" i="2"/>
  <c r="AE2638" i="2" s="1"/>
  <c r="K2640" i="2"/>
  <c r="AV2637" i="2" l="1"/>
  <c r="BH2637" i="2" s="1"/>
  <c r="AB2638" i="2"/>
  <c r="AR2638" i="2"/>
  <c r="AS2638" i="2"/>
  <c r="BC2637" i="2"/>
  <c r="BB2637" i="2"/>
  <c r="S2640" i="2"/>
  <c r="AA2640" i="2"/>
  <c r="AK2640" i="2" s="1"/>
  <c r="BA2637" i="2"/>
  <c r="AY2637" i="2"/>
  <c r="AX2637" i="2"/>
  <c r="AT2638" i="2"/>
  <c r="BD2638" i="2" s="1"/>
  <c r="AO2638" i="2"/>
  <c r="AP2638" i="2"/>
  <c r="AM2639" i="2"/>
  <c r="AN2638" i="2"/>
  <c r="AQ2638" i="2"/>
  <c r="BG2638" i="2"/>
  <c r="AZ2637" i="2"/>
  <c r="L2640" i="2"/>
  <c r="T2640" i="2" s="1"/>
  <c r="N2640" i="2"/>
  <c r="P2640" i="2"/>
  <c r="X2640" i="2" s="1"/>
  <c r="Q2640" i="2"/>
  <c r="Y2640" i="2" s="1"/>
  <c r="AI2640" i="2" s="1"/>
  <c r="R2640" i="2"/>
  <c r="Z2640" i="2" s="1"/>
  <c r="AJ2640" i="2" s="1"/>
  <c r="O2640" i="2"/>
  <c r="W2640" i="2" s="1"/>
  <c r="AG2640" i="2" s="1"/>
  <c r="M2640" i="2"/>
  <c r="AD2639" i="2"/>
  <c r="AD2638" i="2"/>
  <c r="AG2639" i="2"/>
  <c r="AF2639" i="2"/>
  <c r="X2639" i="2"/>
  <c r="AH2639" i="2" s="1"/>
  <c r="U2639" i="2"/>
  <c r="AE2639" i="2" s="1"/>
  <c r="K2641" i="2"/>
  <c r="AV2638" i="2" l="1"/>
  <c r="BH2638" i="2" s="1"/>
  <c r="AB2639" i="2"/>
  <c r="AS2639" i="2"/>
  <c r="AR2639" i="2"/>
  <c r="BC2638" i="2"/>
  <c r="BB2638" i="2"/>
  <c r="S2641" i="2"/>
  <c r="AA2641" i="2"/>
  <c r="AK2641" i="2" s="1"/>
  <c r="AT2639" i="2"/>
  <c r="AO2639" i="2"/>
  <c r="AP2639" i="2"/>
  <c r="AM2640" i="2"/>
  <c r="AN2639" i="2"/>
  <c r="AQ2639" i="2"/>
  <c r="BG2639" i="2"/>
  <c r="AZ2638" i="2"/>
  <c r="BA2638" i="2"/>
  <c r="AY2638" i="2"/>
  <c r="AX2638" i="2"/>
  <c r="L2641" i="2"/>
  <c r="T2641" i="2" s="1"/>
  <c r="N2641" i="2"/>
  <c r="V2641" i="2" s="1"/>
  <c r="P2641" i="2"/>
  <c r="Q2641" i="2"/>
  <c r="Y2641" i="2" s="1"/>
  <c r="AI2641" i="2" s="1"/>
  <c r="O2641" i="2"/>
  <c r="R2641" i="2"/>
  <c r="Z2641" i="2" s="1"/>
  <c r="AJ2641" i="2" s="1"/>
  <c r="M2641" i="2"/>
  <c r="AH2640" i="2"/>
  <c r="V2640" i="2"/>
  <c r="AF2640" i="2" s="1"/>
  <c r="U2640" i="2"/>
  <c r="AE2640" i="2" s="1"/>
  <c r="AD2640" i="2"/>
  <c r="K2642" i="2"/>
  <c r="AV2639" i="2" l="1"/>
  <c r="BH2639" i="2" s="1"/>
  <c r="AB2640" i="2"/>
  <c r="AS2640" i="2"/>
  <c r="AR2640" i="2"/>
  <c r="BD2639" i="2"/>
  <c r="BB2639" i="2"/>
  <c r="BC2639" i="2"/>
  <c r="S2642" i="2"/>
  <c r="AA2642" i="2"/>
  <c r="AK2642" i="2" s="1"/>
  <c r="AT2640" i="2"/>
  <c r="AQ2640" i="2"/>
  <c r="AO2640" i="2"/>
  <c r="AP2640" i="2"/>
  <c r="AM2641" i="2"/>
  <c r="AN2640" i="2"/>
  <c r="BG2640" i="2"/>
  <c r="AZ2639" i="2"/>
  <c r="BA2639" i="2"/>
  <c r="AY2639" i="2"/>
  <c r="AX2639" i="2"/>
  <c r="L2642" i="2"/>
  <c r="T2642" i="2" s="1"/>
  <c r="N2642" i="2"/>
  <c r="V2642" i="2" s="1"/>
  <c r="P2642" i="2"/>
  <c r="Q2642" i="2"/>
  <c r="Y2642" i="2" s="1"/>
  <c r="AI2642" i="2" s="1"/>
  <c r="O2642" i="2"/>
  <c r="W2642" i="2" s="1"/>
  <c r="AG2642" i="2" s="1"/>
  <c r="R2642" i="2"/>
  <c r="Z2642" i="2" s="1"/>
  <c r="AJ2642" i="2" s="1"/>
  <c r="M2642" i="2"/>
  <c r="W2641" i="2"/>
  <c r="AG2641" i="2" s="1"/>
  <c r="AF2641" i="2"/>
  <c r="X2641" i="2"/>
  <c r="AH2641" i="2" s="1"/>
  <c r="U2641" i="2"/>
  <c r="AE2641" i="2" s="1"/>
  <c r="AD2641" i="2"/>
  <c r="K2643" i="2"/>
  <c r="BD2640" i="2" l="1"/>
  <c r="AV2640" i="2"/>
  <c r="BH2640" i="2" s="1"/>
  <c r="AB2641" i="2"/>
  <c r="BB2640" i="2"/>
  <c r="AS2641" i="2"/>
  <c r="AR2641" i="2"/>
  <c r="BC2640" i="2"/>
  <c r="S2643" i="2"/>
  <c r="AA2643" i="2"/>
  <c r="AK2643" i="2" s="1"/>
  <c r="AY2640" i="2"/>
  <c r="AX2640" i="2"/>
  <c r="BA2640" i="2"/>
  <c r="AT2641" i="2"/>
  <c r="BD2641" i="2" s="1"/>
  <c r="AQ2641" i="2"/>
  <c r="AM2642" i="2"/>
  <c r="AO2641" i="2"/>
  <c r="AP2641" i="2"/>
  <c r="AN2641" i="2"/>
  <c r="BG2641" i="2"/>
  <c r="AZ2640" i="2"/>
  <c r="L2643" i="2"/>
  <c r="T2643" i="2" s="1"/>
  <c r="N2643" i="2"/>
  <c r="V2643" i="2" s="1"/>
  <c r="P2643" i="2"/>
  <c r="Q2643" i="2"/>
  <c r="Y2643" i="2" s="1"/>
  <c r="AI2643" i="2" s="1"/>
  <c r="O2643" i="2"/>
  <c r="R2643" i="2"/>
  <c r="Z2643" i="2" s="1"/>
  <c r="AJ2643" i="2" s="1"/>
  <c r="M2643" i="2"/>
  <c r="AF2642" i="2"/>
  <c r="X2642" i="2"/>
  <c r="AH2642" i="2" s="1"/>
  <c r="U2642" i="2"/>
  <c r="AE2642" i="2" s="1"/>
  <c r="AD2642" i="2"/>
  <c r="K2644" i="2"/>
  <c r="AV2641" i="2" l="1"/>
  <c r="BH2641" i="2" s="1"/>
  <c r="AB2642" i="2"/>
  <c r="BB2641" i="2"/>
  <c r="AS2642" i="2"/>
  <c r="AR2642" i="2"/>
  <c r="BC2641" i="2"/>
  <c r="S2644" i="2"/>
  <c r="AA2644" i="2"/>
  <c r="AK2644" i="2" s="1"/>
  <c r="AY2641" i="2"/>
  <c r="BA2641" i="2"/>
  <c r="AT2642" i="2"/>
  <c r="AQ2642" i="2"/>
  <c r="AM2643" i="2"/>
  <c r="AO2642" i="2"/>
  <c r="AP2642" i="2"/>
  <c r="AN2642" i="2"/>
  <c r="BG2642" i="2"/>
  <c r="AX2641" i="2"/>
  <c r="AZ2641" i="2"/>
  <c r="L2644" i="2"/>
  <c r="T2644" i="2" s="1"/>
  <c r="N2644" i="2"/>
  <c r="P2644" i="2"/>
  <c r="X2644" i="2" s="1"/>
  <c r="AH2644" i="2" s="1"/>
  <c r="Q2644" i="2"/>
  <c r="Y2644" i="2" s="1"/>
  <c r="AI2644" i="2" s="1"/>
  <c r="R2644" i="2"/>
  <c r="Z2644" i="2" s="1"/>
  <c r="AJ2644" i="2" s="1"/>
  <c r="O2644" i="2"/>
  <c r="W2644" i="2" s="1"/>
  <c r="M2644" i="2"/>
  <c r="W2643" i="2"/>
  <c r="AG2643" i="2" s="1"/>
  <c r="AF2643" i="2"/>
  <c r="X2643" i="2"/>
  <c r="AH2643" i="2" s="1"/>
  <c r="U2643" i="2"/>
  <c r="AE2643" i="2" s="1"/>
  <c r="AD2643" i="2"/>
  <c r="K2645" i="2"/>
  <c r="AV2642" i="2" l="1"/>
  <c r="BH2642" i="2" s="1"/>
  <c r="AB2643" i="2"/>
  <c r="AS2643" i="2"/>
  <c r="AR2643" i="2"/>
  <c r="BD2642" i="2"/>
  <c r="BB2642" i="2"/>
  <c r="BC2642" i="2"/>
  <c r="S2645" i="2"/>
  <c r="AA2645" i="2"/>
  <c r="AK2645" i="2" s="1"/>
  <c r="AZ2642" i="2"/>
  <c r="AY2642" i="2"/>
  <c r="BA2642" i="2"/>
  <c r="AX2642" i="2"/>
  <c r="AT2643" i="2"/>
  <c r="BD2643" i="2" s="1"/>
  <c r="AN2643" i="2"/>
  <c r="AQ2643" i="2"/>
  <c r="AO2643" i="2"/>
  <c r="AP2643" i="2"/>
  <c r="AM2644" i="2"/>
  <c r="BG2643" i="2"/>
  <c r="L2645" i="2"/>
  <c r="T2645" i="2" s="1"/>
  <c r="N2645" i="2"/>
  <c r="P2645" i="2"/>
  <c r="Q2645" i="2"/>
  <c r="Y2645" i="2" s="1"/>
  <c r="AI2645" i="2" s="1"/>
  <c r="O2645" i="2"/>
  <c r="W2645" i="2" s="1"/>
  <c r="R2645" i="2"/>
  <c r="Z2645" i="2" s="1"/>
  <c r="AJ2645" i="2" s="1"/>
  <c r="M2645" i="2"/>
  <c r="V2644" i="2"/>
  <c r="AF2644" i="2" s="1"/>
  <c r="AG2644" i="2"/>
  <c r="U2644" i="2"/>
  <c r="AD2644" i="2"/>
  <c r="K2646" i="2"/>
  <c r="AB2644" i="2" l="1"/>
  <c r="AV2643" i="2"/>
  <c r="BH2643" i="2" s="1"/>
  <c r="BB2643" i="2"/>
  <c r="AS2644" i="2"/>
  <c r="AR2644" i="2"/>
  <c r="BC2643" i="2"/>
  <c r="S2646" i="2"/>
  <c r="AA2646" i="2"/>
  <c r="AK2646" i="2" s="1"/>
  <c r="AY2643" i="2"/>
  <c r="BA2643" i="2"/>
  <c r="AX2643" i="2"/>
  <c r="AT2644" i="2"/>
  <c r="BD2644" i="2" s="1"/>
  <c r="AN2644" i="2"/>
  <c r="AQ2644" i="2"/>
  <c r="AO2644" i="2"/>
  <c r="AP2644" i="2"/>
  <c r="AM2645" i="2"/>
  <c r="BG2644" i="2"/>
  <c r="AZ2643" i="2"/>
  <c r="L2646" i="2"/>
  <c r="T2646" i="2" s="1"/>
  <c r="N2646" i="2"/>
  <c r="P2646" i="2"/>
  <c r="Q2646" i="2"/>
  <c r="Y2646" i="2" s="1"/>
  <c r="AI2646" i="2" s="1"/>
  <c r="O2646" i="2"/>
  <c r="R2646" i="2"/>
  <c r="Z2646" i="2" s="1"/>
  <c r="AJ2646" i="2" s="1"/>
  <c r="M2646" i="2"/>
  <c r="AD2645" i="2"/>
  <c r="AE2644" i="2"/>
  <c r="V2645" i="2"/>
  <c r="AF2645" i="2" s="1"/>
  <c r="AG2645" i="2"/>
  <c r="X2645" i="2"/>
  <c r="AH2645" i="2" s="1"/>
  <c r="U2645" i="2"/>
  <c r="AE2645" i="2" s="1"/>
  <c r="K2647" i="2"/>
  <c r="AV2644" i="2" l="1"/>
  <c r="BH2644" i="2" s="1"/>
  <c r="AB2645" i="2"/>
  <c r="BB2644" i="2"/>
  <c r="BC2644" i="2"/>
  <c r="AR2645" i="2"/>
  <c r="AS2645" i="2"/>
  <c r="S2647" i="2"/>
  <c r="AA2647" i="2"/>
  <c r="AK2647" i="2" s="1"/>
  <c r="BA2644" i="2"/>
  <c r="AT2645" i="2"/>
  <c r="BD2645" i="2" s="1"/>
  <c r="AN2645" i="2"/>
  <c r="AQ2645" i="2"/>
  <c r="AO2645" i="2"/>
  <c r="AP2645" i="2"/>
  <c r="AM2646" i="2"/>
  <c r="BG2645" i="2"/>
  <c r="AX2644" i="2"/>
  <c r="AZ2644" i="2"/>
  <c r="AY2644" i="2"/>
  <c r="L2647" i="2"/>
  <c r="N2647" i="2"/>
  <c r="V2647" i="2" s="1"/>
  <c r="P2647" i="2"/>
  <c r="Q2647" i="2"/>
  <c r="Y2647" i="2" s="1"/>
  <c r="AI2647" i="2" s="1"/>
  <c r="O2647" i="2"/>
  <c r="R2647" i="2"/>
  <c r="Z2647" i="2" s="1"/>
  <c r="AJ2647" i="2" s="1"/>
  <c r="M2647" i="2"/>
  <c r="X2646" i="2"/>
  <c r="AH2646" i="2" s="1"/>
  <c r="U2646" i="2"/>
  <c r="AE2646" i="2" s="1"/>
  <c r="AD2646" i="2"/>
  <c r="V2646" i="2"/>
  <c r="AF2646" i="2" s="1"/>
  <c r="W2646" i="2"/>
  <c r="AG2646" i="2" s="1"/>
  <c r="K2648" i="2"/>
  <c r="BC2645" i="2" l="1"/>
  <c r="BB2645" i="2"/>
  <c r="AV2645" i="2"/>
  <c r="BH2645" i="2" s="1"/>
  <c r="AB2646" i="2"/>
  <c r="AS2646" i="2"/>
  <c r="AR2646" i="2"/>
  <c r="S2648" i="2"/>
  <c r="AA2648" i="2"/>
  <c r="AK2648" i="2" s="1"/>
  <c r="AT2646" i="2"/>
  <c r="AQ2646" i="2"/>
  <c r="AO2646" i="2"/>
  <c r="AP2646" i="2"/>
  <c r="AM2647" i="2"/>
  <c r="AN2646" i="2"/>
  <c r="BG2646" i="2"/>
  <c r="AX2645" i="2"/>
  <c r="AZ2645" i="2"/>
  <c r="AY2645" i="2"/>
  <c r="BA2645" i="2"/>
  <c r="L2648" i="2"/>
  <c r="N2648" i="2"/>
  <c r="P2648" i="2"/>
  <c r="Q2648" i="2"/>
  <c r="Y2648" i="2" s="1"/>
  <c r="AI2648" i="2" s="1"/>
  <c r="R2648" i="2"/>
  <c r="Z2648" i="2" s="1"/>
  <c r="AJ2648" i="2" s="1"/>
  <c r="O2648" i="2"/>
  <c r="M2648" i="2"/>
  <c r="W2647" i="2"/>
  <c r="AG2647" i="2" s="1"/>
  <c r="AF2647" i="2"/>
  <c r="X2647" i="2"/>
  <c r="AH2647" i="2" s="1"/>
  <c r="T2647" i="2"/>
  <c r="U2647" i="2"/>
  <c r="AE2647" i="2" s="1"/>
  <c r="K2649" i="2"/>
  <c r="BD2646" i="2" l="1"/>
  <c r="AV2646" i="2"/>
  <c r="AB2647" i="2"/>
  <c r="AS2647" i="2"/>
  <c r="AR2647" i="2"/>
  <c r="BB2646" i="2"/>
  <c r="BC2646" i="2"/>
  <c r="S2649" i="2"/>
  <c r="AA2649" i="2"/>
  <c r="AK2649" i="2" s="1"/>
  <c r="AZ2646" i="2"/>
  <c r="AY2646" i="2"/>
  <c r="BA2646" i="2"/>
  <c r="AX2646" i="2"/>
  <c r="BH2646" i="2"/>
  <c r="AT2647" i="2"/>
  <c r="AO2647" i="2"/>
  <c r="AP2647" i="2"/>
  <c r="AM2648" i="2"/>
  <c r="AN2647" i="2"/>
  <c r="AQ2647" i="2"/>
  <c r="BG2647" i="2"/>
  <c r="L2649" i="2"/>
  <c r="N2649" i="2"/>
  <c r="P2649" i="2"/>
  <c r="X2649" i="2" s="1"/>
  <c r="Q2649" i="2"/>
  <c r="Y2649" i="2" s="1"/>
  <c r="AI2649" i="2" s="1"/>
  <c r="O2649" i="2"/>
  <c r="R2649" i="2"/>
  <c r="Z2649" i="2" s="1"/>
  <c r="AJ2649" i="2" s="1"/>
  <c r="M2649" i="2"/>
  <c r="AD2647" i="2"/>
  <c r="V2648" i="2"/>
  <c r="AF2648" i="2" s="1"/>
  <c r="W2648" i="2"/>
  <c r="AG2648" i="2" s="1"/>
  <c r="T2648" i="2"/>
  <c r="X2648" i="2"/>
  <c r="AH2648" i="2" s="1"/>
  <c r="U2648" i="2"/>
  <c r="AE2648" i="2" s="1"/>
  <c r="K2650" i="2"/>
  <c r="AB2648" i="2" l="1"/>
  <c r="AV2647" i="2"/>
  <c r="BH2647" i="2" s="1"/>
  <c r="AS2648" i="2"/>
  <c r="AR2648" i="2"/>
  <c r="BB2647" i="2"/>
  <c r="BD2647" i="2"/>
  <c r="BC2647" i="2"/>
  <c r="S2650" i="2"/>
  <c r="AA2650" i="2"/>
  <c r="AK2650" i="2" s="1"/>
  <c r="AT2648" i="2"/>
  <c r="BD2648" i="2" s="1"/>
  <c r="AN2648" i="2"/>
  <c r="AM2649" i="2"/>
  <c r="AQ2648" i="2"/>
  <c r="AO2648" i="2"/>
  <c r="AP2648" i="2"/>
  <c r="BG2648" i="2"/>
  <c r="AZ2647" i="2"/>
  <c r="BA2647" i="2"/>
  <c r="AY2647" i="2"/>
  <c r="AX2647" i="2"/>
  <c r="L2650" i="2"/>
  <c r="T2650" i="2" s="1"/>
  <c r="N2650" i="2"/>
  <c r="P2650" i="2"/>
  <c r="Q2650" i="2"/>
  <c r="Y2650" i="2" s="1"/>
  <c r="AI2650" i="2" s="1"/>
  <c r="O2650" i="2"/>
  <c r="W2650" i="2" s="1"/>
  <c r="AG2650" i="2" s="1"/>
  <c r="R2650" i="2"/>
  <c r="Z2650" i="2" s="1"/>
  <c r="AJ2650" i="2" s="1"/>
  <c r="M2650" i="2"/>
  <c r="AD2648" i="2"/>
  <c r="T2649" i="2"/>
  <c r="U2649" i="2"/>
  <c r="AE2649" i="2" s="1"/>
  <c r="AH2649" i="2"/>
  <c r="V2649" i="2"/>
  <c r="AF2649" i="2" s="1"/>
  <c r="W2649" i="2"/>
  <c r="AG2649" i="2" s="1"/>
  <c r="K2651" i="2"/>
  <c r="AB2649" i="2" l="1"/>
  <c r="AV2648" i="2"/>
  <c r="BH2648" i="2" s="1"/>
  <c r="AS2649" i="2"/>
  <c r="AR2649" i="2"/>
  <c r="BB2648" i="2"/>
  <c r="BC2648" i="2"/>
  <c r="S2651" i="2"/>
  <c r="AA2651" i="2"/>
  <c r="AK2651" i="2" s="1"/>
  <c r="BA2648" i="2"/>
  <c r="AZ2648" i="2"/>
  <c r="AT2649" i="2"/>
  <c r="BD2649" i="2" s="1"/>
  <c r="AO2649" i="2"/>
  <c r="AN2649" i="2"/>
  <c r="AQ2649" i="2"/>
  <c r="AP2649" i="2"/>
  <c r="AM2650" i="2"/>
  <c r="BG2649" i="2"/>
  <c r="AX2648" i="2"/>
  <c r="AY2648" i="2"/>
  <c r="L2651" i="2"/>
  <c r="T2651" i="2" s="1"/>
  <c r="N2651" i="2"/>
  <c r="P2651" i="2"/>
  <c r="X2651" i="2" s="1"/>
  <c r="AH2651" i="2" s="1"/>
  <c r="Q2651" i="2"/>
  <c r="Y2651" i="2" s="1"/>
  <c r="AI2651" i="2" s="1"/>
  <c r="O2651" i="2"/>
  <c r="R2651" i="2"/>
  <c r="Z2651" i="2" s="1"/>
  <c r="AJ2651" i="2" s="1"/>
  <c r="M2651" i="2"/>
  <c r="U2651" i="2" s="1"/>
  <c r="AD2649" i="2"/>
  <c r="AD2650" i="2"/>
  <c r="X2650" i="2"/>
  <c r="AH2650" i="2" s="1"/>
  <c r="V2650" i="2"/>
  <c r="AF2650" i="2" s="1"/>
  <c r="U2650" i="2"/>
  <c r="AE2650" i="2" s="1"/>
  <c r="K2652" i="2"/>
  <c r="AV2649" i="2" l="1"/>
  <c r="BH2649" i="2" s="1"/>
  <c r="AB2650" i="2"/>
  <c r="AR2650" i="2"/>
  <c r="AS2650" i="2"/>
  <c r="BB2649" i="2"/>
  <c r="BC2649" i="2"/>
  <c r="S2652" i="2"/>
  <c r="AA2652" i="2"/>
  <c r="AK2652" i="2" s="1"/>
  <c r="AX2649" i="2"/>
  <c r="AT2650" i="2"/>
  <c r="BD2650" i="2" s="1"/>
  <c r="AN2650" i="2"/>
  <c r="AQ2650" i="2"/>
  <c r="AM2651" i="2"/>
  <c r="AO2650" i="2"/>
  <c r="AP2650" i="2"/>
  <c r="BG2650" i="2"/>
  <c r="AY2649" i="2"/>
  <c r="AZ2649" i="2"/>
  <c r="BA2649" i="2"/>
  <c r="L2652" i="2"/>
  <c r="T2652" i="2" s="1"/>
  <c r="N2652" i="2"/>
  <c r="P2652" i="2"/>
  <c r="X2652" i="2" s="1"/>
  <c r="AH2652" i="2" s="1"/>
  <c r="Q2652" i="2"/>
  <c r="Y2652" i="2" s="1"/>
  <c r="AI2652" i="2" s="1"/>
  <c r="R2652" i="2"/>
  <c r="Z2652" i="2" s="1"/>
  <c r="AJ2652" i="2" s="1"/>
  <c r="O2652" i="2"/>
  <c r="W2652" i="2" s="1"/>
  <c r="AG2652" i="2" s="1"/>
  <c r="M2652" i="2"/>
  <c r="AD2651" i="2"/>
  <c r="AE2651" i="2"/>
  <c r="V2651" i="2"/>
  <c r="AF2651" i="2" s="1"/>
  <c r="W2651" i="2"/>
  <c r="AG2651" i="2" s="1"/>
  <c r="K2653" i="2"/>
  <c r="BC2650" i="2" l="1"/>
  <c r="AV2650" i="2"/>
  <c r="BH2650" i="2" s="1"/>
  <c r="AB2651" i="2"/>
  <c r="AS2651" i="2"/>
  <c r="AR2651" i="2"/>
  <c r="BB2650" i="2"/>
  <c r="S2653" i="2"/>
  <c r="AA2653" i="2" s="1"/>
  <c r="AK2653" i="2" s="1"/>
  <c r="AZ2650" i="2"/>
  <c r="AT2651" i="2"/>
  <c r="AO2651" i="2"/>
  <c r="AP2651" i="2"/>
  <c r="AM2652" i="2"/>
  <c r="AN2651" i="2"/>
  <c r="AQ2651" i="2"/>
  <c r="BG2651" i="2"/>
  <c r="BA2650" i="2"/>
  <c r="AX2650" i="2"/>
  <c r="AY2650" i="2"/>
  <c r="L2653" i="2"/>
  <c r="T2653" i="2" s="1"/>
  <c r="N2653" i="2"/>
  <c r="P2653" i="2"/>
  <c r="Q2653" i="2"/>
  <c r="Y2653" i="2" s="1"/>
  <c r="AI2653" i="2" s="1"/>
  <c r="O2653" i="2"/>
  <c r="R2653" i="2"/>
  <c r="Z2653" i="2" s="1"/>
  <c r="AJ2653" i="2" s="1"/>
  <c r="M2653" i="2"/>
  <c r="AD2652" i="2"/>
  <c r="V2652" i="2"/>
  <c r="U2652" i="2"/>
  <c r="AE2652" i="2" s="1"/>
  <c r="K2654" i="2"/>
  <c r="AV2651" i="2" l="1"/>
  <c r="AB2652" i="2"/>
  <c r="AS2652" i="2"/>
  <c r="AR2652" i="2"/>
  <c r="BB2651" i="2"/>
  <c r="BD2651" i="2"/>
  <c r="BC2651" i="2"/>
  <c r="S2654" i="2"/>
  <c r="AA2654" i="2"/>
  <c r="AK2654" i="2" s="1"/>
  <c r="AT2652" i="2"/>
  <c r="AM2653" i="2"/>
  <c r="AN2652" i="2"/>
  <c r="AQ2652" i="2"/>
  <c r="AO2652" i="2"/>
  <c r="AP2652" i="2"/>
  <c r="BG2652" i="2"/>
  <c r="AZ2651" i="2"/>
  <c r="BA2651" i="2"/>
  <c r="AY2651" i="2"/>
  <c r="AX2651" i="2"/>
  <c r="BH2651" i="2"/>
  <c r="L2654" i="2"/>
  <c r="N2654" i="2"/>
  <c r="P2654" i="2"/>
  <c r="Q2654" i="2"/>
  <c r="Y2654" i="2" s="1"/>
  <c r="AI2654" i="2" s="1"/>
  <c r="O2654" i="2"/>
  <c r="R2654" i="2"/>
  <c r="Z2654" i="2" s="1"/>
  <c r="AJ2654" i="2" s="1"/>
  <c r="M2654" i="2"/>
  <c r="AD2653" i="2"/>
  <c r="V2653" i="2"/>
  <c r="AF2653" i="2" s="1"/>
  <c r="W2653" i="2"/>
  <c r="AG2653" i="2" s="1"/>
  <c r="AF2652" i="2"/>
  <c r="X2653" i="2"/>
  <c r="AH2653" i="2" s="1"/>
  <c r="U2653" i="2"/>
  <c r="AE2653" i="2" s="1"/>
  <c r="K2655" i="2"/>
  <c r="AV2652" i="2" l="1"/>
  <c r="BH2652" i="2" s="1"/>
  <c r="AB2653" i="2"/>
  <c r="AS2653" i="2"/>
  <c r="AR2653" i="2"/>
  <c r="BD2652" i="2"/>
  <c r="BB2652" i="2"/>
  <c r="BC2652" i="2"/>
  <c r="S2655" i="2"/>
  <c r="AA2655" i="2"/>
  <c r="AK2655" i="2" s="1"/>
  <c r="AZ2652" i="2"/>
  <c r="AY2652" i="2"/>
  <c r="AX2652" i="2"/>
  <c r="AT2653" i="2"/>
  <c r="AQ2653" i="2"/>
  <c r="AO2653" i="2"/>
  <c r="AP2653" i="2"/>
  <c r="AM2654" i="2"/>
  <c r="AN2653" i="2"/>
  <c r="BG2653" i="2"/>
  <c r="BA2652" i="2"/>
  <c r="L2655" i="2"/>
  <c r="T2655" i="2" s="1"/>
  <c r="N2655" i="2"/>
  <c r="P2655" i="2"/>
  <c r="Q2655" i="2"/>
  <c r="Y2655" i="2" s="1"/>
  <c r="AI2655" i="2" s="1"/>
  <c r="O2655" i="2"/>
  <c r="W2655" i="2" s="1"/>
  <c r="AG2655" i="2" s="1"/>
  <c r="R2655" i="2"/>
  <c r="Z2655" i="2" s="1"/>
  <c r="AJ2655" i="2" s="1"/>
  <c r="M2655" i="2"/>
  <c r="V2654" i="2"/>
  <c r="AF2654" i="2" s="1"/>
  <c r="W2654" i="2"/>
  <c r="AG2654" i="2" s="1"/>
  <c r="T2654" i="2"/>
  <c r="X2654" i="2"/>
  <c r="AH2654" i="2" s="1"/>
  <c r="U2654" i="2"/>
  <c r="AE2654" i="2" s="1"/>
  <c r="K2656" i="2"/>
  <c r="AB2654" i="2" l="1"/>
  <c r="AV2653" i="2"/>
  <c r="BH2653" i="2" s="1"/>
  <c r="AR2654" i="2"/>
  <c r="AS2654" i="2"/>
  <c r="BB2653" i="2"/>
  <c r="BD2653" i="2"/>
  <c r="BC2653" i="2"/>
  <c r="S2656" i="2"/>
  <c r="AA2656" i="2"/>
  <c r="AK2656" i="2" s="1"/>
  <c r="BA2653" i="2"/>
  <c r="AX2653" i="2"/>
  <c r="AT2654" i="2"/>
  <c r="BD2654" i="2" s="1"/>
  <c r="AM2655" i="2"/>
  <c r="AN2654" i="2"/>
  <c r="AQ2654" i="2"/>
  <c r="AO2654" i="2"/>
  <c r="AP2654" i="2"/>
  <c r="BG2654" i="2"/>
  <c r="AZ2653" i="2"/>
  <c r="AY2653" i="2"/>
  <c r="L2656" i="2"/>
  <c r="N2656" i="2"/>
  <c r="P2656" i="2"/>
  <c r="X2656" i="2" s="1"/>
  <c r="Q2656" i="2"/>
  <c r="Y2656" i="2" s="1"/>
  <c r="AI2656" i="2" s="1"/>
  <c r="R2656" i="2"/>
  <c r="Z2656" i="2" s="1"/>
  <c r="AJ2656" i="2" s="1"/>
  <c r="O2656" i="2"/>
  <c r="M2656" i="2"/>
  <c r="AD2654" i="2"/>
  <c r="X2655" i="2"/>
  <c r="AH2655" i="2" s="1"/>
  <c r="V2655" i="2"/>
  <c r="AF2655" i="2" s="1"/>
  <c r="U2655" i="2"/>
  <c r="AE2655" i="2" s="1"/>
  <c r="AD2655" i="2"/>
  <c r="K2657" i="2"/>
  <c r="AV2654" i="2" l="1"/>
  <c r="AB2655" i="2"/>
  <c r="BC2654" i="2"/>
  <c r="AR2655" i="2"/>
  <c r="AS2655" i="2"/>
  <c r="BB2654" i="2"/>
  <c r="S2657" i="2"/>
  <c r="AA2657" i="2"/>
  <c r="AK2657" i="2" s="1"/>
  <c r="AZ2654" i="2"/>
  <c r="BA2654" i="2"/>
  <c r="AY2654" i="2"/>
  <c r="AX2654" i="2"/>
  <c r="BH2654" i="2"/>
  <c r="AT2655" i="2"/>
  <c r="AN2655" i="2"/>
  <c r="AQ2655" i="2"/>
  <c r="AO2655" i="2"/>
  <c r="AP2655" i="2"/>
  <c r="AM2656" i="2"/>
  <c r="BG2655" i="2"/>
  <c r="L2657" i="2"/>
  <c r="T2657" i="2" s="1"/>
  <c r="N2657" i="2"/>
  <c r="V2657" i="2" s="1"/>
  <c r="AF2657" i="2" s="1"/>
  <c r="P2657" i="2"/>
  <c r="Q2657" i="2"/>
  <c r="Y2657" i="2" s="1"/>
  <c r="AI2657" i="2" s="1"/>
  <c r="O2657" i="2"/>
  <c r="R2657" i="2"/>
  <c r="Z2657" i="2" s="1"/>
  <c r="AJ2657" i="2" s="1"/>
  <c r="M2657" i="2"/>
  <c r="T2656" i="2"/>
  <c r="U2656" i="2"/>
  <c r="AE2656" i="2" s="1"/>
  <c r="AH2656" i="2"/>
  <c r="V2656" i="2"/>
  <c r="AF2656" i="2" s="1"/>
  <c r="W2656" i="2"/>
  <c r="AG2656" i="2" s="1"/>
  <c r="K2658" i="2"/>
  <c r="AB2656" i="2" l="1"/>
  <c r="AV2655" i="2"/>
  <c r="BH2655" i="2" s="1"/>
  <c r="AS2656" i="2"/>
  <c r="AR2656" i="2"/>
  <c r="BC2655" i="2"/>
  <c r="BB2655" i="2"/>
  <c r="BD2655" i="2"/>
  <c r="S2658" i="2"/>
  <c r="AA2658" i="2"/>
  <c r="AK2658" i="2" s="1"/>
  <c r="BA2655" i="2"/>
  <c r="AY2655" i="2"/>
  <c r="AT2656" i="2"/>
  <c r="AM2657" i="2"/>
  <c r="AP2656" i="2"/>
  <c r="AN2656" i="2"/>
  <c r="AO2656" i="2"/>
  <c r="AQ2656" i="2"/>
  <c r="BG2656" i="2"/>
  <c r="AX2655" i="2"/>
  <c r="AZ2655" i="2"/>
  <c r="L2658" i="2"/>
  <c r="T2658" i="2" s="1"/>
  <c r="N2658" i="2"/>
  <c r="P2658" i="2"/>
  <c r="X2658" i="2" s="1"/>
  <c r="Q2658" i="2"/>
  <c r="Y2658" i="2" s="1"/>
  <c r="AI2658" i="2" s="1"/>
  <c r="O2658" i="2"/>
  <c r="R2658" i="2"/>
  <c r="Z2658" i="2" s="1"/>
  <c r="AJ2658" i="2" s="1"/>
  <c r="M2658" i="2"/>
  <c r="AD2656" i="2"/>
  <c r="AD2657" i="2"/>
  <c r="W2657" i="2"/>
  <c r="AG2657" i="2" s="1"/>
  <c r="X2657" i="2"/>
  <c r="AH2657" i="2" s="1"/>
  <c r="U2657" i="2"/>
  <c r="AE2657" i="2" s="1"/>
  <c r="K2659" i="2"/>
  <c r="AB2657" i="2" l="1"/>
  <c r="AV2656" i="2"/>
  <c r="BH2656" i="2" s="1"/>
  <c r="AS2657" i="2"/>
  <c r="AR2657" i="2"/>
  <c r="BD2656" i="2"/>
  <c r="BB2656" i="2"/>
  <c r="BC2656" i="2"/>
  <c r="S2659" i="2"/>
  <c r="AA2659" i="2"/>
  <c r="AK2659" i="2" s="1"/>
  <c r="BA2656" i="2"/>
  <c r="AY2656" i="2"/>
  <c r="AZ2656" i="2"/>
  <c r="AT2657" i="2"/>
  <c r="AQ2657" i="2"/>
  <c r="AO2657" i="2"/>
  <c r="AP2657" i="2"/>
  <c r="AM2658" i="2"/>
  <c r="AN2657" i="2"/>
  <c r="BG2657" i="2"/>
  <c r="AX2656" i="2"/>
  <c r="L2659" i="2"/>
  <c r="T2659" i="2" s="1"/>
  <c r="N2659" i="2"/>
  <c r="P2659" i="2"/>
  <c r="Q2659" i="2"/>
  <c r="Y2659" i="2" s="1"/>
  <c r="AI2659" i="2" s="1"/>
  <c r="O2659" i="2"/>
  <c r="W2659" i="2" s="1"/>
  <c r="AG2659" i="2" s="1"/>
  <c r="R2659" i="2"/>
  <c r="Z2659" i="2" s="1"/>
  <c r="AJ2659" i="2" s="1"/>
  <c r="M2659" i="2"/>
  <c r="U2659" i="2" s="1"/>
  <c r="AE2659" i="2" s="1"/>
  <c r="AD2658" i="2"/>
  <c r="U2658" i="2"/>
  <c r="AE2658" i="2" s="1"/>
  <c r="AH2658" i="2"/>
  <c r="V2658" i="2"/>
  <c r="AF2658" i="2" s="1"/>
  <c r="W2658" i="2"/>
  <c r="AG2658" i="2" s="1"/>
  <c r="K2660" i="2"/>
  <c r="BD2657" i="2" l="1"/>
  <c r="AB2658" i="2"/>
  <c r="AV2657" i="2"/>
  <c r="BH2657" i="2" s="1"/>
  <c r="AR2658" i="2"/>
  <c r="AS2658" i="2"/>
  <c r="BB2657" i="2"/>
  <c r="BC2657" i="2"/>
  <c r="S2660" i="2"/>
  <c r="AA2660" i="2"/>
  <c r="AK2660" i="2" s="1"/>
  <c r="AY2657" i="2"/>
  <c r="BA2657" i="2"/>
  <c r="AX2657" i="2"/>
  <c r="AT2658" i="2"/>
  <c r="BD2658" i="2" s="1"/>
  <c r="AN2658" i="2"/>
  <c r="AQ2658" i="2"/>
  <c r="AM2659" i="2"/>
  <c r="AO2658" i="2"/>
  <c r="AP2658" i="2"/>
  <c r="BG2658" i="2"/>
  <c r="AZ2657" i="2"/>
  <c r="L2660" i="2"/>
  <c r="T2660" i="2" s="1"/>
  <c r="N2660" i="2"/>
  <c r="V2660" i="2" s="1"/>
  <c r="P2660" i="2"/>
  <c r="X2660" i="2" s="1"/>
  <c r="AH2660" i="2" s="1"/>
  <c r="Q2660" i="2"/>
  <c r="Y2660" i="2" s="1"/>
  <c r="AI2660" i="2" s="1"/>
  <c r="R2660" i="2"/>
  <c r="Z2660" i="2" s="1"/>
  <c r="AJ2660" i="2" s="1"/>
  <c r="O2660" i="2"/>
  <c r="M2660" i="2"/>
  <c r="V2659" i="2"/>
  <c r="AF2659" i="2" s="1"/>
  <c r="X2659" i="2"/>
  <c r="AH2659" i="2" s="1"/>
  <c r="AD2659" i="2"/>
  <c r="K2661" i="2"/>
  <c r="AB2659" i="2" l="1"/>
  <c r="AV2658" i="2"/>
  <c r="BH2658" i="2" s="1"/>
  <c r="AR2659" i="2"/>
  <c r="AS2659" i="2"/>
  <c r="BC2658" i="2"/>
  <c r="BB2658" i="2"/>
  <c r="S2661" i="2"/>
  <c r="AA2661" i="2"/>
  <c r="AK2661" i="2" s="1"/>
  <c r="AT2659" i="2"/>
  <c r="AO2659" i="2"/>
  <c r="AP2659" i="2"/>
  <c r="AM2660" i="2"/>
  <c r="AN2659" i="2"/>
  <c r="AQ2659" i="2"/>
  <c r="BG2659" i="2"/>
  <c r="BA2658" i="2"/>
  <c r="AZ2658" i="2"/>
  <c r="AX2658" i="2"/>
  <c r="AY2658" i="2"/>
  <c r="L2661" i="2"/>
  <c r="N2661" i="2"/>
  <c r="V2661" i="2" s="1"/>
  <c r="P2661" i="2"/>
  <c r="Q2661" i="2"/>
  <c r="Y2661" i="2" s="1"/>
  <c r="AI2661" i="2" s="1"/>
  <c r="O2661" i="2"/>
  <c r="W2661" i="2" s="1"/>
  <c r="R2661" i="2"/>
  <c r="Z2661" i="2" s="1"/>
  <c r="AJ2661" i="2" s="1"/>
  <c r="M2661" i="2"/>
  <c r="W2660" i="2"/>
  <c r="AG2660" i="2" s="1"/>
  <c r="AF2660" i="2"/>
  <c r="U2660" i="2"/>
  <c r="AD2660" i="2"/>
  <c r="K2662" i="2"/>
  <c r="AB2660" i="2" l="1"/>
  <c r="AV2659" i="2"/>
  <c r="BH2659" i="2" s="1"/>
  <c r="BD2659" i="2"/>
  <c r="BC2659" i="2"/>
  <c r="AS2660" i="2"/>
  <c r="AR2660" i="2"/>
  <c r="BB2659" i="2"/>
  <c r="S2662" i="2"/>
  <c r="AA2662" i="2"/>
  <c r="AK2662" i="2" s="1"/>
  <c r="AT2660" i="2"/>
  <c r="AN2660" i="2"/>
  <c r="AM2661" i="2"/>
  <c r="AQ2660" i="2"/>
  <c r="AO2660" i="2"/>
  <c r="AP2660" i="2"/>
  <c r="BG2660" i="2"/>
  <c r="AZ2659" i="2"/>
  <c r="BA2659" i="2"/>
  <c r="AY2659" i="2"/>
  <c r="AX2659" i="2"/>
  <c r="L2662" i="2"/>
  <c r="T2662" i="2" s="1"/>
  <c r="N2662" i="2"/>
  <c r="V2662" i="2" s="1"/>
  <c r="P2662" i="2"/>
  <c r="Q2662" i="2"/>
  <c r="Y2662" i="2" s="1"/>
  <c r="AI2662" i="2" s="1"/>
  <c r="O2662" i="2"/>
  <c r="R2662" i="2"/>
  <c r="Z2662" i="2" s="1"/>
  <c r="AJ2662" i="2" s="1"/>
  <c r="M2662" i="2"/>
  <c r="AE2660" i="2"/>
  <c r="AG2661" i="2"/>
  <c r="AF2661" i="2"/>
  <c r="T2661" i="2"/>
  <c r="X2661" i="2"/>
  <c r="AH2661" i="2" s="1"/>
  <c r="U2661" i="2"/>
  <c r="AE2661" i="2" s="1"/>
  <c r="K2663" i="2"/>
  <c r="AB2661" i="2" l="1"/>
  <c r="AV2660" i="2"/>
  <c r="BH2660" i="2" s="1"/>
  <c r="AS2661" i="2"/>
  <c r="AR2661" i="2"/>
  <c r="BB2660" i="2"/>
  <c r="BD2660" i="2"/>
  <c r="BC2660" i="2"/>
  <c r="S2663" i="2"/>
  <c r="AA2663" i="2"/>
  <c r="AK2663" i="2" s="1"/>
  <c r="BA2660" i="2"/>
  <c r="AZ2660" i="2"/>
  <c r="AT2661" i="2"/>
  <c r="BD2661" i="2" s="1"/>
  <c r="AO2661" i="2"/>
  <c r="AP2661" i="2"/>
  <c r="AM2662" i="2"/>
  <c r="AN2661" i="2"/>
  <c r="AQ2661" i="2"/>
  <c r="BG2661" i="2"/>
  <c r="AX2660" i="2"/>
  <c r="AY2660" i="2"/>
  <c r="L2663" i="2"/>
  <c r="T2663" i="2" s="1"/>
  <c r="N2663" i="2"/>
  <c r="P2663" i="2"/>
  <c r="Q2663" i="2"/>
  <c r="Y2663" i="2" s="1"/>
  <c r="AI2663" i="2" s="1"/>
  <c r="O2663" i="2"/>
  <c r="W2663" i="2" s="1"/>
  <c r="AG2663" i="2" s="1"/>
  <c r="R2663" i="2"/>
  <c r="Z2663" i="2" s="1"/>
  <c r="AJ2663" i="2" s="1"/>
  <c r="M2663" i="2"/>
  <c r="AD2662" i="2"/>
  <c r="AD2661" i="2"/>
  <c r="U2662" i="2"/>
  <c r="AE2662" i="2" s="1"/>
  <c r="AF2662" i="2"/>
  <c r="X2662" i="2"/>
  <c r="W2662" i="2"/>
  <c r="AG2662" i="2" s="1"/>
  <c r="K2664" i="2"/>
  <c r="AV2661" i="2" l="1"/>
  <c r="AB2662" i="2"/>
  <c r="AS2662" i="2"/>
  <c r="AR2662" i="2"/>
  <c r="BB2661" i="2"/>
  <c r="BC2661" i="2"/>
  <c r="S2664" i="2"/>
  <c r="AA2664" i="2"/>
  <c r="AK2664" i="2" s="1"/>
  <c r="AZ2661" i="2"/>
  <c r="BA2661" i="2"/>
  <c r="AY2661" i="2"/>
  <c r="AX2661" i="2"/>
  <c r="BH2661" i="2"/>
  <c r="AT2662" i="2"/>
  <c r="AQ2662" i="2"/>
  <c r="AP2662" i="2"/>
  <c r="AO2662" i="2"/>
  <c r="AM2663" i="2"/>
  <c r="AN2662" i="2"/>
  <c r="BG2662" i="2"/>
  <c r="L2664" i="2"/>
  <c r="T2664" i="2" s="1"/>
  <c r="N2664" i="2"/>
  <c r="P2664" i="2"/>
  <c r="Q2664" i="2"/>
  <c r="Y2664" i="2" s="1"/>
  <c r="AI2664" i="2" s="1"/>
  <c r="R2664" i="2"/>
  <c r="Z2664" i="2" s="1"/>
  <c r="AJ2664" i="2" s="1"/>
  <c r="O2664" i="2"/>
  <c r="M2664" i="2"/>
  <c r="AH2662" i="2"/>
  <c r="V2663" i="2"/>
  <c r="AF2663" i="2" s="1"/>
  <c r="X2663" i="2"/>
  <c r="AH2663" i="2" s="1"/>
  <c r="U2663" i="2"/>
  <c r="AE2663" i="2" s="1"/>
  <c r="AD2663" i="2"/>
  <c r="K2665" i="2"/>
  <c r="AV2662" i="2" l="1"/>
  <c r="BH2662" i="2" s="1"/>
  <c r="AB2663" i="2"/>
  <c r="BB2662" i="2"/>
  <c r="AS2663" i="2"/>
  <c r="AR2663" i="2"/>
  <c r="BD2662" i="2"/>
  <c r="BC2662" i="2"/>
  <c r="S2665" i="2"/>
  <c r="AA2665" i="2"/>
  <c r="AK2665" i="2" s="1"/>
  <c r="AY2662" i="2"/>
  <c r="AZ2662" i="2"/>
  <c r="AX2662" i="2"/>
  <c r="BA2662" i="2"/>
  <c r="AT2663" i="2"/>
  <c r="AM2664" i="2"/>
  <c r="AN2663" i="2"/>
  <c r="AQ2663" i="2"/>
  <c r="AO2663" i="2"/>
  <c r="AP2663" i="2"/>
  <c r="BG2663" i="2"/>
  <c r="L2665" i="2"/>
  <c r="T2665" i="2" s="1"/>
  <c r="N2665" i="2"/>
  <c r="P2665" i="2"/>
  <c r="X2665" i="2" s="1"/>
  <c r="AH2665" i="2" s="1"/>
  <c r="Q2665" i="2"/>
  <c r="Y2665" i="2" s="1"/>
  <c r="AI2665" i="2" s="1"/>
  <c r="O2665" i="2"/>
  <c r="W2665" i="2" s="1"/>
  <c r="AG2665" i="2" s="1"/>
  <c r="R2665" i="2"/>
  <c r="Z2665" i="2" s="1"/>
  <c r="AJ2665" i="2" s="1"/>
  <c r="M2665" i="2"/>
  <c r="W2664" i="2"/>
  <c r="AG2664" i="2" s="1"/>
  <c r="X2664" i="2"/>
  <c r="AH2664" i="2" s="1"/>
  <c r="V2664" i="2"/>
  <c r="AF2664" i="2" s="1"/>
  <c r="U2664" i="2"/>
  <c r="AE2664" i="2" s="1"/>
  <c r="AD2664" i="2"/>
  <c r="K2666" i="2"/>
  <c r="AB2664" i="2" l="1"/>
  <c r="AV2663" i="2"/>
  <c r="BH2663" i="2" s="1"/>
  <c r="AS2664" i="2"/>
  <c r="AR2664" i="2"/>
  <c r="BB2663" i="2"/>
  <c r="BD2663" i="2"/>
  <c r="BC2663" i="2"/>
  <c r="S2666" i="2"/>
  <c r="AA2666" i="2"/>
  <c r="AK2666" i="2" s="1"/>
  <c r="AZ2663" i="2"/>
  <c r="AX2663" i="2"/>
  <c r="AT2664" i="2"/>
  <c r="BD2664" i="2" s="1"/>
  <c r="AN2664" i="2"/>
  <c r="AQ2664" i="2"/>
  <c r="AO2664" i="2"/>
  <c r="AP2664" i="2"/>
  <c r="AM2665" i="2"/>
  <c r="BG2664" i="2"/>
  <c r="AY2663" i="2"/>
  <c r="BA2663" i="2"/>
  <c r="L2666" i="2"/>
  <c r="N2666" i="2"/>
  <c r="P2666" i="2"/>
  <c r="Q2666" i="2"/>
  <c r="Y2666" i="2" s="1"/>
  <c r="AI2666" i="2" s="1"/>
  <c r="O2666" i="2"/>
  <c r="W2666" i="2" s="1"/>
  <c r="R2666" i="2"/>
  <c r="Z2666" i="2" s="1"/>
  <c r="AJ2666" i="2" s="1"/>
  <c r="M2666" i="2"/>
  <c r="AD2665" i="2"/>
  <c r="U2665" i="2"/>
  <c r="AE2665" i="2" s="1"/>
  <c r="V2665" i="2"/>
  <c r="AF2665" i="2" s="1"/>
  <c r="K2667" i="2"/>
  <c r="AV2664" i="2" l="1"/>
  <c r="BH2664" i="2" s="1"/>
  <c r="AB2665" i="2"/>
  <c r="AS2665" i="2"/>
  <c r="AR2665" i="2"/>
  <c r="BB2664" i="2"/>
  <c r="BC2664" i="2"/>
  <c r="S2667" i="2"/>
  <c r="AA2667" i="2" s="1"/>
  <c r="AK2667" i="2" s="1"/>
  <c r="AZ2664" i="2"/>
  <c r="AY2664" i="2"/>
  <c r="BA2664" i="2"/>
  <c r="AT2665" i="2"/>
  <c r="AQ2665" i="2"/>
  <c r="AO2665" i="2"/>
  <c r="AP2665" i="2"/>
  <c r="AM2666" i="2"/>
  <c r="AN2665" i="2"/>
  <c r="BG2665" i="2"/>
  <c r="AX2664" i="2"/>
  <c r="L2667" i="2"/>
  <c r="N2667" i="2"/>
  <c r="P2667" i="2"/>
  <c r="X2667" i="2" s="1"/>
  <c r="Q2667" i="2"/>
  <c r="Y2667" i="2" s="1"/>
  <c r="AI2667" i="2" s="1"/>
  <c r="O2667" i="2"/>
  <c r="R2667" i="2"/>
  <c r="Z2667" i="2" s="1"/>
  <c r="AJ2667" i="2" s="1"/>
  <c r="M2667" i="2"/>
  <c r="X2666" i="2"/>
  <c r="AH2666" i="2" s="1"/>
  <c r="AG2666" i="2"/>
  <c r="V2666" i="2"/>
  <c r="AF2666" i="2" s="1"/>
  <c r="T2666" i="2"/>
  <c r="U2666" i="2"/>
  <c r="AE2666" i="2" s="1"/>
  <c r="K2668" i="2"/>
  <c r="BD2665" i="2" l="1"/>
  <c r="AB2666" i="2"/>
  <c r="AV2665" i="2"/>
  <c r="BH2665" i="2" s="1"/>
  <c r="BB2665" i="2"/>
  <c r="AS2666" i="2"/>
  <c r="AR2666" i="2"/>
  <c r="BC2665" i="2"/>
  <c r="S2668" i="2"/>
  <c r="AA2668" i="2"/>
  <c r="AK2668" i="2" s="1"/>
  <c r="BA2665" i="2"/>
  <c r="AX2665" i="2"/>
  <c r="AT2666" i="2"/>
  <c r="AO2666" i="2"/>
  <c r="AP2666" i="2"/>
  <c r="AM2667" i="2"/>
  <c r="AN2666" i="2"/>
  <c r="AQ2666" i="2"/>
  <c r="BG2666" i="2"/>
  <c r="AZ2665" i="2"/>
  <c r="AY2665" i="2"/>
  <c r="L2668" i="2"/>
  <c r="T2668" i="2" s="1"/>
  <c r="N2668" i="2"/>
  <c r="P2668" i="2"/>
  <c r="Q2668" i="2"/>
  <c r="Y2668" i="2" s="1"/>
  <c r="AI2668" i="2" s="1"/>
  <c r="R2668" i="2"/>
  <c r="Z2668" i="2" s="1"/>
  <c r="AJ2668" i="2" s="1"/>
  <c r="O2668" i="2"/>
  <c r="W2668" i="2" s="1"/>
  <c r="AG2668" i="2" s="1"/>
  <c r="M2668" i="2"/>
  <c r="AD2666" i="2"/>
  <c r="T2667" i="2"/>
  <c r="U2667" i="2"/>
  <c r="AE2667" i="2" s="1"/>
  <c r="AH2667" i="2"/>
  <c r="V2667" i="2"/>
  <c r="AF2667" i="2" s="1"/>
  <c r="W2667" i="2"/>
  <c r="AG2667" i="2" s="1"/>
  <c r="K2669" i="2"/>
  <c r="BD2666" i="2" l="1"/>
  <c r="BB2666" i="2"/>
  <c r="AB2667" i="2"/>
  <c r="AV2666" i="2"/>
  <c r="BH2666" i="2" s="1"/>
  <c r="AS2667" i="2"/>
  <c r="AR2667" i="2"/>
  <c r="BC2666" i="2"/>
  <c r="S2669" i="2"/>
  <c r="AA2669" i="2"/>
  <c r="AK2669" i="2" s="1"/>
  <c r="BA2666" i="2"/>
  <c r="AY2666" i="2"/>
  <c r="AX2666" i="2"/>
  <c r="AT2667" i="2"/>
  <c r="AQ2667" i="2"/>
  <c r="AO2667" i="2"/>
  <c r="AP2667" i="2"/>
  <c r="AM2668" i="2"/>
  <c r="AN2667" i="2"/>
  <c r="BG2667" i="2"/>
  <c r="AZ2666" i="2"/>
  <c r="L2669" i="2"/>
  <c r="T2669" i="2" s="1"/>
  <c r="N2669" i="2"/>
  <c r="P2669" i="2"/>
  <c r="X2669" i="2" s="1"/>
  <c r="AH2669" i="2" s="1"/>
  <c r="Q2669" i="2"/>
  <c r="Y2669" i="2" s="1"/>
  <c r="AI2669" i="2" s="1"/>
  <c r="O2669" i="2"/>
  <c r="W2669" i="2" s="1"/>
  <c r="AG2669" i="2" s="1"/>
  <c r="R2669" i="2"/>
  <c r="Z2669" i="2" s="1"/>
  <c r="AJ2669" i="2" s="1"/>
  <c r="M2669" i="2"/>
  <c r="AD2667" i="2"/>
  <c r="V2668" i="2"/>
  <c r="AF2668" i="2" s="1"/>
  <c r="X2668" i="2"/>
  <c r="AH2668" i="2" s="1"/>
  <c r="U2668" i="2"/>
  <c r="AD2668" i="2"/>
  <c r="K2670" i="2"/>
  <c r="BD2667" i="2" l="1"/>
  <c r="AB2668" i="2"/>
  <c r="AV2667" i="2"/>
  <c r="BH2667" i="2" s="1"/>
  <c r="AR2668" i="2"/>
  <c r="AS2668" i="2"/>
  <c r="BB2667" i="2"/>
  <c r="BC2667" i="2"/>
  <c r="S2670" i="2"/>
  <c r="AA2670" i="2"/>
  <c r="AK2670" i="2" s="1"/>
  <c r="AZ2667" i="2"/>
  <c r="AY2667" i="2"/>
  <c r="BA2667" i="2"/>
  <c r="AX2667" i="2"/>
  <c r="AT2668" i="2"/>
  <c r="AN2668" i="2"/>
  <c r="AQ2668" i="2"/>
  <c r="AM2669" i="2"/>
  <c r="AO2668" i="2"/>
  <c r="AP2668" i="2"/>
  <c r="BG2668" i="2"/>
  <c r="L2670" i="2"/>
  <c r="T2670" i="2" s="1"/>
  <c r="N2670" i="2"/>
  <c r="P2670" i="2"/>
  <c r="Q2670" i="2"/>
  <c r="Y2670" i="2" s="1"/>
  <c r="AI2670" i="2" s="1"/>
  <c r="O2670" i="2"/>
  <c r="W2670" i="2" s="1"/>
  <c r="AG2670" i="2" s="1"/>
  <c r="R2670" i="2"/>
  <c r="Z2670" i="2" s="1"/>
  <c r="AJ2670" i="2" s="1"/>
  <c r="M2670" i="2"/>
  <c r="U2670" i="2" s="1"/>
  <c r="AE2668" i="2"/>
  <c r="U2669" i="2"/>
  <c r="AE2669" i="2" s="1"/>
  <c r="V2669" i="2"/>
  <c r="AF2669" i="2" s="1"/>
  <c r="AD2669" i="2"/>
  <c r="K2671" i="2"/>
  <c r="AV2668" i="2" l="1"/>
  <c r="BH2668" i="2" s="1"/>
  <c r="AB2669" i="2"/>
  <c r="AS2669" i="2"/>
  <c r="AR2669" i="2"/>
  <c r="BC2668" i="2"/>
  <c r="BD2668" i="2"/>
  <c r="BB2668" i="2"/>
  <c r="S2671" i="2"/>
  <c r="AA2671" i="2"/>
  <c r="AK2671" i="2" s="1"/>
  <c r="AZ2668" i="2"/>
  <c r="BA2668" i="2"/>
  <c r="AT2669" i="2"/>
  <c r="BD2669" i="2" s="1"/>
  <c r="AO2669" i="2"/>
  <c r="AP2669" i="2"/>
  <c r="AM2670" i="2"/>
  <c r="AN2669" i="2"/>
  <c r="AQ2669" i="2"/>
  <c r="BG2669" i="2"/>
  <c r="AX2668" i="2"/>
  <c r="AY2668" i="2"/>
  <c r="L2671" i="2"/>
  <c r="T2671" i="2" s="1"/>
  <c r="N2671" i="2"/>
  <c r="V2671" i="2" s="1"/>
  <c r="P2671" i="2"/>
  <c r="Q2671" i="2"/>
  <c r="Y2671" i="2" s="1"/>
  <c r="AI2671" i="2" s="1"/>
  <c r="O2671" i="2"/>
  <c r="R2671" i="2"/>
  <c r="Z2671" i="2" s="1"/>
  <c r="AJ2671" i="2" s="1"/>
  <c r="M2671" i="2"/>
  <c r="U2671" i="2" s="1"/>
  <c r="X2670" i="2"/>
  <c r="AH2670" i="2" s="1"/>
  <c r="AE2670" i="2"/>
  <c r="AD2670" i="2"/>
  <c r="V2670" i="2"/>
  <c r="AF2670" i="2" s="1"/>
  <c r="K2672" i="2"/>
  <c r="AV2669" i="2" l="1"/>
  <c r="BH2669" i="2" s="1"/>
  <c r="AB2670" i="2"/>
  <c r="AS2670" i="2"/>
  <c r="AR2670" i="2"/>
  <c r="BB2669" i="2"/>
  <c r="BC2669" i="2"/>
  <c r="S2672" i="2"/>
  <c r="AA2672" i="2"/>
  <c r="AK2672" i="2" s="1"/>
  <c r="AT2670" i="2"/>
  <c r="AN2670" i="2"/>
  <c r="AQ2670" i="2"/>
  <c r="AO2670" i="2"/>
  <c r="AP2670" i="2"/>
  <c r="AM2671" i="2"/>
  <c r="BG2670" i="2"/>
  <c r="AZ2669" i="2"/>
  <c r="BA2669" i="2"/>
  <c r="AY2669" i="2"/>
  <c r="AX2669" i="2"/>
  <c r="L2672" i="2"/>
  <c r="N2672" i="2"/>
  <c r="V2672" i="2" s="1"/>
  <c r="P2672" i="2"/>
  <c r="Q2672" i="2"/>
  <c r="Y2672" i="2" s="1"/>
  <c r="AI2672" i="2" s="1"/>
  <c r="R2672" i="2"/>
  <c r="Z2672" i="2" s="1"/>
  <c r="AJ2672" i="2" s="1"/>
  <c r="O2672" i="2"/>
  <c r="W2672" i="2" s="1"/>
  <c r="M2672" i="2"/>
  <c r="AD2671" i="2"/>
  <c r="AF2671" i="2"/>
  <c r="AE2671" i="2"/>
  <c r="X2671" i="2"/>
  <c r="W2671" i="2"/>
  <c r="AG2671" i="2" s="1"/>
  <c r="K2673" i="2"/>
  <c r="BD2670" i="2" l="1"/>
  <c r="AB2671" i="2"/>
  <c r="AV2670" i="2"/>
  <c r="BH2670" i="2" s="1"/>
  <c r="BB2670" i="2"/>
  <c r="AS2671" i="2"/>
  <c r="AR2671" i="2"/>
  <c r="BC2670" i="2"/>
  <c r="S2673" i="2"/>
  <c r="AA2673" i="2"/>
  <c r="AK2673" i="2" s="1"/>
  <c r="AY2670" i="2"/>
  <c r="BA2670" i="2"/>
  <c r="AT2671" i="2"/>
  <c r="AQ2671" i="2"/>
  <c r="AO2671" i="2"/>
  <c r="AP2671" i="2"/>
  <c r="AM2672" i="2"/>
  <c r="AN2671" i="2"/>
  <c r="BG2671" i="2"/>
  <c r="AX2670" i="2"/>
  <c r="AZ2670" i="2"/>
  <c r="L2673" i="2"/>
  <c r="T2673" i="2" s="1"/>
  <c r="N2673" i="2"/>
  <c r="V2673" i="2" s="1"/>
  <c r="P2673" i="2"/>
  <c r="X2673" i="2" s="1"/>
  <c r="AH2673" i="2" s="1"/>
  <c r="Q2673" i="2"/>
  <c r="Y2673" i="2" s="1"/>
  <c r="AI2673" i="2" s="1"/>
  <c r="O2673" i="2"/>
  <c r="R2673" i="2"/>
  <c r="Z2673" i="2" s="1"/>
  <c r="AJ2673" i="2" s="1"/>
  <c r="M2673" i="2"/>
  <c r="AH2671" i="2"/>
  <c r="AG2672" i="2"/>
  <c r="AF2672" i="2"/>
  <c r="X2672" i="2"/>
  <c r="AH2672" i="2" s="1"/>
  <c r="T2672" i="2"/>
  <c r="U2672" i="2"/>
  <c r="AE2672" i="2" s="1"/>
  <c r="K2674" i="2"/>
  <c r="BD2671" i="2" l="1"/>
  <c r="AB2672" i="2"/>
  <c r="AV2671" i="2"/>
  <c r="BH2671" i="2" s="1"/>
  <c r="BB2671" i="2"/>
  <c r="AS2672" i="2"/>
  <c r="AR2672" i="2"/>
  <c r="BC2671" i="2"/>
  <c r="S2674" i="2"/>
  <c r="AA2674" i="2"/>
  <c r="AK2674" i="2" s="1"/>
  <c r="AZ2671" i="2"/>
  <c r="AY2671" i="2"/>
  <c r="BA2671" i="2"/>
  <c r="AX2671" i="2"/>
  <c r="AT2672" i="2"/>
  <c r="AO2672" i="2"/>
  <c r="AP2672" i="2"/>
  <c r="AM2673" i="2"/>
  <c r="AN2672" i="2"/>
  <c r="AQ2672" i="2"/>
  <c r="BG2672" i="2"/>
  <c r="L2674" i="2"/>
  <c r="T2674" i="2" s="1"/>
  <c r="N2674" i="2"/>
  <c r="V2674" i="2" s="1"/>
  <c r="P2674" i="2"/>
  <c r="Q2674" i="2"/>
  <c r="Y2674" i="2" s="1"/>
  <c r="AI2674" i="2" s="1"/>
  <c r="O2674" i="2"/>
  <c r="W2674" i="2" s="1"/>
  <c r="R2674" i="2"/>
  <c r="Z2674" i="2" s="1"/>
  <c r="AJ2674" i="2" s="1"/>
  <c r="M2674" i="2"/>
  <c r="AD2672" i="2"/>
  <c r="W2673" i="2"/>
  <c r="AG2673" i="2" s="1"/>
  <c r="AF2673" i="2"/>
  <c r="U2673" i="2"/>
  <c r="AD2673" i="2"/>
  <c r="K2675" i="2"/>
  <c r="BD2672" i="2" l="1"/>
  <c r="AB2673" i="2"/>
  <c r="AV2672" i="2"/>
  <c r="BH2672" i="2" s="1"/>
  <c r="AS2673" i="2"/>
  <c r="AR2673" i="2"/>
  <c r="BB2672" i="2"/>
  <c r="BC2672" i="2"/>
  <c r="S2675" i="2"/>
  <c r="AA2675" i="2"/>
  <c r="AK2675" i="2" s="1"/>
  <c r="AT2673" i="2"/>
  <c r="AQ2673" i="2"/>
  <c r="AM2674" i="2"/>
  <c r="AO2673" i="2"/>
  <c r="AP2673" i="2"/>
  <c r="AN2673" i="2"/>
  <c r="BG2673" i="2"/>
  <c r="AZ2672" i="2"/>
  <c r="BA2672" i="2"/>
  <c r="AY2672" i="2"/>
  <c r="AX2672" i="2"/>
  <c r="L2675" i="2"/>
  <c r="N2675" i="2"/>
  <c r="P2675" i="2"/>
  <c r="Q2675" i="2"/>
  <c r="Y2675" i="2" s="1"/>
  <c r="AI2675" i="2" s="1"/>
  <c r="O2675" i="2"/>
  <c r="R2675" i="2"/>
  <c r="Z2675" i="2" s="1"/>
  <c r="AJ2675" i="2" s="1"/>
  <c r="M2675" i="2"/>
  <c r="AD2674" i="2"/>
  <c r="AE2673" i="2"/>
  <c r="AG2674" i="2"/>
  <c r="AF2674" i="2"/>
  <c r="X2674" i="2"/>
  <c r="AH2674" i="2" s="1"/>
  <c r="U2674" i="2"/>
  <c r="AE2674" i="2" s="1"/>
  <c r="K2676" i="2"/>
  <c r="AV2673" i="2" l="1"/>
  <c r="BH2673" i="2" s="1"/>
  <c r="AB2674" i="2"/>
  <c r="AS2674" i="2"/>
  <c r="AR2674" i="2"/>
  <c r="BD2673" i="2"/>
  <c r="BB2673" i="2"/>
  <c r="BC2673" i="2"/>
  <c r="S2676" i="2"/>
  <c r="AA2676" i="2"/>
  <c r="AK2676" i="2" s="1"/>
  <c r="AY2673" i="2"/>
  <c r="BA2673" i="2"/>
  <c r="AZ2673" i="2"/>
  <c r="AT2674" i="2"/>
  <c r="BD2674" i="2" s="1"/>
  <c r="AM2675" i="2"/>
  <c r="AN2674" i="2"/>
  <c r="AQ2674" i="2"/>
  <c r="AO2674" i="2"/>
  <c r="AP2674" i="2"/>
  <c r="BG2674" i="2"/>
  <c r="AX2673" i="2"/>
  <c r="L2676" i="2"/>
  <c r="T2676" i="2" s="1"/>
  <c r="N2676" i="2"/>
  <c r="V2676" i="2" s="1"/>
  <c r="P2676" i="2"/>
  <c r="Q2676" i="2"/>
  <c r="Y2676" i="2" s="1"/>
  <c r="AI2676" i="2" s="1"/>
  <c r="R2676" i="2"/>
  <c r="Z2676" i="2" s="1"/>
  <c r="AJ2676" i="2" s="1"/>
  <c r="O2676" i="2"/>
  <c r="M2676" i="2"/>
  <c r="V2675" i="2"/>
  <c r="AF2675" i="2" s="1"/>
  <c r="W2675" i="2"/>
  <c r="AG2675" i="2" s="1"/>
  <c r="T2675" i="2"/>
  <c r="X2675" i="2"/>
  <c r="AH2675" i="2" s="1"/>
  <c r="U2675" i="2"/>
  <c r="AE2675" i="2" s="1"/>
  <c r="K2677" i="2"/>
  <c r="AB2675" i="2" l="1"/>
  <c r="AV2674" i="2"/>
  <c r="BH2674" i="2" s="1"/>
  <c r="BB2674" i="2"/>
  <c r="AR2675" i="2"/>
  <c r="AS2675" i="2"/>
  <c r="BC2674" i="2"/>
  <c r="S2677" i="2"/>
  <c r="AA2677" i="2"/>
  <c r="AK2677" i="2" s="1"/>
  <c r="AZ2674" i="2"/>
  <c r="AY2674" i="2"/>
  <c r="BA2674" i="2"/>
  <c r="AX2674" i="2"/>
  <c r="AT2675" i="2"/>
  <c r="AQ2675" i="2"/>
  <c r="AO2675" i="2"/>
  <c r="AP2675" i="2"/>
  <c r="AM2676" i="2"/>
  <c r="AN2675" i="2"/>
  <c r="BG2675" i="2"/>
  <c r="L2677" i="2"/>
  <c r="T2677" i="2" s="1"/>
  <c r="N2677" i="2"/>
  <c r="P2677" i="2"/>
  <c r="Q2677" i="2"/>
  <c r="Y2677" i="2" s="1"/>
  <c r="AI2677" i="2" s="1"/>
  <c r="O2677" i="2"/>
  <c r="W2677" i="2" s="1"/>
  <c r="AG2677" i="2" s="1"/>
  <c r="R2677" i="2"/>
  <c r="Z2677" i="2" s="1"/>
  <c r="AJ2677" i="2" s="1"/>
  <c r="M2677" i="2"/>
  <c r="AD2675" i="2"/>
  <c r="U2676" i="2"/>
  <c r="AE2676" i="2" s="1"/>
  <c r="AF2676" i="2"/>
  <c r="X2676" i="2"/>
  <c r="AH2676" i="2" s="1"/>
  <c r="W2676" i="2"/>
  <c r="AG2676" i="2" s="1"/>
  <c r="AD2676" i="2"/>
  <c r="K2678" i="2"/>
  <c r="BD2675" i="2" l="1"/>
  <c r="AV2675" i="2"/>
  <c r="AB2676" i="2"/>
  <c r="AS2676" i="2"/>
  <c r="AR2676" i="2"/>
  <c r="BC2675" i="2"/>
  <c r="BB2675" i="2"/>
  <c r="S2678" i="2"/>
  <c r="AA2678" i="2"/>
  <c r="AK2678" i="2" s="1"/>
  <c r="AZ2675" i="2"/>
  <c r="AY2675" i="2"/>
  <c r="BA2675" i="2"/>
  <c r="AX2675" i="2"/>
  <c r="BH2675" i="2"/>
  <c r="AT2676" i="2"/>
  <c r="AO2676" i="2"/>
  <c r="AP2676" i="2"/>
  <c r="AM2677" i="2"/>
  <c r="AN2676" i="2"/>
  <c r="AQ2676" i="2"/>
  <c r="BG2676" i="2"/>
  <c r="L2678" i="2"/>
  <c r="N2678" i="2"/>
  <c r="P2678" i="2"/>
  <c r="X2678" i="2" s="1"/>
  <c r="AH2678" i="2" s="1"/>
  <c r="Q2678" i="2"/>
  <c r="Y2678" i="2" s="1"/>
  <c r="AI2678" i="2" s="1"/>
  <c r="O2678" i="2"/>
  <c r="R2678" i="2"/>
  <c r="Z2678" i="2" s="1"/>
  <c r="AJ2678" i="2" s="1"/>
  <c r="M2678" i="2"/>
  <c r="U2678" i="2" s="1"/>
  <c r="V2677" i="2"/>
  <c r="AF2677" i="2" s="1"/>
  <c r="X2677" i="2"/>
  <c r="AH2677" i="2" s="1"/>
  <c r="U2677" i="2"/>
  <c r="AE2677" i="2" s="1"/>
  <c r="AD2677" i="2"/>
  <c r="K2679" i="2"/>
  <c r="AV2676" i="2" l="1"/>
  <c r="BH2676" i="2" s="1"/>
  <c r="AB2677" i="2"/>
  <c r="AS2677" i="2"/>
  <c r="AR2677" i="2"/>
  <c r="BB2676" i="2"/>
  <c r="BD2676" i="2"/>
  <c r="BC2676" i="2"/>
  <c r="S2679" i="2"/>
  <c r="AA2679" i="2"/>
  <c r="AK2679" i="2" s="1"/>
  <c r="AT2677" i="2"/>
  <c r="AM2678" i="2"/>
  <c r="AN2677" i="2"/>
  <c r="AQ2677" i="2"/>
  <c r="AO2677" i="2"/>
  <c r="AP2677" i="2"/>
  <c r="BG2677" i="2"/>
  <c r="AZ2676" i="2"/>
  <c r="BA2676" i="2"/>
  <c r="AY2676" i="2"/>
  <c r="AX2676" i="2"/>
  <c r="L2679" i="2"/>
  <c r="T2679" i="2" s="1"/>
  <c r="N2679" i="2"/>
  <c r="V2679" i="2" s="1"/>
  <c r="P2679" i="2"/>
  <c r="X2679" i="2" s="1"/>
  <c r="Q2679" i="2"/>
  <c r="Y2679" i="2" s="1"/>
  <c r="AI2679" i="2" s="1"/>
  <c r="O2679" i="2"/>
  <c r="R2679" i="2"/>
  <c r="Z2679" i="2" s="1"/>
  <c r="AJ2679" i="2" s="1"/>
  <c r="M2679" i="2"/>
  <c r="T2678" i="2"/>
  <c r="AE2678" i="2"/>
  <c r="V2678" i="2"/>
  <c r="AF2678" i="2" s="1"/>
  <c r="W2678" i="2"/>
  <c r="AG2678" i="2" s="1"/>
  <c r="K2680" i="2"/>
  <c r="AB2678" i="2" l="1"/>
  <c r="AV2677" i="2"/>
  <c r="BH2677" i="2" s="1"/>
  <c r="AS2678" i="2"/>
  <c r="AR2678" i="2"/>
  <c r="BD2677" i="2"/>
  <c r="BB2677" i="2"/>
  <c r="BC2677" i="2"/>
  <c r="S2680" i="2"/>
  <c r="AA2680" i="2"/>
  <c r="AK2680" i="2" s="1"/>
  <c r="AZ2677" i="2"/>
  <c r="BA2677" i="2"/>
  <c r="AX2677" i="2"/>
  <c r="AT2678" i="2"/>
  <c r="AO2678" i="2"/>
  <c r="AP2678" i="2"/>
  <c r="AM2679" i="2"/>
  <c r="AN2678" i="2"/>
  <c r="AQ2678" i="2"/>
  <c r="BG2678" i="2"/>
  <c r="AY2677" i="2"/>
  <c r="L2680" i="2"/>
  <c r="N2680" i="2"/>
  <c r="P2680" i="2"/>
  <c r="Q2680" i="2"/>
  <c r="Y2680" i="2" s="1"/>
  <c r="AI2680" i="2" s="1"/>
  <c r="R2680" i="2"/>
  <c r="Z2680" i="2" s="1"/>
  <c r="AJ2680" i="2" s="1"/>
  <c r="O2680" i="2"/>
  <c r="W2680" i="2" s="1"/>
  <c r="M2680" i="2"/>
  <c r="AD2679" i="2"/>
  <c r="AD2678" i="2"/>
  <c r="U2679" i="2"/>
  <c r="AE2679" i="2" s="1"/>
  <c r="AF2679" i="2"/>
  <c r="AH2679" i="2"/>
  <c r="W2679" i="2"/>
  <c r="K2681" i="2"/>
  <c r="AV2678" i="2" l="1"/>
  <c r="BH2678" i="2" s="1"/>
  <c r="AB2679" i="2"/>
  <c r="BB2678" i="2"/>
  <c r="AS2679" i="2"/>
  <c r="AR2679" i="2"/>
  <c r="BD2678" i="2"/>
  <c r="BC2678" i="2"/>
  <c r="S2681" i="2"/>
  <c r="AA2681" i="2"/>
  <c r="AK2681" i="2" s="1"/>
  <c r="AX2678" i="2"/>
  <c r="AT2679" i="2"/>
  <c r="AO2679" i="2"/>
  <c r="AP2679" i="2"/>
  <c r="AM2680" i="2"/>
  <c r="AN2679" i="2"/>
  <c r="AQ2679" i="2"/>
  <c r="BG2679" i="2"/>
  <c r="AZ2678" i="2"/>
  <c r="BA2678" i="2"/>
  <c r="AY2678" i="2"/>
  <c r="L2681" i="2"/>
  <c r="T2681" i="2" s="1"/>
  <c r="N2681" i="2"/>
  <c r="P2681" i="2"/>
  <c r="Q2681" i="2"/>
  <c r="Y2681" i="2" s="1"/>
  <c r="AI2681" i="2" s="1"/>
  <c r="O2681" i="2"/>
  <c r="W2681" i="2" s="1"/>
  <c r="AG2681" i="2" s="1"/>
  <c r="R2681" i="2"/>
  <c r="Z2681" i="2" s="1"/>
  <c r="AJ2681" i="2" s="1"/>
  <c r="M2681" i="2"/>
  <c r="X2680" i="2"/>
  <c r="AH2680" i="2" s="1"/>
  <c r="AG2679" i="2"/>
  <c r="AG2680" i="2"/>
  <c r="T2680" i="2"/>
  <c r="V2680" i="2"/>
  <c r="U2680" i="2"/>
  <c r="AE2680" i="2" s="1"/>
  <c r="K2682" i="2"/>
  <c r="BD2679" i="2" l="1"/>
  <c r="AV2679" i="2"/>
  <c r="BH2679" i="2" s="1"/>
  <c r="AB2680" i="2"/>
  <c r="BB2679" i="2"/>
  <c r="BC2679" i="2"/>
  <c r="AS2680" i="2"/>
  <c r="AR2680" i="2"/>
  <c r="S2682" i="2"/>
  <c r="AA2682" i="2"/>
  <c r="AK2682" i="2" s="1"/>
  <c r="BA2679" i="2"/>
  <c r="AY2679" i="2"/>
  <c r="AX2679" i="2"/>
  <c r="AT2680" i="2"/>
  <c r="AO2680" i="2"/>
  <c r="AP2680" i="2"/>
  <c r="AM2681" i="2"/>
  <c r="AQ2680" i="2"/>
  <c r="AN2680" i="2"/>
  <c r="BG2680" i="2"/>
  <c r="AZ2679" i="2"/>
  <c r="L2682" i="2"/>
  <c r="T2682" i="2" s="1"/>
  <c r="N2682" i="2"/>
  <c r="P2682" i="2"/>
  <c r="X2682" i="2" s="1"/>
  <c r="Q2682" i="2"/>
  <c r="Y2682" i="2" s="1"/>
  <c r="AI2682" i="2" s="1"/>
  <c r="O2682" i="2"/>
  <c r="W2682" i="2" s="1"/>
  <c r="AG2682" i="2" s="1"/>
  <c r="R2682" i="2"/>
  <c r="Z2682" i="2" s="1"/>
  <c r="AJ2682" i="2" s="1"/>
  <c r="M2682" i="2"/>
  <c r="AD2680" i="2"/>
  <c r="AD2681" i="2"/>
  <c r="AF2680" i="2"/>
  <c r="X2681" i="2"/>
  <c r="AH2681" i="2" s="1"/>
  <c r="V2681" i="2"/>
  <c r="AF2681" i="2" s="1"/>
  <c r="U2681" i="2"/>
  <c r="AE2681" i="2" s="1"/>
  <c r="K2683" i="2"/>
  <c r="BD2680" i="2" l="1"/>
  <c r="BB2680" i="2"/>
  <c r="AV2680" i="2"/>
  <c r="BH2680" i="2" s="1"/>
  <c r="AB2681" i="2"/>
  <c r="AS2681" i="2"/>
  <c r="AR2681" i="2"/>
  <c r="BC2680" i="2"/>
  <c r="S2683" i="2"/>
  <c r="AA2683" i="2"/>
  <c r="AK2683" i="2" s="1"/>
  <c r="BA2680" i="2"/>
  <c r="AT2681" i="2"/>
  <c r="AM2682" i="2"/>
  <c r="AN2681" i="2"/>
  <c r="AQ2681" i="2"/>
  <c r="AO2681" i="2"/>
  <c r="AP2681" i="2"/>
  <c r="BG2681" i="2"/>
  <c r="AZ2680" i="2"/>
  <c r="AX2680" i="2"/>
  <c r="AY2680" i="2"/>
  <c r="L2683" i="2"/>
  <c r="T2683" i="2" s="1"/>
  <c r="N2683" i="2"/>
  <c r="P2683" i="2"/>
  <c r="X2683" i="2" s="1"/>
  <c r="AH2683" i="2" s="1"/>
  <c r="Q2683" i="2"/>
  <c r="Y2683" i="2" s="1"/>
  <c r="AI2683" i="2" s="1"/>
  <c r="O2683" i="2"/>
  <c r="W2683" i="2" s="1"/>
  <c r="AG2683" i="2" s="1"/>
  <c r="R2683" i="2"/>
  <c r="Z2683" i="2" s="1"/>
  <c r="AJ2683" i="2" s="1"/>
  <c r="M2683" i="2"/>
  <c r="AH2682" i="2"/>
  <c r="V2682" i="2"/>
  <c r="AF2682" i="2" s="1"/>
  <c r="U2682" i="2"/>
  <c r="AE2682" i="2" s="1"/>
  <c r="AD2682" i="2"/>
  <c r="K2684" i="2"/>
  <c r="AV2681" i="2" l="1"/>
  <c r="BH2681" i="2" s="1"/>
  <c r="AB2682" i="2"/>
  <c r="AR2682" i="2"/>
  <c r="AS2682" i="2"/>
  <c r="BD2681" i="2"/>
  <c r="BB2681" i="2"/>
  <c r="BC2681" i="2"/>
  <c r="S2684" i="2"/>
  <c r="AA2684" i="2"/>
  <c r="AK2684" i="2" s="1"/>
  <c r="AZ2681" i="2"/>
  <c r="BA2681" i="2"/>
  <c r="AY2681" i="2"/>
  <c r="AX2681" i="2"/>
  <c r="AT2682" i="2"/>
  <c r="AQ2682" i="2"/>
  <c r="AO2682" i="2"/>
  <c r="AP2682" i="2"/>
  <c r="AM2683" i="2"/>
  <c r="AN2682" i="2"/>
  <c r="BG2682" i="2"/>
  <c r="L2684" i="2"/>
  <c r="T2684" i="2" s="1"/>
  <c r="N2684" i="2"/>
  <c r="P2684" i="2"/>
  <c r="Q2684" i="2"/>
  <c r="Y2684" i="2" s="1"/>
  <c r="AI2684" i="2" s="1"/>
  <c r="R2684" i="2"/>
  <c r="Z2684" i="2" s="1"/>
  <c r="AJ2684" i="2" s="1"/>
  <c r="O2684" i="2"/>
  <c r="W2684" i="2" s="1"/>
  <c r="M2684" i="2"/>
  <c r="AD2683" i="2"/>
  <c r="V2683" i="2"/>
  <c r="AF2683" i="2" s="1"/>
  <c r="U2683" i="2"/>
  <c r="AE2683" i="2" s="1"/>
  <c r="K2685" i="2"/>
  <c r="AV2682" i="2" l="1"/>
  <c r="BH2682" i="2" s="1"/>
  <c r="AB2683" i="2"/>
  <c r="AR2683" i="2"/>
  <c r="AS2683" i="2"/>
  <c r="BD2682" i="2"/>
  <c r="BC2682" i="2"/>
  <c r="BB2682" i="2"/>
  <c r="S2685" i="2"/>
  <c r="AA2685" i="2"/>
  <c r="AK2685" i="2" s="1"/>
  <c r="BA2682" i="2"/>
  <c r="AZ2682" i="2"/>
  <c r="AY2682" i="2"/>
  <c r="AX2682" i="2"/>
  <c r="AT2683" i="2"/>
  <c r="AN2683" i="2"/>
  <c r="AQ2683" i="2"/>
  <c r="AO2683" i="2"/>
  <c r="AP2683" i="2"/>
  <c r="AM2684" i="2"/>
  <c r="BG2683" i="2"/>
  <c r="L2685" i="2"/>
  <c r="T2685" i="2" s="1"/>
  <c r="N2685" i="2"/>
  <c r="P2685" i="2"/>
  <c r="X2685" i="2" s="1"/>
  <c r="AH2685" i="2" s="1"/>
  <c r="Q2685" i="2"/>
  <c r="Y2685" i="2" s="1"/>
  <c r="AI2685" i="2" s="1"/>
  <c r="O2685" i="2"/>
  <c r="W2685" i="2" s="1"/>
  <c r="AG2685" i="2" s="1"/>
  <c r="R2685" i="2"/>
  <c r="Z2685" i="2" s="1"/>
  <c r="AJ2685" i="2" s="1"/>
  <c r="M2685" i="2"/>
  <c r="AD2684" i="2"/>
  <c r="X2684" i="2"/>
  <c r="AH2684" i="2" s="1"/>
  <c r="AG2684" i="2"/>
  <c r="V2684" i="2"/>
  <c r="AF2684" i="2" s="1"/>
  <c r="U2684" i="2"/>
  <c r="AE2684" i="2" s="1"/>
  <c r="K2686" i="2"/>
  <c r="BD2683" i="2" l="1"/>
  <c r="AB2684" i="2"/>
  <c r="AV2683" i="2"/>
  <c r="BH2683" i="2" s="1"/>
  <c r="BC2683" i="2"/>
  <c r="AR2684" i="2"/>
  <c r="AS2684" i="2"/>
  <c r="BB2683" i="2"/>
  <c r="S2686" i="2"/>
  <c r="AA2686" i="2"/>
  <c r="AK2686" i="2" s="1"/>
  <c r="BA2683" i="2"/>
  <c r="AY2683" i="2"/>
  <c r="AT2684" i="2"/>
  <c r="AQ2684" i="2"/>
  <c r="AO2684" i="2"/>
  <c r="AP2684" i="2"/>
  <c r="AM2685" i="2"/>
  <c r="AN2684" i="2"/>
  <c r="BG2684" i="2"/>
  <c r="AX2683" i="2"/>
  <c r="AZ2683" i="2"/>
  <c r="L2686" i="2"/>
  <c r="T2686" i="2" s="1"/>
  <c r="N2686" i="2"/>
  <c r="V2686" i="2" s="1"/>
  <c r="P2686" i="2"/>
  <c r="Q2686" i="2"/>
  <c r="Y2686" i="2" s="1"/>
  <c r="AI2686" i="2" s="1"/>
  <c r="O2686" i="2"/>
  <c r="R2686" i="2"/>
  <c r="Z2686" i="2" s="1"/>
  <c r="AJ2686" i="2" s="1"/>
  <c r="M2686" i="2"/>
  <c r="U2686" i="2" s="1"/>
  <c r="V2685" i="2"/>
  <c r="AF2685" i="2" s="1"/>
  <c r="U2685" i="2"/>
  <c r="AE2685" i="2" s="1"/>
  <c r="AD2685" i="2"/>
  <c r="K2687" i="2"/>
  <c r="BD2684" i="2" l="1"/>
  <c r="BC2684" i="2"/>
  <c r="AV2684" i="2"/>
  <c r="BH2684" i="2" s="1"/>
  <c r="AB2685" i="2"/>
  <c r="AS2685" i="2"/>
  <c r="AR2685" i="2"/>
  <c r="BB2684" i="2"/>
  <c r="S2687" i="2"/>
  <c r="AA2687" i="2"/>
  <c r="AK2687" i="2" s="1"/>
  <c r="BA2684" i="2"/>
  <c r="AX2684" i="2"/>
  <c r="AT2685" i="2"/>
  <c r="AN2685" i="2"/>
  <c r="AQ2685" i="2"/>
  <c r="AO2685" i="2"/>
  <c r="AP2685" i="2"/>
  <c r="AM2686" i="2"/>
  <c r="BG2685" i="2"/>
  <c r="AZ2684" i="2"/>
  <c r="AY2684" i="2"/>
  <c r="L2687" i="2"/>
  <c r="N2687" i="2"/>
  <c r="P2687" i="2"/>
  <c r="Q2687" i="2"/>
  <c r="Y2687" i="2" s="1"/>
  <c r="AI2687" i="2" s="1"/>
  <c r="O2687" i="2"/>
  <c r="R2687" i="2"/>
  <c r="Z2687" i="2" s="1"/>
  <c r="AJ2687" i="2" s="1"/>
  <c r="M2687" i="2"/>
  <c r="AF2686" i="2"/>
  <c r="AE2686" i="2"/>
  <c r="X2686" i="2"/>
  <c r="AH2686" i="2" s="1"/>
  <c r="W2686" i="2"/>
  <c r="AG2686" i="2" s="1"/>
  <c r="AD2686" i="2"/>
  <c r="K2688" i="2"/>
  <c r="BD2685" i="2" l="1"/>
  <c r="AV2685" i="2"/>
  <c r="BH2685" i="2" s="1"/>
  <c r="AB2686" i="2"/>
  <c r="AR2686" i="2"/>
  <c r="AS2686" i="2"/>
  <c r="BB2685" i="2"/>
  <c r="BC2685" i="2"/>
  <c r="S2688" i="2"/>
  <c r="AA2688" i="2"/>
  <c r="AK2688" i="2" s="1"/>
  <c r="AY2685" i="2"/>
  <c r="AZ2685" i="2"/>
  <c r="BA2685" i="2"/>
  <c r="AT2686" i="2"/>
  <c r="AO2686" i="2"/>
  <c r="AP2686" i="2"/>
  <c r="AM2687" i="2"/>
  <c r="AN2686" i="2"/>
  <c r="AQ2686" i="2"/>
  <c r="BG2686" i="2"/>
  <c r="AX2685" i="2"/>
  <c r="L2688" i="2"/>
  <c r="N2688" i="2"/>
  <c r="V2688" i="2" s="1"/>
  <c r="AF2688" i="2" s="1"/>
  <c r="P2688" i="2"/>
  <c r="Q2688" i="2"/>
  <c r="Y2688" i="2" s="1"/>
  <c r="AI2688" i="2" s="1"/>
  <c r="R2688" i="2"/>
  <c r="Z2688" i="2" s="1"/>
  <c r="AJ2688" i="2" s="1"/>
  <c r="O2688" i="2"/>
  <c r="W2688" i="2" s="1"/>
  <c r="M2688" i="2"/>
  <c r="T2687" i="2"/>
  <c r="W2687" i="2"/>
  <c r="AG2687" i="2" s="1"/>
  <c r="X2687" i="2"/>
  <c r="AH2687" i="2" s="1"/>
  <c r="V2687" i="2"/>
  <c r="AF2687" i="2" s="1"/>
  <c r="U2687" i="2"/>
  <c r="AE2687" i="2" s="1"/>
  <c r="K2689" i="2"/>
  <c r="BD2686" i="2" l="1"/>
  <c r="AB2687" i="2"/>
  <c r="AV2686" i="2"/>
  <c r="BH2686" i="2" s="1"/>
  <c r="AS2687" i="2"/>
  <c r="AR2687" i="2"/>
  <c r="BC2686" i="2"/>
  <c r="BB2686" i="2"/>
  <c r="S2689" i="2"/>
  <c r="AA2689" i="2"/>
  <c r="AK2689" i="2" s="1"/>
  <c r="AZ2686" i="2"/>
  <c r="BA2686" i="2"/>
  <c r="AY2686" i="2"/>
  <c r="AX2686" i="2"/>
  <c r="AT2687" i="2"/>
  <c r="AO2687" i="2"/>
  <c r="AP2687" i="2"/>
  <c r="AM2688" i="2"/>
  <c r="AN2687" i="2"/>
  <c r="AQ2687" i="2"/>
  <c r="BG2687" i="2"/>
  <c r="L2689" i="2"/>
  <c r="T2689" i="2" s="1"/>
  <c r="N2689" i="2"/>
  <c r="P2689" i="2"/>
  <c r="Q2689" i="2"/>
  <c r="Y2689" i="2" s="1"/>
  <c r="AI2689" i="2" s="1"/>
  <c r="O2689" i="2"/>
  <c r="W2689" i="2" s="1"/>
  <c r="R2689" i="2"/>
  <c r="Z2689" i="2" s="1"/>
  <c r="AJ2689" i="2" s="1"/>
  <c r="M2689" i="2"/>
  <c r="AD2687" i="2"/>
  <c r="X2688" i="2"/>
  <c r="AH2688" i="2" s="1"/>
  <c r="AG2688" i="2"/>
  <c r="T2688" i="2"/>
  <c r="U2688" i="2"/>
  <c r="AE2688" i="2" s="1"/>
  <c r="K2690" i="2"/>
  <c r="AB2688" i="2" l="1"/>
  <c r="AV2687" i="2"/>
  <c r="BH2687" i="2" s="1"/>
  <c r="AS2688" i="2"/>
  <c r="AR2688" i="2"/>
  <c r="BB2687" i="2"/>
  <c r="BD2687" i="2"/>
  <c r="BC2687" i="2"/>
  <c r="S2690" i="2"/>
  <c r="AA2690" i="2"/>
  <c r="AK2690" i="2" s="1"/>
  <c r="AZ2687" i="2"/>
  <c r="AX2687" i="2"/>
  <c r="AT2688" i="2"/>
  <c r="AQ2688" i="2"/>
  <c r="AO2688" i="2"/>
  <c r="AP2688" i="2"/>
  <c r="AM2689" i="2"/>
  <c r="AN2688" i="2"/>
  <c r="BG2688" i="2"/>
  <c r="BA2687" i="2"/>
  <c r="AY2687" i="2"/>
  <c r="L2690" i="2"/>
  <c r="T2690" i="2" s="1"/>
  <c r="N2690" i="2"/>
  <c r="V2690" i="2" s="1"/>
  <c r="P2690" i="2"/>
  <c r="X2690" i="2" s="1"/>
  <c r="AH2690" i="2" s="1"/>
  <c r="Q2690" i="2"/>
  <c r="Y2690" i="2" s="1"/>
  <c r="AI2690" i="2" s="1"/>
  <c r="O2690" i="2"/>
  <c r="W2690" i="2" s="1"/>
  <c r="AG2690" i="2" s="1"/>
  <c r="R2690" i="2"/>
  <c r="Z2690" i="2" s="1"/>
  <c r="AJ2690" i="2" s="1"/>
  <c r="M2690" i="2"/>
  <c r="U2690" i="2" s="1"/>
  <c r="AD2688" i="2"/>
  <c r="AG2689" i="2"/>
  <c r="X2689" i="2"/>
  <c r="AH2689" i="2" s="1"/>
  <c r="V2689" i="2"/>
  <c r="AF2689" i="2" s="1"/>
  <c r="U2689" i="2"/>
  <c r="AE2689" i="2" s="1"/>
  <c r="AD2689" i="2"/>
  <c r="K2691" i="2"/>
  <c r="BD2688" i="2" l="1"/>
  <c r="AV2688" i="2"/>
  <c r="BH2688" i="2" s="1"/>
  <c r="AB2690" i="2"/>
  <c r="AB2689" i="2"/>
  <c r="AS2689" i="2"/>
  <c r="AR2689" i="2"/>
  <c r="BB2688" i="2"/>
  <c r="BC2688" i="2"/>
  <c r="S2691" i="2"/>
  <c r="AA2691" i="2"/>
  <c r="AK2691" i="2" s="1"/>
  <c r="AT2689" i="2"/>
  <c r="AN2689" i="2"/>
  <c r="AQ2689" i="2"/>
  <c r="AO2689" i="2"/>
  <c r="AP2689" i="2"/>
  <c r="AM2690" i="2"/>
  <c r="BG2689" i="2"/>
  <c r="AZ2688" i="2"/>
  <c r="AY2688" i="2"/>
  <c r="AX2688" i="2"/>
  <c r="BA2688" i="2"/>
  <c r="L2691" i="2"/>
  <c r="T2691" i="2" s="1"/>
  <c r="N2691" i="2"/>
  <c r="P2691" i="2"/>
  <c r="Q2691" i="2"/>
  <c r="Y2691" i="2" s="1"/>
  <c r="AI2691" i="2" s="1"/>
  <c r="O2691" i="2"/>
  <c r="W2691" i="2" s="1"/>
  <c r="AG2691" i="2" s="1"/>
  <c r="R2691" i="2"/>
  <c r="Z2691" i="2" s="1"/>
  <c r="AJ2691" i="2" s="1"/>
  <c r="M2691" i="2"/>
  <c r="AF2690" i="2"/>
  <c r="AE2690" i="2"/>
  <c r="AD2690" i="2"/>
  <c r="K2692" i="2"/>
  <c r="BD2689" i="2" l="1"/>
  <c r="AV2689" i="2"/>
  <c r="BH2689" i="2" s="1"/>
  <c r="AS2690" i="2"/>
  <c r="AR2690" i="2"/>
  <c r="BB2689" i="2"/>
  <c r="BC2689" i="2"/>
  <c r="S2692" i="2"/>
  <c r="AA2692" i="2"/>
  <c r="AK2692" i="2"/>
  <c r="BA2689" i="2"/>
  <c r="AT2690" i="2"/>
  <c r="AO2690" i="2"/>
  <c r="AP2690" i="2"/>
  <c r="AM2691" i="2"/>
  <c r="AN2690" i="2"/>
  <c r="AQ2690" i="2"/>
  <c r="BG2690" i="2"/>
  <c r="AX2689" i="2"/>
  <c r="AZ2689" i="2"/>
  <c r="AY2689" i="2"/>
  <c r="L2692" i="2"/>
  <c r="T2692" i="2" s="1"/>
  <c r="N2692" i="2"/>
  <c r="P2692" i="2"/>
  <c r="X2692" i="2" s="1"/>
  <c r="Q2692" i="2"/>
  <c r="Y2692" i="2" s="1"/>
  <c r="AI2692" i="2" s="1"/>
  <c r="R2692" i="2"/>
  <c r="Z2692" i="2" s="1"/>
  <c r="AJ2692" i="2" s="1"/>
  <c r="O2692" i="2"/>
  <c r="W2692" i="2" s="1"/>
  <c r="AG2692" i="2" s="1"/>
  <c r="M2692" i="2"/>
  <c r="AD2691" i="2"/>
  <c r="X2691" i="2"/>
  <c r="AH2691" i="2" s="1"/>
  <c r="V2691" i="2"/>
  <c r="AF2691" i="2" s="1"/>
  <c r="U2691" i="2"/>
  <c r="AE2691" i="2" s="1"/>
  <c r="K2693" i="2"/>
  <c r="AV2690" i="2" l="1"/>
  <c r="BH2690" i="2" s="1"/>
  <c r="AB2691" i="2"/>
  <c r="AS2691" i="2"/>
  <c r="AR2691" i="2"/>
  <c r="BD2690" i="2"/>
  <c r="BB2690" i="2"/>
  <c r="BC2690" i="2"/>
  <c r="S2693" i="2"/>
  <c r="AA2693" i="2"/>
  <c r="AK2693" i="2" s="1"/>
  <c r="AT2691" i="2"/>
  <c r="AO2691" i="2"/>
  <c r="AP2691" i="2"/>
  <c r="AM2692" i="2"/>
  <c r="AN2691" i="2"/>
  <c r="AQ2691" i="2"/>
  <c r="BG2691" i="2"/>
  <c r="AZ2690" i="2"/>
  <c r="BA2690" i="2"/>
  <c r="AY2690" i="2"/>
  <c r="AX2690" i="2"/>
  <c r="L2693" i="2"/>
  <c r="T2693" i="2" s="1"/>
  <c r="N2693" i="2"/>
  <c r="P2693" i="2"/>
  <c r="X2693" i="2" s="1"/>
  <c r="AH2693" i="2" s="1"/>
  <c r="Q2693" i="2"/>
  <c r="Y2693" i="2" s="1"/>
  <c r="AI2693" i="2" s="1"/>
  <c r="O2693" i="2"/>
  <c r="W2693" i="2" s="1"/>
  <c r="R2693" i="2"/>
  <c r="Z2693" i="2" s="1"/>
  <c r="AJ2693" i="2" s="1"/>
  <c r="M2693" i="2"/>
  <c r="AH2692" i="2"/>
  <c r="V2692" i="2"/>
  <c r="AF2692" i="2" s="1"/>
  <c r="U2692" i="2"/>
  <c r="AE2692" i="2" s="1"/>
  <c r="AD2692" i="2"/>
  <c r="K2694" i="2"/>
  <c r="AV2691" i="2" l="1"/>
  <c r="BH2691" i="2" s="1"/>
  <c r="AB2692" i="2"/>
  <c r="AR2692" i="2"/>
  <c r="AS2692" i="2"/>
  <c r="BD2691" i="2"/>
  <c r="BB2691" i="2"/>
  <c r="BC2691" i="2"/>
  <c r="S2694" i="2"/>
  <c r="AA2694" i="2"/>
  <c r="AK2694" i="2" s="1"/>
  <c r="AT2692" i="2"/>
  <c r="AN2692" i="2"/>
  <c r="AM2693" i="2"/>
  <c r="AQ2692" i="2"/>
  <c r="AO2692" i="2"/>
  <c r="AP2692" i="2"/>
  <c r="BG2692" i="2"/>
  <c r="AZ2691" i="2"/>
  <c r="BA2691" i="2"/>
  <c r="AY2691" i="2"/>
  <c r="AX2691" i="2"/>
  <c r="L2694" i="2"/>
  <c r="T2694" i="2" s="1"/>
  <c r="N2694" i="2"/>
  <c r="P2694" i="2"/>
  <c r="Q2694" i="2"/>
  <c r="Y2694" i="2" s="1"/>
  <c r="AI2694" i="2" s="1"/>
  <c r="O2694" i="2"/>
  <c r="W2694" i="2" s="1"/>
  <c r="R2694" i="2"/>
  <c r="Z2694" i="2" s="1"/>
  <c r="AJ2694" i="2" s="1"/>
  <c r="M2694" i="2"/>
  <c r="AG2693" i="2"/>
  <c r="V2693" i="2"/>
  <c r="AF2693" i="2" s="1"/>
  <c r="U2693" i="2"/>
  <c r="AE2693" i="2" s="1"/>
  <c r="AD2693" i="2"/>
  <c r="K2695" i="2"/>
  <c r="AV2692" i="2" l="1"/>
  <c r="BH2692" i="2" s="1"/>
  <c r="AB2693" i="2"/>
  <c r="AS2693" i="2"/>
  <c r="AR2693" i="2"/>
  <c r="BD2692" i="2"/>
  <c r="BC2692" i="2"/>
  <c r="BB2692" i="2"/>
  <c r="S2695" i="2"/>
  <c r="AA2695" i="2"/>
  <c r="AK2695" i="2" s="1"/>
  <c r="AT2693" i="2"/>
  <c r="AM2694" i="2"/>
  <c r="AN2693" i="2"/>
  <c r="AQ2693" i="2"/>
  <c r="AO2693" i="2"/>
  <c r="AP2693" i="2"/>
  <c r="BG2693" i="2"/>
  <c r="AZ2692" i="2"/>
  <c r="AX2692" i="2"/>
  <c r="AY2692" i="2"/>
  <c r="BA2692" i="2"/>
  <c r="L2695" i="2"/>
  <c r="T2695" i="2" s="1"/>
  <c r="N2695" i="2"/>
  <c r="P2695" i="2"/>
  <c r="Q2695" i="2"/>
  <c r="Y2695" i="2" s="1"/>
  <c r="AI2695" i="2" s="1"/>
  <c r="O2695" i="2"/>
  <c r="R2695" i="2"/>
  <c r="Z2695" i="2" s="1"/>
  <c r="AJ2695" i="2" s="1"/>
  <c r="M2695" i="2"/>
  <c r="AD2694" i="2"/>
  <c r="X2694" i="2"/>
  <c r="AH2694" i="2" s="1"/>
  <c r="AG2694" i="2"/>
  <c r="V2694" i="2"/>
  <c r="AF2694" i="2" s="1"/>
  <c r="U2694" i="2"/>
  <c r="AE2694" i="2" s="1"/>
  <c r="K2696" i="2"/>
  <c r="AV2693" i="2" l="1"/>
  <c r="BH2693" i="2" s="1"/>
  <c r="AB2694" i="2"/>
  <c r="AR2694" i="2"/>
  <c r="AS2694" i="2"/>
  <c r="BD2693" i="2"/>
  <c r="BB2693" i="2"/>
  <c r="BC2693" i="2"/>
  <c r="S2696" i="2"/>
  <c r="AA2696" i="2"/>
  <c r="AK2696" i="2" s="1"/>
  <c r="AZ2693" i="2"/>
  <c r="BA2693" i="2"/>
  <c r="AX2693" i="2"/>
  <c r="AT2694" i="2"/>
  <c r="AN2694" i="2"/>
  <c r="AM2695" i="2"/>
  <c r="AQ2694" i="2"/>
  <c r="AO2694" i="2"/>
  <c r="AP2694" i="2"/>
  <c r="BG2694" i="2"/>
  <c r="AY2693" i="2"/>
  <c r="L2696" i="2"/>
  <c r="T2696" i="2" s="1"/>
  <c r="N2696" i="2"/>
  <c r="V2696" i="2" s="1"/>
  <c r="P2696" i="2"/>
  <c r="X2696" i="2" s="1"/>
  <c r="AH2696" i="2" s="1"/>
  <c r="Q2696" i="2"/>
  <c r="Y2696" i="2" s="1"/>
  <c r="AI2696" i="2" s="1"/>
  <c r="R2696" i="2"/>
  <c r="Z2696" i="2" s="1"/>
  <c r="AJ2696" i="2" s="1"/>
  <c r="O2696" i="2"/>
  <c r="M2696" i="2"/>
  <c r="AD2695" i="2"/>
  <c r="W2695" i="2"/>
  <c r="AG2695" i="2" s="1"/>
  <c r="X2695" i="2"/>
  <c r="AH2695" i="2" s="1"/>
  <c r="V2695" i="2"/>
  <c r="AF2695" i="2" s="1"/>
  <c r="U2695" i="2"/>
  <c r="AE2695" i="2" s="1"/>
  <c r="K2697" i="2"/>
  <c r="BA2694" i="2" l="1"/>
  <c r="AV2694" i="2"/>
  <c r="BH2694" i="2" s="1"/>
  <c r="AB2695" i="2"/>
  <c r="AS2695" i="2"/>
  <c r="AR2695" i="2"/>
  <c r="BC2694" i="2"/>
  <c r="BD2694" i="2"/>
  <c r="BB2694" i="2"/>
  <c r="S2697" i="2"/>
  <c r="AA2697" i="2"/>
  <c r="AK2697" i="2" s="1"/>
  <c r="AY2694" i="2"/>
  <c r="AT2695" i="2"/>
  <c r="AN2695" i="2"/>
  <c r="AQ2695" i="2"/>
  <c r="AO2695" i="2"/>
  <c r="AP2695" i="2"/>
  <c r="AM2696" i="2"/>
  <c r="BG2695" i="2"/>
  <c r="AZ2694" i="2"/>
  <c r="AX2694" i="2"/>
  <c r="L2697" i="2"/>
  <c r="N2697" i="2"/>
  <c r="P2697" i="2"/>
  <c r="X2697" i="2" s="1"/>
  <c r="AH2697" i="2" s="1"/>
  <c r="Q2697" i="2"/>
  <c r="Y2697" i="2" s="1"/>
  <c r="AI2697" i="2" s="1"/>
  <c r="O2697" i="2"/>
  <c r="R2697" i="2"/>
  <c r="Z2697" i="2" s="1"/>
  <c r="AJ2697" i="2" s="1"/>
  <c r="M2697" i="2"/>
  <c r="U2697" i="2" s="1"/>
  <c r="U2696" i="2"/>
  <c r="AE2696" i="2" s="1"/>
  <c r="AF2696" i="2"/>
  <c r="W2696" i="2"/>
  <c r="AG2696" i="2" s="1"/>
  <c r="AD2696" i="2"/>
  <c r="K2698" i="2"/>
  <c r="BD2695" i="2" l="1"/>
  <c r="AV2695" i="2"/>
  <c r="BH2695" i="2" s="1"/>
  <c r="AB2696" i="2"/>
  <c r="AS2696" i="2"/>
  <c r="AR2696" i="2"/>
  <c r="BB2695" i="2"/>
  <c r="BC2695" i="2"/>
  <c r="S2698" i="2"/>
  <c r="AA2698" i="2"/>
  <c r="AK2698" i="2" s="1"/>
  <c r="BA2695" i="2"/>
  <c r="AT2696" i="2"/>
  <c r="AN2696" i="2"/>
  <c r="AQ2696" i="2"/>
  <c r="AO2696" i="2"/>
  <c r="AP2696" i="2"/>
  <c r="AM2697" i="2"/>
  <c r="BG2696" i="2"/>
  <c r="AX2695" i="2"/>
  <c r="AZ2695" i="2"/>
  <c r="AY2695" i="2"/>
  <c r="L2698" i="2"/>
  <c r="T2698" i="2" s="1"/>
  <c r="N2698" i="2"/>
  <c r="P2698" i="2"/>
  <c r="Q2698" i="2"/>
  <c r="Y2698" i="2" s="1"/>
  <c r="AI2698" i="2" s="1"/>
  <c r="O2698" i="2"/>
  <c r="W2698" i="2" s="1"/>
  <c r="AG2698" i="2" s="1"/>
  <c r="R2698" i="2"/>
  <c r="Z2698" i="2" s="1"/>
  <c r="AJ2698" i="2" s="1"/>
  <c r="M2698" i="2"/>
  <c r="V2697" i="2"/>
  <c r="AF2697" i="2" s="1"/>
  <c r="AE2697" i="2"/>
  <c r="T2697" i="2"/>
  <c r="W2697" i="2"/>
  <c r="AG2697" i="2" s="1"/>
  <c r="K2699" i="2"/>
  <c r="BD2696" i="2" l="1"/>
  <c r="AB2697" i="2"/>
  <c r="AV2696" i="2"/>
  <c r="BH2696" i="2" s="1"/>
  <c r="AS2697" i="2"/>
  <c r="AR2697" i="2"/>
  <c r="BB2696" i="2"/>
  <c r="BC2696" i="2"/>
  <c r="S2699" i="2"/>
  <c r="AA2699" i="2"/>
  <c r="AK2699" i="2" s="1"/>
  <c r="BA2696" i="2"/>
  <c r="AT2697" i="2"/>
  <c r="AM2698" i="2"/>
  <c r="AN2697" i="2"/>
  <c r="AQ2697" i="2"/>
  <c r="AO2697" i="2"/>
  <c r="AP2697" i="2"/>
  <c r="BG2697" i="2"/>
  <c r="AX2696" i="2"/>
  <c r="AZ2696" i="2"/>
  <c r="AY2696" i="2"/>
  <c r="L2699" i="2"/>
  <c r="N2699" i="2"/>
  <c r="V2699" i="2" s="1"/>
  <c r="AF2699" i="2" s="1"/>
  <c r="P2699" i="2"/>
  <c r="X2699" i="2" s="1"/>
  <c r="Q2699" i="2"/>
  <c r="Y2699" i="2" s="1"/>
  <c r="AI2699" i="2" s="1"/>
  <c r="O2699" i="2"/>
  <c r="R2699" i="2"/>
  <c r="Z2699" i="2" s="1"/>
  <c r="AJ2699" i="2" s="1"/>
  <c r="M2699" i="2"/>
  <c r="AD2697" i="2"/>
  <c r="V2698" i="2"/>
  <c r="AF2698" i="2" s="1"/>
  <c r="U2698" i="2"/>
  <c r="AE2698" i="2" s="1"/>
  <c r="X2698" i="2"/>
  <c r="AH2698" i="2" s="1"/>
  <c r="AD2698" i="2"/>
  <c r="K2700" i="2"/>
  <c r="AV2697" i="2" l="1"/>
  <c r="BH2697" i="2" s="1"/>
  <c r="AB2698" i="2"/>
  <c r="AR2698" i="2"/>
  <c r="AS2698" i="2"/>
  <c r="BD2697" i="2"/>
  <c r="BB2697" i="2"/>
  <c r="BC2697" i="2"/>
  <c r="S2700" i="2"/>
  <c r="AA2700" i="2"/>
  <c r="AK2700" i="2" s="1"/>
  <c r="AZ2697" i="2"/>
  <c r="AY2697" i="2"/>
  <c r="AT2698" i="2"/>
  <c r="AQ2698" i="2"/>
  <c r="AO2698" i="2"/>
  <c r="AP2698" i="2"/>
  <c r="AM2699" i="2"/>
  <c r="AN2698" i="2"/>
  <c r="BG2698" i="2"/>
  <c r="BA2697" i="2"/>
  <c r="AX2697" i="2"/>
  <c r="L2700" i="2"/>
  <c r="T2700" i="2" s="1"/>
  <c r="N2700" i="2"/>
  <c r="P2700" i="2"/>
  <c r="X2700" i="2" s="1"/>
  <c r="Q2700" i="2"/>
  <c r="Y2700" i="2" s="1"/>
  <c r="AI2700" i="2" s="1"/>
  <c r="R2700" i="2"/>
  <c r="Z2700" i="2" s="1"/>
  <c r="AJ2700" i="2" s="1"/>
  <c r="O2700" i="2"/>
  <c r="M2700" i="2"/>
  <c r="U2699" i="2"/>
  <c r="AE2699" i="2" s="1"/>
  <c r="AH2699" i="2"/>
  <c r="T2699" i="2"/>
  <c r="W2699" i="2"/>
  <c r="AG2699" i="2" s="1"/>
  <c r="K2701" i="2"/>
  <c r="BD2698" i="2" l="1"/>
  <c r="AB2699" i="2"/>
  <c r="AV2698" i="2"/>
  <c r="BH2698" i="2" s="1"/>
  <c r="AS2699" i="2"/>
  <c r="AR2699" i="2"/>
  <c r="BC2698" i="2"/>
  <c r="BB2698" i="2"/>
  <c r="S2701" i="2"/>
  <c r="AA2701" i="2"/>
  <c r="AK2701" i="2" s="1"/>
  <c r="AY2698" i="2"/>
  <c r="BA2698" i="2"/>
  <c r="AX2698" i="2"/>
  <c r="AT2699" i="2"/>
  <c r="AQ2699" i="2"/>
  <c r="AM2700" i="2"/>
  <c r="AO2699" i="2"/>
  <c r="AP2699" i="2"/>
  <c r="AN2699" i="2"/>
  <c r="BG2699" i="2"/>
  <c r="AZ2698" i="2"/>
  <c r="L2701" i="2"/>
  <c r="T2701" i="2" s="1"/>
  <c r="N2701" i="2"/>
  <c r="V2701" i="2" s="1"/>
  <c r="P2701" i="2"/>
  <c r="X2701" i="2" s="1"/>
  <c r="Q2701" i="2"/>
  <c r="Y2701" i="2" s="1"/>
  <c r="AI2701" i="2" s="1"/>
  <c r="O2701" i="2"/>
  <c r="W2701" i="2" s="1"/>
  <c r="AG2701" i="2" s="1"/>
  <c r="R2701" i="2"/>
  <c r="Z2701" i="2" s="1"/>
  <c r="AJ2701" i="2" s="1"/>
  <c r="M2701" i="2"/>
  <c r="AD2700" i="2"/>
  <c r="AD2699" i="2"/>
  <c r="W2700" i="2"/>
  <c r="AG2700" i="2" s="1"/>
  <c r="AH2700" i="2"/>
  <c r="V2700" i="2"/>
  <c r="AF2700" i="2" s="1"/>
  <c r="U2700" i="2"/>
  <c r="AE2700" i="2" s="1"/>
  <c r="K2702" i="2"/>
  <c r="BD2699" i="2" l="1"/>
  <c r="AV2699" i="2"/>
  <c r="BH2699" i="2" s="1"/>
  <c r="AB2700" i="2"/>
  <c r="AS2700" i="2"/>
  <c r="AR2700" i="2"/>
  <c r="BB2699" i="2"/>
  <c r="BC2699" i="2"/>
  <c r="S2702" i="2"/>
  <c r="AA2702" i="2"/>
  <c r="AK2702" i="2" s="1"/>
  <c r="AY2699" i="2"/>
  <c r="AT2700" i="2"/>
  <c r="AN2700" i="2"/>
  <c r="AQ2700" i="2"/>
  <c r="AO2700" i="2"/>
  <c r="AP2700" i="2"/>
  <c r="AM2701" i="2"/>
  <c r="BG2700" i="2"/>
  <c r="AX2699" i="2"/>
  <c r="BA2699" i="2"/>
  <c r="AZ2699" i="2"/>
  <c r="L2702" i="2"/>
  <c r="T2702" i="2" s="1"/>
  <c r="N2702" i="2"/>
  <c r="P2702" i="2"/>
  <c r="Q2702" i="2"/>
  <c r="Y2702" i="2" s="1"/>
  <c r="AI2702" i="2" s="1"/>
  <c r="O2702" i="2"/>
  <c r="W2702" i="2" s="1"/>
  <c r="AG2702" i="2" s="1"/>
  <c r="R2702" i="2"/>
  <c r="Z2702" i="2" s="1"/>
  <c r="AJ2702" i="2" s="1"/>
  <c r="M2702" i="2"/>
  <c r="U2702" i="2" s="1"/>
  <c r="U2701" i="2"/>
  <c r="AE2701" i="2" s="1"/>
  <c r="AH2701" i="2"/>
  <c r="AF2701" i="2"/>
  <c r="AD2701" i="2"/>
  <c r="K2703" i="2"/>
  <c r="BD2700" i="2" l="1"/>
  <c r="AV2700" i="2"/>
  <c r="BH2700" i="2" s="1"/>
  <c r="AB2701" i="2"/>
  <c r="AR2701" i="2"/>
  <c r="AS2701" i="2"/>
  <c r="BB2700" i="2"/>
  <c r="BC2700" i="2"/>
  <c r="S2703" i="2"/>
  <c r="AA2703" i="2"/>
  <c r="AK2703" i="2" s="1"/>
  <c r="BA2700" i="2"/>
  <c r="AT2701" i="2"/>
  <c r="AN2701" i="2"/>
  <c r="AO2701" i="2"/>
  <c r="AM2702" i="2"/>
  <c r="AQ2701" i="2"/>
  <c r="AP2701" i="2"/>
  <c r="BG2701" i="2"/>
  <c r="AX2700" i="2"/>
  <c r="AZ2700" i="2"/>
  <c r="AY2700" i="2"/>
  <c r="L2703" i="2"/>
  <c r="T2703" i="2" s="1"/>
  <c r="N2703" i="2"/>
  <c r="P2703" i="2"/>
  <c r="Q2703" i="2"/>
  <c r="Y2703" i="2" s="1"/>
  <c r="AI2703" i="2" s="1"/>
  <c r="O2703" i="2"/>
  <c r="W2703" i="2" s="1"/>
  <c r="R2703" i="2"/>
  <c r="Z2703" i="2" s="1"/>
  <c r="AJ2703" i="2" s="1"/>
  <c r="M2703" i="2"/>
  <c r="V2702" i="2"/>
  <c r="AE2702" i="2"/>
  <c r="X2702" i="2"/>
  <c r="AH2702" i="2" s="1"/>
  <c r="AD2702" i="2"/>
  <c r="K2704" i="2"/>
  <c r="AB2702" i="2" l="1"/>
  <c r="AV2701" i="2"/>
  <c r="BH2701" i="2" s="1"/>
  <c r="AR2702" i="2"/>
  <c r="AS2702" i="2"/>
  <c r="BD2701" i="2"/>
  <c r="BC2701" i="2"/>
  <c r="BB2701" i="2"/>
  <c r="S2704" i="2"/>
  <c r="AA2704" i="2"/>
  <c r="AK2704" i="2" s="1"/>
  <c r="AZ2701" i="2"/>
  <c r="BA2701" i="2"/>
  <c r="AX2701" i="2"/>
  <c r="AT2702" i="2"/>
  <c r="AQ2702" i="2"/>
  <c r="AO2702" i="2"/>
  <c r="AP2702" i="2"/>
  <c r="AM2703" i="2"/>
  <c r="AN2702" i="2"/>
  <c r="BG2702" i="2"/>
  <c r="AY2701" i="2"/>
  <c r="L2704" i="2"/>
  <c r="T2704" i="2" s="1"/>
  <c r="N2704" i="2"/>
  <c r="P2704" i="2"/>
  <c r="Q2704" i="2"/>
  <c r="Y2704" i="2" s="1"/>
  <c r="AI2704" i="2" s="1"/>
  <c r="R2704" i="2"/>
  <c r="Z2704" i="2" s="1"/>
  <c r="AJ2704" i="2" s="1"/>
  <c r="O2704" i="2"/>
  <c r="M2704" i="2"/>
  <c r="U2704" i="2" s="1"/>
  <c r="AD2703" i="2"/>
  <c r="AF2702" i="2"/>
  <c r="AG2703" i="2"/>
  <c r="X2703" i="2"/>
  <c r="AH2703" i="2" s="1"/>
  <c r="V2703" i="2"/>
  <c r="AF2703" i="2" s="1"/>
  <c r="U2703" i="2"/>
  <c r="AE2703" i="2" s="1"/>
  <c r="K2705" i="2"/>
  <c r="AV2702" i="2" l="1"/>
  <c r="BH2702" i="2" s="1"/>
  <c r="AB2703" i="2"/>
  <c r="AS2703" i="2"/>
  <c r="AR2703" i="2"/>
  <c r="BC2702" i="2"/>
  <c r="BD2702" i="2"/>
  <c r="BB2702" i="2"/>
  <c r="S2705" i="2"/>
  <c r="AA2705" i="2"/>
  <c r="AK2705" i="2" s="1"/>
  <c r="AY2702" i="2"/>
  <c r="AZ2702" i="2"/>
  <c r="BA2702" i="2"/>
  <c r="AX2702" i="2"/>
  <c r="AT2703" i="2"/>
  <c r="AQ2703" i="2"/>
  <c r="AO2703" i="2"/>
  <c r="AP2703" i="2"/>
  <c r="AM2704" i="2"/>
  <c r="AN2703" i="2"/>
  <c r="BG2703" i="2"/>
  <c r="L2705" i="2"/>
  <c r="T2705" i="2" s="1"/>
  <c r="N2705" i="2"/>
  <c r="P2705" i="2"/>
  <c r="Q2705" i="2"/>
  <c r="Y2705" i="2" s="1"/>
  <c r="AI2705" i="2" s="1"/>
  <c r="O2705" i="2"/>
  <c r="R2705" i="2"/>
  <c r="Z2705" i="2" s="1"/>
  <c r="AJ2705" i="2" s="1"/>
  <c r="M2705" i="2"/>
  <c r="U2705" i="2" s="1"/>
  <c r="V2704" i="2"/>
  <c r="AF2704" i="2" s="1"/>
  <c r="AE2704" i="2"/>
  <c r="AD2704" i="2"/>
  <c r="X2704" i="2"/>
  <c r="AH2704" i="2" s="1"/>
  <c r="W2704" i="2"/>
  <c r="AG2704" i="2" s="1"/>
  <c r="K2706" i="2"/>
  <c r="AV2703" i="2" l="1"/>
  <c r="BH2703" i="2" s="1"/>
  <c r="AB2704" i="2"/>
  <c r="AS2704" i="2"/>
  <c r="AR2704" i="2"/>
  <c r="BD2703" i="2"/>
  <c r="BB2703" i="2"/>
  <c r="BC2703" i="2"/>
  <c r="S2706" i="2"/>
  <c r="AA2706" i="2"/>
  <c r="AK2706" i="2" s="1"/>
  <c r="AZ2703" i="2"/>
  <c r="AY2703" i="2"/>
  <c r="AX2703" i="2"/>
  <c r="BA2703" i="2"/>
  <c r="AT2704" i="2"/>
  <c r="AN2704" i="2"/>
  <c r="AQ2704" i="2"/>
  <c r="AO2704" i="2"/>
  <c r="AP2704" i="2"/>
  <c r="AM2705" i="2"/>
  <c r="BG2704" i="2"/>
  <c r="L2706" i="2"/>
  <c r="T2706" i="2" s="1"/>
  <c r="N2706" i="2"/>
  <c r="V2706" i="2" s="1"/>
  <c r="P2706" i="2"/>
  <c r="Q2706" i="2"/>
  <c r="Y2706" i="2" s="1"/>
  <c r="AI2706" i="2" s="1"/>
  <c r="O2706" i="2"/>
  <c r="R2706" i="2"/>
  <c r="Z2706" i="2" s="1"/>
  <c r="AJ2706" i="2" s="1"/>
  <c r="M2706" i="2"/>
  <c r="AD2705" i="2"/>
  <c r="X2705" i="2"/>
  <c r="AH2705" i="2" s="1"/>
  <c r="V2705" i="2"/>
  <c r="AF2705" i="2" s="1"/>
  <c r="AE2705" i="2"/>
  <c r="W2705" i="2"/>
  <c r="AG2705" i="2" s="1"/>
  <c r="K2707" i="2"/>
  <c r="BD2704" i="2" l="1"/>
  <c r="AV2704" i="2"/>
  <c r="BH2704" i="2" s="1"/>
  <c r="AB2705" i="2"/>
  <c r="BB2704" i="2"/>
  <c r="AR2705" i="2"/>
  <c r="AS2705" i="2"/>
  <c r="BC2704" i="2"/>
  <c r="S2707" i="2"/>
  <c r="AA2707" i="2"/>
  <c r="AK2707" i="2" s="1"/>
  <c r="BA2704" i="2"/>
  <c r="AT2705" i="2"/>
  <c r="AN2705" i="2"/>
  <c r="AQ2705" i="2"/>
  <c r="AO2705" i="2"/>
  <c r="AP2705" i="2"/>
  <c r="AM2706" i="2"/>
  <c r="BG2705" i="2"/>
  <c r="AX2704" i="2"/>
  <c r="AZ2704" i="2"/>
  <c r="AY2704" i="2"/>
  <c r="L2707" i="2"/>
  <c r="T2707" i="2" s="1"/>
  <c r="N2707" i="2"/>
  <c r="P2707" i="2"/>
  <c r="X2707" i="2" s="1"/>
  <c r="AH2707" i="2" s="1"/>
  <c r="Q2707" i="2"/>
  <c r="Y2707" i="2" s="1"/>
  <c r="AI2707" i="2" s="1"/>
  <c r="O2707" i="2"/>
  <c r="W2707" i="2" s="1"/>
  <c r="AG2707" i="2" s="1"/>
  <c r="R2707" i="2"/>
  <c r="Z2707" i="2" s="1"/>
  <c r="AJ2707" i="2" s="1"/>
  <c r="M2707" i="2"/>
  <c r="AD2706" i="2"/>
  <c r="U2706" i="2"/>
  <c r="AE2706" i="2" s="1"/>
  <c r="AF2706" i="2"/>
  <c r="X2706" i="2"/>
  <c r="AH2706" i="2" s="1"/>
  <c r="W2706" i="2"/>
  <c r="AG2706" i="2" s="1"/>
  <c r="K2708" i="2"/>
  <c r="BD2705" i="2" l="1"/>
  <c r="BC2705" i="2"/>
  <c r="AV2705" i="2"/>
  <c r="BH2705" i="2" s="1"/>
  <c r="AB2706" i="2"/>
  <c r="AS2706" i="2"/>
  <c r="AR2706" i="2"/>
  <c r="BB2705" i="2"/>
  <c r="S2708" i="2"/>
  <c r="AA2708" i="2"/>
  <c r="AK2708" i="2" s="1"/>
  <c r="AT2706" i="2"/>
  <c r="AQ2706" i="2"/>
  <c r="AN2706" i="2"/>
  <c r="AO2706" i="2"/>
  <c r="AP2706" i="2"/>
  <c r="AM2707" i="2"/>
  <c r="BG2706" i="2"/>
  <c r="AX2705" i="2"/>
  <c r="AZ2705" i="2"/>
  <c r="AY2705" i="2"/>
  <c r="BA2705" i="2"/>
  <c r="L2708" i="2"/>
  <c r="N2708" i="2"/>
  <c r="P2708" i="2"/>
  <c r="Q2708" i="2"/>
  <c r="Y2708" i="2" s="1"/>
  <c r="AI2708" i="2" s="1"/>
  <c r="R2708" i="2"/>
  <c r="Z2708" i="2" s="1"/>
  <c r="AJ2708" i="2" s="1"/>
  <c r="O2708" i="2"/>
  <c r="W2708" i="2" s="1"/>
  <c r="M2708" i="2"/>
  <c r="V2707" i="2"/>
  <c r="AF2707" i="2" s="1"/>
  <c r="U2707" i="2"/>
  <c r="AE2707" i="2" s="1"/>
  <c r="AD2707" i="2"/>
  <c r="K2709" i="2"/>
  <c r="AV2706" i="2" l="1"/>
  <c r="BH2706" i="2" s="1"/>
  <c r="AB2707" i="2"/>
  <c r="AS2707" i="2"/>
  <c r="AR2707" i="2"/>
  <c r="BB2706" i="2"/>
  <c r="BD2706" i="2"/>
  <c r="BC2706" i="2"/>
  <c r="S2709" i="2"/>
  <c r="AA2709" i="2"/>
  <c r="AK2709" i="2" s="1"/>
  <c r="AY2706" i="2"/>
  <c r="AX2706" i="2"/>
  <c r="AT2707" i="2"/>
  <c r="AO2707" i="2"/>
  <c r="AP2707" i="2"/>
  <c r="AM2708" i="2"/>
  <c r="AN2707" i="2"/>
  <c r="AQ2707" i="2"/>
  <c r="BG2707" i="2"/>
  <c r="BA2706" i="2"/>
  <c r="AZ2706" i="2"/>
  <c r="L2709" i="2"/>
  <c r="T2709" i="2" s="1"/>
  <c r="N2709" i="2"/>
  <c r="P2709" i="2"/>
  <c r="Q2709" i="2"/>
  <c r="Y2709" i="2" s="1"/>
  <c r="AI2709" i="2" s="1"/>
  <c r="O2709" i="2"/>
  <c r="W2709" i="2" s="1"/>
  <c r="AG2709" i="2" s="1"/>
  <c r="R2709" i="2"/>
  <c r="Z2709" i="2" s="1"/>
  <c r="AJ2709" i="2" s="1"/>
  <c r="M2709" i="2"/>
  <c r="U2709" i="2" s="1"/>
  <c r="X2708" i="2"/>
  <c r="AH2708" i="2" s="1"/>
  <c r="AG2708" i="2"/>
  <c r="T2708" i="2"/>
  <c r="V2708" i="2"/>
  <c r="AF2708" i="2" s="1"/>
  <c r="U2708" i="2"/>
  <c r="AE2708" i="2" s="1"/>
  <c r="K2710" i="2"/>
  <c r="BD2707" i="2" l="1"/>
  <c r="AV2707" i="2"/>
  <c r="BH2707" i="2" s="1"/>
  <c r="AB2708" i="2"/>
  <c r="AR2708" i="2"/>
  <c r="AS2708" i="2"/>
  <c r="BB2707" i="2"/>
  <c r="BC2707" i="2"/>
  <c r="S2710" i="2"/>
  <c r="AA2710" i="2" s="1"/>
  <c r="AK2710" i="2" s="1"/>
  <c r="AZ2707" i="2"/>
  <c r="AX2707" i="2"/>
  <c r="AT2708" i="2"/>
  <c r="AQ2708" i="2"/>
  <c r="AM2709" i="2"/>
  <c r="AO2708" i="2"/>
  <c r="AP2708" i="2"/>
  <c r="AN2708" i="2"/>
  <c r="BG2708" i="2"/>
  <c r="BA2707" i="2"/>
  <c r="AY2707" i="2"/>
  <c r="L2710" i="2"/>
  <c r="T2710" i="2" s="1"/>
  <c r="N2710" i="2"/>
  <c r="V2710" i="2" s="1"/>
  <c r="P2710" i="2"/>
  <c r="X2710" i="2" s="1"/>
  <c r="AH2710" i="2" s="1"/>
  <c r="Q2710" i="2"/>
  <c r="Y2710" i="2" s="1"/>
  <c r="AI2710" i="2" s="1"/>
  <c r="O2710" i="2"/>
  <c r="R2710" i="2"/>
  <c r="Z2710" i="2" s="1"/>
  <c r="AJ2710" i="2" s="1"/>
  <c r="M2710" i="2"/>
  <c r="AD2709" i="2"/>
  <c r="AD2708" i="2"/>
  <c r="X2709" i="2"/>
  <c r="AH2709" i="2" s="1"/>
  <c r="V2709" i="2"/>
  <c r="AF2709" i="2" s="1"/>
  <c r="AE2709" i="2"/>
  <c r="K2711" i="2"/>
  <c r="AV2708" i="2" l="1"/>
  <c r="BH2708" i="2" s="1"/>
  <c r="AB2709" i="2"/>
  <c r="AS2709" i="2"/>
  <c r="AR2709" i="2"/>
  <c r="BD2708" i="2"/>
  <c r="BC2708" i="2"/>
  <c r="BB2708" i="2"/>
  <c r="AY2708" i="2"/>
  <c r="S2711" i="2"/>
  <c r="AA2711" i="2"/>
  <c r="AK2711" i="2" s="1"/>
  <c r="AZ2708" i="2"/>
  <c r="AT2709" i="2"/>
  <c r="AM2710" i="2"/>
  <c r="AN2709" i="2"/>
  <c r="AQ2709" i="2"/>
  <c r="AO2709" i="2"/>
  <c r="AP2709" i="2"/>
  <c r="BG2709" i="2"/>
  <c r="AX2708" i="2"/>
  <c r="BA2708" i="2"/>
  <c r="L2711" i="2"/>
  <c r="T2711" i="2" s="1"/>
  <c r="N2711" i="2"/>
  <c r="V2711" i="2" s="1"/>
  <c r="P2711" i="2"/>
  <c r="Q2711" i="2"/>
  <c r="Y2711" i="2" s="1"/>
  <c r="AI2711" i="2" s="1"/>
  <c r="O2711" i="2"/>
  <c r="R2711" i="2"/>
  <c r="Z2711" i="2" s="1"/>
  <c r="AJ2711" i="2" s="1"/>
  <c r="M2711" i="2"/>
  <c r="U2710" i="2"/>
  <c r="AE2710" i="2" s="1"/>
  <c r="AF2710" i="2"/>
  <c r="W2710" i="2"/>
  <c r="AD2710" i="2"/>
  <c r="K2712" i="2"/>
  <c r="AV2709" i="2" l="1"/>
  <c r="BH2709" i="2" s="1"/>
  <c r="AB2710" i="2"/>
  <c r="AS2710" i="2"/>
  <c r="AR2710" i="2"/>
  <c r="BD2709" i="2"/>
  <c r="BB2709" i="2"/>
  <c r="BC2709" i="2"/>
  <c r="S2712" i="2"/>
  <c r="AA2712" i="2"/>
  <c r="AK2712" i="2" s="1"/>
  <c r="AZ2709" i="2"/>
  <c r="AY2709" i="2"/>
  <c r="AX2709" i="2"/>
  <c r="AT2710" i="2"/>
  <c r="AN2710" i="2"/>
  <c r="AQ2710" i="2"/>
  <c r="AO2710" i="2"/>
  <c r="AP2710" i="2"/>
  <c r="AM2711" i="2"/>
  <c r="BG2710" i="2"/>
  <c r="BA2709" i="2"/>
  <c r="L2712" i="2"/>
  <c r="T2712" i="2" s="1"/>
  <c r="N2712" i="2"/>
  <c r="P2712" i="2"/>
  <c r="Q2712" i="2"/>
  <c r="Y2712" i="2" s="1"/>
  <c r="AI2712" i="2" s="1"/>
  <c r="R2712" i="2"/>
  <c r="Z2712" i="2" s="1"/>
  <c r="AJ2712" i="2" s="1"/>
  <c r="O2712" i="2"/>
  <c r="W2712" i="2" s="1"/>
  <c r="M2712" i="2"/>
  <c r="AD2711" i="2"/>
  <c r="X2711" i="2"/>
  <c r="AH2711" i="2" s="1"/>
  <c r="U2711" i="2"/>
  <c r="AE2711" i="2" s="1"/>
  <c r="AG2710" i="2"/>
  <c r="AF2711" i="2"/>
  <c r="W2711" i="2"/>
  <c r="AG2711" i="2" s="1"/>
  <c r="K2713" i="2"/>
  <c r="AV2710" i="2" l="1"/>
  <c r="BH2710" i="2" s="1"/>
  <c r="AB2711" i="2"/>
  <c r="AR2711" i="2"/>
  <c r="AS2711" i="2"/>
  <c r="BB2710" i="2"/>
  <c r="BD2710" i="2"/>
  <c r="BC2710" i="2"/>
  <c r="S2713" i="2"/>
  <c r="AA2713" i="2"/>
  <c r="AK2713" i="2" s="1"/>
  <c r="AZ2710" i="2"/>
  <c r="AY2710" i="2"/>
  <c r="BA2710" i="2"/>
  <c r="AT2711" i="2"/>
  <c r="BD2711" i="2" s="1"/>
  <c r="AN2711" i="2"/>
  <c r="AQ2711" i="2"/>
  <c r="AO2711" i="2"/>
  <c r="AP2711" i="2"/>
  <c r="AM2712" i="2"/>
  <c r="BG2711" i="2"/>
  <c r="AX2710" i="2"/>
  <c r="L2713" i="2"/>
  <c r="N2713" i="2"/>
  <c r="P2713" i="2"/>
  <c r="Q2713" i="2"/>
  <c r="Y2713" i="2" s="1"/>
  <c r="AI2713" i="2" s="1"/>
  <c r="O2713" i="2"/>
  <c r="W2713" i="2" s="1"/>
  <c r="AG2713" i="2" s="1"/>
  <c r="R2713" i="2"/>
  <c r="Z2713" i="2" s="1"/>
  <c r="AJ2713" i="2" s="1"/>
  <c r="M2713" i="2"/>
  <c r="AD2712" i="2"/>
  <c r="X2712" i="2"/>
  <c r="AH2712" i="2" s="1"/>
  <c r="AG2712" i="2"/>
  <c r="V2712" i="2"/>
  <c r="AF2712" i="2" s="1"/>
  <c r="U2712" i="2"/>
  <c r="AE2712" i="2" s="1"/>
  <c r="K2714" i="2"/>
  <c r="AV2711" i="2" l="1"/>
  <c r="BH2711" i="2" s="1"/>
  <c r="AB2712" i="2"/>
  <c r="AS2712" i="2"/>
  <c r="AR2712" i="2"/>
  <c r="BC2711" i="2"/>
  <c r="BB2711" i="2"/>
  <c r="S2714" i="2"/>
  <c r="AA2714" i="2"/>
  <c r="AK2714" i="2" s="1"/>
  <c r="AT2712" i="2"/>
  <c r="AN2712" i="2"/>
  <c r="AM2713" i="2"/>
  <c r="AQ2712" i="2"/>
  <c r="AO2712" i="2"/>
  <c r="AP2712" i="2"/>
  <c r="BG2712" i="2"/>
  <c r="AX2711" i="2"/>
  <c r="AZ2711" i="2"/>
  <c r="AY2711" i="2"/>
  <c r="BA2711" i="2"/>
  <c r="L2714" i="2"/>
  <c r="N2714" i="2"/>
  <c r="P2714" i="2"/>
  <c r="X2714" i="2" s="1"/>
  <c r="AH2714" i="2" s="1"/>
  <c r="Q2714" i="2"/>
  <c r="Y2714" i="2" s="1"/>
  <c r="AI2714" i="2" s="1"/>
  <c r="O2714" i="2"/>
  <c r="R2714" i="2"/>
  <c r="Z2714" i="2" s="1"/>
  <c r="AJ2714" i="2" s="1"/>
  <c r="M2714" i="2"/>
  <c r="T2713" i="2"/>
  <c r="X2713" i="2"/>
  <c r="AH2713" i="2" s="1"/>
  <c r="V2713" i="2"/>
  <c r="AF2713" i="2" s="1"/>
  <c r="U2713" i="2"/>
  <c r="AE2713" i="2" s="1"/>
  <c r="K2715" i="2"/>
  <c r="AB2713" i="2" l="1"/>
  <c r="AV2712" i="2"/>
  <c r="BH2712" i="2" s="1"/>
  <c r="AS2713" i="2"/>
  <c r="AR2713" i="2"/>
  <c r="BD2712" i="2"/>
  <c r="BB2712" i="2"/>
  <c r="BC2712" i="2"/>
  <c r="S2715" i="2"/>
  <c r="AA2715" i="2"/>
  <c r="AK2715" i="2" s="1"/>
  <c r="AZ2712" i="2"/>
  <c r="AT2713" i="2"/>
  <c r="AQ2713" i="2"/>
  <c r="AO2713" i="2"/>
  <c r="AP2713" i="2"/>
  <c r="AM2714" i="2"/>
  <c r="AN2713" i="2"/>
  <c r="BG2713" i="2"/>
  <c r="AX2712" i="2"/>
  <c r="AY2712" i="2"/>
  <c r="BA2712" i="2"/>
  <c r="L2715" i="2"/>
  <c r="T2715" i="2" s="1"/>
  <c r="N2715" i="2"/>
  <c r="P2715" i="2"/>
  <c r="Q2715" i="2"/>
  <c r="Y2715" i="2" s="1"/>
  <c r="AI2715" i="2" s="1"/>
  <c r="O2715" i="2"/>
  <c r="R2715" i="2"/>
  <c r="Z2715" i="2" s="1"/>
  <c r="AJ2715" i="2" s="1"/>
  <c r="M2715" i="2"/>
  <c r="AD2713" i="2"/>
  <c r="W2714" i="2"/>
  <c r="AG2714" i="2" s="1"/>
  <c r="T2714" i="2"/>
  <c r="V2714" i="2"/>
  <c r="AF2714" i="2" s="1"/>
  <c r="U2714" i="2"/>
  <c r="AE2714" i="2" s="1"/>
  <c r="K2716" i="2"/>
  <c r="BD2713" i="2" l="1"/>
  <c r="AB2714" i="2"/>
  <c r="AV2713" i="2"/>
  <c r="BH2713" i="2" s="1"/>
  <c r="BB2713" i="2"/>
  <c r="AS2714" i="2"/>
  <c r="AR2714" i="2"/>
  <c r="BC2713" i="2"/>
  <c r="S2716" i="2"/>
  <c r="AA2716" i="2"/>
  <c r="AK2716" i="2" s="1"/>
  <c r="AY2713" i="2"/>
  <c r="BA2713" i="2"/>
  <c r="AZ2713" i="2"/>
  <c r="AX2713" i="2"/>
  <c r="AT2714" i="2"/>
  <c r="AQ2714" i="2"/>
  <c r="AO2714" i="2"/>
  <c r="AP2714" i="2"/>
  <c r="AM2715" i="2"/>
  <c r="AN2714" i="2"/>
  <c r="BG2714" i="2"/>
  <c r="L2716" i="2"/>
  <c r="T2716" i="2" s="1"/>
  <c r="N2716" i="2"/>
  <c r="P2716" i="2"/>
  <c r="Q2716" i="2"/>
  <c r="Y2716" i="2" s="1"/>
  <c r="AI2716" i="2" s="1"/>
  <c r="R2716" i="2"/>
  <c r="Z2716" i="2" s="1"/>
  <c r="AJ2716" i="2" s="1"/>
  <c r="O2716" i="2"/>
  <c r="W2716" i="2" s="1"/>
  <c r="AG2716" i="2" s="1"/>
  <c r="M2716" i="2"/>
  <c r="AD2715" i="2"/>
  <c r="AD2714" i="2"/>
  <c r="X2715" i="2"/>
  <c r="AH2715" i="2" s="1"/>
  <c r="V2715" i="2"/>
  <c r="AF2715" i="2" s="1"/>
  <c r="U2715" i="2"/>
  <c r="AE2715" i="2" s="1"/>
  <c r="W2715" i="2"/>
  <c r="AG2715" i="2" s="1"/>
  <c r="K2717" i="2"/>
  <c r="AB2715" i="2" l="1"/>
  <c r="AV2714" i="2"/>
  <c r="BH2714" i="2" s="1"/>
  <c r="BB2714" i="2"/>
  <c r="AR2715" i="2"/>
  <c r="AS2715" i="2"/>
  <c r="BC2714" i="2"/>
  <c r="BD2714" i="2"/>
  <c r="S2717" i="2"/>
  <c r="AA2717" i="2"/>
  <c r="AK2717" i="2" s="1"/>
  <c r="AZ2714" i="2"/>
  <c r="AY2714" i="2"/>
  <c r="BA2714" i="2"/>
  <c r="AX2714" i="2"/>
  <c r="AT2715" i="2"/>
  <c r="AO2715" i="2"/>
  <c r="AP2715" i="2"/>
  <c r="AM2716" i="2"/>
  <c r="AN2715" i="2"/>
  <c r="AQ2715" i="2"/>
  <c r="BG2715" i="2"/>
  <c r="L2717" i="2"/>
  <c r="T2717" i="2" s="1"/>
  <c r="N2717" i="2"/>
  <c r="V2717" i="2" s="1"/>
  <c r="AF2717" i="2" s="1"/>
  <c r="P2717" i="2"/>
  <c r="Q2717" i="2"/>
  <c r="Y2717" i="2" s="1"/>
  <c r="AI2717" i="2" s="1"/>
  <c r="O2717" i="2"/>
  <c r="W2717" i="2" s="1"/>
  <c r="AG2717" i="2" s="1"/>
  <c r="R2717" i="2"/>
  <c r="Z2717" i="2" s="1"/>
  <c r="AJ2717" i="2" s="1"/>
  <c r="M2717" i="2"/>
  <c r="U2717" i="2" s="1"/>
  <c r="AE2717" i="2" s="1"/>
  <c r="AD2716" i="2"/>
  <c r="V2716" i="2"/>
  <c r="AF2716" i="2" s="1"/>
  <c r="U2716" i="2"/>
  <c r="AE2716" i="2" s="1"/>
  <c r="X2716" i="2"/>
  <c r="AH2716" i="2" s="1"/>
  <c r="K2718" i="2"/>
  <c r="AV2715" i="2" l="1"/>
  <c r="BH2715" i="2" s="1"/>
  <c r="AB2716" i="2"/>
  <c r="AS2716" i="2"/>
  <c r="AR2716" i="2"/>
  <c r="BC2715" i="2"/>
  <c r="BD2715" i="2"/>
  <c r="BB2715" i="2"/>
  <c r="S2718" i="2"/>
  <c r="AA2718" i="2"/>
  <c r="AK2718" i="2" s="1"/>
  <c r="AZ2715" i="2"/>
  <c r="AT2716" i="2"/>
  <c r="BD2716" i="2" s="1"/>
  <c r="AN2716" i="2"/>
  <c r="AQ2716" i="2"/>
  <c r="AM2717" i="2"/>
  <c r="AO2716" i="2"/>
  <c r="AP2716" i="2"/>
  <c r="BG2716" i="2"/>
  <c r="BA2715" i="2"/>
  <c r="AY2715" i="2"/>
  <c r="AX2715" i="2"/>
  <c r="L2718" i="2"/>
  <c r="T2718" i="2" s="1"/>
  <c r="N2718" i="2"/>
  <c r="V2718" i="2" s="1"/>
  <c r="P2718" i="2"/>
  <c r="X2718" i="2" s="1"/>
  <c r="AH2718" i="2" s="1"/>
  <c r="Q2718" i="2"/>
  <c r="Y2718" i="2" s="1"/>
  <c r="AI2718" i="2" s="1"/>
  <c r="O2718" i="2"/>
  <c r="W2718" i="2" s="1"/>
  <c r="AG2718" i="2" s="1"/>
  <c r="R2718" i="2"/>
  <c r="Z2718" i="2" s="1"/>
  <c r="AJ2718" i="2" s="1"/>
  <c r="M2718" i="2"/>
  <c r="X2717" i="2"/>
  <c r="AH2717" i="2" s="1"/>
  <c r="AD2717" i="2"/>
  <c r="K2719" i="2"/>
  <c r="AV2716" i="2" l="1"/>
  <c r="BH2716" i="2" s="1"/>
  <c r="AB2717" i="2"/>
  <c r="BB2716" i="2"/>
  <c r="AS2717" i="2"/>
  <c r="AR2717" i="2"/>
  <c r="BC2716" i="2"/>
  <c r="S2719" i="2"/>
  <c r="AA2719" i="2"/>
  <c r="AK2719" i="2" s="1"/>
  <c r="AT2717" i="2"/>
  <c r="AN2717" i="2"/>
  <c r="AQ2717" i="2"/>
  <c r="AO2717" i="2"/>
  <c r="AP2717" i="2"/>
  <c r="AM2718" i="2"/>
  <c r="BG2717" i="2"/>
  <c r="BA2716" i="2"/>
  <c r="AZ2716" i="2"/>
  <c r="AX2716" i="2"/>
  <c r="AY2716" i="2"/>
  <c r="L2719" i="2"/>
  <c r="T2719" i="2" s="1"/>
  <c r="N2719" i="2"/>
  <c r="P2719" i="2"/>
  <c r="Q2719" i="2"/>
  <c r="Y2719" i="2" s="1"/>
  <c r="AI2719" i="2" s="1"/>
  <c r="O2719" i="2"/>
  <c r="R2719" i="2"/>
  <c r="Z2719" i="2" s="1"/>
  <c r="AJ2719" i="2" s="1"/>
  <c r="M2719" i="2"/>
  <c r="U2718" i="2"/>
  <c r="AE2718" i="2" s="1"/>
  <c r="AF2718" i="2"/>
  <c r="AD2718" i="2"/>
  <c r="K2720" i="2"/>
  <c r="AV2717" i="2" l="1"/>
  <c r="BH2717" i="2" s="1"/>
  <c r="AB2718" i="2"/>
  <c r="AS2718" i="2"/>
  <c r="AR2718" i="2"/>
  <c r="BB2717" i="2"/>
  <c r="BD2717" i="2"/>
  <c r="BC2717" i="2"/>
  <c r="S2720" i="2"/>
  <c r="AA2720" i="2"/>
  <c r="AK2720" i="2" s="1"/>
  <c r="BA2717" i="2"/>
  <c r="AZ2717" i="2"/>
  <c r="AT2718" i="2"/>
  <c r="BD2718" i="2" s="1"/>
  <c r="AO2718" i="2"/>
  <c r="AP2718" i="2"/>
  <c r="AM2719" i="2"/>
  <c r="AQ2718" i="2"/>
  <c r="AN2718" i="2"/>
  <c r="BG2718" i="2"/>
  <c r="AX2717" i="2"/>
  <c r="AY2717" i="2"/>
  <c r="L2720" i="2"/>
  <c r="N2720" i="2"/>
  <c r="P2720" i="2"/>
  <c r="X2720" i="2" s="1"/>
  <c r="Q2720" i="2"/>
  <c r="Y2720" i="2" s="1"/>
  <c r="AI2720" i="2" s="1"/>
  <c r="R2720" i="2"/>
  <c r="Z2720" i="2" s="1"/>
  <c r="AJ2720" i="2" s="1"/>
  <c r="O2720" i="2"/>
  <c r="M2720" i="2"/>
  <c r="W2719" i="2"/>
  <c r="AG2719" i="2" s="1"/>
  <c r="X2719" i="2"/>
  <c r="AH2719" i="2" s="1"/>
  <c r="V2719" i="2"/>
  <c r="AF2719" i="2" s="1"/>
  <c r="U2719" i="2"/>
  <c r="AE2719" i="2" s="1"/>
  <c r="AD2719" i="2"/>
  <c r="K2721" i="2"/>
  <c r="AV2718" i="2" l="1"/>
  <c r="BH2718" i="2" s="1"/>
  <c r="AB2719" i="2"/>
  <c r="AS2719" i="2"/>
  <c r="AR2719" i="2"/>
  <c r="BB2718" i="2"/>
  <c r="BC2718" i="2"/>
  <c r="S2721" i="2"/>
  <c r="AA2721" i="2"/>
  <c r="AK2721" i="2" s="1"/>
  <c r="BA2718" i="2"/>
  <c r="AY2718" i="2"/>
  <c r="AZ2718" i="2"/>
  <c r="AX2718" i="2"/>
  <c r="AT2719" i="2"/>
  <c r="AO2719" i="2"/>
  <c r="AP2719" i="2"/>
  <c r="AM2720" i="2"/>
  <c r="AN2719" i="2"/>
  <c r="AQ2719" i="2"/>
  <c r="BG2719" i="2"/>
  <c r="L2721" i="2"/>
  <c r="T2721" i="2" s="1"/>
  <c r="N2721" i="2"/>
  <c r="V2721" i="2" s="1"/>
  <c r="AF2721" i="2" s="1"/>
  <c r="P2721" i="2"/>
  <c r="Q2721" i="2"/>
  <c r="Y2721" i="2" s="1"/>
  <c r="AI2721" i="2" s="1"/>
  <c r="O2721" i="2"/>
  <c r="W2721" i="2" s="1"/>
  <c r="R2721" i="2"/>
  <c r="Z2721" i="2" s="1"/>
  <c r="AJ2721" i="2" s="1"/>
  <c r="M2721" i="2"/>
  <c r="W2720" i="2"/>
  <c r="AG2720" i="2" s="1"/>
  <c r="AH2720" i="2"/>
  <c r="T2720" i="2"/>
  <c r="V2720" i="2"/>
  <c r="AF2720" i="2" s="1"/>
  <c r="U2720" i="2"/>
  <c r="AE2720" i="2" s="1"/>
  <c r="K2722" i="2"/>
  <c r="AB2720" i="2" l="1"/>
  <c r="AV2719" i="2"/>
  <c r="BH2719" i="2" s="1"/>
  <c r="AS2720" i="2"/>
  <c r="AR2720" i="2"/>
  <c r="BB2719" i="2"/>
  <c r="BD2719" i="2"/>
  <c r="BC2719" i="2"/>
  <c r="S2722" i="2"/>
  <c r="AA2722" i="2"/>
  <c r="AK2722" i="2" s="1"/>
  <c r="AZ2719" i="2"/>
  <c r="AT2720" i="2"/>
  <c r="AN2720" i="2"/>
  <c r="AQ2720" i="2"/>
  <c r="AM2721" i="2"/>
  <c r="AO2720" i="2"/>
  <c r="AP2720" i="2"/>
  <c r="BG2720" i="2"/>
  <c r="BA2719" i="2"/>
  <c r="AY2719" i="2"/>
  <c r="AX2719" i="2"/>
  <c r="L2722" i="2"/>
  <c r="T2722" i="2" s="1"/>
  <c r="N2722" i="2"/>
  <c r="P2722" i="2"/>
  <c r="Q2722" i="2"/>
  <c r="Y2722" i="2" s="1"/>
  <c r="AI2722" i="2" s="1"/>
  <c r="O2722" i="2"/>
  <c r="W2722" i="2" s="1"/>
  <c r="AG2722" i="2" s="1"/>
  <c r="R2722" i="2"/>
  <c r="Z2722" i="2" s="1"/>
  <c r="AJ2722" i="2" s="1"/>
  <c r="M2722" i="2"/>
  <c r="AD2721" i="2"/>
  <c r="AD2720" i="2"/>
  <c r="AG2721" i="2"/>
  <c r="X2721" i="2"/>
  <c r="AH2721" i="2" s="1"/>
  <c r="U2721" i="2"/>
  <c r="AE2721" i="2" s="1"/>
  <c r="K2723" i="2"/>
  <c r="BD2720" i="2" l="1"/>
  <c r="AV2720" i="2"/>
  <c r="BH2720" i="2" s="1"/>
  <c r="AB2721" i="2"/>
  <c r="BB2720" i="2"/>
  <c r="AS2721" i="2"/>
  <c r="AR2721" i="2"/>
  <c r="BC2720" i="2"/>
  <c r="S2723" i="2"/>
  <c r="AA2723" i="2"/>
  <c r="AK2723" i="2" s="1"/>
  <c r="AT2721" i="2"/>
  <c r="AP2721" i="2"/>
  <c r="AM2722" i="2"/>
  <c r="AN2721" i="2"/>
  <c r="AQ2721" i="2"/>
  <c r="AO2721" i="2"/>
  <c r="BG2721" i="2"/>
  <c r="BA2720" i="2"/>
  <c r="AZ2720" i="2"/>
  <c r="AX2720" i="2"/>
  <c r="AY2720" i="2"/>
  <c r="L2723" i="2"/>
  <c r="T2723" i="2" s="1"/>
  <c r="N2723" i="2"/>
  <c r="V2723" i="2" s="1"/>
  <c r="P2723" i="2"/>
  <c r="X2723" i="2" s="1"/>
  <c r="Q2723" i="2"/>
  <c r="Y2723" i="2" s="1"/>
  <c r="AI2723" i="2" s="1"/>
  <c r="O2723" i="2"/>
  <c r="R2723" i="2"/>
  <c r="Z2723" i="2" s="1"/>
  <c r="AJ2723" i="2" s="1"/>
  <c r="M2723" i="2"/>
  <c r="X2722" i="2"/>
  <c r="AH2722" i="2" s="1"/>
  <c r="V2722" i="2"/>
  <c r="AF2722" i="2" s="1"/>
  <c r="U2722" i="2"/>
  <c r="AE2722" i="2" s="1"/>
  <c r="AD2722" i="2"/>
  <c r="K2724" i="2"/>
  <c r="AV2721" i="2" l="1"/>
  <c r="BH2721" i="2" s="1"/>
  <c r="AB2722" i="2"/>
  <c r="AS2722" i="2"/>
  <c r="AR2722" i="2"/>
  <c r="BB2721" i="2"/>
  <c r="BD2721" i="2"/>
  <c r="BC2721" i="2"/>
  <c r="S2724" i="2"/>
  <c r="AA2724" i="2"/>
  <c r="AK2724" i="2" s="1"/>
  <c r="AT2722" i="2"/>
  <c r="AQ2722" i="2"/>
  <c r="AO2722" i="2"/>
  <c r="AM2723" i="2"/>
  <c r="AP2722" i="2"/>
  <c r="AN2722" i="2"/>
  <c r="BG2722" i="2"/>
  <c r="AY2721" i="2"/>
  <c r="AZ2721" i="2"/>
  <c r="BA2721" i="2"/>
  <c r="AX2721" i="2"/>
  <c r="L2724" i="2"/>
  <c r="T2724" i="2" s="1"/>
  <c r="N2724" i="2"/>
  <c r="P2724" i="2"/>
  <c r="X2724" i="2" s="1"/>
  <c r="AH2724" i="2" s="1"/>
  <c r="Q2724" i="2"/>
  <c r="Y2724" i="2" s="1"/>
  <c r="AI2724" i="2" s="1"/>
  <c r="R2724" i="2"/>
  <c r="Z2724" i="2" s="1"/>
  <c r="AJ2724" i="2" s="1"/>
  <c r="O2724" i="2"/>
  <c r="W2724" i="2" s="1"/>
  <c r="AG2724" i="2" s="1"/>
  <c r="M2724" i="2"/>
  <c r="AD2723" i="2"/>
  <c r="U2723" i="2"/>
  <c r="AE2723" i="2" s="1"/>
  <c r="AH2723" i="2"/>
  <c r="AF2723" i="2"/>
  <c r="W2723" i="2"/>
  <c r="AG2723" i="2" s="1"/>
  <c r="K2725" i="2"/>
  <c r="AV2722" i="2" l="1"/>
  <c r="BH2722" i="2" s="1"/>
  <c r="AB2723" i="2"/>
  <c r="AS2723" i="2"/>
  <c r="AR2723" i="2"/>
  <c r="BD2722" i="2"/>
  <c r="BB2722" i="2"/>
  <c r="BC2722" i="2"/>
  <c r="S2725" i="2"/>
  <c r="AA2725" i="2"/>
  <c r="AK2725" i="2" s="1"/>
  <c r="AT2723" i="2"/>
  <c r="AO2723" i="2"/>
  <c r="AP2723" i="2"/>
  <c r="AM2724" i="2"/>
  <c r="AN2723" i="2"/>
  <c r="AQ2723" i="2"/>
  <c r="BG2723" i="2"/>
  <c r="AY2722" i="2"/>
  <c r="AX2722" i="2"/>
  <c r="BA2722" i="2"/>
  <c r="AZ2722" i="2"/>
  <c r="L2725" i="2"/>
  <c r="T2725" i="2" s="1"/>
  <c r="N2725" i="2"/>
  <c r="V2725" i="2" s="1"/>
  <c r="P2725" i="2"/>
  <c r="X2725" i="2" s="1"/>
  <c r="AH2725" i="2" s="1"/>
  <c r="Q2725" i="2"/>
  <c r="Y2725" i="2" s="1"/>
  <c r="AI2725" i="2" s="1"/>
  <c r="O2725" i="2"/>
  <c r="W2725" i="2" s="1"/>
  <c r="AG2725" i="2" s="1"/>
  <c r="R2725" i="2"/>
  <c r="Z2725" i="2" s="1"/>
  <c r="AJ2725" i="2" s="1"/>
  <c r="M2725" i="2"/>
  <c r="V2724" i="2"/>
  <c r="AF2724" i="2" s="1"/>
  <c r="U2724" i="2"/>
  <c r="AE2724" i="2" s="1"/>
  <c r="AD2724" i="2"/>
  <c r="K2726" i="2"/>
  <c r="AV2723" i="2" l="1"/>
  <c r="BH2723" i="2" s="1"/>
  <c r="AB2724" i="2"/>
  <c r="BD2723" i="2"/>
  <c r="BB2723" i="2"/>
  <c r="AS2724" i="2"/>
  <c r="AR2724" i="2"/>
  <c r="BC2723" i="2"/>
  <c r="S2726" i="2"/>
  <c r="AA2726" i="2"/>
  <c r="AK2726" i="2" s="1"/>
  <c r="AT2724" i="2"/>
  <c r="AN2724" i="2"/>
  <c r="AQ2724" i="2"/>
  <c r="AM2725" i="2"/>
  <c r="AO2724" i="2"/>
  <c r="AP2724" i="2"/>
  <c r="BG2724" i="2"/>
  <c r="AZ2723" i="2"/>
  <c r="BA2723" i="2"/>
  <c r="AY2723" i="2"/>
  <c r="AX2723" i="2"/>
  <c r="L2726" i="2"/>
  <c r="N2726" i="2"/>
  <c r="P2726" i="2"/>
  <c r="X2726" i="2" s="1"/>
  <c r="Q2726" i="2"/>
  <c r="Y2726" i="2" s="1"/>
  <c r="AI2726" i="2" s="1"/>
  <c r="O2726" i="2"/>
  <c r="R2726" i="2"/>
  <c r="Z2726" i="2" s="1"/>
  <c r="AJ2726" i="2" s="1"/>
  <c r="M2726" i="2"/>
  <c r="U2725" i="2"/>
  <c r="AE2725" i="2" s="1"/>
  <c r="AF2725" i="2"/>
  <c r="AD2725" i="2"/>
  <c r="K2727" i="2"/>
  <c r="AV2724" i="2" l="1"/>
  <c r="BH2724" i="2" s="1"/>
  <c r="AB2725" i="2"/>
  <c r="BB2724" i="2"/>
  <c r="AS2725" i="2"/>
  <c r="AR2725" i="2"/>
  <c r="BD2724" i="2"/>
  <c r="BC2724" i="2"/>
  <c r="S2727" i="2"/>
  <c r="AA2727" i="2"/>
  <c r="AK2727" i="2" s="1"/>
  <c r="BA2724" i="2"/>
  <c r="AZ2724" i="2"/>
  <c r="AY2724" i="2"/>
  <c r="AX2724" i="2"/>
  <c r="AT2725" i="2"/>
  <c r="AN2725" i="2"/>
  <c r="AQ2725" i="2"/>
  <c r="AM2726" i="2"/>
  <c r="AO2725" i="2"/>
  <c r="AP2725" i="2"/>
  <c r="BG2725" i="2"/>
  <c r="L2727" i="2"/>
  <c r="T2727" i="2" s="1"/>
  <c r="N2727" i="2"/>
  <c r="P2727" i="2"/>
  <c r="Q2727" i="2"/>
  <c r="Y2727" i="2" s="1"/>
  <c r="AI2727" i="2" s="1"/>
  <c r="O2727" i="2"/>
  <c r="W2727" i="2" s="1"/>
  <c r="R2727" i="2"/>
  <c r="Z2727" i="2" s="1"/>
  <c r="AJ2727" i="2" s="1"/>
  <c r="M2727" i="2"/>
  <c r="W2726" i="2"/>
  <c r="AG2726" i="2" s="1"/>
  <c r="AH2726" i="2"/>
  <c r="T2726" i="2"/>
  <c r="V2726" i="2"/>
  <c r="AF2726" i="2" s="1"/>
  <c r="U2726" i="2"/>
  <c r="AE2726" i="2" s="1"/>
  <c r="K2728" i="2"/>
  <c r="AB2726" i="2" l="1"/>
  <c r="AV2725" i="2"/>
  <c r="BH2725" i="2" s="1"/>
  <c r="AS2726" i="2"/>
  <c r="AR2726" i="2"/>
  <c r="BB2725" i="2"/>
  <c r="BD2725" i="2"/>
  <c r="BC2725" i="2"/>
  <c r="S2728" i="2"/>
  <c r="AA2728" i="2" s="1"/>
  <c r="AK2728" i="2" s="1"/>
  <c r="AT2726" i="2"/>
  <c r="AM2727" i="2"/>
  <c r="AN2726" i="2"/>
  <c r="AQ2726" i="2"/>
  <c r="AO2726" i="2"/>
  <c r="AP2726" i="2"/>
  <c r="BG2726" i="2"/>
  <c r="BA2725" i="2"/>
  <c r="AZ2725" i="2"/>
  <c r="AX2725" i="2"/>
  <c r="AY2725" i="2"/>
  <c r="L2728" i="2"/>
  <c r="T2728" i="2" s="1"/>
  <c r="N2728" i="2"/>
  <c r="V2728" i="2" s="1"/>
  <c r="P2728" i="2"/>
  <c r="Q2728" i="2"/>
  <c r="Y2728" i="2" s="1"/>
  <c r="AI2728" i="2" s="1"/>
  <c r="R2728" i="2"/>
  <c r="Z2728" i="2" s="1"/>
  <c r="AJ2728" i="2" s="1"/>
  <c r="O2728" i="2"/>
  <c r="W2728" i="2" s="1"/>
  <c r="AG2728" i="2" s="1"/>
  <c r="M2728" i="2"/>
  <c r="AD2726" i="2"/>
  <c r="AG2727" i="2"/>
  <c r="AD2727" i="2"/>
  <c r="X2727" i="2"/>
  <c r="AH2727" i="2" s="1"/>
  <c r="V2727" i="2"/>
  <c r="AF2727" i="2" s="1"/>
  <c r="U2727" i="2"/>
  <c r="AE2727" i="2" s="1"/>
  <c r="K2729" i="2"/>
  <c r="AV2726" i="2" l="1"/>
  <c r="BH2726" i="2" s="1"/>
  <c r="AB2727" i="2"/>
  <c r="AS2727" i="2"/>
  <c r="AR2727" i="2"/>
  <c r="BD2726" i="2"/>
  <c r="BB2726" i="2"/>
  <c r="BC2726" i="2"/>
  <c r="S2729" i="2"/>
  <c r="AA2729" i="2"/>
  <c r="AK2729" i="2" s="1"/>
  <c r="AZ2726" i="2"/>
  <c r="BA2726" i="2"/>
  <c r="AX2726" i="2"/>
  <c r="AT2727" i="2"/>
  <c r="AN2727" i="2"/>
  <c r="AQ2727" i="2"/>
  <c r="AO2727" i="2"/>
  <c r="AP2727" i="2"/>
  <c r="AM2728" i="2"/>
  <c r="BG2727" i="2"/>
  <c r="AY2726" i="2"/>
  <c r="L2729" i="2"/>
  <c r="T2729" i="2" s="1"/>
  <c r="N2729" i="2"/>
  <c r="V2729" i="2" s="1"/>
  <c r="P2729" i="2"/>
  <c r="X2729" i="2" s="1"/>
  <c r="AH2729" i="2" s="1"/>
  <c r="Q2729" i="2"/>
  <c r="Y2729" i="2" s="1"/>
  <c r="AI2729" i="2" s="1"/>
  <c r="O2729" i="2"/>
  <c r="W2729" i="2" s="1"/>
  <c r="AG2729" i="2" s="1"/>
  <c r="R2729" i="2"/>
  <c r="Z2729" i="2" s="1"/>
  <c r="AJ2729" i="2" s="1"/>
  <c r="M2729" i="2"/>
  <c r="U2729" i="2" s="1"/>
  <c r="U2728" i="2"/>
  <c r="AE2728" i="2" s="1"/>
  <c r="AF2728" i="2"/>
  <c r="X2728" i="2"/>
  <c r="AH2728" i="2" s="1"/>
  <c r="AD2728" i="2"/>
  <c r="K2730" i="2"/>
  <c r="AB2729" i="2" l="1"/>
  <c r="AV2727" i="2"/>
  <c r="BH2727" i="2" s="1"/>
  <c r="AB2728" i="2"/>
  <c r="AR2728" i="2"/>
  <c r="AS2728" i="2"/>
  <c r="BB2727" i="2"/>
  <c r="BD2727" i="2"/>
  <c r="BC2727" i="2"/>
  <c r="S2730" i="2"/>
  <c r="AA2730" i="2"/>
  <c r="AK2730" i="2" s="1"/>
  <c r="AZ2727" i="2"/>
  <c r="AY2727" i="2"/>
  <c r="BA2727" i="2"/>
  <c r="AT2728" i="2"/>
  <c r="AP2728" i="2"/>
  <c r="AM2729" i="2"/>
  <c r="AN2728" i="2"/>
  <c r="AQ2728" i="2"/>
  <c r="AO2728" i="2"/>
  <c r="BG2728" i="2"/>
  <c r="AX2727" i="2"/>
  <c r="L2730" i="2"/>
  <c r="T2730" i="2" s="1"/>
  <c r="N2730" i="2"/>
  <c r="V2730" i="2" s="1"/>
  <c r="AF2730" i="2" s="1"/>
  <c r="P2730" i="2"/>
  <c r="X2730" i="2" s="1"/>
  <c r="Q2730" i="2"/>
  <c r="Y2730" i="2" s="1"/>
  <c r="AI2730" i="2" s="1"/>
  <c r="O2730" i="2"/>
  <c r="R2730" i="2"/>
  <c r="Z2730" i="2" s="1"/>
  <c r="AJ2730" i="2" s="1"/>
  <c r="M2730" i="2"/>
  <c r="AD2729" i="2"/>
  <c r="AE2729" i="2"/>
  <c r="AF2729" i="2"/>
  <c r="K2731" i="2"/>
  <c r="AV2728" i="2" l="1"/>
  <c r="BH2728" i="2" s="1"/>
  <c r="AS2729" i="2"/>
  <c r="AR2729" i="2"/>
  <c r="BC2728" i="2"/>
  <c r="BD2728" i="2"/>
  <c r="BB2728" i="2"/>
  <c r="S2731" i="2"/>
  <c r="AA2731" i="2"/>
  <c r="AK2731" i="2" s="1"/>
  <c r="BA2728" i="2"/>
  <c r="AY2728" i="2"/>
  <c r="AZ2728" i="2"/>
  <c r="AX2728" i="2"/>
  <c r="AT2729" i="2"/>
  <c r="AO2729" i="2"/>
  <c r="AP2729" i="2"/>
  <c r="AM2730" i="2"/>
  <c r="AN2729" i="2"/>
  <c r="AQ2729" i="2"/>
  <c r="BG2729" i="2"/>
  <c r="L2731" i="2"/>
  <c r="N2731" i="2"/>
  <c r="P2731" i="2"/>
  <c r="Q2731" i="2"/>
  <c r="Y2731" i="2" s="1"/>
  <c r="AI2731" i="2" s="1"/>
  <c r="O2731" i="2"/>
  <c r="R2731" i="2"/>
  <c r="Z2731" i="2" s="1"/>
  <c r="AJ2731" i="2" s="1"/>
  <c r="M2731" i="2"/>
  <c r="AD2730" i="2"/>
  <c r="W2730" i="2"/>
  <c r="AG2730" i="2" s="1"/>
  <c r="AH2730" i="2"/>
  <c r="U2730" i="2"/>
  <c r="AE2730" i="2" s="1"/>
  <c r="K2732" i="2"/>
  <c r="AV2729" i="2" l="1"/>
  <c r="BH2729" i="2" s="1"/>
  <c r="AB2730" i="2"/>
  <c r="AS2730" i="2"/>
  <c r="AR2730" i="2"/>
  <c r="BB2729" i="2"/>
  <c r="BD2729" i="2"/>
  <c r="BC2729" i="2"/>
  <c r="S2732" i="2"/>
  <c r="AA2732" i="2"/>
  <c r="AK2732" i="2" s="1"/>
  <c r="AT2730" i="2"/>
  <c r="AN2730" i="2"/>
  <c r="AQ2730" i="2"/>
  <c r="AO2730" i="2"/>
  <c r="AP2730" i="2"/>
  <c r="AM2731" i="2"/>
  <c r="BG2730" i="2"/>
  <c r="AZ2729" i="2"/>
  <c r="BA2729" i="2"/>
  <c r="AY2729" i="2"/>
  <c r="AX2729" i="2"/>
  <c r="L2732" i="2"/>
  <c r="T2732" i="2" s="1"/>
  <c r="N2732" i="2"/>
  <c r="P2732" i="2"/>
  <c r="Q2732" i="2"/>
  <c r="Y2732" i="2" s="1"/>
  <c r="AI2732" i="2" s="1"/>
  <c r="R2732" i="2"/>
  <c r="Z2732" i="2" s="1"/>
  <c r="AJ2732" i="2" s="1"/>
  <c r="O2732" i="2"/>
  <c r="M2732" i="2"/>
  <c r="U2732" i="2" s="1"/>
  <c r="T2731" i="2"/>
  <c r="W2731" i="2"/>
  <c r="AG2731" i="2" s="1"/>
  <c r="X2731" i="2"/>
  <c r="AH2731" i="2" s="1"/>
  <c r="V2731" i="2"/>
  <c r="AF2731" i="2" s="1"/>
  <c r="U2731" i="2"/>
  <c r="AE2731" i="2" s="1"/>
  <c r="K2733" i="2"/>
  <c r="BD2730" i="2" l="1"/>
  <c r="AB2731" i="2"/>
  <c r="AV2730" i="2"/>
  <c r="BH2730" i="2" s="1"/>
  <c r="BB2730" i="2"/>
  <c r="AS2731" i="2"/>
  <c r="AR2731" i="2"/>
  <c r="BC2730" i="2"/>
  <c r="S2733" i="2"/>
  <c r="AA2733" i="2"/>
  <c r="AK2733" i="2" s="1"/>
  <c r="AY2730" i="2"/>
  <c r="BA2730" i="2"/>
  <c r="AT2731" i="2"/>
  <c r="AQ2731" i="2"/>
  <c r="AM2732" i="2"/>
  <c r="AO2731" i="2"/>
  <c r="AP2731" i="2"/>
  <c r="AN2731" i="2"/>
  <c r="BG2731" i="2"/>
  <c r="AX2730" i="2"/>
  <c r="AZ2730" i="2"/>
  <c r="L2733" i="2"/>
  <c r="T2733" i="2" s="1"/>
  <c r="N2733" i="2"/>
  <c r="P2733" i="2"/>
  <c r="Q2733" i="2"/>
  <c r="Y2733" i="2" s="1"/>
  <c r="AI2733" i="2" s="1"/>
  <c r="O2733" i="2"/>
  <c r="W2733" i="2" s="1"/>
  <c r="R2733" i="2"/>
  <c r="Z2733" i="2" s="1"/>
  <c r="AJ2733" i="2" s="1"/>
  <c r="M2733" i="2"/>
  <c r="V2732" i="2"/>
  <c r="AF2732" i="2" s="1"/>
  <c r="AD2731" i="2"/>
  <c r="AE2732" i="2"/>
  <c r="X2732" i="2"/>
  <c r="AH2732" i="2" s="1"/>
  <c r="W2732" i="2"/>
  <c r="AG2732" i="2" s="1"/>
  <c r="AD2732" i="2"/>
  <c r="K2734" i="2"/>
  <c r="AV2731" i="2" l="1"/>
  <c r="BH2731" i="2" s="1"/>
  <c r="AB2732" i="2"/>
  <c r="BD2731" i="2"/>
  <c r="BB2731" i="2"/>
  <c r="BC2731" i="2"/>
  <c r="AS2732" i="2"/>
  <c r="AR2732" i="2"/>
  <c r="S2734" i="2"/>
  <c r="AA2734" i="2" s="1"/>
  <c r="AK2734" i="2" s="1"/>
  <c r="AY2731" i="2"/>
  <c r="BA2731" i="2"/>
  <c r="AZ2731" i="2"/>
  <c r="AX2731" i="2"/>
  <c r="AT2732" i="2"/>
  <c r="AO2732" i="2"/>
  <c r="AP2732" i="2"/>
  <c r="AN2732" i="2"/>
  <c r="AM2733" i="2"/>
  <c r="AQ2732" i="2"/>
  <c r="BG2732" i="2"/>
  <c r="L2734" i="2"/>
  <c r="T2734" i="2" s="1"/>
  <c r="N2734" i="2"/>
  <c r="P2734" i="2"/>
  <c r="X2734" i="2" s="1"/>
  <c r="AH2734" i="2" s="1"/>
  <c r="Q2734" i="2"/>
  <c r="Y2734" i="2" s="1"/>
  <c r="AI2734" i="2" s="1"/>
  <c r="O2734" i="2"/>
  <c r="W2734" i="2" s="1"/>
  <c r="AG2734" i="2" s="1"/>
  <c r="R2734" i="2"/>
  <c r="Z2734" i="2" s="1"/>
  <c r="AJ2734" i="2" s="1"/>
  <c r="M2734" i="2"/>
  <c r="AG2733" i="2"/>
  <c r="X2733" i="2"/>
  <c r="AH2733" i="2" s="1"/>
  <c r="V2733" i="2"/>
  <c r="AF2733" i="2" s="1"/>
  <c r="U2733" i="2"/>
  <c r="AE2733" i="2" s="1"/>
  <c r="AD2733" i="2"/>
  <c r="K2735" i="2"/>
  <c r="AV2732" i="2" l="1"/>
  <c r="BH2732" i="2" s="1"/>
  <c r="AB2733" i="2"/>
  <c r="BB2732" i="2"/>
  <c r="AS2733" i="2"/>
  <c r="AR2733" i="2"/>
  <c r="BC2732" i="2"/>
  <c r="BD2732" i="2"/>
  <c r="S2735" i="2"/>
  <c r="AA2735" i="2" s="1"/>
  <c r="AK2735" i="2" s="1"/>
  <c r="AZ2732" i="2"/>
  <c r="BA2732" i="2"/>
  <c r="AY2732" i="2"/>
  <c r="AX2732" i="2"/>
  <c r="AT2733" i="2"/>
  <c r="AO2733" i="2"/>
  <c r="AP2733" i="2"/>
  <c r="AM2734" i="2"/>
  <c r="AN2733" i="2"/>
  <c r="AQ2733" i="2"/>
  <c r="BG2733" i="2"/>
  <c r="L2735" i="2"/>
  <c r="T2735" i="2" s="1"/>
  <c r="N2735" i="2"/>
  <c r="P2735" i="2"/>
  <c r="Q2735" i="2"/>
  <c r="Y2735" i="2" s="1"/>
  <c r="AI2735" i="2" s="1"/>
  <c r="O2735" i="2"/>
  <c r="W2735" i="2" s="1"/>
  <c r="R2735" i="2"/>
  <c r="Z2735" i="2" s="1"/>
  <c r="AJ2735" i="2" s="1"/>
  <c r="M2735" i="2"/>
  <c r="AD2734" i="2"/>
  <c r="V2734" i="2"/>
  <c r="AF2734" i="2" s="1"/>
  <c r="U2734" i="2"/>
  <c r="AE2734" i="2" s="1"/>
  <c r="K2736" i="2"/>
  <c r="AV2733" i="2" l="1"/>
  <c r="BH2733" i="2" s="1"/>
  <c r="AB2734" i="2"/>
  <c r="AS2734" i="2"/>
  <c r="AR2734" i="2"/>
  <c r="BB2733" i="2"/>
  <c r="BC2733" i="2"/>
  <c r="BD2733" i="2"/>
  <c r="S2736" i="2"/>
  <c r="AA2736" i="2" s="1"/>
  <c r="AK2736" i="2" s="1"/>
  <c r="AT2734" i="2"/>
  <c r="AN2734" i="2"/>
  <c r="AQ2734" i="2"/>
  <c r="AM2735" i="2"/>
  <c r="AO2734" i="2"/>
  <c r="AP2734" i="2"/>
  <c r="BG2734" i="2"/>
  <c r="AZ2733" i="2"/>
  <c r="BA2733" i="2"/>
  <c r="AY2733" i="2"/>
  <c r="AX2733" i="2"/>
  <c r="L2736" i="2"/>
  <c r="T2736" i="2" s="1"/>
  <c r="N2736" i="2"/>
  <c r="P2736" i="2"/>
  <c r="Q2736" i="2"/>
  <c r="Y2736" i="2" s="1"/>
  <c r="AI2736" i="2" s="1"/>
  <c r="R2736" i="2"/>
  <c r="Z2736" i="2" s="1"/>
  <c r="AJ2736" i="2" s="1"/>
  <c r="O2736" i="2"/>
  <c r="M2736" i="2"/>
  <c r="U2736" i="2" s="1"/>
  <c r="AG2735" i="2"/>
  <c r="AD2735" i="2"/>
  <c r="X2735" i="2"/>
  <c r="AH2735" i="2" s="1"/>
  <c r="V2735" i="2"/>
  <c r="AF2735" i="2" s="1"/>
  <c r="U2735" i="2"/>
  <c r="AE2735" i="2" s="1"/>
  <c r="K2737" i="2"/>
  <c r="AV2734" i="2" l="1"/>
  <c r="BH2734" i="2" s="1"/>
  <c r="AB2735" i="2"/>
  <c r="AS2735" i="2"/>
  <c r="AR2735" i="2"/>
  <c r="BD2734" i="2"/>
  <c r="BB2734" i="2"/>
  <c r="BC2734" i="2"/>
  <c r="S2737" i="2"/>
  <c r="AA2737" i="2"/>
  <c r="AK2737" i="2" s="1"/>
  <c r="AT2735" i="2"/>
  <c r="AQ2735" i="2"/>
  <c r="AO2735" i="2"/>
  <c r="AP2735" i="2"/>
  <c r="AM2736" i="2"/>
  <c r="AN2735" i="2"/>
  <c r="BG2735" i="2"/>
  <c r="BA2734" i="2"/>
  <c r="AZ2734" i="2"/>
  <c r="AX2734" i="2"/>
  <c r="AY2734" i="2"/>
  <c r="L2737" i="2"/>
  <c r="T2737" i="2" s="1"/>
  <c r="N2737" i="2"/>
  <c r="P2737" i="2"/>
  <c r="Q2737" i="2"/>
  <c r="Y2737" i="2" s="1"/>
  <c r="AI2737" i="2" s="1"/>
  <c r="O2737" i="2"/>
  <c r="W2737" i="2" s="1"/>
  <c r="AG2737" i="2" s="1"/>
  <c r="R2737" i="2"/>
  <c r="Z2737" i="2" s="1"/>
  <c r="AJ2737" i="2" s="1"/>
  <c r="M2737" i="2"/>
  <c r="U2737" i="2" s="1"/>
  <c r="V2736" i="2"/>
  <c r="AF2736" i="2" s="1"/>
  <c r="AE2736" i="2"/>
  <c r="AD2736" i="2"/>
  <c r="X2736" i="2"/>
  <c r="AH2736" i="2" s="1"/>
  <c r="W2736" i="2"/>
  <c r="AG2736" i="2" s="1"/>
  <c r="K2738" i="2"/>
  <c r="BD2735" i="2" l="1"/>
  <c r="AB2736" i="2"/>
  <c r="AV2735" i="2"/>
  <c r="BH2735" i="2" s="1"/>
  <c r="BB2735" i="2"/>
  <c r="AS2736" i="2"/>
  <c r="AR2736" i="2"/>
  <c r="BC2735" i="2"/>
  <c r="S2738" i="2"/>
  <c r="AA2738" i="2" s="1"/>
  <c r="AK2738" i="2" s="1"/>
  <c r="AY2735" i="2"/>
  <c r="AZ2735" i="2"/>
  <c r="BA2735" i="2"/>
  <c r="AX2735" i="2"/>
  <c r="AT2736" i="2"/>
  <c r="AO2736" i="2"/>
  <c r="AP2736" i="2"/>
  <c r="AM2737" i="2"/>
  <c r="AN2736" i="2"/>
  <c r="AQ2736" i="2"/>
  <c r="BG2736" i="2"/>
  <c r="L2738" i="2"/>
  <c r="N2738" i="2"/>
  <c r="P2738" i="2"/>
  <c r="X2738" i="2" s="1"/>
  <c r="Q2738" i="2"/>
  <c r="Y2738" i="2" s="1"/>
  <c r="AI2738" i="2" s="1"/>
  <c r="O2738" i="2"/>
  <c r="W2738" i="2" s="1"/>
  <c r="AG2738" i="2" s="1"/>
  <c r="R2738" i="2"/>
  <c r="Z2738" i="2" s="1"/>
  <c r="AJ2738" i="2" s="1"/>
  <c r="M2738" i="2"/>
  <c r="AD2737" i="2"/>
  <c r="X2737" i="2"/>
  <c r="AH2737" i="2" s="1"/>
  <c r="V2737" i="2"/>
  <c r="AF2737" i="2" s="1"/>
  <c r="AE2737" i="2"/>
  <c r="K2739" i="2"/>
  <c r="BD2736" i="2" l="1"/>
  <c r="AV2736" i="2"/>
  <c r="BH2736" i="2" s="1"/>
  <c r="AB2737" i="2"/>
  <c r="AS2737" i="2"/>
  <c r="AR2737" i="2"/>
  <c r="BB2736" i="2"/>
  <c r="BC2736" i="2"/>
  <c r="S2739" i="2"/>
  <c r="AA2739" i="2"/>
  <c r="AK2739" i="2" s="1"/>
  <c r="AT2737" i="2"/>
  <c r="AO2737" i="2"/>
  <c r="AP2737" i="2"/>
  <c r="AM2738" i="2"/>
  <c r="AN2737" i="2"/>
  <c r="AQ2737" i="2"/>
  <c r="BG2737" i="2"/>
  <c r="AZ2736" i="2"/>
  <c r="BA2736" i="2"/>
  <c r="AY2736" i="2"/>
  <c r="AX2736" i="2"/>
  <c r="L2739" i="2"/>
  <c r="T2739" i="2" s="1"/>
  <c r="N2739" i="2"/>
  <c r="P2739" i="2"/>
  <c r="Q2739" i="2"/>
  <c r="Y2739" i="2" s="1"/>
  <c r="AI2739" i="2" s="1"/>
  <c r="O2739" i="2"/>
  <c r="W2739" i="2" s="1"/>
  <c r="R2739" i="2"/>
  <c r="Z2739" i="2" s="1"/>
  <c r="AJ2739" i="2" s="1"/>
  <c r="M2739" i="2"/>
  <c r="AH2738" i="2"/>
  <c r="T2738" i="2"/>
  <c r="V2738" i="2"/>
  <c r="AF2738" i="2" s="1"/>
  <c r="U2738" i="2"/>
  <c r="AE2738" i="2" s="1"/>
  <c r="K2740" i="2"/>
  <c r="AB2738" i="2" l="1"/>
  <c r="AV2737" i="2"/>
  <c r="BH2737" i="2" s="1"/>
  <c r="AS2738" i="2"/>
  <c r="AR2738" i="2"/>
  <c r="BD2737" i="2"/>
  <c r="BB2737" i="2"/>
  <c r="BC2737" i="2"/>
  <c r="S2740" i="2"/>
  <c r="AA2740" i="2"/>
  <c r="AK2740" i="2" s="1"/>
  <c r="AT2738" i="2"/>
  <c r="AN2738" i="2"/>
  <c r="AQ2738" i="2"/>
  <c r="AO2738" i="2"/>
  <c r="AP2738" i="2"/>
  <c r="AM2739" i="2"/>
  <c r="BG2738" i="2"/>
  <c r="AZ2737" i="2"/>
  <c r="BA2737" i="2"/>
  <c r="AY2737" i="2"/>
  <c r="AX2737" i="2"/>
  <c r="L2740" i="2"/>
  <c r="N2740" i="2"/>
  <c r="P2740" i="2"/>
  <c r="Q2740" i="2"/>
  <c r="Y2740" i="2" s="1"/>
  <c r="AI2740" i="2" s="1"/>
  <c r="R2740" i="2"/>
  <c r="Z2740" i="2" s="1"/>
  <c r="AJ2740" i="2" s="1"/>
  <c r="O2740" i="2"/>
  <c r="M2740" i="2"/>
  <c r="U2740" i="2" s="1"/>
  <c r="AD2738" i="2"/>
  <c r="AD2739" i="2"/>
  <c r="AG2739" i="2"/>
  <c r="X2739" i="2"/>
  <c r="AH2739" i="2" s="1"/>
  <c r="V2739" i="2"/>
  <c r="AF2739" i="2" s="1"/>
  <c r="U2739" i="2"/>
  <c r="AE2739" i="2" s="1"/>
  <c r="K2741" i="2"/>
  <c r="BD2738" i="2" l="1"/>
  <c r="AV2738" i="2"/>
  <c r="BH2738" i="2" s="1"/>
  <c r="AB2739" i="2"/>
  <c r="BB2738" i="2"/>
  <c r="AS2739" i="2"/>
  <c r="AR2739" i="2"/>
  <c r="BC2738" i="2"/>
  <c r="S2741" i="2"/>
  <c r="AA2741" i="2"/>
  <c r="AK2741" i="2" s="1"/>
  <c r="AY2738" i="2"/>
  <c r="BA2738" i="2"/>
  <c r="AT2739" i="2"/>
  <c r="AN2739" i="2"/>
  <c r="AQ2739" i="2"/>
  <c r="AO2739" i="2"/>
  <c r="AP2739" i="2"/>
  <c r="AM2740" i="2"/>
  <c r="BG2739" i="2"/>
  <c r="AX2738" i="2"/>
  <c r="AZ2738" i="2"/>
  <c r="L2741" i="2"/>
  <c r="T2741" i="2" s="1"/>
  <c r="N2741" i="2"/>
  <c r="P2741" i="2"/>
  <c r="Q2741" i="2"/>
  <c r="Y2741" i="2" s="1"/>
  <c r="AI2741" i="2" s="1"/>
  <c r="O2741" i="2"/>
  <c r="W2741" i="2" s="1"/>
  <c r="R2741" i="2"/>
  <c r="Z2741" i="2" s="1"/>
  <c r="AJ2741" i="2" s="1"/>
  <c r="M2741" i="2"/>
  <c r="T2740" i="2"/>
  <c r="V2740" i="2"/>
  <c r="AF2740" i="2" s="1"/>
  <c r="AE2740" i="2"/>
  <c r="X2740" i="2"/>
  <c r="AH2740" i="2" s="1"/>
  <c r="W2740" i="2"/>
  <c r="AG2740" i="2" s="1"/>
  <c r="K2742" i="2"/>
  <c r="BD2739" i="2" l="1"/>
  <c r="AB2740" i="2"/>
  <c r="AV2739" i="2"/>
  <c r="BH2739" i="2" s="1"/>
  <c r="AR2740" i="2"/>
  <c r="AS2740" i="2"/>
  <c r="BB2739" i="2"/>
  <c r="BC2739" i="2"/>
  <c r="S2742" i="2"/>
  <c r="AA2742" i="2"/>
  <c r="AK2742" i="2" s="1"/>
  <c r="AY2739" i="2"/>
  <c r="BA2739" i="2"/>
  <c r="AT2740" i="2"/>
  <c r="AO2740" i="2"/>
  <c r="AP2740" i="2"/>
  <c r="AM2741" i="2"/>
  <c r="AQ2740" i="2"/>
  <c r="AN2740" i="2"/>
  <c r="BG2740" i="2"/>
  <c r="AX2739" i="2"/>
  <c r="AZ2739" i="2"/>
  <c r="L2742" i="2"/>
  <c r="T2742" i="2" s="1"/>
  <c r="N2742" i="2"/>
  <c r="P2742" i="2"/>
  <c r="X2742" i="2" s="1"/>
  <c r="AH2742" i="2" s="1"/>
  <c r="Q2742" i="2"/>
  <c r="Y2742" i="2" s="1"/>
  <c r="AI2742" i="2" s="1"/>
  <c r="O2742" i="2"/>
  <c r="W2742" i="2" s="1"/>
  <c r="AG2742" i="2" s="1"/>
  <c r="R2742" i="2"/>
  <c r="Z2742" i="2" s="1"/>
  <c r="AJ2742" i="2" s="1"/>
  <c r="M2742" i="2"/>
  <c r="U2742" i="2" s="1"/>
  <c r="AE2742" i="2" s="1"/>
  <c r="AD2740" i="2"/>
  <c r="AD2741" i="2"/>
  <c r="AG2741" i="2"/>
  <c r="X2741" i="2"/>
  <c r="AH2741" i="2" s="1"/>
  <c r="V2741" i="2"/>
  <c r="AF2741" i="2" s="1"/>
  <c r="U2741" i="2"/>
  <c r="AE2741" i="2" s="1"/>
  <c r="K2743" i="2"/>
  <c r="BD2740" i="2" l="1"/>
  <c r="AV2740" i="2"/>
  <c r="BH2740" i="2" s="1"/>
  <c r="AB2741" i="2"/>
  <c r="BC2740" i="2"/>
  <c r="AS2741" i="2"/>
  <c r="AR2741" i="2"/>
  <c r="BB2740" i="2"/>
  <c r="S2743" i="2"/>
  <c r="AA2743" i="2"/>
  <c r="AK2743" i="2" s="1"/>
  <c r="AY2740" i="2"/>
  <c r="BA2740" i="2"/>
  <c r="AX2740" i="2"/>
  <c r="AT2741" i="2"/>
  <c r="AN2741" i="2"/>
  <c r="AQ2741" i="2"/>
  <c r="AO2741" i="2"/>
  <c r="AP2741" i="2"/>
  <c r="AM2742" i="2"/>
  <c r="BG2741" i="2"/>
  <c r="AZ2740" i="2"/>
  <c r="L2743" i="2"/>
  <c r="T2743" i="2" s="1"/>
  <c r="N2743" i="2"/>
  <c r="V2743" i="2" s="1"/>
  <c r="AF2743" i="2" s="1"/>
  <c r="P2743" i="2"/>
  <c r="Q2743" i="2"/>
  <c r="Y2743" i="2" s="1"/>
  <c r="AI2743" i="2" s="1"/>
  <c r="O2743" i="2"/>
  <c r="W2743" i="2" s="1"/>
  <c r="R2743" i="2"/>
  <c r="Z2743" i="2" s="1"/>
  <c r="AJ2743" i="2" s="1"/>
  <c r="M2743" i="2"/>
  <c r="V2742" i="2"/>
  <c r="AF2742" i="2" s="1"/>
  <c r="AD2742" i="2"/>
  <c r="K2744" i="2"/>
  <c r="BD2741" i="2" l="1"/>
  <c r="AB2742" i="2"/>
  <c r="AV2741" i="2"/>
  <c r="BH2741" i="2" s="1"/>
  <c r="BB2741" i="2"/>
  <c r="AS2742" i="2"/>
  <c r="AR2742" i="2"/>
  <c r="BC2741" i="2"/>
  <c r="S2744" i="2"/>
  <c r="AA2744" i="2"/>
  <c r="AK2744" i="2" s="1"/>
  <c r="AT2742" i="2"/>
  <c r="AN2742" i="2"/>
  <c r="AM2743" i="2"/>
  <c r="AQ2742" i="2"/>
  <c r="AO2742" i="2"/>
  <c r="AP2742" i="2"/>
  <c r="BG2742" i="2"/>
  <c r="AX2741" i="2"/>
  <c r="AZ2741" i="2"/>
  <c r="AY2741" i="2"/>
  <c r="BA2741" i="2"/>
  <c r="L2744" i="2"/>
  <c r="T2744" i="2" s="1"/>
  <c r="N2744" i="2"/>
  <c r="P2744" i="2"/>
  <c r="Q2744" i="2"/>
  <c r="Y2744" i="2" s="1"/>
  <c r="AI2744" i="2" s="1"/>
  <c r="R2744" i="2"/>
  <c r="Z2744" i="2" s="1"/>
  <c r="AJ2744" i="2" s="1"/>
  <c r="O2744" i="2"/>
  <c r="W2744" i="2" s="1"/>
  <c r="M2744" i="2"/>
  <c r="AG2743" i="2"/>
  <c r="AD2743" i="2"/>
  <c r="X2743" i="2"/>
  <c r="AH2743" i="2" s="1"/>
  <c r="U2743" i="2"/>
  <c r="AE2743" i="2" s="1"/>
  <c r="K2745" i="2"/>
  <c r="AV2742" i="2" l="1"/>
  <c r="BH2742" i="2" s="1"/>
  <c r="AB2743" i="2"/>
  <c r="AR2743" i="2"/>
  <c r="AS2743" i="2"/>
  <c r="BB2742" i="2"/>
  <c r="BD2742" i="2"/>
  <c r="BC2742" i="2"/>
  <c r="S2745" i="2"/>
  <c r="AA2745" i="2"/>
  <c r="AK2745" i="2"/>
  <c r="BA2742" i="2"/>
  <c r="AZ2742" i="2"/>
  <c r="AT2743" i="2"/>
  <c r="AQ2743" i="2"/>
  <c r="AO2743" i="2"/>
  <c r="AP2743" i="2"/>
  <c r="AM2744" i="2"/>
  <c r="AN2743" i="2"/>
  <c r="BG2743" i="2"/>
  <c r="AX2742" i="2"/>
  <c r="AY2742" i="2"/>
  <c r="L2745" i="2"/>
  <c r="T2745" i="2" s="1"/>
  <c r="N2745" i="2"/>
  <c r="P2745" i="2"/>
  <c r="Q2745" i="2"/>
  <c r="Y2745" i="2" s="1"/>
  <c r="AI2745" i="2" s="1"/>
  <c r="O2745" i="2"/>
  <c r="W2745" i="2" s="1"/>
  <c r="R2745" i="2"/>
  <c r="Z2745" i="2" s="1"/>
  <c r="AJ2745" i="2" s="1"/>
  <c r="M2745" i="2"/>
  <c r="AD2744" i="2"/>
  <c r="X2744" i="2"/>
  <c r="AH2744" i="2" s="1"/>
  <c r="AG2744" i="2"/>
  <c r="V2744" i="2"/>
  <c r="AF2744" i="2" s="1"/>
  <c r="U2744" i="2"/>
  <c r="AE2744" i="2" s="1"/>
  <c r="K2746" i="2"/>
  <c r="BD2743" i="2" l="1"/>
  <c r="AB2744" i="2"/>
  <c r="AV2743" i="2"/>
  <c r="BH2743" i="2" s="1"/>
  <c r="AS2744" i="2"/>
  <c r="AR2744" i="2"/>
  <c r="BC2743" i="2"/>
  <c r="BB2743" i="2"/>
  <c r="S2746" i="2"/>
  <c r="AA2746" i="2"/>
  <c r="AK2746" i="2" s="1"/>
  <c r="AY2743" i="2"/>
  <c r="BA2743" i="2"/>
  <c r="AZ2743" i="2"/>
  <c r="AX2743" i="2"/>
  <c r="AT2744" i="2"/>
  <c r="AQ2744" i="2"/>
  <c r="AO2744" i="2"/>
  <c r="AP2744" i="2"/>
  <c r="AM2745" i="2"/>
  <c r="AN2744" i="2"/>
  <c r="BG2744" i="2"/>
  <c r="L2746" i="2"/>
  <c r="T2746" i="2" s="1"/>
  <c r="N2746" i="2"/>
  <c r="P2746" i="2"/>
  <c r="Q2746" i="2"/>
  <c r="Y2746" i="2" s="1"/>
  <c r="AI2746" i="2" s="1"/>
  <c r="O2746" i="2"/>
  <c r="R2746" i="2"/>
  <c r="Z2746" i="2" s="1"/>
  <c r="AJ2746" i="2" s="1"/>
  <c r="M2746" i="2"/>
  <c r="AD2745" i="2"/>
  <c r="AG2745" i="2"/>
  <c r="X2745" i="2"/>
  <c r="AH2745" i="2" s="1"/>
  <c r="V2745" i="2"/>
  <c r="U2745" i="2"/>
  <c r="AE2745" i="2" s="1"/>
  <c r="K2747" i="2"/>
  <c r="AB2745" i="2" l="1"/>
  <c r="AV2744" i="2"/>
  <c r="BH2744" i="2" s="1"/>
  <c r="AS2745" i="2"/>
  <c r="AR2745" i="2"/>
  <c r="BB2744" i="2"/>
  <c r="BD2744" i="2"/>
  <c r="BC2744" i="2"/>
  <c r="S2747" i="2"/>
  <c r="AA2747" i="2"/>
  <c r="AK2747" i="2" s="1"/>
  <c r="AZ2744" i="2"/>
  <c r="AY2744" i="2"/>
  <c r="AX2744" i="2"/>
  <c r="BA2744" i="2"/>
  <c r="AT2745" i="2"/>
  <c r="AQ2745" i="2"/>
  <c r="AM2746" i="2"/>
  <c r="AO2745" i="2"/>
  <c r="AP2745" i="2"/>
  <c r="AN2745" i="2"/>
  <c r="BG2745" i="2"/>
  <c r="L2747" i="2"/>
  <c r="T2747" i="2" s="1"/>
  <c r="N2747" i="2"/>
  <c r="P2747" i="2"/>
  <c r="Q2747" i="2"/>
  <c r="Y2747" i="2" s="1"/>
  <c r="AI2747" i="2" s="1"/>
  <c r="O2747" i="2"/>
  <c r="W2747" i="2" s="1"/>
  <c r="R2747" i="2"/>
  <c r="Z2747" i="2" s="1"/>
  <c r="AJ2747" i="2" s="1"/>
  <c r="M2747" i="2"/>
  <c r="AF2745" i="2"/>
  <c r="X2746" i="2"/>
  <c r="AH2746" i="2" s="1"/>
  <c r="W2746" i="2"/>
  <c r="AG2746" i="2" s="1"/>
  <c r="V2746" i="2"/>
  <c r="AF2746" i="2" s="1"/>
  <c r="U2746" i="2"/>
  <c r="AE2746" i="2" s="1"/>
  <c r="AD2746" i="2"/>
  <c r="K2748" i="2"/>
  <c r="AV2745" i="2" l="1"/>
  <c r="BH2745" i="2" s="1"/>
  <c r="AB2746" i="2"/>
  <c r="AS2746" i="2"/>
  <c r="AR2746" i="2"/>
  <c r="BB2745" i="2"/>
  <c r="BD2745" i="2"/>
  <c r="BC2745" i="2"/>
  <c r="S2748" i="2"/>
  <c r="AA2748" i="2"/>
  <c r="AK2748" i="2" s="1"/>
  <c r="AT2746" i="2"/>
  <c r="AN2746" i="2"/>
  <c r="AQ2746" i="2"/>
  <c r="AO2746" i="2"/>
  <c r="AP2746" i="2"/>
  <c r="AM2747" i="2"/>
  <c r="BG2746" i="2"/>
  <c r="AX2745" i="2"/>
  <c r="BA2745" i="2"/>
  <c r="AZ2745" i="2"/>
  <c r="AY2745" i="2"/>
  <c r="L2748" i="2"/>
  <c r="T2748" i="2" s="1"/>
  <c r="N2748" i="2"/>
  <c r="P2748" i="2"/>
  <c r="X2748" i="2" s="1"/>
  <c r="Q2748" i="2"/>
  <c r="Y2748" i="2" s="1"/>
  <c r="AI2748" i="2" s="1"/>
  <c r="R2748" i="2"/>
  <c r="Z2748" i="2" s="1"/>
  <c r="AJ2748" i="2" s="1"/>
  <c r="O2748" i="2"/>
  <c r="M2748" i="2"/>
  <c r="AD2747" i="2"/>
  <c r="AG2747" i="2"/>
  <c r="X2747" i="2"/>
  <c r="AH2747" i="2" s="1"/>
  <c r="V2747" i="2"/>
  <c r="AF2747" i="2" s="1"/>
  <c r="U2747" i="2"/>
  <c r="AE2747" i="2" s="1"/>
  <c r="K2749" i="2"/>
  <c r="BD2746" i="2" l="1"/>
  <c r="AV2746" i="2"/>
  <c r="BH2746" i="2" s="1"/>
  <c r="AB2747" i="2"/>
  <c r="AS2747" i="2"/>
  <c r="AR2747" i="2"/>
  <c r="BB2746" i="2"/>
  <c r="BC2746" i="2"/>
  <c r="S2749" i="2"/>
  <c r="AA2749" i="2" s="1"/>
  <c r="AK2749" i="2" s="1"/>
  <c r="AY2746" i="2"/>
  <c r="BA2746" i="2"/>
  <c r="AT2747" i="2"/>
  <c r="AQ2747" i="2"/>
  <c r="AM2748" i="2"/>
  <c r="AO2747" i="2"/>
  <c r="AP2747" i="2"/>
  <c r="AN2747" i="2"/>
  <c r="BG2747" i="2"/>
  <c r="AX2746" i="2"/>
  <c r="AZ2746" i="2"/>
  <c r="L2749" i="2"/>
  <c r="T2749" i="2" s="1"/>
  <c r="N2749" i="2"/>
  <c r="V2749" i="2" s="1"/>
  <c r="P2749" i="2"/>
  <c r="X2749" i="2" s="1"/>
  <c r="AH2749" i="2" s="1"/>
  <c r="Q2749" i="2"/>
  <c r="Y2749" i="2" s="1"/>
  <c r="AI2749" i="2" s="1"/>
  <c r="O2749" i="2"/>
  <c r="W2749" i="2" s="1"/>
  <c r="AG2749" i="2" s="1"/>
  <c r="R2749" i="2"/>
  <c r="Z2749" i="2" s="1"/>
  <c r="AJ2749" i="2" s="1"/>
  <c r="M2749" i="2"/>
  <c r="AD2748" i="2"/>
  <c r="W2748" i="2"/>
  <c r="AG2748" i="2" s="1"/>
  <c r="AH2748" i="2"/>
  <c r="V2748" i="2"/>
  <c r="AF2748" i="2" s="1"/>
  <c r="U2748" i="2"/>
  <c r="AE2748" i="2" s="1"/>
  <c r="K2750" i="2"/>
  <c r="AV2747" i="2" l="1"/>
  <c r="BH2747" i="2" s="1"/>
  <c r="AB2748" i="2"/>
  <c r="BD2747" i="2"/>
  <c r="BB2747" i="2"/>
  <c r="AS2748" i="2"/>
  <c r="AR2748" i="2"/>
  <c r="BC2747" i="2"/>
  <c r="S2750" i="2"/>
  <c r="AA2750" i="2"/>
  <c r="AK2750" i="2" s="1"/>
  <c r="AT2748" i="2"/>
  <c r="AO2748" i="2"/>
  <c r="AP2748" i="2"/>
  <c r="AM2749" i="2"/>
  <c r="AQ2748" i="2"/>
  <c r="AN2748" i="2"/>
  <c r="BG2748" i="2"/>
  <c r="AX2747" i="2"/>
  <c r="BA2747" i="2"/>
  <c r="AZ2747" i="2"/>
  <c r="AY2747" i="2"/>
  <c r="L2750" i="2"/>
  <c r="T2750" i="2" s="1"/>
  <c r="N2750" i="2"/>
  <c r="P2750" i="2"/>
  <c r="X2750" i="2" s="1"/>
  <c r="AH2750" i="2" s="1"/>
  <c r="Q2750" i="2"/>
  <c r="Y2750" i="2" s="1"/>
  <c r="AI2750" i="2" s="1"/>
  <c r="O2750" i="2"/>
  <c r="W2750" i="2" s="1"/>
  <c r="AG2750" i="2" s="1"/>
  <c r="R2750" i="2"/>
  <c r="Z2750" i="2" s="1"/>
  <c r="AJ2750" i="2" s="1"/>
  <c r="M2750" i="2"/>
  <c r="U2749" i="2"/>
  <c r="AE2749" i="2" s="1"/>
  <c r="AF2749" i="2"/>
  <c r="AD2749" i="2"/>
  <c r="K2751" i="2"/>
  <c r="AB2749" i="2" l="1"/>
  <c r="AV2748" i="2"/>
  <c r="AS2749" i="2"/>
  <c r="AR2749" i="2"/>
  <c r="BB2748" i="2"/>
  <c r="BD2748" i="2"/>
  <c r="BC2748" i="2"/>
  <c r="S2751" i="2"/>
  <c r="AA2751" i="2" s="1"/>
  <c r="AK2751" i="2" s="1"/>
  <c r="AT2749" i="2"/>
  <c r="AQ2749" i="2"/>
  <c r="AO2749" i="2"/>
  <c r="AP2749" i="2"/>
  <c r="AM2750" i="2"/>
  <c r="AN2749" i="2"/>
  <c r="BG2749" i="2"/>
  <c r="AZ2748" i="2"/>
  <c r="AX2748" i="2"/>
  <c r="BH2748" i="2"/>
  <c r="AY2748" i="2"/>
  <c r="BA2748" i="2"/>
  <c r="L2751" i="2"/>
  <c r="T2751" i="2" s="1"/>
  <c r="N2751" i="2"/>
  <c r="V2751" i="2" s="1"/>
  <c r="AF2751" i="2" s="1"/>
  <c r="P2751" i="2"/>
  <c r="Q2751" i="2"/>
  <c r="Y2751" i="2" s="1"/>
  <c r="AI2751" i="2" s="1"/>
  <c r="O2751" i="2"/>
  <c r="W2751" i="2" s="1"/>
  <c r="R2751" i="2"/>
  <c r="Z2751" i="2" s="1"/>
  <c r="AJ2751" i="2" s="1"/>
  <c r="M2751" i="2"/>
  <c r="AD2750" i="2"/>
  <c r="V2750" i="2"/>
  <c r="U2750" i="2"/>
  <c r="AE2750" i="2" s="1"/>
  <c r="K2752" i="2"/>
  <c r="AV2749" i="2" l="1"/>
  <c r="BH2749" i="2" s="1"/>
  <c r="AB2750" i="2"/>
  <c r="AR2750" i="2"/>
  <c r="AS2750" i="2"/>
  <c r="BD2749" i="2"/>
  <c r="BB2749" i="2"/>
  <c r="BC2749" i="2"/>
  <c r="S2752" i="2"/>
  <c r="AA2752" i="2"/>
  <c r="AK2752" i="2" s="1"/>
  <c r="AZ2749" i="2"/>
  <c r="AY2749" i="2"/>
  <c r="BA2749" i="2"/>
  <c r="AX2749" i="2"/>
  <c r="AT2750" i="2"/>
  <c r="AM2751" i="2"/>
  <c r="AN2750" i="2"/>
  <c r="AQ2750" i="2"/>
  <c r="AO2750" i="2"/>
  <c r="AP2750" i="2"/>
  <c r="BG2750" i="2"/>
  <c r="L2752" i="2"/>
  <c r="T2752" i="2" s="1"/>
  <c r="N2752" i="2"/>
  <c r="P2752" i="2"/>
  <c r="Q2752" i="2"/>
  <c r="Y2752" i="2" s="1"/>
  <c r="AI2752" i="2" s="1"/>
  <c r="R2752" i="2"/>
  <c r="Z2752" i="2" s="1"/>
  <c r="AJ2752" i="2" s="1"/>
  <c r="O2752" i="2"/>
  <c r="M2752" i="2"/>
  <c r="AF2750" i="2"/>
  <c r="AG2751" i="2"/>
  <c r="AD2751" i="2"/>
  <c r="X2751" i="2"/>
  <c r="AH2751" i="2" s="1"/>
  <c r="U2751" i="2"/>
  <c r="AE2751" i="2" s="1"/>
  <c r="K2753" i="2"/>
  <c r="BD2750" i="2" l="1"/>
  <c r="AV2750" i="2"/>
  <c r="BH2750" i="2" s="1"/>
  <c r="AB2751" i="2"/>
  <c r="AS2751" i="2"/>
  <c r="AR2751" i="2"/>
  <c r="BC2750" i="2"/>
  <c r="BB2750" i="2"/>
  <c r="AZ2750" i="2"/>
  <c r="S2753" i="2"/>
  <c r="AA2753" i="2"/>
  <c r="AK2753" i="2" s="1"/>
  <c r="BA2750" i="2"/>
  <c r="AX2750" i="2"/>
  <c r="AT2751" i="2"/>
  <c r="AQ2751" i="2"/>
  <c r="AP2751" i="2"/>
  <c r="AO2751" i="2"/>
  <c r="AM2752" i="2"/>
  <c r="AN2751" i="2"/>
  <c r="BG2751" i="2"/>
  <c r="AY2750" i="2"/>
  <c r="L2753" i="2"/>
  <c r="T2753" i="2" s="1"/>
  <c r="N2753" i="2"/>
  <c r="P2753" i="2"/>
  <c r="X2753" i="2" s="1"/>
  <c r="AH2753" i="2" s="1"/>
  <c r="Q2753" i="2"/>
  <c r="Y2753" i="2" s="1"/>
  <c r="AI2753" i="2" s="1"/>
  <c r="O2753" i="2"/>
  <c r="R2753" i="2"/>
  <c r="Z2753" i="2" s="1"/>
  <c r="AJ2753" i="2" s="1"/>
  <c r="M2753" i="2"/>
  <c r="AD2752" i="2"/>
  <c r="X2752" i="2"/>
  <c r="AH2752" i="2" s="1"/>
  <c r="W2752" i="2"/>
  <c r="AG2752" i="2" s="1"/>
  <c r="V2752" i="2"/>
  <c r="AF2752" i="2" s="1"/>
  <c r="U2752" i="2"/>
  <c r="AE2752" i="2" s="1"/>
  <c r="K2754" i="2"/>
  <c r="BD2751" i="2" l="1"/>
  <c r="AV2751" i="2"/>
  <c r="BH2751" i="2" s="1"/>
  <c r="AB2752" i="2"/>
  <c r="AS2752" i="2"/>
  <c r="AR2752" i="2"/>
  <c r="BB2751" i="2"/>
  <c r="BC2751" i="2"/>
  <c r="S2754" i="2"/>
  <c r="AA2754" i="2"/>
  <c r="AK2754" i="2" s="1"/>
  <c r="AT2752" i="2"/>
  <c r="AN2752" i="2"/>
  <c r="AQ2752" i="2"/>
  <c r="AO2752" i="2"/>
  <c r="AP2752" i="2"/>
  <c r="AM2753" i="2"/>
  <c r="BG2752" i="2"/>
  <c r="AY2751" i="2"/>
  <c r="AZ2751" i="2"/>
  <c r="AX2751" i="2"/>
  <c r="BA2751" i="2"/>
  <c r="L2754" i="2"/>
  <c r="T2754" i="2" s="1"/>
  <c r="N2754" i="2"/>
  <c r="P2754" i="2"/>
  <c r="X2754" i="2" s="1"/>
  <c r="Q2754" i="2"/>
  <c r="Y2754" i="2" s="1"/>
  <c r="AI2754" i="2" s="1"/>
  <c r="O2754" i="2"/>
  <c r="W2754" i="2" s="1"/>
  <c r="AG2754" i="2" s="1"/>
  <c r="R2754" i="2"/>
  <c r="Z2754" i="2" s="1"/>
  <c r="AJ2754" i="2" s="1"/>
  <c r="M2754" i="2"/>
  <c r="U2754" i="2" s="1"/>
  <c r="AE2754" i="2" s="1"/>
  <c r="W2753" i="2"/>
  <c r="AG2753" i="2" s="1"/>
  <c r="AD2753" i="2"/>
  <c r="V2753" i="2"/>
  <c r="AF2753" i="2" s="1"/>
  <c r="U2753" i="2"/>
  <c r="AE2753" i="2" s="1"/>
  <c r="K2755" i="2"/>
  <c r="BD2752" i="2" l="1"/>
  <c r="AV2752" i="2"/>
  <c r="BH2752" i="2" s="1"/>
  <c r="AB2753" i="2"/>
  <c r="BB2752" i="2"/>
  <c r="AS2753" i="2"/>
  <c r="AR2753" i="2"/>
  <c r="BC2752" i="2"/>
  <c r="S2755" i="2"/>
  <c r="AA2755" i="2"/>
  <c r="AK2755" i="2" s="1"/>
  <c r="BA2752" i="2"/>
  <c r="AY2752" i="2"/>
  <c r="AT2753" i="2"/>
  <c r="AM2754" i="2"/>
  <c r="AN2753" i="2"/>
  <c r="AQ2753" i="2"/>
  <c r="AO2753" i="2"/>
  <c r="AP2753" i="2"/>
  <c r="BG2753" i="2"/>
  <c r="AX2752" i="2"/>
  <c r="AZ2752" i="2"/>
  <c r="L2755" i="2"/>
  <c r="N2755" i="2"/>
  <c r="P2755" i="2"/>
  <c r="Q2755" i="2"/>
  <c r="Y2755" i="2" s="1"/>
  <c r="AI2755" i="2" s="1"/>
  <c r="O2755" i="2"/>
  <c r="W2755" i="2" s="1"/>
  <c r="R2755" i="2"/>
  <c r="Z2755" i="2" s="1"/>
  <c r="AJ2755" i="2" s="1"/>
  <c r="M2755" i="2"/>
  <c r="AD2754" i="2"/>
  <c r="AH2754" i="2"/>
  <c r="V2754" i="2"/>
  <c r="AF2754" i="2" s="1"/>
  <c r="K2756" i="2"/>
  <c r="AV2753" i="2" l="1"/>
  <c r="BH2753" i="2" s="1"/>
  <c r="AB2754" i="2"/>
  <c r="AS2754" i="2"/>
  <c r="AR2754" i="2"/>
  <c r="BD2753" i="2"/>
  <c r="BB2753" i="2"/>
  <c r="BC2753" i="2"/>
  <c r="S2756" i="2"/>
  <c r="AA2756" i="2"/>
  <c r="AK2756" i="2" s="1"/>
  <c r="AZ2753" i="2"/>
  <c r="BA2753" i="2"/>
  <c r="AX2753" i="2"/>
  <c r="AT2754" i="2"/>
  <c r="AO2754" i="2"/>
  <c r="AP2754" i="2"/>
  <c r="AM2755" i="2"/>
  <c r="AN2754" i="2"/>
  <c r="AQ2754" i="2"/>
  <c r="BG2754" i="2"/>
  <c r="AY2753" i="2"/>
  <c r="L2756" i="2"/>
  <c r="T2756" i="2" s="1"/>
  <c r="N2756" i="2"/>
  <c r="P2756" i="2"/>
  <c r="X2756" i="2" s="1"/>
  <c r="Q2756" i="2"/>
  <c r="Y2756" i="2" s="1"/>
  <c r="AI2756" i="2" s="1"/>
  <c r="R2756" i="2"/>
  <c r="Z2756" i="2" s="1"/>
  <c r="AJ2756" i="2" s="1"/>
  <c r="O2756" i="2"/>
  <c r="M2756" i="2"/>
  <c r="T2755" i="2"/>
  <c r="AG2755" i="2"/>
  <c r="X2755" i="2"/>
  <c r="AH2755" i="2" s="1"/>
  <c r="V2755" i="2"/>
  <c r="AF2755" i="2" s="1"/>
  <c r="U2755" i="2"/>
  <c r="AE2755" i="2" s="1"/>
  <c r="K2757" i="2"/>
  <c r="AV2754" i="2" l="1"/>
  <c r="BH2754" i="2" s="1"/>
  <c r="AB2755" i="2"/>
  <c r="AS2755" i="2"/>
  <c r="AR2755" i="2"/>
  <c r="BB2754" i="2"/>
  <c r="BD2754" i="2"/>
  <c r="BC2754" i="2"/>
  <c r="S2757" i="2"/>
  <c r="AA2757" i="2"/>
  <c r="AK2757" i="2" s="1"/>
  <c r="AZ2754" i="2"/>
  <c r="AT2755" i="2"/>
  <c r="AQ2755" i="2"/>
  <c r="AO2755" i="2"/>
  <c r="AP2755" i="2"/>
  <c r="AM2756" i="2"/>
  <c r="AN2755" i="2"/>
  <c r="BG2755" i="2"/>
  <c r="BA2754" i="2"/>
  <c r="AY2754" i="2"/>
  <c r="AX2754" i="2"/>
  <c r="L2757" i="2"/>
  <c r="T2757" i="2" s="1"/>
  <c r="N2757" i="2"/>
  <c r="V2757" i="2" s="1"/>
  <c r="P2757" i="2"/>
  <c r="X2757" i="2" s="1"/>
  <c r="AH2757" i="2" s="1"/>
  <c r="Q2757" i="2"/>
  <c r="Y2757" i="2" s="1"/>
  <c r="AI2757" i="2" s="1"/>
  <c r="O2757" i="2"/>
  <c r="W2757" i="2" s="1"/>
  <c r="AG2757" i="2" s="1"/>
  <c r="R2757" i="2"/>
  <c r="Z2757" i="2" s="1"/>
  <c r="AJ2757" i="2" s="1"/>
  <c r="M2757" i="2"/>
  <c r="AD2755" i="2"/>
  <c r="W2756" i="2"/>
  <c r="AG2756" i="2" s="1"/>
  <c r="AH2756" i="2"/>
  <c r="V2756" i="2"/>
  <c r="AF2756" i="2" s="1"/>
  <c r="U2756" i="2"/>
  <c r="AE2756" i="2" s="1"/>
  <c r="AD2756" i="2"/>
  <c r="K2758" i="2"/>
  <c r="BD2755" i="2" l="1"/>
  <c r="AV2755" i="2"/>
  <c r="BH2755" i="2" s="1"/>
  <c r="AB2756" i="2"/>
  <c r="AS2756" i="2"/>
  <c r="AR2756" i="2"/>
  <c r="BB2755" i="2"/>
  <c r="BC2755" i="2"/>
  <c r="S2758" i="2"/>
  <c r="AA2758" i="2"/>
  <c r="AK2758" i="2" s="1"/>
  <c r="AY2755" i="2"/>
  <c r="BA2755" i="2"/>
  <c r="AZ2755" i="2"/>
  <c r="AX2755" i="2"/>
  <c r="AT2756" i="2"/>
  <c r="AN2756" i="2"/>
  <c r="AM2757" i="2"/>
  <c r="AQ2756" i="2"/>
  <c r="AO2756" i="2"/>
  <c r="AP2756" i="2"/>
  <c r="BG2756" i="2"/>
  <c r="L2758" i="2"/>
  <c r="T2758" i="2" s="1"/>
  <c r="N2758" i="2"/>
  <c r="P2758" i="2"/>
  <c r="Q2758" i="2"/>
  <c r="Y2758" i="2" s="1"/>
  <c r="AI2758" i="2" s="1"/>
  <c r="O2758" i="2"/>
  <c r="R2758" i="2"/>
  <c r="Z2758" i="2" s="1"/>
  <c r="AJ2758" i="2" s="1"/>
  <c r="M2758" i="2"/>
  <c r="AD2757" i="2"/>
  <c r="U2757" i="2"/>
  <c r="AE2757" i="2" s="1"/>
  <c r="AF2757" i="2"/>
  <c r="K2759" i="2"/>
  <c r="AV2756" i="2" l="1"/>
  <c r="BH2756" i="2" s="1"/>
  <c r="AB2757" i="2"/>
  <c r="AS2757" i="2"/>
  <c r="AR2757" i="2"/>
  <c r="BB2756" i="2"/>
  <c r="BD2756" i="2"/>
  <c r="BC2756" i="2"/>
  <c r="S2759" i="2"/>
  <c r="AA2759" i="2"/>
  <c r="AK2759" i="2" s="1"/>
  <c r="BA2756" i="2"/>
  <c r="AT2757" i="2"/>
  <c r="AQ2757" i="2"/>
  <c r="AO2757" i="2"/>
  <c r="AP2757" i="2"/>
  <c r="AM2758" i="2"/>
  <c r="AN2757" i="2"/>
  <c r="BG2757" i="2"/>
  <c r="AZ2756" i="2"/>
  <c r="AX2756" i="2"/>
  <c r="AY2756" i="2"/>
  <c r="L2759" i="2"/>
  <c r="T2759" i="2" s="1"/>
  <c r="N2759" i="2"/>
  <c r="P2759" i="2"/>
  <c r="Q2759" i="2"/>
  <c r="Y2759" i="2" s="1"/>
  <c r="AI2759" i="2" s="1"/>
  <c r="O2759" i="2"/>
  <c r="W2759" i="2" s="1"/>
  <c r="R2759" i="2"/>
  <c r="Z2759" i="2" s="1"/>
  <c r="AJ2759" i="2" s="1"/>
  <c r="M2759" i="2"/>
  <c r="AD2758" i="2"/>
  <c r="X2758" i="2"/>
  <c r="AH2758" i="2" s="1"/>
  <c r="W2758" i="2"/>
  <c r="AG2758" i="2" s="1"/>
  <c r="V2758" i="2"/>
  <c r="AF2758" i="2" s="1"/>
  <c r="U2758" i="2"/>
  <c r="AE2758" i="2" s="1"/>
  <c r="K2760" i="2"/>
  <c r="BD2757" i="2" l="1"/>
  <c r="AV2757" i="2"/>
  <c r="BH2757" i="2" s="1"/>
  <c r="AB2758" i="2"/>
  <c r="AR2758" i="2"/>
  <c r="AS2758" i="2"/>
  <c r="BB2757" i="2"/>
  <c r="BC2757" i="2"/>
  <c r="S2760" i="2"/>
  <c r="AA2760" i="2" s="1"/>
  <c r="AK2760" i="2" s="1"/>
  <c r="AZ2757" i="2"/>
  <c r="AY2757" i="2"/>
  <c r="BA2757" i="2"/>
  <c r="AX2757" i="2"/>
  <c r="AT2758" i="2"/>
  <c r="AQ2758" i="2"/>
  <c r="AO2758" i="2"/>
  <c r="AP2758" i="2"/>
  <c r="AM2759" i="2"/>
  <c r="AN2758" i="2"/>
  <c r="BG2758" i="2"/>
  <c r="L2760" i="2"/>
  <c r="T2760" i="2" s="1"/>
  <c r="N2760" i="2"/>
  <c r="P2760" i="2"/>
  <c r="Q2760" i="2"/>
  <c r="Y2760" i="2" s="1"/>
  <c r="AI2760" i="2" s="1"/>
  <c r="R2760" i="2"/>
  <c r="Z2760" i="2" s="1"/>
  <c r="AJ2760" i="2" s="1"/>
  <c r="O2760" i="2"/>
  <c r="W2760" i="2" s="1"/>
  <c r="AG2760" i="2" s="1"/>
  <c r="M2760" i="2"/>
  <c r="U2760" i="2" s="1"/>
  <c r="AG2759" i="2"/>
  <c r="X2759" i="2"/>
  <c r="AH2759" i="2" s="1"/>
  <c r="V2759" i="2"/>
  <c r="AF2759" i="2" s="1"/>
  <c r="U2759" i="2"/>
  <c r="AE2759" i="2" s="1"/>
  <c r="AD2759" i="2"/>
  <c r="K2761" i="2"/>
  <c r="BD2758" i="2" l="1"/>
  <c r="AB2759" i="2"/>
  <c r="AV2758" i="2"/>
  <c r="BH2758" i="2" s="1"/>
  <c r="AS2759" i="2"/>
  <c r="AR2759" i="2"/>
  <c r="BC2758" i="2"/>
  <c r="BB2758" i="2"/>
  <c r="S2761" i="2"/>
  <c r="AA2761" i="2"/>
  <c r="AK2761" i="2" s="1"/>
  <c r="AZ2758" i="2"/>
  <c r="AY2758" i="2"/>
  <c r="AX2758" i="2"/>
  <c r="BA2758" i="2"/>
  <c r="AT2759" i="2"/>
  <c r="AN2759" i="2"/>
  <c r="AQ2759" i="2"/>
  <c r="AO2759" i="2"/>
  <c r="AP2759" i="2"/>
  <c r="AM2760" i="2"/>
  <c r="BG2759" i="2"/>
  <c r="L2761" i="2"/>
  <c r="T2761" i="2" s="1"/>
  <c r="N2761" i="2"/>
  <c r="P2761" i="2"/>
  <c r="Q2761" i="2"/>
  <c r="Y2761" i="2" s="1"/>
  <c r="AI2761" i="2" s="1"/>
  <c r="O2761" i="2"/>
  <c r="R2761" i="2"/>
  <c r="Z2761" i="2" s="1"/>
  <c r="AJ2761" i="2" s="1"/>
  <c r="M2761" i="2"/>
  <c r="U2761" i="2" s="1"/>
  <c r="V2760" i="2"/>
  <c r="AF2760" i="2" s="1"/>
  <c r="AE2760" i="2"/>
  <c r="X2760" i="2"/>
  <c r="AH2760" i="2" s="1"/>
  <c r="AD2760" i="2"/>
  <c r="K2762" i="2"/>
  <c r="AV2759" i="2" l="1"/>
  <c r="BH2759" i="2" s="1"/>
  <c r="AB2760" i="2"/>
  <c r="AS2760" i="2"/>
  <c r="AR2760" i="2"/>
  <c r="BB2759" i="2"/>
  <c r="BD2759" i="2"/>
  <c r="BC2759" i="2"/>
  <c r="S2762" i="2"/>
  <c r="AA2762" i="2"/>
  <c r="AK2762" i="2" s="1"/>
  <c r="BA2759" i="2"/>
  <c r="AT2760" i="2"/>
  <c r="AO2760" i="2"/>
  <c r="AP2760" i="2"/>
  <c r="AM2761" i="2"/>
  <c r="AN2760" i="2"/>
  <c r="AQ2760" i="2"/>
  <c r="BG2760" i="2"/>
  <c r="AX2759" i="2"/>
  <c r="AZ2759" i="2"/>
  <c r="AY2759" i="2"/>
  <c r="L2762" i="2"/>
  <c r="T2762" i="2" s="1"/>
  <c r="N2762" i="2"/>
  <c r="P2762" i="2"/>
  <c r="Q2762" i="2"/>
  <c r="Y2762" i="2" s="1"/>
  <c r="AI2762" i="2" s="1"/>
  <c r="O2762" i="2"/>
  <c r="R2762" i="2"/>
  <c r="Z2762" i="2" s="1"/>
  <c r="AJ2762" i="2" s="1"/>
  <c r="M2762" i="2"/>
  <c r="U2762" i="2" s="1"/>
  <c r="AD2761" i="2"/>
  <c r="X2761" i="2"/>
  <c r="AH2761" i="2" s="1"/>
  <c r="V2761" i="2"/>
  <c r="AF2761" i="2" s="1"/>
  <c r="AE2761" i="2"/>
  <c r="W2761" i="2"/>
  <c r="K2763" i="2"/>
  <c r="BD2760" i="2" l="1"/>
  <c r="AV2760" i="2"/>
  <c r="BH2760" i="2" s="1"/>
  <c r="AB2761" i="2"/>
  <c r="BB2760" i="2"/>
  <c r="AS2761" i="2"/>
  <c r="AR2761" i="2"/>
  <c r="BC2760" i="2"/>
  <c r="S2763" i="2"/>
  <c r="AA2763" i="2"/>
  <c r="AK2763" i="2" s="1"/>
  <c r="AT2761" i="2"/>
  <c r="AN2761" i="2"/>
  <c r="AQ2761" i="2"/>
  <c r="AO2761" i="2"/>
  <c r="AP2761" i="2"/>
  <c r="AM2762" i="2"/>
  <c r="BG2761" i="2"/>
  <c r="AZ2760" i="2"/>
  <c r="BA2760" i="2"/>
  <c r="AY2760" i="2"/>
  <c r="AX2760" i="2"/>
  <c r="L2763" i="2"/>
  <c r="N2763" i="2"/>
  <c r="V2763" i="2" s="1"/>
  <c r="P2763" i="2"/>
  <c r="X2763" i="2" s="1"/>
  <c r="AH2763" i="2" s="1"/>
  <c r="Q2763" i="2"/>
  <c r="Y2763" i="2" s="1"/>
  <c r="AI2763" i="2" s="1"/>
  <c r="O2763" i="2"/>
  <c r="W2763" i="2" s="1"/>
  <c r="AG2763" i="2" s="1"/>
  <c r="R2763" i="2"/>
  <c r="Z2763" i="2" s="1"/>
  <c r="AJ2763" i="2" s="1"/>
  <c r="M2763" i="2"/>
  <c r="AD2762" i="2"/>
  <c r="AG2761" i="2"/>
  <c r="V2762" i="2"/>
  <c r="AF2762" i="2" s="1"/>
  <c r="AE2762" i="2"/>
  <c r="X2762" i="2"/>
  <c r="AH2762" i="2" s="1"/>
  <c r="W2762" i="2"/>
  <c r="AG2762" i="2" s="1"/>
  <c r="K2764" i="2"/>
  <c r="BD2761" i="2" l="1"/>
  <c r="BB2761" i="2"/>
  <c r="BC2761" i="2"/>
  <c r="AV2761" i="2"/>
  <c r="BH2761" i="2" s="1"/>
  <c r="AB2762" i="2"/>
  <c r="AS2762" i="2"/>
  <c r="AR2762" i="2"/>
  <c r="S2764" i="2"/>
  <c r="AA2764" i="2"/>
  <c r="AK2764" i="2" s="1"/>
  <c r="BA2761" i="2"/>
  <c r="AT2762" i="2"/>
  <c r="AO2762" i="2"/>
  <c r="AP2762" i="2"/>
  <c r="AM2763" i="2"/>
  <c r="AN2762" i="2"/>
  <c r="AQ2762" i="2"/>
  <c r="BG2762" i="2"/>
  <c r="AX2761" i="2"/>
  <c r="AZ2761" i="2"/>
  <c r="AY2761" i="2"/>
  <c r="L2764" i="2"/>
  <c r="N2764" i="2"/>
  <c r="P2764" i="2"/>
  <c r="X2764" i="2" s="1"/>
  <c r="Q2764" i="2"/>
  <c r="Y2764" i="2" s="1"/>
  <c r="AI2764" i="2" s="1"/>
  <c r="R2764" i="2"/>
  <c r="Z2764" i="2" s="1"/>
  <c r="AJ2764" i="2" s="1"/>
  <c r="O2764" i="2"/>
  <c r="M2764" i="2"/>
  <c r="U2763" i="2"/>
  <c r="AE2763" i="2" s="1"/>
  <c r="AF2763" i="2"/>
  <c r="T2763" i="2"/>
  <c r="K2765" i="2"/>
  <c r="AB2763" i="2" l="1"/>
  <c r="AV2762" i="2"/>
  <c r="BH2762" i="2" s="1"/>
  <c r="AS2763" i="2"/>
  <c r="AR2763" i="2"/>
  <c r="BB2762" i="2"/>
  <c r="BD2762" i="2"/>
  <c r="BC2762" i="2"/>
  <c r="S2765" i="2"/>
  <c r="AA2765" i="2"/>
  <c r="AK2765" i="2" s="1"/>
  <c r="AT2763" i="2"/>
  <c r="AQ2763" i="2"/>
  <c r="AM2764" i="2"/>
  <c r="AO2763" i="2"/>
  <c r="AP2763" i="2"/>
  <c r="AN2763" i="2"/>
  <c r="BG2763" i="2"/>
  <c r="AZ2762" i="2"/>
  <c r="BA2762" i="2"/>
  <c r="AY2762" i="2"/>
  <c r="AX2762" i="2"/>
  <c r="L2765" i="2"/>
  <c r="T2765" i="2" s="1"/>
  <c r="N2765" i="2"/>
  <c r="P2765" i="2"/>
  <c r="Q2765" i="2"/>
  <c r="Y2765" i="2" s="1"/>
  <c r="AI2765" i="2" s="1"/>
  <c r="O2765" i="2"/>
  <c r="W2765" i="2" s="1"/>
  <c r="AG2765" i="2" s="1"/>
  <c r="R2765" i="2"/>
  <c r="Z2765" i="2" s="1"/>
  <c r="AJ2765" i="2" s="1"/>
  <c r="M2765" i="2"/>
  <c r="U2765" i="2" s="1"/>
  <c r="AE2765" i="2" s="1"/>
  <c r="AD2763" i="2"/>
  <c r="W2764" i="2"/>
  <c r="AG2764" i="2" s="1"/>
  <c r="AH2764" i="2"/>
  <c r="T2764" i="2"/>
  <c r="V2764" i="2"/>
  <c r="AF2764" i="2" s="1"/>
  <c r="U2764" i="2"/>
  <c r="AE2764" i="2" s="1"/>
  <c r="K2766" i="2"/>
  <c r="AB2764" i="2" l="1"/>
  <c r="AV2763" i="2"/>
  <c r="BH2763" i="2" s="1"/>
  <c r="AR2764" i="2"/>
  <c r="AS2764" i="2"/>
  <c r="BD2763" i="2"/>
  <c r="BB2763" i="2"/>
  <c r="BC2763" i="2"/>
  <c r="S2766" i="2"/>
  <c r="AA2766" i="2"/>
  <c r="AK2766" i="2" s="1"/>
  <c r="AT2764" i="2"/>
  <c r="AN2764" i="2"/>
  <c r="AQ2764" i="2"/>
  <c r="AO2764" i="2"/>
  <c r="AP2764" i="2"/>
  <c r="AM2765" i="2"/>
  <c r="BG2764" i="2"/>
  <c r="AX2763" i="2"/>
  <c r="BA2763" i="2"/>
  <c r="AZ2763" i="2"/>
  <c r="AY2763" i="2"/>
  <c r="L2766" i="2"/>
  <c r="N2766" i="2"/>
  <c r="P2766" i="2"/>
  <c r="X2766" i="2" s="1"/>
  <c r="AH2766" i="2" s="1"/>
  <c r="Q2766" i="2"/>
  <c r="Y2766" i="2" s="1"/>
  <c r="AI2766" i="2" s="1"/>
  <c r="O2766" i="2"/>
  <c r="W2766" i="2" s="1"/>
  <c r="AG2766" i="2" s="1"/>
  <c r="R2766" i="2"/>
  <c r="Z2766" i="2" s="1"/>
  <c r="AJ2766" i="2" s="1"/>
  <c r="M2766" i="2"/>
  <c r="AD2764" i="2"/>
  <c r="AD2765" i="2"/>
  <c r="X2765" i="2"/>
  <c r="AH2765" i="2" s="1"/>
  <c r="V2765" i="2"/>
  <c r="AF2765" i="2" s="1"/>
  <c r="K2767" i="2"/>
  <c r="BD2764" i="2" l="1"/>
  <c r="AV2764" i="2"/>
  <c r="BH2764" i="2" s="1"/>
  <c r="AB2765" i="2"/>
  <c r="AS2765" i="2"/>
  <c r="AR2765" i="2"/>
  <c r="BC2764" i="2"/>
  <c r="BB2764" i="2"/>
  <c r="S2767" i="2"/>
  <c r="AA2767" i="2"/>
  <c r="AK2767" i="2" s="1"/>
  <c r="AY2764" i="2"/>
  <c r="BA2764" i="2"/>
  <c r="AT2765" i="2"/>
  <c r="AM2766" i="2"/>
  <c r="AN2765" i="2"/>
  <c r="AQ2765" i="2"/>
  <c r="AO2765" i="2"/>
  <c r="AP2765" i="2"/>
  <c r="BG2765" i="2"/>
  <c r="AX2764" i="2"/>
  <c r="AZ2764" i="2"/>
  <c r="L2767" i="2"/>
  <c r="T2767" i="2" s="1"/>
  <c r="N2767" i="2"/>
  <c r="P2767" i="2"/>
  <c r="Q2767" i="2"/>
  <c r="Y2767" i="2" s="1"/>
  <c r="AI2767" i="2" s="1"/>
  <c r="O2767" i="2"/>
  <c r="R2767" i="2"/>
  <c r="Z2767" i="2" s="1"/>
  <c r="AJ2767" i="2" s="1"/>
  <c r="M2767" i="2"/>
  <c r="T2766" i="2"/>
  <c r="V2766" i="2"/>
  <c r="U2766" i="2"/>
  <c r="AE2766" i="2" s="1"/>
  <c r="K2768" i="2"/>
  <c r="AB2766" i="2" l="1"/>
  <c r="AV2765" i="2"/>
  <c r="BH2765" i="2" s="1"/>
  <c r="BD2765" i="2"/>
  <c r="AR2766" i="2"/>
  <c r="AS2766" i="2"/>
  <c r="BB2765" i="2"/>
  <c r="BC2765" i="2"/>
  <c r="S2768" i="2"/>
  <c r="AA2768" i="2"/>
  <c r="AK2768" i="2" s="1"/>
  <c r="AZ2765" i="2"/>
  <c r="BA2765" i="2"/>
  <c r="AX2765" i="2"/>
  <c r="AT2766" i="2"/>
  <c r="AN2766" i="2"/>
  <c r="AQ2766" i="2"/>
  <c r="AO2766" i="2"/>
  <c r="AP2766" i="2"/>
  <c r="AM2767" i="2"/>
  <c r="BG2766" i="2"/>
  <c r="AY2765" i="2"/>
  <c r="L2768" i="2"/>
  <c r="T2768" i="2" s="1"/>
  <c r="N2768" i="2"/>
  <c r="P2768" i="2"/>
  <c r="Q2768" i="2"/>
  <c r="Y2768" i="2" s="1"/>
  <c r="AI2768" i="2" s="1"/>
  <c r="R2768" i="2"/>
  <c r="Z2768" i="2" s="1"/>
  <c r="AJ2768" i="2" s="1"/>
  <c r="O2768" i="2"/>
  <c r="M2768" i="2"/>
  <c r="AD2766" i="2"/>
  <c r="AD2767" i="2"/>
  <c r="AF2766" i="2"/>
  <c r="W2767" i="2"/>
  <c r="AG2767" i="2" s="1"/>
  <c r="X2767" i="2"/>
  <c r="AH2767" i="2" s="1"/>
  <c r="V2767" i="2"/>
  <c r="AF2767" i="2" s="1"/>
  <c r="U2767" i="2"/>
  <c r="AE2767" i="2" s="1"/>
  <c r="K2769" i="2"/>
  <c r="AV2766" i="2" l="1"/>
  <c r="BH2766" i="2" s="1"/>
  <c r="AB2767" i="2"/>
  <c r="AS2767" i="2"/>
  <c r="AR2767" i="2"/>
  <c r="BC2766" i="2"/>
  <c r="BB2766" i="2"/>
  <c r="BD2766" i="2"/>
  <c r="S2769" i="2"/>
  <c r="AA2769" i="2"/>
  <c r="AK2769" i="2" s="1"/>
  <c r="AZ2766" i="2"/>
  <c r="AY2766" i="2"/>
  <c r="BA2766" i="2"/>
  <c r="AT2767" i="2"/>
  <c r="BD2767" i="2" s="1"/>
  <c r="AM2768" i="2"/>
  <c r="AN2767" i="2"/>
  <c r="AQ2767" i="2"/>
  <c r="AO2767" i="2"/>
  <c r="AP2767" i="2"/>
  <c r="BG2767" i="2"/>
  <c r="AX2766" i="2"/>
  <c r="L2769" i="2"/>
  <c r="T2769" i="2" s="1"/>
  <c r="N2769" i="2"/>
  <c r="V2769" i="2" s="1"/>
  <c r="P2769" i="2"/>
  <c r="X2769" i="2" s="1"/>
  <c r="Q2769" i="2"/>
  <c r="Y2769" i="2" s="1"/>
  <c r="AI2769" i="2" s="1"/>
  <c r="O2769" i="2"/>
  <c r="W2769" i="2" s="1"/>
  <c r="AG2769" i="2" s="1"/>
  <c r="R2769" i="2"/>
  <c r="Z2769" i="2" s="1"/>
  <c r="AJ2769" i="2" s="1"/>
  <c r="M2769" i="2"/>
  <c r="U2769" i="2" s="1"/>
  <c r="V2768" i="2"/>
  <c r="AF2768" i="2" s="1"/>
  <c r="U2768" i="2"/>
  <c r="AE2768" i="2" s="1"/>
  <c r="X2768" i="2"/>
  <c r="AH2768" i="2" s="1"/>
  <c r="W2768" i="2"/>
  <c r="AG2768" i="2" s="1"/>
  <c r="AD2768" i="2"/>
  <c r="K2770" i="2"/>
  <c r="AB2769" i="2" l="1"/>
  <c r="AB2768" i="2"/>
  <c r="AV2767" i="2"/>
  <c r="BH2767" i="2" s="1"/>
  <c r="BB2767" i="2"/>
  <c r="AS2768" i="2"/>
  <c r="AR2768" i="2"/>
  <c r="BC2767" i="2"/>
  <c r="S2770" i="2"/>
  <c r="AA2770" i="2"/>
  <c r="AK2770" i="2" s="1"/>
  <c r="AZ2767" i="2"/>
  <c r="AY2767" i="2"/>
  <c r="AX2767" i="2"/>
  <c r="AT2768" i="2"/>
  <c r="AN2768" i="2"/>
  <c r="AM2769" i="2"/>
  <c r="AQ2768" i="2"/>
  <c r="AO2768" i="2"/>
  <c r="AP2768" i="2"/>
  <c r="BG2768" i="2"/>
  <c r="BA2767" i="2"/>
  <c r="L2770" i="2"/>
  <c r="T2770" i="2" s="1"/>
  <c r="N2770" i="2"/>
  <c r="V2770" i="2" s="1"/>
  <c r="AF2770" i="2" s="1"/>
  <c r="P2770" i="2"/>
  <c r="X2770" i="2" s="1"/>
  <c r="Q2770" i="2"/>
  <c r="Y2770" i="2" s="1"/>
  <c r="AI2770" i="2" s="1"/>
  <c r="O2770" i="2"/>
  <c r="W2770" i="2" s="1"/>
  <c r="R2770" i="2"/>
  <c r="Z2770" i="2" s="1"/>
  <c r="AJ2770" i="2" s="1"/>
  <c r="M2770" i="2"/>
  <c r="AF2769" i="2"/>
  <c r="AH2769" i="2"/>
  <c r="AE2769" i="2"/>
  <c r="AD2769" i="2"/>
  <c r="K2771" i="2"/>
  <c r="BD2768" i="2" l="1"/>
  <c r="AV2768" i="2"/>
  <c r="BH2768" i="2" s="1"/>
  <c r="AS2769" i="2"/>
  <c r="AR2769" i="2"/>
  <c r="BB2768" i="2"/>
  <c r="BC2768" i="2"/>
  <c r="S2771" i="2"/>
  <c r="AA2771" i="2"/>
  <c r="AK2771" i="2" s="1"/>
  <c r="AY2768" i="2"/>
  <c r="BA2768" i="2"/>
  <c r="AZ2768" i="2"/>
  <c r="AX2768" i="2"/>
  <c r="AT2769" i="2"/>
  <c r="AQ2769" i="2"/>
  <c r="AO2769" i="2"/>
  <c r="AP2769" i="2"/>
  <c r="AM2770" i="2"/>
  <c r="AN2769" i="2"/>
  <c r="BG2769" i="2"/>
  <c r="L2771" i="2"/>
  <c r="T2771" i="2" s="1"/>
  <c r="N2771" i="2"/>
  <c r="P2771" i="2"/>
  <c r="Q2771" i="2"/>
  <c r="Y2771" i="2" s="1"/>
  <c r="AI2771" i="2" s="1"/>
  <c r="O2771" i="2"/>
  <c r="W2771" i="2" s="1"/>
  <c r="R2771" i="2"/>
  <c r="Z2771" i="2" s="1"/>
  <c r="AJ2771" i="2" s="1"/>
  <c r="M2771" i="2"/>
  <c r="AD2770" i="2"/>
  <c r="AG2770" i="2"/>
  <c r="AH2770" i="2"/>
  <c r="U2770" i="2"/>
  <c r="AE2770" i="2" s="1"/>
  <c r="K2772" i="2"/>
  <c r="BD2769" i="2" l="1"/>
  <c r="AV2769" i="2"/>
  <c r="BH2769" i="2" s="1"/>
  <c r="AB2770" i="2"/>
  <c r="AS2770" i="2"/>
  <c r="AR2770" i="2"/>
  <c r="BB2769" i="2"/>
  <c r="BC2769" i="2"/>
  <c r="S2772" i="2"/>
  <c r="AA2772" i="2"/>
  <c r="AK2772" i="2" s="1"/>
  <c r="AZ2769" i="2"/>
  <c r="AY2769" i="2"/>
  <c r="AX2769" i="2"/>
  <c r="BA2769" i="2"/>
  <c r="AT2770" i="2"/>
  <c r="AQ2770" i="2"/>
  <c r="AO2770" i="2"/>
  <c r="AP2770" i="2"/>
  <c r="AM2771" i="2"/>
  <c r="AN2770" i="2"/>
  <c r="BG2770" i="2"/>
  <c r="L2772" i="2"/>
  <c r="T2772" i="2" s="1"/>
  <c r="N2772" i="2"/>
  <c r="V2772" i="2" s="1"/>
  <c r="P2772" i="2"/>
  <c r="Q2772" i="2"/>
  <c r="Y2772" i="2" s="1"/>
  <c r="AI2772" i="2" s="1"/>
  <c r="R2772" i="2"/>
  <c r="Z2772" i="2" s="1"/>
  <c r="AJ2772" i="2" s="1"/>
  <c r="O2772" i="2"/>
  <c r="W2772" i="2" s="1"/>
  <c r="AG2772" i="2" s="1"/>
  <c r="M2772" i="2"/>
  <c r="AD2771" i="2"/>
  <c r="AG2771" i="2"/>
  <c r="X2771" i="2"/>
  <c r="AH2771" i="2" s="1"/>
  <c r="V2771" i="2"/>
  <c r="AF2771" i="2" s="1"/>
  <c r="U2771" i="2"/>
  <c r="AE2771" i="2" s="1"/>
  <c r="K2773" i="2"/>
  <c r="AV2770" i="2" l="1"/>
  <c r="BH2770" i="2" s="1"/>
  <c r="AB2771" i="2"/>
  <c r="AS2771" i="2"/>
  <c r="AR2771" i="2"/>
  <c r="BB2770" i="2"/>
  <c r="BD2770" i="2"/>
  <c r="BC2770" i="2"/>
  <c r="S2773" i="2"/>
  <c r="AA2773" i="2"/>
  <c r="AK2773" i="2" s="1"/>
  <c r="AY2770" i="2"/>
  <c r="BA2770" i="2"/>
  <c r="AZ2770" i="2"/>
  <c r="AX2770" i="2"/>
  <c r="AT2771" i="2"/>
  <c r="AO2771" i="2"/>
  <c r="AP2771" i="2"/>
  <c r="AM2772" i="2"/>
  <c r="AN2771" i="2"/>
  <c r="AQ2771" i="2"/>
  <c r="BG2771" i="2"/>
  <c r="L2773" i="2"/>
  <c r="T2773" i="2" s="1"/>
  <c r="N2773" i="2"/>
  <c r="P2773" i="2"/>
  <c r="Q2773" i="2"/>
  <c r="Y2773" i="2" s="1"/>
  <c r="AI2773" i="2" s="1"/>
  <c r="O2773" i="2"/>
  <c r="R2773" i="2"/>
  <c r="Z2773" i="2" s="1"/>
  <c r="AJ2773" i="2" s="1"/>
  <c r="M2773" i="2"/>
  <c r="AD2772" i="2"/>
  <c r="U2772" i="2"/>
  <c r="AE2772" i="2" s="1"/>
  <c r="AF2772" i="2"/>
  <c r="X2772" i="2"/>
  <c r="AH2772" i="2" s="1"/>
  <c r="K2774" i="2"/>
  <c r="AV2771" i="2" l="1"/>
  <c r="BH2771" i="2" s="1"/>
  <c r="AB2772" i="2"/>
  <c r="AS2772" i="2"/>
  <c r="AR2772" i="2"/>
  <c r="BD2771" i="2"/>
  <c r="BB2771" i="2"/>
  <c r="BC2771" i="2"/>
  <c r="S2774" i="2"/>
  <c r="AA2774" i="2" s="1"/>
  <c r="AK2774" i="2" s="1"/>
  <c r="AT2772" i="2"/>
  <c r="AQ2772" i="2"/>
  <c r="AO2772" i="2"/>
  <c r="AP2772" i="2"/>
  <c r="AM2773" i="2"/>
  <c r="AN2772" i="2"/>
  <c r="BG2772" i="2"/>
  <c r="AZ2771" i="2"/>
  <c r="BA2771" i="2"/>
  <c r="AY2771" i="2"/>
  <c r="AX2771" i="2"/>
  <c r="L2774" i="2"/>
  <c r="T2774" i="2" s="1"/>
  <c r="N2774" i="2"/>
  <c r="V2774" i="2" s="1"/>
  <c r="P2774" i="2"/>
  <c r="Q2774" i="2"/>
  <c r="Y2774" i="2" s="1"/>
  <c r="AI2774" i="2" s="1"/>
  <c r="O2774" i="2"/>
  <c r="W2774" i="2" s="1"/>
  <c r="AG2774" i="2" s="1"/>
  <c r="R2774" i="2"/>
  <c r="Z2774" i="2" s="1"/>
  <c r="AJ2774" i="2" s="1"/>
  <c r="M2774" i="2"/>
  <c r="AD2773" i="2"/>
  <c r="W2773" i="2"/>
  <c r="AG2773" i="2" s="1"/>
  <c r="X2773" i="2"/>
  <c r="AH2773" i="2" s="1"/>
  <c r="V2773" i="2"/>
  <c r="AF2773" i="2" s="1"/>
  <c r="U2773" i="2"/>
  <c r="AE2773" i="2" s="1"/>
  <c r="K2775" i="2"/>
  <c r="AV2772" i="2" l="1"/>
  <c r="BH2772" i="2" s="1"/>
  <c r="AB2773" i="2"/>
  <c r="AS2773" i="2"/>
  <c r="AR2773" i="2"/>
  <c r="BD2772" i="2"/>
  <c r="BB2772" i="2"/>
  <c r="BC2772" i="2"/>
  <c r="S2775" i="2"/>
  <c r="AA2775" i="2" s="1"/>
  <c r="AK2775" i="2" s="1"/>
  <c r="AZ2772" i="2"/>
  <c r="AY2772" i="2"/>
  <c r="BA2772" i="2"/>
  <c r="AX2772" i="2"/>
  <c r="AT2773" i="2"/>
  <c r="AO2773" i="2"/>
  <c r="AP2773" i="2"/>
  <c r="AM2774" i="2"/>
  <c r="AN2773" i="2"/>
  <c r="AQ2773" i="2"/>
  <c r="BG2773" i="2"/>
  <c r="L2775" i="2"/>
  <c r="T2775" i="2" s="1"/>
  <c r="N2775" i="2"/>
  <c r="P2775" i="2"/>
  <c r="Q2775" i="2"/>
  <c r="Y2775" i="2" s="1"/>
  <c r="AI2775" i="2" s="1"/>
  <c r="O2775" i="2"/>
  <c r="W2775" i="2" s="1"/>
  <c r="AG2775" i="2" s="1"/>
  <c r="R2775" i="2"/>
  <c r="Z2775" i="2" s="1"/>
  <c r="AJ2775" i="2" s="1"/>
  <c r="M2775" i="2"/>
  <c r="AD2774" i="2"/>
  <c r="U2774" i="2"/>
  <c r="AE2774" i="2" s="1"/>
  <c r="AF2774" i="2"/>
  <c r="X2774" i="2"/>
  <c r="AH2774" i="2" s="1"/>
  <c r="K2776" i="2"/>
  <c r="AV2773" i="2" l="1"/>
  <c r="BH2773" i="2" s="1"/>
  <c r="AB2774" i="2"/>
  <c r="AS2774" i="2"/>
  <c r="AR2774" i="2"/>
  <c r="BB2773" i="2"/>
  <c r="BD2773" i="2"/>
  <c r="BC2773" i="2"/>
  <c r="S2776" i="2"/>
  <c r="AA2776" i="2"/>
  <c r="AK2776" i="2" s="1"/>
  <c r="AT2774" i="2"/>
  <c r="AO2774" i="2"/>
  <c r="AP2774" i="2"/>
  <c r="AM2775" i="2"/>
  <c r="AN2774" i="2"/>
  <c r="AQ2774" i="2"/>
  <c r="BG2774" i="2"/>
  <c r="AZ2773" i="2"/>
  <c r="BA2773" i="2"/>
  <c r="AY2773" i="2"/>
  <c r="AX2773" i="2"/>
  <c r="L2776" i="2"/>
  <c r="T2776" i="2" s="1"/>
  <c r="N2776" i="2"/>
  <c r="P2776" i="2"/>
  <c r="Q2776" i="2"/>
  <c r="Y2776" i="2" s="1"/>
  <c r="AI2776" i="2" s="1"/>
  <c r="R2776" i="2"/>
  <c r="Z2776" i="2" s="1"/>
  <c r="AJ2776" i="2" s="1"/>
  <c r="O2776" i="2"/>
  <c r="M2776" i="2"/>
  <c r="AD2775" i="2"/>
  <c r="X2775" i="2"/>
  <c r="AH2775" i="2" s="1"/>
  <c r="V2775" i="2"/>
  <c r="AF2775" i="2" s="1"/>
  <c r="U2775" i="2"/>
  <c r="AE2775" i="2" s="1"/>
  <c r="K2777" i="2"/>
  <c r="AV2774" i="2" l="1"/>
  <c r="BH2774" i="2" s="1"/>
  <c r="AB2775" i="2"/>
  <c r="AS2775" i="2"/>
  <c r="AR2775" i="2"/>
  <c r="BD2774" i="2"/>
  <c r="BB2774" i="2"/>
  <c r="BC2774" i="2"/>
  <c r="S2777" i="2"/>
  <c r="AA2777" i="2"/>
  <c r="AK2777" i="2" s="1"/>
  <c r="AT2775" i="2"/>
  <c r="AO2775" i="2"/>
  <c r="AP2775" i="2"/>
  <c r="AM2776" i="2"/>
  <c r="AQ2775" i="2"/>
  <c r="AN2775" i="2"/>
  <c r="BG2775" i="2"/>
  <c r="AZ2774" i="2"/>
  <c r="BA2774" i="2"/>
  <c r="AY2774" i="2"/>
  <c r="AX2774" i="2"/>
  <c r="L2777" i="2"/>
  <c r="T2777" i="2" s="1"/>
  <c r="N2777" i="2"/>
  <c r="P2777" i="2"/>
  <c r="Q2777" i="2"/>
  <c r="Y2777" i="2" s="1"/>
  <c r="AI2777" i="2" s="1"/>
  <c r="O2777" i="2"/>
  <c r="R2777" i="2"/>
  <c r="Z2777" i="2" s="1"/>
  <c r="AJ2777" i="2" s="1"/>
  <c r="M2777" i="2"/>
  <c r="AD2776" i="2"/>
  <c r="X2776" i="2"/>
  <c r="AH2776" i="2" s="1"/>
  <c r="W2776" i="2"/>
  <c r="AG2776" i="2" s="1"/>
  <c r="V2776" i="2"/>
  <c r="AF2776" i="2" s="1"/>
  <c r="U2776" i="2"/>
  <c r="AE2776" i="2" s="1"/>
  <c r="K2778" i="2"/>
  <c r="AV2775" i="2" l="1"/>
  <c r="BH2775" i="2" s="1"/>
  <c r="AB2776" i="2"/>
  <c r="AS2776" i="2"/>
  <c r="AR2776" i="2"/>
  <c r="BD2775" i="2"/>
  <c r="BB2775" i="2"/>
  <c r="BC2775" i="2"/>
  <c r="S2778" i="2"/>
  <c r="AA2778" i="2"/>
  <c r="AK2778" i="2" s="1"/>
  <c r="AT2776" i="2"/>
  <c r="AM2777" i="2"/>
  <c r="AN2776" i="2"/>
  <c r="AQ2776" i="2"/>
  <c r="AO2776" i="2"/>
  <c r="AP2776" i="2"/>
  <c r="BG2776" i="2"/>
  <c r="AZ2775" i="2"/>
  <c r="AX2775" i="2"/>
  <c r="AY2775" i="2"/>
  <c r="BA2775" i="2"/>
  <c r="L2778" i="2"/>
  <c r="T2778" i="2" s="1"/>
  <c r="N2778" i="2"/>
  <c r="P2778" i="2"/>
  <c r="X2778" i="2" s="1"/>
  <c r="AH2778" i="2" s="1"/>
  <c r="Q2778" i="2"/>
  <c r="Y2778" i="2" s="1"/>
  <c r="AI2778" i="2" s="1"/>
  <c r="O2778" i="2"/>
  <c r="W2778" i="2" s="1"/>
  <c r="AG2778" i="2" s="1"/>
  <c r="R2778" i="2"/>
  <c r="Z2778" i="2" s="1"/>
  <c r="AJ2778" i="2" s="1"/>
  <c r="M2778" i="2"/>
  <c r="U2778" i="2" s="1"/>
  <c r="AE2778" i="2" s="1"/>
  <c r="W2777" i="2"/>
  <c r="AG2777" i="2" s="1"/>
  <c r="AD2777" i="2"/>
  <c r="X2777" i="2"/>
  <c r="AH2777" i="2" s="1"/>
  <c r="V2777" i="2"/>
  <c r="AF2777" i="2" s="1"/>
  <c r="U2777" i="2"/>
  <c r="AE2777" i="2" s="1"/>
  <c r="K2779" i="2"/>
  <c r="AV2776" i="2" l="1"/>
  <c r="BH2776" i="2" s="1"/>
  <c r="AB2777" i="2"/>
  <c r="AS2777" i="2"/>
  <c r="AR2777" i="2"/>
  <c r="BD2776" i="2"/>
  <c r="BB2776" i="2"/>
  <c r="BC2776" i="2"/>
  <c r="S2779" i="2"/>
  <c r="AA2779" i="2"/>
  <c r="AK2779" i="2" s="1"/>
  <c r="AZ2776" i="2"/>
  <c r="BA2776" i="2"/>
  <c r="AY2776" i="2"/>
  <c r="AX2776" i="2"/>
  <c r="AT2777" i="2"/>
  <c r="AO2777" i="2"/>
  <c r="AP2777" i="2"/>
  <c r="AM2778" i="2"/>
  <c r="AN2777" i="2"/>
  <c r="AQ2777" i="2"/>
  <c r="BG2777" i="2"/>
  <c r="L2779" i="2"/>
  <c r="T2779" i="2" s="1"/>
  <c r="N2779" i="2"/>
  <c r="P2779" i="2"/>
  <c r="X2779" i="2" s="1"/>
  <c r="AH2779" i="2" s="1"/>
  <c r="Q2779" i="2"/>
  <c r="Y2779" i="2" s="1"/>
  <c r="AI2779" i="2" s="1"/>
  <c r="O2779" i="2"/>
  <c r="W2779" i="2" s="1"/>
  <c r="AG2779" i="2" s="1"/>
  <c r="R2779" i="2"/>
  <c r="Z2779" i="2" s="1"/>
  <c r="AJ2779" i="2" s="1"/>
  <c r="M2779" i="2"/>
  <c r="V2778" i="2"/>
  <c r="AF2778" i="2" s="1"/>
  <c r="AD2778" i="2"/>
  <c r="K2780" i="2"/>
  <c r="AV2777" i="2" l="1"/>
  <c r="BH2777" i="2" s="1"/>
  <c r="AB2778" i="2"/>
  <c r="AS2778" i="2"/>
  <c r="AR2778" i="2"/>
  <c r="BD2777" i="2"/>
  <c r="BB2777" i="2"/>
  <c r="BC2777" i="2"/>
  <c r="S2780" i="2"/>
  <c r="AA2780" i="2"/>
  <c r="AK2780" i="2" s="1"/>
  <c r="AZ2777" i="2"/>
  <c r="AX2777" i="2"/>
  <c r="AT2778" i="2"/>
  <c r="AM2779" i="2"/>
  <c r="AN2778" i="2"/>
  <c r="AQ2778" i="2"/>
  <c r="AO2778" i="2"/>
  <c r="AP2778" i="2"/>
  <c r="BG2778" i="2"/>
  <c r="BA2777" i="2"/>
  <c r="AY2777" i="2"/>
  <c r="L2780" i="2"/>
  <c r="T2780" i="2" s="1"/>
  <c r="N2780" i="2"/>
  <c r="P2780" i="2"/>
  <c r="X2780" i="2" s="1"/>
  <c r="Q2780" i="2"/>
  <c r="Y2780" i="2" s="1"/>
  <c r="AI2780" i="2" s="1"/>
  <c r="R2780" i="2"/>
  <c r="Z2780" i="2" s="1"/>
  <c r="AJ2780" i="2" s="1"/>
  <c r="O2780" i="2"/>
  <c r="W2780" i="2" s="1"/>
  <c r="M2780" i="2"/>
  <c r="AD2779" i="2"/>
  <c r="V2779" i="2"/>
  <c r="AF2779" i="2" s="1"/>
  <c r="U2779" i="2"/>
  <c r="AE2779" i="2" s="1"/>
  <c r="K2781" i="2"/>
  <c r="BD2778" i="2" l="1"/>
  <c r="AV2778" i="2"/>
  <c r="BH2778" i="2" s="1"/>
  <c r="AB2779" i="2"/>
  <c r="BB2778" i="2"/>
  <c r="AS2779" i="2"/>
  <c r="AR2779" i="2"/>
  <c r="BC2778" i="2"/>
  <c r="S2781" i="2"/>
  <c r="AA2781" i="2"/>
  <c r="AK2781" i="2" s="1"/>
  <c r="AZ2778" i="2"/>
  <c r="BA2778" i="2"/>
  <c r="AY2778" i="2"/>
  <c r="AX2778" i="2"/>
  <c r="AT2779" i="2"/>
  <c r="BD2779" i="2" s="1"/>
  <c r="AM2780" i="2"/>
  <c r="AN2779" i="2"/>
  <c r="AQ2779" i="2"/>
  <c r="AO2779" i="2"/>
  <c r="AP2779" i="2"/>
  <c r="BG2779" i="2"/>
  <c r="L2781" i="2"/>
  <c r="T2781" i="2" s="1"/>
  <c r="N2781" i="2"/>
  <c r="V2781" i="2" s="1"/>
  <c r="AF2781" i="2" s="1"/>
  <c r="P2781" i="2"/>
  <c r="Q2781" i="2"/>
  <c r="Y2781" i="2" s="1"/>
  <c r="AI2781" i="2" s="1"/>
  <c r="O2781" i="2"/>
  <c r="R2781" i="2"/>
  <c r="Z2781" i="2" s="1"/>
  <c r="AJ2781" i="2" s="1"/>
  <c r="M2781" i="2"/>
  <c r="U2781" i="2" s="1"/>
  <c r="AD2780" i="2"/>
  <c r="AH2780" i="2"/>
  <c r="AG2780" i="2"/>
  <c r="V2780" i="2"/>
  <c r="AF2780" i="2" s="1"/>
  <c r="U2780" i="2"/>
  <c r="AE2780" i="2" s="1"/>
  <c r="K2782" i="2"/>
  <c r="AV2779" i="2" l="1"/>
  <c r="BH2779" i="2" s="1"/>
  <c r="AB2780" i="2"/>
  <c r="BB2779" i="2"/>
  <c r="AR2780" i="2"/>
  <c r="AS2780" i="2"/>
  <c r="BC2779" i="2"/>
  <c r="AZ2779" i="2"/>
  <c r="S2782" i="2"/>
  <c r="AA2782" i="2"/>
  <c r="AK2782" i="2" s="1"/>
  <c r="AY2779" i="2"/>
  <c r="BA2779" i="2"/>
  <c r="AX2779" i="2"/>
  <c r="AT2780" i="2"/>
  <c r="AN2780" i="2"/>
  <c r="AQ2780" i="2"/>
  <c r="AO2780" i="2"/>
  <c r="AP2780" i="2"/>
  <c r="AM2781" i="2"/>
  <c r="BG2780" i="2"/>
  <c r="L2782" i="2"/>
  <c r="N2782" i="2"/>
  <c r="P2782" i="2"/>
  <c r="Q2782" i="2"/>
  <c r="Y2782" i="2" s="1"/>
  <c r="AI2782" i="2" s="1"/>
  <c r="O2782" i="2"/>
  <c r="W2782" i="2" s="1"/>
  <c r="AG2782" i="2" s="1"/>
  <c r="R2782" i="2"/>
  <c r="Z2782" i="2" s="1"/>
  <c r="AJ2782" i="2" s="1"/>
  <c r="M2782" i="2"/>
  <c r="U2782" i="2" s="1"/>
  <c r="AE2782" i="2" s="1"/>
  <c r="AD2781" i="2"/>
  <c r="X2781" i="2"/>
  <c r="AH2781" i="2" s="1"/>
  <c r="AE2781" i="2"/>
  <c r="W2781" i="2"/>
  <c r="AG2781" i="2" s="1"/>
  <c r="K2783" i="2"/>
  <c r="BD2780" i="2" l="1"/>
  <c r="AV2780" i="2"/>
  <c r="BH2780" i="2" s="1"/>
  <c r="AB2781" i="2"/>
  <c r="BC2780" i="2"/>
  <c r="AS2781" i="2"/>
  <c r="AR2781" i="2"/>
  <c r="BB2780" i="2"/>
  <c r="S2783" i="2"/>
  <c r="AA2783" i="2"/>
  <c r="AK2783" i="2" s="1"/>
  <c r="AY2780" i="2"/>
  <c r="BA2780" i="2"/>
  <c r="AT2781" i="2"/>
  <c r="BD2781" i="2" s="1"/>
  <c r="AO2781" i="2"/>
  <c r="AP2781" i="2"/>
  <c r="AM2782" i="2"/>
  <c r="AN2781" i="2"/>
  <c r="AQ2781" i="2"/>
  <c r="BG2781" i="2"/>
  <c r="AX2780" i="2"/>
  <c r="AZ2780" i="2"/>
  <c r="L2783" i="2"/>
  <c r="T2783" i="2" s="1"/>
  <c r="N2783" i="2"/>
  <c r="P2783" i="2"/>
  <c r="Q2783" i="2"/>
  <c r="Y2783" i="2" s="1"/>
  <c r="AI2783" i="2" s="1"/>
  <c r="O2783" i="2"/>
  <c r="W2783" i="2" s="1"/>
  <c r="AG2783" i="2" s="1"/>
  <c r="R2783" i="2"/>
  <c r="Z2783" i="2" s="1"/>
  <c r="AJ2783" i="2" s="1"/>
  <c r="M2783" i="2"/>
  <c r="T2782" i="2"/>
  <c r="V2782" i="2"/>
  <c r="AF2782" i="2" s="1"/>
  <c r="X2782" i="2"/>
  <c r="AH2782" i="2" s="1"/>
  <c r="K2784" i="2"/>
  <c r="BC2781" i="2" l="1"/>
  <c r="BB2781" i="2"/>
  <c r="AB2782" i="2"/>
  <c r="AV2781" i="2"/>
  <c r="BH2781" i="2" s="1"/>
  <c r="AS2782" i="2"/>
  <c r="AR2782" i="2"/>
  <c r="S2784" i="2"/>
  <c r="AA2784" i="2"/>
  <c r="AK2784" i="2" s="1"/>
  <c r="BA2781" i="2"/>
  <c r="AY2781" i="2"/>
  <c r="AZ2781" i="2"/>
  <c r="AX2781" i="2"/>
  <c r="AT2782" i="2"/>
  <c r="AN2782" i="2"/>
  <c r="AQ2782" i="2"/>
  <c r="AM2783" i="2"/>
  <c r="AO2782" i="2"/>
  <c r="AP2782" i="2"/>
  <c r="BG2782" i="2"/>
  <c r="L2784" i="2"/>
  <c r="T2784" i="2" s="1"/>
  <c r="N2784" i="2"/>
  <c r="P2784" i="2"/>
  <c r="X2784" i="2" s="1"/>
  <c r="AH2784" i="2" s="1"/>
  <c r="Q2784" i="2"/>
  <c r="Y2784" i="2" s="1"/>
  <c r="AI2784" i="2" s="1"/>
  <c r="R2784" i="2"/>
  <c r="Z2784" i="2" s="1"/>
  <c r="AJ2784" i="2" s="1"/>
  <c r="O2784" i="2"/>
  <c r="W2784" i="2" s="1"/>
  <c r="AG2784" i="2" s="1"/>
  <c r="M2784" i="2"/>
  <c r="U2784" i="2" s="1"/>
  <c r="AE2784" i="2" s="1"/>
  <c r="AD2782" i="2"/>
  <c r="X2783" i="2"/>
  <c r="AH2783" i="2" s="1"/>
  <c r="V2783" i="2"/>
  <c r="AF2783" i="2" s="1"/>
  <c r="U2783" i="2"/>
  <c r="AE2783" i="2" s="1"/>
  <c r="AD2783" i="2"/>
  <c r="K2785" i="2"/>
  <c r="BD2782" i="2" l="1"/>
  <c r="AB2783" i="2"/>
  <c r="AV2782" i="2"/>
  <c r="BH2782" i="2" s="1"/>
  <c r="AS2783" i="2"/>
  <c r="AR2783" i="2"/>
  <c r="BB2782" i="2"/>
  <c r="BC2782" i="2"/>
  <c r="S2785" i="2"/>
  <c r="AA2785" i="2"/>
  <c r="AK2785" i="2" s="1"/>
  <c r="BA2782" i="2"/>
  <c r="AT2783" i="2"/>
  <c r="AO2783" i="2"/>
  <c r="AP2783" i="2"/>
  <c r="AM2784" i="2"/>
  <c r="AN2783" i="2"/>
  <c r="AQ2783" i="2"/>
  <c r="BG2783" i="2"/>
  <c r="AZ2782" i="2"/>
  <c r="AX2782" i="2"/>
  <c r="AY2782" i="2"/>
  <c r="L2785" i="2"/>
  <c r="T2785" i="2" s="1"/>
  <c r="N2785" i="2"/>
  <c r="P2785" i="2"/>
  <c r="Q2785" i="2"/>
  <c r="Y2785" i="2" s="1"/>
  <c r="AI2785" i="2" s="1"/>
  <c r="O2785" i="2"/>
  <c r="R2785" i="2"/>
  <c r="Z2785" i="2" s="1"/>
  <c r="AJ2785" i="2" s="1"/>
  <c r="M2785" i="2"/>
  <c r="U2785" i="2" s="1"/>
  <c r="V2784" i="2"/>
  <c r="AF2784" i="2" s="1"/>
  <c r="AD2784" i="2"/>
  <c r="K2786" i="2"/>
  <c r="AB2784" i="2" l="1"/>
  <c r="AV2783" i="2"/>
  <c r="BH2783" i="2" s="1"/>
  <c r="BD2783" i="2"/>
  <c r="AS2784" i="2"/>
  <c r="AR2784" i="2"/>
  <c r="BB2783" i="2"/>
  <c r="BC2783" i="2"/>
  <c r="S2786" i="2"/>
  <c r="AA2786" i="2"/>
  <c r="AK2786" i="2" s="1"/>
  <c r="AT2784" i="2"/>
  <c r="AO2784" i="2"/>
  <c r="AP2784" i="2"/>
  <c r="AM2785" i="2"/>
  <c r="AN2784" i="2"/>
  <c r="AQ2784" i="2"/>
  <c r="BG2784" i="2"/>
  <c r="AZ2783" i="2"/>
  <c r="BA2783" i="2"/>
  <c r="AY2783" i="2"/>
  <c r="AX2783" i="2"/>
  <c r="L2786" i="2"/>
  <c r="T2786" i="2" s="1"/>
  <c r="N2786" i="2"/>
  <c r="P2786" i="2"/>
  <c r="Q2786" i="2"/>
  <c r="Y2786" i="2" s="1"/>
  <c r="AI2786" i="2" s="1"/>
  <c r="O2786" i="2"/>
  <c r="W2786" i="2" s="1"/>
  <c r="R2786" i="2"/>
  <c r="Z2786" i="2" s="1"/>
  <c r="AJ2786" i="2" s="1"/>
  <c r="M2786" i="2"/>
  <c r="AD2785" i="2"/>
  <c r="X2785" i="2"/>
  <c r="AH2785" i="2" s="1"/>
  <c r="V2785" i="2"/>
  <c r="AF2785" i="2" s="1"/>
  <c r="AE2785" i="2"/>
  <c r="W2785" i="2"/>
  <c r="AG2785" i="2" s="1"/>
  <c r="K2787" i="2"/>
  <c r="AV2784" i="2" l="1"/>
  <c r="BH2784" i="2" s="1"/>
  <c r="AB2785" i="2"/>
  <c r="BD2784" i="2"/>
  <c r="BB2784" i="2"/>
  <c r="AR2785" i="2"/>
  <c r="AS2785" i="2"/>
  <c r="BC2784" i="2"/>
  <c r="S2787" i="2"/>
  <c r="AA2787" i="2"/>
  <c r="AK2787" i="2" s="1"/>
  <c r="AZ2784" i="2"/>
  <c r="BA2784" i="2"/>
  <c r="AY2784" i="2"/>
  <c r="AX2784" i="2"/>
  <c r="AT2785" i="2"/>
  <c r="AQ2785" i="2"/>
  <c r="AO2785" i="2"/>
  <c r="AP2785" i="2"/>
  <c r="AM2786" i="2"/>
  <c r="AN2785" i="2"/>
  <c r="BG2785" i="2"/>
  <c r="L2787" i="2"/>
  <c r="T2787" i="2" s="1"/>
  <c r="N2787" i="2"/>
  <c r="V2787" i="2" s="1"/>
  <c r="P2787" i="2"/>
  <c r="X2787" i="2" s="1"/>
  <c r="Q2787" i="2"/>
  <c r="Y2787" i="2" s="1"/>
  <c r="AI2787" i="2" s="1"/>
  <c r="O2787" i="2"/>
  <c r="R2787" i="2"/>
  <c r="Z2787" i="2" s="1"/>
  <c r="AJ2787" i="2" s="1"/>
  <c r="M2787" i="2"/>
  <c r="U2787" i="2" s="1"/>
  <c r="AD2786" i="2"/>
  <c r="X2786" i="2"/>
  <c r="AH2786" i="2" s="1"/>
  <c r="AG2786" i="2"/>
  <c r="V2786" i="2"/>
  <c r="AF2786" i="2" s="1"/>
  <c r="U2786" i="2"/>
  <c r="AE2786" i="2" s="1"/>
  <c r="K2788" i="2"/>
  <c r="AV2785" i="2" l="1"/>
  <c r="BH2785" i="2" s="1"/>
  <c r="AB2786" i="2"/>
  <c r="AR2786" i="2"/>
  <c r="AS2786" i="2"/>
  <c r="BC2785" i="2"/>
  <c r="BB2785" i="2"/>
  <c r="BD2785" i="2"/>
  <c r="S2788" i="2"/>
  <c r="AA2788" i="2"/>
  <c r="AK2788" i="2" s="1"/>
  <c r="AY2785" i="2"/>
  <c r="BA2785" i="2"/>
  <c r="AZ2785" i="2"/>
  <c r="AX2785" i="2"/>
  <c r="AT2786" i="2"/>
  <c r="AO2786" i="2"/>
  <c r="AP2786" i="2"/>
  <c r="AM2787" i="2"/>
  <c r="AN2786" i="2"/>
  <c r="AQ2786" i="2"/>
  <c r="BG2786" i="2"/>
  <c r="L2788" i="2"/>
  <c r="T2788" i="2" s="1"/>
  <c r="N2788" i="2"/>
  <c r="P2788" i="2"/>
  <c r="Q2788" i="2"/>
  <c r="Y2788" i="2" s="1"/>
  <c r="AI2788" i="2" s="1"/>
  <c r="R2788" i="2"/>
  <c r="Z2788" i="2" s="1"/>
  <c r="AJ2788" i="2" s="1"/>
  <c r="O2788" i="2"/>
  <c r="W2788" i="2" s="1"/>
  <c r="AG2788" i="2" s="1"/>
  <c r="M2788" i="2"/>
  <c r="AD2787" i="2"/>
  <c r="AF2787" i="2"/>
  <c r="AH2787" i="2"/>
  <c r="AE2787" i="2"/>
  <c r="W2787" i="2"/>
  <c r="AG2787" i="2" s="1"/>
  <c r="K2789" i="2"/>
  <c r="AV2786" i="2" l="1"/>
  <c r="BH2786" i="2" s="1"/>
  <c r="AB2787" i="2"/>
  <c r="AS2787" i="2"/>
  <c r="AR2787" i="2"/>
  <c r="BD2786" i="2"/>
  <c r="BC2786" i="2"/>
  <c r="BB2786" i="2"/>
  <c r="S2789" i="2"/>
  <c r="AA2789" i="2"/>
  <c r="AK2789" i="2" s="1"/>
  <c r="AT2787" i="2"/>
  <c r="AN2787" i="2"/>
  <c r="AM2788" i="2"/>
  <c r="AQ2787" i="2"/>
  <c r="AO2787" i="2"/>
  <c r="AP2787" i="2"/>
  <c r="BG2787" i="2"/>
  <c r="AZ2786" i="2"/>
  <c r="BA2786" i="2"/>
  <c r="AY2786" i="2"/>
  <c r="AX2786" i="2"/>
  <c r="L2789" i="2"/>
  <c r="T2789" i="2" s="1"/>
  <c r="N2789" i="2"/>
  <c r="V2789" i="2" s="1"/>
  <c r="AF2789" i="2" s="1"/>
  <c r="P2789" i="2"/>
  <c r="Q2789" i="2"/>
  <c r="Y2789" i="2" s="1"/>
  <c r="AI2789" i="2" s="1"/>
  <c r="O2789" i="2"/>
  <c r="R2789" i="2"/>
  <c r="Z2789" i="2" s="1"/>
  <c r="AJ2789" i="2" s="1"/>
  <c r="M2789" i="2"/>
  <c r="V2788" i="2"/>
  <c r="AF2788" i="2" s="1"/>
  <c r="U2788" i="2"/>
  <c r="AE2788" i="2" s="1"/>
  <c r="X2788" i="2"/>
  <c r="AH2788" i="2" s="1"/>
  <c r="AD2788" i="2"/>
  <c r="K2790" i="2"/>
  <c r="AV2787" i="2" l="1"/>
  <c r="BH2787" i="2" s="1"/>
  <c r="AB2788" i="2"/>
  <c r="AS2788" i="2"/>
  <c r="AR2788" i="2"/>
  <c r="BD2787" i="2"/>
  <c r="BB2787" i="2"/>
  <c r="BC2787" i="2"/>
  <c r="S2790" i="2"/>
  <c r="AA2790" i="2"/>
  <c r="AK2790" i="2" s="1"/>
  <c r="BA2787" i="2"/>
  <c r="AZ2787" i="2"/>
  <c r="AT2788" i="2"/>
  <c r="AM2789" i="2"/>
  <c r="AN2788" i="2"/>
  <c r="AQ2788" i="2"/>
  <c r="AO2788" i="2"/>
  <c r="AP2788" i="2"/>
  <c r="BG2788" i="2"/>
  <c r="AX2787" i="2"/>
  <c r="AY2787" i="2"/>
  <c r="L2790" i="2"/>
  <c r="T2790" i="2" s="1"/>
  <c r="N2790" i="2"/>
  <c r="V2790" i="2" s="1"/>
  <c r="P2790" i="2"/>
  <c r="Q2790" i="2"/>
  <c r="Y2790" i="2" s="1"/>
  <c r="AI2790" i="2" s="1"/>
  <c r="O2790" i="2"/>
  <c r="R2790" i="2"/>
  <c r="Z2790" i="2" s="1"/>
  <c r="AJ2790" i="2" s="1"/>
  <c r="M2790" i="2"/>
  <c r="AD2789" i="2"/>
  <c r="X2789" i="2"/>
  <c r="AH2789" i="2" s="1"/>
  <c r="U2789" i="2"/>
  <c r="AE2789" i="2" s="1"/>
  <c r="W2789" i="2"/>
  <c r="K2791" i="2"/>
  <c r="AV2788" i="2" l="1"/>
  <c r="AB2789" i="2"/>
  <c r="BB2788" i="2"/>
  <c r="AS2789" i="2"/>
  <c r="AR2789" i="2"/>
  <c r="BD2788" i="2"/>
  <c r="BC2788" i="2"/>
  <c r="S2791" i="2"/>
  <c r="AA2791" i="2"/>
  <c r="AK2791" i="2" s="1"/>
  <c r="AZ2788" i="2"/>
  <c r="BA2788" i="2"/>
  <c r="AX2788" i="2"/>
  <c r="BH2788" i="2"/>
  <c r="AT2789" i="2"/>
  <c r="AO2789" i="2"/>
  <c r="AP2789" i="2"/>
  <c r="AM2790" i="2"/>
  <c r="AN2789" i="2"/>
  <c r="AQ2789" i="2"/>
  <c r="BG2789" i="2"/>
  <c r="AY2788" i="2"/>
  <c r="L2791" i="2"/>
  <c r="T2791" i="2" s="1"/>
  <c r="N2791" i="2"/>
  <c r="P2791" i="2"/>
  <c r="Q2791" i="2"/>
  <c r="Y2791" i="2" s="1"/>
  <c r="AI2791" i="2" s="1"/>
  <c r="O2791" i="2"/>
  <c r="R2791" i="2"/>
  <c r="Z2791" i="2" s="1"/>
  <c r="AJ2791" i="2" s="1"/>
  <c r="M2791" i="2"/>
  <c r="U2791" i="2" s="1"/>
  <c r="AE2791" i="2" s="1"/>
  <c r="AD2790" i="2"/>
  <c r="AG2789" i="2"/>
  <c r="U2790" i="2"/>
  <c r="AE2790" i="2" s="1"/>
  <c r="AF2790" i="2"/>
  <c r="X2790" i="2"/>
  <c r="AH2790" i="2" s="1"/>
  <c r="W2790" i="2"/>
  <c r="AG2790" i="2" s="1"/>
  <c r="K2792" i="2"/>
  <c r="AV2789" i="2" l="1"/>
  <c r="BH2789" i="2" s="1"/>
  <c r="AB2790" i="2"/>
  <c r="BB2789" i="2"/>
  <c r="BC2789" i="2"/>
  <c r="AS2790" i="2"/>
  <c r="AR2790" i="2"/>
  <c r="BD2789" i="2"/>
  <c r="S2792" i="2"/>
  <c r="AA2792" i="2"/>
  <c r="AK2792" i="2" s="1"/>
  <c r="AZ2789" i="2"/>
  <c r="AT2790" i="2"/>
  <c r="AO2790" i="2"/>
  <c r="AP2790" i="2"/>
  <c r="AM2791" i="2"/>
  <c r="AN2790" i="2"/>
  <c r="AQ2790" i="2"/>
  <c r="BG2790" i="2"/>
  <c r="BA2789" i="2"/>
  <c r="AY2789" i="2"/>
  <c r="AX2789" i="2"/>
  <c r="L2792" i="2"/>
  <c r="T2792" i="2" s="1"/>
  <c r="N2792" i="2"/>
  <c r="V2792" i="2" s="1"/>
  <c r="AF2792" i="2" s="1"/>
  <c r="P2792" i="2"/>
  <c r="X2792" i="2" s="1"/>
  <c r="Q2792" i="2"/>
  <c r="Y2792" i="2" s="1"/>
  <c r="AI2792" i="2" s="1"/>
  <c r="R2792" i="2"/>
  <c r="Z2792" i="2" s="1"/>
  <c r="AJ2792" i="2" s="1"/>
  <c r="O2792" i="2"/>
  <c r="W2792" i="2" s="1"/>
  <c r="AG2792" i="2" s="1"/>
  <c r="M2792" i="2"/>
  <c r="U2792" i="2" s="1"/>
  <c r="AE2792" i="2" s="1"/>
  <c r="AD2791" i="2"/>
  <c r="W2791" i="2"/>
  <c r="AG2791" i="2" s="1"/>
  <c r="X2791" i="2"/>
  <c r="AH2791" i="2" s="1"/>
  <c r="V2791" i="2"/>
  <c r="AF2791" i="2" s="1"/>
  <c r="K2793" i="2"/>
  <c r="BD2790" i="2" l="1"/>
  <c r="BB2790" i="2"/>
  <c r="BC2790" i="2"/>
  <c r="AB2792" i="2"/>
  <c r="AV2790" i="2"/>
  <c r="BH2790" i="2" s="1"/>
  <c r="AB2791" i="2"/>
  <c r="AS2791" i="2"/>
  <c r="AR2791" i="2"/>
  <c r="S2793" i="2"/>
  <c r="AA2793" i="2"/>
  <c r="AK2793" i="2" s="1"/>
  <c r="AT2791" i="2"/>
  <c r="AN2791" i="2"/>
  <c r="AQ2791" i="2"/>
  <c r="AM2792" i="2"/>
  <c r="AO2791" i="2"/>
  <c r="AP2791" i="2"/>
  <c r="BG2791" i="2"/>
  <c r="AZ2790" i="2"/>
  <c r="BA2790" i="2"/>
  <c r="AY2790" i="2"/>
  <c r="AX2790" i="2"/>
  <c r="L2793" i="2"/>
  <c r="N2793" i="2"/>
  <c r="P2793" i="2"/>
  <c r="Q2793" i="2"/>
  <c r="Y2793" i="2" s="1"/>
  <c r="AI2793" i="2" s="1"/>
  <c r="O2793" i="2"/>
  <c r="R2793" i="2"/>
  <c r="Z2793" i="2" s="1"/>
  <c r="AJ2793" i="2" s="1"/>
  <c r="M2793" i="2"/>
  <c r="AH2792" i="2"/>
  <c r="AD2792" i="2"/>
  <c r="K2794" i="2"/>
  <c r="AV2791" i="2" l="1"/>
  <c r="BH2791" i="2" s="1"/>
  <c r="BB2791" i="2"/>
  <c r="AS2792" i="2"/>
  <c r="AR2792" i="2"/>
  <c r="BD2791" i="2"/>
  <c r="BC2791" i="2"/>
  <c r="S2794" i="2"/>
  <c r="AA2794" i="2"/>
  <c r="AK2794" i="2" s="1"/>
  <c r="BA2791" i="2"/>
  <c r="AZ2791" i="2"/>
  <c r="AY2791" i="2"/>
  <c r="AX2791" i="2"/>
  <c r="AT2792" i="2"/>
  <c r="AQ2792" i="2"/>
  <c r="AM2793" i="2"/>
  <c r="AO2792" i="2"/>
  <c r="AP2792" i="2"/>
  <c r="AN2792" i="2"/>
  <c r="BG2792" i="2"/>
  <c r="L2794" i="2"/>
  <c r="T2794" i="2" s="1"/>
  <c r="N2794" i="2"/>
  <c r="P2794" i="2"/>
  <c r="Q2794" i="2"/>
  <c r="Y2794" i="2" s="1"/>
  <c r="AI2794" i="2" s="1"/>
  <c r="O2794" i="2"/>
  <c r="R2794" i="2"/>
  <c r="Z2794" i="2" s="1"/>
  <c r="AJ2794" i="2" s="1"/>
  <c r="M2794" i="2"/>
  <c r="U2794" i="2" s="1"/>
  <c r="T2793" i="2"/>
  <c r="W2793" i="2"/>
  <c r="AG2793" i="2" s="1"/>
  <c r="X2793" i="2"/>
  <c r="AH2793" i="2" s="1"/>
  <c r="V2793" i="2"/>
  <c r="AF2793" i="2" s="1"/>
  <c r="U2793" i="2"/>
  <c r="AE2793" i="2" s="1"/>
  <c r="K2795" i="2"/>
  <c r="AB2793" i="2" l="1"/>
  <c r="AV2792" i="2"/>
  <c r="BH2792" i="2" s="1"/>
  <c r="AR2793" i="2"/>
  <c r="AS2793" i="2"/>
  <c r="BB2792" i="2"/>
  <c r="BC2792" i="2"/>
  <c r="BD2792" i="2"/>
  <c r="S2795" i="2"/>
  <c r="AA2795" i="2"/>
  <c r="AK2795" i="2" s="1"/>
  <c r="AY2792" i="2"/>
  <c r="AT2793" i="2"/>
  <c r="AQ2793" i="2"/>
  <c r="AO2793" i="2"/>
  <c r="AP2793" i="2"/>
  <c r="AN2793" i="2"/>
  <c r="AM2794" i="2"/>
  <c r="BG2793" i="2"/>
  <c r="AX2792" i="2"/>
  <c r="BA2792" i="2"/>
  <c r="AZ2792" i="2"/>
  <c r="L2795" i="2"/>
  <c r="T2795" i="2" s="1"/>
  <c r="N2795" i="2"/>
  <c r="P2795" i="2"/>
  <c r="Q2795" i="2"/>
  <c r="Y2795" i="2" s="1"/>
  <c r="AI2795" i="2" s="1"/>
  <c r="O2795" i="2"/>
  <c r="R2795" i="2"/>
  <c r="Z2795" i="2" s="1"/>
  <c r="AJ2795" i="2" s="1"/>
  <c r="M2795" i="2"/>
  <c r="U2795" i="2" s="1"/>
  <c r="AD2794" i="2"/>
  <c r="AD2793" i="2"/>
  <c r="V2794" i="2"/>
  <c r="AF2794" i="2" s="1"/>
  <c r="AE2794" i="2"/>
  <c r="X2794" i="2"/>
  <c r="AH2794" i="2" s="1"/>
  <c r="W2794" i="2"/>
  <c r="AG2794" i="2" s="1"/>
  <c r="K2796" i="2"/>
  <c r="BD2793" i="2" l="1"/>
  <c r="AV2793" i="2"/>
  <c r="BH2793" i="2" s="1"/>
  <c r="AB2794" i="2"/>
  <c r="AS2794" i="2"/>
  <c r="AR2794" i="2"/>
  <c r="BC2793" i="2"/>
  <c r="BB2793" i="2"/>
  <c r="S2796" i="2"/>
  <c r="AA2796" i="2"/>
  <c r="AK2796" i="2" s="1"/>
  <c r="AY2793" i="2"/>
  <c r="AZ2793" i="2"/>
  <c r="AT2794" i="2"/>
  <c r="AN2794" i="2"/>
  <c r="AQ2794" i="2"/>
  <c r="AO2794" i="2"/>
  <c r="AP2794" i="2"/>
  <c r="AM2795" i="2"/>
  <c r="BG2794" i="2"/>
  <c r="BA2793" i="2"/>
  <c r="AX2793" i="2"/>
  <c r="L2796" i="2"/>
  <c r="T2796" i="2" s="1"/>
  <c r="N2796" i="2"/>
  <c r="V2796" i="2" s="1"/>
  <c r="P2796" i="2"/>
  <c r="Q2796" i="2"/>
  <c r="Y2796" i="2" s="1"/>
  <c r="AI2796" i="2" s="1"/>
  <c r="R2796" i="2"/>
  <c r="Z2796" i="2" s="1"/>
  <c r="AJ2796" i="2" s="1"/>
  <c r="O2796" i="2"/>
  <c r="W2796" i="2" s="1"/>
  <c r="AG2796" i="2" s="1"/>
  <c r="M2796" i="2"/>
  <c r="X2795" i="2"/>
  <c r="AH2795" i="2" s="1"/>
  <c r="V2795" i="2"/>
  <c r="AF2795" i="2" s="1"/>
  <c r="AE2795" i="2"/>
  <c r="W2795" i="2"/>
  <c r="AG2795" i="2" s="1"/>
  <c r="AD2795" i="2"/>
  <c r="K2797" i="2"/>
  <c r="BD2794" i="2" l="1"/>
  <c r="AV2794" i="2"/>
  <c r="BH2794" i="2" s="1"/>
  <c r="AB2795" i="2"/>
  <c r="AS2795" i="2"/>
  <c r="AR2795" i="2"/>
  <c r="BB2794" i="2"/>
  <c r="BC2794" i="2"/>
  <c r="S2797" i="2"/>
  <c r="AA2797" i="2"/>
  <c r="AK2797" i="2" s="1"/>
  <c r="BA2794" i="2"/>
  <c r="AT2795" i="2"/>
  <c r="AM2796" i="2"/>
  <c r="AN2795" i="2"/>
  <c r="AQ2795" i="2"/>
  <c r="AO2795" i="2"/>
  <c r="AP2795" i="2"/>
  <c r="BG2795" i="2"/>
  <c r="AX2794" i="2"/>
  <c r="AZ2794" i="2"/>
  <c r="AY2794" i="2"/>
  <c r="L2797" i="2"/>
  <c r="N2797" i="2"/>
  <c r="V2797" i="2" s="1"/>
  <c r="AF2797" i="2" s="1"/>
  <c r="P2797" i="2"/>
  <c r="Q2797" i="2"/>
  <c r="Y2797" i="2" s="1"/>
  <c r="AI2797" i="2" s="1"/>
  <c r="O2797" i="2"/>
  <c r="R2797" i="2"/>
  <c r="Z2797" i="2" s="1"/>
  <c r="AJ2797" i="2" s="1"/>
  <c r="M2797" i="2"/>
  <c r="AF2796" i="2"/>
  <c r="X2796" i="2"/>
  <c r="AH2796" i="2" s="1"/>
  <c r="U2796" i="2"/>
  <c r="AE2796" i="2" s="1"/>
  <c r="AD2796" i="2"/>
  <c r="K2798" i="2"/>
  <c r="AV2795" i="2" l="1"/>
  <c r="BH2795" i="2" s="1"/>
  <c r="AB2796" i="2"/>
  <c r="AS2796" i="2"/>
  <c r="AR2796" i="2"/>
  <c r="BD2795" i="2"/>
  <c r="BB2795" i="2"/>
  <c r="BC2795" i="2"/>
  <c r="S2798" i="2"/>
  <c r="AA2798" i="2"/>
  <c r="AK2798" i="2" s="1"/>
  <c r="AZ2795" i="2"/>
  <c r="BA2795" i="2"/>
  <c r="AX2795" i="2"/>
  <c r="AT2796" i="2"/>
  <c r="AO2796" i="2"/>
  <c r="AP2796" i="2"/>
  <c r="AN2796" i="2"/>
  <c r="AM2797" i="2"/>
  <c r="AQ2796" i="2"/>
  <c r="BG2796" i="2"/>
  <c r="AY2795" i="2"/>
  <c r="L2798" i="2"/>
  <c r="T2798" i="2" s="1"/>
  <c r="N2798" i="2"/>
  <c r="P2798" i="2"/>
  <c r="Q2798" i="2"/>
  <c r="Y2798" i="2" s="1"/>
  <c r="AI2798" i="2" s="1"/>
  <c r="O2798" i="2"/>
  <c r="W2798" i="2" s="1"/>
  <c r="AG2798" i="2" s="1"/>
  <c r="R2798" i="2"/>
  <c r="Z2798" i="2" s="1"/>
  <c r="AJ2798" i="2" s="1"/>
  <c r="M2798" i="2"/>
  <c r="U2798" i="2" s="1"/>
  <c r="X2797" i="2"/>
  <c r="AH2797" i="2" s="1"/>
  <c r="U2797" i="2"/>
  <c r="AE2797" i="2" s="1"/>
  <c r="T2797" i="2"/>
  <c r="W2797" i="2"/>
  <c r="AG2797" i="2" s="1"/>
  <c r="K2799" i="2"/>
  <c r="AV2796" i="2" l="1"/>
  <c r="BH2796" i="2" s="1"/>
  <c r="AB2797" i="2"/>
  <c r="AR2797" i="2"/>
  <c r="AS2797" i="2"/>
  <c r="BB2796" i="2"/>
  <c r="BD2796" i="2"/>
  <c r="BC2796" i="2"/>
  <c r="S2799" i="2"/>
  <c r="AA2799" i="2"/>
  <c r="AK2799" i="2" s="1"/>
  <c r="BA2796" i="2"/>
  <c r="AY2796" i="2"/>
  <c r="AZ2796" i="2"/>
  <c r="AX2796" i="2"/>
  <c r="AT2797" i="2"/>
  <c r="AQ2797" i="2"/>
  <c r="AP2797" i="2"/>
  <c r="AO2797" i="2"/>
  <c r="AN2797" i="2"/>
  <c r="AM2798" i="2"/>
  <c r="BG2797" i="2"/>
  <c r="L2799" i="2"/>
  <c r="N2799" i="2"/>
  <c r="P2799" i="2"/>
  <c r="Q2799" i="2"/>
  <c r="Y2799" i="2" s="1"/>
  <c r="AI2799" i="2" s="1"/>
  <c r="O2799" i="2"/>
  <c r="W2799" i="2" s="1"/>
  <c r="AG2799" i="2" s="1"/>
  <c r="R2799" i="2"/>
  <c r="Z2799" i="2" s="1"/>
  <c r="AJ2799" i="2" s="1"/>
  <c r="M2799" i="2"/>
  <c r="AD2798" i="2"/>
  <c r="AD2797" i="2"/>
  <c r="V2798" i="2"/>
  <c r="AE2798" i="2"/>
  <c r="X2798" i="2"/>
  <c r="AH2798" i="2" s="1"/>
  <c r="K2800" i="2"/>
  <c r="BD2797" i="2" l="1"/>
  <c r="AB2798" i="2"/>
  <c r="AV2797" i="2"/>
  <c r="BH2797" i="2" s="1"/>
  <c r="BC2797" i="2"/>
  <c r="AS2798" i="2"/>
  <c r="AR2798" i="2"/>
  <c r="BB2797" i="2"/>
  <c r="S2800" i="2"/>
  <c r="AA2800" i="2"/>
  <c r="AK2800" i="2" s="1"/>
  <c r="AZ2797" i="2"/>
  <c r="AY2797" i="2"/>
  <c r="AT2798" i="2"/>
  <c r="AQ2798" i="2"/>
  <c r="AO2798" i="2"/>
  <c r="AP2798" i="2"/>
  <c r="AM2799" i="2"/>
  <c r="AN2798" i="2"/>
  <c r="BG2798" i="2"/>
  <c r="BA2797" i="2"/>
  <c r="AX2797" i="2"/>
  <c r="L2800" i="2"/>
  <c r="T2800" i="2" s="1"/>
  <c r="N2800" i="2"/>
  <c r="V2800" i="2" s="1"/>
  <c r="P2800" i="2"/>
  <c r="Q2800" i="2"/>
  <c r="Y2800" i="2" s="1"/>
  <c r="AI2800" i="2" s="1"/>
  <c r="R2800" i="2"/>
  <c r="Z2800" i="2" s="1"/>
  <c r="AJ2800" i="2" s="1"/>
  <c r="O2800" i="2"/>
  <c r="M2800" i="2"/>
  <c r="AF2798" i="2"/>
  <c r="T2799" i="2"/>
  <c r="X2799" i="2"/>
  <c r="AH2799" i="2" s="1"/>
  <c r="V2799" i="2"/>
  <c r="AF2799" i="2" s="1"/>
  <c r="U2799" i="2"/>
  <c r="AE2799" i="2" s="1"/>
  <c r="K2801" i="2"/>
  <c r="BD2798" i="2" l="1"/>
  <c r="BB2798" i="2"/>
  <c r="AV2798" i="2"/>
  <c r="BH2798" i="2" s="1"/>
  <c r="AB2799" i="2"/>
  <c r="AS2799" i="2"/>
  <c r="AR2799" i="2"/>
  <c r="BC2798" i="2"/>
  <c r="S2801" i="2"/>
  <c r="AA2801" i="2"/>
  <c r="AK2801" i="2" s="1"/>
  <c r="BA2798" i="2"/>
  <c r="AY2798" i="2"/>
  <c r="AX2798" i="2"/>
  <c r="AT2799" i="2"/>
  <c r="AN2799" i="2"/>
  <c r="AQ2799" i="2"/>
  <c r="AO2799" i="2"/>
  <c r="AP2799" i="2"/>
  <c r="AM2800" i="2"/>
  <c r="BG2799" i="2"/>
  <c r="AZ2798" i="2"/>
  <c r="L2801" i="2"/>
  <c r="T2801" i="2" s="1"/>
  <c r="N2801" i="2"/>
  <c r="V2801" i="2" s="1"/>
  <c r="AF2801" i="2" s="1"/>
  <c r="P2801" i="2"/>
  <c r="Q2801" i="2"/>
  <c r="Y2801" i="2" s="1"/>
  <c r="AI2801" i="2" s="1"/>
  <c r="O2801" i="2"/>
  <c r="W2801" i="2" s="1"/>
  <c r="R2801" i="2"/>
  <c r="Z2801" i="2" s="1"/>
  <c r="AJ2801" i="2" s="1"/>
  <c r="M2801" i="2"/>
  <c r="AD2800" i="2"/>
  <c r="AD2799" i="2"/>
  <c r="U2800" i="2"/>
  <c r="AE2800" i="2" s="1"/>
  <c r="AF2800" i="2"/>
  <c r="X2800" i="2"/>
  <c r="W2800" i="2"/>
  <c r="AG2800" i="2" s="1"/>
  <c r="K2802" i="2"/>
  <c r="BD2799" i="2" l="1"/>
  <c r="AB2800" i="2"/>
  <c r="AV2799" i="2"/>
  <c r="BH2799" i="2" s="1"/>
  <c r="AS2800" i="2"/>
  <c r="AR2800" i="2"/>
  <c r="BB2799" i="2"/>
  <c r="BC2799" i="2"/>
  <c r="S2802" i="2"/>
  <c r="AA2802" i="2"/>
  <c r="AK2802" i="2" s="1"/>
  <c r="AZ2799" i="2"/>
  <c r="AY2799" i="2"/>
  <c r="BA2799" i="2"/>
  <c r="AT2800" i="2"/>
  <c r="AQ2800" i="2"/>
  <c r="AM2801" i="2"/>
  <c r="AO2800" i="2"/>
  <c r="AP2800" i="2"/>
  <c r="AN2800" i="2"/>
  <c r="BG2800" i="2"/>
  <c r="AX2799" i="2"/>
  <c r="L2802" i="2"/>
  <c r="T2802" i="2" s="1"/>
  <c r="N2802" i="2"/>
  <c r="P2802" i="2"/>
  <c r="X2802" i="2" s="1"/>
  <c r="Q2802" i="2"/>
  <c r="Y2802" i="2" s="1"/>
  <c r="AI2802" i="2" s="1"/>
  <c r="O2802" i="2"/>
  <c r="W2802" i="2" s="1"/>
  <c r="AG2802" i="2" s="1"/>
  <c r="R2802" i="2"/>
  <c r="Z2802" i="2" s="1"/>
  <c r="AJ2802" i="2" s="1"/>
  <c r="M2802" i="2"/>
  <c r="AH2800" i="2"/>
  <c r="AG2801" i="2"/>
  <c r="AD2801" i="2"/>
  <c r="X2801" i="2"/>
  <c r="AH2801" i="2" s="1"/>
  <c r="U2801" i="2"/>
  <c r="AE2801" i="2" s="1"/>
  <c r="K2803" i="2"/>
  <c r="BD2800" i="2" l="1"/>
  <c r="AV2800" i="2"/>
  <c r="BH2800" i="2" s="1"/>
  <c r="AB2801" i="2"/>
  <c r="BB2800" i="2"/>
  <c r="AS2801" i="2"/>
  <c r="AR2801" i="2"/>
  <c r="BC2800" i="2"/>
  <c r="AY2800" i="2"/>
  <c r="S2803" i="2"/>
  <c r="AA2803" i="2"/>
  <c r="AK2803" i="2" s="1"/>
  <c r="AZ2800" i="2"/>
  <c r="AT2801" i="2"/>
  <c r="AO2801" i="2"/>
  <c r="AP2801" i="2"/>
  <c r="AM2802" i="2"/>
  <c r="AN2801" i="2"/>
  <c r="AQ2801" i="2"/>
  <c r="BG2801" i="2"/>
  <c r="AX2800" i="2"/>
  <c r="BA2800" i="2"/>
  <c r="L2803" i="2"/>
  <c r="T2803" i="2" s="1"/>
  <c r="N2803" i="2"/>
  <c r="P2803" i="2"/>
  <c r="Q2803" i="2"/>
  <c r="Y2803" i="2" s="1"/>
  <c r="AI2803" i="2" s="1"/>
  <c r="O2803" i="2"/>
  <c r="W2803" i="2" s="1"/>
  <c r="R2803" i="2"/>
  <c r="Z2803" i="2" s="1"/>
  <c r="AJ2803" i="2" s="1"/>
  <c r="M2803" i="2"/>
  <c r="U2803" i="2" s="1"/>
  <c r="AE2803" i="2" s="1"/>
  <c r="AH2802" i="2"/>
  <c r="V2802" i="2"/>
  <c r="AF2802" i="2" s="1"/>
  <c r="U2802" i="2"/>
  <c r="AE2802" i="2" s="1"/>
  <c r="AD2802" i="2"/>
  <c r="K2804" i="2"/>
  <c r="BD2801" i="2" l="1"/>
  <c r="BC2801" i="2"/>
  <c r="BB2801" i="2"/>
  <c r="AV2801" i="2"/>
  <c r="BH2801" i="2" s="1"/>
  <c r="AB2802" i="2"/>
  <c r="AS2802" i="2"/>
  <c r="AR2802" i="2"/>
  <c r="S2804" i="2"/>
  <c r="AA2804" i="2"/>
  <c r="AK2804" i="2" s="1"/>
  <c r="AZ2801" i="2"/>
  <c r="BA2801" i="2"/>
  <c r="AY2801" i="2"/>
  <c r="AX2801" i="2"/>
  <c r="AT2802" i="2"/>
  <c r="AQ2802" i="2"/>
  <c r="AM2803" i="2"/>
  <c r="AO2802" i="2"/>
  <c r="AP2802" i="2"/>
  <c r="AN2802" i="2"/>
  <c r="BG2802" i="2"/>
  <c r="L2804" i="2"/>
  <c r="T2804" i="2" s="1"/>
  <c r="N2804" i="2"/>
  <c r="P2804" i="2"/>
  <c r="Q2804" i="2"/>
  <c r="Y2804" i="2" s="1"/>
  <c r="AI2804" i="2" s="1"/>
  <c r="R2804" i="2"/>
  <c r="Z2804" i="2" s="1"/>
  <c r="AJ2804" i="2" s="1"/>
  <c r="O2804" i="2"/>
  <c r="W2804" i="2" s="1"/>
  <c r="M2804" i="2"/>
  <c r="AG2803" i="2"/>
  <c r="X2803" i="2"/>
  <c r="AH2803" i="2" s="1"/>
  <c r="V2803" i="2"/>
  <c r="AF2803" i="2" s="1"/>
  <c r="AD2803" i="2"/>
  <c r="K2805" i="2"/>
  <c r="BD2802" i="2" l="1"/>
  <c r="AV2802" i="2"/>
  <c r="AB2803" i="2"/>
  <c r="BB2802" i="2"/>
  <c r="AS2803" i="2"/>
  <c r="AR2803" i="2"/>
  <c r="BC2802" i="2"/>
  <c r="S2805" i="2"/>
  <c r="AA2805" i="2"/>
  <c r="AK2805" i="2" s="1"/>
  <c r="BA2802" i="2"/>
  <c r="AY2802" i="2"/>
  <c r="AT2803" i="2"/>
  <c r="AQ2803" i="2"/>
  <c r="AM2804" i="2"/>
  <c r="AO2803" i="2"/>
  <c r="AP2803" i="2"/>
  <c r="AN2803" i="2"/>
  <c r="BG2803" i="2"/>
  <c r="AX2802" i="2"/>
  <c r="BH2802" i="2"/>
  <c r="AZ2802" i="2"/>
  <c r="L2805" i="2"/>
  <c r="N2805" i="2"/>
  <c r="P2805" i="2"/>
  <c r="Q2805" i="2"/>
  <c r="Y2805" i="2" s="1"/>
  <c r="AI2805" i="2" s="1"/>
  <c r="O2805" i="2"/>
  <c r="R2805" i="2"/>
  <c r="Z2805" i="2" s="1"/>
  <c r="AJ2805" i="2" s="1"/>
  <c r="M2805" i="2"/>
  <c r="U2805" i="2" s="1"/>
  <c r="AD2804" i="2"/>
  <c r="X2804" i="2"/>
  <c r="AH2804" i="2" s="1"/>
  <c r="AG2804" i="2"/>
  <c r="V2804" i="2"/>
  <c r="AF2804" i="2" s="1"/>
  <c r="U2804" i="2"/>
  <c r="AE2804" i="2" s="1"/>
  <c r="K2806" i="2"/>
  <c r="AV2803" i="2" l="1"/>
  <c r="BH2803" i="2" s="1"/>
  <c r="AB2804" i="2"/>
  <c r="BD2803" i="2"/>
  <c r="BB2803" i="2"/>
  <c r="AS2804" i="2"/>
  <c r="AR2804" i="2"/>
  <c r="BC2803" i="2"/>
  <c r="S2806" i="2"/>
  <c r="AA2806" i="2"/>
  <c r="AK2806" i="2" s="1"/>
  <c r="AY2803" i="2"/>
  <c r="AT2804" i="2"/>
  <c r="AQ2804" i="2"/>
  <c r="AO2804" i="2"/>
  <c r="AP2804" i="2"/>
  <c r="AM2805" i="2"/>
  <c r="AN2804" i="2"/>
  <c r="BG2804" i="2"/>
  <c r="AX2803" i="2"/>
  <c r="BA2803" i="2"/>
  <c r="AZ2803" i="2"/>
  <c r="L2806" i="2"/>
  <c r="T2806" i="2" s="1"/>
  <c r="N2806" i="2"/>
  <c r="V2806" i="2" s="1"/>
  <c r="P2806" i="2"/>
  <c r="Q2806" i="2"/>
  <c r="Y2806" i="2" s="1"/>
  <c r="AI2806" i="2" s="1"/>
  <c r="O2806" i="2"/>
  <c r="R2806" i="2"/>
  <c r="Z2806" i="2" s="1"/>
  <c r="AJ2806" i="2" s="1"/>
  <c r="M2806" i="2"/>
  <c r="U2806" i="2" s="1"/>
  <c r="X2805" i="2"/>
  <c r="AH2805" i="2" s="1"/>
  <c r="V2805" i="2"/>
  <c r="AF2805" i="2" s="1"/>
  <c r="AE2805" i="2"/>
  <c r="T2805" i="2"/>
  <c r="W2805" i="2"/>
  <c r="AG2805" i="2" s="1"/>
  <c r="K2807" i="2"/>
  <c r="BD2804" i="2" l="1"/>
  <c r="BB2804" i="2"/>
  <c r="AB2805" i="2"/>
  <c r="AV2804" i="2"/>
  <c r="BH2804" i="2" s="1"/>
  <c r="BC2804" i="2"/>
  <c r="AS2805" i="2"/>
  <c r="AR2805" i="2"/>
  <c r="S2807" i="2"/>
  <c r="AA2807" i="2"/>
  <c r="AK2807" i="2" s="1"/>
  <c r="BA2804" i="2"/>
  <c r="AX2804" i="2"/>
  <c r="AT2805" i="2"/>
  <c r="AQ2805" i="2"/>
  <c r="AM2806" i="2"/>
  <c r="AO2805" i="2"/>
  <c r="AP2805" i="2"/>
  <c r="AN2805" i="2"/>
  <c r="BG2805" i="2"/>
  <c r="AZ2804" i="2"/>
  <c r="AY2804" i="2"/>
  <c r="L2807" i="2"/>
  <c r="T2807" i="2" s="1"/>
  <c r="N2807" i="2"/>
  <c r="P2807" i="2"/>
  <c r="Q2807" i="2"/>
  <c r="Y2807" i="2" s="1"/>
  <c r="AI2807" i="2" s="1"/>
  <c r="O2807" i="2"/>
  <c r="W2807" i="2" s="1"/>
  <c r="R2807" i="2"/>
  <c r="Z2807" i="2" s="1"/>
  <c r="AJ2807" i="2" s="1"/>
  <c r="M2807" i="2"/>
  <c r="AD2806" i="2"/>
  <c r="AD2805" i="2"/>
  <c r="AF2806" i="2"/>
  <c r="AE2806" i="2"/>
  <c r="X2806" i="2"/>
  <c r="AH2806" i="2" s="1"/>
  <c r="W2806" i="2"/>
  <c r="AG2806" i="2" s="1"/>
  <c r="K2808" i="2"/>
  <c r="AV2805" i="2" l="1"/>
  <c r="BH2805" i="2" s="1"/>
  <c r="AB2806" i="2"/>
  <c r="BD2805" i="2"/>
  <c r="BB2805" i="2"/>
  <c r="AR2806" i="2"/>
  <c r="AS2806" i="2"/>
  <c r="BC2805" i="2"/>
  <c r="S2808" i="2"/>
  <c r="AA2808" i="2"/>
  <c r="AK2808" i="2" s="1"/>
  <c r="AY2805" i="2"/>
  <c r="AZ2805" i="2"/>
  <c r="AT2806" i="2"/>
  <c r="AO2806" i="2"/>
  <c r="AP2806" i="2"/>
  <c r="AM2807" i="2"/>
  <c r="AQ2806" i="2"/>
  <c r="AN2806" i="2"/>
  <c r="BG2806" i="2"/>
  <c r="AX2805" i="2"/>
  <c r="BA2805" i="2"/>
  <c r="L2808" i="2"/>
  <c r="T2808" i="2" s="1"/>
  <c r="N2808" i="2"/>
  <c r="V2808" i="2" s="1"/>
  <c r="P2808" i="2"/>
  <c r="Q2808" i="2"/>
  <c r="Y2808" i="2" s="1"/>
  <c r="AI2808" i="2" s="1"/>
  <c r="R2808" i="2"/>
  <c r="Z2808" i="2" s="1"/>
  <c r="AJ2808" i="2" s="1"/>
  <c r="O2808" i="2"/>
  <c r="M2808" i="2"/>
  <c r="U2808" i="2" s="1"/>
  <c r="AD2807" i="2"/>
  <c r="AG2807" i="2"/>
  <c r="X2807" i="2"/>
  <c r="AH2807" i="2" s="1"/>
  <c r="V2807" i="2"/>
  <c r="AF2807" i="2" s="1"/>
  <c r="U2807" i="2"/>
  <c r="AE2807" i="2" s="1"/>
  <c r="K2809" i="2"/>
  <c r="BD2806" i="2" l="1"/>
  <c r="BC2806" i="2"/>
  <c r="BB2806" i="2"/>
  <c r="AV2806" i="2"/>
  <c r="BH2806" i="2" s="1"/>
  <c r="AB2807" i="2"/>
  <c r="AS2807" i="2"/>
  <c r="AR2807" i="2"/>
  <c r="S2809" i="2"/>
  <c r="AA2809" i="2"/>
  <c r="AK2809" i="2" s="1"/>
  <c r="AT2807" i="2"/>
  <c r="AQ2807" i="2"/>
  <c r="AM2808" i="2"/>
  <c r="AO2807" i="2"/>
  <c r="AP2807" i="2"/>
  <c r="AN2807" i="2"/>
  <c r="BG2807" i="2"/>
  <c r="AZ2806" i="2"/>
  <c r="AX2806" i="2"/>
  <c r="AY2806" i="2"/>
  <c r="BA2806" i="2"/>
  <c r="L2809" i="2"/>
  <c r="T2809" i="2" s="1"/>
  <c r="N2809" i="2"/>
  <c r="P2809" i="2"/>
  <c r="X2809" i="2" s="1"/>
  <c r="AH2809" i="2" s="1"/>
  <c r="Q2809" i="2"/>
  <c r="Y2809" i="2" s="1"/>
  <c r="AI2809" i="2" s="1"/>
  <c r="O2809" i="2"/>
  <c r="W2809" i="2" s="1"/>
  <c r="AG2809" i="2" s="1"/>
  <c r="R2809" i="2"/>
  <c r="Z2809" i="2" s="1"/>
  <c r="AJ2809" i="2" s="1"/>
  <c r="M2809" i="2"/>
  <c r="AF2808" i="2"/>
  <c r="AE2808" i="2"/>
  <c r="X2808" i="2"/>
  <c r="AH2808" i="2" s="1"/>
  <c r="W2808" i="2"/>
  <c r="AG2808" i="2" s="1"/>
  <c r="AD2808" i="2"/>
  <c r="K2810" i="2"/>
  <c r="BD2807" i="2" l="1"/>
  <c r="AV2807" i="2"/>
  <c r="BH2807" i="2" s="1"/>
  <c r="AB2808" i="2"/>
  <c r="AS2808" i="2"/>
  <c r="AR2808" i="2"/>
  <c r="BB2807" i="2"/>
  <c r="BC2807" i="2"/>
  <c r="S2810" i="2"/>
  <c r="AA2810" i="2" s="1"/>
  <c r="AK2810" i="2" s="1"/>
  <c r="AY2807" i="2"/>
  <c r="AT2808" i="2"/>
  <c r="AN2808" i="2"/>
  <c r="AM2809" i="2"/>
  <c r="AQ2808" i="2"/>
  <c r="AO2808" i="2"/>
  <c r="AP2808" i="2"/>
  <c r="BG2808" i="2"/>
  <c r="AX2807" i="2"/>
  <c r="BA2807" i="2"/>
  <c r="AZ2807" i="2"/>
  <c r="L2810" i="2"/>
  <c r="T2810" i="2" s="1"/>
  <c r="N2810" i="2"/>
  <c r="P2810" i="2"/>
  <c r="X2810" i="2" s="1"/>
  <c r="Q2810" i="2"/>
  <c r="Y2810" i="2" s="1"/>
  <c r="AI2810" i="2" s="1"/>
  <c r="O2810" i="2"/>
  <c r="W2810" i="2" s="1"/>
  <c r="AG2810" i="2" s="1"/>
  <c r="R2810" i="2"/>
  <c r="Z2810" i="2" s="1"/>
  <c r="AJ2810" i="2" s="1"/>
  <c r="M2810" i="2"/>
  <c r="AD2809" i="2"/>
  <c r="V2809" i="2"/>
  <c r="U2809" i="2"/>
  <c r="AE2809" i="2" s="1"/>
  <c r="K2811" i="2"/>
  <c r="AV2808" i="2" l="1"/>
  <c r="BH2808" i="2" s="1"/>
  <c r="AB2809" i="2"/>
  <c r="AR2809" i="2"/>
  <c r="AS2809" i="2"/>
  <c r="BD2808" i="2"/>
  <c r="BB2808" i="2"/>
  <c r="BC2808" i="2"/>
  <c r="S2811" i="2"/>
  <c r="AA2811" i="2"/>
  <c r="AK2811" i="2" s="1"/>
  <c r="BA2808" i="2"/>
  <c r="AT2809" i="2"/>
  <c r="AN2809" i="2"/>
  <c r="AM2810" i="2"/>
  <c r="AQ2809" i="2"/>
  <c r="AO2809" i="2"/>
  <c r="AP2809" i="2"/>
  <c r="BG2809" i="2"/>
  <c r="AZ2808" i="2"/>
  <c r="AX2808" i="2"/>
  <c r="AY2808" i="2"/>
  <c r="L2811" i="2"/>
  <c r="N2811" i="2"/>
  <c r="P2811" i="2"/>
  <c r="Q2811" i="2"/>
  <c r="Y2811" i="2" s="1"/>
  <c r="AI2811" i="2" s="1"/>
  <c r="O2811" i="2"/>
  <c r="W2811" i="2" s="1"/>
  <c r="AG2811" i="2" s="1"/>
  <c r="R2811" i="2"/>
  <c r="Z2811" i="2" s="1"/>
  <c r="AJ2811" i="2" s="1"/>
  <c r="M2811" i="2"/>
  <c r="AD2810" i="2"/>
  <c r="AF2809" i="2"/>
  <c r="AH2810" i="2"/>
  <c r="V2810" i="2"/>
  <c r="AF2810" i="2" s="1"/>
  <c r="U2810" i="2"/>
  <c r="AE2810" i="2" s="1"/>
  <c r="K2812" i="2"/>
  <c r="AV2809" i="2" l="1"/>
  <c r="BH2809" i="2" s="1"/>
  <c r="AB2810" i="2"/>
  <c r="BD2809" i="2"/>
  <c r="BC2809" i="2"/>
  <c r="AR2810" i="2"/>
  <c r="AS2810" i="2"/>
  <c r="BB2809" i="2"/>
  <c r="S2812" i="2"/>
  <c r="AA2812" i="2"/>
  <c r="AK2812" i="2" s="1"/>
  <c r="AT2810" i="2"/>
  <c r="AQ2810" i="2"/>
  <c r="AO2810" i="2"/>
  <c r="AP2810" i="2"/>
  <c r="AM2811" i="2"/>
  <c r="AN2810" i="2"/>
  <c r="BG2810" i="2"/>
  <c r="AZ2809" i="2"/>
  <c r="AX2809" i="2"/>
  <c r="AY2809" i="2"/>
  <c r="BA2809" i="2"/>
  <c r="L2812" i="2"/>
  <c r="T2812" i="2" s="1"/>
  <c r="N2812" i="2"/>
  <c r="V2812" i="2" s="1"/>
  <c r="P2812" i="2"/>
  <c r="Q2812" i="2"/>
  <c r="Y2812" i="2" s="1"/>
  <c r="AI2812" i="2" s="1"/>
  <c r="R2812" i="2"/>
  <c r="Z2812" i="2" s="1"/>
  <c r="AJ2812" i="2" s="1"/>
  <c r="O2812" i="2"/>
  <c r="W2812" i="2" s="1"/>
  <c r="AG2812" i="2" s="1"/>
  <c r="M2812" i="2"/>
  <c r="U2812" i="2" s="1"/>
  <c r="T2811" i="2"/>
  <c r="X2811" i="2"/>
  <c r="AH2811" i="2" s="1"/>
  <c r="V2811" i="2"/>
  <c r="AF2811" i="2" s="1"/>
  <c r="U2811" i="2"/>
  <c r="AE2811" i="2" s="1"/>
  <c r="K2813" i="2"/>
  <c r="BD2810" i="2" l="1"/>
  <c r="BC2810" i="2"/>
  <c r="AV2810" i="2"/>
  <c r="BH2810" i="2" s="1"/>
  <c r="AB2811" i="2"/>
  <c r="BB2810" i="2"/>
  <c r="AR2811" i="2"/>
  <c r="AS2811" i="2"/>
  <c r="S2813" i="2"/>
  <c r="AA2813" i="2"/>
  <c r="AK2813" i="2" s="1"/>
  <c r="AY2810" i="2"/>
  <c r="AZ2810" i="2"/>
  <c r="BA2810" i="2"/>
  <c r="AX2810" i="2"/>
  <c r="AT2811" i="2"/>
  <c r="AN2811" i="2"/>
  <c r="AQ2811" i="2"/>
  <c r="AM2812" i="2"/>
  <c r="AO2811" i="2"/>
  <c r="AP2811" i="2"/>
  <c r="BG2811" i="2"/>
  <c r="L2813" i="2"/>
  <c r="T2813" i="2" s="1"/>
  <c r="N2813" i="2"/>
  <c r="P2813" i="2"/>
  <c r="Q2813" i="2"/>
  <c r="Y2813" i="2" s="1"/>
  <c r="AI2813" i="2" s="1"/>
  <c r="O2813" i="2"/>
  <c r="R2813" i="2"/>
  <c r="Z2813" i="2" s="1"/>
  <c r="AJ2813" i="2" s="1"/>
  <c r="M2813" i="2"/>
  <c r="AD2812" i="2"/>
  <c r="AD2811" i="2"/>
  <c r="AE2812" i="2"/>
  <c r="AF2812" i="2"/>
  <c r="X2812" i="2"/>
  <c r="AH2812" i="2" s="1"/>
  <c r="K2814" i="2"/>
  <c r="BD2811" i="2" l="1"/>
  <c r="AV2811" i="2"/>
  <c r="BH2811" i="2" s="1"/>
  <c r="AB2812" i="2"/>
  <c r="AS2812" i="2"/>
  <c r="AR2812" i="2"/>
  <c r="BC2811" i="2"/>
  <c r="BB2811" i="2"/>
  <c r="S2814" i="2"/>
  <c r="AA2814" i="2"/>
  <c r="AK2814" i="2" s="1"/>
  <c r="AT2812" i="2"/>
  <c r="AN2812" i="2"/>
  <c r="AQ2812" i="2"/>
  <c r="AO2812" i="2"/>
  <c r="AP2812" i="2"/>
  <c r="AM2813" i="2"/>
  <c r="BG2812" i="2"/>
  <c r="BA2811" i="2"/>
  <c r="AX2811" i="2"/>
  <c r="AZ2811" i="2"/>
  <c r="AY2811" i="2"/>
  <c r="L2814" i="2"/>
  <c r="N2814" i="2"/>
  <c r="P2814" i="2"/>
  <c r="Q2814" i="2"/>
  <c r="Y2814" i="2" s="1"/>
  <c r="AI2814" i="2" s="1"/>
  <c r="O2814" i="2"/>
  <c r="R2814" i="2"/>
  <c r="Z2814" i="2" s="1"/>
  <c r="AJ2814" i="2" s="1"/>
  <c r="M2814" i="2"/>
  <c r="U2814" i="2" s="1"/>
  <c r="AD2813" i="2"/>
  <c r="W2813" i="2"/>
  <c r="AG2813" i="2" s="1"/>
  <c r="X2813" i="2"/>
  <c r="AH2813" i="2" s="1"/>
  <c r="V2813" i="2"/>
  <c r="U2813" i="2"/>
  <c r="AE2813" i="2" s="1"/>
  <c r="K2815" i="2"/>
  <c r="BD2812" i="2" l="1"/>
  <c r="AV2812" i="2"/>
  <c r="BH2812" i="2" s="1"/>
  <c r="AB2813" i="2"/>
  <c r="BB2812" i="2"/>
  <c r="AS2813" i="2"/>
  <c r="AR2813" i="2"/>
  <c r="BC2812" i="2"/>
  <c r="S2815" i="2"/>
  <c r="AA2815" i="2"/>
  <c r="AK2815" i="2" s="1"/>
  <c r="BA2812" i="2"/>
  <c r="AT2813" i="2"/>
  <c r="AN2813" i="2"/>
  <c r="AO2813" i="2"/>
  <c r="AQ2813" i="2"/>
  <c r="AP2813" i="2"/>
  <c r="AM2814" i="2"/>
  <c r="BG2813" i="2"/>
  <c r="AX2812" i="2"/>
  <c r="AZ2812" i="2"/>
  <c r="AY2812" i="2"/>
  <c r="L2815" i="2"/>
  <c r="T2815" i="2" s="1"/>
  <c r="N2815" i="2"/>
  <c r="P2815" i="2"/>
  <c r="X2815" i="2" s="1"/>
  <c r="AH2815" i="2" s="1"/>
  <c r="Q2815" i="2"/>
  <c r="Y2815" i="2" s="1"/>
  <c r="AI2815" i="2" s="1"/>
  <c r="O2815" i="2"/>
  <c r="R2815" i="2"/>
  <c r="Z2815" i="2" s="1"/>
  <c r="AJ2815" i="2" s="1"/>
  <c r="M2815" i="2"/>
  <c r="AF2813" i="2"/>
  <c r="T2814" i="2"/>
  <c r="V2814" i="2"/>
  <c r="AF2814" i="2" s="1"/>
  <c r="AE2814" i="2"/>
  <c r="X2814" i="2"/>
  <c r="AH2814" i="2" s="1"/>
  <c r="W2814" i="2"/>
  <c r="AG2814" i="2" s="1"/>
  <c r="K2816" i="2"/>
  <c r="BD2813" i="2" l="1"/>
  <c r="AV2813" i="2"/>
  <c r="BH2813" i="2" s="1"/>
  <c r="AB2814" i="2"/>
  <c r="BB2813" i="2"/>
  <c r="BC2813" i="2"/>
  <c r="AS2814" i="2"/>
  <c r="AR2814" i="2"/>
  <c r="S2816" i="2"/>
  <c r="AA2816" i="2"/>
  <c r="AK2816" i="2" s="1"/>
  <c r="BA2813" i="2"/>
  <c r="AY2813" i="2"/>
  <c r="AT2814" i="2"/>
  <c r="AN2814" i="2"/>
  <c r="AQ2814" i="2"/>
  <c r="AM2815" i="2"/>
  <c r="AO2814" i="2"/>
  <c r="AP2814" i="2"/>
  <c r="BG2814" i="2"/>
  <c r="AX2813" i="2"/>
  <c r="AZ2813" i="2"/>
  <c r="L2816" i="2"/>
  <c r="T2816" i="2" s="1"/>
  <c r="N2816" i="2"/>
  <c r="P2816" i="2"/>
  <c r="Q2816" i="2"/>
  <c r="Y2816" i="2" s="1"/>
  <c r="AI2816" i="2" s="1"/>
  <c r="R2816" i="2"/>
  <c r="Z2816" i="2" s="1"/>
  <c r="AJ2816" i="2" s="1"/>
  <c r="O2816" i="2"/>
  <c r="M2816" i="2"/>
  <c r="AD2814" i="2"/>
  <c r="W2815" i="2"/>
  <c r="AG2815" i="2" s="1"/>
  <c r="V2815" i="2"/>
  <c r="AF2815" i="2" s="1"/>
  <c r="U2815" i="2"/>
  <c r="AE2815" i="2" s="1"/>
  <c r="AD2815" i="2"/>
  <c r="K2817" i="2"/>
  <c r="AB2815" i="2" l="1"/>
  <c r="AV2814" i="2"/>
  <c r="BH2814" i="2" s="1"/>
  <c r="AR2815" i="2"/>
  <c r="AS2815" i="2"/>
  <c r="BD2814" i="2"/>
  <c r="BB2814" i="2"/>
  <c r="BC2814" i="2"/>
  <c r="S2817" i="2"/>
  <c r="AA2817" i="2"/>
  <c r="AK2817" i="2" s="1"/>
  <c r="BA2814" i="2"/>
  <c r="AZ2814" i="2"/>
  <c r="AY2814" i="2"/>
  <c r="AX2814" i="2"/>
  <c r="AT2815" i="2"/>
  <c r="AO2815" i="2"/>
  <c r="AP2815" i="2"/>
  <c r="AN2815" i="2"/>
  <c r="AM2816" i="2"/>
  <c r="AQ2815" i="2"/>
  <c r="BG2815" i="2"/>
  <c r="L2817" i="2"/>
  <c r="T2817" i="2" s="1"/>
  <c r="N2817" i="2"/>
  <c r="P2817" i="2"/>
  <c r="Q2817" i="2"/>
  <c r="Y2817" i="2" s="1"/>
  <c r="AI2817" i="2" s="1"/>
  <c r="O2817" i="2"/>
  <c r="W2817" i="2" s="1"/>
  <c r="R2817" i="2"/>
  <c r="Z2817" i="2" s="1"/>
  <c r="AJ2817" i="2" s="1"/>
  <c r="M2817" i="2"/>
  <c r="V2816" i="2"/>
  <c r="AF2816" i="2" s="1"/>
  <c r="U2816" i="2"/>
  <c r="AE2816" i="2" s="1"/>
  <c r="X2816" i="2"/>
  <c r="AH2816" i="2" s="1"/>
  <c r="W2816" i="2"/>
  <c r="AG2816" i="2" s="1"/>
  <c r="AD2816" i="2"/>
  <c r="K2818" i="2"/>
  <c r="AB2816" i="2" l="1"/>
  <c r="AV2815" i="2"/>
  <c r="BD2815" i="2"/>
  <c r="BC2815" i="2"/>
  <c r="AS2816" i="2"/>
  <c r="AR2816" i="2"/>
  <c r="BB2815" i="2"/>
  <c r="S2818" i="2"/>
  <c r="AA2818" i="2"/>
  <c r="AK2818" i="2" s="1"/>
  <c r="AT2816" i="2"/>
  <c r="AM2817" i="2"/>
  <c r="AQ2816" i="2"/>
  <c r="AN2816" i="2"/>
  <c r="AO2816" i="2"/>
  <c r="AP2816" i="2"/>
  <c r="BG2816" i="2"/>
  <c r="AX2815" i="2"/>
  <c r="BH2815" i="2"/>
  <c r="AZ2815" i="2"/>
  <c r="BA2815" i="2"/>
  <c r="AY2815" i="2"/>
  <c r="L2818" i="2"/>
  <c r="N2818" i="2"/>
  <c r="V2818" i="2" s="1"/>
  <c r="P2818" i="2"/>
  <c r="Q2818" i="2"/>
  <c r="Y2818" i="2" s="1"/>
  <c r="AI2818" i="2" s="1"/>
  <c r="O2818" i="2"/>
  <c r="R2818" i="2"/>
  <c r="Z2818" i="2" s="1"/>
  <c r="AJ2818" i="2" s="1"/>
  <c r="M2818" i="2"/>
  <c r="AG2817" i="2"/>
  <c r="AD2817" i="2"/>
  <c r="X2817" i="2"/>
  <c r="AH2817" i="2" s="1"/>
  <c r="V2817" i="2"/>
  <c r="AF2817" i="2" s="1"/>
  <c r="U2817" i="2"/>
  <c r="AE2817" i="2" s="1"/>
  <c r="K2819" i="2"/>
  <c r="AV2816" i="2" l="1"/>
  <c r="AB2817" i="2"/>
  <c r="BB2816" i="2"/>
  <c r="BC2816" i="2"/>
  <c r="AS2817" i="2"/>
  <c r="AR2817" i="2"/>
  <c r="BD2816" i="2"/>
  <c r="S2819" i="2"/>
  <c r="AA2819" i="2"/>
  <c r="AK2819" i="2" s="1"/>
  <c r="AZ2816" i="2"/>
  <c r="BA2816" i="2"/>
  <c r="AX2816" i="2"/>
  <c r="BH2816" i="2"/>
  <c r="AT2817" i="2"/>
  <c r="AN2817" i="2"/>
  <c r="AQ2817" i="2"/>
  <c r="AO2817" i="2"/>
  <c r="AP2817" i="2"/>
  <c r="AM2818" i="2"/>
  <c r="BG2817" i="2"/>
  <c r="AY2816" i="2"/>
  <c r="L2819" i="2"/>
  <c r="T2819" i="2" s="1"/>
  <c r="N2819" i="2"/>
  <c r="V2819" i="2" s="1"/>
  <c r="P2819" i="2"/>
  <c r="X2819" i="2" s="1"/>
  <c r="Q2819" i="2"/>
  <c r="Y2819" i="2" s="1"/>
  <c r="AI2819" i="2" s="1"/>
  <c r="O2819" i="2"/>
  <c r="W2819" i="2" s="1"/>
  <c r="AG2819" i="2" s="1"/>
  <c r="R2819" i="2"/>
  <c r="Z2819" i="2" s="1"/>
  <c r="AJ2819" i="2" s="1"/>
  <c r="M2819" i="2"/>
  <c r="U2819" i="2" s="1"/>
  <c r="AE2819" i="2" s="1"/>
  <c r="T2818" i="2"/>
  <c r="U2818" i="2"/>
  <c r="AE2818" i="2" s="1"/>
  <c r="AF2818" i="2"/>
  <c r="X2818" i="2"/>
  <c r="AH2818" i="2" s="1"/>
  <c r="W2818" i="2"/>
  <c r="AG2818" i="2" s="1"/>
  <c r="K2820" i="2"/>
  <c r="AB2819" i="2" l="1"/>
  <c r="AV2817" i="2"/>
  <c r="BH2817" i="2" s="1"/>
  <c r="AB2818" i="2"/>
  <c r="AS2818" i="2"/>
  <c r="AR2818" i="2"/>
  <c r="BB2817" i="2"/>
  <c r="BC2817" i="2"/>
  <c r="BD2817" i="2"/>
  <c r="S2820" i="2"/>
  <c r="AA2820" i="2"/>
  <c r="AK2820" i="2" s="1"/>
  <c r="AZ2817" i="2"/>
  <c r="AY2817" i="2"/>
  <c r="BA2817" i="2"/>
  <c r="AT2818" i="2"/>
  <c r="AQ2818" i="2"/>
  <c r="AO2818" i="2"/>
  <c r="AP2818" i="2"/>
  <c r="AM2819" i="2"/>
  <c r="AN2818" i="2"/>
  <c r="BG2818" i="2"/>
  <c r="AX2817" i="2"/>
  <c r="L2820" i="2"/>
  <c r="T2820" i="2" s="1"/>
  <c r="N2820" i="2"/>
  <c r="P2820" i="2"/>
  <c r="X2820" i="2" s="1"/>
  <c r="AH2820" i="2" s="1"/>
  <c r="Q2820" i="2"/>
  <c r="Y2820" i="2" s="1"/>
  <c r="AI2820" i="2" s="1"/>
  <c r="R2820" i="2"/>
  <c r="Z2820" i="2" s="1"/>
  <c r="AJ2820" i="2" s="1"/>
  <c r="O2820" i="2"/>
  <c r="W2820" i="2" s="1"/>
  <c r="AG2820" i="2" s="1"/>
  <c r="M2820" i="2"/>
  <c r="AD2819" i="2"/>
  <c r="AD2818" i="2"/>
  <c r="AH2819" i="2"/>
  <c r="AF2819" i="2"/>
  <c r="K2821" i="2"/>
  <c r="AV2818" i="2" l="1"/>
  <c r="BH2818" i="2" s="1"/>
  <c r="BB2818" i="2"/>
  <c r="AS2819" i="2"/>
  <c r="AR2819" i="2"/>
  <c r="BD2818" i="2"/>
  <c r="BC2818" i="2"/>
  <c r="S2821" i="2"/>
  <c r="AA2821" i="2" s="1"/>
  <c r="AK2821" i="2" s="1"/>
  <c r="AX2818" i="2"/>
  <c r="BA2818" i="2"/>
  <c r="AT2819" i="2"/>
  <c r="AO2819" i="2"/>
  <c r="AP2819" i="2"/>
  <c r="AM2820" i="2"/>
  <c r="AN2819" i="2"/>
  <c r="AQ2819" i="2"/>
  <c r="BG2819" i="2"/>
  <c r="AZ2818" i="2"/>
  <c r="AY2818" i="2"/>
  <c r="L2821" i="2"/>
  <c r="N2821" i="2"/>
  <c r="P2821" i="2"/>
  <c r="X2821" i="2" s="1"/>
  <c r="Q2821" i="2"/>
  <c r="Y2821" i="2" s="1"/>
  <c r="AI2821" i="2" s="1"/>
  <c r="O2821" i="2"/>
  <c r="R2821" i="2"/>
  <c r="Z2821" i="2" s="1"/>
  <c r="AJ2821" i="2" s="1"/>
  <c r="M2821" i="2"/>
  <c r="U2821" i="2" s="1"/>
  <c r="AD2820" i="2"/>
  <c r="V2820" i="2"/>
  <c r="AF2820" i="2" s="1"/>
  <c r="U2820" i="2"/>
  <c r="AE2820" i="2" s="1"/>
  <c r="K2822" i="2"/>
  <c r="BB2819" i="2" l="1"/>
  <c r="BC2819" i="2"/>
  <c r="BD2819" i="2"/>
  <c r="AV2819" i="2"/>
  <c r="BH2819" i="2" s="1"/>
  <c r="AB2820" i="2"/>
  <c r="AS2820" i="2"/>
  <c r="AR2820" i="2"/>
  <c r="S2822" i="2"/>
  <c r="AA2822" i="2"/>
  <c r="AK2822" i="2" s="1"/>
  <c r="AZ2819" i="2"/>
  <c r="AX2819" i="2"/>
  <c r="AT2820" i="2"/>
  <c r="BD2820" i="2" s="1"/>
  <c r="AN2820" i="2"/>
  <c r="AQ2820" i="2"/>
  <c r="AO2820" i="2"/>
  <c r="AP2820" i="2"/>
  <c r="AM2821" i="2"/>
  <c r="BG2820" i="2"/>
  <c r="BA2819" i="2"/>
  <c r="AY2819" i="2"/>
  <c r="L2822" i="2"/>
  <c r="N2822" i="2"/>
  <c r="V2822" i="2" s="1"/>
  <c r="AF2822" i="2" s="1"/>
  <c r="P2822" i="2"/>
  <c r="Q2822" i="2"/>
  <c r="Y2822" i="2" s="1"/>
  <c r="AI2822" i="2" s="1"/>
  <c r="O2822" i="2"/>
  <c r="W2822" i="2" s="1"/>
  <c r="R2822" i="2"/>
  <c r="Z2822" i="2" s="1"/>
  <c r="AJ2822" i="2" s="1"/>
  <c r="M2822" i="2"/>
  <c r="V2821" i="2"/>
  <c r="AF2821" i="2" s="1"/>
  <c r="AH2821" i="2"/>
  <c r="AE2821" i="2"/>
  <c r="T2821" i="2"/>
  <c r="W2821" i="2"/>
  <c r="AG2821" i="2" s="1"/>
  <c r="K2823" i="2"/>
  <c r="AV2820" i="2" l="1"/>
  <c r="BH2820" i="2" s="1"/>
  <c r="AB2821" i="2"/>
  <c r="BB2820" i="2"/>
  <c r="AS2821" i="2"/>
  <c r="AR2821" i="2"/>
  <c r="BC2820" i="2"/>
  <c r="S2823" i="2"/>
  <c r="AA2823" i="2"/>
  <c r="AK2823" i="2" s="1"/>
  <c r="AZ2820" i="2"/>
  <c r="AY2820" i="2"/>
  <c r="BA2820" i="2"/>
  <c r="AT2821" i="2"/>
  <c r="AQ2821" i="2"/>
  <c r="AO2821" i="2"/>
  <c r="AP2821" i="2"/>
  <c r="AM2822" i="2"/>
  <c r="AN2821" i="2"/>
  <c r="BG2821" i="2"/>
  <c r="AX2820" i="2"/>
  <c r="L2823" i="2"/>
  <c r="T2823" i="2" s="1"/>
  <c r="N2823" i="2"/>
  <c r="P2823" i="2"/>
  <c r="Q2823" i="2"/>
  <c r="Y2823" i="2" s="1"/>
  <c r="AI2823" i="2" s="1"/>
  <c r="O2823" i="2"/>
  <c r="W2823" i="2" s="1"/>
  <c r="AG2823" i="2" s="1"/>
  <c r="R2823" i="2"/>
  <c r="Z2823" i="2" s="1"/>
  <c r="AJ2823" i="2" s="1"/>
  <c r="M2823" i="2"/>
  <c r="U2823" i="2" s="1"/>
  <c r="AE2823" i="2" s="1"/>
  <c r="AD2821" i="2"/>
  <c r="X2822" i="2"/>
  <c r="AH2822" i="2" s="1"/>
  <c r="AG2822" i="2"/>
  <c r="T2822" i="2"/>
  <c r="U2822" i="2"/>
  <c r="AE2822" i="2" s="1"/>
  <c r="K2824" i="2"/>
  <c r="BD2821" i="2" l="1"/>
  <c r="AB2822" i="2"/>
  <c r="AV2821" i="2"/>
  <c r="BH2821" i="2" s="1"/>
  <c r="AS2822" i="2"/>
  <c r="AR2822" i="2"/>
  <c r="BB2821" i="2"/>
  <c r="BC2821" i="2"/>
  <c r="S2824" i="2"/>
  <c r="AA2824" i="2"/>
  <c r="AK2824" i="2" s="1"/>
  <c r="BA2821" i="2"/>
  <c r="AX2821" i="2"/>
  <c r="AT2822" i="2"/>
  <c r="AO2822" i="2"/>
  <c r="AP2822" i="2"/>
  <c r="AN2822" i="2"/>
  <c r="AM2823" i="2"/>
  <c r="AQ2822" i="2"/>
  <c r="BG2822" i="2"/>
  <c r="AZ2821" i="2"/>
  <c r="AY2821" i="2"/>
  <c r="L2824" i="2"/>
  <c r="T2824" i="2" s="1"/>
  <c r="N2824" i="2"/>
  <c r="P2824" i="2"/>
  <c r="Q2824" i="2"/>
  <c r="Y2824" i="2" s="1"/>
  <c r="AI2824" i="2" s="1"/>
  <c r="R2824" i="2"/>
  <c r="Z2824" i="2" s="1"/>
  <c r="AJ2824" i="2" s="1"/>
  <c r="O2824" i="2"/>
  <c r="W2824" i="2" s="1"/>
  <c r="AG2824" i="2" s="1"/>
  <c r="M2824" i="2"/>
  <c r="AD2822" i="2"/>
  <c r="AD2823" i="2"/>
  <c r="X2823" i="2"/>
  <c r="AH2823" i="2" s="1"/>
  <c r="V2823" i="2"/>
  <c r="AF2823" i="2" s="1"/>
  <c r="K2825" i="2"/>
  <c r="BD2822" i="2" l="1"/>
  <c r="AV2822" i="2"/>
  <c r="AB2823" i="2"/>
  <c r="AS2823" i="2"/>
  <c r="AR2823" i="2"/>
  <c r="BB2822" i="2"/>
  <c r="BC2822" i="2"/>
  <c r="S2825" i="2"/>
  <c r="AA2825" i="2"/>
  <c r="AK2825" i="2" s="1"/>
  <c r="BA2822" i="2"/>
  <c r="AY2822" i="2"/>
  <c r="AT2823" i="2"/>
  <c r="AM2824" i="2"/>
  <c r="AN2823" i="2"/>
  <c r="AQ2823" i="2"/>
  <c r="AO2823" i="2"/>
  <c r="AP2823" i="2"/>
  <c r="BG2823" i="2"/>
  <c r="AX2822" i="2"/>
  <c r="BH2822" i="2"/>
  <c r="AZ2822" i="2"/>
  <c r="L2825" i="2"/>
  <c r="N2825" i="2"/>
  <c r="P2825" i="2"/>
  <c r="Q2825" i="2"/>
  <c r="Y2825" i="2" s="1"/>
  <c r="AI2825" i="2" s="1"/>
  <c r="O2825" i="2"/>
  <c r="R2825" i="2"/>
  <c r="Z2825" i="2" s="1"/>
  <c r="AJ2825" i="2" s="1"/>
  <c r="M2825" i="2"/>
  <c r="AD2824" i="2"/>
  <c r="X2824" i="2"/>
  <c r="AH2824" i="2" s="1"/>
  <c r="V2824" i="2"/>
  <c r="AF2824" i="2" s="1"/>
  <c r="U2824" i="2"/>
  <c r="AE2824" i="2" s="1"/>
  <c r="K2826" i="2"/>
  <c r="AB2824" i="2" l="1"/>
  <c r="AV2823" i="2"/>
  <c r="BH2823" i="2" s="1"/>
  <c r="AR2824" i="2"/>
  <c r="AS2824" i="2"/>
  <c r="BD2823" i="2"/>
  <c r="BB2823" i="2"/>
  <c r="BC2823" i="2"/>
  <c r="S2826" i="2"/>
  <c r="AA2826" i="2"/>
  <c r="AK2826" i="2" s="1"/>
  <c r="AZ2823" i="2"/>
  <c r="AY2823" i="2"/>
  <c r="AX2823" i="2"/>
  <c r="AT2824" i="2"/>
  <c r="AQ2824" i="2"/>
  <c r="AM2825" i="2"/>
  <c r="AO2824" i="2"/>
  <c r="AP2824" i="2"/>
  <c r="AN2824" i="2"/>
  <c r="BG2824" i="2"/>
  <c r="BA2823" i="2"/>
  <c r="L2826" i="2"/>
  <c r="N2826" i="2"/>
  <c r="V2826" i="2" s="1"/>
  <c r="AF2826" i="2" s="1"/>
  <c r="P2826" i="2"/>
  <c r="Q2826" i="2"/>
  <c r="Y2826" i="2" s="1"/>
  <c r="AI2826" i="2" s="1"/>
  <c r="O2826" i="2"/>
  <c r="R2826" i="2"/>
  <c r="Z2826" i="2" s="1"/>
  <c r="AJ2826" i="2" s="1"/>
  <c r="M2826" i="2"/>
  <c r="T2825" i="2"/>
  <c r="W2825" i="2"/>
  <c r="AG2825" i="2" s="1"/>
  <c r="X2825" i="2"/>
  <c r="AH2825" i="2" s="1"/>
  <c r="V2825" i="2"/>
  <c r="AF2825" i="2" s="1"/>
  <c r="U2825" i="2"/>
  <c r="AE2825" i="2" s="1"/>
  <c r="K2827" i="2"/>
  <c r="AB2825" i="2" l="1"/>
  <c r="AV2824" i="2"/>
  <c r="BH2824" i="2" s="1"/>
  <c r="AS2825" i="2"/>
  <c r="AR2825" i="2"/>
  <c r="BC2824" i="2"/>
  <c r="BD2824" i="2"/>
  <c r="BB2824" i="2"/>
  <c r="S2827" i="2"/>
  <c r="AA2827" i="2"/>
  <c r="AK2827" i="2" s="1"/>
  <c r="AY2824" i="2"/>
  <c r="AZ2824" i="2"/>
  <c r="AT2825" i="2"/>
  <c r="AO2825" i="2"/>
  <c r="AP2825" i="2"/>
  <c r="AM2826" i="2"/>
  <c r="AN2825" i="2"/>
  <c r="AQ2825" i="2"/>
  <c r="BG2825" i="2"/>
  <c r="AX2824" i="2"/>
  <c r="BA2824" i="2"/>
  <c r="L2827" i="2"/>
  <c r="T2827" i="2" s="1"/>
  <c r="N2827" i="2"/>
  <c r="V2827" i="2" s="1"/>
  <c r="P2827" i="2"/>
  <c r="X2827" i="2" s="1"/>
  <c r="Q2827" i="2"/>
  <c r="Y2827" i="2" s="1"/>
  <c r="AI2827" i="2" s="1"/>
  <c r="O2827" i="2"/>
  <c r="W2827" i="2" s="1"/>
  <c r="AG2827" i="2" s="1"/>
  <c r="R2827" i="2"/>
  <c r="Z2827" i="2" s="1"/>
  <c r="AJ2827" i="2" s="1"/>
  <c r="M2827" i="2"/>
  <c r="AD2825" i="2"/>
  <c r="T2826" i="2"/>
  <c r="U2826" i="2"/>
  <c r="AE2826" i="2" s="1"/>
  <c r="X2826" i="2"/>
  <c r="AH2826" i="2" s="1"/>
  <c r="W2826" i="2"/>
  <c r="AG2826" i="2" s="1"/>
  <c r="K2828" i="2"/>
  <c r="BD2825" i="2" l="1"/>
  <c r="AB2826" i="2"/>
  <c r="AV2825" i="2"/>
  <c r="BH2825" i="2" s="1"/>
  <c r="AS2826" i="2"/>
  <c r="AR2826" i="2"/>
  <c r="BB2825" i="2"/>
  <c r="BC2825" i="2"/>
  <c r="S2828" i="2"/>
  <c r="AA2828" i="2"/>
  <c r="AK2828" i="2" s="1"/>
  <c r="AZ2825" i="2"/>
  <c r="BA2825" i="2"/>
  <c r="AY2825" i="2"/>
  <c r="AX2825" i="2"/>
  <c r="AT2826" i="2"/>
  <c r="AN2826" i="2"/>
  <c r="AQ2826" i="2"/>
  <c r="AO2826" i="2"/>
  <c r="AP2826" i="2"/>
  <c r="AM2827" i="2"/>
  <c r="BG2826" i="2"/>
  <c r="L2828" i="2"/>
  <c r="T2828" i="2" s="1"/>
  <c r="N2828" i="2"/>
  <c r="V2828" i="2" s="1"/>
  <c r="P2828" i="2"/>
  <c r="Q2828" i="2"/>
  <c r="Y2828" i="2" s="1"/>
  <c r="AI2828" i="2" s="1"/>
  <c r="R2828" i="2"/>
  <c r="Z2828" i="2" s="1"/>
  <c r="AJ2828" i="2" s="1"/>
  <c r="O2828" i="2"/>
  <c r="M2828" i="2"/>
  <c r="AD2826" i="2"/>
  <c r="U2827" i="2"/>
  <c r="AE2827" i="2" s="1"/>
  <c r="AH2827" i="2"/>
  <c r="AF2827" i="2"/>
  <c r="AD2827" i="2"/>
  <c r="K2829" i="2"/>
  <c r="AV2826" i="2" l="1"/>
  <c r="BH2826" i="2" s="1"/>
  <c r="AB2827" i="2"/>
  <c r="BB2826" i="2"/>
  <c r="AS2827" i="2"/>
  <c r="AR2827" i="2"/>
  <c r="BD2826" i="2"/>
  <c r="BC2826" i="2"/>
  <c r="S2829" i="2"/>
  <c r="AA2829" i="2"/>
  <c r="AK2829" i="2" s="1"/>
  <c r="AY2826" i="2"/>
  <c r="BA2826" i="2"/>
  <c r="AT2827" i="2"/>
  <c r="AQ2827" i="2"/>
  <c r="AO2827" i="2"/>
  <c r="AP2827" i="2"/>
  <c r="AM2828" i="2"/>
  <c r="AN2827" i="2"/>
  <c r="BG2827" i="2"/>
  <c r="AX2826" i="2"/>
  <c r="AZ2826" i="2"/>
  <c r="L2829" i="2"/>
  <c r="N2829" i="2"/>
  <c r="V2829" i="2" s="1"/>
  <c r="P2829" i="2"/>
  <c r="Q2829" i="2"/>
  <c r="Y2829" i="2" s="1"/>
  <c r="AI2829" i="2" s="1"/>
  <c r="O2829" i="2"/>
  <c r="R2829" i="2"/>
  <c r="Z2829" i="2" s="1"/>
  <c r="AJ2829" i="2" s="1"/>
  <c r="M2829" i="2"/>
  <c r="U2828" i="2"/>
  <c r="AE2828" i="2" s="1"/>
  <c r="AF2828" i="2"/>
  <c r="X2828" i="2"/>
  <c r="AH2828" i="2" s="1"/>
  <c r="W2828" i="2"/>
  <c r="AG2828" i="2" s="1"/>
  <c r="AD2828" i="2"/>
  <c r="K2830" i="2"/>
  <c r="BD2827" i="2" l="1"/>
  <c r="AV2827" i="2"/>
  <c r="BH2827" i="2" s="1"/>
  <c r="AB2828" i="2"/>
  <c r="AS2828" i="2"/>
  <c r="AR2828" i="2"/>
  <c r="BB2827" i="2"/>
  <c r="BC2827" i="2"/>
  <c r="S2830" i="2"/>
  <c r="AA2830" i="2"/>
  <c r="AK2830" i="2" s="1"/>
  <c r="AX2827" i="2"/>
  <c r="BA2827" i="2"/>
  <c r="AT2828" i="2"/>
  <c r="AQ2828" i="2"/>
  <c r="AO2828" i="2"/>
  <c r="AP2828" i="2"/>
  <c r="AM2829" i="2"/>
  <c r="AN2828" i="2"/>
  <c r="BG2828" i="2"/>
  <c r="AZ2827" i="2"/>
  <c r="AY2827" i="2"/>
  <c r="L2830" i="2"/>
  <c r="T2830" i="2" s="1"/>
  <c r="N2830" i="2"/>
  <c r="P2830" i="2"/>
  <c r="Q2830" i="2"/>
  <c r="Y2830" i="2" s="1"/>
  <c r="AI2830" i="2" s="1"/>
  <c r="O2830" i="2"/>
  <c r="R2830" i="2"/>
  <c r="Z2830" i="2" s="1"/>
  <c r="AJ2830" i="2" s="1"/>
  <c r="M2830" i="2"/>
  <c r="U2830" i="2" s="1"/>
  <c r="X2829" i="2"/>
  <c r="AH2829" i="2" s="1"/>
  <c r="U2829" i="2"/>
  <c r="AE2829" i="2" s="1"/>
  <c r="AF2829" i="2"/>
  <c r="T2829" i="2"/>
  <c r="W2829" i="2"/>
  <c r="AG2829" i="2" s="1"/>
  <c r="K2831" i="2"/>
  <c r="BD2828" i="2" l="1"/>
  <c r="AV2828" i="2"/>
  <c r="BH2828" i="2" s="1"/>
  <c r="AB2829" i="2"/>
  <c r="AR2829" i="2"/>
  <c r="AS2829" i="2"/>
  <c r="BB2828" i="2"/>
  <c r="BC2828" i="2"/>
  <c r="S2831" i="2"/>
  <c r="AA2831" i="2"/>
  <c r="AK2831" i="2" s="1"/>
  <c r="AZ2828" i="2"/>
  <c r="AY2828" i="2"/>
  <c r="AX2828" i="2"/>
  <c r="BA2828" i="2"/>
  <c r="AT2829" i="2"/>
  <c r="AQ2829" i="2"/>
  <c r="AM2830" i="2"/>
  <c r="AO2829" i="2"/>
  <c r="AP2829" i="2"/>
  <c r="AN2829" i="2"/>
  <c r="BG2829" i="2"/>
  <c r="L2831" i="2"/>
  <c r="T2831" i="2" s="1"/>
  <c r="N2831" i="2"/>
  <c r="P2831" i="2"/>
  <c r="X2831" i="2" s="1"/>
  <c r="Q2831" i="2"/>
  <c r="Y2831" i="2" s="1"/>
  <c r="AI2831" i="2" s="1"/>
  <c r="O2831" i="2"/>
  <c r="W2831" i="2" s="1"/>
  <c r="AG2831" i="2" s="1"/>
  <c r="R2831" i="2"/>
  <c r="Z2831" i="2" s="1"/>
  <c r="AJ2831" i="2" s="1"/>
  <c r="M2831" i="2"/>
  <c r="AD2830" i="2"/>
  <c r="AD2829" i="2"/>
  <c r="V2830" i="2"/>
  <c r="AF2830" i="2" s="1"/>
  <c r="AE2830" i="2"/>
  <c r="X2830" i="2"/>
  <c r="AH2830" i="2" s="1"/>
  <c r="W2830" i="2"/>
  <c r="AG2830" i="2" s="1"/>
  <c r="K2832" i="2"/>
  <c r="AV2829" i="2" l="1"/>
  <c r="BH2829" i="2" s="1"/>
  <c r="AB2830" i="2"/>
  <c r="AS2830" i="2"/>
  <c r="AR2830" i="2"/>
  <c r="BC2829" i="2"/>
  <c r="BD2829" i="2"/>
  <c r="BB2829" i="2"/>
  <c r="S2832" i="2"/>
  <c r="AA2832" i="2" s="1"/>
  <c r="AK2832" i="2" s="1"/>
  <c r="BA2829" i="2"/>
  <c r="AT2830" i="2"/>
  <c r="AO2830" i="2"/>
  <c r="AP2830" i="2"/>
  <c r="AM2831" i="2"/>
  <c r="AN2830" i="2"/>
  <c r="AQ2830" i="2"/>
  <c r="BG2830" i="2"/>
  <c r="AX2829" i="2"/>
  <c r="AZ2829" i="2"/>
  <c r="AY2829" i="2"/>
  <c r="L2832" i="2"/>
  <c r="T2832" i="2" s="1"/>
  <c r="N2832" i="2"/>
  <c r="V2832" i="2" s="1"/>
  <c r="P2832" i="2"/>
  <c r="X2832" i="2" s="1"/>
  <c r="AH2832" i="2" s="1"/>
  <c r="Q2832" i="2"/>
  <c r="Y2832" i="2" s="1"/>
  <c r="AI2832" i="2" s="1"/>
  <c r="R2832" i="2"/>
  <c r="Z2832" i="2" s="1"/>
  <c r="AJ2832" i="2" s="1"/>
  <c r="O2832" i="2"/>
  <c r="W2832" i="2" s="1"/>
  <c r="AG2832" i="2" s="1"/>
  <c r="M2832" i="2"/>
  <c r="U2832" i="2" s="1"/>
  <c r="AD2831" i="2"/>
  <c r="V2831" i="2"/>
  <c r="AF2831" i="2" s="1"/>
  <c r="U2831" i="2"/>
  <c r="AE2831" i="2" s="1"/>
  <c r="AH2831" i="2"/>
  <c r="K2833" i="2"/>
  <c r="AB2832" i="2" l="1"/>
  <c r="AV2830" i="2"/>
  <c r="BH2830" i="2" s="1"/>
  <c r="AB2831" i="2"/>
  <c r="BD2830" i="2"/>
  <c r="AR2831" i="2"/>
  <c r="AS2831" i="2"/>
  <c r="BB2830" i="2"/>
  <c r="BC2830" i="2"/>
  <c r="S2833" i="2"/>
  <c r="AA2833" i="2"/>
  <c r="AK2833" i="2" s="1"/>
  <c r="AT2831" i="2"/>
  <c r="AN2831" i="2"/>
  <c r="AO2831" i="2"/>
  <c r="AP2831" i="2"/>
  <c r="AM2832" i="2"/>
  <c r="AQ2831" i="2"/>
  <c r="BG2831" i="2"/>
  <c r="AZ2830" i="2"/>
  <c r="BA2830" i="2"/>
  <c r="AY2830" i="2"/>
  <c r="AX2830" i="2"/>
  <c r="L2833" i="2"/>
  <c r="N2833" i="2"/>
  <c r="V2833" i="2" s="1"/>
  <c r="P2833" i="2"/>
  <c r="Q2833" i="2"/>
  <c r="Y2833" i="2" s="1"/>
  <c r="AI2833" i="2" s="1"/>
  <c r="O2833" i="2"/>
  <c r="R2833" i="2"/>
  <c r="Z2833" i="2" s="1"/>
  <c r="AJ2833" i="2" s="1"/>
  <c r="M2833" i="2"/>
  <c r="AD2832" i="2"/>
  <c r="AE2832" i="2"/>
  <c r="AF2832" i="2"/>
  <c r="K2834" i="2"/>
  <c r="BD2831" i="2" l="1"/>
  <c r="AV2831" i="2"/>
  <c r="BH2831" i="2" s="1"/>
  <c r="BC2831" i="2"/>
  <c r="BB2831" i="2"/>
  <c r="AR2832" i="2"/>
  <c r="AS2832" i="2"/>
  <c r="S2834" i="2"/>
  <c r="AA2834" i="2"/>
  <c r="AK2834" i="2" s="1"/>
  <c r="AY2831" i="2"/>
  <c r="BA2831" i="2"/>
  <c r="AX2831" i="2"/>
  <c r="AT2832" i="2"/>
  <c r="AN2832" i="2"/>
  <c r="AQ2832" i="2"/>
  <c r="AO2832" i="2"/>
  <c r="AP2832" i="2"/>
  <c r="AM2833" i="2"/>
  <c r="BG2832" i="2"/>
  <c r="AZ2831" i="2"/>
  <c r="L2834" i="2"/>
  <c r="N2834" i="2"/>
  <c r="P2834" i="2"/>
  <c r="Q2834" i="2"/>
  <c r="Y2834" i="2" s="1"/>
  <c r="AI2834" i="2" s="1"/>
  <c r="O2834" i="2"/>
  <c r="W2834" i="2" s="1"/>
  <c r="R2834" i="2"/>
  <c r="Z2834" i="2" s="1"/>
  <c r="AJ2834" i="2" s="1"/>
  <c r="M2834" i="2"/>
  <c r="X2833" i="2"/>
  <c r="AH2833" i="2" s="1"/>
  <c r="U2833" i="2"/>
  <c r="AE2833" i="2" s="1"/>
  <c r="AF2833" i="2"/>
  <c r="T2833" i="2"/>
  <c r="W2833" i="2"/>
  <c r="AG2833" i="2" s="1"/>
  <c r="K2835" i="2"/>
  <c r="BD2832" i="2" l="1"/>
  <c r="AV2832" i="2"/>
  <c r="BH2832" i="2" s="1"/>
  <c r="AB2833" i="2"/>
  <c r="AS2833" i="2"/>
  <c r="AR2833" i="2"/>
  <c r="BC2832" i="2"/>
  <c r="BB2832" i="2"/>
  <c r="S2835" i="2"/>
  <c r="AA2835" i="2"/>
  <c r="AK2835" i="2" s="1"/>
  <c r="AZ2832" i="2"/>
  <c r="AY2832" i="2"/>
  <c r="BA2832" i="2"/>
  <c r="AT2833" i="2"/>
  <c r="AQ2833" i="2"/>
  <c r="AO2833" i="2"/>
  <c r="AP2833" i="2"/>
  <c r="AM2834" i="2"/>
  <c r="AN2833" i="2"/>
  <c r="BG2833" i="2"/>
  <c r="AX2832" i="2"/>
  <c r="L2835" i="2"/>
  <c r="T2835" i="2" s="1"/>
  <c r="N2835" i="2"/>
  <c r="P2835" i="2"/>
  <c r="Q2835" i="2"/>
  <c r="Y2835" i="2" s="1"/>
  <c r="AI2835" i="2" s="1"/>
  <c r="O2835" i="2"/>
  <c r="W2835" i="2" s="1"/>
  <c r="AG2835" i="2" s="1"/>
  <c r="R2835" i="2"/>
  <c r="Z2835" i="2" s="1"/>
  <c r="AJ2835" i="2" s="1"/>
  <c r="M2835" i="2"/>
  <c r="AD2833" i="2"/>
  <c r="X2834" i="2"/>
  <c r="AH2834" i="2" s="1"/>
  <c r="AG2834" i="2"/>
  <c r="T2834" i="2"/>
  <c r="V2834" i="2"/>
  <c r="AF2834" i="2" s="1"/>
  <c r="U2834" i="2"/>
  <c r="AE2834" i="2" s="1"/>
  <c r="K2836" i="2"/>
  <c r="BD2833" i="2" l="1"/>
  <c r="AB2834" i="2"/>
  <c r="AV2833" i="2"/>
  <c r="BH2833" i="2" s="1"/>
  <c r="AR2834" i="2"/>
  <c r="AS2834" i="2"/>
  <c r="BB2833" i="2"/>
  <c r="BC2833" i="2"/>
  <c r="S2836" i="2"/>
  <c r="AA2836" i="2"/>
  <c r="AK2836" i="2" s="1"/>
  <c r="AY2833" i="2"/>
  <c r="BA2833" i="2"/>
  <c r="AX2833" i="2"/>
  <c r="AT2834" i="2"/>
  <c r="AN2834" i="2"/>
  <c r="AQ2834" i="2"/>
  <c r="AO2834" i="2"/>
  <c r="AP2834" i="2"/>
  <c r="AM2835" i="2"/>
  <c r="BG2834" i="2"/>
  <c r="AZ2833" i="2"/>
  <c r="L2836" i="2"/>
  <c r="T2836" i="2" s="1"/>
  <c r="N2836" i="2"/>
  <c r="P2836" i="2"/>
  <c r="X2836" i="2" s="1"/>
  <c r="Q2836" i="2"/>
  <c r="Y2836" i="2" s="1"/>
  <c r="AI2836" i="2" s="1"/>
  <c r="R2836" i="2"/>
  <c r="Z2836" i="2" s="1"/>
  <c r="AJ2836" i="2" s="1"/>
  <c r="O2836" i="2"/>
  <c r="W2836" i="2" s="1"/>
  <c r="AG2836" i="2" s="1"/>
  <c r="M2836" i="2"/>
  <c r="AD2834" i="2"/>
  <c r="AD2835" i="2"/>
  <c r="X2835" i="2"/>
  <c r="AH2835" i="2" s="1"/>
  <c r="V2835" i="2"/>
  <c r="AF2835" i="2" s="1"/>
  <c r="U2835" i="2"/>
  <c r="AE2835" i="2" s="1"/>
  <c r="K2837" i="2"/>
  <c r="BD2834" i="2" l="1"/>
  <c r="AV2834" i="2"/>
  <c r="BH2834" i="2" s="1"/>
  <c r="AB2835" i="2"/>
  <c r="BC2834" i="2"/>
  <c r="AS2835" i="2"/>
  <c r="AR2835" i="2"/>
  <c r="BB2834" i="2"/>
  <c r="S2837" i="2"/>
  <c r="AA2837" i="2"/>
  <c r="AK2837" i="2" s="1"/>
  <c r="AZ2834" i="2"/>
  <c r="AT2835" i="2"/>
  <c r="AM2836" i="2"/>
  <c r="AN2835" i="2"/>
  <c r="AQ2835" i="2"/>
  <c r="AO2835" i="2"/>
  <c r="AP2835" i="2"/>
  <c r="BG2835" i="2"/>
  <c r="AX2834" i="2"/>
  <c r="AY2834" i="2"/>
  <c r="BA2834" i="2"/>
  <c r="L2837" i="2"/>
  <c r="N2837" i="2"/>
  <c r="P2837" i="2"/>
  <c r="Q2837" i="2"/>
  <c r="Y2837" i="2" s="1"/>
  <c r="AI2837" i="2" s="1"/>
  <c r="O2837" i="2"/>
  <c r="R2837" i="2"/>
  <c r="Z2837" i="2" s="1"/>
  <c r="AJ2837" i="2" s="1"/>
  <c r="M2837" i="2"/>
  <c r="U2837" i="2" s="1"/>
  <c r="AH2836" i="2"/>
  <c r="V2836" i="2"/>
  <c r="AF2836" i="2" s="1"/>
  <c r="U2836" i="2"/>
  <c r="AE2836" i="2" s="1"/>
  <c r="AD2836" i="2"/>
  <c r="K2838" i="2"/>
  <c r="AV2835" i="2" l="1"/>
  <c r="BH2835" i="2" s="1"/>
  <c r="AB2836" i="2"/>
  <c r="AS2836" i="2"/>
  <c r="AR2836" i="2"/>
  <c r="BD2835" i="2"/>
  <c r="BB2835" i="2"/>
  <c r="BC2835" i="2"/>
  <c r="S2838" i="2"/>
  <c r="AA2838" i="2"/>
  <c r="AK2838" i="2" s="1"/>
  <c r="AZ2835" i="2"/>
  <c r="AY2835" i="2"/>
  <c r="BA2835" i="2"/>
  <c r="AX2835" i="2"/>
  <c r="AT2836" i="2"/>
  <c r="AQ2836" i="2"/>
  <c r="AM2837" i="2"/>
  <c r="AO2836" i="2"/>
  <c r="AP2836" i="2"/>
  <c r="AN2836" i="2"/>
  <c r="BG2836" i="2"/>
  <c r="L2838" i="2"/>
  <c r="T2838" i="2" s="1"/>
  <c r="N2838" i="2"/>
  <c r="P2838" i="2"/>
  <c r="Q2838" i="2"/>
  <c r="Y2838" i="2" s="1"/>
  <c r="AI2838" i="2" s="1"/>
  <c r="O2838" i="2"/>
  <c r="W2838" i="2" s="1"/>
  <c r="R2838" i="2"/>
  <c r="Z2838" i="2" s="1"/>
  <c r="AJ2838" i="2" s="1"/>
  <c r="M2838" i="2"/>
  <c r="X2837" i="2"/>
  <c r="AH2837" i="2" s="1"/>
  <c r="V2837" i="2"/>
  <c r="AF2837" i="2" s="1"/>
  <c r="AE2837" i="2"/>
  <c r="T2837" i="2"/>
  <c r="W2837" i="2"/>
  <c r="AG2837" i="2" s="1"/>
  <c r="K2839" i="2"/>
  <c r="AV2836" i="2" l="1"/>
  <c r="BH2836" i="2" s="1"/>
  <c r="AB2837" i="2"/>
  <c r="AS2837" i="2"/>
  <c r="AR2837" i="2"/>
  <c r="BD2836" i="2"/>
  <c r="BB2836" i="2"/>
  <c r="BC2836" i="2"/>
  <c r="S2839" i="2"/>
  <c r="AA2839" i="2"/>
  <c r="AK2839" i="2" s="1"/>
  <c r="AY2836" i="2"/>
  <c r="AZ2836" i="2"/>
  <c r="BA2836" i="2"/>
  <c r="AT2837" i="2"/>
  <c r="BD2837" i="2" s="1"/>
  <c r="AM2838" i="2"/>
  <c r="AN2837" i="2"/>
  <c r="AQ2837" i="2"/>
  <c r="AO2837" i="2"/>
  <c r="AP2837" i="2"/>
  <c r="BG2837" i="2"/>
  <c r="AX2836" i="2"/>
  <c r="L2839" i="2"/>
  <c r="T2839" i="2" s="1"/>
  <c r="N2839" i="2"/>
  <c r="V2839" i="2" s="1"/>
  <c r="P2839" i="2"/>
  <c r="X2839" i="2" s="1"/>
  <c r="Q2839" i="2"/>
  <c r="Y2839" i="2" s="1"/>
  <c r="AI2839" i="2" s="1"/>
  <c r="O2839" i="2"/>
  <c r="R2839" i="2"/>
  <c r="Z2839" i="2" s="1"/>
  <c r="AJ2839" i="2" s="1"/>
  <c r="M2839" i="2"/>
  <c r="AD2837" i="2"/>
  <c r="X2838" i="2"/>
  <c r="AH2838" i="2" s="1"/>
  <c r="AG2838" i="2"/>
  <c r="V2838" i="2"/>
  <c r="AF2838" i="2" s="1"/>
  <c r="U2838" i="2"/>
  <c r="AE2838" i="2" s="1"/>
  <c r="AD2838" i="2"/>
  <c r="K2840" i="2"/>
  <c r="AV2837" i="2" l="1"/>
  <c r="BH2837" i="2" s="1"/>
  <c r="AB2838" i="2"/>
  <c r="BB2837" i="2"/>
  <c r="AS2838" i="2"/>
  <c r="AR2838" i="2"/>
  <c r="BC2837" i="2"/>
  <c r="S2840" i="2"/>
  <c r="AA2840" i="2"/>
  <c r="AK2840" i="2" s="1"/>
  <c r="AZ2837" i="2"/>
  <c r="AY2837" i="2"/>
  <c r="AT2838" i="2"/>
  <c r="AQ2838" i="2"/>
  <c r="AO2838" i="2"/>
  <c r="AP2838" i="2"/>
  <c r="AM2839" i="2"/>
  <c r="AN2838" i="2"/>
  <c r="BG2838" i="2"/>
  <c r="BA2837" i="2"/>
  <c r="AX2837" i="2"/>
  <c r="L2840" i="2"/>
  <c r="T2840" i="2" s="1"/>
  <c r="N2840" i="2"/>
  <c r="P2840" i="2"/>
  <c r="X2840" i="2" s="1"/>
  <c r="Q2840" i="2"/>
  <c r="Y2840" i="2" s="1"/>
  <c r="AI2840" i="2" s="1"/>
  <c r="R2840" i="2"/>
  <c r="Z2840" i="2" s="1"/>
  <c r="AJ2840" i="2" s="1"/>
  <c r="O2840" i="2"/>
  <c r="W2840" i="2" s="1"/>
  <c r="AG2840" i="2" s="1"/>
  <c r="M2840" i="2"/>
  <c r="U2839" i="2"/>
  <c r="AE2839" i="2" s="1"/>
  <c r="AF2839" i="2"/>
  <c r="AH2839" i="2"/>
  <c r="W2839" i="2"/>
  <c r="AG2839" i="2" s="1"/>
  <c r="AD2839" i="2"/>
  <c r="K2841" i="2"/>
  <c r="BD2838" i="2" l="1"/>
  <c r="AV2838" i="2"/>
  <c r="BH2838" i="2" s="1"/>
  <c r="AB2839" i="2"/>
  <c r="BB2838" i="2"/>
  <c r="AR2839" i="2"/>
  <c r="AS2839" i="2"/>
  <c r="BC2838" i="2"/>
  <c r="S2841" i="2"/>
  <c r="AA2841" i="2"/>
  <c r="AK2841" i="2" s="1"/>
  <c r="AY2838" i="2"/>
  <c r="BA2838" i="2"/>
  <c r="AX2838" i="2"/>
  <c r="AT2839" i="2"/>
  <c r="AN2839" i="2"/>
  <c r="AQ2839" i="2"/>
  <c r="AO2839" i="2"/>
  <c r="AP2839" i="2"/>
  <c r="AM2840" i="2"/>
  <c r="BG2839" i="2"/>
  <c r="AZ2838" i="2"/>
  <c r="L2841" i="2"/>
  <c r="N2841" i="2"/>
  <c r="V2841" i="2" s="1"/>
  <c r="P2841" i="2"/>
  <c r="X2841" i="2" s="1"/>
  <c r="Q2841" i="2"/>
  <c r="Y2841" i="2" s="1"/>
  <c r="AI2841" i="2" s="1"/>
  <c r="O2841" i="2"/>
  <c r="R2841" i="2"/>
  <c r="Z2841" i="2" s="1"/>
  <c r="AJ2841" i="2" s="1"/>
  <c r="M2841" i="2"/>
  <c r="AH2840" i="2"/>
  <c r="V2840" i="2"/>
  <c r="AF2840" i="2" s="1"/>
  <c r="U2840" i="2"/>
  <c r="AE2840" i="2" s="1"/>
  <c r="AD2840" i="2"/>
  <c r="K2842" i="2"/>
  <c r="BD2839" i="2" l="1"/>
  <c r="AV2839" i="2"/>
  <c r="BH2839" i="2" s="1"/>
  <c r="AB2840" i="2"/>
  <c r="BC2839" i="2"/>
  <c r="AS2840" i="2"/>
  <c r="AR2840" i="2"/>
  <c r="BB2839" i="2"/>
  <c r="S2842" i="2"/>
  <c r="AA2842" i="2"/>
  <c r="AK2842" i="2" s="1"/>
  <c r="AZ2839" i="2"/>
  <c r="AY2839" i="2"/>
  <c r="BA2839" i="2"/>
  <c r="AT2840" i="2"/>
  <c r="AO2840" i="2"/>
  <c r="AP2840" i="2"/>
  <c r="AM2841" i="2"/>
  <c r="AN2840" i="2"/>
  <c r="AQ2840" i="2"/>
  <c r="BG2840" i="2"/>
  <c r="AX2839" i="2"/>
  <c r="L2842" i="2"/>
  <c r="N2842" i="2"/>
  <c r="V2842" i="2" s="1"/>
  <c r="P2842" i="2"/>
  <c r="Q2842" i="2"/>
  <c r="Y2842" i="2" s="1"/>
  <c r="AI2842" i="2" s="1"/>
  <c r="O2842" i="2"/>
  <c r="R2842" i="2"/>
  <c r="Z2842" i="2" s="1"/>
  <c r="AJ2842" i="2" s="1"/>
  <c r="M2842" i="2"/>
  <c r="U2841" i="2"/>
  <c r="AE2841" i="2" s="1"/>
  <c r="AF2841" i="2"/>
  <c r="AH2841" i="2"/>
  <c r="T2841" i="2"/>
  <c r="W2841" i="2"/>
  <c r="AG2841" i="2" s="1"/>
  <c r="K2843" i="2"/>
  <c r="BD2840" i="2" l="1"/>
  <c r="AV2840" i="2"/>
  <c r="BH2840" i="2" s="1"/>
  <c r="AB2841" i="2"/>
  <c r="BB2840" i="2"/>
  <c r="AS2841" i="2"/>
  <c r="AR2841" i="2"/>
  <c r="BC2840" i="2"/>
  <c r="S2843" i="2"/>
  <c r="AA2843" i="2"/>
  <c r="AK2843" i="2" s="1"/>
  <c r="AX2840" i="2"/>
  <c r="AT2841" i="2"/>
  <c r="AO2841" i="2"/>
  <c r="AP2841" i="2"/>
  <c r="AM2842" i="2"/>
  <c r="AN2841" i="2"/>
  <c r="AQ2841" i="2"/>
  <c r="BG2841" i="2"/>
  <c r="AZ2840" i="2"/>
  <c r="BA2840" i="2"/>
  <c r="AY2840" i="2"/>
  <c r="L2843" i="2"/>
  <c r="N2843" i="2"/>
  <c r="P2843" i="2"/>
  <c r="Q2843" i="2"/>
  <c r="Y2843" i="2" s="1"/>
  <c r="AI2843" i="2" s="1"/>
  <c r="O2843" i="2"/>
  <c r="W2843" i="2" s="1"/>
  <c r="R2843" i="2"/>
  <c r="Z2843" i="2" s="1"/>
  <c r="AJ2843" i="2" s="1"/>
  <c r="M2843" i="2"/>
  <c r="AD2841" i="2"/>
  <c r="T2842" i="2"/>
  <c r="U2842" i="2"/>
  <c r="AE2842" i="2" s="1"/>
  <c r="AF2842" i="2"/>
  <c r="X2842" i="2"/>
  <c r="AH2842" i="2" s="1"/>
  <c r="W2842" i="2"/>
  <c r="AG2842" i="2" s="1"/>
  <c r="K2844" i="2"/>
  <c r="AB2842" i="2" l="1"/>
  <c r="AV2841" i="2"/>
  <c r="BH2841" i="2" s="1"/>
  <c r="AS2842" i="2"/>
  <c r="AR2842" i="2"/>
  <c r="BD2841" i="2"/>
  <c r="BB2841" i="2"/>
  <c r="BC2841" i="2"/>
  <c r="S2844" i="2"/>
  <c r="AA2844" i="2"/>
  <c r="AK2844" i="2" s="1"/>
  <c r="AT2842" i="2"/>
  <c r="AQ2842" i="2"/>
  <c r="AO2842" i="2"/>
  <c r="AP2842" i="2"/>
  <c r="AM2843" i="2"/>
  <c r="AN2842" i="2"/>
  <c r="BG2842" i="2"/>
  <c r="AZ2841" i="2"/>
  <c r="BA2841" i="2"/>
  <c r="AY2841" i="2"/>
  <c r="AX2841" i="2"/>
  <c r="L2844" i="2"/>
  <c r="N2844" i="2"/>
  <c r="P2844" i="2"/>
  <c r="Q2844" i="2"/>
  <c r="Y2844" i="2" s="1"/>
  <c r="AI2844" i="2" s="1"/>
  <c r="R2844" i="2"/>
  <c r="Z2844" i="2" s="1"/>
  <c r="AJ2844" i="2" s="1"/>
  <c r="O2844" i="2"/>
  <c r="W2844" i="2" s="1"/>
  <c r="AG2844" i="2" s="1"/>
  <c r="M2844" i="2"/>
  <c r="U2844" i="2" s="1"/>
  <c r="AD2842" i="2"/>
  <c r="T2843" i="2"/>
  <c r="AG2843" i="2"/>
  <c r="X2843" i="2"/>
  <c r="AH2843" i="2" s="1"/>
  <c r="V2843" i="2"/>
  <c r="AF2843" i="2" s="1"/>
  <c r="U2843" i="2"/>
  <c r="AE2843" i="2" s="1"/>
  <c r="K2845" i="2"/>
  <c r="BD2842" i="2" l="1"/>
  <c r="AB2843" i="2"/>
  <c r="AV2842" i="2"/>
  <c r="BH2842" i="2" s="1"/>
  <c r="BB2842" i="2"/>
  <c r="AS2843" i="2"/>
  <c r="AR2843" i="2"/>
  <c r="BC2842" i="2"/>
  <c r="S2845" i="2"/>
  <c r="AA2845" i="2"/>
  <c r="AK2845" i="2" s="1"/>
  <c r="AZ2842" i="2"/>
  <c r="AY2842" i="2"/>
  <c r="BA2842" i="2"/>
  <c r="AX2842" i="2"/>
  <c r="AT2843" i="2"/>
  <c r="AQ2843" i="2"/>
  <c r="AO2843" i="2"/>
  <c r="AP2843" i="2"/>
  <c r="AM2844" i="2"/>
  <c r="AN2843" i="2"/>
  <c r="BG2843" i="2"/>
  <c r="L2845" i="2"/>
  <c r="T2845" i="2" s="1"/>
  <c r="N2845" i="2"/>
  <c r="P2845" i="2"/>
  <c r="Q2845" i="2"/>
  <c r="Y2845" i="2" s="1"/>
  <c r="AI2845" i="2" s="1"/>
  <c r="O2845" i="2"/>
  <c r="R2845" i="2"/>
  <c r="Z2845" i="2" s="1"/>
  <c r="AJ2845" i="2" s="1"/>
  <c r="M2845" i="2"/>
  <c r="AD2843" i="2"/>
  <c r="T2844" i="2"/>
  <c r="V2844" i="2"/>
  <c r="AF2844" i="2" s="1"/>
  <c r="AE2844" i="2"/>
  <c r="X2844" i="2"/>
  <c r="AH2844" i="2" s="1"/>
  <c r="K2846" i="2"/>
  <c r="BD2843" i="2" l="1"/>
  <c r="AV2843" i="2"/>
  <c r="AB2844" i="2"/>
  <c r="AS2844" i="2"/>
  <c r="AR2844" i="2"/>
  <c r="BB2843" i="2"/>
  <c r="BC2843" i="2"/>
  <c r="S2846" i="2"/>
  <c r="AA2846" i="2"/>
  <c r="AK2846" i="2" s="1"/>
  <c r="BA2843" i="2"/>
  <c r="AZ2843" i="2"/>
  <c r="AY2843" i="2"/>
  <c r="AX2843" i="2"/>
  <c r="BH2843" i="2"/>
  <c r="AT2844" i="2"/>
  <c r="AQ2844" i="2"/>
  <c r="AO2844" i="2"/>
  <c r="AP2844" i="2"/>
  <c r="AM2845" i="2"/>
  <c r="AN2844" i="2"/>
  <c r="BG2844" i="2"/>
  <c r="L2846" i="2"/>
  <c r="T2846" i="2" s="1"/>
  <c r="N2846" i="2"/>
  <c r="V2846" i="2" s="1"/>
  <c r="P2846" i="2"/>
  <c r="Q2846" i="2"/>
  <c r="Y2846" i="2" s="1"/>
  <c r="AI2846" i="2" s="1"/>
  <c r="O2846" i="2"/>
  <c r="R2846" i="2"/>
  <c r="Z2846" i="2" s="1"/>
  <c r="AJ2846" i="2" s="1"/>
  <c r="M2846" i="2"/>
  <c r="U2846" i="2" s="1"/>
  <c r="AD2845" i="2"/>
  <c r="AD2844" i="2"/>
  <c r="W2845" i="2"/>
  <c r="AG2845" i="2" s="1"/>
  <c r="X2845" i="2"/>
  <c r="AH2845" i="2" s="1"/>
  <c r="V2845" i="2"/>
  <c r="AF2845" i="2" s="1"/>
  <c r="U2845" i="2"/>
  <c r="AE2845" i="2" s="1"/>
  <c r="K2847" i="2"/>
  <c r="AV2844" i="2" l="1"/>
  <c r="BH2844" i="2" s="1"/>
  <c r="AB2845" i="2"/>
  <c r="AS2845" i="2"/>
  <c r="AR2845" i="2"/>
  <c r="BB2844" i="2"/>
  <c r="BD2844" i="2"/>
  <c r="BC2844" i="2"/>
  <c r="S2847" i="2"/>
  <c r="AA2847" i="2"/>
  <c r="AK2847" i="2" s="1"/>
  <c r="BA2844" i="2"/>
  <c r="AY2844" i="2"/>
  <c r="AZ2844" i="2"/>
  <c r="AX2844" i="2"/>
  <c r="AT2845" i="2"/>
  <c r="AM2846" i="2"/>
  <c r="AN2845" i="2"/>
  <c r="AQ2845" i="2"/>
  <c r="AO2845" i="2"/>
  <c r="AP2845" i="2"/>
  <c r="BG2845" i="2"/>
  <c r="L2847" i="2"/>
  <c r="T2847" i="2" s="1"/>
  <c r="N2847" i="2"/>
  <c r="P2847" i="2"/>
  <c r="Q2847" i="2"/>
  <c r="Y2847" i="2" s="1"/>
  <c r="AI2847" i="2" s="1"/>
  <c r="O2847" i="2"/>
  <c r="W2847" i="2" s="1"/>
  <c r="AG2847" i="2" s="1"/>
  <c r="R2847" i="2"/>
  <c r="Z2847" i="2" s="1"/>
  <c r="AJ2847" i="2" s="1"/>
  <c r="M2847" i="2"/>
  <c r="AD2846" i="2"/>
  <c r="AE2846" i="2"/>
  <c r="AF2846" i="2"/>
  <c r="X2846" i="2"/>
  <c r="AH2846" i="2" s="1"/>
  <c r="W2846" i="2"/>
  <c r="AG2846" i="2" s="1"/>
  <c r="K2848" i="2"/>
  <c r="BD2845" i="2" l="1"/>
  <c r="AV2845" i="2"/>
  <c r="BH2845" i="2" s="1"/>
  <c r="AB2846" i="2"/>
  <c r="AS2846" i="2"/>
  <c r="AR2846" i="2"/>
  <c r="BB2845" i="2"/>
  <c r="BC2845" i="2"/>
  <c r="AZ2845" i="2"/>
  <c r="S2848" i="2"/>
  <c r="AA2848" i="2"/>
  <c r="AK2848" i="2" s="1"/>
  <c r="BA2845" i="2"/>
  <c r="AX2845" i="2"/>
  <c r="AT2846" i="2"/>
  <c r="AM2847" i="2"/>
  <c r="AN2846" i="2"/>
  <c r="AQ2846" i="2"/>
  <c r="AO2846" i="2"/>
  <c r="AP2846" i="2"/>
  <c r="BG2846" i="2"/>
  <c r="AY2845" i="2"/>
  <c r="L2848" i="2"/>
  <c r="T2848" i="2" s="1"/>
  <c r="N2848" i="2"/>
  <c r="V2848" i="2" s="1"/>
  <c r="AF2848" i="2" s="1"/>
  <c r="P2848" i="2"/>
  <c r="Q2848" i="2"/>
  <c r="Y2848" i="2" s="1"/>
  <c r="AI2848" i="2" s="1"/>
  <c r="R2848" i="2"/>
  <c r="Z2848" i="2" s="1"/>
  <c r="AJ2848" i="2" s="1"/>
  <c r="O2848" i="2"/>
  <c r="W2848" i="2" s="1"/>
  <c r="M2848" i="2"/>
  <c r="AD2847" i="2"/>
  <c r="X2847" i="2"/>
  <c r="AH2847" i="2" s="1"/>
  <c r="V2847" i="2"/>
  <c r="AF2847" i="2" s="1"/>
  <c r="U2847" i="2"/>
  <c r="AE2847" i="2" s="1"/>
  <c r="K2849" i="2"/>
  <c r="BD2846" i="2" l="1"/>
  <c r="AV2846" i="2"/>
  <c r="BH2846" i="2" s="1"/>
  <c r="AB2847" i="2"/>
  <c r="BB2846" i="2"/>
  <c r="AS2847" i="2"/>
  <c r="AR2847" i="2"/>
  <c r="BC2846" i="2"/>
  <c r="S2849" i="2"/>
  <c r="AA2849" i="2"/>
  <c r="AK2849" i="2" s="1"/>
  <c r="BA2846" i="2"/>
  <c r="AZ2846" i="2"/>
  <c r="AX2846" i="2"/>
  <c r="AT2847" i="2"/>
  <c r="AO2847" i="2"/>
  <c r="AP2847" i="2"/>
  <c r="AN2847" i="2"/>
  <c r="AM2848" i="2"/>
  <c r="AQ2847" i="2"/>
  <c r="BG2847" i="2"/>
  <c r="AY2846" i="2"/>
  <c r="L2849" i="2"/>
  <c r="T2849" i="2" s="1"/>
  <c r="N2849" i="2"/>
  <c r="P2849" i="2"/>
  <c r="Q2849" i="2"/>
  <c r="Y2849" i="2" s="1"/>
  <c r="AI2849" i="2" s="1"/>
  <c r="O2849" i="2"/>
  <c r="W2849" i="2" s="1"/>
  <c r="AG2849" i="2" s="1"/>
  <c r="R2849" i="2"/>
  <c r="Z2849" i="2" s="1"/>
  <c r="AJ2849" i="2" s="1"/>
  <c r="M2849" i="2"/>
  <c r="AD2848" i="2"/>
  <c r="X2848" i="2"/>
  <c r="AH2848" i="2" s="1"/>
  <c r="AG2848" i="2"/>
  <c r="U2848" i="2"/>
  <c r="AE2848" i="2" s="1"/>
  <c r="K2850" i="2"/>
  <c r="BD2847" i="2" l="1"/>
  <c r="AV2847" i="2"/>
  <c r="BH2847" i="2" s="1"/>
  <c r="AB2848" i="2"/>
  <c r="AS2848" i="2"/>
  <c r="AR2848" i="2"/>
  <c r="BB2847" i="2"/>
  <c r="BC2847" i="2"/>
  <c r="S2850" i="2"/>
  <c r="AA2850" i="2"/>
  <c r="AK2850" i="2" s="1"/>
  <c r="AT2848" i="2"/>
  <c r="AO2848" i="2"/>
  <c r="AP2848" i="2"/>
  <c r="AM2849" i="2"/>
  <c r="AN2848" i="2"/>
  <c r="AQ2848" i="2"/>
  <c r="BG2848" i="2"/>
  <c r="AX2847" i="2"/>
  <c r="AZ2847" i="2"/>
  <c r="BA2847" i="2"/>
  <c r="AY2847" i="2"/>
  <c r="L2850" i="2"/>
  <c r="T2850" i="2" s="1"/>
  <c r="N2850" i="2"/>
  <c r="P2850" i="2"/>
  <c r="X2850" i="2" s="1"/>
  <c r="Q2850" i="2"/>
  <c r="Y2850" i="2" s="1"/>
  <c r="AI2850" i="2" s="1"/>
  <c r="O2850" i="2"/>
  <c r="W2850" i="2" s="1"/>
  <c r="AG2850" i="2" s="1"/>
  <c r="R2850" i="2"/>
  <c r="Z2850" i="2" s="1"/>
  <c r="AJ2850" i="2" s="1"/>
  <c r="M2850" i="2"/>
  <c r="X2849" i="2"/>
  <c r="AH2849" i="2" s="1"/>
  <c r="V2849" i="2"/>
  <c r="U2849" i="2"/>
  <c r="AE2849" i="2" s="1"/>
  <c r="AD2849" i="2"/>
  <c r="K2851" i="2"/>
  <c r="AB2849" i="2" l="1"/>
  <c r="AV2848" i="2"/>
  <c r="BH2848" i="2" s="1"/>
  <c r="AS2849" i="2"/>
  <c r="AR2849" i="2"/>
  <c r="BD2848" i="2"/>
  <c r="BB2848" i="2"/>
  <c r="BC2848" i="2"/>
  <c r="S2851" i="2"/>
  <c r="AA2851" i="2"/>
  <c r="AK2851" i="2" s="1"/>
  <c r="AT2849" i="2"/>
  <c r="AO2849" i="2"/>
  <c r="AP2849" i="2"/>
  <c r="AM2850" i="2"/>
  <c r="AN2849" i="2"/>
  <c r="AQ2849" i="2"/>
  <c r="BG2849" i="2"/>
  <c r="AZ2848" i="2"/>
  <c r="BA2848" i="2"/>
  <c r="AY2848" i="2"/>
  <c r="AX2848" i="2"/>
  <c r="L2851" i="2"/>
  <c r="N2851" i="2"/>
  <c r="P2851" i="2"/>
  <c r="Q2851" i="2"/>
  <c r="Y2851" i="2" s="1"/>
  <c r="AI2851" i="2" s="1"/>
  <c r="O2851" i="2"/>
  <c r="R2851" i="2"/>
  <c r="Z2851" i="2" s="1"/>
  <c r="AJ2851" i="2" s="1"/>
  <c r="M2851" i="2"/>
  <c r="U2851" i="2" s="1"/>
  <c r="AF2849" i="2"/>
  <c r="AH2850" i="2"/>
  <c r="V2850" i="2"/>
  <c r="AF2850" i="2" s="1"/>
  <c r="U2850" i="2"/>
  <c r="AE2850" i="2" s="1"/>
  <c r="AD2850" i="2"/>
  <c r="K2852" i="2"/>
  <c r="AV2849" i="2" l="1"/>
  <c r="BH2849" i="2" s="1"/>
  <c r="AB2850" i="2"/>
  <c r="AS2850" i="2"/>
  <c r="AR2850" i="2"/>
  <c r="BD2849" i="2"/>
  <c r="BB2849" i="2"/>
  <c r="BC2849" i="2"/>
  <c r="S2852" i="2"/>
  <c r="AA2852" i="2"/>
  <c r="AK2852" i="2" s="1"/>
  <c r="AT2850" i="2"/>
  <c r="AQ2850" i="2"/>
  <c r="AO2850" i="2"/>
  <c r="AP2850" i="2"/>
  <c r="AM2851" i="2"/>
  <c r="AN2850" i="2"/>
  <c r="BG2850" i="2"/>
  <c r="AZ2849" i="2"/>
  <c r="BA2849" i="2"/>
  <c r="AY2849" i="2"/>
  <c r="AX2849" i="2"/>
  <c r="L2852" i="2"/>
  <c r="T2852" i="2" s="1"/>
  <c r="N2852" i="2"/>
  <c r="V2852" i="2" s="1"/>
  <c r="AF2852" i="2" s="1"/>
  <c r="P2852" i="2"/>
  <c r="X2852" i="2" s="1"/>
  <c r="Q2852" i="2"/>
  <c r="Y2852" i="2" s="1"/>
  <c r="AI2852" i="2" s="1"/>
  <c r="R2852" i="2"/>
  <c r="Z2852" i="2" s="1"/>
  <c r="AJ2852" i="2" s="1"/>
  <c r="O2852" i="2"/>
  <c r="M2852" i="2"/>
  <c r="X2851" i="2"/>
  <c r="AH2851" i="2" s="1"/>
  <c r="V2851" i="2"/>
  <c r="AF2851" i="2" s="1"/>
  <c r="AE2851" i="2"/>
  <c r="T2851" i="2"/>
  <c r="W2851" i="2"/>
  <c r="AG2851" i="2" s="1"/>
  <c r="K2853" i="2"/>
  <c r="BD2850" i="2" l="1"/>
  <c r="AV2850" i="2"/>
  <c r="BH2850" i="2" s="1"/>
  <c r="AB2851" i="2"/>
  <c r="BB2850" i="2"/>
  <c r="AS2851" i="2"/>
  <c r="AR2851" i="2"/>
  <c r="BC2850" i="2"/>
  <c r="S2853" i="2"/>
  <c r="AA2853" i="2"/>
  <c r="AK2853" i="2" s="1"/>
  <c r="AZ2850" i="2"/>
  <c r="AY2850" i="2"/>
  <c r="BA2850" i="2"/>
  <c r="AX2850" i="2"/>
  <c r="AT2851" i="2"/>
  <c r="AQ2851" i="2"/>
  <c r="AM2852" i="2"/>
  <c r="AO2851" i="2"/>
  <c r="AP2851" i="2"/>
  <c r="AN2851" i="2"/>
  <c r="BG2851" i="2"/>
  <c r="L2853" i="2"/>
  <c r="T2853" i="2" s="1"/>
  <c r="N2853" i="2"/>
  <c r="P2853" i="2"/>
  <c r="Q2853" i="2"/>
  <c r="Y2853" i="2" s="1"/>
  <c r="AI2853" i="2" s="1"/>
  <c r="O2853" i="2"/>
  <c r="R2853" i="2"/>
  <c r="Z2853" i="2" s="1"/>
  <c r="AJ2853" i="2" s="1"/>
  <c r="M2853" i="2"/>
  <c r="AD2852" i="2"/>
  <c r="AD2851" i="2"/>
  <c r="W2852" i="2"/>
  <c r="AH2852" i="2"/>
  <c r="U2852" i="2"/>
  <c r="AE2852" i="2" s="1"/>
  <c r="K2854" i="2"/>
  <c r="BD2851" i="2" l="1"/>
  <c r="AV2851" i="2"/>
  <c r="BH2851" i="2" s="1"/>
  <c r="AB2852" i="2"/>
  <c r="AS2852" i="2"/>
  <c r="AR2852" i="2"/>
  <c r="BB2851" i="2"/>
  <c r="BC2851" i="2"/>
  <c r="S2854" i="2"/>
  <c r="AA2854" i="2"/>
  <c r="AK2854" i="2" s="1"/>
  <c r="AY2851" i="2"/>
  <c r="AT2852" i="2"/>
  <c r="AN2852" i="2"/>
  <c r="AQ2852" i="2"/>
  <c r="AO2852" i="2"/>
  <c r="AP2852" i="2"/>
  <c r="AM2853" i="2"/>
  <c r="BG2852" i="2"/>
  <c r="AX2851" i="2"/>
  <c r="BA2851" i="2"/>
  <c r="AZ2851" i="2"/>
  <c r="L2854" i="2"/>
  <c r="T2854" i="2" s="1"/>
  <c r="N2854" i="2"/>
  <c r="V2854" i="2" s="1"/>
  <c r="P2854" i="2"/>
  <c r="Q2854" i="2"/>
  <c r="Y2854" i="2" s="1"/>
  <c r="AI2854" i="2" s="1"/>
  <c r="O2854" i="2"/>
  <c r="R2854" i="2"/>
  <c r="Z2854" i="2" s="1"/>
  <c r="AJ2854" i="2" s="1"/>
  <c r="M2854" i="2"/>
  <c r="U2854" i="2" s="1"/>
  <c r="W2853" i="2"/>
  <c r="AG2853" i="2" s="1"/>
  <c r="AG2852" i="2"/>
  <c r="AD2853" i="2"/>
  <c r="X2853" i="2"/>
  <c r="AH2853" i="2" s="1"/>
  <c r="V2853" i="2"/>
  <c r="AF2853" i="2" s="1"/>
  <c r="U2853" i="2"/>
  <c r="AE2853" i="2" s="1"/>
  <c r="K2855" i="2"/>
  <c r="AV2852" i="2" l="1"/>
  <c r="BH2852" i="2" s="1"/>
  <c r="AB2853" i="2"/>
  <c r="BD2852" i="2"/>
  <c r="AS2853" i="2"/>
  <c r="AR2853" i="2"/>
  <c r="BB2852" i="2"/>
  <c r="BC2852" i="2"/>
  <c r="S2855" i="2"/>
  <c r="AA2855" i="2"/>
  <c r="AK2855" i="2" s="1"/>
  <c r="BA2852" i="2"/>
  <c r="AT2853" i="2"/>
  <c r="AN2853" i="2"/>
  <c r="AM2854" i="2"/>
  <c r="AQ2853" i="2"/>
  <c r="AO2853" i="2"/>
  <c r="AP2853" i="2"/>
  <c r="BG2853" i="2"/>
  <c r="AX2852" i="2"/>
  <c r="AZ2852" i="2"/>
  <c r="AY2852" i="2"/>
  <c r="L2855" i="2"/>
  <c r="N2855" i="2"/>
  <c r="P2855" i="2"/>
  <c r="Q2855" i="2"/>
  <c r="Y2855" i="2" s="1"/>
  <c r="AI2855" i="2" s="1"/>
  <c r="O2855" i="2"/>
  <c r="R2855" i="2"/>
  <c r="Z2855" i="2" s="1"/>
  <c r="AJ2855" i="2" s="1"/>
  <c r="M2855" i="2"/>
  <c r="AE2854" i="2"/>
  <c r="AF2854" i="2"/>
  <c r="X2854" i="2"/>
  <c r="AH2854" i="2" s="1"/>
  <c r="W2854" i="2"/>
  <c r="AG2854" i="2" s="1"/>
  <c r="AD2854" i="2"/>
  <c r="K2856" i="2"/>
  <c r="AV2853" i="2" l="1"/>
  <c r="BH2853" i="2" s="1"/>
  <c r="AB2854" i="2"/>
  <c r="AS2854" i="2"/>
  <c r="AR2854" i="2"/>
  <c r="BD2853" i="2"/>
  <c r="BB2853" i="2"/>
  <c r="BC2853" i="2"/>
  <c r="S2856" i="2"/>
  <c r="AA2856" i="2"/>
  <c r="AK2856" i="2" s="1"/>
  <c r="BA2853" i="2"/>
  <c r="AT2854" i="2"/>
  <c r="AN2854" i="2"/>
  <c r="AQ2854" i="2"/>
  <c r="AO2854" i="2"/>
  <c r="AP2854" i="2"/>
  <c r="AM2855" i="2"/>
  <c r="BG2854" i="2"/>
  <c r="AZ2853" i="2"/>
  <c r="AX2853" i="2"/>
  <c r="AY2853" i="2"/>
  <c r="L2856" i="2"/>
  <c r="N2856" i="2"/>
  <c r="P2856" i="2"/>
  <c r="Q2856" i="2"/>
  <c r="Y2856" i="2" s="1"/>
  <c r="AI2856" i="2" s="1"/>
  <c r="R2856" i="2"/>
  <c r="Z2856" i="2" s="1"/>
  <c r="AJ2856" i="2" s="1"/>
  <c r="O2856" i="2"/>
  <c r="W2856" i="2" s="1"/>
  <c r="M2856" i="2"/>
  <c r="T2855" i="2"/>
  <c r="W2855" i="2"/>
  <c r="AG2855" i="2" s="1"/>
  <c r="X2855" i="2"/>
  <c r="AH2855" i="2" s="1"/>
  <c r="V2855" i="2"/>
  <c r="AF2855" i="2" s="1"/>
  <c r="U2855" i="2"/>
  <c r="AE2855" i="2" s="1"/>
  <c r="K2857" i="2"/>
  <c r="BD2854" i="2" l="1"/>
  <c r="AV2854" i="2"/>
  <c r="BH2854" i="2" s="1"/>
  <c r="AB2855" i="2"/>
  <c r="AS2855" i="2"/>
  <c r="AR2855" i="2"/>
  <c r="BB2854" i="2"/>
  <c r="BC2854" i="2"/>
  <c r="S2857" i="2"/>
  <c r="AA2857" i="2"/>
  <c r="AK2857" i="2" s="1"/>
  <c r="BA2854" i="2"/>
  <c r="AT2855" i="2"/>
  <c r="AO2855" i="2"/>
  <c r="AP2855" i="2"/>
  <c r="AM2856" i="2"/>
  <c r="AN2855" i="2"/>
  <c r="AQ2855" i="2"/>
  <c r="BG2855" i="2"/>
  <c r="AX2854" i="2"/>
  <c r="AZ2854" i="2"/>
  <c r="AY2854" i="2"/>
  <c r="L2857" i="2"/>
  <c r="T2857" i="2" s="1"/>
  <c r="N2857" i="2"/>
  <c r="P2857" i="2"/>
  <c r="Q2857" i="2"/>
  <c r="Y2857" i="2" s="1"/>
  <c r="AI2857" i="2" s="1"/>
  <c r="O2857" i="2"/>
  <c r="W2857" i="2" s="1"/>
  <c r="R2857" i="2"/>
  <c r="Z2857" i="2" s="1"/>
  <c r="AJ2857" i="2" s="1"/>
  <c r="M2857" i="2"/>
  <c r="AD2855" i="2"/>
  <c r="X2856" i="2"/>
  <c r="AH2856" i="2" s="1"/>
  <c r="AG2856" i="2"/>
  <c r="T2856" i="2"/>
  <c r="V2856" i="2"/>
  <c r="AF2856" i="2" s="1"/>
  <c r="U2856" i="2"/>
  <c r="AE2856" i="2" s="1"/>
  <c r="K2858" i="2"/>
  <c r="AV2855" i="2" l="1"/>
  <c r="BH2855" i="2" s="1"/>
  <c r="AB2856" i="2"/>
  <c r="BD2855" i="2"/>
  <c r="BB2855" i="2"/>
  <c r="AS2856" i="2"/>
  <c r="AR2856" i="2"/>
  <c r="BC2855" i="2"/>
  <c r="S2858" i="2"/>
  <c r="AA2858" i="2"/>
  <c r="AK2858" i="2" s="1"/>
  <c r="AZ2855" i="2"/>
  <c r="BA2855" i="2"/>
  <c r="AY2855" i="2"/>
  <c r="AX2855" i="2"/>
  <c r="AT2856" i="2"/>
  <c r="AN2856" i="2"/>
  <c r="AQ2856" i="2"/>
  <c r="AO2856" i="2"/>
  <c r="AP2856" i="2"/>
  <c r="AM2857" i="2"/>
  <c r="BG2856" i="2"/>
  <c r="L2858" i="2"/>
  <c r="T2858" i="2" s="1"/>
  <c r="N2858" i="2"/>
  <c r="P2858" i="2"/>
  <c r="X2858" i="2" s="1"/>
  <c r="AH2858" i="2" s="1"/>
  <c r="Q2858" i="2"/>
  <c r="Y2858" i="2" s="1"/>
  <c r="AI2858" i="2" s="1"/>
  <c r="O2858" i="2"/>
  <c r="W2858" i="2" s="1"/>
  <c r="AG2858" i="2" s="1"/>
  <c r="R2858" i="2"/>
  <c r="Z2858" i="2" s="1"/>
  <c r="AJ2858" i="2" s="1"/>
  <c r="M2858" i="2"/>
  <c r="AD2856" i="2"/>
  <c r="AD2857" i="2"/>
  <c r="AG2857" i="2"/>
  <c r="X2857" i="2"/>
  <c r="AH2857" i="2" s="1"/>
  <c r="V2857" i="2"/>
  <c r="AF2857" i="2" s="1"/>
  <c r="U2857" i="2"/>
  <c r="AE2857" i="2" s="1"/>
  <c r="K2859" i="2"/>
  <c r="BD2856" i="2" l="1"/>
  <c r="BB2856" i="2"/>
  <c r="BC2856" i="2"/>
  <c r="AV2856" i="2"/>
  <c r="BH2856" i="2" s="1"/>
  <c r="AB2857" i="2"/>
  <c r="AS2857" i="2"/>
  <c r="AR2857" i="2"/>
  <c r="S2859" i="2"/>
  <c r="AA2859" i="2"/>
  <c r="AK2859" i="2" s="1"/>
  <c r="BA2856" i="2"/>
  <c r="AY2856" i="2"/>
  <c r="AT2857" i="2"/>
  <c r="AN2857" i="2"/>
  <c r="AM2858" i="2"/>
  <c r="AQ2857" i="2"/>
  <c r="AO2857" i="2"/>
  <c r="AP2857" i="2"/>
  <c r="BG2857" i="2"/>
  <c r="AX2856" i="2"/>
  <c r="AZ2856" i="2"/>
  <c r="L2859" i="2"/>
  <c r="N2859" i="2"/>
  <c r="P2859" i="2"/>
  <c r="Q2859" i="2"/>
  <c r="Y2859" i="2" s="1"/>
  <c r="AI2859" i="2" s="1"/>
  <c r="O2859" i="2"/>
  <c r="R2859" i="2"/>
  <c r="Z2859" i="2" s="1"/>
  <c r="AJ2859" i="2" s="1"/>
  <c r="M2859" i="2"/>
  <c r="U2859" i="2" s="1"/>
  <c r="AD2858" i="2"/>
  <c r="V2858" i="2"/>
  <c r="AF2858" i="2" s="1"/>
  <c r="U2858" i="2"/>
  <c r="AE2858" i="2" s="1"/>
  <c r="K2860" i="2"/>
  <c r="AV2857" i="2" l="1"/>
  <c r="BH2857" i="2" s="1"/>
  <c r="AB2858" i="2"/>
  <c r="AR2858" i="2"/>
  <c r="AS2858" i="2"/>
  <c r="BD2857" i="2"/>
  <c r="BB2857" i="2"/>
  <c r="BC2857" i="2"/>
  <c r="S2860" i="2"/>
  <c r="AA2860" i="2"/>
  <c r="AK2860" i="2" s="1"/>
  <c r="AT2858" i="2"/>
  <c r="AN2858" i="2"/>
  <c r="AQ2858" i="2"/>
  <c r="AM2859" i="2"/>
  <c r="AO2858" i="2"/>
  <c r="AP2858" i="2"/>
  <c r="BG2858" i="2"/>
  <c r="AZ2857" i="2"/>
  <c r="AX2857" i="2"/>
  <c r="AY2857" i="2"/>
  <c r="BA2857" i="2"/>
  <c r="L2860" i="2"/>
  <c r="T2860" i="2" s="1"/>
  <c r="N2860" i="2"/>
  <c r="V2860" i="2" s="1"/>
  <c r="P2860" i="2"/>
  <c r="Q2860" i="2"/>
  <c r="Y2860" i="2" s="1"/>
  <c r="AI2860" i="2" s="1"/>
  <c r="R2860" i="2"/>
  <c r="Z2860" i="2" s="1"/>
  <c r="AJ2860" i="2" s="1"/>
  <c r="O2860" i="2"/>
  <c r="W2860" i="2" s="1"/>
  <c r="AG2860" i="2" s="1"/>
  <c r="M2860" i="2"/>
  <c r="X2859" i="2"/>
  <c r="AH2859" i="2" s="1"/>
  <c r="V2859" i="2"/>
  <c r="AF2859" i="2" s="1"/>
  <c r="AE2859" i="2"/>
  <c r="T2859" i="2"/>
  <c r="W2859" i="2"/>
  <c r="AG2859" i="2" s="1"/>
  <c r="K2861" i="2"/>
  <c r="AV2858" i="2" l="1"/>
  <c r="BH2858" i="2" s="1"/>
  <c r="AB2859" i="2"/>
  <c r="BD2858" i="2"/>
  <c r="AS2859" i="2"/>
  <c r="AR2859" i="2"/>
  <c r="BC2858" i="2"/>
  <c r="BB2858" i="2"/>
  <c r="S2861" i="2"/>
  <c r="AA2861" i="2"/>
  <c r="AK2861" i="2" s="1"/>
  <c r="AT2859" i="2"/>
  <c r="AN2859" i="2"/>
  <c r="AQ2859" i="2"/>
  <c r="AM2860" i="2"/>
  <c r="AO2859" i="2"/>
  <c r="AP2859" i="2"/>
  <c r="BG2859" i="2"/>
  <c r="BA2858" i="2"/>
  <c r="AZ2858" i="2"/>
  <c r="AX2858" i="2"/>
  <c r="AY2858" i="2"/>
  <c r="L2861" i="2"/>
  <c r="T2861" i="2" s="1"/>
  <c r="N2861" i="2"/>
  <c r="V2861" i="2" s="1"/>
  <c r="P2861" i="2"/>
  <c r="X2861" i="2" s="1"/>
  <c r="AH2861" i="2" s="1"/>
  <c r="Q2861" i="2"/>
  <c r="Y2861" i="2" s="1"/>
  <c r="AI2861" i="2" s="1"/>
  <c r="O2861" i="2"/>
  <c r="W2861" i="2" s="1"/>
  <c r="AG2861" i="2" s="1"/>
  <c r="R2861" i="2"/>
  <c r="Z2861" i="2" s="1"/>
  <c r="AJ2861" i="2" s="1"/>
  <c r="M2861" i="2"/>
  <c r="AD2859" i="2"/>
  <c r="U2860" i="2"/>
  <c r="AE2860" i="2" s="1"/>
  <c r="AF2860" i="2"/>
  <c r="X2860" i="2"/>
  <c r="AH2860" i="2" s="1"/>
  <c r="K2862" i="2"/>
  <c r="AD2860" i="2"/>
  <c r="AV2859" i="2" l="1"/>
  <c r="BH2859" i="2" s="1"/>
  <c r="AB2860" i="2"/>
  <c r="AS2860" i="2"/>
  <c r="AR2860" i="2"/>
  <c r="BD2859" i="2"/>
  <c r="BB2859" i="2"/>
  <c r="BC2859" i="2"/>
  <c r="S2862" i="2"/>
  <c r="AA2862" i="2"/>
  <c r="AK2862" i="2" s="1"/>
  <c r="AT2860" i="2"/>
  <c r="AO2860" i="2"/>
  <c r="AP2860" i="2"/>
  <c r="AM2861" i="2"/>
  <c r="AQ2860" i="2"/>
  <c r="AN2860" i="2"/>
  <c r="BG2860" i="2"/>
  <c r="BA2859" i="2"/>
  <c r="AZ2859" i="2"/>
  <c r="AX2859" i="2"/>
  <c r="AY2859" i="2"/>
  <c r="L2862" i="2"/>
  <c r="T2862" i="2" s="1"/>
  <c r="N2862" i="2"/>
  <c r="V2862" i="2" s="1"/>
  <c r="P2862" i="2"/>
  <c r="Q2862" i="2"/>
  <c r="Y2862" i="2" s="1"/>
  <c r="AI2862" i="2" s="1"/>
  <c r="O2862" i="2"/>
  <c r="R2862" i="2"/>
  <c r="Z2862" i="2" s="1"/>
  <c r="AJ2862" i="2" s="1"/>
  <c r="M2862" i="2"/>
  <c r="U2862" i="2" s="1"/>
  <c r="U2861" i="2"/>
  <c r="AE2861" i="2" s="1"/>
  <c r="AF2861" i="2"/>
  <c r="AD2861" i="2"/>
  <c r="K2863" i="2"/>
  <c r="AV2860" i="2" l="1"/>
  <c r="AB2861" i="2"/>
  <c r="AR2861" i="2"/>
  <c r="AS2861" i="2"/>
  <c r="BD2860" i="2"/>
  <c r="BB2860" i="2"/>
  <c r="BC2860" i="2"/>
  <c r="S2863" i="2"/>
  <c r="AA2863" i="2"/>
  <c r="AK2863" i="2" s="1"/>
  <c r="AT2861" i="2"/>
  <c r="AQ2861" i="2"/>
  <c r="AO2861" i="2"/>
  <c r="AP2861" i="2"/>
  <c r="AM2862" i="2"/>
  <c r="AN2861" i="2"/>
  <c r="BG2861" i="2"/>
  <c r="AZ2860" i="2"/>
  <c r="AX2860" i="2"/>
  <c r="BH2860" i="2"/>
  <c r="AY2860" i="2"/>
  <c r="BA2860" i="2"/>
  <c r="L2863" i="2"/>
  <c r="T2863" i="2" s="1"/>
  <c r="N2863" i="2"/>
  <c r="P2863" i="2"/>
  <c r="X2863" i="2" s="1"/>
  <c r="Q2863" i="2"/>
  <c r="Y2863" i="2" s="1"/>
  <c r="AI2863" i="2" s="1"/>
  <c r="R2863" i="2"/>
  <c r="Z2863" i="2" s="1"/>
  <c r="AJ2863" i="2" s="1"/>
  <c r="O2863" i="2"/>
  <c r="W2863" i="2" s="1"/>
  <c r="AG2863" i="2" s="1"/>
  <c r="M2863" i="2"/>
  <c r="AE2862" i="2"/>
  <c r="AF2862" i="2"/>
  <c r="X2862" i="2"/>
  <c r="AH2862" i="2" s="1"/>
  <c r="W2862" i="2"/>
  <c r="AG2862" i="2" s="1"/>
  <c r="AD2862" i="2"/>
  <c r="K2864" i="2"/>
  <c r="BD2861" i="2" l="1"/>
  <c r="AV2861" i="2"/>
  <c r="BH2861" i="2" s="1"/>
  <c r="AB2862" i="2"/>
  <c r="BC2861" i="2"/>
  <c r="AS2862" i="2"/>
  <c r="AR2862" i="2"/>
  <c r="BB2861" i="2"/>
  <c r="S2864" i="2"/>
  <c r="AA2864" i="2"/>
  <c r="AK2864" i="2" s="1"/>
  <c r="AZ2861" i="2"/>
  <c r="AY2861" i="2"/>
  <c r="BA2861" i="2"/>
  <c r="AX2861" i="2"/>
  <c r="AT2862" i="2"/>
  <c r="AN2862" i="2"/>
  <c r="AQ2862" i="2"/>
  <c r="AO2862" i="2"/>
  <c r="AP2862" i="2"/>
  <c r="AM2863" i="2"/>
  <c r="BG2862" i="2"/>
  <c r="L2864" i="2"/>
  <c r="T2864" i="2" s="1"/>
  <c r="N2864" i="2"/>
  <c r="V2864" i="2" s="1"/>
  <c r="P2864" i="2"/>
  <c r="Q2864" i="2"/>
  <c r="Y2864" i="2" s="1"/>
  <c r="AI2864" i="2" s="1"/>
  <c r="R2864" i="2"/>
  <c r="Z2864" i="2" s="1"/>
  <c r="AJ2864" i="2" s="1"/>
  <c r="O2864" i="2"/>
  <c r="M2864" i="2"/>
  <c r="V2863" i="2"/>
  <c r="AF2863" i="2" s="1"/>
  <c r="U2863" i="2"/>
  <c r="AE2863" i="2" s="1"/>
  <c r="AH2863" i="2"/>
  <c r="AD2863" i="2"/>
  <c r="K2865" i="2"/>
  <c r="BD2862" i="2" l="1"/>
  <c r="AV2862" i="2"/>
  <c r="BH2862" i="2" s="1"/>
  <c r="AB2863" i="2"/>
  <c r="BB2862" i="2"/>
  <c r="AS2863" i="2"/>
  <c r="AR2863" i="2"/>
  <c r="BC2862" i="2"/>
  <c r="S2865" i="2"/>
  <c r="AA2865" i="2"/>
  <c r="AK2865" i="2" s="1"/>
  <c r="AY2862" i="2"/>
  <c r="BA2862" i="2"/>
  <c r="AT2863" i="2"/>
  <c r="AM2864" i="2"/>
  <c r="AN2863" i="2"/>
  <c r="AQ2863" i="2"/>
  <c r="AO2863" i="2"/>
  <c r="AP2863" i="2"/>
  <c r="BG2863" i="2"/>
  <c r="AX2862" i="2"/>
  <c r="AZ2862" i="2"/>
  <c r="L2865" i="2"/>
  <c r="N2865" i="2"/>
  <c r="P2865" i="2"/>
  <c r="Q2865" i="2"/>
  <c r="Y2865" i="2" s="1"/>
  <c r="AI2865" i="2" s="1"/>
  <c r="O2865" i="2"/>
  <c r="R2865" i="2"/>
  <c r="Z2865" i="2" s="1"/>
  <c r="AJ2865" i="2" s="1"/>
  <c r="M2865" i="2"/>
  <c r="AD2864" i="2"/>
  <c r="U2864" i="2"/>
  <c r="AE2864" i="2" s="1"/>
  <c r="AF2864" i="2"/>
  <c r="X2864" i="2"/>
  <c r="AH2864" i="2" s="1"/>
  <c r="W2864" i="2"/>
  <c r="AG2864" i="2" s="1"/>
  <c r="K2866" i="2"/>
  <c r="AV2863" i="2" l="1"/>
  <c r="BH2863" i="2" s="1"/>
  <c r="AB2864" i="2"/>
  <c r="BD2863" i="2"/>
  <c r="AS2864" i="2"/>
  <c r="AR2864" i="2"/>
  <c r="BB2863" i="2"/>
  <c r="BC2863" i="2"/>
  <c r="S2866" i="2"/>
  <c r="AA2866" i="2"/>
  <c r="AK2866" i="2" s="1"/>
  <c r="AZ2863" i="2"/>
  <c r="AY2863" i="2"/>
  <c r="AT2864" i="2"/>
  <c r="BD2864" i="2" s="1"/>
  <c r="AN2864" i="2"/>
  <c r="AQ2864" i="2"/>
  <c r="AM2865" i="2"/>
  <c r="AO2864" i="2"/>
  <c r="AP2864" i="2"/>
  <c r="BG2864" i="2"/>
  <c r="BA2863" i="2"/>
  <c r="AX2863" i="2"/>
  <c r="L2866" i="2"/>
  <c r="N2866" i="2"/>
  <c r="P2866" i="2"/>
  <c r="Q2866" i="2"/>
  <c r="Y2866" i="2" s="1"/>
  <c r="AI2866" i="2" s="1"/>
  <c r="O2866" i="2"/>
  <c r="R2866" i="2"/>
  <c r="Z2866" i="2" s="1"/>
  <c r="AJ2866" i="2" s="1"/>
  <c r="M2866" i="2"/>
  <c r="T2865" i="2"/>
  <c r="W2865" i="2"/>
  <c r="AG2865" i="2" s="1"/>
  <c r="X2865" i="2"/>
  <c r="AH2865" i="2" s="1"/>
  <c r="V2865" i="2"/>
  <c r="AF2865" i="2" s="1"/>
  <c r="U2865" i="2"/>
  <c r="AE2865" i="2" s="1"/>
  <c r="K2867" i="2"/>
  <c r="AB2865" i="2" l="1"/>
  <c r="AV2864" i="2"/>
  <c r="BB2864" i="2"/>
  <c r="BC2864" i="2"/>
  <c r="AS2865" i="2"/>
  <c r="AR2865" i="2"/>
  <c r="S2867" i="2"/>
  <c r="AA2867" i="2" s="1"/>
  <c r="AK2867" i="2" s="1"/>
  <c r="AT2865" i="2"/>
  <c r="AN2865" i="2"/>
  <c r="AQ2865" i="2"/>
  <c r="AO2865" i="2"/>
  <c r="AP2865" i="2"/>
  <c r="AM2866" i="2"/>
  <c r="BG2865" i="2"/>
  <c r="BA2864" i="2"/>
  <c r="AZ2864" i="2"/>
  <c r="AX2864" i="2"/>
  <c r="BH2864" i="2"/>
  <c r="AY2864" i="2"/>
  <c r="L2867" i="2"/>
  <c r="N2867" i="2"/>
  <c r="P2867" i="2"/>
  <c r="X2867" i="2" s="1"/>
  <c r="Q2867" i="2"/>
  <c r="Y2867" i="2" s="1"/>
  <c r="AI2867" i="2" s="1"/>
  <c r="R2867" i="2"/>
  <c r="Z2867" i="2" s="1"/>
  <c r="AJ2867" i="2" s="1"/>
  <c r="O2867" i="2"/>
  <c r="M2867" i="2"/>
  <c r="U2867" i="2" s="1"/>
  <c r="T2866" i="2"/>
  <c r="V2866" i="2"/>
  <c r="AF2866" i="2" s="1"/>
  <c r="U2866" i="2"/>
  <c r="AE2866" i="2" s="1"/>
  <c r="AD2865" i="2"/>
  <c r="X2866" i="2"/>
  <c r="AH2866" i="2" s="1"/>
  <c r="W2866" i="2"/>
  <c r="AG2866" i="2" s="1"/>
  <c r="K2868" i="2"/>
  <c r="BD2865" i="2" l="1"/>
  <c r="AB2866" i="2"/>
  <c r="AV2865" i="2"/>
  <c r="BH2865" i="2" s="1"/>
  <c r="BB2865" i="2"/>
  <c r="BC2865" i="2"/>
  <c r="AS2866" i="2"/>
  <c r="AR2866" i="2"/>
  <c r="S2868" i="2"/>
  <c r="AA2868" i="2"/>
  <c r="AK2868" i="2" s="1"/>
  <c r="AY2865" i="2"/>
  <c r="BA2865" i="2"/>
  <c r="AT2866" i="2"/>
  <c r="AO2866" i="2"/>
  <c r="AP2866" i="2"/>
  <c r="AM2867" i="2"/>
  <c r="AN2866" i="2"/>
  <c r="AQ2866" i="2"/>
  <c r="BG2866" i="2"/>
  <c r="AX2865" i="2"/>
  <c r="AZ2865" i="2"/>
  <c r="L2868" i="2"/>
  <c r="N2868" i="2"/>
  <c r="V2868" i="2" s="1"/>
  <c r="AF2868" i="2" s="1"/>
  <c r="P2868" i="2"/>
  <c r="X2868" i="2" s="1"/>
  <c r="Q2868" i="2"/>
  <c r="Y2868" i="2" s="1"/>
  <c r="AI2868" i="2" s="1"/>
  <c r="R2868" i="2"/>
  <c r="Z2868" i="2" s="1"/>
  <c r="AJ2868" i="2" s="1"/>
  <c r="O2868" i="2"/>
  <c r="M2868" i="2"/>
  <c r="AD2866" i="2"/>
  <c r="V2867" i="2"/>
  <c r="AF2867" i="2" s="1"/>
  <c r="AH2867" i="2"/>
  <c r="AE2867" i="2"/>
  <c r="T2867" i="2"/>
  <c r="W2867" i="2"/>
  <c r="AG2867" i="2" s="1"/>
  <c r="K2869" i="2"/>
  <c r="BD2866" i="2" l="1"/>
  <c r="BB2866" i="2"/>
  <c r="BC2866" i="2"/>
  <c r="AV2866" i="2"/>
  <c r="BH2866" i="2" s="1"/>
  <c r="AB2867" i="2"/>
  <c r="AS2867" i="2"/>
  <c r="AR2867" i="2"/>
  <c r="S2869" i="2"/>
  <c r="AA2869" i="2" s="1"/>
  <c r="AK2869" i="2" s="1"/>
  <c r="AZ2866" i="2"/>
  <c r="BA2866" i="2"/>
  <c r="AY2866" i="2"/>
  <c r="AX2866" i="2"/>
  <c r="AT2867" i="2"/>
  <c r="AQ2867" i="2"/>
  <c r="AO2867" i="2"/>
  <c r="AP2867" i="2"/>
  <c r="AM2868" i="2"/>
  <c r="AN2867" i="2"/>
  <c r="BG2867" i="2"/>
  <c r="L2869" i="2"/>
  <c r="N2869" i="2"/>
  <c r="V2869" i="2" s="1"/>
  <c r="P2869" i="2"/>
  <c r="X2869" i="2" s="1"/>
  <c r="AH2869" i="2" s="1"/>
  <c r="Q2869" i="2"/>
  <c r="Y2869" i="2" s="1"/>
  <c r="AI2869" i="2" s="1"/>
  <c r="O2869" i="2"/>
  <c r="W2869" i="2" s="1"/>
  <c r="AG2869" i="2" s="1"/>
  <c r="R2869" i="2"/>
  <c r="Z2869" i="2" s="1"/>
  <c r="AJ2869" i="2" s="1"/>
  <c r="M2869" i="2"/>
  <c r="U2869" i="2" s="1"/>
  <c r="AD2867" i="2"/>
  <c r="W2868" i="2"/>
  <c r="AG2868" i="2" s="1"/>
  <c r="AH2868" i="2"/>
  <c r="T2868" i="2"/>
  <c r="U2868" i="2"/>
  <c r="AE2868" i="2" s="1"/>
  <c r="K2870" i="2"/>
  <c r="BD2867" i="2" l="1"/>
  <c r="AV2867" i="2"/>
  <c r="BH2867" i="2" s="1"/>
  <c r="AB2868" i="2"/>
  <c r="AS2868" i="2"/>
  <c r="AR2868" i="2"/>
  <c r="BB2867" i="2"/>
  <c r="BC2867" i="2"/>
  <c r="S2870" i="2"/>
  <c r="AA2870" i="2"/>
  <c r="AK2870" i="2" s="1"/>
  <c r="AY2867" i="2"/>
  <c r="AZ2867" i="2"/>
  <c r="AX2867" i="2"/>
  <c r="BA2867" i="2"/>
  <c r="AT2868" i="2"/>
  <c r="AQ2868" i="2"/>
  <c r="AM2869" i="2"/>
  <c r="AO2868" i="2"/>
  <c r="AP2868" i="2"/>
  <c r="AN2868" i="2"/>
  <c r="BG2868" i="2"/>
  <c r="L2870" i="2"/>
  <c r="T2870" i="2" s="1"/>
  <c r="N2870" i="2"/>
  <c r="V2870" i="2" s="1"/>
  <c r="P2870" i="2"/>
  <c r="Q2870" i="2"/>
  <c r="Y2870" i="2" s="1"/>
  <c r="AI2870" i="2" s="1"/>
  <c r="O2870" i="2"/>
  <c r="R2870" i="2"/>
  <c r="Z2870" i="2" s="1"/>
  <c r="AJ2870" i="2" s="1"/>
  <c r="M2870" i="2"/>
  <c r="AD2868" i="2"/>
  <c r="AE2869" i="2"/>
  <c r="AF2869" i="2"/>
  <c r="T2869" i="2"/>
  <c r="AB2869" i="2" s="1"/>
  <c r="K2871" i="2"/>
  <c r="AV2868" i="2" l="1"/>
  <c r="BH2868" i="2" s="1"/>
  <c r="AR2869" i="2"/>
  <c r="AS2869" i="2"/>
  <c r="BB2868" i="2"/>
  <c r="BD2868" i="2"/>
  <c r="BC2868" i="2"/>
  <c r="S2871" i="2"/>
  <c r="AA2871" i="2" s="1"/>
  <c r="AK2871" i="2" s="1"/>
  <c r="AT2869" i="2"/>
  <c r="AN2869" i="2"/>
  <c r="AM2870" i="2"/>
  <c r="AQ2869" i="2"/>
  <c r="AO2869" i="2"/>
  <c r="AP2869" i="2"/>
  <c r="BG2869" i="2"/>
  <c r="AX2868" i="2"/>
  <c r="BA2868" i="2"/>
  <c r="AZ2868" i="2"/>
  <c r="AY2868" i="2"/>
  <c r="L2871" i="2"/>
  <c r="T2871" i="2" s="1"/>
  <c r="N2871" i="2"/>
  <c r="V2871" i="2" s="1"/>
  <c r="AF2871" i="2" s="1"/>
  <c r="P2871" i="2"/>
  <c r="Q2871" i="2"/>
  <c r="Y2871" i="2" s="1"/>
  <c r="AI2871" i="2" s="1"/>
  <c r="R2871" i="2"/>
  <c r="Z2871" i="2" s="1"/>
  <c r="AJ2871" i="2" s="1"/>
  <c r="O2871" i="2"/>
  <c r="W2871" i="2" s="1"/>
  <c r="M2871" i="2"/>
  <c r="AD2869" i="2"/>
  <c r="U2870" i="2"/>
  <c r="AE2870" i="2" s="1"/>
  <c r="AF2870" i="2"/>
  <c r="X2870" i="2"/>
  <c r="AH2870" i="2" s="1"/>
  <c r="W2870" i="2"/>
  <c r="AD2870" i="2"/>
  <c r="K2872" i="2"/>
  <c r="AV2869" i="2" l="1"/>
  <c r="BH2869" i="2" s="1"/>
  <c r="AB2870" i="2"/>
  <c r="AS2870" i="2"/>
  <c r="AR2870" i="2"/>
  <c r="BC2869" i="2"/>
  <c r="BD2869" i="2"/>
  <c r="BB2869" i="2"/>
  <c r="S2872" i="2"/>
  <c r="AA2872" i="2"/>
  <c r="AK2872" i="2" s="1"/>
  <c r="BA2869" i="2"/>
  <c r="AZ2869" i="2"/>
  <c r="AT2870" i="2"/>
  <c r="AQ2870" i="2"/>
  <c r="AO2870" i="2"/>
  <c r="AP2870" i="2"/>
  <c r="AM2871" i="2"/>
  <c r="AN2870" i="2"/>
  <c r="BG2870" i="2"/>
  <c r="AX2869" i="2"/>
  <c r="AY2869" i="2"/>
  <c r="L2872" i="2"/>
  <c r="T2872" i="2" s="1"/>
  <c r="N2872" i="2"/>
  <c r="V2872" i="2" s="1"/>
  <c r="P2872" i="2"/>
  <c r="Q2872" i="2"/>
  <c r="Y2872" i="2" s="1"/>
  <c r="AI2872" i="2" s="1"/>
  <c r="R2872" i="2"/>
  <c r="Z2872" i="2" s="1"/>
  <c r="AJ2872" i="2" s="1"/>
  <c r="O2872" i="2"/>
  <c r="M2872" i="2"/>
  <c r="AG2870" i="2"/>
  <c r="AG2871" i="2"/>
  <c r="AD2871" i="2"/>
  <c r="X2871" i="2"/>
  <c r="AH2871" i="2" s="1"/>
  <c r="U2871" i="2"/>
  <c r="AE2871" i="2" s="1"/>
  <c r="K2873" i="2"/>
  <c r="AV2870" i="2" l="1"/>
  <c r="BH2870" i="2" s="1"/>
  <c r="AB2871" i="2"/>
  <c r="BD2870" i="2"/>
  <c r="AS2871" i="2"/>
  <c r="AR2871" i="2"/>
  <c r="BB2870" i="2"/>
  <c r="BC2870" i="2"/>
  <c r="S2873" i="2"/>
  <c r="AA2873" i="2"/>
  <c r="AK2873" i="2" s="1"/>
  <c r="AY2870" i="2"/>
  <c r="BA2870" i="2"/>
  <c r="AX2870" i="2"/>
  <c r="AT2871" i="2"/>
  <c r="AO2871" i="2"/>
  <c r="AP2871" i="2"/>
  <c r="AM2872" i="2"/>
  <c r="AN2871" i="2"/>
  <c r="AQ2871" i="2"/>
  <c r="BG2871" i="2"/>
  <c r="AZ2870" i="2"/>
  <c r="L2873" i="2"/>
  <c r="T2873" i="2" s="1"/>
  <c r="N2873" i="2"/>
  <c r="P2873" i="2"/>
  <c r="Q2873" i="2"/>
  <c r="Y2873" i="2" s="1"/>
  <c r="AI2873" i="2" s="1"/>
  <c r="O2873" i="2"/>
  <c r="W2873" i="2" s="1"/>
  <c r="AG2873" i="2" s="1"/>
  <c r="R2873" i="2"/>
  <c r="Z2873" i="2" s="1"/>
  <c r="AJ2873" i="2" s="1"/>
  <c r="M2873" i="2"/>
  <c r="AD2872" i="2"/>
  <c r="U2872" i="2"/>
  <c r="AE2872" i="2" s="1"/>
  <c r="AF2872" i="2"/>
  <c r="X2872" i="2"/>
  <c r="AH2872" i="2" s="1"/>
  <c r="W2872" i="2"/>
  <c r="AG2872" i="2" s="1"/>
  <c r="K2874" i="2"/>
  <c r="AV2871" i="2" l="1"/>
  <c r="BH2871" i="2" s="1"/>
  <c r="AB2872" i="2"/>
  <c r="AS2872" i="2"/>
  <c r="AR2872" i="2"/>
  <c r="BB2871" i="2"/>
  <c r="BC2871" i="2"/>
  <c r="BD2871" i="2"/>
  <c r="S2874" i="2"/>
  <c r="AA2874" i="2"/>
  <c r="AK2874" i="2" s="1"/>
  <c r="AZ2871" i="2"/>
  <c r="AX2871" i="2"/>
  <c r="AT2872" i="2"/>
  <c r="AQ2872" i="2"/>
  <c r="AO2872" i="2"/>
  <c r="AP2872" i="2"/>
  <c r="AM2873" i="2"/>
  <c r="AN2872" i="2"/>
  <c r="BG2872" i="2"/>
  <c r="BA2871" i="2"/>
  <c r="AY2871" i="2"/>
  <c r="L2874" i="2"/>
  <c r="T2874" i="2" s="1"/>
  <c r="N2874" i="2"/>
  <c r="P2874" i="2"/>
  <c r="Q2874" i="2"/>
  <c r="Y2874" i="2" s="1"/>
  <c r="AI2874" i="2" s="1"/>
  <c r="O2874" i="2"/>
  <c r="W2874" i="2" s="1"/>
  <c r="R2874" i="2"/>
  <c r="Z2874" i="2" s="1"/>
  <c r="AJ2874" i="2" s="1"/>
  <c r="M2874" i="2"/>
  <c r="AD2873" i="2"/>
  <c r="X2873" i="2"/>
  <c r="AH2873" i="2" s="1"/>
  <c r="V2873" i="2"/>
  <c r="AF2873" i="2" s="1"/>
  <c r="U2873" i="2"/>
  <c r="K2875" i="2"/>
  <c r="BD2872" i="2" l="1"/>
  <c r="AV2872" i="2"/>
  <c r="BH2872" i="2" s="1"/>
  <c r="AB2873" i="2"/>
  <c r="AS2873" i="2"/>
  <c r="AR2873" i="2"/>
  <c r="BB2872" i="2"/>
  <c r="BC2872" i="2"/>
  <c r="S2875" i="2"/>
  <c r="AA2875" i="2"/>
  <c r="AK2875" i="2" s="1"/>
  <c r="AT2873" i="2"/>
  <c r="AM2874" i="2"/>
  <c r="AN2873" i="2"/>
  <c r="AQ2873" i="2"/>
  <c r="AO2873" i="2"/>
  <c r="AP2873" i="2"/>
  <c r="BG2873" i="2"/>
  <c r="AZ2872" i="2"/>
  <c r="AY2872" i="2"/>
  <c r="AX2872" i="2"/>
  <c r="BA2872" i="2"/>
  <c r="L2875" i="2"/>
  <c r="T2875" i="2" s="1"/>
  <c r="N2875" i="2"/>
  <c r="V2875" i="2" s="1"/>
  <c r="P2875" i="2"/>
  <c r="Q2875" i="2"/>
  <c r="Y2875" i="2" s="1"/>
  <c r="AI2875" i="2" s="1"/>
  <c r="R2875" i="2"/>
  <c r="Z2875" i="2" s="1"/>
  <c r="AJ2875" i="2" s="1"/>
  <c r="O2875" i="2"/>
  <c r="M2875" i="2"/>
  <c r="U2875" i="2" s="1"/>
  <c r="AD2874" i="2"/>
  <c r="X2874" i="2"/>
  <c r="AH2874" i="2" s="1"/>
  <c r="AE2873" i="2"/>
  <c r="AG2874" i="2"/>
  <c r="V2874" i="2"/>
  <c r="AF2874" i="2" s="1"/>
  <c r="U2874" i="2"/>
  <c r="AE2874" i="2" s="1"/>
  <c r="K2876" i="2"/>
  <c r="AV2873" i="2" l="1"/>
  <c r="BH2873" i="2" s="1"/>
  <c r="AB2874" i="2"/>
  <c r="AR2874" i="2"/>
  <c r="AS2874" i="2"/>
  <c r="BD2873" i="2"/>
  <c r="BB2873" i="2"/>
  <c r="BC2873" i="2"/>
  <c r="S2876" i="2"/>
  <c r="AA2876" i="2"/>
  <c r="AK2876" i="2" s="1"/>
  <c r="AZ2873" i="2"/>
  <c r="AY2873" i="2"/>
  <c r="AX2873" i="2"/>
  <c r="AT2874" i="2"/>
  <c r="AO2874" i="2"/>
  <c r="AP2874" i="2"/>
  <c r="AM2875" i="2"/>
  <c r="AN2874" i="2"/>
  <c r="AQ2874" i="2"/>
  <c r="BG2874" i="2"/>
  <c r="BA2873" i="2"/>
  <c r="L2876" i="2"/>
  <c r="T2876" i="2" s="1"/>
  <c r="N2876" i="2"/>
  <c r="P2876" i="2"/>
  <c r="X2876" i="2" s="1"/>
  <c r="Q2876" i="2"/>
  <c r="Y2876" i="2" s="1"/>
  <c r="AI2876" i="2" s="1"/>
  <c r="R2876" i="2"/>
  <c r="Z2876" i="2" s="1"/>
  <c r="AJ2876" i="2" s="1"/>
  <c r="O2876" i="2"/>
  <c r="W2876" i="2" s="1"/>
  <c r="AG2876" i="2" s="1"/>
  <c r="M2876" i="2"/>
  <c r="X2875" i="2"/>
  <c r="AH2875" i="2" s="1"/>
  <c r="AE2875" i="2"/>
  <c r="AF2875" i="2"/>
  <c r="W2875" i="2"/>
  <c r="AG2875" i="2" s="1"/>
  <c r="AD2875" i="2"/>
  <c r="K2877" i="2"/>
  <c r="AB2875" i="2" l="1"/>
  <c r="AV2874" i="2"/>
  <c r="AS2875" i="2"/>
  <c r="AR2875" i="2"/>
  <c r="BC2874" i="2"/>
  <c r="BD2874" i="2"/>
  <c r="BB2874" i="2"/>
  <c r="S2877" i="2"/>
  <c r="AA2877" i="2"/>
  <c r="AK2877" i="2" s="1"/>
  <c r="AT2875" i="2"/>
  <c r="AQ2875" i="2"/>
  <c r="AO2875" i="2"/>
  <c r="AP2875" i="2"/>
  <c r="AM2876" i="2"/>
  <c r="AN2875" i="2"/>
  <c r="BG2875" i="2"/>
  <c r="AX2874" i="2"/>
  <c r="BH2874" i="2"/>
  <c r="AZ2874" i="2"/>
  <c r="BA2874" i="2"/>
  <c r="AY2874" i="2"/>
  <c r="L2877" i="2"/>
  <c r="T2877" i="2" s="1"/>
  <c r="N2877" i="2"/>
  <c r="P2877" i="2"/>
  <c r="X2877" i="2" s="1"/>
  <c r="AH2877" i="2" s="1"/>
  <c r="Q2877" i="2"/>
  <c r="Y2877" i="2" s="1"/>
  <c r="AI2877" i="2" s="1"/>
  <c r="O2877" i="2"/>
  <c r="W2877" i="2" s="1"/>
  <c r="AG2877" i="2" s="1"/>
  <c r="R2877" i="2"/>
  <c r="Z2877" i="2" s="1"/>
  <c r="AJ2877" i="2" s="1"/>
  <c r="M2877" i="2"/>
  <c r="AH2876" i="2"/>
  <c r="V2876" i="2"/>
  <c r="AF2876" i="2" s="1"/>
  <c r="U2876" i="2"/>
  <c r="AE2876" i="2" s="1"/>
  <c r="AD2876" i="2"/>
  <c r="K2878" i="2"/>
  <c r="BD2875" i="2" l="1"/>
  <c r="AV2875" i="2"/>
  <c r="BH2875" i="2" s="1"/>
  <c r="AB2876" i="2"/>
  <c r="BB2875" i="2"/>
  <c r="AS2876" i="2"/>
  <c r="AR2876" i="2"/>
  <c r="BC2875" i="2"/>
  <c r="S2878" i="2"/>
  <c r="AA2878" i="2"/>
  <c r="AK2878" i="2" s="1"/>
  <c r="AY2875" i="2"/>
  <c r="BA2875" i="2"/>
  <c r="AX2875" i="2"/>
  <c r="AT2876" i="2"/>
  <c r="AN2876" i="2"/>
  <c r="AM2877" i="2"/>
  <c r="AQ2876" i="2"/>
  <c r="AO2876" i="2"/>
  <c r="AP2876" i="2"/>
  <c r="BG2876" i="2"/>
  <c r="AZ2875" i="2"/>
  <c r="L2878" i="2"/>
  <c r="T2878" i="2" s="1"/>
  <c r="N2878" i="2"/>
  <c r="V2878" i="2" s="1"/>
  <c r="AF2878" i="2" s="1"/>
  <c r="P2878" i="2"/>
  <c r="Q2878" i="2"/>
  <c r="Y2878" i="2" s="1"/>
  <c r="AI2878" i="2" s="1"/>
  <c r="O2878" i="2"/>
  <c r="W2878" i="2" s="1"/>
  <c r="R2878" i="2"/>
  <c r="Z2878" i="2" s="1"/>
  <c r="AJ2878" i="2" s="1"/>
  <c r="M2878" i="2"/>
  <c r="AD2877" i="2"/>
  <c r="V2877" i="2"/>
  <c r="AF2877" i="2" s="1"/>
  <c r="U2877" i="2"/>
  <c r="AE2877" i="2" s="1"/>
  <c r="K2879" i="2"/>
  <c r="BB2876" i="2" l="1"/>
  <c r="BD2876" i="2"/>
  <c r="AV2876" i="2"/>
  <c r="BH2876" i="2" s="1"/>
  <c r="AB2877" i="2"/>
  <c r="AS2877" i="2"/>
  <c r="AR2877" i="2"/>
  <c r="BC2876" i="2"/>
  <c r="S2879" i="2"/>
  <c r="AA2879" i="2"/>
  <c r="AK2879" i="2" s="1"/>
  <c r="AY2876" i="2"/>
  <c r="BA2876" i="2"/>
  <c r="AZ2876" i="2"/>
  <c r="AX2876" i="2"/>
  <c r="AT2877" i="2"/>
  <c r="AM2878" i="2"/>
  <c r="AN2877" i="2"/>
  <c r="AO2877" i="2"/>
  <c r="AQ2877" i="2"/>
  <c r="AP2877" i="2"/>
  <c r="BG2877" i="2"/>
  <c r="L2879" i="2"/>
  <c r="N2879" i="2"/>
  <c r="V2879" i="2" s="1"/>
  <c r="P2879" i="2"/>
  <c r="Q2879" i="2"/>
  <c r="Y2879" i="2" s="1"/>
  <c r="AI2879" i="2" s="1"/>
  <c r="R2879" i="2"/>
  <c r="Z2879" i="2" s="1"/>
  <c r="AJ2879" i="2" s="1"/>
  <c r="O2879" i="2"/>
  <c r="M2879" i="2"/>
  <c r="AD2878" i="2"/>
  <c r="X2878" i="2"/>
  <c r="AH2878" i="2" s="1"/>
  <c r="AG2878" i="2"/>
  <c r="U2878" i="2"/>
  <c r="AE2878" i="2" s="1"/>
  <c r="K2880" i="2"/>
  <c r="BD2877" i="2" l="1"/>
  <c r="BB2877" i="2"/>
  <c r="AV2877" i="2"/>
  <c r="BH2877" i="2" s="1"/>
  <c r="AB2878" i="2"/>
  <c r="AS2878" i="2"/>
  <c r="AR2878" i="2"/>
  <c r="BC2877" i="2"/>
  <c r="AZ2877" i="2"/>
  <c r="S2880" i="2"/>
  <c r="AA2880" i="2"/>
  <c r="AK2880" i="2" s="1"/>
  <c r="BA2877" i="2"/>
  <c r="AY2877" i="2"/>
  <c r="AX2877" i="2"/>
  <c r="AT2878" i="2"/>
  <c r="BD2878" i="2" s="1"/>
  <c r="AQ2878" i="2"/>
  <c r="AM2879" i="2"/>
  <c r="AO2878" i="2"/>
  <c r="AP2878" i="2"/>
  <c r="AN2878" i="2"/>
  <c r="BG2878" i="2"/>
  <c r="L2880" i="2"/>
  <c r="N2880" i="2"/>
  <c r="P2880" i="2"/>
  <c r="X2880" i="2" s="1"/>
  <c r="AH2880" i="2" s="1"/>
  <c r="Q2880" i="2"/>
  <c r="Y2880" i="2" s="1"/>
  <c r="AI2880" i="2" s="1"/>
  <c r="R2880" i="2"/>
  <c r="Z2880" i="2" s="1"/>
  <c r="AJ2880" i="2" s="1"/>
  <c r="O2880" i="2"/>
  <c r="W2880" i="2" s="1"/>
  <c r="AG2880" i="2" s="1"/>
  <c r="M2880" i="2"/>
  <c r="X2879" i="2"/>
  <c r="AH2879" i="2" s="1"/>
  <c r="U2879" i="2"/>
  <c r="AE2879" i="2" s="1"/>
  <c r="AF2879" i="2"/>
  <c r="T2879" i="2"/>
  <c r="W2879" i="2"/>
  <c r="AG2879" i="2" s="1"/>
  <c r="K2881" i="2"/>
  <c r="AB2879" i="2" l="1"/>
  <c r="AV2878" i="2"/>
  <c r="BH2878" i="2" s="1"/>
  <c r="AS2879" i="2"/>
  <c r="AR2879" i="2"/>
  <c r="BB2878" i="2"/>
  <c r="BC2878" i="2"/>
  <c r="S2881" i="2"/>
  <c r="AA2881" i="2"/>
  <c r="AK2881" i="2" s="1"/>
  <c r="AY2878" i="2"/>
  <c r="AZ2878" i="2"/>
  <c r="AT2879" i="2"/>
  <c r="AN2879" i="2"/>
  <c r="AO2879" i="2"/>
  <c r="AP2879" i="2"/>
  <c r="AQ2879" i="2"/>
  <c r="AM2880" i="2"/>
  <c r="BG2879" i="2"/>
  <c r="AX2878" i="2"/>
  <c r="BA2878" i="2"/>
  <c r="L2881" i="2"/>
  <c r="T2881" i="2" s="1"/>
  <c r="N2881" i="2"/>
  <c r="P2881" i="2"/>
  <c r="Q2881" i="2"/>
  <c r="Y2881" i="2" s="1"/>
  <c r="AI2881" i="2" s="1"/>
  <c r="O2881" i="2"/>
  <c r="W2881" i="2" s="1"/>
  <c r="AG2881" i="2" s="1"/>
  <c r="R2881" i="2"/>
  <c r="Z2881" i="2" s="1"/>
  <c r="AJ2881" i="2" s="1"/>
  <c r="M2881" i="2"/>
  <c r="AD2879" i="2"/>
  <c r="T2880" i="2"/>
  <c r="V2880" i="2"/>
  <c r="AF2880" i="2" s="1"/>
  <c r="U2880" i="2"/>
  <c r="AE2880" i="2" s="1"/>
  <c r="K2882" i="2"/>
  <c r="BD2879" i="2" l="1"/>
  <c r="AV2879" i="2"/>
  <c r="BH2879" i="2" s="1"/>
  <c r="AB2880" i="2"/>
  <c r="AS2880" i="2"/>
  <c r="AR2880" i="2"/>
  <c r="BB2879" i="2"/>
  <c r="BC2879" i="2"/>
  <c r="S2882" i="2"/>
  <c r="AA2882" i="2"/>
  <c r="AK2882" i="2" s="1"/>
  <c r="AY2879" i="2"/>
  <c r="BA2879" i="2"/>
  <c r="AT2880" i="2"/>
  <c r="AQ2880" i="2"/>
  <c r="AM2881" i="2"/>
  <c r="AO2880" i="2"/>
  <c r="AP2880" i="2"/>
  <c r="AN2880" i="2"/>
  <c r="BG2880" i="2"/>
  <c r="AX2879" i="2"/>
  <c r="AZ2879" i="2"/>
  <c r="L2882" i="2"/>
  <c r="T2882" i="2" s="1"/>
  <c r="N2882" i="2"/>
  <c r="P2882" i="2"/>
  <c r="Q2882" i="2"/>
  <c r="Y2882" i="2" s="1"/>
  <c r="AI2882" i="2" s="1"/>
  <c r="O2882" i="2"/>
  <c r="R2882" i="2"/>
  <c r="Z2882" i="2" s="1"/>
  <c r="AJ2882" i="2" s="1"/>
  <c r="M2882" i="2"/>
  <c r="AD2880" i="2"/>
  <c r="X2881" i="2"/>
  <c r="AH2881" i="2" s="1"/>
  <c r="V2881" i="2"/>
  <c r="AF2881" i="2" s="1"/>
  <c r="U2881" i="2"/>
  <c r="AE2881" i="2" s="1"/>
  <c r="AD2881" i="2"/>
  <c r="K2883" i="2"/>
  <c r="AV2880" i="2" l="1"/>
  <c r="BH2880" i="2" s="1"/>
  <c r="AB2881" i="2"/>
  <c r="BD2880" i="2"/>
  <c r="BB2880" i="2"/>
  <c r="AS2881" i="2"/>
  <c r="AR2881" i="2"/>
  <c r="BC2880" i="2"/>
  <c r="S2883" i="2"/>
  <c r="AA2883" i="2"/>
  <c r="AK2883" i="2" s="1"/>
  <c r="BA2880" i="2"/>
  <c r="AZ2880" i="2"/>
  <c r="AY2880" i="2"/>
  <c r="AX2880" i="2"/>
  <c r="AT2881" i="2"/>
  <c r="AO2881" i="2"/>
  <c r="AP2881" i="2"/>
  <c r="AM2882" i="2"/>
  <c r="AQ2881" i="2"/>
  <c r="AN2881" i="2"/>
  <c r="BG2881" i="2"/>
  <c r="L2883" i="2"/>
  <c r="N2883" i="2"/>
  <c r="V2883" i="2" s="1"/>
  <c r="AF2883" i="2" s="1"/>
  <c r="P2883" i="2"/>
  <c r="Q2883" i="2"/>
  <c r="Y2883" i="2" s="1"/>
  <c r="AI2883" i="2" s="1"/>
  <c r="O2883" i="2"/>
  <c r="R2883" i="2"/>
  <c r="Z2883" i="2" s="1"/>
  <c r="AJ2883" i="2" s="1"/>
  <c r="M2883" i="2"/>
  <c r="AD2882" i="2"/>
  <c r="V2882" i="2"/>
  <c r="AF2882" i="2" s="1"/>
  <c r="U2882" i="2"/>
  <c r="AE2882" i="2" s="1"/>
  <c r="X2882" i="2"/>
  <c r="AH2882" i="2" s="1"/>
  <c r="W2882" i="2"/>
  <c r="AG2882" i="2" s="1"/>
  <c r="K2884" i="2"/>
  <c r="AV2881" i="2" l="1"/>
  <c r="AB2882" i="2"/>
  <c r="AS2882" i="2"/>
  <c r="AR2882" i="2"/>
  <c r="BB2881" i="2"/>
  <c r="BC2881" i="2"/>
  <c r="BD2881" i="2"/>
  <c r="S2884" i="2"/>
  <c r="AA2884" i="2"/>
  <c r="AK2884" i="2" s="1"/>
  <c r="AT2882" i="2"/>
  <c r="AO2882" i="2"/>
  <c r="AP2882" i="2"/>
  <c r="AM2883" i="2"/>
  <c r="AQ2882" i="2"/>
  <c r="AN2882" i="2"/>
  <c r="BG2882" i="2"/>
  <c r="AZ2881" i="2"/>
  <c r="AX2881" i="2"/>
  <c r="BH2881" i="2"/>
  <c r="AY2881" i="2"/>
  <c r="BA2881" i="2"/>
  <c r="L2884" i="2"/>
  <c r="T2884" i="2" s="1"/>
  <c r="N2884" i="2"/>
  <c r="P2884" i="2"/>
  <c r="Q2884" i="2"/>
  <c r="Y2884" i="2" s="1"/>
  <c r="AI2884" i="2" s="1"/>
  <c r="O2884" i="2"/>
  <c r="R2884" i="2"/>
  <c r="Z2884" i="2" s="1"/>
  <c r="AJ2884" i="2" s="1"/>
  <c r="M2884" i="2"/>
  <c r="X2883" i="2"/>
  <c r="AH2883" i="2" s="1"/>
  <c r="U2883" i="2"/>
  <c r="AE2883" i="2" s="1"/>
  <c r="T2883" i="2"/>
  <c r="W2883" i="2"/>
  <c r="AG2883" i="2" s="1"/>
  <c r="K2885" i="2"/>
  <c r="AV2882" i="2" l="1"/>
  <c r="BH2882" i="2" s="1"/>
  <c r="AB2883" i="2"/>
  <c r="BD2882" i="2"/>
  <c r="BB2882" i="2"/>
  <c r="AS2883" i="2"/>
  <c r="AR2883" i="2"/>
  <c r="BC2882" i="2"/>
  <c r="S2885" i="2"/>
  <c r="AA2885" i="2"/>
  <c r="AK2885" i="2" s="1"/>
  <c r="AT2883" i="2"/>
  <c r="AQ2883" i="2"/>
  <c r="AO2883" i="2"/>
  <c r="AP2883" i="2"/>
  <c r="AM2884" i="2"/>
  <c r="AN2883" i="2"/>
  <c r="BG2883" i="2"/>
  <c r="AZ2882" i="2"/>
  <c r="AX2882" i="2"/>
  <c r="AY2882" i="2"/>
  <c r="BA2882" i="2"/>
  <c r="L2885" i="2"/>
  <c r="T2885" i="2" s="1"/>
  <c r="N2885" i="2"/>
  <c r="V2885" i="2" s="1"/>
  <c r="AF2885" i="2" s="1"/>
  <c r="P2885" i="2"/>
  <c r="X2885" i="2" s="1"/>
  <c r="AH2885" i="2" s="1"/>
  <c r="Q2885" i="2"/>
  <c r="Y2885" i="2" s="1"/>
  <c r="AI2885" i="2" s="1"/>
  <c r="O2885" i="2"/>
  <c r="W2885" i="2" s="1"/>
  <c r="AG2885" i="2" s="1"/>
  <c r="R2885" i="2"/>
  <c r="Z2885" i="2" s="1"/>
  <c r="AJ2885" i="2" s="1"/>
  <c r="M2885" i="2"/>
  <c r="U2885" i="2" s="1"/>
  <c r="AE2885" i="2" s="1"/>
  <c r="AD2883" i="2"/>
  <c r="X2884" i="2"/>
  <c r="AH2884" i="2" s="1"/>
  <c r="W2884" i="2"/>
  <c r="AG2884" i="2" s="1"/>
  <c r="V2884" i="2"/>
  <c r="AF2884" i="2" s="1"/>
  <c r="U2884" i="2"/>
  <c r="AE2884" i="2" s="1"/>
  <c r="AD2884" i="2"/>
  <c r="K2886" i="2"/>
  <c r="BD2883" i="2" l="1"/>
  <c r="BB2883" i="2"/>
  <c r="BC2883" i="2"/>
  <c r="AV2883" i="2"/>
  <c r="BH2883" i="2" s="1"/>
  <c r="AB2885" i="2"/>
  <c r="AB2884" i="2"/>
  <c r="AS2884" i="2"/>
  <c r="AR2884" i="2"/>
  <c r="S2886" i="2"/>
  <c r="AA2886" i="2"/>
  <c r="AK2886" i="2" s="1"/>
  <c r="AY2883" i="2"/>
  <c r="AZ2883" i="2"/>
  <c r="BA2883" i="2"/>
  <c r="AX2883" i="2"/>
  <c r="AT2884" i="2"/>
  <c r="AQ2884" i="2"/>
  <c r="AO2884" i="2"/>
  <c r="AP2884" i="2"/>
  <c r="AM2885" i="2"/>
  <c r="AN2884" i="2"/>
  <c r="BG2884" i="2"/>
  <c r="L2886" i="2"/>
  <c r="T2886" i="2" s="1"/>
  <c r="N2886" i="2"/>
  <c r="P2886" i="2"/>
  <c r="Q2886" i="2"/>
  <c r="Y2886" i="2" s="1"/>
  <c r="AI2886" i="2" s="1"/>
  <c r="O2886" i="2"/>
  <c r="W2886" i="2" s="1"/>
  <c r="R2886" i="2"/>
  <c r="Z2886" i="2" s="1"/>
  <c r="AJ2886" i="2" s="1"/>
  <c r="M2886" i="2"/>
  <c r="AD2885" i="2"/>
  <c r="K2887" i="2"/>
  <c r="BD2884" i="2" l="1"/>
  <c r="AV2884" i="2"/>
  <c r="BH2884" i="2" s="1"/>
  <c r="AS2885" i="2"/>
  <c r="AR2885" i="2"/>
  <c r="BB2884" i="2"/>
  <c r="BC2884" i="2"/>
  <c r="S2887" i="2"/>
  <c r="AA2887" i="2"/>
  <c r="AK2887" i="2" s="1"/>
  <c r="BA2884" i="2"/>
  <c r="AZ2884" i="2"/>
  <c r="AY2884" i="2"/>
  <c r="AX2884" i="2"/>
  <c r="AT2885" i="2"/>
  <c r="AO2885" i="2"/>
  <c r="AP2885" i="2"/>
  <c r="AM2886" i="2"/>
  <c r="AN2885" i="2"/>
  <c r="AQ2885" i="2"/>
  <c r="BG2885" i="2"/>
  <c r="L2887" i="2"/>
  <c r="T2887" i="2" s="1"/>
  <c r="N2887" i="2"/>
  <c r="V2887" i="2" s="1"/>
  <c r="AF2887" i="2" s="1"/>
  <c r="P2887" i="2"/>
  <c r="X2887" i="2" s="1"/>
  <c r="Q2887" i="2"/>
  <c r="Y2887" i="2" s="1"/>
  <c r="AI2887" i="2" s="1"/>
  <c r="O2887" i="2"/>
  <c r="R2887" i="2"/>
  <c r="Z2887" i="2" s="1"/>
  <c r="AJ2887" i="2" s="1"/>
  <c r="M2887" i="2"/>
  <c r="U2887" i="2" s="1"/>
  <c r="AD2886" i="2"/>
  <c r="X2886" i="2"/>
  <c r="AH2886" i="2" s="1"/>
  <c r="AG2886" i="2"/>
  <c r="V2886" i="2"/>
  <c r="AF2886" i="2" s="1"/>
  <c r="U2886" i="2"/>
  <c r="AE2886" i="2" s="1"/>
  <c r="K2888" i="2"/>
  <c r="BD2885" i="2" l="1"/>
  <c r="AV2885" i="2"/>
  <c r="BH2885" i="2" s="1"/>
  <c r="AB2886" i="2"/>
  <c r="AS2886" i="2"/>
  <c r="AR2886" i="2"/>
  <c r="BB2885" i="2"/>
  <c r="BC2885" i="2"/>
  <c r="S2888" i="2"/>
  <c r="AA2888" i="2"/>
  <c r="AK2888" i="2" s="1"/>
  <c r="AT2886" i="2"/>
  <c r="AP2886" i="2"/>
  <c r="AN2886" i="2"/>
  <c r="AQ2886" i="2"/>
  <c r="AM2887" i="2"/>
  <c r="AO2886" i="2"/>
  <c r="BG2886" i="2"/>
  <c r="AZ2885" i="2"/>
  <c r="BA2885" i="2"/>
  <c r="AY2885" i="2"/>
  <c r="AX2885" i="2"/>
  <c r="L2888" i="2"/>
  <c r="T2888" i="2" s="1"/>
  <c r="N2888" i="2"/>
  <c r="P2888" i="2"/>
  <c r="X2888" i="2" s="1"/>
  <c r="Q2888" i="2"/>
  <c r="Y2888" i="2" s="1"/>
  <c r="AI2888" i="2" s="1"/>
  <c r="O2888" i="2"/>
  <c r="W2888" i="2" s="1"/>
  <c r="AG2888" i="2" s="1"/>
  <c r="R2888" i="2"/>
  <c r="Z2888" i="2" s="1"/>
  <c r="AJ2888" i="2" s="1"/>
  <c r="M2888" i="2"/>
  <c r="AD2887" i="2"/>
  <c r="AE2887" i="2"/>
  <c r="AH2887" i="2"/>
  <c r="W2887" i="2"/>
  <c r="AG2887" i="2" s="1"/>
  <c r="K2889" i="2"/>
  <c r="AV2886" i="2" l="1"/>
  <c r="BH2886" i="2" s="1"/>
  <c r="AB2887" i="2"/>
  <c r="AS2887" i="2"/>
  <c r="AR2887" i="2"/>
  <c r="BD2886" i="2"/>
  <c r="BB2886" i="2"/>
  <c r="BC2886" i="2"/>
  <c r="S2889" i="2"/>
  <c r="AA2889" i="2"/>
  <c r="AK2889" i="2" s="1"/>
  <c r="BA2886" i="2"/>
  <c r="AY2886" i="2"/>
  <c r="AZ2886" i="2"/>
  <c r="AX2886" i="2"/>
  <c r="AT2887" i="2"/>
  <c r="AM2888" i="2"/>
  <c r="AN2887" i="2"/>
  <c r="AQ2887" i="2"/>
  <c r="AO2887" i="2"/>
  <c r="AP2887" i="2"/>
  <c r="BG2887" i="2"/>
  <c r="L2889" i="2"/>
  <c r="T2889" i="2" s="1"/>
  <c r="N2889" i="2"/>
  <c r="P2889" i="2"/>
  <c r="Q2889" i="2"/>
  <c r="Y2889" i="2" s="1"/>
  <c r="AI2889" i="2" s="1"/>
  <c r="O2889" i="2"/>
  <c r="W2889" i="2" s="1"/>
  <c r="AG2889" i="2" s="1"/>
  <c r="R2889" i="2"/>
  <c r="Z2889" i="2" s="1"/>
  <c r="AJ2889" i="2" s="1"/>
  <c r="M2889" i="2"/>
  <c r="U2889" i="2" s="1"/>
  <c r="AE2889" i="2" s="1"/>
  <c r="AH2888" i="2"/>
  <c r="V2888" i="2"/>
  <c r="AF2888" i="2" s="1"/>
  <c r="U2888" i="2"/>
  <c r="AE2888" i="2" s="1"/>
  <c r="AD2888" i="2"/>
  <c r="K2890" i="2"/>
  <c r="AV2887" i="2" l="1"/>
  <c r="BH2887" i="2" s="1"/>
  <c r="AB2888" i="2"/>
  <c r="BB2887" i="2"/>
  <c r="AS2888" i="2"/>
  <c r="AR2888" i="2"/>
  <c r="BD2887" i="2"/>
  <c r="BC2887" i="2"/>
  <c r="AZ2887" i="2"/>
  <c r="S2890" i="2"/>
  <c r="AA2890" i="2"/>
  <c r="AK2890" i="2" s="1"/>
  <c r="AY2887" i="2"/>
  <c r="BA2887" i="2"/>
  <c r="AX2887" i="2"/>
  <c r="AT2888" i="2"/>
  <c r="AO2888" i="2"/>
  <c r="AP2888" i="2"/>
  <c r="AM2889" i="2"/>
  <c r="AN2888" i="2"/>
  <c r="AQ2888" i="2"/>
  <c r="BG2888" i="2"/>
  <c r="L2890" i="2"/>
  <c r="T2890" i="2" s="1"/>
  <c r="N2890" i="2"/>
  <c r="V2890" i="2" s="1"/>
  <c r="P2890" i="2"/>
  <c r="X2890" i="2" s="1"/>
  <c r="AH2890" i="2" s="1"/>
  <c r="Q2890" i="2"/>
  <c r="Y2890" i="2" s="1"/>
  <c r="AI2890" i="2" s="1"/>
  <c r="O2890" i="2"/>
  <c r="W2890" i="2" s="1"/>
  <c r="AG2890" i="2" s="1"/>
  <c r="R2890" i="2"/>
  <c r="Z2890" i="2" s="1"/>
  <c r="AJ2890" i="2" s="1"/>
  <c r="M2890" i="2"/>
  <c r="X2889" i="2"/>
  <c r="AH2889" i="2" s="1"/>
  <c r="V2889" i="2"/>
  <c r="AF2889" i="2" s="1"/>
  <c r="AD2889" i="2"/>
  <c r="K2891" i="2"/>
  <c r="AV2888" i="2" l="1"/>
  <c r="BH2888" i="2" s="1"/>
  <c r="AB2889" i="2"/>
  <c r="AS2889" i="2"/>
  <c r="AR2889" i="2"/>
  <c r="BB2888" i="2"/>
  <c r="BD2888" i="2"/>
  <c r="BC2888" i="2"/>
  <c r="S2891" i="2"/>
  <c r="AA2891" i="2"/>
  <c r="AK2891" i="2" s="1"/>
  <c r="AT2889" i="2"/>
  <c r="AO2889" i="2"/>
  <c r="AP2889" i="2"/>
  <c r="AM2890" i="2"/>
  <c r="AQ2889" i="2"/>
  <c r="AN2889" i="2"/>
  <c r="BG2889" i="2"/>
  <c r="AZ2888" i="2"/>
  <c r="BA2888" i="2"/>
  <c r="AY2888" i="2"/>
  <c r="AX2888" i="2"/>
  <c r="L2891" i="2"/>
  <c r="T2891" i="2" s="1"/>
  <c r="N2891" i="2"/>
  <c r="P2891" i="2"/>
  <c r="Q2891" i="2"/>
  <c r="Y2891" i="2" s="1"/>
  <c r="AI2891" i="2" s="1"/>
  <c r="O2891" i="2"/>
  <c r="R2891" i="2"/>
  <c r="Z2891" i="2" s="1"/>
  <c r="AJ2891" i="2" s="1"/>
  <c r="M2891" i="2"/>
  <c r="U2891" i="2" s="1"/>
  <c r="AD2890" i="2"/>
  <c r="U2890" i="2"/>
  <c r="AE2890" i="2" s="1"/>
  <c r="AF2890" i="2"/>
  <c r="K2892" i="2"/>
  <c r="AV2889" i="2" l="1"/>
  <c r="BH2889" i="2" s="1"/>
  <c r="AB2890" i="2"/>
  <c r="AS2890" i="2"/>
  <c r="AR2890" i="2"/>
  <c r="BD2889" i="2"/>
  <c r="BB2889" i="2"/>
  <c r="BC2889" i="2"/>
  <c r="S2892" i="2"/>
  <c r="AA2892" i="2" s="1"/>
  <c r="AK2892" i="2" s="1"/>
  <c r="AT2890" i="2"/>
  <c r="AN2890" i="2"/>
  <c r="AM2891" i="2"/>
  <c r="AQ2890" i="2"/>
  <c r="AO2890" i="2"/>
  <c r="AP2890" i="2"/>
  <c r="BG2890" i="2"/>
  <c r="AZ2889" i="2"/>
  <c r="AX2889" i="2"/>
  <c r="AY2889" i="2"/>
  <c r="BA2889" i="2"/>
  <c r="L2892" i="2"/>
  <c r="T2892" i="2" s="1"/>
  <c r="N2892" i="2"/>
  <c r="V2892" i="2" s="1"/>
  <c r="P2892" i="2"/>
  <c r="Q2892" i="2"/>
  <c r="Y2892" i="2" s="1"/>
  <c r="AI2892" i="2" s="1"/>
  <c r="R2892" i="2"/>
  <c r="Z2892" i="2" s="1"/>
  <c r="AJ2892" i="2" s="1"/>
  <c r="O2892" i="2"/>
  <c r="M2892" i="2"/>
  <c r="AD2891" i="2"/>
  <c r="X2891" i="2"/>
  <c r="AH2891" i="2" s="1"/>
  <c r="V2891" i="2"/>
  <c r="AF2891" i="2" s="1"/>
  <c r="AE2891" i="2"/>
  <c r="W2891" i="2"/>
  <c r="AG2891" i="2" s="1"/>
  <c r="K2893" i="2"/>
  <c r="AV2890" i="2" l="1"/>
  <c r="BH2890" i="2" s="1"/>
  <c r="AB2891" i="2"/>
  <c r="AS2891" i="2"/>
  <c r="AR2891" i="2"/>
  <c r="BD2890" i="2"/>
  <c r="BB2890" i="2"/>
  <c r="BC2890" i="2"/>
  <c r="S2893" i="2"/>
  <c r="AA2893" i="2" s="1"/>
  <c r="AK2893" i="2" s="1"/>
  <c r="BA2890" i="2"/>
  <c r="AZ2890" i="2"/>
  <c r="AT2891" i="2"/>
  <c r="AO2891" i="2"/>
  <c r="AP2891" i="2"/>
  <c r="AM2892" i="2"/>
  <c r="AQ2891" i="2"/>
  <c r="AN2891" i="2"/>
  <c r="BG2891" i="2"/>
  <c r="AX2890" i="2"/>
  <c r="AY2890" i="2"/>
  <c r="L2893" i="2"/>
  <c r="T2893" i="2" s="1"/>
  <c r="N2893" i="2"/>
  <c r="V2893" i="2" s="1"/>
  <c r="P2893" i="2"/>
  <c r="Q2893" i="2"/>
  <c r="Y2893" i="2" s="1"/>
  <c r="AI2893" i="2" s="1"/>
  <c r="O2893" i="2"/>
  <c r="R2893" i="2"/>
  <c r="Z2893" i="2" s="1"/>
  <c r="AJ2893" i="2" s="1"/>
  <c r="M2893" i="2"/>
  <c r="U2893" i="2" s="1"/>
  <c r="AD2892" i="2"/>
  <c r="U2892" i="2"/>
  <c r="AE2892" i="2" s="1"/>
  <c r="AF2892" i="2"/>
  <c r="X2892" i="2"/>
  <c r="AH2892" i="2" s="1"/>
  <c r="W2892" i="2"/>
  <c r="AG2892" i="2" s="1"/>
  <c r="K2894" i="2"/>
  <c r="BD2891" i="2" l="1"/>
  <c r="BB2891" i="2"/>
  <c r="AV2891" i="2"/>
  <c r="BH2891" i="2" s="1"/>
  <c r="AB2892" i="2"/>
  <c r="AS2892" i="2"/>
  <c r="AR2892" i="2"/>
  <c r="BC2891" i="2"/>
  <c r="S2894" i="2"/>
  <c r="AA2894" i="2"/>
  <c r="AK2894" i="2" s="1"/>
  <c r="AT2892" i="2"/>
  <c r="AO2892" i="2"/>
  <c r="AP2892" i="2"/>
  <c r="AM2893" i="2"/>
  <c r="AQ2892" i="2"/>
  <c r="AN2892" i="2"/>
  <c r="BG2892" i="2"/>
  <c r="AZ2891" i="2"/>
  <c r="AX2891" i="2"/>
  <c r="AY2891" i="2"/>
  <c r="BA2891" i="2"/>
  <c r="L2894" i="2"/>
  <c r="T2894" i="2" s="1"/>
  <c r="N2894" i="2"/>
  <c r="P2894" i="2"/>
  <c r="X2894" i="2" s="1"/>
  <c r="AH2894" i="2" s="1"/>
  <c r="Q2894" i="2"/>
  <c r="Y2894" i="2" s="1"/>
  <c r="AI2894" i="2" s="1"/>
  <c r="O2894" i="2"/>
  <c r="W2894" i="2" s="1"/>
  <c r="AG2894" i="2" s="1"/>
  <c r="R2894" i="2"/>
  <c r="Z2894" i="2" s="1"/>
  <c r="AJ2894" i="2" s="1"/>
  <c r="M2894" i="2"/>
  <c r="U2894" i="2" s="1"/>
  <c r="X2893" i="2"/>
  <c r="AH2893" i="2" s="1"/>
  <c r="AE2893" i="2"/>
  <c r="AF2893" i="2"/>
  <c r="W2893" i="2"/>
  <c r="AG2893" i="2" s="1"/>
  <c r="AD2893" i="2"/>
  <c r="K2895" i="2"/>
  <c r="AV2892" i="2" l="1"/>
  <c r="BH2892" i="2" s="1"/>
  <c r="AB2893" i="2"/>
  <c r="AS2893" i="2"/>
  <c r="AR2893" i="2"/>
  <c r="BB2892" i="2"/>
  <c r="BD2892" i="2"/>
  <c r="BC2892" i="2"/>
  <c r="S2895" i="2"/>
  <c r="AA2895" i="2"/>
  <c r="AK2895" i="2" s="1"/>
  <c r="AZ2892" i="2"/>
  <c r="AY2892" i="2"/>
  <c r="BA2892" i="2"/>
  <c r="AX2892" i="2"/>
  <c r="AT2893" i="2"/>
  <c r="AM2894" i="2"/>
  <c r="AN2893" i="2"/>
  <c r="AQ2893" i="2"/>
  <c r="AO2893" i="2"/>
  <c r="AP2893" i="2"/>
  <c r="BG2893" i="2"/>
  <c r="L2895" i="2"/>
  <c r="T2895" i="2" s="1"/>
  <c r="N2895" i="2"/>
  <c r="P2895" i="2"/>
  <c r="Q2895" i="2"/>
  <c r="Y2895" i="2" s="1"/>
  <c r="AI2895" i="2" s="1"/>
  <c r="R2895" i="2"/>
  <c r="Z2895" i="2" s="1"/>
  <c r="AJ2895" i="2" s="1"/>
  <c r="O2895" i="2"/>
  <c r="M2895" i="2"/>
  <c r="V2894" i="2"/>
  <c r="AF2894" i="2" s="1"/>
  <c r="AE2894" i="2"/>
  <c r="AD2894" i="2"/>
  <c r="K2896" i="2"/>
  <c r="BD2893" i="2" l="1"/>
  <c r="AV2893" i="2"/>
  <c r="BH2893" i="2" s="1"/>
  <c r="AB2894" i="2"/>
  <c r="AS2894" i="2"/>
  <c r="AR2894" i="2"/>
  <c r="BB2893" i="2"/>
  <c r="BC2893" i="2"/>
  <c r="S2896" i="2"/>
  <c r="AA2896" i="2"/>
  <c r="AK2896" i="2" s="1"/>
  <c r="AZ2893" i="2"/>
  <c r="BA2893" i="2"/>
  <c r="AX2893" i="2"/>
  <c r="AT2894" i="2"/>
  <c r="AM2895" i="2"/>
  <c r="AN2894" i="2"/>
  <c r="AQ2894" i="2"/>
  <c r="AO2894" i="2"/>
  <c r="AP2894" i="2"/>
  <c r="BG2894" i="2"/>
  <c r="AY2893" i="2"/>
  <c r="L2896" i="2"/>
  <c r="T2896" i="2" s="1"/>
  <c r="N2896" i="2"/>
  <c r="P2896" i="2"/>
  <c r="Q2896" i="2"/>
  <c r="Y2896" i="2" s="1"/>
  <c r="AI2896" i="2" s="1"/>
  <c r="R2896" i="2"/>
  <c r="Z2896" i="2" s="1"/>
  <c r="AJ2896" i="2" s="1"/>
  <c r="O2896" i="2"/>
  <c r="M2896" i="2"/>
  <c r="W2895" i="2"/>
  <c r="AG2895" i="2" s="1"/>
  <c r="AD2895" i="2"/>
  <c r="X2895" i="2"/>
  <c r="AH2895" i="2" s="1"/>
  <c r="V2895" i="2"/>
  <c r="AF2895" i="2" s="1"/>
  <c r="U2895" i="2"/>
  <c r="AE2895" i="2" s="1"/>
  <c r="K2897" i="2"/>
  <c r="BD2894" i="2" l="1"/>
  <c r="BB2894" i="2"/>
  <c r="AV2894" i="2"/>
  <c r="BH2894" i="2" s="1"/>
  <c r="AB2895" i="2"/>
  <c r="AS2895" i="2"/>
  <c r="AR2895" i="2"/>
  <c r="BC2894" i="2"/>
  <c r="S2897" i="2"/>
  <c r="AA2897" i="2"/>
  <c r="AK2897" i="2" s="1"/>
  <c r="AZ2894" i="2"/>
  <c r="BA2894" i="2"/>
  <c r="AY2894" i="2"/>
  <c r="AX2894" i="2"/>
  <c r="AT2895" i="2"/>
  <c r="AQ2895" i="2"/>
  <c r="AO2895" i="2"/>
  <c r="AP2895" i="2"/>
  <c r="AM2896" i="2"/>
  <c r="AN2895" i="2"/>
  <c r="BG2895" i="2"/>
  <c r="L2897" i="2"/>
  <c r="T2897" i="2" s="1"/>
  <c r="N2897" i="2"/>
  <c r="P2897" i="2"/>
  <c r="X2897" i="2" s="1"/>
  <c r="AH2897" i="2" s="1"/>
  <c r="Q2897" i="2"/>
  <c r="Y2897" i="2" s="1"/>
  <c r="AI2897" i="2" s="1"/>
  <c r="O2897" i="2"/>
  <c r="R2897" i="2"/>
  <c r="Z2897" i="2" s="1"/>
  <c r="AJ2897" i="2" s="1"/>
  <c r="M2897" i="2"/>
  <c r="V2896" i="2"/>
  <c r="AF2896" i="2" s="1"/>
  <c r="U2896" i="2"/>
  <c r="AE2896" i="2" s="1"/>
  <c r="X2896" i="2"/>
  <c r="AH2896" i="2" s="1"/>
  <c r="W2896" i="2"/>
  <c r="AG2896" i="2" s="1"/>
  <c r="AD2896" i="2"/>
  <c r="K2898" i="2"/>
  <c r="BD2895" i="2" l="1"/>
  <c r="AV2895" i="2"/>
  <c r="BH2895" i="2" s="1"/>
  <c r="AB2896" i="2"/>
  <c r="AS2896" i="2"/>
  <c r="AR2896" i="2"/>
  <c r="BB2895" i="2"/>
  <c r="BC2895" i="2"/>
  <c r="S2898" i="2"/>
  <c r="AA2898" i="2"/>
  <c r="AK2898" i="2" s="1"/>
  <c r="BA2895" i="2"/>
  <c r="AZ2895" i="2"/>
  <c r="AY2895" i="2"/>
  <c r="AX2895" i="2"/>
  <c r="AT2896" i="2"/>
  <c r="AN2896" i="2"/>
  <c r="AQ2896" i="2"/>
  <c r="AP2896" i="2"/>
  <c r="AM2897" i="2"/>
  <c r="AO2896" i="2"/>
  <c r="BG2896" i="2"/>
  <c r="L2898" i="2"/>
  <c r="T2898" i="2" s="1"/>
  <c r="N2898" i="2"/>
  <c r="P2898" i="2"/>
  <c r="X2898" i="2" s="1"/>
  <c r="AH2898" i="2" s="1"/>
  <c r="Q2898" i="2"/>
  <c r="Y2898" i="2" s="1"/>
  <c r="AI2898" i="2" s="1"/>
  <c r="O2898" i="2"/>
  <c r="W2898" i="2" s="1"/>
  <c r="AG2898" i="2" s="1"/>
  <c r="R2898" i="2"/>
  <c r="Z2898" i="2" s="1"/>
  <c r="AJ2898" i="2" s="1"/>
  <c r="M2898" i="2"/>
  <c r="W2897" i="2"/>
  <c r="AG2897" i="2" s="1"/>
  <c r="V2897" i="2"/>
  <c r="AF2897" i="2" s="1"/>
  <c r="U2897" i="2"/>
  <c r="AE2897" i="2" s="1"/>
  <c r="AD2897" i="2"/>
  <c r="K2899" i="2"/>
  <c r="AV2896" i="2" l="1"/>
  <c r="BH2896" i="2" s="1"/>
  <c r="AB2897" i="2"/>
  <c r="AS2897" i="2"/>
  <c r="AR2897" i="2"/>
  <c r="BB2896" i="2"/>
  <c r="BD2896" i="2"/>
  <c r="BC2896" i="2"/>
  <c r="S2899" i="2"/>
  <c r="AA2899" i="2"/>
  <c r="AK2899" i="2" s="1"/>
  <c r="BA2896" i="2"/>
  <c r="AY2896" i="2"/>
  <c r="AZ2896" i="2"/>
  <c r="AX2896" i="2"/>
  <c r="AT2897" i="2"/>
  <c r="AO2897" i="2"/>
  <c r="AP2897" i="2"/>
  <c r="AM2898" i="2"/>
  <c r="AQ2897" i="2"/>
  <c r="AN2897" i="2"/>
  <c r="BG2897" i="2"/>
  <c r="L2899" i="2"/>
  <c r="T2899" i="2" s="1"/>
  <c r="N2899" i="2"/>
  <c r="P2899" i="2"/>
  <c r="Q2899" i="2"/>
  <c r="Y2899" i="2" s="1"/>
  <c r="AI2899" i="2" s="1"/>
  <c r="R2899" i="2"/>
  <c r="Z2899" i="2" s="1"/>
  <c r="AJ2899" i="2" s="1"/>
  <c r="O2899" i="2"/>
  <c r="W2899" i="2" s="1"/>
  <c r="M2899" i="2"/>
  <c r="AD2898" i="2"/>
  <c r="V2898" i="2"/>
  <c r="AF2898" i="2" s="1"/>
  <c r="U2898" i="2"/>
  <c r="AE2898" i="2" s="1"/>
  <c r="K2900" i="2"/>
  <c r="AV2897" i="2" l="1"/>
  <c r="BH2897" i="2" s="1"/>
  <c r="AB2898" i="2"/>
  <c r="AS2898" i="2"/>
  <c r="AR2898" i="2"/>
  <c r="BD2897" i="2"/>
  <c r="BB2897" i="2"/>
  <c r="BC2897" i="2"/>
  <c r="S2900" i="2"/>
  <c r="AA2900" i="2"/>
  <c r="AK2900" i="2" s="1"/>
  <c r="AT2898" i="2"/>
  <c r="AQ2898" i="2"/>
  <c r="AM2899" i="2"/>
  <c r="AO2898" i="2"/>
  <c r="AP2898" i="2"/>
  <c r="AN2898" i="2"/>
  <c r="BG2898" i="2"/>
  <c r="AZ2897" i="2"/>
  <c r="AX2897" i="2"/>
  <c r="AY2897" i="2"/>
  <c r="BA2897" i="2"/>
  <c r="L2900" i="2"/>
  <c r="T2900" i="2" s="1"/>
  <c r="N2900" i="2"/>
  <c r="V2900" i="2" s="1"/>
  <c r="P2900" i="2"/>
  <c r="Q2900" i="2"/>
  <c r="Y2900" i="2" s="1"/>
  <c r="AI2900" i="2" s="1"/>
  <c r="O2900" i="2"/>
  <c r="R2900" i="2"/>
  <c r="Z2900" i="2" s="1"/>
  <c r="AJ2900" i="2" s="1"/>
  <c r="M2900" i="2"/>
  <c r="U2900" i="2" s="1"/>
  <c r="AD2899" i="2"/>
  <c r="AG2899" i="2"/>
  <c r="X2899" i="2"/>
  <c r="AH2899" i="2" s="1"/>
  <c r="V2899" i="2"/>
  <c r="AF2899" i="2" s="1"/>
  <c r="U2899" i="2"/>
  <c r="AE2899" i="2" s="1"/>
  <c r="K2901" i="2"/>
  <c r="AV2898" i="2" l="1"/>
  <c r="BH2898" i="2" s="1"/>
  <c r="AB2899" i="2"/>
  <c r="BD2898" i="2"/>
  <c r="AS2899" i="2"/>
  <c r="AR2899" i="2"/>
  <c r="BB2898" i="2"/>
  <c r="BC2898" i="2"/>
  <c r="S2901" i="2"/>
  <c r="AA2901" i="2"/>
  <c r="AK2901" i="2" s="1"/>
  <c r="AY2898" i="2"/>
  <c r="AT2899" i="2"/>
  <c r="AO2899" i="2"/>
  <c r="AP2899" i="2"/>
  <c r="AM2900" i="2"/>
  <c r="AN2899" i="2"/>
  <c r="AQ2899" i="2"/>
  <c r="BG2899" i="2"/>
  <c r="AX2898" i="2"/>
  <c r="BA2898" i="2"/>
  <c r="AZ2898" i="2"/>
  <c r="L2901" i="2"/>
  <c r="T2901" i="2" s="1"/>
  <c r="N2901" i="2"/>
  <c r="V2901" i="2" s="1"/>
  <c r="P2901" i="2"/>
  <c r="Q2901" i="2"/>
  <c r="Y2901" i="2" s="1"/>
  <c r="AI2901" i="2" s="1"/>
  <c r="O2901" i="2"/>
  <c r="W2901" i="2" s="1"/>
  <c r="AG2901" i="2" s="1"/>
  <c r="R2901" i="2"/>
  <c r="Z2901" i="2" s="1"/>
  <c r="AJ2901" i="2" s="1"/>
  <c r="M2901" i="2"/>
  <c r="U2901" i="2" s="1"/>
  <c r="AD2900" i="2"/>
  <c r="AF2900" i="2"/>
  <c r="AE2900" i="2"/>
  <c r="X2900" i="2"/>
  <c r="AH2900" i="2" s="1"/>
  <c r="W2900" i="2"/>
  <c r="AG2900" i="2" s="1"/>
  <c r="K2902" i="2"/>
  <c r="BD2899" i="2" l="1"/>
  <c r="BC2899" i="2"/>
  <c r="BB2899" i="2"/>
  <c r="AV2899" i="2"/>
  <c r="BH2899" i="2" s="1"/>
  <c r="AB2900" i="2"/>
  <c r="AS2900" i="2"/>
  <c r="AR2900" i="2"/>
  <c r="S2902" i="2"/>
  <c r="AA2902" i="2" s="1"/>
  <c r="AK2902" i="2" s="1"/>
  <c r="AT2900" i="2"/>
  <c r="AO2900" i="2"/>
  <c r="AP2900" i="2"/>
  <c r="AM2901" i="2"/>
  <c r="AN2900" i="2"/>
  <c r="AQ2900" i="2"/>
  <c r="BG2900" i="2"/>
  <c r="AZ2899" i="2"/>
  <c r="BA2899" i="2"/>
  <c r="AY2899" i="2"/>
  <c r="AX2899" i="2"/>
  <c r="L2902" i="2"/>
  <c r="T2902" i="2" s="1"/>
  <c r="N2902" i="2"/>
  <c r="V2902" i="2" s="1"/>
  <c r="P2902" i="2"/>
  <c r="Q2902" i="2"/>
  <c r="Y2902" i="2" s="1"/>
  <c r="AI2902" i="2" s="1"/>
  <c r="O2902" i="2"/>
  <c r="R2902" i="2"/>
  <c r="Z2902" i="2" s="1"/>
  <c r="AJ2902" i="2" s="1"/>
  <c r="M2902" i="2"/>
  <c r="U2902" i="2" s="1"/>
  <c r="X2901" i="2"/>
  <c r="AH2901" i="2" s="1"/>
  <c r="AE2901" i="2"/>
  <c r="AF2901" i="2"/>
  <c r="AD2901" i="2"/>
  <c r="K2903" i="2"/>
  <c r="BD2900" i="2" l="1"/>
  <c r="AB2901" i="2"/>
  <c r="AV2900" i="2"/>
  <c r="BH2900" i="2" s="1"/>
  <c r="AS2901" i="2"/>
  <c r="AR2901" i="2"/>
  <c r="BB2900" i="2"/>
  <c r="BC2900" i="2"/>
  <c r="S2903" i="2"/>
  <c r="AA2903" i="2"/>
  <c r="AK2903" i="2" s="1"/>
  <c r="AZ2900" i="2"/>
  <c r="BA2900" i="2"/>
  <c r="AY2900" i="2"/>
  <c r="AX2900" i="2"/>
  <c r="AT2901" i="2"/>
  <c r="AO2901" i="2"/>
  <c r="AP2901" i="2"/>
  <c r="AQ2901" i="2"/>
  <c r="AM2902" i="2"/>
  <c r="AN2901" i="2"/>
  <c r="BG2901" i="2"/>
  <c r="L2903" i="2"/>
  <c r="N2903" i="2"/>
  <c r="P2903" i="2"/>
  <c r="Q2903" i="2"/>
  <c r="Y2903" i="2" s="1"/>
  <c r="AI2903" i="2" s="1"/>
  <c r="R2903" i="2"/>
  <c r="Z2903" i="2" s="1"/>
  <c r="AJ2903" i="2" s="1"/>
  <c r="O2903" i="2"/>
  <c r="M2903" i="2"/>
  <c r="U2903" i="2" s="1"/>
  <c r="AF2902" i="2"/>
  <c r="AE2902" i="2"/>
  <c r="X2902" i="2"/>
  <c r="AH2902" i="2" s="1"/>
  <c r="W2902" i="2"/>
  <c r="AG2902" i="2" s="1"/>
  <c r="AD2902" i="2"/>
  <c r="K2904" i="2"/>
  <c r="AB2902" i="2" l="1"/>
  <c r="AV2901" i="2"/>
  <c r="BH2901" i="2" s="1"/>
  <c r="BB2901" i="2"/>
  <c r="AS2902" i="2"/>
  <c r="AR2902" i="2"/>
  <c r="BD2901" i="2"/>
  <c r="BC2901" i="2"/>
  <c r="S2904" i="2"/>
  <c r="AA2904" i="2"/>
  <c r="AK2904" i="2" s="1"/>
  <c r="AZ2901" i="2"/>
  <c r="AY2901" i="2"/>
  <c r="BA2901" i="2"/>
  <c r="AX2901" i="2"/>
  <c r="AT2902" i="2"/>
  <c r="AM2903" i="2"/>
  <c r="AN2902" i="2"/>
  <c r="AQ2902" i="2"/>
  <c r="AO2902" i="2"/>
  <c r="AP2902" i="2"/>
  <c r="BG2902" i="2"/>
  <c r="L2904" i="2"/>
  <c r="T2904" i="2" s="1"/>
  <c r="N2904" i="2"/>
  <c r="P2904" i="2"/>
  <c r="Q2904" i="2"/>
  <c r="Y2904" i="2" s="1"/>
  <c r="AI2904" i="2" s="1"/>
  <c r="O2904" i="2"/>
  <c r="R2904" i="2"/>
  <c r="Z2904" i="2" s="1"/>
  <c r="AJ2904" i="2" s="1"/>
  <c r="M2904" i="2"/>
  <c r="U2904" i="2" s="1"/>
  <c r="X2903" i="2"/>
  <c r="AH2903" i="2" s="1"/>
  <c r="V2903" i="2"/>
  <c r="AF2903" i="2" s="1"/>
  <c r="AE2903" i="2"/>
  <c r="T2903" i="2"/>
  <c r="W2903" i="2"/>
  <c r="AG2903" i="2" s="1"/>
  <c r="K2905" i="2"/>
  <c r="AV2902" i="2" l="1"/>
  <c r="AB2903" i="2"/>
  <c r="AS2903" i="2"/>
  <c r="AR2903" i="2"/>
  <c r="BB2902" i="2"/>
  <c r="BD2902" i="2"/>
  <c r="BC2902" i="2"/>
  <c r="AZ2902" i="2"/>
  <c r="S2905" i="2"/>
  <c r="AA2905" i="2" s="1"/>
  <c r="AK2905" i="2" s="1"/>
  <c r="AY2902" i="2"/>
  <c r="BA2902" i="2"/>
  <c r="AX2902" i="2"/>
  <c r="BH2902" i="2"/>
  <c r="AT2903" i="2"/>
  <c r="AN2903" i="2"/>
  <c r="AQ2903" i="2"/>
  <c r="AM2904" i="2"/>
  <c r="AO2903" i="2"/>
  <c r="AP2903" i="2"/>
  <c r="BG2903" i="2"/>
  <c r="L2905" i="2"/>
  <c r="T2905" i="2" s="1"/>
  <c r="N2905" i="2"/>
  <c r="P2905" i="2"/>
  <c r="Q2905" i="2"/>
  <c r="Y2905" i="2" s="1"/>
  <c r="AI2905" i="2" s="1"/>
  <c r="R2905" i="2"/>
  <c r="Z2905" i="2" s="1"/>
  <c r="AJ2905" i="2" s="1"/>
  <c r="O2905" i="2"/>
  <c r="M2905" i="2"/>
  <c r="AD2904" i="2"/>
  <c r="AD2903" i="2"/>
  <c r="V2904" i="2"/>
  <c r="AF2904" i="2" s="1"/>
  <c r="AE2904" i="2"/>
  <c r="X2904" i="2"/>
  <c r="AH2904" i="2" s="1"/>
  <c r="W2904" i="2"/>
  <c r="K2906" i="2"/>
  <c r="AV2903" i="2" l="1"/>
  <c r="BH2903" i="2" s="1"/>
  <c r="AB2904" i="2"/>
  <c r="AS2904" i="2"/>
  <c r="AR2904" i="2"/>
  <c r="BB2903" i="2"/>
  <c r="BD2903" i="2"/>
  <c r="BC2903" i="2"/>
  <c r="S2906" i="2"/>
  <c r="AA2906" i="2"/>
  <c r="AK2906" i="2" s="1"/>
  <c r="BA2903" i="2"/>
  <c r="AT2904" i="2"/>
  <c r="AM2905" i="2"/>
  <c r="AN2904" i="2"/>
  <c r="AQ2904" i="2"/>
  <c r="AO2904" i="2"/>
  <c r="AP2904" i="2"/>
  <c r="BG2904" i="2"/>
  <c r="AZ2903" i="2"/>
  <c r="AX2903" i="2"/>
  <c r="AY2903" i="2"/>
  <c r="L2906" i="2"/>
  <c r="T2906" i="2" s="1"/>
  <c r="N2906" i="2"/>
  <c r="P2906" i="2"/>
  <c r="Q2906" i="2"/>
  <c r="Y2906" i="2" s="1"/>
  <c r="AI2906" i="2" s="1"/>
  <c r="O2906" i="2"/>
  <c r="W2906" i="2" s="1"/>
  <c r="R2906" i="2"/>
  <c r="Z2906" i="2" s="1"/>
  <c r="AJ2906" i="2" s="1"/>
  <c r="M2906" i="2"/>
  <c r="AD2905" i="2"/>
  <c r="W2905" i="2"/>
  <c r="AG2905" i="2" s="1"/>
  <c r="AG2904" i="2"/>
  <c r="X2905" i="2"/>
  <c r="AH2905" i="2" s="1"/>
  <c r="V2905" i="2"/>
  <c r="AF2905" i="2" s="1"/>
  <c r="U2905" i="2"/>
  <c r="K2907" i="2"/>
  <c r="AB2905" i="2" l="1"/>
  <c r="AV2904" i="2"/>
  <c r="BH2904" i="2" s="1"/>
  <c r="AS2905" i="2"/>
  <c r="AR2905" i="2"/>
  <c r="BD2904" i="2"/>
  <c r="BB2904" i="2"/>
  <c r="BC2904" i="2"/>
  <c r="S2907" i="2"/>
  <c r="AA2907" i="2"/>
  <c r="AK2907" i="2" s="1"/>
  <c r="AZ2904" i="2"/>
  <c r="AY2904" i="2"/>
  <c r="BA2904" i="2"/>
  <c r="AX2904" i="2"/>
  <c r="AT2905" i="2"/>
  <c r="AO2905" i="2"/>
  <c r="AP2905" i="2"/>
  <c r="AM2906" i="2"/>
  <c r="AQ2905" i="2"/>
  <c r="AN2905" i="2"/>
  <c r="BG2905" i="2"/>
  <c r="L2907" i="2"/>
  <c r="N2907" i="2"/>
  <c r="P2907" i="2"/>
  <c r="Q2907" i="2"/>
  <c r="Y2907" i="2" s="1"/>
  <c r="AI2907" i="2" s="1"/>
  <c r="R2907" i="2"/>
  <c r="Z2907" i="2" s="1"/>
  <c r="AJ2907" i="2" s="1"/>
  <c r="O2907" i="2"/>
  <c r="W2907" i="2" s="1"/>
  <c r="AG2907" i="2" s="1"/>
  <c r="M2907" i="2"/>
  <c r="U2907" i="2" s="1"/>
  <c r="AE2907" i="2" s="1"/>
  <c r="AD2906" i="2"/>
  <c r="X2906" i="2"/>
  <c r="AH2906" i="2" s="1"/>
  <c r="AE2905" i="2"/>
  <c r="AG2906" i="2"/>
  <c r="V2906" i="2"/>
  <c r="AF2906" i="2" s="1"/>
  <c r="U2906" i="2"/>
  <c r="AE2906" i="2" s="1"/>
  <c r="K2908" i="2"/>
  <c r="AV2905" i="2" l="1"/>
  <c r="AB2906" i="2"/>
  <c r="AS2906" i="2"/>
  <c r="AR2906" i="2"/>
  <c r="BD2905" i="2"/>
  <c r="BB2905" i="2"/>
  <c r="BC2905" i="2"/>
  <c r="S2908" i="2"/>
  <c r="AA2908" i="2"/>
  <c r="AK2908" i="2" s="1"/>
  <c r="AZ2905" i="2"/>
  <c r="AT2906" i="2"/>
  <c r="BD2906" i="2" s="1"/>
  <c r="AO2906" i="2"/>
  <c r="AP2906" i="2"/>
  <c r="AM2907" i="2"/>
  <c r="AN2906" i="2"/>
  <c r="AQ2906" i="2"/>
  <c r="BG2906" i="2"/>
  <c r="AX2905" i="2"/>
  <c r="BH2905" i="2"/>
  <c r="AY2905" i="2"/>
  <c r="BA2905" i="2"/>
  <c r="L2908" i="2"/>
  <c r="T2908" i="2" s="1"/>
  <c r="N2908" i="2"/>
  <c r="P2908" i="2"/>
  <c r="X2908" i="2" s="1"/>
  <c r="Q2908" i="2"/>
  <c r="Y2908" i="2" s="1"/>
  <c r="AI2908" i="2" s="1"/>
  <c r="R2908" i="2"/>
  <c r="Z2908" i="2" s="1"/>
  <c r="AJ2908" i="2" s="1"/>
  <c r="O2908" i="2"/>
  <c r="M2908" i="2"/>
  <c r="T2907" i="2"/>
  <c r="X2907" i="2"/>
  <c r="AH2907" i="2" s="1"/>
  <c r="V2907" i="2"/>
  <c r="AF2907" i="2" s="1"/>
  <c r="K2909" i="2"/>
  <c r="AB2907" i="2" l="1"/>
  <c r="AV2906" i="2"/>
  <c r="BH2906" i="2" s="1"/>
  <c r="BB2906" i="2"/>
  <c r="AS2907" i="2"/>
  <c r="AR2907" i="2"/>
  <c r="BC2906" i="2"/>
  <c r="S2909" i="2"/>
  <c r="AA2909" i="2"/>
  <c r="AK2909" i="2" s="1"/>
  <c r="AT2907" i="2"/>
  <c r="AO2907" i="2"/>
  <c r="AP2907" i="2"/>
  <c r="AN2907" i="2"/>
  <c r="AM2908" i="2"/>
  <c r="AQ2907" i="2"/>
  <c r="BG2907" i="2"/>
  <c r="AZ2906" i="2"/>
  <c r="BA2906" i="2"/>
  <c r="AY2906" i="2"/>
  <c r="AX2906" i="2"/>
  <c r="L2909" i="2"/>
  <c r="T2909" i="2" s="1"/>
  <c r="N2909" i="2"/>
  <c r="P2909" i="2"/>
  <c r="Q2909" i="2"/>
  <c r="Y2909" i="2" s="1"/>
  <c r="AI2909" i="2" s="1"/>
  <c r="R2909" i="2"/>
  <c r="Z2909" i="2" s="1"/>
  <c r="AJ2909" i="2" s="1"/>
  <c r="O2909" i="2"/>
  <c r="W2909" i="2" s="1"/>
  <c r="M2909" i="2"/>
  <c r="AD2908" i="2"/>
  <c r="AD2907" i="2"/>
  <c r="W2908" i="2"/>
  <c r="AG2908" i="2" s="1"/>
  <c r="AH2908" i="2"/>
  <c r="V2908" i="2"/>
  <c r="AF2908" i="2" s="1"/>
  <c r="U2908" i="2"/>
  <c r="AE2908" i="2" s="1"/>
  <c r="K2910" i="2"/>
  <c r="AV2907" i="2" l="1"/>
  <c r="BH2907" i="2" s="1"/>
  <c r="AB2908" i="2"/>
  <c r="AS2908" i="2"/>
  <c r="AR2908" i="2"/>
  <c r="BB2907" i="2"/>
  <c r="BD2907" i="2"/>
  <c r="BC2907" i="2"/>
  <c r="S2910" i="2"/>
  <c r="AA2910" i="2"/>
  <c r="AK2910" i="2" s="1"/>
  <c r="AZ2907" i="2"/>
  <c r="BA2907" i="2"/>
  <c r="AY2907" i="2"/>
  <c r="AT2908" i="2"/>
  <c r="AN2908" i="2"/>
  <c r="AQ2908" i="2"/>
  <c r="AM2909" i="2"/>
  <c r="AO2908" i="2"/>
  <c r="AP2908" i="2"/>
  <c r="BG2908" i="2"/>
  <c r="AX2907" i="2"/>
  <c r="L2910" i="2"/>
  <c r="T2910" i="2" s="1"/>
  <c r="N2910" i="2"/>
  <c r="P2910" i="2"/>
  <c r="Q2910" i="2"/>
  <c r="Y2910" i="2" s="1"/>
  <c r="AI2910" i="2" s="1"/>
  <c r="O2910" i="2"/>
  <c r="R2910" i="2"/>
  <c r="Z2910" i="2" s="1"/>
  <c r="AJ2910" i="2" s="1"/>
  <c r="M2910" i="2"/>
  <c r="AG2909" i="2"/>
  <c r="AD2909" i="2"/>
  <c r="X2909" i="2"/>
  <c r="AH2909" i="2" s="1"/>
  <c r="V2909" i="2"/>
  <c r="AF2909" i="2" s="1"/>
  <c r="U2909" i="2"/>
  <c r="AE2909" i="2" s="1"/>
  <c r="K2911" i="2"/>
  <c r="BD2908" i="2" l="1"/>
  <c r="AV2908" i="2"/>
  <c r="BH2908" i="2" s="1"/>
  <c r="AB2909" i="2"/>
  <c r="AS2909" i="2"/>
  <c r="AR2909" i="2"/>
  <c r="BB2908" i="2"/>
  <c r="BC2908" i="2"/>
  <c r="S2911" i="2"/>
  <c r="AA2911" i="2"/>
  <c r="AK2911" i="2" s="1"/>
  <c r="BA2908" i="2"/>
  <c r="AZ2908" i="2"/>
  <c r="AY2908" i="2"/>
  <c r="AX2908" i="2"/>
  <c r="AT2909" i="2"/>
  <c r="AO2909" i="2"/>
  <c r="AP2909" i="2"/>
  <c r="AM2910" i="2"/>
  <c r="AN2909" i="2"/>
  <c r="AQ2909" i="2"/>
  <c r="BG2909" i="2"/>
  <c r="L2911" i="2"/>
  <c r="T2911" i="2" s="1"/>
  <c r="N2911" i="2"/>
  <c r="V2911" i="2" s="1"/>
  <c r="P2911" i="2"/>
  <c r="Q2911" i="2"/>
  <c r="Y2911" i="2" s="1"/>
  <c r="AI2911" i="2" s="1"/>
  <c r="R2911" i="2"/>
  <c r="Z2911" i="2" s="1"/>
  <c r="AJ2911" i="2" s="1"/>
  <c r="O2911" i="2"/>
  <c r="W2911" i="2" s="1"/>
  <c r="AG2911" i="2" s="1"/>
  <c r="M2911" i="2"/>
  <c r="U2911" i="2" s="1"/>
  <c r="AD2910" i="2"/>
  <c r="V2910" i="2"/>
  <c r="AF2910" i="2" s="1"/>
  <c r="U2910" i="2"/>
  <c r="AE2910" i="2" s="1"/>
  <c r="X2910" i="2"/>
  <c r="AH2910" i="2" s="1"/>
  <c r="W2910" i="2"/>
  <c r="AG2910" i="2" s="1"/>
  <c r="K2912" i="2"/>
  <c r="AB2910" i="2" l="1"/>
  <c r="AV2909" i="2"/>
  <c r="BH2909" i="2" s="1"/>
  <c r="AR2910" i="2"/>
  <c r="AS2910" i="2"/>
  <c r="BB2909" i="2"/>
  <c r="BD2909" i="2"/>
  <c r="BC2909" i="2"/>
  <c r="S2912" i="2"/>
  <c r="AA2912" i="2"/>
  <c r="AK2912" i="2" s="1"/>
  <c r="BA2909" i="2"/>
  <c r="AT2910" i="2"/>
  <c r="AN2910" i="2"/>
  <c r="AM2911" i="2"/>
  <c r="AQ2910" i="2"/>
  <c r="AP2910" i="2"/>
  <c r="AO2910" i="2"/>
  <c r="BG2910" i="2"/>
  <c r="AZ2909" i="2"/>
  <c r="AY2909" i="2"/>
  <c r="AX2909" i="2"/>
  <c r="L2912" i="2"/>
  <c r="T2912" i="2" s="1"/>
  <c r="N2912" i="2"/>
  <c r="P2912" i="2"/>
  <c r="X2912" i="2" s="1"/>
  <c r="AH2912" i="2" s="1"/>
  <c r="Q2912" i="2"/>
  <c r="Y2912" i="2" s="1"/>
  <c r="AI2912" i="2" s="1"/>
  <c r="O2912" i="2"/>
  <c r="W2912" i="2" s="1"/>
  <c r="AG2912" i="2" s="1"/>
  <c r="R2912" i="2"/>
  <c r="Z2912" i="2" s="1"/>
  <c r="AJ2912" i="2" s="1"/>
  <c r="M2912" i="2"/>
  <c r="AD2911" i="2"/>
  <c r="X2911" i="2"/>
  <c r="AH2911" i="2" s="1"/>
  <c r="AE2911" i="2"/>
  <c r="AF2911" i="2"/>
  <c r="K2913" i="2"/>
  <c r="AV2910" i="2" l="1"/>
  <c r="BH2910" i="2" s="1"/>
  <c r="AB2911" i="2"/>
  <c r="AS2911" i="2"/>
  <c r="AR2911" i="2"/>
  <c r="BD2910" i="2"/>
  <c r="BC2910" i="2"/>
  <c r="BB2910" i="2"/>
  <c r="S2913" i="2"/>
  <c r="AA2913" i="2"/>
  <c r="AK2913" i="2" s="1"/>
  <c r="BA2910" i="2"/>
  <c r="AT2911" i="2"/>
  <c r="AN2911" i="2"/>
  <c r="AM2912" i="2"/>
  <c r="AQ2911" i="2"/>
  <c r="AO2911" i="2"/>
  <c r="AP2911" i="2"/>
  <c r="BG2911" i="2"/>
  <c r="AY2910" i="2"/>
  <c r="AX2910" i="2"/>
  <c r="AZ2910" i="2"/>
  <c r="L2913" i="2"/>
  <c r="T2913" i="2" s="1"/>
  <c r="N2913" i="2"/>
  <c r="P2913" i="2"/>
  <c r="Q2913" i="2"/>
  <c r="Y2913" i="2" s="1"/>
  <c r="AI2913" i="2" s="1"/>
  <c r="O2913" i="2"/>
  <c r="W2913" i="2" s="1"/>
  <c r="R2913" i="2"/>
  <c r="Z2913" i="2" s="1"/>
  <c r="AJ2913" i="2" s="1"/>
  <c r="M2913" i="2"/>
  <c r="AD2912" i="2"/>
  <c r="V2912" i="2"/>
  <c r="AF2912" i="2" s="1"/>
  <c r="U2912" i="2"/>
  <c r="AE2912" i="2" s="1"/>
  <c r="K2914" i="2"/>
  <c r="AV2911" i="2" l="1"/>
  <c r="BH2911" i="2" s="1"/>
  <c r="AB2912" i="2"/>
  <c r="BD2911" i="2"/>
  <c r="BB2911" i="2"/>
  <c r="AS2912" i="2"/>
  <c r="AR2912" i="2"/>
  <c r="BC2911" i="2"/>
  <c r="S2914" i="2"/>
  <c r="AA2914" i="2"/>
  <c r="AK2914" i="2" s="1"/>
  <c r="AZ2911" i="2"/>
  <c r="AT2912" i="2"/>
  <c r="AO2912" i="2"/>
  <c r="AP2912" i="2"/>
  <c r="AM2913" i="2"/>
  <c r="AN2912" i="2"/>
  <c r="AQ2912" i="2"/>
  <c r="BG2912" i="2"/>
  <c r="AX2911" i="2"/>
  <c r="AY2911" i="2"/>
  <c r="BA2911" i="2"/>
  <c r="L2914" i="2"/>
  <c r="T2914" i="2" s="1"/>
  <c r="N2914" i="2"/>
  <c r="P2914" i="2"/>
  <c r="Q2914" i="2"/>
  <c r="Y2914" i="2" s="1"/>
  <c r="AI2914" i="2" s="1"/>
  <c r="O2914" i="2"/>
  <c r="R2914" i="2"/>
  <c r="Z2914" i="2" s="1"/>
  <c r="AJ2914" i="2" s="1"/>
  <c r="M2914" i="2"/>
  <c r="AG2913" i="2"/>
  <c r="AD2913" i="2"/>
  <c r="X2913" i="2"/>
  <c r="AH2913" i="2" s="1"/>
  <c r="V2913" i="2"/>
  <c r="AF2913" i="2" s="1"/>
  <c r="U2913" i="2"/>
  <c r="AE2913" i="2" s="1"/>
  <c r="K2915" i="2"/>
  <c r="BD2912" i="2" l="1"/>
  <c r="BB2912" i="2"/>
  <c r="BC2912" i="2"/>
  <c r="AV2912" i="2"/>
  <c r="BH2912" i="2" s="1"/>
  <c r="AB2913" i="2"/>
  <c r="AS2913" i="2"/>
  <c r="AR2913" i="2"/>
  <c r="S2915" i="2"/>
  <c r="AA2915" i="2"/>
  <c r="AK2915" i="2" s="1"/>
  <c r="AZ2912" i="2"/>
  <c r="BA2912" i="2"/>
  <c r="AY2912" i="2"/>
  <c r="AX2912" i="2"/>
  <c r="AT2913" i="2"/>
  <c r="AO2913" i="2"/>
  <c r="AP2913" i="2"/>
  <c r="AM2914" i="2"/>
  <c r="AN2913" i="2"/>
  <c r="AQ2913" i="2"/>
  <c r="BG2913" i="2"/>
  <c r="L2915" i="2"/>
  <c r="T2915" i="2" s="1"/>
  <c r="N2915" i="2"/>
  <c r="V2915" i="2" s="1"/>
  <c r="P2915" i="2"/>
  <c r="X2915" i="2" s="1"/>
  <c r="AH2915" i="2" s="1"/>
  <c r="Q2915" i="2"/>
  <c r="Y2915" i="2" s="1"/>
  <c r="AI2915" i="2" s="1"/>
  <c r="R2915" i="2"/>
  <c r="Z2915" i="2" s="1"/>
  <c r="AJ2915" i="2" s="1"/>
  <c r="O2915" i="2"/>
  <c r="W2915" i="2" s="1"/>
  <c r="AG2915" i="2" s="1"/>
  <c r="M2915" i="2"/>
  <c r="U2915" i="2" s="1"/>
  <c r="AD2914" i="2"/>
  <c r="V2914" i="2"/>
  <c r="AF2914" i="2" s="1"/>
  <c r="U2914" i="2"/>
  <c r="AE2914" i="2" s="1"/>
  <c r="X2914" i="2"/>
  <c r="AH2914" i="2" s="1"/>
  <c r="W2914" i="2"/>
  <c r="AG2914" i="2" s="1"/>
  <c r="K2916" i="2"/>
  <c r="BD2913" i="2" l="1"/>
  <c r="AV2913" i="2"/>
  <c r="BH2913" i="2" s="1"/>
  <c r="AB2915" i="2"/>
  <c r="AB2914" i="2"/>
  <c r="AR2914" i="2"/>
  <c r="AS2914" i="2"/>
  <c r="BB2913" i="2"/>
  <c r="BC2913" i="2"/>
  <c r="S2916" i="2"/>
  <c r="AA2916" i="2"/>
  <c r="AK2916" i="2" s="1"/>
  <c r="AZ2913" i="2"/>
  <c r="AT2914" i="2"/>
  <c r="AN2914" i="2"/>
  <c r="AM2915" i="2"/>
  <c r="AQ2914" i="2"/>
  <c r="AO2914" i="2"/>
  <c r="AP2914" i="2"/>
  <c r="BG2914" i="2"/>
  <c r="BA2913" i="2"/>
  <c r="AY2913" i="2"/>
  <c r="AX2913" i="2"/>
  <c r="L2916" i="2"/>
  <c r="N2916" i="2"/>
  <c r="V2916" i="2" s="1"/>
  <c r="P2916" i="2"/>
  <c r="Q2916" i="2"/>
  <c r="Y2916" i="2" s="1"/>
  <c r="AI2916" i="2" s="1"/>
  <c r="O2916" i="2"/>
  <c r="R2916" i="2"/>
  <c r="Z2916" i="2" s="1"/>
  <c r="AJ2916" i="2" s="1"/>
  <c r="M2916" i="2"/>
  <c r="AE2915" i="2"/>
  <c r="AF2915" i="2"/>
  <c r="AD2915" i="2"/>
  <c r="K2917" i="2"/>
  <c r="AV2914" i="2" l="1"/>
  <c r="BH2914" i="2" s="1"/>
  <c r="BD2914" i="2"/>
  <c r="AR2915" i="2"/>
  <c r="AS2915" i="2"/>
  <c r="BC2914" i="2"/>
  <c r="BB2914" i="2"/>
  <c r="S2917" i="2"/>
  <c r="AA2917" i="2"/>
  <c r="AK2917" i="2" s="1"/>
  <c r="BA2914" i="2"/>
  <c r="AT2915" i="2"/>
  <c r="AN2915" i="2"/>
  <c r="AQ2915" i="2"/>
  <c r="AO2915" i="2"/>
  <c r="AP2915" i="2"/>
  <c r="AM2916" i="2"/>
  <c r="BG2915" i="2"/>
  <c r="AZ2914" i="2"/>
  <c r="AX2914" i="2"/>
  <c r="AY2914" i="2"/>
  <c r="L2917" i="2"/>
  <c r="N2917" i="2"/>
  <c r="P2917" i="2"/>
  <c r="Q2917" i="2"/>
  <c r="Y2917" i="2" s="1"/>
  <c r="AI2917" i="2" s="1"/>
  <c r="O2917" i="2"/>
  <c r="W2917" i="2" s="1"/>
  <c r="AG2917" i="2" s="1"/>
  <c r="R2917" i="2"/>
  <c r="Z2917" i="2" s="1"/>
  <c r="AJ2917" i="2" s="1"/>
  <c r="M2917" i="2"/>
  <c r="T2916" i="2"/>
  <c r="U2916" i="2"/>
  <c r="AE2916" i="2" s="1"/>
  <c r="AF2916" i="2"/>
  <c r="X2916" i="2"/>
  <c r="AH2916" i="2" s="1"/>
  <c r="W2916" i="2"/>
  <c r="AG2916" i="2" s="1"/>
  <c r="K2918" i="2"/>
  <c r="BC2915" i="2" l="1"/>
  <c r="BD2915" i="2"/>
  <c r="AV2915" i="2"/>
  <c r="BH2915" i="2" s="1"/>
  <c r="AB2916" i="2"/>
  <c r="AS2916" i="2"/>
  <c r="AR2916" i="2"/>
  <c r="BB2915" i="2"/>
  <c r="S2918" i="2"/>
  <c r="AA2918" i="2"/>
  <c r="AK2918" i="2" s="1"/>
  <c r="BA2915" i="2"/>
  <c r="AT2916" i="2"/>
  <c r="AN2916" i="2"/>
  <c r="AQ2916" i="2"/>
  <c r="AM2917" i="2"/>
  <c r="AO2916" i="2"/>
  <c r="AP2916" i="2"/>
  <c r="BG2916" i="2"/>
  <c r="AX2915" i="2"/>
  <c r="AZ2915" i="2"/>
  <c r="AY2915" i="2"/>
  <c r="L2918" i="2"/>
  <c r="T2918" i="2" s="1"/>
  <c r="N2918" i="2"/>
  <c r="P2918" i="2"/>
  <c r="Q2918" i="2"/>
  <c r="Y2918" i="2" s="1"/>
  <c r="AI2918" i="2" s="1"/>
  <c r="O2918" i="2"/>
  <c r="W2918" i="2" s="1"/>
  <c r="AG2918" i="2" s="1"/>
  <c r="R2918" i="2"/>
  <c r="Z2918" i="2" s="1"/>
  <c r="AJ2918" i="2" s="1"/>
  <c r="M2918" i="2"/>
  <c r="AD2916" i="2"/>
  <c r="T2917" i="2"/>
  <c r="X2917" i="2"/>
  <c r="AH2917" i="2" s="1"/>
  <c r="V2917" i="2"/>
  <c r="AF2917" i="2" s="1"/>
  <c r="U2917" i="2"/>
  <c r="AE2917" i="2" s="1"/>
  <c r="K2919" i="2"/>
  <c r="AB2917" i="2" l="1"/>
  <c r="AV2916" i="2"/>
  <c r="BH2916" i="2" s="1"/>
  <c r="AR2917" i="2"/>
  <c r="AS2917" i="2"/>
  <c r="BD2916" i="2"/>
  <c r="BB2916" i="2"/>
  <c r="BC2916" i="2"/>
  <c r="S2919" i="2"/>
  <c r="AA2919" i="2"/>
  <c r="AK2919" i="2" s="1"/>
  <c r="AT2917" i="2"/>
  <c r="AO2917" i="2"/>
  <c r="AP2917" i="2"/>
  <c r="AM2918" i="2"/>
  <c r="AN2917" i="2"/>
  <c r="AQ2917" i="2"/>
  <c r="BG2917" i="2"/>
  <c r="BA2916" i="2"/>
  <c r="AZ2916" i="2"/>
  <c r="AX2916" i="2"/>
  <c r="AY2916" i="2"/>
  <c r="L2919" i="2"/>
  <c r="T2919" i="2" s="1"/>
  <c r="N2919" i="2"/>
  <c r="P2919" i="2"/>
  <c r="Q2919" i="2"/>
  <c r="Y2919" i="2" s="1"/>
  <c r="AI2919" i="2" s="1"/>
  <c r="R2919" i="2"/>
  <c r="Z2919" i="2" s="1"/>
  <c r="AJ2919" i="2" s="1"/>
  <c r="O2919" i="2"/>
  <c r="M2919" i="2"/>
  <c r="U2919" i="2" s="1"/>
  <c r="AD2917" i="2"/>
  <c r="X2918" i="2"/>
  <c r="AH2918" i="2" s="1"/>
  <c r="V2918" i="2"/>
  <c r="AF2918" i="2" s="1"/>
  <c r="U2918" i="2"/>
  <c r="AE2918" i="2" s="1"/>
  <c r="AD2918" i="2"/>
  <c r="K2920" i="2"/>
  <c r="AV2917" i="2" l="1"/>
  <c r="BH2917" i="2" s="1"/>
  <c r="AB2918" i="2"/>
  <c r="BD2917" i="2"/>
  <c r="AR2918" i="2"/>
  <c r="AS2918" i="2"/>
  <c r="BC2917" i="2"/>
  <c r="BB2917" i="2"/>
  <c r="S2920" i="2"/>
  <c r="AA2920" i="2"/>
  <c r="AK2920" i="2" s="1"/>
  <c r="AT2918" i="2"/>
  <c r="AN2918" i="2"/>
  <c r="AQ2918" i="2"/>
  <c r="AM2919" i="2"/>
  <c r="AO2918" i="2"/>
  <c r="AP2918" i="2"/>
  <c r="BG2918" i="2"/>
  <c r="AZ2917" i="2"/>
  <c r="BA2917" i="2"/>
  <c r="AY2917" i="2"/>
  <c r="AX2917" i="2"/>
  <c r="L2920" i="2"/>
  <c r="T2920" i="2" s="1"/>
  <c r="N2920" i="2"/>
  <c r="V2920" i="2" s="1"/>
  <c r="AF2920" i="2" s="1"/>
  <c r="P2920" i="2"/>
  <c r="Q2920" i="2"/>
  <c r="Y2920" i="2" s="1"/>
  <c r="AI2920" i="2" s="1"/>
  <c r="R2920" i="2"/>
  <c r="Z2920" i="2" s="1"/>
  <c r="AJ2920" i="2" s="1"/>
  <c r="O2920" i="2"/>
  <c r="M2920" i="2"/>
  <c r="U2920" i="2" s="1"/>
  <c r="AD2919" i="2"/>
  <c r="X2919" i="2"/>
  <c r="AH2919" i="2" s="1"/>
  <c r="V2919" i="2"/>
  <c r="AF2919" i="2" s="1"/>
  <c r="AE2919" i="2"/>
  <c r="W2919" i="2"/>
  <c r="AG2919" i="2" s="1"/>
  <c r="K2921" i="2"/>
  <c r="AV2918" i="2" l="1"/>
  <c r="BH2918" i="2" s="1"/>
  <c r="AB2919" i="2"/>
  <c r="AS2919" i="2"/>
  <c r="AR2919" i="2"/>
  <c r="BD2918" i="2"/>
  <c r="BC2918" i="2"/>
  <c r="BB2918" i="2"/>
  <c r="S2921" i="2"/>
  <c r="AA2921" i="2"/>
  <c r="AK2921" i="2" s="1"/>
  <c r="AT2919" i="2"/>
  <c r="AN2919" i="2"/>
  <c r="AQ2919" i="2"/>
  <c r="AM2920" i="2"/>
  <c r="AP2919" i="2"/>
  <c r="AO2919" i="2"/>
  <c r="BG2919" i="2"/>
  <c r="BA2918" i="2"/>
  <c r="AZ2918" i="2"/>
  <c r="AX2918" i="2"/>
  <c r="AY2918" i="2"/>
  <c r="L2921" i="2"/>
  <c r="T2921" i="2" s="1"/>
  <c r="N2921" i="2"/>
  <c r="P2921" i="2"/>
  <c r="Q2921" i="2"/>
  <c r="Y2921" i="2" s="1"/>
  <c r="AI2921" i="2" s="1"/>
  <c r="R2921" i="2"/>
  <c r="Z2921" i="2" s="1"/>
  <c r="AJ2921" i="2" s="1"/>
  <c r="O2921" i="2"/>
  <c r="M2921" i="2"/>
  <c r="AE2920" i="2"/>
  <c r="AD2920" i="2"/>
  <c r="X2920" i="2"/>
  <c r="AH2920" i="2" s="1"/>
  <c r="W2920" i="2"/>
  <c r="AG2920" i="2" s="1"/>
  <c r="K2922" i="2"/>
  <c r="AB2920" i="2" l="1"/>
  <c r="AV2919" i="2"/>
  <c r="BH2919" i="2" s="1"/>
  <c r="BD2919" i="2"/>
  <c r="BB2919" i="2"/>
  <c r="AS2920" i="2"/>
  <c r="AR2920" i="2"/>
  <c r="BC2919" i="2"/>
  <c r="S2922" i="2"/>
  <c r="AA2922" i="2"/>
  <c r="AK2922" i="2" s="1"/>
  <c r="AT2920" i="2"/>
  <c r="AQ2920" i="2"/>
  <c r="AO2920" i="2"/>
  <c r="AP2920" i="2"/>
  <c r="AM2921" i="2"/>
  <c r="AN2920" i="2"/>
  <c r="BG2920" i="2"/>
  <c r="BA2919" i="2"/>
  <c r="AY2919" i="2"/>
  <c r="AX2919" i="2"/>
  <c r="AZ2919" i="2"/>
  <c r="L2922" i="2"/>
  <c r="T2922" i="2" s="1"/>
  <c r="N2922" i="2"/>
  <c r="P2922" i="2"/>
  <c r="Q2922" i="2"/>
  <c r="Y2922" i="2" s="1"/>
  <c r="AI2922" i="2" s="1"/>
  <c r="O2922" i="2"/>
  <c r="W2922" i="2" s="1"/>
  <c r="AG2922" i="2" s="1"/>
  <c r="R2922" i="2"/>
  <c r="Z2922" i="2" s="1"/>
  <c r="AJ2922" i="2" s="1"/>
  <c r="M2922" i="2"/>
  <c r="U2922" i="2" s="1"/>
  <c r="AD2921" i="2"/>
  <c r="W2921" i="2"/>
  <c r="AG2921" i="2" s="1"/>
  <c r="X2921" i="2"/>
  <c r="AH2921" i="2" s="1"/>
  <c r="V2921" i="2"/>
  <c r="AF2921" i="2" s="1"/>
  <c r="U2921" i="2"/>
  <c r="AE2921" i="2" s="1"/>
  <c r="K2923" i="2"/>
  <c r="BD2920" i="2" l="1"/>
  <c r="BB2920" i="2"/>
  <c r="BC2920" i="2"/>
  <c r="AV2920" i="2"/>
  <c r="BH2920" i="2" s="1"/>
  <c r="AB2921" i="2"/>
  <c r="AS2921" i="2"/>
  <c r="AR2921" i="2"/>
  <c r="S2923" i="2"/>
  <c r="AA2923" i="2"/>
  <c r="AK2923" i="2" s="1"/>
  <c r="AZ2920" i="2"/>
  <c r="AY2920" i="2"/>
  <c r="BA2920" i="2"/>
  <c r="AX2920" i="2"/>
  <c r="AT2921" i="2"/>
  <c r="AM2922" i="2"/>
  <c r="AN2921" i="2"/>
  <c r="AQ2921" i="2"/>
  <c r="AO2921" i="2"/>
  <c r="AP2921" i="2"/>
  <c r="BG2921" i="2"/>
  <c r="L2923" i="2"/>
  <c r="T2923" i="2" s="1"/>
  <c r="N2923" i="2"/>
  <c r="V2923" i="2" s="1"/>
  <c r="P2923" i="2"/>
  <c r="X2923" i="2" s="1"/>
  <c r="Q2923" i="2"/>
  <c r="Y2923" i="2" s="1"/>
  <c r="AI2923" i="2" s="1"/>
  <c r="R2923" i="2"/>
  <c r="Z2923" i="2" s="1"/>
  <c r="AJ2923" i="2" s="1"/>
  <c r="O2923" i="2"/>
  <c r="W2923" i="2" s="1"/>
  <c r="AG2923" i="2" s="1"/>
  <c r="M2923" i="2"/>
  <c r="V2922" i="2"/>
  <c r="AF2922" i="2" s="1"/>
  <c r="AE2922" i="2"/>
  <c r="X2922" i="2"/>
  <c r="AH2922" i="2" s="1"/>
  <c r="AD2922" i="2"/>
  <c r="K2924" i="2"/>
  <c r="AV2921" i="2" l="1"/>
  <c r="BH2921" i="2" s="1"/>
  <c r="AB2922" i="2"/>
  <c r="BB2921" i="2"/>
  <c r="BD2921" i="2"/>
  <c r="AS2922" i="2"/>
  <c r="AR2922" i="2"/>
  <c r="BC2921" i="2"/>
  <c r="AZ2921" i="2"/>
  <c r="S2924" i="2"/>
  <c r="AA2924" i="2"/>
  <c r="AK2924" i="2" s="1"/>
  <c r="BA2921" i="2"/>
  <c r="AY2921" i="2"/>
  <c r="AX2921" i="2"/>
  <c r="AT2922" i="2"/>
  <c r="AM2923" i="2"/>
  <c r="AN2922" i="2"/>
  <c r="AQ2922" i="2"/>
  <c r="AO2922" i="2"/>
  <c r="AP2922" i="2"/>
  <c r="BG2922" i="2"/>
  <c r="L2924" i="2"/>
  <c r="T2924" i="2" s="1"/>
  <c r="N2924" i="2"/>
  <c r="P2924" i="2"/>
  <c r="Q2924" i="2"/>
  <c r="Y2924" i="2" s="1"/>
  <c r="AI2924" i="2" s="1"/>
  <c r="O2924" i="2"/>
  <c r="R2924" i="2"/>
  <c r="Z2924" i="2" s="1"/>
  <c r="AJ2924" i="2" s="1"/>
  <c r="M2924" i="2"/>
  <c r="U2923" i="2"/>
  <c r="AE2923" i="2" s="1"/>
  <c r="AF2923" i="2"/>
  <c r="AH2923" i="2"/>
  <c r="AD2923" i="2"/>
  <c r="K2925" i="2"/>
  <c r="AV2922" i="2" l="1"/>
  <c r="BH2922" i="2" s="1"/>
  <c r="AB2923" i="2"/>
  <c r="BB2922" i="2"/>
  <c r="AS2923" i="2"/>
  <c r="AR2923" i="2"/>
  <c r="BC2922" i="2"/>
  <c r="BD2922" i="2"/>
  <c r="S2925" i="2"/>
  <c r="AA2925" i="2"/>
  <c r="AK2925" i="2" s="1"/>
  <c r="AZ2922" i="2"/>
  <c r="BA2922" i="2"/>
  <c r="AX2922" i="2"/>
  <c r="AT2923" i="2"/>
  <c r="BD2923" i="2" s="1"/>
  <c r="AN2923" i="2"/>
  <c r="AQ2923" i="2"/>
  <c r="AO2923" i="2"/>
  <c r="AP2923" i="2"/>
  <c r="AM2924" i="2"/>
  <c r="BG2923" i="2"/>
  <c r="AY2922" i="2"/>
  <c r="L2925" i="2"/>
  <c r="T2925" i="2" s="1"/>
  <c r="N2925" i="2"/>
  <c r="P2925" i="2"/>
  <c r="Q2925" i="2"/>
  <c r="Y2925" i="2" s="1"/>
  <c r="AI2925" i="2" s="1"/>
  <c r="O2925" i="2"/>
  <c r="R2925" i="2"/>
  <c r="Z2925" i="2" s="1"/>
  <c r="AJ2925" i="2" s="1"/>
  <c r="M2925" i="2"/>
  <c r="AD2924" i="2"/>
  <c r="X2924" i="2"/>
  <c r="AH2924" i="2" s="1"/>
  <c r="W2924" i="2"/>
  <c r="AG2924" i="2" s="1"/>
  <c r="V2924" i="2"/>
  <c r="AF2924" i="2" s="1"/>
  <c r="U2924" i="2"/>
  <c r="AE2924" i="2" s="1"/>
  <c r="K2926" i="2"/>
  <c r="AV2923" i="2" l="1"/>
  <c r="BH2923" i="2" s="1"/>
  <c r="AB2924" i="2"/>
  <c r="AR2924" i="2"/>
  <c r="AS2924" i="2"/>
  <c r="BB2923" i="2"/>
  <c r="BC2923" i="2"/>
  <c r="S2926" i="2"/>
  <c r="AA2926" i="2"/>
  <c r="AK2926" i="2" s="1"/>
  <c r="AZ2923" i="2"/>
  <c r="AY2923" i="2"/>
  <c r="BA2923" i="2"/>
  <c r="AT2924" i="2"/>
  <c r="AM2925" i="2"/>
  <c r="AN2924" i="2"/>
  <c r="AQ2924" i="2"/>
  <c r="AO2924" i="2"/>
  <c r="AP2924" i="2"/>
  <c r="BG2924" i="2"/>
  <c r="AX2923" i="2"/>
  <c r="L2926" i="2"/>
  <c r="T2926" i="2" s="1"/>
  <c r="N2926" i="2"/>
  <c r="P2926" i="2"/>
  <c r="Q2926" i="2"/>
  <c r="Y2926" i="2" s="1"/>
  <c r="AI2926" i="2" s="1"/>
  <c r="O2926" i="2"/>
  <c r="W2926" i="2" s="1"/>
  <c r="AG2926" i="2" s="1"/>
  <c r="R2926" i="2"/>
  <c r="Z2926" i="2" s="1"/>
  <c r="AJ2926" i="2" s="1"/>
  <c r="M2926" i="2"/>
  <c r="W2925" i="2"/>
  <c r="AG2925" i="2" s="1"/>
  <c r="AD2925" i="2"/>
  <c r="X2925" i="2"/>
  <c r="AH2925" i="2" s="1"/>
  <c r="V2925" i="2"/>
  <c r="AF2925" i="2" s="1"/>
  <c r="U2925" i="2"/>
  <c r="AE2925" i="2" s="1"/>
  <c r="K2927" i="2"/>
  <c r="AV2924" i="2" l="1"/>
  <c r="BH2924" i="2" s="1"/>
  <c r="AB2925" i="2"/>
  <c r="BD2924" i="2"/>
  <c r="AR2925" i="2"/>
  <c r="AS2925" i="2"/>
  <c r="BC2924" i="2"/>
  <c r="BB2924" i="2"/>
  <c r="S2927" i="2"/>
  <c r="AA2927" i="2" s="1"/>
  <c r="AK2927" i="2" s="1"/>
  <c r="AZ2924" i="2"/>
  <c r="AY2924" i="2"/>
  <c r="AT2925" i="2"/>
  <c r="AO2925" i="2"/>
  <c r="AP2925" i="2"/>
  <c r="AM2926" i="2"/>
  <c r="AN2925" i="2"/>
  <c r="AQ2925" i="2"/>
  <c r="BG2925" i="2"/>
  <c r="BA2924" i="2"/>
  <c r="AX2924" i="2"/>
  <c r="L2927" i="2"/>
  <c r="T2927" i="2" s="1"/>
  <c r="N2927" i="2"/>
  <c r="P2927" i="2"/>
  <c r="X2927" i="2" s="1"/>
  <c r="Q2927" i="2"/>
  <c r="Y2927" i="2" s="1"/>
  <c r="AI2927" i="2" s="1"/>
  <c r="O2927" i="2"/>
  <c r="W2927" i="2" s="1"/>
  <c r="AG2927" i="2" s="1"/>
  <c r="R2927" i="2"/>
  <c r="Z2927" i="2" s="1"/>
  <c r="AJ2927" i="2" s="1"/>
  <c r="M2927" i="2"/>
  <c r="U2927" i="2" s="1"/>
  <c r="AE2927" i="2" s="1"/>
  <c r="V2926" i="2"/>
  <c r="AF2926" i="2" s="1"/>
  <c r="U2926" i="2"/>
  <c r="AE2926" i="2" s="1"/>
  <c r="X2926" i="2"/>
  <c r="AH2926" i="2" s="1"/>
  <c r="AD2926" i="2"/>
  <c r="K2928" i="2"/>
  <c r="BD2925" i="2" l="1"/>
  <c r="BB2925" i="2"/>
  <c r="BC2925" i="2"/>
  <c r="AV2925" i="2"/>
  <c r="BH2925" i="2" s="1"/>
  <c r="AB2926" i="2"/>
  <c r="AS2926" i="2"/>
  <c r="AR2926" i="2"/>
  <c r="S2928" i="2"/>
  <c r="AA2928" i="2"/>
  <c r="AK2928" i="2" s="1"/>
  <c r="AT2926" i="2"/>
  <c r="AO2926" i="2"/>
  <c r="AP2926" i="2"/>
  <c r="AM2927" i="2"/>
  <c r="AN2926" i="2"/>
  <c r="AQ2926" i="2"/>
  <c r="BG2926" i="2"/>
  <c r="AZ2925" i="2"/>
  <c r="BA2925" i="2"/>
  <c r="AY2925" i="2"/>
  <c r="AX2925" i="2"/>
  <c r="L2928" i="2"/>
  <c r="T2928" i="2" s="1"/>
  <c r="N2928" i="2"/>
  <c r="P2928" i="2"/>
  <c r="Q2928" i="2"/>
  <c r="Y2928" i="2" s="1"/>
  <c r="AI2928" i="2" s="1"/>
  <c r="O2928" i="2"/>
  <c r="R2928" i="2"/>
  <c r="Z2928" i="2" s="1"/>
  <c r="AJ2928" i="2" s="1"/>
  <c r="M2928" i="2"/>
  <c r="V2927" i="2"/>
  <c r="AF2927" i="2" s="1"/>
  <c r="AH2927" i="2"/>
  <c r="AD2927" i="2"/>
  <c r="K2929" i="2"/>
  <c r="BD2926" i="2" l="1"/>
  <c r="AV2926" i="2"/>
  <c r="BH2926" i="2" s="1"/>
  <c r="AB2927" i="2"/>
  <c r="AS2927" i="2"/>
  <c r="AR2927" i="2"/>
  <c r="BB2926" i="2"/>
  <c r="BC2926" i="2"/>
  <c r="S2929" i="2"/>
  <c r="AA2929" i="2" s="1"/>
  <c r="AK2929" i="2" s="1"/>
  <c r="AZ2926" i="2"/>
  <c r="BA2926" i="2"/>
  <c r="AY2926" i="2"/>
  <c r="AX2926" i="2"/>
  <c r="AT2927" i="2"/>
  <c r="AQ2927" i="2"/>
  <c r="AM2928" i="2"/>
  <c r="AO2927" i="2"/>
  <c r="AP2927" i="2"/>
  <c r="AN2927" i="2"/>
  <c r="BG2927" i="2"/>
  <c r="L2929" i="2"/>
  <c r="N2929" i="2"/>
  <c r="V2929" i="2" s="1"/>
  <c r="AF2929" i="2" s="1"/>
  <c r="P2929" i="2"/>
  <c r="X2929" i="2" s="1"/>
  <c r="Q2929" i="2"/>
  <c r="Y2929" i="2" s="1"/>
  <c r="AI2929" i="2" s="1"/>
  <c r="O2929" i="2"/>
  <c r="R2929" i="2"/>
  <c r="Z2929" i="2" s="1"/>
  <c r="AJ2929" i="2" s="1"/>
  <c r="M2929" i="2"/>
  <c r="AD2928" i="2"/>
  <c r="X2928" i="2"/>
  <c r="AH2928" i="2" s="1"/>
  <c r="W2928" i="2"/>
  <c r="AG2928" i="2" s="1"/>
  <c r="V2928" i="2"/>
  <c r="AF2928" i="2" s="1"/>
  <c r="U2928" i="2"/>
  <c r="AE2928" i="2" s="1"/>
  <c r="K2930" i="2"/>
  <c r="BD2927" i="2" l="1"/>
  <c r="AV2927" i="2"/>
  <c r="BH2927" i="2" s="1"/>
  <c r="AB2928" i="2"/>
  <c r="AS2928" i="2"/>
  <c r="AR2928" i="2"/>
  <c r="BB2927" i="2"/>
  <c r="BC2927" i="2"/>
  <c r="S2930" i="2"/>
  <c r="AA2930" i="2"/>
  <c r="AK2930" i="2" s="1"/>
  <c r="BA2927" i="2"/>
  <c r="AY2927" i="2"/>
  <c r="AT2928" i="2"/>
  <c r="BD2928" i="2" s="1"/>
  <c r="AO2928" i="2"/>
  <c r="AP2928" i="2"/>
  <c r="AM2929" i="2"/>
  <c r="AN2928" i="2"/>
  <c r="AQ2928" i="2"/>
  <c r="BG2928" i="2"/>
  <c r="AX2927" i="2"/>
  <c r="AZ2927" i="2"/>
  <c r="L2930" i="2"/>
  <c r="T2930" i="2" s="1"/>
  <c r="N2930" i="2"/>
  <c r="P2930" i="2"/>
  <c r="X2930" i="2" s="1"/>
  <c r="Q2930" i="2"/>
  <c r="Y2930" i="2" s="1"/>
  <c r="AI2930" i="2" s="1"/>
  <c r="O2930" i="2"/>
  <c r="W2930" i="2" s="1"/>
  <c r="AG2930" i="2" s="1"/>
  <c r="R2930" i="2"/>
  <c r="Z2930" i="2" s="1"/>
  <c r="AJ2930" i="2" s="1"/>
  <c r="M2930" i="2"/>
  <c r="U2929" i="2"/>
  <c r="AE2929" i="2" s="1"/>
  <c r="AH2929" i="2"/>
  <c r="T2929" i="2"/>
  <c r="W2929" i="2"/>
  <c r="AG2929" i="2" s="1"/>
  <c r="K2931" i="2"/>
  <c r="AB2929" i="2" l="1"/>
  <c r="AV2928" i="2"/>
  <c r="BH2928" i="2" s="1"/>
  <c r="BB2928" i="2"/>
  <c r="AR2929" i="2"/>
  <c r="AS2929" i="2"/>
  <c r="BC2928" i="2"/>
  <c r="S2931" i="2"/>
  <c r="AA2931" i="2"/>
  <c r="AK2931" i="2" s="1"/>
  <c r="BA2928" i="2"/>
  <c r="AY2928" i="2"/>
  <c r="AZ2928" i="2"/>
  <c r="AX2928" i="2"/>
  <c r="AT2929" i="2"/>
  <c r="AQ2929" i="2"/>
  <c r="AM2930" i="2"/>
  <c r="AO2929" i="2"/>
  <c r="AP2929" i="2"/>
  <c r="AN2929" i="2"/>
  <c r="BG2929" i="2"/>
  <c r="L2931" i="2"/>
  <c r="T2931" i="2" s="1"/>
  <c r="N2931" i="2"/>
  <c r="P2931" i="2"/>
  <c r="Q2931" i="2"/>
  <c r="Y2931" i="2" s="1"/>
  <c r="AI2931" i="2" s="1"/>
  <c r="R2931" i="2"/>
  <c r="Z2931" i="2" s="1"/>
  <c r="AJ2931" i="2" s="1"/>
  <c r="O2931" i="2"/>
  <c r="M2931" i="2"/>
  <c r="AD2929" i="2"/>
  <c r="AH2930" i="2"/>
  <c r="V2930" i="2"/>
  <c r="AF2930" i="2" s="1"/>
  <c r="U2930" i="2"/>
  <c r="AE2930" i="2" s="1"/>
  <c r="AD2930" i="2"/>
  <c r="K2932" i="2"/>
  <c r="BD2929" i="2" l="1"/>
  <c r="AB2930" i="2"/>
  <c r="AV2929" i="2"/>
  <c r="AR2930" i="2"/>
  <c r="AS2930" i="2"/>
  <c r="BC2929" i="2"/>
  <c r="BB2929" i="2"/>
  <c r="S2932" i="2"/>
  <c r="AA2932" i="2"/>
  <c r="AK2932" i="2" s="1"/>
  <c r="AY2929" i="2"/>
  <c r="AT2930" i="2"/>
  <c r="AN2930" i="2"/>
  <c r="AQ2930" i="2"/>
  <c r="AM2931" i="2"/>
  <c r="AO2930" i="2"/>
  <c r="AP2930" i="2"/>
  <c r="BG2930" i="2"/>
  <c r="AX2929" i="2"/>
  <c r="BH2929" i="2"/>
  <c r="BA2929" i="2"/>
  <c r="AZ2929" i="2"/>
  <c r="L2932" i="2"/>
  <c r="T2932" i="2" s="1"/>
  <c r="N2932" i="2"/>
  <c r="P2932" i="2"/>
  <c r="X2932" i="2" s="1"/>
  <c r="AH2932" i="2" s="1"/>
  <c r="Q2932" i="2"/>
  <c r="Y2932" i="2" s="1"/>
  <c r="AI2932" i="2" s="1"/>
  <c r="O2932" i="2"/>
  <c r="W2932" i="2" s="1"/>
  <c r="AG2932" i="2" s="1"/>
  <c r="R2932" i="2"/>
  <c r="Z2932" i="2" s="1"/>
  <c r="AJ2932" i="2" s="1"/>
  <c r="M2932" i="2"/>
  <c r="U2932" i="2" s="1"/>
  <c r="AD2931" i="2"/>
  <c r="W2931" i="2"/>
  <c r="AG2931" i="2" s="1"/>
  <c r="X2931" i="2"/>
  <c r="AH2931" i="2" s="1"/>
  <c r="V2931" i="2"/>
  <c r="AF2931" i="2" s="1"/>
  <c r="U2931" i="2"/>
  <c r="AE2931" i="2" s="1"/>
  <c r="K2933" i="2"/>
  <c r="AV2930" i="2" l="1"/>
  <c r="BH2930" i="2" s="1"/>
  <c r="AB2931" i="2"/>
  <c r="AS2931" i="2"/>
  <c r="AR2931" i="2"/>
  <c r="BD2930" i="2"/>
  <c r="BC2930" i="2"/>
  <c r="BB2930" i="2"/>
  <c r="S2933" i="2"/>
  <c r="AA2933" i="2" s="1"/>
  <c r="AK2933" i="2" s="1"/>
  <c r="AT2931" i="2"/>
  <c r="AO2931" i="2"/>
  <c r="AP2931" i="2"/>
  <c r="AM2932" i="2"/>
  <c r="AN2931" i="2"/>
  <c r="AQ2931" i="2"/>
  <c r="BG2931" i="2"/>
  <c r="BA2930" i="2"/>
  <c r="AZ2930" i="2"/>
  <c r="AX2930" i="2"/>
  <c r="AY2930" i="2"/>
  <c r="L2933" i="2"/>
  <c r="T2933" i="2" s="1"/>
  <c r="N2933" i="2"/>
  <c r="P2933" i="2"/>
  <c r="X2933" i="2" s="1"/>
  <c r="AH2933" i="2" s="1"/>
  <c r="Q2933" i="2"/>
  <c r="Y2933" i="2" s="1"/>
  <c r="AI2933" i="2" s="1"/>
  <c r="O2933" i="2"/>
  <c r="W2933" i="2" s="1"/>
  <c r="AG2933" i="2" s="1"/>
  <c r="R2933" i="2"/>
  <c r="Z2933" i="2" s="1"/>
  <c r="AJ2933" i="2" s="1"/>
  <c r="M2933" i="2"/>
  <c r="V2932" i="2"/>
  <c r="AF2932" i="2" s="1"/>
  <c r="AE2932" i="2"/>
  <c r="AD2932" i="2"/>
  <c r="K2934" i="2"/>
  <c r="AV2931" i="2" l="1"/>
  <c r="BH2931" i="2" s="1"/>
  <c r="AB2932" i="2"/>
  <c r="AS2932" i="2"/>
  <c r="AR2932" i="2"/>
  <c r="BD2931" i="2"/>
  <c r="BB2931" i="2"/>
  <c r="BC2931" i="2"/>
  <c r="S2934" i="2"/>
  <c r="AA2934" i="2"/>
  <c r="AK2934" i="2" s="1"/>
  <c r="AZ2931" i="2"/>
  <c r="BA2931" i="2"/>
  <c r="AY2931" i="2"/>
  <c r="AX2931" i="2"/>
  <c r="AT2932" i="2"/>
  <c r="AQ2932" i="2"/>
  <c r="AO2932" i="2"/>
  <c r="AP2932" i="2"/>
  <c r="AM2933" i="2"/>
  <c r="AN2932" i="2"/>
  <c r="BG2932" i="2"/>
  <c r="L2934" i="2"/>
  <c r="T2934" i="2" s="1"/>
  <c r="N2934" i="2"/>
  <c r="P2934" i="2"/>
  <c r="Q2934" i="2"/>
  <c r="Y2934" i="2" s="1"/>
  <c r="AI2934" i="2" s="1"/>
  <c r="O2934" i="2"/>
  <c r="R2934" i="2"/>
  <c r="Z2934" i="2" s="1"/>
  <c r="AJ2934" i="2" s="1"/>
  <c r="M2934" i="2"/>
  <c r="V2933" i="2"/>
  <c r="AF2933" i="2" s="1"/>
  <c r="U2933" i="2"/>
  <c r="AE2933" i="2" s="1"/>
  <c r="AD2933" i="2"/>
  <c r="K2935" i="2"/>
  <c r="AV2932" i="2" l="1"/>
  <c r="BH2932" i="2" s="1"/>
  <c r="AB2933" i="2"/>
  <c r="AS2933" i="2"/>
  <c r="AR2933" i="2"/>
  <c r="BD2932" i="2"/>
  <c r="BB2932" i="2"/>
  <c r="BC2932" i="2"/>
  <c r="S2935" i="2"/>
  <c r="AA2935" i="2"/>
  <c r="AK2935" i="2" s="1"/>
  <c r="AY2932" i="2"/>
  <c r="BA2932" i="2"/>
  <c r="AZ2932" i="2"/>
  <c r="AX2932" i="2"/>
  <c r="AT2933" i="2"/>
  <c r="AO2933" i="2"/>
  <c r="AP2933" i="2"/>
  <c r="AQ2933" i="2"/>
  <c r="AM2934" i="2"/>
  <c r="AN2933" i="2"/>
  <c r="BG2933" i="2"/>
  <c r="L2935" i="2"/>
  <c r="N2935" i="2"/>
  <c r="V2935" i="2" s="1"/>
  <c r="AF2935" i="2" s="1"/>
  <c r="P2935" i="2"/>
  <c r="Q2935" i="2"/>
  <c r="Y2935" i="2" s="1"/>
  <c r="AI2935" i="2" s="1"/>
  <c r="R2935" i="2"/>
  <c r="Z2935" i="2" s="1"/>
  <c r="AJ2935" i="2" s="1"/>
  <c r="O2935" i="2"/>
  <c r="W2935" i="2" s="1"/>
  <c r="AG2935" i="2" s="1"/>
  <c r="M2935" i="2"/>
  <c r="X2934" i="2"/>
  <c r="AH2934" i="2" s="1"/>
  <c r="W2934" i="2"/>
  <c r="AG2934" i="2" s="1"/>
  <c r="V2934" i="2"/>
  <c r="AF2934" i="2" s="1"/>
  <c r="U2934" i="2"/>
  <c r="AE2934" i="2" s="1"/>
  <c r="AD2934" i="2"/>
  <c r="K2936" i="2"/>
  <c r="AV2933" i="2" l="1"/>
  <c r="BH2933" i="2" s="1"/>
  <c r="AB2934" i="2"/>
  <c r="BD2933" i="2"/>
  <c r="BB2933" i="2"/>
  <c r="AS2934" i="2"/>
  <c r="AR2934" i="2"/>
  <c r="BC2933" i="2"/>
  <c r="S2936" i="2"/>
  <c r="AA2936" i="2"/>
  <c r="AK2936" i="2" s="1"/>
  <c r="AY2933" i="2"/>
  <c r="BA2933" i="2"/>
  <c r="AZ2933" i="2"/>
  <c r="AX2933" i="2"/>
  <c r="AT2934" i="2"/>
  <c r="AN2934" i="2"/>
  <c r="AM2935" i="2"/>
  <c r="AQ2934" i="2"/>
  <c r="AO2934" i="2"/>
  <c r="AP2934" i="2"/>
  <c r="BG2934" i="2"/>
  <c r="L2936" i="2"/>
  <c r="T2936" i="2" s="1"/>
  <c r="N2936" i="2"/>
  <c r="P2936" i="2"/>
  <c r="Q2936" i="2"/>
  <c r="Y2936" i="2" s="1"/>
  <c r="AI2936" i="2" s="1"/>
  <c r="R2936" i="2"/>
  <c r="Z2936" i="2" s="1"/>
  <c r="AJ2936" i="2" s="1"/>
  <c r="O2936" i="2"/>
  <c r="M2936" i="2"/>
  <c r="T2935" i="2"/>
  <c r="X2935" i="2"/>
  <c r="AH2935" i="2" s="1"/>
  <c r="U2935" i="2"/>
  <c r="AE2935" i="2" s="1"/>
  <c r="K2937" i="2"/>
  <c r="AV2934" i="2" l="1"/>
  <c r="BH2934" i="2" s="1"/>
  <c r="AB2935" i="2"/>
  <c r="AS2935" i="2"/>
  <c r="AR2935" i="2"/>
  <c r="BB2934" i="2"/>
  <c r="BC2934" i="2"/>
  <c r="BD2934" i="2"/>
  <c r="S2937" i="2"/>
  <c r="AA2937" i="2" s="1"/>
  <c r="AK2937" i="2" s="1"/>
  <c r="BA2934" i="2"/>
  <c r="AT2935" i="2"/>
  <c r="AN2935" i="2"/>
  <c r="AM2936" i="2"/>
  <c r="AQ2935" i="2"/>
  <c r="AO2935" i="2"/>
  <c r="AP2935" i="2"/>
  <c r="BG2935" i="2"/>
  <c r="AZ2934" i="2"/>
  <c r="AX2934" i="2"/>
  <c r="AY2934" i="2"/>
  <c r="L2937" i="2"/>
  <c r="T2937" i="2" s="1"/>
  <c r="N2937" i="2"/>
  <c r="P2937" i="2"/>
  <c r="X2937" i="2" s="1"/>
  <c r="AH2937" i="2" s="1"/>
  <c r="Q2937" i="2"/>
  <c r="Y2937" i="2" s="1"/>
  <c r="AI2937" i="2" s="1"/>
  <c r="R2937" i="2"/>
  <c r="Z2937" i="2" s="1"/>
  <c r="AJ2937" i="2" s="1"/>
  <c r="O2937" i="2"/>
  <c r="M2937" i="2"/>
  <c r="AD2935" i="2"/>
  <c r="X2936" i="2"/>
  <c r="AH2936" i="2" s="1"/>
  <c r="W2936" i="2"/>
  <c r="AG2936" i="2" s="1"/>
  <c r="V2936" i="2"/>
  <c r="AF2936" i="2" s="1"/>
  <c r="U2936" i="2"/>
  <c r="AE2936" i="2" s="1"/>
  <c r="AD2936" i="2"/>
  <c r="K2938" i="2"/>
  <c r="AV2935" i="2" l="1"/>
  <c r="BH2935" i="2" s="1"/>
  <c r="AB2936" i="2"/>
  <c r="AS2936" i="2"/>
  <c r="AR2936" i="2"/>
  <c r="BD2935" i="2"/>
  <c r="BB2935" i="2"/>
  <c r="BC2935" i="2"/>
  <c r="S2938" i="2"/>
  <c r="AA2938" i="2"/>
  <c r="AK2938" i="2" s="1"/>
  <c r="AZ2935" i="2"/>
  <c r="AY2935" i="2"/>
  <c r="BA2935" i="2"/>
  <c r="AT2936" i="2"/>
  <c r="AO2936" i="2"/>
  <c r="AP2936" i="2"/>
  <c r="AM2937" i="2"/>
  <c r="AN2936" i="2"/>
  <c r="AQ2936" i="2"/>
  <c r="BG2936" i="2"/>
  <c r="AX2935" i="2"/>
  <c r="L2938" i="2"/>
  <c r="N2938" i="2"/>
  <c r="P2938" i="2"/>
  <c r="Q2938" i="2"/>
  <c r="Y2938" i="2" s="1"/>
  <c r="AI2938" i="2" s="1"/>
  <c r="O2938" i="2"/>
  <c r="R2938" i="2"/>
  <c r="Z2938" i="2" s="1"/>
  <c r="AJ2938" i="2" s="1"/>
  <c r="M2938" i="2"/>
  <c r="W2937" i="2"/>
  <c r="AG2937" i="2" s="1"/>
  <c r="AD2937" i="2"/>
  <c r="V2937" i="2"/>
  <c r="AF2937" i="2" s="1"/>
  <c r="U2937" i="2"/>
  <c r="AE2937" i="2" s="1"/>
  <c r="K2939" i="2"/>
  <c r="BD2936" i="2" l="1"/>
  <c r="AV2936" i="2"/>
  <c r="BH2936" i="2" s="1"/>
  <c r="AB2937" i="2"/>
  <c r="AS2937" i="2"/>
  <c r="AR2937" i="2"/>
  <c r="BB2936" i="2"/>
  <c r="BC2936" i="2"/>
  <c r="S2939" i="2"/>
  <c r="AA2939" i="2"/>
  <c r="AK2939" i="2" s="1"/>
  <c r="AZ2936" i="2"/>
  <c r="BA2936" i="2"/>
  <c r="AY2936" i="2"/>
  <c r="AX2936" i="2"/>
  <c r="AT2937" i="2"/>
  <c r="AO2937" i="2"/>
  <c r="AP2937" i="2"/>
  <c r="AM2938" i="2"/>
  <c r="AN2937" i="2"/>
  <c r="AQ2937" i="2"/>
  <c r="BG2937" i="2"/>
  <c r="L2939" i="2"/>
  <c r="T2939" i="2" s="1"/>
  <c r="N2939" i="2"/>
  <c r="P2939" i="2"/>
  <c r="X2939" i="2" s="1"/>
  <c r="AH2939" i="2" s="1"/>
  <c r="Q2939" i="2"/>
  <c r="Y2939" i="2" s="1"/>
  <c r="AI2939" i="2" s="1"/>
  <c r="O2939" i="2"/>
  <c r="W2939" i="2" s="1"/>
  <c r="AG2939" i="2" s="1"/>
  <c r="R2939" i="2"/>
  <c r="Z2939" i="2" s="1"/>
  <c r="AJ2939" i="2" s="1"/>
  <c r="M2939" i="2"/>
  <c r="U2939" i="2" s="1"/>
  <c r="AE2939" i="2" s="1"/>
  <c r="T2938" i="2"/>
  <c r="V2938" i="2"/>
  <c r="AF2938" i="2" s="1"/>
  <c r="U2938" i="2"/>
  <c r="AE2938" i="2" s="1"/>
  <c r="X2938" i="2"/>
  <c r="AH2938" i="2" s="1"/>
  <c r="W2938" i="2"/>
  <c r="AG2938" i="2" s="1"/>
  <c r="K2940" i="2"/>
  <c r="AV2937" i="2" l="1"/>
  <c r="BH2937" i="2" s="1"/>
  <c r="AB2938" i="2"/>
  <c r="AS2938" i="2"/>
  <c r="AR2938" i="2"/>
  <c r="BB2937" i="2"/>
  <c r="BD2937" i="2"/>
  <c r="BC2937" i="2"/>
  <c r="S2940" i="2"/>
  <c r="AA2940" i="2"/>
  <c r="AK2940" i="2" s="1"/>
  <c r="AZ2937" i="2"/>
  <c r="AT2938" i="2"/>
  <c r="AO2938" i="2"/>
  <c r="AP2938" i="2"/>
  <c r="AM2939" i="2"/>
  <c r="AN2938" i="2"/>
  <c r="AQ2938" i="2"/>
  <c r="BG2938" i="2"/>
  <c r="BA2937" i="2"/>
  <c r="AY2937" i="2"/>
  <c r="AX2937" i="2"/>
  <c r="L2940" i="2"/>
  <c r="T2940" i="2" s="1"/>
  <c r="N2940" i="2"/>
  <c r="P2940" i="2"/>
  <c r="Q2940" i="2"/>
  <c r="Y2940" i="2" s="1"/>
  <c r="AI2940" i="2" s="1"/>
  <c r="O2940" i="2"/>
  <c r="R2940" i="2"/>
  <c r="Z2940" i="2" s="1"/>
  <c r="AJ2940" i="2" s="1"/>
  <c r="M2940" i="2"/>
  <c r="U2940" i="2" s="1"/>
  <c r="AD2938" i="2"/>
  <c r="V2939" i="2"/>
  <c r="AF2939" i="2" s="1"/>
  <c r="AD2939" i="2"/>
  <c r="K2941" i="2"/>
  <c r="BD2938" i="2" l="1"/>
  <c r="AV2938" i="2"/>
  <c r="BH2938" i="2" s="1"/>
  <c r="AB2939" i="2"/>
  <c r="BB2938" i="2"/>
  <c r="AS2939" i="2"/>
  <c r="AR2939" i="2"/>
  <c r="BC2938" i="2"/>
  <c r="S2941" i="2"/>
  <c r="AA2941" i="2"/>
  <c r="AK2941" i="2" s="1"/>
  <c r="AZ2938" i="2"/>
  <c r="BA2938" i="2"/>
  <c r="AY2938" i="2"/>
  <c r="AX2938" i="2"/>
  <c r="AT2939" i="2"/>
  <c r="AN2939" i="2"/>
  <c r="AQ2939" i="2"/>
  <c r="AM2940" i="2"/>
  <c r="AO2939" i="2"/>
  <c r="AP2939" i="2"/>
  <c r="BG2939" i="2"/>
  <c r="L2941" i="2"/>
  <c r="N2941" i="2"/>
  <c r="P2941" i="2"/>
  <c r="X2941" i="2" s="1"/>
  <c r="Q2941" i="2"/>
  <c r="Y2941" i="2" s="1"/>
  <c r="AI2941" i="2" s="1"/>
  <c r="O2941" i="2"/>
  <c r="W2941" i="2" s="1"/>
  <c r="AG2941" i="2" s="1"/>
  <c r="R2941" i="2"/>
  <c r="Z2941" i="2" s="1"/>
  <c r="AJ2941" i="2" s="1"/>
  <c r="M2941" i="2"/>
  <c r="V2940" i="2"/>
  <c r="AF2940" i="2" s="1"/>
  <c r="AE2940" i="2"/>
  <c r="X2940" i="2"/>
  <c r="AH2940" i="2" s="1"/>
  <c r="W2940" i="2"/>
  <c r="AG2940" i="2" s="1"/>
  <c r="AD2940" i="2"/>
  <c r="K2942" i="2"/>
  <c r="BD2939" i="2" l="1"/>
  <c r="AV2939" i="2"/>
  <c r="BH2939" i="2" s="1"/>
  <c r="AB2940" i="2"/>
  <c r="AS2940" i="2"/>
  <c r="AR2940" i="2"/>
  <c r="BB2939" i="2"/>
  <c r="BC2939" i="2"/>
  <c r="S2942" i="2"/>
  <c r="AA2942" i="2"/>
  <c r="AK2942" i="2" s="1"/>
  <c r="BA2939" i="2"/>
  <c r="AT2940" i="2"/>
  <c r="AO2940" i="2"/>
  <c r="AP2940" i="2"/>
  <c r="AM2941" i="2"/>
  <c r="AN2940" i="2"/>
  <c r="AQ2940" i="2"/>
  <c r="BG2940" i="2"/>
  <c r="AZ2939" i="2"/>
  <c r="AX2939" i="2"/>
  <c r="AY2939" i="2"/>
  <c r="L2942" i="2"/>
  <c r="T2942" i="2" s="1"/>
  <c r="N2942" i="2"/>
  <c r="V2942" i="2" s="1"/>
  <c r="P2942" i="2"/>
  <c r="Q2942" i="2"/>
  <c r="Y2942" i="2" s="1"/>
  <c r="AI2942" i="2" s="1"/>
  <c r="O2942" i="2"/>
  <c r="R2942" i="2"/>
  <c r="Z2942" i="2" s="1"/>
  <c r="AJ2942" i="2" s="1"/>
  <c r="M2942" i="2"/>
  <c r="V2941" i="2"/>
  <c r="AF2941" i="2" s="1"/>
  <c r="U2941" i="2"/>
  <c r="AE2941" i="2" s="1"/>
  <c r="AH2941" i="2"/>
  <c r="T2941" i="2"/>
  <c r="K2943" i="2"/>
  <c r="AV2940" i="2" l="1"/>
  <c r="BH2940" i="2" s="1"/>
  <c r="AB2941" i="2"/>
  <c r="BD2940" i="2"/>
  <c r="AS2941" i="2"/>
  <c r="AR2941" i="2"/>
  <c r="BB2940" i="2"/>
  <c r="BC2940" i="2"/>
  <c r="S2943" i="2"/>
  <c r="AA2943" i="2"/>
  <c r="AK2943" i="2" s="1"/>
  <c r="AZ2940" i="2"/>
  <c r="BA2940" i="2"/>
  <c r="AY2940" i="2"/>
  <c r="AX2940" i="2"/>
  <c r="AT2941" i="2"/>
  <c r="AO2941" i="2"/>
  <c r="AP2941" i="2"/>
  <c r="AM2942" i="2"/>
  <c r="AQ2941" i="2"/>
  <c r="AN2941" i="2"/>
  <c r="BG2941" i="2"/>
  <c r="L2943" i="2"/>
  <c r="N2943" i="2"/>
  <c r="P2943" i="2"/>
  <c r="Q2943" i="2"/>
  <c r="Y2943" i="2" s="1"/>
  <c r="AI2943" i="2" s="1"/>
  <c r="R2943" i="2"/>
  <c r="Z2943" i="2" s="1"/>
  <c r="AJ2943" i="2" s="1"/>
  <c r="O2943" i="2"/>
  <c r="M2943" i="2"/>
  <c r="U2943" i="2" s="1"/>
  <c r="AD2941" i="2"/>
  <c r="U2942" i="2"/>
  <c r="AE2942" i="2" s="1"/>
  <c r="AF2942" i="2"/>
  <c r="X2942" i="2"/>
  <c r="AH2942" i="2" s="1"/>
  <c r="W2942" i="2"/>
  <c r="AG2942" i="2" s="1"/>
  <c r="AD2942" i="2"/>
  <c r="K2944" i="2"/>
  <c r="AB2942" i="2" l="1"/>
  <c r="AV2941" i="2"/>
  <c r="BH2941" i="2" s="1"/>
  <c r="AS2942" i="2"/>
  <c r="AR2942" i="2"/>
  <c r="BB2941" i="2"/>
  <c r="BC2941" i="2"/>
  <c r="BD2941" i="2"/>
  <c r="S2944" i="2"/>
  <c r="AA2944" i="2"/>
  <c r="AK2944" i="2" s="1"/>
  <c r="AZ2941" i="2"/>
  <c r="AX2941" i="2"/>
  <c r="AY2941" i="2"/>
  <c r="AT2942" i="2"/>
  <c r="AM2943" i="2"/>
  <c r="AO2942" i="2"/>
  <c r="AN2942" i="2"/>
  <c r="AQ2942" i="2"/>
  <c r="AP2942" i="2"/>
  <c r="BG2942" i="2"/>
  <c r="BA2941" i="2"/>
  <c r="L2944" i="2"/>
  <c r="T2944" i="2" s="1"/>
  <c r="N2944" i="2"/>
  <c r="P2944" i="2"/>
  <c r="Q2944" i="2"/>
  <c r="Y2944" i="2" s="1"/>
  <c r="AI2944" i="2" s="1"/>
  <c r="O2944" i="2"/>
  <c r="R2944" i="2"/>
  <c r="Z2944" i="2" s="1"/>
  <c r="AJ2944" i="2" s="1"/>
  <c r="M2944" i="2"/>
  <c r="U2944" i="2" s="1"/>
  <c r="X2943" i="2"/>
  <c r="AH2943" i="2" s="1"/>
  <c r="V2943" i="2"/>
  <c r="AF2943" i="2" s="1"/>
  <c r="AE2943" i="2"/>
  <c r="T2943" i="2"/>
  <c r="W2943" i="2"/>
  <c r="AG2943" i="2" s="1"/>
  <c r="K2945" i="2"/>
  <c r="AV2942" i="2" l="1"/>
  <c r="BH2942" i="2" s="1"/>
  <c r="AB2943" i="2"/>
  <c r="AS2943" i="2"/>
  <c r="AR2943" i="2"/>
  <c r="BB2942" i="2"/>
  <c r="BD2942" i="2"/>
  <c r="BC2942" i="2"/>
  <c r="S2945" i="2"/>
  <c r="AA2945" i="2" s="1"/>
  <c r="AK2945" i="2" s="1"/>
  <c r="AZ2942" i="2"/>
  <c r="BA2942" i="2"/>
  <c r="AX2942" i="2"/>
  <c r="AT2943" i="2"/>
  <c r="BD2943" i="2" s="1"/>
  <c r="AO2943" i="2"/>
  <c r="AP2943" i="2"/>
  <c r="AM2944" i="2"/>
  <c r="AN2943" i="2"/>
  <c r="AQ2943" i="2"/>
  <c r="BG2943" i="2"/>
  <c r="AY2942" i="2"/>
  <c r="L2945" i="2"/>
  <c r="T2945" i="2" s="1"/>
  <c r="N2945" i="2"/>
  <c r="V2945" i="2" s="1"/>
  <c r="P2945" i="2"/>
  <c r="Q2945" i="2"/>
  <c r="Y2945" i="2" s="1"/>
  <c r="AI2945" i="2" s="1"/>
  <c r="O2945" i="2"/>
  <c r="R2945" i="2"/>
  <c r="Z2945" i="2" s="1"/>
  <c r="AJ2945" i="2" s="1"/>
  <c r="M2945" i="2"/>
  <c r="U2945" i="2" s="1"/>
  <c r="AD2943" i="2"/>
  <c r="V2944" i="2"/>
  <c r="AF2944" i="2" s="1"/>
  <c r="AE2944" i="2"/>
  <c r="X2944" i="2"/>
  <c r="AH2944" i="2" s="1"/>
  <c r="W2944" i="2"/>
  <c r="AG2944" i="2" s="1"/>
  <c r="AD2944" i="2"/>
  <c r="K2946" i="2"/>
  <c r="AV2943" i="2" l="1"/>
  <c r="BH2943" i="2" s="1"/>
  <c r="AB2944" i="2"/>
  <c r="AR2944" i="2"/>
  <c r="AS2944" i="2"/>
  <c r="BB2943" i="2"/>
  <c r="BC2943" i="2"/>
  <c r="S2946" i="2"/>
  <c r="AA2946" i="2"/>
  <c r="AK2946" i="2" s="1"/>
  <c r="AZ2943" i="2"/>
  <c r="AT2944" i="2"/>
  <c r="AO2944" i="2"/>
  <c r="AN2944" i="2"/>
  <c r="AP2944" i="2"/>
  <c r="AM2945" i="2"/>
  <c r="AQ2944" i="2"/>
  <c r="BG2944" i="2"/>
  <c r="BA2943" i="2"/>
  <c r="AY2943" i="2"/>
  <c r="AX2943" i="2"/>
  <c r="L2946" i="2"/>
  <c r="T2946" i="2" s="1"/>
  <c r="N2946" i="2"/>
  <c r="P2946" i="2"/>
  <c r="Q2946" i="2"/>
  <c r="Y2946" i="2" s="1"/>
  <c r="AI2946" i="2" s="1"/>
  <c r="O2946" i="2"/>
  <c r="R2946" i="2"/>
  <c r="Z2946" i="2" s="1"/>
  <c r="AJ2946" i="2" s="1"/>
  <c r="M2946" i="2"/>
  <c r="X2945" i="2"/>
  <c r="AH2945" i="2" s="1"/>
  <c r="AF2945" i="2"/>
  <c r="AE2945" i="2"/>
  <c r="W2945" i="2"/>
  <c r="AG2945" i="2" s="1"/>
  <c r="AD2945" i="2"/>
  <c r="K2947" i="2"/>
  <c r="BD2944" i="2" l="1"/>
  <c r="AV2944" i="2"/>
  <c r="BH2944" i="2" s="1"/>
  <c r="AB2945" i="2"/>
  <c r="BC2944" i="2"/>
  <c r="AS2945" i="2"/>
  <c r="AR2945" i="2"/>
  <c r="BB2944" i="2"/>
  <c r="S2947" i="2"/>
  <c r="AA2947" i="2"/>
  <c r="AK2947" i="2" s="1"/>
  <c r="AT2945" i="2"/>
  <c r="AO2945" i="2"/>
  <c r="AP2945" i="2"/>
  <c r="AM2946" i="2"/>
  <c r="AQ2945" i="2"/>
  <c r="AN2945" i="2"/>
  <c r="BG2945" i="2"/>
  <c r="AZ2944" i="2"/>
  <c r="AX2944" i="2"/>
  <c r="BA2944" i="2"/>
  <c r="AY2944" i="2"/>
  <c r="L2947" i="2"/>
  <c r="T2947" i="2" s="1"/>
  <c r="N2947" i="2"/>
  <c r="P2947" i="2"/>
  <c r="Q2947" i="2"/>
  <c r="Y2947" i="2" s="1"/>
  <c r="AI2947" i="2" s="1"/>
  <c r="R2947" i="2"/>
  <c r="Z2947" i="2" s="1"/>
  <c r="AJ2947" i="2" s="1"/>
  <c r="O2947" i="2"/>
  <c r="W2947" i="2" s="1"/>
  <c r="M2947" i="2"/>
  <c r="X2946" i="2"/>
  <c r="AH2946" i="2" s="1"/>
  <c r="W2946" i="2"/>
  <c r="AG2946" i="2" s="1"/>
  <c r="V2946" i="2"/>
  <c r="AF2946" i="2" s="1"/>
  <c r="U2946" i="2"/>
  <c r="AE2946" i="2" s="1"/>
  <c r="AD2946" i="2"/>
  <c r="K2948" i="2"/>
  <c r="AV2945" i="2" l="1"/>
  <c r="BH2945" i="2" s="1"/>
  <c r="AB2946" i="2"/>
  <c r="AS2946" i="2"/>
  <c r="AR2946" i="2"/>
  <c r="BB2945" i="2"/>
  <c r="BD2945" i="2"/>
  <c r="BC2945" i="2"/>
  <c r="S2948" i="2"/>
  <c r="AA2948" i="2"/>
  <c r="AK2948" i="2" s="1"/>
  <c r="AZ2945" i="2"/>
  <c r="AX2945" i="2"/>
  <c r="AY2945" i="2"/>
  <c r="AT2946" i="2"/>
  <c r="AP2946" i="2"/>
  <c r="AN2946" i="2"/>
  <c r="AQ2946" i="2"/>
  <c r="AO2946" i="2"/>
  <c r="AM2947" i="2"/>
  <c r="BG2946" i="2"/>
  <c r="BA2945" i="2"/>
  <c r="L2948" i="2"/>
  <c r="T2948" i="2" s="1"/>
  <c r="N2948" i="2"/>
  <c r="P2948" i="2"/>
  <c r="Q2948" i="2"/>
  <c r="Y2948" i="2" s="1"/>
  <c r="AI2948" i="2" s="1"/>
  <c r="O2948" i="2"/>
  <c r="W2948" i="2" s="1"/>
  <c r="R2948" i="2"/>
  <c r="Z2948" i="2" s="1"/>
  <c r="AJ2948" i="2" s="1"/>
  <c r="M2948" i="2"/>
  <c r="AG2947" i="2"/>
  <c r="X2947" i="2"/>
  <c r="AH2947" i="2" s="1"/>
  <c r="V2947" i="2"/>
  <c r="AF2947" i="2" s="1"/>
  <c r="U2947" i="2"/>
  <c r="AE2947" i="2" s="1"/>
  <c r="K2949" i="2"/>
  <c r="AD2947" i="2"/>
  <c r="AV2946" i="2" l="1"/>
  <c r="BH2946" i="2" s="1"/>
  <c r="AB2947" i="2"/>
  <c r="AS2947" i="2"/>
  <c r="AR2947" i="2"/>
  <c r="BB2946" i="2"/>
  <c r="BD2946" i="2"/>
  <c r="BC2946" i="2"/>
  <c r="S2949" i="2"/>
  <c r="AA2949" i="2" s="1"/>
  <c r="AK2949" i="2" s="1"/>
  <c r="AT2947" i="2"/>
  <c r="AN2947" i="2"/>
  <c r="AQ2947" i="2"/>
  <c r="AO2947" i="2"/>
  <c r="AM2948" i="2"/>
  <c r="AP2947" i="2"/>
  <c r="BG2947" i="2"/>
  <c r="AZ2946" i="2"/>
  <c r="AY2946" i="2"/>
  <c r="AX2946" i="2"/>
  <c r="BA2946" i="2"/>
  <c r="L2949" i="2"/>
  <c r="T2949" i="2" s="1"/>
  <c r="N2949" i="2"/>
  <c r="P2949" i="2"/>
  <c r="Q2949" i="2"/>
  <c r="Y2949" i="2" s="1"/>
  <c r="AI2949" i="2" s="1"/>
  <c r="O2949" i="2"/>
  <c r="W2949" i="2" s="1"/>
  <c r="AG2949" i="2" s="1"/>
  <c r="R2949" i="2"/>
  <c r="Z2949" i="2" s="1"/>
  <c r="AJ2949" i="2" s="1"/>
  <c r="M2949" i="2"/>
  <c r="U2949" i="2" s="1"/>
  <c r="AE2949" i="2" s="1"/>
  <c r="AD2948" i="2"/>
  <c r="X2948" i="2"/>
  <c r="AH2948" i="2" s="1"/>
  <c r="AG2948" i="2"/>
  <c r="V2948" i="2"/>
  <c r="AF2948" i="2" s="1"/>
  <c r="U2948" i="2"/>
  <c r="AE2948" i="2" s="1"/>
  <c r="K2950" i="2"/>
  <c r="AV2947" i="2" l="1"/>
  <c r="BH2947" i="2" s="1"/>
  <c r="AB2948" i="2"/>
  <c r="AS2948" i="2"/>
  <c r="AR2948" i="2"/>
  <c r="BD2947" i="2"/>
  <c r="BB2947" i="2"/>
  <c r="BC2947" i="2"/>
  <c r="S2950" i="2"/>
  <c r="AA2950" i="2"/>
  <c r="AK2950" i="2" s="1"/>
  <c r="AY2947" i="2"/>
  <c r="BA2947" i="2"/>
  <c r="AZ2947" i="2"/>
  <c r="AX2947" i="2"/>
  <c r="AT2948" i="2"/>
  <c r="AN2948" i="2"/>
  <c r="AQ2948" i="2"/>
  <c r="AO2948" i="2"/>
  <c r="AP2948" i="2"/>
  <c r="AM2949" i="2"/>
  <c r="BG2948" i="2"/>
  <c r="L2950" i="2"/>
  <c r="T2950" i="2" s="1"/>
  <c r="N2950" i="2"/>
  <c r="V2950" i="2" s="1"/>
  <c r="AF2950" i="2" s="1"/>
  <c r="P2950" i="2"/>
  <c r="Q2950" i="2"/>
  <c r="Y2950" i="2" s="1"/>
  <c r="AI2950" i="2" s="1"/>
  <c r="O2950" i="2"/>
  <c r="R2950" i="2"/>
  <c r="Z2950" i="2" s="1"/>
  <c r="AJ2950" i="2" s="1"/>
  <c r="M2950" i="2"/>
  <c r="AD2949" i="2"/>
  <c r="X2949" i="2"/>
  <c r="AH2949" i="2" s="1"/>
  <c r="V2949" i="2"/>
  <c r="AF2949" i="2" s="1"/>
  <c r="K2951" i="2"/>
  <c r="BD2948" i="2" l="1"/>
  <c r="AV2948" i="2"/>
  <c r="AB2949" i="2"/>
  <c r="BB2948" i="2"/>
  <c r="AS2949" i="2"/>
  <c r="AR2949" i="2"/>
  <c r="BC2948" i="2"/>
  <c r="S2951" i="2"/>
  <c r="AA2951" i="2"/>
  <c r="AK2951" i="2" s="1"/>
  <c r="AY2948" i="2"/>
  <c r="BA2948" i="2"/>
  <c r="AT2949" i="2"/>
  <c r="AQ2949" i="2"/>
  <c r="AO2949" i="2"/>
  <c r="AM2950" i="2"/>
  <c r="AN2949" i="2"/>
  <c r="AP2949" i="2"/>
  <c r="BG2949" i="2"/>
  <c r="AX2948" i="2"/>
  <c r="BH2948" i="2"/>
  <c r="AZ2948" i="2"/>
  <c r="L2951" i="2"/>
  <c r="T2951" i="2" s="1"/>
  <c r="N2951" i="2"/>
  <c r="P2951" i="2"/>
  <c r="Q2951" i="2"/>
  <c r="Y2951" i="2" s="1"/>
  <c r="AI2951" i="2" s="1"/>
  <c r="R2951" i="2"/>
  <c r="Z2951" i="2" s="1"/>
  <c r="AJ2951" i="2" s="1"/>
  <c r="O2951" i="2"/>
  <c r="W2951" i="2" s="1"/>
  <c r="AG2951" i="2" s="1"/>
  <c r="M2951" i="2"/>
  <c r="AD2950" i="2"/>
  <c r="U2950" i="2"/>
  <c r="AE2950" i="2" s="1"/>
  <c r="X2950" i="2"/>
  <c r="AH2950" i="2" s="1"/>
  <c r="W2950" i="2"/>
  <c r="AG2950" i="2" s="1"/>
  <c r="K2952" i="2"/>
  <c r="BD2949" i="2" l="1"/>
  <c r="BB2949" i="2"/>
  <c r="BC2949" i="2"/>
  <c r="AB2950" i="2"/>
  <c r="AV2949" i="2"/>
  <c r="AS2950" i="2"/>
  <c r="AR2950" i="2"/>
  <c r="S2952" i="2"/>
  <c r="AA2952" i="2" s="1"/>
  <c r="AK2952" i="2" s="1"/>
  <c r="AZ2949" i="2"/>
  <c r="BA2949" i="2"/>
  <c r="AY2949" i="2"/>
  <c r="AX2949" i="2"/>
  <c r="BH2949" i="2"/>
  <c r="AT2950" i="2"/>
  <c r="AO2950" i="2"/>
  <c r="AP2950" i="2"/>
  <c r="AM2951" i="2"/>
  <c r="AN2950" i="2"/>
  <c r="AQ2950" i="2"/>
  <c r="BG2950" i="2"/>
  <c r="L2952" i="2"/>
  <c r="T2952" i="2" s="1"/>
  <c r="N2952" i="2"/>
  <c r="P2952" i="2"/>
  <c r="Q2952" i="2"/>
  <c r="Y2952" i="2" s="1"/>
  <c r="AI2952" i="2" s="1"/>
  <c r="O2952" i="2"/>
  <c r="R2952" i="2"/>
  <c r="Z2952" i="2" s="1"/>
  <c r="AJ2952" i="2" s="1"/>
  <c r="M2952" i="2"/>
  <c r="AD2951" i="2"/>
  <c r="X2951" i="2"/>
  <c r="AH2951" i="2" s="1"/>
  <c r="V2951" i="2"/>
  <c r="AF2951" i="2" s="1"/>
  <c r="U2951" i="2"/>
  <c r="AE2951" i="2" s="1"/>
  <c r="K2953" i="2"/>
  <c r="BD2950" i="2" l="1"/>
  <c r="AV2950" i="2"/>
  <c r="BH2950" i="2" s="1"/>
  <c r="AB2951" i="2"/>
  <c r="BB2950" i="2"/>
  <c r="AS2951" i="2"/>
  <c r="AR2951" i="2"/>
  <c r="BC2950" i="2"/>
  <c r="S2953" i="2"/>
  <c r="AA2953" i="2" s="1"/>
  <c r="AK2953" i="2" s="1"/>
  <c r="AZ2950" i="2"/>
  <c r="AT2951" i="2"/>
  <c r="AM2952" i="2"/>
  <c r="AN2951" i="2"/>
  <c r="AQ2951" i="2"/>
  <c r="AO2951" i="2"/>
  <c r="AP2951" i="2"/>
  <c r="BG2951" i="2"/>
  <c r="BA2950" i="2"/>
  <c r="AY2950" i="2"/>
  <c r="AX2950" i="2"/>
  <c r="L2953" i="2"/>
  <c r="N2953" i="2"/>
  <c r="P2953" i="2"/>
  <c r="Q2953" i="2"/>
  <c r="Y2953" i="2" s="1"/>
  <c r="AI2953" i="2" s="1"/>
  <c r="O2953" i="2"/>
  <c r="R2953" i="2"/>
  <c r="Z2953" i="2" s="1"/>
  <c r="AJ2953" i="2" s="1"/>
  <c r="M2953" i="2"/>
  <c r="AD2952" i="2"/>
  <c r="V2952" i="2"/>
  <c r="AF2952" i="2" s="1"/>
  <c r="U2952" i="2"/>
  <c r="AE2952" i="2" s="1"/>
  <c r="X2952" i="2"/>
  <c r="AH2952" i="2" s="1"/>
  <c r="W2952" i="2"/>
  <c r="AG2952" i="2" s="1"/>
  <c r="K2954" i="2"/>
  <c r="AV2951" i="2" l="1"/>
  <c r="BH2951" i="2" s="1"/>
  <c r="AB2952" i="2"/>
  <c r="AS2952" i="2"/>
  <c r="AR2952" i="2"/>
  <c r="BB2951" i="2"/>
  <c r="BD2951" i="2"/>
  <c r="BC2951" i="2"/>
  <c r="S2954" i="2"/>
  <c r="AA2954" i="2" s="1"/>
  <c r="AK2954" i="2" s="1"/>
  <c r="AZ2951" i="2"/>
  <c r="BA2951" i="2"/>
  <c r="AX2951" i="2"/>
  <c r="AT2952" i="2"/>
  <c r="BD2952" i="2" s="1"/>
  <c r="AO2952" i="2"/>
  <c r="AP2952" i="2"/>
  <c r="AM2953" i="2"/>
  <c r="AN2952" i="2"/>
  <c r="AQ2952" i="2"/>
  <c r="BG2952" i="2"/>
  <c r="AY2951" i="2"/>
  <c r="L2954" i="2"/>
  <c r="T2954" i="2" s="1"/>
  <c r="N2954" i="2"/>
  <c r="P2954" i="2"/>
  <c r="Q2954" i="2"/>
  <c r="Y2954" i="2" s="1"/>
  <c r="AI2954" i="2" s="1"/>
  <c r="O2954" i="2"/>
  <c r="R2954" i="2"/>
  <c r="Z2954" i="2" s="1"/>
  <c r="AJ2954" i="2" s="1"/>
  <c r="M2954" i="2"/>
  <c r="T2953" i="2"/>
  <c r="W2953" i="2"/>
  <c r="AG2953" i="2" s="1"/>
  <c r="X2953" i="2"/>
  <c r="AH2953" i="2" s="1"/>
  <c r="V2953" i="2"/>
  <c r="AF2953" i="2" s="1"/>
  <c r="U2953" i="2"/>
  <c r="AE2953" i="2" s="1"/>
  <c r="K2955" i="2"/>
  <c r="AV2952" i="2" l="1"/>
  <c r="BH2952" i="2" s="1"/>
  <c r="AB2953" i="2"/>
  <c r="AR2953" i="2"/>
  <c r="AS2953" i="2"/>
  <c r="BB2952" i="2"/>
  <c r="BC2952" i="2"/>
  <c r="S2955" i="2"/>
  <c r="AA2955" i="2"/>
  <c r="AK2955" i="2" s="1"/>
  <c r="AX2952" i="2"/>
  <c r="AT2953" i="2"/>
  <c r="AN2953" i="2"/>
  <c r="AQ2953" i="2"/>
  <c r="AO2953" i="2"/>
  <c r="AP2953" i="2"/>
  <c r="AM2954" i="2"/>
  <c r="BG2953" i="2"/>
  <c r="AZ2952" i="2"/>
  <c r="BA2952" i="2"/>
  <c r="AY2952" i="2"/>
  <c r="L2955" i="2"/>
  <c r="N2955" i="2"/>
  <c r="V2955" i="2" s="1"/>
  <c r="P2955" i="2"/>
  <c r="Q2955" i="2"/>
  <c r="Y2955" i="2" s="1"/>
  <c r="AI2955" i="2" s="1"/>
  <c r="R2955" i="2"/>
  <c r="Z2955" i="2" s="1"/>
  <c r="AJ2955" i="2" s="1"/>
  <c r="O2955" i="2"/>
  <c r="M2955" i="2"/>
  <c r="U2955" i="2" s="1"/>
  <c r="AD2953" i="2"/>
  <c r="V2954" i="2"/>
  <c r="AF2954" i="2" s="1"/>
  <c r="U2954" i="2"/>
  <c r="AE2954" i="2" s="1"/>
  <c r="AD2954" i="2"/>
  <c r="X2954" i="2"/>
  <c r="AH2954" i="2" s="1"/>
  <c r="W2954" i="2"/>
  <c r="AG2954" i="2" s="1"/>
  <c r="K2956" i="2"/>
  <c r="AV2953" i="2" l="1"/>
  <c r="BH2953" i="2" s="1"/>
  <c r="AB2954" i="2"/>
  <c r="BD2953" i="2"/>
  <c r="BC2953" i="2"/>
  <c r="AS2954" i="2"/>
  <c r="AR2954" i="2"/>
  <c r="BB2953" i="2"/>
  <c r="S2956" i="2"/>
  <c r="AA2956" i="2"/>
  <c r="AK2956" i="2" s="1"/>
  <c r="AZ2953" i="2"/>
  <c r="AY2953" i="2"/>
  <c r="BA2953" i="2"/>
  <c r="AT2954" i="2"/>
  <c r="BD2954" i="2" s="1"/>
  <c r="AO2954" i="2"/>
  <c r="AP2954" i="2"/>
  <c r="AM2955" i="2"/>
  <c r="AN2954" i="2"/>
  <c r="AQ2954" i="2"/>
  <c r="BG2954" i="2"/>
  <c r="AX2953" i="2"/>
  <c r="L2956" i="2"/>
  <c r="T2956" i="2" s="1"/>
  <c r="N2956" i="2"/>
  <c r="P2956" i="2"/>
  <c r="Q2956" i="2"/>
  <c r="Y2956" i="2" s="1"/>
  <c r="AI2956" i="2" s="1"/>
  <c r="R2956" i="2"/>
  <c r="Z2956" i="2" s="1"/>
  <c r="AJ2956" i="2" s="1"/>
  <c r="O2956" i="2"/>
  <c r="W2956" i="2" s="1"/>
  <c r="AG2956" i="2" s="1"/>
  <c r="M2956" i="2"/>
  <c r="U2956" i="2" s="1"/>
  <c r="X2955" i="2"/>
  <c r="AH2955" i="2" s="1"/>
  <c r="AF2955" i="2"/>
  <c r="AE2955" i="2"/>
  <c r="T2955" i="2"/>
  <c r="W2955" i="2"/>
  <c r="AG2955" i="2" s="1"/>
  <c r="K2957" i="2"/>
  <c r="BB2954" i="2" l="1"/>
  <c r="AB2955" i="2"/>
  <c r="AV2954" i="2"/>
  <c r="BH2954" i="2" s="1"/>
  <c r="AR2955" i="2"/>
  <c r="AS2955" i="2"/>
  <c r="BC2954" i="2"/>
  <c r="S2957" i="2"/>
  <c r="AA2957" i="2" s="1"/>
  <c r="AK2957" i="2" s="1"/>
  <c r="BA2954" i="2"/>
  <c r="AY2954" i="2"/>
  <c r="AX2954" i="2"/>
  <c r="AT2955" i="2"/>
  <c r="BD2955" i="2" s="1"/>
  <c r="AN2955" i="2"/>
  <c r="AQ2955" i="2"/>
  <c r="AM2956" i="2"/>
  <c r="AO2955" i="2"/>
  <c r="AP2955" i="2"/>
  <c r="BG2955" i="2"/>
  <c r="AZ2954" i="2"/>
  <c r="L2957" i="2"/>
  <c r="N2957" i="2"/>
  <c r="P2957" i="2"/>
  <c r="Q2957" i="2"/>
  <c r="Y2957" i="2" s="1"/>
  <c r="AI2957" i="2" s="1"/>
  <c r="O2957" i="2"/>
  <c r="W2957" i="2" s="1"/>
  <c r="AG2957" i="2" s="1"/>
  <c r="R2957" i="2"/>
  <c r="Z2957" i="2" s="1"/>
  <c r="AJ2957" i="2" s="1"/>
  <c r="M2957" i="2"/>
  <c r="AD2955" i="2"/>
  <c r="V2956" i="2"/>
  <c r="AF2956" i="2" s="1"/>
  <c r="AD2956" i="2"/>
  <c r="AE2956" i="2"/>
  <c r="X2956" i="2"/>
  <c r="AH2956" i="2" s="1"/>
  <c r="K2958" i="2"/>
  <c r="BC2955" i="2" l="1"/>
  <c r="AV2955" i="2"/>
  <c r="BH2955" i="2" s="1"/>
  <c r="AB2956" i="2"/>
  <c r="AS2956" i="2"/>
  <c r="AR2956" i="2"/>
  <c r="BB2955" i="2"/>
  <c r="S2958" i="2"/>
  <c r="AA2958" i="2"/>
  <c r="AK2958" i="2" s="1"/>
  <c r="AY2955" i="2"/>
  <c r="BA2955" i="2"/>
  <c r="AT2956" i="2"/>
  <c r="AQ2956" i="2"/>
  <c r="AO2956" i="2"/>
  <c r="AP2956" i="2"/>
  <c r="AM2957" i="2"/>
  <c r="AN2956" i="2"/>
  <c r="BG2956" i="2"/>
  <c r="AZ2955" i="2"/>
  <c r="AX2955" i="2"/>
  <c r="L2958" i="2"/>
  <c r="N2958" i="2"/>
  <c r="V2958" i="2" s="1"/>
  <c r="P2958" i="2"/>
  <c r="Q2958" i="2"/>
  <c r="Y2958" i="2" s="1"/>
  <c r="AI2958" i="2" s="1"/>
  <c r="O2958" i="2"/>
  <c r="R2958" i="2"/>
  <c r="Z2958" i="2" s="1"/>
  <c r="AJ2958" i="2" s="1"/>
  <c r="M2958" i="2"/>
  <c r="X2957" i="2"/>
  <c r="AH2957" i="2" s="1"/>
  <c r="V2957" i="2"/>
  <c r="AF2957" i="2" s="1"/>
  <c r="U2957" i="2"/>
  <c r="AE2957" i="2" s="1"/>
  <c r="T2957" i="2"/>
  <c r="K2959" i="2"/>
  <c r="BD2956" i="2" l="1"/>
  <c r="AB2957" i="2"/>
  <c r="AV2956" i="2"/>
  <c r="BH2956" i="2" s="1"/>
  <c r="BB2956" i="2"/>
  <c r="AS2957" i="2"/>
  <c r="AR2957" i="2"/>
  <c r="BC2956" i="2"/>
  <c r="S2959" i="2"/>
  <c r="AA2959" i="2"/>
  <c r="AK2959" i="2" s="1"/>
  <c r="BA2956" i="2"/>
  <c r="AY2956" i="2"/>
  <c r="AX2956" i="2"/>
  <c r="AT2957" i="2"/>
  <c r="AM2958" i="2"/>
  <c r="AN2957" i="2"/>
  <c r="AP2957" i="2"/>
  <c r="AQ2957" i="2"/>
  <c r="AO2957" i="2"/>
  <c r="BG2957" i="2"/>
  <c r="AZ2956" i="2"/>
  <c r="L2959" i="2"/>
  <c r="N2959" i="2"/>
  <c r="P2959" i="2"/>
  <c r="Q2959" i="2"/>
  <c r="Y2959" i="2" s="1"/>
  <c r="AI2959" i="2" s="1"/>
  <c r="R2959" i="2"/>
  <c r="Z2959" i="2" s="1"/>
  <c r="AJ2959" i="2" s="1"/>
  <c r="O2959" i="2"/>
  <c r="W2959" i="2" s="1"/>
  <c r="AG2959" i="2" s="1"/>
  <c r="M2959" i="2"/>
  <c r="AD2957" i="2"/>
  <c r="T2958" i="2"/>
  <c r="U2958" i="2"/>
  <c r="AE2958" i="2" s="1"/>
  <c r="AF2958" i="2"/>
  <c r="X2958" i="2"/>
  <c r="AH2958" i="2" s="1"/>
  <c r="W2958" i="2"/>
  <c r="AG2958" i="2" s="1"/>
  <c r="K2960" i="2"/>
  <c r="AB2958" i="2" l="1"/>
  <c r="AV2957" i="2"/>
  <c r="BH2957" i="2" s="1"/>
  <c r="BD2957" i="2"/>
  <c r="AS2958" i="2"/>
  <c r="AR2958" i="2"/>
  <c r="BB2957" i="2"/>
  <c r="BC2957" i="2"/>
  <c r="AY2957" i="2"/>
  <c r="S2960" i="2"/>
  <c r="AA2960" i="2"/>
  <c r="AK2960" i="2" s="1"/>
  <c r="BA2957" i="2"/>
  <c r="AZ2957" i="2"/>
  <c r="AX2957" i="2"/>
  <c r="AT2958" i="2"/>
  <c r="AO2958" i="2"/>
  <c r="AP2958" i="2"/>
  <c r="AM2959" i="2"/>
  <c r="AN2958" i="2"/>
  <c r="AQ2958" i="2"/>
  <c r="BG2958" i="2"/>
  <c r="L2960" i="2"/>
  <c r="T2960" i="2" s="1"/>
  <c r="N2960" i="2"/>
  <c r="P2960" i="2"/>
  <c r="Q2960" i="2"/>
  <c r="Y2960" i="2" s="1"/>
  <c r="AI2960" i="2" s="1"/>
  <c r="R2960" i="2"/>
  <c r="Z2960" i="2" s="1"/>
  <c r="AJ2960" i="2" s="1"/>
  <c r="O2960" i="2"/>
  <c r="M2960" i="2"/>
  <c r="AD2958" i="2"/>
  <c r="X2959" i="2"/>
  <c r="AH2959" i="2" s="1"/>
  <c r="V2959" i="2"/>
  <c r="AF2959" i="2" s="1"/>
  <c r="U2959" i="2"/>
  <c r="AE2959" i="2" s="1"/>
  <c r="T2959" i="2"/>
  <c r="K2961" i="2"/>
  <c r="AB2959" i="2" l="1"/>
  <c r="AV2958" i="2"/>
  <c r="BH2958" i="2" s="1"/>
  <c r="AR2959" i="2"/>
  <c r="AS2959" i="2"/>
  <c r="BB2958" i="2"/>
  <c r="BD2958" i="2"/>
  <c r="BC2958" i="2"/>
  <c r="S2961" i="2"/>
  <c r="AA2961" i="2"/>
  <c r="AK2961" i="2" s="1"/>
  <c r="AZ2958" i="2"/>
  <c r="AT2959" i="2"/>
  <c r="AQ2959" i="2"/>
  <c r="AM2960" i="2"/>
  <c r="AO2959" i="2"/>
  <c r="AP2959" i="2"/>
  <c r="AN2959" i="2"/>
  <c r="BG2959" i="2"/>
  <c r="BA2958" i="2"/>
  <c r="AY2958" i="2"/>
  <c r="AX2958" i="2"/>
  <c r="L2961" i="2"/>
  <c r="T2961" i="2" s="1"/>
  <c r="N2961" i="2"/>
  <c r="P2961" i="2"/>
  <c r="Q2961" i="2"/>
  <c r="Y2961" i="2" s="1"/>
  <c r="AI2961" i="2" s="1"/>
  <c r="O2961" i="2"/>
  <c r="W2961" i="2" s="1"/>
  <c r="R2961" i="2"/>
  <c r="Z2961" i="2" s="1"/>
  <c r="AJ2961" i="2" s="1"/>
  <c r="M2961" i="2"/>
  <c r="AD2959" i="2"/>
  <c r="V2960" i="2"/>
  <c r="AF2960" i="2" s="1"/>
  <c r="U2960" i="2"/>
  <c r="AE2960" i="2" s="1"/>
  <c r="X2960" i="2"/>
  <c r="AH2960" i="2" s="1"/>
  <c r="W2960" i="2"/>
  <c r="AG2960" i="2" s="1"/>
  <c r="AD2960" i="2"/>
  <c r="K2962" i="2"/>
  <c r="AV2959" i="2" l="1"/>
  <c r="BH2959" i="2" s="1"/>
  <c r="AB2960" i="2"/>
  <c r="BD2959" i="2"/>
  <c r="BC2959" i="2"/>
  <c r="AS2960" i="2"/>
  <c r="AR2960" i="2"/>
  <c r="BB2959" i="2"/>
  <c r="S2962" i="2"/>
  <c r="AA2962" i="2"/>
  <c r="AK2962" i="2" s="1"/>
  <c r="AY2959" i="2"/>
  <c r="AT2960" i="2"/>
  <c r="AQ2960" i="2"/>
  <c r="AN2960" i="2"/>
  <c r="AO2960" i="2"/>
  <c r="AP2960" i="2"/>
  <c r="AM2961" i="2"/>
  <c r="BG2960" i="2"/>
  <c r="AX2959" i="2"/>
  <c r="BA2959" i="2"/>
  <c r="AZ2959" i="2"/>
  <c r="L2962" i="2"/>
  <c r="T2962" i="2" s="1"/>
  <c r="N2962" i="2"/>
  <c r="V2962" i="2" s="1"/>
  <c r="P2962" i="2"/>
  <c r="X2962" i="2" s="1"/>
  <c r="AH2962" i="2" s="1"/>
  <c r="Q2962" i="2"/>
  <c r="Y2962" i="2" s="1"/>
  <c r="AI2962" i="2" s="1"/>
  <c r="O2962" i="2"/>
  <c r="W2962" i="2" s="1"/>
  <c r="AG2962" i="2" s="1"/>
  <c r="R2962" i="2"/>
  <c r="Z2962" i="2" s="1"/>
  <c r="AJ2962" i="2" s="1"/>
  <c r="M2962" i="2"/>
  <c r="AG2961" i="2"/>
  <c r="X2961" i="2"/>
  <c r="AH2961" i="2" s="1"/>
  <c r="V2961" i="2"/>
  <c r="AF2961" i="2" s="1"/>
  <c r="U2961" i="2"/>
  <c r="AE2961" i="2" s="1"/>
  <c r="AD2961" i="2"/>
  <c r="K2963" i="2"/>
  <c r="BD2960" i="2" l="1"/>
  <c r="BB2960" i="2"/>
  <c r="AV2960" i="2"/>
  <c r="BH2960" i="2" s="1"/>
  <c r="AB2961" i="2"/>
  <c r="BC2960" i="2"/>
  <c r="AS2961" i="2"/>
  <c r="AR2961" i="2"/>
  <c r="S2963" i="2"/>
  <c r="AA2963" i="2"/>
  <c r="AK2963" i="2" s="1"/>
  <c r="AZ2960" i="2"/>
  <c r="AX2960" i="2"/>
  <c r="AT2961" i="2"/>
  <c r="AQ2961" i="2"/>
  <c r="AO2961" i="2"/>
  <c r="AP2961" i="2"/>
  <c r="AM2962" i="2"/>
  <c r="AN2961" i="2"/>
  <c r="BG2961" i="2"/>
  <c r="BA2960" i="2"/>
  <c r="AY2960" i="2"/>
  <c r="L2963" i="2"/>
  <c r="T2963" i="2" s="1"/>
  <c r="N2963" i="2"/>
  <c r="P2963" i="2"/>
  <c r="Q2963" i="2"/>
  <c r="Y2963" i="2" s="1"/>
  <c r="AI2963" i="2" s="1"/>
  <c r="R2963" i="2"/>
  <c r="Z2963" i="2" s="1"/>
  <c r="AJ2963" i="2" s="1"/>
  <c r="O2963" i="2"/>
  <c r="W2963" i="2" s="1"/>
  <c r="M2963" i="2"/>
  <c r="U2962" i="2"/>
  <c r="AE2962" i="2" s="1"/>
  <c r="AF2962" i="2"/>
  <c r="AD2962" i="2"/>
  <c r="K2964" i="2"/>
  <c r="BD2961" i="2" l="1"/>
  <c r="BB2961" i="2"/>
  <c r="AV2961" i="2"/>
  <c r="BH2961" i="2" s="1"/>
  <c r="AB2962" i="2"/>
  <c r="AS2962" i="2"/>
  <c r="AR2962" i="2"/>
  <c r="BC2961" i="2"/>
  <c r="S2964" i="2"/>
  <c r="AA2964" i="2"/>
  <c r="AK2964" i="2" s="1"/>
  <c r="AZ2961" i="2"/>
  <c r="AT2962" i="2"/>
  <c r="AO2962" i="2"/>
  <c r="AP2962" i="2"/>
  <c r="AM2963" i="2"/>
  <c r="AN2962" i="2"/>
  <c r="AQ2962" i="2"/>
  <c r="BG2962" i="2"/>
  <c r="AY2961" i="2"/>
  <c r="AX2961" i="2"/>
  <c r="BA2961" i="2"/>
  <c r="L2964" i="2"/>
  <c r="N2964" i="2"/>
  <c r="V2964" i="2" s="1"/>
  <c r="AF2964" i="2" s="1"/>
  <c r="P2964" i="2"/>
  <c r="Q2964" i="2"/>
  <c r="Y2964" i="2" s="1"/>
  <c r="AI2964" i="2" s="1"/>
  <c r="O2964" i="2"/>
  <c r="R2964" i="2"/>
  <c r="Z2964" i="2" s="1"/>
  <c r="AJ2964" i="2" s="1"/>
  <c r="M2964" i="2"/>
  <c r="U2964" i="2" s="1"/>
  <c r="AG2963" i="2"/>
  <c r="AD2963" i="2"/>
  <c r="X2963" i="2"/>
  <c r="AH2963" i="2" s="1"/>
  <c r="V2963" i="2"/>
  <c r="AF2963" i="2" s="1"/>
  <c r="U2963" i="2"/>
  <c r="AE2963" i="2" s="1"/>
  <c r="K2965" i="2"/>
  <c r="AV2962" i="2" l="1"/>
  <c r="BH2962" i="2" s="1"/>
  <c r="AB2963" i="2"/>
  <c r="BD2962" i="2"/>
  <c r="BB2962" i="2"/>
  <c r="AS2963" i="2"/>
  <c r="AR2963" i="2"/>
  <c r="BC2962" i="2"/>
  <c r="S2965" i="2"/>
  <c r="AA2965" i="2"/>
  <c r="AK2965" i="2" s="1"/>
  <c r="BA2962" i="2"/>
  <c r="AY2962" i="2"/>
  <c r="AZ2962" i="2"/>
  <c r="AX2962" i="2"/>
  <c r="AT2963" i="2"/>
  <c r="AN2963" i="2"/>
  <c r="AQ2963" i="2"/>
  <c r="AO2963" i="2"/>
  <c r="AP2963" i="2"/>
  <c r="AM2964" i="2"/>
  <c r="BG2963" i="2"/>
  <c r="L2965" i="2"/>
  <c r="T2965" i="2" s="1"/>
  <c r="N2965" i="2"/>
  <c r="P2965" i="2"/>
  <c r="Q2965" i="2"/>
  <c r="Y2965" i="2" s="1"/>
  <c r="AI2965" i="2" s="1"/>
  <c r="O2965" i="2"/>
  <c r="W2965" i="2" s="1"/>
  <c r="AG2965" i="2" s="1"/>
  <c r="R2965" i="2"/>
  <c r="Z2965" i="2" s="1"/>
  <c r="AJ2965" i="2" s="1"/>
  <c r="M2965" i="2"/>
  <c r="T2964" i="2"/>
  <c r="AE2964" i="2"/>
  <c r="X2964" i="2"/>
  <c r="AH2964" i="2" s="1"/>
  <c r="W2964" i="2"/>
  <c r="AG2964" i="2" s="1"/>
  <c r="K2966" i="2"/>
  <c r="AB2964" i="2" l="1"/>
  <c r="AV2963" i="2"/>
  <c r="BH2963" i="2" s="1"/>
  <c r="BC2963" i="2"/>
  <c r="BB2963" i="2"/>
  <c r="BD2963" i="2"/>
  <c r="AS2964" i="2"/>
  <c r="AR2964" i="2"/>
  <c r="S2966" i="2"/>
  <c r="AA2966" i="2"/>
  <c r="AK2966" i="2" s="1"/>
  <c r="AY2963" i="2"/>
  <c r="BA2963" i="2"/>
  <c r="AT2964" i="2"/>
  <c r="AN2964" i="2"/>
  <c r="AQ2964" i="2"/>
  <c r="AO2964" i="2"/>
  <c r="AP2964" i="2"/>
  <c r="AM2965" i="2"/>
  <c r="BG2964" i="2"/>
  <c r="AX2963" i="2"/>
  <c r="AZ2963" i="2"/>
  <c r="L2966" i="2"/>
  <c r="T2966" i="2" s="1"/>
  <c r="N2966" i="2"/>
  <c r="V2966" i="2" s="1"/>
  <c r="P2966" i="2"/>
  <c r="Q2966" i="2"/>
  <c r="Y2966" i="2" s="1"/>
  <c r="AI2966" i="2" s="1"/>
  <c r="O2966" i="2"/>
  <c r="R2966" i="2"/>
  <c r="Z2966" i="2" s="1"/>
  <c r="AJ2966" i="2" s="1"/>
  <c r="M2966" i="2"/>
  <c r="AD2964" i="2"/>
  <c r="AD2965" i="2"/>
  <c r="X2965" i="2"/>
  <c r="AH2965" i="2" s="1"/>
  <c r="V2965" i="2"/>
  <c r="AF2965" i="2" s="1"/>
  <c r="U2965" i="2"/>
  <c r="AE2965" i="2" s="1"/>
  <c r="K2967" i="2"/>
  <c r="BD2964" i="2" l="1"/>
  <c r="AB2965" i="2"/>
  <c r="AV2964" i="2"/>
  <c r="BH2964" i="2" s="1"/>
  <c r="BB2964" i="2"/>
  <c r="AS2965" i="2"/>
  <c r="AR2965" i="2"/>
  <c r="BC2964" i="2"/>
  <c r="S2967" i="2"/>
  <c r="AA2967" i="2"/>
  <c r="AK2967" i="2" s="1"/>
  <c r="AT2965" i="2"/>
  <c r="AN2965" i="2"/>
  <c r="AP2965" i="2"/>
  <c r="AQ2965" i="2"/>
  <c r="AM2966" i="2"/>
  <c r="AO2965" i="2"/>
  <c r="BG2965" i="2"/>
  <c r="AX2964" i="2"/>
  <c r="AZ2964" i="2"/>
  <c r="AY2964" i="2"/>
  <c r="BA2964" i="2"/>
  <c r="L2967" i="2"/>
  <c r="N2967" i="2"/>
  <c r="V2967" i="2" s="1"/>
  <c r="P2967" i="2"/>
  <c r="X2967" i="2" s="1"/>
  <c r="Q2967" i="2"/>
  <c r="Y2967" i="2" s="1"/>
  <c r="AI2967" i="2" s="1"/>
  <c r="O2967" i="2"/>
  <c r="R2967" i="2"/>
  <c r="Z2967" i="2" s="1"/>
  <c r="AJ2967" i="2" s="1"/>
  <c r="M2967" i="2"/>
  <c r="U2967" i="2" s="1"/>
  <c r="U2966" i="2"/>
  <c r="AE2966" i="2" s="1"/>
  <c r="AD2966" i="2"/>
  <c r="AF2966" i="2"/>
  <c r="X2966" i="2"/>
  <c r="AH2966" i="2" s="1"/>
  <c r="W2966" i="2"/>
  <c r="AG2966" i="2" s="1"/>
  <c r="K2968" i="2"/>
  <c r="AV2965" i="2" l="1"/>
  <c r="BH2965" i="2" s="1"/>
  <c r="AB2966" i="2"/>
  <c r="AS2966" i="2"/>
  <c r="AR2966" i="2"/>
  <c r="BB2965" i="2"/>
  <c r="BD2965" i="2"/>
  <c r="BC2965" i="2"/>
  <c r="S2968" i="2"/>
  <c r="AA2968" i="2"/>
  <c r="AK2968" i="2" s="1"/>
  <c r="AZ2965" i="2"/>
  <c r="AY2965" i="2"/>
  <c r="BA2965" i="2"/>
  <c r="AX2965" i="2"/>
  <c r="AT2966" i="2"/>
  <c r="AN2966" i="2"/>
  <c r="AM2967" i="2"/>
  <c r="AQ2966" i="2"/>
  <c r="AO2966" i="2"/>
  <c r="AP2966" i="2"/>
  <c r="BG2966" i="2"/>
  <c r="L2968" i="2"/>
  <c r="T2968" i="2" s="1"/>
  <c r="N2968" i="2"/>
  <c r="P2968" i="2"/>
  <c r="Q2968" i="2"/>
  <c r="Y2968" i="2" s="1"/>
  <c r="AI2968" i="2" s="1"/>
  <c r="R2968" i="2"/>
  <c r="Z2968" i="2" s="1"/>
  <c r="AJ2968" i="2" s="1"/>
  <c r="O2968" i="2"/>
  <c r="W2968" i="2" s="1"/>
  <c r="AG2968" i="2" s="1"/>
  <c r="M2968" i="2"/>
  <c r="U2968" i="2" s="1"/>
  <c r="AH2967" i="2"/>
  <c r="AF2967" i="2"/>
  <c r="AE2967" i="2"/>
  <c r="T2967" i="2"/>
  <c r="W2967" i="2"/>
  <c r="AG2967" i="2" s="1"/>
  <c r="K2969" i="2"/>
  <c r="AV2966" i="2" l="1"/>
  <c r="BH2966" i="2" s="1"/>
  <c r="AB2967" i="2"/>
  <c r="AS2967" i="2"/>
  <c r="AR2967" i="2"/>
  <c r="BD2966" i="2"/>
  <c r="BB2966" i="2"/>
  <c r="BC2966" i="2"/>
  <c r="S2969" i="2"/>
  <c r="AA2969" i="2"/>
  <c r="AK2969" i="2" s="1"/>
  <c r="BA2966" i="2"/>
  <c r="AT2967" i="2"/>
  <c r="AO2967" i="2"/>
  <c r="AP2967" i="2"/>
  <c r="AM2968" i="2"/>
  <c r="AN2967" i="2"/>
  <c r="AQ2967" i="2"/>
  <c r="BG2967" i="2"/>
  <c r="AZ2966" i="2"/>
  <c r="AX2966" i="2"/>
  <c r="AY2966" i="2"/>
  <c r="L2969" i="2"/>
  <c r="N2969" i="2"/>
  <c r="P2969" i="2"/>
  <c r="Q2969" i="2"/>
  <c r="Y2969" i="2" s="1"/>
  <c r="AI2969" i="2" s="1"/>
  <c r="O2969" i="2"/>
  <c r="R2969" i="2"/>
  <c r="Z2969" i="2" s="1"/>
  <c r="AJ2969" i="2" s="1"/>
  <c r="M2969" i="2"/>
  <c r="AD2967" i="2"/>
  <c r="V2968" i="2"/>
  <c r="AF2968" i="2" s="1"/>
  <c r="AE2968" i="2"/>
  <c r="X2968" i="2"/>
  <c r="AH2968" i="2" s="1"/>
  <c r="AD2968" i="2"/>
  <c r="K2970" i="2"/>
  <c r="BD2967" i="2" l="1"/>
  <c r="AV2967" i="2"/>
  <c r="BH2967" i="2" s="1"/>
  <c r="AB2968" i="2"/>
  <c r="BB2967" i="2"/>
  <c r="AS2968" i="2"/>
  <c r="AR2968" i="2"/>
  <c r="BC2967" i="2"/>
  <c r="S2970" i="2"/>
  <c r="AA2970" i="2"/>
  <c r="AK2970" i="2" s="1"/>
  <c r="AT2968" i="2"/>
  <c r="AQ2968" i="2"/>
  <c r="AM2969" i="2"/>
  <c r="AO2968" i="2"/>
  <c r="AP2968" i="2"/>
  <c r="AN2968" i="2"/>
  <c r="BG2968" i="2"/>
  <c r="AZ2967" i="2"/>
  <c r="BA2967" i="2"/>
  <c r="AY2967" i="2"/>
  <c r="AX2967" i="2"/>
  <c r="L2970" i="2"/>
  <c r="T2970" i="2" s="1"/>
  <c r="N2970" i="2"/>
  <c r="P2970" i="2"/>
  <c r="Q2970" i="2"/>
  <c r="Y2970" i="2" s="1"/>
  <c r="AI2970" i="2" s="1"/>
  <c r="O2970" i="2"/>
  <c r="W2970" i="2" s="1"/>
  <c r="R2970" i="2"/>
  <c r="Z2970" i="2" s="1"/>
  <c r="AJ2970" i="2" s="1"/>
  <c r="M2970" i="2"/>
  <c r="T2969" i="2"/>
  <c r="W2969" i="2"/>
  <c r="AG2969" i="2" s="1"/>
  <c r="X2969" i="2"/>
  <c r="AH2969" i="2" s="1"/>
  <c r="V2969" i="2"/>
  <c r="AF2969" i="2" s="1"/>
  <c r="U2969" i="2"/>
  <c r="AE2969" i="2" s="1"/>
  <c r="K2971" i="2"/>
  <c r="AB2969" i="2" l="1"/>
  <c r="AV2968" i="2"/>
  <c r="BH2968" i="2" s="1"/>
  <c r="AS2969" i="2"/>
  <c r="AR2969" i="2"/>
  <c r="BB2968" i="2"/>
  <c r="BD2968" i="2"/>
  <c r="BC2968" i="2"/>
  <c r="S2971" i="2"/>
  <c r="AA2971" i="2"/>
  <c r="AK2971" i="2" s="1"/>
  <c r="AY2968" i="2"/>
  <c r="AT2969" i="2"/>
  <c r="AM2970" i="2"/>
  <c r="AN2969" i="2"/>
  <c r="AQ2969" i="2"/>
  <c r="AO2969" i="2"/>
  <c r="AP2969" i="2"/>
  <c r="BG2969" i="2"/>
  <c r="AX2968" i="2"/>
  <c r="BA2968" i="2"/>
  <c r="AZ2968" i="2"/>
  <c r="L2971" i="2"/>
  <c r="T2971" i="2" s="1"/>
  <c r="N2971" i="2"/>
  <c r="P2971" i="2"/>
  <c r="X2971" i="2" s="1"/>
  <c r="Q2971" i="2"/>
  <c r="Y2971" i="2" s="1"/>
  <c r="AI2971" i="2" s="1"/>
  <c r="R2971" i="2"/>
  <c r="Z2971" i="2" s="1"/>
  <c r="AJ2971" i="2" s="1"/>
  <c r="O2971" i="2"/>
  <c r="M2971" i="2"/>
  <c r="AD2970" i="2"/>
  <c r="AD2969" i="2"/>
  <c r="X2970" i="2"/>
  <c r="AH2970" i="2" s="1"/>
  <c r="AG2970" i="2"/>
  <c r="V2970" i="2"/>
  <c r="AF2970" i="2" s="1"/>
  <c r="U2970" i="2"/>
  <c r="AE2970" i="2" s="1"/>
  <c r="K2972" i="2"/>
  <c r="BD2969" i="2" l="1"/>
  <c r="AV2969" i="2"/>
  <c r="BH2969" i="2" s="1"/>
  <c r="AB2970" i="2"/>
  <c r="AS2970" i="2"/>
  <c r="AR2970" i="2"/>
  <c r="BB2969" i="2"/>
  <c r="BC2969" i="2"/>
  <c r="S2972" i="2"/>
  <c r="AA2972" i="2"/>
  <c r="AK2972" i="2" s="1"/>
  <c r="AZ2969" i="2"/>
  <c r="BA2969" i="2"/>
  <c r="AX2969" i="2"/>
  <c r="AT2970" i="2"/>
  <c r="AO2970" i="2"/>
  <c r="AP2970" i="2"/>
  <c r="AM2971" i="2"/>
  <c r="AN2970" i="2"/>
  <c r="AQ2970" i="2"/>
  <c r="BG2970" i="2"/>
  <c r="AY2969" i="2"/>
  <c r="L2972" i="2"/>
  <c r="T2972" i="2" s="1"/>
  <c r="N2972" i="2"/>
  <c r="V2972" i="2" s="1"/>
  <c r="AF2972" i="2" s="1"/>
  <c r="P2972" i="2"/>
  <c r="X2972" i="2" s="1"/>
  <c r="Q2972" i="2"/>
  <c r="Y2972" i="2" s="1"/>
  <c r="AI2972" i="2" s="1"/>
  <c r="O2972" i="2"/>
  <c r="W2972" i="2" s="1"/>
  <c r="AG2972" i="2" s="1"/>
  <c r="R2972" i="2"/>
  <c r="Z2972" i="2" s="1"/>
  <c r="AJ2972" i="2" s="1"/>
  <c r="M2972" i="2"/>
  <c r="AD2971" i="2"/>
  <c r="V2971" i="2"/>
  <c r="AF2971" i="2" s="1"/>
  <c r="U2971" i="2"/>
  <c r="AE2971" i="2" s="1"/>
  <c r="AH2971" i="2"/>
  <c r="W2971" i="2"/>
  <c r="AG2971" i="2" s="1"/>
  <c r="K2973" i="2"/>
  <c r="BD2970" i="2" l="1"/>
  <c r="AV2970" i="2"/>
  <c r="BH2970" i="2" s="1"/>
  <c r="AB2971" i="2"/>
  <c r="AR2971" i="2"/>
  <c r="AS2971" i="2"/>
  <c r="BB2970" i="2"/>
  <c r="BC2970" i="2"/>
  <c r="S2973" i="2"/>
  <c r="AA2973" i="2"/>
  <c r="AK2973" i="2" s="1"/>
  <c r="AX2970" i="2"/>
  <c r="AT2971" i="2"/>
  <c r="AN2971" i="2"/>
  <c r="AQ2971" i="2"/>
  <c r="AM2972" i="2"/>
  <c r="AO2971" i="2"/>
  <c r="AP2971" i="2"/>
  <c r="BG2971" i="2"/>
  <c r="AZ2970" i="2"/>
  <c r="BA2970" i="2"/>
  <c r="AY2970" i="2"/>
  <c r="L2973" i="2"/>
  <c r="T2973" i="2" s="1"/>
  <c r="N2973" i="2"/>
  <c r="P2973" i="2"/>
  <c r="Q2973" i="2"/>
  <c r="Y2973" i="2" s="1"/>
  <c r="AI2973" i="2" s="1"/>
  <c r="O2973" i="2"/>
  <c r="W2973" i="2" s="1"/>
  <c r="AG2973" i="2" s="1"/>
  <c r="R2973" i="2"/>
  <c r="Z2973" i="2" s="1"/>
  <c r="AJ2973" i="2" s="1"/>
  <c r="M2973" i="2"/>
  <c r="AH2972" i="2"/>
  <c r="U2972" i="2"/>
  <c r="AE2972" i="2" s="1"/>
  <c r="AD2972" i="2"/>
  <c r="K2974" i="2"/>
  <c r="BD2971" i="2" l="1"/>
  <c r="AV2971" i="2"/>
  <c r="BH2971" i="2" s="1"/>
  <c r="AB2972" i="2"/>
  <c r="BC2971" i="2"/>
  <c r="AS2972" i="2"/>
  <c r="AR2972" i="2"/>
  <c r="BB2971" i="2"/>
  <c r="S2974" i="2"/>
  <c r="AA2974" i="2"/>
  <c r="AK2974" i="2" s="1"/>
  <c r="AZ2971" i="2"/>
  <c r="AY2971" i="2"/>
  <c r="AX2971" i="2"/>
  <c r="AT2972" i="2"/>
  <c r="AN2972" i="2"/>
  <c r="AQ2972" i="2"/>
  <c r="AO2972" i="2"/>
  <c r="AP2972" i="2"/>
  <c r="AM2973" i="2"/>
  <c r="BG2972" i="2"/>
  <c r="BA2971" i="2"/>
  <c r="L2974" i="2"/>
  <c r="T2974" i="2" s="1"/>
  <c r="N2974" i="2"/>
  <c r="P2974" i="2"/>
  <c r="X2974" i="2" s="1"/>
  <c r="Q2974" i="2"/>
  <c r="Y2974" i="2" s="1"/>
  <c r="AI2974" i="2" s="1"/>
  <c r="O2974" i="2"/>
  <c r="W2974" i="2" s="1"/>
  <c r="AG2974" i="2" s="1"/>
  <c r="R2974" i="2"/>
  <c r="Z2974" i="2" s="1"/>
  <c r="AJ2974" i="2" s="1"/>
  <c r="M2974" i="2"/>
  <c r="X2973" i="2"/>
  <c r="AH2973" i="2" s="1"/>
  <c r="V2973" i="2"/>
  <c r="AF2973" i="2" s="1"/>
  <c r="U2973" i="2"/>
  <c r="AE2973" i="2" s="1"/>
  <c r="AD2973" i="2"/>
  <c r="K2975" i="2"/>
  <c r="BD2972" i="2" l="1"/>
  <c r="AV2972" i="2"/>
  <c r="BH2972" i="2" s="1"/>
  <c r="AB2973" i="2"/>
  <c r="BB2972" i="2"/>
  <c r="AS2973" i="2"/>
  <c r="AR2973" i="2"/>
  <c r="BC2972" i="2"/>
  <c r="S2975" i="2"/>
  <c r="AA2975" i="2"/>
  <c r="AK2975" i="2" s="1"/>
  <c r="AT2973" i="2"/>
  <c r="AN2973" i="2"/>
  <c r="AM2974" i="2"/>
  <c r="AQ2973" i="2"/>
  <c r="AO2973" i="2"/>
  <c r="AP2973" i="2"/>
  <c r="BG2973" i="2"/>
  <c r="AX2972" i="2"/>
  <c r="AZ2972" i="2"/>
  <c r="AY2972" i="2"/>
  <c r="BA2972" i="2"/>
  <c r="L2975" i="2"/>
  <c r="T2975" i="2" s="1"/>
  <c r="N2975" i="2"/>
  <c r="P2975" i="2"/>
  <c r="Q2975" i="2"/>
  <c r="Y2975" i="2" s="1"/>
  <c r="AI2975" i="2" s="1"/>
  <c r="R2975" i="2"/>
  <c r="Z2975" i="2" s="1"/>
  <c r="AJ2975" i="2" s="1"/>
  <c r="O2975" i="2"/>
  <c r="M2975" i="2"/>
  <c r="AD2974" i="2"/>
  <c r="AH2974" i="2"/>
  <c r="V2974" i="2"/>
  <c r="AF2974" i="2" s="1"/>
  <c r="U2974" i="2"/>
  <c r="AE2974" i="2" s="1"/>
  <c r="K2976" i="2"/>
  <c r="AV2973" i="2" l="1"/>
  <c r="BH2973" i="2" s="1"/>
  <c r="AB2974" i="2"/>
  <c r="AS2974" i="2"/>
  <c r="AR2974" i="2"/>
  <c r="BB2973" i="2"/>
  <c r="BD2973" i="2"/>
  <c r="BC2973" i="2"/>
  <c r="S2976" i="2"/>
  <c r="AA2976" i="2"/>
  <c r="AK2976" i="2" s="1"/>
  <c r="BA2973" i="2"/>
  <c r="AZ2973" i="2"/>
  <c r="AT2974" i="2"/>
  <c r="BD2974" i="2" s="1"/>
  <c r="AQ2974" i="2"/>
  <c r="AM2975" i="2"/>
  <c r="AO2974" i="2"/>
  <c r="AP2974" i="2"/>
  <c r="AN2974" i="2"/>
  <c r="BG2974" i="2"/>
  <c r="AX2973" i="2"/>
  <c r="AY2973" i="2"/>
  <c r="L2976" i="2"/>
  <c r="T2976" i="2" s="1"/>
  <c r="N2976" i="2"/>
  <c r="P2976" i="2"/>
  <c r="Q2976" i="2"/>
  <c r="Y2976" i="2" s="1"/>
  <c r="AI2976" i="2" s="1"/>
  <c r="R2976" i="2"/>
  <c r="Z2976" i="2" s="1"/>
  <c r="AJ2976" i="2" s="1"/>
  <c r="O2976" i="2"/>
  <c r="M2976" i="2"/>
  <c r="U2976" i="2" s="1"/>
  <c r="AD2975" i="2"/>
  <c r="W2975" i="2"/>
  <c r="AG2975" i="2" s="1"/>
  <c r="X2975" i="2"/>
  <c r="AH2975" i="2" s="1"/>
  <c r="V2975" i="2"/>
  <c r="AF2975" i="2" s="1"/>
  <c r="U2975" i="2"/>
  <c r="AE2975" i="2" s="1"/>
  <c r="K2977" i="2"/>
  <c r="AV2974" i="2" l="1"/>
  <c r="BH2974" i="2" s="1"/>
  <c r="AB2975" i="2"/>
  <c r="BB2974" i="2"/>
  <c r="AS2975" i="2"/>
  <c r="AR2975" i="2"/>
  <c r="BC2974" i="2"/>
  <c r="S2977" i="2"/>
  <c r="AA2977" i="2"/>
  <c r="AK2977" i="2" s="1"/>
  <c r="AY2974" i="2"/>
  <c r="AT2975" i="2"/>
  <c r="AN2975" i="2"/>
  <c r="AQ2975" i="2"/>
  <c r="AO2975" i="2"/>
  <c r="AP2975" i="2"/>
  <c r="AM2976" i="2"/>
  <c r="BG2975" i="2"/>
  <c r="AX2974" i="2"/>
  <c r="BA2974" i="2"/>
  <c r="AZ2974" i="2"/>
  <c r="L2977" i="2"/>
  <c r="T2977" i="2" s="1"/>
  <c r="N2977" i="2"/>
  <c r="P2977" i="2"/>
  <c r="Q2977" i="2"/>
  <c r="Y2977" i="2" s="1"/>
  <c r="AI2977" i="2" s="1"/>
  <c r="O2977" i="2"/>
  <c r="W2977" i="2" s="1"/>
  <c r="AG2977" i="2" s="1"/>
  <c r="R2977" i="2"/>
  <c r="Z2977" i="2" s="1"/>
  <c r="AJ2977" i="2" s="1"/>
  <c r="M2977" i="2"/>
  <c r="U2977" i="2" s="1"/>
  <c r="AE2977" i="2" s="1"/>
  <c r="AD2976" i="2"/>
  <c r="V2976" i="2"/>
  <c r="AF2976" i="2" s="1"/>
  <c r="AE2976" i="2"/>
  <c r="X2976" i="2"/>
  <c r="AH2976" i="2" s="1"/>
  <c r="W2976" i="2"/>
  <c r="AG2976" i="2" s="1"/>
  <c r="K2978" i="2"/>
  <c r="BD2975" i="2" l="1"/>
  <c r="AV2975" i="2"/>
  <c r="BH2975" i="2" s="1"/>
  <c r="AB2976" i="2"/>
  <c r="BB2975" i="2"/>
  <c r="AR2976" i="2"/>
  <c r="AS2976" i="2"/>
  <c r="BC2975" i="2"/>
  <c r="S2978" i="2"/>
  <c r="AA2978" i="2"/>
  <c r="AK2978" i="2" s="1"/>
  <c r="AT2976" i="2"/>
  <c r="AQ2976" i="2"/>
  <c r="AM2977" i="2"/>
  <c r="AO2976" i="2"/>
  <c r="AP2976" i="2"/>
  <c r="AN2976" i="2"/>
  <c r="BG2976" i="2"/>
  <c r="AX2975" i="2"/>
  <c r="AZ2975" i="2"/>
  <c r="AY2975" i="2"/>
  <c r="BA2975" i="2"/>
  <c r="L2978" i="2"/>
  <c r="T2978" i="2" s="1"/>
  <c r="N2978" i="2"/>
  <c r="P2978" i="2"/>
  <c r="Q2978" i="2"/>
  <c r="Y2978" i="2" s="1"/>
  <c r="AI2978" i="2" s="1"/>
  <c r="O2978" i="2"/>
  <c r="W2978" i="2" s="1"/>
  <c r="AG2978" i="2" s="1"/>
  <c r="R2978" i="2"/>
  <c r="Z2978" i="2" s="1"/>
  <c r="AJ2978" i="2" s="1"/>
  <c r="M2978" i="2"/>
  <c r="AD2977" i="2"/>
  <c r="X2977" i="2"/>
  <c r="AH2977" i="2" s="1"/>
  <c r="V2977" i="2"/>
  <c r="AF2977" i="2" s="1"/>
  <c r="K2979" i="2"/>
  <c r="AV2976" i="2" l="1"/>
  <c r="BH2976" i="2" s="1"/>
  <c r="AB2977" i="2"/>
  <c r="AS2977" i="2"/>
  <c r="AR2977" i="2"/>
  <c r="BC2976" i="2"/>
  <c r="BD2976" i="2"/>
  <c r="BB2976" i="2"/>
  <c r="S2979" i="2"/>
  <c r="AA2979" i="2"/>
  <c r="AK2979" i="2" s="1"/>
  <c r="AT2977" i="2"/>
  <c r="AM2978" i="2"/>
  <c r="AN2977" i="2"/>
  <c r="AQ2977" i="2"/>
  <c r="AO2977" i="2"/>
  <c r="AP2977" i="2"/>
  <c r="BG2977" i="2"/>
  <c r="AX2976" i="2"/>
  <c r="BA2976" i="2"/>
  <c r="AZ2976" i="2"/>
  <c r="AY2976" i="2"/>
  <c r="L2979" i="2"/>
  <c r="N2979" i="2"/>
  <c r="V2979" i="2" s="1"/>
  <c r="P2979" i="2"/>
  <c r="X2979" i="2" s="1"/>
  <c r="Q2979" i="2"/>
  <c r="Y2979" i="2" s="1"/>
  <c r="AI2979" i="2" s="1"/>
  <c r="R2979" i="2"/>
  <c r="Z2979" i="2" s="1"/>
  <c r="AJ2979" i="2" s="1"/>
  <c r="O2979" i="2"/>
  <c r="W2979" i="2" s="1"/>
  <c r="AG2979" i="2" s="1"/>
  <c r="M2979" i="2"/>
  <c r="X2978" i="2"/>
  <c r="AH2978" i="2" s="1"/>
  <c r="V2978" i="2"/>
  <c r="AF2978" i="2" s="1"/>
  <c r="U2978" i="2"/>
  <c r="AE2978" i="2" s="1"/>
  <c r="AD2978" i="2"/>
  <c r="K2980" i="2"/>
  <c r="AV2977" i="2" l="1"/>
  <c r="BH2977" i="2" s="1"/>
  <c r="AB2978" i="2"/>
  <c r="AS2978" i="2"/>
  <c r="AR2978" i="2"/>
  <c r="BD2977" i="2"/>
  <c r="BB2977" i="2"/>
  <c r="BC2977" i="2"/>
  <c r="S2980" i="2"/>
  <c r="AA2980" i="2"/>
  <c r="AK2980" i="2" s="1"/>
  <c r="AZ2977" i="2"/>
  <c r="AY2977" i="2"/>
  <c r="AX2977" i="2"/>
  <c r="AT2978" i="2"/>
  <c r="AQ2978" i="2"/>
  <c r="AM2979" i="2"/>
  <c r="AO2978" i="2"/>
  <c r="AP2978" i="2"/>
  <c r="AN2978" i="2"/>
  <c r="BG2978" i="2"/>
  <c r="BA2977" i="2"/>
  <c r="L2980" i="2"/>
  <c r="T2980" i="2" s="1"/>
  <c r="N2980" i="2"/>
  <c r="P2980" i="2"/>
  <c r="Q2980" i="2"/>
  <c r="Y2980" i="2" s="1"/>
  <c r="AI2980" i="2" s="1"/>
  <c r="R2980" i="2"/>
  <c r="Z2980" i="2" s="1"/>
  <c r="AJ2980" i="2" s="1"/>
  <c r="O2980" i="2"/>
  <c r="W2980" i="2" s="1"/>
  <c r="AG2980" i="2" s="1"/>
  <c r="M2980" i="2"/>
  <c r="U2980" i="2" s="1"/>
  <c r="AE2980" i="2" s="1"/>
  <c r="U2979" i="2"/>
  <c r="AE2979" i="2" s="1"/>
  <c r="AH2979" i="2"/>
  <c r="AF2979" i="2"/>
  <c r="T2979" i="2"/>
  <c r="K2981" i="2"/>
  <c r="AB2979" i="2" l="1"/>
  <c r="AV2978" i="2"/>
  <c r="BH2978" i="2" s="1"/>
  <c r="AS2979" i="2"/>
  <c r="AR2979" i="2"/>
  <c r="BB2978" i="2"/>
  <c r="BD2978" i="2"/>
  <c r="BC2978" i="2"/>
  <c r="S2981" i="2"/>
  <c r="AA2981" i="2"/>
  <c r="AK2981" i="2" s="1"/>
  <c r="AY2978" i="2"/>
  <c r="AZ2978" i="2"/>
  <c r="BA2978" i="2"/>
  <c r="AX2978" i="2"/>
  <c r="AT2979" i="2"/>
  <c r="AN2979" i="2"/>
  <c r="AM2980" i="2"/>
  <c r="AQ2979" i="2"/>
  <c r="AO2979" i="2"/>
  <c r="AP2979" i="2"/>
  <c r="BG2979" i="2"/>
  <c r="L2981" i="2"/>
  <c r="N2981" i="2"/>
  <c r="P2981" i="2"/>
  <c r="Q2981" i="2"/>
  <c r="Y2981" i="2" s="1"/>
  <c r="AI2981" i="2" s="1"/>
  <c r="R2981" i="2"/>
  <c r="Z2981" i="2" s="1"/>
  <c r="AJ2981" i="2" s="1"/>
  <c r="O2981" i="2"/>
  <c r="W2981" i="2" s="1"/>
  <c r="AG2981" i="2" s="1"/>
  <c r="M2981" i="2"/>
  <c r="U2981" i="2" s="1"/>
  <c r="AE2981" i="2" s="1"/>
  <c r="AD2979" i="2"/>
  <c r="X2980" i="2"/>
  <c r="AH2980" i="2" s="1"/>
  <c r="V2980" i="2"/>
  <c r="AF2980" i="2" s="1"/>
  <c r="AD2980" i="2"/>
  <c r="K2982" i="2"/>
  <c r="AV2979" i="2" l="1"/>
  <c r="BH2979" i="2" s="1"/>
  <c r="AB2980" i="2"/>
  <c r="AS2980" i="2"/>
  <c r="AR2980" i="2"/>
  <c r="BD2979" i="2"/>
  <c r="BB2979" i="2"/>
  <c r="BC2979" i="2"/>
  <c r="S2982" i="2"/>
  <c r="AA2982" i="2"/>
  <c r="AK2982" i="2" s="1"/>
  <c r="BA2979" i="2"/>
  <c r="AZ2979" i="2"/>
  <c r="AT2980" i="2"/>
  <c r="AM2981" i="2"/>
  <c r="AN2980" i="2"/>
  <c r="AQ2980" i="2"/>
  <c r="AO2980" i="2"/>
  <c r="AP2980" i="2"/>
  <c r="BG2980" i="2"/>
  <c r="AX2979" i="2"/>
  <c r="AY2979" i="2"/>
  <c r="L2982" i="2"/>
  <c r="T2982" i="2" s="1"/>
  <c r="N2982" i="2"/>
  <c r="P2982" i="2"/>
  <c r="Q2982" i="2"/>
  <c r="Y2982" i="2" s="1"/>
  <c r="AI2982" i="2" s="1"/>
  <c r="O2982" i="2"/>
  <c r="W2982" i="2" s="1"/>
  <c r="R2982" i="2"/>
  <c r="Z2982" i="2" s="1"/>
  <c r="AJ2982" i="2" s="1"/>
  <c r="M2982" i="2"/>
  <c r="T2981" i="2"/>
  <c r="X2981" i="2"/>
  <c r="AH2981" i="2" s="1"/>
  <c r="V2981" i="2"/>
  <c r="AF2981" i="2" s="1"/>
  <c r="K2983" i="2"/>
  <c r="AB2981" i="2" l="1"/>
  <c r="AV2980" i="2"/>
  <c r="BH2980" i="2" s="1"/>
  <c r="AS2981" i="2"/>
  <c r="AR2981" i="2"/>
  <c r="BD2980" i="2"/>
  <c r="BB2980" i="2"/>
  <c r="BC2980" i="2"/>
  <c r="S2983" i="2"/>
  <c r="AA2983" i="2"/>
  <c r="AK2983" i="2" s="1"/>
  <c r="AZ2980" i="2"/>
  <c r="AY2980" i="2"/>
  <c r="AX2980" i="2"/>
  <c r="AT2981" i="2"/>
  <c r="AN2981" i="2"/>
  <c r="AQ2981" i="2"/>
  <c r="AO2981" i="2"/>
  <c r="AP2981" i="2"/>
  <c r="AM2982" i="2"/>
  <c r="BG2981" i="2"/>
  <c r="BA2980" i="2"/>
  <c r="L2983" i="2"/>
  <c r="N2983" i="2"/>
  <c r="V2983" i="2" s="1"/>
  <c r="P2983" i="2"/>
  <c r="X2983" i="2" s="1"/>
  <c r="Q2983" i="2"/>
  <c r="Y2983" i="2" s="1"/>
  <c r="AI2983" i="2" s="1"/>
  <c r="O2983" i="2"/>
  <c r="R2983" i="2"/>
  <c r="Z2983" i="2" s="1"/>
  <c r="AJ2983" i="2" s="1"/>
  <c r="M2983" i="2"/>
  <c r="AD2981" i="2"/>
  <c r="X2982" i="2"/>
  <c r="AH2982" i="2" s="1"/>
  <c r="AG2982" i="2"/>
  <c r="V2982" i="2"/>
  <c r="AF2982" i="2" s="1"/>
  <c r="U2982" i="2"/>
  <c r="AE2982" i="2" s="1"/>
  <c r="AD2982" i="2"/>
  <c r="K2984" i="2"/>
  <c r="AV2981" i="2" l="1"/>
  <c r="BH2981" i="2" s="1"/>
  <c r="AB2982" i="2"/>
  <c r="AR2982" i="2"/>
  <c r="AS2982" i="2"/>
  <c r="BB2981" i="2"/>
  <c r="BD2981" i="2"/>
  <c r="BC2981" i="2"/>
  <c r="S2984" i="2"/>
  <c r="AA2984" i="2"/>
  <c r="AK2984" i="2" s="1"/>
  <c r="AT2982" i="2"/>
  <c r="AQ2982" i="2"/>
  <c r="AO2982" i="2"/>
  <c r="AP2982" i="2"/>
  <c r="AM2983" i="2"/>
  <c r="AN2982" i="2"/>
  <c r="BG2982" i="2"/>
  <c r="AX2981" i="2"/>
  <c r="AZ2981" i="2"/>
  <c r="AY2981" i="2"/>
  <c r="BA2981" i="2"/>
  <c r="L2984" i="2"/>
  <c r="T2984" i="2" s="1"/>
  <c r="N2984" i="2"/>
  <c r="P2984" i="2"/>
  <c r="Q2984" i="2"/>
  <c r="Y2984" i="2" s="1"/>
  <c r="AI2984" i="2" s="1"/>
  <c r="O2984" i="2"/>
  <c r="W2984" i="2" s="1"/>
  <c r="R2984" i="2"/>
  <c r="Z2984" i="2" s="1"/>
  <c r="AJ2984" i="2" s="1"/>
  <c r="M2984" i="2"/>
  <c r="U2983" i="2"/>
  <c r="AE2983" i="2" s="1"/>
  <c r="AF2983" i="2"/>
  <c r="AH2983" i="2"/>
  <c r="T2983" i="2"/>
  <c r="W2983" i="2"/>
  <c r="AG2983" i="2" s="1"/>
  <c r="K2985" i="2"/>
  <c r="BD2982" i="2" l="1"/>
  <c r="AV2982" i="2"/>
  <c r="BH2982" i="2" s="1"/>
  <c r="AB2983" i="2"/>
  <c r="BC2982" i="2"/>
  <c r="AS2983" i="2"/>
  <c r="AR2983" i="2"/>
  <c r="BB2982" i="2"/>
  <c r="S2985" i="2"/>
  <c r="AA2985" i="2"/>
  <c r="AK2985" i="2" s="1"/>
  <c r="AZ2982" i="2"/>
  <c r="AY2982" i="2"/>
  <c r="BA2982" i="2"/>
  <c r="AX2982" i="2"/>
  <c r="AT2983" i="2"/>
  <c r="AO2983" i="2"/>
  <c r="AP2983" i="2"/>
  <c r="AN2983" i="2"/>
  <c r="AM2984" i="2"/>
  <c r="AQ2983" i="2"/>
  <c r="BG2983" i="2"/>
  <c r="L2985" i="2"/>
  <c r="T2985" i="2" s="1"/>
  <c r="N2985" i="2"/>
  <c r="P2985" i="2"/>
  <c r="Q2985" i="2"/>
  <c r="Y2985" i="2" s="1"/>
  <c r="AI2985" i="2" s="1"/>
  <c r="O2985" i="2"/>
  <c r="W2985" i="2" s="1"/>
  <c r="AG2985" i="2" s="1"/>
  <c r="R2985" i="2"/>
  <c r="Z2985" i="2" s="1"/>
  <c r="AJ2985" i="2" s="1"/>
  <c r="M2985" i="2"/>
  <c r="AD2983" i="2"/>
  <c r="X2984" i="2"/>
  <c r="AH2984" i="2" s="1"/>
  <c r="AG2984" i="2"/>
  <c r="V2984" i="2"/>
  <c r="AF2984" i="2" s="1"/>
  <c r="U2984" i="2"/>
  <c r="AE2984" i="2" s="1"/>
  <c r="K2986" i="2"/>
  <c r="AD2984" i="2"/>
  <c r="BD2983" i="2" l="1"/>
  <c r="AV2983" i="2"/>
  <c r="BH2983" i="2" s="1"/>
  <c r="AB2984" i="2"/>
  <c r="BB2983" i="2"/>
  <c r="AS2984" i="2"/>
  <c r="AR2984" i="2"/>
  <c r="BC2983" i="2"/>
  <c r="S2986" i="2"/>
  <c r="AA2986" i="2"/>
  <c r="AK2986" i="2" s="1"/>
  <c r="BA2983" i="2"/>
  <c r="AZ2983" i="2"/>
  <c r="AX2983" i="2"/>
  <c r="AY2983" i="2"/>
  <c r="AT2984" i="2"/>
  <c r="AQ2984" i="2"/>
  <c r="AM2985" i="2"/>
  <c r="AO2984" i="2"/>
  <c r="AP2984" i="2"/>
  <c r="AN2984" i="2"/>
  <c r="BG2984" i="2"/>
  <c r="L2986" i="2"/>
  <c r="T2986" i="2" s="1"/>
  <c r="N2986" i="2"/>
  <c r="P2986" i="2"/>
  <c r="Q2986" i="2"/>
  <c r="Y2986" i="2" s="1"/>
  <c r="AI2986" i="2" s="1"/>
  <c r="O2986" i="2"/>
  <c r="W2986" i="2" s="1"/>
  <c r="R2986" i="2"/>
  <c r="Z2986" i="2" s="1"/>
  <c r="AJ2986" i="2" s="1"/>
  <c r="M2986" i="2"/>
  <c r="X2985" i="2"/>
  <c r="AH2985" i="2" s="1"/>
  <c r="V2985" i="2"/>
  <c r="AF2985" i="2" s="1"/>
  <c r="U2985" i="2"/>
  <c r="AE2985" i="2" s="1"/>
  <c r="AD2985" i="2"/>
  <c r="K2987" i="2"/>
  <c r="AV2984" i="2" l="1"/>
  <c r="BH2984" i="2" s="1"/>
  <c r="AB2985" i="2"/>
  <c r="AS2985" i="2"/>
  <c r="AR2985" i="2"/>
  <c r="BB2984" i="2"/>
  <c r="BC2984" i="2"/>
  <c r="BD2984" i="2"/>
  <c r="S2987" i="2"/>
  <c r="AA2987" i="2"/>
  <c r="AK2987" i="2" s="1"/>
  <c r="AT2985" i="2"/>
  <c r="AQ2985" i="2"/>
  <c r="AO2985" i="2"/>
  <c r="AP2985" i="2"/>
  <c r="AM2986" i="2"/>
  <c r="AN2985" i="2"/>
  <c r="BG2985" i="2"/>
  <c r="AX2984" i="2"/>
  <c r="BA2984" i="2"/>
  <c r="AZ2984" i="2"/>
  <c r="AY2984" i="2"/>
  <c r="L2987" i="2"/>
  <c r="T2987" i="2" s="1"/>
  <c r="N2987" i="2"/>
  <c r="P2987" i="2"/>
  <c r="Q2987" i="2"/>
  <c r="Y2987" i="2" s="1"/>
  <c r="AI2987" i="2" s="1"/>
  <c r="R2987" i="2"/>
  <c r="Z2987" i="2" s="1"/>
  <c r="AJ2987" i="2" s="1"/>
  <c r="O2987" i="2"/>
  <c r="W2987" i="2" s="1"/>
  <c r="AG2987" i="2" s="1"/>
  <c r="M2987" i="2"/>
  <c r="X2986" i="2"/>
  <c r="AH2986" i="2" s="1"/>
  <c r="AG2986" i="2"/>
  <c r="V2986" i="2"/>
  <c r="AF2986" i="2" s="1"/>
  <c r="U2986" i="2"/>
  <c r="AE2986" i="2" s="1"/>
  <c r="AD2986" i="2"/>
  <c r="K2988" i="2"/>
  <c r="BD2985" i="2" l="1"/>
  <c r="AV2985" i="2"/>
  <c r="BH2985" i="2" s="1"/>
  <c r="AB2986" i="2"/>
  <c r="BB2985" i="2"/>
  <c r="AS2986" i="2"/>
  <c r="AR2986" i="2"/>
  <c r="BC2985" i="2"/>
  <c r="S2988" i="2"/>
  <c r="AA2988" i="2"/>
  <c r="AK2988" i="2" s="1"/>
  <c r="AZ2985" i="2"/>
  <c r="AY2985" i="2"/>
  <c r="BA2985" i="2"/>
  <c r="AX2985" i="2"/>
  <c r="AT2986" i="2"/>
  <c r="BD2986" i="2" s="1"/>
  <c r="AN2986" i="2"/>
  <c r="AQ2986" i="2"/>
  <c r="AO2986" i="2"/>
  <c r="AP2986" i="2"/>
  <c r="AM2987" i="2"/>
  <c r="BG2986" i="2"/>
  <c r="L2988" i="2"/>
  <c r="T2988" i="2" s="1"/>
  <c r="N2988" i="2"/>
  <c r="P2988" i="2"/>
  <c r="X2988" i="2" s="1"/>
  <c r="Q2988" i="2"/>
  <c r="Y2988" i="2" s="1"/>
  <c r="AI2988" i="2" s="1"/>
  <c r="R2988" i="2"/>
  <c r="Z2988" i="2" s="1"/>
  <c r="AJ2988" i="2" s="1"/>
  <c r="O2988" i="2"/>
  <c r="W2988" i="2" s="1"/>
  <c r="AG2988" i="2" s="1"/>
  <c r="M2988" i="2"/>
  <c r="X2987" i="2"/>
  <c r="AH2987" i="2" s="1"/>
  <c r="V2987" i="2"/>
  <c r="AF2987" i="2" s="1"/>
  <c r="U2987" i="2"/>
  <c r="AE2987" i="2" s="1"/>
  <c r="K2989" i="2"/>
  <c r="AD2987" i="2"/>
  <c r="AV2986" i="2" l="1"/>
  <c r="BH2986" i="2" s="1"/>
  <c r="AB2987" i="2"/>
  <c r="BB2986" i="2"/>
  <c r="AS2987" i="2"/>
  <c r="AR2987" i="2"/>
  <c r="BC2986" i="2"/>
  <c r="S2989" i="2"/>
  <c r="AA2989" i="2"/>
  <c r="AK2989" i="2" s="1"/>
  <c r="AY2986" i="2"/>
  <c r="BA2986" i="2"/>
  <c r="AT2987" i="2"/>
  <c r="AO2987" i="2"/>
  <c r="AP2987" i="2"/>
  <c r="AM2988" i="2"/>
  <c r="AN2987" i="2"/>
  <c r="AQ2987" i="2"/>
  <c r="BG2987" i="2"/>
  <c r="AX2986" i="2"/>
  <c r="AZ2986" i="2"/>
  <c r="L2989" i="2"/>
  <c r="T2989" i="2" s="1"/>
  <c r="N2989" i="2"/>
  <c r="P2989" i="2"/>
  <c r="X2989" i="2" s="1"/>
  <c r="AH2989" i="2" s="1"/>
  <c r="Q2989" i="2"/>
  <c r="Y2989" i="2" s="1"/>
  <c r="AI2989" i="2" s="1"/>
  <c r="O2989" i="2"/>
  <c r="W2989" i="2" s="1"/>
  <c r="AG2989" i="2" s="1"/>
  <c r="R2989" i="2"/>
  <c r="Z2989" i="2" s="1"/>
  <c r="AJ2989" i="2" s="1"/>
  <c r="M2989" i="2"/>
  <c r="AH2988" i="2"/>
  <c r="V2988" i="2"/>
  <c r="AF2988" i="2" s="1"/>
  <c r="U2988" i="2"/>
  <c r="AE2988" i="2" s="1"/>
  <c r="K2990" i="2"/>
  <c r="AD2988" i="2"/>
  <c r="BD2987" i="2" l="1"/>
  <c r="BC2987" i="2"/>
  <c r="AV2987" i="2"/>
  <c r="BH2987" i="2" s="1"/>
  <c r="AB2988" i="2"/>
  <c r="BB2987" i="2"/>
  <c r="AS2988" i="2"/>
  <c r="AR2988" i="2"/>
  <c r="S2990" i="2"/>
  <c r="AA2990" i="2" s="1"/>
  <c r="AK2990" i="2" s="1"/>
  <c r="BA2987" i="2"/>
  <c r="AY2987" i="2"/>
  <c r="AZ2987" i="2"/>
  <c r="AX2987" i="2"/>
  <c r="AT2988" i="2"/>
  <c r="AQ2988" i="2"/>
  <c r="AM2989" i="2"/>
  <c r="AO2988" i="2"/>
  <c r="AP2988" i="2"/>
  <c r="AN2988" i="2"/>
  <c r="BG2988" i="2"/>
  <c r="L2990" i="2"/>
  <c r="T2990" i="2" s="1"/>
  <c r="N2990" i="2"/>
  <c r="P2990" i="2"/>
  <c r="Q2990" i="2"/>
  <c r="Y2990" i="2" s="1"/>
  <c r="AI2990" i="2" s="1"/>
  <c r="O2990" i="2"/>
  <c r="W2990" i="2" s="1"/>
  <c r="AG2990" i="2" s="1"/>
  <c r="R2990" i="2"/>
  <c r="Z2990" i="2" s="1"/>
  <c r="AJ2990" i="2" s="1"/>
  <c r="M2990" i="2"/>
  <c r="V2989" i="2"/>
  <c r="AF2989" i="2" s="1"/>
  <c r="U2989" i="2"/>
  <c r="AE2989" i="2" s="1"/>
  <c r="AD2989" i="2"/>
  <c r="K2991" i="2"/>
  <c r="AV2988" i="2" l="1"/>
  <c r="BH2988" i="2" s="1"/>
  <c r="AB2989" i="2"/>
  <c r="BD2988" i="2"/>
  <c r="AS2989" i="2"/>
  <c r="AR2989" i="2"/>
  <c r="BB2988" i="2"/>
  <c r="BC2988" i="2"/>
  <c r="S2991" i="2"/>
  <c r="AA2991" i="2"/>
  <c r="AK2991" i="2" s="1"/>
  <c r="AY2988" i="2"/>
  <c r="AT2989" i="2"/>
  <c r="AN2989" i="2"/>
  <c r="AQ2989" i="2"/>
  <c r="AM2990" i="2"/>
  <c r="AO2989" i="2"/>
  <c r="AP2989" i="2"/>
  <c r="BG2989" i="2"/>
  <c r="AX2988" i="2"/>
  <c r="BA2988" i="2"/>
  <c r="AZ2988" i="2"/>
  <c r="L2991" i="2"/>
  <c r="T2991" i="2" s="1"/>
  <c r="N2991" i="2"/>
  <c r="P2991" i="2"/>
  <c r="X2991" i="2" s="1"/>
  <c r="Q2991" i="2"/>
  <c r="Y2991" i="2" s="1"/>
  <c r="AI2991" i="2" s="1"/>
  <c r="R2991" i="2"/>
  <c r="Z2991" i="2" s="1"/>
  <c r="AJ2991" i="2" s="1"/>
  <c r="O2991" i="2"/>
  <c r="M2991" i="2"/>
  <c r="V2990" i="2"/>
  <c r="AF2990" i="2" s="1"/>
  <c r="U2990" i="2"/>
  <c r="AE2990" i="2" s="1"/>
  <c r="AD2990" i="2"/>
  <c r="X2990" i="2"/>
  <c r="AH2990" i="2" s="1"/>
  <c r="K2992" i="2"/>
  <c r="BC2989" i="2" l="1"/>
  <c r="BD2989" i="2"/>
  <c r="AV2989" i="2"/>
  <c r="BH2989" i="2" s="1"/>
  <c r="AB2990" i="2"/>
  <c r="BB2989" i="2"/>
  <c r="AS2990" i="2"/>
  <c r="AR2990" i="2"/>
  <c r="S2992" i="2"/>
  <c r="AA2992" i="2"/>
  <c r="AK2992" i="2" s="1"/>
  <c r="AT2990" i="2"/>
  <c r="AO2990" i="2"/>
  <c r="AP2990" i="2"/>
  <c r="AM2991" i="2"/>
  <c r="AN2990" i="2"/>
  <c r="AQ2990" i="2"/>
  <c r="BG2990" i="2"/>
  <c r="BA2989" i="2"/>
  <c r="AZ2989" i="2"/>
  <c r="AX2989" i="2"/>
  <c r="AY2989" i="2"/>
  <c r="L2992" i="2"/>
  <c r="N2992" i="2"/>
  <c r="P2992" i="2"/>
  <c r="X2992" i="2" s="1"/>
  <c r="AH2992" i="2" s="1"/>
  <c r="Q2992" i="2"/>
  <c r="Y2992" i="2" s="1"/>
  <c r="AI2992" i="2" s="1"/>
  <c r="O2992" i="2"/>
  <c r="R2992" i="2"/>
  <c r="Z2992" i="2" s="1"/>
  <c r="AJ2992" i="2" s="1"/>
  <c r="M2992" i="2"/>
  <c r="V2991" i="2"/>
  <c r="AF2991" i="2" s="1"/>
  <c r="U2991" i="2"/>
  <c r="AE2991" i="2" s="1"/>
  <c r="AH2991" i="2"/>
  <c r="W2991" i="2"/>
  <c r="AG2991" i="2" s="1"/>
  <c r="AD2991" i="2"/>
  <c r="K2993" i="2"/>
  <c r="BD2990" i="2" l="1"/>
  <c r="AV2990" i="2"/>
  <c r="BH2990" i="2" s="1"/>
  <c r="AB2991" i="2"/>
  <c r="AR2991" i="2"/>
  <c r="AS2991" i="2"/>
  <c r="BB2990" i="2"/>
  <c r="BC2990" i="2"/>
  <c r="S2993" i="2"/>
  <c r="AA2993" i="2"/>
  <c r="AK2993" i="2" s="1"/>
  <c r="AT2991" i="2"/>
  <c r="AQ2991" i="2"/>
  <c r="AM2992" i="2"/>
  <c r="AO2991" i="2"/>
  <c r="AP2991" i="2"/>
  <c r="AN2991" i="2"/>
  <c r="BG2991" i="2"/>
  <c r="AZ2990" i="2"/>
  <c r="BA2990" i="2"/>
  <c r="AY2990" i="2"/>
  <c r="AX2990" i="2"/>
  <c r="L2993" i="2"/>
  <c r="T2993" i="2" s="1"/>
  <c r="N2993" i="2"/>
  <c r="V2993" i="2" s="1"/>
  <c r="P2993" i="2"/>
  <c r="X2993" i="2" s="1"/>
  <c r="Q2993" i="2"/>
  <c r="Y2993" i="2" s="1"/>
  <c r="AI2993" i="2" s="1"/>
  <c r="O2993" i="2"/>
  <c r="W2993" i="2" s="1"/>
  <c r="AG2993" i="2" s="1"/>
  <c r="R2993" i="2"/>
  <c r="Z2993" i="2" s="1"/>
  <c r="AJ2993" i="2" s="1"/>
  <c r="M2993" i="2"/>
  <c r="U2993" i="2" s="1"/>
  <c r="T2992" i="2"/>
  <c r="V2992" i="2"/>
  <c r="AF2992" i="2" s="1"/>
  <c r="U2992" i="2"/>
  <c r="AE2992" i="2" s="1"/>
  <c r="W2992" i="2"/>
  <c r="AG2992" i="2" s="1"/>
  <c r="K2994" i="2"/>
  <c r="AB2992" i="2" l="1"/>
  <c r="AB2993" i="2"/>
  <c r="AV2991" i="2"/>
  <c r="BH2991" i="2" s="1"/>
  <c r="AS2992" i="2"/>
  <c r="AR2992" i="2"/>
  <c r="BD2991" i="2"/>
  <c r="BC2991" i="2"/>
  <c r="BB2991" i="2"/>
  <c r="S2994" i="2"/>
  <c r="AA2994" i="2"/>
  <c r="AK2994" i="2" s="1"/>
  <c r="AY2991" i="2"/>
  <c r="AT2992" i="2"/>
  <c r="AO2992" i="2"/>
  <c r="AP2992" i="2"/>
  <c r="AM2993" i="2"/>
  <c r="AQ2992" i="2"/>
  <c r="AN2992" i="2"/>
  <c r="BG2992" i="2"/>
  <c r="AX2991" i="2"/>
  <c r="BA2991" i="2"/>
  <c r="AZ2991" i="2"/>
  <c r="L2994" i="2"/>
  <c r="T2994" i="2" s="1"/>
  <c r="N2994" i="2"/>
  <c r="V2994" i="2" s="1"/>
  <c r="AF2994" i="2" s="1"/>
  <c r="P2994" i="2"/>
  <c r="X2994" i="2" s="1"/>
  <c r="AH2994" i="2" s="1"/>
  <c r="Q2994" i="2"/>
  <c r="Y2994" i="2" s="1"/>
  <c r="AI2994" i="2" s="1"/>
  <c r="O2994" i="2"/>
  <c r="W2994" i="2" s="1"/>
  <c r="AG2994" i="2" s="1"/>
  <c r="R2994" i="2"/>
  <c r="Z2994" i="2" s="1"/>
  <c r="AJ2994" i="2" s="1"/>
  <c r="M2994" i="2"/>
  <c r="U2994" i="2" s="1"/>
  <c r="AE2994" i="2" s="1"/>
  <c r="AD2992" i="2"/>
  <c r="AE2993" i="2"/>
  <c r="AF2993" i="2"/>
  <c r="AH2993" i="2"/>
  <c r="AD2993" i="2"/>
  <c r="K2995" i="2"/>
  <c r="BD2992" i="2" l="1"/>
  <c r="AV2992" i="2"/>
  <c r="BH2992" i="2" s="1"/>
  <c r="AB2994" i="2"/>
  <c r="AS2993" i="2"/>
  <c r="AR2993" i="2"/>
  <c r="BB2992" i="2"/>
  <c r="BC2992" i="2"/>
  <c r="S2995" i="2"/>
  <c r="AA2995" i="2"/>
  <c r="AK2995" i="2" s="1"/>
  <c r="AT2993" i="2"/>
  <c r="AN2993" i="2"/>
  <c r="AQ2993" i="2"/>
  <c r="AM2994" i="2"/>
  <c r="AO2993" i="2"/>
  <c r="AP2993" i="2"/>
  <c r="BG2993" i="2"/>
  <c r="AZ2992" i="2"/>
  <c r="AX2992" i="2"/>
  <c r="AY2992" i="2"/>
  <c r="BA2992" i="2"/>
  <c r="L2995" i="2"/>
  <c r="T2995" i="2" s="1"/>
  <c r="N2995" i="2"/>
  <c r="V2995" i="2" s="1"/>
  <c r="P2995" i="2"/>
  <c r="X2995" i="2" s="1"/>
  <c r="Q2995" i="2"/>
  <c r="Y2995" i="2" s="1"/>
  <c r="AI2995" i="2" s="1"/>
  <c r="R2995" i="2"/>
  <c r="Z2995" i="2" s="1"/>
  <c r="AJ2995" i="2" s="1"/>
  <c r="O2995" i="2"/>
  <c r="W2995" i="2" s="1"/>
  <c r="AG2995" i="2" s="1"/>
  <c r="M2995" i="2"/>
  <c r="K2996" i="2"/>
  <c r="AD2994" i="2"/>
  <c r="AV2993" i="2" l="1"/>
  <c r="BH2993" i="2" s="1"/>
  <c r="BD2993" i="2"/>
  <c r="BB2993" i="2"/>
  <c r="AR2994" i="2"/>
  <c r="AS2994" i="2"/>
  <c r="BC2993" i="2"/>
  <c r="S2996" i="2"/>
  <c r="AA2996" i="2"/>
  <c r="AK2996" i="2" s="1"/>
  <c r="AT2994" i="2"/>
  <c r="AN2994" i="2"/>
  <c r="AM2995" i="2"/>
  <c r="AQ2994" i="2"/>
  <c r="AP2994" i="2"/>
  <c r="AO2994" i="2"/>
  <c r="BG2994" i="2"/>
  <c r="BA2993" i="2"/>
  <c r="AZ2993" i="2"/>
  <c r="AX2993" i="2"/>
  <c r="AY2993" i="2"/>
  <c r="L2996" i="2"/>
  <c r="T2996" i="2" s="1"/>
  <c r="N2996" i="2"/>
  <c r="V2996" i="2" s="1"/>
  <c r="P2996" i="2"/>
  <c r="X2996" i="2" s="1"/>
  <c r="AH2996" i="2" s="1"/>
  <c r="Q2996" i="2"/>
  <c r="Y2996" i="2" s="1"/>
  <c r="AI2996" i="2" s="1"/>
  <c r="R2996" i="2"/>
  <c r="Z2996" i="2" s="1"/>
  <c r="AJ2996" i="2" s="1"/>
  <c r="O2996" i="2"/>
  <c r="W2996" i="2" s="1"/>
  <c r="AG2996" i="2" s="1"/>
  <c r="M2996" i="2"/>
  <c r="U2996" i="2" s="1"/>
  <c r="U2995" i="2"/>
  <c r="AE2995" i="2" s="1"/>
  <c r="AH2995" i="2"/>
  <c r="AF2995" i="2"/>
  <c r="K2997" i="2"/>
  <c r="AD2995" i="2"/>
  <c r="AB2996" i="2" l="1"/>
  <c r="AV2994" i="2"/>
  <c r="BH2994" i="2" s="1"/>
  <c r="AB2995" i="2"/>
  <c r="BC2994" i="2"/>
  <c r="BB2994" i="2"/>
  <c r="BD2994" i="2"/>
  <c r="AS2995" i="2"/>
  <c r="AR2995" i="2"/>
  <c r="S2997" i="2"/>
  <c r="AA2997" i="2"/>
  <c r="AK2997" i="2" s="1"/>
  <c r="BA2994" i="2"/>
  <c r="AT2995" i="2"/>
  <c r="AN2995" i="2"/>
  <c r="AQ2995" i="2"/>
  <c r="AM2996" i="2"/>
  <c r="AO2995" i="2"/>
  <c r="AP2995" i="2"/>
  <c r="BG2995" i="2"/>
  <c r="AY2994" i="2"/>
  <c r="AX2994" i="2"/>
  <c r="AZ2994" i="2"/>
  <c r="L2997" i="2"/>
  <c r="T2997" i="2" s="1"/>
  <c r="N2997" i="2"/>
  <c r="P2997" i="2"/>
  <c r="Q2997" i="2"/>
  <c r="Y2997" i="2" s="1"/>
  <c r="AI2997" i="2" s="1"/>
  <c r="O2997" i="2"/>
  <c r="W2997" i="2" s="1"/>
  <c r="AG2997" i="2" s="1"/>
  <c r="R2997" i="2"/>
  <c r="Z2997" i="2" s="1"/>
  <c r="AJ2997" i="2" s="1"/>
  <c r="M2997" i="2"/>
  <c r="AD2996" i="2"/>
  <c r="AE2996" i="2"/>
  <c r="AF2996" i="2"/>
  <c r="K2998" i="2"/>
  <c r="BD2995" i="2" l="1"/>
  <c r="BB2995" i="2"/>
  <c r="BC2995" i="2"/>
  <c r="AV2995" i="2"/>
  <c r="BH2995" i="2" s="1"/>
  <c r="AR2996" i="2"/>
  <c r="AS2996" i="2"/>
  <c r="S2998" i="2"/>
  <c r="AA2998" i="2"/>
  <c r="AK2998" i="2" s="1"/>
  <c r="AT2996" i="2"/>
  <c r="AN2996" i="2"/>
  <c r="AM2997" i="2"/>
  <c r="AQ2996" i="2"/>
  <c r="AO2996" i="2"/>
  <c r="AP2996" i="2"/>
  <c r="BG2996" i="2"/>
  <c r="BA2995" i="2"/>
  <c r="AZ2995" i="2"/>
  <c r="AX2995" i="2"/>
  <c r="AY2995" i="2"/>
  <c r="L2998" i="2"/>
  <c r="T2998" i="2" s="1"/>
  <c r="N2998" i="2"/>
  <c r="P2998" i="2"/>
  <c r="Q2998" i="2"/>
  <c r="Y2998" i="2" s="1"/>
  <c r="AI2998" i="2" s="1"/>
  <c r="O2998" i="2"/>
  <c r="W2998" i="2" s="1"/>
  <c r="AG2998" i="2" s="1"/>
  <c r="R2998" i="2"/>
  <c r="Z2998" i="2" s="1"/>
  <c r="AJ2998" i="2" s="1"/>
  <c r="M2998" i="2"/>
  <c r="X2997" i="2"/>
  <c r="AH2997" i="2" s="1"/>
  <c r="V2997" i="2"/>
  <c r="AF2997" i="2" s="1"/>
  <c r="U2997" i="2"/>
  <c r="AE2997" i="2" s="1"/>
  <c r="K2999" i="2"/>
  <c r="AD2997" i="2"/>
  <c r="BD2996" i="2" l="1"/>
  <c r="BC2996" i="2"/>
  <c r="AV2996" i="2"/>
  <c r="BH2996" i="2" s="1"/>
  <c r="AB2997" i="2"/>
  <c r="AS2997" i="2"/>
  <c r="AR2997" i="2"/>
  <c r="BB2996" i="2"/>
  <c r="S2999" i="2"/>
  <c r="AA2999" i="2"/>
  <c r="AK2999" i="2" s="1"/>
  <c r="AZ2996" i="2"/>
  <c r="AT2997" i="2"/>
  <c r="AQ2997" i="2"/>
  <c r="AN2997" i="2"/>
  <c r="AM2998" i="2"/>
  <c r="AO2997" i="2"/>
  <c r="AP2997" i="2"/>
  <c r="BG2997" i="2"/>
  <c r="AX2996" i="2"/>
  <c r="AY2996" i="2"/>
  <c r="BA2996" i="2"/>
  <c r="L2999" i="2"/>
  <c r="T2999" i="2" s="1"/>
  <c r="N2999" i="2"/>
  <c r="V2999" i="2" s="1"/>
  <c r="P2999" i="2"/>
  <c r="X2999" i="2" s="1"/>
  <c r="Q2999" i="2"/>
  <c r="Y2999" i="2" s="1"/>
  <c r="AI2999" i="2" s="1"/>
  <c r="O2999" i="2"/>
  <c r="W2999" i="2" s="1"/>
  <c r="AG2999" i="2" s="1"/>
  <c r="R2999" i="2"/>
  <c r="Z2999" i="2" s="1"/>
  <c r="AJ2999" i="2" s="1"/>
  <c r="M2999" i="2"/>
  <c r="X2998" i="2"/>
  <c r="AH2998" i="2" s="1"/>
  <c r="V2998" i="2"/>
  <c r="AF2998" i="2" s="1"/>
  <c r="U2998" i="2"/>
  <c r="AE2998" i="2" s="1"/>
  <c r="AD2998" i="2"/>
  <c r="K3000" i="2"/>
  <c r="AV2997" i="2" l="1"/>
  <c r="BH2997" i="2" s="1"/>
  <c r="AB2998" i="2"/>
  <c r="AS2998" i="2"/>
  <c r="AR2998" i="2"/>
  <c r="BD2997" i="2"/>
  <c r="BB2997" i="2"/>
  <c r="BC2997" i="2"/>
  <c r="S3000" i="2"/>
  <c r="AA3000" i="2" s="1"/>
  <c r="AK3000" i="2" s="1"/>
  <c r="AZ2997" i="2"/>
  <c r="AY2997" i="2"/>
  <c r="BA2997" i="2"/>
  <c r="AX2997" i="2"/>
  <c r="AT2998" i="2"/>
  <c r="AN2998" i="2"/>
  <c r="AM2999" i="2"/>
  <c r="AP2998" i="2"/>
  <c r="AQ2998" i="2"/>
  <c r="AO2998" i="2"/>
  <c r="BG2998" i="2"/>
  <c r="L3000" i="2"/>
  <c r="T3000" i="2" s="1"/>
  <c r="N3000" i="2"/>
  <c r="P3000" i="2"/>
  <c r="Q3000" i="2"/>
  <c r="Y3000" i="2" s="1"/>
  <c r="AI3000" i="2" s="1"/>
  <c r="O3000" i="2"/>
  <c r="W3000" i="2" s="1"/>
  <c r="AG3000" i="2" s="1"/>
  <c r="R3000" i="2"/>
  <c r="Z3000" i="2" s="1"/>
  <c r="AJ3000" i="2" s="1"/>
  <c r="M3000" i="2"/>
  <c r="U2999" i="2"/>
  <c r="AE2999" i="2" s="1"/>
  <c r="AH2999" i="2"/>
  <c r="AF2999" i="2"/>
  <c r="AD2999" i="2"/>
  <c r="K3001" i="2"/>
  <c r="BD2998" i="2" l="1"/>
  <c r="AV2998" i="2"/>
  <c r="BH2998" i="2" s="1"/>
  <c r="AB2999" i="2"/>
  <c r="AS2999" i="2"/>
  <c r="AR2999" i="2"/>
  <c r="BB2998" i="2"/>
  <c r="BC2998" i="2"/>
  <c r="AZ2998" i="2"/>
  <c r="S3001" i="2"/>
  <c r="AA3001" i="2"/>
  <c r="AK3001" i="2" s="1"/>
  <c r="AT2999" i="2"/>
  <c r="AQ2999" i="2"/>
  <c r="AO2999" i="2"/>
  <c r="AP2999" i="2"/>
  <c r="AM3000" i="2"/>
  <c r="AN2999" i="2"/>
  <c r="BG2999" i="2"/>
  <c r="AY2998" i="2"/>
  <c r="AX2998" i="2"/>
  <c r="BA2998" i="2"/>
  <c r="L3001" i="2"/>
  <c r="T3001" i="2" s="1"/>
  <c r="N3001" i="2"/>
  <c r="P3001" i="2"/>
  <c r="Q3001" i="2"/>
  <c r="Y3001" i="2" s="1"/>
  <c r="AI3001" i="2" s="1"/>
  <c r="O3001" i="2"/>
  <c r="W3001" i="2" s="1"/>
  <c r="R3001" i="2"/>
  <c r="Z3001" i="2" s="1"/>
  <c r="AJ3001" i="2" s="1"/>
  <c r="M3001" i="2"/>
  <c r="X3000" i="2"/>
  <c r="AH3000" i="2" s="1"/>
  <c r="V3000" i="2"/>
  <c r="AF3000" i="2" s="1"/>
  <c r="U3000" i="2"/>
  <c r="AE3000" i="2" s="1"/>
  <c r="AD3000" i="2"/>
  <c r="K3002" i="2"/>
  <c r="BD2999" i="2" l="1"/>
  <c r="AB3000" i="2"/>
  <c r="AV2999" i="2"/>
  <c r="BH2999" i="2" s="1"/>
  <c r="BB2999" i="2"/>
  <c r="AS3000" i="2"/>
  <c r="AR3000" i="2"/>
  <c r="BC2999" i="2"/>
  <c r="S3002" i="2"/>
  <c r="AA3002" i="2"/>
  <c r="AK3002" i="2" s="1"/>
  <c r="AZ2999" i="2"/>
  <c r="AY2999" i="2"/>
  <c r="BA2999" i="2"/>
  <c r="AX2999" i="2"/>
  <c r="AT3000" i="2"/>
  <c r="AN3000" i="2"/>
  <c r="AQ3000" i="2"/>
  <c r="AM3001" i="2"/>
  <c r="AO3000" i="2"/>
  <c r="AP3000" i="2"/>
  <c r="BG3000" i="2"/>
  <c r="L3002" i="2"/>
  <c r="N3002" i="2"/>
  <c r="P3002" i="2"/>
  <c r="X3002" i="2" s="1"/>
  <c r="Q3002" i="2"/>
  <c r="Y3002" i="2" s="1"/>
  <c r="AI3002" i="2" s="1"/>
  <c r="O3002" i="2"/>
  <c r="R3002" i="2"/>
  <c r="Z3002" i="2" s="1"/>
  <c r="AJ3002" i="2" s="1"/>
  <c r="M3002" i="2"/>
  <c r="AG3001" i="2"/>
  <c r="AD3001" i="2"/>
  <c r="X3001" i="2"/>
  <c r="AH3001" i="2" s="1"/>
  <c r="V3001" i="2"/>
  <c r="AF3001" i="2" s="1"/>
  <c r="U3001" i="2"/>
  <c r="AE3001" i="2" s="1"/>
  <c r="K3003" i="2"/>
  <c r="AV3000" i="2" l="1"/>
  <c r="BH3000" i="2" s="1"/>
  <c r="AB3001" i="2"/>
  <c r="AS3001" i="2"/>
  <c r="AR3001" i="2"/>
  <c r="BB3000" i="2"/>
  <c r="BC3000" i="2"/>
  <c r="BD3000" i="2"/>
  <c r="S3003" i="2"/>
  <c r="AA3003" i="2"/>
  <c r="AK3003" i="2" s="1"/>
  <c r="AT3001" i="2"/>
  <c r="AQ3001" i="2"/>
  <c r="AO3001" i="2"/>
  <c r="AP3001" i="2"/>
  <c r="AM3002" i="2"/>
  <c r="AN3001" i="2"/>
  <c r="BG3001" i="2"/>
  <c r="BA3000" i="2"/>
  <c r="AZ3000" i="2"/>
  <c r="AX3000" i="2"/>
  <c r="AY3000" i="2"/>
  <c r="L3003" i="2"/>
  <c r="N3003" i="2"/>
  <c r="P3003" i="2"/>
  <c r="Q3003" i="2"/>
  <c r="Y3003" i="2" s="1"/>
  <c r="AI3003" i="2" s="1"/>
  <c r="R3003" i="2"/>
  <c r="Z3003" i="2" s="1"/>
  <c r="AJ3003" i="2" s="1"/>
  <c r="O3003" i="2"/>
  <c r="W3003" i="2" s="1"/>
  <c r="M3003" i="2"/>
  <c r="W3002" i="2"/>
  <c r="AG3002" i="2" s="1"/>
  <c r="AH3002" i="2"/>
  <c r="T3002" i="2"/>
  <c r="V3002" i="2"/>
  <c r="AF3002" i="2" s="1"/>
  <c r="U3002" i="2"/>
  <c r="AE3002" i="2" s="1"/>
  <c r="K3004" i="2"/>
  <c r="BD3001" i="2" l="1"/>
  <c r="AV3001" i="2"/>
  <c r="BH3001" i="2" s="1"/>
  <c r="AB3002" i="2"/>
  <c r="BB3001" i="2"/>
  <c r="AS3002" i="2"/>
  <c r="AR3002" i="2"/>
  <c r="BC3001" i="2"/>
  <c r="S3004" i="2"/>
  <c r="AA3004" i="2"/>
  <c r="AK3004" i="2" s="1"/>
  <c r="AZ3001" i="2"/>
  <c r="AY3001" i="2"/>
  <c r="BA3001" i="2"/>
  <c r="AX3001" i="2"/>
  <c r="AT3002" i="2"/>
  <c r="AO3002" i="2"/>
  <c r="AP3002" i="2"/>
  <c r="AM3003" i="2"/>
  <c r="AQ3002" i="2"/>
  <c r="AN3002" i="2"/>
  <c r="BG3002" i="2"/>
  <c r="L3004" i="2"/>
  <c r="N3004" i="2"/>
  <c r="P3004" i="2"/>
  <c r="X3004" i="2" s="1"/>
  <c r="Q3004" i="2"/>
  <c r="Y3004" i="2" s="1"/>
  <c r="AI3004" i="2" s="1"/>
  <c r="O3004" i="2"/>
  <c r="W3004" i="2" s="1"/>
  <c r="AG3004" i="2" s="1"/>
  <c r="R3004" i="2"/>
  <c r="Z3004" i="2" s="1"/>
  <c r="AJ3004" i="2" s="1"/>
  <c r="M3004" i="2"/>
  <c r="AD3002" i="2"/>
  <c r="T3003" i="2"/>
  <c r="AG3003" i="2"/>
  <c r="X3003" i="2"/>
  <c r="AH3003" i="2" s="1"/>
  <c r="V3003" i="2"/>
  <c r="AF3003" i="2" s="1"/>
  <c r="U3003" i="2"/>
  <c r="AE3003" i="2" s="1"/>
  <c r="K3005" i="2"/>
  <c r="AB3003" i="2" l="1"/>
  <c r="AV3002" i="2"/>
  <c r="BH3002" i="2" s="1"/>
  <c r="AS3003" i="2"/>
  <c r="AR3003" i="2"/>
  <c r="BB3002" i="2"/>
  <c r="BC3002" i="2"/>
  <c r="BD3002" i="2"/>
  <c r="S3005" i="2"/>
  <c r="AA3005" i="2" s="1"/>
  <c r="AK3005" i="2" s="1"/>
  <c r="AT3003" i="2"/>
  <c r="AN3003" i="2"/>
  <c r="AP3003" i="2"/>
  <c r="AM3004" i="2"/>
  <c r="AQ3003" i="2"/>
  <c r="AO3003" i="2"/>
  <c r="BG3003" i="2"/>
  <c r="AZ3002" i="2"/>
  <c r="AX3002" i="2"/>
  <c r="AY3002" i="2"/>
  <c r="BA3002" i="2"/>
  <c r="L3005" i="2"/>
  <c r="T3005" i="2" s="1"/>
  <c r="N3005" i="2"/>
  <c r="P3005" i="2"/>
  <c r="Q3005" i="2"/>
  <c r="Y3005" i="2" s="1"/>
  <c r="AI3005" i="2" s="1"/>
  <c r="O3005" i="2"/>
  <c r="R3005" i="2"/>
  <c r="Z3005" i="2" s="1"/>
  <c r="AJ3005" i="2" s="1"/>
  <c r="M3005" i="2"/>
  <c r="AD3003" i="2"/>
  <c r="AH3004" i="2"/>
  <c r="T3004" i="2"/>
  <c r="V3004" i="2"/>
  <c r="AF3004" i="2" s="1"/>
  <c r="U3004" i="2"/>
  <c r="AE3004" i="2" s="1"/>
  <c r="K3006" i="2"/>
  <c r="AV3003" i="2" l="1"/>
  <c r="BH3003" i="2" s="1"/>
  <c r="AB3004" i="2"/>
  <c r="AS3004" i="2"/>
  <c r="AR3004" i="2"/>
  <c r="BD3003" i="2"/>
  <c r="BB3003" i="2"/>
  <c r="BC3003" i="2"/>
  <c r="S3006" i="2"/>
  <c r="AA3006" i="2" s="1"/>
  <c r="AK3006" i="2" s="1"/>
  <c r="AT3004" i="2"/>
  <c r="AO3004" i="2"/>
  <c r="AP3004" i="2"/>
  <c r="AM3005" i="2"/>
  <c r="AN3004" i="2"/>
  <c r="AQ3004" i="2"/>
  <c r="BG3004" i="2"/>
  <c r="AZ3003" i="2"/>
  <c r="AY3003" i="2"/>
  <c r="AX3003" i="2"/>
  <c r="BA3003" i="2"/>
  <c r="L3006" i="2"/>
  <c r="T3006" i="2" s="1"/>
  <c r="N3006" i="2"/>
  <c r="V3006" i="2" s="1"/>
  <c r="AF3006" i="2" s="1"/>
  <c r="P3006" i="2"/>
  <c r="Q3006" i="2"/>
  <c r="Y3006" i="2" s="1"/>
  <c r="AI3006" i="2" s="1"/>
  <c r="O3006" i="2"/>
  <c r="W3006" i="2" s="1"/>
  <c r="R3006" i="2"/>
  <c r="Z3006" i="2" s="1"/>
  <c r="AJ3006" i="2" s="1"/>
  <c r="M3006" i="2"/>
  <c r="AD3005" i="2"/>
  <c r="AD3004" i="2"/>
  <c r="W3005" i="2"/>
  <c r="AG3005" i="2" s="1"/>
  <c r="X3005" i="2"/>
  <c r="AH3005" i="2" s="1"/>
  <c r="V3005" i="2"/>
  <c r="AF3005" i="2" s="1"/>
  <c r="U3005" i="2"/>
  <c r="AE3005" i="2" s="1"/>
  <c r="K3007" i="2"/>
  <c r="AB3005" i="2" l="1"/>
  <c r="AV3004" i="2"/>
  <c r="BH3004" i="2" s="1"/>
  <c r="BD3004" i="2"/>
  <c r="BB3004" i="2"/>
  <c r="AS3005" i="2"/>
  <c r="AR3005" i="2"/>
  <c r="BC3004" i="2"/>
  <c r="S3007" i="2"/>
  <c r="AA3007" i="2"/>
  <c r="AK3007" i="2" s="1"/>
  <c r="AZ3004" i="2"/>
  <c r="AT3005" i="2"/>
  <c r="AN3005" i="2"/>
  <c r="AP3005" i="2"/>
  <c r="AM3006" i="2"/>
  <c r="AQ3005" i="2"/>
  <c r="AO3005" i="2"/>
  <c r="BG3005" i="2"/>
  <c r="BA3004" i="2"/>
  <c r="AY3004" i="2"/>
  <c r="AX3004" i="2"/>
  <c r="L3007" i="2"/>
  <c r="N3007" i="2"/>
  <c r="V3007" i="2" s="1"/>
  <c r="P3007" i="2"/>
  <c r="X3007" i="2" s="1"/>
  <c r="AH3007" i="2" s="1"/>
  <c r="Q3007" i="2"/>
  <c r="Y3007" i="2" s="1"/>
  <c r="AI3007" i="2" s="1"/>
  <c r="R3007" i="2"/>
  <c r="Z3007" i="2" s="1"/>
  <c r="AJ3007" i="2" s="1"/>
  <c r="O3007" i="2"/>
  <c r="W3007" i="2" s="1"/>
  <c r="AG3007" i="2" s="1"/>
  <c r="M3007" i="2"/>
  <c r="AD3006" i="2"/>
  <c r="X3006" i="2"/>
  <c r="AH3006" i="2" s="1"/>
  <c r="AG3006" i="2"/>
  <c r="U3006" i="2"/>
  <c r="AE3006" i="2" s="1"/>
  <c r="K3008" i="2"/>
  <c r="BD3005" i="2" l="1"/>
  <c r="BB3005" i="2"/>
  <c r="AB3006" i="2"/>
  <c r="AV3005" i="2"/>
  <c r="BH3005" i="2" s="1"/>
  <c r="BC3005" i="2"/>
  <c r="AS3006" i="2"/>
  <c r="AR3006" i="2"/>
  <c r="S3008" i="2"/>
  <c r="AA3008" i="2"/>
  <c r="AK3008" i="2" s="1"/>
  <c r="AT3006" i="2"/>
  <c r="AO3006" i="2"/>
  <c r="AP3006" i="2"/>
  <c r="AM3007" i="2"/>
  <c r="AN3006" i="2"/>
  <c r="AQ3006" i="2"/>
  <c r="BG3006" i="2"/>
  <c r="AZ3005" i="2"/>
  <c r="AY3005" i="2"/>
  <c r="AX3005" i="2"/>
  <c r="BA3005" i="2"/>
  <c r="L3008" i="2"/>
  <c r="T3008" i="2" s="1"/>
  <c r="N3008" i="2"/>
  <c r="P3008" i="2"/>
  <c r="X3008" i="2" s="1"/>
  <c r="Q3008" i="2"/>
  <c r="Y3008" i="2" s="1"/>
  <c r="AI3008" i="2" s="1"/>
  <c r="O3008" i="2"/>
  <c r="R3008" i="2"/>
  <c r="Z3008" i="2" s="1"/>
  <c r="AJ3008" i="2" s="1"/>
  <c r="M3008" i="2"/>
  <c r="U3007" i="2"/>
  <c r="AE3007" i="2" s="1"/>
  <c r="AF3007" i="2"/>
  <c r="T3007" i="2"/>
  <c r="K3009" i="2"/>
  <c r="BD3006" i="2" l="1"/>
  <c r="AB3007" i="2"/>
  <c r="AV3006" i="2"/>
  <c r="BH3006" i="2" s="1"/>
  <c r="AS3007" i="2"/>
  <c r="AR3007" i="2"/>
  <c r="BB3006" i="2"/>
  <c r="BC3006" i="2"/>
  <c r="S3009" i="2"/>
  <c r="AA3009" i="2"/>
  <c r="AK3009" i="2" s="1"/>
  <c r="AZ3006" i="2"/>
  <c r="BA3006" i="2"/>
  <c r="AY3006" i="2"/>
  <c r="AX3006" i="2"/>
  <c r="AT3007" i="2"/>
  <c r="AM3008" i="2"/>
  <c r="AQ3007" i="2"/>
  <c r="AN3007" i="2"/>
  <c r="AO3007" i="2"/>
  <c r="AP3007" i="2"/>
  <c r="BG3007" i="2"/>
  <c r="L3009" i="2"/>
  <c r="N3009" i="2"/>
  <c r="V3009" i="2" s="1"/>
  <c r="AF3009" i="2" s="1"/>
  <c r="P3009" i="2"/>
  <c r="Q3009" i="2"/>
  <c r="Y3009" i="2" s="1"/>
  <c r="AI3009" i="2" s="1"/>
  <c r="O3009" i="2"/>
  <c r="R3009" i="2"/>
  <c r="Z3009" i="2" s="1"/>
  <c r="AJ3009" i="2" s="1"/>
  <c r="M3009" i="2"/>
  <c r="AD3008" i="2"/>
  <c r="AD3007" i="2"/>
  <c r="W3008" i="2"/>
  <c r="AG3008" i="2" s="1"/>
  <c r="AH3008" i="2"/>
  <c r="V3008" i="2"/>
  <c r="AF3008" i="2" s="1"/>
  <c r="U3008" i="2"/>
  <c r="AE3008" i="2" s="1"/>
  <c r="K3010" i="2"/>
  <c r="AV3007" i="2" l="1"/>
  <c r="BH3007" i="2" s="1"/>
  <c r="AB3008" i="2"/>
  <c r="AS3008" i="2"/>
  <c r="AR3008" i="2"/>
  <c r="BB3007" i="2"/>
  <c r="BD3007" i="2"/>
  <c r="BC3007" i="2"/>
  <c r="S3010" i="2"/>
  <c r="AA3010" i="2" s="1"/>
  <c r="AK3010" i="2" s="1"/>
  <c r="AZ3007" i="2"/>
  <c r="BA3007" i="2"/>
  <c r="AY3007" i="2"/>
  <c r="AX3007" i="2"/>
  <c r="AT3008" i="2"/>
  <c r="AN3008" i="2"/>
  <c r="AM3009" i="2"/>
  <c r="AQ3008" i="2"/>
  <c r="AO3008" i="2"/>
  <c r="AP3008" i="2"/>
  <c r="BG3008" i="2"/>
  <c r="L3010" i="2"/>
  <c r="T3010" i="2" s="1"/>
  <c r="N3010" i="2"/>
  <c r="P3010" i="2"/>
  <c r="Q3010" i="2"/>
  <c r="Y3010" i="2" s="1"/>
  <c r="AI3010" i="2" s="1"/>
  <c r="O3010" i="2"/>
  <c r="W3010" i="2" s="1"/>
  <c r="AG3010" i="2" s="1"/>
  <c r="R3010" i="2"/>
  <c r="Z3010" i="2" s="1"/>
  <c r="AJ3010" i="2" s="1"/>
  <c r="M3010" i="2"/>
  <c r="T3009" i="2"/>
  <c r="W3009" i="2"/>
  <c r="AG3009" i="2" s="1"/>
  <c r="X3009" i="2"/>
  <c r="AH3009" i="2" s="1"/>
  <c r="U3009" i="2"/>
  <c r="AE3009" i="2" s="1"/>
  <c r="K3011" i="2"/>
  <c r="AB3009" i="2" l="1"/>
  <c r="AV3008" i="2"/>
  <c r="BH3008" i="2" s="1"/>
  <c r="AR3009" i="2"/>
  <c r="AS3009" i="2"/>
  <c r="BB3008" i="2"/>
  <c r="BD3008" i="2"/>
  <c r="BC3008" i="2"/>
  <c r="S3011" i="2"/>
  <c r="AA3011" i="2"/>
  <c r="AK3011" i="2" s="1"/>
  <c r="BA3008" i="2"/>
  <c r="AZ3008" i="2"/>
  <c r="AT3009" i="2"/>
  <c r="AN3009" i="2"/>
  <c r="AQ3009" i="2"/>
  <c r="AO3009" i="2"/>
  <c r="AP3009" i="2"/>
  <c r="AM3010" i="2"/>
  <c r="BG3009" i="2"/>
  <c r="AX3008" i="2"/>
  <c r="AY3008" i="2"/>
  <c r="L3011" i="2"/>
  <c r="T3011" i="2" s="1"/>
  <c r="N3011" i="2"/>
  <c r="P3011" i="2"/>
  <c r="Q3011" i="2"/>
  <c r="Y3011" i="2" s="1"/>
  <c r="AI3011" i="2" s="1"/>
  <c r="R3011" i="2"/>
  <c r="Z3011" i="2" s="1"/>
  <c r="AJ3011" i="2" s="1"/>
  <c r="O3011" i="2"/>
  <c r="W3011" i="2" s="1"/>
  <c r="M3011" i="2"/>
  <c r="AD3009" i="2"/>
  <c r="AD3010" i="2"/>
  <c r="X3010" i="2"/>
  <c r="AH3010" i="2" s="1"/>
  <c r="V3010" i="2"/>
  <c r="AF3010" i="2" s="1"/>
  <c r="U3010" i="2"/>
  <c r="AE3010" i="2" s="1"/>
  <c r="K3012" i="2"/>
  <c r="BD3009" i="2" l="1"/>
  <c r="AB3010" i="2"/>
  <c r="AV3009" i="2"/>
  <c r="BH3009" i="2" s="1"/>
  <c r="AR3010" i="2"/>
  <c r="AS3010" i="2"/>
  <c r="BC3009" i="2"/>
  <c r="BB3009" i="2"/>
  <c r="S3012" i="2"/>
  <c r="AA3012" i="2"/>
  <c r="AK3012" i="2" s="1"/>
  <c r="BA3009" i="2"/>
  <c r="AY3009" i="2"/>
  <c r="AT3010" i="2"/>
  <c r="AN3010" i="2"/>
  <c r="AO3010" i="2"/>
  <c r="AP3010" i="2"/>
  <c r="AM3011" i="2"/>
  <c r="AQ3010" i="2"/>
  <c r="BG3010" i="2"/>
  <c r="AX3009" i="2"/>
  <c r="AZ3009" i="2"/>
  <c r="L3012" i="2"/>
  <c r="T3012" i="2" s="1"/>
  <c r="N3012" i="2"/>
  <c r="P3012" i="2"/>
  <c r="Q3012" i="2"/>
  <c r="Y3012" i="2" s="1"/>
  <c r="AI3012" i="2" s="1"/>
  <c r="R3012" i="2"/>
  <c r="Z3012" i="2" s="1"/>
  <c r="AJ3012" i="2" s="1"/>
  <c r="O3012" i="2"/>
  <c r="W3012" i="2" s="1"/>
  <c r="M3012" i="2"/>
  <c r="AD3011" i="2"/>
  <c r="AG3011" i="2"/>
  <c r="X3011" i="2"/>
  <c r="AH3011" i="2" s="1"/>
  <c r="V3011" i="2"/>
  <c r="AF3011" i="2" s="1"/>
  <c r="U3011" i="2"/>
  <c r="AE3011" i="2" s="1"/>
  <c r="K3013" i="2"/>
  <c r="BD3010" i="2" l="1"/>
  <c r="AB3011" i="2"/>
  <c r="AV3010" i="2"/>
  <c r="BH3010" i="2" s="1"/>
  <c r="AS3011" i="2"/>
  <c r="AR3011" i="2"/>
  <c r="BC3010" i="2"/>
  <c r="BB3010" i="2"/>
  <c r="S3013" i="2"/>
  <c r="AA3013" i="2"/>
  <c r="AK3013" i="2" s="1"/>
  <c r="BA3010" i="2"/>
  <c r="AY3010" i="2"/>
  <c r="AZ3010" i="2"/>
  <c r="AX3010" i="2"/>
  <c r="AT3011" i="2"/>
  <c r="AO3011" i="2"/>
  <c r="AP3011" i="2"/>
  <c r="AM3012" i="2"/>
  <c r="AN3011" i="2"/>
  <c r="AQ3011" i="2"/>
  <c r="BG3011" i="2"/>
  <c r="L3013" i="2"/>
  <c r="T3013" i="2" s="1"/>
  <c r="N3013" i="2"/>
  <c r="V3013" i="2" s="1"/>
  <c r="P3013" i="2"/>
  <c r="X3013" i="2" s="1"/>
  <c r="AH3013" i="2" s="1"/>
  <c r="Q3013" i="2"/>
  <c r="Y3013" i="2" s="1"/>
  <c r="AI3013" i="2" s="1"/>
  <c r="O3013" i="2"/>
  <c r="R3013" i="2"/>
  <c r="Z3013" i="2" s="1"/>
  <c r="AJ3013" i="2" s="1"/>
  <c r="M3013" i="2"/>
  <c r="X3012" i="2"/>
  <c r="AH3012" i="2" s="1"/>
  <c r="AG3012" i="2"/>
  <c r="V3012" i="2"/>
  <c r="AF3012" i="2" s="1"/>
  <c r="U3012" i="2"/>
  <c r="AE3012" i="2" s="1"/>
  <c r="AD3012" i="2"/>
  <c r="K3014" i="2"/>
  <c r="AB3012" i="2" l="1"/>
  <c r="AV3011" i="2"/>
  <c r="BH3011" i="2" s="1"/>
  <c r="AS3012" i="2"/>
  <c r="AR3012" i="2"/>
  <c r="BB3011" i="2"/>
  <c r="BD3011" i="2"/>
  <c r="BC3011" i="2"/>
  <c r="S3014" i="2"/>
  <c r="AA3014" i="2"/>
  <c r="AK3014" i="2" s="1"/>
  <c r="AT3012" i="2"/>
  <c r="AO3012" i="2"/>
  <c r="AP3012" i="2"/>
  <c r="AM3013" i="2"/>
  <c r="AN3012" i="2"/>
  <c r="AQ3012" i="2"/>
  <c r="BG3012" i="2"/>
  <c r="AZ3011" i="2"/>
  <c r="BA3011" i="2"/>
  <c r="AY3011" i="2"/>
  <c r="AX3011" i="2"/>
  <c r="L3014" i="2"/>
  <c r="N3014" i="2"/>
  <c r="V3014" i="2" s="1"/>
  <c r="P3014" i="2"/>
  <c r="Q3014" i="2"/>
  <c r="Y3014" i="2" s="1"/>
  <c r="AI3014" i="2" s="1"/>
  <c r="O3014" i="2"/>
  <c r="R3014" i="2"/>
  <c r="Z3014" i="2" s="1"/>
  <c r="AJ3014" i="2" s="1"/>
  <c r="M3014" i="2"/>
  <c r="U3013" i="2"/>
  <c r="AE3013" i="2" s="1"/>
  <c r="AF3013" i="2"/>
  <c r="W3013" i="2"/>
  <c r="AG3013" i="2" s="1"/>
  <c r="AD3013" i="2"/>
  <c r="K3015" i="2"/>
  <c r="BD3012" i="2" l="1"/>
  <c r="AB3013" i="2"/>
  <c r="AV3012" i="2"/>
  <c r="BH3012" i="2" s="1"/>
  <c r="BB3012" i="2"/>
  <c r="AS3013" i="2"/>
  <c r="AR3013" i="2"/>
  <c r="BC3012" i="2"/>
  <c r="S3015" i="2"/>
  <c r="AA3015" i="2"/>
  <c r="AK3015" i="2" s="1"/>
  <c r="AT3013" i="2"/>
  <c r="AQ3013" i="2"/>
  <c r="AO3013" i="2"/>
  <c r="AP3013" i="2"/>
  <c r="AM3014" i="2"/>
  <c r="AN3013" i="2"/>
  <c r="BG3013" i="2"/>
  <c r="AZ3012" i="2"/>
  <c r="BA3012" i="2"/>
  <c r="AY3012" i="2"/>
  <c r="AX3012" i="2"/>
  <c r="L3015" i="2"/>
  <c r="N3015" i="2"/>
  <c r="P3015" i="2"/>
  <c r="Q3015" i="2"/>
  <c r="Y3015" i="2" s="1"/>
  <c r="AI3015" i="2" s="1"/>
  <c r="O3015" i="2"/>
  <c r="R3015" i="2"/>
  <c r="Z3015" i="2" s="1"/>
  <c r="AJ3015" i="2" s="1"/>
  <c r="M3015" i="2"/>
  <c r="T3014" i="2"/>
  <c r="U3014" i="2"/>
  <c r="AE3014" i="2" s="1"/>
  <c r="AF3014" i="2"/>
  <c r="X3014" i="2"/>
  <c r="AH3014" i="2" s="1"/>
  <c r="W3014" i="2"/>
  <c r="AG3014" i="2" s="1"/>
  <c r="K3016" i="2"/>
  <c r="AB3014" i="2" l="1"/>
  <c r="AV3013" i="2"/>
  <c r="BH3013" i="2" s="1"/>
  <c r="AS3014" i="2"/>
  <c r="AR3014" i="2"/>
  <c r="BB3013" i="2"/>
  <c r="BD3013" i="2"/>
  <c r="BC3013" i="2"/>
  <c r="S3016" i="2"/>
  <c r="AA3016" i="2"/>
  <c r="AK3016" i="2" s="1"/>
  <c r="AZ3013" i="2"/>
  <c r="AY3013" i="2"/>
  <c r="BA3013" i="2"/>
  <c r="AX3013" i="2"/>
  <c r="AT3014" i="2"/>
  <c r="AQ3014" i="2"/>
  <c r="AM3015" i="2"/>
  <c r="AO3014" i="2"/>
  <c r="AP3014" i="2"/>
  <c r="AN3014" i="2"/>
  <c r="BG3014" i="2"/>
  <c r="L3016" i="2"/>
  <c r="T3016" i="2" s="1"/>
  <c r="N3016" i="2"/>
  <c r="V3016" i="2" s="1"/>
  <c r="AF3016" i="2" s="1"/>
  <c r="P3016" i="2"/>
  <c r="Q3016" i="2"/>
  <c r="Y3016" i="2" s="1"/>
  <c r="AI3016" i="2" s="1"/>
  <c r="O3016" i="2"/>
  <c r="R3016" i="2"/>
  <c r="Z3016" i="2" s="1"/>
  <c r="AJ3016" i="2" s="1"/>
  <c r="M3016" i="2"/>
  <c r="AD3014" i="2"/>
  <c r="X3015" i="2"/>
  <c r="AH3015" i="2" s="1"/>
  <c r="V3015" i="2"/>
  <c r="AF3015" i="2" s="1"/>
  <c r="U3015" i="2"/>
  <c r="AE3015" i="2" s="1"/>
  <c r="T3015" i="2"/>
  <c r="W3015" i="2"/>
  <c r="AG3015" i="2" s="1"/>
  <c r="K3017" i="2"/>
  <c r="AB3015" i="2" l="1"/>
  <c r="AV3014" i="2"/>
  <c r="BH3014" i="2" s="1"/>
  <c r="AS3015" i="2"/>
  <c r="AR3015" i="2"/>
  <c r="BD3014" i="2"/>
  <c r="BB3014" i="2"/>
  <c r="BC3014" i="2"/>
  <c r="S3017" i="2"/>
  <c r="AA3017" i="2"/>
  <c r="AK3017" i="2" s="1"/>
  <c r="AY3014" i="2"/>
  <c r="AT3015" i="2"/>
  <c r="AO3015" i="2"/>
  <c r="AP3015" i="2"/>
  <c r="AM3016" i="2"/>
  <c r="AN3015" i="2"/>
  <c r="AQ3015" i="2"/>
  <c r="BG3015" i="2"/>
  <c r="AX3014" i="2"/>
  <c r="BA3014" i="2"/>
  <c r="AZ3014" i="2"/>
  <c r="L3017" i="2"/>
  <c r="T3017" i="2" s="1"/>
  <c r="N3017" i="2"/>
  <c r="V3017" i="2" s="1"/>
  <c r="P3017" i="2"/>
  <c r="Q3017" i="2"/>
  <c r="Y3017" i="2" s="1"/>
  <c r="AI3017" i="2" s="1"/>
  <c r="O3017" i="2"/>
  <c r="R3017" i="2"/>
  <c r="Z3017" i="2" s="1"/>
  <c r="AJ3017" i="2" s="1"/>
  <c r="M3017" i="2"/>
  <c r="AD3015" i="2"/>
  <c r="AD3016" i="2"/>
  <c r="U3016" i="2"/>
  <c r="AE3016" i="2" s="1"/>
  <c r="X3016" i="2"/>
  <c r="AH3016" i="2" s="1"/>
  <c r="W3016" i="2"/>
  <c r="AG3016" i="2" s="1"/>
  <c r="K3018" i="2"/>
  <c r="BD3015" i="2" l="1"/>
  <c r="AV3015" i="2"/>
  <c r="BH3015" i="2" s="1"/>
  <c r="AB3016" i="2"/>
  <c r="BB3015" i="2"/>
  <c r="AS3016" i="2"/>
  <c r="AR3016" i="2"/>
  <c r="BC3015" i="2"/>
  <c r="S3018" i="2"/>
  <c r="AA3018" i="2"/>
  <c r="AK3018" i="2" s="1"/>
  <c r="AZ3015" i="2"/>
  <c r="BA3015" i="2"/>
  <c r="AY3015" i="2"/>
  <c r="AX3015" i="2"/>
  <c r="AT3016" i="2"/>
  <c r="AN3016" i="2"/>
  <c r="AQ3016" i="2"/>
  <c r="AO3016" i="2"/>
  <c r="AP3016" i="2"/>
  <c r="AM3017" i="2"/>
  <c r="BG3016" i="2"/>
  <c r="L3018" i="2"/>
  <c r="T3018" i="2" s="1"/>
  <c r="N3018" i="2"/>
  <c r="P3018" i="2"/>
  <c r="Q3018" i="2"/>
  <c r="Y3018" i="2" s="1"/>
  <c r="AI3018" i="2" s="1"/>
  <c r="O3018" i="2"/>
  <c r="W3018" i="2" s="1"/>
  <c r="AG3018" i="2" s="1"/>
  <c r="R3018" i="2"/>
  <c r="Z3018" i="2" s="1"/>
  <c r="AJ3018" i="2" s="1"/>
  <c r="M3018" i="2"/>
  <c r="U3018" i="2" s="1"/>
  <c r="AE3018" i="2" s="1"/>
  <c r="AD3017" i="2"/>
  <c r="X3017" i="2"/>
  <c r="AH3017" i="2" s="1"/>
  <c r="U3017" i="2"/>
  <c r="AE3017" i="2" s="1"/>
  <c r="AF3017" i="2"/>
  <c r="W3017" i="2"/>
  <c r="AG3017" i="2" s="1"/>
  <c r="K3019" i="2"/>
  <c r="AV3016" i="2" l="1"/>
  <c r="BH3016" i="2" s="1"/>
  <c r="AB3017" i="2"/>
  <c r="BB3016" i="2"/>
  <c r="AS3017" i="2"/>
  <c r="AR3017" i="2"/>
  <c r="BC3016" i="2"/>
  <c r="BD3016" i="2"/>
  <c r="S3019" i="2"/>
  <c r="AA3019" i="2"/>
  <c r="AK3019" i="2" s="1"/>
  <c r="BA3016" i="2"/>
  <c r="AZ3016" i="2"/>
  <c r="AY3016" i="2"/>
  <c r="AT3017" i="2"/>
  <c r="AM3018" i="2"/>
  <c r="AN3017" i="2"/>
  <c r="AQ3017" i="2"/>
  <c r="AO3017" i="2"/>
  <c r="AP3017" i="2"/>
  <c r="BG3017" i="2"/>
  <c r="AX3016" i="2"/>
  <c r="L3019" i="2"/>
  <c r="T3019" i="2" s="1"/>
  <c r="N3019" i="2"/>
  <c r="P3019" i="2"/>
  <c r="X3019" i="2" s="1"/>
  <c r="AH3019" i="2" s="1"/>
  <c r="Q3019" i="2"/>
  <c r="Y3019" i="2" s="1"/>
  <c r="AI3019" i="2" s="1"/>
  <c r="O3019" i="2"/>
  <c r="R3019" i="2"/>
  <c r="Z3019" i="2" s="1"/>
  <c r="AJ3019" i="2" s="1"/>
  <c r="M3019" i="2"/>
  <c r="U3019" i="2" s="1"/>
  <c r="AE3019" i="2" s="1"/>
  <c r="X3018" i="2"/>
  <c r="AH3018" i="2" s="1"/>
  <c r="V3018" i="2"/>
  <c r="AF3018" i="2" s="1"/>
  <c r="K3020" i="2"/>
  <c r="AD3018" i="2"/>
  <c r="BD3017" i="2" l="1"/>
  <c r="BC3017" i="2"/>
  <c r="BB3017" i="2"/>
  <c r="AV3017" i="2"/>
  <c r="BH3017" i="2" s="1"/>
  <c r="AB3018" i="2"/>
  <c r="AS3018" i="2"/>
  <c r="AR3018" i="2"/>
  <c r="S3020" i="2"/>
  <c r="AA3020" i="2"/>
  <c r="AK3020" i="2" s="1"/>
  <c r="AZ3017" i="2"/>
  <c r="AY3017" i="2"/>
  <c r="AT3018" i="2"/>
  <c r="AO3018" i="2"/>
  <c r="AP3018" i="2"/>
  <c r="AM3019" i="2"/>
  <c r="AN3018" i="2"/>
  <c r="AQ3018" i="2"/>
  <c r="BG3018" i="2"/>
  <c r="BA3017" i="2"/>
  <c r="AX3017" i="2"/>
  <c r="L3020" i="2"/>
  <c r="T3020" i="2" s="1"/>
  <c r="N3020" i="2"/>
  <c r="V3020" i="2" s="1"/>
  <c r="P3020" i="2"/>
  <c r="Q3020" i="2"/>
  <c r="Y3020" i="2" s="1"/>
  <c r="AI3020" i="2" s="1"/>
  <c r="R3020" i="2"/>
  <c r="Z3020" i="2" s="1"/>
  <c r="AJ3020" i="2" s="1"/>
  <c r="O3020" i="2"/>
  <c r="M3020" i="2"/>
  <c r="U3020" i="2" s="1"/>
  <c r="V3019" i="2"/>
  <c r="AF3019" i="2" s="1"/>
  <c r="W3019" i="2"/>
  <c r="AG3019" i="2" s="1"/>
  <c r="AD3019" i="2"/>
  <c r="K3021" i="2"/>
  <c r="AV3018" i="2" l="1"/>
  <c r="BH3018" i="2" s="1"/>
  <c r="AB3019" i="2"/>
  <c r="AS3019" i="2"/>
  <c r="AR3019" i="2"/>
  <c r="BD3018" i="2"/>
  <c r="BB3018" i="2"/>
  <c r="BC3018" i="2"/>
  <c r="S3021" i="2"/>
  <c r="AA3021" i="2"/>
  <c r="AK3021" i="2" s="1"/>
  <c r="AT3019" i="2"/>
  <c r="AN3019" i="2"/>
  <c r="AM3020" i="2"/>
  <c r="AO3019" i="2"/>
  <c r="AP3019" i="2"/>
  <c r="AQ3019" i="2"/>
  <c r="BG3019" i="2"/>
  <c r="AZ3018" i="2"/>
  <c r="BA3018" i="2"/>
  <c r="AY3018" i="2"/>
  <c r="AX3018" i="2"/>
  <c r="L3021" i="2"/>
  <c r="N3021" i="2"/>
  <c r="P3021" i="2"/>
  <c r="Q3021" i="2"/>
  <c r="Y3021" i="2" s="1"/>
  <c r="AI3021" i="2" s="1"/>
  <c r="O3021" i="2"/>
  <c r="R3021" i="2"/>
  <c r="Z3021" i="2" s="1"/>
  <c r="AJ3021" i="2" s="1"/>
  <c r="M3021" i="2"/>
  <c r="AF3020" i="2"/>
  <c r="AE3020" i="2"/>
  <c r="X3020" i="2"/>
  <c r="AH3020" i="2" s="1"/>
  <c r="W3020" i="2"/>
  <c r="AG3020" i="2" s="1"/>
  <c r="AD3020" i="2"/>
  <c r="K3022" i="2"/>
  <c r="AV3019" i="2" l="1"/>
  <c r="BH3019" i="2" s="1"/>
  <c r="AB3020" i="2"/>
  <c r="AS3020" i="2"/>
  <c r="AR3020" i="2"/>
  <c r="BD3019" i="2"/>
  <c r="BB3019" i="2"/>
  <c r="BC3019" i="2"/>
  <c r="S3022" i="2"/>
  <c r="AA3022" i="2"/>
  <c r="AK3022" i="2" s="1"/>
  <c r="AY3019" i="2"/>
  <c r="AT3020" i="2"/>
  <c r="BD3020" i="2" s="1"/>
  <c r="AO3020" i="2"/>
  <c r="AP3020" i="2"/>
  <c r="AM3021" i="2"/>
  <c r="AN3020" i="2"/>
  <c r="AQ3020" i="2"/>
  <c r="BG3020" i="2"/>
  <c r="BA3019" i="2"/>
  <c r="AX3019" i="2"/>
  <c r="AZ3019" i="2"/>
  <c r="L3022" i="2"/>
  <c r="T3022" i="2" s="1"/>
  <c r="N3022" i="2"/>
  <c r="P3022" i="2"/>
  <c r="Q3022" i="2"/>
  <c r="Y3022" i="2" s="1"/>
  <c r="AI3022" i="2" s="1"/>
  <c r="O3022" i="2"/>
  <c r="R3022" i="2"/>
  <c r="Z3022" i="2" s="1"/>
  <c r="AJ3022" i="2" s="1"/>
  <c r="M3022" i="2"/>
  <c r="U3022" i="2" s="1"/>
  <c r="T3021" i="2"/>
  <c r="W3021" i="2"/>
  <c r="AG3021" i="2" s="1"/>
  <c r="X3021" i="2"/>
  <c r="AH3021" i="2" s="1"/>
  <c r="V3021" i="2"/>
  <c r="AF3021" i="2" s="1"/>
  <c r="U3021" i="2"/>
  <c r="AE3021" i="2" s="1"/>
  <c r="K3023" i="2"/>
  <c r="AV3020" i="2" l="1"/>
  <c r="BH3020" i="2" s="1"/>
  <c r="AB3021" i="2"/>
  <c r="BB3020" i="2"/>
  <c r="AS3021" i="2"/>
  <c r="AR3021" i="2"/>
  <c r="BC3020" i="2"/>
  <c r="S3023" i="2"/>
  <c r="AA3023" i="2"/>
  <c r="AK3023" i="2" s="1"/>
  <c r="AT3021" i="2"/>
  <c r="AO3021" i="2"/>
  <c r="AP3021" i="2"/>
  <c r="AM3022" i="2"/>
  <c r="AN3021" i="2"/>
  <c r="AQ3021" i="2"/>
  <c r="BG3021" i="2"/>
  <c r="AZ3020" i="2"/>
  <c r="BA3020" i="2"/>
  <c r="AY3020" i="2"/>
  <c r="AX3020" i="2"/>
  <c r="L3023" i="2"/>
  <c r="T3023" i="2" s="1"/>
  <c r="N3023" i="2"/>
  <c r="P3023" i="2"/>
  <c r="Q3023" i="2"/>
  <c r="Y3023" i="2" s="1"/>
  <c r="AI3023" i="2" s="1"/>
  <c r="R3023" i="2"/>
  <c r="Z3023" i="2" s="1"/>
  <c r="AJ3023" i="2" s="1"/>
  <c r="O3023" i="2"/>
  <c r="W3023" i="2" s="1"/>
  <c r="M3023" i="2"/>
  <c r="AD3021" i="2"/>
  <c r="V3022" i="2"/>
  <c r="AF3022" i="2" s="1"/>
  <c r="AE3022" i="2"/>
  <c r="X3022" i="2"/>
  <c r="AH3022" i="2" s="1"/>
  <c r="W3022" i="2"/>
  <c r="AG3022" i="2" s="1"/>
  <c r="AD3022" i="2"/>
  <c r="K3024" i="2"/>
  <c r="AV3021" i="2" l="1"/>
  <c r="BH3021" i="2" s="1"/>
  <c r="AB3022" i="2"/>
  <c r="AR3022" i="2"/>
  <c r="AS3022" i="2"/>
  <c r="BB3021" i="2"/>
  <c r="BD3021" i="2"/>
  <c r="BC3021" i="2"/>
  <c r="S3024" i="2"/>
  <c r="AA3024" i="2" s="1"/>
  <c r="AK3024" i="2" s="1"/>
  <c r="AZ3021" i="2"/>
  <c r="BA3021" i="2"/>
  <c r="AY3021" i="2"/>
  <c r="AX3021" i="2"/>
  <c r="AT3022" i="2"/>
  <c r="AQ3022" i="2"/>
  <c r="AM3023" i="2"/>
  <c r="AO3022" i="2"/>
  <c r="AP3022" i="2"/>
  <c r="AN3022" i="2"/>
  <c r="BG3022" i="2"/>
  <c r="L3024" i="2"/>
  <c r="T3024" i="2" s="1"/>
  <c r="N3024" i="2"/>
  <c r="P3024" i="2"/>
  <c r="X3024" i="2" s="1"/>
  <c r="AH3024" i="2" s="1"/>
  <c r="Q3024" i="2"/>
  <c r="Y3024" i="2" s="1"/>
  <c r="AI3024" i="2" s="1"/>
  <c r="R3024" i="2"/>
  <c r="Z3024" i="2" s="1"/>
  <c r="AJ3024" i="2" s="1"/>
  <c r="O3024" i="2"/>
  <c r="M3024" i="2"/>
  <c r="AD3023" i="2"/>
  <c r="AG3023" i="2"/>
  <c r="X3023" i="2"/>
  <c r="AH3023" i="2" s="1"/>
  <c r="V3023" i="2"/>
  <c r="AF3023" i="2" s="1"/>
  <c r="U3023" i="2"/>
  <c r="AE3023" i="2" s="1"/>
  <c r="K3025" i="2"/>
  <c r="AV3022" i="2" l="1"/>
  <c r="BH3022" i="2" s="1"/>
  <c r="AB3023" i="2"/>
  <c r="AS3023" i="2"/>
  <c r="AR3023" i="2"/>
  <c r="BC3022" i="2"/>
  <c r="BD3022" i="2"/>
  <c r="BB3022" i="2"/>
  <c r="S3025" i="2"/>
  <c r="AA3025" i="2"/>
  <c r="AK3025" i="2" s="1"/>
  <c r="AY3022" i="2"/>
  <c r="AT3023" i="2"/>
  <c r="AM3024" i="2"/>
  <c r="AN3023" i="2"/>
  <c r="AQ3023" i="2"/>
  <c r="AO3023" i="2"/>
  <c r="AP3023" i="2"/>
  <c r="BG3023" i="2"/>
  <c r="AX3022" i="2"/>
  <c r="BA3022" i="2"/>
  <c r="AZ3022" i="2"/>
  <c r="L3025" i="2"/>
  <c r="N3025" i="2"/>
  <c r="P3025" i="2"/>
  <c r="X3025" i="2" s="1"/>
  <c r="AH3025" i="2" s="1"/>
  <c r="Q3025" i="2"/>
  <c r="Y3025" i="2" s="1"/>
  <c r="AI3025" i="2" s="1"/>
  <c r="O3025" i="2"/>
  <c r="R3025" i="2"/>
  <c r="Z3025" i="2" s="1"/>
  <c r="AJ3025" i="2" s="1"/>
  <c r="M3025" i="2"/>
  <c r="U3025" i="2" s="1"/>
  <c r="AE3025" i="2" s="1"/>
  <c r="V3024" i="2"/>
  <c r="AF3024" i="2" s="1"/>
  <c r="U3024" i="2"/>
  <c r="AE3024" i="2" s="1"/>
  <c r="W3024" i="2"/>
  <c r="AG3024" i="2" s="1"/>
  <c r="AD3024" i="2"/>
  <c r="K3026" i="2"/>
  <c r="AV3023" i="2" l="1"/>
  <c r="BH3023" i="2" s="1"/>
  <c r="AB3024" i="2"/>
  <c r="AS3024" i="2"/>
  <c r="AR3024" i="2"/>
  <c r="BD3023" i="2"/>
  <c r="BB3023" i="2"/>
  <c r="BC3023" i="2"/>
  <c r="S3026" i="2"/>
  <c r="AA3026" i="2"/>
  <c r="AK3026" i="2" s="1"/>
  <c r="AZ3023" i="2"/>
  <c r="BA3023" i="2"/>
  <c r="AX3023" i="2"/>
  <c r="AT3024" i="2"/>
  <c r="AN3024" i="2"/>
  <c r="AQ3024" i="2"/>
  <c r="AM3025" i="2"/>
  <c r="AO3024" i="2"/>
  <c r="AP3024" i="2"/>
  <c r="BG3024" i="2"/>
  <c r="AY3023" i="2"/>
  <c r="L3026" i="2"/>
  <c r="T3026" i="2" s="1"/>
  <c r="N3026" i="2"/>
  <c r="P3026" i="2"/>
  <c r="Q3026" i="2"/>
  <c r="Y3026" i="2" s="1"/>
  <c r="AI3026" i="2" s="1"/>
  <c r="O3026" i="2"/>
  <c r="W3026" i="2" s="1"/>
  <c r="AG3026" i="2" s="1"/>
  <c r="R3026" i="2"/>
  <c r="Z3026" i="2" s="1"/>
  <c r="AJ3026" i="2" s="1"/>
  <c r="M3026" i="2"/>
  <c r="T3025" i="2"/>
  <c r="W3025" i="2"/>
  <c r="AG3025" i="2" s="1"/>
  <c r="V3025" i="2"/>
  <c r="AF3025" i="2" s="1"/>
  <c r="K3027" i="2"/>
  <c r="AB3025" i="2" l="1"/>
  <c r="AV3024" i="2"/>
  <c r="BH3024" i="2" s="1"/>
  <c r="AS3025" i="2"/>
  <c r="AR3025" i="2"/>
  <c r="BB3024" i="2"/>
  <c r="BD3024" i="2"/>
  <c r="BC3024" i="2"/>
  <c r="S3027" i="2"/>
  <c r="AA3027" i="2"/>
  <c r="AK3027" i="2" s="1"/>
  <c r="AY3024" i="2"/>
  <c r="AT3025" i="2"/>
  <c r="AM3026" i="2"/>
  <c r="AN3025" i="2"/>
  <c r="AQ3025" i="2"/>
  <c r="AO3025" i="2"/>
  <c r="AP3025" i="2"/>
  <c r="BG3025" i="2"/>
  <c r="BA3024" i="2"/>
  <c r="AZ3024" i="2"/>
  <c r="AX3024" i="2"/>
  <c r="L3027" i="2"/>
  <c r="T3027" i="2" s="1"/>
  <c r="N3027" i="2"/>
  <c r="V3027" i="2" s="1"/>
  <c r="P3027" i="2"/>
  <c r="X3027" i="2" s="1"/>
  <c r="Q3027" i="2"/>
  <c r="Y3027" i="2" s="1"/>
  <c r="AI3027" i="2" s="1"/>
  <c r="O3027" i="2"/>
  <c r="R3027" i="2"/>
  <c r="Z3027" i="2" s="1"/>
  <c r="AJ3027" i="2" s="1"/>
  <c r="M3027" i="2"/>
  <c r="U3027" i="2" s="1"/>
  <c r="AE3027" i="2" s="1"/>
  <c r="AD3025" i="2"/>
  <c r="X3026" i="2"/>
  <c r="AH3026" i="2" s="1"/>
  <c r="V3026" i="2"/>
  <c r="AF3026" i="2" s="1"/>
  <c r="U3026" i="2"/>
  <c r="AE3026" i="2" s="1"/>
  <c r="AD3026" i="2"/>
  <c r="K3028" i="2"/>
  <c r="AB3026" i="2" l="1"/>
  <c r="AV3025" i="2"/>
  <c r="BH3025" i="2" s="1"/>
  <c r="AS3026" i="2"/>
  <c r="AR3026" i="2"/>
  <c r="BD3025" i="2"/>
  <c r="BB3025" i="2"/>
  <c r="BC3025" i="2"/>
  <c r="S3028" i="2"/>
  <c r="AA3028" i="2"/>
  <c r="AK3028" i="2" s="1"/>
  <c r="AZ3025" i="2"/>
  <c r="AY3025" i="2"/>
  <c r="AX3025" i="2"/>
  <c r="AT3026" i="2"/>
  <c r="AO3026" i="2"/>
  <c r="AP3026" i="2"/>
  <c r="AM3027" i="2"/>
  <c r="AQ3026" i="2"/>
  <c r="AN3026" i="2"/>
  <c r="BG3026" i="2"/>
  <c r="BA3025" i="2"/>
  <c r="L3028" i="2"/>
  <c r="T3028" i="2" s="1"/>
  <c r="N3028" i="2"/>
  <c r="V3028" i="2" s="1"/>
  <c r="P3028" i="2"/>
  <c r="Q3028" i="2"/>
  <c r="Y3028" i="2" s="1"/>
  <c r="AI3028" i="2" s="1"/>
  <c r="R3028" i="2"/>
  <c r="Z3028" i="2" s="1"/>
  <c r="AJ3028" i="2" s="1"/>
  <c r="O3028" i="2"/>
  <c r="M3028" i="2"/>
  <c r="U3028" i="2" s="1"/>
  <c r="AD3027" i="2"/>
  <c r="AH3027" i="2"/>
  <c r="AF3027" i="2"/>
  <c r="W3027" i="2"/>
  <c r="AG3027" i="2" s="1"/>
  <c r="K3029" i="2"/>
  <c r="AV3026" i="2" l="1"/>
  <c r="BH3026" i="2" s="1"/>
  <c r="AB3027" i="2"/>
  <c r="AR3027" i="2"/>
  <c r="AS3027" i="2"/>
  <c r="BB3026" i="2"/>
  <c r="BD3026" i="2"/>
  <c r="BC3026" i="2"/>
  <c r="S3029" i="2"/>
  <c r="AA3029" i="2"/>
  <c r="AK3029" i="2" s="1"/>
  <c r="AZ3026" i="2"/>
  <c r="AT3027" i="2"/>
  <c r="AN3027" i="2"/>
  <c r="AQ3027" i="2"/>
  <c r="AM3028" i="2"/>
  <c r="AO3027" i="2"/>
  <c r="AP3027" i="2"/>
  <c r="BG3027" i="2"/>
  <c r="AX3026" i="2"/>
  <c r="AY3026" i="2"/>
  <c r="BA3026" i="2"/>
  <c r="L3029" i="2"/>
  <c r="T3029" i="2" s="1"/>
  <c r="N3029" i="2"/>
  <c r="P3029" i="2"/>
  <c r="Q3029" i="2"/>
  <c r="Y3029" i="2" s="1"/>
  <c r="AI3029" i="2" s="1"/>
  <c r="O3029" i="2"/>
  <c r="W3029" i="2" s="1"/>
  <c r="R3029" i="2"/>
  <c r="Z3029" i="2" s="1"/>
  <c r="AJ3029" i="2" s="1"/>
  <c r="M3029" i="2"/>
  <c r="AE3028" i="2"/>
  <c r="AF3028" i="2"/>
  <c r="X3028" i="2"/>
  <c r="AH3028" i="2" s="1"/>
  <c r="W3028" i="2"/>
  <c r="AG3028" i="2" s="1"/>
  <c r="AD3028" i="2"/>
  <c r="K3030" i="2"/>
  <c r="BC3027" i="2" l="1"/>
  <c r="BD3027" i="2"/>
  <c r="AB3028" i="2"/>
  <c r="AV3027" i="2"/>
  <c r="BH3027" i="2" s="1"/>
  <c r="AS3028" i="2"/>
  <c r="AR3028" i="2"/>
  <c r="BB3027" i="2"/>
  <c r="S3030" i="2"/>
  <c r="AA3030" i="2"/>
  <c r="AK3030" i="2" s="1"/>
  <c r="BA3027" i="2"/>
  <c r="AZ3027" i="2"/>
  <c r="AY3027" i="2"/>
  <c r="AX3027" i="2"/>
  <c r="AT3028" i="2"/>
  <c r="AQ3028" i="2"/>
  <c r="AO3028" i="2"/>
  <c r="AP3028" i="2"/>
  <c r="AM3029" i="2"/>
  <c r="AN3028" i="2"/>
  <c r="BG3028" i="2"/>
  <c r="L3030" i="2"/>
  <c r="T3030" i="2" s="1"/>
  <c r="N3030" i="2"/>
  <c r="P3030" i="2"/>
  <c r="X3030" i="2" s="1"/>
  <c r="AH3030" i="2" s="1"/>
  <c r="Q3030" i="2"/>
  <c r="Y3030" i="2" s="1"/>
  <c r="AI3030" i="2" s="1"/>
  <c r="O3030" i="2"/>
  <c r="R3030" i="2"/>
  <c r="Z3030" i="2" s="1"/>
  <c r="AJ3030" i="2" s="1"/>
  <c r="M3030" i="2"/>
  <c r="AG3029" i="2"/>
  <c r="X3029" i="2"/>
  <c r="AH3029" i="2" s="1"/>
  <c r="V3029" i="2"/>
  <c r="AF3029" i="2" s="1"/>
  <c r="U3029" i="2"/>
  <c r="AE3029" i="2" s="1"/>
  <c r="AD3029" i="2"/>
  <c r="K3031" i="2"/>
  <c r="BD3028" i="2" l="1"/>
  <c r="AV3028" i="2"/>
  <c r="BH3028" i="2" s="1"/>
  <c r="AB3029" i="2"/>
  <c r="AS3029" i="2"/>
  <c r="AR3029" i="2"/>
  <c r="BB3028" i="2"/>
  <c r="BC3028" i="2"/>
  <c r="S3031" i="2"/>
  <c r="AA3031" i="2" s="1"/>
  <c r="AK3031" i="2" s="1"/>
  <c r="BA3028" i="2"/>
  <c r="AZ3028" i="2"/>
  <c r="AY3028" i="2"/>
  <c r="AX3028" i="2"/>
  <c r="AT3029" i="2"/>
  <c r="AN3029" i="2"/>
  <c r="AM3030" i="2"/>
  <c r="AQ3029" i="2"/>
  <c r="AO3029" i="2"/>
  <c r="AP3029" i="2"/>
  <c r="BG3029" i="2"/>
  <c r="L3031" i="2"/>
  <c r="T3031" i="2" s="1"/>
  <c r="N3031" i="2"/>
  <c r="P3031" i="2"/>
  <c r="Q3031" i="2"/>
  <c r="Y3031" i="2" s="1"/>
  <c r="AI3031" i="2" s="1"/>
  <c r="R3031" i="2"/>
  <c r="Z3031" i="2" s="1"/>
  <c r="AJ3031" i="2" s="1"/>
  <c r="O3031" i="2"/>
  <c r="M3031" i="2"/>
  <c r="U3031" i="2" s="1"/>
  <c r="AE3031" i="2" s="1"/>
  <c r="W3030" i="2"/>
  <c r="AG3030" i="2" s="1"/>
  <c r="V3030" i="2"/>
  <c r="AF3030" i="2" s="1"/>
  <c r="U3030" i="2"/>
  <c r="AE3030" i="2" s="1"/>
  <c r="K3032" i="2"/>
  <c r="AD3030" i="2"/>
  <c r="BD3029" i="2" l="1"/>
  <c r="AV3029" i="2"/>
  <c r="BH3029" i="2" s="1"/>
  <c r="AB3030" i="2"/>
  <c r="AS3030" i="2"/>
  <c r="AR3030" i="2"/>
  <c r="BB3029" i="2"/>
  <c r="BC3029" i="2"/>
  <c r="S3032" i="2"/>
  <c r="AA3032" i="2"/>
  <c r="AK3032" i="2" s="1"/>
  <c r="BA3029" i="2"/>
  <c r="AZ3029" i="2"/>
  <c r="AT3030" i="2"/>
  <c r="AQ3030" i="2"/>
  <c r="AO3030" i="2"/>
  <c r="AP3030" i="2"/>
  <c r="AM3031" i="2"/>
  <c r="AN3030" i="2"/>
  <c r="BG3030" i="2"/>
  <c r="AX3029" i="2"/>
  <c r="AY3029" i="2"/>
  <c r="L3032" i="2"/>
  <c r="T3032" i="2" s="1"/>
  <c r="N3032" i="2"/>
  <c r="V3032" i="2" s="1"/>
  <c r="P3032" i="2"/>
  <c r="Q3032" i="2"/>
  <c r="Y3032" i="2" s="1"/>
  <c r="AI3032" i="2" s="1"/>
  <c r="O3032" i="2"/>
  <c r="W3032" i="2" s="1"/>
  <c r="AG3032" i="2" s="1"/>
  <c r="R3032" i="2"/>
  <c r="Z3032" i="2" s="1"/>
  <c r="AJ3032" i="2" s="1"/>
  <c r="M3032" i="2"/>
  <c r="U3032" i="2" s="1"/>
  <c r="AD3031" i="2"/>
  <c r="W3031" i="2"/>
  <c r="AG3031" i="2" s="1"/>
  <c r="X3031" i="2"/>
  <c r="AH3031" i="2" s="1"/>
  <c r="V3031" i="2"/>
  <c r="AF3031" i="2" s="1"/>
  <c r="K3033" i="2"/>
  <c r="BD3030" i="2" l="1"/>
  <c r="AV3030" i="2"/>
  <c r="BH3030" i="2" s="1"/>
  <c r="AB3031" i="2"/>
  <c r="AR3031" i="2"/>
  <c r="AS3031" i="2"/>
  <c r="BB3030" i="2"/>
  <c r="BC3030" i="2"/>
  <c r="S3033" i="2"/>
  <c r="AA3033" i="2"/>
  <c r="AK3033" i="2" s="1"/>
  <c r="BA3030" i="2"/>
  <c r="AY3030" i="2"/>
  <c r="AZ3030" i="2"/>
  <c r="AX3030" i="2"/>
  <c r="AT3031" i="2"/>
  <c r="AN3031" i="2"/>
  <c r="AQ3031" i="2"/>
  <c r="AO3031" i="2"/>
  <c r="AP3031" i="2"/>
  <c r="AM3032" i="2"/>
  <c r="BG3031" i="2"/>
  <c r="L3033" i="2"/>
  <c r="T3033" i="2" s="1"/>
  <c r="N3033" i="2"/>
  <c r="P3033" i="2"/>
  <c r="X3033" i="2" s="1"/>
  <c r="AH3033" i="2" s="1"/>
  <c r="Q3033" i="2"/>
  <c r="Y3033" i="2" s="1"/>
  <c r="AI3033" i="2" s="1"/>
  <c r="O3033" i="2"/>
  <c r="R3033" i="2"/>
  <c r="Z3033" i="2" s="1"/>
  <c r="AJ3033" i="2" s="1"/>
  <c r="M3033" i="2"/>
  <c r="U3033" i="2" s="1"/>
  <c r="AE3033" i="2" s="1"/>
  <c r="AF3032" i="2"/>
  <c r="AE3032" i="2"/>
  <c r="X3032" i="2"/>
  <c r="AH3032" i="2" s="1"/>
  <c r="AD3032" i="2"/>
  <c r="K3034" i="2"/>
  <c r="AV3031" i="2" l="1"/>
  <c r="BH3031" i="2" s="1"/>
  <c r="AB3032" i="2"/>
  <c r="AS3032" i="2"/>
  <c r="AR3032" i="2"/>
  <c r="BC3031" i="2"/>
  <c r="BD3031" i="2"/>
  <c r="BB3031" i="2"/>
  <c r="S3034" i="2"/>
  <c r="AA3034" i="2"/>
  <c r="AK3034" i="2" s="1"/>
  <c r="BA3031" i="2"/>
  <c r="AY3031" i="2"/>
  <c r="AT3032" i="2"/>
  <c r="BD3032" i="2" s="1"/>
  <c r="AO3032" i="2"/>
  <c r="AP3032" i="2"/>
  <c r="AM3033" i="2"/>
  <c r="AN3032" i="2"/>
  <c r="AQ3032" i="2"/>
  <c r="BG3032" i="2"/>
  <c r="AX3031" i="2"/>
  <c r="AZ3031" i="2"/>
  <c r="L3034" i="2"/>
  <c r="T3034" i="2" s="1"/>
  <c r="N3034" i="2"/>
  <c r="V3034" i="2" s="1"/>
  <c r="P3034" i="2"/>
  <c r="Q3034" i="2"/>
  <c r="Y3034" i="2" s="1"/>
  <c r="AI3034" i="2" s="1"/>
  <c r="O3034" i="2"/>
  <c r="R3034" i="2"/>
  <c r="Z3034" i="2" s="1"/>
  <c r="AJ3034" i="2" s="1"/>
  <c r="M3034" i="2"/>
  <c r="U3034" i="2" s="1"/>
  <c r="V3033" i="2"/>
  <c r="AF3033" i="2" s="1"/>
  <c r="W3033" i="2"/>
  <c r="AG3033" i="2" s="1"/>
  <c r="AD3033" i="2"/>
  <c r="K3035" i="2"/>
  <c r="AV3032" i="2" l="1"/>
  <c r="BH3032" i="2" s="1"/>
  <c r="AB3033" i="2"/>
  <c r="AS3033" i="2"/>
  <c r="AR3033" i="2"/>
  <c r="BB3032" i="2"/>
  <c r="BC3032" i="2"/>
  <c r="S3035" i="2"/>
  <c r="AA3035" i="2"/>
  <c r="AK3035" i="2" s="1"/>
  <c r="AZ3032" i="2"/>
  <c r="BA3032" i="2"/>
  <c r="AY3032" i="2"/>
  <c r="AX3032" i="2"/>
  <c r="AT3033" i="2"/>
  <c r="AO3033" i="2"/>
  <c r="AP3033" i="2"/>
  <c r="AM3034" i="2"/>
  <c r="AN3033" i="2"/>
  <c r="AQ3033" i="2"/>
  <c r="BG3033" i="2"/>
  <c r="L3035" i="2"/>
  <c r="T3035" i="2" s="1"/>
  <c r="N3035" i="2"/>
  <c r="V3035" i="2" s="1"/>
  <c r="P3035" i="2"/>
  <c r="X3035" i="2" s="1"/>
  <c r="AH3035" i="2" s="1"/>
  <c r="Q3035" i="2"/>
  <c r="Y3035" i="2" s="1"/>
  <c r="AI3035" i="2" s="1"/>
  <c r="R3035" i="2"/>
  <c r="Z3035" i="2" s="1"/>
  <c r="AJ3035" i="2" s="1"/>
  <c r="O3035" i="2"/>
  <c r="M3035" i="2"/>
  <c r="U3035" i="2" s="1"/>
  <c r="AE3035" i="2" s="1"/>
  <c r="AE3034" i="2"/>
  <c r="AF3034" i="2"/>
  <c r="X3034" i="2"/>
  <c r="AH3034" i="2" s="1"/>
  <c r="W3034" i="2"/>
  <c r="AG3034" i="2" s="1"/>
  <c r="K3036" i="2"/>
  <c r="AD3034" i="2"/>
  <c r="AB3034" i="2" l="1"/>
  <c r="AV3033" i="2"/>
  <c r="BH3033" i="2" s="1"/>
  <c r="AS3034" i="2"/>
  <c r="AR3034" i="2"/>
  <c r="BB3033" i="2"/>
  <c r="BD3033" i="2"/>
  <c r="BC3033" i="2"/>
  <c r="S3036" i="2"/>
  <c r="AA3036" i="2"/>
  <c r="AK3036" i="2" s="1"/>
  <c r="AZ3033" i="2"/>
  <c r="AT3034" i="2"/>
  <c r="AQ3034" i="2"/>
  <c r="AM3035" i="2"/>
  <c r="AO3034" i="2"/>
  <c r="AP3034" i="2"/>
  <c r="AN3034" i="2"/>
  <c r="BG3034" i="2"/>
  <c r="BA3033" i="2"/>
  <c r="AY3033" i="2"/>
  <c r="AX3033" i="2"/>
  <c r="L3036" i="2"/>
  <c r="T3036" i="2" s="1"/>
  <c r="N3036" i="2"/>
  <c r="P3036" i="2"/>
  <c r="Q3036" i="2"/>
  <c r="Y3036" i="2" s="1"/>
  <c r="AI3036" i="2" s="1"/>
  <c r="R3036" i="2"/>
  <c r="Z3036" i="2" s="1"/>
  <c r="AJ3036" i="2" s="1"/>
  <c r="O3036" i="2"/>
  <c r="M3036" i="2"/>
  <c r="U3036" i="2" s="1"/>
  <c r="AF3035" i="2"/>
  <c r="W3035" i="2"/>
  <c r="AG3035" i="2" s="1"/>
  <c r="AD3035" i="2"/>
  <c r="K3037" i="2"/>
  <c r="AV3034" i="2" l="1"/>
  <c r="BH3034" i="2" s="1"/>
  <c r="AB3035" i="2"/>
  <c r="AS3035" i="2"/>
  <c r="AR3035" i="2"/>
  <c r="BD3034" i="2"/>
  <c r="BB3034" i="2"/>
  <c r="BC3034" i="2"/>
  <c r="S3037" i="2"/>
  <c r="AA3037" i="2"/>
  <c r="AK3037" i="2" s="1"/>
  <c r="AY3034" i="2"/>
  <c r="AT3035" i="2"/>
  <c r="BD3035" i="2" s="1"/>
  <c r="AO3035" i="2"/>
  <c r="AP3035" i="2"/>
  <c r="AM3036" i="2"/>
  <c r="AN3035" i="2"/>
  <c r="AQ3035" i="2"/>
  <c r="BG3035" i="2"/>
  <c r="AX3034" i="2"/>
  <c r="BA3034" i="2"/>
  <c r="AZ3034" i="2"/>
  <c r="L3037" i="2"/>
  <c r="T3037" i="2" s="1"/>
  <c r="N3037" i="2"/>
  <c r="P3037" i="2"/>
  <c r="Q3037" i="2"/>
  <c r="Y3037" i="2" s="1"/>
  <c r="AI3037" i="2" s="1"/>
  <c r="O3037" i="2"/>
  <c r="W3037" i="2" s="1"/>
  <c r="R3037" i="2"/>
  <c r="Z3037" i="2" s="1"/>
  <c r="AJ3037" i="2" s="1"/>
  <c r="M3037" i="2"/>
  <c r="V3036" i="2"/>
  <c r="AF3036" i="2" s="1"/>
  <c r="AE3036" i="2"/>
  <c r="X3036" i="2"/>
  <c r="AH3036" i="2" s="1"/>
  <c r="W3036" i="2"/>
  <c r="AG3036" i="2" s="1"/>
  <c r="K3038" i="2"/>
  <c r="AD3036" i="2"/>
  <c r="AV3035" i="2" l="1"/>
  <c r="BH3035" i="2" s="1"/>
  <c r="AB3036" i="2"/>
  <c r="BB3035" i="2"/>
  <c r="AS3036" i="2"/>
  <c r="AR3036" i="2"/>
  <c r="BC3035" i="2"/>
  <c r="S3038" i="2"/>
  <c r="AA3038" i="2"/>
  <c r="AK3038" i="2" s="1"/>
  <c r="AZ3035" i="2"/>
  <c r="BA3035" i="2"/>
  <c r="AY3035" i="2"/>
  <c r="AX3035" i="2"/>
  <c r="AT3036" i="2"/>
  <c r="AQ3036" i="2"/>
  <c r="AO3036" i="2"/>
  <c r="AM3037" i="2"/>
  <c r="AP3036" i="2"/>
  <c r="AN3036" i="2"/>
  <c r="BG3036" i="2"/>
  <c r="L3038" i="2"/>
  <c r="T3038" i="2" s="1"/>
  <c r="N3038" i="2"/>
  <c r="P3038" i="2"/>
  <c r="X3038" i="2" s="1"/>
  <c r="AH3038" i="2" s="1"/>
  <c r="Q3038" i="2"/>
  <c r="Y3038" i="2" s="1"/>
  <c r="AI3038" i="2" s="1"/>
  <c r="O3038" i="2"/>
  <c r="R3038" i="2"/>
  <c r="Z3038" i="2" s="1"/>
  <c r="AJ3038" i="2" s="1"/>
  <c r="M3038" i="2"/>
  <c r="U3038" i="2" s="1"/>
  <c r="AE3038" i="2" s="1"/>
  <c r="AG3037" i="2"/>
  <c r="X3037" i="2"/>
  <c r="AH3037" i="2" s="1"/>
  <c r="V3037" i="2"/>
  <c r="AF3037" i="2" s="1"/>
  <c r="U3037" i="2"/>
  <c r="AE3037" i="2" s="1"/>
  <c r="AD3037" i="2"/>
  <c r="K3039" i="2"/>
  <c r="AV3036" i="2" l="1"/>
  <c r="BH3036" i="2" s="1"/>
  <c r="AB3037" i="2"/>
  <c r="AS3037" i="2"/>
  <c r="AR3037" i="2"/>
  <c r="BB3036" i="2"/>
  <c r="BC3036" i="2"/>
  <c r="BD3036" i="2"/>
  <c r="S3039" i="2"/>
  <c r="AA3039" i="2"/>
  <c r="AK3039" i="2" s="1"/>
  <c r="AT3037" i="2"/>
  <c r="AO3037" i="2"/>
  <c r="AP3037" i="2"/>
  <c r="AM3038" i="2"/>
  <c r="AN3037" i="2"/>
  <c r="AQ3037" i="2"/>
  <c r="BG3037" i="2"/>
  <c r="AY3036" i="2"/>
  <c r="AX3036" i="2"/>
  <c r="BA3036" i="2"/>
  <c r="AZ3036" i="2"/>
  <c r="L3039" i="2"/>
  <c r="T3039" i="2" s="1"/>
  <c r="N3039" i="2"/>
  <c r="P3039" i="2"/>
  <c r="Q3039" i="2"/>
  <c r="Y3039" i="2" s="1"/>
  <c r="AI3039" i="2" s="1"/>
  <c r="R3039" i="2"/>
  <c r="Z3039" i="2" s="1"/>
  <c r="AJ3039" i="2" s="1"/>
  <c r="O3039" i="2"/>
  <c r="W3039" i="2" s="1"/>
  <c r="AG3039" i="2" s="1"/>
  <c r="M3039" i="2"/>
  <c r="W3038" i="2"/>
  <c r="AG3038" i="2" s="1"/>
  <c r="V3038" i="2"/>
  <c r="AF3038" i="2" s="1"/>
  <c r="AD3038" i="2"/>
  <c r="K3040" i="2"/>
  <c r="AV3037" i="2" l="1"/>
  <c r="BH3037" i="2" s="1"/>
  <c r="AB3038" i="2"/>
  <c r="AR3038" i="2"/>
  <c r="AS3038" i="2"/>
  <c r="BD3037" i="2"/>
  <c r="BB3037" i="2"/>
  <c r="BC3037" i="2"/>
  <c r="S3040" i="2"/>
  <c r="AA3040" i="2"/>
  <c r="AK3040" i="2" s="1"/>
  <c r="AT3038" i="2"/>
  <c r="AN3038" i="2"/>
  <c r="AQ3038" i="2"/>
  <c r="AO3038" i="2"/>
  <c r="AP3038" i="2"/>
  <c r="AM3039" i="2"/>
  <c r="BG3038" i="2"/>
  <c r="AZ3037" i="2"/>
  <c r="BA3037" i="2"/>
  <c r="AY3037" i="2"/>
  <c r="AX3037" i="2"/>
  <c r="L3040" i="2"/>
  <c r="T3040" i="2" s="1"/>
  <c r="N3040" i="2"/>
  <c r="P3040" i="2"/>
  <c r="Q3040" i="2"/>
  <c r="Y3040" i="2" s="1"/>
  <c r="AI3040" i="2" s="1"/>
  <c r="R3040" i="2"/>
  <c r="Z3040" i="2" s="1"/>
  <c r="AJ3040" i="2" s="1"/>
  <c r="O3040" i="2"/>
  <c r="M3040" i="2"/>
  <c r="X3039" i="2"/>
  <c r="AH3039" i="2" s="1"/>
  <c r="V3039" i="2"/>
  <c r="AF3039" i="2" s="1"/>
  <c r="U3039" i="2"/>
  <c r="AE3039" i="2" s="1"/>
  <c r="AD3039" i="2"/>
  <c r="K3041" i="2"/>
  <c r="BD3038" i="2" l="1"/>
  <c r="AV3038" i="2"/>
  <c r="BH3038" i="2" s="1"/>
  <c r="AB3039" i="2"/>
  <c r="BC3038" i="2"/>
  <c r="AR3039" i="2"/>
  <c r="AS3039" i="2"/>
  <c r="BB3038" i="2"/>
  <c r="S3041" i="2"/>
  <c r="AA3041" i="2" s="1"/>
  <c r="AK3041" i="2" s="1"/>
  <c r="AY3038" i="2"/>
  <c r="BA3038" i="2"/>
  <c r="AT3039" i="2"/>
  <c r="AN3039" i="2"/>
  <c r="AM3040" i="2"/>
  <c r="AQ3039" i="2"/>
  <c r="AP3039" i="2"/>
  <c r="AO3039" i="2"/>
  <c r="BG3039" i="2"/>
  <c r="AX3038" i="2"/>
  <c r="AZ3038" i="2"/>
  <c r="L3041" i="2"/>
  <c r="T3041" i="2" s="1"/>
  <c r="N3041" i="2"/>
  <c r="P3041" i="2"/>
  <c r="Q3041" i="2"/>
  <c r="Y3041" i="2" s="1"/>
  <c r="AI3041" i="2" s="1"/>
  <c r="O3041" i="2"/>
  <c r="R3041" i="2"/>
  <c r="Z3041" i="2" s="1"/>
  <c r="AJ3041" i="2" s="1"/>
  <c r="M3041" i="2"/>
  <c r="V3040" i="2"/>
  <c r="AF3040" i="2" s="1"/>
  <c r="U3040" i="2"/>
  <c r="AE3040" i="2" s="1"/>
  <c r="X3040" i="2"/>
  <c r="AH3040" i="2" s="1"/>
  <c r="W3040" i="2"/>
  <c r="AG3040" i="2" s="1"/>
  <c r="K3042" i="2"/>
  <c r="AD3040" i="2"/>
  <c r="AV3039" i="2" l="1"/>
  <c r="BH3039" i="2" s="1"/>
  <c r="AB3040" i="2"/>
  <c r="AR3040" i="2"/>
  <c r="AS3040" i="2"/>
  <c r="BD3039" i="2"/>
  <c r="BC3039" i="2"/>
  <c r="BB3039" i="2"/>
  <c r="S3042" i="2"/>
  <c r="AA3042" i="2"/>
  <c r="AK3042" i="2" s="1"/>
  <c r="AT3040" i="2"/>
  <c r="AO3040" i="2"/>
  <c r="AP3040" i="2"/>
  <c r="AM3041" i="2"/>
  <c r="AN3040" i="2"/>
  <c r="AQ3040" i="2"/>
  <c r="BG3040" i="2"/>
  <c r="AY3039" i="2"/>
  <c r="AX3039" i="2"/>
  <c r="AZ3039" i="2"/>
  <c r="BA3039" i="2"/>
  <c r="L3042" i="2"/>
  <c r="T3042" i="2" s="1"/>
  <c r="N3042" i="2"/>
  <c r="P3042" i="2"/>
  <c r="Q3042" i="2"/>
  <c r="Y3042" i="2" s="1"/>
  <c r="AI3042" i="2" s="1"/>
  <c r="O3042" i="2"/>
  <c r="R3042" i="2"/>
  <c r="Z3042" i="2" s="1"/>
  <c r="AJ3042" i="2" s="1"/>
  <c r="M3042" i="2"/>
  <c r="W3041" i="2"/>
  <c r="AG3041" i="2" s="1"/>
  <c r="X3041" i="2"/>
  <c r="AH3041" i="2" s="1"/>
  <c r="V3041" i="2"/>
  <c r="AF3041" i="2" s="1"/>
  <c r="U3041" i="2"/>
  <c r="AE3041" i="2" s="1"/>
  <c r="AD3041" i="2"/>
  <c r="K3043" i="2"/>
  <c r="AV3040" i="2" l="1"/>
  <c r="BH3040" i="2" s="1"/>
  <c r="AB3041" i="2"/>
  <c r="AS3041" i="2"/>
  <c r="AR3041" i="2"/>
  <c r="BD3040" i="2"/>
  <c r="BC3040" i="2"/>
  <c r="BB3040" i="2"/>
  <c r="S3043" i="2"/>
  <c r="AA3043" i="2"/>
  <c r="AK3043" i="2" s="1"/>
  <c r="AT3041" i="2"/>
  <c r="AN3041" i="2"/>
  <c r="AQ3041" i="2"/>
  <c r="AO3041" i="2"/>
  <c r="AP3041" i="2"/>
  <c r="AM3042" i="2"/>
  <c r="BG3041" i="2"/>
  <c r="AZ3040" i="2"/>
  <c r="BA3040" i="2"/>
  <c r="AY3040" i="2"/>
  <c r="AX3040" i="2"/>
  <c r="L3043" i="2"/>
  <c r="T3043" i="2" s="1"/>
  <c r="N3043" i="2"/>
  <c r="P3043" i="2"/>
  <c r="X3043" i="2" s="1"/>
  <c r="AH3043" i="2" s="1"/>
  <c r="Q3043" i="2"/>
  <c r="Y3043" i="2" s="1"/>
  <c r="AI3043" i="2" s="1"/>
  <c r="R3043" i="2"/>
  <c r="Z3043" i="2" s="1"/>
  <c r="AJ3043" i="2" s="1"/>
  <c r="O3043" i="2"/>
  <c r="W3043" i="2" s="1"/>
  <c r="AG3043" i="2" s="1"/>
  <c r="M3043" i="2"/>
  <c r="U3043" i="2" s="1"/>
  <c r="AE3043" i="2" s="1"/>
  <c r="V3042" i="2"/>
  <c r="AF3042" i="2" s="1"/>
  <c r="U3042" i="2"/>
  <c r="AE3042" i="2" s="1"/>
  <c r="X3042" i="2"/>
  <c r="AH3042" i="2" s="1"/>
  <c r="W3042" i="2"/>
  <c r="AG3042" i="2" s="1"/>
  <c r="AD3042" i="2"/>
  <c r="K3044" i="2"/>
  <c r="AV3041" i="2" l="1"/>
  <c r="BH3041" i="2" s="1"/>
  <c r="AB3042" i="2"/>
  <c r="BD3041" i="2"/>
  <c r="AS3042" i="2"/>
  <c r="AR3042" i="2"/>
  <c r="BB3041" i="2"/>
  <c r="BC3041" i="2"/>
  <c r="S3044" i="2"/>
  <c r="AA3044" i="2"/>
  <c r="AK3044" i="2" s="1"/>
  <c r="AY3041" i="2"/>
  <c r="BA3041" i="2"/>
  <c r="AT3042" i="2"/>
  <c r="AN3042" i="2"/>
  <c r="AQ3042" i="2"/>
  <c r="AO3042" i="2"/>
  <c r="AP3042" i="2"/>
  <c r="AM3043" i="2"/>
  <c r="BG3042" i="2"/>
  <c r="AX3041" i="2"/>
  <c r="AZ3041" i="2"/>
  <c r="L3044" i="2"/>
  <c r="T3044" i="2" s="1"/>
  <c r="N3044" i="2"/>
  <c r="V3044" i="2" s="1"/>
  <c r="P3044" i="2"/>
  <c r="Q3044" i="2"/>
  <c r="Y3044" i="2" s="1"/>
  <c r="AI3044" i="2" s="1"/>
  <c r="O3044" i="2"/>
  <c r="R3044" i="2"/>
  <c r="Z3044" i="2" s="1"/>
  <c r="AJ3044" i="2" s="1"/>
  <c r="M3044" i="2"/>
  <c r="V3043" i="2"/>
  <c r="AF3043" i="2" s="1"/>
  <c r="AD3043" i="2"/>
  <c r="K3045" i="2"/>
  <c r="BD3042" i="2" l="1"/>
  <c r="AV3042" i="2"/>
  <c r="BH3042" i="2" s="1"/>
  <c r="AB3043" i="2"/>
  <c r="AS3043" i="2"/>
  <c r="AR3043" i="2"/>
  <c r="BB3042" i="2"/>
  <c r="BC3042" i="2"/>
  <c r="S3045" i="2"/>
  <c r="AA3045" i="2" s="1"/>
  <c r="AK3045" i="2" s="1"/>
  <c r="AY3042" i="2"/>
  <c r="BA3042" i="2"/>
  <c r="AT3043" i="2"/>
  <c r="AQ3043" i="2"/>
  <c r="AO3043" i="2"/>
  <c r="AP3043" i="2"/>
  <c r="AM3044" i="2"/>
  <c r="AN3043" i="2"/>
  <c r="BG3043" i="2"/>
  <c r="AX3042" i="2"/>
  <c r="AZ3042" i="2"/>
  <c r="L3045" i="2"/>
  <c r="T3045" i="2" s="1"/>
  <c r="N3045" i="2"/>
  <c r="P3045" i="2"/>
  <c r="Q3045" i="2"/>
  <c r="Y3045" i="2" s="1"/>
  <c r="AI3045" i="2" s="1"/>
  <c r="O3045" i="2"/>
  <c r="W3045" i="2" s="1"/>
  <c r="AG3045" i="2" s="1"/>
  <c r="R3045" i="2"/>
  <c r="Z3045" i="2" s="1"/>
  <c r="AJ3045" i="2" s="1"/>
  <c r="M3045" i="2"/>
  <c r="U3044" i="2"/>
  <c r="AE3044" i="2" s="1"/>
  <c r="AF3044" i="2"/>
  <c r="X3044" i="2"/>
  <c r="AH3044" i="2" s="1"/>
  <c r="W3044" i="2"/>
  <c r="AG3044" i="2" s="1"/>
  <c r="AD3044" i="2"/>
  <c r="K3046" i="2"/>
  <c r="BD3043" i="2" l="1"/>
  <c r="BB3043" i="2"/>
  <c r="AV3043" i="2"/>
  <c r="BH3043" i="2" s="1"/>
  <c r="AB3044" i="2"/>
  <c r="AS3044" i="2"/>
  <c r="AR3044" i="2"/>
  <c r="BC3043" i="2"/>
  <c r="S3046" i="2"/>
  <c r="AA3046" i="2"/>
  <c r="AK3046" i="2" s="1"/>
  <c r="BA3043" i="2"/>
  <c r="AX3043" i="2"/>
  <c r="AT3044" i="2"/>
  <c r="AN3044" i="2"/>
  <c r="AQ3044" i="2"/>
  <c r="AO3044" i="2"/>
  <c r="AP3044" i="2"/>
  <c r="AM3045" i="2"/>
  <c r="BG3044" i="2"/>
  <c r="AZ3043" i="2"/>
  <c r="AY3043" i="2"/>
  <c r="L3046" i="2"/>
  <c r="T3046" i="2" s="1"/>
  <c r="N3046" i="2"/>
  <c r="P3046" i="2"/>
  <c r="X3046" i="2" s="1"/>
  <c r="AH3046" i="2" s="1"/>
  <c r="Q3046" i="2"/>
  <c r="Y3046" i="2" s="1"/>
  <c r="AI3046" i="2" s="1"/>
  <c r="O3046" i="2"/>
  <c r="R3046" i="2"/>
  <c r="Z3046" i="2" s="1"/>
  <c r="AJ3046" i="2" s="1"/>
  <c r="M3046" i="2"/>
  <c r="X3045" i="2"/>
  <c r="AH3045" i="2" s="1"/>
  <c r="V3045" i="2"/>
  <c r="AF3045" i="2" s="1"/>
  <c r="U3045" i="2"/>
  <c r="AE3045" i="2" s="1"/>
  <c r="AD3045" i="2"/>
  <c r="K3047" i="2"/>
  <c r="BD3044" i="2" l="1"/>
  <c r="AB3045" i="2"/>
  <c r="AV3044" i="2"/>
  <c r="BH3044" i="2" s="1"/>
  <c r="AS3045" i="2"/>
  <c r="AR3045" i="2"/>
  <c r="BB3044" i="2"/>
  <c r="BC3044" i="2"/>
  <c r="S3047" i="2"/>
  <c r="AA3047" i="2"/>
  <c r="AK3047" i="2" s="1"/>
  <c r="AY3044" i="2"/>
  <c r="AZ3044" i="2"/>
  <c r="BA3044" i="2"/>
  <c r="AT3045" i="2"/>
  <c r="AN3045" i="2"/>
  <c r="AM3046" i="2"/>
  <c r="AQ3045" i="2"/>
  <c r="AO3045" i="2"/>
  <c r="AP3045" i="2"/>
  <c r="BG3045" i="2"/>
  <c r="AX3044" i="2"/>
  <c r="L3047" i="2"/>
  <c r="T3047" i="2" s="1"/>
  <c r="N3047" i="2"/>
  <c r="P3047" i="2"/>
  <c r="X3047" i="2" s="1"/>
  <c r="AH3047" i="2" s="1"/>
  <c r="Q3047" i="2"/>
  <c r="Y3047" i="2" s="1"/>
  <c r="AI3047" i="2" s="1"/>
  <c r="O3047" i="2"/>
  <c r="W3047" i="2" s="1"/>
  <c r="AG3047" i="2" s="1"/>
  <c r="R3047" i="2"/>
  <c r="Z3047" i="2" s="1"/>
  <c r="AJ3047" i="2" s="1"/>
  <c r="M3047" i="2"/>
  <c r="U3047" i="2" s="1"/>
  <c r="V3046" i="2"/>
  <c r="AF3046" i="2" s="1"/>
  <c r="U3046" i="2"/>
  <c r="AE3046" i="2" s="1"/>
  <c r="W3046" i="2"/>
  <c r="AG3046" i="2" s="1"/>
  <c r="AD3046" i="2"/>
  <c r="K3048" i="2"/>
  <c r="BD3045" i="2" l="1"/>
  <c r="BB3045" i="2"/>
  <c r="AV3045" i="2"/>
  <c r="BH3045" i="2" s="1"/>
  <c r="AB3046" i="2"/>
  <c r="AS3046" i="2"/>
  <c r="AR3046" i="2"/>
  <c r="BC3045" i="2"/>
  <c r="S3048" i="2"/>
  <c r="AA3048" i="2"/>
  <c r="AK3048" i="2" s="1"/>
  <c r="BA3045" i="2"/>
  <c r="AZ3045" i="2"/>
  <c r="AY3045" i="2"/>
  <c r="AX3045" i="2"/>
  <c r="AT3046" i="2"/>
  <c r="AQ3046" i="2"/>
  <c r="AO3046" i="2"/>
  <c r="AP3046" i="2"/>
  <c r="AM3047" i="2"/>
  <c r="AN3046" i="2"/>
  <c r="BG3046" i="2"/>
  <c r="L3048" i="2"/>
  <c r="T3048" i="2" s="1"/>
  <c r="N3048" i="2"/>
  <c r="P3048" i="2"/>
  <c r="Q3048" i="2"/>
  <c r="Y3048" i="2" s="1"/>
  <c r="AI3048" i="2" s="1"/>
  <c r="O3048" i="2"/>
  <c r="W3048" i="2" s="1"/>
  <c r="R3048" i="2"/>
  <c r="Z3048" i="2" s="1"/>
  <c r="AJ3048" i="2" s="1"/>
  <c r="M3048" i="2"/>
  <c r="V3047" i="2"/>
  <c r="AF3047" i="2" s="1"/>
  <c r="AE3047" i="2"/>
  <c r="AD3047" i="2"/>
  <c r="K3049" i="2"/>
  <c r="BD3046" i="2" l="1"/>
  <c r="AV3046" i="2"/>
  <c r="BH3046" i="2" s="1"/>
  <c r="AB3047" i="2"/>
  <c r="AS3047" i="2"/>
  <c r="AR3047" i="2"/>
  <c r="BB3046" i="2"/>
  <c r="BC3046" i="2"/>
  <c r="S3049" i="2"/>
  <c r="AA3049" i="2"/>
  <c r="AK3049" i="2" s="1"/>
  <c r="AZ3046" i="2"/>
  <c r="AY3046" i="2"/>
  <c r="BA3046" i="2"/>
  <c r="AX3046" i="2"/>
  <c r="AT3047" i="2"/>
  <c r="AQ3047" i="2"/>
  <c r="AO3047" i="2"/>
  <c r="AP3047" i="2"/>
  <c r="AM3048" i="2"/>
  <c r="AN3047" i="2"/>
  <c r="BG3047" i="2"/>
  <c r="L3049" i="2"/>
  <c r="T3049" i="2" s="1"/>
  <c r="N3049" i="2"/>
  <c r="V3049" i="2" s="1"/>
  <c r="P3049" i="2"/>
  <c r="Q3049" i="2"/>
  <c r="Y3049" i="2" s="1"/>
  <c r="AI3049" i="2" s="1"/>
  <c r="O3049" i="2"/>
  <c r="W3049" i="2" s="1"/>
  <c r="AG3049" i="2" s="1"/>
  <c r="R3049" i="2"/>
  <c r="Z3049" i="2" s="1"/>
  <c r="AJ3049" i="2" s="1"/>
  <c r="M3049" i="2"/>
  <c r="U3049" i="2" s="1"/>
  <c r="X3048" i="2"/>
  <c r="AH3048" i="2" s="1"/>
  <c r="AG3048" i="2"/>
  <c r="V3048" i="2"/>
  <c r="AF3048" i="2" s="1"/>
  <c r="U3048" i="2"/>
  <c r="AE3048" i="2" s="1"/>
  <c r="AD3048" i="2"/>
  <c r="K3050" i="2"/>
  <c r="AV3047" i="2" l="1"/>
  <c r="BH3047" i="2" s="1"/>
  <c r="AB3048" i="2"/>
  <c r="BB3047" i="2"/>
  <c r="AS3048" i="2"/>
  <c r="AR3048" i="2"/>
  <c r="BD3047" i="2"/>
  <c r="BC3047" i="2"/>
  <c r="S3050" i="2"/>
  <c r="AA3050" i="2"/>
  <c r="AK3050" i="2" s="1"/>
  <c r="BA3047" i="2"/>
  <c r="AZ3047" i="2"/>
  <c r="AY3047" i="2"/>
  <c r="AX3047" i="2"/>
  <c r="AT3048" i="2"/>
  <c r="AN3048" i="2"/>
  <c r="AQ3048" i="2"/>
  <c r="AM3049" i="2"/>
  <c r="AO3048" i="2"/>
  <c r="AP3048" i="2"/>
  <c r="BG3048" i="2"/>
  <c r="L3050" i="2"/>
  <c r="N3050" i="2"/>
  <c r="P3050" i="2"/>
  <c r="Q3050" i="2"/>
  <c r="Y3050" i="2" s="1"/>
  <c r="AI3050" i="2" s="1"/>
  <c r="O3050" i="2"/>
  <c r="R3050" i="2"/>
  <c r="Z3050" i="2" s="1"/>
  <c r="AJ3050" i="2" s="1"/>
  <c r="M3050" i="2"/>
  <c r="X3049" i="2"/>
  <c r="AH3049" i="2" s="1"/>
  <c r="AF3049" i="2"/>
  <c r="AE3049" i="2"/>
  <c r="AD3049" i="2"/>
  <c r="K3051" i="2"/>
  <c r="AV3048" i="2" l="1"/>
  <c r="BH3048" i="2" s="1"/>
  <c r="AB3049" i="2"/>
  <c r="AS3049" i="2"/>
  <c r="AR3049" i="2"/>
  <c r="BB3048" i="2"/>
  <c r="BD3048" i="2"/>
  <c r="BC3048" i="2"/>
  <c r="S3051" i="2"/>
  <c r="AA3051" i="2"/>
  <c r="AK3051" i="2" s="1"/>
  <c r="AT3049" i="2"/>
  <c r="AO3049" i="2"/>
  <c r="AP3049" i="2"/>
  <c r="AM3050" i="2"/>
  <c r="AN3049" i="2"/>
  <c r="AQ3049" i="2"/>
  <c r="BG3049" i="2"/>
  <c r="BA3048" i="2"/>
  <c r="AZ3048" i="2"/>
  <c r="AX3048" i="2"/>
  <c r="AY3048" i="2"/>
  <c r="L3051" i="2"/>
  <c r="N3051" i="2"/>
  <c r="V3051" i="2" s="1"/>
  <c r="P3051" i="2"/>
  <c r="X3051" i="2" s="1"/>
  <c r="Q3051" i="2"/>
  <c r="Y3051" i="2" s="1"/>
  <c r="AI3051" i="2" s="1"/>
  <c r="R3051" i="2"/>
  <c r="Z3051" i="2" s="1"/>
  <c r="AJ3051" i="2" s="1"/>
  <c r="O3051" i="2"/>
  <c r="W3051" i="2" s="1"/>
  <c r="AG3051" i="2" s="1"/>
  <c r="M3051" i="2"/>
  <c r="U3051" i="2" s="1"/>
  <c r="X3050" i="2"/>
  <c r="AH3050" i="2" s="1"/>
  <c r="W3050" i="2"/>
  <c r="AG3050" i="2" s="1"/>
  <c r="T3050" i="2"/>
  <c r="V3050" i="2"/>
  <c r="AF3050" i="2" s="1"/>
  <c r="U3050" i="2"/>
  <c r="AE3050" i="2" s="1"/>
  <c r="K3052" i="2"/>
  <c r="AV3049" i="2" l="1"/>
  <c r="BH3049" i="2" s="1"/>
  <c r="AB3050" i="2"/>
  <c r="AS3050" i="2"/>
  <c r="AR3050" i="2"/>
  <c r="BD3049" i="2"/>
  <c r="BB3049" i="2"/>
  <c r="BC3049" i="2"/>
  <c r="S3052" i="2"/>
  <c r="AA3052" i="2"/>
  <c r="AK3052" i="2" s="1"/>
  <c r="AT3050" i="2"/>
  <c r="AO3050" i="2"/>
  <c r="AP3050" i="2"/>
  <c r="AM3051" i="2"/>
  <c r="AN3050" i="2"/>
  <c r="AQ3050" i="2"/>
  <c r="BG3050" i="2"/>
  <c r="AZ3049" i="2"/>
  <c r="BA3049" i="2"/>
  <c r="AY3049" i="2"/>
  <c r="AX3049" i="2"/>
  <c r="L3052" i="2"/>
  <c r="N3052" i="2"/>
  <c r="P3052" i="2"/>
  <c r="Q3052" i="2"/>
  <c r="Y3052" i="2" s="1"/>
  <c r="AI3052" i="2" s="1"/>
  <c r="R3052" i="2"/>
  <c r="Z3052" i="2" s="1"/>
  <c r="AJ3052" i="2" s="1"/>
  <c r="O3052" i="2"/>
  <c r="W3052" i="2" s="1"/>
  <c r="AG3052" i="2" s="1"/>
  <c r="M3052" i="2"/>
  <c r="AD3050" i="2"/>
  <c r="AF3051" i="2"/>
  <c r="AH3051" i="2"/>
  <c r="AE3051" i="2"/>
  <c r="T3051" i="2"/>
  <c r="AB3051" i="2" s="1"/>
  <c r="K3053" i="2"/>
  <c r="AV3050" i="2" l="1"/>
  <c r="BH3050" i="2" s="1"/>
  <c r="AS3051" i="2"/>
  <c r="AR3051" i="2"/>
  <c r="BD3050" i="2"/>
  <c r="BB3050" i="2"/>
  <c r="BC3050" i="2"/>
  <c r="S3053" i="2"/>
  <c r="AA3053" i="2" s="1"/>
  <c r="AK3053" i="2" s="1"/>
  <c r="AT3051" i="2"/>
  <c r="AO3051" i="2"/>
  <c r="AP3051" i="2"/>
  <c r="AM3052" i="2"/>
  <c r="AN3051" i="2"/>
  <c r="AQ3051" i="2"/>
  <c r="BG3051" i="2"/>
  <c r="AZ3050" i="2"/>
  <c r="BA3050" i="2"/>
  <c r="AY3050" i="2"/>
  <c r="AX3050" i="2"/>
  <c r="L3053" i="2"/>
  <c r="T3053" i="2" s="1"/>
  <c r="N3053" i="2"/>
  <c r="V3053" i="2" s="1"/>
  <c r="AF3053" i="2" s="1"/>
  <c r="P3053" i="2"/>
  <c r="Q3053" i="2"/>
  <c r="Y3053" i="2" s="1"/>
  <c r="AI3053" i="2" s="1"/>
  <c r="O3053" i="2"/>
  <c r="R3053" i="2"/>
  <c r="Z3053" i="2" s="1"/>
  <c r="AJ3053" i="2" s="1"/>
  <c r="M3053" i="2"/>
  <c r="AD3051" i="2"/>
  <c r="X3052" i="2"/>
  <c r="AH3052" i="2" s="1"/>
  <c r="T3052" i="2"/>
  <c r="V3052" i="2"/>
  <c r="AF3052" i="2" s="1"/>
  <c r="U3052" i="2"/>
  <c r="AE3052" i="2" s="1"/>
  <c r="K3054" i="2"/>
  <c r="AV3051" i="2" l="1"/>
  <c r="BH3051" i="2" s="1"/>
  <c r="AB3052" i="2"/>
  <c r="AS3052" i="2"/>
  <c r="AR3052" i="2"/>
  <c r="BB3051" i="2"/>
  <c r="BD3051" i="2"/>
  <c r="BC3051" i="2"/>
  <c r="S3054" i="2"/>
  <c r="AA3054" i="2"/>
  <c r="AK3054" i="2" s="1"/>
  <c r="AT3052" i="2"/>
  <c r="AO3052" i="2"/>
  <c r="AP3052" i="2"/>
  <c r="AM3053" i="2"/>
  <c r="AQ3052" i="2"/>
  <c r="AN3052" i="2"/>
  <c r="BG3052" i="2"/>
  <c r="AZ3051" i="2"/>
  <c r="BA3051" i="2"/>
  <c r="AY3051" i="2"/>
  <c r="AX3051" i="2"/>
  <c r="L3054" i="2"/>
  <c r="T3054" i="2" s="1"/>
  <c r="N3054" i="2"/>
  <c r="P3054" i="2"/>
  <c r="X3054" i="2" s="1"/>
  <c r="Q3054" i="2"/>
  <c r="Y3054" i="2" s="1"/>
  <c r="AI3054" i="2" s="1"/>
  <c r="O3054" i="2"/>
  <c r="R3054" i="2"/>
  <c r="Z3054" i="2" s="1"/>
  <c r="AJ3054" i="2" s="1"/>
  <c r="M3054" i="2"/>
  <c r="AD3053" i="2"/>
  <c r="AD3052" i="2"/>
  <c r="W3053" i="2"/>
  <c r="AG3053" i="2" s="1"/>
  <c r="X3053" i="2"/>
  <c r="AH3053" i="2" s="1"/>
  <c r="U3053" i="2"/>
  <c r="AE3053" i="2" s="1"/>
  <c r="K3055" i="2"/>
  <c r="AV3052" i="2" l="1"/>
  <c r="AB3053" i="2"/>
  <c r="AS3053" i="2"/>
  <c r="AR3053" i="2"/>
  <c r="BD3052" i="2"/>
  <c r="BB3052" i="2"/>
  <c r="BC3052" i="2"/>
  <c r="S3055" i="2"/>
  <c r="AA3055" i="2"/>
  <c r="AK3055" i="2" s="1"/>
  <c r="AT3053" i="2"/>
  <c r="AM3054" i="2"/>
  <c r="AN3053" i="2"/>
  <c r="AQ3053" i="2"/>
  <c r="AO3053" i="2"/>
  <c r="AP3053" i="2"/>
  <c r="BG3053" i="2"/>
  <c r="AZ3052" i="2"/>
  <c r="AX3052" i="2"/>
  <c r="BH3052" i="2"/>
  <c r="AY3052" i="2"/>
  <c r="BA3052" i="2"/>
  <c r="L3055" i="2"/>
  <c r="N3055" i="2"/>
  <c r="P3055" i="2"/>
  <c r="X3055" i="2" s="1"/>
  <c r="Q3055" i="2"/>
  <c r="Y3055" i="2" s="1"/>
  <c r="AI3055" i="2" s="1"/>
  <c r="R3055" i="2"/>
  <c r="Z3055" i="2" s="1"/>
  <c r="AJ3055" i="2" s="1"/>
  <c r="O3055" i="2"/>
  <c r="M3055" i="2"/>
  <c r="AD3054" i="2"/>
  <c r="W3054" i="2"/>
  <c r="AG3054" i="2" s="1"/>
  <c r="AH3054" i="2"/>
  <c r="V3054" i="2"/>
  <c r="AF3054" i="2" s="1"/>
  <c r="U3054" i="2"/>
  <c r="AE3054" i="2" s="1"/>
  <c r="K3056" i="2"/>
  <c r="AB3054" i="2" l="1"/>
  <c r="AV3053" i="2"/>
  <c r="BH3053" i="2" s="1"/>
  <c r="AS3054" i="2"/>
  <c r="AR3054" i="2"/>
  <c r="BD3053" i="2"/>
  <c r="BB3053" i="2"/>
  <c r="BC3053" i="2"/>
  <c r="S3056" i="2"/>
  <c r="AA3056" i="2"/>
  <c r="AK3056" i="2" s="1"/>
  <c r="AZ3053" i="2"/>
  <c r="AY3053" i="2"/>
  <c r="AX3053" i="2"/>
  <c r="AT3054" i="2"/>
  <c r="AM3055" i="2"/>
  <c r="AN3054" i="2"/>
  <c r="AQ3054" i="2"/>
  <c r="AO3054" i="2"/>
  <c r="AP3054" i="2"/>
  <c r="BG3054" i="2"/>
  <c r="BA3053" i="2"/>
  <c r="L3056" i="2"/>
  <c r="T3056" i="2" s="1"/>
  <c r="N3056" i="2"/>
  <c r="V3056" i="2" s="1"/>
  <c r="P3056" i="2"/>
  <c r="Q3056" i="2"/>
  <c r="Y3056" i="2" s="1"/>
  <c r="AI3056" i="2" s="1"/>
  <c r="R3056" i="2"/>
  <c r="Z3056" i="2" s="1"/>
  <c r="AJ3056" i="2" s="1"/>
  <c r="O3056" i="2"/>
  <c r="M3056" i="2"/>
  <c r="V3055" i="2"/>
  <c r="AF3055" i="2" s="1"/>
  <c r="U3055" i="2"/>
  <c r="AE3055" i="2" s="1"/>
  <c r="AH3055" i="2"/>
  <c r="T3055" i="2"/>
  <c r="W3055" i="2"/>
  <c r="AG3055" i="2" s="1"/>
  <c r="K3057" i="2"/>
  <c r="AV3054" i="2" l="1"/>
  <c r="BH3054" i="2" s="1"/>
  <c r="AB3055" i="2"/>
  <c r="AS3055" i="2"/>
  <c r="AR3055" i="2"/>
  <c r="BB3054" i="2"/>
  <c r="BD3054" i="2"/>
  <c r="BC3054" i="2"/>
  <c r="AZ3054" i="2"/>
  <c r="S3057" i="2"/>
  <c r="AA3057" i="2"/>
  <c r="AK3057" i="2" s="1"/>
  <c r="AY3054" i="2"/>
  <c r="AT3055" i="2"/>
  <c r="AM3056" i="2"/>
  <c r="AN3055" i="2"/>
  <c r="AQ3055" i="2"/>
  <c r="AO3055" i="2"/>
  <c r="AP3055" i="2"/>
  <c r="BG3055" i="2"/>
  <c r="BA3054" i="2"/>
  <c r="AX3054" i="2"/>
  <c r="L3057" i="2"/>
  <c r="T3057" i="2" s="1"/>
  <c r="N3057" i="2"/>
  <c r="P3057" i="2"/>
  <c r="Q3057" i="2"/>
  <c r="Y3057" i="2" s="1"/>
  <c r="AI3057" i="2" s="1"/>
  <c r="R3057" i="2"/>
  <c r="Z3057" i="2" s="1"/>
  <c r="AJ3057" i="2" s="1"/>
  <c r="O3057" i="2"/>
  <c r="M3057" i="2"/>
  <c r="AD3056" i="2"/>
  <c r="AD3055" i="2"/>
  <c r="U3056" i="2"/>
  <c r="AE3056" i="2" s="1"/>
  <c r="AF3056" i="2"/>
  <c r="X3056" i="2"/>
  <c r="AH3056" i="2" s="1"/>
  <c r="W3056" i="2"/>
  <c r="AG3056" i="2" s="1"/>
  <c r="K3058" i="2"/>
  <c r="AV3055" i="2" l="1"/>
  <c r="BH3055" i="2" s="1"/>
  <c r="AB3056" i="2"/>
  <c r="AS3056" i="2"/>
  <c r="AR3056" i="2"/>
  <c r="BD3055" i="2"/>
  <c r="BB3055" i="2"/>
  <c r="BC3055" i="2"/>
  <c r="S3058" i="2"/>
  <c r="AA3058" i="2"/>
  <c r="AK3058" i="2" s="1"/>
  <c r="AZ3055" i="2"/>
  <c r="AY3055" i="2"/>
  <c r="BA3055" i="2"/>
  <c r="AX3055" i="2"/>
  <c r="AT3056" i="2"/>
  <c r="AN3056" i="2"/>
  <c r="AM3057" i="2"/>
  <c r="AQ3056" i="2"/>
  <c r="AO3056" i="2"/>
  <c r="AP3056" i="2"/>
  <c r="BG3056" i="2"/>
  <c r="L3058" i="2"/>
  <c r="T3058" i="2" s="1"/>
  <c r="N3058" i="2"/>
  <c r="P3058" i="2"/>
  <c r="Q3058" i="2"/>
  <c r="Y3058" i="2" s="1"/>
  <c r="AI3058" i="2" s="1"/>
  <c r="O3058" i="2"/>
  <c r="R3058" i="2"/>
  <c r="Z3058" i="2" s="1"/>
  <c r="AJ3058" i="2" s="1"/>
  <c r="M3058" i="2"/>
  <c r="AD3057" i="2"/>
  <c r="W3057" i="2"/>
  <c r="AG3057" i="2" s="1"/>
  <c r="X3057" i="2"/>
  <c r="AH3057" i="2" s="1"/>
  <c r="V3057" i="2"/>
  <c r="AF3057" i="2" s="1"/>
  <c r="U3057" i="2"/>
  <c r="AE3057" i="2" s="1"/>
  <c r="K3059" i="2"/>
  <c r="AV3056" i="2" l="1"/>
  <c r="BH3056" i="2" s="1"/>
  <c r="AB3057" i="2"/>
  <c r="AS3057" i="2"/>
  <c r="AR3057" i="2"/>
  <c r="BD3056" i="2"/>
  <c r="BB3056" i="2"/>
  <c r="BC3056" i="2"/>
  <c r="S3059" i="2"/>
  <c r="AA3059" i="2"/>
  <c r="AK3059" i="2" s="1"/>
  <c r="BA3056" i="2"/>
  <c r="AY3056" i="2"/>
  <c r="AZ3056" i="2"/>
  <c r="AX3056" i="2"/>
  <c r="AT3057" i="2"/>
  <c r="AM3058" i="2"/>
  <c r="AN3057" i="2"/>
  <c r="AQ3057" i="2"/>
  <c r="AO3057" i="2"/>
  <c r="AP3057" i="2"/>
  <c r="BG3057" i="2"/>
  <c r="L3059" i="2"/>
  <c r="N3059" i="2"/>
  <c r="P3059" i="2"/>
  <c r="X3059" i="2" s="1"/>
  <c r="Q3059" i="2"/>
  <c r="Y3059" i="2" s="1"/>
  <c r="AI3059" i="2" s="1"/>
  <c r="R3059" i="2"/>
  <c r="Z3059" i="2" s="1"/>
  <c r="AJ3059" i="2" s="1"/>
  <c r="O3059" i="2"/>
  <c r="W3059" i="2" s="1"/>
  <c r="AG3059" i="2" s="1"/>
  <c r="M3059" i="2"/>
  <c r="X3058" i="2"/>
  <c r="AH3058" i="2" s="1"/>
  <c r="W3058" i="2"/>
  <c r="AG3058" i="2" s="1"/>
  <c r="V3058" i="2"/>
  <c r="AF3058" i="2" s="1"/>
  <c r="U3058" i="2"/>
  <c r="AE3058" i="2" s="1"/>
  <c r="AD3058" i="2"/>
  <c r="K3060" i="2"/>
  <c r="AV3057" i="2" l="1"/>
  <c r="BH3057" i="2" s="1"/>
  <c r="AB3058" i="2"/>
  <c r="AS3058" i="2"/>
  <c r="AR3058" i="2"/>
  <c r="BD3057" i="2"/>
  <c r="BB3057" i="2"/>
  <c r="BC3057" i="2"/>
  <c r="S3060" i="2"/>
  <c r="AA3060" i="2"/>
  <c r="AK3060" i="2" s="1"/>
  <c r="AZ3057" i="2"/>
  <c r="BA3057" i="2"/>
  <c r="AX3057" i="2"/>
  <c r="AT3058" i="2"/>
  <c r="AQ3058" i="2"/>
  <c r="AM3059" i="2"/>
  <c r="AO3058" i="2"/>
  <c r="AP3058" i="2"/>
  <c r="AN3058" i="2"/>
  <c r="BG3058" i="2"/>
  <c r="AY3057" i="2"/>
  <c r="L3060" i="2"/>
  <c r="N3060" i="2"/>
  <c r="P3060" i="2"/>
  <c r="X3060" i="2" s="1"/>
  <c r="Q3060" i="2"/>
  <c r="Y3060" i="2" s="1"/>
  <c r="AI3060" i="2" s="1"/>
  <c r="O3060" i="2"/>
  <c r="W3060" i="2" s="1"/>
  <c r="R3060" i="2"/>
  <c r="Z3060" i="2" s="1"/>
  <c r="AJ3060" i="2" s="1"/>
  <c r="M3060" i="2"/>
  <c r="V3059" i="2"/>
  <c r="AF3059" i="2" s="1"/>
  <c r="U3059" i="2"/>
  <c r="AE3059" i="2" s="1"/>
  <c r="AH3059" i="2"/>
  <c r="T3059" i="2"/>
  <c r="K3061" i="2"/>
  <c r="AB3059" i="2" l="1"/>
  <c r="AV3058" i="2"/>
  <c r="BH3058" i="2" s="1"/>
  <c r="AS3059" i="2"/>
  <c r="AR3059" i="2"/>
  <c r="BB3058" i="2"/>
  <c r="BD3058" i="2"/>
  <c r="BC3058" i="2"/>
  <c r="S3061" i="2"/>
  <c r="AA3061" i="2"/>
  <c r="AK3061" i="2" s="1"/>
  <c r="AY3058" i="2"/>
  <c r="AZ3058" i="2"/>
  <c r="AT3059" i="2"/>
  <c r="AQ3059" i="2"/>
  <c r="AM3060" i="2"/>
  <c r="AO3059" i="2"/>
  <c r="AP3059" i="2"/>
  <c r="AN3059" i="2"/>
  <c r="BG3059" i="2"/>
  <c r="AX3058" i="2"/>
  <c r="BA3058" i="2"/>
  <c r="L3061" i="2"/>
  <c r="N3061" i="2"/>
  <c r="V3061" i="2" s="1"/>
  <c r="AF3061" i="2" s="1"/>
  <c r="P3061" i="2"/>
  <c r="Q3061" i="2"/>
  <c r="Y3061" i="2" s="1"/>
  <c r="AI3061" i="2" s="1"/>
  <c r="R3061" i="2"/>
  <c r="Z3061" i="2" s="1"/>
  <c r="AJ3061" i="2" s="1"/>
  <c r="O3061" i="2"/>
  <c r="M3061" i="2"/>
  <c r="U3061" i="2" s="1"/>
  <c r="AE3061" i="2" s="1"/>
  <c r="AD3059" i="2"/>
  <c r="AG3060" i="2"/>
  <c r="AH3060" i="2"/>
  <c r="T3060" i="2"/>
  <c r="V3060" i="2"/>
  <c r="AF3060" i="2" s="1"/>
  <c r="U3060" i="2"/>
  <c r="AE3060" i="2" s="1"/>
  <c r="K3062" i="2"/>
  <c r="BD3059" i="2" l="1"/>
  <c r="AV3059" i="2"/>
  <c r="BH3059" i="2" s="1"/>
  <c r="AB3060" i="2"/>
  <c r="BB3059" i="2"/>
  <c r="AS3060" i="2"/>
  <c r="AR3060" i="2"/>
  <c r="BC3059" i="2"/>
  <c r="S3062" i="2"/>
  <c r="AA3062" i="2"/>
  <c r="AK3062" i="2" s="1"/>
  <c r="AY3059" i="2"/>
  <c r="BA3059" i="2"/>
  <c r="AZ3059" i="2"/>
  <c r="AX3059" i="2"/>
  <c r="AT3060" i="2"/>
  <c r="AO3060" i="2"/>
  <c r="AP3060" i="2"/>
  <c r="AM3061" i="2"/>
  <c r="AN3060" i="2"/>
  <c r="AQ3060" i="2"/>
  <c r="BG3060" i="2"/>
  <c r="L3062" i="2"/>
  <c r="N3062" i="2"/>
  <c r="V3062" i="2" s="1"/>
  <c r="AF3062" i="2" s="1"/>
  <c r="P3062" i="2"/>
  <c r="Q3062" i="2"/>
  <c r="Y3062" i="2" s="1"/>
  <c r="AI3062" i="2" s="1"/>
  <c r="O3062" i="2"/>
  <c r="R3062" i="2"/>
  <c r="Z3062" i="2" s="1"/>
  <c r="AJ3062" i="2" s="1"/>
  <c r="M3062" i="2"/>
  <c r="U3062" i="2" s="1"/>
  <c r="AE3062" i="2" s="1"/>
  <c r="AD3060" i="2"/>
  <c r="X3061" i="2"/>
  <c r="AH3061" i="2" s="1"/>
  <c r="T3061" i="2"/>
  <c r="W3061" i="2"/>
  <c r="AG3061" i="2" s="1"/>
  <c r="K3063" i="2"/>
  <c r="AB3061" i="2" l="1"/>
  <c r="AV3060" i="2"/>
  <c r="BH3060" i="2" s="1"/>
  <c r="AS3061" i="2"/>
  <c r="AR3061" i="2"/>
  <c r="BB3060" i="2"/>
  <c r="BC3060" i="2"/>
  <c r="BD3060" i="2"/>
  <c r="S3063" i="2"/>
  <c r="AA3063" i="2"/>
  <c r="AK3063" i="2" s="1"/>
  <c r="AT3061" i="2"/>
  <c r="AO3061" i="2"/>
  <c r="AP3061" i="2"/>
  <c r="AM3062" i="2"/>
  <c r="AN3061" i="2"/>
  <c r="AQ3061" i="2"/>
  <c r="BG3061" i="2"/>
  <c r="AZ3060" i="2"/>
  <c r="BA3060" i="2"/>
  <c r="AY3060" i="2"/>
  <c r="AX3060" i="2"/>
  <c r="L3063" i="2"/>
  <c r="N3063" i="2"/>
  <c r="P3063" i="2"/>
  <c r="Q3063" i="2"/>
  <c r="Y3063" i="2" s="1"/>
  <c r="AI3063" i="2" s="1"/>
  <c r="O3063" i="2"/>
  <c r="W3063" i="2" s="1"/>
  <c r="AG3063" i="2" s="1"/>
  <c r="R3063" i="2"/>
  <c r="Z3063" i="2" s="1"/>
  <c r="AJ3063" i="2" s="1"/>
  <c r="M3063" i="2"/>
  <c r="AD3061" i="2"/>
  <c r="T3062" i="2"/>
  <c r="X3062" i="2"/>
  <c r="AH3062" i="2" s="1"/>
  <c r="W3062" i="2"/>
  <c r="AG3062" i="2" s="1"/>
  <c r="K3064" i="2"/>
  <c r="AV3061" i="2" l="1"/>
  <c r="BH3061" i="2" s="1"/>
  <c r="AB3062" i="2"/>
  <c r="BD3061" i="2"/>
  <c r="BB3061" i="2"/>
  <c r="AS3062" i="2"/>
  <c r="AR3062" i="2"/>
  <c r="BC3061" i="2"/>
  <c r="S3064" i="2"/>
  <c r="AA3064" i="2"/>
  <c r="AK3064" i="2" s="1"/>
  <c r="AT3062" i="2"/>
  <c r="AQ3062" i="2"/>
  <c r="AM3063" i="2"/>
  <c r="AO3062" i="2"/>
  <c r="AP3062" i="2"/>
  <c r="AN3062" i="2"/>
  <c r="BG3062" i="2"/>
  <c r="AZ3061" i="2"/>
  <c r="BA3061" i="2"/>
  <c r="AY3061" i="2"/>
  <c r="AX3061" i="2"/>
  <c r="L3064" i="2"/>
  <c r="N3064" i="2"/>
  <c r="P3064" i="2"/>
  <c r="X3064" i="2" s="1"/>
  <c r="Q3064" i="2"/>
  <c r="Y3064" i="2" s="1"/>
  <c r="AI3064" i="2" s="1"/>
  <c r="R3064" i="2"/>
  <c r="Z3064" i="2" s="1"/>
  <c r="AJ3064" i="2" s="1"/>
  <c r="O3064" i="2"/>
  <c r="W3064" i="2" s="1"/>
  <c r="M3064" i="2"/>
  <c r="U3064" i="2" s="1"/>
  <c r="AE3064" i="2" s="1"/>
  <c r="AD3062" i="2"/>
  <c r="T3063" i="2"/>
  <c r="X3063" i="2"/>
  <c r="AH3063" i="2" s="1"/>
  <c r="V3063" i="2"/>
  <c r="AF3063" i="2" s="1"/>
  <c r="U3063" i="2"/>
  <c r="AE3063" i="2" s="1"/>
  <c r="K3065" i="2"/>
  <c r="AV3062" i="2" l="1"/>
  <c r="BH3062" i="2" s="1"/>
  <c r="AB3063" i="2"/>
  <c r="AR3063" i="2"/>
  <c r="AS3063" i="2"/>
  <c r="BB3062" i="2"/>
  <c r="BD3062" i="2"/>
  <c r="BC3062" i="2"/>
  <c r="S3065" i="2"/>
  <c r="AA3065" i="2"/>
  <c r="AK3065" i="2" s="1"/>
  <c r="AY3062" i="2"/>
  <c r="AT3063" i="2"/>
  <c r="AQ3063" i="2"/>
  <c r="AO3063" i="2"/>
  <c r="AP3063" i="2"/>
  <c r="AN3063" i="2"/>
  <c r="AM3064" i="2"/>
  <c r="BG3063" i="2"/>
  <c r="AX3062" i="2"/>
  <c r="BA3062" i="2"/>
  <c r="AZ3062" i="2"/>
  <c r="L3065" i="2"/>
  <c r="T3065" i="2" s="1"/>
  <c r="N3065" i="2"/>
  <c r="V3065" i="2" s="1"/>
  <c r="AF3065" i="2" s="1"/>
  <c r="P3065" i="2"/>
  <c r="X3065" i="2" s="1"/>
  <c r="Q3065" i="2"/>
  <c r="Y3065" i="2" s="1"/>
  <c r="AI3065" i="2" s="1"/>
  <c r="O3065" i="2"/>
  <c r="R3065" i="2"/>
  <c r="Z3065" i="2" s="1"/>
  <c r="AJ3065" i="2" s="1"/>
  <c r="M3065" i="2"/>
  <c r="AD3063" i="2"/>
  <c r="AH3064" i="2"/>
  <c r="AG3064" i="2"/>
  <c r="T3064" i="2"/>
  <c r="V3064" i="2"/>
  <c r="AF3064" i="2" s="1"/>
  <c r="K3066" i="2"/>
  <c r="BD3063" i="2" l="1"/>
  <c r="AV3063" i="2"/>
  <c r="BH3063" i="2" s="1"/>
  <c r="AB3064" i="2"/>
  <c r="AS3064" i="2"/>
  <c r="AR3064" i="2"/>
  <c r="BC3063" i="2"/>
  <c r="BB3063" i="2"/>
  <c r="S3066" i="2"/>
  <c r="AA3066" i="2"/>
  <c r="AK3066" i="2" s="1"/>
  <c r="AY3063" i="2"/>
  <c r="AT3064" i="2"/>
  <c r="AO3064" i="2"/>
  <c r="AP3064" i="2"/>
  <c r="AM3065" i="2"/>
  <c r="AN3064" i="2"/>
  <c r="AQ3064" i="2"/>
  <c r="BG3064" i="2"/>
  <c r="BA3063" i="2"/>
  <c r="AX3063" i="2"/>
  <c r="AZ3063" i="2"/>
  <c r="L3066" i="2"/>
  <c r="N3066" i="2"/>
  <c r="P3066" i="2"/>
  <c r="X3066" i="2" s="1"/>
  <c r="Q3066" i="2"/>
  <c r="Y3066" i="2" s="1"/>
  <c r="AI3066" i="2" s="1"/>
  <c r="O3066" i="2"/>
  <c r="W3066" i="2" s="1"/>
  <c r="R3066" i="2"/>
  <c r="Z3066" i="2" s="1"/>
  <c r="AJ3066" i="2" s="1"/>
  <c r="M3066" i="2"/>
  <c r="AD3064" i="2"/>
  <c r="AD3065" i="2"/>
  <c r="U3065" i="2"/>
  <c r="AE3065" i="2" s="1"/>
  <c r="AH3065" i="2"/>
  <c r="W3065" i="2"/>
  <c r="AG3065" i="2" s="1"/>
  <c r="K3067" i="2"/>
  <c r="AV3064" i="2" l="1"/>
  <c r="BH3064" i="2" s="1"/>
  <c r="AB3065" i="2"/>
  <c r="AS3065" i="2"/>
  <c r="AR3065" i="2"/>
  <c r="BD3064" i="2"/>
  <c r="BB3064" i="2"/>
  <c r="BC3064" i="2"/>
  <c r="S3067" i="2"/>
  <c r="AA3067" i="2"/>
  <c r="AK3067" i="2" s="1"/>
  <c r="AZ3064" i="2"/>
  <c r="BA3064" i="2"/>
  <c r="AY3064" i="2"/>
  <c r="AX3064" i="2"/>
  <c r="AT3065" i="2"/>
  <c r="AM3066" i="2"/>
  <c r="AN3065" i="2"/>
  <c r="AQ3065" i="2"/>
  <c r="AO3065" i="2"/>
  <c r="AP3065" i="2"/>
  <c r="BG3065" i="2"/>
  <c r="L3067" i="2"/>
  <c r="N3067" i="2"/>
  <c r="P3067" i="2"/>
  <c r="Q3067" i="2"/>
  <c r="Y3067" i="2" s="1"/>
  <c r="AI3067" i="2" s="1"/>
  <c r="R3067" i="2"/>
  <c r="Z3067" i="2" s="1"/>
  <c r="AJ3067" i="2" s="1"/>
  <c r="O3067" i="2"/>
  <c r="M3067" i="2"/>
  <c r="AG3066" i="2"/>
  <c r="AH3066" i="2"/>
  <c r="T3066" i="2"/>
  <c r="V3066" i="2"/>
  <c r="AF3066" i="2" s="1"/>
  <c r="U3066" i="2"/>
  <c r="AE3066" i="2" s="1"/>
  <c r="K3068" i="2"/>
  <c r="BD3065" i="2" l="1"/>
  <c r="AV3065" i="2"/>
  <c r="BH3065" i="2" s="1"/>
  <c r="AB3066" i="2"/>
  <c r="AS3066" i="2"/>
  <c r="AR3066" i="2"/>
  <c r="BB3065" i="2"/>
  <c r="BC3065" i="2"/>
  <c r="AZ3065" i="2"/>
  <c r="S3068" i="2"/>
  <c r="AA3068" i="2"/>
  <c r="AK3068" i="2" s="1"/>
  <c r="AY3065" i="2"/>
  <c r="BA3065" i="2"/>
  <c r="AX3065" i="2"/>
  <c r="AT3066" i="2"/>
  <c r="AM3067" i="2"/>
  <c r="AN3066" i="2"/>
  <c r="AQ3066" i="2"/>
  <c r="AO3066" i="2"/>
  <c r="AP3066" i="2"/>
  <c r="BG3066" i="2"/>
  <c r="L3068" i="2"/>
  <c r="T3068" i="2" s="1"/>
  <c r="N3068" i="2"/>
  <c r="V3068" i="2" s="1"/>
  <c r="AF3068" i="2" s="1"/>
  <c r="P3068" i="2"/>
  <c r="Q3068" i="2"/>
  <c r="Y3068" i="2" s="1"/>
  <c r="AI3068" i="2" s="1"/>
  <c r="R3068" i="2"/>
  <c r="Z3068" i="2" s="1"/>
  <c r="AJ3068" i="2" s="1"/>
  <c r="O3068" i="2"/>
  <c r="M3068" i="2"/>
  <c r="U3068" i="2" s="1"/>
  <c r="AE3068" i="2" s="1"/>
  <c r="AD3066" i="2"/>
  <c r="X3067" i="2"/>
  <c r="AH3067" i="2" s="1"/>
  <c r="V3067" i="2"/>
  <c r="AF3067" i="2" s="1"/>
  <c r="U3067" i="2"/>
  <c r="AE3067" i="2" s="1"/>
  <c r="T3067" i="2"/>
  <c r="W3067" i="2"/>
  <c r="AG3067" i="2" s="1"/>
  <c r="K3069" i="2"/>
  <c r="AB3067" i="2" l="1"/>
  <c r="AV3066" i="2"/>
  <c r="BH3066" i="2" s="1"/>
  <c r="AS3067" i="2"/>
  <c r="AR3067" i="2"/>
  <c r="BB3066" i="2"/>
  <c r="BD3066" i="2"/>
  <c r="BC3066" i="2"/>
  <c r="S3069" i="2"/>
  <c r="AA3069" i="2"/>
  <c r="AK3069" i="2" s="1"/>
  <c r="AZ3066" i="2"/>
  <c r="BA3066" i="2"/>
  <c r="AY3066" i="2"/>
  <c r="AX3066" i="2"/>
  <c r="AT3067" i="2"/>
  <c r="AN3067" i="2"/>
  <c r="AQ3067" i="2"/>
  <c r="AM3068" i="2"/>
  <c r="AO3067" i="2"/>
  <c r="AP3067" i="2"/>
  <c r="BG3067" i="2"/>
  <c r="L3069" i="2"/>
  <c r="N3069" i="2"/>
  <c r="V3069" i="2" s="1"/>
  <c r="P3069" i="2"/>
  <c r="Q3069" i="2"/>
  <c r="Y3069" i="2" s="1"/>
  <c r="AI3069" i="2" s="1"/>
  <c r="O3069" i="2"/>
  <c r="R3069" i="2"/>
  <c r="Z3069" i="2" s="1"/>
  <c r="AJ3069" i="2" s="1"/>
  <c r="M3069" i="2"/>
  <c r="U3069" i="2" s="1"/>
  <c r="AD3067" i="2"/>
  <c r="AD3068" i="2"/>
  <c r="X3068" i="2"/>
  <c r="AH3068" i="2" s="1"/>
  <c r="W3068" i="2"/>
  <c r="AG3068" i="2" s="1"/>
  <c r="K3070" i="2"/>
  <c r="AV3067" i="2" l="1"/>
  <c r="AB3068" i="2"/>
  <c r="BD3067" i="2"/>
  <c r="BB3067" i="2"/>
  <c r="AS3068" i="2"/>
  <c r="AR3068" i="2"/>
  <c r="BC3067" i="2"/>
  <c r="S3070" i="2"/>
  <c r="AA3070" i="2" s="1"/>
  <c r="AK3070" i="2" s="1"/>
  <c r="AT3068" i="2"/>
  <c r="AN3068" i="2"/>
  <c r="AM3069" i="2"/>
  <c r="AO3068" i="2"/>
  <c r="AQ3068" i="2"/>
  <c r="AP3068" i="2"/>
  <c r="BG3068" i="2"/>
  <c r="BA3067" i="2"/>
  <c r="AZ3067" i="2"/>
  <c r="AX3067" i="2"/>
  <c r="BH3067" i="2"/>
  <c r="AY3067" i="2"/>
  <c r="L3070" i="2"/>
  <c r="N3070" i="2"/>
  <c r="V3070" i="2" s="1"/>
  <c r="P3070" i="2"/>
  <c r="Q3070" i="2"/>
  <c r="Y3070" i="2" s="1"/>
  <c r="AI3070" i="2" s="1"/>
  <c r="O3070" i="2"/>
  <c r="R3070" i="2"/>
  <c r="Z3070" i="2" s="1"/>
  <c r="AJ3070" i="2" s="1"/>
  <c r="M3070" i="2"/>
  <c r="X3069" i="2"/>
  <c r="AH3069" i="2" s="1"/>
  <c r="AF3069" i="2"/>
  <c r="AE3069" i="2"/>
  <c r="T3069" i="2"/>
  <c r="W3069" i="2"/>
  <c r="AG3069" i="2" s="1"/>
  <c r="K3071" i="2"/>
  <c r="AV3068" i="2" l="1"/>
  <c r="BH3068" i="2" s="1"/>
  <c r="AB3069" i="2"/>
  <c r="BB3068" i="2"/>
  <c r="BC3068" i="2"/>
  <c r="BD3068" i="2"/>
  <c r="AS3069" i="2"/>
  <c r="AR3069" i="2"/>
  <c r="S3071" i="2"/>
  <c r="AA3071" i="2"/>
  <c r="AK3071" i="2" s="1"/>
  <c r="AY3068" i="2"/>
  <c r="AT3069" i="2"/>
  <c r="AO3069" i="2"/>
  <c r="AP3069" i="2"/>
  <c r="AM3070" i="2"/>
  <c r="AN3069" i="2"/>
  <c r="AQ3069" i="2"/>
  <c r="BG3069" i="2"/>
  <c r="AZ3068" i="2"/>
  <c r="AX3068" i="2"/>
  <c r="BA3068" i="2"/>
  <c r="L3071" i="2"/>
  <c r="T3071" i="2" s="1"/>
  <c r="N3071" i="2"/>
  <c r="P3071" i="2"/>
  <c r="Q3071" i="2"/>
  <c r="Y3071" i="2" s="1"/>
  <c r="AI3071" i="2" s="1"/>
  <c r="R3071" i="2"/>
  <c r="Z3071" i="2" s="1"/>
  <c r="AJ3071" i="2" s="1"/>
  <c r="O3071" i="2"/>
  <c r="M3071" i="2"/>
  <c r="U3071" i="2" s="1"/>
  <c r="AE3071" i="2" s="1"/>
  <c r="AD3069" i="2"/>
  <c r="T3070" i="2"/>
  <c r="U3070" i="2"/>
  <c r="AE3070" i="2" s="1"/>
  <c r="AF3070" i="2"/>
  <c r="X3070" i="2"/>
  <c r="AH3070" i="2" s="1"/>
  <c r="W3070" i="2"/>
  <c r="AG3070" i="2" s="1"/>
  <c r="K3072" i="2"/>
  <c r="BD3069" i="2" l="1"/>
  <c r="BB3069" i="2"/>
  <c r="BC3069" i="2"/>
  <c r="AB3070" i="2"/>
  <c r="AV3069" i="2"/>
  <c r="BH3069" i="2" s="1"/>
  <c r="AS3070" i="2"/>
  <c r="AR3070" i="2"/>
  <c r="S3072" i="2"/>
  <c r="AA3072" i="2"/>
  <c r="AK3072" i="2" s="1"/>
  <c r="AT3070" i="2"/>
  <c r="AO3070" i="2"/>
  <c r="AP3070" i="2"/>
  <c r="AM3071" i="2"/>
  <c r="AN3070" i="2"/>
  <c r="AQ3070" i="2"/>
  <c r="BG3070" i="2"/>
  <c r="AZ3069" i="2"/>
  <c r="BA3069" i="2"/>
  <c r="AY3069" i="2"/>
  <c r="AX3069" i="2"/>
  <c r="L3072" i="2"/>
  <c r="N3072" i="2"/>
  <c r="V3072" i="2" s="1"/>
  <c r="AF3072" i="2" s="1"/>
  <c r="P3072" i="2"/>
  <c r="X3072" i="2" s="1"/>
  <c r="AH3072" i="2" s="1"/>
  <c r="Q3072" i="2"/>
  <c r="Y3072" i="2" s="1"/>
  <c r="AI3072" i="2" s="1"/>
  <c r="O3072" i="2"/>
  <c r="R3072" i="2"/>
  <c r="Z3072" i="2" s="1"/>
  <c r="AJ3072" i="2" s="1"/>
  <c r="M3072" i="2"/>
  <c r="AD3070" i="2"/>
  <c r="W3071" i="2"/>
  <c r="AG3071" i="2" s="1"/>
  <c r="X3071" i="2"/>
  <c r="AH3071" i="2" s="1"/>
  <c r="V3071" i="2"/>
  <c r="AF3071" i="2" s="1"/>
  <c r="K3073" i="2"/>
  <c r="AD3071" i="2"/>
  <c r="BD3070" i="2" l="1"/>
  <c r="AV3070" i="2"/>
  <c r="BH3070" i="2" s="1"/>
  <c r="AB3071" i="2"/>
  <c r="AS3071" i="2"/>
  <c r="AR3071" i="2"/>
  <c r="BB3070" i="2"/>
  <c r="BC3070" i="2"/>
  <c r="S3073" i="2"/>
  <c r="AA3073" i="2"/>
  <c r="AK3073" i="2" s="1"/>
  <c r="AZ3070" i="2"/>
  <c r="BA3070" i="2"/>
  <c r="AY3070" i="2"/>
  <c r="AX3070" i="2"/>
  <c r="AT3071" i="2"/>
  <c r="AO3071" i="2"/>
  <c r="AP3071" i="2"/>
  <c r="AQ3071" i="2"/>
  <c r="AM3072" i="2"/>
  <c r="AN3071" i="2"/>
  <c r="BG3071" i="2"/>
  <c r="L3073" i="2"/>
  <c r="N3073" i="2"/>
  <c r="P3073" i="2"/>
  <c r="Q3073" i="2"/>
  <c r="Y3073" i="2" s="1"/>
  <c r="AI3073" i="2" s="1"/>
  <c r="O3073" i="2"/>
  <c r="W3073" i="2" s="1"/>
  <c r="AG3073" i="2" s="1"/>
  <c r="R3073" i="2"/>
  <c r="Z3073" i="2" s="1"/>
  <c r="AJ3073" i="2" s="1"/>
  <c r="M3073" i="2"/>
  <c r="U3073" i="2" s="1"/>
  <c r="AE3073" i="2" s="1"/>
  <c r="W3072" i="2"/>
  <c r="AG3072" i="2" s="1"/>
  <c r="T3072" i="2"/>
  <c r="U3072" i="2"/>
  <c r="AE3072" i="2" s="1"/>
  <c r="K3074" i="2"/>
  <c r="AB3072" i="2" l="1"/>
  <c r="AV3071" i="2"/>
  <c r="BH3071" i="2" s="1"/>
  <c r="AR3072" i="2"/>
  <c r="AS3072" i="2"/>
  <c r="BB3071" i="2"/>
  <c r="BD3071" i="2"/>
  <c r="BC3071" i="2"/>
  <c r="S3074" i="2"/>
  <c r="AA3074" i="2"/>
  <c r="AK3074" i="2" s="1"/>
  <c r="AZ3071" i="2"/>
  <c r="AY3071" i="2"/>
  <c r="BA3071" i="2"/>
  <c r="AX3071" i="2"/>
  <c r="AT3072" i="2"/>
  <c r="AN3072" i="2"/>
  <c r="AP3072" i="2"/>
  <c r="AQ3072" i="2"/>
  <c r="AO3072" i="2"/>
  <c r="AM3073" i="2"/>
  <c r="BG3072" i="2"/>
  <c r="L3074" i="2"/>
  <c r="T3074" i="2" s="1"/>
  <c r="N3074" i="2"/>
  <c r="P3074" i="2"/>
  <c r="Q3074" i="2"/>
  <c r="Y3074" i="2" s="1"/>
  <c r="AI3074" i="2" s="1"/>
  <c r="O3074" i="2"/>
  <c r="R3074" i="2"/>
  <c r="Z3074" i="2" s="1"/>
  <c r="AJ3074" i="2" s="1"/>
  <c r="M3074" i="2"/>
  <c r="AD3072" i="2"/>
  <c r="T3073" i="2"/>
  <c r="X3073" i="2"/>
  <c r="AH3073" i="2" s="1"/>
  <c r="V3073" i="2"/>
  <c r="AF3073" i="2" s="1"/>
  <c r="K3075" i="2"/>
  <c r="BD3072" i="2" l="1"/>
  <c r="AB3073" i="2"/>
  <c r="AV3072" i="2"/>
  <c r="BH3072" i="2" s="1"/>
  <c r="BC3072" i="2"/>
  <c r="AS3073" i="2"/>
  <c r="AR3073" i="2"/>
  <c r="BB3072" i="2"/>
  <c r="S3075" i="2"/>
  <c r="AA3075" i="2"/>
  <c r="AK3075" i="2" s="1"/>
  <c r="AZ3072" i="2"/>
  <c r="BA3072" i="2"/>
  <c r="AT3073" i="2"/>
  <c r="AN3073" i="2"/>
  <c r="AQ3073" i="2"/>
  <c r="AM3074" i="2"/>
  <c r="AO3073" i="2"/>
  <c r="AP3073" i="2"/>
  <c r="BG3073" i="2"/>
  <c r="AX3072" i="2"/>
  <c r="AY3072" i="2"/>
  <c r="L3075" i="2"/>
  <c r="T3075" i="2" s="1"/>
  <c r="N3075" i="2"/>
  <c r="P3075" i="2"/>
  <c r="X3075" i="2" s="1"/>
  <c r="Q3075" i="2"/>
  <c r="Y3075" i="2" s="1"/>
  <c r="AI3075" i="2" s="1"/>
  <c r="R3075" i="2"/>
  <c r="Z3075" i="2" s="1"/>
  <c r="AJ3075" i="2" s="1"/>
  <c r="O3075" i="2"/>
  <c r="W3075" i="2" s="1"/>
  <c r="AG3075" i="2" s="1"/>
  <c r="M3075" i="2"/>
  <c r="AD3073" i="2"/>
  <c r="X3074" i="2"/>
  <c r="AH3074" i="2" s="1"/>
  <c r="W3074" i="2"/>
  <c r="AG3074" i="2" s="1"/>
  <c r="V3074" i="2"/>
  <c r="AF3074" i="2" s="1"/>
  <c r="U3074" i="2"/>
  <c r="AE3074" i="2" s="1"/>
  <c r="K3076" i="2"/>
  <c r="AD3074" i="2"/>
  <c r="BD3073" i="2" l="1"/>
  <c r="AB3074" i="2"/>
  <c r="AV3073" i="2"/>
  <c r="BH3073" i="2" s="1"/>
  <c r="BB3073" i="2"/>
  <c r="BC3073" i="2"/>
  <c r="AR3074" i="2"/>
  <c r="AS3074" i="2"/>
  <c r="S3076" i="2"/>
  <c r="AA3076" i="2"/>
  <c r="AK3076" i="2" s="1"/>
  <c r="BA3073" i="2"/>
  <c r="AZ3073" i="2"/>
  <c r="AY3073" i="2"/>
  <c r="AX3073" i="2"/>
  <c r="AT3074" i="2"/>
  <c r="AM3075" i="2"/>
  <c r="AN3074" i="2"/>
  <c r="AQ3074" i="2"/>
  <c r="AO3074" i="2"/>
  <c r="AP3074" i="2"/>
  <c r="BG3074" i="2"/>
  <c r="L3076" i="2"/>
  <c r="T3076" i="2" s="1"/>
  <c r="N3076" i="2"/>
  <c r="V3076" i="2" s="1"/>
  <c r="P3076" i="2"/>
  <c r="X3076" i="2" s="1"/>
  <c r="AH3076" i="2" s="1"/>
  <c r="Q3076" i="2"/>
  <c r="Y3076" i="2" s="1"/>
  <c r="AI3076" i="2" s="1"/>
  <c r="O3076" i="2"/>
  <c r="R3076" i="2"/>
  <c r="Z3076" i="2" s="1"/>
  <c r="AJ3076" i="2" s="1"/>
  <c r="M3076" i="2"/>
  <c r="U3076" i="2" s="1"/>
  <c r="AE3076" i="2" s="1"/>
  <c r="AD3075" i="2"/>
  <c r="V3075" i="2"/>
  <c r="AF3075" i="2" s="1"/>
  <c r="U3075" i="2"/>
  <c r="AE3075" i="2" s="1"/>
  <c r="AH3075" i="2"/>
  <c r="K3077" i="2"/>
  <c r="BD3074" i="2" l="1"/>
  <c r="AV3074" i="2"/>
  <c r="BH3074" i="2" s="1"/>
  <c r="AB3075" i="2"/>
  <c r="AS3075" i="2"/>
  <c r="AR3075" i="2"/>
  <c r="BC3074" i="2"/>
  <c r="BB3074" i="2"/>
  <c r="AZ3074" i="2"/>
  <c r="S3077" i="2"/>
  <c r="AA3077" i="2" s="1"/>
  <c r="AK3077" i="2" s="1"/>
  <c r="X68" i="2"/>
  <c r="AY3074" i="2"/>
  <c r="BA3074" i="2"/>
  <c r="AX3074" i="2"/>
  <c r="AT3075" i="2"/>
  <c r="AO3075" i="2"/>
  <c r="AP3075" i="2"/>
  <c r="AM3076" i="2"/>
  <c r="AN3075" i="2"/>
  <c r="AQ3075" i="2"/>
  <c r="BG3075" i="2"/>
  <c r="L3077" i="2"/>
  <c r="T3077" i="2" s="1"/>
  <c r="N3077" i="2"/>
  <c r="P3077" i="2"/>
  <c r="X3077" i="2" s="1"/>
  <c r="Q3077" i="2"/>
  <c r="Y3077" i="2" s="1"/>
  <c r="AI3077" i="2" s="1"/>
  <c r="V68" i="2" s="1"/>
  <c r="O3077" i="2"/>
  <c r="R3077" i="2"/>
  <c r="Z3077" i="2" s="1"/>
  <c r="AJ3077" i="2" s="1"/>
  <c r="W68" i="2" s="1"/>
  <c r="M3077" i="2"/>
  <c r="AF3076" i="2"/>
  <c r="W3076" i="2"/>
  <c r="AG3076" i="2" s="1"/>
  <c r="AD3076" i="2"/>
  <c r="AV3075" i="2" l="1"/>
  <c r="BH3075" i="2" s="1"/>
  <c r="AB3076" i="2"/>
  <c r="AS3076" i="2"/>
  <c r="AR3076" i="2"/>
  <c r="BB3075" i="2"/>
  <c r="BD3075" i="2"/>
  <c r="BC3075" i="2"/>
  <c r="AX3075" i="2"/>
  <c r="AT3076" i="2"/>
  <c r="AO3076" i="2"/>
  <c r="AP3076" i="2"/>
  <c r="AM3077" i="2"/>
  <c r="AN3076" i="2"/>
  <c r="AQ3076" i="2"/>
  <c r="BG3076" i="2"/>
  <c r="AZ3075" i="2"/>
  <c r="BA3075" i="2"/>
  <c r="AY3075" i="2"/>
  <c r="AD3077" i="2"/>
  <c r="Q68" i="2" s="1"/>
  <c r="V3077" i="2"/>
  <c r="AF3077" i="2" s="1"/>
  <c r="S68" i="2" s="1"/>
  <c r="U3077" i="2"/>
  <c r="AE3077" i="2" s="1"/>
  <c r="R68" i="2" s="1"/>
  <c r="AH3077" i="2"/>
  <c r="U68" i="2" s="1"/>
  <c r="W3077" i="2"/>
  <c r="AG3077" i="2" s="1"/>
  <c r="T68" i="2" s="1"/>
  <c r="AV3076" i="2" l="1"/>
  <c r="BH3076" i="2" s="1"/>
  <c r="AB3077" i="2"/>
  <c r="BB3076" i="2"/>
  <c r="AO67" i="2" s="1"/>
  <c r="G18" i="8" s="1"/>
  <c r="AS3077" i="2"/>
  <c r="BC3077" i="2" s="1"/>
  <c r="AR3077" i="2"/>
  <c r="BB3077" i="2" s="1"/>
  <c r="BC3076" i="2"/>
  <c r="AP67" i="2" s="1"/>
  <c r="G19" i="8" s="1"/>
  <c r="BD3076" i="2"/>
  <c r="AQ67" i="2" s="1"/>
  <c r="G20" i="8" s="1"/>
  <c r="AZ3076" i="2"/>
  <c r="AX3076" i="2"/>
  <c r="AT3077" i="2"/>
  <c r="BD3077" i="2" s="1"/>
  <c r="AQ3077" i="2"/>
  <c r="BA3077" i="2" s="1"/>
  <c r="AO3077" i="2"/>
  <c r="AY3077" i="2" s="1"/>
  <c r="AP3077" i="2"/>
  <c r="AZ3077" i="2" s="1"/>
  <c r="AM67" i="2" s="1"/>
  <c r="G16" i="8" s="1"/>
  <c r="AN3077" i="2"/>
  <c r="BG3077" i="2"/>
  <c r="BA3076" i="2"/>
  <c r="AY3076" i="2"/>
  <c r="AL67" i="2" s="1"/>
  <c r="G15" i="8" s="1"/>
  <c r="BH81" i="2"/>
  <c r="AX81" i="2"/>
  <c r="AN67" i="2" l="1"/>
  <c r="G17" i="8" s="1"/>
  <c r="R18" i="8" s="1"/>
  <c r="AV3077" i="2"/>
  <c r="BH3077" i="2" s="1"/>
  <c r="R20" i="8"/>
  <c r="AW34" i="1" s="1"/>
  <c r="R19" i="8"/>
  <c r="AX3077" i="2"/>
  <c r="AK67" i="2" s="1"/>
  <c r="G14" i="8" s="1"/>
  <c r="R17" i="8" s="1"/>
  <c r="R16" i="8" l="1"/>
  <c r="C72" i="2"/>
  <c r="C73" i="2"/>
  <c r="R15" i="8"/>
  <c r="R14" i="8"/>
  <c r="AW33" i="1"/>
  <c r="AW32" i="1"/>
  <c r="AW31" i="1" l="1"/>
  <c r="AW29" i="1"/>
  <c r="AW30" i="1"/>
  <c r="AW28" i="1"/>
  <c r="F27" i="8" a="1"/>
  <c r="F32" i="8" l="1"/>
  <c r="Y33" i="1" s="1"/>
  <c r="AK33" i="1" s="1"/>
  <c r="F27" i="8"/>
  <c r="Y28" i="1" s="1"/>
  <c r="AK28" i="1" s="1"/>
  <c r="F33" i="8"/>
  <c r="Y34" i="1" s="1"/>
  <c r="AK34" i="1" s="1"/>
  <c r="F28" i="8"/>
  <c r="Y29" i="1" s="1"/>
  <c r="AK29" i="1" s="1"/>
  <c r="F31" i="8"/>
  <c r="F30" i="8"/>
  <c r="F29" i="8"/>
  <c r="Y30" i="1" s="1"/>
  <c r="AK30" i="1" s="1"/>
  <c r="Y32" i="1" l="1"/>
  <c r="AK32" i="1" s="1"/>
  <c r="Y31" i="1"/>
  <c r="AK31" i="1" s="1"/>
</calcChain>
</file>

<file path=xl/comments1.xml><?xml version="1.0" encoding="utf-8"?>
<comments xmlns="http://schemas.openxmlformats.org/spreadsheetml/2006/main">
  <authors>
    <author>Davy GUILLARME</author>
    <author>GUILLARME</author>
  </authors>
  <commentList>
    <comment ref="O4" authorId="0" shapeId="0">
      <text>
        <r>
          <rPr>
            <sz val="9"/>
            <color indexed="81"/>
            <rFont val="Tahoma"/>
            <family val="2"/>
          </rPr>
          <t xml:space="preserve">Mobile phase viscosity expressed in centipoise (1 cP = 1 mPa.s).
Viscosity depends exclusively on mobile phase composition and temperature.
</t>
        </r>
      </text>
    </comment>
    <comment ref="BC6" authorId="1" shapeId="0">
      <text>
        <r>
          <rPr>
            <sz val="9"/>
            <color indexed="81"/>
            <rFont val="Tahoma"/>
            <family val="2"/>
          </rPr>
          <t xml:space="preserve">The user can select one analyte from the investigated mixture of compounds, to have more information, including its UV spectra (and also maximal wavelength) as well as ionization profile (and pKa value).
The λ value (red box) on the first graph can be changed by modifying the wavelength in the UV detector settings.
The pH value(red box) on the second graph can be changed by modifying the pH of the mobile phase on the A bottle.
</t>
        </r>
      </text>
    </comment>
    <comment ref="I7" authorId="1" shapeId="0">
      <text>
        <r>
          <rPr>
            <sz val="9"/>
            <color indexed="81"/>
            <rFont val="Tahoma"/>
            <family val="2"/>
          </rPr>
          <t xml:space="preserve">The user should indicate here the pH of the mobile phase (aqueous part).
Choice should be made between four different pH values.
The corresponding buffer that will be employed to work at the selected pH is indicated in the grey cell below.
</t>
        </r>
      </text>
    </comment>
    <comment ref="Q7" authorId="1" shapeId="0">
      <text>
        <r>
          <rPr>
            <sz val="9"/>
            <color indexed="81"/>
            <rFont val="Tahoma"/>
            <family val="2"/>
          </rPr>
          <t xml:space="preserve">The user should indicate here which organic modifier will be used in the mobile phase (methanol of acetonitrile).
</t>
        </r>
      </text>
    </comment>
    <comment ref="I13" authorId="1" shapeId="0">
      <text>
        <r>
          <rPr>
            <sz val="9"/>
            <color indexed="81"/>
            <rFont val="Tahoma"/>
            <family val="2"/>
          </rPr>
          <t xml:space="preserve">The user should indicate here the volume of the UV cell. The generic value is 13µL. 
In HPLC, this value generally varies between 0.5 and 30µL. This volume impacts the width of the peaks.
</t>
        </r>
      </text>
    </comment>
    <comment ref="I14" authorId="1" shapeId="0">
      <text>
        <r>
          <rPr>
            <sz val="9"/>
            <color indexed="81"/>
            <rFont val="Tahoma"/>
            <family val="2"/>
          </rPr>
          <t xml:space="preserve">The user should indicate here the UV wavelength at which the experiment is done. 
This value can be comprised between 200 and 350 nm. 
The UV spectra of the molecules to be analyzed are given on the right side of the chromatogram.
</t>
        </r>
      </text>
    </comment>
    <comment ref="I15" authorId="1" shapeId="0">
      <text>
        <r>
          <rPr>
            <sz val="9"/>
            <color indexed="81"/>
            <rFont val="Tahoma"/>
            <family val="2"/>
          </rPr>
          <t xml:space="preserve">The user should indicate here the UV time constant.
This is an electronic parameter that allows the signal to be smoothed and therefore the background noise to be reduced.  
The generic value is 1000 ms. 
In HPLC, this value generally varies between 10 and 5000 ms. 
The time constant impacts the width of the peaks and the background noise.
</t>
        </r>
      </text>
    </comment>
    <comment ref="I16" authorId="1" shapeId="0">
      <text>
        <r>
          <rPr>
            <sz val="9"/>
            <color indexed="81"/>
            <rFont val="Tahoma"/>
            <family val="2"/>
          </rPr>
          <t xml:space="preserve">The user should indicate here the acquisition frequency of the UV detector. This parameter  determines the number of times that UV absorbance is measured per second (10 Hz = 10 absorbance measurements per second).  The generic value is 5 Hz. 
In HPLC, this value generally varies between 1 and 150 Hz. 
The acquisition frequency impacts the background noise and the quantitative performance of the method (enough points are needed to properly define a peak in HPLC).
</t>
        </r>
      </text>
    </comment>
    <comment ref="H20" authorId="1" shapeId="0">
      <text>
        <r>
          <rPr>
            <sz val="9"/>
            <color indexed="81"/>
            <rFont val="Tahoma"/>
            <family val="2"/>
          </rPr>
          <t xml:space="preserve">The user should indicate here the length of the HPLC column .
The generic value is 150 mm. 
The column length can vary from 30 to 300 mm in HPLC.
</t>
        </r>
      </text>
    </comment>
    <comment ref="O20" authorId="1" shapeId="0">
      <text>
        <r>
          <rPr>
            <sz val="9"/>
            <color indexed="81"/>
            <rFont val="Tahoma"/>
            <family val="2"/>
          </rPr>
          <t xml:space="preserve">The user should indicate here the temperature of the column oven. This corresponds to both the temperature of the column and mobile phase.
The generic value is 30°C. 
The oven temperature is usually set between 15 and 90°C in HPLC.
The temperature affects retention, selectivity and peak width.
</t>
        </r>
      </text>
    </comment>
    <comment ref="H21" authorId="1" shapeId="0">
      <text>
        <r>
          <rPr>
            <sz val="9"/>
            <color indexed="81"/>
            <rFont val="Tahoma"/>
            <family val="2"/>
          </rPr>
          <t xml:space="preserve">The user should indicate here the diameter of the HPLC column used. 
The generic value is 4.6 mm. 
The column diameter can vary from 0.5 to 20 mm in HPLC.
</t>
        </r>
      </text>
    </comment>
    <comment ref="H22" authorId="1" shapeId="0">
      <text>
        <r>
          <rPr>
            <sz val="9"/>
            <color indexed="81"/>
            <rFont val="Tahoma"/>
            <family val="2"/>
          </rPr>
          <t xml:space="preserve">The user should indicate here the size of the particles filling the HPLC column. 
The generic value is 5 µm. 
Particle size in HPLC can vary from 1.5 to 10 µm.
</t>
        </r>
      </text>
    </comment>
    <comment ref="O22" authorId="0" shapeId="0">
      <text>
        <r>
          <rPr>
            <sz val="9"/>
            <color indexed="81"/>
            <rFont val="Tahoma"/>
            <family val="2"/>
          </rPr>
          <t xml:space="preserve">User should enter here the porosity of the stationary phase. 
This corresponds to the amount of void inside the column and expressed as a % of the column volume (porosity of 0.5 corresponds to 50% void in the column). This void is due to the space between the spherical silica particles and to the fact that silica particles are porous. 
The generic value is 0.7. 
The porosity of the column generally varies from 0.5 to 0.8 in HPLC.
Porosity impacts the dead time of the column and thus the retention.
</t>
        </r>
      </text>
    </comment>
    <comment ref="H23" authorId="1" shapeId="0">
      <text>
        <r>
          <rPr>
            <sz val="9"/>
            <color indexed="81"/>
            <rFont val="Tahoma"/>
            <family val="2"/>
          </rPr>
          <t xml:space="preserve">The user should indicate here the chemical nature of the stationary phase. 
The user can choose between C18, C4 and phenyl.
</t>
        </r>
      </text>
    </comment>
    <comment ref="O23" authorId="0" shapeId="0">
      <text>
        <r>
          <rPr>
            <sz val="9"/>
            <color indexed="81"/>
            <rFont val="Tahoma"/>
            <family val="2"/>
          </rPr>
          <t xml:space="preserve">Column dead time expressed in time units (min).
It corresponds to the time required for a totally non retained compound to reach the column outlet. Column dead time is also highlighted on the chromatogram, with the red mark.
It takes into account the column dimensions, porosity, and mobile phase flow rate.
</t>
        </r>
      </text>
    </comment>
    <comment ref="AB27" authorId="0" shapeId="0">
      <text>
        <r>
          <rPr>
            <sz val="9"/>
            <color indexed="81"/>
            <rFont val="Tahoma"/>
            <family val="2"/>
          </rPr>
          <t xml:space="preserve">Retention time experimentally obtained and expressed in minutes
</t>
        </r>
      </text>
    </comment>
    <comment ref="AE27" authorId="0" shapeId="0">
      <text>
        <r>
          <rPr>
            <sz val="9"/>
            <color indexed="81"/>
            <rFont val="Tahoma"/>
            <family val="2"/>
          </rPr>
          <t>Retention factor (k) calculated by taking into account the retention time of the compound and column dead time (t0) using the following equation: k=(tr/t0)-1.
In HPLC, retention factor should ideally be comprised between 1 and 10.
Retention factor has not physical meaning in gradient mode; therefore, k values will only appear in isocratic mode.</t>
        </r>
      </text>
    </comment>
    <comment ref="AH27" authorId="0" shapeId="0">
      <text>
        <r>
          <rPr>
            <sz val="9"/>
            <color indexed="81"/>
            <rFont val="Tahoma"/>
            <family val="2"/>
          </rPr>
          <t>Peak width at half height (50%) expressed in minutes</t>
        </r>
      </text>
    </comment>
    <comment ref="AK27" authorId="0" shapeId="0">
      <text>
        <r>
          <rPr>
            <sz val="9"/>
            <color indexed="81"/>
            <rFont val="Tahoma"/>
            <family val="2"/>
          </rPr>
          <t>Number of theoretical plates (N), also known as efficiency in HPLC and calculated by using the following equation: N=5.54*(tr)²/(W50%)².
The N values reported here take into account the column efficiency as well as the loss in efficiency due to the chromatographis system (extra-column volume) and nature of the sample diluent.
The number of theoretical plate has not physical meaning in gradient mode; therefore N values will only appear in isocratic mode.</t>
        </r>
      </text>
    </comment>
    <comment ref="AN27" authorId="0" shapeId="0">
      <text>
        <r>
          <rPr>
            <sz val="9"/>
            <color indexed="81"/>
            <rFont val="Tahoma"/>
            <family val="2"/>
          </rPr>
          <t xml:space="preserve">Peak asymmetry calculated by measuring the distance between peak start and peak apex at 10% of peak height (A) as well as the distance between peak apex and peak end at 10% peak height (B). Then, asymmetry is calculated usng the following equation: As=B/A.
A perfectly symmetrical peak has an As value of 1.
A peak with tailing has an As&gt;1
A peak with fronting has an As&lt;1.
</t>
        </r>
      </text>
    </comment>
    <comment ref="AQ27" authorId="0" shapeId="0">
      <text>
        <r>
          <rPr>
            <sz val="9"/>
            <color indexed="81"/>
            <rFont val="Tahoma"/>
            <family val="2"/>
          </rPr>
          <t xml:space="preserve">Resolution between two consecutive peaks, calculated using the following equation: Rs=(tr2-tr1)/0.5*(Wbase1+Wbase2). Wbase represents the width of the peak at baseline.
Since resolution is calculated between two consecutive peaks, there is no value for the first eluted peak, and the value reported in the second line corresponds to the resolution between peak 1 and peak 2.
Resolution describes the quality of a chromatographic separation. It should be at least equal to 1.5 to have a baseline separation.
</t>
        </r>
      </text>
    </comment>
    <comment ref="AT27" authorId="0" shapeId="0">
      <text>
        <r>
          <rPr>
            <sz val="9"/>
            <color indexed="81"/>
            <rFont val="Tahoma"/>
            <family val="2"/>
          </rPr>
          <t>Peak height experimentally observed and expressed in UV absorbance units (mAU).</t>
        </r>
      </text>
    </comment>
    <comment ref="AW27" authorId="0" shapeId="0">
      <text>
        <r>
          <rPr>
            <sz val="9"/>
            <color indexed="81"/>
            <rFont val="Tahoma"/>
            <family val="2"/>
          </rPr>
          <t xml:space="preserve">Peak area experimentally observed.
</t>
        </r>
      </text>
    </comment>
    <comment ref="AZ27" authorId="1" shapeId="0">
      <text>
        <r>
          <rPr>
            <sz val="9"/>
            <color indexed="81"/>
            <rFont val="Tahoma"/>
            <family val="2"/>
          </rPr>
          <t>Background noise experimentally observed and expressed in UV absorbance units (mAU).
It depends on the UV electronics, and mobile phase conditions as well as UV wavelength</t>
        </r>
      </text>
    </comment>
    <comment ref="BC27" authorId="1" shapeId="0">
      <text>
        <r>
          <rPr>
            <sz val="9"/>
            <color indexed="81"/>
            <rFont val="Tahoma"/>
            <family val="2"/>
          </rPr>
          <t xml:space="preserve">Sensitivity expressed as signal to noise ratio, corresponding to the ratio of peak height (S) and background noise (N).
</t>
        </r>
      </text>
    </comment>
    <comment ref="V28" authorId="1" shapeId="0">
      <text>
        <r>
          <rPr>
            <sz val="9"/>
            <color indexed="81"/>
            <rFont val="Tahoma"/>
            <family val="2"/>
          </rPr>
          <t xml:space="preserve">User should indicate here the length of the tube located between the column outlet and the UV detector inlet on the HPLC instrument (green tube on the diagram). 
This tube can influence the peak width and total pressure. 
A generic HPLC value is 50 cm.
</t>
        </r>
      </text>
    </comment>
    <comment ref="K29" authorId="1" shapeId="0">
      <text>
        <r>
          <rPr>
            <sz val="9"/>
            <color indexed="81"/>
            <rFont val="Tahoma"/>
            <family val="2"/>
          </rPr>
          <t xml:space="preserve">The user should indicate here which compound mixture should be analyzed. 
The user can choose from 7 different mixtures containing 4 to 7 analytes.
</t>
        </r>
      </text>
    </comment>
    <comment ref="V29" authorId="1" shapeId="0">
      <text>
        <r>
          <rPr>
            <sz val="9"/>
            <color indexed="81"/>
            <rFont val="Tahoma"/>
            <family val="2"/>
          </rPr>
          <t xml:space="preserve">User should indicate here the diameter of the tube located between the column outlet and the UV detector inlet on the HPLC instrument used (green tube on the diagram). 
This tube impacts the peak width and total pressure. 
A generic HPLC value is 250 µm.
</t>
        </r>
      </text>
    </comment>
    <comment ref="L30" authorId="1" shapeId="0">
      <text>
        <r>
          <rPr>
            <sz val="9"/>
            <color indexed="81"/>
            <rFont val="Tahoma"/>
            <family val="2"/>
          </rPr>
          <t xml:space="preserve">User should indicate here the solvent mixture in which the sample was diluted. 
It is only a mixture of water and organic solvent (acetonitrile or methanol), but the nature of the organic solvent cannot be chosen. 
The proportion of organic solvent must be indicated here. 
The generic value is 20%. 
This value can be between 0 and 100% organic solvent.
The nature of the organic solvent affects the peak width, when the injected volume is large enough.
</t>
        </r>
      </text>
    </comment>
    <comment ref="V32" authorId="1" shapeId="0">
      <text>
        <r>
          <rPr>
            <sz val="9"/>
            <color indexed="81"/>
            <rFont val="Tahoma"/>
            <family val="2"/>
          </rPr>
          <t xml:space="preserve">User should indicate here the length of the tube located between the injection valve and column inlet on the HPLC instrument (red tube on the diagram). 
This tube can influence the peak width and total pressure. 
A generic HPLC value is 50 cm.
</t>
        </r>
      </text>
    </comment>
    <comment ref="E33" authorId="1" shapeId="0">
      <text>
        <r>
          <rPr>
            <sz val="9"/>
            <color indexed="81"/>
            <rFont val="Tahoma"/>
            <family val="2"/>
          </rPr>
          <t xml:space="preserve">User should indicate here the volume of sample injected into the HPLC system. 
The generic value is 20 µL. 
The injected volume generally ranges from 1µL to 200µL.
 The injected volume impacts  peak intensity (sensitivity) and peak width.
</t>
        </r>
      </text>
    </comment>
    <comment ref="V33" authorId="1" shapeId="0">
      <text>
        <r>
          <rPr>
            <sz val="9"/>
            <color indexed="81"/>
            <rFont val="Tahoma"/>
            <family val="2"/>
          </rPr>
          <t xml:space="preserve">User should indicate the  diameter of the tube located between the injection valve and the column inlet on the HPLC instrument used (red tube on the diagram).  
This tube impacts the peak width and total pressure. 
A generic HPLC value is 250 µm.
</t>
        </r>
      </text>
    </comment>
    <comment ref="E34" authorId="1" shapeId="0">
      <text>
        <r>
          <rPr>
            <sz val="9"/>
            <color indexed="81"/>
            <rFont val="Tahoma"/>
            <family val="2"/>
          </rPr>
          <t xml:space="preserve">User should indicate here the concentration of the injected sample. 
The generic value is 0.1 mg/mL. 
This value generally varies in HPLC between 0.001 and 10 mg/mL. 
The concentration of the sample affects the sensitivity (height of peaks).
</t>
        </r>
      </text>
    </comment>
    <comment ref="F37" authorId="1" shapeId="0">
      <text>
        <r>
          <rPr>
            <sz val="9"/>
            <color indexed="81"/>
            <rFont val="Tahoma"/>
            <family val="2"/>
          </rPr>
          <t xml:space="preserve">User should indicate here if the separation is performed in isocratic mode (constant mobile phase composition over time) or elution gradient (variable mobile phase composition over time).
</t>
        </r>
      </text>
    </comment>
    <comment ref="O37" authorId="1" shapeId="0">
      <text>
        <r>
          <rPr>
            <sz val="9"/>
            <color indexed="81"/>
            <rFont val="Tahoma"/>
            <family val="2"/>
          </rPr>
          <t xml:space="preserve">User should indicate here the mobile phase flow rate at which the mobile phase is to be pumped. 
The generic value is 1 mL/min. 
The flow rate generally varies in HPLC between 0.1 and 10 mL/min. 
The flow rate affects the analysis times and peak widths.
</t>
        </r>
      </text>
    </comment>
    <comment ref="G38" authorId="1" shapeId="0">
      <text>
        <r>
          <rPr>
            <sz val="9"/>
            <color indexed="81"/>
            <rFont val="Tahoma"/>
            <family val="2"/>
          </rPr>
          <t xml:space="preserve">User should indicate here the mobile phase composition when the separation is performed in isocratic mode. 
The user must indicate the quantity of organic solvent (B) contained in the mobile phase.
The quantity of mobile phase A will be automatically considered as 100-%B. 
The composition of the mobile phase in isocratic mode impacts retention and selectivity.
</t>
        </r>
      </text>
    </comment>
    <comment ref="O38" authorId="0" shapeId="0">
      <text>
        <r>
          <rPr>
            <sz val="9"/>
            <color indexed="81"/>
            <rFont val="Tahoma"/>
            <family val="2"/>
          </rPr>
          <t>Linear velocity of the mobile phase in the column expressed in mm/s. 
This corresponds to the speed at which the mobile phase moves inside the column (number of mm travelled per second). 
This speed is obtained by transforming the mobile phase flow rate, taking into account the diameter of the column and its porosity.</t>
        </r>
      </text>
    </comment>
    <comment ref="AV38" authorId="1" shapeId="0">
      <text>
        <r>
          <rPr>
            <sz val="9"/>
            <color indexed="81"/>
            <rFont val="Tahoma"/>
            <family val="2"/>
          </rPr>
          <t xml:space="preserve">In this table, the user can better understand what are the problems with the method they are using, including 1) no elution of compounds, 2) unsuitable retention, 3) resolution below 1.5, and 4) poor efficiency. This explains the overall separation quality observed on the graphical representation on the left.
</t>
        </r>
      </text>
    </comment>
    <comment ref="O39" authorId="1" shapeId="0">
      <text>
        <r>
          <rPr>
            <sz val="9"/>
            <color indexed="81"/>
            <rFont val="Tahoma"/>
            <family val="2"/>
          </rPr>
          <t>Pressure in the system expessed in bar. It corresponds to the sum of the pressure generated by the column, as well as the inlet and outlet tubing. There are numerous parameters that impact the pressure, including the mobile phase conditions (temperature and composition), stationary phase dimensions, mobile phase flow rate, and tubing dimensions.</t>
        </r>
      </text>
    </comment>
    <comment ref="AI39" authorId="1" shapeId="0">
      <text>
        <r>
          <rPr>
            <sz val="9"/>
            <color indexed="81"/>
            <rFont val="Tahoma"/>
            <family val="2"/>
          </rPr>
          <t xml:space="preserve">Peak capacity value highlighting the performance in gradient mode. I t corresponds to the number of peaks that can be potentially resolved with a resolution of 1 during the gradient time. It depends on the gradient conditions, mobile phase flow rate and stationary phase dimensions.
</t>
        </r>
      </text>
    </comment>
    <comment ref="J40" authorId="1" shapeId="0">
      <text>
        <r>
          <rPr>
            <sz val="9"/>
            <color indexed="81"/>
            <rFont val="Tahoma"/>
            <family val="2"/>
          </rPr>
          <t xml:space="preserve">User should indicate here the initial mobile phase composition (%B) at the beginning of the gradient, when the gradient elution mode is chosen. 
Its generic HPLC value is 5%. 
This value impacts retention, selectivity and peak width.
</t>
        </r>
      </text>
    </comment>
    <comment ref="P40" authorId="1" shapeId="0">
      <text>
        <r>
          <rPr>
            <sz val="9"/>
            <color indexed="81"/>
            <rFont val="Tahoma"/>
            <family val="2"/>
          </rPr>
          <t xml:space="preserve">User should indicate here the delay volume of the HPLC instrument. When working in elution gradient mode, what is programmed on the pump will take some time to reach the column inlet because of the volume comprised between the pump head and the column inlet (tubing, mixing chamber, injector...). 
This volume is the delay volume and is mostly due to the mixing chamber. 
This delay volume has a generic value of 1500 µL and can vary in HPLC between 100 µL and 3000 µL. 
This delay volume will have a minor impact on retention and sometimes also on selectivity.
</t>
        </r>
      </text>
    </comment>
    <comment ref="AI40" authorId="1" shapeId="0">
      <text>
        <r>
          <rPr>
            <sz val="9"/>
            <color indexed="81"/>
            <rFont val="Tahoma"/>
            <family val="2"/>
          </rPr>
          <t xml:space="preserve">Average number of theoretical plates (N) for all the peaks contained in the mixture.
</t>
        </r>
      </text>
    </comment>
    <comment ref="F41" authorId="1" shapeId="0">
      <text>
        <r>
          <rPr>
            <sz val="9"/>
            <color indexed="81"/>
            <rFont val="Tahoma"/>
            <family val="2"/>
          </rPr>
          <t xml:space="preserve">User should indicate here the gradient time, when the gradient elution mode is selected.
The generic value in HPLC is 30 minutes. 
The gradient time value is usually between 3 and 100 minutes. 
This value impacts retention, selectivity and peak width.
</t>
        </r>
      </text>
    </comment>
    <comment ref="J41" authorId="1" shapeId="0">
      <text>
        <r>
          <rPr>
            <sz val="9"/>
            <color indexed="81"/>
            <rFont val="Tahoma"/>
            <family val="2"/>
          </rPr>
          <t xml:space="preserve">User should indicate here the final mobile phase composition (%B) at the end of the gradient, when the gradient elution mode is chosen.
Its generic HPLC value is 95%. 
This value impacts retention, selectivity and peak widths
</t>
        </r>
      </text>
    </comment>
    <comment ref="AI41" authorId="1" shapeId="0">
      <text>
        <r>
          <rPr>
            <sz val="9"/>
            <color indexed="81"/>
            <rFont val="Tahoma"/>
            <family val="2"/>
          </rPr>
          <t>Average loss in effciency for all the peaks, due to the instrumentation (injection volume, sample diluent, inlet and outlet tubing, UV cell volume and UV time constant). This N loss depends on the retention factors of the peaks. The least retained peaks will be more strongly affected by the system than the more retained peaks.
The different contributions to this loss in N are graphically represented in the histogram on the right bottom part of the calculator. This allows to better understand which part of the instrument is responsible from this loss.</t>
        </r>
      </text>
    </comment>
    <comment ref="AI42" authorId="1" shapeId="0">
      <text>
        <r>
          <rPr>
            <sz val="9"/>
            <color indexed="81"/>
            <rFont val="Tahoma"/>
            <family val="2"/>
          </rPr>
          <t xml:space="preserve">Average loss in N due to a non optimal mobile phase flow rate. This value depends on the position of the used flow rate on the van Deemter curve. 
It corresponds to the ratio of  N observed under the selected conditions and best possible N value at optimal flow rate.
</t>
        </r>
      </text>
    </comment>
  </commentList>
</comments>
</file>

<file path=xl/comments2.xml><?xml version="1.0" encoding="utf-8"?>
<comments xmlns="http://schemas.openxmlformats.org/spreadsheetml/2006/main">
  <authors>
    <author>Guillarme Davy</author>
    <author>GUILLARME</author>
  </authors>
  <commentList>
    <comment ref="DT7" authorId="0" shapeId="0">
      <text>
        <r>
          <rPr>
            <b/>
            <sz val="9"/>
            <color indexed="81"/>
            <rFont val="Tahoma"/>
            <family val="2"/>
          </rPr>
          <t>Guillarme Davy:</t>
        </r>
        <r>
          <rPr>
            <sz val="9"/>
            <color indexed="81"/>
            <rFont val="Tahoma"/>
            <family val="2"/>
          </rPr>
          <t xml:space="preserve">
basique : 1
acide : 2
</t>
        </r>
      </text>
    </comment>
    <comment ref="AJ55" authorId="0" shapeId="0">
      <text>
        <r>
          <rPr>
            <b/>
            <sz val="9"/>
            <color indexed="81"/>
            <rFont val="Tahoma"/>
            <family val="2"/>
          </rPr>
          <t>Guillarme Davy:</t>
        </r>
        <r>
          <rPr>
            <sz val="9"/>
            <color indexed="81"/>
            <rFont val="Tahoma"/>
            <family val="2"/>
          </rPr>
          <t xml:space="preserve">
k in the initial gradient conditions
</t>
        </r>
      </text>
    </comment>
    <comment ref="AV77" authorId="1" shapeId="0">
      <text>
        <r>
          <rPr>
            <b/>
            <sz val="9"/>
            <color indexed="81"/>
            <rFont val="Tahoma"/>
            <family val="2"/>
          </rPr>
          <t>GUILLARME:</t>
        </r>
        <r>
          <rPr>
            <sz val="9"/>
            <color indexed="81"/>
            <rFont val="Tahoma"/>
            <family val="2"/>
          </rPr>
          <t xml:space="preserve">
=SOMME(AN78:AU78)+ALEA()*$C$69*EXP(-$C$11/1000)+K78*$C$70+$C$67</t>
        </r>
      </text>
    </comment>
  </commentList>
</comments>
</file>

<file path=xl/comments3.xml><?xml version="1.0" encoding="utf-8"?>
<comments xmlns="http://schemas.openxmlformats.org/spreadsheetml/2006/main">
  <authors>
    <author>Davy GUILLARME</author>
  </authors>
  <commentList>
    <comment ref="H15" authorId="0" shapeId="0">
      <text>
        <r>
          <rPr>
            <b/>
            <sz val="9"/>
            <color indexed="81"/>
            <rFont val="Tahoma"/>
            <family val="2"/>
          </rPr>
          <t>Davy GUILLARME:</t>
        </r>
        <r>
          <rPr>
            <sz val="9"/>
            <color indexed="81"/>
            <rFont val="Tahoma"/>
            <family val="2"/>
          </rPr>
          <t xml:space="preserve">
considere la constante de temps</t>
        </r>
      </text>
    </comment>
  </commentList>
</comments>
</file>

<file path=xl/sharedStrings.xml><?xml version="1.0" encoding="utf-8"?>
<sst xmlns="http://schemas.openxmlformats.org/spreadsheetml/2006/main" count="1280" uniqueCount="456">
  <si>
    <t>Flow rate</t>
  </si>
  <si>
    <t>Pressure</t>
  </si>
  <si>
    <t>Time</t>
  </si>
  <si>
    <t>%B</t>
  </si>
  <si>
    <t>Peak height</t>
  </si>
  <si>
    <t>Noise</t>
  </si>
  <si>
    <t>Lcol</t>
  </si>
  <si>
    <t>dc col</t>
  </si>
  <si>
    <t>dp col</t>
  </si>
  <si>
    <t>Chemistry</t>
  </si>
  <si>
    <t>Temperature</t>
  </si>
  <si>
    <t>30°C</t>
  </si>
  <si>
    <t>UV cell volume</t>
  </si>
  <si>
    <t>Wavelength</t>
  </si>
  <si>
    <t>C18</t>
  </si>
  <si>
    <t>Time constant</t>
  </si>
  <si>
    <t>Acquisition rate</t>
  </si>
  <si>
    <t>Peak Area</t>
  </si>
  <si>
    <t>Compound</t>
  </si>
  <si>
    <t>S/N</t>
  </si>
  <si>
    <t>pH</t>
  </si>
  <si>
    <t>Organic solvent</t>
  </si>
  <si>
    <t>Dwell volume</t>
  </si>
  <si>
    <t>Isocratic/gradient</t>
  </si>
  <si>
    <t>Vinj</t>
  </si>
  <si>
    <t>Melange</t>
  </si>
  <si>
    <t>Uracil</t>
  </si>
  <si>
    <t>Ethylparaben</t>
  </si>
  <si>
    <t>Propylparaben</t>
  </si>
  <si>
    <t>Butylparaben</t>
  </si>
  <si>
    <t>Methylparaben</t>
  </si>
  <si>
    <t>Paracetamol</t>
  </si>
  <si>
    <t>Ibuprofen</t>
  </si>
  <si>
    <t>Ketoprofen</t>
  </si>
  <si>
    <t>Lidocaine</t>
  </si>
  <si>
    <t>2,6-dimethylaniline</t>
  </si>
  <si>
    <t>THC</t>
  </si>
  <si>
    <t>CBD</t>
  </si>
  <si>
    <t>CBN</t>
  </si>
  <si>
    <t>THC-A</t>
  </si>
  <si>
    <t>CBD-A</t>
  </si>
  <si>
    <t>CBG-A</t>
  </si>
  <si>
    <t>log kw</t>
  </si>
  <si>
    <t>S</t>
  </si>
  <si>
    <t>Vd</t>
  </si>
  <si>
    <t>Isocratic</t>
  </si>
  <si>
    <t>%solvant</t>
  </si>
  <si>
    <t>gradient time</t>
  </si>
  <si>
    <t>%Bini</t>
  </si>
  <si>
    <t>%Bfin</t>
  </si>
  <si>
    <t>Phenyl</t>
  </si>
  <si>
    <t>C4</t>
  </si>
  <si>
    <t>Methanol/eau pH 7.0</t>
  </si>
  <si>
    <t>ACN/eau pH 7.0</t>
  </si>
  <si>
    <t>Aspirin</t>
  </si>
  <si>
    <t>Salicylic acid</t>
  </si>
  <si>
    <t>mefenamic acid</t>
  </si>
  <si>
    <t>Mix 1</t>
  </si>
  <si>
    <t>Mix 2</t>
  </si>
  <si>
    <t>Mix 3</t>
  </si>
  <si>
    <t>Mix 4</t>
  </si>
  <si>
    <t>Mix 5</t>
  </si>
  <si>
    <t>INPUT</t>
  </si>
  <si>
    <t>OUTPUT</t>
  </si>
  <si>
    <t>CALCULATIONS</t>
  </si>
  <si>
    <t>Column dead time</t>
  </si>
  <si>
    <t>µl</t>
  </si>
  <si>
    <t>viscosity</t>
  </si>
  <si>
    <t>Porosity</t>
  </si>
  <si>
    <t>u</t>
  </si>
  <si>
    <t>mm/s</t>
  </si>
  <si>
    <t>bar</t>
  </si>
  <si>
    <t>v</t>
  </si>
  <si>
    <t>h</t>
  </si>
  <si>
    <t>H</t>
  </si>
  <si>
    <t>EFFICIENCY</t>
  </si>
  <si>
    <t>A</t>
  </si>
  <si>
    <t>B</t>
  </si>
  <si>
    <t>C</t>
  </si>
  <si>
    <t>D (mL/min)</t>
  </si>
  <si>
    <t>cp</t>
  </si>
  <si>
    <t>RETENTION IN ISOCRATIC MODE</t>
  </si>
  <si>
    <t>theoretical N</t>
  </si>
  <si>
    <t>k</t>
  </si>
  <si>
    <t>µL²</t>
  </si>
  <si>
    <t>µl²</t>
  </si>
  <si>
    <t>σ²ext</t>
  </si>
  <si>
    <t>σ²cellule</t>
  </si>
  <si>
    <t>σ²tube</t>
  </si>
  <si>
    <t>σ²injection</t>
  </si>
  <si>
    <t>σ²cte temps</t>
  </si>
  <si>
    <t>N theoretical</t>
  </si>
  <si>
    <t>N loss (%)</t>
  </si>
  <si>
    <t>mL/min</t>
  </si>
  <si>
    <t>nm</t>
  </si>
  <si>
    <t>ms</t>
  </si>
  <si>
    <t>Hz</t>
  </si>
  <si>
    <t>mm</t>
  </si>
  <si>
    <t>µm</t>
  </si>
  <si>
    <t>°C</t>
  </si>
  <si>
    <t>cm</t>
  </si>
  <si>
    <t>µL</t>
  </si>
  <si>
    <t>%</t>
  </si>
  <si>
    <t>min</t>
  </si>
  <si>
    <t>Φ</t>
  </si>
  <si>
    <t>noise</t>
  </si>
  <si>
    <t>Methanol</t>
  </si>
  <si>
    <t>Gradient</t>
  </si>
  <si>
    <t>Mix 6</t>
  </si>
  <si>
    <t>baseline drift</t>
  </si>
  <si>
    <t>peak height</t>
  </si>
  <si>
    <t>RETENTION IN GRADIENT MODE</t>
  </si>
  <si>
    <t>OTHERS</t>
  </si>
  <si>
    <t>Height shift</t>
  </si>
  <si>
    <t>sigma 1</t>
  </si>
  <si>
    <t>sigma 2</t>
  </si>
  <si>
    <t>sigma 3</t>
  </si>
  <si>
    <t>sigma 4</t>
  </si>
  <si>
    <t>sigma 5</t>
  </si>
  <si>
    <t>peak 1</t>
  </si>
  <si>
    <t>peak 2</t>
  </si>
  <si>
    <t>peak 3</t>
  </si>
  <si>
    <t>peak 4</t>
  </si>
  <si>
    <t>peak 5</t>
  </si>
  <si>
    <t>sigma 6</t>
  </si>
  <si>
    <t>sigma 7</t>
  </si>
  <si>
    <t>sigma 8</t>
  </si>
  <si>
    <t>peak 6</t>
  </si>
  <si>
    <t>peak 7</t>
  </si>
  <si>
    <t>peak 8</t>
  </si>
  <si>
    <t>t0 graph</t>
  </si>
  <si>
    <t>frequence</t>
  </si>
  <si>
    <t>pts/s</t>
  </si>
  <si>
    <t>Baseline drift</t>
  </si>
  <si>
    <t>Acetonitrile</t>
  </si>
  <si>
    <t>Mix 1 - parabens</t>
  </si>
  <si>
    <t>Mix 2 - acids (NAIS)</t>
  </si>
  <si>
    <t>Mix 3 - lidocaine formulation</t>
  </si>
  <si>
    <t>Mix 4 - cannabinoïds</t>
  </si>
  <si>
    <t>Mix 6 - Liposoluble vitamins</t>
  </si>
  <si>
    <t>Alpha tocopherol</t>
  </si>
  <si>
    <t>Retinyl acetate</t>
  </si>
  <si>
    <t>Mix 7 - doping agents</t>
  </si>
  <si>
    <t>Mix 7</t>
  </si>
  <si>
    <t>Acebutolol</t>
  </si>
  <si>
    <t>Propranolol</t>
  </si>
  <si>
    <t>60°C</t>
  </si>
  <si>
    <t>temps d'analyse isocratique</t>
  </si>
  <si>
    <t>k moyen isocratique</t>
  </si>
  <si>
    <t>k elution</t>
  </si>
  <si>
    <t>Peak construction</t>
  </si>
  <si>
    <t>time</t>
  </si>
  <si>
    <t>sum</t>
  </si>
  <si>
    <t>gradient slope</t>
  </si>
  <si>
    <t>%/min</t>
  </si>
  <si>
    <t>linear velocity (u)</t>
  </si>
  <si>
    <t>Width at 50%</t>
  </si>
  <si>
    <t>pas en gradient</t>
  </si>
  <si>
    <r>
      <t>L</t>
    </r>
    <r>
      <rPr>
        <b/>
        <vertAlign val="subscript"/>
        <sz val="11"/>
        <color theme="1"/>
        <rFont val="Calibri"/>
        <family val="2"/>
        <scheme val="minor"/>
      </rPr>
      <t>tube</t>
    </r>
  </si>
  <si>
    <r>
      <t>d</t>
    </r>
    <r>
      <rPr>
        <b/>
        <vertAlign val="subscript"/>
        <sz val="11"/>
        <color theme="1"/>
        <rFont val="Calibri"/>
        <family val="2"/>
        <scheme val="minor"/>
      </rPr>
      <t>tube</t>
    </r>
  </si>
  <si>
    <t>L col</t>
  </si>
  <si>
    <r>
      <t>V</t>
    </r>
    <r>
      <rPr>
        <b/>
        <vertAlign val="subscript"/>
        <sz val="11"/>
        <color theme="1"/>
        <rFont val="Calibri"/>
        <family val="2"/>
        <scheme val="minor"/>
      </rPr>
      <t>inj</t>
    </r>
  </si>
  <si>
    <t>Retention data</t>
  </si>
  <si>
    <t>Atenolol</t>
  </si>
  <si>
    <t>FINAL RESULTS</t>
  </si>
  <si>
    <t>peak</t>
  </si>
  <si>
    <t>N° MIX</t>
  </si>
  <si>
    <t>Numéro du mix</t>
  </si>
  <si>
    <t>Vitamin K1</t>
  </si>
  <si>
    <t>Hydrochlorothiazide</t>
  </si>
  <si>
    <t>Furosemide</t>
  </si>
  <si>
    <t>Chlorthalidone</t>
  </si>
  <si>
    <t>Dexamethasone</t>
  </si>
  <si>
    <t>Asymmetry</t>
  </si>
  <si>
    <t>slope</t>
  </si>
  <si>
    <t>intercept</t>
  </si>
  <si>
    <t>log kw values at working temperature</t>
  </si>
  <si>
    <t>S values at working temperature</t>
  </si>
  <si>
    <t>MethanolC18</t>
  </si>
  <si>
    <t>MethanolPhenyl</t>
  </si>
  <si>
    <t>MethanolC4</t>
  </si>
  <si>
    <t>AcetonitrileC18</t>
  </si>
  <si>
    <t>AcetonitrilePhenyl</t>
  </si>
  <si>
    <t>AcetonitrileC4</t>
  </si>
  <si>
    <t>pKa acid</t>
  </si>
  <si>
    <t>pKa basic</t>
  </si>
  <si>
    <t>UV detection</t>
  </si>
  <si>
    <t>Effect of pH</t>
  </si>
  <si>
    <t>b value</t>
  </si>
  <si>
    <t>UV signal</t>
  </si>
  <si>
    <t>Asymmetry values</t>
  </si>
  <si>
    <t>cholecalciferol</t>
  </si>
  <si>
    <t>cholecalciferol (D3)</t>
  </si>
  <si>
    <t>Retinyl acetate( all trans)</t>
  </si>
  <si>
    <t>[C]</t>
  </si>
  <si>
    <t>concentration</t>
  </si>
  <si>
    <t>mg/mL</t>
  </si>
  <si>
    <t>Peak height (AU)</t>
  </si>
  <si>
    <t>height (mAU)</t>
  </si>
  <si>
    <t>acide/basique</t>
  </si>
  <si>
    <t>Final S and log kw values at working temperature</t>
  </si>
  <si>
    <t>Graphique</t>
  </si>
  <si>
    <t>% Neutre</t>
  </si>
  <si>
    <t>% ionisée</t>
  </si>
  <si>
    <t>Acide/basique</t>
  </si>
  <si>
    <t>pKa acide</t>
  </si>
  <si>
    <t>pka basique</t>
  </si>
  <si>
    <t>pka</t>
  </si>
  <si>
    <t>data graph ionized form vs. pH</t>
  </si>
  <si>
    <t>Dm</t>
  </si>
  <si>
    <t>m²/s</t>
  </si>
  <si>
    <t>% solvant moyen iso/grad</t>
  </si>
  <si>
    <t>cm3/g.mol</t>
  </si>
  <si>
    <t>peak area</t>
  </si>
  <si>
    <t>aire des pics en gradient</t>
  </si>
  <si>
    <t>Mix 5 - salbutamol and impurities</t>
  </si>
  <si>
    <t>Salbutamol</t>
  </si>
  <si>
    <t>Impurity D</t>
  </si>
  <si>
    <t>Impurity B</t>
  </si>
  <si>
    <t>Impurity G</t>
  </si>
  <si>
    <t>Impurity F</t>
  </si>
  <si>
    <t>tr sans effet pH</t>
  </si>
  <si>
    <t>tr sans effet pH (min)</t>
  </si>
  <si>
    <t>pH 2.7 - 0.1% formic acid</t>
  </si>
  <si>
    <t>pH 7.0 - 20 mM phosphate buffer</t>
  </si>
  <si>
    <t>pH 4.5 - 20 mM acetate buffer</t>
  </si>
  <si>
    <t>pH 4.5 - 20 mM  acetate buffer</t>
  </si>
  <si>
    <t>pH 9.0 - 20 mM ammonia buffer</t>
  </si>
  <si>
    <t>pH 2.7</t>
  </si>
  <si>
    <t>pH 4.5</t>
  </si>
  <si>
    <t>pH 7.0</t>
  </si>
  <si>
    <t>pH 9.0</t>
  </si>
  <si>
    <t>Noise between 2 and 3 minutes</t>
  </si>
  <si>
    <t>Baseline drift from 2 to 5 minutes</t>
  </si>
  <si>
    <t>Noise and drift</t>
  </si>
  <si>
    <t>Methanol + pH 2.7</t>
  </si>
  <si>
    <t>Methanol + pH 4.5</t>
  </si>
  <si>
    <t>Methanol + pH 7.0</t>
  </si>
  <si>
    <t>Methanol + pH 9.0</t>
  </si>
  <si>
    <t>Retention data - modeling of temperature</t>
  </si>
  <si>
    <t>Raw retention data at the selected pH</t>
  </si>
  <si>
    <t>Asymmetry values at selected pH</t>
  </si>
  <si>
    <t>Concatener 1</t>
  </si>
  <si>
    <t>Concatener 2</t>
  </si>
  <si>
    <t>solute molar volume</t>
  </si>
  <si>
    <t>Column dead volume</t>
  </si>
  <si>
    <t>Ltube column inlet</t>
  </si>
  <si>
    <t>dtube column inlet</t>
  </si>
  <si>
    <t>Ltube column outlet</t>
  </si>
  <si>
    <t>dtube column outlet</t>
  </si>
  <si>
    <t>Ltube inlet</t>
  </si>
  <si>
    <t>dtube inlet</t>
  </si>
  <si>
    <t>Width 50%</t>
  </si>
  <si>
    <t>PEAK AREA IN ISOCRATIC MODE</t>
  </si>
  <si>
    <t>width half height (min)</t>
  </si>
  <si>
    <t>width baseline (min)</t>
  </si>
  <si>
    <t>tr</t>
  </si>
  <si>
    <t>Methanol/eau</t>
  </si>
  <si>
    <t>ACN/eau</t>
  </si>
  <si>
    <t>Average column efficiency for all peaks</t>
  </si>
  <si>
    <t>PRACTICAL HPLC SIMULATOR V1.0</t>
  </si>
  <si>
    <t>UV cell</t>
  </si>
  <si>
    <t>Peak capacity</t>
  </si>
  <si>
    <t>tr pics non élué</t>
  </si>
  <si>
    <t>Dwell time</t>
  </si>
  <si>
    <t>Eluted?</t>
  </si>
  <si>
    <t>compounds</t>
  </si>
  <si>
    <t>Ranked</t>
  </si>
  <si>
    <t>SERIE 2</t>
  </si>
  <si>
    <t>SERIE 1</t>
  </si>
  <si>
    <t>Final</t>
  </si>
  <si>
    <t>Injection</t>
  </si>
  <si>
    <t>Inlet tube</t>
  </si>
  <si>
    <t>Outlet tube</t>
  </si>
  <si>
    <t>inlet tube</t>
  </si>
  <si>
    <t>outlet tube</t>
  </si>
  <si>
    <t>Performance Score</t>
  </si>
  <si>
    <t>Worst</t>
  </si>
  <si>
    <t>Bad</t>
  </si>
  <si>
    <t>Average</t>
  </si>
  <si>
    <t>Good</t>
  </si>
  <si>
    <t>Best</t>
  </si>
  <si>
    <t>Outlet tubing</t>
  </si>
  <si>
    <t>Inlet tubing</t>
  </si>
  <si>
    <t>%A</t>
  </si>
  <si>
    <t>PERFORMANCE</t>
  </si>
  <si>
    <t>OUTPUT DATA</t>
  </si>
  <si>
    <t>Initial time</t>
  </si>
  <si>
    <t>graphique</t>
  </si>
  <si>
    <t>gradient</t>
  </si>
  <si>
    <t>isocratique</t>
  </si>
  <si>
    <t>final</t>
  </si>
  <si>
    <t>pente du gradient</t>
  </si>
  <si>
    <t>grad modif</t>
  </si>
  <si>
    <t>pKa</t>
  </si>
  <si>
    <t>k values</t>
  </si>
  <si>
    <t>selectivity</t>
  </si>
  <si>
    <t>largeur base</t>
  </si>
  <si>
    <t>Résolution</t>
  </si>
  <si>
    <t>nb composés total</t>
  </si>
  <si>
    <t>nb Rs&lt;1.5</t>
  </si>
  <si>
    <t>residual efficiency</t>
  </si>
  <si>
    <t>valeurs</t>
  </si>
  <si>
    <t>contribution</t>
  </si>
  <si>
    <t>valeur</t>
  </si>
  <si>
    <t>% compounds not eluted</t>
  </si>
  <si>
    <t>% composés entre 1&lt;k&lt;10</t>
  </si>
  <si>
    <t>Reason?</t>
  </si>
  <si>
    <t>% efficiency loss (due to system)</t>
  </si>
  <si>
    <t>% efficiency loss (due to non optimal flow rate)</t>
  </si>
  <si>
    <t>Trace du diagramme bon/mauvais séparation</t>
  </si>
  <si>
    <t>Dans le tableau, indiquer les noms quand c'est not eluted</t>
  </si>
  <si>
    <t>Profil de gradient/isocratique sur chromato</t>
  </si>
  <si>
    <t>Tubing</t>
  </si>
  <si>
    <t>UV time constant</t>
  </si>
  <si>
    <t>sample diluent</t>
  </si>
  <si>
    <t>k injection solvent</t>
  </si>
  <si>
    <t>% injection solvent</t>
  </si>
  <si>
    <t>Volume Inj eq</t>
  </si>
  <si>
    <t>noise avec time constant</t>
  </si>
  <si>
    <t>width baseline with sample diluent</t>
  </si>
  <si>
    <t>Width 50% with sample diluent</t>
  </si>
  <si>
    <t>σ²sample diluent</t>
  </si>
  <si>
    <r>
      <t>λ</t>
    </r>
    <r>
      <rPr>
        <b/>
        <sz val="9.35"/>
        <color rgb="FF0070C0"/>
        <rFont val="Calibri"/>
        <family val="2"/>
      </rPr>
      <t>max</t>
    </r>
  </si>
  <si>
    <t>%N loss</t>
  </si>
  <si>
    <t>tubing</t>
  </si>
  <si>
    <t>Injection volume</t>
  </si>
  <si>
    <t>N real with sample diluent</t>
  </si>
  <si>
    <t>N real without sample diluent</t>
  </si>
  <si>
    <t>sample</t>
  </si>
  <si>
    <t>Help about practical HPLC simulator</t>
  </si>
  <si>
    <t>Mix 3 - Lidocaine formulation</t>
  </si>
  <si>
    <t>tr (min)</t>
  </si>
  <si>
    <r>
      <t>W</t>
    </r>
    <r>
      <rPr>
        <b/>
        <vertAlign val="subscript"/>
        <sz val="11"/>
        <color rgb="FF0070C0"/>
        <rFont val="Calibri"/>
        <family val="2"/>
        <scheme val="minor"/>
      </rPr>
      <t>50%</t>
    </r>
    <r>
      <rPr>
        <b/>
        <sz val="11"/>
        <color rgb="FF0070C0"/>
        <rFont val="Calibri"/>
        <family val="2"/>
        <scheme val="minor"/>
      </rPr>
      <t xml:space="preserve"> (min)</t>
    </r>
  </si>
  <si>
    <t>Height (mAU)</t>
  </si>
  <si>
    <t>Viscosity (cP)</t>
  </si>
  <si>
    <r>
      <t>t</t>
    </r>
    <r>
      <rPr>
        <b/>
        <vertAlign val="subscript"/>
        <sz val="11"/>
        <rFont val="Calibri"/>
        <family val="2"/>
        <scheme val="minor"/>
      </rPr>
      <t>0</t>
    </r>
    <r>
      <rPr>
        <b/>
        <sz val="11"/>
        <rFont val="Calibri"/>
        <family val="2"/>
        <scheme val="minor"/>
      </rPr>
      <t xml:space="preserve"> (min)</t>
    </r>
  </si>
  <si>
    <t>u (mm/s)</t>
  </si>
  <si>
    <t>Group of analytical sciences, School of Pharmaceutical Sciences, University of Geneva, Rue Michel Servet 1, 1211 Geneva 4, Switzerland</t>
  </si>
  <si>
    <t>Rs</t>
  </si>
  <si>
    <t>Ltube outlet</t>
  </si>
  <si>
    <t>dtube outlet</t>
  </si>
  <si>
    <t>-</t>
  </si>
  <si>
    <t>N</t>
  </si>
  <si>
    <t>about!A1</t>
  </si>
  <si>
    <t>Software for practical simulation of HPLC separation</t>
  </si>
  <si>
    <t>Practical HPLC simulator is free to use and distribute</t>
  </si>
  <si>
    <t>Version 1.0 - October 2020</t>
  </si>
  <si>
    <t xml:space="preserve">For in-depth discussion or information on the calculation used, please contact: </t>
  </si>
  <si>
    <t>davy.guillarme@unige.ch</t>
  </si>
  <si>
    <t>This calculator is provided as-is, without any expressed or implied warranty. In no event will the author be held liable for any consequences/damages arising from the use of this calculator.</t>
  </si>
  <si>
    <t>This program is FREEWARE. You can use it for personal, business, educational or any other need of yours, subject to the following restrictions:</t>
  </si>
  <si>
    <t>1. You may re-distribute this program as part of any free software suite/package after informing the author. If you want to re-distribute this program as part of a commercial suite,</t>
  </si>
  <si>
    <t xml:space="preserve">    you can do so only after getting the written consent of the author.</t>
  </si>
  <si>
    <t>2. This notice may not be removed or altered from any distribution.</t>
  </si>
  <si>
    <t>3. No form of decompilation / disassembling parts or whole of the calculator may be done.</t>
  </si>
  <si>
    <t>4. You may not misrepresent the origin of the software. If you are distributing the package/portions of the package, the files must be clearly indicated as part of HPLC calculator.</t>
  </si>
  <si>
    <t>Pumping system</t>
  </si>
  <si>
    <t>Injector</t>
  </si>
  <si>
    <t>Column oven</t>
  </si>
  <si>
    <t>Simulated chromatogram</t>
  </si>
  <si>
    <t>Compound properties</t>
  </si>
  <si>
    <t>Output data</t>
  </si>
  <si>
    <t>Performance</t>
  </si>
  <si>
    <t>Separation quality</t>
  </si>
  <si>
    <t>Extra-column band broadening</t>
  </si>
  <si>
    <t>Raw retention data were obtained for 37 analytes belonging to 7 different mixtures of compounds.</t>
  </si>
  <si>
    <t>Macro for HPLC or UHPLC system</t>
  </si>
  <si>
    <t>From these experiments, the retention vs. %organic modifier models (LSS, log kw and S) were assessed to simulate any isocratic or gradient conditions</t>
  </si>
  <si>
    <t>In addition, the 3552 experiments were performed using UV-DAD detector to determine the peak height at any wavelength between 200 and 350 nm.</t>
  </si>
  <si>
    <t>General methodology - experimental data used in the calculator</t>
  </si>
  <si>
    <t>The user should enter information in all the yellow cells</t>
  </si>
  <si>
    <t>The user should indicate the mobile phase composition (organic modifier nature and pH conditions)</t>
  </si>
  <si>
    <t>The user should select either isocratic or gradient conditions (if the user is selecting isocratic, the gradient part will be hidden)</t>
  </si>
  <si>
    <t>If the user is selecting isocratic, the user should indicate the %organic modifier in the mobile phase</t>
  </si>
  <si>
    <t>Finally, the user should also indicate the dwell volume (or gradient delay volume), also known as Vd</t>
  </si>
  <si>
    <t>The user should also select the mobile phase flow rate</t>
  </si>
  <si>
    <t>The calculator will estimate the linear mobile pahse velocity (u) based on the working flow rate</t>
  </si>
  <si>
    <t>The user should also indicate the sample diluent (it has a relatively strong impact on peak width, in particular when injecting large volume)</t>
  </si>
  <si>
    <t>The user should indicate the injection volume</t>
  </si>
  <si>
    <t>The user should indicate the sample concentration expressed in mg/mL (1mg/mL=1000ppm)</t>
  </si>
  <si>
    <t>The user should also indicate the tubing dimensions for the tube located between the injection valve and column inlet</t>
  </si>
  <si>
    <t>The user should also indicate the tubing dimensions for the tube located between column outlet and UV detection</t>
  </si>
  <si>
    <t>The user should select the mixture to be analyzed (user has the choice between seven different mixtures)</t>
  </si>
  <si>
    <t>The user should indicate the column dimensions (length, diameter, particle size and porosity)</t>
  </si>
  <si>
    <t>The user can also indicate the stationary phase chemistry (C18, C4 and phenyl)</t>
  </si>
  <si>
    <t>The user should indicate the temperature (this corresponds to the column temperature as well as the mobile pahse temperature)</t>
  </si>
  <si>
    <t>The user should indicate the UV cell volume which has a potential impact on peak width</t>
  </si>
  <si>
    <t>The user should also indicate the wavelength at which the chromatogram will be simulated</t>
  </si>
  <si>
    <t>The user should provide the UV time constant (electronic smoothing of the UV signal) which impacts background noise and peak width</t>
  </si>
  <si>
    <t>The chromatogram reports the time on the X-axis</t>
  </si>
  <si>
    <t>The chromatogram reports the UV absorbance on the Y-axis, expressed in milli absorbance units (mAU)</t>
  </si>
  <si>
    <t>The second Y-axis defines the mobile pahse conditions used for the separation (isocratic or gradient)</t>
  </si>
  <si>
    <t>The user can enter the name of an analyte within the mixture of compounds to obtain some specific properties</t>
  </si>
  <si>
    <t>The software will then provide the experimental UV spectra of the compound</t>
  </si>
  <si>
    <r>
      <t>The user will have also access to the maximum absorbance wavelength (</t>
    </r>
    <r>
      <rPr>
        <sz val="10"/>
        <rFont val="Calibri"/>
        <family val="2"/>
      </rPr>
      <t>λ</t>
    </r>
    <r>
      <rPr>
        <sz val="10"/>
        <rFont val="Arial"/>
        <family val="2"/>
      </rPr>
      <t>max)</t>
    </r>
  </si>
  <si>
    <t>The software will also provide the ionization profile representing the %ionized form vs. pH</t>
  </si>
  <si>
    <t>Retention time of the different compounds (tr) will be provided</t>
  </si>
  <si>
    <t>Peak width at half height (W50%) will be provided by the calculator and calculated based on the experimental conditions</t>
  </si>
  <si>
    <t>The user will have also access to the pKa of the selected compound</t>
  </si>
  <si>
    <t>Plate count has been calculated using a generic Van Deemter curve (A=1, B=4, C=0.05) and the van deemter equation</t>
  </si>
  <si>
    <t>Peak height and peak area were obtained thanks to the raw data experimentally obtained</t>
  </si>
  <si>
    <t>S/N ratio was calculated based on peak height and background noise</t>
  </si>
  <si>
    <t>Depending on the selected mode of elution (isocatic or gradient), this section will not contain the same information</t>
  </si>
  <si>
    <t>In isocratic mode, the average column efficiency  (plate count) for all peaks is calculated</t>
  </si>
  <si>
    <t xml:space="preserve">In isocratic mode, the N loss due to non optimal flow rate is calculated by drawing van Deemter curve and checking </t>
  </si>
  <si>
    <t>the position of the selected flow rate on the curve - calculated with (Nmax-Nobserved)/Nmax</t>
  </si>
  <si>
    <t>during the course of the gradient, with a resolution of 1.</t>
  </si>
  <si>
    <t>Reduction of the score by 50% if at least one peak is not eluted</t>
  </si>
  <si>
    <t>Retention times between 1 and 10 contributes to 20% of the score</t>
  </si>
  <si>
    <t>Resolution beyond 1.5 contributes to 20% of the score</t>
  </si>
  <si>
    <t>Loss in efficiency &gt; 30% of the maximal reachable value contributes to 10% of the score</t>
  </si>
  <si>
    <t>The different contributions to band broadening were calculated using the equation below</t>
  </si>
  <si>
    <t>When user clicks on "HPLC system", the values of the system are changed to mimic the ones of a generic HPLC system</t>
  </si>
  <si>
    <t>When user clicks on "UHPLC system", the values of the system are changed to mimic the ones of a generic UHPLC system</t>
  </si>
  <si>
    <r>
      <t xml:space="preserve">Developed by </t>
    </r>
    <r>
      <rPr>
        <b/>
        <sz val="12"/>
        <rFont val="Arial"/>
        <family val="2"/>
      </rPr>
      <t>Davy GUILLARME</t>
    </r>
    <r>
      <rPr>
        <sz val="12"/>
        <rFont val="Arial"/>
        <family val="2"/>
      </rPr>
      <t xml:space="preserve"> [</t>
    </r>
    <r>
      <rPr>
        <b/>
        <u/>
        <sz val="12"/>
        <color indexed="30"/>
        <rFont val="Arial"/>
        <family val="2"/>
      </rPr>
      <t>davy.guillarme@unige.ch</t>
    </r>
    <r>
      <rPr>
        <sz val="12"/>
        <rFont val="Arial"/>
        <family val="2"/>
      </rPr>
      <t xml:space="preserve">], with contribution of </t>
    </r>
    <r>
      <rPr>
        <b/>
        <sz val="12"/>
        <rFont val="Arial"/>
        <family val="2"/>
      </rPr>
      <t xml:space="preserve">Balazs BOBALY </t>
    </r>
    <r>
      <rPr>
        <sz val="12"/>
        <rFont val="Arial"/>
        <family val="2"/>
      </rPr>
      <t xml:space="preserve">and </t>
    </r>
    <r>
      <rPr>
        <b/>
        <sz val="12"/>
        <rFont val="Arial"/>
        <family val="2"/>
      </rPr>
      <t>Jean-Luc VEUTHEY</t>
    </r>
    <r>
      <rPr>
        <sz val="12"/>
        <rFont val="Arial"/>
        <family val="2"/>
      </rPr>
      <t xml:space="preserve"> </t>
    </r>
  </si>
  <si>
    <t>These analytes were analyzed on three different stationary phases ( BEH C18, BEH C4, and BEH Phenyl)</t>
  </si>
  <si>
    <t>These analytes were analyzed using four different pH conditions: pH 2.7 (0.1% Formic acid), 4.5 (20 mM acetate), 7.0 (20 mM phosphate) and 9.0 (20mM ammonia)</t>
  </si>
  <si>
    <t xml:space="preserve">These analytes were analyzed at two different mobile phase temperatures (30 and 60°C) </t>
  </si>
  <si>
    <t>These analytes were analyzed using methanol and acetonitrile as organic modifier</t>
  </si>
  <si>
    <t>These analytes were analyzed using two different grdient times to have retention model parameters (log kw and S)</t>
  </si>
  <si>
    <t>On the total, a huge number of experiments were performed with the 37 model analytes: 37*3*2*4*2*2= 3552 analyses !</t>
  </si>
  <si>
    <t>From these experiments, the retention vs. temperature models were assessed (van't Hoff plots) to simulate any other temperature</t>
  </si>
  <si>
    <t>From these experiments, peak asymmetry was also monitored and will be used by the calculator to simulate peak tailing/fronting</t>
  </si>
  <si>
    <t>A blank injection was also performed in each of the above mentioned conditions to determine the background noise and signal drift under any conditions</t>
  </si>
  <si>
    <t>The excel software will calculate all the values reported in blue cells</t>
  </si>
  <si>
    <t>Mobile phase viscosity was calculated using equations reported in doi: 10.1016/j.chroma.2004.08.052</t>
  </si>
  <si>
    <t>The calculator will estimate the system presure using the Darcy's law, including also the pressure generated by tubing</t>
  </si>
  <si>
    <t>If the user is selecting gradient, the gradient time, initial %B and final %B have to be indicated</t>
  </si>
  <si>
    <t>Tubing dimension has an impact on system pressure and peak width (in particular when the column has a small volume).</t>
  </si>
  <si>
    <t>If porosity is unknown, it should be set to a value of 0.7</t>
  </si>
  <si>
    <t>Finally, the calculator will estimate the column dead time, based on column dead volume (equation below) and flow rate</t>
  </si>
  <si>
    <t>The user should finally provide the data acquisition rate (in Hz) which corresponds to the number of UV absorbance measurement per sec</t>
  </si>
  <si>
    <t>Various data will be calculated by the software:</t>
  </si>
  <si>
    <t>Retention factor (k) will be calculated using the equation mentioned on the left</t>
  </si>
  <si>
    <t>The software shows the chromatogram (calculation of peaks made using a modified Gaussian function to account for peak asymmetry)</t>
  </si>
  <si>
    <t>Resolution was calculated based on peak widths and retention times between two consecutive peaks (equation on the left)</t>
  </si>
  <si>
    <t>Background noise was also obtained from experimental measurements and account for time constant and data acquisition rate</t>
  </si>
  <si>
    <t>In isocratic mode, the N loss due to system (extra-column band broadening contribution) is calculated (see equation on the left)</t>
  </si>
  <si>
    <t>In gradient mode, the peak capacity will be provided to evaluate the separation quality (number of peaks possibly separated</t>
  </si>
  <si>
    <t>The separation quality will be graphically evaluated using the representation on the left (worst, bad, average, good, best) - see table for scores</t>
  </si>
  <si>
    <t>To assess separation quality, various criteria are used and a score (between 0 and 100) is provided for the separation:</t>
  </si>
  <si>
    <t>Diffusion coefficients were estimated using the Wilke-Chang equation (equation below)</t>
  </si>
  <si>
    <t>This histogram highlights the percentage of contribution from the different sources of band broadening</t>
  </si>
  <si>
    <r>
      <t xml:space="preserve">The blue cell indicates the %N loss in the system due to extra-column band broadening (same informtion as in the </t>
    </r>
    <r>
      <rPr>
        <i/>
        <sz val="10"/>
        <rFont val="Arial"/>
        <family val="2"/>
      </rPr>
      <t>performance</t>
    </r>
    <r>
      <rPr>
        <sz val="10"/>
        <rFont val="Arial"/>
        <family val="2"/>
      </rPr>
      <t xml:space="preserve"> table)</t>
    </r>
  </si>
  <si>
    <t>Two macros were created in this Excel spreadsheet. These buttons can be useful to reset the values to original values</t>
  </si>
  <si>
    <t>All right reserved to Davy Guillarme - University of Geneva, Group of Analytical Sciences</t>
  </si>
  <si>
    <t>Generic HPLC values</t>
  </si>
  <si>
    <t>Generic UHPLC values</t>
  </si>
  <si>
    <r>
      <t>Δ</t>
    </r>
    <r>
      <rPr>
        <sz val="9.35"/>
        <color theme="0"/>
        <rFont val="Calibri"/>
        <family val="2"/>
      </rPr>
      <t>P</t>
    </r>
  </si>
  <si>
    <r>
      <t>σ</t>
    </r>
    <r>
      <rPr>
        <sz val="9.35"/>
        <color theme="0"/>
        <rFont val="Calibri"/>
        <family val="2"/>
        <scheme val="minor"/>
      </rPr>
      <t>²</t>
    </r>
    <r>
      <rPr>
        <vertAlign val="subscript"/>
        <sz val="9.35"/>
        <color theme="0"/>
        <rFont val="Calibri"/>
        <family val="2"/>
        <scheme val="minor"/>
      </rPr>
      <t>col</t>
    </r>
    <r>
      <rPr>
        <sz val="9.35"/>
        <color theme="0"/>
        <rFont val="Calibri"/>
        <family val="2"/>
        <scheme val="minor"/>
      </rPr>
      <t xml:space="preserve"> </t>
    </r>
    <r>
      <rPr>
        <sz val="11"/>
        <color theme="0"/>
        <rFont val="Calibri"/>
        <family val="2"/>
        <scheme val="minor"/>
      </rPr>
      <t>moyen isocratique</t>
    </r>
  </si>
  <si>
    <r>
      <t>k</t>
    </r>
    <r>
      <rPr>
        <vertAlign val="subscript"/>
        <sz val="11"/>
        <color theme="0"/>
        <rFont val="Calibri"/>
        <family val="2"/>
        <scheme val="minor"/>
      </rPr>
      <t>0</t>
    </r>
  </si>
  <si>
    <r>
      <t>σ</t>
    </r>
    <r>
      <rPr>
        <sz val="9.35"/>
        <color theme="0"/>
        <rFont val="Calibri"/>
        <family val="2"/>
        <scheme val="minor"/>
      </rPr>
      <t>²</t>
    </r>
    <r>
      <rPr>
        <vertAlign val="subscript"/>
        <sz val="11"/>
        <color theme="0"/>
        <rFont val="Calibri"/>
        <family val="2"/>
        <scheme val="minor"/>
      </rPr>
      <t>col</t>
    </r>
    <r>
      <rPr>
        <sz val="9.35"/>
        <color theme="0"/>
        <rFont val="Calibri"/>
        <family val="2"/>
        <scheme val="minor"/>
      </rPr>
      <t xml:space="preserve"> </t>
    </r>
    <r>
      <rPr>
        <sz val="11"/>
        <color theme="0"/>
        <rFont val="Calibri"/>
        <family val="2"/>
        <scheme val="minor"/>
      </rPr>
      <t>(µL²)</t>
    </r>
  </si>
  <si>
    <r>
      <t>σ</t>
    </r>
    <r>
      <rPr>
        <sz val="9.35"/>
        <color theme="0"/>
        <rFont val="Calibri"/>
        <family val="2"/>
        <scheme val="minor"/>
      </rPr>
      <t>²</t>
    </r>
    <r>
      <rPr>
        <vertAlign val="subscript"/>
        <sz val="11"/>
        <color theme="0"/>
        <rFont val="Calibri"/>
        <family val="2"/>
        <scheme val="minor"/>
      </rPr>
      <t>tot</t>
    </r>
    <r>
      <rPr>
        <sz val="9.35"/>
        <color theme="0"/>
        <rFont val="Calibri"/>
        <family val="2"/>
        <scheme val="minor"/>
      </rPr>
      <t xml:space="preserve"> </t>
    </r>
    <r>
      <rPr>
        <sz val="11"/>
        <color theme="0"/>
        <rFont val="Calibri"/>
        <family val="2"/>
        <scheme val="minor"/>
      </rPr>
      <t>(µL²)</t>
    </r>
  </si>
  <si>
    <r>
      <t>N</t>
    </r>
    <r>
      <rPr>
        <vertAlign val="subscript"/>
        <sz val="11"/>
        <color theme="0"/>
        <rFont val="Calibri"/>
        <family val="2"/>
        <scheme val="minor"/>
      </rPr>
      <t>real</t>
    </r>
  </si>
  <si>
    <r>
      <t>N</t>
    </r>
    <r>
      <rPr>
        <vertAlign val="subscript"/>
        <sz val="11"/>
        <color theme="0"/>
        <rFont val="Calibri"/>
        <family val="2"/>
        <scheme val="minor"/>
      </rPr>
      <t>real with sample diluent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</si>
</sst>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164" formatCode="_ * #,##0.00_ ;_ * \-#,##0.00_ ;_ * &quot;-&quot;??_ ;_ @_ "/>
    <numFmt numFmtId="165" formatCode="##&quot;°C&quot;"/>
    <numFmt numFmtId="166" formatCode="##&quot;%&quot;"/>
    <numFmt numFmtId="167" formatCode="0.000"/>
    <numFmt numFmtId="168" formatCode="0.0"/>
    <numFmt numFmtId="169" formatCode="0.0%"/>
    <numFmt numFmtId="170" formatCode="0.0000"/>
    <numFmt numFmtId="171" formatCode="##&quot; bar&quot;"/>
    <numFmt numFmtId="172" formatCode="###&quot; mL/min&quot;"/>
    <numFmt numFmtId="173" formatCode="##&quot; µL&quot;"/>
    <numFmt numFmtId="174" formatCode="###&quot; nm&quot;"/>
    <numFmt numFmtId="175" formatCode="##&quot; ms&quot;"/>
    <numFmt numFmtId="176" formatCode="##&quot; Hz&quot;"/>
    <numFmt numFmtId="177" formatCode="###&quot; mm&quot;"/>
    <numFmt numFmtId="178" formatCode="##.0&quot; mm&quot;"/>
    <numFmt numFmtId="179" formatCode="##.0&quot; µm&quot;"/>
    <numFmt numFmtId="180" formatCode="0.00000"/>
    <numFmt numFmtId="181" formatCode="###0.0&quot; mL/min&quot;"/>
    <numFmt numFmtId="182" formatCode="##0.0&quot; µL&quot;"/>
    <numFmt numFmtId="183" formatCode="##0.000&quot; mg/mL&quot;"/>
    <numFmt numFmtId="184" formatCode="0.###&quot; min&quot;"/>
    <numFmt numFmtId="185" formatCode="##&quot; %B&quot;"/>
    <numFmt numFmtId="186" formatCode="0&quot; %&quot;"/>
    <numFmt numFmtId="187" formatCode="#,##0.00_ ;\-#,##0.00\ "/>
    <numFmt numFmtId="188" formatCode="###&quot; cm&quot;"/>
    <numFmt numFmtId="189" formatCode="0&quot; %B&quot;"/>
    <numFmt numFmtId="190" formatCode="0&quot;% organic solvent&quot;"/>
    <numFmt numFmtId="191" formatCode="0.0&quot; µL&quot;"/>
    <numFmt numFmtId="192" formatCode="##&quot; µm&quot;"/>
    <numFmt numFmtId="193" formatCode="0.00000000"/>
    <numFmt numFmtId="194" formatCode="0.##&quot; mm/s&quot;"/>
    <numFmt numFmtId="195" formatCode="#,###"/>
    <numFmt numFmtId="196" formatCode="##&quot; nm&quot;"/>
    <numFmt numFmtId="197" formatCode="###&quot; µm&quot;"/>
  </numFmts>
  <fonts count="54" x14ac:knownFonts="1">
    <font>
      <sz val="11"/>
      <color theme="1"/>
      <name val="Calibri"/>
      <family val="2"/>
      <scheme val="minor"/>
    </font>
    <font>
      <b/>
      <sz val="11"/>
      <color rgb="FF0070C0"/>
      <name val="Calibri"/>
      <family val="2"/>
      <scheme val="minor"/>
    </font>
    <font>
      <b/>
      <sz val="18"/>
      <color rgb="FF0070C0"/>
      <name val="Calibri"/>
      <family val="2"/>
      <scheme val="minor"/>
    </font>
    <font>
      <sz val="11"/>
      <color theme="1"/>
      <name val="Calibri"/>
      <family val="2"/>
      <scheme val="minor"/>
    </font>
    <font>
      <b/>
      <sz val="11"/>
      <color rgb="FFFF0000"/>
      <name val="Calibri"/>
      <family val="2"/>
      <scheme val="minor"/>
    </font>
    <font>
      <b/>
      <sz val="28"/>
      <color rgb="FFFF0000"/>
      <name val="Calibri"/>
      <family val="2"/>
      <scheme val="minor"/>
    </font>
    <font>
      <sz val="10"/>
      <name val="Arial"/>
      <family val="2"/>
    </font>
    <font>
      <sz val="9"/>
      <color indexed="81"/>
      <name val="Tahoma"/>
      <family val="2"/>
    </font>
    <font>
      <b/>
      <sz val="9"/>
      <color indexed="81"/>
      <name val="Tahoma"/>
      <family val="2"/>
    </font>
    <font>
      <b/>
      <sz val="11"/>
      <color theme="1"/>
      <name val="Calibri"/>
      <family val="2"/>
      <scheme val="minor"/>
    </font>
    <font>
      <sz val="12"/>
      <name val="Arial"/>
      <family val="2"/>
    </font>
    <font>
      <b/>
      <sz val="12"/>
      <name val="Arial"/>
      <family val="2"/>
    </font>
    <font>
      <b/>
      <u/>
      <sz val="12"/>
      <color indexed="30"/>
      <name val="Arial"/>
      <family val="2"/>
    </font>
    <font>
      <b/>
      <vertAlign val="subscript"/>
      <sz val="11"/>
      <color theme="1"/>
      <name val="Calibri"/>
      <family val="2"/>
      <scheme val="minor"/>
    </font>
    <font>
      <b/>
      <sz val="11"/>
      <color theme="0"/>
      <name val="Calibri"/>
      <family val="2"/>
      <scheme val="minor"/>
    </font>
    <font>
      <sz val="11"/>
      <name val="Calibri"/>
      <family val="2"/>
      <scheme val="minor"/>
    </font>
    <font>
      <u/>
      <sz val="10"/>
      <color indexed="12"/>
      <name val="Arial"/>
      <family val="2"/>
    </font>
    <font>
      <sz val="11"/>
      <color theme="0"/>
      <name val="Calibri"/>
      <family val="2"/>
      <scheme val="minor"/>
    </font>
    <font>
      <b/>
      <sz val="16"/>
      <color rgb="FF0070C0"/>
      <name val="Calibri"/>
      <family val="2"/>
      <scheme val="minor"/>
    </font>
    <font>
      <b/>
      <sz val="11"/>
      <color rgb="FF00B050"/>
      <name val="Calibri"/>
      <family val="2"/>
      <scheme val="minor"/>
    </font>
    <font>
      <sz val="8"/>
      <color rgb="FF0070C0"/>
      <name val="Calibri"/>
      <family val="2"/>
      <scheme val="minor"/>
    </font>
    <font>
      <b/>
      <sz val="9"/>
      <name val="Calibri"/>
      <family val="2"/>
      <scheme val="minor"/>
    </font>
    <font>
      <b/>
      <sz val="9.35"/>
      <color rgb="FF0070C0"/>
      <name val="Calibri"/>
      <family val="2"/>
    </font>
    <font>
      <b/>
      <u/>
      <sz val="28"/>
      <color indexed="10"/>
      <name val="Arial"/>
      <family val="2"/>
    </font>
    <font>
      <b/>
      <u/>
      <sz val="10"/>
      <name val="Arial"/>
      <family val="2"/>
    </font>
    <font>
      <b/>
      <sz val="11"/>
      <name val="Calibri"/>
      <family val="2"/>
      <scheme val="minor"/>
    </font>
    <font>
      <b/>
      <sz val="28"/>
      <name val="Calibri"/>
      <family val="2"/>
      <scheme val="minor"/>
    </font>
    <font>
      <b/>
      <vertAlign val="subscript"/>
      <sz val="11"/>
      <color rgb="FF0070C0"/>
      <name val="Calibri"/>
      <family val="2"/>
      <scheme val="minor"/>
    </font>
    <font>
      <sz val="11"/>
      <color rgb="FFFF0000"/>
      <name val="Calibri"/>
      <family val="2"/>
      <scheme val="minor"/>
    </font>
    <font>
      <b/>
      <vertAlign val="subscript"/>
      <sz val="11"/>
      <name val="Calibri"/>
      <family val="2"/>
      <scheme val="minor"/>
    </font>
    <font>
      <u/>
      <sz val="10"/>
      <color indexed="9"/>
      <name val="Arial"/>
      <family val="2"/>
    </font>
    <font>
      <b/>
      <sz val="36"/>
      <color indexed="10"/>
      <name val="Arial"/>
      <family val="2"/>
    </font>
    <font>
      <b/>
      <sz val="16"/>
      <name val="Arial"/>
      <family val="2"/>
    </font>
    <font>
      <b/>
      <u/>
      <sz val="16"/>
      <color indexed="12"/>
      <name val="Arial"/>
      <family val="2"/>
    </font>
    <font>
      <sz val="9"/>
      <name val="Arial"/>
      <family val="2"/>
    </font>
    <font>
      <b/>
      <u/>
      <sz val="9"/>
      <color indexed="12"/>
      <name val="Arial"/>
      <family val="2"/>
    </font>
    <font>
      <b/>
      <u/>
      <sz val="12"/>
      <color rgb="FF002060"/>
      <name val="Arial"/>
      <family val="2"/>
    </font>
    <font>
      <b/>
      <sz val="10"/>
      <color rgb="FFFF0000"/>
      <name val="Arial"/>
      <family val="2"/>
    </font>
    <font>
      <sz val="10"/>
      <name val="Calibri"/>
      <family val="2"/>
    </font>
    <font>
      <i/>
      <sz val="10"/>
      <name val="Arial"/>
      <family val="2"/>
    </font>
    <font>
      <b/>
      <sz val="14"/>
      <color theme="0"/>
      <name val="Calibri"/>
      <family val="2"/>
      <scheme val="minor"/>
    </font>
    <font>
      <sz val="14"/>
      <name val="Calibri"/>
      <family val="2"/>
      <scheme val="minor"/>
    </font>
    <font>
      <b/>
      <sz val="28"/>
      <color theme="0"/>
      <name val="Calibri"/>
      <family val="2"/>
      <scheme val="minor"/>
    </font>
    <font>
      <b/>
      <sz val="20"/>
      <color theme="0"/>
      <name val="Calibri"/>
      <family val="2"/>
      <scheme val="minor"/>
    </font>
    <font>
      <sz val="11"/>
      <color theme="0"/>
      <name val="Calibri"/>
      <family val="2"/>
    </font>
    <font>
      <sz val="9.35"/>
      <color theme="0"/>
      <name val="Calibri"/>
      <family val="2"/>
    </font>
    <font>
      <sz val="9.35"/>
      <color theme="0"/>
      <name val="Calibri"/>
      <family val="2"/>
      <scheme val="minor"/>
    </font>
    <font>
      <vertAlign val="subscript"/>
      <sz val="9.35"/>
      <color theme="0"/>
      <name val="Calibri"/>
      <family val="2"/>
      <scheme val="minor"/>
    </font>
    <font>
      <vertAlign val="subscript"/>
      <sz val="11"/>
      <color theme="0"/>
      <name val="Calibri"/>
      <family val="2"/>
      <scheme val="minor"/>
    </font>
    <font>
      <sz val="10"/>
      <color theme="0"/>
      <name val="Arial"/>
      <family val="2"/>
    </font>
    <font>
      <sz val="8"/>
      <color theme="0"/>
      <name val="Calibri"/>
      <family val="2"/>
      <scheme val="minor"/>
    </font>
    <font>
      <b/>
      <sz val="16"/>
      <color theme="0"/>
      <name val="Calibri"/>
      <family val="2"/>
      <scheme val="minor"/>
    </font>
    <font>
      <b/>
      <sz val="10"/>
      <color theme="0"/>
      <name val="Arial"/>
      <family val="2"/>
    </font>
    <font>
      <b/>
      <sz val="10"/>
      <color theme="0"/>
      <name val="Calibri"/>
      <family val="2"/>
      <scheme val="minor"/>
    </font>
  </fonts>
  <fills count="21">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theme="4" tint="0.79998168889431442"/>
        <bgColor indexed="64"/>
      </patternFill>
    </fill>
    <fill>
      <patternFill patternType="solid">
        <fgColor rgb="FFFF0000"/>
        <bgColor indexed="64"/>
      </patternFill>
    </fill>
    <fill>
      <patternFill patternType="solid">
        <fgColor theme="4" tint="0.59999389629810485"/>
        <bgColor indexed="64"/>
      </patternFill>
    </fill>
    <fill>
      <patternFill patternType="solid">
        <fgColor rgb="FF00B050"/>
        <bgColor indexed="64"/>
      </patternFill>
    </fill>
    <fill>
      <patternFill patternType="solid">
        <fgColor theme="0" tint="-0.14999847407452621"/>
        <bgColor indexed="64"/>
      </patternFill>
    </fill>
    <fill>
      <patternFill patternType="solid">
        <fgColor indexed="65"/>
        <bgColor indexed="64"/>
      </patternFill>
    </fill>
    <fill>
      <patternFill patternType="solid">
        <fgColor theme="9" tint="0.79998168889431442"/>
        <bgColor indexed="64"/>
      </patternFill>
    </fill>
    <fill>
      <patternFill patternType="solid">
        <fgColor rgb="FFFFFFCC"/>
        <bgColor indexed="64"/>
      </patternFill>
    </fill>
    <fill>
      <patternFill patternType="solid">
        <fgColor indexed="31"/>
        <bgColor indexed="64"/>
      </patternFill>
    </fill>
    <fill>
      <patternFill patternType="solid">
        <fgColor indexed="31"/>
        <bgColor indexed="31"/>
      </patternFill>
    </fill>
    <fill>
      <patternFill patternType="solid">
        <fgColor rgb="FF0070C0"/>
        <bgColor indexed="64"/>
      </patternFill>
    </fill>
  </fills>
  <borders count="10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theme="0" tint="-0.14999847407452621"/>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bottom style="thin">
        <color theme="0" tint="-0.14999847407452621"/>
      </bottom>
      <diagonal/>
    </border>
    <border>
      <left/>
      <right style="thin">
        <color theme="0" tint="-0.14999847407452621"/>
      </right>
      <top style="thin">
        <color theme="0" tint="-0.14999847407452621"/>
      </top>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diagonal/>
    </border>
    <border>
      <left/>
      <right/>
      <top style="thin">
        <color theme="0" tint="-0.14999847407452621"/>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medium">
        <color theme="0" tint="-0.14993743705557422"/>
      </left>
      <right/>
      <top style="medium">
        <color theme="0" tint="-0.14993743705557422"/>
      </top>
      <bottom/>
      <diagonal/>
    </border>
    <border>
      <left style="medium">
        <color theme="0" tint="-0.14993743705557422"/>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indexed="64"/>
      </top>
      <bottom style="thin">
        <color indexed="64"/>
      </bottom>
      <diagonal/>
    </border>
    <border>
      <left/>
      <right style="thin">
        <color theme="0" tint="-0.34998626667073579"/>
      </right>
      <top style="thin">
        <color indexed="64"/>
      </top>
      <bottom style="thin">
        <color indexed="64"/>
      </bottom>
      <diagonal/>
    </border>
    <border>
      <left style="thin">
        <color theme="0" tint="-0.34998626667073579"/>
      </left>
      <right/>
      <top style="thin">
        <color theme="0" tint="-0.34998626667073579"/>
      </top>
      <bottom style="thin">
        <color indexed="64"/>
      </bottom>
      <diagonal/>
    </border>
    <border>
      <left/>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right/>
      <top/>
      <bottom style="medium">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right style="medium">
        <color theme="0" tint="-0.34998626667073579"/>
      </right>
      <top/>
      <bottom/>
      <diagonal/>
    </border>
    <border>
      <left style="medium">
        <color theme="0" tint="-0.34998626667073579"/>
      </left>
      <right/>
      <top/>
      <bottom style="medium">
        <color theme="0" tint="-0.34998626667073579"/>
      </bottom>
      <diagonal/>
    </border>
    <border>
      <left/>
      <right style="medium">
        <color theme="0" tint="-0.34998626667073579"/>
      </right>
      <top/>
      <bottom style="medium">
        <color theme="0" tint="-0.34998626667073579"/>
      </bottom>
      <diagonal/>
    </border>
    <border>
      <left style="thin">
        <color theme="0" tint="-0.34998626667073579"/>
      </left>
      <right style="thin">
        <color theme="0" tint="-0.14999847407452621"/>
      </right>
      <top style="thin">
        <color theme="0" tint="-0.34998626667073579"/>
      </top>
      <bottom style="thin">
        <color theme="0" tint="-0.34998626667073579"/>
      </bottom>
      <diagonal/>
    </border>
    <border>
      <left style="thin">
        <color theme="0" tint="-0.14999847407452621"/>
      </left>
      <right style="thin">
        <color theme="0" tint="-0.14999847407452621"/>
      </right>
      <top style="thin">
        <color theme="0" tint="-0.34998626667073579"/>
      </top>
      <bottom style="thin">
        <color theme="0" tint="-0.34998626667073579"/>
      </bottom>
      <diagonal/>
    </border>
    <border>
      <left style="thin">
        <color theme="0" tint="-0.14999847407452621"/>
      </left>
      <right style="thin">
        <color theme="0" tint="-0.34998626667073579"/>
      </right>
      <top style="thin">
        <color theme="0" tint="-0.34998626667073579"/>
      </top>
      <bottom style="thin">
        <color theme="0" tint="-0.34998626667073579"/>
      </bottom>
      <diagonal/>
    </border>
    <border>
      <left style="thin">
        <color theme="0" tint="-0.14999847407452621"/>
      </left>
      <right style="thin">
        <color theme="0" tint="-0.14999847407452621"/>
      </right>
      <top style="thin">
        <color theme="0" tint="-0.14999847407452621"/>
      </top>
      <bottom/>
      <diagonal/>
    </border>
    <border>
      <left style="thin">
        <color theme="0" tint="-0.249977111117893"/>
      </left>
      <right/>
      <top style="thin">
        <color theme="0" tint="-0.249977111117893"/>
      </top>
      <bottom style="thin">
        <color theme="0" tint="-0.14999847407452621"/>
      </bottom>
      <diagonal/>
    </border>
    <border>
      <left/>
      <right/>
      <top style="thin">
        <color theme="0" tint="-0.249977111117893"/>
      </top>
      <bottom style="thin">
        <color theme="0" tint="-0.14999847407452621"/>
      </bottom>
      <diagonal/>
    </border>
    <border>
      <left/>
      <right style="thin">
        <color theme="0" tint="-0.14999847407452621"/>
      </right>
      <top style="thin">
        <color theme="0" tint="-0.249977111117893"/>
      </top>
      <bottom style="thin">
        <color theme="0" tint="-0.14999847407452621"/>
      </bottom>
      <diagonal/>
    </border>
    <border>
      <left style="thin">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right style="thin">
        <color theme="0" tint="-0.34998626667073579"/>
      </right>
      <top style="medium">
        <color theme="0" tint="-0.34998626667073579"/>
      </top>
      <bottom style="thin">
        <color theme="0" tint="-0.34998626667073579"/>
      </bottom>
      <diagonal/>
    </border>
    <border>
      <left/>
      <right style="thin">
        <color theme="0" tint="-0.14999847407452621"/>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right style="medium">
        <color theme="0" tint="-0.14993743705557422"/>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xf numFmtId="9" fontId="3" fillId="0" borderId="0" applyFont="0" applyFill="0" applyBorder="0" applyAlignment="0" applyProtection="0"/>
    <xf numFmtId="164" fontId="3" fillId="0" borderId="0" applyFont="0" applyFill="0" applyBorder="0" applyAlignment="0" applyProtection="0"/>
    <xf numFmtId="0" fontId="16" fillId="0" borderId="0" applyNumberFormat="0" applyFill="0" applyBorder="0" applyAlignment="0" applyProtection="0">
      <alignment vertical="top"/>
      <protection locked="0"/>
    </xf>
    <xf numFmtId="0" fontId="6" fillId="0" borderId="0"/>
  </cellStyleXfs>
  <cellXfs count="509">
    <xf numFmtId="0" fontId="0" fillId="0" borderId="0" xfId="0"/>
    <xf numFmtId="0" fontId="14" fillId="14" borderId="1" xfId="0" applyFont="1" applyFill="1" applyBorder="1" applyAlignment="1">
      <alignment horizontal="center"/>
    </xf>
    <xf numFmtId="0" fontId="10" fillId="2" borderId="80" xfId="0" applyFont="1" applyFill="1" applyBorder="1" applyProtection="1"/>
    <xf numFmtId="0" fontId="10" fillId="2" borderId="82" xfId="0" applyFont="1" applyFill="1" applyBorder="1" applyAlignment="1" applyProtection="1">
      <alignment horizontal="left"/>
    </xf>
    <xf numFmtId="0" fontId="0" fillId="2" borderId="0" xfId="0" applyFill="1" applyProtection="1"/>
    <xf numFmtId="0" fontId="15" fillId="2" borderId="0" xfId="0" applyFont="1" applyFill="1" applyProtection="1"/>
    <xf numFmtId="0" fontId="0" fillId="2" borderId="0" xfId="0" applyFill="1" applyBorder="1" applyProtection="1"/>
    <xf numFmtId="0" fontId="5" fillId="2" borderId="0" xfId="0" applyFont="1" applyFill="1" applyBorder="1" applyAlignment="1" applyProtection="1"/>
    <xf numFmtId="0" fontId="0" fillId="2" borderId="80" xfId="0" applyFill="1" applyBorder="1" applyProtection="1"/>
    <xf numFmtId="0" fontId="2" fillId="2" borderId="0" xfId="0" applyFont="1" applyFill="1" applyBorder="1" applyAlignment="1" applyProtection="1"/>
    <xf numFmtId="0" fontId="2" fillId="2" borderId="81" xfId="0" applyFont="1" applyFill="1" applyBorder="1" applyAlignment="1" applyProtection="1"/>
    <xf numFmtId="0" fontId="0" fillId="2" borderId="57" xfId="0" applyFill="1" applyBorder="1" applyProtection="1"/>
    <xf numFmtId="0" fontId="0" fillId="2" borderId="81" xfId="0" applyFill="1" applyBorder="1" applyProtection="1"/>
    <xf numFmtId="0" fontId="0" fillId="2" borderId="58" xfId="0" applyFill="1" applyBorder="1" applyProtection="1"/>
    <xf numFmtId="0" fontId="0" fillId="2" borderId="77" xfId="0" applyFill="1" applyBorder="1" applyProtection="1"/>
    <xf numFmtId="0" fontId="0" fillId="2" borderId="78" xfId="0" applyFill="1" applyBorder="1" applyProtection="1"/>
    <xf numFmtId="0" fontId="0" fillId="2" borderId="79" xfId="0" applyFill="1" applyBorder="1" applyProtection="1"/>
    <xf numFmtId="0" fontId="9" fillId="14" borderId="87" xfId="0" applyFont="1" applyFill="1" applyBorder="1" applyAlignment="1" applyProtection="1"/>
    <xf numFmtId="0" fontId="0" fillId="2" borderId="0" xfId="0" applyFill="1" applyBorder="1" applyAlignment="1" applyProtection="1">
      <alignment vertical="center"/>
    </xf>
    <xf numFmtId="0" fontId="0" fillId="16" borderId="49" xfId="0" applyFill="1" applyBorder="1" applyProtection="1"/>
    <xf numFmtId="0" fontId="0" fillId="16" borderId="50" xfId="0" applyFill="1" applyBorder="1" applyProtection="1"/>
    <xf numFmtId="0" fontId="0" fillId="16" borderId="51" xfId="0" applyFill="1" applyBorder="1" applyProtection="1"/>
    <xf numFmtId="0" fontId="0" fillId="16" borderId="52" xfId="0" applyFill="1" applyBorder="1" applyProtection="1"/>
    <xf numFmtId="0" fontId="0" fillId="16" borderId="0" xfId="0" applyFill="1" applyBorder="1" applyProtection="1"/>
    <xf numFmtId="0" fontId="0" fillId="16" borderId="53" xfId="0" applyFill="1" applyBorder="1" applyProtection="1"/>
    <xf numFmtId="0" fontId="2" fillId="2" borderId="0" xfId="0" applyFont="1" applyFill="1" applyBorder="1" applyAlignment="1" applyProtection="1">
      <alignment vertical="center"/>
    </xf>
    <xf numFmtId="0" fontId="0" fillId="16" borderId="54" xfId="0" applyFill="1" applyBorder="1" applyProtection="1"/>
    <xf numFmtId="0" fontId="0" fillId="16" borderId="55" xfId="0" applyFill="1" applyBorder="1" applyProtection="1"/>
    <xf numFmtId="0" fontId="0" fillId="16" borderId="56" xfId="0" applyFill="1" applyBorder="1" applyProtection="1"/>
    <xf numFmtId="2" fontId="1" fillId="10" borderId="59" xfId="0" applyNumberFormat="1" applyFont="1" applyFill="1" applyBorder="1" applyAlignment="1" applyProtection="1"/>
    <xf numFmtId="0" fontId="0" fillId="16" borderId="12" xfId="0" applyFill="1" applyBorder="1" applyProtection="1"/>
    <xf numFmtId="0" fontId="0" fillId="16" borderId="13" xfId="0" applyFill="1" applyBorder="1" applyProtection="1"/>
    <xf numFmtId="0" fontId="0" fillId="16" borderId="9" xfId="0" applyFill="1" applyBorder="1" applyProtection="1"/>
    <xf numFmtId="0" fontId="0" fillId="16" borderId="6" xfId="0" applyFill="1" applyBorder="1" applyProtection="1"/>
    <xf numFmtId="0" fontId="0" fillId="16" borderId="7" xfId="0" applyFill="1" applyBorder="1" applyProtection="1"/>
    <xf numFmtId="0" fontId="0" fillId="16" borderId="8" xfId="0" applyFill="1" applyBorder="1" applyProtection="1"/>
    <xf numFmtId="0" fontId="0" fillId="16" borderId="5" xfId="0" applyFill="1" applyBorder="1" applyProtection="1"/>
    <xf numFmtId="0" fontId="0" fillId="16" borderId="10" xfId="0" applyFill="1" applyBorder="1" applyProtection="1"/>
    <xf numFmtId="0" fontId="18" fillId="2" borderId="0" xfId="0" applyFont="1" applyFill="1" applyBorder="1" applyAlignment="1" applyProtection="1"/>
    <xf numFmtId="0" fontId="0" fillId="2" borderId="76" xfId="0" applyFill="1" applyBorder="1" applyProtection="1"/>
    <xf numFmtId="0" fontId="0" fillId="2" borderId="83" xfId="0" applyFill="1" applyBorder="1" applyProtection="1"/>
    <xf numFmtId="0" fontId="0" fillId="16" borderId="7" xfId="0" applyFill="1" applyBorder="1" applyAlignment="1" applyProtection="1"/>
    <xf numFmtId="0" fontId="9" fillId="14" borderId="84" xfId="0" applyFont="1" applyFill="1" applyBorder="1" applyAlignment="1" applyProtection="1"/>
    <xf numFmtId="9" fontId="1" fillId="10" borderId="59" xfId="1" applyFont="1" applyFill="1" applyBorder="1" applyAlignment="1" applyProtection="1">
      <alignment horizontal="center"/>
    </xf>
    <xf numFmtId="0" fontId="9" fillId="14" borderId="84" xfId="0" applyFont="1" applyFill="1" applyBorder="1" applyAlignment="1" applyProtection="1">
      <alignment horizontal="center"/>
    </xf>
    <xf numFmtId="0" fontId="17" fillId="2" borderId="0" xfId="0" applyFont="1" applyFill="1" applyBorder="1" applyProtection="1"/>
    <xf numFmtId="0" fontId="17" fillId="2" borderId="0" xfId="0" applyFont="1" applyFill="1" applyBorder="1" applyAlignment="1" applyProtection="1">
      <alignment horizontal="center"/>
    </xf>
    <xf numFmtId="0" fontId="15" fillId="2" borderId="0" xfId="0" applyFont="1" applyFill="1" applyBorder="1" applyProtection="1"/>
    <xf numFmtId="0" fontId="6" fillId="15" borderId="0" xfId="4" applyFill="1"/>
    <xf numFmtId="0" fontId="6" fillId="15" borderId="48" xfId="4" applyFill="1" applyBorder="1"/>
    <xf numFmtId="0" fontId="23" fillId="15" borderId="0" xfId="4" applyFont="1" applyFill="1" applyBorder="1" applyAlignment="1">
      <alignment vertical="top" wrapText="1"/>
    </xf>
    <xf numFmtId="0" fontId="6" fillId="15" borderId="47" xfId="4" applyFill="1" applyBorder="1"/>
    <xf numFmtId="0" fontId="6" fillId="15" borderId="0" xfId="4" applyFill="1" applyBorder="1"/>
    <xf numFmtId="0" fontId="6" fillId="15" borderId="0" xfId="4" applyFont="1" applyFill="1"/>
    <xf numFmtId="0" fontId="0" fillId="16" borderId="0" xfId="0" applyFill="1" applyProtection="1"/>
    <xf numFmtId="181" fontId="9" fillId="16" borderId="0" xfId="0" applyNumberFormat="1" applyFont="1" applyFill="1" applyBorder="1" applyAlignment="1" applyProtection="1">
      <protection locked="0"/>
    </xf>
    <xf numFmtId="171" fontId="9" fillId="16" borderId="0" xfId="0" applyNumberFormat="1" applyFont="1" applyFill="1" applyBorder="1" applyAlignment="1" applyProtection="1"/>
    <xf numFmtId="0" fontId="15" fillId="2" borderId="0" xfId="0" applyFont="1" applyFill="1" applyBorder="1" applyAlignment="1" applyProtection="1">
      <alignment horizontal="center"/>
    </xf>
    <xf numFmtId="0" fontId="25" fillId="2" borderId="0" xfId="0" applyFont="1" applyFill="1" applyBorder="1" applyAlignment="1" applyProtection="1">
      <alignment horizontal="center"/>
    </xf>
    <xf numFmtId="0" fontId="24" fillId="15" borderId="0" xfId="4" applyFont="1" applyFill="1" applyBorder="1"/>
    <xf numFmtId="0" fontId="6" fillId="15" borderId="48" xfId="4" applyFont="1" applyFill="1" applyBorder="1"/>
    <xf numFmtId="0" fontId="6" fillId="15" borderId="96" xfId="4" applyFill="1" applyBorder="1"/>
    <xf numFmtId="0" fontId="6" fillId="15" borderId="31" xfId="4" applyFill="1" applyBorder="1"/>
    <xf numFmtId="0" fontId="6" fillId="15" borderId="97" xfId="4" applyFont="1" applyFill="1" applyBorder="1"/>
    <xf numFmtId="0" fontId="26" fillId="2" borderId="0" xfId="0" applyFont="1" applyFill="1" applyBorder="1" applyAlignment="1" applyProtection="1"/>
    <xf numFmtId="0" fontId="25" fillId="2" borderId="0" xfId="0" applyFont="1" applyFill="1" applyBorder="1" applyAlignment="1" applyProtection="1">
      <alignment horizontal="center" vertical="center"/>
    </xf>
    <xf numFmtId="1" fontId="15" fillId="2" borderId="0" xfId="0" applyNumberFormat="1" applyFont="1" applyFill="1" applyBorder="1" applyProtection="1"/>
    <xf numFmtId="1" fontId="15" fillId="2" borderId="0" xfId="0" applyNumberFormat="1" applyFont="1" applyFill="1" applyBorder="1" applyAlignment="1" applyProtection="1">
      <alignment horizontal="center"/>
    </xf>
    <xf numFmtId="168" fontId="25" fillId="2" borderId="0" xfId="0" applyNumberFormat="1" applyFont="1" applyFill="1" applyBorder="1" applyAlignment="1" applyProtection="1">
      <alignment horizontal="center"/>
    </xf>
    <xf numFmtId="167" fontId="25" fillId="2" borderId="0" xfId="0" applyNumberFormat="1" applyFont="1" applyFill="1" applyBorder="1" applyAlignment="1" applyProtection="1">
      <alignment horizontal="center" vertical="center"/>
    </xf>
    <xf numFmtId="1" fontId="25" fillId="2" borderId="0" xfId="0" applyNumberFormat="1" applyFont="1" applyFill="1" applyBorder="1" applyAlignment="1" applyProtection="1">
      <alignment horizontal="center"/>
    </xf>
    <xf numFmtId="2" fontId="25" fillId="2" borderId="0" xfId="0" applyNumberFormat="1" applyFont="1" applyFill="1" applyBorder="1" applyAlignment="1" applyProtection="1">
      <alignment horizontal="center"/>
    </xf>
    <xf numFmtId="169" fontId="15" fillId="2" borderId="0" xfId="1" applyNumberFormat="1" applyFont="1" applyFill="1" applyBorder="1" applyAlignment="1" applyProtection="1">
      <alignment horizontal="center"/>
    </xf>
    <xf numFmtId="167" fontId="25" fillId="2" borderId="0" xfId="0" applyNumberFormat="1" applyFont="1" applyFill="1" applyBorder="1" applyAlignment="1" applyProtection="1">
      <alignment horizontal="center"/>
    </xf>
    <xf numFmtId="2" fontId="15" fillId="2" borderId="0" xfId="0" applyNumberFormat="1" applyFont="1" applyFill="1" applyBorder="1" applyAlignment="1" applyProtection="1">
      <alignment horizontal="center"/>
    </xf>
    <xf numFmtId="167" fontId="15" fillId="2" borderId="0" xfId="0" applyNumberFormat="1" applyFont="1" applyFill="1" applyBorder="1" applyProtection="1"/>
    <xf numFmtId="0" fontId="25" fillId="2" borderId="0" xfId="0" applyFont="1" applyFill="1" applyProtection="1"/>
    <xf numFmtId="0" fontId="15" fillId="2" borderId="0" xfId="0" applyFont="1" applyFill="1" applyBorder="1" applyAlignment="1" applyProtection="1">
      <alignment horizontal="center"/>
    </xf>
    <xf numFmtId="0" fontId="28" fillId="2" borderId="0" xfId="0" applyFont="1" applyFill="1" applyProtection="1"/>
    <xf numFmtId="0" fontId="9" fillId="14" borderId="68" xfId="0" applyFont="1" applyFill="1" applyBorder="1" applyAlignment="1" applyProtection="1"/>
    <xf numFmtId="0" fontId="9" fillId="14" borderId="69" xfId="0" applyFont="1" applyFill="1" applyBorder="1" applyAlignment="1" applyProtection="1"/>
    <xf numFmtId="0" fontId="0" fillId="2" borderId="98" xfId="0" applyFill="1" applyBorder="1" applyProtection="1"/>
    <xf numFmtId="0" fontId="0" fillId="2" borderId="99" xfId="0" applyFill="1" applyBorder="1" applyProtection="1"/>
    <xf numFmtId="0" fontId="0" fillId="2" borderId="100" xfId="0" applyFill="1" applyBorder="1" applyProtection="1"/>
    <xf numFmtId="0" fontId="0" fillId="2" borderId="101" xfId="0" applyFill="1" applyBorder="1" applyProtection="1"/>
    <xf numFmtId="0" fontId="0" fillId="2" borderId="102" xfId="0" applyFill="1" applyBorder="1" applyProtection="1"/>
    <xf numFmtId="0" fontId="0" fillId="2" borderId="103" xfId="0" applyFill="1" applyBorder="1" applyProtection="1"/>
    <xf numFmtId="0" fontId="0" fillId="2" borderId="82" xfId="0" applyFill="1" applyBorder="1" applyProtection="1"/>
    <xf numFmtId="2" fontId="0" fillId="2" borderId="0" xfId="0" applyNumberFormat="1" applyFill="1" applyBorder="1" applyProtection="1"/>
    <xf numFmtId="0" fontId="30" fillId="15" borderId="0" xfId="3" applyFont="1" applyFill="1" applyAlignment="1" applyProtection="1">
      <protection locked="0"/>
    </xf>
    <xf numFmtId="0" fontId="6" fillId="15" borderId="47" xfId="4" applyFill="1" applyBorder="1" applyAlignment="1">
      <alignment vertical="center" wrapText="1"/>
    </xf>
    <xf numFmtId="0" fontId="6" fillId="15" borderId="0" xfId="4" applyFill="1" applyBorder="1" applyAlignment="1">
      <alignment vertical="center" wrapText="1"/>
    </xf>
    <xf numFmtId="0" fontId="34" fillId="19" borderId="44" xfId="4" applyFont="1" applyFill="1" applyBorder="1" applyAlignment="1">
      <alignment horizontal="left"/>
    </xf>
    <xf numFmtId="0" fontId="35" fillId="19" borderId="45" xfId="3" applyFont="1" applyFill="1" applyBorder="1" applyAlignment="1" applyProtection="1">
      <alignment horizontal="center" vertical="center" wrapText="1"/>
      <protection locked="0"/>
    </xf>
    <xf numFmtId="0" fontId="34" fillId="19" borderId="45" xfId="4" applyFont="1" applyFill="1" applyBorder="1" applyAlignment="1">
      <alignment vertical="center" wrapText="1"/>
    </xf>
    <xf numFmtId="0" fontId="34" fillId="19" borderId="45" xfId="4" applyFont="1" applyFill="1" applyBorder="1"/>
    <xf numFmtId="0" fontId="34" fillId="19" borderId="46" xfId="4" applyFont="1" applyFill="1" applyBorder="1"/>
    <xf numFmtId="0" fontId="34" fillId="19" borderId="47" xfId="4" applyFont="1" applyFill="1" applyBorder="1" applyAlignment="1">
      <alignment horizontal="left"/>
    </xf>
    <xf numFmtId="0" fontId="35" fillId="19" borderId="0" xfId="3" applyFont="1" applyFill="1" applyBorder="1" applyAlignment="1" applyProtection="1">
      <alignment horizontal="center" vertical="center" wrapText="1"/>
      <protection locked="0"/>
    </xf>
    <xf numFmtId="0" fontId="34" fillId="19" borderId="0" xfId="4" applyFont="1" applyFill="1" applyBorder="1" applyAlignment="1">
      <alignment vertical="center" wrapText="1"/>
    </xf>
    <xf numFmtId="0" fontId="34" fillId="19" borderId="0" xfId="4" applyFont="1" applyFill="1" applyBorder="1"/>
    <xf numFmtId="0" fontId="34" fillId="19" borderId="48" xfId="4" applyFont="1" applyFill="1" applyBorder="1"/>
    <xf numFmtId="0" fontId="34" fillId="18" borderId="47" xfId="4" applyFont="1" applyFill="1" applyBorder="1"/>
    <xf numFmtId="0" fontId="34" fillId="19" borderId="0" xfId="4" applyFont="1" applyFill="1" applyBorder="1" applyAlignment="1">
      <alignment horizontal="left"/>
    </xf>
    <xf numFmtId="0" fontId="34" fillId="19" borderId="96" xfId="4" applyFont="1" applyFill="1" applyBorder="1"/>
    <xf numFmtId="0" fontId="34" fillId="19" borderId="31" xfId="4" applyFont="1" applyFill="1" applyBorder="1" applyAlignment="1">
      <alignment vertical="center" wrapText="1"/>
    </xf>
    <xf numFmtId="0" fontId="34" fillId="19" borderId="31" xfId="4" applyFont="1" applyFill="1" applyBorder="1"/>
    <xf numFmtId="0" fontId="34" fillId="19" borderId="97" xfId="4" applyFont="1" applyFill="1" applyBorder="1"/>
    <xf numFmtId="0" fontId="37" fillId="15" borderId="0" xfId="4" applyFont="1" applyFill="1" applyBorder="1"/>
    <xf numFmtId="0" fontId="36" fillId="15" borderId="0" xfId="4" applyFont="1" applyFill="1" applyBorder="1" applyAlignment="1">
      <alignment horizontal="center"/>
    </xf>
    <xf numFmtId="0" fontId="36" fillId="15" borderId="47" xfId="4" applyFont="1" applyFill="1" applyBorder="1" applyAlignment="1">
      <alignment horizontal="center"/>
    </xf>
    <xf numFmtId="0" fontId="36" fillId="15" borderId="48" xfId="4" applyFont="1" applyFill="1" applyBorder="1" applyAlignment="1">
      <alignment horizontal="center"/>
    </xf>
    <xf numFmtId="0" fontId="6" fillId="15" borderId="47" xfId="4" applyFont="1" applyFill="1" applyBorder="1"/>
    <xf numFmtId="0" fontId="6" fillId="15" borderId="0" xfId="4" applyFont="1" applyFill="1" applyBorder="1"/>
    <xf numFmtId="0" fontId="6" fillId="15" borderId="97" xfId="4" applyFill="1" applyBorder="1"/>
    <xf numFmtId="0" fontId="9" fillId="14" borderId="59" xfId="0" applyFont="1" applyFill="1" applyBorder="1" applyAlignment="1" applyProtection="1">
      <alignment horizontal="center"/>
    </xf>
    <xf numFmtId="176" fontId="9" fillId="17" borderId="84" xfId="0" applyNumberFormat="1" applyFont="1" applyFill="1" applyBorder="1" applyAlignment="1" applyProtection="1">
      <alignment horizontal="center"/>
      <protection locked="0"/>
    </xf>
    <xf numFmtId="191" fontId="9" fillId="17" borderId="84" xfId="0" applyNumberFormat="1" applyFont="1" applyFill="1" applyBorder="1" applyAlignment="1" applyProtection="1">
      <alignment horizontal="center"/>
      <protection locked="0"/>
    </xf>
    <xf numFmtId="175" fontId="9" fillId="17" borderId="84" xfId="0" applyNumberFormat="1" applyFont="1" applyFill="1" applyBorder="1" applyAlignment="1" applyProtection="1">
      <alignment horizontal="center"/>
      <protection locked="0"/>
    </xf>
    <xf numFmtId="0" fontId="41" fillId="2" borderId="0" xfId="0" applyFont="1" applyFill="1" applyBorder="1" applyProtection="1"/>
    <xf numFmtId="191" fontId="9" fillId="17" borderId="59" xfId="0" applyNumberFormat="1" applyFont="1" applyFill="1" applyBorder="1" applyAlignment="1" applyProtection="1">
      <alignment horizontal="center"/>
    </xf>
    <xf numFmtId="175" fontId="9" fillId="17" borderId="59" xfId="0" applyNumberFormat="1" applyFont="1" applyFill="1" applyBorder="1" applyAlignment="1" applyProtection="1">
      <alignment horizontal="center"/>
    </xf>
    <xf numFmtId="176" fontId="9" fillId="17" borderId="59" xfId="0" applyNumberFormat="1" applyFont="1" applyFill="1" applyBorder="1" applyAlignment="1" applyProtection="1">
      <alignment horizontal="center"/>
    </xf>
    <xf numFmtId="177" fontId="9" fillId="17" borderId="59" xfId="0" applyNumberFormat="1" applyFont="1" applyFill="1" applyBorder="1" applyAlignment="1" applyProtection="1">
      <alignment horizontal="center"/>
    </xf>
    <xf numFmtId="178" fontId="9" fillId="17" borderId="59" xfId="0" applyNumberFormat="1" applyFont="1" applyFill="1" applyBorder="1" applyAlignment="1" applyProtection="1">
      <alignment horizontal="center"/>
    </xf>
    <xf numFmtId="179" fontId="9" fillId="17" borderId="59" xfId="0" applyNumberFormat="1" applyFont="1" applyFill="1" applyBorder="1" applyAlignment="1" applyProtection="1">
      <alignment horizontal="center"/>
    </xf>
    <xf numFmtId="0" fontId="25" fillId="14" borderId="59" xfId="0" applyFont="1" applyFill="1" applyBorder="1" applyAlignment="1" applyProtection="1">
      <alignment horizontal="center"/>
    </xf>
    <xf numFmtId="2" fontId="25" fillId="17" borderId="59" xfId="0" applyNumberFormat="1" applyFont="1" applyFill="1" applyBorder="1" applyAlignment="1" applyProtection="1">
      <alignment horizontal="center"/>
    </xf>
    <xf numFmtId="182" fontId="9" fillId="17" borderId="59" xfId="0" applyNumberFormat="1" applyFont="1" applyFill="1" applyBorder="1" applyAlignment="1" applyProtection="1">
      <alignment horizontal="center"/>
    </xf>
    <xf numFmtId="181" fontId="9" fillId="17" borderId="59" xfId="0" applyNumberFormat="1" applyFont="1" applyFill="1" applyBorder="1" applyAlignment="1" applyProtection="1">
      <alignment horizontal="center"/>
    </xf>
    <xf numFmtId="173" fontId="9" fillId="17" borderId="59" xfId="0" applyNumberFormat="1" applyFont="1" applyFill="1" applyBorder="1" applyAlignment="1" applyProtection="1">
      <alignment horizontal="center"/>
    </xf>
    <xf numFmtId="188" fontId="9" fillId="17" borderId="59" xfId="0" applyNumberFormat="1" applyFont="1" applyFill="1" applyBorder="1" applyAlignment="1" applyProtection="1">
      <alignment horizontal="center"/>
    </xf>
    <xf numFmtId="196" fontId="9" fillId="17" borderId="59" xfId="0" applyNumberFormat="1" applyFont="1" applyFill="1" applyBorder="1" applyAlignment="1" applyProtection="1">
      <alignment horizontal="center"/>
    </xf>
    <xf numFmtId="197" fontId="9" fillId="17" borderId="59" xfId="0" applyNumberFormat="1" applyFont="1" applyFill="1" applyBorder="1" applyAlignment="1" applyProtection="1">
      <alignment horizontal="center"/>
    </xf>
    <xf numFmtId="0" fontId="42" fillId="0" borderId="0" xfId="0" applyFont="1" applyAlignment="1" applyProtection="1">
      <protection hidden="1"/>
    </xf>
    <xf numFmtId="0" fontId="17" fillId="0" borderId="0" xfId="0" applyFont="1" applyProtection="1">
      <protection hidden="1"/>
    </xf>
    <xf numFmtId="0" fontId="42" fillId="0" borderId="0" xfId="0" applyFont="1" applyAlignment="1" applyProtection="1">
      <alignment horizontal="center"/>
      <protection hidden="1"/>
    </xf>
    <xf numFmtId="0" fontId="43" fillId="0" borderId="0" xfId="0" applyFont="1" applyAlignment="1" applyProtection="1">
      <alignment horizontal="left"/>
      <protection hidden="1"/>
    </xf>
    <xf numFmtId="0" fontId="17" fillId="0" borderId="4" xfId="0" applyFont="1" applyBorder="1" applyAlignment="1" applyProtection="1">
      <alignment horizontal="center"/>
      <protection hidden="1"/>
    </xf>
    <xf numFmtId="0" fontId="17" fillId="0" borderId="1" xfId="0" applyFont="1" applyBorder="1" applyAlignment="1" applyProtection="1">
      <alignment horizontal="center"/>
      <protection hidden="1"/>
    </xf>
    <xf numFmtId="0" fontId="17" fillId="0" borderId="0" xfId="0" applyFont="1" applyBorder="1" applyAlignment="1" applyProtection="1">
      <alignment horizontal="center"/>
      <protection hidden="1"/>
    </xf>
    <xf numFmtId="0" fontId="17" fillId="4" borderId="1" xfId="0" applyFont="1" applyFill="1" applyBorder="1" applyAlignment="1" applyProtection="1">
      <alignment horizontal="center"/>
      <protection hidden="1"/>
    </xf>
    <xf numFmtId="0" fontId="17" fillId="3" borderId="1" xfId="0" applyFont="1" applyFill="1" applyBorder="1" applyAlignment="1" applyProtection="1">
      <alignment horizontal="center"/>
      <protection hidden="1"/>
    </xf>
    <xf numFmtId="0" fontId="17" fillId="0" borderId="1" xfId="0" applyFont="1" applyFill="1" applyBorder="1" applyAlignment="1" applyProtection="1">
      <alignment horizontal="center"/>
      <protection hidden="1"/>
    </xf>
    <xf numFmtId="0" fontId="14" fillId="8" borderId="1" xfId="0" applyFont="1" applyFill="1" applyBorder="1" applyAlignment="1" applyProtection="1">
      <alignment horizontal="center"/>
      <protection hidden="1"/>
    </xf>
    <xf numFmtId="0" fontId="17" fillId="8" borderId="1" xfId="0" applyFont="1" applyFill="1" applyBorder="1" applyAlignment="1" applyProtection="1">
      <alignment horizontal="center"/>
      <protection hidden="1"/>
    </xf>
    <xf numFmtId="0" fontId="17" fillId="12" borderId="1" xfId="0" applyFont="1" applyFill="1" applyBorder="1" applyAlignment="1" applyProtection="1">
      <alignment horizontal="center"/>
      <protection hidden="1"/>
    </xf>
    <xf numFmtId="0" fontId="17" fillId="5" borderId="1" xfId="0" applyFont="1" applyFill="1" applyBorder="1" applyAlignment="1" applyProtection="1">
      <alignment horizontal="center"/>
      <protection hidden="1"/>
    </xf>
    <xf numFmtId="180" fontId="17" fillId="2" borderId="1" xfId="0" applyNumberFormat="1" applyFont="1" applyFill="1" applyBorder="1" applyAlignment="1" applyProtection="1">
      <alignment horizontal="center"/>
      <protection hidden="1"/>
    </xf>
    <xf numFmtId="0" fontId="17" fillId="2" borderId="1" xfId="0" applyFont="1" applyFill="1" applyBorder="1" applyAlignment="1" applyProtection="1">
      <alignment horizontal="center"/>
      <protection hidden="1"/>
    </xf>
    <xf numFmtId="2" fontId="17" fillId="2" borderId="1" xfId="0" applyNumberFormat="1" applyFont="1" applyFill="1" applyBorder="1" applyAlignment="1" applyProtection="1">
      <alignment horizontal="center"/>
      <protection hidden="1"/>
    </xf>
    <xf numFmtId="0" fontId="17" fillId="4" borderId="14" xfId="0" applyFont="1" applyFill="1" applyBorder="1" applyAlignment="1" applyProtection="1">
      <alignment horizontal="center"/>
      <protection hidden="1"/>
    </xf>
    <xf numFmtId="0" fontId="17" fillId="3" borderId="14" xfId="0" applyFont="1" applyFill="1" applyBorder="1" applyAlignment="1" applyProtection="1">
      <alignment horizontal="center"/>
      <protection hidden="1"/>
    </xf>
    <xf numFmtId="167" fontId="17" fillId="5" borderId="1" xfId="0" applyNumberFormat="1" applyFont="1" applyFill="1" applyBorder="1" applyAlignment="1" applyProtection="1">
      <alignment horizontal="center"/>
      <protection hidden="1"/>
    </xf>
    <xf numFmtId="167" fontId="17" fillId="8" borderId="1" xfId="0" applyNumberFormat="1" applyFont="1" applyFill="1" applyBorder="1" applyAlignment="1" applyProtection="1">
      <alignment horizontal="center"/>
      <protection hidden="1"/>
    </xf>
    <xf numFmtId="0" fontId="17" fillId="0" borderId="16" xfId="0" applyFont="1" applyBorder="1" applyAlignment="1" applyProtection="1">
      <alignment horizontal="center"/>
      <protection hidden="1"/>
    </xf>
    <xf numFmtId="0" fontId="17" fillId="0" borderId="0" xfId="0" applyFont="1" applyAlignment="1" applyProtection="1">
      <protection hidden="1"/>
    </xf>
    <xf numFmtId="0" fontId="17" fillId="0" borderId="1" xfId="0" applyNumberFormat="1" applyFont="1" applyBorder="1" applyAlignment="1" applyProtection="1">
      <alignment horizontal="center"/>
      <protection hidden="1"/>
    </xf>
    <xf numFmtId="0" fontId="17" fillId="0" borderId="0" xfId="0" applyFont="1" applyAlignment="1" applyProtection="1">
      <alignment horizontal="center"/>
      <protection hidden="1"/>
    </xf>
    <xf numFmtId="0" fontId="17" fillId="0" borderId="3" xfId="0" applyFont="1" applyFill="1" applyBorder="1" applyAlignment="1" applyProtection="1">
      <alignment horizontal="center"/>
      <protection hidden="1"/>
    </xf>
    <xf numFmtId="1" fontId="17" fillId="0" borderId="1" xfId="0" applyNumberFormat="1" applyFont="1" applyBorder="1" applyAlignment="1" applyProtection="1">
      <alignment horizontal="center"/>
      <protection hidden="1"/>
    </xf>
    <xf numFmtId="0" fontId="17" fillId="0" borderId="14" xfId="0" applyFont="1" applyBorder="1" applyAlignment="1" applyProtection="1">
      <alignment horizontal="center"/>
      <protection hidden="1"/>
    </xf>
    <xf numFmtId="0" fontId="17" fillId="0" borderId="1" xfId="0" applyFont="1" applyBorder="1" applyProtection="1">
      <protection hidden="1"/>
    </xf>
    <xf numFmtId="1" fontId="17" fillId="0" borderId="0" xfId="0" applyNumberFormat="1" applyFont="1" applyAlignment="1" applyProtection="1">
      <alignment horizontal="center"/>
      <protection hidden="1"/>
    </xf>
    <xf numFmtId="167" fontId="17" fillId="0" borderId="1" xfId="0" applyNumberFormat="1" applyFont="1" applyBorder="1" applyAlignment="1" applyProtection="1">
      <alignment horizontal="center"/>
      <protection hidden="1"/>
    </xf>
    <xf numFmtId="0" fontId="17" fillId="5" borderId="1" xfId="0" applyFont="1" applyFill="1" applyBorder="1" applyProtection="1">
      <protection hidden="1"/>
    </xf>
    <xf numFmtId="0" fontId="44" fillId="0" borderId="1" xfId="0" applyFont="1" applyBorder="1" applyAlignment="1" applyProtection="1">
      <alignment horizontal="center"/>
      <protection hidden="1"/>
    </xf>
    <xf numFmtId="0" fontId="44" fillId="0" borderId="3" xfId="0" applyFont="1" applyFill="1" applyBorder="1" applyAlignment="1" applyProtection="1">
      <alignment horizontal="center"/>
      <protection hidden="1"/>
    </xf>
    <xf numFmtId="11" fontId="17" fillId="0" borderId="0" xfId="0" applyNumberFormat="1" applyFont="1" applyAlignment="1" applyProtection="1">
      <alignment horizontal="center"/>
      <protection hidden="1"/>
    </xf>
    <xf numFmtId="2" fontId="17" fillId="0" borderId="1" xfId="0" applyNumberFormat="1" applyFont="1" applyBorder="1" applyAlignment="1" applyProtection="1">
      <alignment horizontal="center"/>
      <protection hidden="1"/>
    </xf>
    <xf numFmtId="168" fontId="17" fillId="0" borderId="1" xfId="0" applyNumberFormat="1" applyFont="1" applyBorder="1" applyAlignment="1" applyProtection="1">
      <alignment horizontal="center"/>
      <protection hidden="1"/>
    </xf>
    <xf numFmtId="1" fontId="17" fillId="0" borderId="1" xfId="0" applyNumberFormat="1" applyFont="1" applyFill="1" applyBorder="1" applyAlignment="1" applyProtection="1">
      <alignment horizontal="center"/>
      <protection hidden="1"/>
    </xf>
    <xf numFmtId="0" fontId="17" fillId="0" borderId="0" xfId="0" applyFont="1" applyBorder="1" applyAlignment="1" applyProtection="1">
      <alignment vertical="center"/>
      <protection hidden="1"/>
    </xf>
    <xf numFmtId="0" fontId="17" fillId="2" borderId="0" xfId="0" applyFont="1" applyFill="1" applyBorder="1" applyAlignment="1" applyProtection="1">
      <alignment horizontal="center"/>
      <protection hidden="1"/>
    </xf>
    <xf numFmtId="0" fontId="17" fillId="2" borderId="0" xfId="0" applyFont="1" applyFill="1" applyBorder="1" applyProtection="1">
      <protection hidden="1"/>
    </xf>
    <xf numFmtId="168" fontId="17" fillId="0" borderId="1" xfId="0" applyNumberFormat="1" applyFont="1" applyFill="1" applyBorder="1" applyAlignment="1" applyProtection="1">
      <alignment horizontal="center"/>
      <protection hidden="1"/>
    </xf>
    <xf numFmtId="0" fontId="17" fillId="0" borderId="0" xfId="0" applyFont="1" applyFill="1" applyBorder="1" applyAlignment="1" applyProtection="1">
      <alignment horizontal="center"/>
      <protection hidden="1"/>
    </xf>
    <xf numFmtId="0" fontId="17" fillId="9" borderId="1" xfId="0" applyFont="1" applyFill="1" applyBorder="1" applyAlignment="1" applyProtection="1">
      <alignment horizontal="center"/>
      <protection hidden="1"/>
    </xf>
    <xf numFmtId="9" fontId="17" fillId="0" borderId="1" xfId="1" applyFont="1" applyBorder="1" applyAlignment="1" applyProtection="1">
      <alignment horizontal="center"/>
      <protection hidden="1"/>
    </xf>
    <xf numFmtId="0" fontId="17" fillId="7" borderId="14" xfId="0" applyFont="1" applyFill="1" applyBorder="1" applyAlignment="1" applyProtection="1">
      <alignment horizontal="center"/>
      <protection hidden="1"/>
    </xf>
    <xf numFmtId="0" fontId="17" fillId="7" borderId="1" xfId="0" applyFont="1" applyFill="1" applyBorder="1" applyAlignment="1" applyProtection="1">
      <alignment horizontal="center"/>
      <protection hidden="1"/>
    </xf>
    <xf numFmtId="0" fontId="17" fillId="7" borderId="16" xfId="0" applyFont="1" applyFill="1" applyBorder="1" applyAlignment="1" applyProtection="1">
      <alignment horizontal="center"/>
      <protection hidden="1"/>
    </xf>
    <xf numFmtId="170" fontId="17" fillId="0" borderId="1" xfId="0" applyNumberFormat="1" applyFont="1" applyBorder="1" applyAlignment="1" applyProtection="1">
      <alignment horizontal="center"/>
      <protection hidden="1"/>
    </xf>
    <xf numFmtId="167" fontId="17" fillId="0" borderId="0" xfId="0" applyNumberFormat="1" applyFont="1" applyProtection="1">
      <protection hidden="1"/>
    </xf>
    <xf numFmtId="167" fontId="17" fillId="2" borderId="1" xfId="0" applyNumberFormat="1" applyFont="1" applyFill="1" applyBorder="1" applyAlignment="1" applyProtection="1">
      <alignment horizontal="center"/>
      <protection hidden="1"/>
    </xf>
    <xf numFmtId="169" fontId="17" fillId="0" borderId="1" xfId="1" applyNumberFormat="1" applyFont="1" applyBorder="1" applyAlignment="1" applyProtection="1">
      <alignment horizontal="center"/>
      <protection hidden="1"/>
    </xf>
    <xf numFmtId="9" fontId="17" fillId="0" borderId="0" xfId="0" applyNumberFormat="1" applyFont="1" applyAlignment="1" applyProtection="1">
      <alignment horizontal="center"/>
      <protection hidden="1"/>
    </xf>
    <xf numFmtId="0" fontId="17" fillId="0" borderId="0" xfId="0" applyFont="1" applyAlignment="1" applyProtection="1">
      <alignment horizontal="left"/>
      <protection hidden="1"/>
    </xf>
    <xf numFmtId="0" fontId="17" fillId="7" borderId="3" xfId="0" applyFont="1" applyFill="1" applyBorder="1" applyAlignment="1" applyProtection="1">
      <alignment horizontal="center"/>
      <protection hidden="1"/>
    </xf>
    <xf numFmtId="0" fontId="14" fillId="0" borderId="0" xfId="0" applyFont="1" applyProtection="1">
      <protection hidden="1"/>
    </xf>
    <xf numFmtId="0" fontId="14" fillId="0" borderId="0" xfId="0" applyFont="1" applyFill="1" applyBorder="1" applyProtection="1">
      <protection hidden="1"/>
    </xf>
    <xf numFmtId="167" fontId="17" fillId="2" borderId="16" xfId="0" applyNumberFormat="1" applyFont="1" applyFill="1" applyBorder="1" applyAlignment="1" applyProtection="1">
      <alignment horizontal="center"/>
      <protection hidden="1"/>
    </xf>
    <xf numFmtId="167" fontId="17" fillId="0" borderId="0" xfId="0" applyNumberFormat="1" applyFont="1" applyAlignment="1" applyProtection="1">
      <alignment horizontal="center"/>
      <protection hidden="1"/>
    </xf>
    <xf numFmtId="2" fontId="49" fillId="2" borderId="1" xfId="0" applyNumberFormat="1" applyFont="1" applyFill="1" applyBorder="1" applyAlignment="1" applyProtection="1">
      <alignment horizontal="center" vertical="center"/>
      <protection hidden="1"/>
    </xf>
    <xf numFmtId="168" fontId="49" fillId="2" borderId="1" xfId="0" applyNumberFormat="1" applyFont="1" applyFill="1" applyBorder="1" applyAlignment="1" applyProtection="1">
      <alignment horizontal="center" vertical="center"/>
      <protection hidden="1"/>
    </xf>
    <xf numFmtId="0" fontId="50" fillId="7" borderId="1" xfId="0" applyFont="1" applyFill="1" applyBorder="1" applyAlignment="1" applyProtection="1">
      <alignment horizontal="center"/>
      <protection hidden="1"/>
    </xf>
    <xf numFmtId="0" fontId="49" fillId="7" borderId="1" xfId="0" applyFont="1" applyFill="1" applyBorder="1" applyAlignment="1" applyProtection="1">
      <alignment horizontal="center"/>
      <protection hidden="1"/>
    </xf>
    <xf numFmtId="0" fontId="49" fillId="2" borderId="1" xfId="0" applyFont="1" applyFill="1" applyBorder="1" applyAlignment="1" applyProtection="1">
      <alignment horizontal="center"/>
      <protection hidden="1"/>
    </xf>
    <xf numFmtId="170" fontId="49" fillId="2" borderId="1" xfId="0" applyNumberFormat="1" applyFont="1" applyFill="1" applyBorder="1" applyAlignment="1" applyProtection="1">
      <alignment horizontal="center"/>
      <protection hidden="1"/>
    </xf>
    <xf numFmtId="2" fontId="49" fillId="2" borderId="1" xfId="0" applyNumberFormat="1" applyFont="1" applyFill="1" applyBorder="1" applyAlignment="1" applyProtection="1">
      <alignment horizontal="center"/>
      <protection hidden="1"/>
    </xf>
    <xf numFmtId="1" fontId="49" fillId="2" borderId="1" xfId="0" applyNumberFormat="1" applyFont="1" applyFill="1" applyBorder="1" applyAlignment="1" applyProtection="1">
      <alignment horizontal="center"/>
      <protection hidden="1"/>
    </xf>
    <xf numFmtId="167" fontId="49" fillId="2" borderId="1" xfId="0" applyNumberFormat="1" applyFont="1" applyFill="1" applyBorder="1" applyAlignment="1" applyProtection="1">
      <alignment horizontal="center"/>
      <protection hidden="1"/>
    </xf>
    <xf numFmtId="1" fontId="14" fillId="13" borderId="0" xfId="0" applyNumberFormat="1" applyFont="1" applyFill="1" applyAlignment="1" applyProtection="1">
      <alignment horizontal="center"/>
      <protection hidden="1"/>
    </xf>
    <xf numFmtId="1" fontId="49" fillId="2" borderId="0" xfId="0" applyNumberFormat="1" applyFont="1" applyFill="1" applyBorder="1" applyAlignment="1" applyProtection="1">
      <alignment horizontal="center"/>
      <protection hidden="1"/>
    </xf>
    <xf numFmtId="2" fontId="17" fillId="0" borderId="0" xfId="0" applyNumberFormat="1" applyFont="1" applyBorder="1" applyAlignment="1" applyProtection="1">
      <alignment horizontal="center"/>
      <protection hidden="1"/>
    </xf>
    <xf numFmtId="9" fontId="17" fillId="2" borderId="0" xfId="0" applyNumberFormat="1" applyFont="1" applyFill="1" applyBorder="1" applyAlignment="1" applyProtection="1">
      <alignment horizontal="center"/>
    </xf>
    <xf numFmtId="0" fontId="14" fillId="2" borderId="0" xfId="0" applyFont="1" applyFill="1" applyBorder="1" applyAlignment="1" applyProtection="1">
      <alignment horizontal="center" vertical="center"/>
    </xf>
    <xf numFmtId="9" fontId="14" fillId="2" borderId="0" xfId="1" applyFont="1" applyFill="1" applyBorder="1" applyAlignment="1" applyProtection="1">
      <alignment horizontal="center" vertical="center"/>
    </xf>
    <xf numFmtId="0" fontId="17" fillId="0" borderId="0" xfId="0" applyFont="1"/>
    <xf numFmtId="9" fontId="14" fillId="2" borderId="0" xfId="0" applyNumberFormat="1" applyFont="1" applyFill="1" applyBorder="1" applyAlignment="1" applyProtection="1">
      <alignment horizontal="center"/>
    </xf>
    <xf numFmtId="10" fontId="14" fillId="2" borderId="0" xfId="0" applyNumberFormat="1" applyFont="1" applyFill="1" applyBorder="1" applyAlignment="1" applyProtection="1">
      <alignment horizontal="center"/>
    </xf>
    <xf numFmtId="9" fontId="53" fillId="2" borderId="0" xfId="0" applyNumberFormat="1" applyFont="1" applyFill="1" applyBorder="1" applyAlignment="1" applyProtection="1">
      <alignment horizontal="center" vertical="center"/>
    </xf>
    <xf numFmtId="0" fontId="53" fillId="2" borderId="0" xfId="0" applyFont="1" applyFill="1" applyBorder="1" applyAlignment="1" applyProtection="1">
      <alignment horizontal="center" vertical="center"/>
    </xf>
    <xf numFmtId="9" fontId="17" fillId="2" borderId="0" xfId="1" applyFont="1" applyFill="1" applyBorder="1" applyAlignment="1" applyProtection="1">
      <alignment horizontal="center"/>
    </xf>
    <xf numFmtId="0" fontId="14" fillId="2" borderId="0" xfId="0" applyFont="1" applyFill="1" applyBorder="1" applyAlignment="1" applyProtection="1">
      <alignment horizontal="center"/>
    </xf>
    <xf numFmtId="0" fontId="17" fillId="0" borderId="0" xfId="0" applyFont="1" applyAlignment="1">
      <alignment horizontal="center"/>
    </xf>
    <xf numFmtId="2" fontId="14" fillId="2" borderId="0" xfId="0" applyNumberFormat="1" applyFont="1" applyFill="1" applyBorder="1" applyAlignment="1" applyProtection="1">
      <alignment horizontal="center"/>
    </xf>
    <xf numFmtId="184" fontId="14" fillId="2" borderId="0" xfId="0" applyNumberFormat="1" applyFont="1" applyFill="1" applyBorder="1" applyAlignment="1" applyProtection="1">
      <alignment horizontal="center"/>
    </xf>
    <xf numFmtId="1" fontId="14" fillId="0" borderId="0" xfId="0" applyNumberFormat="1" applyFont="1"/>
    <xf numFmtId="168" fontId="14" fillId="2" borderId="0" xfId="0" applyNumberFormat="1" applyFont="1" applyFill="1" applyBorder="1" applyAlignment="1" applyProtection="1">
      <alignment horizontal="center"/>
    </xf>
    <xf numFmtId="167" fontId="14" fillId="2" borderId="0" xfId="0" applyNumberFormat="1" applyFont="1" applyFill="1" applyBorder="1" applyAlignment="1" applyProtection="1">
      <alignment horizontal="center" vertical="center"/>
    </xf>
    <xf numFmtId="1" fontId="14" fillId="2" borderId="0" xfId="0" applyNumberFormat="1" applyFont="1" applyFill="1" applyBorder="1" applyAlignment="1" applyProtection="1">
      <alignment horizontal="center"/>
    </xf>
    <xf numFmtId="193" fontId="14" fillId="2" borderId="0" xfId="0" applyNumberFormat="1" applyFont="1" applyFill="1" applyBorder="1" applyAlignment="1" applyProtection="1">
      <alignment horizontal="center" vertical="center"/>
    </xf>
    <xf numFmtId="2" fontId="17" fillId="2" borderId="0" xfId="0" applyNumberFormat="1" applyFont="1" applyFill="1" applyBorder="1" applyAlignment="1" applyProtection="1">
      <alignment horizontal="center"/>
    </xf>
    <xf numFmtId="0" fontId="17" fillId="2" borderId="0" xfId="0" applyNumberFormat="1" applyFont="1" applyFill="1" applyBorder="1" applyProtection="1"/>
    <xf numFmtId="170" fontId="17" fillId="2" borderId="0" xfId="0" applyNumberFormat="1" applyFont="1" applyFill="1" applyBorder="1" applyAlignment="1" applyProtection="1">
      <alignment horizontal="center"/>
    </xf>
    <xf numFmtId="167" fontId="14" fillId="2" borderId="0" xfId="0" applyNumberFormat="1" applyFont="1" applyFill="1" applyBorder="1" applyAlignment="1" applyProtection="1">
      <alignment horizontal="center"/>
    </xf>
    <xf numFmtId="2" fontId="17" fillId="2" borderId="0" xfId="0" applyNumberFormat="1" applyFont="1" applyFill="1" applyBorder="1" applyProtection="1"/>
    <xf numFmtId="167" fontId="17" fillId="2" borderId="0" xfId="0" applyNumberFormat="1" applyFont="1" applyFill="1" applyBorder="1" applyAlignment="1" applyProtection="1">
      <alignment horizontal="center"/>
    </xf>
    <xf numFmtId="184" fontId="17" fillId="2" borderId="0" xfId="0" applyNumberFormat="1" applyFont="1" applyFill="1" applyBorder="1" applyAlignment="1" applyProtection="1">
      <alignment horizontal="center"/>
    </xf>
    <xf numFmtId="9" fontId="17" fillId="2" borderId="0" xfId="1" applyFont="1" applyFill="1" applyBorder="1" applyProtection="1"/>
    <xf numFmtId="9" fontId="17" fillId="2" borderId="0" xfId="0" applyNumberFormat="1" applyFont="1" applyFill="1" applyBorder="1" applyProtection="1"/>
    <xf numFmtId="169" fontId="17" fillId="2" borderId="0" xfId="0" applyNumberFormat="1" applyFont="1" applyFill="1" applyBorder="1" applyProtection="1"/>
    <xf numFmtId="0" fontId="14" fillId="2" borderId="0" xfId="0" applyFont="1" applyFill="1" applyBorder="1" applyProtection="1"/>
    <xf numFmtId="185" fontId="17" fillId="2" borderId="0" xfId="0" applyNumberFormat="1" applyFont="1" applyFill="1" applyBorder="1" applyProtection="1"/>
    <xf numFmtId="0" fontId="17" fillId="2" borderId="0" xfId="0" applyFont="1" applyFill="1" applyBorder="1" applyAlignment="1" applyProtection="1">
      <alignment horizontal="right"/>
    </xf>
    <xf numFmtId="172" fontId="17" fillId="2" borderId="0" xfId="0" applyNumberFormat="1" applyFont="1" applyFill="1" applyBorder="1" applyAlignment="1" applyProtection="1">
      <alignment horizontal="center"/>
    </xf>
    <xf numFmtId="173" fontId="17" fillId="2" borderId="0" xfId="0" applyNumberFormat="1" applyFont="1" applyFill="1" applyBorder="1" applyAlignment="1" applyProtection="1">
      <alignment horizontal="center"/>
    </xf>
    <xf numFmtId="1" fontId="17" fillId="2" borderId="0" xfId="1" applyNumberFormat="1" applyFont="1" applyFill="1" applyBorder="1" applyAlignment="1" applyProtection="1">
      <alignment horizontal="center"/>
    </xf>
    <xf numFmtId="1" fontId="17" fillId="2" borderId="0" xfId="0" applyNumberFormat="1" applyFont="1" applyFill="1" applyBorder="1" applyAlignment="1" applyProtection="1">
      <alignment horizontal="center"/>
    </xf>
    <xf numFmtId="168" fontId="17" fillId="2" borderId="0" xfId="0" applyNumberFormat="1" applyFont="1" applyFill="1" applyBorder="1" applyProtection="1"/>
    <xf numFmtId="0" fontId="14" fillId="0" borderId="0" xfId="0" applyFont="1"/>
    <xf numFmtId="0" fontId="17" fillId="0" borderId="0" xfId="0" applyFont="1" applyBorder="1" applyAlignment="1">
      <alignment horizontal="center"/>
    </xf>
    <xf numFmtId="0" fontId="17" fillId="14" borderId="23" xfId="0" applyFont="1" applyFill="1" applyBorder="1" applyAlignment="1">
      <alignment horizontal="center"/>
    </xf>
    <xf numFmtId="0" fontId="17" fillId="14" borderId="1" xfId="0" applyFont="1" applyFill="1" applyBorder="1" applyAlignment="1">
      <alignment horizontal="center"/>
    </xf>
    <xf numFmtId="0" fontId="17" fillId="14" borderId="24" xfId="0" applyFont="1" applyFill="1" applyBorder="1" applyAlignment="1">
      <alignment horizontal="center"/>
    </xf>
    <xf numFmtId="0" fontId="17" fillId="14" borderId="32" xfId="0" applyFont="1" applyFill="1" applyBorder="1" applyAlignment="1">
      <alignment horizontal="center"/>
    </xf>
    <xf numFmtId="2" fontId="17" fillId="0" borderId="41" xfId="0" applyNumberFormat="1" applyFont="1" applyBorder="1" applyAlignment="1">
      <alignment horizontal="center" vertical="center" wrapText="1"/>
    </xf>
    <xf numFmtId="2" fontId="17" fillId="0" borderId="42" xfId="0" applyNumberFormat="1" applyFont="1" applyBorder="1" applyAlignment="1">
      <alignment horizontal="center" vertical="center" wrapText="1"/>
    </xf>
    <xf numFmtId="2" fontId="17" fillId="0" borderId="22" xfId="0" applyNumberFormat="1" applyFont="1" applyBorder="1" applyAlignment="1">
      <alignment horizontal="center" vertical="center" wrapText="1"/>
    </xf>
    <xf numFmtId="0" fontId="17" fillId="14" borderId="16" xfId="0" applyFont="1" applyFill="1" applyBorder="1" applyAlignment="1">
      <alignment horizontal="center"/>
    </xf>
    <xf numFmtId="2" fontId="17" fillId="0" borderId="23" xfId="0" applyNumberFormat="1" applyFont="1" applyBorder="1" applyAlignment="1">
      <alignment horizontal="center" vertical="center" wrapText="1"/>
    </xf>
    <xf numFmtId="2" fontId="17" fillId="0" borderId="1" xfId="0" applyNumberFormat="1" applyFont="1" applyBorder="1" applyAlignment="1">
      <alignment horizontal="center" vertical="center" wrapText="1"/>
    </xf>
    <xf numFmtId="2" fontId="17" fillId="0" borderId="24" xfId="0" applyNumberFormat="1" applyFont="1" applyBorder="1" applyAlignment="1">
      <alignment horizontal="center" vertical="center" wrapText="1"/>
    </xf>
    <xf numFmtId="0" fontId="17" fillId="14" borderId="18" xfId="0" applyFont="1" applyFill="1" applyBorder="1" applyAlignment="1">
      <alignment horizontal="center"/>
    </xf>
    <xf numFmtId="0" fontId="17" fillId="0" borderId="23" xfId="0" applyFont="1" applyBorder="1"/>
    <xf numFmtId="0" fontId="17" fillId="0" borderId="1" xfId="0" applyFont="1" applyBorder="1"/>
    <xf numFmtId="0" fontId="17" fillId="0" borderId="24" xfId="0" applyFont="1" applyBorder="1"/>
    <xf numFmtId="0" fontId="17" fillId="14" borderId="16" xfId="0" applyFont="1" applyFill="1" applyBorder="1"/>
    <xf numFmtId="0" fontId="17" fillId="14" borderId="43" xfId="0" applyFont="1" applyFill="1" applyBorder="1" applyAlignment="1">
      <alignment horizontal="center"/>
    </xf>
    <xf numFmtId="2" fontId="17" fillId="0" borderId="25" xfId="0" applyNumberFormat="1" applyFont="1" applyBorder="1" applyAlignment="1">
      <alignment horizontal="center" vertical="center" wrapText="1"/>
    </xf>
    <xf numFmtId="2" fontId="17" fillId="0" borderId="26" xfId="0" applyNumberFormat="1" applyFont="1" applyBorder="1" applyAlignment="1">
      <alignment horizontal="center" vertical="center" wrapText="1"/>
    </xf>
    <xf numFmtId="2" fontId="17" fillId="0" borderId="27" xfId="0" applyNumberFormat="1" applyFont="1" applyBorder="1" applyAlignment="1">
      <alignment horizontal="center" vertical="center" wrapText="1"/>
    </xf>
    <xf numFmtId="0" fontId="17" fillId="2" borderId="0" xfId="0" applyFont="1" applyFill="1"/>
    <xf numFmtId="167" fontId="17" fillId="0" borderId="1" xfId="0" applyNumberFormat="1" applyFont="1" applyBorder="1" applyAlignment="1">
      <alignment horizontal="center"/>
    </xf>
    <xf numFmtId="1" fontId="17" fillId="0" borderId="1" xfId="0" applyNumberFormat="1" applyFont="1" applyFill="1" applyBorder="1" applyAlignment="1">
      <alignment horizontal="center"/>
    </xf>
    <xf numFmtId="1" fontId="17" fillId="0" borderId="1" xfId="0" applyNumberFormat="1" applyFont="1" applyBorder="1"/>
    <xf numFmtId="1" fontId="17" fillId="0" borderId="1" xfId="0" applyNumberFormat="1" applyFont="1" applyBorder="1" applyAlignment="1">
      <alignment horizontal="center"/>
    </xf>
    <xf numFmtId="0" fontId="17" fillId="14" borderId="1" xfId="0" applyFont="1" applyFill="1" applyBorder="1"/>
    <xf numFmtId="0" fontId="17" fillId="0" borderId="0" xfId="0" applyFont="1" applyBorder="1"/>
    <xf numFmtId="0" fontId="14" fillId="14" borderId="15" xfId="0" applyFont="1" applyFill="1" applyBorder="1" applyAlignment="1">
      <alignment horizontal="center"/>
    </xf>
    <xf numFmtId="0" fontId="17" fillId="14" borderId="1" xfId="0" applyFont="1" applyFill="1" applyBorder="1" applyAlignment="1">
      <alignment horizontal="center" vertical="center"/>
    </xf>
    <xf numFmtId="2" fontId="17" fillId="0" borderId="1" xfId="0" applyNumberFormat="1" applyFont="1" applyFill="1" applyBorder="1" applyAlignment="1">
      <alignment horizontal="center" vertical="center"/>
    </xf>
    <xf numFmtId="2" fontId="17" fillId="2" borderId="1" xfId="0" applyNumberFormat="1" applyFont="1" applyFill="1" applyBorder="1" applyAlignment="1">
      <alignment horizontal="center" vertical="center"/>
    </xf>
    <xf numFmtId="0" fontId="17" fillId="0" borderId="0" xfId="0" applyFont="1" applyBorder="1" applyAlignment="1">
      <alignment horizontal="center" vertical="center"/>
    </xf>
    <xf numFmtId="2" fontId="17" fillId="2" borderId="1" xfId="0" applyNumberFormat="1" applyFont="1" applyFill="1" applyBorder="1" applyAlignment="1">
      <alignment horizontal="center"/>
    </xf>
    <xf numFmtId="2" fontId="17" fillId="0" borderId="1" xfId="0" applyNumberFormat="1" applyFont="1" applyFill="1" applyBorder="1" applyAlignment="1">
      <alignment horizontal="center"/>
    </xf>
    <xf numFmtId="0" fontId="17" fillId="2" borderId="1" xfId="0" applyFont="1" applyFill="1" applyBorder="1"/>
    <xf numFmtId="0" fontId="33" fillId="15" borderId="47" xfId="3" applyFont="1" applyFill="1" applyBorder="1" applyAlignment="1" applyProtection="1">
      <alignment horizontal="center" vertical="center" wrapText="1"/>
      <protection locked="0"/>
    </xf>
    <xf numFmtId="0" fontId="33" fillId="15" borderId="0" xfId="3" applyFont="1" applyFill="1" applyBorder="1" applyAlignment="1" applyProtection="1">
      <alignment horizontal="center" vertical="center" wrapText="1"/>
      <protection locked="0"/>
    </xf>
    <xf numFmtId="0" fontId="33" fillId="15" borderId="48" xfId="3" applyFont="1" applyFill="1" applyBorder="1" applyAlignment="1" applyProtection="1">
      <alignment horizontal="center" vertical="center" wrapText="1"/>
      <protection locked="0"/>
    </xf>
    <xf numFmtId="0" fontId="31" fillId="15" borderId="44" xfId="4" applyFont="1" applyFill="1" applyBorder="1" applyAlignment="1">
      <alignment horizontal="center" vertical="center" wrapText="1"/>
    </xf>
    <xf numFmtId="0" fontId="31" fillId="15" borderId="45" xfId="4" applyFont="1" applyFill="1" applyBorder="1" applyAlignment="1">
      <alignment horizontal="center" vertical="center" wrapText="1"/>
    </xf>
    <xf numFmtId="0" fontId="31" fillId="15" borderId="46" xfId="4" applyFont="1" applyFill="1" applyBorder="1" applyAlignment="1">
      <alignment horizontal="center" vertical="center" wrapText="1"/>
    </xf>
    <xf numFmtId="0" fontId="32" fillId="18" borderId="104" xfId="4" applyFont="1" applyFill="1" applyBorder="1" applyAlignment="1">
      <alignment horizontal="center" vertical="center" wrapText="1"/>
    </xf>
    <xf numFmtId="0" fontId="32" fillId="18" borderId="105" xfId="4" applyFont="1" applyFill="1" applyBorder="1" applyAlignment="1">
      <alignment horizontal="center" vertical="center" wrapText="1"/>
    </xf>
    <xf numFmtId="0" fontId="32" fillId="18" borderId="106" xfId="4" applyFont="1" applyFill="1" applyBorder="1" applyAlignment="1">
      <alignment horizontal="center" vertical="center" wrapText="1"/>
    </xf>
    <xf numFmtId="0" fontId="32" fillId="15" borderId="44" xfId="4" applyFont="1" applyFill="1" applyBorder="1" applyAlignment="1">
      <alignment horizontal="center" vertical="center" wrapText="1"/>
    </xf>
    <xf numFmtId="0" fontId="32" fillId="15" borderId="45" xfId="4" applyFont="1" applyFill="1" applyBorder="1" applyAlignment="1">
      <alignment horizontal="center" vertical="center" wrapText="1"/>
    </xf>
    <xf numFmtId="0" fontId="32" fillId="15" borderId="46" xfId="4" applyFont="1" applyFill="1" applyBorder="1" applyAlignment="1">
      <alignment horizontal="center" vertical="center" wrapText="1"/>
    </xf>
    <xf numFmtId="0" fontId="32" fillId="15" borderId="47" xfId="4" applyFont="1" applyFill="1" applyBorder="1" applyAlignment="1">
      <alignment horizontal="center" vertical="center" wrapText="1"/>
    </xf>
    <xf numFmtId="0" fontId="32" fillId="15" borderId="0" xfId="4" applyFont="1" applyFill="1" applyBorder="1" applyAlignment="1">
      <alignment horizontal="center" vertical="center" wrapText="1"/>
    </xf>
    <xf numFmtId="0" fontId="32" fillId="15" borderId="48" xfId="4" applyFont="1" applyFill="1" applyBorder="1" applyAlignment="1">
      <alignment horizontal="center" vertical="center" wrapText="1"/>
    </xf>
    <xf numFmtId="0" fontId="32" fillId="15" borderId="47" xfId="4" applyFont="1" applyFill="1" applyBorder="1" applyAlignment="1">
      <alignment horizontal="center" wrapText="1"/>
    </xf>
    <xf numFmtId="0" fontId="32" fillId="15" borderId="0" xfId="4" applyFont="1" applyFill="1" applyBorder="1" applyAlignment="1">
      <alignment horizontal="center" wrapText="1"/>
    </xf>
    <xf numFmtId="0" fontId="32" fillId="15" borderId="48" xfId="4" applyFont="1" applyFill="1" applyBorder="1" applyAlignment="1">
      <alignment horizontal="center" wrapText="1"/>
    </xf>
    <xf numFmtId="165" fontId="9" fillId="17" borderId="68" xfId="0" applyNumberFormat="1" applyFont="1" applyFill="1" applyBorder="1" applyAlignment="1" applyProtection="1">
      <alignment horizontal="center"/>
      <protection locked="0"/>
    </xf>
    <xf numFmtId="165" fontId="9" fillId="17" borderId="70" xfId="0" applyNumberFormat="1" applyFont="1" applyFill="1" applyBorder="1" applyAlignment="1" applyProtection="1">
      <alignment horizontal="center"/>
      <protection locked="0"/>
    </xf>
    <xf numFmtId="0" fontId="25" fillId="14" borderId="68" xfId="0" applyFont="1" applyFill="1" applyBorder="1" applyAlignment="1" applyProtection="1">
      <alignment horizontal="center"/>
    </xf>
    <xf numFmtId="0" fontId="25" fillId="14" borderId="69" xfId="0" applyFont="1" applyFill="1" applyBorder="1" applyAlignment="1" applyProtection="1">
      <alignment horizontal="center"/>
    </xf>
    <xf numFmtId="0" fontId="25" fillId="14" borderId="70" xfId="0" applyFont="1" applyFill="1" applyBorder="1" applyAlignment="1" applyProtection="1">
      <alignment horizontal="center"/>
    </xf>
    <xf numFmtId="2" fontId="25" fillId="17" borderId="68" xfId="0" applyNumberFormat="1" applyFont="1" applyFill="1" applyBorder="1" applyAlignment="1" applyProtection="1">
      <alignment horizontal="center"/>
      <protection locked="0"/>
    </xf>
    <xf numFmtId="2" fontId="25" fillId="17" borderId="70" xfId="0" applyNumberFormat="1" applyFont="1" applyFill="1" applyBorder="1" applyAlignment="1" applyProtection="1">
      <alignment horizontal="center"/>
      <protection locked="0"/>
    </xf>
    <xf numFmtId="2" fontId="25" fillId="10" borderId="68" xfId="0" applyNumberFormat="1" applyFont="1" applyFill="1" applyBorder="1" applyAlignment="1" applyProtection="1">
      <alignment horizontal="center"/>
    </xf>
    <xf numFmtId="2" fontId="25" fillId="10" borderId="70" xfId="0" applyNumberFormat="1" applyFont="1" applyFill="1" applyBorder="1" applyAlignment="1" applyProtection="1">
      <alignment horizontal="center"/>
    </xf>
    <xf numFmtId="0" fontId="1" fillId="10" borderId="68" xfId="0" applyFont="1" applyFill="1" applyBorder="1" applyAlignment="1" applyProtection="1">
      <alignment horizontal="center"/>
    </xf>
    <xf numFmtId="0" fontId="1" fillId="10" borderId="69" xfId="0" applyFont="1" applyFill="1" applyBorder="1" applyAlignment="1" applyProtection="1">
      <alignment horizontal="center"/>
    </xf>
    <xf numFmtId="0" fontId="1" fillId="10" borderId="70" xfId="0" applyFont="1" applyFill="1" applyBorder="1" applyAlignment="1" applyProtection="1">
      <alignment horizontal="center"/>
    </xf>
    <xf numFmtId="2" fontId="1" fillId="10" borderId="68" xfId="0" applyNumberFormat="1" applyFont="1" applyFill="1" applyBorder="1" applyAlignment="1" applyProtection="1">
      <alignment horizontal="center"/>
    </xf>
    <xf numFmtId="2" fontId="1" fillId="10" borderId="69" xfId="0" applyNumberFormat="1" applyFont="1" applyFill="1" applyBorder="1" applyAlignment="1" applyProtection="1">
      <alignment horizontal="center"/>
    </xf>
    <xf numFmtId="2" fontId="1" fillId="10" borderId="70" xfId="0" applyNumberFormat="1" applyFont="1" applyFill="1" applyBorder="1" applyAlignment="1" applyProtection="1">
      <alignment horizontal="center"/>
    </xf>
    <xf numFmtId="0" fontId="18" fillId="2" borderId="0" xfId="0" applyFont="1" applyFill="1" applyBorder="1" applyAlignment="1" applyProtection="1">
      <alignment horizontal="center"/>
    </xf>
    <xf numFmtId="0" fontId="18" fillId="2" borderId="66" xfId="0" applyFont="1" applyFill="1" applyBorder="1" applyAlignment="1" applyProtection="1">
      <alignment horizontal="center"/>
    </xf>
    <xf numFmtId="1" fontId="1" fillId="10" borderId="68" xfId="0" applyNumberFormat="1" applyFont="1" applyFill="1" applyBorder="1" applyAlignment="1" applyProtection="1">
      <alignment horizontal="center"/>
    </xf>
    <xf numFmtId="1" fontId="1" fillId="10" borderId="69" xfId="0" applyNumberFormat="1" applyFont="1" applyFill="1" applyBorder="1" applyAlignment="1" applyProtection="1">
      <alignment horizontal="center"/>
    </xf>
    <xf numFmtId="1" fontId="1" fillId="10" borderId="70" xfId="0" applyNumberFormat="1" applyFont="1" applyFill="1" applyBorder="1" applyAlignment="1" applyProtection="1">
      <alignment horizontal="center"/>
    </xf>
    <xf numFmtId="168" fontId="1" fillId="10" borderId="68" xfId="0" applyNumberFormat="1" applyFont="1" applyFill="1" applyBorder="1" applyAlignment="1" applyProtection="1">
      <alignment horizontal="center"/>
    </xf>
    <xf numFmtId="168" fontId="1" fillId="10" borderId="69" xfId="0" applyNumberFormat="1" applyFont="1" applyFill="1" applyBorder="1" applyAlignment="1" applyProtection="1">
      <alignment horizontal="center"/>
    </xf>
    <xf numFmtId="168" fontId="1" fillId="10" borderId="70" xfId="0" applyNumberFormat="1" applyFont="1" applyFill="1" applyBorder="1" applyAlignment="1" applyProtection="1">
      <alignment horizontal="center"/>
    </xf>
    <xf numFmtId="168" fontId="9" fillId="17" borderId="87" xfId="0" applyNumberFormat="1" applyFont="1" applyFill="1" applyBorder="1" applyAlignment="1" applyProtection="1">
      <alignment horizontal="center"/>
      <protection locked="0"/>
    </xf>
    <xf numFmtId="168" fontId="9" fillId="14" borderId="88" xfId="0" applyNumberFormat="1" applyFont="1" applyFill="1" applyBorder="1" applyAlignment="1" applyProtection="1">
      <alignment horizontal="center"/>
    </xf>
    <xf numFmtId="168" fontId="9" fillId="14" borderId="89" xfId="0" applyNumberFormat="1" applyFont="1" applyFill="1" applyBorder="1" applyAlignment="1" applyProtection="1">
      <alignment horizontal="center"/>
    </xf>
    <xf numFmtId="168" fontId="9" fillId="14" borderId="90" xfId="0" applyNumberFormat="1" applyFont="1" applyFill="1" applyBorder="1" applyAlignment="1" applyProtection="1">
      <alignment horizontal="center"/>
    </xf>
    <xf numFmtId="191" fontId="9" fillId="17" borderId="84" xfId="0" applyNumberFormat="1" applyFont="1" applyFill="1" applyBorder="1" applyAlignment="1" applyProtection="1">
      <alignment horizontal="center"/>
      <protection locked="0"/>
    </xf>
    <xf numFmtId="191" fontId="9" fillId="17" borderId="86" xfId="0" applyNumberFormat="1" applyFont="1" applyFill="1" applyBorder="1" applyAlignment="1" applyProtection="1">
      <alignment horizontal="center"/>
      <protection locked="0"/>
    </xf>
    <xf numFmtId="0" fontId="9" fillId="14" borderId="84" xfId="0" applyFont="1" applyFill="1" applyBorder="1" applyAlignment="1" applyProtection="1">
      <alignment horizontal="center"/>
    </xf>
    <xf numFmtId="0" fontId="9" fillId="14" borderId="85" xfId="0" applyFont="1" applyFill="1" applyBorder="1" applyAlignment="1" applyProtection="1">
      <alignment horizontal="center"/>
    </xf>
    <xf numFmtId="0" fontId="9" fillId="14" borderId="86" xfId="0" applyFont="1" applyFill="1" applyBorder="1" applyAlignment="1" applyProtection="1">
      <alignment horizontal="center"/>
    </xf>
    <xf numFmtId="174" fontId="9" fillId="17" borderId="84" xfId="0" applyNumberFormat="1" applyFont="1" applyFill="1" applyBorder="1" applyAlignment="1" applyProtection="1">
      <alignment horizontal="center"/>
      <protection locked="0"/>
    </xf>
    <xf numFmtId="174" fontId="9" fillId="17" borderId="86" xfId="0" applyNumberFormat="1" applyFont="1" applyFill="1" applyBorder="1" applyAlignment="1" applyProtection="1">
      <alignment horizontal="center"/>
      <protection locked="0"/>
    </xf>
    <xf numFmtId="175" fontId="9" fillId="17" borderId="84" xfId="0" applyNumberFormat="1" applyFont="1" applyFill="1" applyBorder="1" applyAlignment="1" applyProtection="1">
      <alignment horizontal="center"/>
      <protection locked="0"/>
    </xf>
    <xf numFmtId="175" fontId="9" fillId="17" borderId="86" xfId="0" applyNumberFormat="1" applyFont="1" applyFill="1" applyBorder="1" applyAlignment="1" applyProtection="1">
      <alignment horizontal="center"/>
      <protection locked="0"/>
    </xf>
    <xf numFmtId="0" fontId="5" fillId="2" borderId="77" xfId="0" applyFont="1" applyFill="1" applyBorder="1" applyAlignment="1" applyProtection="1">
      <alignment horizontal="center"/>
    </xf>
    <xf numFmtId="0" fontId="5" fillId="2" borderId="78" xfId="0" applyFont="1" applyFill="1" applyBorder="1" applyAlignment="1" applyProtection="1">
      <alignment horizontal="center"/>
    </xf>
    <xf numFmtId="0" fontId="5" fillId="2" borderId="79" xfId="0" applyFont="1" applyFill="1" applyBorder="1" applyAlignment="1" applyProtection="1">
      <alignment horizontal="center"/>
    </xf>
    <xf numFmtId="0" fontId="5" fillId="2" borderId="80" xfId="0" applyFont="1" applyFill="1" applyBorder="1" applyAlignment="1" applyProtection="1">
      <alignment horizontal="center"/>
    </xf>
    <xf numFmtId="0" fontId="5" fillId="2" borderId="0" xfId="0" applyFont="1" applyFill="1" applyBorder="1" applyAlignment="1" applyProtection="1">
      <alignment horizontal="center"/>
    </xf>
    <xf numFmtId="0" fontId="5" fillId="2" borderId="81" xfId="0" applyFont="1" applyFill="1" applyBorder="1" applyAlignment="1" applyProtection="1">
      <alignment horizontal="center"/>
    </xf>
    <xf numFmtId="0" fontId="21" fillId="17" borderId="91" xfId="0" applyFont="1" applyFill="1" applyBorder="1" applyAlignment="1" applyProtection="1">
      <alignment horizontal="center"/>
      <protection locked="0"/>
    </xf>
    <xf numFmtId="0" fontId="21" fillId="17" borderId="92" xfId="0" applyFont="1" applyFill="1" applyBorder="1" applyAlignment="1" applyProtection="1">
      <alignment horizontal="center"/>
      <protection locked="0"/>
    </xf>
    <xf numFmtId="0" fontId="21" fillId="17" borderId="93" xfId="0" applyFont="1" applyFill="1" applyBorder="1" applyAlignment="1" applyProtection="1">
      <alignment horizontal="center"/>
      <protection locked="0"/>
    </xf>
    <xf numFmtId="0" fontId="2" fillId="2" borderId="98" xfId="0" applyFont="1" applyFill="1" applyBorder="1" applyAlignment="1" applyProtection="1">
      <alignment horizontal="center" vertical="center"/>
    </xf>
    <xf numFmtId="0" fontId="2" fillId="2" borderId="0" xfId="0" applyFont="1" applyFill="1" applyBorder="1" applyAlignment="1" applyProtection="1">
      <alignment horizontal="center" vertical="center"/>
    </xf>
    <xf numFmtId="0" fontId="9" fillId="17" borderId="11" xfId="0" applyFont="1" applyFill="1" applyBorder="1" applyAlignment="1" applyProtection="1">
      <alignment horizontal="center"/>
      <protection locked="0"/>
    </xf>
    <xf numFmtId="0" fontId="2" fillId="2" borderId="0" xfId="0" applyFont="1" applyFill="1" applyBorder="1" applyAlignment="1" applyProtection="1">
      <alignment horizontal="center"/>
    </xf>
    <xf numFmtId="0" fontId="25" fillId="2" borderId="0" xfId="0" applyFont="1" applyFill="1" applyBorder="1" applyAlignment="1" applyProtection="1">
      <alignment horizontal="center"/>
    </xf>
    <xf numFmtId="167" fontId="1" fillId="10" borderId="68" xfId="0" applyNumberFormat="1" applyFont="1" applyFill="1" applyBorder="1" applyAlignment="1" applyProtection="1">
      <alignment horizontal="center"/>
    </xf>
    <xf numFmtId="167" fontId="1" fillId="10" borderId="69" xfId="0" applyNumberFormat="1" applyFont="1" applyFill="1" applyBorder="1" applyAlignment="1" applyProtection="1">
      <alignment horizontal="center"/>
    </xf>
    <xf numFmtId="167" fontId="1" fillId="10" borderId="70" xfId="0" applyNumberFormat="1" applyFont="1" applyFill="1" applyBorder="1" applyAlignment="1" applyProtection="1">
      <alignment horizontal="center"/>
    </xf>
    <xf numFmtId="184" fontId="1" fillId="10" borderId="68" xfId="0" applyNumberFormat="1" applyFont="1" applyFill="1" applyBorder="1" applyAlignment="1" applyProtection="1">
      <alignment horizontal="center"/>
    </xf>
    <xf numFmtId="184" fontId="1" fillId="10" borderId="69" xfId="0" applyNumberFormat="1" applyFont="1" applyFill="1" applyBorder="1" applyAlignment="1" applyProtection="1">
      <alignment horizontal="center"/>
    </xf>
    <xf numFmtId="184" fontId="1" fillId="10" borderId="70" xfId="0" applyNumberFormat="1" applyFont="1" applyFill="1" applyBorder="1" applyAlignment="1" applyProtection="1">
      <alignment horizontal="center"/>
    </xf>
    <xf numFmtId="178" fontId="9" fillId="17" borderId="84" xfId="0" applyNumberFormat="1" applyFont="1" applyFill="1" applyBorder="1" applyAlignment="1" applyProtection="1">
      <alignment horizontal="center"/>
      <protection locked="0"/>
    </xf>
    <xf numFmtId="178" fontId="9" fillId="17" borderId="85" xfId="0" applyNumberFormat="1" applyFont="1" applyFill="1" applyBorder="1" applyAlignment="1" applyProtection="1">
      <alignment horizontal="center"/>
      <protection locked="0"/>
    </xf>
    <xf numFmtId="178" fontId="9" fillId="17" borderId="86" xfId="0" applyNumberFormat="1" applyFont="1" applyFill="1" applyBorder="1" applyAlignment="1" applyProtection="1">
      <alignment horizontal="center"/>
      <protection locked="0"/>
    </xf>
    <xf numFmtId="0" fontId="19" fillId="2" borderId="0" xfId="0" applyFont="1" applyFill="1" applyBorder="1" applyAlignment="1" applyProtection="1">
      <alignment horizontal="center"/>
    </xf>
    <xf numFmtId="188" fontId="9" fillId="17" borderId="85" xfId="0" applyNumberFormat="1" applyFont="1" applyFill="1" applyBorder="1" applyAlignment="1" applyProtection="1">
      <alignment horizontal="center"/>
      <protection locked="0"/>
    </xf>
    <xf numFmtId="188" fontId="9" fillId="17" borderId="86" xfId="0" applyNumberFormat="1" applyFont="1" applyFill="1" applyBorder="1" applyAlignment="1" applyProtection="1">
      <alignment horizontal="center"/>
      <protection locked="0"/>
    </xf>
    <xf numFmtId="0" fontId="4" fillId="2" borderId="0" xfId="0" applyFont="1" applyFill="1" applyBorder="1" applyAlignment="1" applyProtection="1">
      <alignment horizontal="center"/>
    </xf>
    <xf numFmtId="190" fontId="9" fillId="17" borderId="59" xfId="0" applyNumberFormat="1" applyFont="1" applyFill="1" applyBorder="1" applyAlignment="1" applyProtection="1">
      <alignment horizontal="center"/>
      <protection locked="0"/>
    </xf>
    <xf numFmtId="0" fontId="9" fillId="14" borderId="59" xfId="0" applyFont="1" applyFill="1" applyBorder="1" applyAlignment="1" applyProtection="1">
      <alignment horizontal="center"/>
    </xf>
    <xf numFmtId="192" fontId="9" fillId="17" borderId="85" xfId="0" applyNumberFormat="1" applyFont="1" applyFill="1" applyBorder="1" applyAlignment="1" applyProtection="1">
      <alignment horizontal="center"/>
      <protection locked="0"/>
    </xf>
    <xf numFmtId="192" fontId="9" fillId="17" borderId="86" xfId="0" applyNumberFormat="1" applyFont="1" applyFill="1" applyBorder="1" applyAlignment="1" applyProtection="1">
      <alignment horizontal="center"/>
      <protection locked="0"/>
    </xf>
    <xf numFmtId="0" fontId="9" fillId="14" borderId="68" xfId="0" applyFont="1" applyFill="1" applyBorder="1" applyAlignment="1" applyProtection="1">
      <alignment horizontal="center"/>
    </xf>
    <xf numFmtId="0" fontId="9" fillId="14" borderId="70" xfId="0" applyFont="1" applyFill="1" applyBorder="1" applyAlignment="1" applyProtection="1">
      <alignment horizontal="center"/>
    </xf>
    <xf numFmtId="166" fontId="9" fillId="14" borderId="59" xfId="0" applyNumberFormat="1" applyFont="1" applyFill="1" applyBorder="1" applyAlignment="1" applyProtection="1">
      <alignment horizontal="center"/>
    </xf>
    <xf numFmtId="166" fontId="9" fillId="14" borderId="95" xfId="0" applyNumberFormat="1" applyFont="1" applyFill="1" applyBorder="1" applyAlignment="1" applyProtection="1">
      <alignment horizontal="center"/>
    </xf>
    <xf numFmtId="0" fontId="0" fillId="2" borderId="0" xfId="0" applyFill="1" applyBorder="1" applyAlignment="1" applyProtection="1">
      <alignment horizontal="center"/>
    </xf>
    <xf numFmtId="183" fontId="9" fillId="17" borderId="85" xfId="0" applyNumberFormat="1" applyFont="1" applyFill="1" applyBorder="1" applyAlignment="1" applyProtection="1">
      <alignment horizontal="center"/>
      <protection locked="0"/>
    </xf>
    <xf numFmtId="183" fontId="9" fillId="17" borderId="86" xfId="0" applyNumberFormat="1" applyFont="1" applyFill="1" applyBorder="1" applyAlignment="1" applyProtection="1">
      <alignment horizontal="center"/>
      <protection locked="0"/>
    </xf>
    <xf numFmtId="182" fontId="9" fillId="17" borderId="85" xfId="0" applyNumberFormat="1" applyFont="1" applyFill="1" applyBorder="1" applyAlignment="1" applyProtection="1">
      <alignment horizontal="center"/>
      <protection locked="0"/>
    </xf>
    <xf numFmtId="182" fontId="9" fillId="17" borderId="86" xfId="0" applyNumberFormat="1" applyFont="1" applyFill="1" applyBorder="1" applyAlignment="1" applyProtection="1">
      <alignment horizontal="center"/>
      <protection locked="0"/>
    </xf>
    <xf numFmtId="189" fontId="9" fillId="17" borderId="68" xfId="0" applyNumberFormat="1" applyFont="1" applyFill="1" applyBorder="1" applyAlignment="1" applyProtection="1">
      <alignment horizontal="center"/>
      <protection locked="0"/>
    </xf>
    <xf numFmtId="189" fontId="9" fillId="17" borderId="69" xfId="0" applyNumberFormat="1" applyFont="1" applyFill="1" applyBorder="1" applyAlignment="1" applyProtection="1">
      <alignment horizontal="center"/>
      <protection locked="0"/>
    </xf>
    <xf numFmtId="189" fontId="9" fillId="17" borderId="70" xfId="0" applyNumberFormat="1" applyFont="1" applyFill="1" applyBorder="1" applyAlignment="1" applyProtection="1">
      <alignment horizontal="center"/>
      <protection locked="0"/>
    </xf>
    <xf numFmtId="194" fontId="9" fillId="10" borderId="68" xfId="0" applyNumberFormat="1" applyFont="1" applyFill="1" applyBorder="1" applyAlignment="1" applyProtection="1">
      <alignment horizontal="center"/>
    </xf>
    <xf numFmtId="194" fontId="9" fillId="10" borderId="69" xfId="0" applyNumberFormat="1" applyFont="1" applyFill="1" applyBorder="1" applyAlignment="1" applyProtection="1">
      <alignment horizontal="center"/>
    </xf>
    <xf numFmtId="194" fontId="9" fillId="10" borderId="70" xfId="0" applyNumberFormat="1" applyFont="1" applyFill="1" applyBorder="1" applyAlignment="1" applyProtection="1">
      <alignment horizontal="center"/>
    </xf>
    <xf numFmtId="179" fontId="9" fillId="17" borderId="84" xfId="0" applyNumberFormat="1" applyFont="1" applyFill="1" applyBorder="1" applyAlignment="1" applyProtection="1">
      <alignment horizontal="center"/>
      <protection locked="0"/>
    </xf>
    <xf numFmtId="179" fontId="9" fillId="17" borderId="85" xfId="0" applyNumberFormat="1" applyFont="1" applyFill="1" applyBorder="1" applyAlignment="1" applyProtection="1">
      <alignment horizontal="center"/>
      <protection locked="0"/>
    </xf>
    <xf numFmtId="179" fontId="9" fillId="17" borderId="86" xfId="0" applyNumberFormat="1" applyFont="1" applyFill="1" applyBorder="1" applyAlignment="1" applyProtection="1">
      <alignment horizontal="center"/>
      <protection locked="0"/>
    </xf>
    <xf numFmtId="0" fontId="9" fillId="17" borderId="84" xfId="0" applyFont="1" applyFill="1" applyBorder="1" applyAlignment="1" applyProtection="1">
      <alignment horizontal="center"/>
      <protection locked="0"/>
    </xf>
    <xf numFmtId="0" fontId="9" fillId="17" borderId="85" xfId="0" applyFont="1" applyFill="1" applyBorder="1" applyAlignment="1" applyProtection="1">
      <alignment horizontal="center"/>
      <protection locked="0"/>
    </xf>
    <xf numFmtId="0" fontId="9" fillId="17" borderId="86" xfId="0" applyFont="1" applyFill="1" applyBorder="1" applyAlignment="1" applyProtection="1">
      <alignment horizontal="center"/>
      <protection locked="0"/>
    </xf>
    <xf numFmtId="9" fontId="1" fillId="10" borderId="68" xfId="1" applyNumberFormat="1" applyFont="1" applyFill="1" applyBorder="1" applyAlignment="1" applyProtection="1">
      <alignment horizontal="center"/>
    </xf>
    <xf numFmtId="9" fontId="1" fillId="10" borderId="69" xfId="1" applyNumberFormat="1" applyFont="1" applyFill="1" applyBorder="1" applyAlignment="1" applyProtection="1">
      <alignment horizontal="center"/>
    </xf>
    <xf numFmtId="9" fontId="1" fillId="10" borderId="70" xfId="1" applyNumberFormat="1" applyFont="1" applyFill="1" applyBorder="1" applyAlignment="1" applyProtection="1">
      <alignment horizontal="center"/>
    </xf>
    <xf numFmtId="195" fontId="1" fillId="10" borderId="68" xfId="0" applyNumberFormat="1" applyFont="1" applyFill="1" applyBorder="1" applyAlignment="1" applyProtection="1">
      <alignment horizontal="center"/>
    </xf>
    <xf numFmtId="195" fontId="1" fillId="10" borderId="69" xfId="0" applyNumberFormat="1" applyFont="1" applyFill="1" applyBorder="1" applyAlignment="1" applyProtection="1">
      <alignment horizontal="center"/>
    </xf>
    <xf numFmtId="195" fontId="1" fillId="10" borderId="70" xfId="0" applyNumberFormat="1" applyFont="1" applyFill="1" applyBorder="1" applyAlignment="1" applyProtection="1">
      <alignment horizontal="center"/>
    </xf>
    <xf numFmtId="0" fontId="4" fillId="10" borderId="59" xfId="0" applyFont="1" applyFill="1" applyBorder="1" applyAlignment="1" applyProtection="1">
      <alignment horizontal="center"/>
    </xf>
    <xf numFmtId="187" fontId="9" fillId="17" borderId="59" xfId="2" applyNumberFormat="1" applyFont="1" applyFill="1" applyBorder="1" applyAlignment="1" applyProtection="1">
      <alignment horizontal="center"/>
      <protection locked="0"/>
    </xf>
    <xf numFmtId="2" fontId="9" fillId="14" borderId="59" xfId="0" applyNumberFormat="1" applyFont="1" applyFill="1" applyBorder="1" applyAlignment="1" applyProtection="1">
      <alignment horizontal="center"/>
    </xf>
    <xf numFmtId="186" fontId="9" fillId="14" borderId="59" xfId="0" applyNumberFormat="1" applyFont="1" applyFill="1" applyBorder="1" applyAlignment="1" applyProtection="1">
      <alignment horizontal="center"/>
    </xf>
    <xf numFmtId="186" fontId="9" fillId="17" borderId="59" xfId="0" applyNumberFormat="1" applyFont="1" applyFill="1" applyBorder="1" applyAlignment="1" applyProtection="1">
      <alignment horizontal="center"/>
      <protection locked="0"/>
    </xf>
    <xf numFmtId="171" fontId="9" fillId="10" borderId="68" xfId="0" applyNumberFormat="1" applyFont="1" applyFill="1" applyBorder="1" applyAlignment="1" applyProtection="1">
      <alignment horizontal="center"/>
    </xf>
    <xf numFmtId="171" fontId="9" fillId="10" borderId="69" xfId="0" applyNumberFormat="1" applyFont="1" applyFill="1" applyBorder="1" applyAlignment="1" applyProtection="1">
      <alignment horizontal="center"/>
    </xf>
    <xf numFmtId="171" fontId="9" fillId="10" borderId="70" xfId="0" applyNumberFormat="1" applyFont="1" applyFill="1" applyBorder="1" applyAlignment="1" applyProtection="1">
      <alignment horizontal="center"/>
    </xf>
    <xf numFmtId="173" fontId="9" fillId="17" borderId="85" xfId="0" applyNumberFormat="1" applyFont="1" applyFill="1" applyBorder="1" applyAlignment="1" applyProtection="1">
      <alignment horizontal="center"/>
      <protection locked="0"/>
    </xf>
    <xf numFmtId="173" fontId="9" fillId="17" borderId="86" xfId="0" applyNumberFormat="1" applyFont="1" applyFill="1" applyBorder="1" applyAlignment="1" applyProtection="1">
      <alignment horizontal="center"/>
      <protection locked="0"/>
    </xf>
    <xf numFmtId="177" fontId="9" fillId="17" borderId="84" xfId="0" applyNumberFormat="1" applyFont="1" applyFill="1" applyBorder="1" applyAlignment="1" applyProtection="1">
      <alignment horizontal="center"/>
      <protection locked="0"/>
    </xf>
    <xf numFmtId="177" fontId="9" fillId="17" borderId="85" xfId="0" applyNumberFormat="1" applyFont="1" applyFill="1" applyBorder="1" applyAlignment="1" applyProtection="1">
      <alignment horizontal="center"/>
      <protection locked="0"/>
    </xf>
    <xf numFmtId="177" fontId="9" fillId="17" borderId="86" xfId="0" applyNumberFormat="1" applyFont="1" applyFill="1" applyBorder="1" applyAlignment="1" applyProtection="1">
      <alignment horizontal="center"/>
      <protection locked="0"/>
    </xf>
    <xf numFmtId="176" fontId="9" fillId="17" borderId="84" xfId="0" applyNumberFormat="1" applyFont="1" applyFill="1" applyBorder="1" applyAlignment="1" applyProtection="1">
      <alignment horizontal="center"/>
      <protection locked="0"/>
    </xf>
    <xf numFmtId="176" fontId="9" fillId="17" borderId="86" xfId="0" applyNumberFormat="1" applyFont="1" applyFill="1" applyBorder="1" applyAlignment="1" applyProtection="1">
      <alignment horizontal="center"/>
      <protection locked="0"/>
    </xf>
    <xf numFmtId="0" fontId="9" fillId="17" borderId="68" xfId="0" applyFont="1" applyFill="1" applyBorder="1" applyAlignment="1" applyProtection="1">
      <alignment horizontal="center"/>
      <protection locked="0"/>
    </xf>
    <xf numFmtId="0" fontId="9" fillId="17" borderId="69" xfId="0" applyFont="1" applyFill="1" applyBorder="1" applyAlignment="1" applyProtection="1">
      <alignment horizontal="center"/>
      <protection locked="0"/>
    </xf>
    <xf numFmtId="0" fontId="9" fillId="17" borderId="94" xfId="0" applyFont="1" applyFill="1" applyBorder="1" applyAlignment="1" applyProtection="1">
      <alignment horizontal="center"/>
      <protection locked="0"/>
    </xf>
    <xf numFmtId="181" fontId="9" fillId="17" borderId="68" xfId="0" applyNumberFormat="1" applyFont="1" applyFill="1" applyBorder="1" applyAlignment="1" applyProtection="1">
      <alignment horizontal="center"/>
      <protection locked="0"/>
    </xf>
    <xf numFmtId="181" fontId="9" fillId="17" borderId="69" xfId="0" applyNumberFormat="1" applyFont="1" applyFill="1" applyBorder="1" applyAlignment="1" applyProtection="1">
      <alignment horizontal="center"/>
      <protection locked="0"/>
    </xf>
    <xf numFmtId="181" fontId="9" fillId="17" borderId="70" xfId="0" applyNumberFormat="1" applyFont="1" applyFill="1" applyBorder="1" applyAlignment="1" applyProtection="1">
      <alignment horizontal="center"/>
      <protection locked="0"/>
    </xf>
    <xf numFmtId="184" fontId="1" fillId="10" borderId="59" xfId="0" applyNumberFormat="1" applyFont="1" applyFill="1" applyBorder="1" applyAlignment="1" applyProtection="1">
      <alignment horizontal="center"/>
    </xf>
    <xf numFmtId="1" fontId="1" fillId="10" borderId="59" xfId="0" applyNumberFormat="1" applyFont="1" applyFill="1" applyBorder="1" applyAlignment="1" applyProtection="1">
      <alignment horizontal="center"/>
    </xf>
    <xf numFmtId="0" fontId="4" fillId="10" borderId="60" xfId="0" applyFont="1" applyFill="1" applyBorder="1" applyAlignment="1" applyProtection="1">
      <alignment horizontal="center" vertical="center" wrapText="1"/>
    </xf>
    <xf numFmtId="0" fontId="4" fillId="10" borderId="61" xfId="0" applyFont="1" applyFill="1" applyBorder="1" applyAlignment="1" applyProtection="1">
      <alignment horizontal="center" vertical="center" wrapText="1"/>
    </xf>
    <xf numFmtId="0" fontId="4" fillId="10" borderId="62" xfId="0" applyFont="1" applyFill="1" applyBorder="1" applyAlignment="1" applyProtection="1">
      <alignment horizontal="center" vertical="center" wrapText="1"/>
    </xf>
    <xf numFmtId="0" fontId="4" fillId="10" borderId="63" xfId="0" applyFont="1" applyFill="1" applyBorder="1" applyAlignment="1" applyProtection="1">
      <alignment horizontal="center" vertical="center" wrapText="1"/>
    </xf>
    <xf numFmtId="0" fontId="4" fillId="10" borderId="0" xfId="0" applyFont="1" applyFill="1" applyBorder="1" applyAlignment="1" applyProtection="1">
      <alignment horizontal="center" vertical="center" wrapText="1"/>
    </xf>
    <xf numFmtId="0" fontId="4" fillId="10" borderId="64" xfId="0" applyFont="1" applyFill="1" applyBorder="1" applyAlignment="1" applyProtection="1">
      <alignment horizontal="center" vertical="center" wrapText="1"/>
    </xf>
    <xf numFmtId="0" fontId="4" fillId="10" borderId="65" xfId="0" applyFont="1" applyFill="1" applyBorder="1" applyAlignment="1" applyProtection="1">
      <alignment horizontal="center" vertical="center" wrapText="1"/>
    </xf>
    <xf numFmtId="0" fontId="4" fillId="10" borderId="66" xfId="0" applyFont="1" applyFill="1" applyBorder="1" applyAlignment="1" applyProtection="1">
      <alignment horizontal="center" vertical="center" wrapText="1"/>
    </xf>
    <xf numFmtId="0" fontId="4" fillId="10" borderId="67" xfId="0" applyFont="1" applyFill="1" applyBorder="1" applyAlignment="1" applyProtection="1">
      <alignment horizontal="center" vertical="center" wrapText="1"/>
    </xf>
    <xf numFmtId="0" fontId="1" fillId="10" borderId="73" xfId="0" applyFont="1" applyFill="1" applyBorder="1" applyAlignment="1" applyProtection="1">
      <alignment horizontal="center"/>
    </xf>
    <xf numFmtId="0" fontId="1" fillId="10" borderId="74" xfId="0" applyFont="1" applyFill="1" applyBorder="1" applyAlignment="1" applyProtection="1">
      <alignment horizontal="center"/>
    </xf>
    <xf numFmtId="0" fontId="1" fillId="10" borderId="75" xfId="0" applyFont="1" applyFill="1" applyBorder="1" applyAlignment="1" applyProtection="1">
      <alignment horizontal="center"/>
    </xf>
    <xf numFmtId="2" fontId="20" fillId="10" borderId="71" xfId="0" applyNumberFormat="1" applyFont="1" applyFill="1" applyBorder="1" applyAlignment="1" applyProtection="1">
      <alignment horizontal="center"/>
    </xf>
    <xf numFmtId="2" fontId="20" fillId="10" borderId="17" xfId="0" applyNumberFormat="1" applyFont="1" applyFill="1" applyBorder="1" applyAlignment="1" applyProtection="1">
      <alignment horizontal="center"/>
    </xf>
    <xf numFmtId="2" fontId="20" fillId="10" borderId="72" xfId="0" applyNumberFormat="1" applyFont="1" applyFill="1" applyBorder="1" applyAlignment="1" applyProtection="1">
      <alignment horizontal="center"/>
    </xf>
    <xf numFmtId="167" fontId="1" fillId="10" borderId="60" xfId="0" applyNumberFormat="1" applyFont="1" applyFill="1" applyBorder="1" applyAlignment="1" applyProtection="1">
      <alignment horizontal="center" vertical="center"/>
    </xf>
    <xf numFmtId="167" fontId="1" fillId="10" borderId="61" xfId="0" applyNumberFormat="1" applyFont="1" applyFill="1" applyBorder="1" applyAlignment="1" applyProtection="1">
      <alignment horizontal="center" vertical="center"/>
    </xf>
    <xf numFmtId="167" fontId="1" fillId="10" borderId="62" xfId="0" applyNumberFormat="1" applyFont="1" applyFill="1" applyBorder="1" applyAlignment="1" applyProtection="1">
      <alignment horizontal="center" vertical="center"/>
    </xf>
    <xf numFmtId="167" fontId="1" fillId="10" borderId="63" xfId="0" applyNumberFormat="1" applyFont="1" applyFill="1" applyBorder="1" applyAlignment="1" applyProtection="1">
      <alignment horizontal="center" vertical="center"/>
    </xf>
    <xf numFmtId="167" fontId="1" fillId="10" borderId="0" xfId="0" applyNumberFormat="1" applyFont="1" applyFill="1" applyBorder="1" applyAlignment="1" applyProtection="1">
      <alignment horizontal="center" vertical="center"/>
    </xf>
    <xf numFmtId="167" fontId="1" fillId="10" borderId="64" xfId="0" applyNumberFormat="1" applyFont="1" applyFill="1" applyBorder="1" applyAlignment="1" applyProtection="1">
      <alignment horizontal="center" vertical="center"/>
    </xf>
    <xf numFmtId="167" fontId="1" fillId="10" borderId="65" xfId="0" applyNumberFormat="1" applyFont="1" applyFill="1" applyBorder="1" applyAlignment="1" applyProtection="1">
      <alignment horizontal="center" vertical="center"/>
    </xf>
    <xf numFmtId="167" fontId="1" fillId="10" borderId="66" xfId="0" applyNumberFormat="1" applyFont="1" applyFill="1" applyBorder="1" applyAlignment="1" applyProtection="1">
      <alignment horizontal="center" vertical="center"/>
    </xf>
    <xf numFmtId="167" fontId="1" fillId="10" borderId="67" xfId="0" applyNumberFormat="1" applyFont="1" applyFill="1" applyBorder="1" applyAlignment="1" applyProtection="1">
      <alignment horizontal="center" vertical="center"/>
    </xf>
    <xf numFmtId="0" fontId="9" fillId="17" borderId="63" xfId="0" applyFont="1" applyFill="1" applyBorder="1" applyAlignment="1" applyProtection="1">
      <alignment horizontal="center"/>
      <protection locked="0"/>
    </xf>
    <xf numFmtId="0" fontId="9" fillId="17" borderId="0" xfId="0" applyFont="1" applyFill="1" applyBorder="1" applyAlignment="1" applyProtection="1">
      <alignment horizontal="center"/>
      <protection locked="0"/>
    </xf>
    <xf numFmtId="0" fontId="9" fillId="17" borderId="7" xfId="0" applyFont="1" applyFill="1" applyBorder="1" applyAlignment="1" applyProtection="1">
      <alignment horizontal="center"/>
      <protection locked="0"/>
    </xf>
    <xf numFmtId="0" fontId="40" fillId="20" borderId="66" xfId="0" applyFont="1" applyFill="1" applyBorder="1" applyAlignment="1" applyProtection="1">
      <alignment horizontal="center"/>
    </xf>
    <xf numFmtId="2" fontId="1" fillId="10" borderId="68" xfId="0" quotePrefix="1" applyNumberFormat="1" applyFont="1" applyFill="1" applyBorder="1" applyAlignment="1" applyProtection="1">
      <alignment horizontal="center"/>
    </xf>
    <xf numFmtId="0" fontId="31" fillId="15" borderId="47" xfId="4" applyFont="1" applyFill="1" applyBorder="1" applyAlignment="1">
      <alignment horizontal="center" vertical="center" wrapText="1"/>
    </xf>
    <xf numFmtId="0" fontId="31" fillId="15" borderId="0" xfId="4" applyFont="1" applyFill="1" applyBorder="1" applyAlignment="1">
      <alignment horizontal="center" vertical="center" wrapText="1"/>
    </xf>
    <xf numFmtId="0" fontId="31" fillId="15" borderId="48" xfId="4" applyFont="1" applyFill="1" applyBorder="1" applyAlignment="1">
      <alignment horizontal="center" vertical="center" wrapText="1"/>
    </xf>
    <xf numFmtId="0" fontId="31" fillId="15" borderId="96" xfId="4" applyFont="1" applyFill="1" applyBorder="1" applyAlignment="1">
      <alignment horizontal="center" vertical="center" wrapText="1"/>
    </xf>
    <xf numFmtId="0" fontId="31" fillId="15" borderId="31" xfId="4" applyFont="1" applyFill="1" applyBorder="1" applyAlignment="1">
      <alignment horizontal="center" vertical="center" wrapText="1"/>
    </xf>
    <xf numFmtId="0" fontId="31" fillId="15" borderId="97" xfId="4" applyFont="1" applyFill="1" applyBorder="1" applyAlignment="1">
      <alignment horizontal="center" vertical="center" wrapText="1"/>
    </xf>
    <xf numFmtId="0" fontId="36" fillId="15" borderId="44" xfId="4" applyFont="1" applyFill="1" applyBorder="1" applyAlignment="1">
      <alignment horizontal="center"/>
    </xf>
    <xf numFmtId="0" fontId="36" fillId="15" borderId="45" xfId="4" applyFont="1" applyFill="1" applyBorder="1" applyAlignment="1">
      <alignment horizontal="center"/>
    </xf>
    <xf numFmtId="0" fontId="36" fillId="15" borderId="46" xfId="4" applyFont="1" applyFill="1" applyBorder="1" applyAlignment="1">
      <alignment horizontal="center"/>
    </xf>
    <xf numFmtId="0" fontId="36" fillId="15" borderId="47" xfId="4" applyFont="1" applyFill="1" applyBorder="1" applyAlignment="1">
      <alignment horizontal="center"/>
    </xf>
    <xf numFmtId="0" fontId="36" fillId="15" borderId="0" xfId="4" applyFont="1" applyFill="1" applyBorder="1" applyAlignment="1">
      <alignment horizontal="center"/>
    </xf>
    <xf numFmtId="0" fontId="36" fillId="15" borderId="48" xfId="4" applyFont="1" applyFill="1" applyBorder="1" applyAlignment="1">
      <alignment horizontal="center"/>
    </xf>
    <xf numFmtId="0" fontId="17" fillId="0" borderId="1" xfId="0" applyFont="1" applyBorder="1" applyAlignment="1" applyProtection="1">
      <alignment horizontal="center" vertical="center"/>
      <protection hidden="1"/>
    </xf>
    <xf numFmtId="0" fontId="14" fillId="6" borderId="16" xfId="0" applyFont="1" applyFill="1" applyBorder="1" applyAlignment="1" applyProtection="1">
      <alignment horizontal="center"/>
      <protection hidden="1"/>
    </xf>
    <xf numFmtId="0" fontId="14" fillId="6" borderId="17" xfId="0" applyFont="1" applyFill="1" applyBorder="1" applyAlignment="1" applyProtection="1">
      <alignment horizontal="center"/>
      <protection hidden="1"/>
    </xf>
    <xf numFmtId="0" fontId="14" fillId="6" borderId="15" xfId="0" applyFont="1" applyFill="1" applyBorder="1" applyAlignment="1" applyProtection="1">
      <alignment horizontal="center"/>
      <protection hidden="1"/>
    </xf>
    <xf numFmtId="0" fontId="17" fillId="0" borderId="14" xfId="0" applyFont="1" applyBorder="1" applyAlignment="1" applyProtection="1">
      <alignment horizontal="center" vertical="center"/>
      <protection hidden="1"/>
    </xf>
    <xf numFmtId="0" fontId="17" fillId="0" borderId="3" xfId="0" applyFont="1" applyBorder="1" applyAlignment="1" applyProtection="1">
      <alignment horizontal="center" vertical="center"/>
      <protection hidden="1"/>
    </xf>
    <xf numFmtId="0" fontId="17" fillId="0" borderId="4" xfId="0" applyFont="1" applyBorder="1" applyAlignment="1" applyProtection="1">
      <alignment horizontal="center" vertical="center"/>
      <protection hidden="1"/>
    </xf>
    <xf numFmtId="0" fontId="17" fillId="3" borderId="1" xfId="0" applyFont="1" applyFill="1" applyBorder="1" applyAlignment="1" applyProtection="1">
      <alignment horizontal="center"/>
      <protection hidden="1"/>
    </xf>
    <xf numFmtId="0" fontId="14" fillId="11" borderId="0" xfId="0" applyFont="1" applyFill="1" applyBorder="1" applyAlignment="1" applyProtection="1">
      <alignment horizontal="center"/>
      <protection hidden="1"/>
    </xf>
    <xf numFmtId="0" fontId="14" fillId="11" borderId="19" xfId="0" applyFont="1" applyFill="1" applyBorder="1" applyAlignment="1" applyProtection="1">
      <alignment horizontal="center"/>
      <protection hidden="1"/>
    </xf>
    <xf numFmtId="0" fontId="17" fillId="4" borderId="1" xfId="0" applyFont="1" applyFill="1" applyBorder="1" applyAlignment="1" applyProtection="1">
      <alignment horizontal="center"/>
      <protection hidden="1"/>
    </xf>
    <xf numFmtId="0" fontId="42" fillId="0" borderId="0" xfId="0" applyFont="1" applyAlignment="1" applyProtection="1">
      <alignment horizontal="center"/>
      <protection hidden="1"/>
    </xf>
    <xf numFmtId="0" fontId="17" fillId="12" borderId="1" xfId="0" applyFont="1" applyFill="1" applyBorder="1" applyAlignment="1" applyProtection="1">
      <alignment horizontal="center"/>
      <protection hidden="1"/>
    </xf>
    <xf numFmtId="0" fontId="17" fillId="0" borderId="20" xfId="0" applyFont="1" applyBorder="1" applyAlignment="1" applyProtection="1">
      <alignment horizontal="center"/>
      <protection hidden="1"/>
    </xf>
    <xf numFmtId="0" fontId="17" fillId="0" borderId="21" xfId="0" applyFont="1" applyBorder="1" applyAlignment="1" applyProtection="1">
      <alignment horizontal="center"/>
      <protection hidden="1"/>
    </xf>
    <xf numFmtId="0" fontId="14" fillId="11" borderId="1" xfId="0" applyFont="1" applyFill="1" applyBorder="1" applyAlignment="1" applyProtection="1">
      <alignment horizontal="center"/>
      <protection hidden="1"/>
    </xf>
    <xf numFmtId="0" fontId="14" fillId="8" borderId="16" xfId="0" applyFont="1" applyFill="1" applyBorder="1" applyAlignment="1" applyProtection="1">
      <alignment horizontal="center"/>
      <protection hidden="1"/>
    </xf>
    <xf numFmtId="0" fontId="14" fillId="8" borderId="17" xfId="0" applyFont="1" applyFill="1" applyBorder="1" applyAlignment="1" applyProtection="1">
      <alignment horizontal="center"/>
      <protection hidden="1"/>
    </xf>
    <xf numFmtId="0" fontId="14" fillId="8" borderId="15" xfId="0" applyFont="1" applyFill="1" applyBorder="1" applyAlignment="1" applyProtection="1">
      <alignment horizontal="center"/>
      <protection hidden="1"/>
    </xf>
    <xf numFmtId="0" fontId="14" fillId="11" borderId="0" xfId="0" applyFont="1" applyFill="1" applyAlignment="1" applyProtection="1">
      <alignment horizontal="center"/>
      <protection hidden="1"/>
    </xf>
    <xf numFmtId="0" fontId="51" fillId="7" borderId="1" xfId="0" applyFont="1" applyFill="1" applyBorder="1" applyAlignment="1" applyProtection="1">
      <alignment horizontal="center"/>
      <protection hidden="1"/>
    </xf>
    <xf numFmtId="0" fontId="14" fillId="11" borderId="16" xfId="0" applyFont="1" applyFill="1" applyBorder="1" applyAlignment="1" applyProtection="1">
      <alignment horizontal="center"/>
      <protection hidden="1"/>
    </xf>
    <xf numFmtId="0" fontId="14" fillId="11" borderId="17" xfId="0" applyFont="1" applyFill="1" applyBorder="1" applyAlignment="1" applyProtection="1">
      <alignment horizontal="center"/>
      <protection hidden="1"/>
    </xf>
    <xf numFmtId="0" fontId="17" fillId="8" borderId="1" xfId="0" applyFont="1" applyFill="1" applyBorder="1" applyAlignment="1" applyProtection="1">
      <alignment horizontal="center" vertical="center"/>
      <protection hidden="1"/>
    </xf>
    <xf numFmtId="0" fontId="17" fillId="8" borderId="14" xfId="0" applyFont="1" applyFill="1" applyBorder="1" applyAlignment="1" applyProtection="1">
      <alignment horizontal="center" vertical="center"/>
      <protection hidden="1"/>
    </xf>
    <xf numFmtId="0" fontId="17" fillId="8" borderId="3" xfId="0" applyFont="1" applyFill="1" applyBorder="1" applyAlignment="1" applyProtection="1">
      <alignment horizontal="center" vertical="center"/>
      <protection hidden="1"/>
    </xf>
    <xf numFmtId="0" fontId="17" fillId="8" borderId="4" xfId="0" applyFont="1" applyFill="1" applyBorder="1" applyAlignment="1" applyProtection="1">
      <alignment horizontal="center" vertical="center"/>
      <protection hidden="1"/>
    </xf>
    <xf numFmtId="0" fontId="52" fillId="7" borderId="1" xfId="0" applyFont="1" applyFill="1" applyBorder="1" applyAlignment="1" applyProtection="1">
      <alignment horizontal="center"/>
      <protection hidden="1"/>
    </xf>
    <xf numFmtId="0" fontId="51" fillId="7" borderId="16" xfId="0" applyFont="1" applyFill="1" applyBorder="1" applyAlignment="1" applyProtection="1">
      <alignment horizontal="center"/>
      <protection hidden="1"/>
    </xf>
    <xf numFmtId="0" fontId="51" fillId="7" borderId="15" xfId="0" applyFont="1" applyFill="1" applyBorder="1" applyAlignment="1" applyProtection="1">
      <alignment horizontal="center"/>
      <protection hidden="1"/>
    </xf>
    <xf numFmtId="0" fontId="17" fillId="2" borderId="0" xfId="0" applyFont="1" applyFill="1" applyBorder="1" applyAlignment="1" applyProtection="1">
      <alignment horizontal="center"/>
    </xf>
    <xf numFmtId="0" fontId="14" fillId="2" borderId="0" xfId="0" applyFont="1" applyFill="1" applyBorder="1" applyAlignment="1" applyProtection="1">
      <alignment horizontal="center"/>
    </xf>
    <xf numFmtId="0" fontId="50" fillId="2" borderId="0" xfId="0" applyFont="1" applyFill="1" applyBorder="1" applyAlignment="1" applyProtection="1">
      <alignment horizontal="center"/>
    </xf>
    <xf numFmtId="0" fontId="50" fillId="2" borderId="0" xfId="0" applyFont="1" applyFill="1" applyBorder="1" applyAlignment="1" applyProtection="1">
      <alignment horizontal="left"/>
    </xf>
    <xf numFmtId="0" fontId="14" fillId="13" borderId="31" xfId="0" applyFont="1" applyFill="1" applyBorder="1" applyAlignment="1">
      <alignment horizontal="center"/>
    </xf>
    <xf numFmtId="0" fontId="17" fillId="14" borderId="14" xfId="0" applyFont="1" applyFill="1" applyBorder="1" applyAlignment="1">
      <alignment horizontal="center" vertical="center"/>
    </xf>
    <xf numFmtId="0" fontId="17" fillId="14" borderId="3" xfId="0" applyFont="1" applyFill="1" applyBorder="1" applyAlignment="1">
      <alignment horizontal="center" vertical="center"/>
    </xf>
    <xf numFmtId="0" fontId="17" fillId="14" borderId="4" xfId="0" applyFont="1" applyFill="1" applyBorder="1" applyAlignment="1">
      <alignment horizontal="center" vertical="center"/>
    </xf>
    <xf numFmtId="0" fontId="14" fillId="13" borderId="0" xfId="0" applyFont="1" applyFill="1" applyBorder="1" applyAlignment="1">
      <alignment horizontal="center"/>
    </xf>
    <xf numFmtId="0" fontId="14" fillId="14" borderId="38" xfId="0" applyFont="1" applyFill="1" applyBorder="1" applyAlignment="1">
      <alignment horizontal="center"/>
    </xf>
    <xf numFmtId="0" fontId="14" fillId="14" borderId="33" xfId="0" applyFont="1" applyFill="1" applyBorder="1" applyAlignment="1">
      <alignment horizontal="center"/>
    </xf>
    <xf numFmtId="0" fontId="14" fillId="14" borderId="39" xfId="0" applyFont="1" applyFill="1" applyBorder="1" applyAlignment="1">
      <alignment horizontal="center"/>
    </xf>
    <xf numFmtId="0" fontId="17" fillId="14" borderId="37" xfId="0" applyFont="1" applyFill="1" applyBorder="1" applyAlignment="1">
      <alignment horizontal="center"/>
    </xf>
    <xf numFmtId="0" fontId="17" fillId="14" borderId="17" xfId="0" applyFont="1" applyFill="1" applyBorder="1" applyAlignment="1">
      <alignment horizontal="center"/>
    </xf>
    <xf numFmtId="0" fontId="17" fillId="14" borderId="15" xfId="0" applyFont="1" applyFill="1" applyBorder="1" applyAlignment="1">
      <alignment horizontal="center"/>
    </xf>
    <xf numFmtId="0" fontId="17" fillId="14" borderId="16" xfId="0" applyFont="1" applyFill="1" applyBorder="1" applyAlignment="1">
      <alignment horizontal="center"/>
    </xf>
    <xf numFmtId="0" fontId="17" fillId="14" borderId="36" xfId="0" applyFont="1" applyFill="1" applyBorder="1" applyAlignment="1">
      <alignment horizontal="center"/>
    </xf>
    <xf numFmtId="0" fontId="17" fillId="14" borderId="30" xfId="0" applyFont="1" applyFill="1" applyBorder="1" applyAlignment="1">
      <alignment horizontal="center" vertical="center"/>
    </xf>
    <xf numFmtId="0" fontId="17" fillId="14" borderId="28" xfId="0" applyFont="1" applyFill="1" applyBorder="1" applyAlignment="1">
      <alignment horizontal="center" vertical="center"/>
    </xf>
    <xf numFmtId="0" fontId="17" fillId="14" borderId="29" xfId="0" applyFont="1" applyFill="1" applyBorder="1" applyAlignment="1">
      <alignment horizontal="center" vertical="center"/>
    </xf>
    <xf numFmtId="0" fontId="17" fillId="14" borderId="35" xfId="0" applyFont="1" applyFill="1" applyBorder="1" applyAlignment="1">
      <alignment horizontal="center" vertical="center"/>
    </xf>
    <xf numFmtId="0" fontId="17" fillId="14" borderId="40" xfId="0" applyFont="1" applyFill="1" applyBorder="1" applyAlignment="1">
      <alignment horizontal="center" vertical="center"/>
    </xf>
    <xf numFmtId="0" fontId="14" fillId="14" borderId="32" xfId="0" applyFont="1" applyFill="1" applyBorder="1" applyAlignment="1">
      <alignment horizontal="center"/>
    </xf>
    <xf numFmtId="0" fontId="14" fillId="14" borderId="34" xfId="0" applyFont="1" applyFill="1" applyBorder="1" applyAlignment="1">
      <alignment horizontal="center"/>
    </xf>
    <xf numFmtId="0" fontId="14" fillId="13" borderId="2" xfId="0" applyFont="1" applyFill="1" applyBorder="1" applyAlignment="1">
      <alignment horizontal="center"/>
    </xf>
  </cellXfs>
  <cellStyles count="5">
    <cellStyle name="Lien hypertexte" xfId="3" builtinId="8"/>
    <cellStyle name="Milliers" xfId="2" builtinId="3"/>
    <cellStyle name="Normal" xfId="0" builtinId="0"/>
    <cellStyle name="Normal 2" xfId="4"/>
    <cellStyle name="Pourcentage" xfId="1" builtinId="5"/>
  </cellStyles>
  <dxfs count="8">
    <dxf>
      <font>
        <color theme="4" tint="0.79998168889431442"/>
      </font>
      <fill>
        <patternFill>
          <bgColor theme="4" tint="0.79998168889431442"/>
        </patternFill>
      </fill>
    </dxf>
    <dxf>
      <font>
        <color theme="4" tint="0.79998168889431442"/>
      </font>
      <fill>
        <patternFill>
          <bgColor theme="4" tint="0.79998168889431442"/>
        </patternFill>
      </fill>
    </dxf>
    <dxf>
      <font>
        <color theme="0"/>
      </font>
      <fill>
        <patternFill>
          <bgColor theme="0"/>
        </patternFill>
      </fill>
      <border>
        <left/>
        <right/>
        <top/>
        <bottom style="thin">
          <color theme="0" tint="-0.34998626667073579"/>
        </bottom>
        <vertical/>
        <horizontal/>
      </border>
    </dxf>
    <dxf>
      <font>
        <color theme="0"/>
      </font>
      <fill>
        <patternFill>
          <bgColor theme="0"/>
        </patternFill>
      </fill>
      <border>
        <left/>
        <right/>
        <top/>
        <bottom/>
        <vertical/>
        <horizontal/>
      </border>
    </dxf>
    <dxf>
      <font>
        <color theme="9" tint="0.79998168889431442"/>
      </font>
      <fill>
        <patternFill>
          <bgColor theme="9" tint="0.79998168889431442"/>
        </patternFill>
      </fill>
      <border>
        <left/>
        <right/>
        <top style="thin">
          <color theme="0" tint="-0.34998626667073579"/>
        </top>
        <vertical/>
        <horizontal/>
      </border>
    </dxf>
    <dxf>
      <font>
        <color theme="9" tint="0.79998168889431442"/>
      </font>
      <fill>
        <patternFill>
          <bgColor theme="9" tint="0.79998168889431442"/>
        </patternFill>
      </fill>
      <border>
        <left/>
        <right/>
        <top/>
        <bottom/>
        <vertical/>
        <horizontal/>
      </border>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FFFFCC"/>
      <color rgb="FFFF9933"/>
      <color rgb="FFFFCC66"/>
      <color rgb="FFFFFFFF"/>
      <color rgb="FFFFFF99"/>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67803643433807"/>
          <c:y val="8.1424949437991535E-3"/>
          <c:w val="0.81580227551797146"/>
          <c:h val="0.99185750505620074"/>
        </c:manualLayout>
      </c:layout>
      <c:doughnutChart>
        <c:varyColors val="1"/>
        <c:ser>
          <c:idx val="0"/>
          <c:order val="1"/>
          <c:spPr>
            <a:ln w="57150">
              <a:solidFill>
                <a:schemeClr val="bg1"/>
              </a:solidFill>
            </a:ln>
          </c:spPr>
          <c:dPt>
            <c:idx val="0"/>
            <c:bubble3D val="0"/>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10800000" scaled="1"/>
                <a:tileRect/>
              </a:gradFill>
              <a:ln w="57150">
                <a:solidFill>
                  <a:schemeClr val="bg1"/>
                </a:solidFill>
              </a:ln>
              <a:effectLst/>
              <a:scene3d>
                <a:camera prst="orthographicFront"/>
                <a:lightRig rig="threePt" dir="t"/>
              </a:scene3d>
            </c:spPr>
            <c:extLst>
              <c:ext xmlns:c16="http://schemas.microsoft.com/office/drawing/2014/chart" uri="{C3380CC4-5D6E-409C-BE32-E72D297353CC}">
                <c16:uniqueId val="{00000001-1D56-43EF-B7F6-C4856ED602AE}"/>
              </c:ext>
            </c:extLst>
          </c:dPt>
          <c:dPt>
            <c:idx val="1"/>
            <c:bubble3D val="0"/>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13500000" scaled="1"/>
                <a:tileRect/>
              </a:gradFill>
              <a:ln w="57150">
                <a:solidFill>
                  <a:schemeClr val="bg1"/>
                </a:solidFill>
              </a:ln>
              <a:effectLst/>
              <a:scene3d>
                <a:camera prst="orthographicFront"/>
                <a:lightRig rig="threePt" dir="t"/>
              </a:scene3d>
            </c:spPr>
            <c:extLst>
              <c:ext xmlns:c16="http://schemas.microsoft.com/office/drawing/2014/chart" uri="{C3380CC4-5D6E-409C-BE32-E72D297353CC}">
                <c16:uniqueId val="{00000003-1D56-43EF-B7F6-C4856ED602AE}"/>
              </c:ext>
            </c:extLst>
          </c:dPt>
          <c:dPt>
            <c:idx val="2"/>
            <c:bubble3D val="0"/>
            <c:spPr>
              <a:gradFill flip="none" rotWithShape="1">
                <a:gsLst>
                  <a:gs pos="0">
                    <a:schemeClr val="accent4">
                      <a:shade val="30000"/>
                      <a:satMod val="115000"/>
                    </a:schemeClr>
                  </a:gs>
                  <a:gs pos="50000">
                    <a:schemeClr val="accent4">
                      <a:shade val="67500"/>
                      <a:satMod val="115000"/>
                    </a:schemeClr>
                  </a:gs>
                  <a:gs pos="100000">
                    <a:schemeClr val="accent4">
                      <a:shade val="100000"/>
                      <a:satMod val="115000"/>
                    </a:schemeClr>
                  </a:gs>
                </a:gsLst>
                <a:lin ang="16200000" scaled="1"/>
                <a:tileRect/>
              </a:gradFill>
              <a:ln w="57150">
                <a:solidFill>
                  <a:schemeClr val="bg1"/>
                </a:solidFill>
              </a:ln>
              <a:effectLst/>
              <a:scene3d>
                <a:camera prst="orthographicFront"/>
                <a:lightRig rig="threePt" dir="t"/>
              </a:scene3d>
            </c:spPr>
            <c:extLst>
              <c:ext xmlns:c16="http://schemas.microsoft.com/office/drawing/2014/chart" uri="{C3380CC4-5D6E-409C-BE32-E72D297353CC}">
                <c16:uniqueId val="{00000005-1D56-43EF-B7F6-C4856ED602AE}"/>
              </c:ext>
            </c:extLst>
          </c:dPt>
          <c:dPt>
            <c:idx val="3"/>
            <c:bubble3D val="0"/>
            <c:spPr>
              <a:gradFill flip="none" rotWithShape="1">
                <a:gsLst>
                  <a:gs pos="0">
                    <a:srgbClr val="92D050">
                      <a:shade val="30000"/>
                      <a:satMod val="115000"/>
                    </a:srgbClr>
                  </a:gs>
                  <a:gs pos="50000">
                    <a:srgbClr val="92D050">
                      <a:shade val="67500"/>
                      <a:satMod val="115000"/>
                    </a:srgbClr>
                  </a:gs>
                  <a:gs pos="100000">
                    <a:srgbClr val="92D050">
                      <a:shade val="100000"/>
                      <a:satMod val="115000"/>
                    </a:srgbClr>
                  </a:gs>
                </a:gsLst>
                <a:lin ang="18900000" scaled="1"/>
                <a:tileRect/>
              </a:gradFill>
              <a:ln w="57150">
                <a:solidFill>
                  <a:schemeClr val="bg1"/>
                </a:solidFill>
              </a:ln>
              <a:effectLst/>
              <a:scene3d>
                <a:camera prst="orthographicFront"/>
                <a:lightRig rig="threePt" dir="t"/>
              </a:scene3d>
            </c:spPr>
            <c:extLst>
              <c:ext xmlns:c16="http://schemas.microsoft.com/office/drawing/2014/chart" uri="{C3380CC4-5D6E-409C-BE32-E72D297353CC}">
                <c16:uniqueId val="{00000007-1D56-43EF-B7F6-C4856ED602AE}"/>
              </c:ext>
            </c:extLst>
          </c:dPt>
          <c:dPt>
            <c:idx val="4"/>
            <c:bubble3D val="0"/>
            <c:spPr>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0" scaled="1"/>
                <a:tileRect/>
              </a:gradFill>
              <a:ln w="57150">
                <a:solidFill>
                  <a:schemeClr val="bg1"/>
                </a:solidFill>
              </a:ln>
              <a:effectLst/>
              <a:scene3d>
                <a:camera prst="orthographicFront"/>
                <a:lightRig rig="threePt" dir="t"/>
              </a:scene3d>
            </c:spPr>
            <c:extLst>
              <c:ext xmlns:c16="http://schemas.microsoft.com/office/drawing/2014/chart" uri="{C3380CC4-5D6E-409C-BE32-E72D297353CC}">
                <c16:uniqueId val="{00000009-1D56-43EF-B7F6-C4856ED602AE}"/>
              </c:ext>
            </c:extLst>
          </c:dPt>
          <c:dPt>
            <c:idx val="5"/>
            <c:bubble3D val="0"/>
            <c:spPr>
              <a:noFill/>
              <a:ln w="57150">
                <a:solidFill>
                  <a:schemeClr val="bg1"/>
                </a:solidFill>
              </a:ln>
              <a:effectLst/>
            </c:spPr>
            <c:extLst>
              <c:ext xmlns:c16="http://schemas.microsoft.com/office/drawing/2014/chart" uri="{C3380CC4-5D6E-409C-BE32-E72D297353CC}">
                <c16:uniqueId val="{0000000B-1D56-43EF-B7F6-C4856ED602AE}"/>
              </c:ext>
            </c:extLst>
          </c:dPt>
          <c:val>
            <c:numLit>
              <c:formatCode>General</c:formatCode>
              <c:ptCount val="6"/>
              <c:pt idx="0">
                <c:v>1</c:v>
              </c:pt>
              <c:pt idx="1">
                <c:v>1</c:v>
              </c:pt>
              <c:pt idx="2">
                <c:v>1</c:v>
              </c:pt>
              <c:pt idx="3">
                <c:v>1</c:v>
              </c:pt>
              <c:pt idx="4">
                <c:v>1</c:v>
              </c:pt>
              <c:pt idx="5">
                <c:v>5</c:v>
              </c:pt>
            </c:numLit>
          </c:val>
          <c:extLst>
            <c:ext xmlns:c16="http://schemas.microsoft.com/office/drawing/2014/chart" uri="{C3380CC4-5D6E-409C-BE32-E72D297353CC}">
              <c16:uniqueId val="{0000000C-1D56-43EF-B7F6-C4856ED602AE}"/>
            </c:ext>
          </c:extLst>
        </c:ser>
        <c:dLbls>
          <c:showLegendKey val="0"/>
          <c:showVal val="0"/>
          <c:showCatName val="0"/>
          <c:showSerName val="0"/>
          <c:showPercent val="0"/>
          <c:showBubbleSize val="0"/>
          <c:showLeaderLines val="1"/>
        </c:dLbls>
        <c:firstSliceAng val="270"/>
        <c:holeSize val="30"/>
      </c:doughnutChart>
      <c:pieChart>
        <c:varyColors val="1"/>
        <c:ser>
          <c:idx val="1"/>
          <c:order val="0"/>
          <c:spPr>
            <a:ln>
              <a:noFill/>
            </a:ln>
          </c:spPr>
          <c:dPt>
            <c:idx val="0"/>
            <c:bubble3D val="0"/>
            <c:spPr>
              <a:noFill/>
              <a:ln w="19050">
                <a:noFill/>
              </a:ln>
              <a:effectLst/>
            </c:spPr>
            <c:extLst>
              <c:ext xmlns:c16="http://schemas.microsoft.com/office/drawing/2014/chart" uri="{C3380CC4-5D6E-409C-BE32-E72D297353CC}">
                <c16:uniqueId val="{0000000E-1D56-43EF-B7F6-C4856ED602AE}"/>
              </c:ext>
            </c:extLst>
          </c:dPt>
          <c:dPt>
            <c:idx val="1"/>
            <c:bubble3D val="0"/>
            <c:spPr>
              <a:solidFill>
                <a:schemeClr val="tx1"/>
              </a:solidFill>
              <a:ln w="25400">
                <a:noFill/>
              </a:ln>
              <a:effectLst/>
            </c:spPr>
            <c:extLst>
              <c:ext xmlns:c16="http://schemas.microsoft.com/office/drawing/2014/chart" uri="{C3380CC4-5D6E-409C-BE32-E72D297353CC}">
                <c16:uniqueId val="{00000010-1D56-43EF-B7F6-C4856ED602AE}"/>
              </c:ext>
            </c:extLst>
          </c:dPt>
          <c:dPt>
            <c:idx val="2"/>
            <c:bubble3D val="0"/>
            <c:spPr>
              <a:noFill/>
              <a:ln w="19050">
                <a:noFill/>
              </a:ln>
              <a:effectLst/>
            </c:spPr>
            <c:extLst>
              <c:ext xmlns:c16="http://schemas.microsoft.com/office/drawing/2014/chart" uri="{C3380CC4-5D6E-409C-BE32-E72D297353CC}">
                <c16:uniqueId val="{00000012-1D56-43EF-B7F6-C4856ED602AE}"/>
              </c:ext>
            </c:extLst>
          </c:dPt>
          <c:val>
            <c:numRef>
              <c:f>calculation2!$F$3:$H$3</c:f>
              <c:numCache>
                <c:formatCode>0%</c:formatCode>
                <c:ptCount val="3"/>
                <c:pt idx="0">
                  <c:v>0.7</c:v>
                </c:pt>
                <c:pt idx="1">
                  <c:v>0.01</c:v>
                </c:pt>
                <c:pt idx="2" formatCode="0.00%">
                  <c:v>1.29</c:v>
                </c:pt>
              </c:numCache>
            </c:numRef>
          </c:val>
          <c:extLst>
            <c:ext xmlns:c16="http://schemas.microsoft.com/office/drawing/2014/chart" uri="{C3380CC4-5D6E-409C-BE32-E72D297353CC}">
              <c16:uniqueId val="{00000013-1D56-43EF-B7F6-C4856ED602AE}"/>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55455625114607"/>
          <c:y val="0.20713496791282013"/>
          <c:w val="0.77098696353319607"/>
          <c:h val="0.54992330633750897"/>
        </c:manualLayout>
      </c:layout>
      <c:scatterChart>
        <c:scatterStyle val="smoothMarker"/>
        <c:varyColors val="0"/>
        <c:ser>
          <c:idx val="0"/>
          <c:order val="0"/>
          <c:marker>
            <c:symbol val="none"/>
          </c:marker>
          <c:xVal>
            <c:numRef>
              <c:f>Calculation!$DV$15:$DV$43</c:f>
              <c:numCache>
                <c:formatCode>General</c:formatCode>
                <c:ptCount val="29"/>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numCache>
            </c:numRef>
          </c:xVal>
          <c:yVal>
            <c:numRef>
              <c:f>Calculation!$DX$15:$DX$43</c:f>
              <c:numCache>
                <c:formatCode>General</c:formatCode>
                <c:ptCount val="29"/>
                <c:pt idx="0">
                  <c:v>3.1622775509276835E-7</c:v>
                </c:pt>
                <c:pt idx="1">
                  <c:v>9.9999998326438799E-7</c:v>
                </c:pt>
                <c:pt idx="2">
                  <c:v>3.1622775651385382E-6</c:v>
                </c:pt>
                <c:pt idx="3">
                  <c:v>9.9999990084143064E-6</c:v>
                </c:pt>
                <c:pt idx="4">
                  <c:v>3.1622766599070928E-5</c:v>
                </c:pt>
                <c:pt idx="5">
                  <c:v>9.999989998732417E-5</c:v>
                </c:pt>
                <c:pt idx="6">
                  <c:v>3.1622676601728017E-4</c:v>
                </c:pt>
                <c:pt idx="7">
                  <c:v>9.9999000011052885E-4</c:v>
                </c:pt>
                <c:pt idx="8">
                  <c:v>3.1621776633414811E-3</c:v>
                </c:pt>
                <c:pt idx="9">
                  <c:v>9.9990000999952144E-3</c:v>
                </c:pt>
                <c:pt idx="10">
                  <c:v>3.161277976296617E-2</c:v>
                </c:pt>
                <c:pt idx="11">
                  <c:v>9.9900099900082751E-2</c:v>
                </c:pt>
                <c:pt idx="12">
                  <c:v>0.31523091832600869</c:v>
                </c:pt>
                <c:pt idx="13">
                  <c:v>0.99009900990098743</c:v>
                </c:pt>
                <c:pt idx="14">
                  <c:v>3.0653430031715629</c:v>
                </c:pt>
                <c:pt idx="15">
                  <c:v>9.0909090909090935</c:v>
                </c:pt>
                <c:pt idx="16">
                  <c:v>24.025307335204218</c:v>
                </c:pt>
                <c:pt idx="17">
                  <c:v>50</c:v>
                </c:pt>
                <c:pt idx="18">
                  <c:v>75.974692664795782</c:v>
                </c:pt>
                <c:pt idx="19">
                  <c:v>90.909090909090907</c:v>
                </c:pt>
                <c:pt idx="20">
                  <c:v>96.934656996828451</c:v>
                </c:pt>
                <c:pt idx="21">
                  <c:v>99.009900990099013</c:v>
                </c:pt>
                <c:pt idx="22">
                  <c:v>99.684769081673977</c:v>
                </c:pt>
                <c:pt idx="23">
                  <c:v>99.900099900099903</c:v>
                </c:pt>
                <c:pt idx="24">
                  <c:v>99.968387220237034</c:v>
                </c:pt>
                <c:pt idx="25">
                  <c:v>99.990000999900005</c:v>
                </c:pt>
                <c:pt idx="26">
                  <c:v>99.996837822336673</c:v>
                </c:pt>
                <c:pt idx="27">
                  <c:v>99.999000009999904</c:v>
                </c:pt>
                <c:pt idx="28">
                  <c:v>99.999683773233983</c:v>
                </c:pt>
              </c:numCache>
            </c:numRef>
          </c:yVal>
          <c:smooth val="1"/>
          <c:extLst>
            <c:ext xmlns:c16="http://schemas.microsoft.com/office/drawing/2014/chart" uri="{C3380CC4-5D6E-409C-BE32-E72D297353CC}">
              <c16:uniqueId val="{00000000-F1AD-4247-A015-793B738944F4}"/>
            </c:ext>
          </c:extLst>
        </c:ser>
        <c:ser>
          <c:idx val="1"/>
          <c:order val="1"/>
          <c:tx>
            <c:v>pH</c:v>
          </c:tx>
          <c:spPr>
            <a:ln>
              <a:solidFill>
                <a:srgbClr val="FF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F1AD-4247-A015-793B738944F4}"/>
                </c:ext>
              </c:extLst>
            </c:dLbl>
            <c:dLbl>
              <c:idx val="1"/>
              <c:layout>
                <c:manualLayout>
                  <c:x val="-5.094662788960045E-2"/>
                  <c:y val="-5.3534804079526772E-2"/>
                </c:manualLayout>
              </c:layout>
              <c:spPr>
                <a:solidFill>
                  <a:srgbClr val="FF0000"/>
                </a:solidFill>
                <a:ln>
                  <a:noFill/>
                </a:ln>
                <a:effectLst/>
              </c:spPr>
              <c:txPr>
                <a:bodyPr wrap="square" lIns="38100" tIns="19050" rIns="38100" bIns="19050" anchor="ctr">
                  <a:spAutoFit/>
                </a:bodyPr>
                <a:lstStyle/>
                <a:p>
                  <a:pPr>
                    <a:defRPr sz="800" b="1">
                      <a:solidFill>
                        <a:schemeClr val="bg1"/>
                      </a:solidFill>
                    </a:defRPr>
                  </a:pPr>
                  <a:endParaRPr lang="fr-FR"/>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F1AD-4247-A015-793B738944F4}"/>
                </c:ext>
              </c:extLst>
            </c:dLbl>
            <c:spPr>
              <a:solidFill>
                <a:srgbClr val="FF0000"/>
              </a:solid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Calculation!$DW$46:$DW$47</c:f>
              <c:numCache>
                <c:formatCode>General</c:formatCode>
                <c:ptCount val="2"/>
                <c:pt idx="0">
                  <c:v>7</c:v>
                </c:pt>
                <c:pt idx="1">
                  <c:v>7</c:v>
                </c:pt>
              </c:numCache>
            </c:numRef>
          </c:xVal>
          <c:yVal>
            <c:numRef>
              <c:f>Calculation!$DV$46:$DV$47</c:f>
              <c:numCache>
                <c:formatCode>General</c:formatCode>
                <c:ptCount val="2"/>
                <c:pt idx="0">
                  <c:v>0</c:v>
                </c:pt>
                <c:pt idx="1">
                  <c:v>100</c:v>
                </c:pt>
              </c:numCache>
            </c:numRef>
          </c:yVal>
          <c:smooth val="1"/>
          <c:extLst>
            <c:ext xmlns:c16="http://schemas.microsoft.com/office/drawing/2014/chart" uri="{C3380CC4-5D6E-409C-BE32-E72D297353CC}">
              <c16:uniqueId val="{00000003-F1AD-4247-A015-793B738944F4}"/>
            </c:ext>
          </c:extLst>
        </c:ser>
        <c:dLbls>
          <c:showLegendKey val="0"/>
          <c:showVal val="0"/>
          <c:showCatName val="0"/>
          <c:showSerName val="0"/>
          <c:showPercent val="0"/>
          <c:showBubbleSize val="0"/>
        </c:dLbls>
        <c:axId val="199901184"/>
        <c:axId val="199903104"/>
      </c:scatterChart>
      <c:valAx>
        <c:axId val="199901184"/>
        <c:scaling>
          <c:orientation val="minMax"/>
          <c:max val="14"/>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CH" b="1"/>
                  <a:t>Mobile phase pH</a:t>
                </a:r>
              </a:p>
            </c:rich>
          </c:tx>
          <c:layout/>
          <c:overlay val="0"/>
          <c:spPr>
            <a:noFill/>
            <a:ln w="25400">
              <a:noFill/>
            </a:ln>
          </c:sp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0" vert="horz"/>
          <a:lstStyle/>
          <a:p>
            <a:pPr>
              <a:defRPr sz="900" b="1" i="0" u="none" strike="noStrike" baseline="0">
                <a:solidFill>
                  <a:srgbClr val="333333"/>
                </a:solidFill>
                <a:latin typeface="Calibri"/>
                <a:ea typeface="Calibri"/>
                <a:cs typeface="Calibri"/>
              </a:defRPr>
            </a:pPr>
            <a:endParaRPr lang="fr-FR"/>
          </a:p>
        </c:txPr>
        <c:crossAx val="199903104"/>
        <c:crosses val="autoZero"/>
        <c:crossBetween val="midCat"/>
        <c:majorUnit val="2"/>
      </c:valAx>
      <c:valAx>
        <c:axId val="19990310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CH" b="1"/>
                  <a:t>% f ionized form</a:t>
                </a:r>
              </a:p>
            </c:rich>
          </c:tx>
          <c:layout/>
          <c:overlay val="0"/>
          <c:spPr>
            <a:noFill/>
            <a:ln w="25400">
              <a:noFill/>
            </a:ln>
          </c:spPr>
        </c:title>
        <c:numFmt formatCode="General"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99901184"/>
        <c:crosses val="autoZero"/>
        <c:crossBetween val="midCat"/>
        <c:majorUnit val="20"/>
      </c:valAx>
      <c:spPr>
        <a:noFill/>
        <a:ln w="25400">
          <a:noFill/>
        </a:ln>
      </c:spPr>
    </c:plotArea>
    <c:plotVisOnly val="1"/>
    <c:dispBlanksAs val="gap"/>
    <c:showDLblsOverMax val="0"/>
  </c:chart>
  <c:spPr>
    <a:gradFill>
      <a:gsLst>
        <a:gs pos="0">
          <a:srgbClr xmlns:mc="http://schemas.openxmlformats.org/markup-compatibility/2006" xmlns:a14="http://schemas.microsoft.com/office/drawing/2010/main" val="FFFFFF" mc:Ignorable="a14" a14:legacySpreadsheetColorIndex="65">
            <a:alpha val="0"/>
          </a:srgbClr>
        </a:gs>
        <a:gs pos="100000">
          <a:srgbClr xmlns:mc="http://schemas.openxmlformats.org/markup-compatibility/2006" xmlns:a14="http://schemas.microsoft.com/office/drawing/2010/main" val="C0C0C0" mc:Ignorable="a14" a14:legacySpreadsheetColorIndex="22"/>
        </a:gs>
      </a:gsLst>
      <a:lin ang="5400000" scaled="0"/>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solidFill>
                  <a:srgbClr val="0070C0"/>
                </a:solidFill>
              </a:defRPr>
            </a:pPr>
            <a:r>
              <a:rPr lang="fr-CH" sz="1600">
                <a:solidFill>
                  <a:srgbClr val="0070C0"/>
                </a:solidFill>
              </a:rPr>
              <a:t>CHROMATOGRAM</a:t>
            </a:r>
          </a:p>
        </c:rich>
      </c:tx>
      <c:layout>
        <c:manualLayout>
          <c:xMode val="edge"/>
          <c:yMode val="edge"/>
          <c:x val="0.39882446207470268"/>
          <c:y val="3.5639418881034499E-3"/>
        </c:manualLayout>
      </c:layout>
      <c:overlay val="0"/>
    </c:title>
    <c:autoTitleDeleted val="0"/>
    <c:plotArea>
      <c:layout>
        <c:manualLayout>
          <c:layoutTarget val="inner"/>
          <c:xMode val="edge"/>
          <c:yMode val="edge"/>
          <c:x val="9.7647161948450856E-2"/>
          <c:y val="4.2912351109039196E-2"/>
          <c:w val="0.82261275010928225"/>
          <c:h val="0.80896802715113514"/>
        </c:manualLayout>
      </c:layout>
      <c:scatterChart>
        <c:scatterStyle val="smoothMarker"/>
        <c:varyColors val="0"/>
        <c:ser>
          <c:idx val="0"/>
          <c:order val="0"/>
          <c:spPr>
            <a:ln w="25400"/>
          </c:spPr>
          <c:marker>
            <c:symbol val="none"/>
          </c:marker>
          <c:xVal>
            <c:numRef>
              <c:f>Calculation!$BG$78:$BG$3077</c:f>
              <c:numCache>
                <c:formatCode>0.00</c:formatCode>
                <c:ptCount val="3000"/>
                <c:pt idx="0">
                  <c:v>0</c:v>
                </c:pt>
                <c:pt idx="1">
                  <c:v>2.5693096553162705E-2</c:v>
                </c:pt>
                <c:pt idx="2">
                  <c:v>5.138619310632541E-2</c:v>
                </c:pt>
                <c:pt idx="3">
                  <c:v>7.7079289659488112E-2</c:v>
                </c:pt>
                <c:pt idx="4">
                  <c:v>0.10277238621265082</c:v>
                </c:pt>
                <c:pt idx="5">
                  <c:v>0.12846548276581352</c:v>
                </c:pt>
                <c:pt idx="6">
                  <c:v>0.15415857931897622</c:v>
                </c:pt>
                <c:pt idx="7">
                  <c:v>0.17985167587213893</c:v>
                </c:pt>
                <c:pt idx="8">
                  <c:v>0.20554477242530164</c:v>
                </c:pt>
                <c:pt idx="9">
                  <c:v>0.23123786897846435</c:v>
                </c:pt>
                <c:pt idx="10">
                  <c:v>0.25693096553162703</c:v>
                </c:pt>
                <c:pt idx="11">
                  <c:v>0.28262406208478974</c:v>
                </c:pt>
                <c:pt idx="12">
                  <c:v>0.30831715863795245</c:v>
                </c:pt>
                <c:pt idx="13">
                  <c:v>0.33401025519111516</c:v>
                </c:pt>
                <c:pt idx="14">
                  <c:v>0.35970335174427787</c:v>
                </c:pt>
                <c:pt idx="15">
                  <c:v>0.38539644829744057</c:v>
                </c:pt>
                <c:pt idx="16">
                  <c:v>0.41108954485060328</c:v>
                </c:pt>
                <c:pt idx="17">
                  <c:v>0.43678264140376599</c:v>
                </c:pt>
                <c:pt idx="18">
                  <c:v>0.4624757379569287</c:v>
                </c:pt>
                <c:pt idx="19">
                  <c:v>0.48816883451009141</c:v>
                </c:pt>
                <c:pt idx="20">
                  <c:v>0.51386193106325406</c:v>
                </c:pt>
                <c:pt idx="21">
                  <c:v>0.53955502761641672</c:v>
                </c:pt>
                <c:pt idx="22">
                  <c:v>0.56524812416957937</c:v>
                </c:pt>
                <c:pt idx="23">
                  <c:v>0.59094122072274202</c:v>
                </c:pt>
                <c:pt idx="24">
                  <c:v>0.61663431727590468</c:v>
                </c:pt>
                <c:pt idx="25">
                  <c:v>0.64232741382906733</c:v>
                </c:pt>
                <c:pt idx="26">
                  <c:v>0.66802051038222998</c:v>
                </c:pt>
                <c:pt idx="27">
                  <c:v>0.69371360693539263</c:v>
                </c:pt>
                <c:pt idx="28">
                  <c:v>0.71940670348855529</c:v>
                </c:pt>
                <c:pt idx="29">
                  <c:v>0.74509980004171794</c:v>
                </c:pt>
                <c:pt idx="30">
                  <c:v>0.77079289659488059</c:v>
                </c:pt>
                <c:pt idx="31">
                  <c:v>0.79648599314804325</c:v>
                </c:pt>
                <c:pt idx="32">
                  <c:v>0.8221790897012059</c:v>
                </c:pt>
                <c:pt idx="33">
                  <c:v>0.84787218625436855</c:v>
                </c:pt>
                <c:pt idx="34">
                  <c:v>0.87356528280753121</c:v>
                </c:pt>
                <c:pt idx="35">
                  <c:v>0.89925837936069386</c:v>
                </c:pt>
                <c:pt idx="36">
                  <c:v>0.92495147591385651</c:v>
                </c:pt>
                <c:pt idx="37">
                  <c:v>0.95064457246701917</c:v>
                </c:pt>
                <c:pt idx="38">
                  <c:v>0.97633766902018182</c:v>
                </c:pt>
                <c:pt idx="39">
                  <c:v>1.0020307655733445</c:v>
                </c:pt>
                <c:pt idx="40">
                  <c:v>1.0277238621265072</c:v>
                </c:pt>
                <c:pt idx="41">
                  <c:v>1.05341695867967</c:v>
                </c:pt>
                <c:pt idx="42">
                  <c:v>1.0791100552328328</c:v>
                </c:pt>
                <c:pt idx="43">
                  <c:v>1.1048031517859955</c:v>
                </c:pt>
                <c:pt idx="44">
                  <c:v>1.1304962483391583</c:v>
                </c:pt>
                <c:pt idx="45">
                  <c:v>1.1561893448923211</c:v>
                </c:pt>
                <c:pt idx="46">
                  <c:v>1.1818824414454838</c:v>
                </c:pt>
                <c:pt idx="47">
                  <c:v>1.2075755379986466</c:v>
                </c:pt>
                <c:pt idx="48">
                  <c:v>1.2332686345518094</c:v>
                </c:pt>
                <c:pt idx="49">
                  <c:v>1.2589617311049721</c:v>
                </c:pt>
                <c:pt idx="50">
                  <c:v>1.2846548276581349</c:v>
                </c:pt>
                <c:pt idx="51">
                  <c:v>1.3103479242112976</c:v>
                </c:pt>
                <c:pt idx="52">
                  <c:v>1.3360410207644604</c:v>
                </c:pt>
                <c:pt idx="53">
                  <c:v>1.3617341173176232</c:v>
                </c:pt>
                <c:pt idx="54">
                  <c:v>1.3874272138707859</c:v>
                </c:pt>
                <c:pt idx="55">
                  <c:v>1.4131203104239487</c:v>
                </c:pt>
                <c:pt idx="56">
                  <c:v>1.4388134069771115</c:v>
                </c:pt>
                <c:pt idx="57">
                  <c:v>1.4645065035302742</c:v>
                </c:pt>
                <c:pt idx="58">
                  <c:v>1.490199600083437</c:v>
                </c:pt>
                <c:pt idx="59">
                  <c:v>1.5158926966365998</c:v>
                </c:pt>
                <c:pt idx="60">
                  <c:v>1.5415857931897625</c:v>
                </c:pt>
                <c:pt idx="61">
                  <c:v>1.5672788897429253</c:v>
                </c:pt>
                <c:pt idx="62">
                  <c:v>1.592971986296088</c:v>
                </c:pt>
                <c:pt idx="63">
                  <c:v>1.6186650828492508</c:v>
                </c:pt>
                <c:pt idx="64">
                  <c:v>1.6443581794024136</c:v>
                </c:pt>
                <c:pt idx="65">
                  <c:v>1.6700512759555763</c:v>
                </c:pt>
                <c:pt idx="66">
                  <c:v>1.6957443725087391</c:v>
                </c:pt>
                <c:pt idx="67">
                  <c:v>1.7214374690619019</c:v>
                </c:pt>
                <c:pt idx="68">
                  <c:v>1.7471305656150646</c:v>
                </c:pt>
                <c:pt idx="69">
                  <c:v>1.7728236621682274</c:v>
                </c:pt>
                <c:pt idx="70">
                  <c:v>1.7985167587213902</c:v>
                </c:pt>
                <c:pt idx="71">
                  <c:v>1.8242098552745529</c:v>
                </c:pt>
                <c:pt idx="72">
                  <c:v>1.8499029518277157</c:v>
                </c:pt>
                <c:pt idx="73">
                  <c:v>1.8755960483808785</c:v>
                </c:pt>
                <c:pt idx="74">
                  <c:v>1.9012891449340412</c:v>
                </c:pt>
                <c:pt idx="75">
                  <c:v>1.926982241487204</c:v>
                </c:pt>
                <c:pt idx="76">
                  <c:v>1.9526753380403667</c:v>
                </c:pt>
                <c:pt idx="77">
                  <c:v>1.9783684345935295</c:v>
                </c:pt>
                <c:pt idx="78">
                  <c:v>2.0040615311466921</c:v>
                </c:pt>
                <c:pt idx="79">
                  <c:v>2.0297546276998548</c:v>
                </c:pt>
                <c:pt idx="80">
                  <c:v>2.0554477242530176</c:v>
                </c:pt>
                <c:pt idx="81">
                  <c:v>2.0811408208061803</c:v>
                </c:pt>
                <c:pt idx="82">
                  <c:v>2.1068339173593431</c:v>
                </c:pt>
                <c:pt idx="83">
                  <c:v>2.1325270139125059</c:v>
                </c:pt>
                <c:pt idx="84">
                  <c:v>2.1582201104656686</c:v>
                </c:pt>
                <c:pt idx="85">
                  <c:v>2.1839132070188314</c:v>
                </c:pt>
                <c:pt idx="86">
                  <c:v>2.2096063035719942</c:v>
                </c:pt>
                <c:pt idx="87">
                  <c:v>2.2352994001251569</c:v>
                </c:pt>
                <c:pt idx="88">
                  <c:v>2.2609924966783197</c:v>
                </c:pt>
                <c:pt idx="89">
                  <c:v>2.2866855932314825</c:v>
                </c:pt>
                <c:pt idx="90">
                  <c:v>2.3123786897846452</c:v>
                </c:pt>
                <c:pt idx="91">
                  <c:v>2.338071786337808</c:v>
                </c:pt>
                <c:pt idx="92">
                  <c:v>2.3637648828909708</c:v>
                </c:pt>
                <c:pt idx="93">
                  <c:v>2.3894579794441335</c:v>
                </c:pt>
                <c:pt idx="94">
                  <c:v>2.4151510759972963</c:v>
                </c:pt>
                <c:pt idx="95">
                  <c:v>2.440844172550459</c:v>
                </c:pt>
                <c:pt idx="96">
                  <c:v>2.4665372691036218</c:v>
                </c:pt>
                <c:pt idx="97">
                  <c:v>2.4922303656567846</c:v>
                </c:pt>
                <c:pt idx="98">
                  <c:v>2.5179234622099473</c:v>
                </c:pt>
                <c:pt idx="99">
                  <c:v>2.5436165587631101</c:v>
                </c:pt>
                <c:pt idx="100">
                  <c:v>2.5693096553162729</c:v>
                </c:pt>
                <c:pt idx="101">
                  <c:v>2.5950027518694356</c:v>
                </c:pt>
                <c:pt idx="102">
                  <c:v>2.6206958484225984</c:v>
                </c:pt>
                <c:pt idx="103">
                  <c:v>2.6463889449757612</c:v>
                </c:pt>
                <c:pt idx="104">
                  <c:v>2.6720820415289239</c:v>
                </c:pt>
                <c:pt idx="105">
                  <c:v>2.6977751380820867</c:v>
                </c:pt>
                <c:pt idx="106">
                  <c:v>2.7234682346352495</c:v>
                </c:pt>
                <c:pt idx="107">
                  <c:v>2.7491613311884122</c:v>
                </c:pt>
                <c:pt idx="108">
                  <c:v>2.774854427741575</c:v>
                </c:pt>
                <c:pt idx="109">
                  <c:v>2.8005475242947377</c:v>
                </c:pt>
                <c:pt idx="110">
                  <c:v>2.8262406208479005</c:v>
                </c:pt>
                <c:pt idx="111">
                  <c:v>2.8519337174010633</c:v>
                </c:pt>
                <c:pt idx="112">
                  <c:v>2.877626813954226</c:v>
                </c:pt>
                <c:pt idx="113">
                  <c:v>2.9033199105073888</c:v>
                </c:pt>
                <c:pt idx="114">
                  <c:v>2.9290130070605516</c:v>
                </c:pt>
                <c:pt idx="115">
                  <c:v>2.9547061036137143</c:v>
                </c:pt>
                <c:pt idx="116">
                  <c:v>2.9803992001668771</c:v>
                </c:pt>
                <c:pt idx="117">
                  <c:v>3.0060922967200399</c:v>
                </c:pt>
                <c:pt idx="118">
                  <c:v>3.0317853932732026</c:v>
                </c:pt>
                <c:pt idx="119">
                  <c:v>3.0574784898263654</c:v>
                </c:pt>
                <c:pt idx="120">
                  <c:v>3.0831715863795282</c:v>
                </c:pt>
                <c:pt idx="121">
                  <c:v>3.1088646829326909</c:v>
                </c:pt>
                <c:pt idx="122">
                  <c:v>3.1345577794858537</c:v>
                </c:pt>
                <c:pt idx="123">
                  <c:v>3.1602508760390164</c:v>
                </c:pt>
                <c:pt idx="124">
                  <c:v>3.1859439725921792</c:v>
                </c:pt>
                <c:pt idx="125">
                  <c:v>3.211637069145342</c:v>
                </c:pt>
                <c:pt idx="126">
                  <c:v>3.2373301656985047</c:v>
                </c:pt>
                <c:pt idx="127">
                  <c:v>3.2630232622516675</c:v>
                </c:pt>
                <c:pt idx="128">
                  <c:v>3.2887163588048303</c:v>
                </c:pt>
                <c:pt idx="129">
                  <c:v>3.314409455357993</c:v>
                </c:pt>
                <c:pt idx="130">
                  <c:v>3.3401025519111558</c:v>
                </c:pt>
                <c:pt idx="131">
                  <c:v>3.3657956484643186</c:v>
                </c:pt>
                <c:pt idx="132">
                  <c:v>3.3914887450174813</c:v>
                </c:pt>
                <c:pt idx="133">
                  <c:v>3.4171818415706441</c:v>
                </c:pt>
                <c:pt idx="134">
                  <c:v>3.4428749381238068</c:v>
                </c:pt>
                <c:pt idx="135">
                  <c:v>3.4685680346769696</c:v>
                </c:pt>
                <c:pt idx="136">
                  <c:v>3.4942611312301324</c:v>
                </c:pt>
                <c:pt idx="137">
                  <c:v>3.5199542277832951</c:v>
                </c:pt>
                <c:pt idx="138">
                  <c:v>3.5456473243364579</c:v>
                </c:pt>
                <c:pt idx="139">
                  <c:v>3.5713404208896207</c:v>
                </c:pt>
                <c:pt idx="140">
                  <c:v>3.5970335174427834</c:v>
                </c:pt>
                <c:pt idx="141">
                  <c:v>3.6227266139959462</c:v>
                </c:pt>
                <c:pt idx="142">
                  <c:v>3.648419710549109</c:v>
                </c:pt>
                <c:pt idx="143">
                  <c:v>3.6741128071022717</c:v>
                </c:pt>
                <c:pt idx="144">
                  <c:v>3.6998059036554345</c:v>
                </c:pt>
                <c:pt idx="145">
                  <c:v>3.7254990002085973</c:v>
                </c:pt>
                <c:pt idx="146">
                  <c:v>3.75119209676176</c:v>
                </c:pt>
                <c:pt idx="147">
                  <c:v>3.7768851933149228</c:v>
                </c:pt>
                <c:pt idx="148">
                  <c:v>3.8025782898680855</c:v>
                </c:pt>
                <c:pt idx="149">
                  <c:v>3.8282713864212483</c:v>
                </c:pt>
                <c:pt idx="150">
                  <c:v>3.8539644829744111</c:v>
                </c:pt>
                <c:pt idx="151">
                  <c:v>3.8796575795275738</c:v>
                </c:pt>
                <c:pt idx="152">
                  <c:v>3.9053506760807366</c:v>
                </c:pt>
                <c:pt idx="153">
                  <c:v>3.9310437726338994</c:v>
                </c:pt>
                <c:pt idx="154">
                  <c:v>3.9567368691870621</c:v>
                </c:pt>
                <c:pt idx="155">
                  <c:v>3.9824299657402249</c:v>
                </c:pt>
                <c:pt idx="156">
                  <c:v>4.0081230622933877</c:v>
                </c:pt>
                <c:pt idx="157">
                  <c:v>4.03381615884655</c:v>
                </c:pt>
                <c:pt idx="158">
                  <c:v>4.0595092553997123</c:v>
                </c:pt>
                <c:pt idx="159">
                  <c:v>4.0852023519528746</c:v>
                </c:pt>
                <c:pt idx="160">
                  <c:v>4.1108954485060369</c:v>
                </c:pt>
                <c:pt idx="161">
                  <c:v>4.1365885450591993</c:v>
                </c:pt>
                <c:pt idx="162">
                  <c:v>4.1622816416123616</c:v>
                </c:pt>
                <c:pt idx="163">
                  <c:v>4.1879747381655239</c:v>
                </c:pt>
                <c:pt idx="164">
                  <c:v>4.2136678347186862</c:v>
                </c:pt>
                <c:pt idx="165">
                  <c:v>4.2393609312718485</c:v>
                </c:pt>
                <c:pt idx="166">
                  <c:v>4.2650540278250109</c:v>
                </c:pt>
                <c:pt idx="167">
                  <c:v>4.2907471243781732</c:v>
                </c:pt>
                <c:pt idx="168">
                  <c:v>4.3164402209313355</c:v>
                </c:pt>
                <c:pt idx="169">
                  <c:v>4.3421333174844978</c:v>
                </c:pt>
                <c:pt idx="170">
                  <c:v>4.3678264140376601</c:v>
                </c:pt>
                <c:pt idx="171">
                  <c:v>4.3935195105908225</c:v>
                </c:pt>
                <c:pt idx="172">
                  <c:v>4.4192126071439848</c:v>
                </c:pt>
                <c:pt idx="173">
                  <c:v>4.4449057036971471</c:v>
                </c:pt>
                <c:pt idx="174">
                  <c:v>4.4705988002503094</c:v>
                </c:pt>
                <c:pt idx="175">
                  <c:v>4.4962918968034717</c:v>
                </c:pt>
                <c:pt idx="176">
                  <c:v>4.5219849933566341</c:v>
                </c:pt>
                <c:pt idx="177">
                  <c:v>4.5476780899097964</c:v>
                </c:pt>
                <c:pt idx="178">
                  <c:v>4.5733711864629587</c:v>
                </c:pt>
                <c:pt idx="179">
                  <c:v>4.599064283016121</c:v>
                </c:pt>
                <c:pt idx="180">
                  <c:v>4.6247573795692833</c:v>
                </c:pt>
                <c:pt idx="181">
                  <c:v>4.6504504761224457</c:v>
                </c:pt>
                <c:pt idx="182">
                  <c:v>4.676143572675608</c:v>
                </c:pt>
                <c:pt idx="183">
                  <c:v>4.7018366692287703</c:v>
                </c:pt>
                <c:pt idx="184">
                  <c:v>4.7275297657819326</c:v>
                </c:pt>
                <c:pt idx="185">
                  <c:v>4.7532228623350949</c:v>
                </c:pt>
                <c:pt idx="186">
                  <c:v>4.7789159588882573</c:v>
                </c:pt>
                <c:pt idx="187">
                  <c:v>4.8046090554414196</c:v>
                </c:pt>
                <c:pt idx="188">
                  <c:v>4.8303021519945819</c:v>
                </c:pt>
                <c:pt idx="189">
                  <c:v>4.8559952485477442</c:v>
                </c:pt>
                <c:pt idx="190">
                  <c:v>4.8816883451009065</c:v>
                </c:pt>
                <c:pt idx="191">
                  <c:v>4.9073814416540689</c:v>
                </c:pt>
                <c:pt idx="192">
                  <c:v>4.9330745382072312</c:v>
                </c:pt>
                <c:pt idx="193">
                  <c:v>4.9587676347603935</c:v>
                </c:pt>
                <c:pt idx="194">
                  <c:v>4.9844607313135558</c:v>
                </c:pt>
                <c:pt idx="195">
                  <c:v>5.0101538278667181</c:v>
                </c:pt>
                <c:pt idx="196">
                  <c:v>5.0358469244198805</c:v>
                </c:pt>
                <c:pt idx="197">
                  <c:v>5.0615400209730428</c:v>
                </c:pt>
                <c:pt idx="198">
                  <c:v>5.0872331175262051</c:v>
                </c:pt>
                <c:pt idx="199">
                  <c:v>5.1129262140793674</c:v>
                </c:pt>
                <c:pt idx="200">
                  <c:v>5.1386193106325297</c:v>
                </c:pt>
                <c:pt idx="201">
                  <c:v>5.1643124071856921</c:v>
                </c:pt>
                <c:pt idx="202">
                  <c:v>5.1900055037388544</c:v>
                </c:pt>
                <c:pt idx="203">
                  <c:v>5.2156986002920167</c:v>
                </c:pt>
                <c:pt idx="204">
                  <c:v>5.241391696845179</c:v>
                </c:pt>
                <c:pt idx="205">
                  <c:v>5.2670847933983413</c:v>
                </c:pt>
                <c:pt idx="206">
                  <c:v>5.2927778899515037</c:v>
                </c:pt>
                <c:pt idx="207">
                  <c:v>5.318470986504666</c:v>
                </c:pt>
                <c:pt idx="208">
                  <c:v>5.3441640830578283</c:v>
                </c:pt>
                <c:pt idx="209">
                  <c:v>5.3698571796109906</c:v>
                </c:pt>
                <c:pt idx="210">
                  <c:v>5.3955502761641529</c:v>
                </c:pt>
                <c:pt idx="211">
                  <c:v>5.4212433727173153</c:v>
                </c:pt>
                <c:pt idx="212">
                  <c:v>5.4469364692704776</c:v>
                </c:pt>
                <c:pt idx="213">
                  <c:v>5.4726295658236399</c:v>
                </c:pt>
                <c:pt idx="214">
                  <c:v>5.4983226623768022</c:v>
                </c:pt>
                <c:pt idx="215">
                  <c:v>5.5240157589299645</c:v>
                </c:pt>
                <c:pt idx="216">
                  <c:v>5.5497088554831269</c:v>
                </c:pt>
                <c:pt idx="217">
                  <c:v>5.5754019520362892</c:v>
                </c:pt>
                <c:pt idx="218">
                  <c:v>5.6010950485894515</c:v>
                </c:pt>
                <c:pt idx="219">
                  <c:v>5.6267881451426138</c:v>
                </c:pt>
                <c:pt idx="220">
                  <c:v>5.6524812416957761</c:v>
                </c:pt>
                <c:pt idx="221">
                  <c:v>5.6781743382489385</c:v>
                </c:pt>
                <c:pt idx="222">
                  <c:v>5.7038674348021008</c:v>
                </c:pt>
                <c:pt idx="223">
                  <c:v>5.7295605313552631</c:v>
                </c:pt>
                <c:pt idx="224">
                  <c:v>5.7552536279084254</c:v>
                </c:pt>
                <c:pt idx="225">
                  <c:v>5.7809467244615877</c:v>
                </c:pt>
                <c:pt idx="226">
                  <c:v>5.8066398210147501</c:v>
                </c:pt>
                <c:pt idx="227">
                  <c:v>5.8323329175679124</c:v>
                </c:pt>
                <c:pt idx="228">
                  <c:v>5.8580260141210747</c:v>
                </c:pt>
                <c:pt idx="229">
                  <c:v>5.883719110674237</c:v>
                </c:pt>
                <c:pt idx="230">
                  <c:v>5.9094122072273993</c:v>
                </c:pt>
                <c:pt idx="231">
                  <c:v>5.9351053037805617</c:v>
                </c:pt>
                <c:pt idx="232">
                  <c:v>5.960798400333724</c:v>
                </c:pt>
                <c:pt idx="233">
                  <c:v>5.9864914968868863</c:v>
                </c:pt>
                <c:pt idx="234">
                  <c:v>6.0121845934400486</c:v>
                </c:pt>
                <c:pt idx="235">
                  <c:v>6.037877689993211</c:v>
                </c:pt>
                <c:pt idx="236">
                  <c:v>6.0635707865463733</c:v>
                </c:pt>
                <c:pt idx="237">
                  <c:v>6.0892638830995356</c:v>
                </c:pt>
                <c:pt idx="238">
                  <c:v>6.1149569796526979</c:v>
                </c:pt>
                <c:pt idx="239">
                  <c:v>6.1406500762058602</c:v>
                </c:pt>
                <c:pt idx="240">
                  <c:v>6.1663431727590226</c:v>
                </c:pt>
                <c:pt idx="241">
                  <c:v>6.1920362693121849</c:v>
                </c:pt>
                <c:pt idx="242">
                  <c:v>6.2177293658653472</c:v>
                </c:pt>
                <c:pt idx="243">
                  <c:v>6.2434224624185095</c:v>
                </c:pt>
                <c:pt idx="244">
                  <c:v>6.2691155589716718</c:v>
                </c:pt>
                <c:pt idx="245">
                  <c:v>6.2948086555248342</c:v>
                </c:pt>
                <c:pt idx="246">
                  <c:v>6.3205017520779965</c:v>
                </c:pt>
                <c:pt idx="247">
                  <c:v>6.3461948486311588</c:v>
                </c:pt>
                <c:pt idx="248">
                  <c:v>6.3718879451843211</c:v>
                </c:pt>
                <c:pt idx="249">
                  <c:v>6.3975810417374834</c:v>
                </c:pt>
                <c:pt idx="250">
                  <c:v>6.4232741382906458</c:v>
                </c:pt>
                <c:pt idx="251">
                  <c:v>6.4489672348438081</c:v>
                </c:pt>
                <c:pt idx="252">
                  <c:v>6.4746603313969704</c:v>
                </c:pt>
                <c:pt idx="253">
                  <c:v>6.5003534279501327</c:v>
                </c:pt>
                <c:pt idx="254">
                  <c:v>6.526046524503295</c:v>
                </c:pt>
                <c:pt idx="255">
                  <c:v>6.5517396210564574</c:v>
                </c:pt>
                <c:pt idx="256">
                  <c:v>6.5774327176096197</c:v>
                </c:pt>
                <c:pt idx="257">
                  <c:v>6.603125814162782</c:v>
                </c:pt>
                <c:pt idx="258">
                  <c:v>6.6288189107159443</c:v>
                </c:pt>
                <c:pt idx="259">
                  <c:v>6.6545120072691066</c:v>
                </c:pt>
                <c:pt idx="260">
                  <c:v>6.680205103822269</c:v>
                </c:pt>
                <c:pt idx="261">
                  <c:v>6.7058982003754313</c:v>
                </c:pt>
                <c:pt idx="262">
                  <c:v>6.7315912969285936</c:v>
                </c:pt>
                <c:pt idx="263">
                  <c:v>6.7572843934817559</c:v>
                </c:pt>
                <c:pt idx="264">
                  <c:v>6.7829774900349182</c:v>
                </c:pt>
                <c:pt idx="265">
                  <c:v>6.8086705865880806</c:v>
                </c:pt>
                <c:pt idx="266">
                  <c:v>6.8343636831412429</c:v>
                </c:pt>
                <c:pt idx="267">
                  <c:v>6.8600567796944052</c:v>
                </c:pt>
                <c:pt idx="268">
                  <c:v>6.8857498762475675</c:v>
                </c:pt>
                <c:pt idx="269">
                  <c:v>6.9114429728007298</c:v>
                </c:pt>
                <c:pt idx="270">
                  <c:v>6.9371360693538922</c:v>
                </c:pt>
                <c:pt idx="271">
                  <c:v>6.9628291659070545</c:v>
                </c:pt>
                <c:pt idx="272">
                  <c:v>6.9885222624602168</c:v>
                </c:pt>
                <c:pt idx="273">
                  <c:v>7.0142153590133791</c:v>
                </c:pt>
                <c:pt idx="274">
                  <c:v>7.0399084555665414</c:v>
                </c:pt>
                <c:pt idx="275">
                  <c:v>7.0656015521197038</c:v>
                </c:pt>
                <c:pt idx="276">
                  <c:v>7.0912946486728661</c:v>
                </c:pt>
                <c:pt idx="277">
                  <c:v>7.1169877452260284</c:v>
                </c:pt>
                <c:pt idx="278">
                  <c:v>7.1426808417791907</c:v>
                </c:pt>
                <c:pt idx="279">
                  <c:v>7.168373938332353</c:v>
                </c:pt>
                <c:pt idx="280">
                  <c:v>7.1940670348855154</c:v>
                </c:pt>
                <c:pt idx="281">
                  <c:v>7.2197601314386777</c:v>
                </c:pt>
                <c:pt idx="282">
                  <c:v>7.24545322799184</c:v>
                </c:pt>
                <c:pt idx="283">
                  <c:v>7.2711463245450023</c:v>
                </c:pt>
                <c:pt idx="284">
                  <c:v>7.2968394210981646</c:v>
                </c:pt>
                <c:pt idx="285">
                  <c:v>7.322532517651327</c:v>
                </c:pt>
                <c:pt idx="286">
                  <c:v>7.3482256142044893</c:v>
                </c:pt>
                <c:pt idx="287">
                  <c:v>7.3739187107576516</c:v>
                </c:pt>
                <c:pt idx="288">
                  <c:v>7.3996118073108139</c:v>
                </c:pt>
                <c:pt idx="289">
                  <c:v>7.4253049038639762</c:v>
                </c:pt>
                <c:pt idx="290">
                  <c:v>7.4509980004171386</c:v>
                </c:pt>
                <c:pt idx="291">
                  <c:v>7.4766910969703009</c:v>
                </c:pt>
                <c:pt idx="292">
                  <c:v>7.5023841935234632</c:v>
                </c:pt>
                <c:pt idx="293">
                  <c:v>7.5280772900766255</c:v>
                </c:pt>
                <c:pt idx="294">
                  <c:v>7.5537703866297878</c:v>
                </c:pt>
                <c:pt idx="295">
                  <c:v>7.5794634831829502</c:v>
                </c:pt>
                <c:pt idx="296">
                  <c:v>7.6051565797361125</c:v>
                </c:pt>
                <c:pt idx="297">
                  <c:v>7.6308496762892748</c:v>
                </c:pt>
                <c:pt idx="298">
                  <c:v>7.6565427728424371</c:v>
                </c:pt>
                <c:pt idx="299">
                  <c:v>7.6822358693955994</c:v>
                </c:pt>
                <c:pt idx="300">
                  <c:v>7.7079289659487618</c:v>
                </c:pt>
                <c:pt idx="301">
                  <c:v>7.7336220625019241</c:v>
                </c:pt>
                <c:pt idx="302">
                  <c:v>7.7593151590550864</c:v>
                </c:pt>
                <c:pt idx="303">
                  <c:v>7.7850082556082487</c:v>
                </c:pt>
                <c:pt idx="304">
                  <c:v>7.810701352161411</c:v>
                </c:pt>
                <c:pt idx="305">
                  <c:v>7.8363944487145734</c:v>
                </c:pt>
                <c:pt idx="306">
                  <c:v>7.8620875452677357</c:v>
                </c:pt>
                <c:pt idx="307">
                  <c:v>7.887780641820898</c:v>
                </c:pt>
                <c:pt idx="308">
                  <c:v>7.9134737383740603</c:v>
                </c:pt>
                <c:pt idx="309">
                  <c:v>7.9391668349272226</c:v>
                </c:pt>
                <c:pt idx="310">
                  <c:v>7.964859931480385</c:v>
                </c:pt>
                <c:pt idx="311">
                  <c:v>7.9905530280335473</c:v>
                </c:pt>
                <c:pt idx="312">
                  <c:v>8.0162461245867096</c:v>
                </c:pt>
                <c:pt idx="313">
                  <c:v>8.0419392211398719</c:v>
                </c:pt>
                <c:pt idx="314">
                  <c:v>8.0676323176930342</c:v>
                </c:pt>
                <c:pt idx="315">
                  <c:v>8.0933254142461966</c:v>
                </c:pt>
                <c:pt idx="316">
                  <c:v>8.1190185107993589</c:v>
                </c:pt>
                <c:pt idx="317">
                  <c:v>8.1447116073525212</c:v>
                </c:pt>
                <c:pt idx="318">
                  <c:v>8.1704047039056835</c:v>
                </c:pt>
                <c:pt idx="319">
                  <c:v>8.1960978004588458</c:v>
                </c:pt>
                <c:pt idx="320">
                  <c:v>8.2217908970120082</c:v>
                </c:pt>
                <c:pt idx="321">
                  <c:v>8.2474839935651705</c:v>
                </c:pt>
                <c:pt idx="322">
                  <c:v>8.2731770901183328</c:v>
                </c:pt>
                <c:pt idx="323">
                  <c:v>8.2988701866714951</c:v>
                </c:pt>
                <c:pt idx="324">
                  <c:v>8.3245632832246574</c:v>
                </c:pt>
                <c:pt idx="325">
                  <c:v>8.3502563797778198</c:v>
                </c:pt>
                <c:pt idx="326">
                  <c:v>8.3759494763309821</c:v>
                </c:pt>
                <c:pt idx="327">
                  <c:v>8.4016425728841444</c:v>
                </c:pt>
                <c:pt idx="328">
                  <c:v>8.4273356694373067</c:v>
                </c:pt>
                <c:pt idx="329">
                  <c:v>8.453028765990469</c:v>
                </c:pt>
                <c:pt idx="330">
                  <c:v>8.4787218625436314</c:v>
                </c:pt>
                <c:pt idx="331">
                  <c:v>8.5044149590967937</c:v>
                </c:pt>
                <c:pt idx="332">
                  <c:v>8.530108055649956</c:v>
                </c:pt>
                <c:pt idx="333">
                  <c:v>8.5558011522031183</c:v>
                </c:pt>
                <c:pt idx="334">
                  <c:v>8.5814942487562806</c:v>
                </c:pt>
                <c:pt idx="335">
                  <c:v>8.607187345309443</c:v>
                </c:pt>
                <c:pt idx="336">
                  <c:v>8.6328804418626053</c:v>
                </c:pt>
                <c:pt idx="337">
                  <c:v>8.6585735384157676</c:v>
                </c:pt>
                <c:pt idx="338">
                  <c:v>8.6842666349689299</c:v>
                </c:pt>
                <c:pt idx="339">
                  <c:v>8.7099597315220922</c:v>
                </c:pt>
                <c:pt idx="340">
                  <c:v>8.7356528280752546</c:v>
                </c:pt>
                <c:pt idx="341">
                  <c:v>8.7613459246284169</c:v>
                </c:pt>
                <c:pt idx="342">
                  <c:v>8.7870390211815792</c:v>
                </c:pt>
                <c:pt idx="343">
                  <c:v>8.8127321177347415</c:v>
                </c:pt>
                <c:pt idx="344">
                  <c:v>8.8384252142879038</c:v>
                </c:pt>
                <c:pt idx="345">
                  <c:v>8.8641183108410662</c:v>
                </c:pt>
                <c:pt idx="346">
                  <c:v>8.8898114073942285</c:v>
                </c:pt>
                <c:pt idx="347">
                  <c:v>8.9155045039473908</c:v>
                </c:pt>
                <c:pt idx="348">
                  <c:v>8.9411976005005531</c:v>
                </c:pt>
                <c:pt idx="349">
                  <c:v>8.9668906970537154</c:v>
                </c:pt>
                <c:pt idx="350">
                  <c:v>8.9925837936068778</c:v>
                </c:pt>
                <c:pt idx="351">
                  <c:v>9.0182768901600401</c:v>
                </c:pt>
                <c:pt idx="352">
                  <c:v>9.0439699867132024</c:v>
                </c:pt>
                <c:pt idx="353">
                  <c:v>9.0696630832663647</c:v>
                </c:pt>
                <c:pt idx="354">
                  <c:v>9.095356179819527</c:v>
                </c:pt>
                <c:pt idx="355">
                  <c:v>9.1210492763726894</c:v>
                </c:pt>
                <c:pt idx="356">
                  <c:v>9.1467423729258517</c:v>
                </c:pt>
                <c:pt idx="357">
                  <c:v>9.172435469479014</c:v>
                </c:pt>
                <c:pt idx="358">
                  <c:v>9.1981285660321763</c:v>
                </c:pt>
                <c:pt idx="359">
                  <c:v>9.2238216625853386</c:v>
                </c:pt>
                <c:pt idx="360">
                  <c:v>9.249514759138501</c:v>
                </c:pt>
                <c:pt idx="361">
                  <c:v>9.2752078556916633</c:v>
                </c:pt>
                <c:pt idx="362">
                  <c:v>9.3009009522448256</c:v>
                </c:pt>
                <c:pt idx="363">
                  <c:v>9.3265940487979879</c:v>
                </c:pt>
                <c:pt idx="364">
                  <c:v>9.3522871453511502</c:v>
                </c:pt>
                <c:pt idx="365">
                  <c:v>9.3779802419043126</c:v>
                </c:pt>
                <c:pt idx="366">
                  <c:v>9.4036733384574749</c:v>
                </c:pt>
                <c:pt idx="367">
                  <c:v>9.4293664350106372</c:v>
                </c:pt>
                <c:pt idx="368">
                  <c:v>9.4550595315637995</c:v>
                </c:pt>
                <c:pt idx="369">
                  <c:v>9.4807526281169618</c:v>
                </c:pt>
                <c:pt idx="370">
                  <c:v>9.5064457246701242</c:v>
                </c:pt>
                <c:pt idx="371">
                  <c:v>9.5321388212232865</c:v>
                </c:pt>
                <c:pt idx="372">
                  <c:v>9.5578319177764488</c:v>
                </c:pt>
                <c:pt idx="373">
                  <c:v>9.5835250143296111</c:v>
                </c:pt>
                <c:pt idx="374">
                  <c:v>9.6092181108827734</c:v>
                </c:pt>
                <c:pt idx="375">
                  <c:v>9.6349112074359358</c:v>
                </c:pt>
                <c:pt idx="376">
                  <c:v>9.6606043039890981</c:v>
                </c:pt>
                <c:pt idx="377">
                  <c:v>9.6862974005422604</c:v>
                </c:pt>
                <c:pt idx="378">
                  <c:v>9.7119904970954227</c:v>
                </c:pt>
                <c:pt idx="379">
                  <c:v>9.737683593648585</c:v>
                </c:pt>
                <c:pt idx="380">
                  <c:v>9.7633766902017474</c:v>
                </c:pt>
                <c:pt idx="381">
                  <c:v>9.7890697867549097</c:v>
                </c:pt>
                <c:pt idx="382">
                  <c:v>9.814762883308072</c:v>
                </c:pt>
                <c:pt idx="383">
                  <c:v>9.8404559798612343</c:v>
                </c:pt>
                <c:pt idx="384">
                  <c:v>9.8661490764143966</c:v>
                </c:pt>
                <c:pt idx="385">
                  <c:v>9.891842172967559</c:v>
                </c:pt>
                <c:pt idx="386">
                  <c:v>9.9175352695207213</c:v>
                </c:pt>
                <c:pt idx="387">
                  <c:v>9.9432283660738836</c:v>
                </c:pt>
                <c:pt idx="388">
                  <c:v>9.9689214626270459</c:v>
                </c:pt>
                <c:pt idx="389">
                  <c:v>9.9946145591802082</c:v>
                </c:pt>
                <c:pt idx="390">
                  <c:v>10.020307655733371</c:v>
                </c:pt>
                <c:pt idx="391">
                  <c:v>10.046000752286533</c:v>
                </c:pt>
                <c:pt idx="392">
                  <c:v>10.071693848839695</c:v>
                </c:pt>
                <c:pt idx="393">
                  <c:v>10.097386945392858</c:v>
                </c:pt>
                <c:pt idx="394">
                  <c:v>10.12308004194602</c:v>
                </c:pt>
                <c:pt idx="395">
                  <c:v>10.148773138499182</c:v>
                </c:pt>
                <c:pt idx="396">
                  <c:v>10.174466235052344</c:v>
                </c:pt>
                <c:pt idx="397">
                  <c:v>10.200159331605507</c:v>
                </c:pt>
                <c:pt idx="398">
                  <c:v>10.225852428158669</c:v>
                </c:pt>
                <c:pt idx="399">
                  <c:v>10.251545524711831</c:v>
                </c:pt>
                <c:pt idx="400">
                  <c:v>10.277238621264994</c:v>
                </c:pt>
                <c:pt idx="401">
                  <c:v>10.302931717818156</c:v>
                </c:pt>
                <c:pt idx="402">
                  <c:v>10.328624814371318</c:v>
                </c:pt>
                <c:pt idx="403">
                  <c:v>10.354317910924481</c:v>
                </c:pt>
                <c:pt idx="404">
                  <c:v>10.380011007477643</c:v>
                </c:pt>
                <c:pt idx="405">
                  <c:v>10.405704104030805</c:v>
                </c:pt>
                <c:pt idx="406">
                  <c:v>10.431397200583968</c:v>
                </c:pt>
                <c:pt idx="407">
                  <c:v>10.45709029713713</c:v>
                </c:pt>
                <c:pt idx="408">
                  <c:v>10.482783393690292</c:v>
                </c:pt>
                <c:pt idx="409">
                  <c:v>10.508476490243455</c:v>
                </c:pt>
                <c:pt idx="410">
                  <c:v>10.534169586796617</c:v>
                </c:pt>
                <c:pt idx="411">
                  <c:v>10.559862683349779</c:v>
                </c:pt>
                <c:pt idx="412">
                  <c:v>10.585555779902942</c:v>
                </c:pt>
                <c:pt idx="413">
                  <c:v>10.611248876456104</c:v>
                </c:pt>
                <c:pt idx="414">
                  <c:v>10.636941973009266</c:v>
                </c:pt>
                <c:pt idx="415">
                  <c:v>10.662635069562429</c:v>
                </c:pt>
                <c:pt idx="416">
                  <c:v>10.688328166115591</c:v>
                </c:pt>
                <c:pt idx="417">
                  <c:v>10.714021262668753</c:v>
                </c:pt>
                <c:pt idx="418">
                  <c:v>10.739714359221916</c:v>
                </c:pt>
                <c:pt idx="419">
                  <c:v>10.765407455775078</c:v>
                </c:pt>
                <c:pt idx="420">
                  <c:v>10.79110055232824</c:v>
                </c:pt>
                <c:pt idx="421">
                  <c:v>10.816793648881402</c:v>
                </c:pt>
                <c:pt idx="422">
                  <c:v>10.842486745434565</c:v>
                </c:pt>
                <c:pt idx="423">
                  <c:v>10.868179841987727</c:v>
                </c:pt>
                <c:pt idx="424">
                  <c:v>10.893872938540889</c:v>
                </c:pt>
                <c:pt idx="425">
                  <c:v>10.919566035094052</c:v>
                </c:pt>
                <c:pt idx="426">
                  <c:v>10.945259131647214</c:v>
                </c:pt>
                <c:pt idx="427">
                  <c:v>10.970952228200376</c:v>
                </c:pt>
                <c:pt idx="428">
                  <c:v>10.996645324753539</c:v>
                </c:pt>
                <c:pt idx="429">
                  <c:v>11.022338421306701</c:v>
                </c:pt>
                <c:pt idx="430">
                  <c:v>11.048031517859863</c:v>
                </c:pt>
                <c:pt idx="431">
                  <c:v>11.073724614413026</c:v>
                </c:pt>
                <c:pt idx="432">
                  <c:v>11.099417710966188</c:v>
                </c:pt>
                <c:pt idx="433">
                  <c:v>11.12511080751935</c:v>
                </c:pt>
                <c:pt idx="434">
                  <c:v>11.150803904072513</c:v>
                </c:pt>
                <c:pt idx="435">
                  <c:v>11.176497000625675</c:v>
                </c:pt>
                <c:pt idx="436">
                  <c:v>11.202190097178837</c:v>
                </c:pt>
                <c:pt idx="437">
                  <c:v>11.227883193732</c:v>
                </c:pt>
                <c:pt idx="438">
                  <c:v>11.253576290285162</c:v>
                </c:pt>
                <c:pt idx="439">
                  <c:v>11.279269386838324</c:v>
                </c:pt>
                <c:pt idx="440">
                  <c:v>11.304962483391487</c:v>
                </c:pt>
                <c:pt idx="441">
                  <c:v>11.330655579944649</c:v>
                </c:pt>
                <c:pt idx="442">
                  <c:v>11.356348676497811</c:v>
                </c:pt>
                <c:pt idx="443">
                  <c:v>11.382041773050974</c:v>
                </c:pt>
                <c:pt idx="444">
                  <c:v>11.407734869604136</c:v>
                </c:pt>
                <c:pt idx="445">
                  <c:v>11.433427966157298</c:v>
                </c:pt>
                <c:pt idx="446">
                  <c:v>11.45912106271046</c:v>
                </c:pt>
                <c:pt idx="447">
                  <c:v>11.484814159263623</c:v>
                </c:pt>
                <c:pt idx="448">
                  <c:v>11.510507255816785</c:v>
                </c:pt>
                <c:pt idx="449">
                  <c:v>11.536200352369947</c:v>
                </c:pt>
                <c:pt idx="450">
                  <c:v>11.56189344892311</c:v>
                </c:pt>
                <c:pt idx="451">
                  <c:v>11.587586545476272</c:v>
                </c:pt>
                <c:pt idx="452">
                  <c:v>11.613279642029434</c:v>
                </c:pt>
                <c:pt idx="453">
                  <c:v>11.638972738582597</c:v>
                </c:pt>
                <c:pt idx="454">
                  <c:v>11.664665835135759</c:v>
                </c:pt>
                <c:pt idx="455">
                  <c:v>11.690358931688921</c:v>
                </c:pt>
                <c:pt idx="456">
                  <c:v>11.716052028242084</c:v>
                </c:pt>
                <c:pt idx="457">
                  <c:v>11.741745124795246</c:v>
                </c:pt>
                <c:pt idx="458">
                  <c:v>11.767438221348408</c:v>
                </c:pt>
                <c:pt idx="459">
                  <c:v>11.793131317901571</c:v>
                </c:pt>
                <c:pt idx="460">
                  <c:v>11.818824414454733</c:v>
                </c:pt>
                <c:pt idx="461">
                  <c:v>11.844517511007895</c:v>
                </c:pt>
                <c:pt idx="462">
                  <c:v>11.870210607561058</c:v>
                </c:pt>
                <c:pt idx="463">
                  <c:v>11.89590370411422</c:v>
                </c:pt>
                <c:pt idx="464">
                  <c:v>11.921596800667382</c:v>
                </c:pt>
                <c:pt idx="465">
                  <c:v>11.947289897220545</c:v>
                </c:pt>
                <c:pt idx="466">
                  <c:v>11.972982993773707</c:v>
                </c:pt>
                <c:pt idx="467">
                  <c:v>11.998676090326869</c:v>
                </c:pt>
                <c:pt idx="468">
                  <c:v>12.024369186880032</c:v>
                </c:pt>
                <c:pt idx="469">
                  <c:v>12.050062283433194</c:v>
                </c:pt>
                <c:pt idx="470">
                  <c:v>12.075755379986356</c:v>
                </c:pt>
                <c:pt idx="471">
                  <c:v>12.101448476539518</c:v>
                </c:pt>
                <c:pt idx="472">
                  <c:v>12.127141573092681</c:v>
                </c:pt>
                <c:pt idx="473">
                  <c:v>12.152834669645843</c:v>
                </c:pt>
                <c:pt idx="474">
                  <c:v>12.178527766199005</c:v>
                </c:pt>
                <c:pt idx="475">
                  <c:v>12.204220862752168</c:v>
                </c:pt>
                <c:pt idx="476">
                  <c:v>12.22991395930533</c:v>
                </c:pt>
                <c:pt idx="477">
                  <c:v>12.255607055858492</c:v>
                </c:pt>
                <c:pt idx="478">
                  <c:v>12.281300152411655</c:v>
                </c:pt>
                <c:pt idx="479">
                  <c:v>12.306993248964817</c:v>
                </c:pt>
                <c:pt idx="480">
                  <c:v>12.332686345517979</c:v>
                </c:pt>
                <c:pt idx="481">
                  <c:v>12.358379442071142</c:v>
                </c:pt>
                <c:pt idx="482">
                  <c:v>12.384072538624304</c:v>
                </c:pt>
                <c:pt idx="483">
                  <c:v>12.409765635177466</c:v>
                </c:pt>
                <c:pt idx="484">
                  <c:v>12.435458731730629</c:v>
                </c:pt>
                <c:pt idx="485">
                  <c:v>12.461151828283791</c:v>
                </c:pt>
                <c:pt idx="486">
                  <c:v>12.486844924836953</c:v>
                </c:pt>
                <c:pt idx="487">
                  <c:v>12.512538021390116</c:v>
                </c:pt>
                <c:pt idx="488">
                  <c:v>12.538231117943278</c:v>
                </c:pt>
                <c:pt idx="489">
                  <c:v>12.56392421449644</c:v>
                </c:pt>
                <c:pt idx="490">
                  <c:v>12.589617311049603</c:v>
                </c:pt>
                <c:pt idx="491">
                  <c:v>12.615310407602765</c:v>
                </c:pt>
                <c:pt idx="492">
                  <c:v>12.641003504155927</c:v>
                </c:pt>
                <c:pt idx="493">
                  <c:v>12.66669660070909</c:v>
                </c:pt>
                <c:pt idx="494">
                  <c:v>12.692389697262252</c:v>
                </c:pt>
                <c:pt idx="495">
                  <c:v>12.718082793815414</c:v>
                </c:pt>
                <c:pt idx="496">
                  <c:v>12.743775890368576</c:v>
                </c:pt>
                <c:pt idx="497">
                  <c:v>12.769468986921739</c:v>
                </c:pt>
                <c:pt idx="498">
                  <c:v>12.795162083474901</c:v>
                </c:pt>
                <c:pt idx="499">
                  <c:v>12.820855180028063</c:v>
                </c:pt>
                <c:pt idx="500">
                  <c:v>12.846548276581226</c:v>
                </c:pt>
                <c:pt idx="501">
                  <c:v>12.872241373134388</c:v>
                </c:pt>
                <c:pt idx="502">
                  <c:v>12.89793446968755</c:v>
                </c:pt>
                <c:pt idx="503">
                  <c:v>12.923627566240713</c:v>
                </c:pt>
                <c:pt idx="504">
                  <c:v>12.949320662793875</c:v>
                </c:pt>
                <c:pt idx="505">
                  <c:v>12.975013759347037</c:v>
                </c:pt>
                <c:pt idx="506">
                  <c:v>13.0007068559002</c:v>
                </c:pt>
                <c:pt idx="507">
                  <c:v>13.026399952453362</c:v>
                </c:pt>
                <c:pt idx="508">
                  <c:v>13.052093049006524</c:v>
                </c:pt>
                <c:pt idx="509">
                  <c:v>13.077786145559687</c:v>
                </c:pt>
                <c:pt idx="510">
                  <c:v>13.103479242112849</c:v>
                </c:pt>
                <c:pt idx="511">
                  <c:v>13.129172338666011</c:v>
                </c:pt>
                <c:pt idx="512">
                  <c:v>13.154865435219174</c:v>
                </c:pt>
                <c:pt idx="513">
                  <c:v>13.180558531772336</c:v>
                </c:pt>
                <c:pt idx="514">
                  <c:v>13.206251628325498</c:v>
                </c:pt>
                <c:pt idx="515">
                  <c:v>13.231944724878661</c:v>
                </c:pt>
                <c:pt idx="516">
                  <c:v>13.257637821431823</c:v>
                </c:pt>
                <c:pt idx="517">
                  <c:v>13.283330917984985</c:v>
                </c:pt>
                <c:pt idx="518">
                  <c:v>13.309024014538148</c:v>
                </c:pt>
                <c:pt idx="519">
                  <c:v>13.33471711109131</c:v>
                </c:pt>
                <c:pt idx="520">
                  <c:v>13.360410207644472</c:v>
                </c:pt>
                <c:pt idx="521">
                  <c:v>13.386103304197635</c:v>
                </c:pt>
                <c:pt idx="522">
                  <c:v>13.411796400750797</c:v>
                </c:pt>
                <c:pt idx="523">
                  <c:v>13.437489497303959</c:v>
                </c:pt>
                <c:pt idx="524">
                  <c:v>13.463182593857121</c:v>
                </c:pt>
                <c:pt idx="525">
                  <c:v>13.488875690410284</c:v>
                </c:pt>
                <c:pt idx="526">
                  <c:v>13.514568786963446</c:v>
                </c:pt>
                <c:pt idx="527">
                  <c:v>13.540261883516608</c:v>
                </c:pt>
                <c:pt idx="528">
                  <c:v>13.565954980069771</c:v>
                </c:pt>
                <c:pt idx="529">
                  <c:v>13.591648076622933</c:v>
                </c:pt>
                <c:pt idx="530">
                  <c:v>13.617341173176095</c:v>
                </c:pt>
                <c:pt idx="531">
                  <c:v>13.643034269729258</c:v>
                </c:pt>
                <c:pt idx="532">
                  <c:v>13.66872736628242</c:v>
                </c:pt>
                <c:pt idx="533">
                  <c:v>13.694420462835582</c:v>
                </c:pt>
                <c:pt idx="534">
                  <c:v>13.720113559388745</c:v>
                </c:pt>
                <c:pt idx="535">
                  <c:v>13.745806655941907</c:v>
                </c:pt>
                <c:pt idx="536">
                  <c:v>13.771499752495069</c:v>
                </c:pt>
                <c:pt idx="537">
                  <c:v>13.797192849048232</c:v>
                </c:pt>
                <c:pt idx="538">
                  <c:v>13.822885945601394</c:v>
                </c:pt>
                <c:pt idx="539">
                  <c:v>13.848579042154556</c:v>
                </c:pt>
                <c:pt idx="540">
                  <c:v>13.874272138707719</c:v>
                </c:pt>
                <c:pt idx="541">
                  <c:v>13.899965235260881</c:v>
                </c:pt>
                <c:pt idx="542">
                  <c:v>13.925658331814043</c:v>
                </c:pt>
                <c:pt idx="543">
                  <c:v>13.951351428367206</c:v>
                </c:pt>
                <c:pt idx="544">
                  <c:v>13.977044524920368</c:v>
                </c:pt>
                <c:pt idx="545">
                  <c:v>14.00273762147353</c:v>
                </c:pt>
                <c:pt idx="546">
                  <c:v>14.028430718026693</c:v>
                </c:pt>
                <c:pt idx="547">
                  <c:v>14.054123814579855</c:v>
                </c:pt>
                <c:pt idx="548">
                  <c:v>14.079816911133017</c:v>
                </c:pt>
                <c:pt idx="549">
                  <c:v>14.105510007686179</c:v>
                </c:pt>
                <c:pt idx="550">
                  <c:v>14.131203104239342</c:v>
                </c:pt>
                <c:pt idx="551">
                  <c:v>14.156896200792504</c:v>
                </c:pt>
                <c:pt idx="552">
                  <c:v>14.182589297345666</c:v>
                </c:pt>
                <c:pt idx="553">
                  <c:v>14.208282393898829</c:v>
                </c:pt>
                <c:pt idx="554">
                  <c:v>14.233975490451991</c:v>
                </c:pt>
                <c:pt idx="555">
                  <c:v>14.259668587005153</c:v>
                </c:pt>
                <c:pt idx="556">
                  <c:v>14.285361683558316</c:v>
                </c:pt>
                <c:pt idx="557">
                  <c:v>14.311054780111478</c:v>
                </c:pt>
                <c:pt idx="558">
                  <c:v>14.33674787666464</c:v>
                </c:pt>
                <c:pt idx="559">
                  <c:v>14.362440973217803</c:v>
                </c:pt>
                <c:pt idx="560">
                  <c:v>14.388134069770965</c:v>
                </c:pt>
                <c:pt idx="561">
                  <c:v>14.413827166324127</c:v>
                </c:pt>
                <c:pt idx="562">
                  <c:v>14.43952026287729</c:v>
                </c:pt>
                <c:pt idx="563">
                  <c:v>14.465213359430452</c:v>
                </c:pt>
                <c:pt idx="564">
                  <c:v>14.490906455983614</c:v>
                </c:pt>
                <c:pt idx="565">
                  <c:v>14.516599552536777</c:v>
                </c:pt>
                <c:pt idx="566">
                  <c:v>14.542292649089939</c:v>
                </c:pt>
                <c:pt idx="567">
                  <c:v>14.567985745643101</c:v>
                </c:pt>
                <c:pt idx="568">
                  <c:v>14.593678842196264</c:v>
                </c:pt>
                <c:pt idx="569">
                  <c:v>14.619371938749426</c:v>
                </c:pt>
                <c:pt idx="570">
                  <c:v>14.645065035302588</c:v>
                </c:pt>
                <c:pt idx="571">
                  <c:v>14.670758131855751</c:v>
                </c:pt>
                <c:pt idx="572">
                  <c:v>14.696451228408913</c:v>
                </c:pt>
                <c:pt idx="573">
                  <c:v>14.722144324962075</c:v>
                </c:pt>
                <c:pt idx="574">
                  <c:v>14.747837421515237</c:v>
                </c:pt>
                <c:pt idx="575">
                  <c:v>14.7735305180684</c:v>
                </c:pt>
                <c:pt idx="576">
                  <c:v>14.799223614621562</c:v>
                </c:pt>
                <c:pt idx="577">
                  <c:v>14.824916711174724</c:v>
                </c:pt>
                <c:pt idx="578">
                  <c:v>14.850609807727887</c:v>
                </c:pt>
                <c:pt idx="579">
                  <c:v>14.876302904281049</c:v>
                </c:pt>
                <c:pt idx="580">
                  <c:v>14.901996000834211</c:v>
                </c:pt>
                <c:pt idx="581">
                  <c:v>14.927689097387374</c:v>
                </c:pt>
                <c:pt idx="582">
                  <c:v>14.953382193940536</c:v>
                </c:pt>
                <c:pt idx="583">
                  <c:v>14.979075290493698</c:v>
                </c:pt>
                <c:pt idx="584">
                  <c:v>15.004768387046861</c:v>
                </c:pt>
                <c:pt idx="585">
                  <c:v>15.030461483600023</c:v>
                </c:pt>
                <c:pt idx="586">
                  <c:v>15.056154580153185</c:v>
                </c:pt>
                <c:pt idx="587">
                  <c:v>15.081847676706348</c:v>
                </c:pt>
                <c:pt idx="588">
                  <c:v>15.10754077325951</c:v>
                </c:pt>
                <c:pt idx="589">
                  <c:v>15.133233869812672</c:v>
                </c:pt>
                <c:pt idx="590">
                  <c:v>15.158926966365835</c:v>
                </c:pt>
                <c:pt idx="591">
                  <c:v>15.184620062918997</c:v>
                </c:pt>
                <c:pt idx="592">
                  <c:v>15.210313159472159</c:v>
                </c:pt>
                <c:pt idx="593">
                  <c:v>15.236006256025322</c:v>
                </c:pt>
                <c:pt idx="594">
                  <c:v>15.261699352578484</c:v>
                </c:pt>
                <c:pt idx="595">
                  <c:v>15.287392449131646</c:v>
                </c:pt>
                <c:pt idx="596">
                  <c:v>15.313085545684809</c:v>
                </c:pt>
                <c:pt idx="597">
                  <c:v>15.338778642237971</c:v>
                </c:pt>
                <c:pt idx="598">
                  <c:v>15.364471738791133</c:v>
                </c:pt>
                <c:pt idx="599">
                  <c:v>15.390164835344295</c:v>
                </c:pt>
                <c:pt idx="600">
                  <c:v>15.415857931897458</c:v>
                </c:pt>
                <c:pt idx="601">
                  <c:v>15.44155102845062</c:v>
                </c:pt>
                <c:pt idx="602">
                  <c:v>15.467244125003782</c:v>
                </c:pt>
                <c:pt idx="603">
                  <c:v>15.492937221556945</c:v>
                </c:pt>
                <c:pt idx="604">
                  <c:v>15.518630318110107</c:v>
                </c:pt>
                <c:pt idx="605">
                  <c:v>15.544323414663269</c:v>
                </c:pt>
                <c:pt idx="606">
                  <c:v>15.570016511216432</c:v>
                </c:pt>
                <c:pt idx="607">
                  <c:v>15.595709607769594</c:v>
                </c:pt>
                <c:pt idx="608">
                  <c:v>15.621402704322756</c:v>
                </c:pt>
                <c:pt idx="609">
                  <c:v>15.647095800875919</c:v>
                </c:pt>
                <c:pt idx="610">
                  <c:v>15.672788897429081</c:v>
                </c:pt>
                <c:pt idx="611">
                  <c:v>15.698481993982243</c:v>
                </c:pt>
                <c:pt idx="612">
                  <c:v>15.724175090535406</c:v>
                </c:pt>
                <c:pt idx="613">
                  <c:v>15.749868187088568</c:v>
                </c:pt>
                <c:pt idx="614">
                  <c:v>15.77556128364173</c:v>
                </c:pt>
                <c:pt idx="615">
                  <c:v>15.801254380194893</c:v>
                </c:pt>
                <c:pt idx="616">
                  <c:v>15.826947476748055</c:v>
                </c:pt>
                <c:pt idx="617">
                  <c:v>15.852640573301217</c:v>
                </c:pt>
                <c:pt idx="618">
                  <c:v>15.87833366985438</c:v>
                </c:pt>
                <c:pt idx="619">
                  <c:v>15.904026766407542</c:v>
                </c:pt>
                <c:pt idx="620">
                  <c:v>15.929719862960704</c:v>
                </c:pt>
                <c:pt idx="621">
                  <c:v>15.955412959513867</c:v>
                </c:pt>
                <c:pt idx="622">
                  <c:v>15.981106056067029</c:v>
                </c:pt>
                <c:pt idx="623">
                  <c:v>16.006799152620193</c:v>
                </c:pt>
                <c:pt idx="624">
                  <c:v>16.032492249173355</c:v>
                </c:pt>
                <c:pt idx="625">
                  <c:v>16.058185345726518</c:v>
                </c:pt>
                <c:pt idx="626">
                  <c:v>16.08387844227968</c:v>
                </c:pt>
                <c:pt idx="627">
                  <c:v>16.109571538832842</c:v>
                </c:pt>
                <c:pt idx="628">
                  <c:v>16.135264635386005</c:v>
                </c:pt>
                <c:pt idx="629">
                  <c:v>16.160957731939167</c:v>
                </c:pt>
                <c:pt idx="630">
                  <c:v>16.186650828492329</c:v>
                </c:pt>
                <c:pt idx="631">
                  <c:v>16.212343925045491</c:v>
                </c:pt>
                <c:pt idx="632">
                  <c:v>16.238037021598654</c:v>
                </c:pt>
                <c:pt idx="633">
                  <c:v>16.263730118151816</c:v>
                </c:pt>
                <c:pt idx="634">
                  <c:v>16.289423214704978</c:v>
                </c:pt>
                <c:pt idx="635">
                  <c:v>16.315116311258141</c:v>
                </c:pt>
                <c:pt idx="636">
                  <c:v>16.340809407811303</c:v>
                </c:pt>
                <c:pt idx="637">
                  <c:v>16.366502504364465</c:v>
                </c:pt>
                <c:pt idx="638">
                  <c:v>16.392195600917628</c:v>
                </c:pt>
                <c:pt idx="639">
                  <c:v>16.41788869747079</c:v>
                </c:pt>
                <c:pt idx="640">
                  <c:v>16.443581794023952</c:v>
                </c:pt>
                <c:pt idx="641">
                  <c:v>16.469274890577115</c:v>
                </c:pt>
                <c:pt idx="642">
                  <c:v>16.494967987130277</c:v>
                </c:pt>
                <c:pt idx="643">
                  <c:v>16.520661083683439</c:v>
                </c:pt>
                <c:pt idx="644">
                  <c:v>16.546354180236602</c:v>
                </c:pt>
                <c:pt idx="645">
                  <c:v>16.572047276789764</c:v>
                </c:pt>
                <c:pt idx="646">
                  <c:v>16.597740373342926</c:v>
                </c:pt>
                <c:pt idx="647">
                  <c:v>16.623433469896089</c:v>
                </c:pt>
                <c:pt idx="648">
                  <c:v>16.649126566449251</c:v>
                </c:pt>
                <c:pt idx="649">
                  <c:v>16.674819663002413</c:v>
                </c:pt>
                <c:pt idx="650">
                  <c:v>16.700512759555576</c:v>
                </c:pt>
                <c:pt idx="651">
                  <c:v>16.726205856108738</c:v>
                </c:pt>
                <c:pt idx="652">
                  <c:v>16.7518989526619</c:v>
                </c:pt>
                <c:pt idx="653">
                  <c:v>16.777592049215063</c:v>
                </c:pt>
                <c:pt idx="654">
                  <c:v>16.803285145768225</c:v>
                </c:pt>
                <c:pt idx="655">
                  <c:v>16.828978242321387</c:v>
                </c:pt>
                <c:pt idx="656">
                  <c:v>16.854671338874549</c:v>
                </c:pt>
                <c:pt idx="657">
                  <c:v>16.880364435427712</c:v>
                </c:pt>
                <c:pt idx="658">
                  <c:v>16.906057531980874</c:v>
                </c:pt>
                <c:pt idx="659">
                  <c:v>16.931750628534036</c:v>
                </c:pt>
                <c:pt idx="660">
                  <c:v>16.957443725087199</c:v>
                </c:pt>
                <c:pt idx="661">
                  <c:v>16.983136821640361</c:v>
                </c:pt>
                <c:pt idx="662">
                  <c:v>17.008829918193523</c:v>
                </c:pt>
                <c:pt idx="663">
                  <c:v>17.034523014746686</c:v>
                </c:pt>
                <c:pt idx="664">
                  <c:v>17.060216111299848</c:v>
                </c:pt>
                <c:pt idx="665">
                  <c:v>17.08590920785301</c:v>
                </c:pt>
                <c:pt idx="666">
                  <c:v>17.111602304406173</c:v>
                </c:pt>
                <c:pt idx="667">
                  <c:v>17.137295400959335</c:v>
                </c:pt>
                <c:pt idx="668">
                  <c:v>17.162988497512497</c:v>
                </c:pt>
                <c:pt idx="669">
                  <c:v>17.18868159406566</c:v>
                </c:pt>
                <c:pt idx="670">
                  <c:v>17.214374690618822</c:v>
                </c:pt>
                <c:pt idx="671">
                  <c:v>17.240067787171984</c:v>
                </c:pt>
                <c:pt idx="672">
                  <c:v>17.265760883725147</c:v>
                </c:pt>
                <c:pt idx="673">
                  <c:v>17.291453980278309</c:v>
                </c:pt>
                <c:pt idx="674">
                  <c:v>17.317147076831471</c:v>
                </c:pt>
                <c:pt idx="675">
                  <c:v>17.342840173384634</c:v>
                </c:pt>
                <c:pt idx="676">
                  <c:v>17.368533269937796</c:v>
                </c:pt>
                <c:pt idx="677">
                  <c:v>17.394226366490958</c:v>
                </c:pt>
                <c:pt idx="678">
                  <c:v>17.419919463044121</c:v>
                </c:pt>
                <c:pt idx="679">
                  <c:v>17.445612559597283</c:v>
                </c:pt>
                <c:pt idx="680">
                  <c:v>17.471305656150445</c:v>
                </c:pt>
                <c:pt idx="681">
                  <c:v>17.496998752703607</c:v>
                </c:pt>
                <c:pt idx="682">
                  <c:v>17.52269184925677</c:v>
                </c:pt>
                <c:pt idx="683">
                  <c:v>17.548384945809932</c:v>
                </c:pt>
                <c:pt idx="684">
                  <c:v>17.574078042363094</c:v>
                </c:pt>
                <c:pt idx="685">
                  <c:v>17.599771138916257</c:v>
                </c:pt>
                <c:pt idx="686">
                  <c:v>17.625464235469419</c:v>
                </c:pt>
                <c:pt idx="687">
                  <c:v>17.651157332022581</c:v>
                </c:pt>
                <c:pt idx="688">
                  <c:v>17.676850428575744</c:v>
                </c:pt>
                <c:pt idx="689">
                  <c:v>17.702543525128906</c:v>
                </c:pt>
                <c:pt idx="690">
                  <c:v>17.728236621682068</c:v>
                </c:pt>
                <c:pt idx="691">
                  <c:v>17.753929718235231</c:v>
                </c:pt>
                <c:pt idx="692">
                  <c:v>17.779622814788393</c:v>
                </c:pt>
                <c:pt idx="693">
                  <c:v>17.805315911341555</c:v>
                </c:pt>
                <c:pt idx="694">
                  <c:v>17.831009007894718</c:v>
                </c:pt>
                <c:pt idx="695">
                  <c:v>17.85670210444788</c:v>
                </c:pt>
                <c:pt idx="696">
                  <c:v>17.882395201001042</c:v>
                </c:pt>
                <c:pt idx="697">
                  <c:v>17.908088297554205</c:v>
                </c:pt>
                <c:pt idx="698">
                  <c:v>17.933781394107367</c:v>
                </c:pt>
                <c:pt idx="699">
                  <c:v>17.959474490660529</c:v>
                </c:pt>
                <c:pt idx="700">
                  <c:v>17.985167587213692</c:v>
                </c:pt>
                <c:pt idx="701">
                  <c:v>18.010860683766854</c:v>
                </c:pt>
                <c:pt idx="702">
                  <c:v>18.036553780320016</c:v>
                </c:pt>
                <c:pt idx="703">
                  <c:v>18.062246876873179</c:v>
                </c:pt>
                <c:pt idx="704">
                  <c:v>18.087939973426341</c:v>
                </c:pt>
                <c:pt idx="705">
                  <c:v>18.113633069979503</c:v>
                </c:pt>
                <c:pt idx="706">
                  <c:v>18.139326166532665</c:v>
                </c:pt>
                <c:pt idx="707">
                  <c:v>18.165019263085828</c:v>
                </c:pt>
                <c:pt idx="708">
                  <c:v>18.19071235963899</c:v>
                </c:pt>
                <c:pt idx="709">
                  <c:v>18.216405456192152</c:v>
                </c:pt>
                <c:pt idx="710">
                  <c:v>18.242098552745315</c:v>
                </c:pt>
                <c:pt idx="711">
                  <c:v>18.267791649298477</c:v>
                </c:pt>
                <c:pt idx="712">
                  <c:v>18.293484745851639</c:v>
                </c:pt>
                <c:pt idx="713">
                  <c:v>18.319177842404802</c:v>
                </c:pt>
                <c:pt idx="714">
                  <c:v>18.344870938957964</c:v>
                </c:pt>
                <c:pt idx="715">
                  <c:v>18.370564035511126</c:v>
                </c:pt>
                <c:pt idx="716">
                  <c:v>18.396257132064289</c:v>
                </c:pt>
                <c:pt idx="717">
                  <c:v>18.421950228617451</c:v>
                </c:pt>
                <c:pt idx="718">
                  <c:v>18.447643325170613</c:v>
                </c:pt>
                <c:pt idx="719">
                  <c:v>18.473336421723776</c:v>
                </c:pt>
                <c:pt idx="720">
                  <c:v>18.499029518276938</c:v>
                </c:pt>
                <c:pt idx="721">
                  <c:v>18.5247226148301</c:v>
                </c:pt>
                <c:pt idx="722">
                  <c:v>18.550415711383263</c:v>
                </c:pt>
                <c:pt idx="723">
                  <c:v>18.576108807936425</c:v>
                </c:pt>
                <c:pt idx="724">
                  <c:v>18.601801904489587</c:v>
                </c:pt>
                <c:pt idx="725">
                  <c:v>18.62749500104275</c:v>
                </c:pt>
                <c:pt idx="726">
                  <c:v>18.653188097595912</c:v>
                </c:pt>
                <c:pt idx="727">
                  <c:v>18.678881194149074</c:v>
                </c:pt>
                <c:pt idx="728">
                  <c:v>18.704574290702237</c:v>
                </c:pt>
                <c:pt idx="729">
                  <c:v>18.730267387255399</c:v>
                </c:pt>
                <c:pt idx="730">
                  <c:v>18.755960483808561</c:v>
                </c:pt>
                <c:pt idx="731">
                  <c:v>18.781653580361723</c:v>
                </c:pt>
                <c:pt idx="732">
                  <c:v>18.807346676914886</c:v>
                </c:pt>
                <c:pt idx="733">
                  <c:v>18.833039773468048</c:v>
                </c:pt>
                <c:pt idx="734">
                  <c:v>18.85873287002121</c:v>
                </c:pt>
                <c:pt idx="735">
                  <c:v>18.884425966574373</c:v>
                </c:pt>
                <c:pt idx="736">
                  <c:v>18.910119063127535</c:v>
                </c:pt>
                <c:pt idx="737">
                  <c:v>18.935812159680697</c:v>
                </c:pt>
                <c:pt idx="738">
                  <c:v>18.96150525623386</c:v>
                </c:pt>
                <c:pt idx="739">
                  <c:v>18.987198352787022</c:v>
                </c:pt>
                <c:pt idx="740">
                  <c:v>19.012891449340184</c:v>
                </c:pt>
                <c:pt idx="741">
                  <c:v>19.038584545893347</c:v>
                </c:pt>
                <c:pt idx="742">
                  <c:v>19.064277642446509</c:v>
                </c:pt>
                <c:pt idx="743">
                  <c:v>19.089970738999671</c:v>
                </c:pt>
                <c:pt idx="744">
                  <c:v>19.115663835552834</c:v>
                </c:pt>
                <c:pt idx="745">
                  <c:v>19.141356932105996</c:v>
                </c:pt>
                <c:pt idx="746">
                  <c:v>19.167050028659158</c:v>
                </c:pt>
                <c:pt idx="747">
                  <c:v>19.192743125212321</c:v>
                </c:pt>
                <c:pt idx="748">
                  <c:v>19.218436221765483</c:v>
                </c:pt>
                <c:pt idx="749">
                  <c:v>19.244129318318645</c:v>
                </c:pt>
                <c:pt idx="750">
                  <c:v>19.269822414871808</c:v>
                </c:pt>
                <c:pt idx="751">
                  <c:v>19.29551551142497</c:v>
                </c:pt>
                <c:pt idx="752">
                  <c:v>19.321208607978132</c:v>
                </c:pt>
                <c:pt idx="753">
                  <c:v>19.346901704531295</c:v>
                </c:pt>
                <c:pt idx="754">
                  <c:v>19.372594801084457</c:v>
                </c:pt>
                <c:pt idx="755">
                  <c:v>19.398287897637619</c:v>
                </c:pt>
                <c:pt idx="756">
                  <c:v>19.423980994190782</c:v>
                </c:pt>
                <c:pt idx="757">
                  <c:v>19.449674090743944</c:v>
                </c:pt>
                <c:pt idx="758">
                  <c:v>19.475367187297106</c:v>
                </c:pt>
                <c:pt idx="759">
                  <c:v>19.501060283850268</c:v>
                </c:pt>
                <c:pt idx="760">
                  <c:v>19.526753380403431</c:v>
                </c:pt>
                <c:pt idx="761">
                  <c:v>19.552446476956593</c:v>
                </c:pt>
                <c:pt idx="762">
                  <c:v>19.578139573509755</c:v>
                </c:pt>
                <c:pt idx="763">
                  <c:v>19.603832670062918</c:v>
                </c:pt>
                <c:pt idx="764">
                  <c:v>19.62952576661608</c:v>
                </c:pt>
                <c:pt idx="765">
                  <c:v>19.655218863169242</c:v>
                </c:pt>
                <c:pt idx="766">
                  <c:v>19.680911959722405</c:v>
                </c:pt>
                <c:pt idx="767">
                  <c:v>19.706605056275567</c:v>
                </c:pt>
                <c:pt idx="768">
                  <c:v>19.732298152828729</c:v>
                </c:pt>
                <c:pt idx="769">
                  <c:v>19.757991249381892</c:v>
                </c:pt>
                <c:pt idx="770">
                  <c:v>19.783684345935054</c:v>
                </c:pt>
                <c:pt idx="771">
                  <c:v>19.809377442488216</c:v>
                </c:pt>
                <c:pt idx="772">
                  <c:v>19.835070539041379</c:v>
                </c:pt>
                <c:pt idx="773">
                  <c:v>19.860763635594541</c:v>
                </c:pt>
                <c:pt idx="774">
                  <c:v>19.886456732147703</c:v>
                </c:pt>
                <c:pt idx="775">
                  <c:v>19.912149828700866</c:v>
                </c:pt>
                <c:pt idx="776">
                  <c:v>19.937842925254028</c:v>
                </c:pt>
                <c:pt idx="777">
                  <c:v>19.96353602180719</c:v>
                </c:pt>
                <c:pt idx="778">
                  <c:v>19.989229118360353</c:v>
                </c:pt>
                <c:pt idx="779">
                  <c:v>20.014922214913515</c:v>
                </c:pt>
                <c:pt idx="780">
                  <c:v>20.040615311466677</c:v>
                </c:pt>
                <c:pt idx="781">
                  <c:v>20.06630840801984</c:v>
                </c:pt>
                <c:pt idx="782">
                  <c:v>20.092001504573002</c:v>
                </c:pt>
                <c:pt idx="783">
                  <c:v>20.117694601126164</c:v>
                </c:pt>
                <c:pt idx="784">
                  <c:v>20.143387697679326</c:v>
                </c:pt>
                <c:pt idx="785">
                  <c:v>20.169080794232489</c:v>
                </c:pt>
                <c:pt idx="786">
                  <c:v>20.194773890785651</c:v>
                </c:pt>
                <c:pt idx="787">
                  <c:v>20.220466987338813</c:v>
                </c:pt>
                <c:pt idx="788">
                  <c:v>20.246160083891976</c:v>
                </c:pt>
                <c:pt idx="789">
                  <c:v>20.271853180445138</c:v>
                </c:pt>
                <c:pt idx="790">
                  <c:v>20.2975462769983</c:v>
                </c:pt>
                <c:pt idx="791">
                  <c:v>20.323239373551463</c:v>
                </c:pt>
                <c:pt idx="792">
                  <c:v>20.348932470104625</c:v>
                </c:pt>
                <c:pt idx="793">
                  <c:v>20.374625566657787</c:v>
                </c:pt>
                <c:pt idx="794">
                  <c:v>20.40031866321095</c:v>
                </c:pt>
                <c:pt idx="795">
                  <c:v>20.426011759764112</c:v>
                </c:pt>
                <c:pt idx="796">
                  <c:v>20.451704856317274</c:v>
                </c:pt>
                <c:pt idx="797">
                  <c:v>20.477397952870437</c:v>
                </c:pt>
                <c:pt idx="798">
                  <c:v>20.503091049423599</c:v>
                </c:pt>
                <c:pt idx="799">
                  <c:v>20.528784145976761</c:v>
                </c:pt>
                <c:pt idx="800">
                  <c:v>20.554477242529924</c:v>
                </c:pt>
                <c:pt idx="801">
                  <c:v>20.580170339083086</c:v>
                </c:pt>
                <c:pt idx="802">
                  <c:v>20.605863435636248</c:v>
                </c:pt>
                <c:pt idx="803">
                  <c:v>20.631556532189411</c:v>
                </c:pt>
                <c:pt idx="804">
                  <c:v>20.657249628742573</c:v>
                </c:pt>
                <c:pt idx="805">
                  <c:v>20.682942725295735</c:v>
                </c:pt>
                <c:pt idx="806">
                  <c:v>20.708635821848898</c:v>
                </c:pt>
                <c:pt idx="807">
                  <c:v>20.73432891840206</c:v>
                </c:pt>
                <c:pt idx="808">
                  <c:v>20.760022014955222</c:v>
                </c:pt>
                <c:pt idx="809">
                  <c:v>20.785715111508384</c:v>
                </c:pt>
                <c:pt idx="810">
                  <c:v>20.811408208061547</c:v>
                </c:pt>
                <c:pt idx="811">
                  <c:v>20.837101304614709</c:v>
                </c:pt>
                <c:pt idx="812">
                  <c:v>20.862794401167871</c:v>
                </c:pt>
                <c:pt idx="813">
                  <c:v>20.888487497721034</c:v>
                </c:pt>
                <c:pt idx="814">
                  <c:v>20.914180594274196</c:v>
                </c:pt>
                <c:pt idx="815">
                  <c:v>20.939873690827358</c:v>
                </c:pt>
                <c:pt idx="816">
                  <c:v>20.965566787380521</c:v>
                </c:pt>
                <c:pt idx="817">
                  <c:v>20.991259883933683</c:v>
                </c:pt>
                <c:pt idx="818">
                  <c:v>21.016952980486845</c:v>
                </c:pt>
                <c:pt idx="819">
                  <c:v>21.042646077040008</c:v>
                </c:pt>
                <c:pt idx="820">
                  <c:v>21.06833917359317</c:v>
                </c:pt>
                <c:pt idx="821">
                  <c:v>21.094032270146332</c:v>
                </c:pt>
                <c:pt idx="822">
                  <c:v>21.119725366699495</c:v>
                </c:pt>
                <c:pt idx="823">
                  <c:v>21.145418463252657</c:v>
                </c:pt>
                <c:pt idx="824">
                  <c:v>21.171111559805819</c:v>
                </c:pt>
                <c:pt idx="825">
                  <c:v>21.196804656358982</c:v>
                </c:pt>
                <c:pt idx="826">
                  <c:v>21.222497752912144</c:v>
                </c:pt>
                <c:pt idx="827">
                  <c:v>21.248190849465306</c:v>
                </c:pt>
                <c:pt idx="828">
                  <c:v>21.273883946018469</c:v>
                </c:pt>
                <c:pt idx="829">
                  <c:v>21.299577042571631</c:v>
                </c:pt>
                <c:pt idx="830">
                  <c:v>21.325270139124793</c:v>
                </c:pt>
                <c:pt idx="831">
                  <c:v>21.350963235677956</c:v>
                </c:pt>
                <c:pt idx="832">
                  <c:v>21.376656332231118</c:v>
                </c:pt>
                <c:pt idx="833">
                  <c:v>21.40234942878428</c:v>
                </c:pt>
                <c:pt idx="834">
                  <c:v>21.428042525337442</c:v>
                </c:pt>
                <c:pt idx="835">
                  <c:v>21.453735621890605</c:v>
                </c:pt>
                <c:pt idx="836">
                  <c:v>21.479428718443767</c:v>
                </c:pt>
                <c:pt idx="837">
                  <c:v>21.505121814996929</c:v>
                </c:pt>
                <c:pt idx="838">
                  <c:v>21.530814911550092</c:v>
                </c:pt>
                <c:pt idx="839">
                  <c:v>21.556508008103254</c:v>
                </c:pt>
                <c:pt idx="840">
                  <c:v>21.582201104656416</c:v>
                </c:pt>
                <c:pt idx="841">
                  <c:v>21.607894201209579</c:v>
                </c:pt>
                <c:pt idx="842">
                  <c:v>21.633587297762741</c:v>
                </c:pt>
                <c:pt idx="843">
                  <c:v>21.659280394315903</c:v>
                </c:pt>
                <c:pt idx="844">
                  <c:v>21.684973490869066</c:v>
                </c:pt>
                <c:pt idx="845">
                  <c:v>21.710666587422228</c:v>
                </c:pt>
                <c:pt idx="846">
                  <c:v>21.73635968397539</c:v>
                </c:pt>
                <c:pt idx="847">
                  <c:v>21.762052780528553</c:v>
                </c:pt>
                <c:pt idx="848">
                  <c:v>21.787745877081715</c:v>
                </c:pt>
                <c:pt idx="849">
                  <c:v>21.813438973634877</c:v>
                </c:pt>
                <c:pt idx="850">
                  <c:v>21.83913207018804</c:v>
                </c:pt>
                <c:pt idx="851">
                  <c:v>21.864825166741202</c:v>
                </c:pt>
                <c:pt idx="852">
                  <c:v>21.890518263294364</c:v>
                </c:pt>
                <c:pt idx="853">
                  <c:v>21.916211359847527</c:v>
                </c:pt>
                <c:pt idx="854">
                  <c:v>21.941904456400689</c:v>
                </c:pt>
                <c:pt idx="855">
                  <c:v>21.967597552953851</c:v>
                </c:pt>
                <c:pt idx="856">
                  <c:v>21.993290649507014</c:v>
                </c:pt>
                <c:pt idx="857">
                  <c:v>22.018983746060176</c:v>
                </c:pt>
                <c:pt idx="858">
                  <c:v>22.044676842613338</c:v>
                </c:pt>
                <c:pt idx="859">
                  <c:v>22.0703699391665</c:v>
                </c:pt>
                <c:pt idx="860">
                  <c:v>22.096063035719663</c:v>
                </c:pt>
                <c:pt idx="861">
                  <c:v>22.121756132272825</c:v>
                </c:pt>
                <c:pt idx="862">
                  <c:v>22.147449228825987</c:v>
                </c:pt>
                <c:pt idx="863">
                  <c:v>22.17314232537915</c:v>
                </c:pt>
                <c:pt idx="864">
                  <c:v>22.198835421932312</c:v>
                </c:pt>
                <c:pt idx="865">
                  <c:v>22.224528518485474</c:v>
                </c:pt>
                <c:pt idx="866">
                  <c:v>22.250221615038637</c:v>
                </c:pt>
                <c:pt idx="867">
                  <c:v>22.275914711591799</c:v>
                </c:pt>
                <c:pt idx="868">
                  <c:v>22.301607808144961</c:v>
                </c:pt>
                <c:pt idx="869">
                  <c:v>22.327300904698124</c:v>
                </c:pt>
                <c:pt idx="870">
                  <c:v>22.352994001251286</c:v>
                </c:pt>
                <c:pt idx="871">
                  <c:v>22.378687097804448</c:v>
                </c:pt>
                <c:pt idx="872">
                  <c:v>22.404380194357611</c:v>
                </c:pt>
                <c:pt idx="873">
                  <c:v>22.430073290910773</c:v>
                </c:pt>
                <c:pt idx="874">
                  <c:v>22.455766387463935</c:v>
                </c:pt>
                <c:pt idx="875">
                  <c:v>22.481459484017098</c:v>
                </c:pt>
                <c:pt idx="876">
                  <c:v>22.50715258057026</c:v>
                </c:pt>
                <c:pt idx="877">
                  <c:v>22.532845677123422</c:v>
                </c:pt>
                <c:pt idx="878">
                  <c:v>22.558538773676585</c:v>
                </c:pt>
                <c:pt idx="879">
                  <c:v>22.584231870229747</c:v>
                </c:pt>
                <c:pt idx="880">
                  <c:v>22.609924966782909</c:v>
                </c:pt>
                <c:pt idx="881">
                  <c:v>22.635618063336072</c:v>
                </c:pt>
                <c:pt idx="882">
                  <c:v>22.661311159889234</c:v>
                </c:pt>
                <c:pt idx="883">
                  <c:v>22.687004256442396</c:v>
                </c:pt>
                <c:pt idx="884">
                  <c:v>22.712697352995558</c:v>
                </c:pt>
                <c:pt idx="885">
                  <c:v>22.738390449548721</c:v>
                </c:pt>
                <c:pt idx="886">
                  <c:v>22.764083546101883</c:v>
                </c:pt>
                <c:pt idx="887">
                  <c:v>22.789776642655045</c:v>
                </c:pt>
                <c:pt idx="888">
                  <c:v>22.815469739208208</c:v>
                </c:pt>
                <c:pt idx="889">
                  <c:v>22.84116283576137</c:v>
                </c:pt>
                <c:pt idx="890">
                  <c:v>22.866855932314532</c:v>
                </c:pt>
                <c:pt idx="891">
                  <c:v>22.892549028867695</c:v>
                </c:pt>
                <c:pt idx="892">
                  <c:v>22.918242125420857</c:v>
                </c:pt>
                <c:pt idx="893">
                  <c:v>22.943935221974019</c:v>
                </c:pt>
                <c:pt idx="894">
                  <c:v>22.969628318527182</c:v>
                </c:pt>
                <c:pt idx="895">
                  <c:v>22.995321415080344</c:v>
                </c:pt>
                <c:pt idx="896">
                  <c:v>23.021014511633506</c:v>
                </c:pt>
                <c:pt idx="897">
                  <c:v>23.046707608186669</c:v>
                </c:pt>
                <c:pt idx="898">
                  <c:v>23.072400704739831</c:v>
                </c:pt>
                <c:pt idx="899">
                  <c:v>23.098093801292993</c:v>
                </c:pt>
                <c:pt idx="900">
                  <c:v>23.123786897846156</c:v>
                </c:pt>
                <c:pt idx="901">
                  <c:v>23.149479994399318</c:v>
                </c:pt>
                <c:pt idx="902">
                  <c:v>23.17517309095248</c:v>
                </c:pt>
                <c:pt idx="903">
                  <c:v>23.200866187505643</c:v>
                </c:pt>
                <c:pt idx="904">
                  <c:v>23.226559284058805</c:v>
                </c:pt>
                <c:pt idx="905">
                  <c:v>23.252252380611967</c:v>
                </c:pt>
                <c:pt idx="906">
                  <c:v>23.27794547716513</c:v>
                </c:pt>
                <c:pt idx="907">
                  <c:v>23.303638573718292</c:v>
                </c:pt>
                <c:pt idx="908">
                  <c:v>23.329331670271454</c:v>
                </c:pt>
                <c:pt idx="909">
                  <c:v>23.355024766824616</c:v>
                </c:pt>
                <c:pt idx="910">
                  <c:v>23.380717863377779</c:v>
                </c:pt>
                <c:pt idx="911">
                  <c:v>23.406410959930941</c:v>
                </c:pt>
                <c:pt idx="912">
                  <c:v>23.432104056484103</c:v>
                </c:pt>
                <c:pt idx="913">
                  <c:v>23.457797153037266</c:v>
                </c:pt>
                <c:pt idx="914">
                  <c:v>23.483490249590428</c:v>
                </c:pt>
                <c:pt idx="915">
                  <c:v>23.50918334614359</c:v>
                </c:pt>
                <c:pt idx="916">
                  <c:v>23.534876442696753</c:v>
                </c:pt>
                <c:pt idx="917">
                  <c:v>23.560569539249915</c:v>
                </c:pt>
                <c:pt idx="918">
                  <c:v>23.586262635803077</c:v>
                </c:pt>
                <c:pt idx="919">
                  <c:v>23.61195573235624</c:v>
                </c:pt>
                <c:pt idx="920">
                  <c:v>23.637648828909402</c:v>
                </c:pt>
                <c:pt idx="921">
                  <c:v>23.663341925462564</c:v>
                </c:pt>
                <c:pt idx="922">
                  <c:v>23.689035022015727</c:v>
                </c:pt>
                <c:pt idx="923">
                  <c:v>23.714728118568889</c:v>
                </c:pt>
                <c:pt idx="924">
                  <c:v>23.740421215122051</c:v>
                </c:pt>
                <c:pt idx="925">
                  <c:v>23.766114311675214</c:v>
                </c:pt>
                <c:pt idx="926">
                  <c:v>23.791807408228376</c:v>
                </c:pt>
                <c:pt idx="927">
                  <c:v>23.817500504781538</c:v>
                </c:pt>
                <c:pt idx="928">
                  <c:v>23.843193601334701</c:v>
                </c:pt>
                <c:pt idx="929">
                  <c:v>23.868886697887863</c:v>
                </c:pt>
                <c:pt idx="930">
                  <c:v>23.894579794441025</c:v>
                </c:pt>
                <c:pt idx="931">
                  <c:v>23.920272890994188</c:v>
                </c:pt>
                <c:pt idx="932">
                  <c:v>23.94596598754735</c:v>
                </c:pt>
                <c:pt idx="933">
                  <c:v>23.971659084100512</c:v>
                </c:pt>
                <c:pt idx="934">
                  <c:v>23.997352180653674</c:v>
                </c:pt>
                <c:pt idx="935">
                  <c:v>24.023045277206837</c:v>
                </c:pt>
                <c:pt idx="936">
                  <c:v>24.048738373759999</c:v>
                </c:pt>
                <c:pt idx="937">
                  <c:v>24.074431470313161</c:v>
                </c:pt>
                <c:pt idx="938">
                  <c:v>24.100124566866324</c:v>
                </c:pt>
                <c:pt idx="939">
                  <c:v>24.125817663419486</c:v>
                </c:pt>
                <c:pt idx="940">
                  <c:v>24.151510759972648</c:v>
                </c:pt>
                <c:pt idx="941">
                  <c:v>24.177203856525811</c:v>
                </c:pt>
                <c:pt idx="942">
                  <c:v>24.202896953078973</c:v>
                </c:pt>
                <c:pt idx="943">
                  <c:v>24.228590049632135</c:v>
                </c:pt>
                <c:pt idx="944">
                  <c:v>24.254283146185298</c:v>
                </c:pt>
                <c:pt idx="945">
                  <c:v>24.27997624273846</c:v>
                </c:pt>
                <c:pt idx="946">
                  <c:v>24.305669339291622</c:v>
                </c:pt>
                <c:pt idx="947">
                  <c:v>24.331362435844785</c:v>
                </c:pt>
                <c:pt idx="948">
                  <c:v>24.357055532397947</c:v>
                </c:pt>
                <c:pt idx="949">
                  <c:v>24.382748628951109</c:v>
                </c:pt>
                <c:pt idx="950">
                  <c:v>24.408441725504272</c:v>
                </c:pt>
                <c:pt idx="951">
                  <c:v>24.434134822057434</c:v>
                </c:pt>
                <c:pt idx="952">
                  <c:v>24.459827918610596</c:v>
                </c:pt>
                <c:pt idx="953">
                  <c:v>24.485521015163759</c:v>
                </c:pt>
                <c:pt idx="954">
                  <c:v>24.511214111716921</c:v>
                </c:pt>
                <c:pt idx="955">
                  <c:v>24.536907208270083</c:v>
                </c:pt>
                <c:pt idx="956">
                  <c:v>24.562600304823246</c:v>
                </c:pt>
                <c:pt idx="957">
                  <c:v>24.588293401376408</c:v>
                </c:pt>
                <c:pt idx="958">
                  <c:v>24.61398649792957</c:v>
                </c:pt>
                <c:pt idx="959">
                  <c:v>24.639679594482732</c:v>
                </c:pt>
                <c:pt idx="960">
                  <c:v>24.665372691035895</c:v>
                </c:pt>
                <c:pt idx="961">
                  <c:v>24.691065787589057</c:v>
                </c:pt>
                <c:pt idx="962">
                  <c:v>24.716758884142219</c:v>
                </c:pt>
                <c:pt idx="963">
                  <c:v>24.742451980695382</c:v>
                </c:pt>
                <c:pt idx="964">
                  <c:v>24.768145077248544</c:v>
                </c:pt>
                <c:pt idx="965">
                  <c:v>24.793838173801706</c:v>
                </c:pt>
                <c:pt idx="966">
                  <c:v>24.819531270354869</c:v>
                </c:pt>
                <c:pt idx="967">
                  <c:v>24.845224366908031</c:v>
                </c:pt>
                <c:pt idx="968">
                  <c:v>24.870917463461193</c:v>
                </c:pt>
                <c:pt idx="969">
                  <c:v>24.896610560014356</c:v>
                </c:pt>
                <c:pt idx="970">
                  <c:v>24.922303656567518</c:v>
                </c:pt>
                <c:pt idx="971">
                  <c:v>24.94799675312068</c:v>
                </c:pt>
                <c:pt idx="972">
                  <c:v>24.973689849673843</c:v>
                </c:pt>
                <c:pt idx="973">
                  <c:v>24.999382946227005</c:v>
                </c:pt>
                <c:pt idx="974">
                  <c:v>25.025076042780167</c:v>
                </c:pt>
                <c:pt idx="975">
                  <c:v>25.05076913933333</c:v>
                </c:pt>
                <c:pt idx="976">
                  <c:v>25.076462235886492</c:v>
                </c:pt>
                <c:pt idx="977">
                  <c:v>25.102155332439654</c:v>
                </c:pt>
                <c:pt idx="978">
                  <c:v>25.127848428992817</c:v>
                </c:pt>
                <c:pt idx="979">
                  <c:v>25.153541525545979</c:v>
                </c:pt>
                <c:pt idx="980">
                  <c:v>25.179234622099141</c:v>
                </c:pt>
                <c:pt idx="981">
                  <c:v>25.204927718652304</c:v>
                </c:pt>
                <c:pt idx="982">
                  <c:v>25.230620815205466</c:v>
                </c:pt>
                <c:pt idx="983">
                  <c:v>25.256313911758628</c:v>
                </c:pt>
                <c:pt idx="984">
                  <c:v>25.28200700831179</c:v>
                </c:pt>
                <c:pt idx="985">
                  <c:v>25.307700104864953</c:v>
                </c:pt>
                <c:pt idx="986">
                  <c:v>25.333393201418115</c:v>
                </c:pt>
                <c:pt idx="987">
                  <c:v>25.359086297971277</c:v>
                </c:pt>
                <c:pt idx="988">
                  <c:v>25.38477939452444</c:v>
                </c:pt>
                <c:pt idx="989">
                  <c:v>25.410472491077602</c:v>
                </c:pt>
                <c:pt idx="990">
                  <c:v>25.436165587630764</c:v>
                </c:pt>
                <c:pt idx="991">
                  <c:v>25.461858684183927</c:v>
                </c:pt>
                <c:pt idx="992">
                  <c:v>25.487551780737089</c:v>
                </c:pt>
                <c:pt idx="993">
                  <c:v>25.513244877290251</c:v>
                </c:pt>
                <c:pt idx="994">
                  <c:v>25.538937973843414</c:v>
                </c:pt>
                <c:pt idx="995">
                  <c:v>25.564631070396576</c:v>
                </c:pt>
                <c:pt idx="996">
                  <c:v>25.590324166949738</c:v>
                </c:pt>
                <c:pt idx="997">
                  <c:v>25.616017263502901</c:v>
                </c:pt>
                <c:pt idx="998">
                  <c:v>25.641710360056063</c:v>
                </c:pt>
                <c:pt idx="999">
                  <c:v>25.667403456609225</c:v>
                </c:pt>
                <c:pt idx="1000">
                  <c:v>25.693096553162388</c:v>
                </c:pt>
                <c:pt idx="1001">
                  <c:v>25.71878964971555</c:v>
                </c:pt>
                <c:pt idx="1002">
                  <c:v>25.744482746268712</c:v>
                </c:pt>
                <c:pt idx="1003">
                  <c:v>25.770175842821875</c:v>
                </c:pt>
                <c:pt idx="1004">
                  <c:v>25.795868939375037</c:v>
                </c:pt>
                <c:pt idx="1005">
                  <c:v>25.821562035928199</c:v>
                </c:pt>
                <c:pt idx="1006">
                  <c:v>25.847255132481362</c:v>
                </c:pt>
                <c:pt idx="1007">
                  <c:v>25.872948229034524</c:v>
                </c:pt>
                <c:pt idx="1008">
                  <c:v>25.898641325587686</c:v>
                </c:pt>
                <c:pt idx="1009">
                  <c:v>25.924334422140848</c:v>
                </c:pt>
                <c:pt idx="1010">
                  <c:v>25.950027518694011</c:v>
                </c:pt>
                <c:pt idx="1011">
                  <c:v>25.975720615247173</c:v>
                </c:pt>
                <c:pt idx="1012">
                  <c:v>26.001413711800335</c:v>
                </c:pt>
                <c:pt idx="1013">
                  <c:v>26.027106808353498</c:v>
                </c:pt>
                <c:pt idx="1014">
                  <c:v>26.05279990490666</c:v>
                </c:pt>
                <c:pt idx="1015">
                  <c:v>26.078493001459822</c:v>
                </c:pt>
                <c:pt idx="1016">
                  <c:v>26.104186098012985</c:v>
                </c:pt>
                <c:pt idx="1017">
                  <c:v>26.129879194566147</c:v>
                </c:pt>
                <c:pt idx="1018">
                  <c:v>26.155572291119309</c:v>
                </c:pt>
                <c:pt idx="1019">
                  <c:v>26.181265387672472</c:v>
                </c:pt>
                <c:pt idx="1020">
                  <c:v>26.206958484225634</c:v>
                </c:pt>
                <c:pt idx="1021">
                  <c:v>26.232651580778796</c:v>
                </c:pt>
                <c:pt idx="1022">
                  <c:v>26.258344677331959</c:v>
                </c:pt>
                <c:pt idx="1023">
                  <c:v>26.284037773885121</c:v>
                </c:pt>
                <c:pt idx="1024">
                  <c:v>26.309730870438283</c:v>
                </c:pt>
                <c:pt idx="1025">
                  <c:v>26.335423966991446</c:v>
                </c:pt>
                <c:pt idx="1026">
                  <c:v>26.361117063544608</c:v>
                </c:pt>
                <c:pt idx="1027">
                  <c:v>26.38681016009777</c:v>
                </c:pt>
                <c:pt idx="1028">
                  <c:v>26.412503256650933</c:v>
                </c:pt>
                <c:pt idx="1029">
                  <c:v>26.438196353204095</c:v>
                </c:pt>
                <c:pt idx="1030">
                  <c:v>26.463889449757257</c:v>
                </c:pt>
                <c:pt idx="1031">
                  <c:v>26.48958254631042</c:v>
                </c:pt>
                <c:pt idx="1032">
                  <c:v>26.515275642863582</c:v>
                </c:pt>
                <c:pt idx="1033">
                  <c:v>26.540968739416744</c:v>
                </c:pt>
                <c:pt idx="1034">
                  <c:v>26.566661835969906</c:v>
                </c:pt>
                <c:pt idx="1035">
                  <c:v>26.592354932523069</c:v>
                </c:pt>
                <c:pt idx="1036">
                  <c:v>26.618048029076231</c:v>
                </c:pt>
                <c:pt idx="1037">
                  <c:v>26.643741125629393</c:v>
                </c:pt>
                <c:pt idx="1038">
                  <c:v>26.669434222182556</c:v>
                </c:pt>
                <c:pt idx="1039">
                  <c:v>26.695127318735718</c:v>
                </c:pt>
                <c:pt idx="1040">
                  <c:v>26.72082041528888</c:v>
                </c:pt>
                <c:pt idx="1041">
                  <c:v>26.746513511842043</c:v>
                </c:pt>
                <c:pt idx="1042">
                  <c:v>26.772206608395205</c:v>
                </c:pt>
                <c:pt idx="1043">
                  <c:v>26.797899704948367</c:v>
                </c:pt>
                <c:pt idx="1044">
                  <c:v>26.82359280150153</c:v>
                </c:pt>
                <c:pt idx="1045">
                  <c:v>26.849285898054692</c:v>
                </c:pt>
                <c:pt idx="1046">
                  <c:v>26.874978994607854</c:v>
                </c:pt>
                <c:pt idx="1047">
                  <c:v>26.900672091161017</c:v>
                </c:pt>
                <c:pt idx="1048">
                  <c:v>26.926365187714179</c:v>
                </c:pt>
                <c:pt idx="1049">
                  <c:v>26.952058284267341</c:v>
                </c:pt>
                <c:pt idx="1050">
                  <c:v>26.977751380820504</c:v>
                </c:pt>
                <c:pt idx="1051">
                  <c:v>27.003444477373666</c:v>
                </c:pt>
                <c:pt idx="1052">
                  <c:v>27.029137573926828</c:v>
                </c:pt>
                <c:pt idx="1053">
                  <c:v>27.054830670479991</c:v>
                </c:pt>
                <c:pt idx="1054">
                  <c:v>27.080523767033153</c:v>
                </c:pt>
                <c:pt idx="1055">
                  <c:v>27.106216863586315</c:v>
                </c:pt>
                <c:pt idx="1056">
                  <c:v>27.131909960139478</c:v>
                </c:pt>
                <c:pt idx="1057">
                  <c:v>27.15760305669264</c:v>
                </c:pt>
                <c:pt idx="1058">
                  <c:v>27.183296153245802</c:v>
                </c:pt>
                <c:pt idx="1059">
                  <c:v>27.208989249798964</c:v>
                </c:pt>
                <c:pt idx="1060">
                  <c:v>27.234682346352127</c:v>
                </c:pt>
                <c:pt idx="1061">
                  <c:v>27.260375442905289</c:v>
                </c:pt>
                <c:pt idx="1062">
                  <c:v>27.286068539458451</c:v>
                </c:pt>
                <c:pt idx="1063">
                  <c:v>27.311761636011614</c:v>
                </c:pt>
                <c:pt idx="1064">
                  <c:v>27.337454732564776</c:v>
                </c:pt>
                <c:pt idx="1065">
                  <c:v>27.363147829117938</c:v>
                </c:pt>
                <c:pt idx="1066">
                  <c:v>27.388840925671101</c:v>
                </c:pt>
                <c:pt idx="1067">
                  <c:v>27.414534022224263</c:v>
                </c:pt>
                <c:pt idx="1068">
                  <c:v>27.440227118777425</c:v>
                </c:pt>
                <c:pt idx="1069">
                  <c:v>27.465920215330588</c:v>
                </c:pt>
                <c:pt idx="1070">
                  <c:v>27.49161331188375</c:v>
                </c:pt>
                <c:pt idx="1071">
                  <c:v>27.517306408436912</c:v>
                </c:pt>
                <c:pt idx="1072">
                  <c:v>27.542999504990075</c:v>
                </c:pt>
                <c:pt idx="1073">
                  <c:v>27.568692601543237</c:v>
                </c:pt>
                <c:pt idx="1074">
                  <c:v>27.594385698096399</c:v>
                </c:pt>
                <c:pt idx="1075">
                  <c:v>27.620078794649562</c:v>
                </c:pt>
                <c:pt idx="1076">
                  <c:v>27.645771891202724</c:v>
                </c:pt>
                <c:pt idx="1077">
                  <c:v>27.671464987755886</c:v>
                </c:pt>
                <c:pt idx="1078">
                  <c:v>27.697158084309049</c:v>
                </c:pt>
                <c:pt idx="1079">
                  <c:v>27.722851180862211</c:v>
                </c:pt>
                <c:pt idx="1080">
                  <c:v>27.748544277415373</c:v>
                </c:pt>
                <c:pt idx="1081">
                  <c:v>27.774237373968536</c:v>
                </c:pt>
                <c:pt idx="1082">
                  <c:v>27.799930470521698</c:v>
                </c:pt>
                <c:pt idx="1083">
                  <c:v>27.82562356707486</c:v>
                </c:pt>
                <c:pt idx="1084">
                  <c:v>27.851316663628022</c:v>
                </c:pt>
                <c:pt idx="1085">
                  <c:v>27.877009760181185</c:v>
                </c:pt>
                <c:pt idx="1086">
                  <c:v>27.902702856734347</c:v>
                </c:pt>
                <c:pt idx="1087">
                  <c:v>27.928395953287509</c:v>
                </c:pt>
                <c:pt idx="1088">
                  <c:v>27.954089049840672</c:v>
                </c:pt>
                <c:pt idx="1089">
                  <c:v>27.979782146393834</c:v>
                </c:pt>
                <c:pt idx="1090">
                  <c:v>28.005475242946996</c:v>
                </c:pt>
                <c:pt idx="1091">
                  <c:v>28.031168339500159</c:v>
                </c:pt>
                <c:pt idx="1092">
                  <c:v>28.056861436053321</c:v>
                </c:pt>
                <c:pt idx="1093">
                  <c:v>28.082554532606483</c:v>
                </c:pt>
                <c:pt idx="1094">
                  <c:v>28.108247629159646</c:v>
                </c:pt>
                <c:pt idx="1095">
                  <c:v>28.133940725712808</c:v>
                </c:pt>
                <c:pt idx="1096">
                  <c:v>28.15963382226597</c:v>
                </c:pt>
                <c:pt idx="1097">
                  <c:v>28.185326918819133</c:v>
                </c:pt>
                <c:pt idx="1098">
                  <c:v>28.211020015372295</c:v>
                </c:pt>
                <c:pt idx="1099">
                  <c:v>28.236713111925457</c:v>
                </c:pt>
                <c:pt idx="1100">
                  <c:v>28.26240620847862</c:v>
                </c:pt>
                <c:pt idx="1101">
                  <c:v>28.288099305031782</c:v>
                </c:pt>
                <c:pt idx="1102">
                  <c:v>28.313792401584944</c:v>
                </c:pt>
                <c:pt idx="1103">
                  <c:v>28.339485498138107</c:v>
                </c:pt>
                <c:pt idx="1104">
                  <c:v>28.365178594691269</c:v>
                </c:pt>
                <c:pt idx="1105">
                  <c:v>28.390871691244431</c:v>
                </c:pt>
                <c:pt idx="1106">
                  <c:v>28.416564787797594</c:v>
                </c:pt>
                <c:pt idx="1107">
                  <c:v>28.442257884350756</c:v>
                </c:pt>
                <c:pt idx="1108">
                  <c:v>28.467950980903918</c:v>
                </c:pt>
                <c:pt idx="1109">
                  <c:v>28.49364407745708</c:v>
                </c:pt>
                <c:pt idx="1110">
                  <c:v>28.519337174010243</c:v>
                </c:pt>
                <c:pt idx="1111">
                  <c:v>28.545030270563405</c:v>
                </c:pt>
                <c:pt idx="1112">
                  <c:v>28.570723367116567</c:v>
                </c:pt>
                <c:pt idx="1113">
                  <c:v>28.59641646366973</c:v>
                </c:pt>
                <c:pt idx="1114">
                  <c:v>28.622109560222892</c:v>
                </c:pt>
                <c:pt idx="1115">
                  <c:v>28.647802656776054</c:v>
                </c:pt>
                <c:pt idx="1116">
                  <c:v>28.673495753329217</c:v>
                </c:pt>
                <c:pt idx="1117">
                  <c:v>28.699188849882379</c:v>
                </c:pt>
                <c:pt idx="1118">
                  <c:v>28.724881946435541</c:v>
                </c:pt>
                <c:pt idx="1119">
                  <c:v>28.750575042988704</c:v>
                </c:pt>
                <c:pt idx="1120">
                  <c:v>28.776268139541866</c:v>
                </c:pt>
                <c:pt idx="1121">
                  <c:v>28.801961236095028</c:v>
                </c:pt>
                <c:pt idx="1122">
                  <c:v>28.827654332648191</c:v>
                </c:pt>
                <c:pt idx="1123">
                  <c:v>28.853347429201353</c:v>
                </c:pt>
                <c:pt idx="1124">
                  <c:v>28.879040525754515</c:v>
                </c:pt>
                <c:pt idx="1125">
                  <c:v>28.904733622307678</c:v>
                </c:pt>
                <c:pt idx="1126">
                  <c:v>28.93042671886084</c:v>
                </c:pt>
                <c:pt idx="1127">
                  <c:v>28.956119815414002</c:v>
                </c:pt>
                <c:pt idx="1128">
                  <c:v>28.981812911967165</c:v>
                </c:pt>
                <c:pt idx="1129">
                  <c:v>29.007506008520327</c:v>
                </c:pt>
                <c:pt idx="1130">
                  <c:v>29.033199105073489</c:v>
                </c:pt>
                <c:pt idx="1131">
                  <c:v>29.058892201626652</c:v>
                </c:pt>
                <c:pt idx="1132">
                  <c:v>29.084585298179814</c:v>
                </c:pt>
                <c:pt idx="1133">
                  <c:v>29.110278394732976</c:v>
                </c:pt>
                <c:pt idx="1134">
                  <c:v>29.135971491286139</c:v>
                </c:pt>
                <c:pt idx="1135">
                  <c:v>29.161664587839301</c:v>
                </c:pt>
                <c:pt idx="1136">
                  <c:v>29.187357684392463</c:v>
                </c:pt>
                <c:pt idx="1137">
                  <c:v>29.213050780945625</c:v>
                </c:pt>
                <c:pt idx="1138">
                  <c:v>29.238743877498788</c:v>
                </c:pt>
                <c:pt idx="1139">
                  <c:v>29.26443697405195</c:v>
                </c:pt>
                <c:pt idx="1140">
                  <c:v>29.290130070605112</c:v>
                </c:pt>
                <c:pt idx="1141">
                  <c:v>29.315823167158275</c:v>
                </c:pt>
                <c:pt idx="1142">
                  <c:v>29.341516263711437</c:v>
                </c:pt>
                <c:pt idx="1143">
                  <c:v>29.367209360264599</c:v>
                </c:pt>
                <c:pt idx="1144">
                  <c:v>29.392902456817762</c:v>
                </c:pt>
                <c:pt idx="1145">
                  <c:v>29.418595553370924</c:v>
                </c:pt>
                <c:pt idx="1146">
                  <c:v>29.444288649924086</c:v>
                </c:pt>
                <c:pt idx="1147">
                  <c:v>29.469981746477249</c:v>
                </c:pt>
                <c:pt idx="1148">
                  <c:v>29.495674843030411</c:v>
                </c:pt>
                <c:pt idx="1149">
                  <c:v>29.521367939583573</c:v>
                </c:pt>
                <c:pt idx="1150">
                  <c:v>29.547061036136736</c:v>
                </c:pt>
                <c:pt idx="1151">
                  <c:v>29.572754132689898</c:v>
                </c:pt>
                <c:pt idx="1152">
                  <c:v>29.59844722924306</c:v>
                </c:pt>
                <c:pt idx="1153">
                  <c:v>29.624140325796223</c:v>
                </c:pt>
                <c:pt idx="1154">
                  <c:v>29.649833422349385</c:v>
                </c:pt>
                <c:pt idx="1155">
                  <c:v>29.675526518902547</c:v>
                </c:pt>
                <c:pt idx="1156">
                  <c:v>29.70121961545571</c:v>
                </c:pt>
                <c:pt idx="1157">
                  <c:v>29.726912712008872</c:v>
                </c:pt>
                <c:pt idx="1158">
                  <c:v>29.752605808562034</c:v>
                </c:pt>
                <c:pt idx="1159">
                  <c:v>29.778298905115197</c:v>
                </c:pt>
                <c:pt idx="1160">
                  <c:v>29.803992001668359</c:v>
                </c:pt>
                <c:pt idx="1161">
                  <c:v>29.829685098221521</c:v>
                </c:pt>
                <c:pt idx="1162">
                  <c:v>29.855378194774683</c:v>
                </c:pt>
                <c:pt idx="1163">
                  <c:v>29.881071291327846</c:v>
                </c:pt>
                <c:pt idx="1164">
                  <c:v>29.906764387881008</c:v>
                </c:pt>
                <c:pt idx="1165">
                  <c:v>29.93245748443417</c:v>
                </c:pt>
                <c:pt idx="1166">
                  <c:v>29.958150580987333</c:v>
                </c:pt>
                <c:pt idx="1167">
                  <c:v>29.983843677540495</c:v>
                </c:pt>
                <c:pt idx="1168">
                  <c:v>30.009536774093657</c:v>
                </c:pt>
                <c:pt idx="1169">
                  <c:v>30.03522987064682</c:v>
                </c:pt>
                <c:pt idx="1170">
                  <c:v>30.060922967199982</c:v>
                </c:pt>
                <c:pt idx="1171">
                  <c:v>30.086616063753144</c:v>
                </c:pt>
                <c:pt idx="1172">
                  <c:v>30.112309160306307</c:v>
                </c:pt>
                <c:pt idx="1173">
                  <c:v>30.138002256859469</c:v>
                </c:pt>
                <c:pt idx="1174">
                  <c:v>30.163695353412631</c:v>
                </c:pt>
                <c:pt idx="1175">
                  <c:v>30.189388449965794</c:v>
                </c:pt>
                <c:pt idx="1176">
                  <c:v>30.215081546518956</c:v>
                </c:pt>
                <c:pt idx="1177">
                  <c:v>30.240774643072118</c:v>
                </c:pt>
                <c:pt idx="1178">
                  <c:v>30.266467739625281</c:v>
                </c:pt>
                <c:pt idx="1179">
                  <c:v>30.292160836178443</c:v>
                </c:pt>
                <c:pt idx="1180">
                  <c:v>30.317853932731605</c:v>
                </c:pt>
                <c:pt idx="1181">
                  <c:v>30.343547029284768</c:v>
                </c:pt>
                <c:pt idx="1182">
                  <c:v>30.36924012583793</c:v>
                </c:pt>
                <c:pt idx="1183">
                  <c:v>30.394933222391092</c:v>
                </c:pt>
                <c:pt idx="1184">
                  <c:v>30.420626318944255</c:v>
                </c:pt>
                <c:pt idx="1185">
                  <c:v>30.446319415497417</c:v>
                </c:pt>
                <c:pt idx="1186">
                  <c:v>30.472012512050579</c:v>
                </c:pt>
                <c:pt idx="1187">
                  <c:v>30.497705608603741</c:v>
                </c:pt>
                <c:pt idx="1188">
                  <c:v>30.523398705156904</c:v>
                </c:pt>
                <c:pt idx="1189">
                  <c:v>30.549091801710066</c:v>
                </c:pt>
                <c:pt idx="1190">
                  <c:v>30.574784898263228</c:v>
                </c:pt>
                <c:pt idx="1191">
                  <c:v>30.600477994816391</c:v>
                </c:pt>
                <c:pt idx="1192">
                  <c:v>30.626171091369553</c:v>
                </c:pt>
                <c:pt idx="1193">
                  <c:v>30.651864187922715</c:v>
                </c:pt>
                <c:pt idx="1194">
                  <c:v>30.677557284475878</c:v>
                </c:pt>
                <c:pt idx="1195">
                  <c:v>30.70325038102904</c:v>
                </c:pt>
                <c:pt idx="1196">
                  <c:v>30.728943477582202</c:v>
                </c:pt>
                <c:pt idx="1197">
                  <c:v>30.754636574135365</c:v>
                </c:pt>
                <c:pt idx="1198">
                  <c:v>30.780329670688527</c:v>
                </c:pt>
                <c:pt idx="1199">
                  <c:v>30.806022767241689</c:v>
                </c:pt>
                <c:pt idx="1200">
                  <c:v>30.831715863794852</c:v>
                </c:pt>
                <c:pt idx="1201">
                  <c:v>30.857408960348014</c:v>
                </c:pt>
                <c:pt idx="1202">
                  <c:v>30.883102056901176</c:v>
                </c:pt>
                <c:pt idx="1203">
                  <c:v>30.908795153454339</c:v>
                </c:pt>
                <c:pt idx="1204">
                  <c:v>30.934488250007501</c:v>
                </c:pt>
                <c:pt idx="1205">
                  <c:v>30.960181346560663</c:v>
                </c:pt>
                <c:pt idx="1206">
                  <c:v>30.985874443113826</c:v>
                </c:pt>
                <c:pt idx="1207">
                  <c:v>31.011567539666988</c:v>
                </c:pt>
                <c:pt idx="1208">
                  <c:v>31.03726063622015</c:v>
                </c:pt>
                <c:pt idx="1209">
                  <c:v>31.062953732773313</c:v>
                </c:pt>
                <c:pt idx="1210">
                  <c:v>31.088646829326475</c:v>
                </c:pt>
                <c:pt idx="1211">
                  <c:v>31.114339925879637</c:v>
                </c:pt>
                <c:pt idx="1212">
                  <c:v>31.140033022432799</c:v>
                </c:pt>
                <c:pt idx="1213">
                  <c:v>31.165726118985962</c:v>
                </c:pt>
                <c:pt idx="1214">
                  <c:v>31.191419215539124</c:v>
                </c:pt>
                <c:pt idx="1215">
                  <c:v>31.217112312092286</c:v>
                </c:pt>
                <c:pt idx="1216">
                  <c:v>31.242805408645449</c:v>
                </c:pt>
                <c:pt idx="1217">
                  <c:v>31.268498505198611</c:v>
                </c:pt>
                <c:pt idx="1218">
                  <c:v>31.294191601751773</c:v>
                </c:pt>
                <c:pt idx="1219">
                  <c:v>31.319884698304936</c:v>
                </c:pt>
                <c:pt idx="1220">
                  <c:v>31.345577794858098</c:v>
                </c:pt>
                <c:pt idx="1221">
                  <c:v>31.37127089141126</c:v>
                </c:pt>
                <c:pt idx="1222">
                  <c:v>31.396963987964423</c:v>
                </c:pt>
                <c:pt idx="1223">
                  <c:v>31.422657084517585</c:v>
                </c:pt>
                <c:pt idx="1224">
                  <c:v>31.448350181070747</c:v>
                </c:pt>
                <c:pt idx="1225">
                  <c:v>31.47404327762391</c:v>
                </c:pt>
                <c:pt idx="1226">
                  <c:v>31.499736374177072</c:v>
                </c:pt>
                <c:pt idx="1227">
                  <c:v>31.525429470730234</c:v>
                </c:pt>
                <c:pt idx="1228">
                  <c:v>31.551122567283397</c:v>
                </c:pt>
                <c:pt idx="1229">
                  <c:v>31.576815663836559</c:v>
                </c:pt>
                <c:pt idx="1230">
                  <c:v>31.602508760389721</c:v>
                </c:pt>
                <c:pt idx="1231">
                  <c:v>31.628201856942884</c:v>
                </c:pt>
                <c:pt idx="1232">
                  <c:v>31.653894953496046</c:v>
                </c:pt>
                <c:pt idx="1233">
                  <c:v>31.679588050049208</c:v>
                </c:pt>
                <c:pt idx="1234">
                  <c:v>31.705281146602371</c:v>
                </c:pt>
                <c:pt idx="1235">
                  <c:v>31.730974243155533</c:v>
                </c:pt>
                <c:pt idx="1236">
                  <c:v>31.756667339708695</c:v>
                </c:pt>
                <c:pt idx="1237">
                  <c:v>31.782360436261857</c:v>
                </c:pt>
                <c:pt idx="1238">
                  <c:v>31.80805353281502</c:v>
                </c:pt>
                <c:pt idx="1239">
                  <c:v>31.833746629368182</c:v>
                </c:pt>
                <c:pt idx="1240">
                  <c:v>31.859439725921344</c:v>
                </c:pt>
                <c:pt idx="1241">
                  <c:v>31.885132822474507</c:v>
                </c:pt>
                <c:pt idx="1242">
                  <c:v>31.910825919027669</c:v>
                </c:pt>
                <c:pt idx="1243">
                  <c:v>31.936519015580831</c:v>
                </c:pt>
                <c:pt idx="1244">
                  <c:v>31.962212112133994</c:v>
                </c:pt>
                <c:pt idx="1245">
                  <c:v>31.987905208687156</c:v>
                </c:pt>
                <c:pt idx="1246">
                  <c:v>32.013598305240322</c:v>
                </c:pt>
                <c:pt idx="1247">
                  <c:v>32.039291401793484</c:v>
                </c:pt>
                <c:pt idx="1248">
                  <c:v>32.064984498346647</c:v>
                </c:pt>
                <c:pt idx="1249">
                  <c:v>32.090677594899809</c:v>
                </c:pt>
                <c:pt idx="1250">
                  <c:v>32.116370691452971</c:v>
                </c:pt>
                <c:pt idx="1251">
                  <c:v>32.142063788006134</c:v>
                </c:pt>
                <c:pt idx="1252">
                  <c:v>32.167756884559296</c:v>
                </c:pt>
                <c:pt idx="1253">
                  <c:v>32.193449981112458</c:v>
                </c:pt>
                <c:pt idx="1254">
                  <c:v>32.21914307766562</c:v>
                </c:pt>
                <c:pt idx="1255">
                  <c:v>32.244836174218783</c:v>
                </c:pt>
                <c:pt idx="1256">
                  <c:v>32.270529270771945</c:v>
                </c:pt>
                <c:pt idx="1257">
                  <c:v>32.296222367325107</c:v>
                </c:pt>
                <c:pt idx="1258">
                  <c:v>32.32191546387827</c:v>
                </c:pt>
                <c:pt idx="1259">
                  <c:v>32.347608560431432</c:v>
                </c:pt>
                <c:pt idx="1260">
                  <c:v>32.373301656984594</c:v>
                </c:pt>
                <c:pt idx="1261">
                  <c:v>32.398994753537757</c:v>
                </c:pt>
                <c:pt idx="1262">
                  <c:v>32.424687850090919</c:v>
                </c:pt>
                <c:pt idx="1263">
                  <c:v>32.450380946644081</c:v>
                </c:pt>
                <c:pt idx="1264">
                  <c:v>32.476074043197244</c:v>
                </c:pt>
                <c:pt idx="1265">
                  <c:v>32.501767139750406</c:v>
                </c:pt>
                <c:pt idx="1266">
                  <c:v>32.527460236303568</c:v>
                </c:pt>
                <c:pt idx="1267">
                  <c:v>32.553153332856731</c:v>
                </c:pt>
                <c:pt idx="1268">
                  <c:v>32.578846429409893</c:v>
                </c:pt>
                <c:pt idx="1269">
                  <c:v>32.604539525963055</c:v>
                </c:pt>
                <c:pt idx="1270">
                  <c:v>32.630232622516218</c:v>
                </c:pt>
                <c:pt idx="1271">
                  <c:v>32.65592571906938</c:v>
                </c:pt>
                <c:pt idx="1272">
                  <c:v>32.681618815622542</c:v>
                </c:pt>
                <c:pt idx="1273">
                  <c:v>32.707311912175705</c:v>
                </c:pt>
                <c:pt idx="1274">
                  <c:v>32.733005008728867</c:v>
                </c:pt>
                <c:pt idx="1275">
                  <c:v>32.758698105282029</c:v>
                </c:pt>
                <c:pt idx="1276">
                  <c:v>32.784391201835192</c:v>
                </c:pt>
                <c:pt idx="1277">
                  <c:v>32.810084298388354</c:v>
                </c:pt>
                <c:pt idx="1278">
                  <c:v>32.835777394941516</c:v>
                </c:pt>
                <c:pt idx="1279">
                  <c:v>32.861470491494678</c:v>
                </c:pt>
                <c:pt idx="1280">
                  <c:v>32.887163588047841</c:v>
                </c:pt>
                <c:pt idx="1281">
                  <c:v>32.912856684601003</c:v>
                </c:pt>
                <c:pt idx="1282">
                  <c:v>32.938549781154165</c:v>
                </c:pt>
                <c:pt idx="1283">
                  <c:v>32.964242877707328</c:v>
                </c:pt>
                <c:pt idx="1284">
                  <c:v>32.98993597426049</c:v>
                </c:pt>
                <c:pt idx="1285">
                  <c:v>33.015629070813652</c:v>
                </c:pt>
                <c:pt idx="1286">
                  <c:v>33.041322167366815</c:v>
                </c:pt>
                <c:pt idx="1287">
                  <c:v>33.067015263919977</c:v>
                </c:pt>
                <c:pt idx="1288">
                  <c:v>33.092708360473139</c:v>
                </c:pt>
                <c:pt idx="1289">
                  <c:v>33.118401457026302</c:v>
                </c:pt>
                <c:pt idx="1290">
                  <c:v>33.144094553579464</c:v>
                </c:pt>
                <c:pt idx="1291">
                  <c:v>33.169787650132626</c:v>
                </c:pt>
                <c:pt idx="1292">
                  <c:v>33.195480746685789</c:v>
                </c:pt>
                <c:pt idx="1293">
                  <c:v>33.221173843238951</c:v>
                </c:pt>
                <c:pt idx="1294">
                  <c:v>33.246866939792113</c:v>
                </c:pt>
                <c:pt idx="1295">
                  <c:v>33.272560036345276</c:v>
                </c:pt>
                <c:pt idx="1296">
                  <c:v>33.298253132898438</c:v>
                </c:pt>
                <c:pt idx="1297">
                  <c:v>33.3239462294516</c:v>
                </c:pt>
                <c:pt idx="1298">
                  <c:v>33.349639326004763</c:v>
                </c:pt>
                <c:pt idx="1299">
                  <c:v>33.375332422557925</c:v>
                </c:pt>
                <c:pt idx="1300">
                  <c:v>33.401025519111087</c:v>
                </c:pt>
                <c:pt idx="1301">
                  <c:v>33.42671861566425</c:v>
                </c:pt>
                <c:pt idx="1302">
                  <c:v>33.452411712217412</c:v>
                </c:pt>
                <c:pt idx="1303">
                  <c:v>33.478104808770574</c:v>
                </c:pt>
                <c:pt idx="1304">
                  <c:v>33.503797905323736</c:v>
                </c:pt>
                <c:pt idx="1305">
                  <c:v>33.529491001876899</c:v>
                </c:pt>
                <c:pt idx="1306">
                  <c:v>33.555184098430061</c:v>
                </c:pt>
                <c:pt idx="1307">
                  <c:v>33.580877194983223</c:v>
                </c:pt>
                <c:pt idx="1308">
                  <c:v>33.606570291536386</c:v>
                </c:pt>
                <c:pt idx="1309">
                  <c:v>33.632263388089548</c:v>
                </c:pt>
                <c:pt idx="1310">
                  <c:v>33.65795648464271</c:v>
                </c:pt>
                <c:pt idx="1311">
                  <c:v>33.683649581195873</c:v>
                </c:pt>
                <c:pt idx="1312">
                  <c:v>33.709342677749035</c:v>
                </c:pt>
                <c:pt idx="1313">
                  <c:v>33.735035774302197</c:v>
                </c:pt>
                <c:pt idx="1314">
                  <c:v>33.76072887085536</c:v>
                </c:pt>
                <c:pt idx="1315">
                  <c:v>33.786421967408522</c:v>
                </c:pt>
                <c:pt idx="1316">
                  <c:v>33.812115063961684</c:v>
                </c:pt>
                <c:pt idx="1317">
                  <c:v>33.837808160514847</c:v>
                </c:pt>
                <c:pt idx="1318">
                  <c:v>33.863501257068009</c:v>
                </c:pt>
                <c:pt idx="1319">
                  <c:v>33.889194353621171</c:v>
                </c:pt>
                <c:pt idx="1320">
                  <c:v>33.914887450174334</c:v>
                </c:pt>
                <c:pt idx="1321">
                  <c:v>33.940580546727496</c:v>
                </c:pt>
                <c:pt idx="1322">
                  <c:v>33.966273643280658</c:v>
                </c:pt>
                <c:pt idx="1323">
                  <c:v>33.991966739833821</c:v>
                </c:pt>
                <c:pt idx="1324">
                  <c:v>34.017659836386983</c:v>
                </c:pt>
                <c:pt idx="1325">
                  <c:v>34.043352932940145</c:v>
                </c:pt>
                <c:pt idx="1326">
                  <c:v>34.069046029493308</c:v>
                </c:pt>
                <c:pt idx="1327">
                  <c:v>34.09473912604647</c:v>
                </c:pt>
                <c:pt idx="1328">
                  <c:v>34.120432222599632</c:v>
                </c:pt>
                <c:pt idx="1329">
                  <c:v>34.146125319152794</c:v>
                </c:pt>
                <c:pt idx="1330">
                  <c:v>34.171818415705957</c:v>
                </c:pt>
                <c:pt idx="1331">
                  <c:v>34.197511512259119</c:v>
                </c:pt>
                <c:pt idx="1332">
                  <c:v>34.223204608812281</c:v>
                </c:pt>
                <c:pt idx="1333">
                  <c:v>34.248897705365444</c:v>
                </c:pt>
                <c:pt idx="1334">
                  <c:v>34.274590801918606</c:v>
                </c:pt>
                <c:pt idx="1335">
                  <c:v>34.300283898471768</c:v>
                </c:pt>
                <c:pt idx="1336">
                  <c:v>34.325976995024931</c:v>
                </c:pt>
                <c:pt idx="1337">
                  <c:v>34.351670091578093</c:v>
                </c:pt>
                <c:pt idx="1338">
                  <c:v>34.377363188131255</c:v>
                </c:pt>
                <c:pt idx="1339">
                  <c:v>34.403056284684418</c:v>
                </c:pt>
                <c:pt idx="1340">
                  <c:v>34.42874938123758</c:v>
                </c:pt>
                <c:pt idx="1341">
                  <c:v>34.454442477790742</c:v>
                </c:pt>
                <c:pt idx="1342">
                  <c:v>34.480135574343905</c:v>
                </c:pt>
                <c:pt idx="1343">
                  <c:v>34.505828670897067</c:v>
                </c:pt>
                <c:pt idx="1344">
                  <c:v>34.531521767450229</c:v>
                </c:pt>
                <c:pt idx="1345">
                  <c:v>34.557214864003392</c:v>
                </c:pt>
                <c:pt idx="1346">
                  <c:v>34.582907960556554</c:v>
                </c:pt>
                <c:pt idx="1347">
                  <c:v>34.608601057109716</c:v>
                </c:pt>
                <c:pt idx="1348">
                  <c:v>34.634294153662879</c:v>
                </c:pt>
                <c:pt idx="1349">
                  <c:v>34.659987250216041</c:v>
                </c:pt>
                <c:pt idx="1350">
                  <c:v>34.685680346769203</c:v>
                </c:pt>
                <c:pt idx="1351">
                  <c:v>34.711373443322366</c:v>
                </c:pt>
                <c:pt idx="1352">
                  <c:v>34.737066539875528</c:v>
                </c:pt>
                <c:pt idx="1353">
                  <c:v>34.76275963642869</c:v>
                </c:pt>
                <c:pt idx="1354">
                  <c:v>34.788452732981852</c:v>
                </c:pt>
                <c:pt idx="1355">
                  <c:v>34.814145829535015</c:v>
                </c:pt>
                <c:pt idx="1356">
                  <c:v>34.839838926088177</c:v>
                </c:pt>
                <c:pt idx="1357">
                  <c:v>34.865532022641339</c:v>
                </c:pt>
                <c:pt idx="1358">
                  <c:v>34.891225119194502</c:v>
                </c:pt>
                <c:pt idx="1359">
                  <c:v>34.916918215747664</c:v>
                </c:pt>
                <c:pt idx="1360">
                  <c:v>34.942611312300826</c:v>
                </c:pt>
                <c:pt idx="1361">
                  <c:v>34.968304408853989</c:v>
                </c:pt>
                <c:pt idx="1362">
                  <c:v>34.993997505407151</c:v>
                </c:pt>
                <c:pt idx="1363">
                  <c:v>35.019690601960313</c:v>
                </c:pt>
                <c:pt idx="1364">
                  <c:v>35.045383698513476</c:v>
                </c:pt>
                <c:pt idx="1365">
                  <c:v>35.071076795066638</c:v>
                </c:pt>
                <c:pt idx="1366">
                  <c:v>35.0967698916198</c:v>
                </c:pt>
                <c:pt idx="1367">
                  <c:v>35.122462988172963</c:v>
                </c:pt>
                <c:pt idx="1368">
                  <c:v>35.148156084726125</c:v>
                </c:pt>
                <c:pt idx="1369">
                  <c:v>35.173849181279287</c:v>
                </c:pt>
                <c:pt idx="1370">
                  <c:v>35.19954227783245</c:v>
                </c:pt>
                <c:pt idx="1371">
                  <c:v>35.225235374385612</c:v>
                </c:pt>
                <c:pt idx="1372">
                  <c:v>35.250928470938774</c:v>
                </c:pt>
                <c:pt idx="1373">
                  <c:v>35.276621567491937</c:v>
                </c:pt>
                <c:pt idx="1374">
                  <c:v>35.302314664045099</c:v>
                </c:pt>
                <c:pt idx="1375">
                  <c:v>35.328007760598261</c:v>
                </c:pt>
                <c:pt idx="1376">
                  <c:v>35.353700857151424</c:v>
                </c:pt>
                <c:pt idx="1377">
                  <c:v>35.379393953704586</c:v>
                </c:pt>
                <c:pt idx="1378">
                  <c:v>35.405087050257748</c:v>
                </c:pt>
                <c:pt idx="1379">
                  <c:v>35.43078014681091</c:v>
                </c:pt>
                <c:pt idx="1380">
                  <c:v>35.456473243364073</c:v>
                </c:pt>
                <c:pt idx="1381">
                  <c:v>35.482166339917235</c:v>
                </c:pt>
                <c:pt idx="1382">
                  <c:v>35.507859436470397</c:v>
                </c:pt>
                <c:pt idx="1383">
                  <c:v>35.53355253302356</c:v>
                </c:pt>
                <c:pt idx="1384">
                  <c:v>35.559245629576722</c:v>
                </c:pt>
                <c:pt idx="1385">
                  <c:v>35.584938726129884</c:v>
                </c:pt>
                <c:pt idx="1386">
                  <c:v>35.610631822683047</c:v>
                </c:pt>
                <c:pt idx="1387">
                  <c:v>35.636324919236209</c:v>
                </c:pt>
                <c:pt idx="1388">
                  <c:v>35.662018015789371</c:v>
                </c:pt>
                <c:pt idx="1389">
                  <c:v>35.687711112342534</c:v>
                </c:pt>
                <c:pt idx="1390">
                  <c:v>35.713404208895696</c:v>
                </c:pt>
                <c:pt idx="1391">
                  <c:v>35.739097305448858</c:v>
                </c:pt>
                <c:pt idx="1392">
                  <c:v>35.764790402002021</c:v>
                </c:pt>
                <c:pt idx="1393">
                  <c:v>35.790483498555183</c:v>
                </c:pt>
                <c:pt idx="1394">
                  <c:v>35.816176595108345</c:v>
                </c:pt>
                <c:pt idx="1395">
                  <c:v>35.841869691661508</c:v>
                </c:pt>
                <c:pt idx="1396">
                  <c:v>35.86756278821467</c:v>
                </c:pt>
                <c:pt idx="1397">
                  <c:v>35.893255884767832</c:v>
                </c:pt>
                <c:pt idx="1398">
                  <c:v>35.918948981320995</c:v>
                </c:pt>
                <c:pt idx="1399">
                  <c:v>35.944642077874157</c:v>
                </c:pt>
                <c:pt idx="1400">
                  <c:v>35.970335174427319</c:v>
                </c:pt>
                <c:pt idx="1401">
                  <c:v>35.996028270980482</c:v>
                </c:pt>
                <c:pt idx="1402">
                  <c:v>36.021721367533644</c:v>
                </c:pt>
                <c:pt idx="1403">
                  <c:v>36.047414464086806</c:v>
                </c:pt>
                <c:pt idx="1404">
                  <c:v>36.073107560639968</c:v>
                </c:pt>
                <c:pt idx="1405">
                  <c:v>36.098800657193131</c:v>
                </c:pt>
                <c:pt idx="1406">
                  <c:v>36.124493753746293</c:v>
                </c:pt>
                <c:pt idx="1407">
                  <c:v>36.150186850299455</c:v>
                </c:pt>
                <c:pt idx="1408">
                  <c:v>36.175879946852618</c:v>
                </c:pt>
                <c:pt idx="1409">
                  <c:v>36.20157304340578</c:v>
                </c:pt>
                <c:pt idx="1410">
                  <c:v>36.227266139958942</c:v>
                </c:pt>
                <c:pt idx="1411">
                  <c:v>36.252959236512105</c:v>
                </c:pt>
                <c:pt idx="1412">
                  <c:v>36.278652333065267</c:v>
                </c:pt>
                <c:pt idx="1413">
                  <c:v>36.304345429618429</c:v>
                </c:pt>
                <c:pt idx="1414">
                  <c:v>36.330038526171592</c:v>
                </c:pt>
                <c:pt idx="1415">
                  <c:v>36.355731622724754</c:v>
                </c:pt>
                <c:pt idx="1416">
                  <c:v>36.381424719277916</c:v>
                </c:pt>
                <c:pt idx="1417">
                  <c:v>36.407117815831079</c:v>
                </c:pt>
                <c:pt idx="1418">
                  <c:v>36.432810912384241</c:v>
                </c:pt>
                <c:pt idx="1419">
                  <c:v>36.458504008937403</c:v>
                </c:pt>
                <c:pt idx="1420">
                  <c:v>36.484197105490566</c:v>
                </c:pt>
                <c:pt idx="1421">
                  <c:v>36.509890202043728</c:v>
                </c:pt>
                <c:pt idx="1422">
                  <c:v>36.53558329859689</c:v>
                </c:pt>
                <c:pt idx="1423">
                  <c:v>36.561276395150053</c:v>
                </c:pt>
                <c:pt idx="1424">
                  <c:v>36.586969491703215</c:v>
                </c:pt>
                <c:pt idx="1425">
                  <c:v>36.612662588256377</c:v>
                </c:pt>
                <c:pt idx="1426">
                  <c:v>36.63835568480954</c:v>
                </c:pt>
                <c:pt idx="1427">
                  <c:v>36.664048781362702</c:v>
                </c:pt>
                <c:pt idx="1428">
                  <c:v>36.689741877915864</c:v>
                </c:pt>
                <c:pt idx="1429">
                  <c:v>36.715434974469026</c:v>
                </c:pt>
                <c:pt idx="1430">
                  <c:v>36.741128071022189</c:v>
                </c:pt>
                <c:pt idx="1431">
                  <c:v>36.766821167575351</c:v>
                </c:pt>
                <c:pt idx="1432">
                  <c:v>36.792514264128513</c:v>
                </c:pt>
                <c:pt idx="1433">
                  <c:v>36.818207360681676</c:v>
                </c:pt>
                <c:pt idx="1434">
                  <c:v>36.843900457234838</c:v>
                </c:pt>
                <c:pt idx="1435">
                  <c:v>36.869593553788</c:v>
                </c:pt>
                <c:pt idx="1436">
                  <c:v>36.895286650341163</c:v>
                </c:pt>
                <c:pt idx="1437">
                  <c:v>36.920979746894325</c:v>
                </c:pt>
                <c:pt idx="1438">
                  <c:v>36.946672843447487</c:v>
                </c:pt>
                <c:pt idx="1439">
                  <c:v>36.97236594000065</c:v>
                </c:pt>
                <c:pt idx="1440">
                  <c:v>36.998059036553812</c:v>
                </c:pt>
                <c:pt idx="1441">
                  <c:v>37.023752133106974</c:v>
                </c:pt>
                <c:pt idx="1442">
                  <c:v>37.049445229660137</c:v>
                </c:pt>
                <c:pt idx="1443">
                  <c:v>37.075138326213299</c:v>
                </c:pt>
                <c:pt idx="1444">
                  <c:v>37.100831422766461</c:v>
                </c:pt>
                <c:pt idx="1445">
                  <c:v>37.126524519319624</c:v>
                </c:pt>
                <c:pt idx="1446">
                  <c:v>37.152217615872786</c:v>
                </c:pt>
                <c:pt idx="1447">
                  <c:v>37.177910712425948</c:v>
                </c:pt>
                <c:pt idx="1448">
                  <c:v>37.203603808979111</c:v>
                </c:pt>
                <c:pt idx="1449">
                  <c:v>37.229296905532273</c:v>
                </c:pt>
                <c:pt idx="1450">
                  <c:v>37.254990002085435</c:v>
                </c:pt>
                <c:pt idx="1451">
                  <c:v>37.280683098638598</c:v>
                </c:pt>
                <c:pt idx="1452">
                  <c:v>37.30637619519176</c:v>
                </c:pt>
                <c:pt idx="1453">
                  <c:v>37.332069291744922</c:v>
                </c:pt>
                <c:pt idx="1454">
                  <c:v>37.357762388298084</c:v>
                </c:pt>
                <c:pt idx="1455">
                  <c:v>37.383455484851247</c:v>
                </c:pt>
                <c:pt idx="1456">
                  <c:v>37.409148581404409</c:v>
                </c:pt>
                <c:pt idx="1457">
                  <c:v>37.434841677957571</c:v>
                </c:pt>
                <c:pt idx="1458">
                  <c:v>37.460534774510734</c:v>
                </c:pt>
                <c:pt idx="1459">
                  <c:v>37.486227871063896</c:v>
                </c:pt>
                <c:pt idx="1460">
                  <c:v>37.511920967617058</c:v>
                </c:pt>
                <c:pt idx="1461">
                  <c:v>37.537614064170221</c:v>
                </c:pt>
                <c:pt idx="1462">
                  <c:v>37.563307160723383</c:v>
                </c:pt>
                <c:pt idx="1463">
                  <c:v>37.589000257276545</c:v>
                </c:pt>
                <c:pt idx="1464">
                  <c:v>37.614693353829708</c:v>
                </c:pt>
                <c:pt idx="1465">
                  <c:v>37.64038645038287</c:v>
                </c:pt>
                <c:pt idx="1466">
                  <c:v>37.666079546936032</c:v>
                </c:pt>
                <c:pt idx="1467">
                  <c:v>37.691772643489195</c:v>
                </c:pt>
                <c:pt idx="1468">
                  <c:v>37.717465740042357</c:v>
                </c:pt>
                <c:pt idx="1469">
                  <c:v>37.743158836595519</c:v>
                </c:pt>
                <c:pt idx="1470">
                  <c:v>37.768851933148682</c:v>
                </c:pt>
                <c:pt idx="1471">
                  <c:v>37.794545029701844</c:v>
                </c:pt>
                <c:pt idx="1472">
                  <c:v>37.820238126255006</c:v>
                </c:pt>
                <c:pt idx="1473">
                  <c:v>37.845931222808169</c:v>
                </c:pt>
                <c:pt idx="1474">
                  <c:v>37.871624319361331</c:v>
                </c:pt>
                <c:pt idx="1475">
                  <c:v>37.897317415914493</c:v>
                </c:pt>
                <c:pt idx="1476">
                  <c:v>37.923010512467656</c:v>
                </c:pt>
                <c:pt idx="1477">
                  <c:v>37.948703609020818</c:v>
                </c:pt>
                <c:pt idx="1478">
                  <c:v>37.97439670557398</c:v>
                </c:pt>
                <c:pt idx="1479">
                  <c:v>38.000089802127142</c:v>
                </c:pt>
                <c:pt idx="1480">
                  <c:v>38.025782898680305</c:v>
                </c:pt>
                <c:pt idx="1481">
                  <c:v>38.051475995233467</c:v>
                </c:pt>
                <c:pt idx="1482">
                  <c:v>38.077169091786629</c:v>
                </c:pt>
                <c:pt idx="1483">
                  <c:v>38.102862188339792</c:v>
                </c:pt>
                <c:pt idx="1484">
                  <c:v>38.128555284892954</c:v>
                </c:pt>
                <c:pt idx="1485">
                  <c:v>38.154248381446116</c:v>
                </c:pt>
                <c:pt idx="1486">
                  <c:v>38.179941477999279</c:v>
                </c:pt>
                <c:pt idx="1487">
                  <c:v>38.205634574552441</c:v>
                </c:pt>
                <c:pt idx="1488">
                  <c:v>38.231327671105603</c:v>
                </c:pt>
                <c:pt idx="1489">
                  <c:v>38.257020767658766</c:v>
                </c:pt>
                <c:pt idx="1490">
                  <c:v>38.282713864211928</c:v>
                </c:pt>
                <c:pt idx="1491">
                  <c:v>38.30840696076509</c:v>
                </c:pt>
                <c:pt idx="1492">
                  <c:v>38.334100057318253</c:v>
                </c:pt>
                <c:pt idx="1493">
                  <c:v>38.359793153871415</c:v>
                </c:pt>
                <c:pt idx="1494">
                  <c:v>38.385486250424577</c:v>
                </c:pt>
                <c:pt idx="1495">
                  <c:v>38.41117934697774</c:v>
                </c:pt>
                <c:pt idx="1496">
                  <c:v>38.436872443530902</c:v>
                </c:pt>
                <c:pt idx="1497">
                  <c:v>38.462565540084064</c:v>
                </c:pt>
                <c:pt idx="1498">
                  <c:v>38.488258636637227</c:v>
                </c:pt>
                <c:pt idx="1499">
                  <c:v>38.513951733190389</c:v>
                </c:pt>
                <c:pt idx="1500">
                  <c:v>38.539644829743551</c:v>
                </c:pt>
                <c:pt idx="1501">
                  <c:v>38.565337926296714</c:v>
                </c:pt>
                <c:pt idx="1502">
                  <c:v>38.591031022849876</c:v>
                </c:pt>
                <c:pt idx="1503">
                  <c:v>38.616724119403038</c:v>
                </c:pt>
                <c:pt idx="1504">
                  <c:v>38.6424172159562</c:v>
                </c:pt>
                <c:pt idx="1505">
                  <c:v>38.668110312509363</c:v>
                </c:pt>
                <c:pt idx="1506">
                  <c:v>38.693803409062525</c:v>
                </c:pt>
                <c:pt idx="1507">
                  <c:v>38.719496505615687</c:v>
                </c:pt>
                <c:pt idx="1508">
                  <c:v>38.74518960216885</c:v>
                </c:pt>
                <c:pt idx="1509">
                  <c:v>38.770882698722012</c:v>
                </c:pt>
                <c:pt idx="1510">
                  <c:v>38.796575795275174</c:v>
                </c:pt>
                <c:pt idx="1511">
                  <c:v>38.822268891828337</c:v>
                </c:pt>
                <c:pt idx="1512">
                  <c:v>38.847961988381499</c:v>
                </c:pt>
                <c:pt idx="1513">
                  <c:v>38.873655084934661</c:v>
                </c:pt>
                <c:pt idx="1514">
                  <c:v>38.899348181487824</c:v>
                </c:pt>
                <c:pt idx="1515">
                  <c:v>38.925041278040986</c:v>
                </c:pt>
                <c:pt idx="1516">
                  <c:v>38.950734374594148</c:v>
                </c:pt>
                <c:pt idx="1517">
                  <c:v>38.976427471147311</c:v>
                </c:pt>
                <c:pt idx="1518">
                  <c:v>39.002120567700473</c:v>
                </c:pt>
                <c:pt idx="1519">
                  <c:v>39.027813664253635</c:v>
                </c:pt>
                <c:pt idx="1520">
                  <c:v>39.053506760806798</c:v>
                </c:pt>
                <c:pt idx="1521">
                  <c:v>39.07919985735996</c:v>
                </c:pt>
                <c:pt idx="1522">
                  <c:v>39.104892953913122</c:v>
                </c:pt>
                <c:pt idx="1523">
                  <c:v>39.130586050466285</c:v>
                </c:pt>
                <c:pt idx="1524">
                  <c:v>39.156279147019447</c:v>
                </c:pt>
                <c:pt idx="1525">
                  <c:v>39.181972243572609</c:v>
                </c:pt>
                <c:pt idx="1526">
                  <c:v>39.207665340125772</c:v>
                </c:pt>
                <c:pt idx="1527">
                  <c:v>39.233358436678934</c:v>
                </c:pt>
                <c:pt idx="1528">
                  <c:v>39.259051533232096</c:v>
                </c:pt>
                <c:pt idx="1529">
                  <c:v>39.284744629785258</c:v>
                </c:pt>
                <c:pt idx="1530">
                  <c:v>39.310437726338421</c:v>
                </c:pt>
                <c:pt idx="1531">
                  <c:v>39.336130822891583</c:v>
                </c:pt>
                <c:pt idx="1532">
                  <c:v>39.361823919444745</c:v>
                </c:pt>
                <c:pt idx="1533">
                  <c:v>39.387517015997908</c:v>
                </c:pt>
                <c:pt idx="1534">
                  <c:v>39.41321011255107</c:v>
                </c:pt>
                <c:pt idx="1535">
                  <c:v>39.438903209104232</c:v>
                </c:pt>
                <c:pt idx="1536">
                  <c:v>39.464596305657395</c:v>
                </c:pt>
                <c:pt idx="1537">
                  <c:v>39.490289402210557</c:v>
                </c:pt>
                <c:pt idx="1538">
                  <c:v>39.515982498763719</c:v>
                </c:pt>
                <c:pt idx="1539">
                  <c:v>39.541675595316882</c:v>
                </c:pt>
                <c:pt idx="1540">
                  <c:v>39.567368691870044</c:v>
                </c:pt>
                <c:pt idx="1541">
                  <c:v>39.593061788423206</c:v>
                </c:pt>
                <c:pt idx="1542">
                  <c:v>39.618754884976369</c:v>
                </c:pt>
                <c:pt idx="1543">
                  <c:v>39.644447981529531</c:v>
                </c:pt>
                <c:pt idx="1544">
                  <c:v>39.670141078082693</c:v>
                </c:pt>
                <c:pt idx="1545">
                  <c:v>39.695834174635856</c:v>
                </c:pt>
                <c:pt idx="1546">
                  <c:v>39.721527271189018</c:v>
                </c:pt>
                <c:pt idx="1547">
                  <c:v>39.74722036774218</c:v>
                </c:pt>
                <c:pt idx="1548">
                  <c:v>39.772913464295343</c:v>
                </c:pt>
                <c:pt idx="1549">
                  <c:v>39.798606560848505</c:v>
                </c:pt>
                <c:pt idx="1550">
                  <c:v>39.824299657401667</c:v>
                </c:pt>
                <c:pt idx="1551">
                  <c:v>39.84999275395483</c:v>
                </c:pt>
                <c:pt idx="1552">
                  <c:v>39.875685850507992</c:v>
                </c:pt>
                <c:pt idx="1553">
                  <c:v>39.901378947061154</c:v>
                </c:pt>
                <c:pt idx="1554">
                  <c:v>39.927072043614316</c:v>
                </c:pt>
                <c:pt idx="1555">
                  <c:v>39.952765140167479</c:v>
                </c:pt>
                <c:pt idx="1556">
                  <c:v>39.978458236720641</c:v>
                </c:pt>
                <c:pt idx="1557">
                  <c:v>40.004151333273803</c:v>
                </c:pt>
                <c:pt idx="1558">
                  <c:v>40.029844429826966</c:v>
                </c:pt>
                <c:pt idx="1559">
                  <c:v>40.055537526380128</c:v>
                </c:pt>
                <c:pt idx="1560">
                  <c:v>40.08123062293329</c:v>
                </c:pt>
                <c:pt idx="1561">
                  <c:v>40.106923719486453</c:v>
                </c:pt>
                <c:pt idx="1562">
                  <c:v>40.132616816039615</c:v>
                </c:pt>
                <c:pt idx="1563">
                  <c:v>40.158309912592777</c:v>
                </c:pt>
                <c:pt idx="1564">
                  <c:v>40.18400300914594</c:v>
                </c:pt>
                <c:pt idx="1565">
                  <c:v>40.209696105699102</c:v>
                </c:pt>
                <c:pt idx="1566">
                  <c:v>40.235389202252264</c:v>
                </c:pt>
                <c:pt idx="1567">
                  <c:v>40.261082298805427</c:v>
                </c:pt>
                <c:pt idx="1568">
                  <c:v>40.286775395358589</c:v>
                </c:pt>
                <c:pt idx="1569">
                  <c:v>40.312468491911751</c:v>
                </c:pt>
                <c:pt idx="1570">
                  <c:v>40.338161588464914</c:v>
                </c:pt>
                <c:pt idx="1571">
                  <c:v>40.363854685018076</c:v>
                </c:pt>
                <c:pt idx="1572">
                  <c:v>40.389547781571238</c:v>
                </c:pt>
                <c:pt idx="1573">
                  <c:v>40.415240878124401</c:v>
                </c:pt>
                <c:pt idx="1574">
                  <c:v>40.440933974677563</c:v>
                </c:pt>
                <c:pt idx="1575">
                  <c:v>40.466627071230725</c:v>
                </c:pt>
                <c:pt idx="1576">
                  <c:v>40.492320167783888</c:v>
                </c:pt>
                <c:pt idx="1577">
                  <c:v>40.51801326433705</c:v>
                </c:pt>
                <c:pt idx="1578">
                  <c:v>40.543706360890212</c:v>
                </c:pt>
                <c:pt idx="1579">
                  <c:v>40.569399457443375</c:v>
                </c:pt>
                <c:pt idx="1580">
                  <c:v>40.595092553996537</c:v>
                </c:pt>
                <c:pt idx="1581">
                  <c:v>40.620785650549699</c:v>
                </c:pt>
                <c:pt idx="1582">
                  <c:v>40.646478747102861</c:v>
                </c:pt>
                <c:pt idx="1583">
                  <c:v>40.672171843656024</c:v>
                </c:pt>
                <c:pt idx="1584">
                  <c:v>40.697864940209186</c:v>
                </c:pt>
                <c:pt idx="1585">
                  <c:v>40.723558036762348</c:v>
                </c:pt>
                <c:pt idx="1586">
                  <c:v>40.749251133315511</c:v>
                </c:pt>
                <c:pt idx="1587">
                  <c:v>40.774944229868673</c:v>
                </c:pt>
                <c:pt idx="1588">
                  <c:v>40.800637326421835</c:v>
                </c:pt>
                <c:pt idx="1589">
                  <c:v>40.826330422974998</c:v>
                </c:pt>
                <c:pt idx="1590">
                  <c:v>40.85202351952816</c:v>
                </c:pt>
                <c:pt idx="1591">
                  <c:v>40.877716616081322</c:v>
                </c:pt>
                <c:pt idx="1592">
                  <c:v>40.903409712634485</c:v>
                </c:pt>
                <c:pt idx="1593">
                  <c:v>40.929102809187647</c:v>
                </c:pt>
                <c:pt idx="1594">
                  <c:v>40.954795905740809</c:v>
                </c:pt>
                <c:pt idx="1595">
                  <c:v>40.980489002293972</c:v>
                </c:pt>
                <c:pt idx="1596">
                  <c:v>41.006182098847134</c:v>
                </c:pt>
                <c:pt idx="1597">
                  <c:v>41.031875195400296</c:v>
                </c:pt>
                <c:pt idx="1598">
                  <c:v>41.057568291953459</c:v>
                </c:pt>
                <c:pt idx="1599">
                  <c:v>41.083261388506621</c:v>
                </c:pt>
                <c:pt idx="1600">
                  <c:v>41.108954485059783</c:v>
                </c:pt>
                <c:pt idx="1601">
                  <c:v>41.134647581612946</c:v>
                </c:pt>
                <c:pt idx="1602">
                  <c:v>41.160340678166108</c:v>
                </c:pt>
                <c:pt idx="1603">
                  <c:v>41.18603377471927</c:v>
                </c:pt>
                <c:pt idx="1604">
                  <c:v>41.211726871272433</c:v>
                </c:pt>
                <c:pt idx="1605">
                  <c:v>41.237419967825595</c:v>
                </c:pt>
                <c:pt idx="1606">
                  <c:v>41.263113064378757</c:v>
                </c:pt>
                <c:pt idx="1607">
                  <c:v>41.288806160931919</c:v>
                </c:pt>
                <c:pt idx="1608">
                  <c:v>41.314499257485082</c:v>
                </c:pt>
                <c:pt idx="1609">
                  <c:v>41.340192354038244</c:v>
                </c:pt>
                <c:pt idx="1610">
                  <c:v>41.365885450591406</c:v>
                </c:pt>
                <c:pt idx="1611">
                  <c:v>41.391578547144569</c:v>
                </c:pt>
                <c:pt idx="1612">
                  <c:v>41.417271643697731</c:v>
                </c:pt>
                <c:pt idx="1613">
                  <c:v>41.442964740250893</c:v>
                </c:pt>
                <c:pt idx="1614">
                  <c:v>41.468657836804056</c:v>
                </c:pt>
                <c:pt idx="1615">
                  <c:v>41.494350933357218</c:v>
                </c:pt>
                <c:pt idx="1616">
                  <c:v>41.52004402991038</c:v>
                </c:pt>
                <c:pt idx="1617">
                  <c:v>41.545737126463543</c:v>
                </c:pt>
                <c:pt idx="1618">
                  <c:v>41.571430223016705</c:v>
                </c:pt>
                <c:pt idx="1619">
                  <c:v>41.597123319569867</c:v>
                </c:pt>
                <c:pt idx="1620">
                  <c:v>41.62281641612303</c:v>
                </c:pt>
                <c:pt idx="1621">
                  <c:v>41.648509512676192</c:v>
                </c:pt>
                <c:pt idx="1622">
                  <c:v>41.674202609229354</c:v>
                </c:pt>
                <c:pt idx="1623">
                  <c:v>41.699895705782517</c:v>
                </c:pt>
                <c:pt idx="1624">
                  <c:v>41.725588802335679</c:v>
                </c:pt>
                <c:pt idx="1625">
                  <c:v>41.751281898888841</c:v>
                </c:pt>
                <c:pt idx="1626">
                  <c:v>41.776974995442004</c:v>
                </c:pt>
                <c:pt idx="1627">
                  <c:v>41.802668091995166</c:v>
                </c:pt>
                <c:pt idx="1628">
                  <c:v>41.828361188548328</c:v>
                </c:pt>
                <c:pt idx="1629">
                  <c:v>41.854054285101491</c:v>
                </c:pt>
                <c:pt idx="1630">
                  <c:v>41.879747381654653</c:v>
                </c:pt>
                <c:pt idx="1631">
                  <c:v>41.905440478207815</c:v>
                </c:pt>
                <c:pt idx="1632">
                  <c:v>41.931133574760977</c:v>
                </c:pt>
                <c:pt idx="1633">
                  <c:v>41.95682667131414</c:v>
                </c:pt>
                <c:pt idx="1634">
                  <c:v>41.982519767867302</c:v>
                </c:pt>
                <c:pt idx="1635">
                  <c:v>42.008212864420464</c:v>
                </c:pt>
                <c:pt idx="1636">
                  <c:v>42.033905960973627</c:v>
                </c:pt>
                <c:pt idx="1637">
                  <c:v>42.059599057526789</c:v>
                </c:pt>
                <c:pt idx="1638">
                  <c:v>42.085292154079951</c:v>
                </c:pt>
                <c:pt idx="1639">
                  <c:v>42.110985250633114</c:v>
                </c:pt>
                <c:pt idx="1640">
                  <c:v>42.136678347186276</c:v>
                </c:pt>
                <c:pt idx="1641">
                  <c:v>42.162371443739438</c:v>
                </c:pt>
                <c:pt idx="1642">
                  <c:v>42.188064540292601</c:v>
                </c:pt>
                <c:pt idx="1643">
                  <c:v>42.213757636845763</c:v>
                </c:pt>
                <c:pt idx="1644">
                  <c:v>42.239450733398925</c:v>
                </c:pt>
                <c:pt idx="1645">
                  <c:v>42.265143829952088</c:v>
                </c:pt>
                <c:pt idx="1646">
                  <c:v>42.29083692650525</c:v>
                </c:pt>
                <c:pt idx="1647">
                  <c:v>42.316530023058412</c:v>
                </c:pt>
                <c:pt idx="1648">
                  <c:v>42.342223119611575</c:v>
                </c:pt>
                <c:pt idx="1649">
                  <c:v>42.367916216164737</c:v>
                </c:pt>
                <c:pt idx="1650">
                  <c:v>42.393609312717899</c:v>
                </c:pt>
                <c:pt idx="1651">
                  <c:v>42.419302409271062</c:v>
                </c:pt>
                <c:pt idx="1652">
                  <c:v>42.444995505824224</c:v>
                </c:pt>
                <c:pt idx="1653">
                  <c:v>42.470688602377386</c:v>
                </c:pt>
                <c:pt idx="1654">
                  <c:v>42.496381698930549</c:v>
                </c:pt>
                <c:pt idx="1655">
                  <c:v>42.522074795483711</c:v>
                </c:pt>
                <c:pt idx="1656">
                  <c:v>42.547767892036873</c:v>
                </c:pt>
                <c:pt idx="1657">
                  <c:v>42.573460988590035</c:v>
                </c:pt>
                <c:pt idx="1658">
                  <c:v>42.599154085143198</c:v>
                </c:pt>
                <c:pt idx="1659">
                  <c:v>42.62484718169636</c:v>
                </c:pt>
                <c:pt idx="1660">
                  <c:v>42.650540278249522</c:v>
                </c:pt>
                <c:pt idx="1661">
                  <c:v>42.676233374802685</c:v>
                </c:pt>
                <c:pt idx="1662">
                  <c:v>42.701926471355847</c:v>
                </c:pt>
                <c:pt idx="1663">
                  <c:v>42.727619567909009</c:v>
                </c:pt>
                <c:pt idx="1664">
                  <c:v>42.753312664462172</c:v>
                </c:pt>
                <c:pt idx="1665">
                  <c:v>42.779005761015334</c:v>
                </c:pt>
                <c:pt idx="1666">
                  <c:v>42.804698857568496</c:v>
                </c:pt>
                <c:pt idx="1667">
                  <c:v>42.830391954121659</c:v>
                </c:pt>
                <c:pt idx="1668">
                  <c:v>42.856085050674821</c:v>
                </c:pt>
                <c:pt idx="1669">
                  <c:v>42.881778147227983</c:v>
                </c:pt>
                <c:pt idx="1670">
                  <c:v>42.907471243781146</c:v>
                </c:pt>
                <c:pt idx="1671">
                  <c:v>42.933164340334308</c:v>
                </c:pt>
                <c:pt idx="1672">
                  <c:v>42.95885743688747</c:v>
                </c:pt>
                <c:pt idx="1673">
                  <c:v>42.984550533440633</c:v>
                </c:pt>
                <c:pt idx="1674">
                  <c:v>43.010243629993795</c:v>
                </c:pt>
                <c:pt idx="1675">
                  <c:v>43.035936726546957</c:v>
                </c:pt>
                <c:pt idx="1676">
                  <c:v>43.06162982310012</c:v>
                </c:pt>
                <c:pt idx="1677">
                  <c:v>43.087322919653282</c:v>
                </c:pt>
                <c:pt idx="1678">
                  <c:v>43.113016016206444</c:v>
                </c:pt>
                <c:pt idx="1679">
                  <c:v>43.138709112759607</c:v>
                </c:pt>
                <c:pt idx="1680">
                  <c:v>43.164402209312769</c:v>
                </c:pt>
                <c:pt idx="1681">
                  <c:v>43.190095305865931</c:v>
                </c:pt>
                <c:pt idx="1682">
                  <c:v>43.215788402419093</c:v>
                </c:pt>
                <c:pt idx="1683">
                  <c:v>43.241481498972256</c:v>
                </c:pt>
                <c:pt idx="1684">
                  <c:v>43.267174595525418</c:v>
                </c:pt>
                <c:pt idx="1685">
                  <c:v>43.29286769207858</c:v>
                </c:pt>
                <c:pt idx="1686">
                  <c:v>43.318560788631743</c:v>
                </c:pt>
                <c:pt idx="1687">
                  <c:v>43.344253885184905</c:v>
                </c:pt>
                <c:pt idx="1688">
                  <c:v>43.369946981738067</c:v>
                </c:pt>
                <c:pt idx="1689">
                  <c:v>43.39564007829123</c:v>
                </c:pt>
                <c:pt idx="1690">
                  <c:v>43.421333174844392</c:v>
                </c:pt>
                <c:pt idx="1691">
                  <c:v>43.447026271397554</c:v>
                </c:pt>
                <c:pt idx="1692">
                  <c:v>43.472719367950717</c:v>
                </c:pt>
                <c:pt idx="1693">
                  <c:v>43.498412464503879</c:v>
                </c:pt>
                <c:pt idx="1694">
                  <c:v>43.524105561057041</c:v>
                </c:pt>
                <c:pt idx="1695">
                  <c:v>43.549798657610204</c:v>
                </c:pt>
                <c:pt idx="1696">
                  <c:v>43.575491754163366</c:v>
                </c:pt>
                <c:pt idx="1697">
                  <c:v>43.601184850716528</c:v>
                </c:pt>
                <c:pt idx="1698">
                  <c:v>43.626877947269691</c:v>
                </c:pt>
                <c:pt idx="1699">
                  <c:v>43.652571043822853</c:v>
                </c:pt>
                <c:pt idx="1700">
                  <c:v>43.678264140376015</c:v>
                </c:pt>
                <c:pt idx="1701">
                  <c:v>43.703957236929178</c:v>
                </c:pt>
                <c:pt idx="1702">
                  <c:v>43.72965033348234</c:v>
                </c:pt>
                <c:pt idx="1703">
                  <c:v>43.755343430035502</c:v>
                </c:pt>
                <c:pt idx="1704">
                  <c:v>43.781036526588665</c:v>
                </c:pt>
                <c:pt idx="1705">
                  <c:v>43.806729623141827</c:v>
                </c:pt>
                <c:pt idx="1706">
                  <c:v>43.832422719694989</c:v>
                </c:pt>
                <c:pt idx="1707">
                  <c:v>43.858115816248151</c:v>
                </c:pt>
                <c:pt idx="1708">
                  <c:v>43.883808912801314</c:v>
                </c:pt>
                <c:pt idx="1709">
                  <c:v>43.909502009354476</c:v>
                </c:pt>
                <c:pt idx="1710">
                  <c:v>43.935195105907638</c:v>
                </c:pt>
                <c:pt idx="1711">
                  <c:v>43.960888202460801</c:v>
                </c:pt>
                <c:pt idx="1712">
                  <c:v>43.986581299013963</c:v>
                </c:pt>
                <c:pt idx="1713">
                  <c:v>44.012274395567125</c:v>
                </c:pt>
                <c:pt idx="1714">
                  <c:v>44.037967492120288</c:v>
                </c:pt>
                <c:pt idx="1715">
                  <c:v>44.06366058867345</c:v>
                </c:pt>
                <c:pt idx="1716">
                  <c:v>44.089353685226612</c:v>
                </c:pt>
                <c:pt idx="1717">
                  <c:v>44.115046781779775</c:v>
                </c:pt>
                <c:pt idx="1718">
                  <c:v>44.140739878332937</c:v>
                </c:pt>
                <c:pt idx="1719">
                  <c:v>44.166432974886099</c:v>
                </c:pt>
                <c:pt idx="1720">
                  <c:v>44.192126071439262</c:v>
                </c:pt>
                <c:pt idx="1721">
                  <c:v>44.217819167992424</c:v>
                </c:pt>
                <c:pt idx="1722">
                  <c:v>44.243512264545586</c:v>
                </c:pt>
                <c:pt idx="1723">
                  <c:v>44.269205361098749</c:v>
                </c:pt>
                <c:pt idx="1724">
                  <c:v>44.294898457651911</c:v>
                </c:pt>
                <c:pt idx="1725">
                  <c:v>44.320591554205073</c:v>
                </c:pt>
                <c:pt idx="1726">
                  <c:v>44.346284650758236</c:v>
                </c:pt>
                <c:pt idx="1727">
                  <c:v>44.371977747311398</c:v>
                </c:pt>
                <c:pt idx="1728">
                  <c:v>44.39767084386456</c:v>
                </c:pt>
                <c:pt idx="1729">
                  <c:v>44.423363940417723</c:v>
                </c:pt>
                <c:pt idx="1730">
                  <c:v>44.449057036970885</c:v>
                </c:pt>
                <c:pt idx="1731">
                  <c:v>44.474750133524047</c:v>
                </c:pt>
                <c:pt idx="1732">
                  <c:v>44.500443230077209</c:v>
                </c:pt>
                <c:pt idx="1733">
                  <c:v>44.526136326630372</c:v>
                </c:pt>
                <c:pt idx="1734">
                  <c:v>44.551829423183534</c:v>
                </c:pt>
                <c:pt idx="1735">
                  <c:v>44.577522519736696</c:v>
                </c:pt>
                <c:pt idx="1736">
                  <c:v>44.603215616289859</c:v>
                </c:pt>
                <c:pt idx="1737">
                  <c:v>44.628908712843021</c:v>
                </c:pt>
                <c:pt idx="1738">
                  <c:v>44.654601809396183</c:v>
                </c:pt>
                <c:pt idx="1739">
                  <c:v>44.680294905949346</c:v>
                </c:pt>
                <c:pt idx="1740">
                  <c:v>44.705988002502508</c:v>
                </c:pt>
                <c:pt idx="1741">
                  <c:v>44.73168109905567</c:v>
                </c:pt>
                <c:pt idx="1742">
                  <c:v>44.757374195608833</c:v>
                </c:pt>
                <c:pt idx="1743">
                  <c:v>44.783067292161995</c:v>
                </c:pt>
                <c:pt idx="1744">
                  <c:v>44.808760388715157</c:v>
                </c:pt>
                <c:pt idx="1745">
                  <c:v>44.83445348526832</c:v>
                </c:pt>
                <c:pt idx="1746">
                  <c:v>44.860146581821482</c:v>
                </c:pt>
                <c:pt idx="1747">
                  <c:v>44.885839678374644</c:v>
                </c:pt>
                <c:pt idx="1748">
                  <c:v>44.911532774927807</c:v>
                </c:pt>
                <c:pt idx="1749">
                  <c:v>44.937225871480969</c:v>
                </c:pt>
                <c:pt idx="1750">
                  <c:v>44.962918968034131</c:v>
                </c:pt>
                <c:pt idx="1751">
                  <c:v>44.988612064587294</c:v>
                </c:pt>
                <c:pt idx="1752">
                  <c:v>45.014305161140456</c:v>
                </c:pt>
                <c:pt idx="1753">
                  <c:v>45.039998257693618</c:v>
                </c:pt>
                <c:pt idx="1754">
                  <c:v>45.065691354246781</c:v>
                </c:pt>
                <c:pt idx="1755">
                  <c:v>45.091384450799943</c:v>
                </c:pt>
                <c:pt idx="1756">
                  <c:v>45.117077547353105</c:v>
                </c:pt>
                <c:pt idx="1757">
                  <c:v>45.142770643906267</c:v>
                </c:pt>
                <c:pt idx="1758">
                  <c:v>45.16846374045943</c:v>
                </c:pt>
                <c:pt idx="1759">
                  <c:v>45.194156837012592</c:v>
                </c:pt>
                <c:pt idx="1760">
                  <c:v>45.219849933565754</c:v>
                </c:pt>
                <c:pt idx="1761">
                  <c:v>45.245543030118917</c:v>
                </c:pt>
                <c:pt idx="1762">
                  <c:v>45.271236126672079</c:v>
                </c:pt>
                <c:pt idx="1763">
                  <c:v>45.296929223225241</c:v>
                </c:pt>
                <c:pt idx="1764">
                  <c:v>45.322622319778404</c:v>
                </c:pt>
                <c:pt idx="1765">
                  <c:v>45.348315416331566</c:v>
                </c:pt>
                <c:pt idx="1766">
                  <c:v>45.374008512884728</c:v>
                </c:pt>
                <c:pt idx="1767">
                  <c:v>45.399701609437891</c:v>
                </c:pt>
                <c:pt idx="1768">
                  <c:v>45.425394705991053</c:v>
                </c:pt>
                <c:pt idx="1769">
                  <c:v>45.451087802544215</c:v>
                </c:pt>
                <c:pt idx="1770">
                  <c:v>45.476780899097378</c:v>
                </c:pt>
                <c:pt idx="1771">
                  <c:v>45.50247399565054</c:v>
                </c:pt>
                <c:pt idx="1772">
                  <c:v>45.528167092203702</c:v>
                </c:pt>
                <c:pt idx="1773">
                  <c:v>45.553860188756865</c:v>
                </c:pt>
                <c:pt idx="1774">
                  <c:v>45.579553285310027</c:v>
                </c:pt>
                <c:pt idx="1775">
                  <c:v>45.605246381863189</c:v>
                </c:pt>
                <c:pt idx="1776">
                  <c:v>45.630939478416352</c:v>
                </c:pt>
                <c:pt idx="1777">
                  <c:v>45.656632574969514</c:v>
                </c:pt>
                <c:pt idx="1778">
                  <c:v>45.682325671522676</c:v>
                </c:pt>
                <c:pt idx="1779">
                  <c:v>45.708018768075839</c:v>
                </c:pt>
                <c:pt idx="1780">
                  <c:v>45.733711864629001</c:v>
                </c:pt>
                <c:pt idx="1781">
                  <c:v>45.759404961182163</c:v>
                </c:pt>
                <c:pt idx="1782">
                  <c:v>45.785098057735325</c:v>
                </c:pt>
                <c:pt idx="1783">
                  <c:v>45.810791154288488</c:v>
                </c:pt>
                <c:pt idx="1784">
                  <c:v>45.83648425084165</c:v>
                </c:pt>
                <c:pt idx="1785">
                  <c:v>45.862177347394812</c:v>
                </c:pt>
                <c:pt idx="1786">
                  <c:v>45.887870443947975</c:v>
                </c:pt>
                <c:pt idx="1787">
                  <c:v>45.913563540501137</c:v>
                </c:pt>
                <c:pt idx="1788">
                  <c:v>45.939256637054299</c:v>
                </c:pt>
                <c:pt idx="1789">
                  <c:v>45.964949733607462</c:v>
                </c:pt>
                <c:pt idx="1790">
                  <c:v>45.990642830160624</c:v>
                </c:pt>
                <c:pt idx="1791">
                  <c:v>46.016335926713786</c:v>
                </c:pt>
                <c:pt idx="1792">
                  <c:v>46.042029023266949</c:v>
                </c:pt>
                <c:pt idx="1793">
                  <c:v>46.067722119820111</c:v>
                </c:pt>
                <c:pt idx="1794">
                  <c:v>46.093415216373273</c:v>
                </c:pt>
                <c:pt idx="1795">
                  <c:v>46.119108312926436</c:v>
                </c:pt>
                <c:pt idx="1796">
                  <c:v>46.144801409479598</c:v>
                </c:pt>
                <c:pt idx="1797">
                  <c:v>46.17049450603276</c:v>
                </c:pt>
                <c:pt idx="1798">
                  <c:v>46.196187602585923</c:v>
                </c:pt>
                <c:pt idx="1799">
                  <c:v>46.221880699139085</c:v>
                </c:pt>
                <c:pt idx="1800">
                  <c:v>46.247573795692247</c:v>
                </c:pt>
                <c:pt idx="1801">
                  <c:v>46.27326689224541</c:v>
                </c:pt>
                <c:pt idx="1802">
                  <c:v>46.298959988798572</c:v>
                </c:pt>
                <c:pt idx="1803">
                  <c:v>46.324653085351734</c:v>
                </c:pt>
                <c:pt idx="1804">
                  <c:v>46.350346181904897</c:v>
                </c:pt>
                <c:pt idx="1805">
                  <c:v>46.376039278458059</c:v>
                </c:pt>
                <c:pt idx="1806">
                  <c:v>46.401732375011221</c:v>
                </c:pt>
                <c:pt idx="1807">
                  <c:v>46.427425471564383</c:v>
                </c:pt>
                <c:pt idx="1808">
                  <c:v>46.453118568117546</c:v>
                </c:pt>
                <c:pt idx="1809">
                  <c:v>46.478811664670708</c:v>
                </c:pt>
                <c:pt idx="1810">
                  <c:v>46.50450476122387</c:v>
                </c:pt>
                <c:pt idx="1811">
                  <c:v>46.530197857777033</c:v>
                </c:pt>
                <c:pt idx="1812">
                  <c:v>46.555890954330195</c:v>
                </c:pt>
                <c:pt idx="1813">
                  <c:v>46.581584050883357</c:v>
                </c:pt>
                <c:pt idx="1814">
                  <c:v>46.60727714743652</c:v>
                </c:pt>
                <c:pt idx="1815">
                  <c:v>46.632970243989682</c:v>
                </c:pt>
                <c:pt idx="1816">
                  <c:v>46.658663340542844</c:v>
                </c:pt>
                <c:pt idx="1817">
                  <c:v>46.684356437096007</c:v>
                </c:pt>
                <c:pt idx="1818">
                  <c:v>46.710049533649169</c:v>
                </c:pt>
                <c:pt idx="1819">
                  <c:v>46.735742630202331</c:v>
                </c:pt>
                <c:pt idx="1820">
                  <c:v>46.761435726755494</c:v>
                </c:pt>
                <c:pt idx="1821">
                  <c:v>46.787128823308656</c:v>
                </c:pt>
                <c:pt idx="1822">
                  <c:v>46.812821919861818</c:v>
                </c:pt>
                <c:pt idx="1823">
                  <c:v>46.838515016414981</c:v>
                </c:pt>
                <c:pt idx="1824">
                  <c:v>46.864208112968143</c:v>
                </c:pt>
                <c:pt idx="1825">
                  <c:v>46.889901209521305</c:v>
                </c:pt>
                <c:pt idx="1826">
                  <c:v>46.915594306074468</c:v>
                </c:pt>
                <c:pt idx="1827">
                  <c:v>46.94128740262763</c:v>
                </c:pt>
                <c:pt idx="1828">
                  <c:v>46.966980499180792</c:v>
                </c:pt>
                <c:pt idx="1829">
                  <c:v>46.992673595733955</c:v>
                </c:pt>
                <c:pt idx="1830">
                  <c:v>47.018366692287117</c:v>
                </c:pt>
                <c:pt idx="1831">
                  <c:v>47.044059788840279</c:v>
                </c:pt>
                <c:pt idx="1832">
                  <c:v>47.069752885393441</c:v>
                </c:pt>
                <c:pt idx="1833">
                  <c:v>47.095445981946604</c:v>
                </c:pt>
                <c:pt idx="1834">
                  <c:v>47.121139078499766</c:v>
                </c:pt>
                <c:pt idx="1835">
                  <c:v>47.146832175052928</c:v>
                </c:pt>
                <c:pt idx="1836">
                  <c:v>47.172525271606091</c:v>
                </c:pt>
                <c:pt idx="1837">
                  <c:v>47.198218368159253</c:v>
                </c:pt>
                <c:pt idx="1838">
                  <c:v>47.223911464712415</c:v>
                </c:pt>
                <c:pt idx="1839">
                  <c:v>47.249604561265578</c:v>
                </c:pt>
                <c:pt idx="1840">
                  <c:v>47.27529765781874</c:v>
                </c:pt>
                <c:pt idx="1841">
                  <c:v>47.300990754371902</c:v>
                </c:pt>
                <c:pt idx="1842">
                  <c:v>47.326683850925065</c:v>
                </c:pt>
                <c:pt idx="1843">
                  <c:v>47.352376947478227</c:v>
                </c:pt>
                <c:pt idx="1844">
                  <c:v>47.378070044031389</c:v>
                </c:pt>
                <c:pt idx="1845">
                  <c:v>47.403763140584552</c:v>
                </c:pt>
                <c:pt idx="1846">
                  <c:v>47.429456237137714</c:v>
                </c:pt>
                <c:pt idx="1847">
                  <c:v>47.455149333690876</c:v>
                </c:pt>
                <c:pt idx="1848">
                  <c:v>47.480842430244039</c:v>
                </c:pt>
                <c:pt idx="1849">
                  <c:v>47.506535526797201</c:v>
                </c:pt>
                <c:pt idx="1850">
                  <c:v>47.532228623350363</c:v>
                </c:pt>
                <c:pt idx="1851">
                  <c:v>47.557921719903526</c:v>
                </c:pt>
                <c:pt idx="1852">
                  <c:v>47.583614816456688</c:v>
                </c:pt>
                <c:pt idx="1853">
                  <c:v>47.60930791300985</c:v>
                </c:pt>
                <c:pt idx="1854">
                  <c:v>47.635001009563013</c:v>
                </c:pt>
                <c:pt idx="1855">
                  <c:v>47.660694106116175</c:v>
                </c:pt>
                <c:pt idx="1856">
                  <c:v>47.686387202669337</c:v>
                </c:pt>
                <c:pt idx="1857">
                  <c:v>47.712080299222499</c:v>
                </c:pt>
                <c:pt idx="1858">
                  <c:v>47.737773395775662</c:v>
                </c:pt>
                <c:pt idx="1859">
                  <c:v>47.763466492328824</c:v>
                </c:pt>
                <c:pt idx="1860">
                  <c:v>47.789159588881986</c:v>
                </c:pt>
                <c:pt idx="1861">
                  <c:v>47.814852685435149</c:v>
                </c:pt>
                <c:pt idx="1862">
                  <c:v>47.840545781988311</c:v>
                </c:pt>
                <c:pt idx="1863">
                  <c:v>47.866238878541473</c:v>
                </c:pt>
                <c:pt idx="1864">
                  <c:v>47.891931975094636</c:v>
                </c:pt>
                <c:pt idx="1865">
                  <c:v>47.917625071647798</c:v>
                </c:pt>
                <c:pt idx="1866">
                  <c:v>47.94331816820096</c:v>
                </c:pt>
                <c:pt idx="1867">
                  <c:v>47.969011264754123</c:v>
                </c:pt>
                <c:pt idx="1868">
                  <c:v>47.994704361307285</c:v>
                </c:pt>
                <c:pt idx="1869">
                  <c:v>48.020397457860447</c:v>
                </c:pt>
                <c:pt idx="1870">
                  <c:v>48.04609055441361</c:v>
                </c:pt>
                <c:pt idx="1871">
                  <c:v>48.071783650966772</c:v>
                </c:pt>
                <c:pt idx="1872">
                  <c:v>48.097476747519934</c:v>
                </c:pt>
                <c:pt idx="1873">
                  <c:v>48.123169844073097</c:v>
                </c:pt>
                <c:pt idx="1874">
                  <c:v>48.148862940626259</c:v>
                </c:pt>
                <c:pt idx="1875">
                  <c:v>48.174556037179421</c:v>
                </c:pt>
                <c:pt idx="1876">
                  <c:v>48.200249133732584</c:v>
                </c:pt>
                <c:pt idx="1877">
                  <c:v>48.225942230285746</c:v>
                </c:pt>
                <c:pt idx="1878">
                  <c:v>48.251635326838908</c:v>
                </c:pt>
                <c:pt idx="1879">
                  <c:v>48.277328423392071</c:v>
                </c:pt>
                <c:pt idx="1880">
                  <c:v>48.303021519945233</c:v>
                </c:pt>
                <c:pt idx="1881">
                  <c:v>48.328714616498395</c:v>
                </c:pt>
                <c:pt idx="1882">
                  <c:v>48.354407713051557</c:v>
                </c:pt>
                <c:pt idx="1883">
                  <c:v>48.38010080960472</c:v>
                </c:pt>
                <c:pt idx="1884">
                  <c:v>48.405793906157882</c:v>
                </c:pt>
                <c:pt idx="1885">
                  <c:v>48.431487002711044</c:v>
                </c:pt>
                <c:pt idx="1886">
                  <c:v>48.457180099264207</c:v>
                </c:pt>
                <c:pt idx="1887">
                  <c:v>48.482873195817369</c:v>
                </c:pt>
                <c:pt idx="1888">
                  <c:v>48.508566292370531</c:v>
                </c:pt>
                <c:pt idx="1889">
                  <c:v>48.534259388923694</c:v>
                </c:pt>
                <c:pt idx="1890">
                  <c:v>48.559952485476856</c:v>
                </c:pt>
                <c:pt idx="1891">
                  <c:v>48.585645582030018</c:v>
                </c:pt>
                <c:pt idx="1892">
                  <c:v>48.611338678583181</c:v>
                </c:pt>
                <c:pt idx="1893">
                  <c:v>48.637031775136343</c:v>
                </c:pt>
                <c:pt idx="1894">
                  <c:v>48.662724871689505</c:v>
                </c:pt>
                <c:pt idx="1895">
                  <c:v>48.688417968242668</c:v>
                </c:pt>
                <c:pt idx="1896">
                  <c:v>48.71411106479583</c:v>
                </c:pt>
                <c:pt idx="1897">
                  <c:v>48.739804161348992</c:v>
                </c:pt>
                <c:pt idx="1898">
                  <c:v>48.765497257902155</c:v>
                </c:pt>
                <c:pt idx="1899">
                  <c:v>48.791190354455317</c:v>
                </c:pt>
                <c:pt idx="1900">
                  <c:v>48.816883451008479</c:v>
                </c:pt>
                <c:pt idx="1901">
                  <c:v>48.842576547561642</c:v>
                </c:pt>
                <c:pt idx="1902">
                  <c:v>48.868269644114804</c:v>
                </c:pt>
                <c:pt idx="1903">
                  <c:v>48.893962740667966</c:v>
                </c:pt>
                <c:pt idx="1904">
                  <c:v>48.919655837221129</c:v>
                </c:pt>
                <c:pt idx="1905">
                  <c:v>48.945348933774291</c:v>
                </c:pt>
                <c:pt idx="1906">
                  <c:v>48.971042030327453</c:v>
                </c:pt>
                <c:pt idx="1907">
                  <c:v>48.996735126880615</c:v>
                </c:pt>
                <c:pt idx="1908">
                  <c:v>49.022428223433778</c:v>
                </c:pt>
                <c:pt idx="1909">
                  <c:v>49.04812131998694</c:v>
                </c:pt>
                <c:pt idx="1910">
                  <c:v>49.073814416540102</c:v>
                </c:pt>
                <c:pt idx="1911">
                  <c:v>49.099507513093265</c:v>
                </c:pt>
                <c:pt idx="1912">
                  <c:v>49.125200609646427</c:v>
                </c:pt>
                <c:pt idx="1913">
                  <c:v>49.150893706199589</c:v>
                </c:pt>
                <c:pt idx="1914">
                  <c:v>49.176586802752752</c:v>
                </c:pt>
                <c:pt idx="1915">
                  <c:v>49.202279899305914</c:v>
                </c:pt>
                <c:pt idx="1916">
                  <c:v>49.227972995859076</c:v>
                </c:pt>
                <c:pt idx="1917">
                  <c:v>49.253666092412239</c:v>
                </c:pt>
                <c:pt idx="1918">
                  <c:v>49.279359188965401</c:v>
                </c:pt>
                <c:pt idx="1919">
                  <c:v>49.305052285518563</c:v>
                </c:pt>
                <c:pt idx="1920">
                  <c:v>49.330745382071726</c:v>
                </c:pt>
                <c:pt idx="1921">
                  <c:v>49.356438478624888</c:v>
                </c:pt>
                <c:pt idx="1922">
                  <c:v>49.38213157517805</c:v>
                </c:pt>
                <c:pt idx="1923">
                  <c:v>49.407824671731213</c:v>
                </c:pt>
                <c:pt idx="1924">
                  <c:v>49.433517768284375</c:v>
                </c:pt>
                <c:pt idx="1925">
                  <c:v>49.459210864837537</c:v>
                </c:pt>
                <c:pt idx="1926">
                  <c:v>49.4849039613907</c:v>
                </c:pt>
                <c:pt idx="1927">
                  <c:v>49.510597057943862</c:v>
                </c:pt>
                <c:pt idx="1928">
                  <c:v>49.536290154497024</c:v>
                </c:pt>
                <c:pt idx="1929">
                  <c:v>49.561983251050187</c:v>
                </c:pt>
                <c:pt idx="1930">
                  <c:v>49.587676347603349</c:v>
                </c:pt>
                <c:pt idx="1931">
                  <c:v>49.613369444156511</c:v>
                </c:pt>
                <c:pt idx="1932">
                  <c:v>49.639062540709673</c:v>
                </c:pt>
                <c:pt idx="1933">
                  <c:v>49.664755637262836</c:v>
                </c:pt>
                <c:pt idx="1934">
                  <c:v>49.690448733815998</c:v>
                </c:pt>
                <c:pt idx="1935">
                  <c:v>49.71614183036916</c:v>
                </c:pt>
                <c:pt idx="1936">
                  <c:v>49.741834926922323</c:v>
                </c:pt>
                <c:pt idx="1937">
                  <c:v>49.767528023475485</c:v>
                </c:pt>
                <c:pt idx="1938">
                  <c:v>49.793221120028647</c:v>
                </c:pt>
                <c:pt idx="1939">
                  <c:v>49.81891421658181</c:v>
                </c:pt>
                <c:pt idx="1940">
                  <c:v>49.844607313134972</c:v>
                </c:pt>
                <c:pt idx="1941">
                  <c:v>49.870300409688134</c:v>
                </c:pt>
                <c:pt idx="1942">
                  <c:v>49.895993506241297</c:v>
                </c:pt>
                <c:pt idx="1943">
                  <c:v>49.921686602794459</c:v>
                </c:pt>
                <c:pt idx="1944">
                  <c:v>49.947379699347621</c:v>
                </c:pt>
                <c:pt idx="1945">
                  <c:v>49.973072795900784</c:v>
                </c:pt>
                <c:pt idx="1946">
                  <c:v>49.998765892453946</c:v>
                </c:pt>
                <c:pt idx="1947">
                  <c:v>50.024458989007108</c:v>
                </c:pt>
                <c:pt idx="1948">
                  <c:v>50.050152085560271</c:v>
                </c:pt>
                <c:pt idx="1949">
                  <c:v>50.075845182113433</c:v>
                </c:pt>
                <c:pt idx="1950">
                  <c:v>50.101538278666595</c:v>
                </c:pt>
                <c:pt idx="1951">
                  <c:v>50.127231375219758</c:v>
                </c:pt>
                <c:pt idx="1952">
                  <c:v>50.15292447177292</c:v>
                </c:pt>
                <c:pt idx="1953">
                  <c:v>50.178617568326082</c:v>
                </c:pt>
                <c:pt idx="1954">
                  <c:v>50.204310664879245</c:v>
                </c:pt>
                <c:pt idx="1955">
                  <c:v>50.230003761432407</c:v>
                </c:pt>
                <c:pt idx="1956">
                  <c:v>50.255696857985569</c:v>
                </c:pt>
                <c:pt idx="1957">
                  <c:v>50.281389954538732</c:v>
                </c:pt>
                <c:pt idx="1958">
                  <c:v>50.307083051091894</c:v>
                </c:pt>
                <c:pt idx="1959">
                  <c:v>50.332776147645056</c:v>
                </c:pt>
                <c:pt idx="1960">
                  <c:v>50.358469244198218</c:v>
                </c:pt>
                <c:pt idx="1961">
                  <c:v>50.384162340751381</c:v>
                </c:pt>
                <c:pt idx="1962">
                  <c:v>50.409855437304543</c:v>
                </c:pt>
                <c:pt idx="1963">
                  <c:v>50.435548533857705</c:v>
                </c:pt>
                <c:pt idx="1964">
                  <c:v>50.461241630410868</c:v>
                </c:pt>
                <c:pt idx="1965">
                  <c:v>50.48693472696403</c:v>
                </c:pt>
                <c:pt idx="1966">
                  <c:v>50.512627823517192</c:v>
                </c:pt>
                <c:pt idx="1967">
                  <c:v>50.538320920070355</c:v>
                </c:pt>
                <c:pt idx="1968">
                  <c:v>50.564014016623517</c:v>
                </c:pt>
                <c:pt idx="1969">
                  <c:v>50.589707113176679</c:v>
                </c:pt>
                <c:pt idx="1970">
                  <c:v>50.615400209729842</c:v>
                </c:pt>
                <c:pt idx="1971">
                  <c:v>50.641093306283004</c:v>
                </c:pt>
                <c:pt idx="1972">
                  <c:v>50.666786402836166</c:v>
                </c:pt>
                <c:pt idx="1973">
                  <c:v>50.692479499389329</c:v>
                </c:pt>
                <c:pt idx="1974">
                  <c:v>50.718172595942491</c:v>
                </c:pt>
                <c:pt idx="1975">
                  <c:v>50.743865692495653</c:v>
                </c:pt>
                <c:pt idx="1976">
                  <c:v>50.769558789048816</c:v>
                </c:pt>
                <c:pt idx="1977">
                  <c:v>50.795251885601978</c:v>
                </c:pt>
                <c:pt idx="1978">
                  <c:v>50.82094498215514</c:v>
                </c:pt>
                <c:pt idx="1979">
                  <c:v>50.846638078708303</c:v>
                </c:pt>
                <c:pt idx="1980">
                  <c:v>50.872331175261465</c:v>
                </c:pt>
                <c:pt idx="1981">
                  <c:v>50.898024271814627</c:v>
                </c:pt>
                <c:pt idx="1982">
                  <c:v>50.92371736836779</c:v>
                </c:pt>
                <c:pt idx="1983">
                  <c:v>50.949410464920952</c:v>
                </c:pt>
                <c:pt idx="1984">
                  <c:v>50.975103561474114</c:v>
                </c:pt>
                <c:pt idx="1985">
                  <c:v>51.000796658027276</c:v>
                </c:pt>
                <c:pt idx="1986">
                  <c:v>51.026489754580439</c:v>
                </c:pt>
                <c:pt idx="1987">
                  <c:v>51.052182851133601</c:v>
                </c:pt>
                <c:pt idx="1988">
                  <c:v>51.077875947686763</c:v>
                </c:pt>
                <c:pt idx="1989">
                  <c:v>51.103569044239926</c:v>
                </c:pt>
                <c:pt idx="1990">
                  <c:v>51.129262140793088</c:v>
                </c:pt>
                <c:pt idx="1991">
                  <c:v>51.15495523734625</c:v>
                </c:pt>
                <c:pt idx="1992">
                  <c:v>51.180648333899413</c:v>
                </c:pt>
                <c:pt idx="1993">
                  <c:v>51.206341430452575</c:v>
                </c:pt>
                <c:pt idx="1994">
                  <c:v>51.232034527005737</c:v>
                </c:pt>
                <c:pt idx="1995">
                  <c:v>51.2577276235589</c:v>
                </c:pt>
                <c:pt idx="1996">
                  <c:v>51.283420720112062</c:v>
                </c:pt>
                <c:pt idx="1997">
                  <c:v>51.309113816665224</c:v>
                </c:pt>
                <c:pt idx="1998">
                  <c:v>51.334806913218387</c:v>
                </c:pt>
                <c:pt idx="1999">
                  <c:v>51.360500009771549</c:v>
                </c:pt>
                <c:pt idx="2000">
                  <c:v>51.386193106324711</c:v>
                </c:pt>
                <c:pt idx="2001">
                  <c:v>51.411886202877874</c:v>
                </c:pt>
                <c:pt idx="2002">
                  <c:v>51.437579299431036</c:v>
                </c:pt>
                <c:pt idx="2003">
                  <c:v>51.463272395984198</c:v>
                </c:pt>
                <c:pt idx="2004">
                  <c:v>51.488965492537361</c:v>
                </c:pt>
                <c:pt idx="2005">
                  <c:v>51.514658589090523</c:v>
                </c:pt>
                <c:pt idx="2006">
                  <c:v>51.540351685643685</c:v>
                </c:pt>
                <c:pt idx="2007">
                  <c:v>51.566044782196848</c:v>
                </c:pt>
                <c:pt idx="2008">
                  <c:v>51.59173787875001</c:v>
                </c:pt>
                <c:pt idx="2009">
                  <c:v>51.617430975303172</c:v>
                </c:pt>
                <c:pt idx="2010">
                  <c:v>51.643124071856334</c:v>
                </c:pt>
                <c:pt idx="2011">
                  <c:v>51.668817168409497</c:v>
                </c:pt>
                <c:pt idx="2012">
                  <c:v>51.694510264962659</c:v>
                </c:pt>
                <c:pt idx="2013">
                  <c:v>51.720203361515821</c:v>
                </c:pt>
                <c:pt idx="2014">
                  <c:v>51.745896458068984</c:v>
                </c:pt>
                <c:pt idx="2015">
                  <c:v>51.771589554622146</c:v>
                </c:pt>
                <c:pt idx="2016">
                  <c:v>51.797282651175308</c:v>
                </c:pt>
                <c:pt idx="2017">
                  <c:v>51.822975747728471</c:v>
                </c:pt>
                <c:pt idx="2018">
                  <c:v>51.848668844281633</c:v>
                </c:pt>
                <c:pt idx="2019">
                  <c:v>51.874361940834795</c:v>
                </c:pt>
                <c:pt idx="2020">
                  <c:v>51.900055037387958</c:v>
                </c:pt>
                <c:pt idx="2021">
                  <c:v>51.92574813394112</c:v>
                </c:pt>
                <c:pt idx="2022">
                  <c:v>51.951441230494282</c:v>
                </c:pt>
                <c:pt idx="2023">
                  <c:v>51.977134327047445</c:v>
                </c:pt>
                <c:pt idx="2024">
                  <c:v>52.002827423600607</c:v>
                </c:pt>
                <c:pt idx="2025">
                  <c:v>52.028520520153769</c:v>
                </c:pt>
                <c:pt idx="2026">
                  <c:v>52.054213616706932</c:v>
                </c:pt>
                <c:pt idx="2027">
                  <c:v>52.079906713260094</c:v>
                </c:pt>
                <c:pt idx="2028">
                  <c:v>52.105599809813256</c:v>
                </c:pt>
                <c:pt idx="2029">
                  <c:v>52.131292906366419</c:v>
                </c:pt>
                <c:pt idx="2030">
                  <c:v>52.156986002919581</c:v>
                </c:pt>
                <c:pt idx="2031">
                  <c:v>52.182679099472743</c:v>
                </c:pt>
                <c:pt idx="2032">
                  <c:v>52.208372196025906</c:v>
                </c:pt>
                <c:pt idx="2033">
                  <c:v>52.234065292579068</c:v>
                </c:pt>
                <c:pt idx="2034">
                  <c:v>52.25975838913223</c:v>
                </c:pt>
                <c:pt idx="2035">
                  <c:v>52.285451485685392</c:v>
                </c:pt>
                <c:pt idx="2036">
                  <c:v>52.311144582238555</c:v>
                </c:pt>
                <c:pt idx="2037">
                  <c:v>52.336837678791717</c:v>
                </c:pt>
                <c:pt idx="2038">
                  <c:v>52.362530775344879</c:v>
                </c:pt>
                <c:pt idx="2039">
                  <c:v>52.388223871898042</c:v>
                </c:pt>
                <c:pt idx="2040">
                  <c:v>52.413916968451204</c:v>
                </c:pt>
                <c:pt idx="2041">
                  <c:v>52.439610065004366</c:v>
                </c:pt>
                <c:pt idx="2042">
                  <c:v>52.465303161557529</c:v>
                </c:pt>
                <c:pt idx="2043">
                  <c:v>52.490996258110691</c:v>
                </c:pt>
                <c:pt idx="2044">
                  <c:v>52.516689354663853</c:v>
                </c:pt>
                <c:pt idx="2045">
                  <c:v>52.542382451217016</c:v>
                </c:pt>
                <c:pt idx="2046">
                  <c:v>52.568075547770178</c:v>
                </c:pt>
                <c:pt idx="2047">
                  <c:v>52.59376864432334</c:v>
                </c:pt>
                <c:pt idx="2048">
                  <c:v>52.619461740876503</c:v>
                </c:pt>
                <c:pt idx="2049">
                  <c:v>52.645154837429665</c:v>
                </c:pt>
                <c:pt idx="2050">
                  <c:v>52.670847933982827</c:v>
                </c:pt>
                <c:pt idx="2051">
                  <c:v>52.69654103053599</c:v>
                </c:pt>
                <c:pt idx="2052">
                  <c:v>52.722234127089152</c:v>
                </c:pt>
                <c:pt idx="2053">
                  <c:v>52.747927223642314</c:v>
                </c:pt>
                <c:pt idx="2054">
                  <c:v>52.773620320195477</c:v>
                </c:pt>
                <c:pt idx="2055">
                  <c:v>52.799313416748639</c:v>
                </c:pt>
                <c:pt idx="2056">
                  <c:v>52.825006513301801</c:v>
                </c:pt>
                <c:pt idx="2057">
                  <c:v>52.850699609854964</c:v>
                </c:pt>
                <c:pt idx="2058">
                  <c:v>52.876392706408126</c:v>
                </c:pt>
                <c:pt idx="2059">
                  <c:v>52.902085802961288</c:v>
                </c:pt>
                <c:pt idx="2060">
                  <c:v>52.92777889951445</c:v>
                </c:pt>
                <c:pt idx="2061">
                  <c:v>52.953471996067613</c:v>
                </c:pt>
                <c:pt idx="2062">
                  <c:v>52.979165092620775</c:v>
                </c:pt>
                <c:pt idx="2063">
                  <c:v>53.004858189173937</c:v>
                </c:pt>
                <c:pt idx="2064">
                  <c:v>53.0305512857271</c:v>
                </c:pt>
                <c:pt idx="2065">
                  <c:v>53.056244382280262</c:v>
                </c:pt>
                <c:pt idx="2066">
                  <c:v>53.081937478833424</c:v>
                </c:pt>
                <c:pt idx="2067">
                  <c:v>53.107630575386587</c:v>
                </c:pt>
                <c:pt idx="2068">
                  <c:v>53.133323671939749</c:v>
                </c:pt>
                <c:pt idx="2069">
                  <c:v>53.159016768492911</c:v>
                </c:pt>
                <c:pt idx="2070">
                  <c:v>53.184709865046074</c:v>
                </c:pt>
                <c:pt idx="2071">
                  <c:v>53.210402961599236</c:v>
                </c:pt>
                <c:pt idx="2072">
                  <c:v>53.236096058152398</c:v>
                </c:pt>
                <c:pt idx="2073">
                  <c:v>53.261789154705561</c:v>
                </c:pt>
                <c:pt idx="2074">
                  <c:v>53.287482251258723</c:v>
                </c:pt>
                <c:pt idx="2075">
                  <c:v>53.313175347811885</c:v>
                </c:pt>
                <c:pt idx="2076">
                  <c:v>53.338868444365048</c:v>
                </c:pt>
                <c:pt idx="2077">
                  <c:v>53.36456154091821</c:v>
                </c:pt>
                <c:pt idx="2078">
                  <c:v>53.390254637471372</c:v>
                </c:pt>
                <c:pt idx="2079">
                  <c:v>53.415947734024535</c:v>
                </c:pt>
                <c:pt idx="2080">
                  <c:v>53.441640830577697</c:v>
                </c:pt>
                <c:pt idx="2081">
                  <c:v>53.467333927130859</c:v>
                </c:pt>
                <c:pt idx="2082">
                  <c:v>53.493027023684022</c:v>
                </c:pt>
                <c:pt idx="2083">
                  <c:v>53.518720120237184</c:v>
                </c:pt>
                <c:pt idx="2084">
                  <c:v>53.544413216790346</c:v>
                </c:pt>
                <c:pt idx="2085">
                  <c:v>53.570106313343508</c:v>
                </c:pt>
                <c:pt idx="2086">
                  <c:v>53.595799409896671</c:v>
                </c:pt>
                <c:pt idx="2087">
                  <c:v>53.621492506449833</c:v>
                </c:pt>
                <c:pt idx="2088">
                  <c:v>53.647185603002995</c:v>
                </c:pt>
                <c:pt idx="2089">
                  <c:v>53.672878699556158</c:v>
                </c:pt>
                <c:pt idx="2090">
                  <c:v>53.69857179610932</c:v>
                </c:pt>
                <c:pt idx="2091">
                  <c:v>53.724264892662482</c:v>
                </c:pt>
                <c:pt idx="2092">
                  <c:v>53.749957989215645</c:v>
                </c:pt>
                <c:pt idx="2093">
                  <c:v>53.775651085768807</c:v>
                </c:pt>
                <c:pt idx="2094">
                  <c:v>53.801344182321969</c:v>
                </c:pt>
                <c:pt idx="2095">
                  <c:v>53.827037278875132</c:v>
                </c:pt>
                <c:pt idx="2096">
                  <c:v>53.852730375428294</c:v>
                </c:pt>
                <c:pt idx="2097">
                  <c:v>53.878423471981456</c:v>
                </c:pt>
                <c:pt idx="2098">
                  <c:v>53.904116568534619</c:v>
                </c:pt>
                <c:pt idx="2099">
                  <c:v>53.929809665087781</c:v>
                </c:pt>
                <c:pt idx="2100">
                  <c:v>53.955502761640943</c:v>
                </c:pt>
                <c:pt idx="2101">
                  <c:v>53.981195858194106</c:v>
                </c:pt>
                <c:pt idx="2102">
                  <c:v>54.006888954747268</c:v>
                </c:pt>
                <c:pt idx="2103">
                  <c:v>54.03258205130043</c:v>
                </c:pt>
                <c:pt idx="2104">
                  <c:v>54.058275147853593</c:v>
                </c:pt>
                <c:pt idx="2105">
                  <c:v>54.083968244406755</c:v>
                </c:pt>
                <c:pt idx="2106">
                  <c:v>54.109661340959917</c:v>
                </c:pt>
                <c:pt idx="2107">
                  <c:v>54.13535443751308</c:v>
                </c:pt>
                <c:pt idx="2108">
                  <c:v>54.161047534066242</c:v>
                </c:pt>
                <c:pt idx="2109">
                  <c:v>54.186740630619404</c:v>
                </c:pt>
                <c:pt idx="2110">
                  <c:v>54.212433727172566</c:v>
                </c:pt>
                <c:pt idx="2111">
                  <c:v>54.238126823725729</c:v>
                </c:pt>
                <c:pt idx="2112">
                  <c:v>54.263819920278891</c:v>
                </c:pt>
                <c:pt idx="2113">
                  <c:v>54.289513016832053</c:v>
                </c:pt>
                <c:pt idx="2114">
                  <c:v>54.315206113385216</c:v>
                </c:pt>
                <c:pt idx="2115">
                  <c:v>54.340899209938378</c:v>
                </c:pt>
                <c:pt idx="2116">
                  <c:v>54.36659230649154</c:v>
                </c:pt>
                <c:pt idx="2117">
                  <c:v>54.392285403044703</c:v>
                </c:pt>
                <c:pt idx="2118">
                  <c:v>54.417978499597865</c:v>
                </c:pt>
                <c:pt idx="2119">
                  <c:v>54.443671596151027</c:v>
                </c:pt>
                <c:pt idx="2120">
                  <c:v>54.46936469270419</c:v>
                </c:pt>
                <c:pt idx="2121">
                  <c:v>54.495057789257352</c:v>
                </c:pt>
                <c:pt idx="2122">
                  <c:v>54.520750885810514</c:v>
                </c:pt>
                <c:pt idx="2123">
                  <c:v>54.546443982363677</c:v>
                </c:pt>
                <c:pt idx="2124">
                  <c:v>54.572137078916839</c:v>
                </c:pt>
                <c:pt idx="2125">
                  <c:v>54.597830175470001</c:v>
                </c:pt>
                <c:pt idx="2126">
                  <c:v>54.623523272023164</c:v>
                </c:pt>
                <c:pt idx="2127">
                  <c:v>54.649216368576326</c:v>
                </c:pt>
                <c:pt idx="2128">
                  <c:v>54.674909465129488</c:v>
                </c:pt>
                <c:pt idx="2129">
                  <c:v>54.700602561682651</c:v>
                </c:pt>
                <c:pt idx="2130">
                  <c:v>54.726295658235813</c:v>
                </c:pt>
                <c:pt idx="2131">
                  <c:v>54.751988754788975</c:v>
                </c:pt>
                <c:pt idx="2132">
                  <c:v>54.777681851342138</c:v>
                </c:pt>
                <c:pt idx="2133">
                  <c:v>54.8033749478953</c:v>
                </c:pt>
                <c:pt idx="2134">
                  <c:v>54.829068044448462</c:v>
                </c:pt>
                <c:pt idx="2135">
                  <c:v>54.854761141001624</c:v>
                </c:pt>
                <c:pt idx="2136">
                  <c:v>54.880454237554787</c:v>
                </c:pt>
                <c:pt idx="2137">
                  <c:v>54.906147334107949</c:v>
                </c:pt>
                <c:pt idx="2138">
                  <c:v>54.931840430661111</c:v>
                </c:pt>
                <c:pt idx="2139">
                  <c:v>54.957533527214274</c:v>
                </c:pt>
                <c:pt idx="2140">
                  <c:v>54.983226623767436</c:v>
                </c:pt>
                <c:pt idx="2141">
                  <c:v>55.008919720320598</c:v>
                </c:pt>
                <c:pt idx="2142">
                  <c:v>55.034612816873761</c:v>
                </c:pt>
                <c:pt idx="2143">
                  <c:v>55.060305913426923</c:v>
                </c:pt>
                <c:pt idx="2144">
                  <c:v>55.085999009980085</c:v>
                </c:pt>
                <c:pt idx="2145">
                  <c:v>55.111692106533248</c:v>
                </c:pt>
                <c:pt idx="2146">
                  <c:v>55.13738520308641</c:v>
                </c:pt>
                <c:pt idx="2147">
                  <c:v>55.163078299639572</c:v>
                </c:pt>
                <c:pt idx="2148">
                  <c:v>55.188771396192735</c:v>
                </c:pt>
                <c:pt idx="2149">
                  <c:v>55.214464492745897</c:v>
                </c:pt>
                <c:pt idx="2150">
                  <c:v>55.240157589299059</c:v>
                </c:pt>
                <c:pt idx="2151">
                  <c:v>55.265850685852222</c:v>
                </c:pt>
                <c:pt idx="2152">
                  <c:v>55.291543782405384</c:v>
                </c:pt>
                <c:pt idx="2153">
                  <c:v>55.317236878958546</c:v>
                </c:pt>
                <c:pt idx="2154">
                  <c:v>55.342929975511709</c:v>
                </c:pt>
                <c:pt idx="2155">
                  <c:v>55.368623072064871</c:v>
                </c:pt>
                <c:pt idx="2156">
                  <c:v>55.394316168618033</c:v>
                </c:pt>
                <c:pt idx="2157">
                  <c:v>55.420009265171196</c:v>
                </c:pt>
                <c:pt idx="2158">
                  <c:v>55.445702361724358</c:v>
                </c:pt>
                <c:pt idx="2159">
                  <c:v>55.47139545827752</c:v>
                </c:pt>
                <c:pt idx="2160">
                  <c:v>55.497088554830682</c:v>
                </c:pt>
                <c:pt idx="2161">
                  <c:v>55.522781651383845</c:v>
                </c:pt>
                <c:pt idx="2162">
                  <c:v>55.548474747937007</c:v>
                </c:pt>
                <c:pt idx="2163">
                  <c:v>55.574167844490169</c:v>
                </c:pt>
                <c:pt idx="2164">
                  <c:v>55.599860941043332</c:v>
                </c:pt>
                <c:pt idx="2165">
                  <c:v>55.625554037596494</c:v>
                </c:pt>
                <c:pt idx="2166">
                  <c:v>55.651247134149656</c:v>
                </c:pt>
                <c:pt idx="2167">
                  <c:v>55.676940230702819</c:v>
                </c:pt>
                <c:pt idx="2168">
                  <c:v>55.702633327255981</c:v>
                </c:pt>
                <c:pt idx="2169">
                  <c:v>55.728326423809143</c:v>
                </c:pt>
                <c:pt idx="2170">
                  <c:v>55.754019520362306</c:v>
                </c:pt>
                <c:pt idx="2171">
                  <c:v>55.779712616915468</c:v>
                </c:pt>
                <c:pt idx="2172">
                  <c:v>55.80540571346863</c:v>
                </c:pt>
                <c:pt idx="2173">
                  <c:v>55.831098810021793</c:v>
                </c:pt>
                <c:pt idx="2174">
                  <c:v>55.856791906574955</c:v>
                </c:pt>
                <c:pt idx="2175">
                  <c:v>55.882485003128117</c:v>
                </c:pt>
                <c:pt idx="2176">
                  <c:v>55.90817809968128</c:v>
                </c:pt>
                <c:pt idx="2177">
                  <c:v>55.933871196234442</c:v>
                </c:pt>
                <c:pt idx="2178">
                  <c:v>55.959564292787604</c:v>
                </c:pt>
                <c:pt idx="2179">
                  <c:v>55.985257389340767</c:v>
                </c:pt>
                <c:pt idx="2180">
                  <c:v>56.010950485893929</c:v>
                </c:pt>
                <c:pt idx="2181">
                  <c:v>56.036643582447091</c:v>
                </c:pt>
                <c:pt idx="2182">
                  <c:v>56.062336679000254</c:v>
                </c:pt>
                <c:pt idx="2183">
                  <c:v>56.088029775553416</c:v>
                </c:pt>
                <c:pt idx="2184">
                  <c:v>56.113722872106578</c:v>
                </c:pt>
                <c:pt idx="2185">
                  <c:v>56.13941596865974</c:v>
                </c:pt>
                <c:pt idx="2186">
                  <c:v>56.165109065212903</c:v>
                </c:pt>
                <c:pt idx="2187">
                  <c:v>56.190802161766065</c:v>
                </c:pt>
                <c:pt idx="2188">
                  <c:v>56.216495258319227</c:v>
                </c:pt>
                <c:pt idx="2189">
                  <c:v>56.24218835487239</c:v>
                </c:pt>
                <c:pt idx="2190">
                  <c:v>56.267881451425552</c:v>
                </c:pt>
                <c:pt idx="2191">
                  <c:v>56.293574547978714</c:v>
                </c:pt>
                <c:pt idx="2192">
                  <c:v>56.319267644531877</c:v>
                </c:pt>
                <c:pt idx="2193">
                  <c:v>56.344960741085039</c:v>
                </c:pt>
                <c:pt idx="2194">
                  <c:v>56.370653837638201</c:v>
                </c:pt>
                <c:pt idx="2195">
                  <c:v>56.396346934191364</c:v>
                </c:pt>
                <c:pt idx="2196">
                  <c:v>56.422040030744526</c:v>
                </c:pt>
                <c:pt idx="2197">
                  <c:v>56.447733127297688</c:v>
                </c:pt>
                <c:pt idx="2198">
                  <c:v>56.473426223850851</c:v>
                </c:pt>
                <c:pt idx="2199">
                  <c:v>56.499119320404013</c:v>
                </c:pt>
                <c:pt idx="2200">
                  <c:v>56.524812416957175</c:v>
                </c:pt>
                <c:pt idx="2201">
                  <c:v>56.550505513510338</c:v>
                </c:pt>
                <c:pt idx="2202">
                  <c:v>56.5761986100635</c:v>
                </c:pt>
                <c:pt idx="2203">
                  <c:v>56.601891706616662</c:v>
                </c:pt>
                <c:pt idx="2204">
                  <c:v>56.627584803169825</c:v>
                </c:pt>
                <c:pt idx="2205">
                  <c:v>56.653277899722987</c:v>
                </c:pt>
                <c:pt idx="2206">
                  <c:v>56.678970996276149</c:v>
                </c:pt>
                <c:pt idx="2207">
                  <c:v>56.704664092829312</c:v>
                </c:pt>
                <c:pt idx="2208">
                  <c:v>56.730357189382474</c:v>
                </c:pt>
                <c:pt idx="2209">
                  <c:v>56.756050285935636</c:v>
                </c:pt>
                <c:pt idx="2210">
                  <c:v>56.781743382488798</c:v>
                </c:pt>
                <c:pt idx="2211">
                  <c:v>56.807436479041961</c:v>
                </c:pt>
                <c:pt idx="2212">
                  <c:v>56.833129575595123</c:v>
                </c:pt>
                <c:pt idx="2213">
                  <c:v>56.858822672148285</c:v>
                </c:pt>
                <c:pt idx="2214">
                  <c:v>56.884515768701448</c:v>
                </c:pt>
                <c:pt idx="2215">
                  <c:v>56.91020886525461</c:v>
                </c:pt>
                <c:pt idx="2216">
                  <c:v>56.935901961807772</c:v>
                </c:pt>
                <c:pt idx="2217">
                  <c:v>56.961595058360935</c:v>
                </c:pt>
                <c:pt idx="2218">
                  <c:v>56.987288154914097</c:v>
                </c:pt>
                <c:pt idx="2219">
                  <c:v>57.012981251467259</c:v>
                </c:pt>
                <c:pt idx="2220">
                  <c:v>57.038674348020422</c:v>
                </c:pt>
                <c:pt idx="2221">
                  <c:v>57.064367444573584</c:v>
                </c:pt>
                <c:pt idx="2222">
                  <c:v>57.090060541126746</c:v>
                </c:pt>
                <c:pt idx="2223">
                  <c:v>57.115753637679909</c:v>
                </c:pt>
                <c:pt idx="2224">
                  <c:v>57.141446734233071</c:v>
                </c:pt>
                <c:pt idx="2225">
                  <c:v>57.167139830786233</c:v>
                </c:pt>
                <c:pt idx="2226">
                  <c:v>57.192832927339396</c:v>
                </c:pt>
                <c:pt idx="2227">
                  <c:v>57.218526023892558</c:v>
                </c:pt>
                <c:pt idx="2228">
                  <c:v>57.24421912044572</c:v>
                </c:pt>
                <c:pt idx="2229">
                  <c:v>57.269912216998883</c:v>
                </c:pt>
                <c:pt idx="2230">
                  <c:v>57.295605313552045</c:v>
                </c:pt>
                <c:pt idx="2231">
                  <c:v>57.321298410105207</c:v>
                </c:pt>
                <c:pt idx="2232">
                  <c:v>57.34699150665837</c:v>
                </c:pt>
                <c:pt idx="2233">
                  <c:v>57.372684603211532</c:v>
                </c:pt>
                <c:pt idx="2234">
                  <c:v>57.398377699764694</c:v>
                </c:pt>
                <c:pt idx="2235">
                  <c:v>57.424070796317856</c:v>
                </c:pt>
                <c:pt idx="2236">
                  <c:v>57.449763892871019</c:v>
                </c:pt>
                <c:pt idx="2237">
                  <c:v>57.475456989424181</c:v>
                </c:pt>
                <c:pt idx="2238">
                  <c:v>57.501150085977343</c:v>
                </c:pt>
                <c:pt idx="2239">
                  <c:v>57.526843182530506</c:v>
                </c:pt>
                <c:pt idx="2240">
                  <c:v>57.552536279083668</c:v>
                </c:pt>
                <c:pt idx="2241">
                  <c:v>57.57822937563683</c:v>
                </c:pt>
                <c:pt idx="2242">
                  <c:v>57.603922472189993</c:v>
                </c:pt>
                <c:pt idx="2243">
                  <c:v>57.629615568743155</c:v>
                </c:pt>
                <c:pt idx="2244">
                  <c:v>57.655308665296317</c:v>
                </c:pt>
                <c:pt idx="2245">
                  <c:v>57.68100176184948</c:v>
                </c:pt>
                <c:pt idx="2246">
                  <c:v>57.706694858402642</c:v>
                </c:pt>
                <c:pt idx="2247">
                  <c:v>57.732387954955804</c:v>
                </c:pt>
                <c:pt idx="2248">
                  <c:v>57.758081051508967</c:v>
                </c:pt>
                <c:pt idx="2249">
                  <c:v>57.783774148062129</c:v>
                </c:pt>
                <c:pt idx="2250">
                  <c:v>57.809467244615291</c:v>
                </c:pt>
                <c:pt idx="2251">
                  <c:v>57.835160341168454</c:v>
                </c:pt>
                <c:pt idx="2252">
                  <c:v>57.860853437721616</c:v>
                </c:pt>
                <c:pt idx="2253">
                  <c:v>57.886546534274778</c:v>
                </c:pt>
                <c:pt idx="2254">
                  <c:v>57.912239630827941</c:v>
                </c:pt>
                <c:pt idx="2255">
                  <c:v>57.937932727381103</c:v>
                </c:pt>
                <c:pt idx="2256">
                  <c:v>57.963625823934265</c:v>
                </c:pt>
                <c:pt idx="2257">
                  <c:v>57.989318920487428</c:v>
                </c:pt>
                <c:pt idx="2258">
                  <c:v>58.01501201704059</c:v>
                </c:pt>
                <c:pt idx="2259">
                  <c:v>58.040705113593752</c:v>
                </c:pt>
                <c:pt idx="2260">
                  <c:v>58.066398210146914</c:v>
                </c:pt>
                <c:pt idx="2261">
                  <c:v>58.092091306700077</c:v>
                </c:pt>
                <c:pt idx="2262">
                  <c:v>58.117784403253239</c:v>
                </c:pt>
                <c:pt idx="2263">
                  <c:v>58.143477499806401</c:v>
                </c:pt>
                <c:pt idx="2264">
                  <c:v>58.169170596359564</c:v>
                </c:pt>
                <c:pt idx="2265">
                  <c:v>58.194863692912726</c:v>
                </c:pt>
                <c:pt idx="2266">
                  <c:v>58.220556789465888</c:v>
                </c:pt>
                <c:pt idx="2267">
                  <c:v>58.246249886019051</c:v>
                </c:pt>
                <c:pt idx="2268">
                  <c:v>58.271942982572213</c:v>
                </c:pt>
                <c:pt idx="2269">
                  <c:v>58.297636079125375</c:v>
                </c:pt>
                <c:pt idx="2270">
                  <c:v>58.323329175678538</c:v>
                </c:pt>
                <c:pt idx="2271">
                  <c:v>58.3490222722317</c:v>
                </c:pt>
                <c:pt idx="2272">
                  <c:v>58.374715368784862</c:v>
                </c:pt>
                <c:pt idx="2273">
                  <c:v>58.400408465338025</c:v>
                </c:pt>
                <c:pt idx="2274">
                  <c:v>58.426101561891187</c:v>
                </c:pt>
                <c:pt idx="2275">
                  <c:v>58.451794658444349</c:v>
                </c:pt>
                <c:pt idx="2276">
                  <c:v>58.477487754997512</c:v>
                </c:pt>
                <c:pt idx="2277">
                  <c:v>58.503180851550674</c:v>
                </c:pt>
                <c:pt idx="2278">
                  <c:v>58.528873948103836</c:v>
                </c:pt>
                <c:pt idx="2279">
                  <c:v>58.554567044656999</c:v>
                </c:pt>
                <c:pt idx="2280">
                  <c:v>58.580260141210161</c:v>
                </c:pt>
                <c:pt idx="2281">
                  <c:v>58.605953237763323</c:v>
                </c:pt>
                <c:pt idx="2282">
                  <c:v>58.631646334316486</c:v>
                </c:pt>
                <c:pt idx="2283">
                  <c:v>58.657339430869648</c:v>
                </c:pt>
                <c:pt idx="2284">
                  <c:v>58.68303252742281</c:v>
                </c:pt>
                <c:pt idx="2285">
                  <c:v>58.708725623975972</c:v>
                </c:pt>
                <c:pt idx="2286">
                  <c:v>58.734418720529135</c:v>
                </c:pt>
                <c:pt idx="2287">
                  <c:v>58.760111817082297</c:v>
                </c:pt>
                <c:pt idx="2288">
                  <c:v>58.785804913635459</c:v>
                </c:pt>
                <c:pt idx="2289">
                  <c:v>58.811498010188622</c:v>
                </c:pt>
                <c:pt idx="2290">
                  <c:v>58.837191106741784</c:v>
                </c:pt>
                <c:pt idx="2291">
                  <c:v>58.862884203294946</c:v>
                </c:pt>
                <c:pt idx="2292">
                  <c:v>58.888577299848109</c:v>
                </c:pt>
                <c:pt idx="2293">
                  <c:v>58.914270396401271</c:v>
                </c:pt>
                <c:pt idx="2294">
                  <c:v>58.939963492954433</c:v>
                </c:pt>
                <c:pt idx="2295">
                  <c:v>58.965656589507596</c:v>
                </c:pt>
                <c:pt idx="2296">
                  <c:v>58.991349686060758</c:v>
                </c:pt>
                <c:pt idx="2297">
                  <c:v>59.01704278261392</c:v>
                </c:pt>
                <c:pt idx="2298">
                  <c:v>59.042735879167083</c:v>
                </c:pt>
                <c:pt idx="2299">
                  <c:v>59.068428975720245</c:v>
                </c:pt>
                <c:pt idx="2300">
                  <c:v>59.094122072273407</c:v>
                </c:pt>
                <c:pt idx="2301">
                  <c:v>59.11981516882657</c:v>
                </c:pt>
                <c:pt idx="2302">
                  <c:v>59.145508265379732</c:v>
                </c:pt>
                <c:pt idx="2303">
                  <c:v>59.171201361932894</c:v>
                </c:pt>
                <c:pt idx="2304">
                  <c:v>59.196894458486057</c:v>
                </c:pt>
                <c:pt idx="2305">
                  <c:v>59.222587555039219</c:v>
                </c:pt>
                <c:pt idx="2306">
                  <c:v>59.248280651592381</c:v>
                </c:pt>
                <c:pt idx="2307">
                  <c:v>59.273973748145544</c:v>
                </c:pt>
                <c:pt idx="2308">
                  <c:v>59.299666844698706</c:v>
                </c:pt>
                <c:pt idx="2309">
                  <c:v>59.325359941251868</c:v>
                </c:pt>
                <c:pt idx="2310">
                  <c:v>59.35105303780503</c:v>
                </c:pt>
                <c:pt idx="2311">
                  <c:v>59.376746134358193</c:v>
                </c:pt>
                <c:pt idx="2312">
                  <c:v>59.402439230911355</c:v>
                </c:pt>
                <c:pt idx="2313">
                  <c:v>59.428132327464517</c:v>
                </c:pt>
                <c:pt idx="2314">
                  <c:v>59.45382542401768</c:v>
                </c:pt>
                <c:pt idx="2315">
                  <c:v>59.479518520570842</c:v>
                </c:pt>
                <c:pt idx="2316">
                  <c:v>59.505211617124004</c:v>
                </c:pt>
                <c:pt idx="2317">
                  <c:v>59.530904713677167</c:v>
                </c:pt>
                <c:pt idx="2318">
                  <c:v>59.556597810230329</c:v>
                </c:pt>
                <c:pt idx="2319">
                  <c:v>59.582290906783491</c:v>
                </c:pt>
                <c:pt idx="2320">
                  <c:v>59.607984003336654</c:v>
                </c:pt>
                <c:pt idx="2321">
                  <c:v>59.633677099889816</c:v>
                </c:pt>
                <c:pt idx="2322">
                  <c:v>59.659370196442978</c:v>
                </c:pt>
                <c:pt idx="2323">
                  <c:v>59.685063292996141</c:v>
                </c:pt>
                <c:pt idx="2324">
                  <c:v>59.710756389549303</c:v>
                </c:pt>
                <c:pt idx="2325">
                  <c:v>59.736449486102465</c:v>
                </c:pt>
                <c:pt idx="2326">
                  <c:v>59.762142582655628</c:v>
                </c:pt>
                <c:pt idx="2327">
                  <c:v>59.78783567920879</c:v>
                </c:pt>
                <c:pt idx="2328">
                  <c:v>59.813528775761952</c:v>
                </c:pt>
                <c:pt idx="2329">
                  <c:v>59.839221872315115</c:v>
                </c:pt>
                <c:pt idx="2330">
                  <c:v>59.864914968868277</c:v>
                </c:pt>
                <c:pt idx="2331">
                  <c:v>59.890608065421439</c:v>
                </c:pt>
                <c:pt idx="2332">
                  <c:v>59.916301161974602</c:v>
                </c:pt>
                <c:pt idx="2333">
                  <c:v>59.941994258527764</c:v>
                </c:pt>
                <c:pt idx="2334">
                  <c:v>59.967687355080926</c:v>
                </c:pt>
                <c:pt idx="2335">
                  <c:v>59.993380451634089</c:v>
                </c:pt>
                <c:pt idx="2336">
                  <c:v>60.019073548187251</c:v>
                </c:pt>
                <c:pt idx="2337">
                  <c:v>60.044766644740413</c:v>
                </c:pt>
                <c:pt idx="2338">
                  <c:v>60.070459741293575</c:v>
                </c:pt>
                <c:pt idx="2339">
                  <c:v>60.096152837846738</c:v>
                </c:pt>
                <c:pt idx="2340">
                  <c:v>60.1218459343999</c:v>
                </c:pt>
                <c:pt idx="2341">
                  <c:v>60.147539030953062</c:v>
                </c:pt>
                <c:pt idx="2342">
                  <c:v>60.173232127506225</c:v>
                </c:pt>
                <c:pt idx="2343">
                  <c:v>60.198925224059387</c:v>
                </c:pt>
                <c:pt idx="2344">
                  <c:v>60.224618320612549</c:v>
                </c:pt>
                <c:pt idx="2345">
                  <c:v>60.250311417165712</c:v>
                </c:pt>
                <c:pt idx="2346">
                  <c:v>60.276004513718874</c:v>
                </c:pt>
                <c:pt idx="2347">
                  <c:v>60.301697610272036</c:v>
                </c:pt>
                <c:pt idx="2348">
                  <c:v>60.327390706825199</c:v>
                </c:pt>
                <c:pt idx="2349">
                  <c:v>60.353083803378361</c:v>
                </c:pt>
                <c:pt idx="2350">
                  <c:v>60.378776899931523</c:v>
                </c:pt>
                <c:pt idx="2351">
                  <c:v>60.404469996484686</c:v>
                </c:pt>
                <c:pt idx="2352">
                  <c:v>60.430163093037848</c:v>
                </c:pt>
                <c:pt idx="2353">
                  <c:v>60.45585618959101</c:v>
                </c:pt>
                <c:pt idx="2354">
                  <c:v>60.481549286144173</c:v>
                </c:pt>
                <c:pt idx="2355">
                  <c:v>60.507242382697335</c:v>
                </c:pt>
                <c:pt idx="2356">
                  <c:v>60.532935479250497</c:v>
                </c:pt>
                <c:pt idx="2357">
                  <c:v>60.55862857580366</c:v>
                </c:pt>
                <c:pt idx="2358">
                  <c:v>60.584321672356822</c:v>
                </c:pt>
                <c:pt idx="2359">
                  <c:v>60.610014768909984</c:v>
                </c:pt>
                <c:pt idx="2360">
                  <c:v>60.635707865463147</c:v>
                </c:pt>
                <c:pt idx="2361">
                  <c:v>60.661400962016309</c:v>
                </c:pt>
                <c:pt idx="2362">
                  <c:v>60.687094058569471</c:v>
                </c:pt>
                <c:pt idx="2363">
                  <c:v>60.712787155122633</c:v>
                </c:pt>
                <c:pt idx="2364">
                  <c:v>60.738480251675796</c:v>
                </c:pt>
                <c:pt idx="2365">
                  <c:v>60.764173348228958</c:v>
                </c:pt>
                <c:pt idx="2366">
                  <c:v>60.78986644478212</c:v>
                </c:pt>
                <c:pt idx="2367">
                  <c:v>60.815559541335283</c:v>
                </c:pt>
                <c:pt idx="2368">
                  <c:v>60.841252637888445</c:v>
                </c:pt>
                <c:pt idx="2369">
                  <c:v>60.866945734441607</c:v>
                </c:pt>
                <c:pt idx="2370">
                  <c:v>60.89263883099477</c:v>
                </c:pt>
                <c:pt idx="2371">
                  <c:v>60.918331927547932</c:v>
                </c:pt>
                <c:pt idx="2372">
                  <c:v>60.944025024101094</c:v>
                </c:pt>
                <c:pt idx="2373">
                  <c:v>60.969718120654257</c:v>
                </c:pt>
                <c:pt idx="2374">
                  <c:v>60.995411217207419</c:v>
                </c:pt>
                <c:pt idx="2375">
                  <c:v>61.021104313760581</c:v>
                </c:pt>
                <c:pt idx="2376">
                  <c:v>61.046797410313744</c:v>
                </c:pt>
                <c:pt idx="2377">
                  <c:v>61.072490506866906</c:v>
                </c:pt>
                <c:pt idx="2378">
                  <c:v>61.098183603420068</c:v>
                </c:pt>
                <c:pt idx="2379">
                  <c:v>61.123876699973231</c:v>
                </c:pt>
                <c:pt idx="2380">
                  <c:v>61.149569796526393</c:v>
                </c:pt>
                <c:pt idx="2381">
                  <c:v>61.175262893079555</c:v>
                </c:pt>
                <c:pt idx="2382">
                  <c:v>61.200955989632718</c:v>
                </c:pt>
                <c:pt idx="2383">
                  <c:v>61.22664908618588</c:v>
                </c:pt>
                <c:pt idx="2384">
                  <c:v>61.252342182739042</c:v>
                </c:pt>
                <c:pt idx="2385">
                  <c:v>61.278035279292205</c:v>
                </c:pt>
                <c:pt idx="2386">
                  <c:v>61.303728375845367</c:v>
                </c:pt>
                <c:pt idx="2387">
                  <c:v>61.329421472398529</c:v>
                </c:pt>
                <c:pt idx="2388">
                  <c:v>61.355114568951691</c:v>
                </c:pt>
                <c:pt idx="2389">
                  <c:v>61.380807665504854</c:v>
                </c:pt>
                <c:pt idx="2390">
                  <c:v>61.406500762058016</c:v>
                </c:pt>
                <c:pt idx="2391">
                  <c:v>61.432193858611178</c:v>
                </c:pt>
                <c:pt idx="2392">
                  <c:v>61.457886955164341</c:v>
                </c:pt>
                <c:pt idx="2393">
                  <c:v>61.483580051717503</c:v>
                </c:pt>
                <c:pt idx="2394">
                  <c:v>61.509273148270665</c:v>
                </c:pt>
                <c:pt idx="2395">
                  <c:v>61.534966244823828</c:v>
                </c:pt>
                <c:pt idx="2396">
                  <c:v>61.56065934137699</c:v>
                </c:pt>
                <c:pt idx="2397">
                  <c:v>61.586352437930152</c:v>
                </c:pt>
                <c:pt idx="2398">
                  <c:v>61.612045534483315</c:v>
                </c:pt>
                <c:pt idx="2399">
                  <c:v>61.637738631036477</c:v>
                </c:pt>
                <c:pt idx="2400">
                  <c:v>61.663431727589639</c:v>
                </c:pt>
                <c:pt idx="2401">
                  <c:v>61.689124824142802</c:v>
                </c:pt>
                <c:pt idx="2402">
                  <c:v>61.714817920695964</c:v>
                </c:pt>
                <c:pt idx="2403">
                  <c:v>61.740511017249126</c:v>
                </c:pt>
                <c:pt idx="2404">
                  <c:v>61.766204113802289</c:v>
                </c:pt>
                <c:pt idx="2405">
                  <c:v>61.791897210355451</c:v>
                </c:pt>
                <c:pt idx="2406">
                  <c:v>61.817590306908613</c:v>
                </c:pt>
                <c:pt idx="2407">
                  <c:v>61.843283403461776</c:v>
                </c:pt>
                <c:pt idx="2408">
                  <c:v>61.868976500014938</c:v>
                </c:pt>
                <c:pt idx="2409">
                  <c:v>61.8946695965681</c:v>
                </c:pt>
                <c:pt idx="2410">
                  <c:v>61.920362693121263</c:v>
                </c:pt>
                <c:pt idx="2411">
                  <c:v>61.946055789674425</c:v>
                </c:pt>
                <c:pt idx="2412">
                  <c:v>61.971748886227587</c:v>
                </c:pt>
                <c:pt idx="2413">
                  <c:v>61.997441982780749</c:v>
                </c:pt>
                <c:pt idx="2414">
                  <c:v>62.023135079333912</c:v>
                </c:pt>
                <c:pt idx="2415">
                  <c:v>62.048828175887074</c:v>
                </c:pt>
                <c:pt idx="2416">
                  <c:v>62.074521272440236</c:v>
                </c:pt>
                <c:pt idx="2417">
                  <c:v>62.100214368993399</c:v>
                </c:pt>
                <c:pt idx="2418">
                  <c:v>62.125907465546561</c:v>
                </c:pt>
                <c:pt idx="2419">
                  <c:v>62.151600562099723</c:v>
                </c:pt>
                <c:pt idx="2420">
                  <c:v>62.177293658652886</c:v>
                </c:pt>
                <c:pt idx="2421">
                  <c:v>62.202986755206048</c:v>
                </c:pt>
                <c:pt idx="2422">
                  <c:v>62.22867985175921</c:v>
                </c:pt>
                <c:pt idx="2423">
                  <c:v>62.254372948312373</c:v>
                </c:pt>
                <c:pt idx="2424">
                  <c:v>62.280066044865535</c:v>
                </c:pt>
                <c:pt idx="2425">
                  <c:v>62.305759141418697</c:v>
                </c:pt>
                <c:pt idx="2426">
                  <c:v>62.33145223797186</c:v>
                </c:pt>
                <c:pt idx="2427">
                  <c:v>62.357145334525022</c:v>
                </c:pt>
                <c:pt idx="2428">
                  <c:v>62.382838431078184</c:v>
                </c:pt>
                <c:pt idx="2429">
                  <c:v>62.408531527631347</c:v>
                </c:pt>
                <c:pt idx="2430">
                  <c:v>62.434224624184509</c:v>
                </c:pt>
                <c:pt idx="2431">
                  <c:v>62.459917720737671</c:v>
                </c:pt>
                <c:pt idx="2432">
                  <c:v>62.485610817290834</c:v>
                </c:pt>
                <c:pt idx="2433">
                  <c:v>62.511303913843996</c:v>
                </c:pt>
                <c:pt idx="2434">
                  <c:v>62.536997010397158</c:v>
                </c:pt>
                <c:pt idx="2435">
                  <c:v>62.562690106950321</c:v>
                </c:pt>
                <c:pt idx="2436">
                  <c:v>62.588383203503483</c:v>
                </c:pt>
                <c:pt idx="2437">
                  <c:v>62.614076300056645</c:v>
                </c:pt>
                <c:pt idx="2438">
                  <c:v>62.639769396609807</c:v>
                </c:pt>
                <c:pt idx="2439">
                  <c:v>62.66546249316297</c:v>
                </c:pt>
                <c:pt idx="2440">
                  <c:v>62.691155589716132</c:v>
                </c:pt>
                <c:pt idx="2441">
                  <c:v>62.716848686269294</c:v>
                </c:pt>
                <c:pt idx="2442">
                  <c:v>62.742541782822457</c:v>
                </c:pt>
                <c:pt idx="2443">
                  <c:v>62.768234879375619</c:v>
                </c:pt>
                <c:pt idx="2444">
                  <c:v>62.793927975928781</c:v>
                </c:pt>
                <c:pt idx="2445">
                  <c:v>62.819621072481944</c:v>
                </c:pt>
                <c:pt idx="2446">
                  <c:v>62.845314169035106</c:v>
                </c:pt>
                <c:pt idx="2447">
                  <c:v>62.871007265588268</c:v>
                </c:pt>
                <c:pt idx="2448">
                  <c:v>62.896700362141431</c:v>
                </c:pt>
                <c:pt idx="2449">
                  <c:v>62.922393458694593</c:v>
                </c:pt>
                <c:pt idx="2450">
                  <c:v>62.948086555247755</c:v>
                </c:pt>
                <c:pt idx="2451">
                  <c:v>62.973779651800918</c:v>
                </c:pt>
                <c:pt idx="2452">
                  <c:v>62.99947274835408</c:v>
                </c:pt>
                <c:pt idx="2453">
                  <c:v>63.025165844907242</c:v>
                </c:pt>
                <c:pt idx="2454">
                  <c:v>63.050858941460405</c:v>
                </c:pt>
                <c:pt idx="2455">
                  <c:v>63.076552038013567</c:v>
                </c:pt>
                <c:pt idx="2456">
                  <c:v>63.102245134566729</c:v>
                </c:pt>
                <c:pt idx="2457">
                  <c:v>63.127938231119892</c:v>
                </c:pt>
                <c:pt idx="2458">
                  <c:v>63.153631327673054</c:v>
                </c:pt>
                <c:pt idx="2459">
                  <c:v>63.179324424226216</c:v>
                </c:pt>
                <c:pt idx="2460">
                  <c:v>63.205017520779379</c:v>
                </c:pt>
                <c:pt idx="2461">
                  <c:v>63.230710617332541</c:v>
                </c:pt>
                <c:pt idx="2462">
                  <c:v>63.256403713885703</c:v>
                </c:pt>
                <c:pt idx="2463">
                  <c:v>63.282096810438865</c:v>
                </c:pt>
                <c:pt idx="2464">
                  <c:v>63.307789906992028</c:v>
                </c:pt>
                <c:pt idx="2465">
                  <c:v>63.33348300354519</c:v>
                </c:pt>
                <c:pt idx="2466">
                  <c:v>63.359176100098352</c:v>
                </c:pt>
                <c:pt idx="2467">
                  <c:v>63.384869196651515</c:v>
                </c:pt>
                <c:pt idx="2468">
                  <c:v>63.410562293204677</c:v>
                </c:pt>
                <c:pt idx="2469">
                  <c:v>63.436255389757839</c:v>
                </c:pt>
                <c:pt idx="2470">
                  <c:v>63.461948486311002</c:v>
                </c:pt>
                <c:pt idx="2471">
                  <c:v>63.487641582864164</c:v>
                </c:pt>
                <c:pt idx="2472">
                  <c:v>63.513334679417326</c:v>
                </c:pt>
                <c:pt idx="2473">
                  <c:v>63.539027775970489</c:v>
                </c:pt>
                <c:pt idx="2474">
                  <c:v>63.564720872523651</c:v>
                </c:pt>
                <c:pt idx="2475">
                  <c:v>63.590413969076813</c:v>
                </c:pt>
                <c:pt idx="2476">
                  <c:v>63.616107065629976</c:v>
                </c:pt>
                <c:pt idx="2477">
                  <c:v>63.641800162183138</c:v>
                </c:pt>
                <c:pt idx="2478">
                  <c:v>63.6674932587363</c:v>
                </c:pt>
                <c:pt idx="2479">
                  <c:v>63.693186355289463</c:v>
                </c:pt>
                <c:pt idx="2480">
                  <c:v>63.718879451842625</c:v>
                </c:pt>
                <c:pt idx="2481">
                  <c:v>63.744572548395787</c:v>
                </c:pt>
                <c:pt idx="2482">
                  <c:v>63.77026564494895</c:v>
                </c:pt>
                <c:pt idx="2483">
                  <c:v>63.795958741502112</c:v>
                </c:pt>
                <c:pt idx="2484">
                  <c:v>63.821651838055274</c:v>
                </c:pt>
                <c:pt idx="2485">
                  <c:v>63.847344934608437</c:v>
                </c:pt>
                <c:pt idx="2486">
                  <c:v>63.873038031161599</c:v>
                </c:pt>
                <c:pt idx="2487">
                  <c:v>63.898731127714761</c:v>
                </c:pt>
                <c:pt idx="2488">
                  <c:v>63.924424224267923</c:v>
                </c:pt>
                <c:pt idx="2489">
                  <c:v>63.950117320821086</c:v>
                </c:pt>
                <c:pt idx="2490">
                  <c:v>63.975810417374248</c:v>
                </c:pt>
                <c:pt idx="2491">
                  <c:v>64.001503513927418</c:v>
                </c:pt>
                <c:pt idx="2492">
                  <c:v>64.027196610480587</c:v>
                </c:pt>
                <c:pt idx="2493">
                  <c:v>64.052889707033756</c:v>
                </c:pt>
                <c:pt idx="2494">
                  <c:v>64.078582803586926</c:v>
                </c:pt>
                <c:pt idx="2495">
                  <c:v>64.104275900140095</c:v>
                </c:pt>
                <c:pt idx="2496">
                  <c:v>64.129968996693265</c:v>
                </c:pt>
                <c:pt idx="2497">
                  <c:v>64.155662093246434</c:v>
                </c:pt>
                <c:pt idx="2498">
                  <c:v>64.181355189799604</c:v>
                </c:pt>
                <c:pt idx="2499">
                  <c:v>64.207048286352773</c:v>
                </c:pt>
                <c:pt idx="2500">
                  <c:v>64.232741382905942</c:v>
                </c:pt>
                <c:pt idx="2501">
                  <c:v>64.258434479459112</c:v>
                </c:pt>
                <c:pt idx="2502">
                  <c:v>64.284127576012281</c:v>
                </c:pt>
                <c:pt idx="2503">
                  <c:v>64.309820672565451</c:v>
                </c:pt>
                <c:pt idx="2504">
                  <c:v>64.33551376911862</c:v>
                </c:pt>
                <c:pt idx="2505">
                  <c:v>64.36120686567179</c:v>
                </c:pt>
                <c:pt idx="2506">
                  <c:v>64.386899962224959</c:v>
                </c:pt>
                <c:pt idx="2507">
                  <c:v>64.412593058778128</c:v>
                </c:pt>
                <c:pt idx="2508">
                  <c:v>64.438286155331298</c:v>
                </c:pt>
                <c:pt idx="2509">
                  <c:v>64.463979251884467</c:v>
                </c:pt>
                <c:pt idx="2510">
                  <c:v>64.489672348437637</c:v>
                </c:pt>
                <c:pt idx="2511">
                  <c:v>64.515365444990806</c:v>
                </c:pt>
                <c:pt idx="2512">
                  <c:v>64.541058541543975</c:v>
                </c:pt>
                <c:pt idx="2513">
                  <c:v>64.566751638097145</c:v>
                </c:pt>
                <c:pt idx="2514">
                  <c:v>64.592444734650314</c:v>
                </c:pt>
                <c:pt idx="2515">
                  <c:v>64.618137831203484</c:v>
                </c:pt>
                <c:pt idx="2516">
                  <c:v>64.643830927756653</c:v>
                </c:pt>
                <c:pt idx="2517">
                  <c:v>64.669524024309823</c:v>
                </c:pt>
                <c:pt idx="2518">
                  <c:v>64.695217120862992</c:v>
                </c:pt>
                <c:pt idx="2519">
                  <c:v>64.720910217416161</c:v>
                </c:pt>
                <c:pt idx="2520">
                  <c:v>64.746603313969331</c:v>
                </c:pt>
                <c:pt idx="2521">
                  <c:v>64.7722964105225</c:v>
                </c:pt>
                <c:pt idx="2522">
                  <c:v>64.79798950707567</c:v>
                </c:pt>
                <c:pt idx="2523">
                  <c:v>64.823682603628839</c:v>
                </c:pt>
                <c:pt idx="2524">
                  <c:v>64.849375700182009</c:v>
                </c:pt>
                <c:pt idx="2525">
                  <c:v>64.875068796735178</c:v>
                </c:pt>
                <c:pt idx="2526">
                  <c:v>64.900761893288347</c:v>
                </c:pt>
                <c:pt idx="2527">
                  <c:v>64.926454989841517</c:v>
                </c:pt>
                <c:pt idx="2528">
                  <c:v>64.952148086394686</c:v>
                </c:pt>
                <c:pt idx="2529">
                  <c:v>64.977841182947856</c:v>
                </c:pt>
                <c:pt idx="2530">
                  <c:v>65.003534279501025</c:v>
                </c:pt>
                <c:pt idx="2531">
                  <c:v>65.029227376054195</c:v>
                </c:pt>
                <c:pt idx="2532">
                  <c:v>65.054920472607364</c:v>
                </c:pt>
                <c:pt idx="2533">
                  <c:v>65.080613569160533</c:v>
                </c:pt>
                <c:pt idx="2534">
                  <c:v>65.106306665713703</c:v>
                </c:pt>
                <c:pt idx="2535">
                  <c:v>65.131999762266872</c:v>
                </c:pt>
                <c:pt idx="2536">
                  <c:v>65.157692858820042</c:v>
                </c:pt>
                <c:pt idx="2537">
                  <c:v>65.183385955373211</c:v>
                </c:pt>
                <c:pt idx="2538">
                  <c:v>65.209079051926381</c:v>
                </c:pt>
                <c:pt idx="2539">
                  <c:v>65.23477214847955</c:v>
                </c:pt>
                <c:pt idx="2540">
                  <c:v>65.260465245032719</c:v>
                </c:pt>
                <c:pt idx="2541">
                  <c:v>65.286158341585889</c:v>
                </c:pt>
                <c:pt idx="2542">
                  <c:v>65.311851438139058</c:v>
                </c:pt>
                <c:pt idx="2543">
                  <c:v>65.337544534692228</c:v>
                </c:pt>
                <c:pt idx="2544">
                  <c:v>65.363237631245397</c:v>
                </c:pt>
                <c:pt idx="2545">
                  <c:v>65.388930727798567</c:v>
                </c:pt>
                <c:pt idx="2546">
                  <c:v>65.414623824351736</c:v>
                </c:pt>
                <c:pt idx="2547">
                  <c:v>65.440316920904905</c:v>
                </c:pt>
                <c:pt idx="2548">
                  <c:v>65.466010017458075</c:v>
                </c:pt>
                <c:pt idx="2549">
                  <c:v>65.491703114011244</c:v>
                </c:pt>
                <c:pt idx="2550">
                  <c:v>65.517396210564414</c:v>
                </c:pt>
                <c:pt idx="2551">
                  <c:v>65.543089307117583</c:v>
                </c:pt>
                <c:pt idx="2552">
                  <c:v>65.568782403670753</c:v>
                </c:pt>
                <c:pt idx="2553">
                  <c:v>65.594475500223922</c:v>
                </c:pt>
                <c:pt idx="2554">
                  <c:v>65.620168596777091</c:v>
                </c:pt>
                <c:pt idx="2555">
                  <c:v>65.645861693330261</c:v>
                </c:pt>
                <c:pt idx="2556">
                  <c:v>65.67155478988343</c:v>
                </c:pt>
                <c:pt idx="2557">
                  <c:v>65.6972478864366</c:v>
                </c:pt>
                <c:pt idx="2558">
                  <c:v>65.722940982989769</c:v>
                </c:pt>
                <c:pt idx="2559">
                  <c:v>65.748634079542938</c:v>
                </c:pt>
                <c:pt idx="2560">
                  <c:v>65.774327176096108</c:v>
                </c:pt>
                <c:pt idx="2561">
                  <c:v>65.800020272649277</c:v>
                </c:pt>
                <c:pt idx="2562">
                  <c:v>65.825713369202447</c:v>
                </c:pt>
                <c:pt idx="2563">
                  <c:v>65.851406465755616</c:v>
                </c:pt>
                <c:pt idx="2564">
                  <c:v>65.877099562308786</c:v>
                </c:pt>
                <c:pt idx="2565">
                  <c:v>65.902792658861955</c:v>
                </c:pt>
                <c:pt idx="2566">
                  <c:v>65.928485755415124</c:v>
                </c:pt>
                <c:pt idx="2567">
                  <c:v>65.954178851968294</c:v>
                </c:pt>
                <c:pt idx="2568">
                  <c:v>65.979871948521463</c:v>
                </c:pt>
                <c:pt idx="2569">
                  <c:v>66.005565045074633</c:v>
                </c:pt>
                <c:pt idx="2570">
                  <c:v>66.031258141627802</c:v>
                </c:pt>
                <c:pt idx="2571">
                  <c:v>66.056951238180972</c:v>
                </c:pt>
                <c:pt idx="2572">
                  <c:v>66.082644334734141</c:v>
                </c:pt>
                <c:pt idx="2573">
                  <c:v>66.10833743128731</c:v>
                </c:pt>
                <c:pt idx="2574">
                  <c:v>66.13403052784048</c:v>
                </c:pt>
                <c:pt idx="2575">
                  <c:v>66.159723624393649</c:v>
                </c:pt>
                <c:pt idx="2576">
                  <c:v>66.185416720946819</c:v>
                </c:pt>
                <c:pt idx="2577">
                  <c:v>66.211109817499988</c:v>
                </c:pt>
                <c:pt idx="2578">
                  <c:v>66.236802914053158</c:v>
                </c:pt>
                <c:pt idx="2579">
                  <c:v>66.262496010606327</c:v>
                </c:pt>
                <c:pt idx="2580">
                  <c:v>66.288189107159496</c:v>
                </c:pt>
                <c:pt idx="2581">
                  <c:v>66.313882203712666</c:v>
                </c:pt>
                <c:pt idx="2582">
                  <c:v>66.339575300265835</c:v>
                </c:pt>
                <c:pt idx="2583">
                  <c:v>66.365268396819005</c:v>
                </c:pt>
                <c:pt idx="2584">
                  <c:v>66.390961493372174</c:v>
                </c:pt>
                <c:pt idx="2585">
                  <c:v>66.416654589925344</c:v>
                </c:pt>
                <c:pt idx="2586">
                  <c:v>66.442347686478513</c:v>
                </c:pt>
                <c:pt idx="2587">
                  <c:v>66.468040783031682</c:v>
                </c:pt>
                <c:pt idx="2588">
                  <c:v>66.493733879584852</c:v>
                </c:pt>
                <c:pt idx="2589">
                  <c:v>66.519426976138021</c:v>
                </c:pt>
                <c:pt idx="2590">
                  <c:v>66.545120072691191</c:v>
                </c:pt>
                <c:pt idx="2591">
                  <c:v>66.57081316924436</c:v>
                </c:pt>
                <c:pt idx="2592">
                  <c:v>66.59650626579753</c:v>
                </c:pt>
                <c:pt idx="2593">
                  <c:v>66.622199362350699</c:v>
                </c:pt>
                <c:pt idx="2594">
                  <c:v>66.647892458903868</c:v>
                </c:pt>
                <c:pt idx="2595">
                  <c:v>66.673585555457038</c:v>
                </c:pt>
                <c:pt idx="2596">
                  <c:v>66.699278652010207</c:v>
                </c:pt>
                <c:pt idx="2597">
                  <c:v>66.724971748563377</c:v>
                </c:pt>
                <c:pt idx="2598">
                  <c:v>66.750664845116546</c:v>
                </c:pt>
                <c:pt idx="2599">
                  <c:v>66.776357941669716</c:v>
                </c:pt>
                <c:pt idx="2600">
                  <c:v>66.802051038222885</c:v>
                </c:pt>
                <c:pt idx="2601">
                  <c:v>66.827744134776054</c:v>
                </c:pt>
                <c:pt idx="2602">
                  <c:v>66.853437231329224</c:v>
                </c:pt>
                <c:pt idx="2603">
                  <c:v>66.879130327882393</c:v>
                </c:pt>
                <c:pt idx="2604">
                  <c:v>66.904823424435563</c:v>
                </c:pt>
                <c:pt idx="2605">
                  <c:v>66.930516520988732</c:v>
                </c:pt>
                <c:pt idx="2606">
                  <c:v>66.956209617541901</c:v>
                </c:pt>
                <c:pt idx="2607">
                  <c:v>66.981902714095071</c:v>
                </c:pt>
                <c:pt idx="2608">
                  <c:v>67.00759581064824</c:v>
                </c:pt>
                <c:pt idx="2609">
                  <c:v>67.03328890720141</c:v>
                </c:pt>
                <c:pt idx="2610">
                  <c:v>67.058982003754579</c:v>
                </c:pt>
                <c:pt idx="2611">
                  <c:v>67.084675100307749</c:v>
                </c:pt>
                <c:pt idx="2612">
                  <c:v>67.110368196860918</c:v>
                </c:pt>
                <c:pt idx="2613">
                  <c:v>67.136061293414087</c:v>
                </c:pt>
                <c:pt idx="2614">
                  <c:v>67.161754389967257</c:v>
                </c:pt>
                <c:pt idx="2615">
                  <c:v>67.187447486520426</c:v>
                </c:pt>
                <c:pt idx="2616">
                  <c:v>67.213140583073596</c:v>
                </c:pt>
                <c:pt idx="2617">
                  <c:v>67.238833679626765</c:v>
                </c:pt>
                <c:pt idx="2618">
                  <c:v>67.264526776179935</c:v>
                </c:pt>
                <c:pt idx="2619">
                  <c:v>67.290219872733104</c:v>
                </c:pt>
                <c:pt idx="2620">
                  <c:v>67.315912969286273</c:v>
                </c:pt>
                <c:pt idx="2621">
                  <c:v>67.341606065839443</c:v>
                </c:pt>
                <c:pt idx="2622">
                  <c:v>67.367299162392612</c:v>
                </c:pt>
                <c:pt idx="2623">
                  <c:v>67.392992258945782</c:v>
                </c:pt>
                <c:pt idx="2624">
                  <c:v>67.418685355498951</c:v>
                </c:pt>
                <c:pt idx="2625">
                  <c:v>67.444378452052121</c:v>
                </c:pt>
                <c:pt idx="2626">
                  <c:v>67.47007154860529</c:v>
                </c:pt>
                <c:pt idx="2627">
                  <c:v>67.495764645158459</c:v>
                </c:pt>
                <c:pt idx="2628">
                  <c:v>67.521457741711629</c:v>
                </c:pt>
                <c:pt idx="2629">
                  <c:v>67.547150838264798</c:v>
                </c:pt>
                <c:pt idx="2630">
                  <c:v>67.572843934817968</c:v>
                </c:pt>
                <c:pt idx="2631">
                  <c:v>67.598537031371137</c:v>
                </c:pt>
                <c:pt idx="2632">
                  <c:v>67.624230127924307</c:v>
                </c:pt>
                <c:pt idx="2633">
                  <c:v>67.649923224477476</c:v>
                </c:pt>
                <c:pt idx="2634">
                  <c:v>67.675616321030645</c:v>
                </c:pt>
                <c:pt idx="2635">
                  <c:v>67.701309417583815</c:v>
                </c:pt>
                <c:pt idx="2636">
                  <c:v>67.727002514136984</c:v>
                </c:pt>
                <c:pt idx="2637">
                  <c:v>67.752695610690154</c:v>
                </c:pt>
                <c:pt idx="2638">
                  <c:v>67.778388707243323</c:v>
                </c:pt>
                <c:pt idx="2639">
                  <c:v>67.804081803796493</c:v>
                </c:pt>
                <c:pt idx="2640">
                  <c:v>67.829774900349662</c:v>
                </c:pt>
                <c:pt idx="2641">
                  <c:v>67.855467996902831</c:v>
                </c:pt>
                <c:pt idx="2642">
                  <c:v>67.881161093456001</c:v>
                </c:pt>
                <c:pt idx="2643">
                  <c:v>67.90685419000917</c:v>
                </c:pt>
                <c:pt idx="2644">
                  <c:v>67.93254728656234</c:v>
                </c:pt>
                <c:pt idx="2645">
                  <c:v>67.958240383115509</c:v>
                </c:pt>
                <c:pt idx="2646">
                  <c:v>67.983933479668679</c:v>
                </c:pt>
                <c:pt idx="2647">
                  <c:v>68.009626576221848</c:v>
                </c:pt>
                <c:pt idx="2648">
                  <c:v>68.035319672775017</c:v>
                </c:pt>
                <c:pt idx="2649">
                  <c:v>68.061012769328187</c:v>
                </c:pt>
                <c:pt idx="2650">
                  <c:v>68.086705865881356</c:v>
                </c:pt>
                <c:pt idx="2651">
                  <c:v>68.112398962434526</c:v>
                </c:pt>
                <c:pt idx="2652">
                  <c:v>68.138092058987695</c:v>
                </c:pt>
                <c:pt idx="2653">
                  <c:v>68.163785155540864</c:v>
                </c:pt>
                <c:pt idx="2654">
                  <c:v>68.189478252094034</c:v>
                </c:pt>
                <c:pt idx="2655">
                  <c:v>68.215171348647203</c:v>
                </c:pt>
                <c:pt idx="2656">
                  <c:v>68.240864445200373</c:v>
                </c:pt>
                <c:pt idx="2657">
                  <c:v>68.266557541753542</c:v>
                </c:pt>
                <c:pt idx="2658">
                  <c:v>68.292250638306712</c:v>
                </c:pt>
                <c:pt idx="2659">
                  <c:v>68.317943734859881</c:v>
                </c:pt>
                <c:pt idx="2660">
                  <c:v>68.34363683141305</c:v>
                </c:pt>
                <c:pt idx="2661">
                  <c:v>68.36932992796622</c:v>
                </c:pt>
                <c:pt idx="2662">
                  <c:v>68.395023024519389</c:v>
                </c:pt>
                <c:pt idx="2663">
                  <c:v>68.420716121072559</c:v>
                </c:pt>
                <c:pt idx="2664">
                  <c:v>68.446409217625728</c:v>
                </c:pt>
                <c:pt idx="2665">
                  <c:v>68.472102314178898</c:v>
                </c:pt>
                <c:pt idx="2666">
                  <c:v>68.497795410732067</c:v>
                </c:pt>
                <c:pt idx="2667">
                  <c:v>68.523488507285236</c:v>
                </c:pt>
                <c:pt idx="2668">
                  <c:v>68.549181603838406</c:v>
                </c:pt>
                <c:pt idx="2669">
                  <c:v>68.574874700391575</c:v>
                </c:pt>
                <c:pt idx="2670">
                  <c:v>68.600567796944745</c:v>
                </c:pt>
                <c:pt idx="2671">
                  <c:v>68.626260893497914</c:v>
                </c:pt>
                <c:pt idx="2672">
                  <c:v>68.651953990051084</c:v>
                </c:pt>
                <c:pt idx="2673">
                  <c:v>68.677647086604253</c:v>
                </c:pt>
                <c:pt idx="2674">
                  <c:v>68.703340183157422</c:v>
                </c:pt>
                <c:pt idx="2675">
                  <c:v>68.729033279710592</c:v>
                </c:pt>
                <c:pt idx="2676">
                  <c:v>68.754726376263761</c:v>
                </c:pt>
                <c:pt idx="2677">
                  <c:v>68.780419472816931</c:v>
                </c:pt>
                <c:pt idx="2678">
                  <c:v>68.8061125693701</c:v>
                </c:pt>
                <c:pt idx="2679">
                  <c:v>68.83180566592327</c:v>
                </c:pt>
                <c:pt idx="2680">
                  <c:v>68.857498762476439</c:v>
                </c:pt>
                <c:pt idx="2681">
                  <c:v>68.883191859029608</c:v>
                </c:pt>
                <c:pt idx="2682">
                  <c:v>68.908884955582778</c:v>
                </c:pt>
                <c:pt idx="2683">
                  <c:v>68.934578052135947</c:v>
                </c:pt>
                <c:pt idx="2684">
                  <c:v>68.960271148689117</c:v>
                </c:pt>
                <c:pt idx="2685">
                  <c:v>68.985964245242286</c:v>
                </c:pt>
                <c:pt idx="2686">
                  <c:v>69.011657341795456</c:v>
                </c:pt>
                <c:pt idx="2687">
                  <c:v>69.037350438348625</c:v>
                </c:pt>
                <c:pt idx="2688">
                  <c:v>69.063043534901794</c:v>
                </c:pt>
                <c:pt idx="2689">
                  <c:v>69.088736631454964</c:v>
                </c:pt>
                <c:pt idx="2690">
                  <c:v>69.114429728008133</c:v>
                </c:pt>
                <c:pt idx="2691">
                  <c:v>69.140122824561303</c:v>
                </c:pt>
                <c:pt idx="2692">
                  <c:v>69.165815921114472</c:v>
                </c:pt>
                <c:pt idx="2693">
                  <c:v>69.191509017667642</c:v>
                </c:pt>
                <c:pt idx="2694">
                  <c:v>69.217202114220811</c:v>
                </c:pt>
                <c:pt idx="2695">
                  <c:v>69.24289521077398</c:v>
                </c:pt>
                <c:pt idx="2696">
                  <c:v>69.26858830732715</c:v>
                </c:pt>
                <c:pt idx="2697">
                  <c:v>69.294281403880319</c:v>
                </c:pt>
                <c:pt idx="2698">
                  <c:v>69.319974500433489</c:v>
                </c:pt>
                <c:pt idx="2699">
                  <c:v>69.345667596986658</c:v>
                </c:pt>
                <c:pt idx="2700">
                  <c:v>69.371360693539827</c:v>
                </c:pt>
                <c:pt idx="2701">
                  <c:v>69.397053790092997</c:v>
                </c:pt>
                <c:pt idx="2702">
                  <c:v>69.422746886646166</c:v>
                </c:pt>
                <c:pt idx="2703">
                  <c:v>69.448439983199336</c:v>
                </c:pt>
                <c:pt idx="2704">
                  <c:v>69.474133079752505</c:v>
                </c:pt>
                <c:pt idx="2705">
                  <c:v>69.499826176305675</c:v>
                </c:pt>
                <c:pt idx="2706">
                  <c:v>69.525519272858844</c:v>
                </c:pt>
                <c:pt idx="2707">
                  <c:v>69.551212369412013</c:v>
                </c:pt>
                <c:pt idx="2708">
                  <c:v>69.576905465965183</c:v>
                </c:pt>
                <c:pt idx="2709">
                  <c:v>69.602598562518352</c:v>
                </c:pt>
                <c:pt idx="2710">
                  <c:v>69.628291659071522</c:v>
                </c:pt>
                <c:pt idx="2711">
                  <c:v>69.653984755624691</c:v>
                </c:pt>
                <c:pt idx="2712">
                  <c:v>69.679677852177861</c:v>
                </c:pt>
                <c:pt idx="2713">
                  <c:v>69.70537094873103</c:v>
                </c:pt>
                <c:pt idx="2714">
                  <c:v>69.731064045284199</c:v>
                </c:pt>
                <c:pt idx="2715">
                  <c:v>69.756757141837369</c:v>
                </c:pt>
                <c:pt idx="2716">
                  <c:v>69.782450238390538</c:v>
                </c:pt>
                <c:pt idx="2717">
                  <c:v>69.808143334943708</c:v>
                </c:pt>
                <c:pt idx="2718">
                  <c:v>69.833836431496877</c:v>
                </c:pt>
                <c:pt idx="2719">
                  <c:v>69.859529528050047</c:v>
                </c:pt>
                <c:pt idx="2720">
                  <c:v>69.885222624603216</c:v>
                </c:pt>
                <c:pt idx="2721">
                  <c:v>69.910915721156385</c:v>
                </c:pt>
                <c:pt idx="2722">
                  <c:v>69.936608817709555</c:v>
                </c:pt>
                <c:pt idx="2723">
                  <c:v>69.962301914262724</c:v>
                </c:pt>
                <c:pt idx="2724">
                  <c:v>69.987995010815894</c:v>
                </c:pt>
                <c:pt idx="2725">
                  <c:v>70.013688107369063</c:v>
                </c:pt>
                <c:pt idx="2726">
                  <c:v>70.039381203922233</c:v>
                </c:pt>
                <c:pt idx="2727">
                  <c:v>70.065074300475402</c:v>
                </c:pt>
                <c:pt idx="2728">
                  <c:v>70.090767397028571</c:v>
                </c:pt>
                <c:pt idx="2729">
                  <c:v>70.116460493581741</c:v>
                </c:pt>
                <c:pt idx="2730">
                  <c:v>70.14215359013491</c:v>
                </c:pt>
                <c:pt idx="2731">
                  <c:v>70.16784668668808</c:v>
                </c:pt>
                <c:pt idx="2732">
                  <c:v>70.193539783241249</c:v>
                </c:pt>
                <c:pt idx="2733">
                  <c:v>70.219232879794419</c:v>
                </c:pt>
                <c:pt idx="2734">
                  <c:v>70.244925976347588</c:v>
                </c:pt>
                <c:pt idx="2735">
                  <c:v>70.270619072900757</c:v>
                </c:pt>
                <c:pt idx="2736">
                  <c:v>70.296312169453927</c:v>
                </c:pt>
                <c:pt idx="2737">
                  <c:v>70.322005266007096</c:v>
                </c:pt>
                <c:pt idx="2738">
                  <c:v>70.347698362560266</c:v>
                </c:pt>
                <c:pt idx="2739">
                  <c:v>70.373391459113435</c:v>
                </c:pt>
                <c:pt idx="2740">
                  <c:v>70.399084555666605</c:v>
                </c:pt>
                <c:pt idx="2741">
                  <c:v>70.424777652219774</c:v>
                </c:pt>
                <c:pt idx="2742">
                  <c:v>70.450470748772943</c:v>
                </c:pt>
                <c:pt idx="2743">
                  <c:v>70.476163845326113</c:v>
                </c:pt>
                <c:pt idx="2744">
                  <c:v>70.501856941879282</c:v>
                </c:pt>
                <c:pt idx="2745">
                  <c:v>70.527550038432452</c:v>
                </c:pt>
                <c:pt idx="2746">
                  <c:v>70.553243134985621</c:v>
                </c:pt>
                <c:pt idx="2747">
                  <c:v>70.57893623153879</c:v>
                </c:pt>
                <c:pt idx="2748">
                  <c:v>70.60462932809196</c:v>
                </c:pt>
                <c:pt idx="2749">
                  <c:v>70.630322424645129</c:v>
                </c:pt>
                <c:pt idx="2750">
                  <c:v>70.656015521198299</c:v>
                </c:pt>
                <c:pt idx="2751">
                  <c:v>70.681708617751468</c:v>
                </c:pt>
                <c:pt idx="2752">
                  <c:v>70.707401714304638</c:v>
                </c:pt>
                <c:pt idx="2753">
                  <c:v>70.733094810857807</c:v>
                </c:pt>
                <c:pt idx="2754">
                  <c:v>70.758787907410976</c:v>
                </c:pt>
                <c:pt idx="2755">
                  <c:v>70.784481003964146</c:v>
                </c:pt>
                <c:pt idx="2756">
                  <c:v>70.810174100517315</c:v>
                </c:pt>
                <c:pt idx="2757">
                  <c:v>70.835867197070485</c:v>
                </c:pt>
                <c:pt idx="2758">
                  <c:v>70.861560293623654</c:v>
                </c:pt>
                <c:pt idx="2759">
                  <c:v>70.887253390176824</c:v>
                </c:pt>
                <c:pt idx="2760">
                  <c:v>70.912946486729993</c:v>
                </c:pt>
                <c:pt idx="2761">
                  <c:v>70.938639583283162</c:v>
                </c:pt>
                <c:pt idx="2762">
                  <c:v>70.964332679836332</c:v>
                </c:pt>
                <c:pt idx="2763">
                  <c:v>70.990025776389501</c:v>
                </c:pt>
                <c:pt idx="2764">
                  <c:v>71.015718872942671</c:v>
                </c:pt>
                <c:pt idx="2765">
                  <c:v>71.04141196949584</c:v>
                </c:pt>
                <c:pt idx="2766">
                  <c:v>71.06710506604901</c:v>
                </c:pt>
                <c:pt idx="2767">
                  <c:v>71.092798162602179</c:v>
                </c:pt>
                <c:pt idx="2768">
                  <c:v>71.118491259155348</c:v>
                </c:pt>
                <c:pt idx="2769">
                  <c:v>71.144184355708518</c:v>
                </c:pt>
                <c:pt idx="2770">
                  <c:v>71.169877452261687</c:v>
                </c:pt>
                <c:pt idx="2771">
                  <c:v>71.195570548814857</c:v>
                </c:pt>
                <c:pt idx="2772">
                  <c:v>71.221263645368026</c:v>
                </c:pt>
                <c:pt idx="2773">
                  <c:v>71.246956741921196</c:v>
                </c:pt>
                <c:pt idx="2774">
                  <c:v>71.272649838474365</c:v>
                </c:pt>
                <c:pt idx="2775">
                  <c:v>71.298342935027534</c:v>
                </c:pt>
                <c:pt idx="2776">
                  <c:v>71.324036031580704</c:v>
                </c:pt>
                <c:pt idx="2777">
                  <c:v>71.349729128133873</c:v>
                </c:pt>
                <c:pt idx="2778">
                  <c:v>71.375422224687043</c:v>
                </c:pt>
                <c:pt idx="2779">
                  <c:v>71.401115321240212</c:v>
                </c:pt>
                <c:pt idx="2780">
                  <c:v>71.426808417793382</c:v>
                </c:pt>
                <c:pt idx="2781">
                  <c:v>71.452501514346551</c:v>
                </c:pt>
                <c:pt idx="2782">
                  <c:v>71.47819461089972</c:v>
                </c:pt>
                <c:pt idx="2783">
                  <c:v>71.50388770745289</c:v>
                </c:pt>
                <c:pt idx="2784">
                  <c:v>71.529580804006059</c:v>
                </c:pt>
                <c:pt idx="2785">
                  <c:v>71.555273900559229</c:v>
                </c:pt>
                <c:pt idx="2786">
                  <c:v>71.580966997112398</c:v>
                </c:pt>
                <c:pt idx="2787">
                  <c:v>71.606660093665568</c:v>
                </c:pt>
                <c:pt idx="2788">
                  <c:v>71.632353190218737</c:v>
                </c:pt>
                <c:pt idx="2789">
                  <c:v>71.658046286771906</c:v>
                </c:pt>
                <c:pt idx="2790">
                  <c:v>71.683739383325076</c:v>
                </c:pt>
                <c:pt idx="2791">
                  <c:v>71.709432479878245</c:v>
                </c:pt>
                <c:pt idx="2792">
                  <c:v>71.735125576431415</c:v>
                </c:pt>
                <c:pt idx="2793">
                  <c:v>71.760818672984584</c:v>
                </c:pt>
                <c:pt idx="2794">
                  <c:v>71.786511769537753</c:v>
                </c:pt>
                <c:pt idx="2795">
                  <c:v>71.812204866090923</c:v>
                </c:pt>
                <c:pt idx="2796">
                  <c:v>71.837897962644092</c:v>
                </c:pt>
                <c:pt idx="2797">
                  <c:v>71.863591059197262</c:v>
                </c:pt>
                <c:pt idx="2798">
                  <c:v>71.889284155750431</c:v>
                </c:pt>
                <c:pt idx="2799">
                  <c:v>71.914977252303601</c:v>
                </c:pt>
                <c:pt idx="2800">
                  <c:v>71.94067034885677</c:v>
                </c:pt>
                <c:pt idx="2801">
                  <c:v>71.966363445409939</c:v>
                </c:pt>
                <c:pt idx="2802">
                  <c:v>71.992056541963109</c:v>
                </c:pt>
                <c:pt idx="2803">
                  <c:v>72.017749638516278</c:v>
                </c:pt>
                <c:pt idx="2804">
                  <c:v>72.043442735069448</c:v>
                </c:pt>
                <c:pt idx="2805">
                  <c:v>72.069135831622617</c:v>
                </c:pt>
                <c:pt idx="2806">
                  <c:v>72.094828928175787</c:v>
                </c:pt>
                <c:pt idx="2807">
                  <c:v>72.120522024728956</c:v>
                </c:pt>
                <c:pt idx="2808">
                  <c:v>72.146215121282125</c:v>
                </c:pt>
                <c:pt idx="2809">
                  <c:v>72.171908217835295</c:v>
                </c:pt>
                <c:pt idx="2810">
                  <c:v>72.197601314388464</c:v>
                </c:pt>
                <c:pt idx="2811">
                  <c:v>72.223294410941634</c:v>
                </c:pt>
                <c:pt idx="2812">
                  <c:v>72.248987507494803</c:v>
                </c:pt>
                <c:pt idx="2813">
                  <c:v>72.274680604047973</c:v>
                </c:pt>
                <c:pt idx="2814">
                  <c:v>72.300373700601142</c:v>
                </c:pt>
                <c:pt idx="2815">
                  <c:v>72.326066797154311</c:v>
                </c:pt>
                <c:pt idx="2816">
                  <c:v>72.351759893707481</c:v>
                </c:pt>
                <c:pt idx="2817">
                  <c:v>72.37745299026065</c:v>
                </c:pt>
                <c:pt idx="2818">
                  <c:v>72.40314608681382</c:v>
                </c:pt>
                <c:pt idx="2819">
                  <c:v>72.428839183366989</c:v>
                </c:pt>
                <c:pt idx="2820">
                  <c:v>72.454532279920159</c:v>
                </c:pt>
                <c:pt idx="2821">
                  <c:v>72.480225376473328</c:v>
                </c:pt>
                <c:pt idx="2822">
                  <c:v>72.505918473026497</c:v>
                </c:pt>
                <c:pt idx="2823">
                  <c:v>72.531611569579667</c:v>
                </c:pt>
                <c:pt idx="2824">
                  <c:v>72.557304666132836</c:v>
                </c:pt>
                <c:pt idx="2825">
                  <c:v>72.582997762686006</c:v>
                </c:pt>
                <c:pt idx="2826">
                  <c:v>72.608690859239175</c:v>
                </c:pt>
                <c:pt idx="2827">
                  <c:v>72.634383955792345</c:v>
                </c:pt>
                <c:pt idx="2828">
                  <c:v>72.660077052345514</c:v>
                </c:pt>
                <c:pt idx="2829">
                  <c:v>72.685770148898683</c:v>
                </c:pt>
                <c:pt idx="2830">
                  <c:v>72.711463245451853</c:v>
                </c:pt>
                <c:pt idx="2831">
                  <c:v>72.737156342005022</c:v>
                </c:pt>
                <c:pt idx="2832">
                  <c:v>72.762849438558192</c:v>
                </c:pt>
                <c:pt idx="2833">
                  <c:v>72.788542535111361</c:v>
                </c:pt>
                <c:pt idx="2834">
                  <c:v>72.814235631664531</c:v>
                </c:pt>
                <c:pt idx="2835">
                  <c:v>72.8399287282177</c:v>
                </c:pt>
                <c:pt idx="2836">
                  <c:v>72.865621824770869</c:v>
                </c:pt>
                <c:pt idx="2837">
                  <c:v>72.891314921324039</c:v>
                </c:pt>
                <c:pt idx="2838">
                  <c:v>72.917008017877208</c:v>
                </c:pt>
                <c:pt idx="2839">
                  <c:v>72.942701114430378</c:v>
                </c:pt>
                <c:pt idx="2840">
                  <c:v>72.968394210983547</c:v>
                </c:pt>
                <c:pt idx="2841">
                  <c:v>72.994087307536716</c:v>
                </c:pt>
                <c:pt idx="2842">
                  <c:v>73.019780404089886</c:v>
                </c:pt>
                <c:pt idx="2843">
                  <c:v>73.045473500643055</c:v>
                </c:pt>
                <c:pt idx="2844">
                  <c:v>73.071166597196225</c:v>
                </c:pt>
                <c:pt idx="2845">
                  <c:v>73.096859693749394</c:v>
                </c:pt>
                <c:pt idx="2846">
                  <c:v>73.122552790302564</c:v>
                </c:pt>
                <c:pt idx="2847">
                  <c:v>73.148245886855733</c:v>
                </c:pt>
                <c:pt idx="2848">
                  <c:v>73.173938983408902</c:v>
                </c:pt>
                <c:pt idx="2849">
                  <c:v>73.199632079962072</c:v>
                </c:pt>
                <c:pt idx="2850">
                  <c:v>73.225325176515241</c:v>
                </c:pt>
                <c:pt idx="2851">
                  <c:v>73.251018273068411</c:v>
                </c:pt>
                <c:pt idx="2852">
                  <c:v>73.27671136962158</c:v>
                </c:pt>
                <c:pt idx="2853">
                  <c:v>73.30240446617475</c:v>
                </c:pt>
                <c:pt idx="2854">
                  <c:v>73.328097562727919</c:v>
                </c:pt>
                <c:pt idx="2855">
                  <c:v>73.353790659281088</c:v>
                </c:pt>
                <c:pt idx="2856">
                  <c:v>73.379483755834258</c:v>
                </c:pt>
                <c:pt idx="2857">
                  <c:v>73.405176852387427</c:v>
                </c:pt>
                <c:pt idx="2858">
                  <c:v>73.430869948940597</c:v>
                </c:pt>
                <c:pt idx="2859">
                  <c:v>73.456563045493766</c:v>
                </c:pt>
                <c:pt idx="2860">
                  <c:v>73.482256142046936</c:v>
                </c:pt>
                <c:pt idx="2861">
                  <c:v>73.507949238600105</c:v>
                </c:pt>
                <c:pt idx="2862">
                  <c:v>73.533642335153274</c:v>
                </c:pt>
                <c:pt idx="2863">
                  <c:v>73.559335431706444</c:v>
                </c:pt>
                <c:pt idx="2864">
                  <c:v>73.585028528259613</c:v>
                </c:pt>
                <c:pt idx="2865">
                  <c:v>73.610721624812783</c:v>
                </c:pt>
                <c:pt idx="2866">
                  <c:v>73.636414721365952</c:v>
                </c:pt>
                <c:pt idx="2867">
                  <c:v>73.662107817919122</c:v>
                </c:pt>
                <c:pt idx="2868">
                  <c:v>73.687800914472291</c:v>
                </c:pt>
                <c:pt idx="2869">
                  <c:v>73.71349401102546</c:v>
                </c:pt>
                <c:pt idx="2870">
                  <c:v>73.73918710757863</c:v>
                </c:pt>
                <c:pt idx="2871">
                  <c:v>73.764880204131799</c:v>
                </c:pt>
                <c:pt idx="2872">
                  <c:v>73.790573300684969</c:v>
                </c:pt>
                <c:pt idx="2873">
                  <c:v>73.816266397238138</c:v>
                </c:pt>
                <c:pt idx="2874">
                  <c:v>73.841959493791308</c:v>
                </c:pt>
                <c:pt idx="2875">
                  <c:v>73.867652590344477</c:v>
                </c:pt>
                <c:pt idx="2876">
                  <c:v>73.893345686897646</c:v>
                </c:pt>
                <c:pt idx="2877">
                  <c:v>73.919038783450816</c:v>
                </c:pt>
                <c:pt idx="2878">
                  <c:v>73.944731880003985</c:v>
                </c:pt>
                <c:pt idx="2879">
                  <c:v>73.970424976557155</c:v>
                </c:pt>
                <c:pt idx="2880">
                  <c:v>73.996118073110324</c:v>
                </c:pt>
                <c:pt idx="2881">
                  <c:v>74.021811169663494</c:v>
                </c:pt>
                <c:pt idx="2882">
                  <c:v>74.047504266216663</c:v>
                </c:pt>
                <c:pt idx="2883">
                  <c:v>74.073197362769832</c:v>
                </c:pt>
                <c:pt idx="2884">
                  <c:v>74.098890459323002</c:v>
                </c:pt>
                <c:pt idx="2885">
                  <c:v>74.124583555876171</c:v>
                </c:pt>
                <c:pt idx="2886">
                  <c:v>74.150276652429341</c:v>
                </c:pt>
                <c:pt idx="2887">
                  <c:v>74.17596974898251</c:v>
                </c:pt>
                <c:pt idx="2888">
                  <c:v>74.201662845535679</c:v>
                </c:pt>
                <c:pt idx="2889">
                  <c:v>74.227355942088849</c:v>
                </c:pt>
                <c:pt idx="2890">
                  <c:v>74.253049038642018</c:v>
                </c:pt>
                <c:pt idx="2891">
                  <c:v>74.278742135195188</c:v>
                </c:pt>
                <c:pt idx="2892">
                  <c:v>74.304435231748357</c:v>
                </c:pt>
                <c:pt idx="2893">
                  <c:v>74.330128328301527</c:v>
                </c:pt>
                <c:pt idx="2894">
                  <c:v>74.355821424854696</c:v>
                </c:pt>
                <c:pt idx="2895">
                  <c:v>74.381514521407865</c:v>
                </c:pt>
                <c:pt idx="2896">
                  <c:v>74.407207617961035</c:v>
                </c:pt>
                <c:pt idx="2897">
                  <c:v>74.432900714514204</c:v>
                </c:pt>
                <c:pt idx="2898">
                  <c:v>74.458593811067374</c:v>
                </c:pt>
                <c:pt idx="2899">
                  <c:v>74.484286907620543</c:v>
                </c:pt>
                <c:pt idx="2900">
                  <c:v>74.509980004173713</c:v>
                </c:pt>
                <c:pt idx="2901">
                  <c:v>74.535673100726882</c:v>
                </c:pt>
                <c:pt idx="2902">
                  <c:v>74.561366197280051</c:v>
                </c:pt>
                <c:pt idx="2903">
                  <c:v>74.587059293833221</c:v>
                </c:pt>
                <c:pt idx="2904">
                  <c:v>74.61275239038639</c:v>
                </c:pt>
                <c:pt idx="2905">
                  <c:v>74.63844548693956</c:v>
                </c:pt>
                <c:pt idx="2906">
                  <c:v>74.664138583492729</c:v>
                </c:pt>
                <c:pt idx="2907">
                  <c:v>74.689831680045899</c:v>
                </c:pt>
                <c:pt idx="2908">
                  <c:v>74.715524776599068</c:v>
                </c:pt>
                <c:pt idx="2909">
                  <c:v>74.741217873152237</c:v>
                </c:pt>
                <c:pt idx="2910">
                  <c:v>74.766910969705407</c:v>
                </c:pt>
                <c:pt idx="2911">
                  <c:v>74.792604066258576</c:v>
                </c:pt>
                <c:pt idx="2912">
                  <c:v>74.818297162811746</c:v>
                </c:pt>
                <c:pt idx="2913">
                  <c:v>74.843990259364915</c:v>
                </c:pt>
                <c:pt idx="2914">
                  <c:v>74.869683355918085</c:v>
                </c:pt>
                <c:pt idx="2915">
                  <c:v>74.895376452471254</c:v>
                </c:pt>
                <c:pt idx="2916">
                  <c:v>74.921069549024423</c:v>
                </c:pt>
                <c:pt idx="2917">
                  <c:v>74.946762645577593</c:v>
                </c:pt>
                <c:pt idx="2918">
                  <c:v>74.972455742130762</c:v>
                </c:pt>
                <c:pt idx="2919">
                  <c:v>74.998148838683932</c:v>
                </c:pt>
                <c:pt idx="2920">
                  <c:v>75.023841935237101</c:v>
                </c:pt>
                <c:pt idx="2921">
                  <c:v>75.049535031790271</c:v>
                </c:pt>
                <c:pt idx="2922">
                  <c:v>75.07522812834344</c:v>
                </c:pt>
                <c:pt idx="2923">
                  <c:v>75.100921224896609</c:v>
                </c:pt>
                <c:pt idx="2924">
                  <c:v>75.126614321449779</c:v>
                </c:pt>
                <c:pt idx="2925">
                  <c:v>75.152307418002948</c:v>
                </c:pt>
                <c:pt idx="2926">
                  <c:v>75.178000514556118</c:v>
                </c:pt>
                <c:pt idx="2927">
                  <c:v>75.203693611109287</c:v>
                </c:pt>
                <c:pt idx="2928">
                  <c:v>75.229386707662457</c:v>
                </c:pt>
                <c:pt idx="2929">
                  <c:v>75.255079804215626</c:v>
                </c:pt>
                <c:pt idx="2930">
                  <c:v>75.280772900768795</c:v>
                </c:pt>
                <c:pt idx="2931">
                  <c:v>75.306465997321965</c:v>
                </c:pt>
                <c:pt idx="2932">
                  <c:v>75.332159093875134</c:v>
                </c:pt>
                <c:pt idx="2933">
                  <c:v>75.357852190428304</c:v>
                </c:pt>
                <c:pt idx="2934">
                  <c:v>75.383545286981473</c:v>
                </c:pt>
                <c:pt idx="2935">
                  <c:v>75.409238383534642</c:v>
                </c:pt>
                <c:pt idx="2936">
                  <c:v>75.434931480087812</c:v>
                </c:pt>
                <c:pt idx="2937">
                  <c:v>75.460624576640981</c:v>
                </c:pt>
                <c:pt idx="2938">
                  <c:v>75.486317673194151</c:v>
                </c:pt>
                <c:pt idx="2939">
                  <c:v>75.51201076974732</c:v>
                </c:pt>
                <c:pt idx="2940">
                  <c:v>75.53770386630049</c:v>
                </c:pt>
                <c:pt idx="2941">
                  <c:v>75.563396962853659</c:v>
                </c:pt>
                <c:pt idx="2942">
                  <c:v>75.589090059406828</c:v>
                </c:pt>
                <c:pt idx="2943">
                  <c:v>75.614783155959998</c:v>
                </c:pt>
                <c:pt idx="2944">
                  <c:v>75.640476252513167</c:v>
                </c:pt>
                <c:pt idx="2945">
                  <c:v>75.666169349066337</c:v>
                </c:pt>
                <c:pt idx="2946">
                  <c:v>75.691862445619506</c:v>
                </c:pt>
                <c:pt idx="2947">
                  <c:v>75.717555542172676</c:v>
                </c:pt>
                <c:pt idx="2948">
                  <c:v>75.743248638725845</c:v>
                </c:pt>
                <c:pt idx="2949">
                  <c:v>75.768941735279014</c:v>
                </c:pt>
                <c:pt idx="2950">
                  <c:v>75.794634831832184</c:v>
                </c:pt>
                <c:pt idx="2951">
                  <c:v>75.820327928385353</c:v>
                </c:pt>
                <c:pt idx="2952">
                  <c:v>75.846021024938523</c:v>
                </c:pt>
                <c:pt idx="2953">
                  <c:v>75.871714121491692</c:v>
                </c:pt>
                <c:pt idx="2954">
                  <c:v>75.897407218044862</c:v>
                </c:pt>
                <c:pt idx="2955">
                  <c:v>75.923100314598031</c:v>
                </c:pt>
                <c:pt idx="2956">
                  <c:v>75.9487934111512</c:v>
                </c:pt>
                <c:pt idx="2957">
                  <c:v>75.97448650770437</c:v>
                </c:pt>
                <c:pt idx="2958">
                  <c:v>76.000179604257539</c:v>
                </c:pt>
                <c:pt idx="2959">
                  <c:v>76.025872700810709</c:v>
                </c:pt>
                <c:pt idx="2960">
                  <c:v>76.051565797363878</c:v>
                </c:pt>
                <c:pt idx="2961">
                  <c:v>76.077258893917048</c:v>
                </c:pt>
                <c:pt idx="2962">
                  <c:v>76.102951990470217</c:v>
                </c:pt>
                <c:pt idx="2963">
                  <c:v>76.128645087023386</c:v>
                </c:pt>
                <c:pt idx="2964">
                  <c:v>76.154338183576556</c:v>
                </c:pt>
                <c:pt idx="2965">
                  <c:v>76.180031280129725</c:v>
                </c:pt>
                <c:pt idx="2966">
                  <c:v>76.205724376682895</c:v>
                </c:pt>
                <c:pt idx="2967">
                  <c:v>76.231417473236064</c:v>
                </c:pt>
                <c:pt idx="2968">
                  <c:v>76.257110569789234</c:v>
                </c:pt>
                <c:pt idx="2969">
                  <c:v>76.282803666342403</c:v>
                </c:pt>
                <c:pt idx="2970">
                  <c:v>76.308496762895572</c:v>
                </c:pt>
                <c:pt idx="2971">
                  <c:v>76.334189859448742</c:v>
                </c:pt>
                <c:pt idx="2972">
                  <c:v>76.359882956001911</c:v>
                </c:pt>
                <c:pt idx="2973">
                  <c:v>76.385576052555081</c:v>
                </c:pt>
                <c:pt idx="2974">
                  <c:v>76.41126914910825</c:v>
                </c:pt>
                <c:pt idx="2975">
                  <c:v>76.43696224566142</c:v>
                </c:pt>
                <c:pt idx="2976">
                  <c:v>76.462655342214589</c:v>
                </c:pt>
                <c:pt idx="2977">
                  <c:v>76.488348438767758</c:v>
                </c:pt>
                <c:pt idx="2978">
                  <c:v>76.514041535320928</c:v>
                </c:pt>
                <c:pt idx="2979">
                  <c:v>76.539734631874097</c:v>
                </c:pt>
                <c:pt idx="2980">
                  <c:v>76.565427728427267</c:v>
                </c:pt>
                <c:pt idx="2981">
                  <c:v>76.591120824980436</c:v>
                </c:pt>
                <c:pt idx="2982">
                  <c:v>76.616813921533605</c:v>
                </c:pt>
                <c:pt idx="2983">
                  <c:v>76.642507018086775</c:v>
                </c:pt>
                <c:pt idx="2984">
                  <c:v>76.668200114639944</c:v>
                </c:pt>
                <c:pt idx="2985">
                  <c:v>76.693893211193114</c:v>
                </c:pt>
                <c:pt idx="2986">
                  <c:v>76.719586307746283</c:v>
                </c:pt>
                <c:pt idx="2987">
                  <c:v>76.745279404299453</c:v>
                </c:pt>
                <c:pt idx="2988">
                  <c:v>76.770972500852622</c:v>
                </c:pt>
                <c:pt idx="2989">
                  <c:v>76.796665597405791</c:v>
                </c:pt>
                <c:pt idx="2990">
                  <c:v>76.822358693958961</c:v>
                </c:pt>
                <c:pt idx="2991">
                  <c:v>76.84805179051213</c:v>
                </c:pt>
                <c:pt idx="2992">
                  <c:v>76.8737448870653</c:v>
                </c:pt>
                <c:pt idx="2993">
                  <c:v>76.899437983618469</c:v>
                </c:pt>
                <c:pt idx="2994">
                  <c:v>76.925131080171639</c:v>
                </c:pt>
                <c:pt idx="2995">
                  <c:v>76.950824176724808</c:v>
                </c:pt>
                <c:pt idx="2996">
                  <c:v>76.976517273277977</c:v>
                </c:pt>
                <c:pt idx="2997">
                  <c:v>77.002210369831147</c:v>
                </c:pt>
                <c:pt idx="2998">
                  <c:v>77.027903466384316</c:v>
                </c:pt>
                <c:pt idx="2999">
                  <c:v>77.053596562937486</c:v>
                </c:pt>
              </c:numCache>
            </c:numRef>
          </c:xVal>
          <c:yVal>
            <c:numRef>
              <c:f>Calculation!$BH$78:$BH$3077</c:f>
              <c:numCache>
                <c:formatCode>0.00</c:formatCode>
                <c:ptCount val="3000"/>
                <c:pt idx="0">
                  <c:v>2.0852061225450016</c:v>
                </c:pt>
                <c:pt idx="1">
                  <c:v>2.0406175977985148</c:v>
                </c:pt>
                <c:pt idx="2">
                  <c:v>2.1632798768770991</c:v>
                </c:pt>
                <c:pt idx="3">
                  <c:v>2.1226261782667524</c:v>
                </c:pt>
                <c:pt idx="4">
                  <c:v>2.0068025655425372</c:v>
                </c:pt>
                <c:pt idx="5">
                  <c:v>2.0362891505780638</c:v>
                </c:pt>
                <c:pt idx="6">
                  <c:v>2.1098393466461198</c:v>
                </c:pt>
                <c:pt idx="7">
                  <c:v>2.1417910233444908</c:v>
                </c:pt>
                <c:pt idx="8">
                  <c:v>2.09255467710312</c:v>
                </c:pt>
                <c:pt idx="9">
                  <c:v>2.1025851911869693</c:v>
                </c:pt>
                <c:pt idx="10">
                  <c:v>2.0227755716319331</c:v>
                </c:pt>
                <c:pt idx="11">
                  <c:v>2.0612674901622352</c:v>
                </c:pt>
                <c:pt idx="12">
                  <c:v>2.0684915267775974</c:v>
                </c:pt>
                <c:pt idx="13">
                  <c:v>2.0657161171996696</c:v>
                </c:pt>
                <c:pt idx="14">
                  <c:v>2.0214350903682554</c:v>
                </c:pt>
                <c:pt idx="15">
                  <c:v>2.0532207705677687</c:v>
                </c:pt>
                <c:pt idx="16">
                  <c:v>2.1494157375915584</c:v>
                </c:pt>
                <c:pt idx="17">
                  <c:v>2.1612773634111049</c:v>
                </c:pt>
                <c:pt idx="18">
                  <c:v>2.0172771929194426</c:v>
                </c:pt>
                <c:pt idx="19">
                  <c:v>2.0422422346542537</c:v>
                </c:pt>
                <c:pt idx="20">
                  <c:v>2.1448596514217275</c:v>
                </c:pt>
                <c:pt idx="21">
                  <c:v>2.147543955297555</c:v>
                </c:pt>
                <c:pt idx="22">
                  <c:v>2.0708923609391885</c:v>
                </c:pt>
                <c:pt idx="23">
                  <c:v>2.0686505202795256</c:v>
                </c:pt>
                <c:pt idx="24">
                  <c:v>2.0602920377460285</c:v>
                </c:pt>
                <c:pt idx="25">
                  <c:v>2.1338828774079595</c:v>
                </c:pt>
                <c:pt idx="26">
                  <c:v>2.1487961359812009</c:v>
                </c:pt>
                <c:pt idx="27">
                  <c:v>2.064403295632665</c:v>
                </c:pt>
                <c:pt idx="28">
                  <c:v>2.0482476722693557</c:v>
                </c:pt>
                <c:pt idx="29">
                  <c:v>2.0612088401859747</c:v>
                </c:pt>
                <c:pt idx="30">
                  <c:v>2.0627640097523328</c:v>
                </c:pt>
                <c:pt idx="31">
                  <c:v>2.0163017131864858</c:v>
                </c:pt>
                <c:pt idx="32">
                  <c:v>2.0478039434346456</c:v>
                </c:pt>
                <c:pt idx="33">
                  <c:v>2.0462275754140848</c:v>
                </c:pt>
                <c:pt idx="34">
                  <c:v>2.0112593344989618</c:v>
                </c:pt>
                <c:pt idx="35">
                  <c:v>2.0942122542371187</c:v>
                </c:pt>
                <c:pt idx="36">
                  <c:v>2.1573216423898316</c:v>
                </c:pt>
                <c:pt idx="37">
                  <c:v>2.1443997210088042</c:v>
                </c:pt>
                <c:pt idx="38">
                  <c:v>2.0976869644522522</c:v>
                </c:pt>
                <c:pt idx="39">
                  <c:v>2.1209682141795194</c:v>
                </c:pt>
                <c:pt idx="40">
                  <c:v>2.1054382150466719</c:v>
                </c:pt>
                <c:pt idx="41">
                  <c:v>2.1209267517042805</c:v>
                </c:pt>
                <c:pt idx="42">
                  <c:v>2.1331110514862655</c:v>
                </c:pt>
                <c:pt idx="43">
                  <c:v>2.1619004933775696</c:v>
                </c:pt>
                <c:pt idx="44">
                  <c:v>2.0939512273492817</c:v>
                </c:pt>
                <c:pt idx="45">
                  <c:v>2.0106854990937122</c:v>
                </c:pt>
                <c:pt idx="46">
                  <c:v>2.0397036102911081</c:v>
                </c:pt>
                <c:pt idx="47">
                  <c:v>2.052690277945679</c:v>
                </c:pt>
                <c:pt idx="48">
                  <c:v>2.0576487378523249</c:v>
                </c:pt>
                <c:pt idx="49">
                  <c:v>2.0227885004699404</c:v>
                </c:pt>
                <c:pt idx="50">
                  <c:v>2.1192524767739842</c:v>
                </c:pt>
                <c:pt idx="51">
                  <c:v>2.0987454736650193</c:v>
                </c:pt>
                <c:pt idx="52">
                  <c:v>2.0826745410271448</c:v>
                </c:pt>
                <c:pt idx="53">
                  <c:v>2.0312442514636584</c:v>
                </c:pt>
                <c:pt idx="54">
                  <c:v>2.012657847708216</c:v>
                </c:pt>
                <c:pt idx="55">
                  <c:v>2.1391328938782075</c:v>
                </c:pt>
                <c:pt idx="56">
                  <c:v>2.0267524100889287</c:v>
                </c:pt>
                <c:pt idx="57">
                  <c:v>2.078335837058177</c:v>
                </c:pt>
                <c:pt idx="58">
                  <c:v>2.043087044443189</c:v>
                </c:pt>
                <c:pt idx="59">
                  <c:v>2.1288801930727965</c:v>
                </c:pt>
                <c:pt idx="60">
                  <c:v>2.163354196275503</c:v>
                </c:pt>
                <c:pt idx="61">
                  <c:v>2.0935570987572287</c:v>
                </c:pt>
                <c:pt idx="62">
                  <c:v>2.0782577192442337</c:v>
                </c:pt>
                <c:pt idx="63">
                  <c:v>2.0046095378641509</c:v>
                </c:pt>
                <c:pt idx="64">
                  <c:v>2.1126915616828965</c:v>
                </c:pt>
                <c:pt idx="65">
                  <c:v>2.0770411950131686</c:v>
                </c:pt>
                <c:pt idx="66">
                  <c:v>2.0547689891615457</c:v>
                </c:pt>
                <c:pt idx="67">
                  <c:v>2.0191436552510722</c:v>
                </c:pt>
                <c:pt idx="68">
                  <c:v>2.079883028823343</c:v>
                </c:pt>
                <c:pt idx="69">
                  <c:v>2.150233097249119</c:v>
                </c:pt>
                <c:pt idx="70">
                  <c:v>2.0969891509168557</c:v>
                </c:pt>
                <c:pt idx="71">
                  <c:v>2.0088030337696305</c:v>
                </c:pt>
                <c:pt idx="72">
                  <c:v>2.1553733126293739</c:v>
                </c:pt>
                <c:pt idx="73">
                  <c:v>2.1184247202770834</c:v>
                </c:pt>
                <c:pt idx="74">
                  <c:v>2.0684319756783385</c:v>
                </c:pt>
                <c:pt idx="75">
                  <c:v>2.1110226368211951</c:v>
                </c:pt>
                <c:pt idx="76">
                  <c:v>2.0491826338449273</c:v>
                </c:pt>
                <c:pt idx="77">
                  <c:v>2.125364703722497</c:v>
                </c:pt>
                <c:pt idx="78">
                  <c:v>2.1133677669693771</c:v>
                </c:pt>
                <c:pt idx="79">
                  <c:v>2.0947348907080392</c:v>
                </c:pt>
                <c:pt idx="80">
                  <c:v>2.1452550522195057</c:v>
                </c:pt>
                <c:pt idx="81">
                  <c:v>2.0605909761867296</c:v>
                </c:pt>
                <c:pt idx="82">
                  <c:v>2.0474424091846157</c:v>
                </c:pt>
                <c:pt idx="83">
                  <c:v>2.1565816374538063</c:v>
                </c:pt>
                <c:pt idx="84">
                  <c:v>2.0276221533282985</c:v>
                </c:pt>
                <c:pt idx="85">
                  <c:v>2.0857196460328233</c:v>
                </c:pt>
                <c:pt idx="86">
                  <c:v>2.1613097306481839</c:v>
                </c:pt>
                <c:pt idx="87">
                  <c:v>2.0209037216115626</c:v>
                </c:pt>
                <c:pt idx="88">
                  <c:v>2.1557822807228302</c:v>
                </c:pt>
                <c:pt idx="89">
                  <c:v>2.0288516158456171</c:v>
                </c:pt>
                <c:pt idx="90">
                  <c:v>2.0903672826488191</c:v>
                </c:pt>
                <c:pt idx="91">
                  <c:v>2.0861116213462778</c:v>
                </c:pt>
                <c:pt idx="92">
                  <c:v>2.088921813632266</c:v>
                </c:pt>
                <c:pt idx="93">
                  <c:v>2.0170718540022601</c:v>
                </c:pt>
                <c:pt idx="94">
                  <c:v>2.1001752933342148</c:v>
                </c:pt>
                <c:pt idx="95">
                  <c:v>2.0761251848755991</c:v>
                </c:pt>
                <c:pt idx="96">
                  <c:v>2.1072070051157539</c:v>
                </c:pt>
                <c:pt idx="97">
                  <c:v>2.1442381289735444</c:v>
                </c:pt>
                <c:pt idx="98">
                  <c:v>2.0364166373362695</c:v>
                </c:pt>
                <c:pt idx="99">
                  <c:v>2.0846359817908686</c:v>
                </c:pt>
                <c:pt idx="100">
                  <c:v>2.1314616299705986</c:v>
                </c:pt>
                <c:pt idx="101">
                  <c:v>2.0220224909592459</c:v>
                </c:pt>
                <c:pt idx="102">
                  <c:v>2.0228931049798327</c:v>
                </c:pt>
                <c:pt idx="103">
                  <c:v>2.12204821581415</c:v>
                </c:pt>
                <c:pt idx="104">
                  <c:v>2.042252168653687</c:v>
                </c:pt>
                <c:pt idx="105">
                  <c:v>2.0381947940422305</c:v>
                </c:pt>
                <c:pt idx="106">
                  <c:v>2.022650990783621</c:v>
                </c:pt>
                <c:pt idx="107">
                  <c:v>2.0850304917144391</c:v>
                </c:pt>
                <c:pt idx="108">
                  <c:v>2.0080936203789572</c:v>
                </c:pt>
                <c:pt idx="109">
                  <c:v>2.0605032500557798</c:v>
                </c:pt>
                <c:pt idx="110">
                  <c:v>2.1566787926360229</c:v>
                </c:pt>
                <c:pt idx="111">
                  <c:v>2.1131157209785658</c:v>
                </c:pt>
                <c:pt idx="112">
                  <c:v>2.0151773962712354</c:v>
                </c:pt>
                <c:pt idx="113">
                  <c:v>2.1535470714067766</c:v>
                </c:pt>
                <c:pt idx="114">
                  <c:v>2.0684099711457682</c:v>
                </c:pt>
                <c:pt idx="115">
                  <c:v>2.0542740878769741</c:v>
                </c:pt>
                <c:pt idx="116">
                  <c:v>2.0685127230083187</c:v>
                </c:pt>
                <c:pt idx="117">
                  <c:v>2.0437035770981371</c:v>
                </c:pt>
                <c:pt idx="118">
                  <c:v>2.0268721046643767</c:v>
                </c:pt>
                <c:pt idx="119">
                  <c:v>2.0063152636016639</c:v>
                </c:pt>
                <c:pt idx="120">
                  <c:v>2.1172311893974958</c:v>
                </c:pt>
                <c:pt idx="121">
                  <c:v>2.0225203480457621</c:v>
                </c:pt>
                <c:pt idx="122">
                  <c:v>2.1228308771570705</c:v>
                </c:pt>
                <c:pt idx="123">
                  <c:v>2.0163674923404065</c:v>
                </c:pt>
                <c:pt idx="124">
                  <c:v>2.1591166904577972</c:v>
                </c:pt>
                <c:pt idx="125">
                  <c:v>2.0133905240302981</c:v>
                </c:pt>
                <c:pt idx="126">
                  <c:v>2.1528944215544294</c:v>
                </c:pt>
                <c:pt idx="127">
                  <c:v>2.0579915060900809</c:v>
                </c:pt>
                <c:pt idx="128">
                  <c:v>2.0427425827031231</c:v>
                </c:pt>
                <c:pt idx="129">
                  <c:v>2.0144725186141827</c:v>
                </c:pt>
                <c:pt idx="130">
                  <c:v>2.1470536902437471</c:v>
                </c:pt>
                <c:pt idx="131">
                  <c:v>2.0375496721214805</c:v>
                </c:pt>
                <c:pt idx="132">
                  <c:v>2.1075320079036706</c:v>
                </c:pt>
                <c:pt idx="133">
                  <c:v>2.1149558279504128</c:v>
                </c:pt>
                <c:pt idx="134">
                  <c:v>2.100485531141806</c:v>
                </c:pt>
                <c:pt idx="135">
                  <c:v>2.0631498275934388</c:v>
                </c:pt>
                <c:pt idx="136">
                  <c:v>2.0650085774292157</c:v>
                </c:pt>
                <c:pt idx="137">
                  <c:v>2.0326154130930241</c:v>
                </c:pt>
                <c:pt idx="138">
                  <c:v>2.0810154376144818</c:v>
                </c:pt>
                <c:pt idx="139">
                  <c:v>2.0678572914862126</c:v>
                </c:pt>
                <c:pt idx="140">
                  <c:v>2.0918195902080905</c:v>
                </c:pt>
                <c:pt idx="141">
                  <c:v>2.0507479416089431</c:v>
                </c:pt>
                <c:pt idx="142">
                  <c:v>2.0116132471709003</c:v>
                </c:pt>
                <c:pt idx="143">
                  <c:v>2.0078334378428124</c:v>
                </c:pt>
                <c:pt idx="144">
                  <c:v>2.0683313955314624</c:v>
                </c:pt>
                <c:pt idx="145">
                  <c:v>2.0351352311894715</c:v>
                </c:pt>
                <c:pt idx="146">
                  <c:v>2.0248014891005419</c:v>
                </c:pt>
                <c:pt idx="147">
                  <c:v>2.0289698474705888</c:v>
                </c:pt>
                <c:pt idx="148">
                  <c:v>2.0797149079366335</c:v>
                </c:pt>
                <c:pt idx="149">
                  <c:v>2.0723839027611564</c:v>
                </c:pt>
                <c:pt idx="150">
                  <c:v>2.0982486441367865</c:v>
                </c:pt>
                <c:pt idx="151">
                  <c:v>2.013312964345904</c:v>
                </c:pt>
                <c:pt idx="152">
                  <c:v>2.1022596347545179</c:v>
                </c:pt>
                <c:pt idx="153">
                  <c:v>2.0994206962716842</c:v>
                </c:pt>
                <c:pt idx="154">
                  <c:v>2.015628108185445</c:v>
                </c:pt>
                <c:pt idx="155">
                  <c:v>2.0725399583485409</c:v>
                </c:pt>
                <c:pt idx="156">
                  <c:v>2.015852710672283</c:v>
                </c:pt>
                <c:pt idx="157">
                  <c:v>2.1596879617914282</c:v>
                </c:pt>
                <c:pt idx="158">
                  <c:v>2.000885300353354</c:v>
                </c:pt>
                <c:pt idx="159">
                  <c:v>2.1198303700435588</c:v>
                </c:pt>
                <c:pt idx="160">
                  <c:v>2.0657532026944123</c:v>
                </c:pt>
                <c:pt idx="161">
                  <c:v>2.0088474947175685</c:v>
                </c:pt>
                <c:pt idx="162">
                  <c:v>2.0945629238454773</c:v>
                </c:pt>
                <c:pt idx="163">
                  <c:v>2.1057935250397386</c:v>
                </c:pt>
                <c:pt idx="164">
                  <c:v>2.1029318260982368</c:v>
                </c:pt>
                <c:pt idx="165">
                  <c:v>2.0505139257145566</c:v>
                </c:pt>
                <c:pt idx="166">
                  <c:v>2.0255935188120628</c:v>
                </c:pt>
                <c:pt idx="167">
                  <c:v>2.0091501512595977</c:v>
                </c:pt>
                <c:pt idx="168">
                  <c:v>2.0557047812049087</c:v>
                </c:pt>
                <c:pt idx="169">
                  <c:v>2.0244445377116258</c:v>
                </c:pt>
                <c:pt idx="170">
                  <c:v>2.0065306793382995</c:v>
                </c:pt>
                <c:pt idx="171">
                  <c:v>2.0783184382842239</c:v>
                </c:pt>
                <c:pt idx="172">
                  <c:v>2.1318652781593981</c:v>
                </c:pt>
                <c:pt idx="173">
                  <c:v>2.1573040921635562</c:v>
                </c:pt>
                <c:pt idx="174">
                  <c:v>2.0463849605388744</c:v>
                </c:pt>
                <c:pt idx="175">
                  <c:v>2.1183338479717841</c:v>
                </c:pt>
                <c:pt idx="176">
                  <c:v>2.0958453388255749</c:v>
                </c:pt>
                <c:pt idx="177">
                  <c:v>2.0182883611737199</c:v>
                </c:pt>
                <c:pt idx="178">
                  <c:v>2.1140053214235341</c:v>
                </c:pt>
                <c:pt idx="179">
                  <c:v>2.1013771632891962</c:v>
                </c:pt>
                <c:pt idx="180">
                  <c:v>2.1538345195996831</c:v>
                </c:pt>
                <c:pt idx="181">
                  <c:v>2.0446392050017534</c:v>
                </c:pt>
                <c:pt idx="182">
                  <c:v>2.1101161082879782</c:v>
                </c:pt>
                <c:pt idx="183">
                  <c:v>2.0019300640391857</c:v>
                </c:pt>
                <c:pt idx="184">
                  <c:v>2.070451577869366</c:v>
                </c:pt>
                <c:pt idx="185">
                  <c:v>2.1625057109986128</c:v>
                </c:pt>
                <c:pt idx="186">
                  <c:v>2.0969353297775126</c:v>
                </c:pt>
                <c:pt idx="187">
                  <c:v>2.0798405088907725</c:v>
                </c:pt>
                <c:pt idx="188">
                  <c:v>2.0689989210569251</c:v>
                </c:pt>
                <c:pt idx="189">
                  <c:v>2.0890876579500364</c:v>
                </c:pt>
                <c:pt idx="190">
                  <c:v>2.1055205847953609</c:v>
                </c:pt>
                <c:pt idx="191">
                  <c:v>2.1343190112601325</c:v>
                </c:pt>
                <c:pt idx="192">
                  <c:v>2.1615128827021182</c:v>
                </c:pt>
                <c:pt idx="193">
                  <c:v>2.0050899242065934</c:v>
                </c:pt>
                <c:pt idx="194">
                  <c:v>2.0317866660228026</c:v>
                </c:pt>
                <c:pt idx="195">
                  <c:v>2.0482392623200067</c:v>
                </c:pt>
                <c:pt idx="196">
                  <c:v>2.126175410395696</c:v>
                </c:pt>
                <c:pt idx="197">
                  <c:v>2.1244909831628358</c:v>
                </c:pt>
                <c:pt idx="198">
                  <c:v>2.0127681029130544</c:v>
                </c:pt>
                <c:pt idx="199">
                  <c:v>2.0543236076667948</c:v>
                </c:pt>
                <c:pt idx="200">
                  <c:v>2.0372168526872327</c:v>
                </c:pt>
                <c:pt idx="201">
                  <c:v>2.1145292855140538</c:v>
                </c:pt>
                <c:pt idx="202">
                  <c:v>2.0659431974142382</c:v>
                </c:pt>
                <c:pt idx="203">
                  <c:v>2.0443514832158218</c:v>
                </c:pt>
                <c:pt idx="204">
                  <c:v>2.0344802067940448</c:v>
                </c:pt>
                <c:pt idx="205">
                  <c:v>2.0157970094670268</c:v>
                </c:pt>
                <c:pt idx="206">
                  <c:v>2.036560211200118</c:v>
                </c:pt>
                <c:pt idx="207">
                  <c:v>2.0563146526300558</c:v>
                </c:pt>
                <c:pt idx="208">
                  <c:v>2.1491900632491072</c:v>
                </c:pt>
                <c:pt idx="209">
                  <c:v>2.0626849929692272</c:v>
                </c:pt>
                <c:pt idx="210">
                  <c:v>2.0962546570305394</c:v>
                </c:pt>
                <c:pt idx="211">
                  <c:v>2.1153108385726322</c:v>
                </c:pt>
                <c:pt idx="212">
                  <c:v>2.1039276087432364</c:v>
                </c:pt>
                <c:pt idx="213">
                  <c:v>2.0411473160259677</c:v>
                </c:pt>
                <c:pt idx="214">
                  <c:v>2.1161004522237108</c:v>
                </c:pt>
                <c:pt idx="215">
                  <c:v>2.0225483969939475</c:v>
                </c:pt>
                <c:pt idx="216">
                  <c:v>2.0129328051387616</c:v>
                </c:pt>
                <c:pt idx="217">
                  <c:v>2.0396617019473813</c:v>
                </c:pt>
                <c:pt idx="218">
                  <c:v>2.061154644048977</c:v>
                </c:pt>
                <c:pt idx="219">
                  <c:v>2.1253821615096911</c:v>
                </c:pt>
                <c:pt idx="220">
                  <c:v>2.0757004788819371</c:v>
                </c:pt>
                <c:pt idx="221">
                  <c:v>2.1124253946071581</c:v>
                </c:pt>
                <c:pt idx="222">
                  <c:v>2.091807618298565</c:v>
                </c:pt>
                <c:pt idx="223">
                  <c:v>2.0116808447512033</c:v>
                </c:pt>
                <c:pt idx="224">
                  <c:v>2.1415009553428224</c:v>
                </c:pt>
                <c:pt idx="225">
                  <c:v>2.1138554908846707</c:v>
                </c:pt>
                <c:pt idx="226">
                  <c:v>2.1518490055193817</c:v>
                </c:pt>
                <c:pt idx="227">
                  <c:v>2.0500179854600722</c:v>
                </c:pt>
                <c:pt idx="228">
                  <c:v>2.1582288102814946</c:v>
                </c:pt>
                <c:pt idx="229">
                  <c:v>2.0280628157904275</c:v>
                </c:pt>
                <c:pt idx="230">
                  <c:v>2.117229912110107</c:v>
                </c:pt>
                <c:pt idx="231">
                  <c:v>2.0311821487378574</c:v>
                </c:pt>
                <c:pt idx="232">
                  <c:v>2.1488607747867396</c:v>
                </c:pt>
                <c:pt idx="233">
                  <c:v>2.0278418962855471</c:v>
                </c:pt>
                <c:pt idx="234">
                  <c:v>2.0637972946103882</c:v>
                </c:pt>
                <c:pt idx="235">
                  <c:v>2.0127674423302362</c:v>
                </c:pt>
                <c:pt idx="236">
                  <c:v>2.0732130157600008</c:v>
                </c:pt>
                <c:pt idx="237">
                  <c:v>2.0927483481952587</c:v>
                </c:pt>
                <c:pt idx="238">
                  <c:v>2.0403137172372863</c:v>
                </c:pt>
                <c:pt idx="239">
                  <c:v>2.0898528574988564</c:v>
                </c:pt>
                <c:pt idx="240">
                  <c:v>2.0452613144899288</c:v>
                </c:pt>
                <c:pt idx="241">
                  <c:v>2.1192416943354915</c:v>
                </c:pt>
                <c:pt idx="242">
                  <c:v>2.0805122068146478</c:v>
                </c:pt>
                <c:pt idx="243">
                  <c:v>2.0391884500500863</c:v>
                </c:pt>
                <c:pt idx="244">
                  <c:v>2.0505395057721261</c:v>
                </c:pt>
                <c:pt idx="245">
                  <c:v>2.1640857920828882</c:v>
                </c:pt>
                <c:pt idx="246">
                  <c:v>2.1152304525566707</c:v>
                </c:pt>
                <c:pt idx="247">
                  <c:v>2.0567346669593056</c:v>
                </c:pt>
                <c:pt idx="248">
                  <c:v>2.0496571966034693</c:v>
                </c:pt>
                <c:pt idx="249">
                  <c:v>2.0675946943301597</c:v>
                </c:pt>
                <c:pt idx="250">
                  <c:v>2.1324676032474046</c:v>
                </c:pt>
                <c:pt idx="251">
                  <c:v>2.0401242589228135</c:v>
                </c:pt>
                <c:pt idx="252">
                  <c:v>2.1223475292750562</c:v>
                </c:pt>
                <c:pt idx="253">
                  <c:v>2.1026292269962386</c:v>
                </c:pt>
                <c:pt idx="254">
                  <c:v>2.0957817013265778</c:v>
                </c:pt>
                <c:pt idx="255">
                  <c:v>2.0198684634712007</c:v>
                </c:pt>
                <c:pt idx="256">
                  <c:v>2.018890638403898</c:v>
                </c:pt>
                <c:pt idx="257">
                  <c:v>2.0669053123880641</c:v>
                </c:pt>
                <c:pt idx="258">
                  <c:v>2.075404973612117</c:v>
                </c:pt>
                <c:pt idx="259">
                  <c:v>2.1577407304583924</c:v>
                </c:pt>
                <c:pt idx="260">
                  <c:v>2.1493028009904607</c:v>
                </c:pt>
                <c:pt idx="261">
                  <c:v>2.0632806181701255</c:v>
                </c:pt>
                <c:pt idx="262">
                  <c:v>2.1641628200555898</c:v>
                </c:pt>
                <c:pt idx="263">
                  <c:v>2.142042397437836</c:v>
                </c:pt>
                <c:pt idx="264">
                  <c:v>2.1589342479152611</c:v>
                </c:pt>
                <c:pt idx="265">
                  <c:v>2.0272006464996659</c:v>
                </c:pt>
                <c:pt idx="266">
                  <c:v>2.0497566435556882</c:v>
                </c:pt>
                <c:pt idx="267">
                  <c:v>2.1521977537615431</c:v>
                </c:pt>
                <c:pt idx="268">
                  <c:v>2.1263222836903588</c:v>
                </c:pt>
                <c:pt idx="269">
                  <c:v>2.0228692771983101</c:v>
                </c:pt>
                <c:pt idx="270">
                  <c:v>2.1104826269048944</c:v>
                </c:pt>
                <c:pt idx="271">
                  <c:v>2.0738097434619287</c:v>
                </c:pt>
                <c:pt idx="272">
                  <c:v>2.0129600777088492</c:v>
                </c:pt>
                <c:pt idx="273">
                  <c:v>2.0660937684410645</c:v>
                </c:pt>
                <c:pt idx="274">
                  <c:v>2.0262508548440064</c:v>
                </c:pt>
                <c:pt idx="275">
                  <c:v>2.0084938551801228</c:v>
                </c:pt>
                <c:pt idx="276">
                  <c:v>2.0493176348535758</c:v>
                </c:pt>
                <c:pt idx="277">
                  <c:v>2.0118071277057403</c:v>
                </c:pt>
                <c:pt idx="278">
                  <c:v>2.1366947558159177</c:v>
                </c:pt>
                <c:pt idx="279">
                  <c:v>2.1138405956595316</c:v>
                </c:pt>
                <c:pt idx="280">
                  <c:v>2.0597202373403394</c:v>
                </c:pt>
                <c:pt idx="281">
                  <c:v>2.0125309580557356</c:v>
                </c:pt>
                <c:pt idx="282">
                  <c:v>2.0694056391125937</c:v>
                </c:pt>
                <c:pt idx="283">
                  <c:v>2.0521724593751731</c:v>
                </c:pt>
                <c:pt idx="284">
                  <c:v>2.1220575882628889</c:v>
                </c:pt>
                <c:pt idx="285">
                  <c:v>2.1124914464558318</c:v>
                </c:pt>
                <c:pt idx="286">
                  <c:v>2.1058420102201638</c:v>
                </c:pt>
                <c:pt idx="287">
                  <c:v>2.0712924311442569</c:v>
                </c:pt>
                <c:pt idx="288">
                  <c:v>2.1465645266799878</c:v>
                </c:pt>
                <c:pt idx="289">
                  <c:v>2.0385489290975936</c:v>
                </c:pt>
                <c:pt idx="290">
                  <c:v>2.0050377806253139</c:v>
                </c:pt>
                <c:pt idx="291">
                  <c:v>2.0636582719679426</c:v>
                </c:pt>
                <c:pt idx="292">
                  <c:v>2.0724960713505842</c:v>
                </c:pt>
                <c:pt idx="293">
                  <c:v>2.0087574632830338</c:v>
                </c:pt>
                <c:pt idx="294">
                  <c:v>2.0188128136902779</c:v>
                </c:pt>
                <c:pt idx="295">
                  <c:v>2.0837682229432106</c:v>
                </c:pt>
                <c:pt idx="296">
                  <c:v>2.1517377327398517</c:v>
                </c:pt>
                <c:pt idx="297">
                  <c:v>2.0925566652834879</c:v>
                </c:pt>
                <c:pt idx="298">
                  <c:v>2.0092364914905523</c:v>
                </c:pt>
                <c:pt idx="299">
                  <c:v>2.1619070458473257</c:v>
                </c:pt>
                <c:pt idx="300">
                  <c:v>2.1007006693536465</c:v>
                </c:pt>
                <c:pt idx="301">
                  <c:v>2.0901712580535792</c:v>
                </c:pt>
                <c:pt idx="302">
                  <c:v>2.0239921976665238</c:v>
                </c:pt>
                <c:pt idx="303">
                  <c:v>2.0964581660165216</c:v>
                </c:pt>
                <c:pt idx="304">
                  <c:v>2.0733487034981133</c:v>
                </c:pt>
                <c:pt idx="305">
                  <c:v>2.0009289015561298</c:v>
                </c:pt>
                <c:pt idx="306">
                  <c:v>2.0503160344662339</c:v>
                </c:pt>
                <c:pt idx="307">
                  <c:v>2.0749605243735569</c:v>
                </c:pt>
                <c:pt idx="308">
                  <c:v>2.0508166851913607</c:v>
                </c:pt>
                <c:pt idx="309">
                  <c:v>2.1454057273914575</c:v>
                </c:pt>
                <c:pt idx="310">
                  <c:v>2.0929084561371534</c:v>
                </c:pt>
                <c:pt idx="311">
                  <c:v>2.0534205925204945</c:v>
                </c:pt>
                <c:pt idx="312">
                  <c:v>2.0136825629240862</c:v>
                </c:pt>
                <c:pt idx="313">
                  <c:v>2.0754281978441411</c:v>
                </c:pt>
                <c:pt idx="314">
                  <c:v>2.0619193743557882</c:v>
                </c:pt>
                <c:pt idx="315">
                  <c:v>2.0328467244898336</c:v>
                </c:pt>
                <c:pt idx="316">
                  <c:v>2.1172974971324372</c:v>
                </c:pt>
                <c:pt idx="317">
                  <c:v>2.1505219054753919</c:v>
                </c:pt>
                <c:pt idx="318">
                  <c:v>2.1554238453641514</c:v>
                </c:pt>
                <c:pt idx="319">
                  <c:v>2.0040154531923826</c:v>
                </c:pt>
                <c:pt idx="320">
                  <c:v>2.1513503710523736</c:v>
                </c:pt>
                <c:pt idx="321">
                  <c:v>2.0377848836995174</c:v>
                </c:pt>
                <c:pt idx="322">
                  <c:v>2.1323105366219464</c:v>
                </c:pt>
                <c:pt idx="323">
                  <c:v>2.0977600279527899</c:v>
                </c:pt>
                <c:pt idx="324">
                  <c:v>2.0333664916127367</c:v>
                </c:pt>
                <c:pt idx="325">
                  <c:v>2.0275069915349726</c:v>
                </c:pt>
                <c:pt idx="326">
                  <c:v>2.117198475523157</c:v>
                </c:pt>
                <c:pt idx="327">
                  <c:v>2.0423099696404066</c:v>
                </c:pt>
                <c:pt idx="328">
                  <c:v>2.066460590036963</c:v>
                </c:pt>
                <c:pt idx="329">
                  <c:v>2.0416227004710898</c:v>
                </c:pt>
                <c:pt idx="330">
                  <c:v>2.079797231359156</c:v>
                </c:pt>
                <c:pt idx="331">
                  <c:v>2.1603542869459273</c:v>
                </c:pt>
                <c:pt idx="332">
                  <c:v>2.1385420855884929</c:v>
                </c:pt>
                <c:pt idx="333">
                  <c:v>2.0051723838141187</c:v>
                </c:pt>
                <c:pt idx="334">
                  <c:v>2.0048423972782965</c:v>
                </c:pt>
                <c:pt idx="335">
                  <c:v>2.1599413723202066</c:v>
                </c:pt>
                <c:pt idx="336">
                  <c:v>2.0299752313021382</c:v>
                </c:pt>
                <c:pt idx="337">
                  <c:v>2.1119918894474874</c:v>
                </c:pt>
                <c:pt idx="338">
                  <c:v>2.0412815124805253</c:v>
                </c:pt>
                <c:pt idx="339">
                  <c:v>2.0253046350979522</c:v>
                </c:pt>
                <c:pt idx="340">
                  <c:v>2.0044177015084754</c:v>
                </c:pt>
                <c:pt idx="341">
                  <c:v>2.1633901552984929</c:v>
                </c:pt>
                <c:pt idx="342">
                  <c:v>2.0252149575344824</c:v>
                </c:pt>
                <c:pt idx="343">
                  <c:v>2.054609646368144</c:v>
                </c:pt>
                <c:pt idx="344">
                  <c:v>2.0954758622356904</c:v>
                </c:pt>
                <c:pt idx="345">
                  <c:v>2.060071756839057</c:v>
                </c:pt>
                <c:pt idx="346">
                  <c:v>2.0632192088295556</c:v>
                </c:pt>
                <c:pt idx="347">
                  <c:v>2.1210670492779578</c:v>
                </c:pt>
                <c:pt idx="348">
                  <c:v>2.0685584784762274</c:v>
                </c:pt>
                <c:pt idx="349">
                  <c:v>2.0309378678260885</c:v>
                </c:pt>
                <c:pt idx="350">
                  <c:v>2.0639457828250443</c:v>
                </c:pt>
                <c:pt idx="351">
                  <c:v>2.1366481670603497</c:v>
                </c:pt>
                <c:pt idx="352">
                  <c:v>2.0888229737878636</c:v>
                </c:pt>
                <c:pt idx="353">
                  <c:v>2.0921269559980193</c:v>
                </c:pt>
                <c:pt idx="354">
                  <c:v>2.0631159915867001</c:v>
                </c:pt>
                <c:pt idx="355">
                  <c:v>2.0559394122589807</c:v>
                </c:pt>
                <c:pt idx="356">
                  <c:v>2.0428860360092886</c:v>
                </c:pt>
                <c:pt idx="357">
                  <c:v>2.0069813523535256</c:v>
                </c:pt>
                <c:pt idx="358">
                  <c:v>2.1234044806121544</c:v>
                </c:pt>
                <c:pt idx="359">
                  <c:v>2.0942796726430317</c:v>
                </c:pt>
                <c:pt idx="360">
                  <c:v>2.0952000630078822</c:v>
                </c:pt>
                <c:pt idx="361">
                  <c:v>2.0946990733322211</c:v>
                </c:pt>
                <c:pt idx="362">
                  <c:v>2.0989743846083835</c:v>
                </c:pt>
                <c:pt idx="363">
                  <c:v>2.0026370136618503</c:v>
                </c:pt>
                <c:pt idx="364">
                  <c:v>2.0052072533983432</c:v>
                </c:pt>
                <c:pt idx="365">
                  <c:v>2.0842610594042137</c:v>
                </c:pt>
                <c:pt idx="366">
                  <c:v>2.1187698744028709</c:v>
                </c:pt>
                <c:pt idx="367">
                  <c:v>2.1048802692318525</c:v>
                </c:pt>
                <c:pt idx="368">
                  <c:v>2.0451801080384189</c:v>
                </c:pt>
                <c:pt idx="369">
                  <c:v>2.1002953179079213</c:v>
                </c:pt>
                <c:pt idx="370">
                  <c:v>2.1749972437293335</c:v>
                </c:pt>
                <c:pt idx="371">
                  <c:v>2.0707774120256235</c:v>
                </c:pt>
                <c:pt idx="372">
                  <c:v>2.1694405942736879</c:v>
                </c:pt>
                <c:pt idx="373">
                  <c:v>2.1856484012931006</c:v>
                </c:pt>
                <c:pt idx="374">
                  <c:v>2.2282124475194203</c:v>
                </c:pt>
                <c:pt idx="375">
                  <c:v>2.2238881533016532</c:v>
                </c:pt>
                <c:pt idx="376">
                  <c:v>2.2909886265631987</c:v>
                </c:pt>
                <c:pt idx="377">
                  <c:v>2.3459647767738963</c:v>
                </c:pt>
                <c:pt idx="378">
                  <c:v>2.5442066192377055</c:v>
                </c:pt>
                <c:pt idx="379">
                  <c:v>2.779769011995052</c:v>
                </c:pt>
                <c:pt idx="380">
                  <c:v>3.0333254137349641</c:v>
                </c:pt>
                <c:pt idx="381">
                  <c:v>3.4643120065357209</c:v>
                </c:pt>
                <c:pt idx="382">
                  <c:v>4.0668078856188998</c:v>
                </c:pt>
                <c:pt idx="383">
                  <c:v>4.8208969894642184</c:v>
                </c:pt>
                <c:pt idx="384">
                  <c:v>5.9878882030406384</c:v>
                </c:pt>
                <c:pt idx="385">
                  <c:v>7.6106051644542347</c:v>
                </c:pt>
                <c:pt idx="386">
                  <c:v>9.7505981759545719</c:v>
                </c:pt>
                <c:pt idx="387">
                  <c:v>12.899042809885591</c:v>
                </c:pt>
                <c:pt idx="388">
                  <c:v>16.962884336893673</c:v>
                </c:pt>
                <c:pt idx="389">
                  <c:v>22.296679922817969</c:v>
                </c:pt>
                <c:pt idx="390">
                  <c:v>28.597511499151377</c:v>
                </c:pt>
                <c:pt idx="391">
                  <c:v>34.94508866142192</c:v>
                </c:pt>
                <c:pt idx="392">
                  <c:v>40.08521642358869</c:v>
                </c:pt>
                <c:pt idx="393">
                  <c:v>41.957402743546574</c:v>
                </c:pt>
                <c:pt idx="394">
                  <c:v>40.026176934329378</c:v>
                </c:pt>
                <c:pt idx="395">
                  <c:v>35.321811820489152</c:v>
                </c:pt>
                <c:pt idx="396">
                  <c:v>29.506698315484012</c:v>
                </c:pt>
                <c:pt idx="397">
                  <c:v>23.698536372021632</c:v>
                </c:pt>
                <c:pt idx="398">
                  <c:v>18.808894159542493</c:v>
                </c:pt>
                <c:pt idx="399">
                  <c:v>14.918199189321912</c:v>
                </c:pt>
                <c:pt idx="400">
                  <c:v>11.870915553981023</c:v>
                </c:pt>
                <c:pt idx="401">
                  <c:v>9.4407144530414868</c:v>
                </c:pt>
                <c:pt idx="402">
                  <c:v>7.7197595743933478</c:v>
                </c:pt>
                <c:pt idx="403">
                  <c:v>6.3176458235391495</c:v>
                </c:pt>
                <c:pt idx="404">
                  <c:v>5.2922801232306096</c:v>
                </c:pt>
                <c:pt idx="405">
                  <c:v>4.4722175061100948</c:v>
                </c:pt>
                <c:pt idx="406">
                  <c:v>3.8842095631599109</c:v>
                </c:pt>
                <c:pt idx="407">
                  <c:v>3.5201991343719055</c:v>
                </c:pt>
                <c:pt idx="408">
                  <c:v>3.1572914423270708</c:v>
                </c:pt>
                <c:pt idx="409">
                  <c:v>2.9170052529029324</c:v>
                </c:pt>
                <c:pt idx="410">
                  <c:v>2.6781055817178401</c:v>
                </c:pt>
                <c:pt idx="411">
                  <c:v>2.4960912244535778</c:v>
                </c:pt>
                <c:pt idx="412">
                  <c:v>2.4088039960744663</c:v>
                </c:pt>
                <c:pt idx="413">
                  <c:v>2.3594589474422918</c:v>
                </c:pt>
                <c:pt idx="414">
                  <c:v>2.238265581079697</c:v>
                </c:pt>
                <c:pt idx="415">
                  <c:v>2.3205743102029448</c:v>
                </c:pt>
                <c:pt idx="416">
                  <c:v>2.2017782942742961</c:v>
                </c:pt>
                <c:pt idx="417">
                  <c:v>2.1988754780680697</c:v>
                </c:pt>
                <c:pt idx="418">
                  <c:v>2.1093489913024839</c:v>
                </c:pt>
                <c:pt idx="419">
                  <c:v>2.1874875843497104</c:v>
                </c:pt>
                <c:pt idx="420">
                  <c:v>2.1803772342351633</c:v>
                </c:pt>
                <c:pt idx="421">
                  <c:v>2.1315028225007779</c:v>
                </c:pt>
                <c:pt idx="422">
                  <c:v>2.031405200763277</c:v>
                </c:pt>
                <c:pt idx="423">
                  <c:v>2.1556166764991542</c:v>
                </c:pt>
                <c:pt idx="424">
                  <c:v>2.1221681370126388</c:v>
                </c:pt>
                <c:pt idx="425">
                  <c:v>2.0391120499025308</c:v>
                </c:pt>
                <c:pt idx="426">
                  <c:v>2.0594645665821862</c:v>
                </c:pt>
                <c:pt idx="427">
                  <c:v>2.1338448604760472</c:v>
                </c:pt>
                <c:pt idx="428">
                  <c:v>2.038943528320539</c:v>
                </c:pt>
                <c:pt idx="429">
                  <c:v>2.1143266505986249</c:v>
                </c:pt>
                <c:pt idx="430">
                  <c:v>2.0803466602535177</c:v>
                </c:pt>
                <c:pt idx="431">
                  <c:v>2.0946726073374973</c:v>
                </c:pt>
                <c:pt idx="432">
                  <c:v>2.0742696205309095</c:v>
                </c:pt>
                <c:pt idx="433">
                  <c:v>2.092633563510931</c:v>
                </c:pt>
                <c:pt idx="434">
                  <c:v>2.0540805859501701</c:v>
                </c:pt>
                <c:pt idx="435">
                  <c:v>2.1317411188644311</c:v>
                </c:pt>
                <c:pt idx="436">
                  <c:v>2.1127910791478319</c:v>
                </c:pt>
                <c:pt idx="437">
                  <c:v>2.0554681962676971</c:v>
                </c:pt>
                <c:pt idx="438">
                  <c:v>2.069053827050225</c:v>
                </c:pt>
                <c:pt idx="439">
                  <c:v>2.1240233970227917</c:v>
                </c:pt>
                <c:pt idx="440">
                  <c:v>2.010667229293519</c:v>
                </c:pt>
                <c:pt idx="441">
                  <c:v>2.1569989256077364</c:v>
                </c:pt>
                <c:pt idx="442">
                  <c:v>2.1364147113781531</c:v>
                </c:pt>
                <c:pt idx="443">
                  <c:v>2.1212538108357712</c:v>
                </c:pt>
                <c:pt idx="444">
                  <c:v>2.0771482204135396</c:v>
                </c:pt>
                <c:pt idx="445">
                  <c:v>2.0703442803395382</c:v>
                </c:pt>
                <c:pt idx="446">
                  <c:v>2.1576854927763978</c:v>
                </c:pt>
                <c:pt idx="447">
                  <c:v>2.125818698488509</c:v>
                </c:pt>
                <c:pt idx="448">
                  <c:v>2.0578558289845863</c:v>
                </c:pt>
                <c:pt idx="449">
                  <c:v>2.0683103991785519</c:v>
                </c:pt>
                <c:pt idx="450">
                  <c:v>2.0382820051481843</c:v>
                </c:pt>
                <c:pt idx="451">
                  <c:v>2.0746171351882263</c:v>
                </c:pt>
                <c:pt idx="452">
                  <c:v>2.062522462140421</c:v>
                </c:pt>
                <c:pt idx="453">
                  <c:v>2.0305800623766297</c:v>
                </c:pt>
                <c:pt idx="454">
                  <c:v>2.1536316756430818</c:v>
                </c:pt>
                <c:pt idx="455">
                  <c:v>2.0414551198628446</c:v>
                </c:pt>
                <c:pt idx="456">
                  <c:v>2.0582182780378311</c:v>
                </c:pt>
                <c:pt idx="457">
                  <c:v>2.1566349570357239</c:v>
                </c:pt>
                <c:pt idx="458">
                  <c:v>2.0784289499507045</c:v>
                </c:pt>
                <c:pt idx="459">
                  <c:v>2.1490148545544128</c:v>
                </c:pt>
                <c:pt idx="460">
                  <c:v>2.1135685012559158</c:v>
                </c:pt>
                <c:pt idx="461">
                  <c:v>2.1181662477905361</c:v>
                </c:pt>
                <c:pt idx="462">
                  <c:v>2.1374062911424287</c:v>
                </c:pt>
                <c:pt idx="463">
                  <c:v>2.130772878761642</c:v>
                </c:pt>
                <c:pt idx="464">
                  <c:v>2.1137619669243795</c:v>
                </c:pt>
                <c:pt idx="465">
                  <c:v>2.1156450449414499</c:v>
                </c:pt>
                <c:pt idx="466">
                  <c:v>2.0002258523001455</c:v>
                </c:pt>
                <c:pt idx="467">
                  <c:v>2.0353822782111348</c:v>
                </c:pt>
                <c:pt idx="468">
                  <c:v>2.0691965723252803</c:v>
                </c:pt>
                <c:pt idx="469">
                  <c:v>2.0674564492427541</c:v>
                </c:pt>
                <c:pt idx="470">
                  <c:v>2.0611468803802953</c:v>
                </c:pt>
                <c:pt idx="471">
                  <c:v>2.0313333095205586</c:v>
                </c:pt>
                <c:pt idx="472">
                  <c:v>2.149871262063793</c:v>
                </c:pt>
                <c:pt idx="473">
                  <c:v>2.0933416312797095</c:v>
                </c:pt>
                <c:pt idx="474">
                  <c:v>2.0152279294588804</c:v>
                </c:pt>
                <c:pt idx="475">
                  <c:v>2.01158364113485</c:v>
                </c:pt>
                <c:pt idx="476">
                  <c:v>2.0155343488652986</c:v>
                </c:pt>
                <c:pt idx="477">
                  <c:v>2.1608506707008592</c:v>
                </c:pt>
                <c:pt idx="478">
                  <c:v>2.0237029827704598</c:v>
                </c:pt>
                <c:pt idx="479">
                  <c:v>2.08874535846717</c:v>
                </c:pt>
                <c:pt idx="480">
                  <c:v>2.0575528769644023</c:v>
                </c:pt>
                <c:pt idx="481">
                  <c:v>2.1585233788544604</c:v>
                </c:pt>
                <c:pt idx="482">
                  <c:v>2.1082944770397929</c:v>
                </c:pt>
                <c:pt idx="483">
                  <c:v>2.0733875112938911</c:v>
                </c:pt>
                <c:pt idx="484">
                  <c:v>2.003674745673194</c:v>
                </c:pt>
                <c:pt idx="485">
                  <c:v>2.1082932354418693</c:v>
                </c:pt>
                <c:pt idx="486">
                  <c:v>2.0969850280661477</c:v>
                </c:pt>
                <c:pt idx="487">
                  <c:v>2.1576647649841316</c:v>
                </c:pt>
                <c:pt idx="488">
                  <c:v>2.1594424194035828</c:v>
                </c:pt>
                <c:pt idx="489">
                  <c:v>2.0733525878517116</c:v>
                </c:pt>
                <c:pt idx="490">
                  <c:v>2.1560511308002561</c:v>
                </c:pt>
                <c:pt idx="491">
                  <c:v>2.039396950842276</c:v>
                </c:pt>
                <c:pt idx="492">
                  <c:v>2.0400259574866424</c:v>
                </c:pt>
                <c:pt idx="493">
                  <c:v>2.0375200030395675</c:v>
                </c:pt>
                <c:pt idx="494">
                  <c:v>2.0159705862872452</c:v>
                </c:pt>
                <c:pt idx="495">
                  <c:v>2.1304772697154406</c:v>
                </c:pt>
                <c:pt idx="496">
                  <c:v>2.0876053765974039</c:v>
                </c:pt>
                <c:pt idx="497">
                  <c:v>2.068436465484059</c:v>
                </c:pt>
                <c:pt idx="498">
                  <c:v>2.071441072443772</c:v>
                </c:pt>
                <c:pt idx="499">
                  <c:v>2.0512680995847652</c:v>
                </c:pt>
                <c:pt idx="500">
                  <c:v>2.0458867924528459</c:v>
                </c:pt>
                <c:pt idx="501">
                  <c:v>2.0887779742306991</c:v>
                </c:pt>
                <c:pt idx="502">
                  <c:v>2.1225114923383694</c:v>
                </c:pt>
                <c:pt idx="503">
                  <c:v>2.1176146990096592</c:v>
                </c:pt>
                <c:pt idx="504">
                  <c:v>2.1512402168996143</c:v>
                </c:pt>
                <c:pt idx="505">
                  <c:v>2.1388716641351855</c:v>
                </c:pt>
                <c:pt idx="506">
                  <c:v>2.0056190223116155</c:v>
                </c:pt>
                <c:pt idx="507">
                  <c:v>2.0717311448232176</c:v>
                </c:pt>
                <c:pt idx="508">
                  <c:v>2.0902537590582608</c:v>
                </c:pt>
                <c:pt idx="509">
                  <c:v>2.164506155566603</c:v>
                </c:pt>
                <c:pt idx="510">
                  <c:v>2.0526895024869365</c:v>
                </c:pt>
                <c:pt idx="511">
                  <c:v>2.1609893279839207</c:v>
                </c:pt>
                <c:pt idx="512">
                  <c:v>2.1383109919339414</c:v>
                </c:pt>
                <c:pt idx="513">
                  <c:v>2.1605081612368369</c:v>
                </c:pt>
                <c:pt idx="514">
                  <c:v>2.0666274552756034</c:v>
                </c:pt>
                <c:pt idx="515">
                  <c:v>2.0333755206923745</c:v>
                </c:pt>
                <c:pt idx="516">
                  <c:v>2.0779513976260646</c:v>
                </c:pt>
                <c:pt idx="517">
                  <c:v>2.1426746030365931</c:v>
                </c:pt>
                <c:pt idx="518">
                  <c:v>2.0009898836344497</c:v>
                </c:pt>
                <c:pt idx="519">
                  <c:v>2.1647244507051888</c:v>
                </c:pt>
                <c:pt idx="520">
                  <c:v>2.1266112125625174</c:v>
                </c:pt>
                <c:pt idx="521">
                  <c:v>2.1116817655936577</c:v>
                </c:pt>
                <c:pt idx="522">
                  <c:v>2.065166589667101</c:v>
                </c:pt>
                <c:pt idx="523">
                  <c:v>2.0022465845225788</c:v>
                </c:pt>
                <c:pt idx="524">
                  <c:v>2.1315567794231844</c:v>
                </c:pt>
                <c:pt idx="525">
                  <c:v>2.0113764865635235</c:v>
                </c:pt>
                <c:pt idx="526">
                  <c:v>2.0869034609127679</c:v>
                </c:pt>
                <c:pt idx="527">
                  <c:v>2.143638998019453</c:v>
                </c:pt>
                <c:pt idx="528">
                  <c:v>2.091609533213477</c:v>
                </c:pt>
                <c:pt idx="529">
                  <c:v>2.0104836999721005</c:v>
                </c:pt>
                <c:pt idx="530">
                  <c:v>2.0908354623129504</c:v>
                </c:pt>
                <c:pt idx="531">
                  <c:v>2.043111903954522</c:v>
                </c:pt>
                <c:pt idx="532">
                  <c:v>2.1255881202919298</c:v>
                </c:pt>
                <c:pt idx="533">
                  <c:v>2.1461670588511361</c:v>
                </c:pt>
                <c:pt idx="534">
                  <c:v>2.0191016820685284</c:v>
                </c:pt>
                <c:pt idx="535">
                  <c:v>2.0462206502944893</c:v>
                </c:pt>
                <c:pt idx="536">
                  <c:v>2.0993757684301517</c:v>
                </c:pt>
                <c:pt idx="537">
                  <c:v>2.0620340781207496</c:v>
                </c:pt>
                <c:pt idx="538">
                  <c:v>2.0466742541661209</c:v>
                </c:pt>
                <c:pt idx="539">
                  <c:v>2.1252317806590773</c:v>
                </c:pt>
                <c:pt idx="540">
                  <c:v>2.0817146593058999</c:v>
                </c:pt>
                <c:pt idx="541">
                  <c:v>2.0970161671697123</c:v>
                </c:pt>
                <c:pt idx="542">
                  <c:v>2.1107814521848685</c:v>
                </c:pt>
                <c:pt idx="543">
                  <c:v>2.0722571177470512</c:v>
                </c:pt>
                <c:pt idx="544">
                  <c:v>2.0305023197696279</c:v>
                </c:pt>
                <c:pt idx="545">
                  <c:v>2.1538841889958786</c:v>
                </c:pt>
                <c:pt idx="546">
                  <c:v>2.143052561759319</c:v>
                </c:pt>
                <c:pt idx="547">
                  <c:v>2.1342453732666931</c:v>
                </c:pt>
                <c:pt idx="548">
                  <c:v>2.0936764065354621</c:v>
                </c:pt>
                <c:pt idx="549">
                  <c:v>2.0074046316189142</c:v>
                </c:pt>
                <c:pt idx="550">
                  <c:v>2.0496543816253348</c:v>
                </c:pt>
                <c:pt idx="551">
                  <c:v>2.0725081225138697</c:v>
                </c:pt>
                <c:pt idx="552">
                  <c:v>2.1376402575589086</c:v>
                </c:pt>
                <c:pt idx="553">
                  <c:v>2.0793337252121273</c:v>
                </c:pt>
                <c:pt idx="554">
                  <c:v>2.1500713095603485</c:v>
                </c:pt>
                <c:pt idx="555">
                  <c:v>2.0222456610047979</c:v>
                </c:pt>
                <c:pt idx="556">
                  <c:v>2.122998611747934</c:v>
                </c:pt>
                <c:pt idx="557">
                  <c:v>2.1444041415915027</c:v>
                </c:pt>
                <c:pt idx="558">
                  <c:v>2.1252278421010611</c:v>
                </c:pt>
                <c:pt idx="559">
                  <c:v>2.1563307048525528</c:v>
                </c:pt>
                <c:pt idx="560">
                  <c:v>2.1462560867564582</c:v>
                </c:pt>
                <c:pt idx="561">
                  <c:v>2.1506850467578711</c:v>
                </c:pt>
                <c:pt idx="562">
                  <c:v>2.1087666440283299</c:v>
                </c:pt>
                <c:pt idx="563">
                  <c:v>2.0490591789212886</c:v>
                </c:pt>
                <c:pt idx="564">
                  <c:v>2.0391496732419827</c:v>
                </c:pt>
                <c:pt idx="565">
                  <c:v>2.0689462068391071</c:v>
                </c:pt>
                <c:pt idx="566">
                  <c:v>2.0943569187605817</c:v>
                </c:pt>
                <c:pt idx="567">
                  <c:v>2.0180634075619968</c:v>
                </c:pt>
                <c:pt idx="568">
                  <c:v>2.1177907205833688</c:v>
                </c:pt>
                <c:pt idx="569">
                  <c:v>2.0298429974396988</c:v>
                </c:pt>
                <c:pt idx="570">
                  <c:v>2.0004524083296831</c:v>
                </c:pt>
                <c:pt idx="571">
                  <c:v>2.0041379491075015</c:v>
                </c:pt>
                <c:pt idx="572">
                  <c:v>2.1608381350195516</c:v>
                </c:pt>
                <c:pt idx="573">
                  <c:v>2.1616260278005588</c:v>
                </c:pt>
                <c:pt idx="574">
                  <c:v>2.0084681099375676</c:v>
                </c:pt>
                <c:pt idx="575">
                  <c:v>2.0169204441481461</c:v>
                </c:pt>
                <c:pt idx="576">
                  <c:v>2.1308768046804634</c:v>
                </c:pt>
                <c:pt idx="577">
                  <c:v>2.0895652125329298</c:v>
                </c:pt>
                <c:pt idx="578">
                  <c:v>2.0122076114164242</c:v>
                </c:pt>
                <c:pt idx="579">
                  <c:v>2.0253515273014866</c:v>
                </c:pt>
                <c:pt idx="580">
                  <c:v>2.100718619927016</c:v>
                </c:pt>
                <c:pt idx="581">
                  <c:v>2.1112141760926564</c:v>
                </c:pt>
                <c:pt idx="582">
                  <c:v>2.099205959157922</c:v>
                </c:pt>
                <c:pt idx="583">
                  <c:v>2.0770004934154986</c:v>
                </c:pt>
                <c:pt idx="584">
                  <c:v>2.1355136755873487</c:v>
                </c:pt>
                <c:pt idx="585">
                  <c:v>2.0003926827224996</c:v>
                </c:pt>
                <c:pt idx="586">
                  <c:v>2.0346515835060055</c:v>
                </c:pt>
                <c:pt idx="587">
                  <c:v>2.0646005490892474</c:v>
                </c:pt>
                <c:pt idx="588">
                  <c:v>2.0080236783737231</c:v>
                </c:pt>
                <c:pt idx="589">
                  <c:v>2.0498587696527002</c:v>
                </c:pt>
                <c:pt idx="590">
                  <c:v>2.1085435390801117</c:v>
                </c:pt>
                <c:pt idx="591">
                  <c:v>2.0657681029667869</c:v>
                </c:pt>
                <c:pt idx="592">
                  <c:v>2.1568753332794759</c:v>
                </c:pt>
                <c:pt idx="593">
                  <c:v>2.1295538333212272</c:v>
                </c:pt>
                <c:pt idx="594">
                  <c:v>2.0330050853167179</c:v>
                </c:pt>
                <c:pt idx="595">
                  <c:v>2.0876020537972209</c:v>
                </c:pt>
                <c:pt idx="596">
                  <c:v>2.0897024599555003</c:v>
                </c:pt>
                <c:pt idx="597">
                  <c:v>2.0595693273710447</c:v>
                </c:pt>
                <c:pt idx="598">
                  <c:v>2.1223411924281517</c:v>
                </c:pt>
                <c:pt idx="599">
                  <c:v>2.0117290509991279</c:v>
                </c:pt>
                <c:pt idx="600">
                  <c:v>2.0377893841597507</c:v>
                </c:pt>
                <c:pt idx="601">
                  <c:v>2.1100500574456644</c:v>
                </c:pt>
                <c:pt idx="602">
                  <c:v>2.0542057782765935</c:v>
                </c:pt>
                <c:pt idx="603">
                  <c:v>2.0502826517848431</c:v>
                </c:pt>
                <c:pt idx="604">
                  <c:v>2.0379058229640914</c:v>
                </c:pt>
                <c:pt idx="605">
                  <c:v>2.1349241338011886</c:v>
                </c:pt>
                <c:pt idx="606">
                  <c:v>2.1431629215000436</c:v>
                </c:pt>
                <c:pt idx="607">
                  <c:v>2.0409182474295142</c:v>
                </c:pt>
                <c:pt idx="608">
                  <c:v>2.0079364003307463</c:v>
                </c:pt>
                <c:pt idx="609">
                  <c:v>2.0099804748262109</c:v>
                </c:pt>
                <c:pt idx="610">
                  <c:v>2.0221474424616219</c:v>
                </c:pt>
                <c:pt idx="611">
                  <c:v>2.153786639017095</c:v>
                </c:pt>
                <c:pt idx="612">
                  <c:v>2.0843848357955141</c:v>
                </c:pt>
                <c:pt idx="613">
                  <c:v>2.0388968497997859</c:v>
                </c:pt>
                <c:pt idx="614">
                  <c:v>2.0648265159308918</c:v>
                </c:pt>
                <c:pt idx="615">
                  <c:v>2.0491341244159726</c:v>
                </c:pt>
                <c:pt idx="616">
                  <c:v>2.1014995776349021</c:v>
                </c:pt>
                <c:pt idx="617">
                  <c:v>2.152406751677999</c:v>
                </c:pt>
                <c:pt idx="618">
                  <c:v>2.1311792385042825</c:v>
                </c:pt>
                <c:pt idx="619">
                  <c:v>2.028491563929149</c:v>
                </c:pt>
                <c:pt idx="620">
                  <c:v>2.1280563667283658</c:v>
                </c:pt>
                <c:pt idx="621">
                  <c:v>2.0358286955608582</c:v>
                </c:pt>
                <c:pt idx="622">
                  <c:v>2.0677998347491937</c:v>
                </c:pt>
                <c:pt idx="623">
                  <c:v>2.0445127140408346</c:v>
                </c:pt>
                <c:pt idx="624">
                  <c:v>2.0350574353925475</c:v>
                </c:pt>
                <c:pt idx="625">
                  <c:v>2.0405304489343541</c:v>
                </c:pt>
                <c:pt idx="626">
                  <c:v>2.0783476689961629</c:v>
                </c:pt>
                <c:pt idx="627">
                  <c:v>2.1475199408925865</c:v>
                </c:pt>
                <c:pt idx="628">
                  <c:v>2.0209264197015893</c:v>
                </c:pt>
                <c:pt idx="629">
                  <c:v>2.0927294730262709</c:v>
                </c:pt>
                <c:pt idx="630">
                  <c:v>2.032134144845398</c:v>
                </c:pt>
                <c:pt idx="631">
                  <c:v>2.1177893790748912</c:v>
                </c:pt>
                <c:pt idx="632">
                  <c:v>2.0878079484170642</c:v>
                </c:pt>
                <c:pt idx="633">
                  <c:v>2.0462822411525758</c:v>
                </c:pt>
                <c:pt idx="634">
                  <c:v>2.0647360840311921</c:v>
                </c:pt>
                <c:pt idx="635">
                  <c:v>2.0980775589319145</c:v>
                </c:pt>
                <c:pt idx="636">
                  <c:v>2.1048792561618956</c:v>
                </c:pt>
                <c:pt idx="637">
                  <c:v>2.1552906725940066</c:v>
                </c:pt>
                <c:pt idx="638">
                  <c:v>2.1581968559623625</c:v>
                </c:pt>
                <c:pt idx="639">
                  <c:v>2.0682842265925148</c:v>
                </c:pt>
                <c:pt idx="640">
                  <c:v>2.1438380428422659</c:v>
                </c:pt>
                <c:pt idx="641">
                  <c:v>2.056941407812122</c:v>
                </c:pt>
                <c:pt idx="642">
                  <c:v>2.0826346921194632</c:v>
                </c:pt>
                <c:pt idx="643">
                  <c:v>2.0384018297312254</c:v>
                </c:pt>
                <c:pt idx="644">
                  <c:v>2.1244817692692068</c:v>
                </c:pt>
                <c:pt idx="645">
                  <c:v>2.037956865493586</c:v>
                </c:pt>
                <c:pt idx="646">
                  <c:v>2.0595688903197606</c:v>
                </c:pt>
                <c:pt idx="647">
                  <c:v>2.0888296261800914</c:v>
                </c:pt>
                <c:pt idx="648">
                  <c:v>2.1178781881346183</c:v>
                </c:pt>
                <c:pt idx="649">
                  <c:v>2.010101022750316</c:v>
                </c:pt>
                <c:pt idx="650">
                  <c:v>2.0674059236234603</c:v>
                </c:pt>
                <c:pt idx="651">
                  <c:v>2.0685867866450014</c:v>
                </c:pt>
                <c:pt idx="652">
                  <c:v>2.0025175989858131</c:v>
                </c:pt>
                <c:pt idx="653">
                  <c:v>2.1583640771576005</c:v>
                </c:pt>
                <c:pt idx="654">
                  <c:v>2.1174333672914369</c:v>
                </c:pt>
                <c:pt idx="655">
                  <c:v>2.0118750443064211</c:v>
                </c:pt>
                <c:pt idx="656">
                  <c:v>2.1275566147977232</c:v>
                </c:pt>
                <c:pt idx="657">
                  <c:v>2.0412073438231437</c:v>
                </c:pt>
                <c:pt idx="658">
                  <c:v>2.0974643380011009</c:v>
                </c:pt>
                <c:pt idx="659">
                  <c:v>2.1255712375676623</c:v>
                </c:pt>
                <c:pt idx="660">
                  <c:v>2.1289292495527934</c:v>
                </c:pt>
                <c:pt idx="661">
                  <c:v>2.1416059274873032</c:v>
                </c:pt>
                <c:pt idx="662">
                  <c:v>2.0295122163638748</c:v>
                </c:pt>
                <c:pt idx="663">
                  <c:v>2.1358129077239258</c:v>
                </c:pt>
                <c:pt idx="664">
                  <c:v>2.1335935976453135</c:v>
                </c:pt>
                <c:pt idx="665">
                  <c:v>2.1475792880058813</c:v>
                </c:pt>
                <c:pt idx="666">
                  <c:v>2.0782281909228026</c:v>
                </c:pt>
                <c:pt idx="667">
                  <c:v>2.053091943321351</c:v>
                </c:pt>
                <c:pt idx="668">
                  <c:v>2.0428769507894917</c:v>
                </c:pt>
                <c:pt idx="669">
                  <c:v>2.0053934319433369</c:v>
                </c:pt>
                <c:pt idx="670">
                  <c:v>2.130007270359406</c:v>
                </c:pt>
                <c:pt idx="671">
                  <c:v>2.0352851018563292</c:v>
                </c:pt>
                <c:pt idx="672">
                  <c:v>2.1467778342956017</c:v>
                </c:pt>
                <c:pt idx="673">
                  <c:v>2.1461185019409323</c:v>
                </c:pt>
                <c:pt idx="674">
                  <c:v>2.1463117991455589</c:v>
                </c:pt>
                <c:pt idx="675">
                  <c:v>2.0772928974063212</c:v>
                </c:pt>
                <c:pt idx="676">
                  <c:v>2.0618332754058688</c:v>
                </c:pt>
                <c:pt idx="677">
                  <c:v>2.0573314783807546</c:v>
                </c:pt>
                <c:pt idx="678">
                  <c:v>2.0783747684798195</c:v>
                </c:pt>
                <c:pt idx="679">
                  <c:v>2.0333584336094854</c:v>
                </c:pt>
                <c:pt idx="680">
                  <c:v>2.1392913527597082</c:v>
                </c:pt>
                <c:pt idx="681">
                  <c:v>2.0737979625678244</c:v>
                </c:pt>
                <c:pt idx="682">
                  <c:v>2.0933335516645291</c:v>
                </c:pt>
                <c:pt idx="683">
                  <c:v>2.0090924110847048</c:v>
                </c:pt>
                <c:pt idx="684">
                  <c:v>2.0759012283050819</c:v>
                </c:pt>
                <c:pt idx="685">
                  <c:v>2.0965120505675872</c:v>
                </c:pt>
                <c:pt idx="686">
                  <c:v>2.1565245398670454</c:v>
                </c:pt>
                <c:pt idx="687">
                  <c:v>2.0885538276562174</c:v>
                </c:pt>
                <c:pt idx="688">
                  <c:v>2.1657690335581288</c:v>
                </c:pt>
                <c:pt idx="689">
                  <c:v>2.0098053421128252</c:v>
                </c:pt>
                <c:pt idx="690">
                  <c:v>2.1312412842587078</c:v>
                </c:pt>
                <c:pt idx="691">
                  <c:v>2.1117529108224424</c:v>
                </c:pt>
                <c:pt idx="692">
                  <c:v>2.1361056545817445</c:v>
                </c:pt>
                <c:pt idx="693">
                  <c:v>2.0490935394196788</c:v>
                </c:pt>
                <c:pt idx="694">
                  <c:v>2.0946906151188682</c:v>
                </c:pt>
                <c:pt idx="695">
                  <c:v>2.0008760200739375</c:v>
                </c:pt>
                <c:pt idx="696">
                  <c:v>2.1655228321206241</c:v>
                </c:pt>
                <c:pt idx="697">
                  <c:v>2.1037755340305742</c:v>
                </c:pt>
                <c:pt idx="698">
                  <c:v>2.1169197094481711</c:v>
                </c:pt>
                <c:pt idx="699">
                  <c:v>2.1146109366953705</c:v>
                </c:pt>
                <c:pt idx="700">
                  <c:v>2.1155047256702488</c:v>
                </c:pt>
                <c:pt idx="701">
                  <c:v>2.1235628469136265</c:v>
                </c:pt>
                <c:pt idx="702">
                  <c:v>2.0600329954624916</c:v>
                </c:pt>
                <c:pt idx="703">
                  <c:v>2.0378734841832129</c:v>
                </c:pt>
                <c:pt idx="704">
                  <c:v>2.0804267236414811</c:v>
                </c:pt>
                <c:pt idx="705">
                  <c:v>2.1384884238895805</c:v>
                </c:pt>
                <c:pt idx="706">
                  <c:v>2.1252411619879572</c:v>
                </c:pt>
                <c:pt idx="707">
                  <c:v>2.1308363626420803</c:v>
                </c:pt>
                <c:pt idx="708">
                  <c:v>2.0699710320431768</c:v>
                </c:pt>
                <c:pt idx="709">
                  <c:v>2.1038143282374726</c:v>
                </c:pt>
                <c:pt idx="710">
                  <c:v>2.0948106670118278</c:v>
                </c:pt>
                <c:pt idx="711">
                  <c:v>2.1169328497491011</c:v>
                </c:pt>
                <c:pt idx="712">
                  <c:v>2.0345233690970121</c:v>
                </c:pt>
                <c:pt idx="713">
                  <c:v>2.1281521672414447</c:v>
                </c:pt>
                <c:pt idx="714">
                  <c:v>2.1343587760559903</c:v>
                </c:pt>
                <c:pt idx="715">
                  <c:v>2.0509013568038412</c:v>
                </c:pt>
                <c:pt idx="716">
                  <c:v>2.0084242934305432</c:v>
                </c:pt>
                <c:pt idx="717">
                  <c:v>2.0561743977015463</c:v>
                </c:pt>
                <c:pt idx="718">
                  <c:v>2.0243790941097943</c:v>
                </c:pt>
                <c:pt idx="719">
                  <c:v>2.1433504970369031</c:v>
                </c:pt>
                <c:pt idx="720">
                  <c:v>2.0192472183607433</c:v>
                </c:pt>
                <c:pt idx="721">
                  <c:v>2.0567971552210373</c:v>
                </c:pt>
                <c:pt idx="722">
                  <c:v>2.0170324795506858</c:v>
                </c:pt>
                <c:pt idx="723">
                  <c:v>2.1189593800266477</c:v>
                </c:pt>
                <c:pt idx="724">
                  <c:v>2.1418761654855891</c:v>
                </c:pt>
                <c:pt idx="725">
                  <c:v>2.0309928997776621</c:v>
                </c:pt>
                <c:pt idx="726">
                  <c:v>2.0589489760548845</c:v>
                </c:pt>
                <c:pt idx="727">
                  <c:v>2.1617981419652343</c:v>
                </c:pt>
                <c:pt idx="728">
                  <c:v>2.0574671107159785</c:v>
                </c:pt>
                <c:pt idx="729">
                  <c:v>2.0917815527983539</c:v>
                </c:pt>
                <c:pt idx="730">
                  <c:v>2.1003456360208825</c:v>
                </c:pt>
                <c:pt idx="731">
                  <c:v>2.090480042518561</c:v>
                </c:pt>
                <c:pt idx="732">
                  <c:v>2.0388482744406966</c:v>
                </c:pt>
                <c:pt idx="733">
                  <c:v>2.1400780233991767</c:v>
                </c:pt>
                <c:pt idx="734">
                  <c:v>2.0002212513044619</c:v>
                </c:pt>
                <c:pt idx="735">
                  <c:v>2.0982457056145929</c:v>
                </c:pt>
                <c:pt idx="736">
                  <c:v>2.1330388812351089</c:v>
                </c:pt>
                <c:pt idx="737">
                  <c:v>2.1531898310826985</c:v>
                </c:pt>
                <c:pt idx="738">
                  <c:v>2.1647336973721396</c:v>
                </c:pt>
                <c:pt idx="739">
                  <c:v>2.1509264914437858</c:v>
                </c:pt>
                <c:pt idx="740">
                  <c:v>2.0606828265645776</c:v>
                </c:pt>
                <c:pt idx="741">
                  <c:v>2.107124860024594</c:v>
                </c:pt>
                <c:pt idx="742">
                  <c:v>2.0757805266422218</c:v>
                </c:pt>
                <c:pt idx="743">
                  <c:v>2.1213433888936852</c:v>
                </c:pt>
                <c:pt idx="744">
                  <c:v>2.0091833469803264</c:v>
                </c:pt>
                <c:pt idx="745">
                  <c:v>2.1398728906805387</c:v>
                </c:pt>
                <c:pt idx="746">
                  <c:v>2.0622088028722745</c:v>
                </c:pt>
                <c:pt idx="747">
                  <c:v>2.0543842431940238</c:v>
                </c:pt>
                <c:pt idx="748">
                  <c:v>2.1053615232430585</c:v>
                </c:pt>
                <c:pt idx="749">
                  <c:v>2.1410853059744448</c:v>
                </c:pt>
                <c:pt idx="750">
                  <c:v>2.0641823258252159</c:v>
                </c:pt>
                <c:pt idx="751">
                  <c:v>2.1240306207263311</c:v>
                </c:pt>
                <c:pt idx="752">
                  <c:v>2.1318826422540988</c:v>
                </c:pt>
                <c:pt idx="753">
                  <c:v>2.1657984845569045</c:v>
                </c:pt>
                <c:pt idx="754">
                  <c:v>2.135764049110529</c:v>
                </c:pt>
                <c:pt idx="755">
                  <c:v>2.0905946643275772</c:v>
                </c:pt>
                <c:pt idx="756">
                  <c:v>2.0662139966322437</c:v>
                </c:pt>
                <c:pt idx="757">
                  <c:v>2.0175693776687482</c:v>
                </c:pt>
                <c:pt idx="758">
                  <c:v>2.073207566370499</c:v>
                </c:pt>
                <c:pt idx="759">
                  <c:v>2.1652487647041001</c:v>
                </c:pt>
                <c:pt idx="760">
                  <c:v>2.1082450157930142</c:v>
                </c:pt>
                <c:pt idx="761">
                  <c:v>2.155284773878865</c:v>
                </c:pt>
                <c:pt idx="762">
                  <c:v>2.1104682504200172</c:v>
                </c:pt>
                <c:pt idx="763">
                  <c:v>2.0447469855550611</c:v>
                </c:pt>
                <c:pt idx="764">
                  <c:v>2.0582259263956977</c:v>
                </c:pt>
                <c:pt idx="765">
                  <c:v>2.0187717357651147</c:v>
                </c:pt>
                <c:pt idx="766">
                  <c:v>2.0262551015039199</c:v>
                </c:pt>
                <c:pt idx="767">
                  <c:v>2.1355926559915339</c:v>
                </c:pt>
                <c:pt idx="768">
                  <c:v>2.1026464068316129</c:v>
                </c:pt>
                <c:pt idx="769">
                  <c:v>2.1280585867763624</c:v>
                </c:pt>
                <c:pt idx="770">
                  <c:v>2.0030329295694473</c:v>
                </c:pt>
                <c:pt idx="771">
                  <c:v>2.0887125977654084</c:v>
                </c:pt>
                <c:pt idx="772">
                  <c:v>2.0538156560891201</c:v>
                </c:pt>
                <c:pt idx="773">
                  <c:v>2.0226246180569021</c:v>
                </c:pt>
                <c:pt idx="774">
                  <c:v>2.00323519763755</c:v>
                </c:pt>
                <c:pt idx="775">
                  <c:v>2.0621747617764954</c:v>
                </c:pt>
                <c:pt idx="776">
                  <c:v>2.1344226306475713</c:v>
                </c:pt>
                <c:pt idx="777">
                  <c:v>2.1140012629196279</c:v>
                </c:pt>
                <c:pt idx="778">
                  <c:v>2.0984588465664609</c:v>
                </c:pt>
                <c:pt idx="779">
                  <c:v>2.0719295161309557</c:v>
                </c:pt>
                <c:pt idx="780">
                  <c:v>2.1516224539317994</c:v>
                </c:pt>
                <c:pt idx="781">
                  <c:v>2.1559015802214212</c:v>
                </c:pt>
                <c:pt idx="782">
                  <c:v>2.0594844504881862</c:v>
                </c:pt>
                <c:pt idx="783">
                  <c:v>2.0528340232324069</c:v>
                </c:pt>
                <c:pt idx="784">
                  <c:v>2.0432302274864087</c:v>
                </c:pt>
                <c:pt idx="785">
                  <c:v>2.0567139342899217</c:v>
                </c:pt>
                <c:pt idx="786">
                  <c:v>2.0681285902753488</c:v>
                </c:pt>
                <c:pt idx="787">
                  <c:v>2.0109223026072165</c:v>
                </c:pt>
                <c:pt idx="788">
                  <c:v>2.0146998608184892</c:v>
                </c:pt>
                <c:pt idx="789">
                  <c:v>2.134444807084277</c:v>
                </c:pt>
                <c:pt idx="790">
                  <c:v>2.0564428238536241</c:v>
                </c:pt>
                <c:pt idx="791">
                  <c:v>2.1120446843158507</c:v>
                </c:pt>
                <c:pt idx="792">
                  <c:v>2.0587251876208712</c:v>
                </c:pt>
                <c:pt idx="793">
                  <c:v>2.0968756560108743</c:v>
                </c:pt>
                <c:pt idx="794">
                  <c:v>2.0925448615022479</c:v>
                </c:pt>
                <c:pt idx="795">
                  <c:v>2.1490972311333043</c:v>
                </c:pt>
                <c:pt idx="796">
                  <c:v>2.1246407516966852</c:v>
                </c:pt>
                <c:pt idx="797">
                  <c:v>2.0002465690793643</c:v>
                </c:pt>
                <c:pt idx="798">
                  <c:v>2.1392503347933332</c:v>
                </c:pt>
                <c:pt idx="799">
                  <c:v>2.1113661682572475</c:v>
                </c:pt>
                <c:pt idx="800">
                  <c:v>2.0329442763637204</c:v>
                </c:pt>
                <c:pt idx="801">
                  <c:v>2.1273073013063848</c:v>
                </c:pt>
                <c:pt idx="802">
                  <c:v>2.0053353762812605</c:v>
                </c:pt>
                <c:pt idx="803">
                  <c:v>2.0062063456739812</c:v>
                </c:pt>
                <c:pt idx="804">
                  <c:v>2.1299770275791952</c:v>
                </c:pt>
                <c:pt idx="805">
                  <c:v>2.1333001870511898</c:v>
                </c:pt>
                <c:pt idx="806">
                  <c:v>2.1105400837796848</c:v>
                </c:pt>
                <c:pt idx="807">
                  <c:v>2.1074514350162574</c:v>
                </c:pt>
                <c:pt idx="808">
                  <c:v>2.1046739640503929</c:v>
                </c:pt>
                <c:pt idx="809">
                  <c:v>2.0811449742884935</c:v>
                </c:pt>
                <c:pt idx="810">
                  <c:v>2.1462920573951347</c:v>
                </c:pt>
                <c:pt idx="811">
                  <c:v>2.015446795951942</c:v>
                </c:pt>
                <c:pt idx="812">
                  <c:v>2.0988035855293754</c:v>
                </c:pt>
                <c:pt idx="813">
                  <c:v>2.1386429134619185</c:v>
                </c:pt>
                <c:pt idx="814">
                  <c:v>2.0732484542752014</c:v>
                </c:pt>
                <c:pt idx="815">
                  <c:v>2.1496784141210927</c:v>
                </c:pt>
                <c:pt idx="816">
                  <c:v>2.0999104330387364</c:v>
                </c:pt>
                <c:pt idx="817">
                  <c:v>2.1298118129626986</c:v>
                </c:pt>
                <c:pt idx="818">
                  <c:v>2.0723300464633643</c:v>
                </c:pt>
                <c:pt idx="819">
                  <c:v>2.0670750727100833</c:v>
                </c:pt>
                <c:pt idx="820">
                  <c:v>2.0035016612037873</c:v>
                </c:pt>
                <c:pt idx="821">
                  <c:v>2.0718754821836489</c:v>
                </c:pt>
                <c:pt idx="822">
                  <c:v>2.0863884682871796</c:v>
                </c:pt>
                <c:pt idx="823">
                  <c:v>2.1427471382107224</c:v>
                </c:pt>
                <c:pt idx="824">
                  <c:v>2.0595721960567368</c:v>
                </c:pt>
                <c:pt idx="825">
                  <c:v>2.1138421591009378</c:v>
                </c:pt>
                <c:pt idx="826">
                  <c:v>2.0634990339169761</c:v>
                </c:pt>
                <c:pt idx="827">
                  <c:v>2.1461387416928175</c:v>
                </c:pt>
                <c:pt idx="828">
                  <c:v>2.1308213396408835</c:v>
                </c:pt>
                <c:pt idx="829">
                  <c:v>2.0705548528421405</c:v>
                </c:pt>
                <c:pt idx="830">
                  <c:v>2.0591535779503412</c:v>
                </c:pt>
                <c:pt idx="831">
                  <c:v>2.0097512265478374</c:v>
                </c:pt>
                <c:pt idx="832">
                  <c:v>2.0207605095296231</c:v>
                </c:pt>
                <c:pt idx="833">
                  <c:v>2.1341673640778307</c:v>
                </c:pt>
                <c:pt idx="834">
                  <c:v>2.0316713215131745</c:v>
                </c:pt>
                <c:pt idx="835">
                  <c:v>2.1100490467685207</c:v>
                </c:pt>
                <c:pt idx="836">
                  <c:v>2.1449656630465168</c:v>
                </c:pt>
                <c:pt idx="837">
                  <c:v>2.0323069417955999</c:v>
                </c:pt>
                <c:pt idx="838">
                  <c:v>2.0683557706849989</c:v>
                </c:pt>
                <c:pt idx="839">
                  <c:v>2.1393277630245877</c:v>
                </c:pt>
                <c:pt idx="840">
                  <c:v>2.0945713422202892</c:v>
                </c:pt>
                <c:pt idx="841">
                  <c:v>2.0062604230588374</c:v>
                </c:pt>
                <c:pt idx="842">
                  <c:v>2.0765886657380199</c:v>
                </c:pt>
                <c:pt idx="843">
                  <c:v>2.0500674871918179</c:v>
                </c:pt>
                <c:pt idx="844">
                  <c:v>2.0755747811583563</c:v>
                </c:pt>
                <c:pt idx="845">
                  <c:v>2.0951723064178562</c:v>
                </c:pt>
                <c:pt idx="846">
                  <c:v>2.0608768940549913</c:v>
                </c:pt>
                <c:pt idx="847">
                  <c:v>2.0848731234196811</c:v>
                </c:pt>
                <c:pt idx="848">
                  <c:v>2.1642073595221318</c:v>
                </c:pt>
                <c:pt idx="849">
                  <c:v>2.0711270218828162</c:v>
                </c:pt>
                <c:pt idx="850">
                  <c:v>2.0696046400011339</c:v>
                </c:pt>
                <c:pt idx="851">
                  <c:v>2.0778994974471905</c:v>
                </c:pt>
                <c:pt idx="852">
                  <c:v>2.0639565816498449</c:v>
                </c:pt>
                <c:pt idx="853">
                  <c:v>2.0272064388403468</c:v>
                </c:pt>
                <c:pt idx="854">
                  <c:v>2.1442400027840334</c:v>
                </c:pt>
                <c:pt idx="855">
                  <c:v>2.0904673701429668</c:v>
                </c:pt>
                <c:pt idx="856">
                  <c:v>2.1401401192951388</c:v>
                </c:pt>
                <c:pt idx="857">
                  <c:v>2.0699488958858145</c:v>
                </c:pt>
                <c:pt idx="858">
                  <c:v>2.0272776112403199</c:v>
                </c:pt>
                <c:pt idx="859">
                  <c:v>2.0687667874595221</c:v>
                </c:pt>
                <c:pt idx="860">
                  <c:v>2.0287138584541013</c:v>
                </c:pt>
                <c:pt idx="861">
                  <c:v>2.0307337499774158</c:v>
                </c:pt>
                <c:pt idx="862">
                  <c:v>2.0303625405925874</c:v>
                </c:pt>
                <c:pt idx="863">
                  <c:v>2.124586866619357</c:v>
                </c:pt>
                <c:pt idx="864">
                  <c:v>2.0924708539089383</c:v>
                </c:pt>
                <c:pt idx="865">
                  <c:v>2.0845400111623027</c:v>
                </c:pt>
                <c:pt idx="866">
                  <c:v>2.1513471564477333</c:v>
                </c:pt>
                <c:pt idx="867">
                  <c:v>2.0051361431072827</c:v>
                </c:pt>
                <c:pt idx="868">
                  <c:v>2.137423094949046</c:v>
                </c:pt>
                <c:pt idx="869">
                  <c:v>2.0870882926841601</c:v>
                </c:pt>
                <c:pt idx="870">
                  <c:v>2.0986091804742841</c:v>
                </c:pt>
                <c:pt idx="871">
                  <c:v>2.0159955773020091</c:v>
                </c:pt>
                <c:pt idx="872">
                  <c:v>2.1173747900319659</c:v>
                </c:pt>
                <c:pt idx="873">
                  <c:v>2.0419515025280068</c:v>
                </c:pt>
                <c:pt idx="874">
                  <c:v>2.0186199323518772</c:v>
                </c:pt>
                <c:pt idx="875">
                  <c:v>2.0030854430295877</c:v>
                </c:pt>
                <c:pt idx="876">
                  <c:v>2.1171146088565638</c:v>
                </c:pt>
                <c:pt idx="877">
                  <c:v>2.0869460678365521</c:v>
                </c:pt>
                <c:pt idx="878">
                  <c:v>2.0633319692931562</c:v>
                </c:pt>
                <c:pt idx="879">
                  <c:v>2.1611346754725287</c:v>
                </c:pt>
                <c:pt idx="880">
                  <c:v>2.0935992344791865</c:v>
                </c:pt>
                <c:pt idx="881">
                  <c:v>2.1247606248334696</c:v>
                </c:pt>
                <c:pt idx="882">
                  <c:v>2.0193442368795185</c:v>
                </c:pt>
                <c:pt idx="883">
                  <c:v>2.0276503964773003</c:v>
                </c:pt>
                <c:pt idx="884">
                  <c:v>2.0450667524950159</c:v>
                </c:pt>
                <c:pt idx="885">
                  <c:v>2.0297762846842984</c:v>
                </c:pt>
                <c:pt idx="886">
                  <c:v>2.0509195991321585</c:v>
                </c:pt>
                <c:pt idx="887">
                  <c:v>2.1527517834936614</c:v>
                </c:pt>
                <c:pt idx="888">
                  <c:v>2.1202141409855324</c:v>
                </c:pt>
                <c:pt idx="889">
                  <c:v>2.0421684046839821</c:v>
                </c:pt>
                <c:pt idx="890">
                  <c:v>2.1449212505532369</c:v>
                </c:pt>
                <c:pt idx="891">
                  <c:v>2.131167238619101</c:v>
                </c:pt>
                <c:pt idx="892">
                  <c:v>2.0592641082953338</c:v>
                </c:pt>
                <c:pt idx="893">
                  <c:v>2.121460419261803</c:v>
                </c:pt>
                <c:pt idx="894">
                  <c:v>2.0716232925254943</c:v>
                </c:pt>
                <c:pt idx="895">
                  <c:v>2.0632650602942619</c:v>
                </c:pt>
                <c:pt idx="896">
                  <c:v>2.1286313411225506</c:v>
                </c:pt>
                <c:pt idx="897">
                  <c:v>2.12108269869382</c:v>
                </c:pt>
                <c:pt idx="898">
                  <c:v>2.1627134063110112</c:v>
                </c:pt>
                <c:pt idx="899">
                  <c:v>2.0622024184452963</c:v>
                </c:pt>
                <c:pt idx="900">
                  <c:v>2.0026274672928461</c:v>
                </c:pt>
                <c:pt idx="901">
                  <c:v>2.0223716718412721</c:v>
                </c:pt>
                <c:pt idx="902">
                  <c:v>2.1209166586703549</c:v>
                </c:pt>
                <c:pt idx="903">
                  <c:v>2.0500293204853146</c:v>
                </c:pt>
                <c:pt idx="904">
                  <c:v>2.0854048264127729</c:v>
                </c:pt>
                <c:pt idx="905">
                  <c:v>2.1014252723290148</c:v>
                </c:pt>
                <c:pt idx="906">
                  <c:v>2.1130951218785796</c:v>
                </c:pt>
                <c:pt idx="907">
                  <c:v>2.1147561749020491</c:v>
                </c:pt>
                <c:pt idx="908">
                  <c:v>2.0699999789394123</c:v>
                </c:pt>
                <c:pt idx="909">
                  <c:v>2.0778336077967956</c:v>
                </c:pt>
                <c:pt idx="910">
                  <c:v>2.0223725806168447</c:v>
                </c:pt>
                <c:pt idx="911">
                  <c:v>2.161182247525312</c:v>
                </c:pt>
                <c:pt idx="912">
                  <c:v>2.1603951848262679</c:v>
                </c:pt>
                <c:pt idx="913">
                  <c:v>2.1522187434925355</c:v>
                </c:pt>
                <c:pt idx="914">
                  <c:v>2.0484617456853589</c:v>
                </c:pt>
                <c:pt idx="915">
                  <c:v>2.0266857361282122</c:v>
                </c:pt>
                <c:pt idx="916">
                  <c:v>2.0463512865149895</c:v>
                </c:pt>
                <c:pt idx="917">
                  <c:v>2.149346990848334</c:v>
                </c:pt>
                <c:pt idx="918">
                  <c:v>2.0587913597268686</c:v>
                </c:pt>
                <c:pt idx="919">
                  <c:v>2.0463012674792131</c:v>
                </c:pt>
                <c:pt idx="920">
                  <c:v>2.0566591702898158</c:v>
                </c:pt>
                <c:pt idx="921">
                  <c:v>2.1341181159193319</c:v>
                </c:pt>
                <c:pt idx="922">
                  <c:v>2.1330064732078227</c:v>
                </c:pt>
                <c:pt idx="923">
                  <c:v>2.0938962636085523</c:v>
                </c:pt>
                <c:pt idx="924">
                  <c:v>2.0246623703023676</c:v>
                </c:pt>
                <c:pt idx="925">
                  <c:v>2.0294064410669272</c:v>
                </c:pt>
                <c:pt idx="926">
                  <c:v>2.1606065024281826</c:v>
                </c:pt>
                <c:pt idx="927">
                  <c:v>2.1074250254063078</c:v>
                </c:pt>
                <c:pt idx="928">
                  <c:v>2.0903819914903234</c:v>
                </c:pt>
                <c:pt idx="929">
                  <c:v>2.117465059572905</c:v>
                </c:pt>
                <c:pt idx="930">
                  <c:v>2.160933281864998</c:v>
                </c:pt>
                <c:pt idx="931">
                  <c:v>2.1680064202694007</c:v>
                </c:pt>
                <c:pt idx="932">
                  <c:v>2.1101151778071294</c:v>
                </c:pt>
                <c:pt idx="933">
                  <c:v>2.0702679423336683</c:v>
                </c:pt>
                <c:pt idx="934">
                  <c:v>2.0384672724359274</c:v>
                </c:pt>
                <c:pt idx="935">
                  <c:v>2.0459728102322519</c:v>
                </c:pt>
                <c:pt idx="936">
                  <c:v>2.15838326932175</c:v>
                </c:pt>
                <c:pt idx="937">
                  <c:v>2.0251107268172457</c:v>
                </c:pt>
                <c:pt idx="938">
                  <c:v>2.1600237077036253</c:v>
                </c:pt>
                <c:pt idx="939">
                  <c:v>2.0549399175123058</c:v>
                </c:pt>
                <c:pt idx="940">
                  <c:v>2.1557723957872175</c:v>
                </c:pt>
                <c:pt idx="941">
                  <c:v>2.1427315530601647</c:v>
                </c:pt>
                <c:pt idx="942">
                  <c:v>2.048255415669316</c:v>
                </c:pt>
                <c:pt idx="943">
                  <c:v>2.0639183081227856</c:v>
                </c:pt>
                <c:pt idx="944">
                  <c:v>2.1288295616746549</c:v>
                </c:pt>
                <c:pt idx="945">
                  <c:v>2.153324866562107</c:v>
                </c:pt>
                <c:pt idx="946">
                  <c:v>2.1713403103104656</c:v>
                </c:pt>
                <c:pt idx="947">
                  <c:v>2.1446814219918786</c:v>
                </c:pt>
                <c:pt idx="948">
                  <c:v>2.1990113443250916</c:v>
                </c:pt>
                <c:pt idx="949">
                  <c:v>2.1978474082621315</c:v>
                </c:pt>
                <c:pt idx="950">
                  <c:v>2.2271151505788236</c:v>
                </c:pt>
                <c:pt idx="951">
                  <c:v>2.2916352173505445</c:v>
                </c:pt>
                <c:pt idx="952">
                  <c:v>2.2012124040727259</c:v>
                </c:pt>
                <c:pt idx="953">
                  <c:v>2.2333475869989972</c:v>
                </c:pt>
                <c:pt idx="954">
                  <c:v>2.3370136123143879</c:v>
                </c:pt>
                <c:pt idx="955">
                  <c:v>2.3837030579212644</c:v>
                </c:pt>
                <c:pt idx="956">
                  <c:v>2.3608937364897788</c:v>
                </c:pt>
                <c:pt idx="957">
                  <c:v>2.4024181391345714</c:v>
                </c:pt>
                <c:pt idx="958">
                  <c:v>2.4592329130118289</c:v>
                </c:pt>
                <c:pt idx="959">
                  <c:v>2.4954785861429958</c:v>
                </c:pt>
                <c:pt idx="960">
                  <c:v>2.6247057835214496</c:v>
                </c:pt>
                <c:pt idx="961">
                  <c:v>2.7070594670047177</c:v>
                </c:pt>
                <c:pt idx="962">
                  <c:v>2.6719624941040077</c:v>
                </c:pt>
                <c:pt idx="963">
                  <c:v>2.8051996201399207</c:v>
                </c:pt>
                <c:pt idx="964">
                  <c:v>2.9568153657092711</c:v>
                </c:pt>
                <c:pt idx="965">
                  <c:v>3.0297494388165971</c:v>
                </c:pt>
                <c:pt idx="966">
                  <c:v>3.1546880782840629</c:v>
                </c:pt>
                <c:pt idx="967">
                  <c:v>3.4196512572594204</c:v>
                </c:pt>
                <c:pt idx="968">
                  <c:v>3.6289911205084593</c:v>
                </c:pt>
                <c:pt idx="969">
                  <c:v>3.776244946036873</c:v>
                </c:pt>
                <c:pt idx="970">
                  <c:v>4.1335758748826272</c:v>
                </c:pt>
                <c:pt idx="971">
                  <c:v>4.296681538632976</c:v>
                </c:pt>
                <c:pt idx="972">
                  <c:v>4.7165631420104592</c:v>
                </c:pt>
                <c:pt idx="973">
                  <c:v>5.0644473168580806</c:v>
                </c:pt>
                <c:pt idx="974">
                  <c:v>5.4977219998580065</c:v>
                </c:pt>
                <c:pt idx="975">
                  <c:v>5.8497014008475352</c:v>
                </c:pt>
                <c:pt idx="976">
                  <c:v>6.4347779062981854</c:v>
                </c:pt>
                <c:pt idx="977">
                  <c:v>7.01960599553406</c:v>
                </c:pt>
                <c:pt idx="978">
                  <c:v>7.6201357316988334</c:v>
                </c:pt>
                <c:pt idx="979">
                  <c:v>8.230190841900594</c:v>
                </c:pt>
                <c:pt idx="980">
                  <c:v>8.9531837725555583</c:v>
                </c:pt>
                <c:pt idx="981">
                  <c:v>9.7755605791008975</c:v>
                </c:pt>
                <c:pt idx="982">
                  <c:v>10.496556657471375</c:v>
                </c:pt>
                <c:pt idx="983">
                  <c:v>11.23257973855679</c:v>
                </c:pt>
                <c:pt idx="984">
                  <c:v>12.050067297699448</c:v>
                </c:pt>
                <c:pt idx="985">
                  <c:v>12.678253044902066</c:v>
                </c:pt>
                <c:pt idx="986">
                  <c:v>13.191910707693648</c:v>
                </c:pt>
                <c:pt idx="987">
                  <c:v>13.536566191759116</c:v>
                </c:pt>
                <c:pt idx="988">
                  <c:v>13.591990291830143</c:v>
                </c:pt>
                <c:pt idx="989">
                  <c:v>13.606751763736771</c:v>
                </c:pt>
                <c:pt idx="990">
                  <c:v>13.301276534020754</c:v>
                </c:pt>
                <c:pt idx="991">
                  <c:v>12.905833034441079</c:v>
                </c:pt>
                <c:pt idx="992">
                  <c:v>12.400504673454225</c:v>
                </c:pt>
                <c:pt idx="993">
                  <c:v>11.726565586174543</c:v>
                </c:pt>
                <c:pt idx="994">
                  <c:v>11.09351325237207</c:v>
                </c:pt>
                <c:pt idx="995">
                  <c:v>10.393862622545306</c:v>
                </c:pt>
                <c:pt idx="996">
                  <c:v>9.6457085776983398</c:v>
                </c:pt>
                <c:pt idx="997">
                  <c:v>8.7837072085863976</c:v>
                </c:pt>
                <c:pt idx="998">
                  <c:v>8.1528259095563946</c:v>
                </c:pt>
                <c:pt idx="999">
                  <c:v>7.5821342403161154</c:v>
                </c:pt>
                <c:pt idx="1000">
                  <c:v>6.9977733998573939</c:v>
                </c:pt>
                <c:pt idx="1001">
                  <c:v>6.4216759188687904</c:v>
                </c:pt>
                <c:pt idx="1002">
                  <c:v>5.9102278198886742</c:v>
                </c:pt>
                <c:pt idx="1003">
                  <c:v>5.4907684823456151</c:v>
                </c:pt>
                <c:pt idx="1004">
                  <c:v>5.0816499746469592</c:v>
                </c:pt>
                <c:pt idx="1005">
                  <c:v>4.6603663769719681</c:v>
                </c:pt>
                <c:pt idx="1006">
                  <c:v>4.3319398962192022</c:v>
                </c:pt>
                <c:pt idx="1007">
                  <c:v>4.1550400480615775</c:v>
                </c:pt>
                <c:pt idx="1008">
                  <c:v>3.9194106193961717</c:v>
                </c:pt>
                <c:pt idx="1009">
                  <c:v>3.7677283903582661</c:v>
                </c:pt>
                <c:pt idx="1010">
                  <c:v>3.4318391494908536</c:v>
                </c:pt>
                <c:pt idx="1011">
                  <c:v>3.4098060021814067</c:v>
                </c:pt>
                <c:pt idx="1012">
                  <c:v>3.2570318606337527</c:v>
                </c:pt>
                <c:pt idx="1013">
                  <c:v>3.1240737849147844</c:v>
                </c:pt>
                <c:pt idx="1014">
                  <c:v>2.9942228131730255</c:v>
                </c:pt>
                <c:pt idx="1015">
                  <c:v>2.8717638239482057</c:v>
                </c:pt>
                <c:pt idx="1016">
                  <c:v>2.683723544044077</c:v>
                </c:pt>
                <c:pt idx="1017">
                  <c:v>2.6336543720527401</c:v>
                </c:pt>
                <c:pt idx="1018">
                  <c:v>2.5372100473685997</c:v>
                </c:pt>
                <c:pt idx="1019">
                  <c:v>2.5964484549218563</c:v>
                </c:pt>
                <c:pt idx="1020">
                  <c:v>2.5645325953139375</c:v>
                </c:pt>
                <c:pt idx="1021">
                  <c:v>2.4496862144085587</c:v>
                </c:pt>
                <c:pt idx="1022">
                  <c:v>2.3707772782811647</c:v>
                </c:pt>
                <c:pt idx="1023">
                  <c:v>2.2989236615103401</c:v>
                </c:pt>
                <c:pt idx="1024">
                  <c:v>2.2938026121726649</c:v>
                </c:pt>
                <c:pt idx="1025">
                  <c:v>2.3001622120372636</c:v>
                </c:pt>
                <c:pt idx="1026">
                  <c:v>2.2524192982266951</c:v>
                </c:pt>
                <c:pt idx="1027">
                  <c:v>2.1828597268341636</c:v>
                </c:pt>
                <c:pt idx="1028">
                  <c:v>2.199368398842763</c:v>
                </c:pt>
                <c:pt idx="1029">
                  <c:v>2.1831501778525491</c:v>
                </c:pt>
                <c:pt idx="1030">
                  <c:v>2.1435440131765215</c:v>
                </c:pt>
                <c:pt idx="1031">
                  <c:v>2.1580815540260652</c:v>
                </c:pt>
                <c:pt idx="1032">
                  <c:v>2.102637877772505</c:v>
                </c:pt>
                <c:pt idx="1033">
                  <c:v>2.1154626384860311</c:v>
                </c:pt>
                <c:pt idx="1034">
                  <c:v>2.1121606609206141</c:v>
                </c:pt>
                <c:pt idx="1035">
                  <c:v>2.1268123180813747</c:v>
                </c:pt>
                <c:pt idx="1036">
                  <c:v>2.0840910618773729</c:v>
                </c:pt>
                <c:pt idx="1037">
                  <c:v>2.1908125030257009</c:v>
                </c:pt>
                <c:pt idx="1038">
                  <c:v>2.1057181513294445</c:v>
                </c:pt>
                <c:pt idx="1039">
                  <c:v>2.2004250023779703</c:v>
                </c:pt>
                <c:pt idx="1040">
                  <c:v>2.0454332369378045</c:v>
                </c:pt>
                <c:pt idx="1041">
                  <c:v>2.0397383157179569</c:v>
                </c:pt>
                <c:pt idx="1042">
                  <c:v>2.1746510714033684</c:v>
                </c:pt>
                <c:pt idx="1043">
                  <c:v>2.1718906508383435</c:v>
                </c:pt>
                <c:pt idx="1044">
                  <c:v>2.1633591645379502</c:v>
                </c:pt>
                <c:pt idx="1045">
                  <c:v>2.0633384538619426</c:v>
                </c:pt>
                <c:pt idx="1046">
                  <c:v>2.040825758747109</c:v>
                </c:pt>
                <c:pt idx="1047">
                  <c:v>2.1535454183940725</c:v>
                </c:pt>
                <c:pt idx="1048">
                  <c:v>2.1529755930899839</c:v>
                </c:pt>
                <c:pt idx="1049">
                  <c:v>2.0635225527256624</c:v>
                </c:pt>
                <c:pt idx="1050">
                  <c:v>2.1017118955130734</c:v>
                </c:pt>
                <c:pt idx="1051">
                  <c:v>2.0445036838305808</c:v>
                </c:pt>
                <c:pt idx="1052">
                  <c:v>2.0538991794266925</c:v>
                </c:pt>
                <c:pt idx="1053">
                  <c:v>2.0862814836252688</c:v>
                </c:pt>
                <c:pt idx="1054">
                  <c:v>2.0822285113589247</c:v>
                </c:pt>
                <c:pt idx="1055">
                  <c:v>2.0434738391174858</c:v>
                </c:pt>
                <c:pt idx="1056">
                  <c:v>2.1278704494071548</c:v>
                </c:pt>
                <c:pt idx="1057">
                  <c:v>2.0946517044612669</c:v>
                </c:pt>
                <c:pt idx="1058">
                  <c:v>2.1508978384679822</c:v>
                </c:pt>
                <c:pt idx="1059">
                  <c:v>2.0567496109720427</c:v>
                </c:pt>
                <c:pt idx="1060">
                  <c:v>2.1572130764139863</c:v>
                </c:pt>
                <c:pt idx="1061">
                  <c:v>2.0440082158892885</c:v>
                </c:pt>
                <c:pt idx="1062">
                  <c:v>2.0073179531151633</c:v>
                </c:pt>
                <c:pt idx="1063">
                  <c:v>2.128438294503642</c:v>
                </c:pt>
                <c:pt idx="1064">
                  <c:v>2.1322817222224231</c:v>
                </c:pt>
                <c:pt idx="1065">
                  <c:v>2.0985364797081738</c:v>
                </c:pt>
                <c:pt idx="1066">
                  <c:v>2.0715123700120781</c:v>
                </c:pt>
                <c:pt idx="1067">
                  <c:v>2.1283230714943833</c:v>
                </c:pt>
                <c:pt idx="1068">
                  <c:v>2.094071249289601</c:v>
                </c:pt>
                <c:pt idx="1069">
                  <c:v>2.1390480271031431</c:v>
                </c:pt>
                <c:pt idx="1070">
                  <c:v>2.1375098013918254</c:v>
                </c:pt>
                <c:pt idx="1071">
                  <c:v>2.095557817984711</c:v>
                </c:pt>
                <c:pt idx="1072">
                  <c:v>2.1480892118587662</c:v>
                </c:pt>
                <c:pt idx="1073">
                  <c:v>2.1226495735136259</c:v>
                </c:pt>
                <c:pt idx="1074">
                  <c:v>2.0237725635270434</c:v>
                </c:pt>
                <c:pt idx="1075">
                  <c:v>2.1097364089088244</c:v>
                </c:pt>
                <c:pt idx="1076">
                  <c:v>2.0452933513644815</c:v>
                </c:pt>
                <c:pt idx="1077">
                  <c:v>2.1448719018390299</c:v>
                </c:pt>
                <c:pt idx="1078">
                  <c:v>2.0701274393958569</c:v>
                </c:pt>
                <c:pt idx="1079">
                  <c:v>2.0927069774514631</c:v>
                </c:pt>
                <c:pt idx="1080">
                  <c:v>2.0397771624188037</c:v>
                </c:pt>
                <c:pt idx="1081">
                  <c:v>2.1035651874726309</c:v>
                </c:pt>
                <c:pt idx="1082">
                  <c:v>2.1424164195663651</c:v>
                </c:pt>
                <c:pt idx="1083">
                  <c:v>2.1133115436573284</c:v>
                </c:pt>
                <c:pt idx="1084">
                  <c:v>2.139521155179831</c:v>
                </c:pt>
                <c:pt idx="1085">
                  <c:v>2.1023776789799551</c:v>
                </c:pt>
                <c:pt idx="1086">
                  <c:v>2.0447224522295779</c:v>
                </c:pt>
                <c:pt idx="1087">
                  <c:v>2.0538539456705718</c:v>
                </c:pt>
                <c:pt idx="1088">
                  <c:v>2.0534753750488681</c:v>
                </c:pt>
                <c:pt idx="1089">
                  <c:v>2.0597463536707008</c:v>
                </c:pt>
                <c:pt idx="1090">
                  <c:v>2.1067920245375591</c:v>
                </c:pt>
                <c:pt idx="1091">
                  <c:v>2.1519889598596236</c:v>
                </c:pt>
                <c:pt idx="1092">
                  <c:v>2.1221620193958097</c:v>
                </c:pt>
                <c:pt idx="1093">
                  <c:v>2.1648000904249955</c:v>
                </c:pt>
                <c:pt idx="1094">
                  <c:v>2.0757483114412634</c:v>
                </c:pt>
                <c:pt idx="1095">
                  <c:v>2.0424906067630495</c:v>
                </c:pt>
                <c:pt idx="1096">
                  <c:v>2.1233037702553879</c:v>
                </c:pt>
                <c:pt idx="1097">
                  <c:v>2.0765378601696134</c:v>
                </c:pt>
                <c:pt idx="1098">
                  <c:v>2.0944907249599276</c:v>
                </c:pt>
                <c:pt idx="1099">
                  <c:v>2.0807999589934401</c:v>
                </c:pt>
                <c:pt idx="1100">
                  <c:v>2.1193309039614143</c:v>
                </c:pt>
                <c:pt idx="1101">
                  <c:v>2.1307069303898851</c:v>
                </c:pt>
                <c:pt idx="1102">
                  <c:v>2.1462438580198917</c:v>
                </c:pt>
                <c:pt idx="1103">
                  <c:v>2.0281846052649244</c:v>
                </c:pt>
                <c:pt idx="1104">
                  <c:v>2.0146379734441875</c:v>
                </c:pt>
                <c:pt idx="1105">
                  <c:v>2.0346214117710248</c:v>
                </c:pt>
                <c:pt idx="1106">
                  <c:v>2.1133645141516779</c:v>
                </c:pt>
                <c:pt idx="1107">
                  <c:v>2.1643739315225181</c:v>
                </c:pt>
                <c:pt idx="1108">
                  <c:v>2.1626345460862266</c:v>
                </c:pt>
                <c:pt idx="1109">
                  <c:v>2.1174509553303902</c:v>
                </c:pt>
                <c:pt idx="1110">
                  <c:v>2.1189611307190126</c:v>
                </c:pt>
                <c:pt idx="1111">
                  <c:v>2.0223607799803753</c:v>
                </c:pt>
                <c:pt idx="1112">
                  <c:v>2.0246788557406683</c:v>
                </c:pt>
                <c:pt idx="1113">
                  <c:v>2.1052243007509048</c:v>
                </c:pt>
                <c:pt idx="1114">
                  <c:v>2.0736185763818815</c:v>
                </c:pt>
                <c:pt idx="1115">
                  <c:v>2.0932152305474894</c:v>
                </c:pt>
                <c:pt idx="1116">
                  <c:v>2.112827276297474</c:v>
                </c:pt>
                <c:pt idx="1117">
                  <c:v>2.0934086037607558</c:v>
                </c:pt>
                <c:pt idx="1118">
                  <c:v>2.0743990631222422</c:v>
                </c:pt>
                <c:pt idx="1119">
                  <c:v>2.0715116095475068</c:v>
                </c:pt>
                <c:pt idx="1120">
                  <c:v>2.0960126142541315</c:v>
                </c:pt>
                <c:pt idx="1121">
                  <c:v>2.0736212502561235</c:v>
                </c:pt>
                <c:pt idx="1122">
                  <c:v>2.1164337497603953</c:v>
                </c:pt>
                <c:pt idx="1123">
                  <c:v>2.0325828978453098</c:v>
                </c:pt>
                <c:pt idx="1124">
                  <c:v>2.0097676976138299</c:v>
                </c:pt>
                <c:pt idx="1125">
                  <c:v>2.0361380170527843</c:v>
                </c:pt>
                <c:pt idx="1126">
                  <c:v>2.0052415639942436</c:v>
                </c:pt>
                <c:pt idx="1127">
                  <c:v>2.0763993215422554</c:v>
                </c:pt>
                <c:pt idx="1128">
                  <c:v>2.107199545779348</c:v>
                </c:pt>
                <c:pt idx="1129">
                  <c:v>2.0530015660594261</c:v>
                </c:pt>
                <c:pt idx="1130">
                  <c:v>2.0908048170853863</c:v>
                </c:pt>
                <c:pt idx="1131">
                  <c:v>2.1370519256299705</c:v>
                </c:pt>
                <c:pt idx="1132">
                  <c:v>2.0081405011756899</c:v>
                </c:pt>
                <c:pt idx="1133">
                  <c:v>2.0748633633905635</c:v>
                </c:pt>
                <c:pt idx="1134">
                  <c:v>2.0488498661214711</c:v>
                </c:pt>
                <c:pt idx="1135">
                  <c:v>2.0102047204806541</c:v>
                </c:pt>
                <c:pt idx="1136">
                  <c:v>2.1498040865727988</c:v>
                </c:pt>
                <c:pt idx="1137">
                  <c:v>2.1207747528186291</c:v>
                </c:pt>
                <c:pt idx="1138">
                  <c:v>2.0837596456535632</c:v>
                </c:pt>
                <c:pt idx="1139">
                  <c:v>2.1205924076712481</c:v>
                </c:pt>
                <c:pt idx="1140">
                  <c:v>2.0000772888198597</c:v>
                </c:pt>
                <c:pt idx="1141">
                  <c:v>2.0039196948631495</c:v>
                </c:pt>
                <c:pt idx="1142">
                  <c:v>2.0465351255693469</c:v>
                </c:pt>
                <c:pt idx="1143">
                  <c:v>2.1449109608739692</c:v>
                </c:pt>
                <c:pt idx="1144">
                  <c:v>2.0346558274373443</c:v>
                </c:pt>
                <c:pt idx="1145">
                  <c:v>2.12962240606667</c:v>
                </c:pt>
                <c:pt idx="1146">
                  <c:v>2.0874421256468492</c:v>
                </c:pt>
                <c:pt idx="1147">
                  <c:v>2.0057368955530328</c:v>
                </c:pt>
                <c:pt idx="1148">
                  <c:v>2.1574925648107821</c:v>
                </c:pt>
                <c:pt idx="1149">
                  <c:v>2.1230520805420623</c:v>
                </c:pt>
                <c:pt idx="1150">
                  <c:v>2.0873154348506984</c:v>
                </c:pt>
                <c:pt idx="1151">
                  <c:v>2.0841032435848694</c:v>
                </c:pt>
                <c:pt idx="1152">
                  <c:v>2.1253291172055584</c:v>
                </c:pt>
                <c:pt idx="1153">
                  <c:v>2.0258951273219608</c:v>
                </c:pt>
                <c:pt idx="1154">
                  <c:v>2.0539966975718</c:v>
                </c:pt>
                <c:pt idx="1155">
                  <c:v>2.0680935002423282</c:v>
                </c:pt>
                <c:pt idx="1156">
                  <c:v>2.1493527256909508</c:v>
                </c:pt>
                <c:pt idx="1157">
                  <c:v>2.071212988986967</c:v>
                </c:pt>
                <c:pt idx="1158">
                  <c:v>2.0295721787861849</c:v>
                </c:pt>
                <c:pt idx="1159">
                  <c:v>2.0481129253014205</c:v>
                </c:pt>
                <c:pt idx="1160">
                  <c:v>2.0424128242961994</c:v>
                </c:pt>
                <c:pt idx="1161">
                  <c:v>2.0065337242318115</c:v>
                </c:pt>
                <c:pt idx="1162">
                  <c:v>2.0485707608733619</c:v>
                </c:pt>
                <c:pt idx="1163">
                  <c:v>2.012572806075644</c:v>
                </c:pt>
                <c:pt idx="1164">
                  <c:v>2.1289779484210927</c:v>
                </c:pt>
                <c:pt idx="1165">
                  <c:v>2.0731821301587057</c:v>
                </c:pt>
                <c:pt idx="1166">
                  <c:v>2.0199404801076311</c:v>
                </c:pt>
                <c:pt idx="1167">
                  <c:v>2.0946149549224238</c:v>
                </c:pt>
                <c:pt idx="1168">
                  <c:v>2.0236456473716395</c:v>
                </c:pt>
                <c:pt idx="1169">
                  <c:v>2.0781305435161337</c:v>
                </c:pt>
                <c:pt idx="1170">
                  <c:v>2.0522736360100815</c:v>
                </c:pt>
                <c:pt idx="1171">
                  <c:v>2.1403160180576353</c:v>
                </c:pt>
                <c:pt idx="1172">
                  <c:v>2.153794511056641</c:v>
                </c:pt>
                <c:pt idx="1173">
                  <c:v>2.0873302054775298</c:v>
                </c:pt>
                <c:pt idx="1174">
                  <c:v>2.1415583094452901</c:v>
                </c:pt>
                <c:pt idx="1175">
                  <c:v>2.0610586048804072</c:v>
                </c:pt>
                <c:pt idx="1176">
                  <c:v>2.1206933247198512</c:v>
                </c:pt>
                <c:pt idx="1177">
                  <c:v>2.0383323998802907</c:v>
                </c:pt>
                <c:pt idx="1178">
                  <c:v>2.0875106883151924</c:v>
                </c:pt>
                <c:pt idx="1179">
                  <c:v>2.1240055145578731</c:v>
                </c:pt>
                <c:pt idx="1180">
                  <c:v>2.0026503709962102</c:v>
                </c:pt>
                <c:pt idx="1181">
                  <c:v>2.0999261696047427</c:v>
                </c:pt>
                <c:pt idx="1182">
                  <c:v>2.0755898990335031</c:v>
                </c:pt>
                <c:pt idx="1183">
                  <c:v>2.0233965786883892</c:v>
                </c:pt>
                <c:pt idx="1184">
                  <c:v>2.1121323396154814</c:v>
                </c:pt>
                <c:pt idx="1185">
                  <c:v>2.0859575565702655</c:v>
                </c:pt>
                <c:pt idx="1186">
                  <c:v>2.0445143387569735</c:v>
                </c:pt>
                <c:pt idx="1187">
                  <c:v>2.0389876276985617</c:v>
                </c:pt>
                <c:pt idx="1188">
                  <c:v>2.0979631763848237</c:v>
                </c:pt>
                <c:pt idx="1189">
                  <c:v>2.1349711281139951</c:v>
                </c:pt>
                <c:pt idx="1190">
                  <c:v>2.0769028891320653</c:v>
                </c:pt>
                <c:pt idx="1191">
                  <c:v>2.0822900613247142</c:v>
                </c:pt>
                <c:pt idx="1192">
                  <c:v>2.1027151718639603</c:v>
                </c:pt>
                <c:pt idx="1193">
                  <c:v>2.0934286407825669</c:v>
                </c:pt>
                <c:pt idx="1194">
                  <c:v>2.1263403808109924</c:v>
                </c:pt>
                <c:pt idx="1195">
                  <c:v>2.0169704094006269</c:v>
                </c:pt>
                <c:pt idx="1196">
                  <c:v>2.1132017922278399</c:v>
                </c:pt>
                <c:pt idx="1197">
                  <c:v>2.1269537273784014</c:v>
                </c:pt>
                <c:pt idx="1198">
                  <c:v>2.0593804368382562</c:v>
                </c:pt>
                <c:pt idx="1199">
                  <c:v>2.1594237604391067</c:v>
                </c:pt>
                <c:pt idx="1200">
                  <c:v>2.0606351564718612</c:v>
                </c:pt>
                <c:pt idx="1201">
                  <c:v>2.0233811747421742</c:v>
                </c:pt>
                <c:pt idx="1202">
                  <c:v>2.0310673154291741</c:v>
                </c:pt>
                <c:pt idx="1203">
                  <c:v>2.1560082458965066</c:v>
                </c:pt>
                <c:pt idx="1204">
                  <c:v>2.1135006265264078</c:v>
                </c:pt>
                <c:pt idx="1205">
                  <c:v>2.054399191309868</c:v>
                </c:pt>
                <c:pt idx="1206">
                  <c:v>2.0797638865115164</c:v>
                </c:pt>
                <c:pt idx="1207">
                  <c:v>2.0228229595374523</c:v>
                </c:pt>
                <c:pt idx="1208">
                  <c:v>2.1540784576004213</c:v>
                </c:pt>
                <c:pt idx="1209">
                  <c:v>2.0851674917373515</c:v>
                </c:pt>
                <c:pt idx="1210">
                  <c:v>2.1037950430160719</c:v>
                </c:pt>
                <c:pt idx="1211">
                  <c:v>2.1134190458811482</c:v>
                </c:pt>
                <c:pt idx="1212">
                  <c:v>2.0008850821974731</c:v>
                </c:pt>
                <c:pt idx="1213">
                  <c:v>2.1056445313292795</c:v>
                </c:pt>
                <c:pt idx="1214">
                  <c:v>2.1404628357483566</c:v>
                </c:pt>
                <c:pt idx="1215">
                  <c:v>2.0749042495954355</c:v>
                </c:pt>
                <c:pt idx="1216">
                  <c:v>2.00264074876827</c:v>
                </c:pt>
                <c:pt idx="1217">
                  <c:v>2.008411399923169</c:v>
                </c:pt>
                <c:pt idx="1218">
                  <c:v>2.0156481924555401</c:v>
                </c:pt>
                <c:pt idx="1219">
                  <c:v>2.118569417232631</c:v>
                </c:pt>
                <c:pt idx="1220">
                  <c:v>2.0662299951152785</c:v>
                </c:pt>
                <c:pt idx="1221">
                  <c:v>2.1526745842794814</c:v>
                </c:pt>
                <c:pt idx="1222">
                  <c:v>2.0034161067346639</c:v>
                </c:pt>
                <c:pt idx="1223">
                  <c:v>2.1342557692191586</c:v>
                </c:pt>
                <c:pt idx="1224">
                  <c:v>2.1423532750070899</c:v>
                </c:pt>
                <c:pt idx="1225">
                  <c:v>2.0892404217268337</c:v>
                </c:pt>
                <c:pt idx="1226">
                  <c:v>2.0708308810723461</c:v>
                </c:pt>
                <c:pt idx="1227">
                  <c:v>2.0066727042244823</c:v>
                </c:pt>
                <c:pt idx="1228">
                  <c:v>2.1364381992332109</c:v>
                </c:pt>
                <c:pt idx="1229">
                  <c:v>2.1120633049569228</c:v>
                </c:pt>
                <c:pt idx="1230">
                  <c:v>2.0946305711504052</c:v>
                </c:pt>
                <c:pt idx="1231">
                  <c:v>2.0338375748554189</c:v>
                </c:pt>
                <c:pt idx="1232">
                  <c:v>2.1595696762945322</c:v>
                </c:pt>
                <c:pt idx="1233">
                  <c:v>2.1610427926168647</c:v>
                </c:pt>
                <c:pt idx="1234">
                  <c:v>2.1053697807630218</c:v>
                </c:pt>
                <c:pt idx="1235">
                  <c:v>2.0711878600862783</c:v>
                </c:pt>
                <c:pt idx="1236">
                  <c:v>2.0691605997686207</c:v>
                </c:pt>
                <c:pt idx="1237">
                  <c:v>2.0231209948307365</c:v>
                </c:pt>
                <c:pt idx="1238">
                  <c:v>2.1557806404081243</c:v>
                </c:pt>
                <c:pt idx="1239">
                  <c:v>2.048830373172529</c:v>
                </c:pt>
                <c:pt idx="1240">
                  <c:v>2.0035750482385919</c:v>
                </c:pt>
                <c:pt idx="1241">
                  <c:v>2.0388775797459076</c:v>
                </c:pt>
                <c:pt idx="1242">
                  <c:v>2.0443067464412628</c:v>
                </c:pt>
                <c:pt idx="1243">
                  <c:v>2.1591132288871218</c:v>
                </c:pt>
                <c:pt idx="1244">
                  <c:v>2.0293026496999484</c:v>
                </c:pt>
                <c:pt idx="1245">
                  <c:v>2.0742379519847072</c:v>
                </c:pt>
                <c:pt idx="1246">
                  <c:v>2.0183571116272905</c:v>
                </c:pt>
                <c:pt idx="1247">
                  <c:v>2.0249539009618727</c:v>
                </c:pt>
                <c:pt idx="1248">
                  <c:v>2.0061181385983748</c:v>
                </c:pt>
                <c:pt idx="1249">
                  <c:v>2.0996019982314</c:v>
                </c:pt>
                <c:pt idx="1250">
                  <c:v>2.0638014697449609</c:v>
                </c:pt>
                <c:pt idx="1251">
                  <c:v>2.04532954381677</c:v>
                </c:pt>
                <c:pt idx="1252">
                  <c:v>2.1402865399082693</c:v>
                </c:pt>
                <c:pt idx="1253">
                  <c:v>2.1548683797606065</c:v>
                </c:pt>
                <c:pt idx="1254">
                  <c:v>2.0530794058181687</c:v>
                </c:pt>
                <c:pt idx="1255">
                  <c:v>2.1011383034821844</c:v>
                </c:pt>
                <c:pt idx="1256">
                  <c:v>2.0904226362672276</c:v>
                </c:pt>
                <c:pt idx="1257">
                  <c:v>2.0439838693440593</c:v>
                </c:pt>
                <c:pt idx="1258">
                  <c:v>2.0962825829521585</c:v>
                </c:pt>
                <c:pt idx="1259">
                  <c:v>2.1423777532497308</c:v>
                </c:pt>
                <c:pt idx="1260">
                  <c:v>2.0222207551420484</c:v>
                </c:pt>
                <c:pt idx="1261">
                  <c:v>2.0345782984520255</c:v>
                </c:pt>
                <c:pt idx="1262">
                  <c:v>2.0137076229805912</c:v>
                </c:pt>
                <c:pt idx="1263">
                  <c:v>2.0083227485940256</c:v>
                </c:pt>
                <c:pt idx="1264">
                  <c:v>2.1474595187893124</c:v>
                </c:pt>
                <c:pt idx="1265">
                  <c:v>2.0223067280769675</c:v>
                </c:pt>
                <c:pt idx="1266">
                  <c:v>2.0231822074807084</c:v>
                </c:pt>
                <c:pt idx="1267">
                  <c:v>2.1314967178770989</c:v>
                </c:pt>
                <c:pt idx="1268">
                  <c:v>2.1037511684094308</c:v>
                </c:pt>
                <c:pt idx="1269">
                  <c:v>2.0841463909602966</c:v>
                </c:pt>
                <c:pt idx="1270">
                  <c:v>2.0711946253409663</c:v>
                </c:pt>
                <c:pt idx="1271">
                  <c:v>2.1183710331237338</c:v>
                </c:pt>
                <c:pt idx="1272">
                  <c:v>2.1457136014377731</c:v>
                </c:pt>
                <c:pt idx="1273">
                  <c:v>2.0145507629361363</c:v>
                </c:pt>
                <c:pt idx="1274">
                  <c:v>2.1513417165565234</c:v>
                </c:pt>
                <c:pt idx="1275">
                  <c:v>2.1044763817972045</c:v>
                </c:pt>
                <c:pt idx="1276">
                  <c:v>2.1184894395961376</c:v>
                </c:pt>
                <c:pt idx="1277">
                  <c:v>2.0436472294775432</c:v>
                </c:pt>
                <c:pt idx="1278">
                  <c:v>2.1543512865208307</c:v>
                </c:pt>
                <c:pt idx="1279">
                  <c:v>2.0987318125526957</c:v>
                </c:pt>
                <c:pt idx="1280">
                  <c:v>2.1582764022776115</c:v>
                </c:pt>
                <c:pt idx="1281">
                  <c:v>2.0596999780383398</c:v>
                </c:pt>
                <c:pt idx="1282">
                  <c:v>2.145973037709632</c:v>
                </c:pt>
                <c:pt idx="1283">
                  <c:v>2.010628917215862</c:v>
                </c:pt>
                <c:pt idx="1284">
                  <c:v>2.097089313215065</c:v>
                </c:pt>
                <c:pt idx="1285">
                  <c:v>2.1338347681581138</c:v>
                </c:pt>
                <c:pt idx="1286">
                  <c:v>2.1545660355156229</c:v>
                </c:pt>
                <c:pt idx="1287">
                  <c:v>2.0984133578802946</c:v>
                </c:pt>
                <c:pt idx="1288">
                  <c:v>2.0823816930240282</c:v>
                </c:pt>
                <c:pt idx="1289">
                  <c:v>2.0456992269467409</c:v>
                </c:pt>
                <c:pt idx="1290">
                  <c:v>2.1553766450858092</c:v>
                </c:pt>
                <c:pt idx="1291">
                  <c:v>2.0494728960264865</c:v>
                </c:pt>
                <c:pt idx="1292">
                  <c:v>2.1093251345058714</c:v>
                </c:pt>
                <c:pt idx="1293">
                  <c:v>2.0335365139547728</c:v>
                </c:pt>
                <c:pt idx="1294">
                  <c:v>2.0852568858487071</c:v>
                </c:pt>
                <c:pt idx="1295">
                  <c:v>2.0381785516175714</c:v>
                </c:pt>
                <c:pt idx="1296">
                  <c:v>2.0591700144607361</c:v>
                </c:pt>
                <c:pt idx="1297">
                  <c:v>2.1223165873810586</c:v>
                </c:pt>
                <c:pt idx="1298">
                  <c:v>2.003396644266473</c:v>
                </c:pt>
                <c:pt idx="1299">
                  <c:v>2.0928403273254483</c:v>
                </c:pt>
                <c:pt idx="1300">
                  <c:v>2.1626275125824441</c:v>
                </c:pt>
                <c:pt idx="1301">
                  <c:v>2.1653715858166263</c:v>
                </c:pt>
                <c:pt idx="1302">
                  <c:v>2.1287702875683414</c:v>
                </c:pt>
                <c:pt idx="1303">
                  <c:v>2.0748466175470139</c:v>
                </c:pt>
                <c:pt idx="1304">
                  <c:v>2.0078647240081682</c:v>
                </c:pt>
                <c:pt idx="1305">
                  <c:v>2.0166809017672529</c:v>
                </c:pt>
                <c:pt idx="1306">
                  <c:v>2.0908975823805509</c:v>
                </c:pt>
                <c:pt idx="1307">
                  <c:v>2.1579370087207477</c:v>
                </c:pt>
                <c:pt idx="1308">
                  <c:v>2.1093537234134447</c:v>
                </c:pt>
                <c:pt idx="1309">
                  <c:v>2.1044348291311543</c:v>
                </c:pt>
                <c:pt idx="1310">
                  <c:v>2.1306756411574801</c:v>
                </c:pt>
                <c:pt idx="1311">
                  <c:v>2.1075018780206878</c:v>
                </c:pt>
                <c:pt idx="1312">
                  <c:v>2.0181573005951541</c:v>
                </c:pt>
                <c:pt idx="1313">
                  <c:v>2.0092601415593774</c:v>
                </c:pt>
                <c:pt idx="1314">
                  <c:v>2.1492380896837067</c:v>
                </c:pt>
                <c:pt idx="1315">
                  <c:v>2.1392374870040372</c:v>
                </c:pt>
                <c:pt idx="1316">
                  <c:v>2.1137431027732405</c:v>
                </c:pt>
                <c:pt idx="1317">
                  <c:v>2.0213127842388467</c:v>
                </c:pt>
                <c:pt idx="1318">
                  <c:v>2.1090703589955662</c:v>
                </c:pt>
                <c:pt idx="1319">
                  <c:v>2.113024672874388</c:v>
                </c:pt>
                <c:pt idx="1320">
                  <c:v>2.1189180021784746</c:v>
                </c:pt>
                <c:pt idx="1321">
                  <c:v>2.0991320623263037</c:v>
                </c:pt>
                <c:pt idx="1322">
                  <c:v>2.1171149654999599</c:v>
                </c:pt>
                <c:pt idx="1323">
                  <c:v>2.0634310812273924</c:v>
                </c:pt>
                <c:pt idx="1324">
                  <c:v>2.0168443098130373</c:v>
                </c:pt>
                <c:pt idx="1325">
                  <c:v>2.0186976713662217</c:v>
                </c:pt>
                <c:pt idx="1326">
                  <c:v>2.0489232325278506</c:v>
                </c:pt>
                <c:pt idx="1327">
                  <c:v>2.1295077529628621</c:v>
                </c:pt>
                <c:pt idx="1328">
                  <c:v>2.1151685275060292</c:v>
                </c:pt>
                <c:pt idx="1329">
                  <c:v>2.1420964857152436</c:v>
                </c:pt>
                <c:pt idx="1330">
                  <c:v>2.0523717143823945</c:v>
                </c:pt>
                <c:pt idx="1331">
                  <c:v>2.1232697667978795</c:v>
                </c:pt>
                <c:pt idx="1332">
                  <c:v>2.1379635640317338</c:v>
                </c:pt>
                <c:pt idx="1333">
                  <c:v>2.0946497002633819</c:v>
                </c:pt>
                <c:pt idx="1334">
                  <c:v>2.0829531936757926</c:v>
                </c:pt>
                <c:pt idx="1335">
                  <c:v>2.1037668141949615</c:v>
                </c:pt>
                <c:pt idx="1336">
                  <c:v>2.0458823839130322</c:v>
                </c:pt>
                <c:pt idx="1337">
                  <c:v>2.1039219421441464</c:v>
                </c:pt>
                <c:pt idx="1338">
                  <c:v>2.1597640022621141</c:v>
                </c:pt>
                <c:pt idx="1339">
                  <c:v>2.0424782581819843</c:v>
                </c:pt>
                <c:pt idx="1340">
                  <c:v>2.0519548429811261</c:v>
                </c:pt>
                <c:pt idx="1341">
                  <c:v>2.0974715266231101</c:v>
                </c:pt>
                <c:pt idx="1342">
                  <c:v>2.1336686096725423</c:v>
                </c:pt>
                <c:pt idx="1343">
                  <c:v>2.1123765136481683</c:v>
                </c:pt>
                <c:pt idx="1344">
                  <c:v>2.015300252257568</c:v>
                </c:pt>
                <c:pt idx="1345">
                  <c:v>2.0918243693128282</c:v>
                </c:pt>
                <c:pt idx="1346">
                  <c:v>2.0560308164231453</c:v>
                </c:pt>
                <c:pt idx="1347">
                  <c:v>2.161162058558403</c:v>
                </c:pt>
                <c:pt idx="1348">
                  <c:v>2.0766176252365804</c:v>
                </c:pt>
                <c:pt idx="1349">
                  <c:v>2.0715054898445664</c:v>
                </c:pt>
                <c:pt idx="1350">
                  <c:v>2.1526881483104221</c:v>
                </c:pt>
                <c:pt idx="1351">
                  <c:v>2.1191980582038141</c:v>
                </c:pt>
                <c:pt idx="1352">
                  <c:v>2.0162207633150429</c:v>
                </c:pt>
                <c:pt idx="1353">
                  <c:v>2.0207521168321403</c:v>
                </c:pt>
                <c:pt idx="1354">
                  <c:v>2.0712316585346131</c:v>
                </c:pt>
                <c:pt idx="1355">
                  <c:v>2.1595815254020119</c:v>
                </c:pt>
                <c:pt idx="1356">
                  <c:v>2.1343330146585369</c:v>
                </c:pt>
                <c:pt idx="1357">
                  <c:v>2.0885545393250751</c:v>
                </c:pt>
                <c:pt idx="1358">
                  <c:v>2.1172785545268473</c:v>
                </c:pt>
                <c:pt idx="1359">
                  <c:v>2.1522863533369181</c:v>
                </c:pt>
                <c:pt idx="1360">
                  <c:v>2.0895074327039636</c:v>
                </c:pt>
                <c:pt idx="1361">
                  <c:v>2.1117469059025695</c:v>
                </c:pt>
                <c:pt idx="1362">
                  <c:v>2.0378144565537895</c:v>
                </c:pt>
                <c:pt idx="1363">
                  <c:v>2.1648297858630574</c:v>
                </c:pt>
                <c:pt idx="1364">
                  <c:v>2.0173731164695949</c:v>
                </c:pt>
                <c:pt idx="1365">
                  <c:v>2.0398218314699879</c:v>
                </c:pt>
                <c:pt idx="1366">
                  <c:v>2.0330174389597357</c:v>
                </c:pt>
                <c:pt idx="1367">
                  <c:v>2.164900249609627</c:v>
                </c:pt>
                <c:pt idx="1368">
                  <c:v>2.0466066948168811</c:v>
                </c:pt>
                <c:pt idx="1369">
                  <c:v>2.0329763692893845</c:v>
                </c:pt>
                <c:pt idx="1370">
                  <c:v>2.0414255799136627</c:v>
                </c:pt>
                <c:pt idx="1371">
                  <c:v>2.1479954079202654</c:v>
                </c:pt>
                <c:pt idx="1372">
                  <c:v>2.0921638213174614</c:v>
                </c:pt>
                <c:pt idx="1373">
                  <c:v>2.0310231021552245</c:v>
                </c:pt>
                <c:pt idx="1374">
                  <c:v>2.1288348513217614</c:v>
                </c:pt>
                <c:pt idx="1375">
                  <c:v>2.1509666881416827</c:v>
                </c:pt>
                <c:pt idx="1376">
                  <c:v>2.1345338156709359</c:v>
                </c:pt>
                <c:pt idx="1377">
                  <c:v>2.0865335218992818</c:v>
                </c:pt>
                <c:pt idx="1378">
                  <c:v>2.0926920133097737</c:v>
                </c:pt>
                <c:pt idx="1379">
                  <c:v>2.0824110325816867</c:v>
                </c:pt>
                <c:pt idx="1380">
                  <c:v>2.0955847907800274</c:v>
                </c:pt>
                <c:pt idx="1381">
                  <c:v>2.0208706910582754</c:v>
                </c:pt>
                <c:pt idx="1382">
                  <c:v>2.1165422714541693</c:v>
                </c:pt>
                <c:pt idx="1383">
                  <c:v>2.0551177373125715</c:v>
                </c:pt>
                <c:pt idx="1384">
                  <c:v>2.0600904972604113</c:v>
                </c:pt>
                <c:pt idx="1385">
                  <c:v>2.0328175259789503</c:v>
                </c:pt>
                <c:pt idx="1386">
                  <c:v>2.0721620682336863</c:v>
                </c:pt>
                <c:pt idx="1387">
                  <c:v>2.0224932004033485</c:v>
                </c:pt>
                <c:pt idx="1388">
                  <c:v>2.1587570677555323</c:v>
                </c:pt>
                <c:pt idx="1389">
                  <c:v>2.1243987061037366</c:v>
                </c:pt>
                <c:pt idx="1390">
                  <c:v>2.0789676214920205</c:v>
                </c:pt>
                <c:pt idx="1391">
                  <c:v>2.0573031694157007</c:v>
                </c:pt>
                <c:pt idx="1392">
                  <c:v>2.0979727817031719</c:v>
                </c:pt>
                <c:pt idx="1393">
                  <c:v>2.1150978845770871</c:v>
                </c:pt>
                <c:pt idx="1394">
                  <c:v>2.1328498272454883</c:v>
                </c:pt>
                <c:pt idx="1395">
                  <c:v>2.0267559460929703</c:v>
                </c:pt>
                <c:pt idx="1396">
                  <c:v>2.0323001145772879</c:v>
                </c:pt>
                <c:pt idx="1397">
                  <c:v>2.0649151984813829</c:v>
                </c:pt>
                <c:pt idx="1398">
                  <c:v>2.0069123069310426</c:v>
                </c:pt>
                <c:pt idx="1399">
                  <c:v>2.073844456030729</c:v>
                </c:pt>
                <c:pt idx="1400">
                  <c:v>2.0160900406438822</c:v>
                </c:pt>
                <c:pt idx="1401">
                  <c:v>2.0416374396115771</c:v>
                </c:pt>
                <c:pt idx="1402">
                  <c:v>2.1589719104573226</c:v>
                </c:pt>
                <c:pt idx="1403">
                  <c:v>2.0732491162479088</c:v>
                </c:pt>
                <c:pt idx="1404">
                  <c:v>2.1156647961542734</c:v>
                </c:pt>
                <c:pt idx="1405">
                  <c:v>2.096289135775609</c:v>
                </c:pt>
                <c:pt idx="1406">
                  <c:v>2.0135313379588204</c:v>
                </c:pt>
                <c:pt idx="1407">
                  <c:v>2.1179995808328544</c:v>
                </c:pt>
                <c:pt idx="1408">
                  <c:v>2.0631140201888001</c:v>
                </c:pt>
                <c:pt idx="1409">
                  <c:v>2.0649254179488317</c:v>
                </c:pt>
                <c:pt idx="1410">
                  <c:v>2.1305550029008233</c:v>
                </c:pt>
                <c:pt idx="1411">
                  <c:v>2.0435000971635855</c:v>
                </c:pt>
                <c:pt idx="1412">
                  <c:v>2.0089334889213011</c:v>
                </c:pt>
                <c:pt idx="1413">
                  <c:v>2.1204441585493936</c:v>
                </c:pt>
                <c:pt idx="1414">
                  <c:v>2.136430466701595</c:v>
                </c:pt>
                <c:pt idx="1415">
                  <c:v>2.0288511644690832</c:v>
                </c:pt>
                <c:pt idx="1416">
                  <c:v>2.058228344048461</c:v>
                </c:pt>
                <c:pt idx="1417">
                  <c:v>2.0164784907531881</c:v>
                </c:pt>
                <c:pt idx="1418">
                  <c:v>2.0035284318199391</c:v>
                </c:pt>
                <c:pt idx="1419">
                  <c:v>2.0711998555260038</c:v>
                </c:pt>
                <c:pt idx="1420">
                  <c:v>2.1187140150680159</c:v>
                </c:pt>
                <c:pt idx="1421">
                  <c:v>2.0401496890611597</c:v>
                </c:pt>
                <c:pt idx="1422">
                  <c:v>2.0275578057322621</c:v>
                </c:pt>
                <c:pt idx="1423">
                  <c:v>2.0440517366855331</c:v>
                </c:pt>
                <c:pt idx="1424">
                  <c:v>2.0645909961594198</c:v>
                </c:pt>
                <c:pt idx="1425">
                  <c:v>2.1124433720823008</c:v>
                </c:pt>
                <c:pt idx="1426">
                  <c:v>2.0889692929057042</c:v>
                </c:pt>
                <c:pt idx="1427">
                  <c:v>2.020520401292849</c:v>
                </c:pt>
                <c:pt idx="1428">
                  <c:v>2.0367907970207435</c:v>
                </c:pt>
                <c:pt idx="1429">
                  <c:v>2.1183104575343465</c:v>
                </c:pt>
                <c:pt idx="1430">
                  <c:v>2.0123000719890847</c:v>
                </c:pt>
                <c:pt idx="1431">
                  <c:v>2.0580462650518618</c:v>
                </c:pt>
                <c:pt idx="1432">
                  <c:v>2.0238506979024313</c:v>
                </c:pt>
                <c:pt idx="1433">
                  <c:v>2.010542815634754</c:v>
                </c:pt>
                <c:pt idx="1434">
                  <c:v>2.000971956066965</c:v>
                </c:pt>
                <c:pt idx="1435">
                  <c:v>2.09255602777435</c:v>
                </c:pt>
                <c:pt idx="1436">
                  <c:v>2.0572316028147202</c:v>
                </c:pt>
                <c:pt idx="1437">
                  <c:v>2.1023908518989272</c:v>
                </c:pt>
                <c:pt idx="1438">
                  <c:v>2.1366604755411904</c:v>
                </c:pt>
                <c:pt idx="1439">
                  <c:v>2.0549367204084654</c:v>
                </c:pt>
                <c:pt idx="1440">
                  <c:v>2.0557395618870156</c:v>
                </c:pt>
                <c:pt idx="1441">
                  <c:v>2.1022295557010198</c:v>
                </c:pt>
                <c:pt idx="1442">
                  <c:v>2.0418439540399089</c:v>
                </c:pt>
                <c:pt idx="1443">
                  <c:v>2.1592107692443259</c:v>
                </c:pt>
                <c:pt idx="1444">
                  <c:v>2.1150057773193285</c:v>
                </c:pt>
                <c:pt idx="1445">
                  <c:v>2.0744403032732506</c:v>
                </c:pt>
                <c:pt idx="1446">
                  <c:v>2.1351466238969654</c:v>
                </c:pt>
                <c:pt idx="1447">
                  <c:v>2.1386311881296995</c:v>
                </c:pt>
                <c:pt idx="1448">
                  <c:v>2.1223447136327156</c:v>
                </c:pt>
                <c:pt idx="1449">
                  <c:v>2.1129585747709925</c:v>
                </c:pt>
                <c:pt idx="1450">
                  <c:v>2.0441383938252713</c:v>
                </c:pt>
                <c:pt idx="1451">
                  <c:v>2.1053219763523217</c:v>
                </c:pt>
                <c:pt idx="1452">
                  <c:v>2.1240621766819445</c:v>
                </c:pt>
                <c:pt idx="1453">
                  <c:v>2.0681414641152713</c:v>
                </c:pt>
                <c:pt idx="1454">
                  <c:v>2.0318341257941097</c:v>
                </c:pt>
                <c:pt idx="1455">
                  <c:v>2.0584270848422435</c:v>
                </c:pt>
                <c:pt idx="1456">
                  <c:v>2.1454980209271692</c:v>
                </c:pt>
                <c:pt idx="1457">
                  <c:v>2.0236318768627166</c:v>
                </c:pt>
                <c:pt idx="1458">
                  <c:v>2.0594960580580834</c:v>
                </c:pt>
                <c:pt idx="1459">
                  <c:v>2.0454409884765092</c:v>
                </c:pt>
                <c:pt idx="1460">
                  <c:v>2.0653809178090121</c:v>
                </c:pt>
                <c:pt idx="1461">
                  <c:v>2.0115846571190987</c:v>
                </c:pt>
                <c:pt idx="1462">
                  <c:v>2.1136499747040065</c:v>
                </c:pt>
                <c:pt idx="1463">
                  <c:v>2.0812985749046633</c:v>
                </c:pt>
                <c:pt idx="1464">
                  <c:v>2.1050935720745789</c:v>
                </c:pt>
                <c:pt idx="1465">
                  <c:v>2.0405697915192818</c:v>
                </c:pt>
                <c:pt idx="1466">
                  <c:v>2.092005881630103</c:v>
                </c:pt>
                <c:pt idx="1467">
                  <c:v>2.0610603697746663</c:v>
                </c:pt>
                <c:pt idx="1468">
                  <c:v>2.1437459748323566</c:v>
                </c:pt>
                <c:pt idx="1469">
                  <c:v>2.0664725721276636</c:v>
                </c:pt>
                <c:pt idx="1470">
                  <c:v>2.0000374657114524</c:v>
                </c:pt>
                <c:pt idx="1471">
                  <c:v>2.0368142043975079</c:v>
                </c:pt>
                <c:pt idx="1472">
                  <c:v>2.0735035141048375</c:v>
                </c:pt>
                <c:pt idx="1473">
                  <c:v>2.0660892194488101</c:v>
                </c:pt>
                <c:pt idx="1474">
                  <c:v>2.0304175834969511</c:v>
                </c:pt>
                <c:pt idx="1475">
                  <c:v>2.0711245325880716</c:v>
                </c:pt>
                <c:pt idx="1476">
                  <c:v>2.1158126782839282</c:v>
                </c:pt>
                <c:pt idx="1477">
                  <c:v>2.1014166915271213</c:v>
                </c:pt>
                <c:pt idx="1478">
                  <c:v>2.0419202020930705</c:v>
                </c:pt>
                <c:pt idx="1479">
                  <c:v>2.0586823095350364</c:v>
                </c:pt>
                <c:pt idx="1480">
                  <c:v>2.0118211653981959</c:v>
                </c:pt>
                <c:pt idx="1481">
                  <c:v>2.0932254323204726</c:v>
                </c:pt>
                <c:pt idx="1482">
                  <c:v>2.1156463752353942</c:v>
                </c:pt>
                <c:pt idx="1483">
                  <c:v>2.077051464662246</c:v>
                </c:pt>
                <c:pt idx="1484">
                  <c:v>2.0248972480860634</c:v>
                </c:pt>
                <c:pt idx="1485">
                  <c:v>2.0322352922374742</c:v>
                </c:pt>
                <c:pt idx="1486">
                  <c:v>2.068355089245371</c:v>
                </c:pt>
                <c:pt idx="1487">
                  <c:v>2.0601578838448469</c:v>
                </c:pt>
                <c:pt idx="1488">
                  <c:v>2.1561312188765465</c:v>
                </c:pt>
                <c:pt idx="1489">
                  <c:v>2.0487720092301807</c:v>
                </c:pt>
                <c:pt idx="1490">
                  <c:v>2.0114481482595425</c:v>
                </c:pt>
                <c:pt idx="1491">
                  <c:v>2.1245153142255906</c:v>
                </c:pt>
                <c:pt idx="1492">
                  <c:v>2.1361393680960323</c:v>
                </c:pt>
                <c:pt idx="1493">
                  <c:v>2.0270272392501667</c:v>
                </c:pt>
                <c:pt idx="1494">
                  <c:v>2.1430568790282587</c:v>
                </c:pt>
                <c:pt idx="1495">
                  <c:v>2.0305064270896405</c:v>
                </c:pt>
                <c:pt idx="1496">
                  <c:v>2.1450944672785703</c:v>
                </c:pt>
                <c:pt idx="1497">
                  <c:v>2.151660318899824</c:v>
                </c:pt>
                <c:pt idx="1498">
                  <c:v>2.1092196475445322</c:v>
                </c:pt>
                <c:pt idx="1499">
                  <c:v>2.1044702420065087</c:v>
                </c:pt>
                <c:pt idx="1500">
                  <c:v>2.0553856299111688</c:v>
                </c:pt>
                <c:pt idx="1501">
                  <c:v>2.0828000289616422</c:v>
                </c:pt>
                <c:pt idx="1502">
                  <c:v>2.0196993705622126</c:v>
                </c:pt>
                <c:pt idx="1503">
                  <c:v>2.0266592790314282</c:v>
                </c:pt>
                <c:pt idx="1504">
                  <c:v>2.0289569683727735</c:v>
                </c:pt>
                <c:pt idx="1505">
                  <c:v>2.0555070464242511</c:v>
                </c:pt>
                <c:pt idx="1506">
                  <c:v>2.1270407542441423</c:v>
                </c:pt>
                <c:pt idx="1507">
                  <c:v>2.0710669120129039</c:v>
                </c:pt>
                <c:pt idx="1508">
                  <c:v>2.0814548325807523</c:v>
                </c:pt>
                <c:pt idx="1509">
                  <c:v>2.1323628056483055</c:v>
                </c:pt>
                <c:pt idx="1510">
                  <c:v>2.0542690391712219</c:v>
                </c:pt>
                <c:pt idx="1511">
                  <c:v>2.0688417297227413</c:v>
                </c:pt>
                <c:pt idx="1512">
                  <c:v>2.1547570156945173</c:v>
                </c:pt>
                <c:pt idx="1513">
                  <c:v>2.0372648692474025</c:v>
                </c:pt>
                <c:pt idx="1514">
                  <c:v>2.0461774136841271</c:v>
                </c:pt>
                <c:pt idx="1515">
                  <c:v>2.0441782465898597</c:v>
                </c:pt>
                <c:pt idx="1516">
                  <c:v>2.1488850858850461</c:v>
                </c:pt>
                <c:pt idx="1517">
                  <c:v>2.0561778528427812</c:v>
                </c:pt>
                <c:pt idx="1518">
                  <c:v>2.0387275472779485</c:v>
                </c:pt>
                <c:pt idx="1519">
                  <c:v>2.0833913844670477</c:v>
                </c:pt>
                <c:pt idx="1520">
                  <c:v>2.0237430191583097</c:v>
                </c:pt>
                <c:pt idx="1521">
                  <c:v>2.0553443743646724</c:v>
                </c:pt>
                <c:pt idx="1522">
                  <c:v>2.1230559536137896</c:v>
                </c:pt>
                <c:pt idx="1523">
                  <c:v>2.1560245422463962</c:v>
                </c:pt>
                <c:pt idx="1524">
                  <c:v>2.0001288737372591</c:v>
                </c:pt>
                <c:pt idx="1525">
                  <c:v>2.1037815151710215</c:v>
                </c:pt>
                <c:pt idx="1526">
                  <c:v>2.1230532429072397</c:v>
                </c:pt>
                <c:pt idx="1527">
                  <c:v>2.1034308803506745</c:v>
                </c:pt>
                <c:pt idx="1528">
                  <c:v>2.0478946797224236</c:v>
                </c:pt>
                <c:pt idx="1529">
                  <c:v>2.1149604449762749</c:v>
                </c:pt>
                <c:pt idx="1530">
                  <c:v>2.0009126993730084</c:v>
                </c:pt>
                <c:pt idx="1531">
                  <c:v>2.1338609404235416</c:v>
                </c:pt>
                <c:pt idx="1532">
                  <c:v>2.0805105411730467</c:v>
                </c:pt>
                <c:pt idx="1533">
                  <c:v>2.1001760379401015</c:v>
                </c:pt>
                <c:pt idx="1534">
                  <c:v>2.0720103947273025</c:v>
                </c:pt>
                <c:pt idx="1535">
                  <c:v>2.094986734850373</c:v>
                </c:pt>
                <c:pt idx="1536">
                  <c:v>2.0826468075520408</c:v>
                </c:pt>
                <c:pt idx="1537">
                  <c:v>2.1040623840037793</c:v>
                </c:pt>
                <c:pt idx="1538">
                  <c:v>2.0723310851138002</c:v>
                </c:pt>
                <c:pt idx="1539">
                  <c:v>2.1254570426241002</c:v>
                </c:pt>
                <c:pt idx="1540">
                  <c:v>2.1562034992493411</c:v>
                </c:pt>
                <c:pt idx="1541">
                  <c:v>2.0939286975659694</c:v>
                </c:pt>
                <c:pt idx="1542">
                  <c:v>2.0854761061808831</c:v>
                </c:pt>
                <c:pt idx="1543">
                  <c:v>2.0470292155501273</c:v>
                </c:pt>
                <c:pt idx="1544">
                  <c:v>2.1550588926918022</c:v>
                </c:pt>
                <c:pt idx="1545">
                  <c:v>2.0617919990205413</c:v>
                </c:pt>
                <c:pt idx="1546">
                  <c:v>2.0576625703712423</c:v>
                </c:pt>
                <c:pt idx="1547">
                  <c:v>2.0017575515585708</c:v>
                </c:pt>
                <c:pt idx="1548">
                  <c:v>2.159532893638469</c:v>
                </c:pt>
                <c:pt idx="1549">
                  <c:v>2.1327849633025551</c:v>
                </c:pt>
                <c:pt idx="1550">
                  <c:v>2.1108668672376298</c:v>
                </c:pt>
                <c:pt idx="1551">
                  <c:v>2.1376096675135954</c:v>
                </c:pt>
                <c:pt idx="1552">
                  <c:v>2.040369144882868</c:v>
                </c:pt>
                <c:pt idx="1553">
                  <c:v>2.1195573266077523</c:v>
                </c:pt>
                <c:pt idx="1554">
                  <c:v>2.1256098363086262</c:v>
                </c:pt>
                <c:pt idx="1555">
                  <c:v>2.1601470635978997</c:v>
                </c:pt>
                <c:pt idx="1556">
                  <c:v>2.137362298148576</c:v>
                </c:pt>
                <c:pt idx="1557">
                  <c:v>2.0305574803952458</c:v>
                </c:pt>
                <c:pt idx="1558">
                  <c:v>2.0267819356768211</c:v>
                </c:pt>
                <c:pt idx="1559">
                  <c:v>2.0583938212853403</c:v>
                </c:pt>
                <c:pt idx="1560">
                  <c:v>2.0659403336495226</c:v>
                </c:pt>
                <c:pt idx="1561">
                  <c:v>2.1586253814156473</c:v>
                </c:pt>
                <c:pt idx="1562">
                  <c:v>2.0510200411475323</c:v>
                </c:pt>
                <c:pt idx="1563">
                  <c:v>2.0191447241090779</c:v>
                </c:pt>
                <c:pt idx="1564">
                  <c:v>2.1554261399243688</c:v>
                </c:pt>
                <c:pt idx="1565">
                  <c:v>2.0756727421231451</c:v>
                </c:pt>
                <c:pt idx="1566">
                  <c:v>2.1132356620191644</c:v>
                </c:pt>
                <c:pt idx="1567">
                  <c:v>2.0239061506232159</c:v>
                </c:pt>
                <c:pt idx="1568">
                  <c:v>2.0342618005531419</c:v>
                </c:pt>
                <c:pt idx="1569">
                  <c:v>2.0760850853413899</c:v>
                </c:pt>
                <c:pt idx="1570">
                  <c:v>2.0290318228640172</c:v>
                </c:pt>
                <c:pt idx="1571">
                  <c:v>2.1302743966535256</c:v>
                </c:pt>
                <c:pt idx="1572">
                  <c:v>2.0337665999845997</c:v>
                </c:pt>
                <c:pt idx="1573">
                  <c:v>2.0511529203896695</c:v>
                </c:pt>
                <c:pt idx="1574">
                  <c:v>2.0024112777827954</c:v>
                </c:pt>
                <c:pt idx="1575">
                  <c:v>2.0206895032007064</c:v>
                </c:pt>
                <c:pt idx="1576">
                  <c:v>2.0306264478963709</c:v>
                </c:pt>
                <c:pt idx="1577">
                  <c:v>2.1341882866684312</c:v>
                </c:pt>
                <c:pt idx="1578">
                  <c:v>2.1408484016966316</c:v>
                </c:pt>
                <c:pt idx="1579">
                  <c:v>2.0121082351922301</c:v>
                </c:pt>
                <c:pt idx="1580">
                  <c:v>2.0796241068991148</c:v>
                </c:pt>
                <c:pt idx="1581">
                  <c:v>2.0075754570101623</c:v>
                </c:pt>
                <c:pt idx="1582">
                  <c:v>2.1283441350252774</c:v>
                </c:pt>
                <c:pt idx="1583">
                  <c:v>2.07555526473275</c:v>
                </c:pt>
                <c:pt idx="1584">
                  <c:v>2.0145479963269315</c:v>
                </c:pt>
                <c:pt idx="1585">
                  <c:v>2.0483142375889187</c:v>
                </c:pt>
                <c:pt idx="1586">
                  <c:v>2.080485709060468</c:v>
                </c:pt>
                <c:pt idx="1587">
                  <c:v>2.0880390957851134</c:v>
                </c:pt>
                <c:pt idx="1588">
                  <c:v>2.0895592835512886</c:v>
                </c:pt>
                <c:pt idx="1589">
                  <c:v>2.0004221418975834</c:v>
                </c:pt>
                <c:pt idx="1590">
                  <c:v>2.0985937611567049</c:v>
                </c:pt>
                <c:pt idx="1591">
                  <c:v>2.1301106652792341</c:v>
                </c:pt>
                <c:pt idx="1592">
                  <c:v>2.0462874679945364</c:v>
                </c:pt>
                <c:pt idx="1593">
                  <c:v>2.0826023135419902</c:v>
                </c:pt>
                <c:pt idx="1594">
                  <c:v>2.1383830324598967</c:v>
                </c:pt>
                <c:pt idx="1595">
                  <c:v>2.0651024800678708</c:v>
                </c:pt>
                <c:pt idx="1596">
                  <c:v>2.1449918078517496</c:v>
                </c:pt>
                <c:pt idx="1597">
                  <c:v>2.0034557931936079</c:v>
                </c:pt>
                <c:pt idx="1598">
                  <c:v>2.0462139070219965</c:v>
                </c:pt>
                <c:pt idx="1599">
                  <c:v>2.0811238811297286</c:v>
                </c:pt>
                <c:pt idx="1600">
                  <c:v>2.0768470524741129</c:v>
                </c:pt>
                <c:pt idx="1601">
                  <c:v>2.1527602980348672</c:v>
                </c:pt>
                <c:pt idx="1602">
                  <c:v>2.054343929795253</c:v>
                </c:pt>
                <c:pt idx="1603">
                  <c:v>2.1069907457907493</c:v>
                </c:pt>
                <c:pt idx="1604">
                  <c:v>2.0190396167240197</c:v>
                </c:pt>
                <c:pt idx="1605">
                  <c:v>2.0280331550563218</c:v>
                </c:pt>
                <c:pt idx="1606">
                  <c:v>2.1513225396730395</c:v>
                </c:pt>
                <c:pt idx="1607">
                  <c:v>2.122203648540351</c:v>
                </c:pt>
                <c:pt idx="1608">
                  <c:v>2.1653191576294382</c:v>
                </c:pt>
                <c:pt idx="1609">
                  <c:v>2.1067324626785742</c:v>
                </c:pt>
                <c:pt idx="1610">
                  <c:v>2.1103165794383858</c:v>
                </c:pt>
                <c:pt idx="1611">
                  <c:v>2.011657723444646</c:v>
                </c:pt>
                <c:pt idx="1612">
                  <c:v>2.0425322086697806</c:v>
                </c:pt>
                <c:pt idx="1613">
                  <c:v>2.0061896271933435</c:v>
                </c:pt>
                <c:pt idx="1614">
                  <c:v>2.1070535752701782</c:v>
                </c:pt>
                <c:pt idx="1615">
                  <c:v>2.0700174026411329</c:v>
                </c:pt>
                <c:pt idx="1616">
                  <c:v>2.1048916161439166</c:v>
                </c:pt>
                <c:pt idx="1617">
                  <c:v>2.1368190899465676</c:v>
                </c:pt>
                <c:pt idx="1618">
                  <c:v>2.1337469639657467</c:v>
                </c:pt>
                <c:pt idx="1619">
                  <c:v>2.1346645673699935</c:v>
                </c:pt>
                <c:pt idx="1620">
                  <c:v>2.1522954088022601</c:v>
                </c:pt>
                <c:pt idx="1621">
                  <c:v>2.0657367287931692</c:v>
                </c:pt>
                <c:pt idx="1622">
                  <c:v>2.0035096305423274</c:v>
                </c:pt>
                <c:pt idx="1623">
                  <c:v>2.0062102215460493</c:v>
                </c:pt>
                <c:pt idx="1624">
                  <c:v>2.0774714690339473</c:v>
                </c:pt>
                <c:pt idx="1625">
                  <c:v>2.122658336036471</c:v>
                </c:pt>
                <c:pt idx="1626">
                  <c:v>2.1534235979093657</c:v>
                </c:pt>
                <c:pt idx="1627">
                  <c:v>2.1156894085338647</c:v>
                </c:pt>
                <c:pt idx="1628">
                  <c:v>2.1076084305569429</c:v>
                </c:pt>
                <c:pt idx="1629">
                  <c:v>2.0085173373070639</c:v>
                </c:pt>
                <c:pt idx="1630">
                  <c:v>2.1075522201405597</c:v>
                </c:pt>
                <c:pt idx="1631">
                  <c:v>2.1222144169572621</c:v>
                </c:pt>
                <c:pt idx="1632">
                  <c:v>2.0451501522507414</c:v>
                </c:pt>
                <c:pt idx="1633">
                  <c:v>2.1601308915914168</c:v>
                </c:pt>
                <c:pt idx="1634">
                  <c:v>2.0562231508343349</c:v>
                </c:pt>
                <c:pt idx="1635">
                  <c:v>2.0582472404265437</c:v>
                </c:pt>
                <c:pt idx="1636">
                  <c:v>2.0219600995352156</c:v>
                </c:pt>
                <c:pt idx="1637">
                  <c:v>2.1538748476968044</c:v>
                </c:pt>
                <c:pt idx="1638">
                  <c:v>2.059124128182575</c:v>
                </c:pt>
                <c:pt idx="1639">
                  <c:v>2.0281890348806226</c:v>
                </c:pt>
                <c:pt idx="1640">
                  <c:v>2.1200510375039072</c:v>
                </c:pt>
                <c:pt idx="1641">
                  <c:v>2.1263712255988363</c:v>
                </c:pt>
                <c:pt idx="1642">
                  <c:v>2.0618229770088541</c:v>
                </c:pt>
                <c:pt idx="1643">
                  <c:v>2.0438043332698528</c:v>
                </c:pt>
                <c:pt idx="1644">
                  <c:v>2.0315707757319212</c:v>
                </c:pt>
                <c:pt idx="1645">
                  <c:v>2.1332444076775339</c:v>
                </c:pt>
                <c:pt idx="1646">
                  <c:v>2.126316876999927</c:v>
                </c:pt>
                <c:pt idx="1647">
                  <c:v>2.093115900001572</c:v>
                </c:pt>
                <c:pt idx="1648">
                  <c:v>2.0072849573468541</c:v>
                </c:pt>
                <c:pt idx="1649">
                  <c:v>2.0872167254803728</c:v>
                </c:pt>
                <c:pt idx="1650">
                  <c:v>2.0005285327895974</c:v>
                </c:pt>
                <c:pt idx="1651">
                  <c:v>2.1436386691136278</c:v>
                </c:pt>
                <c:pt idx="1652">
                  <c:v>2.0460623147601176</c:v>
                </c:pt>
                <c:pt idx="1653">
                  <c:v>2.1545517293202607</c:v>
                </c:pt>
                <c:pt idx="1654">
                  <c:v>2.0007927847795126</c:v>
                </c:pt>
                <c:pt idx="1655">
                  <c:v>2.0066558368963063</c:v>
                </c:pt>
                <c:pt idx="1656">
                  <c:v>2.0245261549997173</c:v>
                </c:pt>
                <c:pt idx="1657">
                  <c:v>2.0428177632110387</c:v>
                </c:pt>
                <c:pt idx="1658">
                  <c:v>2.0043086331466355</c:v>
                </c:pt>
                <c:pt idx="1659">
                  <c:v>2.0915499552889254</c:v>
                </c:pt>
                <c:pt idx="1660">
                  <c:v>2.0618746674508901</c:v>
                </c:pt>
                <c:pt idx="1661">
                  <c:v>2.0626715087568277</c:v>
                </c:pt>
                <c:pt idx="1662">
                  <c:v>2.0173000924859967</c:v>
                </c:pt>
                <c:pt idx="1663">
                  <c:v>2.0641324040289728</c:v>
                </c:pt>
                <c:pt idx="1664">
                  <c:v>2.0879920902123219</c:v>
                </c:pt>
                <c:pt idx="1665">
                  <c:v>2.1142712760519395</c:v>
                </c:pt>
                <c:pt idx="1666">
                  <c:v>2.1551129818606038</c:v>
                </c:pt>
                <c:pt idx="1667">
                  <c:v>2.1318624518859512</c:v>
                </c:pt>
                <c:pt idx="1668">
                  <c:v>2.0340872953696412</c:v>
                </c:pt>
                <c:pt idx="1669">
                  <c:v>2.1126001599974051</c:v>
                </c:pt>
                <c:pt idx="1670">
                  <c:v>2.1341875019517214</c:v>
                </c:pt>
                <c:pt idx="1671">
                  <c:v>2.0378147467177645</c:v>
                </c:pt>
                <c:pt idx="1672">
                  <c:v>2.01041601111055</c:v>
                </c:pt>
                <c:pt idx="1673">
                  <c:v>2.1444871821834539</c:v>
                </c:pt>
                <c:pt idx="1674">
                  <c:v>2.0455621507126494</c:v>
                </c:pt>
                <c:pt idx="1675">
                  <c:v>2.0253366045710828</c:v>
                </c:pt>
                <c:pt idx="1676">
                  <c:v>2.1419890951454978</c:v>
                </c:pt>
                <c:pt idx="1677">
                  <c:v>2.161187936967023</c:v>
                </c:pt>
                <c:pt idx="1678">
                  <c:v>2.0049740951199588</c:v>
                </c:pt>
                <c:pt idx="1679">
                  <c:v>2.0681723833074965</c:v>
                </c:pt>
                <c:pt idx="1680">
                  <c:v>2.066652013489763</c:v>
                </c:pt>
                <c:pt idx="1681">
                  <c:v>2.0137012982301239</c:v>
                </c:pt>
                <c:pt idx="1682">
                  <c:v>2.0051578990769117</c:v>
                </c:pt>
                <c:pt idx="1683">
                  <c:v>2.0998150316508788</c:v>
                </c:pt>
                <c:pt idx="1684">
                  <c:v>2.1316936294736704</c:v>
                </c:pt>
                <c:pt idx="1685">
                  <c:v>2.1423154890077956</c:v>
                </c:pt>
                <c:pt idx="1686">
                  <c:v>2.0140847150331842</c:v>
                </c:pt>
                <c:pt idx="1687">
                  <c:v>2.076731551677486</c:v>
                </c:pt>
                <c:pt idx="1688">
                  <c:v>2.1123887527986489</c:v>
                </c:pt>
                <c:pt idx="1689">
                  <c:v>2.1452526143038546</c:v>
                </c:pt>
                <c:pt idx="1690">
                  <c:v>2.1159917695450772</c:v>
                </c:pt>
                <c:pt idx="1691">
                  <c:v>2.0045312452291455</c:v>
                </c:pt>
                <c:pt idx="1692">
                  <c:v>2.094760015520845</c:v>
                </c:pt>
                <c:pt idx="1693">
                  <c:v>2.0759717691735498</c:v>
                </c:pt>
                <c:pt idx="1694">
                  <c:v>2.1645475872470312</c:v>
                </c:pt>
                <c:pt idx="1695">
                  <c:v>2.1001874424396751</c:v>
                </c:pt>
                <c:pt idx="1696">
                  <c:v>2.1101470037763268</c:v>
                </c:pt>
                <c:pt idx="1697">
                  <c:v>2.1014283295618967</c:v>
                </c:pt>
                <c:pt idx="1698">
                  <c:v>2.1414156155208333</c:v>
                </c:pt>
                <c:pt idx="1699">
                  <c:v>2.1147896825815309</c:v>
                </c:pt>
                <c:pt idx="1700">
                  <c:v>2.0288329997996923</c:v>
                </c:pt>
                <c:pt idx="1701">
                  <c:v>2.0725357342878965</c:v>
                </c:pt>
                <c:pt idx="1702">
                  <c:v>2.068617207499837</c:v>
                </c:pt>
                <c:pt idx="1703">
                  <c:v>2.1083988869581964</c:v>
                </c:pt>
                <c:pt idx="1704">
                  <c:v>2.1251642184210184</c:v>
                </c:pt>
                <c:pt idx="1705">
                  <c:v>2.0206292504406753</c:v>
                </c:pt>
                <c:pt idx="1706">
                  <c:v>2.1525641249048246</c:v>
                </c:pt>
                <c:pt idx="1707">
                  <c:v>2.1604242891710559</c:v>
                </c:pt>
                <c:pt idx="1708">
                  <c:v>2.0326280901637039</c:v>
                </c:pt>
                <c:pt idx="1709">
                  <c:v>2.0072948429042126</c:v>
                </c:pt>
                <c:pt idx="1710">
                  <c:v>2.0962185507960096</c:v>
                </c:pt>
                <c:pt idx="1711">
                  <c:v>2.1102617193655351</c:v>
                </c:pt>
                <c:pt idx="1712">
                  <c:v>2.0930738677078891</c:v>
                </c:pt>
                <c:pt idx="1713">
                  <c:v>2.1058554786302488</c:v>
                </c:pt>
                <c:pt idx="1714">
                  <c:v>2.1372139998154216</c:v>
                </c:pt>
                <c:pt idx="1715">
                  <c:v>2.1497148036062899</c:v>
                </c:pt>
                <c:pt idx="1716">
                  <c:v>2.126766902245413</c:v>
                </c:pt>
                <c:pt idx="1717">
                  <c:v>2.10739089845845</c:v>
                </c:pt>
                <c:pt idx="1718">
                  <c:v>2.0463679457315997</c:v>
                </c:pt>
                <c:pt idx="1719">
                  <c:v>2.1047998630975115</c:v>
                </c:pt>
                <c:pt idx="1720">
                  <c:v>2.0587687806302988</c:v>
                </c:pt>
                <c:pt idx="1721">
                  <c:v>2.0273936957431156</c:v>
                </c:pt>
                <c:pt idx="1722">
                  <c:v>2.0791964976790283</c:v>
                </c:pt>
                <c:pt idx="1723">
                  <c:v>2.0850278988050168</c:v>
                </c:pt>
                <c:pt idx="1724">
                  <c:v>2.1211890039130714</c:v>
                </c:pt>
                <c:pt idx="1725">
                  <c:v>2.0472255534224173</c:v>
                </c:pt>
                <c:pt idx="1726">
                  <c:v>2.0846837538781644</c:v>
                </c:pt>
                <c:pt idx="1727">
                  <c:v>2.0907777711147202</c:v>
                </c:pt>
                <c:pt idx="1728">
                  <c:v>2.1216802800081478</c:v>
                </c:pt>
                <c:pt idx="1729">
                  <c:v>2.0290659944035654</c:v>
                </c:pt>
                <c:pt idx="1730">
                  <c:v>2.0837916707342359</c:v>
                </c:pt>
                <c:pt idx="1731">
                  <c:v>2.0901283673238025</c:v>
                </c:pt>
                <c:pt idx="1732">
                  <c:v>2.1411357694395035</c:v>
                </c:pt>
                <c:pt idx="1733">
                  <c:v>2.1544013833981546</c:v>
                </c:pt>
                <c:pt idx="1734">
                  <c:v>2.0275635399339262</c:v>
                </c:pt>
                <c:pt idx="1735">
                  <c:v>2.0803410100244148</c:v>
                </c:pt>
                <c:pt idx="1736">
                  <c:v>2.0484145309608812</c:v>
                </c:pt>
                <c:pt idx="1737">
                  <c:v>2.0016938481255417</c:v>
                </c:pt>
                <c:pt idx="1738">
                  <c:v>2.0564479089335621</c:v>
                </c:pt>
                <c:pt idx="1739">
                  <c:v>2.0956249689454616</c:v>
                </c:pt>
                <c:pt idx="1740">
                  <c:v>2.1116773827479043</c:v>
                </c:pt>
                <c:pt idx="1741">
                  <c:v>2.0936930310822857</c:v>
                </c:pt>
                <c:pt idx="1742">
                  <c:v>2.0899586639590746</c:v>
                </c:pt>
                <c:pt idx="1743">
                  <c:v>2.1395869602676467</c:v>
                </c:pt>
                <c:pt idx="1744">
                  <c:v>2.0344673641559901</c:v>
                </c:pt>
                <c:pt idx="1745">
                  <c:v>2.1540028208733144</c:v>
                </c:pt>
                <c:pt idx="1746">
                  <c:v>2.1035279176984014</c:v>
                </c:pt>
                <c:pt idx="1747">
                  <c:v>2.1317542922098109</c:v>
                </c:pt>
                <c:pt idx="1748">
                  <c:v>2.1568284126433839</c:v>
                </c:pt>
                <c:pt idx="1749">
                  <c:v>2.142626171906417</c:v>
                </c:pt>
                <c:pt idx="1750">
                  <c:v>2.0834803451821142</c:v>
                </c:pt>
                <c:pt idx="1751">
                  <c:v>2.0521261070933221</c:v>
                </c:pt>
                <c:pt idx="1752">
                  <c:v>2.0715772311668239</c:v>
                </c:pt>
                <c:pt idx="1753">
                  <c:v>2.1399535304549757</c:v>
                </c:pt>
                <c:pt idx="1754">
                  <c:v>2.0569414204862584</c:v>
                </c:pt>
                <c:pt idx="1755">
                  <c:v>2.0228218087126537</c:v>
                </c:pt>
                <c:pt idx="1756">
                  <c:v>2.1424189073034925</c:v>
                </c:pt>
                <c:pt idx="1757">
                  <c:v>2.13104220966909</c:v>
                </c:pt>
                <c:pt idx="1758">
                  <c:v>2.1655973026071043</c:v>
                </c:pt>
                <c:pt idx="1759">
                  <c:v>2.041323146537565</c:v>
                </c:pt>
                <c:pt idx="1760">
                  <c:v>2.0988367016692742</c:v>
                </c:pt>
                <c:pt idx="1761">
                  <c:v>2.0542388845852821</c:v>
                </c:pt>
                <c:pt idx="1762">
                  <c:v>2.0397990939298061</c:v>
                </c:pt>
                <c:pt idx="1763">
                  <c:v>2.1414991498061475</c:v>
                </c:pt>
                <c:pt idx="1764">
                  <c:v>2.1557448545757389</c:v>
                </c:pt>
                <c:pt idx="1765">
                  <c:v>2.1282831989731319</c:v>
                </c:pt>
                <c:pt idx="1766">
                  <c:v>2.1636406137435813</c:v>
                </c:pt>
                <c:pt idx="1767">
                  <c:v>2.0176020420829039</c:v>
                </c:pt>
                <c:pt idx="1768">
                  <c:v>2.0782878549648451</c:v>
                </c:pt>
                <c:pt idx="1769">
                  <c:v>2.0901020304483753</c:v>
                </c:pt>
                <c:pt idx="1770">
                  <c:v>2.0475412379922719</c:v>
                </c:pt>
                <c:pt idx="1771">
                  <c:v>2.0619123873619332</c:v>
                </c:pt>
                <c:pt idx="1772">
                  <c:v>2.0593276238781799</c:v>
                </c:pt>
                <c:pt idx="1773">
                  <c:v>2.0505396718270243</c:v>
                </c:pt>
                <c:pt idx="1774">
                  <c:v>2.1542615537035337</c:v>
                </c:pt>
                <c:pt idx="1775">
                  <c:v>2.1373843872750777</c:v>
                </c:pt>
                <c:pt idx="1776">
                  <c:v>2.1420379740738835</c:v>
                </c:pt>
                <c:pt idx="1777">
                  <c:v>2.0604096135130887</c:v>
                </c:pt>
                <c:pt idx="1778">
                  <c:v>2.0141040910947905</c:v>
                </c:pt>
                <c:pt idx="1779">
                  <c:v>2.0083965586963566</c:v>
                </c:pt>
                <c:pt idx="1780">
                  <c:v>2.0258310334118153</c:v>
                </c:pt>
                <c:pt idx="1781">
                  <c:v>2.0651903058916963</c:v>
                </c:pt>
                <c:pt idx="1782">
                  <c:v>2.1174585199939786</c:v>
                </c:pt>
                <c:pt idx="1783">
                  <c:v>2.1555111499576434</c:v>
                </c:pt>
                <c:pt idx="1784">
                  <c:v>2.0847303315676533</c:v>
                </c:pt>
                <c:pt idx="1785">
                  <c:v>2.0870703619110045</c:v>
                </c:pt>
                <c:pt idx="1786">
                  <c:v>2.0370819751028284</c:v>
                </c:pt>
                <c:pt idx="1787">
                  <c:v>2.0953742123745682</c:v>
                </c:pt>
                <c:pt idx="1788">
                  <c:v>2.0519915973480742</c:v>
                </c:pt>
                <c:pt idx="1789">
                  <c:v>2.1097727731948734</c:v>
                </c:pt>
                <c:pt idx="1790">
                  <c:v>2.0681958073443338</c:v>
                </c:pt>
                <c:pt idx="1791">
                  <c:v>2.0405585442007186</c:v>
                </c:pt>
                <c:pt idx="1792">
                  <c:v>2.1381377252228053</c:v>
                </c:pt>
                <c:pt idx="1793">
                  <c:v>2.0802929903742275</c:v>
                </c:pt>
                <c:pt idx="1794">
                  <c:v>2.1365372845460882</c:v>
                </c:pt>
                <c:pt idx="1795">
                  <c:v>2.0989682101490272</c:v>
                </c:pt>
                <c:pt idx="1796">
                  <c:v>2.0022938691956735</c:v>
                </c:pt>
                <c:pt idx="1797">
                  <c:v>2.0688604630044809</c:v>
                </c:pt>
                <c:pt idx="1798">
                  <c:v>2.1589821184223039</c:v>
                </c:pt>
                <c:pt idx="1799">
                  <c:v>2.0801005564839583</c:v>
                </c:pt>
                <c:pt idx="1800">
                  <c:v>2.0847133295297593</c:v>
                </c:pt>
                <c:pt idx="1801">
                  <c:v>2.091002608623985</c:v>
                </c:pt>
                <c:pt idx="1802">
                  <c:v>2.0822375120940553</c:v>
                </c:pt>
                <c:pt idx="1803">
                  <c:v>2.1298944083080427</c:v>
                </c:pt>
                <c:pt idx="1804">
                  <c:v>2.0351896428114653</c:v>
                </c:pt>
                <c:pt idx="1805">
                  <c:v>2.1606802362852364</c:v>
                </c:pt>
                <c:pt idx="1806">
                  <c:v>2.0692865881757045</c:v>
                </c:pt>
                <c:pt idx="1807">
                  <c:v>2.0320746415858091</c:v>
                </c:pt>
                <c:pt idx="1808">
                  <c:v>2.0435507284687784</c:v>
                </c:pt>
                <c:pt idx="1809">
                  <c:v>2.0679269291314597</c:v>
                </c:pt>
                <c:pt idx="1810">
                  <c:v>2.131239743505779</c:v>
                </c:pt>
                <c:pt idx="1811">
                  <c:v>2.0683625736449422</c:v>
                </c:pt>
                <c:pt idx="1812">
                  <c:v>2.1115192610612645</c:v>
                </c:pt>
                <c:pt idx="1813">
                  <c:v>2.130594861124488</c:v>
                </c:pt>
                <c:pt idx="1814">
                  <c:v>2.165724808778025</c:v>
                </c:pt>
                <c:pt idx="1815">
                  <c:v>2.0105246636783374</c:v>
                </c:pt>
                <c:pt idx="1816">
                  <c:v>2.154888676730744</c:v>
                </c:pt>
                <c:pt idx="1817">
                  <c:v>2.1096657718179248</c:v>
                </c:pt>
                <c:pt idx="1818">
                  <c:v>2.07953897998319</c:v>
                </c:pt>
                <c:pt idx="1819">
                  <c:v>2.1431896878801355</c:v>
                </c:pt>
                <c:pt idx="1820">
                  <c:v>2.1257307558489478</c:v>
                </c:pt>
                <c:pt idx="1821">
                  <c:v>2.0383555518798091</c:v>
                </c:pt>
                <c:pt idx="1822">
                  <c:v>2.1135391618458379</c:v>
                </c:pt>
                <c:pt idx="1823">
                  <c:v>2.0328651997671621</c:v>
                </c:pt>
                <c:pt idx="1824">
                  <c:v>2.1363679532167086</c:v>
                </c:pt>
                <c:pt idx="1825">
                  <c:v>2.0388657106424399</c:v>
                </c:pt>
                <c:pt idx="1826">
                  <c:v>2.0238487705301744</c:v>
                </c:pt>
                <c:pt idx="1827">
                  <c:v>2.0350199292983908</c:v>
                </c:pt>
                <c:pt idx="1828">
                  <c:v>2.0509711362177279</c:v>
                </c:pt>
                <c:pt idx="1829">
                  <c:v>2.0288236727645894</c:v>
                </c:pt>
                <c:pt idx="1830">
                  <c:v>2.1038092315795081</c:v>
                </c:pt>
                <c:pt idx="1831">
                  <c:v>2.116008107815901</c:v>
                </c:pt>
                <c:pt idx="1832">
                  <c:v>2.0039544909591984</c:v>
                </c:pt>
                <c:pt idx="1833">
                  <c:v>2.0471045718679255</c:v>
                </c:pt>
                <c:pt idx="1834">
                  <c:v>2.0002967430952641</c:v>
                </c:pt>
                <c:pt idx="1835">
                  <c:v>2.1054603507476672</c:v>
                </c:pt>
                <c:pt idx="1836">
                  <c:v>2.1066971425731569</c:v>
                </c:pt>
                <c:pt idx="1837">
                  <c:v>2.1187919770736494</c:v>
                </c:pt>
                <c:pt idx="1838">
                  <c:v>2.0920450619569313</c:v>
                </c:pt>
                <c:pt idx="1839">
                  <c:v>2.1308486682631136</c:v>
                </c:pt>
                <c:pt idx="1840">
                  <c:v>2.1532102366742731</c:v>
                </c:pt>
                <c:pt idx="1841">
                  <c:v>2.1242690435478999</c:v>
                </c:pt>
                <c:pt idx="1842">
                  <c:v>2.1216134514395355</c:v>
                </c:pt>
                <c:pt idx="1843">
                  <c:v>2.1577741681446092</c:v>
                </c:pt>
                <c:pt idx="1844">
                  <c:v>2.0603594069646021</c:v>
                </c:pt>
                <c:pt idx="1845">
                  <c:v>2.0145756097247105</c:v>
                </c:pt>
                <c:pt idx="1846">
                  <c:v>2.1256595026534599</c:v>
                </c:pt>
                <c:pt idx="1847">
                  <c:v>2.0931013277791712</c:v>
                </c:pt>
                <c:pt idx="1848">
                  <c:v>2.0575846212609115</c:v>
                </c:pt>
                <c:pt idx="1849">
                  <c:v>2.0619588217876883</c:v>
                </c:pt>
                <c:pt idx="1850">
                  <c:v>2.1664273342085298</c:v>
                </c:pt>
                <c:pt idx="1851">
                  <c:v>2.1452287473932348</c:v>
                </c:pt>
                <c:pt idx="1852">
                  <c:v>2.0044442525776289</c:v>
                </c:pt>
                <c:pt idx="1853">
                  <c:v>2.1144746185468475</c:v>
                </c:pt>
                <c:pt idx="1854">
                  <c:v>2.0996825212929626</c:v>
                </c:pt>
                <c:pt idx="1855">
                  <c:v>2.0445241037288509</c:v>
                </c:pt>
                <c:pt idx="1856">
                  <c:v>2.1326511694417194</c:v>
                </c:pt>
                <c:pt idx="1857">
                  <c:v>2.1090657887142146</c:v>
                </c:pt>
                <c:pt idx="1858">
                  <c:v>2.0467144087945712</c:v>
                </c:pt>
                <c:pt idx="1859">
                  <c:v>2.032380339027744</c:v>
                </c:pt>
                <c:pt idx="1860">
                  <c:v>2.0718553480451298</c:v>
                </c:pt>
                <c:pt idx="1861">
                  <c:v>2.113109266217565</c:v>
                </c:pt>
                <c:pt idx="1862">
                  <c:v>2.1398925002757547</c:v>
                </c:pt>
                <c:pt idx="1863">
                  <c:v>2.1540683310097339</c:v>
                </c:pt>
                <c:pt idx="1864">
                  <c:v>2.1103360198576908</c:v>
                </c:pt>
                <c:pt idx="1865">
                  <c:v>2.0272556966147315</c:v>
                </c:pt>
                <c:pt idx="1866">
                  <c:v>2.0984360041989496</c:v>
                </c:pt>
                <c:pt idx="1867">
                  <c:v>2.0103319396686552</c:v>
                </c:pt>
                <c:pt idx="1868">
                  <c:v>2.1526369494096604</c:v>
                </c:pt>
                <c:pt idx="1869">
                  <c:v>2.1411099029670693</c:v>
                </c:pt>
                <c:pt idx="1870">
                  <c:v>2.0688484871499173</c:v>
                </c:pt>
                <c:pt idx="1871">
                  <c:v>2.0586281818320371</c:v>
                </c:pt>
                <c:pt idx="1872">
                  <c:v>2.0730634257389848</c:v>
                </c:pt>
                <c:pt idx="1873">
                  <c:v>2.1234598505129147</c:v>
                </c:pt>
                <c:pt idx="1874">
                  <c:v>2.1042781407616422</c:v>
                </c:pt>
                <c:pt idx="1875">
                  <c:v>2.0228190537650055</c:v>
                </c:pt>
                <c:pt idx="1876">
                  <c:v>2.1341957080929115</c:v>
                </c:pt>
                <c:pt idx="1877">
                  <c:v>2.1649511287586467</c:v>
                </c:pt>
                <c:pt idx="1878">
                  <c:v>2.0195430065458</c:v>
                </c:pt>
                <c:pt idx="1879">
                  <c:v>2.1529335639999156</c:v>
                </c:pt>
                <c:pt idx="1880">
                  <c:v>2.0255285771743456</c:v>
                </c:pt>
                <c:pt idx="1881">
                  <c:v>2.1127074502637262</c:v>
                </c:pt>
                <c:pt idx="1882">
                  <c:v>2.1754789806280144</c:v>
                </c:pt>
                <c:pt idx="1883">
                  <c:v>2.1356968790780413</c:v>
                </c:pt>
                <c:pt idx="1884">
                  <c:v>2.0163342544685889</c:v>
                </c:pt>
                <c:pt idx="1885">
                  <c:v>2.0442218357717472</c:v>
                </c:pt>
                <c:pt idx="1886">
                  <c:v>2.1223475472436748</c:v>
                </c:pt>
                <c:pt idx="1887">
                  <c:v>2.0961496701216595</c:v>
                </c:pt>
                <c:pt idx="1888">
                  <c:v>2.1384998980527419</c:v>
                </c:pt>
                <c:pt idx="1889">
                  <c:v>2.0873747199112631</c:v>
                </c:pt>
                <c:pt idx="1890">
                  <c:v>2.1584948915057134</c:v>
                </c:pt>
                <c:pt idx="1891">
                  <c:v>2.161108913355088</c:v>
                </c:pt>
                <c:pt idx="1892">
                  <c:v>2.1553631110112228</c:v>
                </c:pt>
                <c:pt idx="1893">
                  <c:v>2.1811561415624161</c:v>
                </c:pt>
                <c:pt idx="1894">
                  <c:v>2.1826599439646808</c:v>
                </c:pt>
                <c:pt idx="1895">
                  <c:v>2.1110485561358114</c:v>
                </c:pt>
                <c:pt idx="1896">
                  <c:v>2.1361935480479777</c:v>
                </c:pt>
                <c:pt idx="1897">
                  <c:v>2.1808503579953671</c:v>
                </c:pt>
                <c:pt idx="1898">
                  <c:v>2.1807267320295942</c:v>
                </c:pt>
                <c:pt idx="1899">
                  <c:v>2.1830757153301619</c:v>
                </c:pt>
                <c:pt idx="1900">
                  <c:v>2.1011947299843721</c:v>
                </c:pt>
                <c:pt idx="1901">
                  <c:v>2.1522391033818367</c:v>
                </c:pt>
                <c:pt idx="1902">
                  <c:v>2.1693879827580451</c:v>
                </c:pt>
                <c:pt idx="1903">
                  <c:v>2.0759022880453846</c:v>
                </c:pt>
                <c:pt idx="1904">
                  <c:v>2.1142738360497422</c:v>
                </c:pt>
                <c:pt idx="1905">
                  <c:v>2.2200181896283402</c:v>
                </c:pt>
                <c:pt idx="1906">
                  <c:v>2.2083369559696253</c:v>
                </c:pt>
                <c:pt idx="1907">
                  <c:v>2.2099932569734992</c:v>
                </c:pt>
                <c:pt idx="1908">
                  <c:v>2.1839715111704345</c:v>
                </c:pt>
                <c:pt idx="1909">
                  <c:v>2.172604094237637</c:v>
                </c:pt>
                <c:pt idx="1910">
                  <c:v>2.1756002457441928</c:v>
                </c:pt>
                <c:pt idx="1911">
                  <c:v>2.2602822657428079</c:v>
                </c:pt>
                <c:pt idx="1912">
                  <c:v>2.275517868817718</c:v>
                </c:pt>
                <c:pt idx="1913">
                  <c:v>2.2611939065372475</c:v>
                </c:pt>
                <c:pt idx="1914">
                  <c:v>2.2614628955143479</c:v>
                </c:pt>
                <c:pt idx="1915">
                  <c:v>2.2350419416012968</c:v>
                </c:pt>
                <c:pt idx="1916">
                  <c:v>2.196182325829457</c:v>
                </c:pt>
                <c:pt idx="1917">
                  <c:v>2.2316535430775311</c:v>
                </c:pt>
                <c:pt idx="1918">
                  <c:v>2.3618652591176046</c:v>
                </c:pt>
                <c:pt idx="1919">
                  <c:v>2.3318267104463724</c:v>
                </c:pt>
                <c:pt idx="1920">
                  <c:v>2.2724902177724138</c:v>
                </c:pt>
                <c:pt idx="1921">
                  <c:v>2.3993616091269718</c:v>
                </c:pt>
                <c:pt idx="1922">
                  <c:v>2.3702401960284716</c:v>
                </c:pt>
                <c:pt idx="1923">
                  <c:v>2.3552266893227496</c:v>
                </c:pt>
                <c:pt idx="1924">
                  <c:v>2.3891447680954063</c:v>
                </c:pt>
                <c:pt idx="1925">
                  <c:v>2.3904097513302518</c:v>
                </c:pt>
                <c:pt idx="1926">
                  <c:v>2.4113642704429092</c:v>
                </c:pt>
                <c:pt idx="1927">
                  <c:v>2.563536531568289</c:v>
                </c:pt>
                <c:pt idx="1928">
                  <c:v>2.5293638456214147</c:v>
                </c:pt>
                <c:pt idx="1929">
                  <c:v>2.568330119594239</c:v>
                </c:pt>
                <c:pt idx="1930">
                  <c:v>2.5594145795020706</c:v>
                </c:pt>
                <c:pt idx="1931">
                  <c:v>2.539697263406798</c:v>
                </c:pt>
                <c:pt idx="1932">
                  <c:v>2.6884239438269768</c:v>
                </c:pt>
                <c:pt idx="1933">
                  <c:v>2.6631276659432657</c:v>
                </c:pt>
                <c:pt idx="1934">
                  <c:v>2.8338294126857404</c:v>
                </c:pt>
                <c:pt idx="1935">
                  <c:v>2.7693007607452564</c:v>
                </c:pt>
                <c:pt idx="1936">
                  <c:v>2.8337717914454532</c:v>
                </c:pt>
                <c:pt idx="1937">
                  <c:v>2.8337774081873968</c:v>
                </c:pt>
                <c:pt idx="1938">
                  <c:v>2.9123196314649631</c:v>
                </c:pt>
                <c:pt idx="1939">
                  <c:v>3.0715511542144434</c:v>
                </c:pt>
                <c:pt idx="1940">
                  <c:v>3.1974096060827684</c:v>
                </c:pt>
                <c:pt idx="1941">
                  <c:v>3.2086111581313617</c:v>
                </c:pt>
                <c:pt idx="1942">
                  <c:v>3.2086951781897159</c:v>
                </c:pt>
                <c:pt idx="1943">
                  <c:v>3.4054356437496214</c:v>
                </c:pt>
                <c:pt idx="1944">
                  <c:v>3.4959388581330568</c:v>
                </c:pt>
                <c:pt idx="1945">
                  <c:v>3.4861741374504254</c:v>
                </c:pt>
                <c:pt idx="1946">
                  <c:v>3.7327998960696216</c:v>
                </c:pt>
                <c:pt idx="1947">
                  <c:v>3.7051635119218487</c:v>
                </c:pt>
                <c:pt idx="1948">
                  <c:v>3.9544580174628932</c:v>
                </c:pt>
                <c:pt idx="1949">
                  <c:v>4.0431540419887497</c:v>
                </c:pt>
                <c:pt idx="1950">
                  <c:v>4.2188611217120577</c:v>
                </c:pt>
                <c:pt idx="1951">
                  <c:v>4.4140103242454813</c:v>
                </c:pt>
                <c:pt idx="1952">
                  <c:v>4.5806729216560074</c:v>
                </c:pt>
                <c:pt idx="1953">
                  <c:v>4.6535679341707201</c:v>
                </c:pt>
                <c:pt idx="1954">
                  <c:v>4.7796554307137971</c:v>
                </c:pt>
                <c:pt idx="1955">
                  <c:v>5.0143814070214239</c:v>
                </c:pt>
                <c:pt idx="1956">
                  <c:v>5.3148062537731162</c:v>
                </c:pt>
                <c:pt idx="1957">
                  <c:v>5.428830830879507</c:v>
                </c:pt>
                <c:pt idx="1958">
                  <c:v>5.6459923111300752</c:v>
                </c:pt>
                <c:pt idx="1959">
                  <c:v>5.9340708837091967</c:v>
                </c:pt>
                <c:pt idx="1960">
                  <c:v>6.2749191161867293</c:v>
                </c:pt>
                <c:pt idx="1961">
                  <c:v>6.4490240383275275</c:v>
                </c:pt>
                <c:pt idx="1962">
                  <c:v>6.7918928188937668</c:v>
                </c:pt>
                <c:pt idx="1963">
                  <c:v>7.0825720429709378</c:v>
                </c:pt>
                <c:pt idx="1964">
                  <c:v>7.4027245674996056</c:v>
                </c:pt>
                <c:pt idx="1965">
                  <c:v>7.6868100848252467</c:v>
                </c:pt>
                <c:pt idx="1966">
                  <c:v>7.9883315810561406</c:v>
                </c:pt>
                <c:pt idx="1967">
                  <c:v>8.2708049691026204</c:v>
                </c:pt>
                <c:pt idx="1968">
                  <c:v>8.7063775928822302</c:v>
                </c:pt>
                <c:pt idx="1969">
                  <c:v>9.0165095848504606</c:v>
                </c:pt>
                <c:pt idx="1970">
                  <c:v>9.2708571895535989</c:v>
                </c:pt>
                <c:pt idx="1971">
                  <c:v>9.5762608016006752</c:v>
                </c:pt>
                <c:pt idx="1972">
                  <c:v>9.9081976629895898</c:v>
                </c:pt>
                <c:pt idx="1973">
                  <c:v>10.310891995191021</c:v>
                </c:pt>
                <c:pt idx="1974">
                  <c:v>10.501081851569667</c:v>
                </c:pt>
                <c:pt idx="1975">
                  <c:v>10.83886917304908</c:v>
                </c:pt>
                <c:pt idx="1976">
                  <c:v>11.074549158154587</c:v>
                </c:pt>
                <c:pt idx="1977">
                  <c:v>11.337836962123088</c:v>
                </c:pt>
                <c:pt idx="1978">
                  <c:v>11.477017545914121</c:v>
                </c:pt>
                <c:pt idx="1979">
                  <c:v>11.646704493770464</c:v>
                </c:pt>
                <c:pt idx="1980">
                  <c:v>11.734862841215923</c:v>
                </c:pt>
                <c:pt idx="1981">
                  <c:v>11.821052811268485</c:v>
                </c:pt>
                <c:pt idx="1982">
                  <c:v>11.747188459452166</c:v>
                </c:pt>
                <c:pt idx="1983">
                  <c:v>11.818714656575178</c:v>
                </c:pt>
                <c:pt idx="1984">
                  <c:v>11.718202843786399</c:v>
                </c:pt>
                <c:pt idx="1985">
                  <c:v>11.625857726210866</c:v>
                </c:pt>
                <c:pt idx="1986">
                  <c:v>11.481984161238808</c:v>
                </c:pt>
                <c:pt idx="1987">
                  <c:v>11.400925994799033</c:v>
                </c:pt>
                <c:pt idx="1988">
                  <c:v>11.154634070375241</c:v>
                </c:pt>
                <c:pt idx="1989">
                  <c:v>10.885737441339229</c:v>
                </c:pt>
                <c:pt idx="1990">
                  <c:v>10.644108586553505</c:v>
                </c:pt>
                <c:pt idx="1991">
                  <c:v>10.339544540288291</c:v>
                </c:pt>
                <c:pt idx="1992">
                  <c:v>10.10271821997109</c:v>
                </c:pt>
                <c:pt idx="1993">
                  <c:v>9.765235929942591</c:v>
                </c:pt>
                <c:pt idx="1994">
                  <c:v>9.4775456264044315</c:v>
                </c:pt>
                <c:pt idx="1995">
                  <c:v>9.2119320013431789</c:v>
                </c:pt>
                <c:pt idx="1996">
                  <c:v>8.8532109936059236</c:v>
                </c:pt>
                <c:pt idx="1997">
                  <c:v>8.6341527319066156</c:v>
                </c:pt>
                <c:pt idx="1998">
                  <c:v>8.1904578357080364</c:v>
                </c:pt>
                <c:pt idx="1999">
                  <c:v>7.9965631202252272</c:v>
                </c:pt>
                <c:pt idx="2000">
                  <c:v>7.6379939976162428</c:v>
                </c:pt>
                <c:pt idx="2001">
                  <c:v>7.4160760291016308</c:v>
                </c:pt>
                <c:pt idx="2002">
                  <c:v>7.1717818262785205</c:v>
                </c:pt>
                <c:pt idx="2003">
                  <c:v>6.8844596722134286</c:v>
                </c:pt>
                <c:pt idx="2004">
                  <c:v>6.5871430413084218</c:v>
                </c:pt>
                <c:pt idx="2005">
                  <c:v>6.2954243710437598</c:v>
                </c:pt>
                <c:pt idx="2006">
                  <c:v>6.1869544180244196</c:v>
                </c:pt>
                <c:pt idx="2007">
                  <c:v>5.8810970821780248</c:v>
                </c:pt>
                <c:pt idx="2008">
                  <c:v>5.6083732448716148</c:v>
                </c:pt>
                <c:pt idx="2009">
                  <c:v>5.5002345231225025</c:v>
                </c:pt>
                <c:pt idx="2010">
                  <c:v>5.246587432847484</c:v>
                </c:pt>
                <c:pt idx="2011">
                  <c:v>5.0626594936255227</c:v>
                </c:pt>
                <c:pt idx="2012">
                  <c:v>4.8821269729921823</c:v>
                </c:pt>
                <c:pt idx="2013">
                  <c:v>4.765593444311131</c:v>
                </c:pt>
                <c:pt idx="2014">
                  <c:v>4.5636672005171972</c:v>
                </c:pt>
                <c:pt idx="2015">
                  <c:v>4.526344662277225</c:v>
                </c:pt>
                <c:pt idx="2016">
                  <c:v>4.3481503316122456</c:v>
                </c:pt>
                <c:pt idx="2017">
                  <c:v>4.1669158949625871</c:v>
                </c:pt>
                <c:pt idx="2018">
                  <c:v>4.1669950227311325</c:v>
                </c:pt>
                <c:pt idx="2019">
                  <c:v>3.9501505102137293</c:v>
                </c:pt>
                <c:pt idx="2020">
                  <c:v>3.776657238046734</c:v>
                </c:pt>
                <c:pt idx="2021">
                  <c:v>3.7428732807849876</c:v>
                </c:pt>
                <c:pt idx="2022">
                  <c:v>3.6248197174503396</c:v>
                </c:pt>
                <c:pt idx="2023">
                  <c:v>3.6105625399040422</c:v>
                </c:pt>
                <c:pt idx="2024">
                  <c:v>3.5224868761396806</c:v>
                </c:pt>
                <c:pt idx="2025">
                  <c:v>3.359748742651878</c:v>
                </c:pt>
                <c:pt idx="2026">
                  <c:v>3.2658942170709149</c:v>
                </c:pt>
                <c:pt idx="2027">
                  <c:v>3.2258823026181296</c:v>
                </c:pt>
                <c:pt idx="2028">
                  <c:v>3.178222749318584</c:v>
                </c:pt>
                <c:pt idx="2029">
                  <c:v>3.0723420284539023</c:v>
                </c:pt>
                <c:pt idx="2030">
                  <c:v>3.0938293004146451</c:v>
                </c:pt>
                <c:pt idx="2031">
                  <c:v>2.922505930805765</c:v>
                </c:pt>
                <c:pt idx="2032">
                  <c:v>2.9646897251780091</c:v>
                </c:pt>
                <c:pt idx="2033">
                  <c:v>2.9549198981622045</c:v>
                </c:pt>
                <c:pt idx="2034">
                  <c:v>2.7899064900665258</c:v>
                </c:pt>
                <c:pt idx="2035">
                  <c:v>2.8097958695215826</c:v>
                </c:pt>
                <c:pt idx="2036">
                  <c:v>2.8484147318578312</c:v>
                </c:pt>
                <c:pt idx="2037">
                  <c:v>2.7163949431422627</c:v>
                </c:pt>
                <c:pt idx="2038">
                  <c:v>2.6458270564810098</c:v>
                </c:pt>
                <c:pt idx="2039">
                  <c:v>2.6343020754846824</c:v>
                </c:pt>
                <c:pt idx="2040">
                  <c:v>2.5545175176116945</c:v>
                </c:pt>
                <c:pt idx="2041">
                  <c:v>2.5495426720755834</c:v>
                </c:pt>
                <c:pt idx="2042">
                  <c:v>2.5801599312577936</c:v>
                </c:pt>
                <c:pt idx="2043">
                  <c:v>2.5141679320308579</c:v>
                </c:pt>
                <c:pt idx="2044">
                  <c:v>2.4659205742776868</c:v>
                </c:pt>
                <c:pt idx="2045">
                  <c:v>2.5452873601122707</c:v>
                </c:pt>
                <c:pt idx="2046">
                  <c:v>2.4067505802286773</c:v>
                </c:pt>
                <c:pt idx="2047">
                  <c:v>2.4419612668978123</c:v>
                </c:pt>
                <c:pt idx="2048">
                  <c:v>2.3827415862857495</c:v>
                </c:pt>
                <c:pt idx="2049">
                  <c:v>2.3739223365250446</c:v>
                </c:pt>
                <c:pt idx="2050">
                  <c:v>2.437681438126889</c:v>
                </c:pt>
                <c:pt idx="2051">
                  <c:v>2.3877957692869392</c:v>
                </c:pt>
                <c:pt idx="2052">
                  <c:v>2.4225690805291555</c:v>
                </c:pt>
                <c:pt idx="2053">
                  <c:v>2.4040317403368974</c:v>
                </c:pt>
                <c:pt idx="2054">
                  <c:v>2.3561270903151361</c:v>
                </c:pt>
                <c:pt idx="2055">
                  <c:v>2.321310730567538</c:v>
                </c:pt>
                <c:pt idx="2056">
                  <c:v>2.2824994262045921</c:v>
                </c:pt>
                <c:pt idx="2057">
                  <c:v>2.274625089567202</c:v>
                </c:pt>
                <c:pt idx="2058">
                  <c:v>2.2756842859989712</c:v>
                </c:pt>
                <c:pt idx="2059">
                  <c:v>2.3036380039587439</c:v>
                </c:pt>
                <c:pt idx="2060">
                  <c:v>2.3241640891872231</c:v>
                </c:pt>
                <c:pt idx="2061">
                  <c:v>2.2307135721669642</c:v>
                </c:pt>
                <c:pt idx="2062">
                  <c:v>2.1668964267116402</c:v>
                </c:pt>
                <c:pt idx="2063">
                  <c:v>2.2709938539688306</c:v>
                </c:pt>
                <c:pt idx="2064">
                  <c:v>2.2390028319253337</c:v>
                </c:pt>
                <c:pt idx="2065">
                  <c:v>2.128564061850557</c:v>
                </c:pt>
                <c:pt idx="2066">
                  <c:v>2.1880267335735835</c:v>
                </c:pt>
                <c:pt idx="2067">
                  <c:v>2.227446457351081</c:v>
                </c:pt>
                <c:pt idx="2068">
                  <c:v>2.1494337951566935</c:v>
                </c:pt>
                <c:pt idx="2069">
                  <c:v>2.1889268344969803</c:v>
                </c:pt>
                <c:pt idx="2070">
                  <c:v>2.0972797133941143</c:v>
                </c:pt>
                <c:pt idx="2071">
                  <c:v>2.1492070895517728</c:v>
                </c:pt>
                <c:pt idx="2072">
                  <c:v>2.2384192948349044</c:v>
                </c:pt>
                <c:pt idx="2073">
                  <c:v>2.122630247565068</c:v>
                </c:pt>
                <c:pt idx="2074">
                  <c:v>2.2325745359387681</c:v>
                </c:pt>
                <c:pt idx="2075">
                  <c:v>2.2193301106018906</c:v>
                </c:pt>
                <c:pt idx="2076">
                  <c:v>2.152143009343245</c:v>
                </c:pt>
                <c:pt idx="2077">
                  <c:v>2.0658687551227399</c:v>
                </c:pt>
                <c:pt idx="2078">
                  <c:v>2.0598305336997429</c:v>
                </c:pt>
                <c:pt idx="2079">
                  <c:v>2.1065174221944263</c:v>
                </c:pt>
                <c:pt idx="2080">
                  <c:v>2.1286453368109157</c:v>
                </c:pt>
                <c:pt idx="2081">
                  <c:v>2.1427749058556951</c:v>
                </c:pt>
                <c:pt idx="2082">
                  <c:v>2.0506533145245851</c:v>
                </c:pt>
                <c:pt idx="2083">
                  <c:v>2.135789986514248</c:v>
                </c:pt>
                <c:pt idx="2084">
                  <c:v>2.1825471622592794</c:v>
                </c:pt>
                <c:pt idx="2085">
                  <c:v>2.0854256050808515</c:v>
                </c:pt>
                <c:pt idx="2086">
                  <c:v>2.0875457589035147</c:v>
                </c:pt>
                <c:pt idx="2087">
                  <c:v>2.1727526019910055</c:v>
                </c:pt>
                <c:pt idx="2088">
                  <c:v>2.0761154053873159</c:v>
                </c:pt>
                <c:pt idx="2089">
                  <c:v>2.0976090988857337</c:v>
                </c:pt>
                <c:pt idx="2090">
                  <c:v>2.0385909101258539</c:v>
                </c:pt>
                <c:pt idx="2091">
                  <c:v>2.1257689241367737</c:v>
                </c:pt>
                <c:pt idx="2092">
                  <c:v>2.103627187915079</c:v>
                </c:pt>
                <c:pt idx="2093">
                  <c:v>2.0483986261987104</c:v>
                </c:pt>
                <c:pt idx="2094">
                  <c:v>2.1650607579294112</c:v>
                </c:pt>
                <c:pt idx="2095">
                  <c:v>2.0671962155919164</c:v>
                </c:pt>
                <c:pt idx="2096">
                  <c:v>2.1727217842767312</c:v>
                </c:pt>
                <c:pt idx="2097">
                  <c:v>2.1841892761236372</c:v>
                </c:pt>
                <c:pt idx="2098">
                  <c:v>2.1818166439924318</c:v>
                </c:pt>
                <c:pt idx="2099">
                  <c:v>2.0610334057855249</c:v>
                </c:pt>
                <c:pt idx="2100">
                  <c:v>2.1722247729463517</c:v>
                </c:pt>
                <c:pt idx="2101">
                  <c:v>2.1306194813248727</c:v>
                </c:pt>
                <c:pt idx="2102">
                  <c:v>2.0179387334229357</c:v>
                </c:pt>
                <c:pt idx="2103">
                  <c:v>2.0339243793403852</c:v>
                </c:pt>
                <c:pt idx="2104">
                  <c:v>2.1164434265765681</c:v>
                </c:pt>
                <c:pt idx="2105">
                  <c:v>2.1263531970226244</c:v>
                </c:pt>
                <c:pt idx="2106">
                  <c:v>2.1668559729556849</c:v>
                </c:pt>
                <c:pt idx="2107">
                  <c:v>2.1632206216353977</c:v>
                </c:pt>
                <c:pt idx="2108">
                  <c:v>2.1062516552997295</c:v>
                </c:pt>
                <c:pt idx="2109">
                  <c:v>2.064169533549773</c:v>
                </c:pt>
                <c:pt idx="2110">
                  <c:v>2.100000959789897</c:v>
                </c:pt>
                <c:pt idx="2111">
                  <c:v>2.1111469781969339</c:v>
                </c:pt>
                <c:pt idx="2112">
                  <c:v>2.1203231818710657</c:v>
                </c:pt>
                <c:pt idx="2113">
                  <c:v>2.1526364197849577</c:v>
                </c:pt>
                <c:pt idx="2114">
                  <c:v>2.0941903371375332</c:v>
                </c:pt>
                <c:pt idx="2115">
                  <c:v>2.0078968905664256</c:v>
                </c:pt>
                <c:pt idx="2116">
                  <c:v>2.0237939378592471</c:v>
                </c:pt>
                <c:pt idx="2117">
                  <c:v>2.0870818358139065</c:v>
                </c:pt>
                <c:pt idx="2118">
                  <c:v>2.0931599758354649</c:v>
                </c:pt>
                <c:pt idx="2119">
                  <c:v>2.0669252178607187</c:v>
                </c:pt>
                <c:pt idx="2120">
                  <c:v>2.1647438626680069</c:v>
                </c:pt>
                <c:pt idx="2121">
                  <c:v>2.0130008927189609</c:v>
                </c:pt>
                <c:pt idx="2122">
                  <c:v>2.1677056857263444</c:v>
                </c:pt>
                <c:pt idx="2123">
                  <c:v>2.0802049827806264</c:v>
                </c:pt>
                <c:pt idx="2124">
                  <c:v>2.0777850326483995</c:v>
                </c:pt>
                <c:pt idx="2125">
                  <c:v>2.1083890572734525</c:v>
                </c:pt>
                <c:pt idx="2126">
                  <c:v>2.1166051038243832</c:v>
                </c:pt>
                <c:pt idx="2127">
                  <c:v>2.0990970492794898</c:v>
                </c:pt>
                <c:pt idx="2128">
                  <c:v>2.0944886029489678</c:v>
                </c:pt>
                <c:pt idx="2129">
                  <c:v>2.0431198778373898</c:v>
                </c:pt>
                <c:pt idx="2130">
                  <c:v>2.0811102126435075</c:v>
                </c:pt>
                <c:pt idx="2131">
                  <c:v>2.0408762959671449</c:v>
                </c:pt>
                <c:pt idx="2132">
                  <c:v>2.0559232418662572</c:v>
                </c:pt>
                <c:pt idx="2133">
                  <c:v>2.0343304609696213</c:v>
                </c:pt>
                <c:pt idx="2134">
                  <c:v>2.0070943954455869</c:v>
                </c:pt>
                <c:pt idx="2135">
                  <c:v>2.0233104959969763</c:v>
                </c:pt>
                <c:pt idx="2136">
                  <c:v>2.0230608665200536</c:v>
                </c:pt>
                <c:pt idx="2137">
                  <c:v>2.0068147923286186</c:v>
                </c:pt>
                <c:pt idx="2138">
                  <c:v>2.1532783757253102</c:v>
                </c:pt>
                <c:pt idx="2139">
                  <c:v>2.1284220983870346</c:v>
                </c:pt>
                <c:pt idx="2140">
                  <c:v>2.007442164260385</c:v>
                </c:pt>
                <c:pt idx="2141">
                  <c:v>2.0520162786356488</c:v>
                </c:pt>
                <c:pt idx="2142">
                  <c:v>2.0180477009924207</c:v>
                </c:pt>
                <c:pt idx="2143">
                  <c:v>2.0912725552600029</c:v>
                </c:pt>
                <c:pt idx="2144">
                  <c:v>2.0174203813702056</c:v>
                </c:pt>
                <c:pt idx="2145">
                  <c:v>2.1050169547365427</c:v>
                </c:pt>
                <c:pt idx="2146">
                  <c:v>2.054541266440804</c:v>
                </c:pt>
                <c:pt idx="2147">
                  <c:v>2.0935224101365395</c:v>
                </c:pt>
                <c:pt idx="2148">
                  <c:v>2.0931283692394684</c:v>
                </c:pt>
                <c:pt idx="2149">
                  <c:v>2.0797695883625718</c:v>
                </c:pt>
                <c:pt idx="2150">
                  <c:v>2.0113473580939654</c:v>
                </c:pt>
                <c:pt idx="2151">
                  <c:v>2.1083341479929172</c:v>
                </c:pt>
                <c:pt idx="2152">
                  <c:v>2.1349079309992693</c:v>
                </c:pt>
                <c:pt idx="2153">
                  <c:v>2.095608437522209</c:v>
                </c:pt>
                <c:pt idx="2154">
                  <c:v>2.0665827258981904</c:v>
                </c:pt>
                <c:pt idx="2155">
                  <c:v>2.0254301296455517</c:v>
                </c:pt>
                <c:pt idx="2156">
                  <c:v>2.0052489044732442</c:v>
                </c:pt>
                <c:pt idx="2157">
                  <c:v>2.1178993511247444</c:v>
                </c:pt>
                <c:pt idx="2158">
                  <c:v>2.0370602242540032</c:v>
                </c:pt>
                <c:pt idx="2159">
                  <c:v>2.1107681408890127</c:v>
                </c:pt>
                <c:pt idx="2160">
                  <c:v>2.1217042016124581</c:v>
                </c:pt>
                <c:pt idx="2161">
                  <c:v>2.1155849024513409</c:v>
                </c:pt>
                <c:pt idx="2162">
                  <c:v>2.007087775619266</c:v>
                </c:pt>
                <c:pt idx="2163">
                  <c:v>2.112783363059533</c:v>
                </c:pt>
                <c:pt idx="2164">
                  <c:v>2.0819272316633275</c:v>
                </c:pt>
                <c:pt idx="2165">
                  <c:v>2.1003550283202856</c:v>
                </c:pt>
                <c:pt idx="2166">
                  <c:v>2.0558686649415909</c:v>
                </c:pt>
                <c:pt idx="2167">
                  <c:v>2.0208733692928722</c:v>
                </c:pt>
                <c:pt idx="2168">
                  <c:v>2.0282955635243223</c:v>
                </c:pt>
                <c:pt idx="2169">
                  <c:v>2.140398831706646</c:v>
                </c:pt>
                <c:pt idx="2170">
                  <c:v>2.0875064688137197</c:v>
                </c:pt>
                <c:pt idx="2171">
                  <c:v>2.0851356949036162</c:v>
                </c:pt>
                <c:pt idx="2172">
                  <c:v>2.1069391499041017</c:v>
                </c:pt>
                <c:pt idx="2173">
                  <c:v>2.0576735604413354</c:v>
                </c:pt>
                <c:pt idx="2174">
                  <c:v>2.1281875691800258</c:v>
                </c:pt>
                <c:pt idx="2175">
                  <c:v>2.0631624949432248</c:v>
                </c:pt>
                <c:pt idx="2176">
                  <c:v>2.0682747891283362</c:v>
                </c:pt>
                <c:pt idx="2177">
                  <c:v>2.1246814923991231</c:v>
                </c:pt>
                <c:pt idx="2178">
                  <c:v>2.1294100610196578</c:v>
                </c:pt>
                <c:pt idx="2179">
                  <c:v>2.0802105033720641</c:v>
                </c:pt>
                <c:pt idx="2180">
                  <c:v>2.124373302005834</c:v>
                </c:pt>
                <c:pt idx="2181">
                  <c:v>2.1516337876929308</c:v>
                </c:pt>
                <c:pt idx="2182">
                  <c:v>2.0568982547166481</c:v>
                </c:pt>
                <c:pt idx="2183">
                  <c:v>2.1340831350116289</c:v>
                </c:pt>
                <c:pt idx="2184">
                  <c:v>2.067266797780968</c:v>
                </c:pt>
                <c:pt idx="2185">
                  <c:v>2.0715687191631802</c:v>
                </c:pt>
                <c:pt idx="2186">
                  <c:v>2.0757989304910525</c:v>
                </c:pt>
                <c:pt idx="2187">
                  <c:v>2.0434653913835605</c:v>
                </c:pt>
                <c:pt idx="2188">
                  <c:v>2.0441371081229205</c:v>
                </c:pt>
                <c:pt idx="2189">
                  <c:v>2.1387479306097736</c:v>
                </c:pt>
                <c:pt idx="2190">
                  <c:v>2.0504555940070817</c:v>
                </c:pt>
                <c:pt idx="2191">
                  <c:v>2.0682780990776668</c:v>
                </c:pt>
                <c:pt idx="2192">
                  <c:v>2.1246197187703335</c:v>
                </c:pt>
                <c:pt idx="2193">
                  <c:v>2.1201443800412263</c:v>
                </c:pt>
                <c:pt idx="2194">
                  <c:v>2.052914035976829</c:v>
                </c:pt>
                <c:pt idx="2195">
                  <c:v>2.08128710111506</c:v>
                </c:pt>
                <c:pt idx="2196">
                  <c:v>2.1110415970880352</c:v>
                </c:pt>
                <c:pt idx="2197">
                  <c:v>2.0568156905173054</c:v>
                </c:pt>
                <c:pt idx="2198">
                  <c:v>2.115564156187542</c:v>
                </c:pt>
                <c:pt idx="2199">
                  <c:v>2.0736838059659997</c:v>
                </c:pt>
                <c:pt idx="2200">
                  <c:v>2.0286317161323435</c:v>
                </c:pt>
                <c:pt idx="2201">
                  <c:v>2.0533562554173779</c:v>
                </c:pt>
                <c:pt idx="2202">
                  <c:v>2.0400487022047309</c:v>
                </c:pt>
                <c:pt idx="2203">
                  <c:v>2.0956011777657082</c:v>
                </c:pt>
                <c:pt idx="2204">
                  <c:v>2.1321575330921951</c:v>
                </c:pt>
                <c:pt idx="2205">
                  <c:v>2.1272891013369617</c:v>
                </c:pt>
                <c:pt idx="2206">
                  <c:v>2.0538379782875542</c:v>
                </c:pt>
                <c:pt idx="2207">
                  <c:v>2.1155265662240152</c:v>
                </c:pt>
                <c:pt idx="2208">
                  <c:v>2.1648047124311693</c:v>
                </c:pt>
                <c:pt idx="2209">
                  <c:v>2.0236320954757896</c:v>
                </c:pt>
                <c:pt idx="2210">
                  <c:v>2.0083819569765042</c:v>
                </c:pt>
                <c:pt idx="2211">
                  <c:v>2.0627332644431497</c:v>
                </c:pt>
                <c:pt idx="2212">
                  <c:v>2.0785717204131045</c:v>
                </c:pt>
                <c:pt idx="2213">
                  <c:v>2.0707252810978098</c:v>
                </c:pt>
                <c:pt idx="2214">
                  <c:v>2.1117593052702666</c:v>
                </c:pt>
                <c:pt idx="2215">
                  <c:v>2.0028738425285897</c:v>
                </c:pt>
                <c:pt idx="2216">
                  <c:v>2.1532624888165781</c:v>
                </c:pt>
                <c:pt idx="2217">
                  <c:v>2.0453378626333478</c:v>
                </c:pt>
                <c:pt idx="2218">
                  <c:v>2.0101509950938707</c:v>
                </c:pt>
                <c:pt idx="2219">
                  <c:v>2.1577579034419019</c:v>
                </c:pt>
                <c:pt idx="2220">
                  <c:v>2.0976500761890966</c:v>
                </c:pt>
                <c:pt idx="2221">
                  <c:v>2.10265959772885</c:v>
                </c:pt>
                <c:pt idx="2222">
                  <c:v>2.0626356389702987</c:v>
                </c:pt>
                <c:pt idx="2223">
                  <c:v>2.0467292559457797</c:v>
                </c:pt>
                <c:pt idx="2224">
                  <c:v>2.0264403085297706</c:v>
                </c:pt>
                <c:pt idx="2225">
                  <c:v>2.1008403863513929</c:v>
                </c:pt>
                <c:pt idx="2226">
                  <c:v>2.0201423007686796</c:v>
                </c:pt>
                <c:pt idx="2227">
                  <c:v>2.0609310578602815</c:v>
                </c:pt>
                <c:pt idx="2228">
                  <c:v>2.1309693079630856</c:v>
                </c:pt>
                <c:pt idx="2229">
                  <c:v>2.1657736254025988</c:v>
                </c:pt>
                <c:pt idx="2230">
                  <c:v>2.0229833943609643</c:v>
                </c:pt>
                <c:pt idx="2231">
                  <c:v>2.1535978655349122</c:v>
                </c:pt>
                <c:pt idx="2232">
                  <c:v>2.1574711582688768</c:v>
                </c:pt>
                <c:pt idx="2233">
                  <c:v>2.1492201973347047</c:v>
                </c:pt>
                <c:pt idx="2234">
                  <c:v>2.092143638226533</c:v>
                </c:pt>
                <c:pt idx="2235">
                  <c:v>2.057887583435861</c:v>
                </c:pt>
                <c:pt idx="2236">
                  <c:v>2.0646420409272777</c:v>
                </c:pt>
                <c:pt idx="2237">
                  <c:v>2.0512604768572826</c:v>
                </c:pt>
                <c:pt idx="2238">
                  <c:v>2.1409873505616899</c:v>
                </c:pt>
                <c:pt idx="2239">
                  <c:v>2.0900323715409277</c:v>
                </c:pt>
                <c:pt idx="2240">
                  <c:v>2.1631636073689071</c:v>
                </c:pt>
                <c:pt idx="2241">
                  <c:v>2.0420391001461109</c:v>
                </c:pt>
                <c:pt idx="2242">
                  <c:v>2.0487330234246146</c:v>
                </c:pt>
                <c:pt idx="2243">
                  <c:v>2.160605486111582</c:v>
                </c:pt>
                <c:pt idx="2244">
                  <c:v>2.109252397948457</c:v>
                </c:pt>
                <c:pt idx="2245">
                  <c:v>2.1168686366268319</c:v>
                </c:pt>
                <c:pt idx="2246">
                  <c:v>2.0434475982081408</c:v>
                </c:pt>
                <c:pt idx="2247">
                  <c:v>2.0061417053228925</c:v>
                </c:pt>
                <c:pt idx="2248">
                  <c:v>2.1384380835318444</c:v>
                </c:pt>
                <c:pt idx="2249">
                  <c:v>2.1419154520178463</c:v>
                </c:pt>
                <c:pt idx="2250">
                  <c:v>2.0935066732577625</c:v>
                </c:pt>
                <c:pt idx="2251">
                  <c:v>2.124097894066189</c:v>
                </c:pt>
                <c:pt idx="2252">
                  <c:v>2.1487995545872427</c:v>
                </c:pt>
                <c:pt idx="2253">
                  <c:v>2.0965454218663515</c:v>
                </c:pt>
                <c:pt idx="2254">
                  <c:v>2.0290643759575873</c:v>
                </c:pt>
                <c:pt idx="2255">
                  <c:v>2.0245241891150578</c:v>
                </c:pt>
                <c:pt idx="2256">
                  <c:v>2.0792734952584855</c:v>
                </c:pt>
                <c:pt idx="2257">
                  <c:v>2.1129268512235413</c:v>
                </c:pt>
                <c:pt idx="2258">
                  <c:v>2.1604628316876973</c:v>
                </c:pt>
                <c:pt idx="2259">
                  <c:v>2.0781297050028655</c:v>
                </c:pt>
                <c:pt idx="2260">
                  <c:v>2.0721952741928527</c:v>
                </c:pt>
                <c:pt idx="2261">
                  <c:v>2.0757170498629298</c:v>
                </c:pt>
                <c:pt idx="2262">
                  <c:v>2.1555602612903924</c:v>
                </c:pt>
                <c:pt idx="2263">
                  <c:v>2.1098419698795761</c:v>
                </c:pt>
                <c:pt idx="2264">
                  <c:v>2.0698103531926195</c:v>
                </c:pt>
                <c:pt idx="2265">
                  <c:v>2.0530543530522167</c:v>
                </c:pt>
                <c:pt idx="2266">
                  <c:v>2.0273738522604865</c:v>
                </c:pt>
                <c:pt idx="2267">
                  <c:v>2.1381362680683895</c:v>
                </c:pt>
                <c:pt idx="2268">
                  <c:v>2.0298157818407203</c:v>
                </c:pt>
                <c:pt idx="2269">
                  <c:v>2.1436383640446861</c:v>
                </c:pt>
                <c:pt idx="2270">
                  <c:v>2.1326088671268124</c:v>
                </c:pt>
                <c:pt idx="2271">
                  <c:v>2.0564047178148068</c:v>
                </c:pt>
                <c:pt idx="2272">
                  <c:v>2.087873949666665</c:v>
                </c:pt>
                <c:pt idx="2273">
                  <c:v>2.1240236994273491</c:v>
                </c:pt>
                <c:pt idx="2274">
                  <c:v>2.1045317591060972</c:v>
                </c:pt>
                <c:pt idx="2275">
                  <c:v>2.1360451693326779</c:v>
                </c:pt>
                <c:pt idx="2276">
                  <c:v>2.0282843534044979</c:v>
                </c:pt>
                <c:pt idx="2277">
                  <c:v>2.062506163359533</c:v>
                </c:pt>
                <c:pt idx="2278">
                  <c:v>2.1636051043289761</c:v>
                </c:pt>
                <c:pt idx="2279">
                  <c:v>2.1385788767448144</c:v>
                </c:pt>
                <c:pt idx="2280">
                  <c:v>2.1364606741228003</c:v>
                </c:pt>
                <c:pt idx="2281">
                  <c:v>2.075433521836163</c:v>
                </c:pt>
                <c:pt idx="2282">
                  <c:v>2.0625305417140281</c:v>
                </c:pt>
                <c:pt idx="2283">
                  <c:v>2.1169548736634285</c:v>
                </c:pt>
                <c:pt idx="2284">
                  <c:v>2.0849337717317908</c:v>
                </c:pt>
                <c:pt idx="2285">
                  <c:v>2.0112634399653264</c:v>
                </c:pt>
                <c:pt idx="2286">
                  <c:v>2.0571521228504888</c:v>
                </c:pt>
                <c:pt idx="2287">
                  <c:v>2.119344583780006</c:v>
                </c:pt>
                <c:pt idx="2288">
                  <c:v>2.0831879281082872</c:v>
                </c:pt>
                <c:pt idx="2289">
                  <c:v>2.0155128380692244</c:v>
                </c:pt>
                <c:pt idx="2290">
                  <c:v>2.1261685422336627</c:v>
                </c:pt>
                <c:pt idx="2291">
                  <c:v>2.0502411368681299</c:v>
                </c:pt>
                <c:pt idx="2292">
                  <c:v>2.0341694638122569</c:v>
                </c:pt>
                <c:pt idx="2293">
                  <c:v>2.0476444509864158</c:v>
                </c:pt>
                <c:pt idx="2294">
                  <c:v>2.0387204266868344</c:v>
                </c:pt>
                <c:pt idx="2295">
                  <c:v>2.1036011175283753</c:v>
                </c:pt>
                <c:pt idx="2296">
                  <c:v>2.0356809764486212</c:v>
                </c:pt>
                <c:pt idx="2297">
                  <c:v>2.1270673883223807</c:v>
                </c:pt>
                <c:pt idx="2298">
                  <c:v>2.1104117831408837</c:v>
                </c:pt>
                <c:pt idx="2299">
                  <c:v>2.1156054949626566</c:v>
                </c:pt>
                <c:pt idx="2300">
                  <c:v>2.0443372429905948</c:v>
                </c:pt>
                <c:pt idx="2301">
                  <c:v>2.0647667783829462</c:v>
                </c:pt>
                <c:pt idx="2302">
                  <c:v>2.0721045463042205</c:v>
                </c:pt>
                <c:pt idx="2303">
                  <c:v>2.1626619094138531</c:v>
                </c:pt>
                <c:pt idx="2304">
                  <c:v>2.0325806454363486</c:v>
                </c:pt>
                <c:pt idx="2305">
                  <c:v>2.1332437814599063</c:v>
                </c:pt>
                <c:pt idx="2306">
                  <c:v>2.1280473948319005</c:v>
                </c:pt>
                <c:pt idx="2307">
                  <c:v>2.0976388938540951</c:v>
                </c:pt>
                <c:pt idx="2308">
                  <c:v>2.0330389056673761</c:v>
                </c:pt>
                <c:pt idx="2309">
                  <c:v>2.019373288630459</c:v>
                </c:pt>
                <c:pt idx="2310">
                  <c:v>2.0802364828753213</c:v>
                </c:pt>
                <c:pt idx="2311">
                  <c:v>2.0065612082892126</c:v>
                </c:pt>
                <c:pt idx="2312">
                  <c:v>2.1395262947735167</c:v>
                </c:pt>
                <c:pt idx="2313">
                  <c:v>2.0336765852548941</c:v>
                </c:pt>
                <c:pt idx="2314">
                  <c:v>2.1570211404527178</c:v>
                </c:pt>
                <c:pt idx="2315">
                  <c:v>2.0302257148549572</c:v>
                </c:pt>
                <c:pt idx="2316">
                  <c:v>2.0936756031708477</c:v>
                </c:pt>
                <c:pt idx="2317">
                  <c:v>2.0519492251923781</c:v>
                </c:pt>
                <c:pt idx="2318">
                  <c:v>2.0339539600479801</c:v>
                </c:pt>
                <c:pt idx="2319">
                  <c:v>2.1047423071570548</c:v>
                </c:pt>
                <c:pt idx="2320">
                  <c:v>2.0509150615723666</c:v>
                </c:pt>
                <c:pt idx="2321">
                  <c:v>2.0015032214241542</c:v>
                </c:pt>
                <c:pt idx="2322">
                  <c:v>2.0629806166880247</c:v>
                </c:pt>
                <c:pt idx="2323">
                  <c:v>2.1553815985441966</c:v>
                </c:pt>
                <c:pt idx="2324">
                  <c:v>2.0382467494255652</c:v>
                </c:pt>
                <c:pt idx="2325">
                  <c:v>2.0094833269278887</c:v>
                </c:pt>
                <c:pt idx="2326">
                  <c:v>2.0086572392442914</c:v>
                </c:pt>
                <c:pt idx="2327">
                  <c:v>2.034948710020029</c:v>
                </c:pt>
                <c:pt idx="2328">
                  <c:v>2.01532164496688</c:v>
                </c:pt>
                <c:pt idx="2329">
                  <c:v>2.0458343882988324</c:v>
                </c:pt>
                <c:pt idx="2330">
                  <c:v>2.0414241720117179</c:v>
                </c:pt>
                <c:pt idx="2331">
                  <c:v>2.0192893329884147</c:v>
                </c:pt>
                <c:pt idx="2332">
                  <c:v>2.1517966035494283</c:v>
                </c:pt>
                <c:pt idx="2333">
                  <c:v>2.0192354024676762</c:v>
                </c:pt>
                <c:pt idx="2334">
                  <c:v>2.1002706019263533</c:v>
                </c:pt>
                <c:pt idx="2335">
                  <c:v>2.052666564777148</c:v>
                </c:pt>
                <c:pt idx="2336">
                  <c:v>2.0396854813792555</c:v>
                </c:pt>
                <c:pt idx="2337">
                  <c:v>2.1536861678275017</c:v>
                </c:pt>
                <c:pt idx="2338">
                  <c:v>2.1011846816123567</c:v>
                </c:pt>
                <c:pt idx="2339">
                  <c:v>2.1278614570961003</c:v>
                </c:pt>
                <c:pt idx="2340">
                  <c:v>2.1069662236234805</c:v>
                </c:pt>
                <c:pt idx="2341">
                  <c:v>2.116032013478709</c:v>
                </c:pt>
                <c:pt idx="2342">
                  <c:v>2.0242722653391083</c:v>
                </c:pt>
                <c:pt idx="2343">
                  <c:v>2.1473757040333474</c:v>
                </c:pt>
                <c:pt idx="2344">
                  <c:v>2.1403479159512377</c:v>
                </c:pt>
                <c:pt idx="2345">
                  <c:v>2.1032858727256776</c:v>
                </c:pt>
                <c:pt idx="2346">
                  <c:v>2.017975256176765</c:v>
                </c:pt>
                <c:pt idx="2347">
                  <c:v>2.0291053206343301</c:v>
                </c:pt>
                <c:pt idx="2348">
                  <c:v>2.0452891271260114</c:v>
                </c:pt>
                <c:pt idx="2349">
                  <c:v>2.012904524893512</c:v>
                </c:pt>
                <c:pt idx="2350">
                  <c:v>2.129420048284373</c:v>
                </c:pt>
                <c:pt idx="2351">
                  <c:v>2.1500041627747208</c:v>
                </c:pt>
                <c:pt idx="2352">
                  <c:v>2.0564914705070256</c:v>
                </c:pt>
                <c:pt idx="2353">
                  <c:v>2.157401059906328</c:v>
                </c:pt>
                <c:pt idx="2354">
                  <c:v>2.027400512141516</c:v>
                </c:pt>
                <c:pt idx="2355">
                  <c:v>2.0461474537472686</c:v>
                </c:pt>
                <c:pt idx="2356">
                  <c:v>2.1073528179048049</c:v>
                </c:pt>
                <c:pt idx="2357">
                  <c:v>2.1069794316422894</c:v>
                </c:pt>
                <c:pt idx="2358">
                  <c:v>2.0494810701673041</c:v>
                </c:pt>
                <c:pt idx="2359">
                  <c:v>2.1389097515685163</c:v>
                </c:pt>
                <c:pt idx="2360">
                  <c:v>2.0555643900869751</c:v>
                </c:pt>
                <c:pt idx="2361">
                  <c:v>2.032499347334408</c:v>
                </c:pt>
                <c:pt idx="2362">
                  <c:v>2.1145113635675403</c:v>
                </c:pt>
                <c:pt idx="2363">
                  <c:v>2.1472741290248534</c:v>
                </c:pt>
                <c:pt idx="2364">
                  <c:v>2.1391353469171723</c:v>
                </c:pt>
                <c:pt idx="2365">
                  <c:v>2.0410704397734691</c:v>
                </c:pt>
                <c:pt idx="2366">
                  <c:v>2.1432441431112896</c:v>
                </c:pt>
                <c:pt idx="2367">
                  <c:v>2.0363982017005302</c:v>
                </c:pt>
                <c:pt idx="2368">
                  <c:v>2.0189476898614993</c:v>
                </c:pt>
                <c:pt idx="2369">
                  <c:v>2.0168937777517502</c:v>
                </c:pt>
                <c:pt idx="2370">
                  <c:v>2.1007673425789619</c:v>
                </c:pt>
                <c:pt idx="2371">
                  <c:v>2.1169787926606514</c:v>
                </c:pt>
                <c:pt idx="2372">
                  <c:v>2.0226904171072442</c:v>
                </c:pt>
                <c:pt idx="2373">
                  <c:v>2.0914121997219897</c:v>
                </c:pt>
                <c:pt idx="2374">
                  <c:v>2.1211820396715</c:v>
                </c:pt>
                <c:pt idx="2375">
                  <c:v>2.1306580747102633</c:v>
                </c:pt>
                <c:pt idx="2376">
                  <c:v>2.0421072997589453</c:v>
                </c:pt>
                <c:pt idx="2377">
                  <c:v>2.0862706001738411</c:v>
                </c:pt>
                <c:pt idx="2378">
                  <c:v>2.1491704453755904</c:v>
                </c:pt>
                <c:pt idx="2379">
                  <c:v>2.1031201447178649</c:v>
                </c:pt>
                <c:pt idx="2380">
                  <c:v>2.1163289600911424</c:v>
                </c:pt>
                <c:pt idx="2381">
                  <c:v>2.0649326531733263</c:v>
                </c:pt>
                <c:pt idx="2382">
                  <c:v>2.0976051882266695</c:v>
                </c:pt>
                <c:pt idx="2383">
                  <c:v>2.0323780768228388</c:v>
                </c:pt>
                <c:pt idx="2384">
                  <c:v>2.1369180326756112</c:v>
                </c:pt>
                <c:pt idx="2385">
                  <c:v>2.0451501997929684</c:v>
                </c:pt>
                <c:pt idx="2386">
                  <c:v>2.1599943725074859</c:v>
                </c:pt>
                <c:pt idx="2387">
                  <c:v>2.0896727881877042</c:v>
                </c:pt>
                <c:pt idx="2388">
                  <c:v>2.0442209561175124</c:v>
                </c:pt>
                <c:pt idx="2389">
                  <c:v>2.0440649750414455</c:v>
                </c:pt>
                <c:pt idx="2390">
                  <c:v>2.1710883803312653</c:v>
                </c:pt>
                <c:pt idx="2391">
                  <c:v>2.0476035113699491</c:v>
                </c:pt>
                <c:pt idx="2392">
                  <c:v>2.1657104690297433</c:v>
                </c:pt>
                <c:pt idx="2393">
                  <c:v>2.0372432444365849</c:v>
                </c:pt>
                <c:pt idx="2394">
                  <c:v>2.1907977315525011</c:v>
                </c:pt>
                <c:pt idx="2395">
                  <c:v>2.0910550365395171</c:v>
                </c:pt>
                <c:pt idx="2396">
                  <c:v>2.0708636959310436</c:v>
                </c:pt>
                <c:pt idx="2397">
                  <c:v>2.061385855322539</c:v>
                </c:pt>
                <c:pt idx="2398">
                  <c:v>2.0410026386075897</c:v>
                </c:pt>
                <c:pt idx="2399">
                  <c:v>2.1190948740374953</c:v>
                </c:pt>
                <c:pt idx="2400">
                  <c:v>2.1101922133370841</c:v>
                </c:pt>
                <c:pt idx="2401">
                  <c:v>2.1969364659139909</c:v>
                </c:pt>
                <c:pt idx="2402">
                  <c:v>2.1515708520206238</c:v>
                </c:pt>
                <c:pt idx="2403">
                  <c:v>2.0639746678786612</c:v>
                </c:pt>
                <c:pt idx="2404">
                  <c:v>2.0544030959257391</c:v>
                </c:pt>
                <c:pt idx="2405">
                  <c:v>2.18993420163061</c:v>
                </c:pt>
                <c:pt idx="2406">
                  <c:v>2.2141290129159139</c:v>
                </c:pt>
                <c:pt idx="2407">
                  <c:v>2.2172177290998603</c:v>
                </c:pt>
                <c:pt idx="2408">
                  <c:v>2.0709287373067768</c:v>
                </c:pt>
                <c:pt idx="2409">
                  <c:v>2.2350619877676641</c:v>
                </c:pt>
                <c:pt idx="2410">
                  <c:v>2.2068849769889054</c:v>
                </c:pt>
                <c:pt idx="2411">
                  <c:v>2.1073324540508347</c:v>
                </c:pt>
                <c:pt idx="2412">
                  <c:v>2.1175361726287303</c:v>
                </c:pt>
                <c:pt idx="2413">
                  <c:v>2.1924731630873358</c:v>
                </c:pt>
                <c:pt idx="2414">
                  <c:v>2.1543258532811511</c:v>
                </c:pt>
                <c:pt idx="2415">
                  <c:v>2.2445234671631122</c:v>
                </c:pt>
                <c:pt idx="2416">
                  <c:v>2.1147272830647443</c:v>
                </c:pt>
                <c:pt idx="2417">
                  <c:v>2.1322766101991357</c:v>
                </c:pt>
                <c:pt idx="2418">
                  <c:v>2.1796843334716041</c:v>
                </c:pt>
                <c:pt idx="2419">
                  <c:v>2.1908000462774351</c:v>
                </c:pt>
                <c:pt idx="2420">
                  <c:v>2.1810124491306726</c:v>
                </c:pt>
                <c:pt idx="2421">
                  <c:v>2.2194072801286384</c:v>
                </c:pt>
                <c:pt idx="2422">
                  <c:v>2.2817266998651839</c:v>
                </c:pt>
                <c:pt idx="2423">
                  <c:v>2.1831426855204534</c:v>
                </c:pt>
                <c:pt idx="2424">
                  <c:v>2.2765776599363701</c:v>
                </c:pt>
                <c:pt idx="2425">
                  <c:v>2.3149370725105118</c:v>
                </c:pt>
                <c:pt idx="2426">
                  <c:v>2.3367125868610419</c:v>
                </c:pt>
                <c:pt idx="2427">
                  <c:v>2.2721474538525723</c:v>
                </c:pt>
                <c:pt idx="2428">
                  <c:v>2.2880173305959515</c:v>
                </c:pt>
                <c:pt idx="2429">
                  <c:v>2.3190510979043917</c:v>
                </c:pt>
                <c:pt idx="2430">
                  <c:v>2.3376391307798428</c:v>
                </c:pt>
                <c:pt idx="2431">
                  <c:v>2.2884709802400467</c:v>
                </c:pt>
                <c:pt idx="2432">
                  <c:v>2.338530686921434</c:v>
                </c:pt>
                <c:pt idx="2433">
                  <c:v>2.2876080481024053</c:v>
                </c:pt>
                <c:pt idx="2434">
                  <c:v>2.3957759965595797</c:v>
                </c:pt>
                <c:pt idx="2435">
                  <c:v>2.3856861731833789</c:v>
                </c:pt>
                <c:pt idx="2436">
                  <c:v>2.4613987785657092</c:v>
                </c:pt>
                <c:pt idx="2437">
                  <c:v>2.427933848018033</c:v>
                </c:pt>
                <c:pt idx="2438">
                  <c:v>2.4201136936662859</c:v>
                </c:pt>
                <c:pt idx="2439">
                  <c:v>2.4263731954694046</c:v>
                </c:pt>
                <c:pt idx="2440">
                  <c:v>2.5716556514631801</c:v>
                </c:pt>
                <c:pt idx="2441">
                  <c:v>2.5780500410251426</c:v>
                </c:pt>
                <c:pt idx="2442">
                  <c:v>2.5543937100963734</c:v>
                </c:pt>
                <c:pt idx="2443">
                  <c:v>2.5802238773320081</c:v>
                </c:pt>
                <c:pt idx="2444">
                  <c:v>2.6723590315539463</c:v>
                </c:pt>
                <c:pt idx="2445">
                  <c:v>2.6540006005988488</c:v>
                </c:pt>
                <c:pt idx="2446">
                  <c:v>2.6786985483022692</c:v>
                </c:pt>
                <c:pt idx="2447">
                  <c:v>2.7972667777633093</c:v>
                </c:pt>
                <c:pt idx="2448">
                  <c:v>2.7076038610387876</c:v>
                </c:pt>
                <c:pt idx="2449">
                  <c:v>2.860124314138127</c:v>
                </c:pt>
                <c:pt idx="2450">
                  <c:v>2.814807505666244</c:v>
                </c:pt>
                <c:pt idx="2451">
                  <c:v>2.8655298845852601</c:v>
                </c:pt>
                <c:pt idx="2452">
                  <c:v>2.9263680349020946</c:v>
                </c:pt>
                <c:pt idx="2453">
                  <c:v>3.0473450253916163</c:v>
                </c:pt>
                <c:pt idx="2454">
                  <c:v>3.0203990083592851</c:v>
                </c:pt>
                <c:pt idx="2455">
                  <c:v>3.0087254218200918</c:v>
                </c:pt>
                <c:pt idx="2456">
                  <c:v>3.1470615824167889</c:v>
                </c:pt>
                <c:pt idx="2457">
                  <c:v>3.2752830675667188</c:v>
                </c:pt>
                <c:pt idx="2458">
                  <c:v>3.217511938951803</c:v>
                </c:pt>
                <c:pt idx="2459">
                  <c:v>3.3119155242440979</c:v>
                </c:pt>
                <c:pt idx="2460">
                  <c:v>3.4136511637793152</c:v>
                </c:pt>
                <c:pt idx="2461">
                  <c:v>3.4474640629849471</c:v>
                </c:pt>
                <c:pt idx="2462">
                  <c:v>3.6248279562504657</c:v>
                </c:pt>
                <c:pt idx="2463">
                  <c:v>3.5860218399267092</c:v>
                </c:pt>
                <c:pt idx="2464">
                  <c:v>3.7115415801649618</c:v>
                </c:pt>
                <c:pt idx="2465">
                  <c:v>3.8287512005316477</c:v>
                </c:pt>
                <c:pt idx="2466">
                  <c:v>3.8854064164470477</c:v>
                </c:pt>
                <c:pt idx="2467">
                  <c:v>4.0158948953972349</c:v>
                </c:pt>
                <c:pt idx="2468">
                  <c:v>4.1618197621550639</c:v>
                </c:pt>
                <c:pt idx="2469">
                  <c:v>4.2170963765858609</c:v>
                </c:pt>
                <c:pt idx="2470">
                  <c:v>4.3432950622905109</c:v>
                </c:pt>
                <c:pt idx="2471">
                  <c:v>4.413176694374024</c:v>
                </c:pt>
                <c:pt idx="2472">
                  <c:v>4.6400910900066794</c:v>
                </c:pt>
                <c:pt idx="2473">
                  <c:v>4.7892688781009678</c:v>
                </c:pt>
                <c:pt idx="2474">
                  <c:v>4.8559755744784958</c:v>
                </c:pt>
                <c:pt idx="2475">
                  <c:v>4.9156969604381597</c:v>
                </c:pt>
                <c:pt idx="2476">
                  <c:v>5.1173583685897812</c:v>
                </c:pt>
                <c:pt idx="2477">
                  <c:v>5.2606293876702805</c:v>
                </c:pt>
                <c:pt idx="2478">
                  <c:v>5.4325767314168996</c:v>
                </c:pt>
                <c:pt idx="2479">
                  <c:v>5.5836027546786635</c:v>
                </c:pt>
                <c:pt idx="2480">
                  <c:v>5.8154348139238277</c:v>
                </c:pt>
                <c:pt idx="2481">
                  <c:v>5.9588147040778097</c:v>
                </c:pt>
                <c:pt idx="2482">
                  <c:v>6.1093607312386959</c:v>
                </c:pt>
                <c:pt idx="2483">
                  <c:v>6.2167157074328374</c:v>
                </c:pt>
                <c:pt idx="2484">
                  <c:v>6.3927468737728157</c:v>
                </c:pt>
                <c:pt idx="2485">
                  <c:v>6.5610603492002388</c:v>
                </c:pt>
                <c:pt idx="2486">
                  <c:v>6.7249385562118045</c:v>
                </c:pt>
                <c:pt idx="2487">
                  <c:v>6.9248502782015215</c:v>
                </c:pt>
                <c:pt idx="2488">
                  <c:v>7.0214731051447012</c:v>
                </c:pt>
                <c:pt idx="2489">
                  <c:v>7.191461475224191</c:v>
                </c:pt>
                <c:pt idx="2490">
                  <c:v>7.3649347282382411</c:v>
                </c:pt>
                <c:pt idx="2491">
                  <c:v>7.5175085658267005</c:v>
                </c:pt>
                <c:pt idx="2492">
                  <c:v>7.6109336006986572</c:v>
                </c:pt>
                <c:pt idx="2493">
                  <c:v>7.7396160455090515</c:v>
                </c:pt>
                <c:pt idx="2494">
                  <c:v>7.8648375868274885</c:v>
                </c:pt>
                <c:pt idx="2495">
                  <c:v>7.9246417888695877</c:v>
                </c:pt>
                <c:pt idx="2496">
                  <c:v>7.9885890658496574</c:v>
                </c:pt>
                <c:pt idx="2497">
                  <c:v>7.9902529900627535</c:v>
                </c:pt>
                <c:pt idx="2498">
                  <c:v>8.0576478595199426</c:v>
                </c:pt>
                <c:pt idx="2499">
                  <c:v>8.1110358925120334</c:v>
                </c:pt>
                <c:pt idx="2500">
                  <c:v>7.9898144910313329</c:v>
                </c:pt>
                <c:pt idx="2501">
                  <c:v>8.1051510328888767</c:v>
                </c:pt>
                <c:pt idx="2502">
                  <c:v>7.9902882985588501</c:v>
                </c:pt>
                <c:pt idx="2503">
                  <c:v>8.0138984307856642</c:v>
                </c:pt>
                <c:pt idx="2504">
                  <c:v>7.9455253347544765</c:v>
                </c:pt>
                <c:pt idx="2505">
                  <c:v>7.8957823989859444</c:v>
                </c:pt>
                <c:pt idx="2506">
                  <c:v>7.7578770939102473</c:v>
                </c:pt>
                <c:pt idx="2507">
                  <c:v>7.7625618192896981</c:v>
                </c:pt>
                <c:pt idx="2508">
                  <c:v>7.5349066643312277</c:v>
                </c:pt>
                <c:pt idx="2509">
                  <c:v>7.5524619485105617</c:v>
                </c:pt>
                <c:pt idx="2510">
                  <c:v>7.356532291708044</c:v>
                </c:pt>
                <c:pt idx="2511">
                  <c:v>7.2471177588183933</c:v>
                </c:pt>
                <c:pt idx="2512">
                  <c:v>7.0665632662095268</c:v>
                </c:pt>
                <c:pt idx="2513">
                  <c:v>6.8802625236019077</c:v>
                </c:pt>
                <c:pt idx="2514">
                  <c:v>6.7345664167049675</c:v>
                </c:pt>
                <c:pt idx="2515">
                  <c:v>6.5887758260583631</c:v>
                </c:pt>
                <c:pt idx="2516">
                  <c:v>6.438166070203228</c:v>
                </c:pt>
                <c:pt idx="2517">
                  <c:v>6.2878721520012837</c:v>
                </c:pt>
                <c:pt idx="2518">
                  <c:v>6.1230823727763131</c:v>
                </c:pt>
                <c:pt idx="2519">
                  <c:v>5.9699392784068701</c:v>
                </c:pt>
                <c:pt idx="2520">
                  <c:v>5.9622642111665325</c:v>
                </c:pt>
                <c:pt idx="2521">
                  <c:v>5.826573055298069</c:v>
                </c:pt>
                <c:pt idx="2522">
                  <c:v>5.6443567523499798</c:v>
                </c:pt>
                <c:pt idx="2523">
                  <c:v>5.3847490226022359</c:v>
                </c:pt>
                <c:pt idx="2524">
                  <c:v>5.3024920478955089</c:v>
                </c:pt>
                <c:pt idx="2525">
                  <c:v>5.1669835066603431</c:v>
                </c:pt>
                <c:pt idx="2526">
                  <c:v>5.0741448521139398</c:v>
                </c:pt>
                <c:pt idx="2527">
                  <c:v>5.0144111953883588</c:v>
                </c:pt>
                <c:pt idx="2528">
                  <c:v>4.8607247653166308</c:v>
                </c:pt>
                <c:pt idx="2529">
                  <c:v>4.6688267435075561</c:v>
                </c:pt>
                <c:pt idx="2530">
                  <c:v>4.5979850136077953</c:v>
                </c:pt>
                <c:pt idx="2531">
                  <c:v>4.5075847256352066</c:v>
                </c:pt>
                <c:pt idx="2532">
                  <c:v>4.375834009726038</c:v>
                </c:pt>
                <c:pt idx="2533">
                  <c:v>4.2513947646755401</c:v>
                </c:pt>
                <c:pt idx="2534">
                  <c:v>4.1913222587946866</c:v>
                </c:pt>
                <c:pt idx="2535">
                  <c:v>4.0605702801782506</c:v>
                </c:pt>
                <c:pt idx="2536">
                  <c:v>4.0001628833047871</c:v>
                </c:pt>
                <c:pt idx="2537">
                  <c:v>3.8355500479800018</c:v>
                </c:pt>
                <c:pt idx="2538">
                  <c:v>3.8372401005405337</c:v>
                </c:pt>
                <c:pt idx="2539">
                  <c:v>3.7171560615756669</c:v>
                </c:pt>
                <c:pt idx="2540">
                  <c:v>3.6974344218504571</c:v>
                </c:pt>
                <c:pt idx="2541">
                  <c:v>3.6533091252361363</c:v>
                </c:pt>
                <c:pt idx="2542">
                  <c:v>3.5175044696705431</c:v>
                </c:pt>
                <c:pt idx="2543">
                  <c:v>3.4892151502741706</c:v>
                </c:pt>
                <c:pt idx="2544">
                  <c:v>3.416924588786725</c:v>
                </c:pt>
                <c:pt idx="2545">
                  <c:v>3.3008393622181114</c:v>
                </c:pt>
                <c:pt idx="2546">
                  <c:v>3.2759419754248267</c:v>
                </c:pt>
                <c:pt idx="2547">
                  <c:v>3.281524729052153</c:v>
                </c:pt>
                <c:pt idx="2548">
                  <c:v>3.1467762855399726</c:v>
                </c:pt>
                <c:pt idx="2549">
                  <c:v>3.0682610987248387</c:v>
                </c:pt>
                <c:pt idx="2550">
                  <c:v>3.0312105150516855</c:v>
                </c:pt>
                <c:pt idx="2551">
                  <c:v>3.0754583545878136</c:v>
                </c:pt>
                <c:pt idx="2552">
                  <c:v>2.9386854120500181</c:v>
                </c:pt>
                <c:pt idx="2553">
                  <c:v>2.9938796395321052</c:v>
                </c:pt>
                <c:pt idx="2554">
                  <c:v>2.84383766585605</c:v>
                </c:pt>
                <c:pt idx="2555">
                  <c:v>2.7978204182242772</c:v>
                </c:pt>
                <c:pt idx="2556">
                  <c:v>2.7522574136806472</c:v>
                </c:pt>
                <c:pt idx="2557">
                  <c:v>2.799695177653847</c:v>
                </c:pt>
                <c:pt idx="2558">
                  <c:v>2.7417876088072552</c:v>
                </c:pt>
                <c:pt idx="2559">
                  <c:v>2.8030195433451048</c:v>
                </c:pt>
                <c:pt idx="2560">
                  <c:v>2.7305042166568589</c:v>
                </c:pt>
                <c:pt idx="2561">
                  <c:v>2.632206812194255</c:v>
                </c:pt>
                <c:pt idx="2562">
                  <c:v>2.7019175613818738</c:v>
                </c:pt>
                <c:pt idx="2563">
                  <c:v>2.6218383497844608</c:v>
                </c:pt>
                <c:pt idx="2564">
                  <c:v>2.6482536863439128</c:v>
                </c:pt>
                <c:pt idx="2565">
                  <c:v>2.63176565377508</c:v>
                </c:pt>
                <c:pt idx="2566">
                  <c:v>2.4985835945136547</c:v>
                </c:pt>
                <c:pt idx="2567">
                  <c:v>2.4745057363075356</c:v>
                </c:pt>
                <c:pt idx="2568">
                  <c:v>2.479350988432063</c:v>
                </c:pt>
                <c:pt idx="2569">
                  <c:v>2.4490962707933672</c:v>
                </c:pt>
                <c:pt idx="2570">
                  <c:v>2.3913823690536615</c:v>
                </c:pt>
                <c:pt idx="2571">
                  <c:v>2.4630072433650865</c:v>
                </c:pt>
                <c:pt idx="2572">
                  <c:v>2.4106703086228207</c:v>
                </c:pt>
                <c:pt idx="2573">
                  <c:v>2.4775089088455062</c:v>
                </c:pt>
                <c:pt idx="2574">
                  <c:v>2.3703396112544914</c:v>
                </c:pt>
                <c:pt idx="2575">
                  <c:v>2.4107127218317737</c:v>
                </c:pt>
                <c:pt idx="2576">
                  <c:v>2.3861489119410062</c:v>
                </c:pt>
                <c:pt idx="2577">
                  <c:v>2.3958315051762655</c:v>
                </c:pt>
                <c:pt idx="2578">
                  <c:v>2.3329238159602186</c:v>
                </c:pt>
                <c:pt idx="2579">
                  <c:v>2.254125573695966</c:v>
                </c:pt>
                <c:pt idx="2580">
                  <c:v>2.4026076324808319</c:v>
                </c:pt>
                <c:pt idx="2581">
                  <c:v>2.2521967115766564</c:v>
                </c:pt>
                <c:pt idx="2582">
                  <c:v>2.3780091221128377</c:v>
                </c:pt>
                <c:pt idx="2583">
                  <c:v>2.2451110001275802</c:v>
                </c:pt>
                <c:pt idx="2584">
                  <c:v>2.2322281198499949</c:v>
                </c:pt>
                <c:pt idx="2585">
                  <c:v>2.2525712421588295</c:v>
                </c:pt>
                <c:pt idx="2586">
                  <c:v>2.2406877493196751</c:v>
                </c:pt>
                <c:pt idx="2587">
                  <c:v>2.3027205906739416</c:v>
                </c:pt>
                <c:pt idx="2588">
                  <c:v>2.3260361255722071</c:v>
                </c:pt>
                <c:pt idx="2589">
                  <c:v>2.2522867008398864</c:v>
                </c:pt>
                <c:pt idx="2590">
                  <c:v>2.1824799665848311</c:v>
                </c:pt>
                <c:pt idx="2591">
                  <c:v>2.2618871132637199</c:v>
                </c:pt>
                <c:pt idx="2592">
                  <c:v>2.2443899057428291</c:v>
                </c:pt>
                <c:pt idx="2593">
                  <c:v>2.1756805232857173</c:v>
                </c:pt>
                <c:pt idx="2594">
                  <c:v>2.1934305254195507</c:v>
                </c:pt>
                <c:pt idx="2595">
                  <c:v>2.1472705822395395</c:v>
                </c:pt>
                <c:pt idx="2596">
                  <c:v>2.1779872362053889</c:v>
                </c:pt>
                <c:pt idx="2597">
                  <c:v>2.2164136486700059</c:v>
                </c:pt>
                <c:pt idx="2598">
                  <c:v>2.1587940016168443</c:v>
                </c:pt>
                <c:pt idx="2599">
                  <c:v>2.1779685208915343</c:v>
                </c:pt>
                <c:pt idx="2600">
                  <c:v>2.1500788748736501</c:v>
                </c:pt>
                <c:pt idx="2601">
                  <c:v>2.1765428800526547</c:v>
                </c:pt>
                <c:pt idx="2602">
                  <c:v>2.1419433490025686</c:v>
                </c:pt>
                <c:pt idx="2603">
                  <c:v>2.2433762392457757</c:v>
                </c:pt>
                <c:pt idx="2604">
                  <c:v>2.1422193654977626</c:v>
                </c:pt>
                <c:pt idx="2605">
                  <c:v>2.2164827314020972</c:v>
                </c:pt>
                <c:pt idx="2606">
                  <c:v>2.106724286037549</c:v>
                </c:pt>
                <c:pt idx="2607">
                  <c:v>2.1808198010518791</c:v>
                </c:pt>
                <c:pt idx="2608">
                  <c:v>2.1315175889970912</c:v>
                </c:pt>
                <c:pt idx="2609">
                  <c:v>2.1030848501181407</c:v>
                </c:pt>
                <c:pt idx="2610">
                  <c:v>2.0820418864013028</c:v>
                </c:pt>
                <c:pt idx="2611">
                  <c:v>2.1634907965056223</c:v>
                </c:pt>
                <c:pt idx="2612">
                  <c:v>2.0798253947956433</c:v>
                </c:pt>
                <c:pt idx="2613">
                  <c:v>2.0669940690360522</c:v>
                </c:pt>
                <c:pt idx="2614">
                  <c:v>2.1193757053800422</c:v>
                </c:pt>
                <c:pt idx="2615">
                  <c:v>2.1334736788194082</c:v>
                </c:pt>
                <c:pt idx="2616">
                  <c:v>2.1094549976349231</c:v>
                </c:pt>
                <c:pt idx="2617">
                  <c:v>2.1676397529093046</c:v>
                </c:pt>
                <c:pt idx="2618">
                  <c:v>2.0468867136195352</c:v>
                </c:pt>
                <c:pt idx="2619">
                  <c:v>2.1798742780072629</c:v>
                </c:pt>
                <c:pt idx="2620">
                  <c:v>2.0674867805113109</c:v>
                </c:pt>
                <c:pt idx="2621">
                  <c:v>2.0643820508334692</c:v>
                </c:pt>
                <c:pt idx="2622">
                  <c:v>2.0522638418824815</c:v>
                </c:pt>
                <c:pt idx="2623">
                  <c:v>2.1916923426001693</c:v>
                </c:pt>
                <c:pt idx="2624">
                  <c:v>2.1541476121688907</c:v>
                </c:pt>
                <c:pt idx="2625">
                  <c:v>2.0867382821287173</c:v>
                </c:pt>
                <c:pt idx="2626">
                  <c:v>2.1688789663604551</c:v>
                </c:pt>
                <c:pt idx="2627">
                  <c:v>2.049688902632639</c:v>
                </c:pt>
                <c:pt idx="2628">
                  <c:v>2.1664375236664211</c:v>
                </c:pt>
                <c:pt idx="2629">
                  <c:v>2.0524929962984948</c:v>
                </c:pt>
                <c:pt idx="2630">
                  <c:v>2.0490546833955543</c:v>
                </c:pt>
                <c:pt idx="2631">
                  <c:v>2.1260591474932489</c:v>
                </c:pt>
                <c:pt idx="2632">
                  <c:v>2.186925451409016</c:v>
                </c:pt>
                <c:pt idx="2633">
                  <c:v>2.0898636882925903</c:v>
                </c:pt>
                <c:pt idx="2634">
                  <c:v>2.1475677997498921</c:v>
                </c:pt>
                <c:pt idx="2635">
                  <c:v>2.0287446172312285</c:v>
                </c:pt>
                <c:pt idx="2636">
                  <c:v>2.0941541147604705</c:v>
                </c:pt>
                <c:pt idx="2637">
                  <c:v>2.0191335302348015</c:v>
                </c:pt>
                <c:pt idx="2638">
                  <c:v>2.0713098211028083</c:v>
                </c:pt>
                <c:pt idx="2639">
                  <c:v>2.1079957066017503</c:v>
                </c:pt>
                <c:pt idx="2640">
                  <c:v>2.0836496810184113</c:v>
                </c:pt>
                <c:pt idx="2641">
                  <c:v>2.0214936940750698</c:v>
                </c:pt>
                <c:pt idx="2642">
                  <c:v>2.0937176668109432</c:v>
                </c:pt>
                <c:pt idx="2643">
                  <c:v>2.053796197121331</c:v>
                </c:pt>
                <c:pt idx="2644">
                  <c:v>2.1201631319803016</c:v>
                </c:pt>
                <c:pt idx="2645">
                  <c:v>2.0722942153802317</c:v>
                </c:pt>
                <c:pt idx="2646">
                  <c:v>2.1465480852625758</c:v>
                </c:pt>
                <c:pt idx="2647">
                  <c:v>2.0907172006620036</c:v>
                </c:pt>
                <c:pt idx="2648">
                  <c:v>2.1182322036970795</c:v>
                </c:pt>
                <c:pt idx="2649">
                  <c:v>2.1284847216420708</c:v>
                </c:pt>
                <c:pt idx="2650">
                  <c:v>2.0328428148065609</c:v>
                </c:pt>
                <c:pt idx="2651">
                  <c:v>2.0473824497772117</c:v>
                </c:pt>
                <c:pt idx="2652">
                  <c:v>2.1645482418932218</c:v>
                </c:pt>
                <c:pt idx="2653">
                  <c:v>2.1043879167636375</c:v>
                </c:pt>
                <c:pt idx="2654">
                  <c:v>2.0717697269658819</c:v>
                </c:pt>
                <c:pt idx="2655">
                  <c:v>2.0521070554072804</c:v>
                </c:pt>
                <c:pt idx="2656">
                  <c:v>2.1730493565057993</c:v>
                </c:pt>
                <c:pt idx="2657">
                  <c:v>2.1115424657179798</c:v>
                </c:pt>
                <c:pt idx="2658">
                  <c:v>2.14084014830792</c:v>
                </c:pt>
                <c:pt idx="2659">
                  <c:v>2.0321599648347668</c:v>
                </c:pt>
                <c:pt idx="2660">
                  <c:v>2.1334054265101394</c:v>
                </c:pt>
                <c:pt idx="2661">
                  <c:v>2.1213076230382888</c:v>
                </c:pt>
                <c:pt idx="2662">
                  <c:v>2.032286297872631</c:v>
                </c:pt>
                <c:pt idx="2663">
                  <c:v>2.0236353541135133</c:v>
                </c:pt>
                <c:pt idx="2664">
                  <c:v>2.1508415794427642</c:v>
                </c:pt>
                <c:pt idx="2665">
                  <c:v>2.1056266666851156</c:v>
                </c:pt>
                <c:pt idx="2666">
                  <c:v>2.1504726197961608</c:v>
                </c:pt>
                <c:pt idx="2667">
                  <c:v>2.1054926712875974</c:v>
                </c:pt>
                <c:pt idx="2668">
                  <c:v>2.0809255240515427</c:v>
                </c:pt>
                <c:pt idx="2669">
                  <c:v>2.0302111727669732</c:v>
                </c:pt>
                <c:pt idx="2670">
                  <c:v>2.0366667193050421</c:v>
                </c:pt>
                <c:pt idx="2671">
                  <c:v>2.07092333097932</c:v>
                </c:pt>
                <c:pt idx="2672">
                  <c:v>2.0814141070712</c:v>
                </c:pt>
                <c:pt idx="2673">
                  <c:v>2.1639826221897094</c:v>
                </c:pt>
                <c:pt idx="2674">
                  <c:v>2.1523660250469967</c:v>
                </c:pt>
                <c:pt idx="2675">
                  <c:v>2.1125840380192793</c:v>
                </c:pt>
                <c:pt idx="2676">
                  <c:v>2.032333193193435</c:v>
                </c:pt>
                <c:pt idx="2677">
                  <c:v>2.0789277175672374</c:v>
                </c:pt>
                <c:pt idx="2678">
                  <c:v>2.0900162786863792</c:v>
                </c:pt>
                <c:pt idx="2679">
                  <c:v>2.0549490132312007</c:v>
                </c:pt>
                <c:pt idx="2680">
                  <c:v>2.141602949535379</c:v>
                </c:pt>
                <c:pt idx="2681">
                  <c:v>2.0407279236963363</c:v>
                </c:pt>
                <c:pt idx="2682">
                  <c:v>2.1577273663841581</c:v>
                </c:pt>
                <c:pt idx="2683">
                  <c:v>2.0221157367067346</c:v>
                </c:pt>
                <c:pt idx="2684">
                  <c:v>2.0390727301935287</c:v>
                </c:pt>
                <c:pt idx="2685">
                  <c:v>2.0144995598273883</c:v>
                </c:pt>
                <c:pt idx="2686">
                  <c:v>2.097511925497801</c:v>
                </c:pt>
                <c:pt idx="2687">
                  <c:v>2.082243866124228</c:v>
                </c:pt>
                <c:pt idx="2688">
                  <c:v>2.1254252574702623</c:v>
                </c:pt>
                <c:pt idx="2689">
                  <c:v>2.0130296734094375</c:v>
                </c:pt>
                <c:pt idx="2690">
                  <c:v>2.1478322684318032</c:v>
                </c:pt>
                <c:pt idx="2691">
                  <c:v>2.088428996369597</c:v>
                </c:pt>
                <c:pt idx="2692">
                  <c:v>2.0363796968541674</c:v>
                </c:pt>
                <c:pt idx="2693">
                  <c:v>2.0365357827644801</c:v>
                </c:pt>
                <c:pt idx="2694">
                  <c:v>2.0673908094250852</c:v>
                </c:pt>
                <c:pt idx="2695">
                  <c:v>2.0220077268387353</c:v>
                </c:pt>
                <c:pt idx="2696">
                  <c:v>2.0233797567687271</c:v>
                </c:pt>
                <c:pt idx="2697">
                  <c:v>2.1128572490218844</c:v>
                </c:pt>
                <c:pt idx="2698">
                  <c:v>2.0012939105225427</c:v>
                </c:pt>
                <c:pt idx="2699">
                  <c:v>2.0759272377132474</c:v>
                </c:pt>
                <c:pt idx="2700">
                  <c:v>2.1021835629140826</c:v>
                </c:pt>
                <c:pt idx="2701">
                  <c:v>2.0092073161784318</c:v>
                </c:pt>
                <c:pt idx="2702">
                  <c:v>2.1053388737984773</c:v>
                </c:pt>
                <c:pt idx="2703">
                  <c:v>2.0763142404928669</c:v>
                </c:pt>
                <c:pt idx="2704">
                  <c:v>2.0086878713825485</c:v>
                </c:pt>
                <c:pt idx="2705">
                  <c:v>2.0755995694186264</c:v>
                </c:pt>
                <c:pt idx="2706">
                  <c:v>2.1454299588744101</c:v>
                </c:pt>
                <c:pt idx="2707">
                  <c:v>2.112807258873767</c:v>
                </c:pt>
                <c:pt idx="2708">
                  <c:v>2.0923688063083192</c:v>
                </c:pt>
                <c:pt idx="2709">
                  <c:v>2.1611669770493829</c:v>
                </c:pt>
                <c:pt idx="2710">
                  <c:v>2.1363365241541068</c:v>
                </c:pt>
                <c:pt idx="2711">
                  <c:v>2.054208971052073</c:v>
                </c:pt>
                <c:pt idx="2712">
                  <c:v>2.14967638283865</c:v>
                </c:pt>
                <c:pt idx="2713">
                  <c:v>2.0688735976004273</c:v>
                </c:pt>
                <c:pt idx="2714">
                  <c:v>2.0630900422587404</c:v>
                </c:pt>
                <c:pt idx="2715">
                  <c:v>2.0994264810300964</c:v>
                </c:pt>
                <c:pt idx="2716">
                  <c:v>2.0319077494874924</c:v>
                </c:pt>
                <c:pt idx="2717">
                  <c:v>2.1542193925799578</c:v>
                </c:pt>
                <c:pt idx="2718">
                  <c:v>2.0945127561940704</c:v>
                </c:pt>
                <c:pt idx="2719">
                  <c:v>2.1302419713726928</c:v>
                </c:pt>
                <c:pt idx="2720">
                  <c:v>2.1494845297462968</c:v>
                </c:pt>
                <c:pt idx="2721">
                  <c:v>2.1429663154024299</c:v>
                </c:pt>
                <c:pt idx="2722">
                  <c:v>2.1583795367370433</c:v>
                </c:pt>
                <c:pt idx="2723">
                  <c:v>2.1175557360387929</c:v>
                </c:pt>
                <c:pt idx="2724">
                  <c:v>2.0304106601641116</c:v>
                </c:pt>
                <c:pt idx="2725">
                  <c:v>2.036524421442405</c:v>
                </c:pt>
                <c:pt idx="2726">
                  <c:v>2.0724757506230982</c:v>
                </c:pt>
                <c:pt idx="2727">
                  <c:v>2.1459405970439778</c:v>
                </c:pt>
                <c:pt idx="2728">
                  <c:v>2.0233979665388504</c:v>
                </c:pt>
                <c:pt idx="2729">
                  <c:v>2.1186416972248781</c:v>
                </c:pt>
                <c:pt idx="2730">
                  <c:v>2.1300110814577971</c:v>
                </c:pt>
                <c:pt idx="2731">
                  <c:v>2.089609020689406</c:v>
                </c:pt>
                <c:pt idx="2732">
                  <c:v>2.0120574891494027</c:v>
                </c:pt>
                <c:pt idx="2733">
                  <c:v>2.0581767823742783</c:v>
                </c:pt>
                <c:pt idx="2734">
                  <c:v>2.130847813559122</c:v>
                </c:pt>
                <c:pt idx="2735">
                  <c:v>2.1493213829461411</c:v>
                </c:pt>
                <c:pt idx="2736">
                  <c:v>2.0831634934666492</c:v>
                </c:pt>
                <c:pt idx="2737">
                  <c:v>2.0913100017815092</c:v>
                </c:pt>
                <c:pt idx="2738">
                  <c:v>2.1647059763622862</c:v>
                </c:pt>
                <c:pt idx="2739">
                  <c:v>2.0059241684513798</c:v>
                </c:pt>
                <c:pt idx="2740">
                  <c:v>2.0745749878383126</c:v>
                </c:pt>
                <c:pt idx="2741">
                  <c:v>2.1523354568224731</c:v>
                </c:pt>
                <c:pt idx="2742">
                  <c:v>2.0095613612304875</c:v>
                </c:pt>
                <c:pt idx="2743">
                  <c:v>2.0437456572988384</c:v>
                </c:pt>
                <c:pt idx="2744">
                  <c:v>2.0845912326947316</c:v>
                </c:pt>
                <c:pt idx="2745">
                  <c:v>2.132153779657421</c:v>
                </c:pt>
                <c:pt idx="2746">
                  <c:v>2.0448328779052614</c:v>
                </c:pt>
                <c:pt idx="2747">
                  <c:v>2.054912271022709</c:v>
                </c:pt>
                <c:pt idx="2748">
                  <c:v>2.0331275091985499</c:v>
                </c:pt>
                <c:pt idx="2749">
                  <c:v>2.0298755427147204</c:v>
                </c:pt>
                <c:pt idx="2750">
                  <c:v>2.0569180177493895</c:v>
                </c:pt>
                <c:pt idx="2751">
                  <c:v>2.0834134362483896</c:v>
                </c:pt>
                <c:pt idx="2752">
                  <c:v>2.0559538634537216</c:v>
                </c:pt>
                <c:pt idx="2753">
                  <c:v>2.0153575690303094</c:v>
                </c:pt>
                <c:pt idx="2754">
                  <c:v>2.1344450821315202</c:v>
                </c:pt>
                <c:pt idx="2755">
                  <c:v>2.0726064737897385</c:v>
                </c:pt>
                <c:pt idx="2756">
                  <c:v>2.0431400896457417</c:v>
                </c:pt>
                <c:pt idx="2757">
                  <c:v>2.1180799760624303</c:v>
                </c:pt>
                <c:pt idx="2758">
                  <c:v>2.0422185387512419</c:v>
                </c:pt>
                <c:pt idx="2759">
                  <c:v>2.1554386029354795</c:v>
                </c:pt>
                <c:pt idx="2760">
                  <c:v>2.1114228526485772</c:v>
                </c:pt>
                <c:pt idx="2761">
                  <c:v>2.0021216782043409</c:v>
                </c:pt>
                <c:pt idx="2762">
                  <c:v>2.1001606588938371</c:v>
                </c:pt>
                <c:pt idx="2763">
                  <c:v>2.146314904942793</c:v>
                </c:pt>
                <c:pt idx="2764">
                  <c:v>2.0422068011581649</c:v>
                </c:pt>
                <c:pt idx="2765">
                  <c:v>2.1630907201894369</c:v>
                </c:pt>
                <c:pt idx="2766">
                  <c:v>2.0766181051684631</c:v>
                </c:pt>
                <c:pt idx="2767">
                  <c:v>2.0763655135077035</c:v>
                </c:pt>
                <c:pt idx="2768">
                  <c:v>2.0307353033733895</c:v>
                </c:pt>
                <c:pt idx="2769">
                  <c:v>2.0145458417031521</c:v>
                </c:pt>
                <c:pt idx="2770">
                  <c:v>2.0357038660974554</c:v>
                </c:pt>
                <c:pt idx="2771">
                  <c:v>2.0764900572860356</c:v>
                </c:pt>
                <c:pt idx="2772">
                  <c:v>2.0441602021691643</c:v>
                </c:pt>
                <c:pt idx="2773">
                  <c:v>2.0357497622563381</c:v>
                </c:pt>
                <c:pt idx="2774">
                  <c:v>2.1367509113540848</c:v>
                </c:pt>
                <c:pt idx="2775">
                  <c:v>2.0892234787381678</c:v>
                </c:pt>
                <c:pt idx="2776">
                  <c:v>2.0111543682326158</c:v>
                </c:pt>
                <c:pt idx="2777">
                  <c:v>2.009375204990135</c:v>
                </c:pt>
                <c:pt idx="2778">
                  <c:v>2.059118026650002</c:v>
                </c:pt>
                <c:pt idx="2779">
                  <c:v>2.1402663825994699</c:v>
                </c:pt>
                <c:pt idx="2780">
                  <c:v>2.0865104770042322</c:v>
                </c:pt>
                <c:pt idx="2781">
                  <c:v>2.1192556558367723</c:v>
                </c:pt>
                <c:pt idx="2782">
                  <c:v>2.0222604582327066</c:v>
                </c:pt>
                <c:pt idx="2783">
                  <c:v>2.0233905451480245</c:v>
                </c:pt>
                <c:pt idx="2784">
                  <c:v>2.1433137423496071</c:v>
                </c:pt>
                <c:pt idx="2785">
                  <c:v>2.0230469868351313</c:v>
                </c:pt>
                <c:pt idx="2786">
                  <c:v>2.1402849866348914</c:v>
                </c:pt>
                <c:pt idx="2787">
                  <c:v>2.1319304644930037</c:v>
                </c:pt>
                <c:pt idx="2788">
                  <c:v>2.1099629873532213</c:v>
                </c:pt>
                <c:pt idx="2789">
                  <c:v>2.0348669454137975</c:v>
                </c:pt>
                <c:pt idx="2790">
                  <c:v>2.106133318506862</c:v>
                </c:pt>
                <c:pt idx="2791">
                  <c:v>2.097072997470057</c:v>
                </c:pt>
                <c:pt idx="2792">
                  <c:v>2.1192676452822923</c:v>
                </c:pt>
                <c:pt idx="2793">
                  <c:v>2.0044447017147538</c:v>
                </c:pt>
                <c:pt idx="2794">
                  <c:v>2.0553603615181535</c:v>
                </c:pt>
                <c:pt idx="2795">
                  <c:v>2.0325434705650087</c:v>
                </c:pt>
                <c:pt idx="2796">
                  <c:v>2.150348841265123</c:v>
                </c:pt>
                <c:pt idx="2797">
                  <c:v>2.1642825536273245</c:v>
                </c:pt>
                <c:pt idx="2798">
                  <c:v>2.120475088983631</c:v>
                </c:pt>
                <c:pt idx="2799">
                  <c:v>2.1205977224808494</c:v>
                </c:pt>
                <c:pt idx="2800">
                  <c:v>2.0171150543973928</c:v>
                </c:pt>
                <c:pt idx="2801">
                  <c:v>2.0790944475484756</c:v>
                </c:pt>
                <c:pt idx="2802">
                  <c:v>2.0450198990540138</c:v>
                </c:pt>
                <c:pt idx="2803">
                  <c:v>2.1571223730993485</c:v>
                </c:pt>
                <c:pt idx="2804">
                  <c:v>2.0074886150709474</c:v>
                </c:pt>
                <c:pt idx="2805">
                  <c:v>2.0804151472630457</c:v>
                </c:pt>
                <c:pt idx="2806">
                  <c:v>2.0909719021861441</c:v>
                </c:pt>
                <c:pt idx="2807">
                  <c:v>2.1164557831978272</c:v>
                </c:pt>
                <c:pt idx="2808">
                  <c:v>2.1544553823375239</c:v>
                </c:pt>
                <c:pt idx="2809">
                  <c:v>2.0579852671818624</c:v>
                </c:pt>
                <c:pt idx="2810">
                  <c:v>2.0156663144899953</c:v>
                </c:pt>
                <c:pt idx="2811">
                  <c:v>2.0753185340643614</c:v>
                </c:pt>
                <c:pt idx="2812">
                  <c:v>2.1147980112511853</c:v>
                </c:pt>
                <c:pt idx="2813">
                  <c:v>2.1482660724558871</c:v>
                </c:pt>
                <c:pt idx="2814">
                  <c:v>2.0216080203341491</c:v>
                </c:pt>
                <c:pt idx="2815">
                  <c:v>2.0953053980720457</c:v>
                </c:pt>
                <c:pt idx="2816">
                  <c:v>2.094019900447972</c:v>
                </c:pt>
                <c:pt idx="2817">
                  <c:v>2.0860444777718223</c:v>
                </c:pt>
                <c:pt idx="2818">
                  <c:v>2.049908602223296</c:v>
                </c:pt>
                <c:pt idx="2819">
                  <c:v>2.1645701737768008</c:v>
                </c:pt>
                <c:pt idx="2820">
                  <c:v>2.1359404652195666</c:v>
                </c:pt>
                <c:pt idx="2821">
                  <c:v>2.1519809323007686</c:v>
                </c:pt>
                <c:pt idx="2822">
                  <c:v>2.1404404432751387</c:v>
                </c:pt>
                <c:pt idx="2823">
                  <c:v>2.1276072458353705</c:v>
                </c:pt>
                <c:pt idx="2824">
                  <c:v>2.0735608302860626</c:v>
                </c:pt>
                <c:pt idx="2825">
                  <c:v>2.0274528402569509</c:v>
                </c:pt>
                <c:pt idx="2826">
                  <c:v>2.1399034006713609</c:v>
                </c:pt>
                <c:pt idx="2827">
                  <c:v>2.1135168688667303</c:v>
                </c:pt>
                <c:pt idx="2828">
                  <c:v>2.1578367497531432</c:v>
                </c:pt>
                <c:pt idx="2829">
                  <c:v>2.0372285966045678</c:v>
                </c:pt>
                <c:pt idx="2830">
                  <c:v>2.12954067485378</c:v>
                </c:pt>
                <c:pt idx="2831">
                  <c:v>2.0191117148739277</c:v>
                </c:pt>
                <c:pt idx="2832">
                  <c:v>2.0886840772988053</c:v>
                </c:pt>
                <c:pt idx="2833">
                  <c:v>2.0259588805455206</c:v>
                </c:pt>
                <c:pt idx="2834">
                  <c:v>2.0680670018158147</c:v>
                </c:pt>
                <c:pt idx="2835">
                  <c:v>2.0206166291411449</c:v>
                </c:pt>
                <c:pt idx="2836">
                  <c:v>2.0173773654864791</c:v>
                </c:pt>
                <c:pt idx="2837">
                  <c:v>2.0272055751356022</c:v>
                </c:pt>
                <c:pt idx="2838">
                  <c:v>2.0076487591036574</c:v>
                </c:pt>
                <c:pt idx="2839">
                  <c:v>2.1295036770063893</c:v>
                </c:pt>
                <c:pt idx="2840">
                  <c:v>2.142595779365275</c:v>
                </c:pt>
                <c:pt idx="2841">
                  <c:v>2.1533212765963117</c:v>
                </c:pt>
                <c:pt idx="2842">
                  <c:v>2.0748345281430915</c:v>
                </c:pt>
                <c:pt idx="2843">
                  <c:v>2.0886073574680668</c:v>
                </c:pt>
                <c:pt idx="2844">
                  <c:v>2.1571232386565082</c:v>
                </c:pt>
                <c:pt idx="2845">
                  <c:v>2.1586978964187109</c:v>
                </c:pt>
                <c:pt idx="2846">
                  <c:v>2.0551637699294325</c:v>
                </c:pt>
                <c:pt idx="2847">
                  <c:v>2.0305728310887177</c:v>
                </c:pt>
                <c:pt idx="2848">
                  <c:v>2.1399449683490235</c:v>
                </c:pt>
                <c:pt idx="2849">
                  <c:v>2.022287061849299</c:v>
                </c:pt>
                <c:pt idx="2850">
                  <c:v>2.1230851645461457</c:v>
                </c:pt>
                <c:pt idx="2851">
                  <c:v>2.1410897081204818</c:v>
                </c:pt>
                <c:pt idx="2852">
                  <c:v>2.1454793630240587</c:v>
                </c:pt>
                <c:pt idx="2853">
                  <c:v>2.1549604834291398</c:v>
                </c:pt>
                <c:pt idx="2854">
                  <c:v>2.1188790660502788</c:v>
                </c:pt>
                <c:pt idx="2855">
                  <c:v>2.0630924216458073</c:v>
                </c:pt>
                <c:pt idx="2856">
                  <c:v>2.1358855709190832</c:v>
                </c:pt>
                <c:pt idx="2857">
                  <c:v>2.0316578150730673</c:v>
                </c:pt>
                <c:pt idx="2858">
                  <c:v>2.1049185603939327</c:v>
                </c:pt>
                <c:pt idx="2859">
                  <c:v>2.0233512555190853</c:v>
                </c:pt>
                <c:pt idx="2860">
                  <c:v>2.0802784712252906</c:v>
                </c:pt>
                <c:pt idx="2861">
                  <c:v>2.1144512602025327</c:v>
                </c:pt>
                <c:pt idx="2862">
                  <c:v>2.1268283211945445</c:v>
                </c:pt>
                <c:pt idx="2863">
                  <c:v>2.0947003636198831</c:v>
                </c:pt>
                <c:pt idx="2864">
                  <c:v>2.0596972713143802</c:v>
                </c:pt>
                <c:pt idx="2865">
                  <c:v>2.0350142342514275</c:v>
                </c:pt>
                <c:pt idx="2866">
                  <c:v>2.1196410444028735</c:v>
                </c:pt>
                <c:pt idx="2867">
                  <c:v>2.0908113547187646</c:v>
                </c:pt>
                <c:pt idx="2868">
                  <c:v>2.0489421736945377</c:v>
                </c:pt>
                <c:pt idx="2869">
                  <c:v>2.0201372494714338</c:v>
                </c:pt>
                <c:pt idx="2870">
                  <c:v>2.0859149482687913</c:v>
                </c:pt>
                <c:pt idx="2871">
                  <c:v>2.1091199230592479</c:v>
                </c:pt>
                <c:pt idx="2872">
                  <c:v>2.0615763134004155</c:v>
                </c:pt>
                <c:pt idx="2873">
                  <c:v>2.0448335714162003</c:v>
                </c:pt>
                <c:pt idx="2874">
                  <c:v>2.0794789076654014</c:v>
                </c:pt>
                <c:pt idx="2875">
                  <c:v>2.0669047628913666</c:v>
                </c:pt>
                <c:pt idx="2876">
                  <c:v>2.1469744715419208</c:v>
                </c:pt>
                <c:pt idx="2877">
                  <c:v>2.1510446452111678</c:v>
                </c:pt>
                <c:pt idx="2878">
                  <c:v>2.1489905889007681</c:v>
                </c:pt>
                <c:pt idx="2879">
                  <c:v>2.0555508541029481</c:v>
                </c:pt>
                <c:pt idx="2880">
                  <c:v>2.088243250766086</c:v>
                </c:pt>
                <c:pt idx="2881">
                  <c:v>2.1120754235280739</c:v>
                </c:pt>
                <c:pt idx="2882">
                  <c:v>2.0091339497048759</c:v>
                </c:pt>
                <c:pt idx="2883">
                  <c:v>2.0013618233927928</c:v>
                </c:pt>
                <c:pt idx="2884">
                  <c:v>2.0906284791215599</c:v>
                </c:pt>
                <c:pt idx="2885">
                  <c:v>2.097512516631264</c:v>
                </c:pt>
                <c:pt idx="2886">
                  <c:v>2.1525492600496339</c:v>
                </c:pt>
                <c:pt idx="2887">
                  <c:v>2.1378935024709858</c:v>
                </c:pt>
                <c:pt idx="2888">
                  <c:v>2.0383482866998777</c:v>
                </c:pt>
                <c:pt idx="2889">
                  <c:v>2.0276262524991364</c:v>
                </c:pt>
                <c:pt idx="2890">
                  <c:v>2.0186319479514667</c:v>
                </c:pt>
                <c:pt idx="2891">
                  <c:v>2.157972744834741</c:v>
                </c:pt>
                <c:pt idx="2892">
                  <c:v>2.0682736073630927</c:v>
                </c:pt>
                <c:pt idx="2893">
                  <c:v>2.1460359378799154</c:v>
                </c:pt>
                <c:pt idx="2894">
                  <c:v>2.1492277004891056</c:v>
                </c:pt>
                <c:pt idx="2895">
                  <c:v>2.0462188371942198</c:v>
                </c:pt>
                <c:pt idx="2896">
                  <c:v>2.1653516688908168</c:v>
                </c:pt>
                <c:pt idx="2897">
                  <c:v>2.0783917148882791</c:v>
                </c:pt>
                <c:pt idx="2898">
                  <c:v>2.0744549329359407</c:v>
                </c:pt>
                <c:pt idx="2899">
                  <c:v>2.0589934007300905</c:v>
                </c:pt>
                <c:pt idx="2900">
                  <c:v>2.0716072175459659</c:v>
                </c:pt>
                <c:pt idx="2901">
                  <c:v>2.0015450346312207</c:v>
                </c:pt>
                <c:pt idx="2902">
                  <c:v>2.0028844213636092</c:v>
                </c:pt>
                <c:pt idx="2903">
                  <c:v>2.101270509845226</c:v>
                </c:pt>
                <c:pt idx="2904">
                  <c:v>2.0547348403839165</c:v>
                </c:pt>
                <c:pt idx="2905">
                  <c:v>2.0086226668776916</c:v>
                </c:pt>
                <c:pt idx="2906">
                  <c:v>2.0797814258185356</c:v>
                </c:pt>
                <c:pt idx="2907">
                  <c:v>2.0682811531060983</c:v>
                </c:pt>
                <c:pt idx="2908">
                  <c:v>2.1298447559800691</c:v>
                </c:pt>
                <c:pt idx="2909">
                  <c:v>2.0598517320446721</c:v>
                </c:pt>
                <c:pt idx="2910">
                  <c:v>2.1019075951133561</c:v>
                </c:pt>
                <c:pt idx="2911">
                  <c:v>2.0737206945974274</c:v>
                </c:pt>
                <c:pt idx="2912">
                  <c:v>2.0807373861976464</c:v>
                </c:pt>
                <c:pt idx="2913">
                  <c:v>2.0390475492547364</c:v>
                </c:pt>
                <c:pt idx="2914">
                  <c:v>2.113904368856089</c:v>
                </c:pt>
                <c:pt idx="2915">
                  <c:v>2.1369459908865354</c:v>
                </c:pt>
                <c:pt idx="2916">
                  <c:v>2.0678330609476068</c:v>
                </c:pt>
                <c:pt idx="2917">
                  <c:v>2.1332020228606772</c:v>
                </c:pt>
                <c:pt idx="2918">
                  <c:v>2.0098680231301751</c:v>
                </c:pt>
                <c:pt idx="2919">
                  <c:v>2.0779165426016841</c:v>
                </c:pt>
                <c:pt idx="2920">
                  <c:v>2.0299785222487303</c:v>
                </c:pt>
                <c:pt idx="2921">
                  <c:v>2.1241126811161353</c:v>
                </c:pt>
                <c:pt idx="2922">
                  <c:v>2.0120115009836441</c:v>
                </c:pt>
                <c:pt idx="2923">
                  <c:v>2.1069454872228635</c:v>
                </c:pt>
                <c:pt idx="2924">
                  <c:v>2.144588065690344</c:v>
                </c:pt>
                <c:pt idx="2925">
                  <c:v>2.0443240981486173</c:v>
                </c:pt>
                <c:pt idx="2926">
                  <c:v>2.0215898250226303</c:v>
                </c:pt>
                <c:pt idx="2927">
                  <c:v>2.0050646380067323</c:v>
                </c:pt>
                <c:pt idx="2928">
                  <c:v>2.1282254785379262</c:v>
                </c:pt>
                <c:pt idx="2929">
                  <c:v>2.046662534820058</c:v>
                </c:pt>
                <c:pt idx="2930">
                  <c:v>2.146719267609182</c:v>
                </c:pt>
                <c:pt idx="2931">
                  <c:v>2.0987189274608116</c:v>
                </c:pt>
                <c:pt idx="2932">
                  <c:v>2.1233608275584164</c:v>
                </c:pt>
                <c:pt idx="2933">
                  <c:v>2.0331612939124462</c:v>
                </c:pt>
                <c:pt idx="2934">
                  <c:v>2.0872845751459126</c:v>
                </c:pt>
                <c:pt idx="2935">
                  <c:v>2.0063737636514007</c:v>
                </c:pt>
                <c:pt idx="2936">
                  <c:v>2.1635775206978898</c:v>
                </c:pt>
                <c:pt idx="2937">
                  <c:v>2.1303972144606846</c:v>
                </c:pt>
                <c:pt idx="2938">
                  <c:v>2.0846652908416949</c:v>
                </c:pt>
                <c:pt idx="2939">
                  <c:v>2.1408626270110132</c:v>
                </c:pt>
                <c:pt idx="2940">
                  <c:v>2.0012462832239133</c:v>
                </c:pt>
                <c:pt idx="2941">
                  <c:v>2.1387532390909461</c:v>
                </c:pt>
                <c:pt idx="2942">
                  <c:v>2.0136438690626322</c:v>
                </c:pt>
                <c:pt idx="2943">
                  <c:v>2.0337142775929782</c:v>
                </c:pt>
                <c:pt idx="2944">
                  <c:v>2.0212526983416246</c:v>
                </c:pt>
                <c:pt idx="2945">
                  <c:v>2.0868891694667195</c:v>
                </c:pt>
                <c:pt idx="2946">
                  <c:v>2.0801885909036004</c:v>
                </c:pt>
                <c:pt idx="2947">
                  <c:v>2.0925361068812398</c:v>
                </c:pt>
                <c:pt idx="2948">
                  <c:v>2.0905542741279883</c:v>
                </c:pt>
                <c:pt idx="2949">
                  <c:v>2.0634421059641479</c:v>
                </c:pt>
                <c:pt idx="2950">
                  <c:v>2.1544982702123829</c:v>
                </c:pt>
                <c:pt idx="2951">
                  <c:v>2.038439482175562</c:v>
                </c:pt>
                <c:pt idx="2952">
                  <c:v>2.1253986127688504</c:v>
                </c:pt>
                <c:pt idx="2953">
                  <c:v>2.085970692555541</c:v>
                </c:pt>
                <c:pt idx="2954">
                  <c:v>2.1344374615587713</c:v>
                </c:pt>
                <c:pt idx="2955">
                  <c:v>2.119500284115714</c:v>
                </c:pt>
                <c:pt idx="2956">
                  <c:v>2.010331963982841</c:v>
                </c:pt>
                <c:pt idx="2957">
                  <c:v>2.0486772684984924</c:v>
                </c:pt>
                <c:pt idx="2958">
                  <c:v>2.1488355367522041</c:v>
                </c:pt>
                <c:pt idx="2959">
                  <c:v>2.0323918823342888</c:v>
                </c:pt>
                <c:pt idx="2960">
                  <c:v>2.0953862806448096</c:v>
                </c:pt>
                <c:pt idx="2961">
                  <c:v>2.0489722625476059</c:v>
                </c:pt>
                <c:pt idx="2962">
                  <c:v>2.0045794678466375</c:v>
                </c:pt>
                <c:pt idx="2963">
                  <c:v>2.136295062287433</c:v>
                </c:pt>
                <c:pt idx="2964">
                  <c:v>2.0682470082089339</c:v>
                </c:pt>
                <c:pt idx="2965">
                  <c:v>2.0425335090237584</c:v>
                </c:pt>
                <c:pt idx="2966">
                  <c:v>2.0379143766745065</c:v>
                </c:pt>
                <c:pt idx="2967">
                  <c:v>2.0469189357313478</c:v>
                </c:pt>
                <c:pt idx="2968">
                  <c:v>2.0527626460080421</c:v>
                </c:pt>
                <c:pt idx="2969">
                  <c:v>2.1042833571945532</c:v>
                </c:pt>
                <c:pt idx="2970">
                  <c:v>2.0418364158038225</c:v>
                </c:pt>
                <c:pt idx="2971">
                  <c:v>2.0319258957374031</c:v>
                </c:pt>
                <c:pt idx="2972">
                  <c:v>2.1249338831730245</c:v>
                </c:pt>
                <c:pt idx="2973">
                  <c:v>2.1216753052774977</c:v>
                </c:pt>
                <c:pt idx="2974">
                  <c:v>2.137111463357396</c:v>
                </c:pt>
                <c:pt idx="2975">
                  <c:v>2.1243696583250449</c:v>
                </c:pt>
                <c:pt idx="2976">
                  <c:v>2.1031901547222365</c:v>
                </c:pt>
                <c:pt idx="2977">
                  <c:v>2.1262920573298838</c:v>
                </c:pt>
                <c:pt idx="2978">
                  <c:v>2.0270536528246086</c:v>
                </c:pt>
                <c:pt idx="2979">
                  <c:v>2.1642760376289765</c:v>
                </c:pt>
                <c:pt idx="2980">
                  <c:v>2.0736340017191344</c:v>
                </c:pt>
                <c:pt idx="2981">
                  <c:v>2.0362311439994305</c:v>
                </c:pt>
                <c:pt idx="2982">
                  <c:v>2.0113233349866819</c:v>
                </c:pt>
                <c:pt idx="2983">
                  <c:v>2.1040980905566649</c:v>
                </c:pt>
                <c:pt idx="2984">
                  <c:v>2.0417134510737633</c:v>
                </c:pt>
                <c:pt idx="2985">
                  <c:v>2.004688473229407</c:v>
                </c:pt>
                <c:pt idx="2986">
                  <c:v>2.054270280345563</c:v>
                </c:pt>
                <c:pt idx="2987">
                  <c:v>2.0751782496164153</c:v>
                </c:pt>
                <c:pt idx="2988">
                  <c:v>2.1071464652837366</c:v>
                </c:pt>
                <c:pt idx="2989">
                  <c:v>2.0027288229106732</c:v>
                </c:pt>
                <c:pt idx="2990">
                  <c:v>2.0713507135478353</c:v>
                </c:pt>
                <c:pt idx="2991">
                  <c:v>2.0581662300691077</c:v>
                </c:pt>
                <c:pt idx="2992">
                  <c:v>2.0409446663542585</c:v>
                </c:pt>
                <c:pt idx="2993">
                  <c:v>2.0886822952013966</c:v>
                </c:pt>
                <c:pt idx="2994">
                  <c:v>2.0338118721024636</c:v>
                </c:pt>
                <c:pt idx="2995">
                  <c:v>2.1056595707185588</c:v>
                </c:pt>
                <c:pt idx="2996">
                  <c:v>2.0706972606393901</c:v>
                </c:pt>
                <c:pt idx="2997">
                  <c:v>2.159459424669155</c:v>
                </c:pt>
                <c:pt idx="2998">
                  <c:v>2.0293870504865281</c:v>
                </c:pt>
                <c:pt idx="2999">
                  <c:v>2.0245357679995806</c:v>
                </c:pt>
              </c:numCache>
            </c:numRef>
          </c:yVal>
          <c:smooth val="1"/>
          <c:extLst>
            <c:ext xmlns:c16="http://schemas.microsoft.com/office/drawing/2014/chart" uri="{C3380CC4-5D6E-409C-BE32-E72D297353CC}">
              <c16:uniqueId val="{00000000-F294-4841-A126-6A9F871B562C}"/>
            </c:ext>
          </c:extLst>
        </c:ser>
        <c:ser>
          <c:idx val="1"/>
          <c:order val="1"/>
          <c:tx>
            <c:v>t0</c:v>
          </c:tx>
          <c:spPr>
            <a:ln w="41275">
              <a:solidFill>
                <a:srgbClr val="FF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F294-4841-A126-6A9F871B562C}"/>
                </c:ext>
              </c:extLst>
            </c:dLbl>
            <c:dLbl>
              <c:idx val="1"/>
              <c:layout>
                <c:manualLayout>
                  <c:x val="-2.0636791371653831E-2"/>
                  <c:y val="-3.0549812739143267E-2"/>
                </c:manualLayout>
              </c:layout>
              <c:tx>
                <c:rich>
                  <a:bodyPr wrap="square" lIns="38100" tIns="19050" rIns="38100" bIns="19050" anchor="ctr">
                    <a:spAutoFit/>
                  </a:bodyPr>
                  <a:lstStyle/>
                  <a:p>
                    <a:pPr>
                      <a:defRPr sz="1400" b="1">
                        <a:solidFill>
                          <a:schemeClr val="bg1"/>
                        </a:solidFill>
                      </a:defRPr>
                    </a:pPr>
                    <a:r>
                      <a:rPr lang="en-US" baseline="0"/>
                      <a:t>t</a:t>
                    </a:r>
                    <a:r>
                      <a:rPr lang="en-US" baseline="-25000"/>
                      <a:t>0</a:t>
                    </a:r>
                  </a:p>
                </c:rich>
              </c:tx>
              <c:spPr>
                <a:solidFill>
                  <a:srgbClr val="FF0000"/>
                </a:solidFill>
                <a:ln>
                  <a:noFill/>
                </a:ln>
                <a:effectLst/>
              </c:sp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F294-4841-A126-6A9F871B562C}"/>
                </c:ext>
              </c:extLst>
            </c:dLbl>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Calculation!$B$72:$B$73</c:f>
              <c:numCache>
                <c:formatCode>0.00</c:formatCode>
                <c:ptCount val="2"/>
                <c:pt idx="0">
                  <c:v>1.7449976394364501</c:v>
                </c:pt>
                <c:pt idx="1">
                  <c:v>1.7449976394364501</c:v>
                </c:pt>
              </c:numCache>
            </c:numRef>
          </c:xVal>
          <c:yVal>
            <c:numRef>
              <c:f>Calculation!$C$72:$C$73</c:f>
              <c:numCache>
                <c:formatCode>0.0</c:formatCode>
                <c:ptCount val="2"/>
                <c:pt idx="0">
                  <c:v>20.978701371773287</c:v>
                </c:pt>
                <c:pt idx="1">
                  <c:v>41.957402743546574</c:v>
                </c:pt>
              </c:numCache>
            </c:numRef>
          </c:yVal>
          <c:smooth val="1"/>
          <c:extLst>
            <c:ext xmlns:c16="http://schemas.microsoft.com/office/drawing/2014/chart" uri="{C3380CC4-5D6E-409C-BE32-E72D297353CC}">
              <c16:uniqueId val="{00000003-F294-4841-A126-6A9F871B562C}"/>
            </c:ext>
          </c:extLst>
        </c:ser>
        <c:dLbls>
          <c:showLegendKey val="0"/>
          <c:showVal val="0"/>
          <c:showCatName val="0"/>
          <c:showSerName val="0"/>
          <c:showPercent val="0"/>
          <c:showBubbleSize val="0"/>
        </c:dLbls>
        <c:axId val="200103424"/>
        <c:axId val="200105344"/>
      </c:scatterChart>
      <c:scatterChart>
        <c:scatterStyle val="smoothMarker"/>
        <c:varyColors val="0"/>
        <c:ser>
          <c:idx val="2"/>
          <c:order val="2"/>
          <c:tx>
            <c:v>gradient</c:v>
          </c:tx>
          <c:marker>
            <c:symbol val="none"/>
          </c:marker>
          <c:dPt>
            <c:idx val="1"/>
            <c:bubble3D val="0"/>
            <c:spPr>
              <a:ln>
                <a:solidFill>
                  <a:srgbClr val="00B050"/>
                </a:solidFill>
                <a:prstDash val="sysDash"/>
              </a:ln>
            </c:spPr>
            <c:extLst>
              <c:ext xmlns:c16="http://schemas.microsoft.com/office/drawing/2014/chart" uri="{C3380CC4-5D6E-409C-BE32-E72D297353CC}">
                <c16:uniqueId val="{00000001-1FD1-4CF6-B119-AADC0020EA0C}"/>
              </c:ext>
            </c:extLst>
          </c:dPt>
          <c:xVal>
            <c:numRef>
              <c:f>calculation2!$H$52:$H$53</c:f>
              <c:numCache>
                <c:formatCode>General</c:formatCode>
                <c:ptCount val="2"/>
                <c:pt idx="0">
                  <c:v>0</c:v>
                </c:pt>
                <c:pt idx="1">
                  <c:v>77.07928965948814</c:v>
                </c:pt>
              </c:numCache>
            </c:numRef>
          </c:xVal>
          <c:yVal>
            <c:numRef>
              <c:f>calculation2!$I$52:$I$53</c:f>
              <c:numCache>
                <c:formatCode>General</c:formatCode>
                <c:ptCount val="2"/>
                <c:pt idx="0">
                  <c:v>20</c:v>
                </c:pt>
                <c:pt idx="1">
                  <c:v>20</c:v>
                </c:pt>
              </c:numCache>
            </c:numRef>
          </c:yVal>
          <c:smooth val="1"/>
          <c:extLst>
            <c:ext xmlns:c16="http://schemas.microsoft.com/office/drawing/2014/chart" uri="{C3380CC4-5D6E-409C-BE32-E72D297353CC}">
              <c16:uniqueId val="{00000000-1FD1-4CF6-B119-AADC0020EA0C}"/>
            </c:ext>
          </c:extLst>
        </c:ser>
        <c:dLbls>
          <c:showLegendKey val="0"/>
          <c:showVal val="0"/>
          <c:showCatName val="0"/>
          <c:showSerName val="0"/>
          <c:showPercent val="0"/>
          <c:showBubbleSize val="0"/>
        </c:dLbls>
        <c:axId val="200121728"/>
        <c:axId val="200119808"/>
      </c:scatterChart>
      <c:valAx>
        <c:axId val="200103424"/>
        <c:scaling>
          <c:orientation val="minMax"/>
        </c:scaling>
        <c:delete val="0"/>
        <c:axPos val="b"/>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r-CH" sz="1600" b="1"/>
                  <a:t>Time (min)</a:t>
                </a:r>
              </a:p>
            </c:rich>
          </c:tx>
          <c:layout/>
          <c:overlay val="0"/>
          <c:spPr>
            <a:noFill/>
            <a:ln w="25400">
              <a:noFill/>
            </a:ln>
          </c:spPr>
        </c:title>
        <c:numFmt formatCode="General" sourceLinked="0"/>
        <c:majorTickMark val="out"/>
        <c:minorTickMark val="none"/>
        <c:tickLblPos val="nextTo"/>
        <c:spPr>
          <a:noFill/>
          <a:ln w="19050" cap="flat" cmpd="sng" algn="ctr">
            <a:solidFill>
              <a:schemeClr val="tx1">
                <a:lumMod val="25000"/>
                <a:lumOff val="75000"/>
              </a:schemeClr>
            </a:solidFill>
            <a:round/>
          </a:ln>
          <a:effectLst/>
        </c:spPr>
        <c:txPr>
          <a:bodyPr rot="0" vert="horz"/>
          <a:lstStyle/>
          <a:p>
            <a:pPr>
              <a:defRPr sz="1200" b="1" i="0" u="none" strike="noStrike" baseline="0">
                <a:solidFill>
                  <a:srgbClr val="333333"/>
                </a:solidFill>
                <a:latin typeface="Calibri"/>
                <a:ea typeface="Calibri"/>
                <a:cs typeface="Calibri"/>
              </a:defRPr>
            </a:pPr>
            <a:endParaRPr lang="fr-FR"/>
          </a:p>
        </c:txPr>
        <c:crossAx val="200105344"/>
        <c:crosses val="autoZero"/>
        <c:crossBetween val="midCat"/>
      </c:valAx>
      <c:valAx>
        <c:axId val="200105344"/>
        <c:scaling>
          <c:orientation val="minMax"/>
        </c:scaling>
        <c:delete val="0"/>
        <c:axPos val="l"/>
        <c:title>
          <c:tx>
            <c:rich>
              <a:bodyPr rot="-5400000" spcFirstLastPara="1" vertOverflow="ellipsis" vert="horz" wrap="square" anchor="ctr" anchorCtr="1"/>
              <a:lstStyle/>
              <a:p>
                <a:pPr>
                  <a:defRPr sz="1600" b="1" i="0" u="none" strike="noStrike" kern="1200" baseline="0">
                    <a:solidFill>
                      <a:srgbClr val="0070C0"/>
                    </a:solidFill>
                    <a:latin typeface="+mn-lt"/>
                    <a:ea typeface="+mn-ea"/>
                    <a:cs typeface="+mn-cs"/>
                  </a:defRPr>
                </a:pPr>
                <a:r>
                  <a:rPr lang="fr-CH" sz="1600" b="1">
                    <a:solidFill>
                      <a:srgbClr val="0070C0"/>
                    </a:solidFill>
                  </a:rPr>
                  <a:t>Absorbance (mAU)</a:t>
                </a:r>
              </a:p>
            </c:rich>
          </c:tx>
          <c:layout>
            <c:manualLayout>
              <c:xMode val="edge"/>
              <c:yMode val="edge"/>
              <c:x val="5.234940673738097E-3"/>
              <c:y val="0.21645898108890235"/>
            </c:manualLayout>
          </c:layout>
          <c:overlay val="0"/>
          <c:spPr>
            <a:noFill/>
            <a:ln w="25400">
              <a:noFill/>
            </a:ln>
          </c:spPr>
        </c:title>
        <c:numFmt formatCode="General" sourceLinked="0"/>
        <c:majorTickMark val="out"/>
        <c:minorTickMark val="none"/>
        <c:tickLblPos val="nextTo"/>
        <c:spPr>
          <a:noFill/>
          <a:ln w="19050" cap="flat" cmpd="sng" algn="ctr">
            <a:solidFill>
              <a:srgbClr val="0070C0"/>
            </a:solidFill>
            <a:round/>
          </a:ln>
          <a:effectLst/>
        </c:spPr>
        <c:txPr>
          <a:bodyPr rot="-60000000" spcFirstLastPara="1" vertOverflow="ellipsis" vert="horz" wrap="square" anchor="ctr" anchorCtr="1"/>
          <a:lstStyle/>
          <a:p>
            <a:pPr>
              <a:defRPr sz="1200" b="1" i="0" u="none" strike="noStrike" kern="1200" baseline="0">
                <a:solidFill>
                  <a:srgbClr val="0070C0"/>
                </a:solidFill>
                <a:latin typeface="+mn-lt"/>
                <a:ea typeface="+mn-ea"/>
                <a:cs typeface="+mn-cs"/>
              </a:defRPr>
            </a:pPr>
            <a:endParaRPr lang="fr-FR"/>
          </a:p>
        </c:txPr>
        <c:crossAx val="200103424"/>
        <c:crosses val="autoZero"/>
        <c:crossBetween val="midCat"/>
      </c:valAx>
      <c:valAx>
        <c:axId val="200119808"/>
        <c:scaling>
          <c:orientation val="minMax"/>
        </c:scaling>
        <c:delete val="0"/>
        <c:axPos val="r"/>
        <c:title>
          <c:tx>
            <c:rich>
              <a:bodyPr/>
              <a:lstStyle/>
              <a:p>
                <a:pPr>
                  <a:defRPr sz="1600">
                    <a:solidFill>
                      <a:srgbClr val="00B050"/>
                    </a:solidFill>
                  </a:defRPr>
                </a:pPr>
                <a:r>
                  <a:rPr lang="en-US" sz="1600">
                    <a:solidFill>
                      <a:srgbClr val="00B050"/>
                    </a:solidFill>
                  </a:rPr>
                  <a:t>%B</a:t>
                </a:r>
              </a:p>
            </c:rich>
          </c:tx>
          <c:layout>
            <c:manualLayout>
              <c:xMode val="edge"/>
              <c:yMode val="edge"/>
              <c:x val="0.9643454554788905"/>
              <c:y val="0.42073463050290782"/>
            </c:manualLayout>
          </c:layout>
          <c:overlay val="0"/>
        </c:title>
        <c:numFmt formatCode="General" sourceLinked="0"/>
        <c:majorTickMark val="out"/>
        <c:minorTickMark val="none"/>
        <c:tickLblPos val="nextTo"/>
        <c:spPr>
          <a:ln w="19050">
            <a:solidFill>
              <a:srgbClr val="00B050"/>
            </a:solidFill>
          </a:ln>
        </c:spPr>
        <c:txPr>
          <a:bodyPr/>
          <a:lstStyle/>
          <a:p>
            <a:pPr>
              <a:defRPr sz="1200" b="1">
                <a:solidFill>
                  <a:srgbClr val="00B050"/>
                </a:solidFill>
              </a:defRPr>
            </a:pPr>
            <a:endParaRPr lang="fr-FR"/>
          </a:p>
        </c:txPr>
        <c:crossAx val="200121728"/>
        <c:crosses val="max"/>
        <c:crossBetween val="midCat"/>
      </c:valAx>
      <c:valAx>
        <c:axId val="200121728"/>
        <c:scaling>
          <c:orientation val="minMax"/>
        </c:scaling>
        <c:delete val="1"/>
        <c:axPos val="b"/>
        <c:numFmt formatCode="General" sourceLinked="1"/>
        <c:majorTickMark val="out"/>
        <c:minorTickMark val="none"/>
        <c:tickLblPos val="nextTo"/>
        <c:crossAx val="200119808"/>
        <c:crosses val="autoZero"/>
        <c:crossBetween val="midCat"/>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549951302769124"/>
          <c:y val="0.18477443260768875"/>
          <c:w val="0.76631504980828424"/>
          <c:h val="0.5952706499922803"/>
        </c:manualLayout>
      </c:layout>
      <c:scatterChart>
        <c:scatterStyle val="smoothMarker"/>
        <c:varyColors val="0"/>
        <c:ser>
          <c:idx val="0"/>
          <c:order val="0"/>
          <c:spPr>
            <a:ln w="19050" cap="rnd">
              <a:solidFill>
                <a:schemeClr val="accent1"/>
              </a:solidFill>
              <a:round/>
            </a:ln>
            <a:effectLst/>
          </c:spPr>
          <c:marker>
            <c:symbol val="circle"/>
            <c:size val="5"/>
            <c:spPr>
              <a:noFill/>
              <a:ln w="9525">
                <a:noFill/>
              </a:ln>
              <a:effectLst/>
            </c:spPr>
          </c:marker>
          <c:xVal>
            <c:numRef>
              <c:f>Calculation!$CK$7:$CZ$7</c:f>
              <c:numCache>
                <c:formatCode>General</c:formatCode>
                <c:ptCount val="16"/>
                <c:pt idx="0">
                  <c:v>200</c:v>
                </c:pt>
                <c:pt idx="1">
                  <c:v>210</c:v>
                </c:pt>
                <c:pt idx="2">
                  <c:v>220</c:v>
                </c:pt>
                <c:pt idx="3">
                  <c:v>230</c:v>
                </c:pt>
                <c:pt idx="4">
                  <c:v>240</c:v>
                </c:pt>
                <c:pt idx="5">
                  <c:v>250</c:v>
                </c:pt>
                <c:pt idx="6">
                  <c:v>260</c:v>
                </c:pt>
                <c:pt idx="7">
                  <c:v>270</c:v>
                </c:pt>
                <c:pt idx="8">
                  <c:v>280</c:v>
                </c:pt>
                <c:pt idx="9">
                  <c:v>290</c:v>
                </c:pt>
                <c:pt idx="10">
                  <c:v>300</c:v>
                </c:pt>
                <c:pt idx="11">
                  <c:v>310</c:v>
                </c:pt>
                <c:pt idx="12">
                  <c:v>320</c:v>
                </c:pt>
                <c:pt idx="13">
                  <c:v>330</c:v>
                </c:pt>
                <c:pt idx="14">
                  <c:v>340</c:v>
                </c:pt>
                <c:pt idx="15">
                  <c:v>350</c:v>
                </c:pt>
              </c:numCache>
            </c:numRef>
          </c:xVal>
          <c:yVal>
            <c:numRef>
              <c:f>Calculation!$CK$54:$CZ$54</c:f>
              <c:numCache>
                <c:formatCode>0.000</c:formatCode>
                <c:ptCount val="16"/>
                <c:pt idx="0">
                  <c:v>0.32609776507771798</c:v>
                </c:pt>
                <c:pt idx="1">
                  <c:v>0.30096215171035601</c:v>
                </c:pt>
                <c:pt idx="2">
                  <c:v>0.162500542262737</c:v>
                </c:pt>
                <c:pt idx="3">
                  <c:v>0.12940623110898999</c:v>
                </c:pt>
                <c:pt idx="4">
                  <c:v>0.18358011281407799</c:v>
                </c:pt>
                <c:pt idx="5">
                  <c:v>0.29024274182016302</c:v>
                </c:pt>
                <c:pt idx="6">
                  <c:v>0.30029246677389598</c:v>
                </c:pt>
                <c:pt idx="7">
                  <c:v>0.18929719611979301</c:v>
                </c:pt>
                <c:pt idx="8">
                  <c:v>7.2176089753596698E-2</c:v>
                </c:pt>
                <c:pt idx="9">
                  <c:v>5.9216544360093997E-3</c:v>
                </c:pt>
                <c:pt idx="10">
                  <c:v>-3.98411107903488E-4</c:v>
                </c:pt>
                <c:pt idx="11">
                  <c:v>-3.98411107903488E-4</c:v>
                </c:pt>
                <c:pt idx="12">
                  <c:v>-3.98411107903488E-4</c:v>
                </c:pt>
                <c:pt idx="13">
                  <c:v>-3.98411107903488E-4</c:v>
                </c:pt>
                <c:pt idx="14">
                  <c:v>-3.98411107903488E-4</c:v>
                </c:pt>
                <c:pt idx="15">
                  <c:v>-3.98411107903488E-4</c:v>
                </c:pt>
              </c:numCache>
            </c:numRef>
          </c:yVal>
          <c:smooth val="1"/>
          <c:extLst>
            <c:ext xmlns:c16="http://schemas.microsoft.com/office/drawing/2014/chart" uri="{C3380CC4-5D6E-409C-BE32-E72D297353CC}">
              <c16:uniqueId val="{00000000-4EB7-4804-95C1-96975CDB0915}"/>
            </c:ext>
          </c:extLst>
        </c:ser>
        <c:ser>
          <c:idx val="1"/>
          <c:order val="1"/>
          <c:tx>
            <c:v>λ</c:v>
          </c:tx>
          <c:spPr>
            <a:ln w="19050" cap="rnd">
              <a:solidFill>
                <a:srgbClr val="FF0000"/>
              </a:solidFill>
              <a:round/>
            </a:ln>
            <a:effectLst/>
          </c:spPr>
          <c:marker>
            <c:symbol val="circle"/>
            <c:size val="5"/>
            <c:spPr>
              <a:noFill/>
              <a:ln w="9525">
                <a:no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1-4EB7-4804-95C1-96975CDB0915}"/>
                </c:ext>
              </c:extLst>
            </c:dLbl>
            <c:dLbl>
              <c:idx val="1"/>
              <c:layout>
                <c:manualLayout>
                  <c:x val="-4.2176209947659603E-2"/>
                  <c:y val="-5.6521228964026553E-2"/>
                </c:manualLayout>
              </c:layout>
              <c:tx>
                <c:rich>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r>
                      <a:rPr lang="el-GR" sz="1000" b="1" baseline="0">
                        <a:solidFill>
                          <a:schemeClr val="bg1"/>
                        </a:solidFill>
                      </a:rPr>
                      <a:t>λ</a:t>
                    </a:r>
                    <a:endParaRPr lang="el-GR"/>
                  </a:p>
                </c:rich>
              </c:tx>
              <c:spPr>
                <a:solidFill>
                  <a:srgbClr val="FF0000"/>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fr-FR"/>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4EB7-4804-95C1-96975CDB091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Calculation!$CJ$56:$CJ$57</c:f>
              <c:numCache>
                <c:formatCode>General</c:formatCode>
                <c:ptCount val="2"/>
                <c:pt idx="0">
                  <c:v>220</c:v>
                </c:pt>
                <c:pt idx="1">
                  <c:v>220</c:v>
                </c:pt>
              </c:numCache>
            </c:numRef>
          </c:xVal>
          <c:yVal>
            <c:numRef>
              <c:f>Calculation!$CK$56:$CK$57</c:f>
              <c:numCache>
                <c:formatCode>0.000</c:formatCode>
                <c:ptCount val="2"/>
                <c:pt idx="0" formatCode="General">
                  <c:v>0</c:v>
                </c:pt>
                <c:pt idx="1">
                  <c:v>0.32609776507771798</c:v>
                </c:pt>
              </c:numCache>
            </c:numRef>
          </c:yVal>
          <c:smooth val="1"/>
          <c:extLst>
            <c:ext xmlns:c16="http://schemas.microsoft.com/office/drawing/2014/chart" uri="{C3380CC4-5D6E-409C-BE32-E72D297353CC}">
              <c16:uniqueId val="{00000003-4EB7-4804-95C1-96975CDB0915}"/>
            </c:ext>
          </c:extLst>
        </c:ser>
        <c:dLbls>
          <c:showLegendKey val="0"/>
          <c:showVal val="0"/>
          <c:showCatName val="0"/>
          <c:showSerName val="0"/>
          <c:showPercent val="0"/>
          <c:showBubbleSize val="0"/>
        </c:dLbls>
        <c:axId val="197804416"/>
        <c:axId val="197806336"/>
      </c:scatterChart>
      <c:valAx>
        <c:axId val="197804416"/>
        <c:scaling>
          <c:orientation val="minMax"/>
          <c:max val="350"/>
          <c:min val="2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CH" b="1"/>
                  <a:t>Wavelength (nm)</a:t>
                </a:r>
              </a:p>
            </c:rich>
          </c:tx>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out"/>
        <c:minorTickMark val="out"/>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97806336"/>
        <c:crosses val="autoZero"/>
        <c:crossBetween val="midCat"/>
        <c:majorUnit val="25"/>
      </c:valAx>
      <c:valAx>
        <c:axId val="19780633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CH" b="1"/>
                  <a:t>Absorbance (AU)</a:t>
                </a:r>
              </a:p>
            </c:rich>
          </c:tx>
          <c:layout>
            <c:manualLayout>
              <c:xMode val="edge"/>
              <c:yMode val="edge"/>
              <c:x val="1.6102885901915269E-2"/>
              <c:y val="0.1204094488188976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0.0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97804416"/>
        <c:crosses val="autoZero"/>
        <c:crossBetween val="midCat"/>
      </c:valAx>
      <c:spPr>
        <a:noFill/>
        <a:ln>
          <a:noFill/>
        </a:ln>
        <a:effectLst/>
      </c:spPr>
    </c:plotArea>
    <c:plotVisOnly val="1"/>
    <c:dispBlanksAs val="gap"/>
    <c:showDLblsOverMax val="0"/>
  </c:chart>
  <c:spPr>
    <a:gradFill>
      <a:gsLst>
        <a:gs pos="0">
          <a:srgbClr xmlns:mc="http://schemas.openxmlformats.org/markup-compatibility/2006" xmlns:a14="http://schemas.microsoft.com/office/drawing/2010/main" val="FFFFFF" mc:Ignorable="a14" a14:legacySpreadsheetColorIndex="65">
            <a:alpha val="0"/>
          </a:srgbClr>
        </a:gs>
        <a:gs pos="100000">
          <a:srgbClr xmlns:mc="http://schemas.openxmlformats.org/markup-compatibility/2006" xmlns:a14="http://schemas.microsoft.com/office/drawing/2010/main" val="C0C0C0" mc:Ignorable="a14" a14:legacySpreadsheetColorIndex="22"/>
        </a:gs>
      </a:gsLst>
      <a:lin ang="5400000" scaled="0"/>
    </a:gradFill>
    <a:ln w="9525" cap="flat" cmpd="sng" algn="ctr">
      <a:solidFill>
        <a:schemeClr val="bg1">
          <a:lumMod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Contribution to extra-column volume</a:t>
            </a:r>
          </a:p>
        </c:rich>
      </c:tx>
      <c:layout>
        <c:manualLayout>
          <c:xMode val="edge"/>
          <c:yMode val="edge"/>
          <c:x val="2.7960574177000488E-3"/>
          <c:y val="4.8701987257620205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474979821362453"/>
          <c:y val="0.20166572240918809"/>
          <c:w val="0.85463409008098834"/>
          <c:h val="0.59539759331831221"/>
        </c:manualLayout>
      </c:layout>
      <c:bar3DChart>
        <c:barDir val="col"/>
        <c:grouping val="clustered"/>
        <c:varyColors val="0"/>
        <c:ser>
          <c:idx val="0"/>
          <c:order val="0"/>
          <c:tx>
            <c:strRef>
              <c:f>Calculation!$G$61:$G$64</c:f>
              <c:strCache>
                <c:ptCount val="4"/>
                <c:pt idx="0">
                  <c:v>UV cell</c:v>
                </c:pt>
                <c:pt idx="1">
                  <c:v>UV time constant</c:v>
                </c:pt>
                <c:pt idx="2">
                  <c:v>Injection volume</c:v>
                </c:pt>
                <c:pt idx="3">
                  <c:v>tubing</c:v>
                </c:pt>
              </c:strCache>
            </c:strRef>
          </c:tx>
          <c:spPr>
            <a:solidFill>
              <a:schemeClr val="accent1"/>
            </a:solidFill>
            <a:ln>
              <a:noFill/>
            </a:ln>
            <a:effectLst/>
            <a:sp3d/>
          </c:spPr>
          <c:invertIfNegative val="0"/>
          <c:dPt>
            <c:idx val="1"/>
            <c:invertIfNegative val="0"/>
            <c:bubble3D val="0"/>
            <c:spPr>
              <a:solidFill>
                <a:srgbClr val="FF9933"/>
              </a:solidFill>
              <a:ln>
                <a:noFill/>
              </a:ln>
              <a:effectLst/>
              <a:sp3d/>
            </c:spPr>
            <c:extLst>
              <c:ext xmlns:c16="http://schemas.microsoft.com/office/drawing/2014/chart" uri="{C3380CC4-5D6E-409C-BE32-E72D297353CC}">
                <c16:uniqueId val="{00000006-28C5-4ECF-BEC1-33DC08511EFA}"/>
              </c:ext>
            </c:extLst>
          </c:dPt>
          <c:dPt>
            <c:idx val="2"/>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B-4ED7-4C19-9C28-8BF48364550F}"/>
              </c:ext>
            </c:extLst>
          </c:dPt>
          <c:dPt>
            <c:idx val="3"/>
            <c:invertIfNegative val="0"/>
            <c:bubble3D val="0"/>
            <c:spPr>
              <a:solidFill>
                <a:srgbClr val="7030A0"/>
              </a:solidFill>
              <a:ln>
                <a:noFill/>
              </a:ln>
              <a:effectLst/>
              <a:sp3d/>
            </c:spPr>
            <c:extLst>
              <c:ext xmlns:c16="http://schemas.microsoft.com/office/drawing/2014/chart" uri="{C3380CC4-5D6E-409C-BE32-E72D297353CC}">
                <c16:uniqueId val="{0000001B-28C5-4ECF-BEC1-33DC08511EFA}"/>
              </c:ext>
            </c:extLst>
          </c:dPt>
          <c:cat>
            <c:strRef>
              <c:f>Calculation!$G$61:$G$64</c:f>
              <c:strCache>
                <c:ptCount val="4"/>
                <c:pt idx="0">
                  <c:v>UV cell</c:v>
                </c:pt>
                <c:pt idx="1">
                  <c:v>UV time constant</c:v>
                </c:pt>
                <c:pt idx="2">
                  <c:v>Injection volume</c:v>
                </c:pt>
                <c:pt idx="3">
                  <c:v>tubing</c:v>
                </c:pt>
              </c:strCache>
            </c:strRef>
          </c:cat>
          <c:val>
            <c:numRef>
              <c:f>Calculation!$F$61:$F$64</c:f>
              <c:numCache>
                <c:formatCode>0%</c:formatCode>
                <c:ptCount val="4"/>
                <c:pt idx="0">
                  <c:v>3.1020311392580081E-2</c:v>
                </c:pt>
                <c:pt idx="1">
                  <c:v>0.30592023069605601</c:v>
                </c:pt>
                <c:pt idx="2">
                  <c:v>7.342085536705345E-2</c:v>
                </c:pt>
                <c:pt idx="3">
                  <c:v>0.58963860254431033</c:v>
                </c:pt>
              </c:numCache>
            </c:numRef>
          </c:val>
          <c:extLst>
            <c:ext xmlns:c16="http://schemas.microsoft.com/office/drawing/2014/chart" uri="{C3380CC4-5D6E-409C-BE32-E72D297353CC}">
              <c16:uniqueId val="{00000000-28C5-4ECF-BEC1-33DC08511EFA}"/>
            </c:ext>
          </c:extLst>
        </c:ser>
        <c:dLbls>
          <c:showLegendKey val="0"/>
          <c:showVal val="0"/>
          <c:showCatName val="0"/>
          <c:showSerName val="0"/>
          <c:showPercent val="0"/>
          <c:showBubbleSize val="0"/>
        </c:dLbls>
        <c:gapWidth val="150"/>
        <c:shape val="box"/>
        <c:axId val="201149440"/>
        <c:axId val="201151232"/>
        <c:axId val="0"/>
      </c:bar3DChart>
      <c:catAx>
        <c:axId val="201149440"/>
        <c:scaling>
          <c:orientation val="minMax"/>
        </c:scaling>
        <c:delete val="0"/>
        <c:axPos val="b"/>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201151232"/>
        <c:crosses val="autoZero"/>
        <c:auto val="1"/>
        <c:lblAlgn val="ctr"/>
        <c:lblOffset val="0"/>
        <c:noMultiLvlLbl val="0"/>
      </c:catAx>
      <c:valAx>
        <c:axId val="201151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fr-CH" sz="1200" b="1"/>
                  <a:t>% contribution</a:t>
                </a:r>
              </a:p>
            </c:rich>
          </c:tx>
          <c:layout>
            <c:manualLayout>
              <c:xMode val="edge"/>
              <c:yMode val="edge"/>
              <c:x val="9.1170147870121496E-3"/>
              <c:y val="0.29022367153416168"/>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201149440"/>
        <c:crosses val="autoZero"/>
        <c:crossBetween val="between"/>
        <c:majorUnit val="0.25"/>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PLC simulator'!A1"/></Relationships>
</file>

<file path=xl/drawings/_rels/drawing2.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hyperlink" Target="#about!A1"/><Relationship Id="rId18" Type="http://schemas.openxmlformats.org/officeDocument/2006/relationships/image" Target="../media/image11.png"/><Relationship Id="rId3" Type="http://schemas.openxmlformats.org/officeDocument/2006/relationships/image" Target="../media/image2.png"/><Relationship Id="rId21" Type="http://schemas.openxmlformats.org/officeDocument/2006/relationships/image" Target="../media/image14.png"/><Relationship Id="rId7" Type="http://schemas.openxmlformats.org/officeDocument/2006/relationships/image" Target="../media/image5.wmf"/><Relationship Id="rId12" Type="http://schemas.openxmlformats.org/officeDocument/2006/relationships/chart" Target="../charts/chart4.xml"/><Relationship Id="rId17" Type="http://schemas.openxmlformats.org/officeDocument/2006/relationships/image" Target="../media/image10.png"/><Relationship Id="rId2" Type="http://schemas.openxmlformats.org/officeDocument/2006/relationships/chart" Target="../charts/chart2.xml"/><Relationship Id="rId16" Type="http://schemas.openxmlformats.org/officeDocument/2006/relationships/image" Target="../media/image9.jpeg"/><Relationship Id="rId20" Type="http://schemas.openxmlformats.org/officeDocument/2006/relationships/image" Target="../media/image13.png"/><Relationship Id="rId1" Type="http://schemas.openxmlformats.org/officeDocument/2006/relationships/chart" Target="../charts/chart1.xml"/><Relationship Id="rId6" Type="http://schemas.openxmlformats.org/officeDocument/2006/relationships/image" Target="../media/image4.wmf"/><Relationship Id="rId11" Type="http://schemas.openxmlformats.org/officeDocument/2006/relationships/chart" Target="../charts/chart3.xml"/><Relationship Id="rId24" Type="http://schemas.openxmlformats.org/officeDocument/2006/relationships/image" Target="../media/image15.png"/><Relationship Id="rId5" Type="http://schemas.openxmlformats.org/officeDocument/2006/relationships/image" Target="../media/image3.jpeg"/><Relationship Id="rId15" Type="http://schemas.openxmlformats.org/officeDocument/2006/relationships/hyperlink" Target="https://epgl.unige.ch/labs/fanal/:en" TargetMode="External"/><Relationship Id="rId23" Type="http://schemas.openxmlformats.org/officeDocument/2006/relationships/hyperlink" Target="#HELP!A1"/><Relationship Id="rId10" Type="http://schemas.microsoft.com/office/2007/relationships/hdphoto" Target="../media/hdphoto2.wdp"/><Relationship Id="rId19" Type="http://schemas.openxmlformats.org/officeDocument/2006/relationships/image" Target="../media/image12.png"/><Relationship Id="rId4" Type="http://schemas.microsoft.com/office/2007/relationships/hdphoto" Target="../media/hdphoto1.wdp"/><Relationship Id="rId9" Type="http://schemas.openxmlformats.org/officeDocument/2006/relationships/image" Target="../media/image7.png"/><Relationship Id="rId14" Type="http://schemas.openxmlformats.org/officeDocument/2006/relationships/image" Target="../media/image8.png"/><Relationship Id="rId22" Type="http://schemas.openxmlformats.org/officeDocument/2006/relationships/chart" Target="../charts/chart5.xml"/></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18" Type="http://schemas.openxmlformats.org/officeDocument/2006/relationships/image" Target="../media/image31.emf"/><Relationship Id="rId3" Type="http://schemas.openxmlformats.org/officeDocument/2006/relationships/image" Target="../media/image16.png"/><Relationship Id="rId21" Type="http://schemas.openxmlformats.org/officeDocument/2006/relationships/image" Target="../media/image34.jpeg"/><Relationship Id="rId7" Type="http://schemas.openxmlformats.org/officeDocument/2006/relationships/image" Target="../media/image20.png"/><Relationship Id="rId12" Type="http://schemas.openxmlformats.org/officeDocument/2006/relationships/image" Target="../media/image25.png"/><Relationship Id="rId17" Type="http://schemas.openxmlformats.org/officeDocument/2006/relationships/image" Target="../media/image30.emf"/><Relationship Id="rId2" Type="http://schemas.openxmlformats.org/officeDocument/2006/relationships/image" Target="../media/image1.png"/><Relationship Id="rId16" Type="http://schemas.openxmlformats.org/officeDocument/2006/relationships/image" Target="../media/image29.png"/><Relationship Id="rId20" Type="http://schemas.openxmlformats.org/officeDocument/2006/relationships/image" Target="../media/image33.jpeg"/><Relationship Id="rId1" Type="http://schemas.openxmlformats.org/officeDocument/2006/relationships/hyperlink" Target="#'HPLC simulator'!A1"/><Relationship Id="rId6" Type="http://schemas.openxmlformats.org/officeDocument/2006/relationships/image" Target="../media/image19.png"/><Relationship Id="rId11" Type="http://schemas.openxmlformats.org/officeDocument/2006/relationships/image" Target="../media/image24.png"/><Relationship Id="rId24" Type="http://schemas.openxmlformats.org/officeDocument/2006/relationships/image" Target="../media/image37.jpeg"/><Relationship Id="rId5" Type="http://schemas.openxmlformats.org/officeDocument/2006/relationships/image" Target="../media/image18.png"/><Relationship Id="rId15" Type="http://schemas.openxmlformats.org/officeDocument/2006/relationships/image" Target="../media/image28.png"/><Relationship Id="rId23" Type="http://schemas.openxmlformats.org/officeDocument/2006/relationships/image" Target="../media/image36.jpeg"/><Relationship Id="rId10" Type="http://schemas.openxmlformats.org/officeDocument/2006/relationships/image" Target="../media/image23.png"/><Relationship Id="rId19" Type="http://schemas.openxmlformats.org/officeDocument/2006/relationships/image" Target="../media/image32.jpe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 Id="rId22" Type="http://schemas.openxmlformats.org/officeDocument/2006/relationships/image" Target="../media/image35.jpeg"/></Relationships>
</file>

<file path=xl/drawings/drawing1.xml><?xml version="1.0" encoding="utf-8"?>
<xdr:wsDr xmlns:xdr="http://schemas.openxmlformats.org/drawingml/2006/spreadsheetDrawing" xmlns:a="http://schemas.openxmlformats.org/drawingml/2006/main">
  <xdr:twoCellAnchor>
    <xdr:from>
      <xdr:col>10</xdr:col>
      <xdr:colOff>295166</xdr:colOff>
      <xdr:row>1</xdr:row>
      <xdr:rowOff>68098</xdr:rowOff>
    </xdr:from>
    <xdr:to>
      <xdr:col>10</xdr:col>
      <xdr:colOff>847616</xdr:colOff>
      <xdr:row>1</xdr:row>
      <xdr:rowOff>620548</xdr:rowOff>
    </xdr:to>
    <xdr:pic>
      <xdr:nvPicPr>
        <xdr:cNvPr id="5" name="Picture 22" descr="12">
          <a:hlinkClick xmlns:r="http://schemas.openxmlformats.org/officeDocument/2006/relationships" r:id="rId1" tooltip="Back to HPLC practical calculator"/>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91616" y="210973"/>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201727</xdr:colOff>
      <xdr:row>30</xdr:row>
      <xdr:rowOff>103414</xdr:rowOff>
    </xdr:from>
    <xdr:to>
      <xdr:col>4</xdr:col>
      <xdr:colOff>134495</xdr:colOff>
      <xdr:row>30</xdr:row>
      <xdr:rowOff>107014</xdr:rowOff>
    </xdr:to>
    <xdr:cxnSp macro="">
      <xdr:nvCxnSpPr>
        <xdr:cNvPr id="98" name="Connecteur droit 97"/>
        <xdr:cNvCxnSpPr/>
      </xdr:nvCxnSpPr>
      <xdr:spPr>
        <a:xfrm flipV="1">
          <a:off x="470668" y="5560679"/>
          <a:ext cx="425827" cy="3600"/>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38045</xdr:colOff>
      <xdr:row>35</xdr:row>
      <xdr:rowOff>172074</xdr:rowOff>
    </xdr:from>
    <xdr:to>
      <xdr:col>17</xdr:col>
      <xdr:colOff>38686</xdr:colOff>
      <xdr:row>41</xdr:row>
      <xdr:rowOff>55074</xdr:rowOff>
    </xdr:to>
    <xdr:cxnSp macro="">
      <xdr:nvCxnSpPr>
        <xdr:cNvPr id="80" name="Connecteur droit 79"/>
        <xdr:cNvCxnSpPr/>
      </xdr:nvCxnSpPr>
      <xdr:spPr>
        <a:xfrm flipH="1" flipV="1">
          <a:off x="4273869" y="6581839"/>
          <a:ext cx="641" cy="1026000"/>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206797</xdr:colOff>
      <xdr:row>30</xdr:row>
      <xdr:rowOff>103414</xdr:rowOff>
    </xdr:from>
    <xdr:to>
      <xdr:col>2</xdr:col>
      <xdr:colOff>208839</xdr:colOff>
      <xdr:row>35</xdr:row>
      <xdr:rowOff>158914</xdr:rowOff>
    </xdr:to>
    <xdr:cxnSp macro="">
      <xdr:nvCxnSpPr>
        <xdr:cNvPr id="95" name="Connecteur droit 94"/>
        <xdr:cNvCxnSpPr/>
      </xdr:nvCxnSpPr>
      <xdr:spPr>
        <a:xfrm flipV="1">
          <a:off x="469556" y="5562224"/>
          <a:ext cx="2042" cy="1008000"/>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67236</xdr:colOff>
      <xdr:row>34</xdr:row>
      <xdr:rowOff>190499</xdr:rowOff>
    </xdr:from>
    <xdr:to>
      <xdr:col>46</xdr:col>
      <xdr:colOff>125314</xdr:colOff>
      <xdr:row>54</xdr:row>
      <xdr:rowOff>22411</xdr:rowOff>
    </xdr:to>
    <xdr:grpSp>
      <xdr:nvGrpSpPr>
        <xdr:cNvPr id="186" name="Group 38"/>
        <xdr:cNvGrpSpPr/>
      </xdr:nvGrpSpPr>
      <xdr:grpSpPr>
        <a:xfrm>
          <a:off x="10174942" y="6488205"/>
          <a:ext cx="2680254" cy="2723030"/>
          <a:chOff x="4915762" y="492185"/>
          <a:chExt cx="3850179" cy="3689290"/>
        </a:xfrm>
      </xdr:grpSpPr>
      <xdr:sp macro="" textlink="">
        <xdr:nvSpPr>
          <xdr:cNvPr id="187" name="Block Arc 37"/>
          <xdr:cNvSpPr/>
        </xdr:nvSpPr>
        <xdr:spPr>
          <a:xfrm>
            <a:off x="5105400" y="523875"/>
            <a:ext cx="3657600" cy="3657600"/>
          </a:xfrm>
          <a:prstGeom prst="blockArc">
            <a:avLst>
              <a:gd name="adj1" fmla="val 10922493"/>
              <a:gd name="adj2" fmla="val 21498587"/>
              <a:gd name="adj3" fmla="val 9107"/>
            </a:avLst>
          </a:prstGeom>
          <a:ln>
            <a:noFill/>
          </a:ln>
          <a:effectLst/>
          <a:scene3d>
            <a:camera prst="orthographicFront">
              <a:rot lat="0" lon="0" rev="0"/>
            </a:camera>
            <a:lightRig rig="contrasting" dir="t">
              <a:rot lat="0" lon="0" rev="7800000"/>
            </a:lightRig>
          </a:scene3d>
          <a:sp3d>
            <a:bevelT w="139700" h="139700"/>
          </a:sp3d>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en-US" sz="1000">
              <a:solidFill>
                <a:schemeClr val="tx1"/>
              </a:solidFill>
            </a:endParaRPr>
          </a:p>
        </xdr:txBody>
      </xdr:sp>
      <xdr:grpSp>
        <xdr:nvGrpSpPr>
          <xdr:cNvPr id="188" name="Group 36"/>
          <xdr:cNvGrpSpPr/>
        </xdr:nvGrpSpPr>
        <xdr:grpSpPr>
          <a:xfrm>
            <a:off x="4915762" y="492185"/>
            <a:ext cx="3850179" cy="3376256"/>
            <a:chOff x="4077562" y="635060"/>
            <a:chExt cx="3850179" cy="3376256"/>
          </a:xfrm>
        </xdr:grpSpPr>
        <xdr:graphicFrame macro="">
          <xdr:nvGraphicFramePr>
            <xdr:cNvPr id="189" name="Chart 2"/>
            <xdr:cNvGraphicFramePr/>
          </xdr:nvGraphicFramePr>
          <xdr:xfrm>
            <a:off x="4077562" y="891878"/>
            <a:ext cx="3819525" cy="3119438"/>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91" name="Rectangle 190"/>
            <xdr:cNvSpPr/>
          </xdr:nvSpPr>
          <xdr:spPr>
            <a:xfrm rot="19147855">
              <a:off x="4811977" y="950973"/>
              <a:ext cx="478079" cy="317995"/>
            </a:xfrm>
            <a:prstGeom prst="rect">
              <a:avLst/>
            </a:prstGeom>
            <a:noFill/>
          </xdr:spPr>
          <xdr:txBody>
            <a:bodyPr wrap="none" lIns="91440" tIns="45720" rIns="91440" bIns="45720">
              <a:noAutofit/>
            </a:bodyPr>
            <a:lstStyle/>
            <a:p>
              <a:pPr algn="ctr"/>
              <a:r>
                <a:rPr lang="en-US" sz="1200" b="1" cap="none" spc="0">
                  <a:ln w="0"/>
                  <a:solidFill>
                    <a:schemeClr val="bg1"/>
                  </a:solidFill>
                  <a:effectLst>
                    <a:outerShdw blurRad="38100" dist="25400" dir="5400000" algn="ctr" rotWithShape="0">
                      <a:srgbClr val="6E747A">
                        <a:alpha val="43000"/>
                      </a:srgbClr>
                    </a:outerShdw>
                  </a:effectLst>
                  <a:latin typeface="Agency FB" panose="020B0503020202020204" pitchFamily="34" charset="0"/>
                </a:rPr>
                <a:t>Bad</a:t>
              </a:r>
            </a:p>
          </xdr:txBody>
        </xdr:sp>
        <xdr:sp macro="" textlink="">
          <xdr:nvSpPr>
            <xdr:cNvPr id="201" name="Rectangle 200"/>
            <xdr:cNvSpPr/>
          </xdr:nvSpPr>
          <xdr:spPr>
            <a:xfrm>
              <a:off x="5646535" y="635060"/>
              <a:ext cx="888846" cy="402259"/>
            </a:xfrm>
            <a:prstGeom prst="rect">
              <a:avLst/>
            </a:prstGeom>
            <a:noFill/>
          </xdr:spPr>
          <xdr:txBody>
            <a:bodyPr wrap="none" lIns="91440" tIns="45720" rIns="91440" bIns="45720">
              <a:spAutoFit/>
            </a:bodyPr>
            <a:lstStyle/>
            <a:p>
              <a:pPr algn="ctr"/>
              <a:r>
                <a:rPr lang="en-US" sz="1200" b="1" cap="none" spc="0">
                  <a:ln w="0"/>
                  <a:solidFill>
                    <a:schemeClr val="bg1"/>
                  </a:solidFill>
                  <a:effectLst>
                    <a:outerShdw blurRad="38100" dist="25400" dir="5400000" algn="ctr" rotWithShape="0">
                      <a:srgbClr val="6E747A">
                        <a:alpha val="43000"/>
                      </a:srgbClr>
                    </a:outerShdw>
                  </a:effectLst>
                  <a:latin typeface="Agency FB" panose="020B0503020202020204" pitchFamily="34" charset="0"/>
                </a:rPr>
                <a:t>Average</a:t>
              </a:r>
            </a:p>
          </xdr:txBody>
        </xdr:sp>
        <xdr:sp macro="" textlink="">
          <xdr:nvSpPr>
            <xdr:cNvPr id="202" name="Rectangle 201"/>
            <xdr:cNvSpPr/>
          </xdr:nvSpPr>
          <xdr:spPr>
            <a:xfrm rot="2489519">
              <a:off x="6779587" y="919599"/>
              <a:ext cx="638681" cy="402259"/>
            </a:xfrm>
            <a:prstGeom prst="rect">
              <a:avLst/>
            </a:prstGeom>
            <a:noFill/>
          </xdr:spPr>
          <xdr:txBody>
            <a:bodyPr wrap="none" lIns="91440" tIns="45720" rIns="91440" bIns="45720">
              <a:spAutoFit/>
            </a:bodyPr>
            <a:lstStyle/>
            <a:p>
              <a:pPr algn="ctr"/>
              <a:r>
                <a:rPr lang="en-US" sz="1200" b="1" cap="none" spc="0">
                  <a:ln w="0"/>
                  <a:solidFill>
                    <a:schemeClr val="bg1"/>
                  </a:solidFill>
                  <a:effectLst>
                    <a:outerShdw blurRad="38100" dist="25400" dir="5400000" algn="ctr" rotWithShape="0">
                      <a:srgbClr val="6E747A">
                        <a:alpha val="43000"/>
                      </a:srgbClr>
                    </a:outerShdw>
                  </a:effectLst>
                  <a:latin typeface="Agency FB" panose="020B0503020202020204" pitchFamily="34" charset="0"/>
                </a:rPr>
                <a:t>Good</a:t>
              </a:r>
            </a:p>
          </xdr:txBody>
        </xdr:sp>
        <xdr:sp macro="" textlink="">
          <xdr:nvSpPr>
            <xdr:cNvPr id="257" name="Rectangle 256"/>
            <xdr:cNvSpPr/>
          </xdr:nvSpPr>
          <xdr:spPr>
            <a:xfrm rot="4568808">
              <a:off x="7423755" y="1764164"/>
              <a:ext cx="610708" cy="397265"/>
            </a:xfrm>
            <a:prstGeom prst="rect">
              <a:avLst/>
            </a:prstGeom>
            <a:noFill/>
          </xdr:spPr>
          <xdr:txBody>
            <a:bodyPr wrap="none" lIns="91440" tIns="45720" rIns="91440" bIns="45720">
              <a:spAutoFit/>
            </a:bodyPr>
            <a:lstStyle/>
            <a:p>
              <a:pPr algn="ctr"/>
              <a:r>
                <a:rPr lang="en-US" sz="1200" b="1" cap="none" spc="0">
                  <a:ln w="0"/>
                  <a:solidFill>
                    <a:schemeClr val="bg1"/>
                  </a:solidFill>
                  <a:effectLst>
                    <a:outerShdw blurRad="38100" dist="25400" dir="5400000" algn="ctr" rotWithShape="0">
                      <a:srgbClr val="6E747A">
                        <a:alpha val="43000"/>
                      </a:srgbClr>
                    </a:outerShdw>
                  </a:effectLst>
                  <a:latin typeface="Agency FB" panose="020B0503020202020204" pitchFamily="34" charset="0"/>
                </a:rPr>
                <a:t>Best</a:t>
              </a:r>
            </a:p>
          </xdr:txBody>
        </xdr:sp>
        <xdr:sp macro="" textlink="">
          <xdr:nvSpPr>
            <xdr:cNvPr id="258" name="Oval 33"/>
            <xdr:cNvSpPr/>
          </xdr:nvSpPr>
          <xdr:spPr>
            <a:xfrm>
              <a:off x="5885330" y="2163295"/>
              <a:ext cx="386378" cy="386378"/>
            </a:xfrm>
            <a:prstGeom prst="ellipse">
              <a:avLst/>
            </a:prstGeom>
            <a:ln/>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en-US" sz="1000"/>
            </a:p>
          </xdr:txBody>
        </xdr:sp>
        <xdr:sp macro="" textlink="">
          <xdr:nvSpPr>
            <xdr:cNvPr id="259" name="Rectangle 258"/>
            <xdr:cNvSpPr/>
          </xdr:nvSpPr>
          <xdr:spPr>
            <a:xfrm rot="17455643">
              <a:off x="4111903" y="1738548"/>
              <a:ext cx="732235" cy="397265"/>
            </a:xfrm>
            <a:prstGeom prst="rect">
              <a:avLst/>
            </a:prstGeom>
            <a:noFill/>
          </xdr:spPr>
          <xdr:txBody>
            <a:bodyPr wrap="none" lIns="91440" tIns="45720" rIns="91440" bIns="45720">
              <a:spAutoFit/>
            </a:bodyPr>
            <a:lstStyle/>
            <a:p>
              <a:pPr algn="ctr"/>
              <a:r>
                <a:rPr lang="en-US" sz="1200" b="1" cap="none" spc="0">
                  <a:ln w="0"/>
                  <a:solidFill>
                    <a:schemeClr val="bg1"/>
                  </a:solidFill>
                  <a:effectLst>
                    <a:outerShdw blurRad="38100" dist="25400" dir="5400000" algn="ctr" rotWithShape="0">
                      <a:srgbClr val="6E747A">
                        <a:alpha val="43000"/>
                      </a:srgbClr>
                    </a:outerShdw>
                  </a:effectLst>
                  <a:latin typeface="Agency FB" panose="020B0503020202020204" pitchFamily="34" charset="0"/>
                </a:rPr>
                <a:t>Worst</a:t>
              </a:r>
            </a:p>
          </xdr:txBody>
        </xdr:sp>
      </xdr:grpSp>
    </xdr:grpSp>
    <xdr:clientData/>
  </xdr:twoCellAnchor>
  <xdr:twoCellAnchor>
    <xdr:from>
      <xdr:col>51</xdr:col>
      <xdr:colOff>36423</xdr:colOff>
      <xdr:row>15</xdr:row>
      <xdr:rowOff>100854</xdr:rowOff>
    </xdr:from>
    <xdr:to>
      <xdr:col>62</xdr:col>
      <xdr:colOff>226920</xdr:colOff>
      <xdr:row>23</xdr:row>
      <xdr:rowOff>123266</xdr:rowOff>
    </xdr:to>
    <xdr:graphicFrame macro="">
      <xdr:nvGraphicFramePr>
        <xdr:cNvPr id="116"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110361</xdr:colOff>
      <xdr:row>40</xdr:row>
      <xdr:rowOff>50169</xdr:rowOff>
    </xdr:from>
    <xdr:to>
      <xdr:col>15</xdr:col>
      <xdr:colOff>255669</xdr:colOff>
      <xdr:row>42</xdr:row>
      <xdr:rowOff>28803</xdr:rowOff>
    </xdr:to>
    <xdr:pic>
      <xdr:nvPicPr>
        <xdr:cNvPr id="15" name="Image 14"/>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contrast="-93000"/>
                  </a14:imgEffect>
                </a14:imgLayer>
              </a14:imgProps>
            </a:ext>
            <a:ext uri="{28A0092B-C50C-407E-A947-70E740481C1C}">
              <a14:useLocalDpi xmlns:a14="http://schemas.microsoft.com/office/drawing/2010/main" val="0"/>
            </a:ext>
          </a:extLst>
        </a:blip>
        <a:stretch>
          <a:fillRect/>
        </a:stretch>
      </xdr:blipFill>
      <xdr:spPr>
        <a:xfrm>
          <a:off x="3091126" y="7412434"/>
          <a:ext cx="716808" cy="359634"/>
        </a:xfrm>
        <a:prstGeom prst="rect">
          <a:avLst/>
        </a:prstGeom>
      </xdr:spPr>
    </xdr:pic>
    <xdr:clientData/>
  </xdr:twoCellAnchor>
  <xdr:twoCellAnchor>
    <xdr:from>
      <xdr:col>16</xdr:col>
      <xdr:colOff>231738</xdr:colOff>
      <xdr:row>9</xdr:row>
      <xdr:rowOff>44669</xdr:rowOff>
    </xdr:from>
    <xdr:to>
      <xdr:col>18</xdr:col>
      <xdr:colOff>143322</xdr:colOff>
      <xdr:row>17</xdr:row>
      <xdr:rowOff>32894</xdr:rowOff>
    </xdr:to>
    <xdr:grpSp>
      <xdr:nvGrpSpPr>
        <xdr:cNvPr id="247" name="Groupe 246"/>
        <xdr:cNvGrpSpPr/>
      </xdr:nvGrpSpPr>
      <xdr:grpSpPr>
        <a:xfrm>
          <a:off x="4221032" y="1691934"/>
          <a:ext cx="404643" cy="1512225"/>
          <a:chOff x="3856797" y="4816656"/>
          <a:chExt cx="409815" cy="1512225"/>
        </a:xfrm>
        <a:solidFill>
          <a:schemeClr val="accent6">
            <a:lumMod val="60000"/>
            <a:lumOff val="40000"/>
          </a:schemeClr>
        </a:solidFill>
      </xdr:grpSpPr>
      <xdr:sp macro="" textlink="">
        <xdr:nvSpPr>
          <xdr:cNvPr id="248" name="Losange 247"/>
          <xdr:cNvSpPr/>
        </xdr:nvSpPr>
        <xdr:spPr>
          <a:xfrm rot="1272109">
            <a:off x="3862189" y="5333795"/>
            <a:ext cx="389452" cy="995086"/>
          </a:xfrm>
          <a:prstGeom prst="diamond">
            <a:avLst/>
          </a:prstGeom>
          <a:grpFill/>
          <a:ln>
            <a:noFill/>
          </a:ln>
        </xdr:spPr>
        <xdr:style>
          <a:lnRef idx="1">
            <a:schemeClr val="accent3"/>
          </a:lnRef>
          <a:fillRef idx="2">
            <a:schemeClr val="accent3"/>
          </a:fillRef>
          <a:effectRef idx="1">
            <a:schemeClr val="accent3"/>
          </a:effectRef>
          <a:fontRef idx="minor">
            <a:schemeClr val="dk1"/>
          </a:fontRef>
        </xdr:style>
        <xdr:txBody>
          <a:bodyPr wrap="square" rtlCol="0" anchor="ctr"/>
          <a:lstStyle/>
          <a:p>
            <a:pPr marL="0" indent="0" algn="ctr" defTabSz="457200" rtl="0" eaLnBrk="1" latinLnBrk="0" hangingPunct="1"/>
            <a:endParaRPr lang="fr-CH" sz="1498" kern="1200">
              <a:solidFill>
                <a:schemeClr val="dk1"/>
              </a:solidFill>
              <a:latin typeface="+mn-lt"/>
              <a:ea typeface="+mn-ea"/>
              <a:cs typeface="+mn-cs"/>
            </a:endParaRPr>
          </a:p>
        </xdr:txBody>
      </xdr:sp>
      <xdr:cxnSp macro="">
        <xdr:nvCxnSpPr>
          <xdr:cNvPr id="249" name="Connecteur droit 248"/>
          <xdr:cNvCxnSpPr/>
        </xdr:nvCxnSpPr>
        <xdr:spPr>
          <a:xfrm>
            <a:off x="4232721" y="4849733"/>
            <a:ext cx="0" cy="1064559"/>
          </a:xfrm>
          <a:prstGeom prst="line">
            <a:avLst/>
          </a:prstGeom>
          <a:grpFill/>
          <a:ln>
            <a:noFill/>
          </a:ln>
        </xdr:spPr>
        <xdr:style>
          <a:lnRef idx="1">
            <a:schemeClr val="accent1"/>
          </a:lnRef>
          <a:fillRef idx="0">
            <a:schemeClr val="accent1"/>
          </a:fillRef>
          <a:effectRef idx="0">
            <a:schemeClr val="accent1"/>
          </a:effectRef>
          <a:fontRef idx="minor">
            <a:schemeClr val="tx1"/>
          </a:fontRef>
        </xdr:style>
      </xdr:cxnSp>
      <xdr:sp macro="" textlink="">
        <xdr:nvSpPr>
          <xdr:cNvPr id="250" name="Losange 249"/>
          <xdr:cNvSpPr/>
        </xdr:nvSpPr>
        <xdr:spPr>
          <a:xfrm rot="1272109">
            <a:off x="3856797" y="4822019"/>
            <a:ext cx="391464" cy="981161"/>
          </a:xfrm>
          <a:prstGeom prst="diamond">
            <a:avLst/>
          </a:prstGeom>
          <a:grpFill/>
          <a:ln>
            <a:noFill/>
          </a:ln>
        </xdr:spPr>
        <xdr:style>
          <a:lnRef idx="1">
            <a:schemeClr val="accent3"/>
          </a:lnRef>
          <a:fillRef idx="2">
            <a:schemeClr val="accent3"/>
          </a:fillRef>
          <a:effectRef idx="1">
            <a:schemeClr val="accent3"/>
          </a:effectRef>
          <a:fontRef idx="minor">
            <a:schemeClr val="dk1"/>
          </a:fontRef>
        </xdr:style>
        <xdr:txBody>
          <a:bodyPr wrap="square" rtlCol="0" anchor="ctr"/>
          <a:lstStyle/>
          <a:p>
            <a:pPr marL="0" indent="0" algn="ctr" defTabSz="457200" rtl="0" eaLnBrk="1" latinLnBrk="0" hangingPunct="1"/>
            <a:endParaRPr lang="fr-CH" sz="1498" kern="1200">
              <a:solidFill>
                <a:schemeClr val="dk1"/>
              </a:solidFill>
              <a:latin typeface="+mn-lt"/>
              <a:ea typeface="+mn-ea"/>
              <a:cs typeface="+mn-cs"/>
            </a:endParaRPr>
          </a:p>
        </xdr:txBody>
      </xdr:sp>
      <xdr:sp macro="" textlink="">
        <xdr:nvSpPr>
          <xdr:cNvPr id="251" name="Triangle isocèle 250"/>
          <xdr:cNvSpPr/>
        </xdr:nvSpPr>
        <xdr:spPr>
          <a:xfrm rot="2501726">
            <a:off x="4022426" y="4816656"/>
            <a:ext cx="106678" cy="402976"/>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sp macro="" textlink="">
        <xdr:nvSpPr>
          <xdr:cNvPr id="252" name="Triangle isocèle 251"/>
          <xdr:cNvSpPr/>
        </xdr:nvSpPr>
        <xdr:spPr>
          <a:xfrm rot="5400000">
            <a:off x="3933061" y="5097455"/>
            <a:ext cx="106630" cy="222380"/>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sp macro="" textlink="">
        <xdr:nvSpPr>
          <xdr:cNvPr id="253" name="Triangle isocèle 252"/>
          <xdr:cNvSpPr/>
        </xdr:nvSpPr>
        <xdr:spPr>
          <a:xfrm rot="8390527">
            <a:off x="3948208" y="5069149"/>
            <a:ext cx="162334" cy="299773"/>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sp macro="" textlink="">
        <xdr:nvSpPr>
          <xdr:cNvPr id="254" name="Triangle isocèle 253"/>
          <xdr:cNvSpPr/>
        </xdr:nvSpPr>
        <xdr:spPr>
          <a:xfrm rot="8390527">
            <a:off x="4138942" y="4879979"/>
            <a:ext cx="127670" cy="69332"/>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grpSp>
    <xdr:clientData/>
  </xdr:twoCellAnchor>
  <xdr:twoCellAnchor>
    <xdr:from>
      <xdr:col>3</xdr:col>
      <xdr:colOff>220098</xdr:colOff>
      <xdr:row>28</xdr:row>
      <xdr:rowOff>11031</xdr:rowOff>
    </xdr:from>
    <xdr:to>
      <xdr:col>6</xdr:col>
      <xdr:colOff>173594</xdr:colOff>
      <xdr:row>31</xdr:row>
      <xdr:rowOff>96756</xdr:rowOff>
    </xdr:to>
    <xdr:grpSp>
      <xdr:nvGrpSpPr>
        <xdr:cNvPr id="97" name="Groupe 96"/>
        <xdr:cNvGrpSpPr/>
      </xdr:nvGrpSpPr>
      <xdr:grpSpPr>
        <a:xfrm>
          <a:off x="735569" y="5165737"/>
          <a:ext cx="693084" cy="657225"/>
          <a:chOff x="5529755" y="5269296"/>
          <a:chExt cx="699267" cy="657225"/>
        </a:xfrm>
      </xdr:grpSpPr>
      <xdr:sp macro="" textlink="">
        <xdr:nvSpPr>
          <xdr:cNvPr id="86" name="Ellipse 85"/>
          <xdr:cNvSpPr/>
        </xdr:nvSpPr>
        <xdr:spPr>
          <a:xfrm>
            <a:off x="5529755" y="5269296"/>
            <a:ext cx="699267" cy="657225"/>
          </a:xfrm>
          <a:prstGeom prst="ellipse">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sp macro="" textlink="">
        <xdr:nvSpPr>
          <xdr:cNvPr id="88" name="Ellipse 87"/>
          <xdr:cNvSpPr/>
        </xdr:nvSpPr>
        <xdr:spPr>
          <a:xfrm>
            <a:off x="5844689" y="5801335"/>
            <a:ext cx="103415" cy="103415"/>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sp macro="" textlink="">
        <xdr:nvSpPr>
          <xdr:cNvPr id="89" name="Ellipse 88"/>
          <xdr:cNvSpPr/>
        </xdr:nvSpPr>
        <xdr:spPr>
          <a:xfrm>
            <a:off x="5822917" y="5295150"/>
            <a:ext cx="103415" cy="103415"/>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sp macro="" textlink="">
        <xdr:nvSpPr>
          <xdr:cNvPr id="90" name="Ellipse 89"/>
          <xdr:cNvSpPr/>
        </xdr:nvSpPr>
        <xdr:spPr>
          <a:xfrm>
            <a:off x="6034438" y="5425779"/>
            <a:ext cx="103415" cy="103415"/>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sp macro="" textlink="">
        <xdr:nvSpPr>
          <xdr:cNvPr id="91" name="Ellipse 90"/>
          <xdr:cNvSpPr/>
        </xdr:nvSpPr>
        <xdr:spPr>
          <a:xfrm>
            <a:off x="6028995" y="5676150"/>
            <a:ext cx="103415" cy="103415"/>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sp macro="" textlink="">
        <xdr:nvSpPr>
          <xdr:cNvPr id="92" name="Ellipse 91"/>
          <xdr:cNvSpPr/>
        </xdr:nvSpPr>
        <xdr:spPr>
          <a:xfrm>
            <a:off x="5633167" y="5692478"/>
            <a:ext cx="103415" cy="103415"/>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sp macro="" textlink="">
        <xdr:nvSpPr>
          <xdr:cNvPr id="93" name="Ellipse 92"/>
          <xdr:cNvSpPr/>
        </xdr:nvSpPr>
        <xdr:spPr>
          <a:xfrm>
            <a:off x="5605953" y="5431221"/>
            <a:ext cx="103415" cy="103415"/>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grpSp>
    <xdr:clientData/>
  </xdr:twoCellAnchor>
  <xdr:twoCellAnchor>
    <xdr:from>
      <xdr:col>5</xdr:col>
      <xdr:colOff>84624</xdr:colOff>
      <xdr:row>28</xdr:row>
      <xdr:rowOff>21714</xdr:rowOff>
    </xdr:from>
    <xdr:to>
      <xdr:col>7</xdr:col>
      <xdr:colOff>179515</xdr:colOff>
      <xdr:row>31</xdr:row>
      <xdr:rowOff>144534</xdr:rowOff>
    </xdr:to>
    <xdr:sp macro="" textlink="">
      <xdr:nvSpPr>
        <xdr:cNvPr id="99" name="Forme libre 98"/>
        <xdr:cNvSpPr/>
      </xdr:nvSpPr>
      <xdr:spPr>
        <a:xfrm>
          <a:off x="958683" y="4604920"/>
          <a:ext cx="587950" cy="694320"/>
        </a:xfrm>
        <a:custGeom>
          <a:avLst/>
          <a:gdLst>
            <a:gd name="connsiteX0" fmla="*/ 0 w 594132"/>
            <a:gd name="connsiteY0" fmla="*/ 67161 h 694320"/>
            <a:gd name="connsiteX1" fmla="*/ 525517 w 594132"/>
            <a:gd name="connsiteY1" fmla="*/ 54023 h 694320"/>
            <a:gd name="connsiteX2" fmla="*/ 532086 w 594132"/>
            <a:gd name="connsiteY2" fmla="*/ 658367 h 694320"/>
            <a:gd name="connsiteX3" fmla="*/ 13138 w 594132"/>
            <a:gd name="connsiteY3" fmla="*/ 572971 h 694320"/>
          </a:gdLst>
          <a:ahLst/>
          <a:cxnLst>
            <a:cxn ang="0">
              <a:pos x="connsiteX0" y="connsiteY0"/>
            </a:cxn>
            <a:cxn ang="0">
              <a:pos x="connsiteX1" y="connsiteY1"/>
            </a:cxn>
            <a:cxn ang="0">
              <a:pos x="connsiteX2" y="connsiteY2"/>
            </a:cxn>
            <a:cxn ang="0">
              <a:pos x="connsiteX3" y="connsiteY3"/>
            </a:cxn>
          </a:cxnLst>
          <a:rect l="l" t="t" r="r" b="b"/>
          <a:pathLst>
            <a:path w="594132" h="694320">
              <a:moveTo>
                <a:pt x="0" y="67161"/>
              </a:moveTo>
              <a:cubicBezTo>
                <a:pt x="218418" y="11325"/>
                <a:pt x="436836" y="-44511"/>
                <a:pt x="525517" y="54023"/>
              </a:cubicBezTo>
              <a:cubicBezTo>
                <a:pt x="614198" y="152557"/>
                <a:pt x="617482" y="571876"/>
                <a:pt x="532086" y="658367"/>
              </a:cubicBezTo>
              <a:cubicBezTo>
                <a:pt x="446690" y="744858"/>
                <a:pt x="229914" y="658914"/>
                <a:pt x="13138" y="572971"/>
              </a:cubicBezTo>
            </a:path>
          </a:pathLst>
        </a:custGeom>
        <a:no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twoCellAnchor>
    <xdr:from>
      <xdr:col>9</xdr:col>
      <xdr:colOff>64354</xdr:colOff>
      <xdr:row>30</xdr:row>
      <xdr:rowOff>100852</xdr:rowOff>
    </xdr:from>
    <xdr:to>
      <xdr:col>15</xdr:col>
      <xdr:colOff>145676</xdr:colOff>
      <xdr:row>33</xdr:row>
      <xdr:rowOff>159445</xdr:rowOff>
    </xdr:to>
    <xdr:grpSp>
      <xdr:nvGrpSpPr>
        <xdr:cNvPr id="141" name="Groupe 140"/>
        <xdr:cNvGrpSpPr/>
      </xdr:nvGrpSpPr>
      <xdr:grpSpPr>
        <a:xfrm>
          <a:off x="2059001" y="5636558"/>
          <a:ext cx="1784616" cy="630093"/>
          <a:chOff x="6636603" y="5840824"/>
          <a:chExt cx="1834141" cy="714939"/>
        </a:xfrm>
      </xdr:grpSpPr>
      <xdr:pic>
        <xdr:nvPicPr>
          <xdr:cNvPr id="100" name="Image 99" descr="Résultat de recherche d'images pour &quot;brown vial&quot;"/>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6762387" y="6147870"/>
            <a:ext cx="93790" cy="2913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1" name="Image 100" descr="Résultat de recherche d'images pour &quot;brown vial&quot;"/>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6636603" y="6264409"/>
            <a:ext cx="97593" cy="2913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2" name="Image 101" descr="Résultat de recherche d'images pour &quot;brown vial&quot;"/>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6962465" y="6147870"/>
            <a:ext cx="93790" cy="2913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3" name="Image 102" descr="Résultat de recherche d'images pour &quot;brown vial&quot;"/>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6858861" y="6264409"/>
            <a:ext cx="97591" cy="2913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4" name="Image 103" descr="Résultat de recherche d'images pour &quot;brown vial&quot;"/>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7206898" y="6147870"/>
            <a:ext cx="93790" cy="2913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5" name="Image 104" descr="Résultat de recherche d'images pour &quot;brown vial&quot;"/>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7081116" y="6264409"/>
            <a:ext cx="97592" cy="2913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6" name="Image 105" descr="Résultat de recherche d'images pour &quot;brown vial&quot;"/>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7451334" y="6147870"/>
            <a:ext cx="93790" cy="2913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7" name="Image 106" descr="Résultat de recherche d'images pour &quot;brown vial&quot;"/>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7325551" y="6264409"/>
            <a:ext cx="97592" cy="2913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8" name="Image 107" descr="Résultat de recherche d'images pour &quot;brown vial&quot;"/>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7679134" y="6147870"/>
            <a:ext cx="93790" cy="2913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9" name="Image 108" descr="Résultat de recherche d'images pour &quot;brown vial&quot;"/>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7553351" y="6264409"/>
            <a:ext cx="97592" cy="2913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0" name="Image 109" descr="Résultat de recherche d'images pour &quot;brown vial&quot;"/>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7923568" y="6147870"/>
            <a:ext cx="93790" cy="2913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1" name="Image 110" descr="Résultat de recherche d'images pour &quot;brown vial&quot;"/>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8155805" y="6147870"/>
            <a:ext cx="93790" cy="2913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4" name="Image 113" descr="Résultat de recherche d'images pour &quot;brown vial&quot;"/>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7797784" y="6264409"/>
            <a:ext cx="97593" cy="2913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5" name="Image 114" descr="Résultat de recherche d'images pour &quot;brown vial&quot;"/>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8030023" y="6264409"/>
            <a:ext cx="93790" cy="2913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Image 117" descr="Résultat de recherche d'images pour &quot;brown vial&quot;"/>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6983534" y="5840824"/>
            <a:ext cx="93790" cy="2913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Image 118" descr="Résultat de recherche d'images pour &quot;brown vial&quot;"/>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6857750" y="5968569"/>
            <a:ext cx="97591" cy="2913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0" name="Image 119" descr="Résultat de recherche d'images pour &quot;brown vial&quot;"/>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7183612" y="5840824"/>
            <a:ext cx="93790" cy="2913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1" name="Image 120" descr="Résultat de recherche d'images pour &quot;brown vial&quot;"/>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7080004" y="5968569"/>
            <a:ext cx="97592" cy="2913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Image 121" descr="Résultat de recherche d'images pour &quot;brown vial&quot;"/>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7428043" y="5840824"/>
            <a:ext cx="93790" cy="2913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Image 122" descr="Résultat de recherche d'images pour &quot;brown vial&quot;"/>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7302262" y="5968569"/>
            <a:ext cx="97592" cy="2913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Image 123" descr="Résultat de recherche d'images pour &quot;brown vial&quot;"/>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7672479" y="5840824"/>
            <a:ext cx="93790" cy="2913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5" name="Image 124" descr="Résultat de recherche d'images pour &quot;brown vial&quot;"/>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7546696" y="5968569"/>
            <a:ext cx="93790" cy="2913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6" name="Image 125" descr="Résultat de recherche d'images pour &quot;brown vial&quot;"/>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7900280" y="5840824"/>
            <a:ext cx="93790" cy="2913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7" name="Image 126" descr="Résultat de recherche d'images pour &quot;brown vial&quot;"/>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7774499" y="5968569"/>
            <a:ext cx="93790" cy="2913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8" name="Image 127" descr="Résultat de recherche d'images pour &quot;brown vial&quot;"/>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8144715" y="5840824"/>
            <a:ext cx="93790" cy="2913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9" name="Image 128" descr="Résultat de recherche d'images pour &quot;brown vial&quot;"/>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8373151" y="5840824"/>
            <a:ext cx="97593" cy="2913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1" name="Image 130" descr="Résultat de recherche d'images pour &quot;brown vial&quot;"/>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8018931" y="5968569"/>
            <a:ext cx="93790" cy="2913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2" name="Image 131" descr="Résultat de recherche d'images pour &quot;brown vial&quot;"/>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8251156" y="5968569"/>
            <a:ext cx="93790" cy="29135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10</xdr:col>
      <xdr:colOff>85725</xdr:colOff>
      <xdr:row>14</xdr:row>
      <xdr:rowOff>57150</xdr:rowOff>
    </xdr:from>
    <xdr:to>
      <xdr:col>10</xdr:col>
      <xdr:colOff>306854</xdr:colOff>
      <xdr:row>16</xdr:row>
      <xdr:rowOff>0</xdr:rowOff>
    </xdr:to>
    <xdr:pic>
      <xdr:nvPicPr>
        <xdr:cNvPr id="163" name="Image 162"/>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23019" y="1973356"/>
          <a:ext cx="221130" cy="32385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6</xdr:col>
      <xdr:colOff>22413</xdr:colOff>
      <xdr:row>28</xdr:row>
      <xdr:rowOff>120711</xdr:rowOff>
    </xdr:from>
    <xdr:to>
      <xdr:col>8</xdr:col>
      <xdr:colOff>33618</xdr:colOff>
      <xdr:row>30</xdr:row>
      <xdr:rowOff>96215</xdr:rowOff>
    </xdr:to>
    <xdr:pic>
      <xdr:nvPicPr>
        <xdr:cNvPr id="190" name="Picture 10" descr="hm00163_"/>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10800000">
          <a:off x="1277472" y="5196976"/>
          <a:ext cx="504264" cy="356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39100</xdr:colOff>
      <xdr:row>39</xdr:row>
      <xdr:rowOff>135705</xdr:rowOff>
    </xdr:from>
    <xdr:to>
      <xdr:col>4</xdr:col>
      <xdr:colOff>131379</xdr:colOff>
      <xdr:row>41</xdr:row>
      <xdr:rowOff>146059</xdr:rowOff>
    </xdr:to>
    <xdr:sp macro="" textlink="">
      <xdr:nvSpPr>
        <xdr:cNvPr id="36" name="Ellipse 35"/>
        <xdr:cNvSpPr/>
      </xdr:nvSpPr>
      <xdr:spPr>
        <a:xfrm>
          <a:off x="551479" y="7309015"/>
          <a:ext cx="341900" cy="391354"/>
        </a:xfrm>
        <a:prstGeom prst="ellipse">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0000" tIns="0" rIns="0" bIns="18000" rtlCol="0" anchor="ctr" anchorCtr="0"/>
        <a:lstStyle/>
        <a:p>
          <a:pPr algn="l"/>
          <a:endParaRPr lang="fr-CH" sz="2400" b="1"/>
        </a:p>
      </xdr:txBody>
    </xdr:sp>
    <xdr:clientData/>
  </xdr:twoCellAnchor>
  <xdr:twoCellAnchor editAs="oneCell">
    <xdr:from>
      <xdr:col>18</xdr:col>
      <xdr:colOff>212913</xdr:colOff>
      <xdr:row>12</xdr:row>
      <xdr:rowOff>33617</xdr:rowOff>
    </xdr:from>
    <xdr:to>
      <xdr:col>21</xdr:col>
      <xdr:colOff>222895</xdr:colOff>
      <xdr:row>18</xdr:row>
      <xdr:rowOff>56028</xdr:rowOff>
    </xdr:to>
    <xdr:pic>
      <xdr:nvPicPr>
        <xdr:cNvPr id="182" name="Image 181"/>
        <xdr:cNvPicPr>
          <a:picLocks noChangeAspect="1" noChangeArrowheads="1"/>
        </xdr:cNvPicPr>
      </xdr:nvPicPr>
      <xdr:blipFill>
        <a:blip xmlns:r="http://schemas.openxmlformats.org/officeDocument/2006/relationships" r:embed="rId8">
          <a:lum bright="17000"/>
          <a:extLst>
            <a:ext uri="{28A0092B-C50C-407E-A947-70E740481C1C}">
              <a14:useLocalDpi xmlns:a14="http://schemas.microsoft.com/office/drawing/2010/main" val="0"/>
            </a:ext>
          </a:extLst>
        </a:blip>
        <a:srcRect/>
        <a:stretch>
          <a:fillRect/>
        </a:stretch>
      </xdr:blipFill>
      <xdr:spPr bwMode="auto">
        <a:xfrm>
          <a:off x="4426325" y="2252382"/>
          <a:ext cx="749570" cy="1165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179303</xdr:colOff>
      <xdr:row>5</xdr:row>
      <xdr:rowOff>54875</xdr:rowOff>
    </xdr:from>
    <xdr:to>
      <xdr:col>12</xdr:col>
      <xdr:colOff>112058</xdr:colOff>
      <xdr:row>9</xdr:row>
      <xdr:rowOff>93217</xdr:rowOff>
    </xdr:to>
    <xdr:pic>
      <xdr:nvPicPr>
        <xdr:cNvPr id="195" name="Image 194"/>
        <xdr:cNvPicPr>
          <a:picLocks noChangeAspect="1"/>
        </xdr:cNvPicPr>
      </xdr:nvPicPr>
      <xdr:blipFill rotWithShape="1">
        <a:blip xmlns:r="http://schemas.openxmlformats.org/officeDocument/2006/relationships" r:embed="rId9">
          <a:clrChange>
            <a:clrFrom>
              <a:srgbClr val="FFFFFF"/>
            </a:clrFrom>
            <a:clrTo>
              <a:srgbClr val="FFFFFF">
                <a:alpha val="0"/>
              </a:srgbClr>
            </a:clrTo>
          </a:clrChange>
          <a:extLst>
            <a:ext uri="{BEBA8EAE-BF5A-486C-A8C5-ECC9F3942E4B}">
              <a14:imgProps xmlns:a14="http://schemas.microsoft.com/office/drawing/2010/main">
                <a14:imgLayer r:embed="rId10">
                  <a14:imgEffect>
                    <a14:brightnessContrast bright="30000"/>
                  </a14:imgEffect>
                </a14:imgLayer>
              </a14:imgProps>
            </a:ext>
            <a:ext uri="{28A0092B-C50C-407E-A947-70E740481C1C}">
              <a14:useLocalDpi xmlns:a14="http://schemas.microsoft.com/office/drawing/2010/main" val="0"/>
            </a:ext>
          </a:extLst>
        </a:blip>
        <a:srcRect r="50801"/>
        <a:stretch/>
      </xdr:blipFill>
      <xdr:spPr>
        <a:xfrm>
          <a:off x="2476509" y="940140"/>
          <a:ext cx="515461" cy="800342"/>
        </a:xfrm>
        <a:prstGeom prst="rect">
          <a:avLst/>
        </a:prstGeom>
      </xdr:spPr>
    </xdr:pic>
    <xdr:clientData/>
  </xdr:twoCellAnchor>
  <xdr:twoCellAnchor>
    <xdr:from>
      <xdr:col>13</xdr:col>
      <xdr:colOff>258116</xdr:colOff>
      <xdr:row>5</xdr:row>
      <xdr:rowOff>44823</xdr:rowOff>
    </xdr:from>
    <xdr:to>
      <xdr:col>15</xdr:col>
      <xdr:colOff>229191</xdr:colOff>
      <xdr:row>9</xdr:row>
      <xdr:rowOff>104422</xdr:rowOff>
    </xdr:to>
    <xdr:pic>
      <xdr:nvPicPr>
        <xdr:cNvPr id="192" name="Image 191"/>
        <xdr:cNvPicPr>
          <a:picLocks noChangeAspect="1"/>
        </xdr:cNvPicPr>
      </xdr:nvPicPr>
      <xdr:blipFill rotWithShape="1">
        <a:blip xmlns:r="http://schemas.openxmlformats.org/officeDocument/2006/relationships" r:embed="rId9">
          <a:clrChange>
            <a:clrFrom>
              <a:srgbClr val="FFFFFF"/>
            </a:clrFrom>
            <a:clrTo>
              <a:srgbClr val="FFFFFF">
                <a:alpha val="0"/>
              </a:srgbClr>
            </a:clrTo>
          </a:clrChange>
          <a:extLst>
            <a:ext uri="{BEBA8EAE-BF5A-486C-A8C5-ECC9F3942E4B}">
              <a14:imgProps xmlns:a14="http://schemas.microsoft.com/office/drawing/2010/main">
                <a14:imgLayer r:embed="rId10">
                  <a14:imgEffect>
                    <a14:brightnessContrast bright="30000"/>
                  </a14:imgEffect>
                </a14:imgLayer>
              </a14:imgProps>
            </a:ext>
            <a:ext uri="{28A0092B-C50C-407E-A947-70E740481C1C}">
              <a14:useLocalDpi xmlns:a14="http://schemas.microsoft.com/office/drawing/2010/main" val="0"/>
            </a:ext>
          </a:extLst>
        </a:blip>
        <a:srcRect r="50801"/>
        <a:stretch/>
      </xdr:blipFill>
      <xdr:spPr>
        <a:xfrm>
          <a:off x="3384557" y="930088"/>
          <a:ext cx="542575" cy="821599"/>
        </a:xfrm>
        <a:prstGeom prst="rect">
          <a:avLst/>
        </a:prstGeom>
      </xdr:spPr>
    </xdr:pic>
    <xdr:clientData/>
  </xdr:twoCellAnchor>
  <xdr:twoCellAnchor>
    <xdr:from>
      <xdr:col>13</xdr:col>
      <xdr:colOff>294393</xdr:colOff>
      <xdr:row>7</xdr:row>
      <xdr:rowOff>8283</xdr:rowOff>
    </xdr:from>
    <xdr:to>
      <xdr:col>15</xdr:col>
      <xdr:colOff>182217</xdr:colOff>
      <xdr:row>8</xdr:row>
      <xdr:rowOff>99391</xdr:rowOff>
    </xdr:to>
    <xdr:sp macro="" textlink="">
      <xdr:nvSpPr>
        <xdr:cNvPr id="193" name="Rectangle à coins arrondis 192"/>
        <xdr:cNvSpPr/>
      </xdr:nvSpPr>
      <xdr:spPr>
        <a:xfrm>
          <a:off x="3433502" y="1275522"/>
          <a:ext cx="459324" cy="281608"/>
        </a:xfrm>
        <a:prstGeom prst="roundRect">
          <a:avLst>
            <a:gd name="adj" fmla="val 7292"/>
          </a:avLst>
        </a:prstGeom>
        <a:solidFill>
          <a:srgbClr val="FFFFFF"/>
        </a:solidFill>
        <a:ln>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CH" sz="1200"/>
        </a:p>
      </xdr:txBody>
    </xdr:sp>
    <xdr:clientData/>
  </xdr:twoCellAnchor>
  <xdr:twoCellAnchor>
    <xdr:from>
      <xdr:col>22</xdr:col>
      <xdr:colOff>47626</xdr:colOff>
      <xdr:row>4</xdr:row>
      <xdr:rowOff>44822</xdr:rowOff>
    </xdr:from>
    <xdr:to>
      <xdr:col>49</xdr:col>
      <xdr:colOff>228600</xdr:colOff>
      <xdr:row>23</xdr:row>
      <xdr:rowOff>168087</xdr:rowOff>
    </xdr:to>
    <xdr:graphicFrame macro="">
      <xdr:nvGraphicFramePr>
        <xdr:cNvPr id="200"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twoCellAnchor>
  <xdr:twoCellAnchor>
    <xdr:from>
      <xdr:col>11</xdr:col>
      <xdr:colOff>133350</xdr:colOff>
      <xdr:row>12</xdr:row>
      <xdr:rowOff>145676</xdr:rowOff>
    </xdr:from>
    <xdr:to>
      <xdr:col>12</xdr:col>
      <xdr:colOff>200025</xdr:colOff>
      <xdr:row>15</xdr:row>
      <xdr:rowOff>142875</xdr:rowOff>
    </xdr:to>
    <xdr:sp macro="" textlink="">
      <xdr:nvSpPr>
        <xdr:cNvPr id="143" name="Rectangle 142"/>
        <xdr:cNvSpPr/>
      </xdr:nvSpPr>
      <xdr:spPr>
        <a:xfrm>
          <a:off x="7338732" y="1680882"/>
          <a:ext cx="313205" cy="56869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twoCellAnchor>
    <xdr:from>
      <xdr:col>11</xdr:col>
      <xdr:colOff>118836</xdr:colOff>
      <xdr:row>12</xdr:row>
      <xdr:rowOff>47625</xdr:rowOff>
    </xdr:from>
    <xdr:to>
      <xdr:col>16</xdr:col>
      <xdr:colOff>34699</xdr:colOff>
      <xdr:row>15</xdr:row>
      <xdr:rowOff>39688</xdr:rowOff>
    </xdr:to>
    <xdr:grpSp>
      <xdr:nvGrpSpPr>
        <xdr:cNvPr id="159" name="Groupe 158"/>
        <xdr:cNvGrpSpPr/>
      </xdr:nvGrpSpPr>
      <xdr:grpSpPr>
        <a:xfrm>
          <a:off x="2752218" y="2266390"/>
          <a:ext cx="1271775" cy="563563"/>
          <a:chOff x="5432425" y="1914525"/>
          <a:chExt cx="1154113" cy="563563"/>
        </a:xfrm>
      </xdr:grpSpPr>
      <xdr:sp macro="" textlink="">
        <xdr:nvSpPr>
          <xdr:cNvPr id="161" name="Rectangle 160"/>
          <xdr:cNvSpPr>
            <a:spLocks noChangeArrowheads="1"/>
          </xdr:cNvSpPr>
        </xdr:nvSpPr>
        <xdr:spPr bwMode="auto">
          <a:xfrm>
            <a:off x="6013450" y="1914525"/>
            <a:ext cx="573088" cy="61913"/>
          </a:xfrm>
          <a:prstGeom prst="rect">
            <a:avLst/>
          </a:prstGeom>
          <a:gradFill rotWithShape="0">
            <a:gsLst>
              <a:gs pos="0">
                <a:srgbClr val="A603AB"/>
              </a:gs>
              <a:gs pos="21001">
                <a:srgbClr val="0819FB"/>
              </a:gs>
              <a:gs pos="35001">
                <a:srgbClr val="1A8D48"/>
              </a:gs>
              <a:gs pos="52000">
                <a:srgbClr val="FFFF00"/>
              </a:gs>
              <a:gs pos="73000">
                <a:srgbClr val="EE3F17"/>
              </a:gs>
              <a:gs pos="88000">
                <a:srgbClr val="E81766"/>
              </a:gs>
              <a:gs pos="100000">
                <a:srgbClr val="A603AB"/>
              </a:gs>
            </a:gsLst>
            <a:lin ang="0" scaled="1"/>
          </a:gra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en-US"/>
            </a:defPPr>
            <a:lvl1pPr algn="ctr" rtl="0" fontAlgn="base">
              <a:spcBef>
                <a:spcPct val="50000"/>
              </a:spcBef>
              <a:spcAft>
                <a:spcPct val="0"/>
              </a:spcAft>
              <a:defRPr sz="1400" b="1" kern="1200">
                <a:solidFill>
                  <a:schemeClr val="tx1"/>
                </a:solidFill>
                <a:latin typeface="Arial" panose="020B0604020202020204" pitchFamily="34" charset="0"/>
                <a:ea typeface="+mn-ea"/>
                <a:cs typeface="+mn-cs"/>
              </a:defRPr>
            </a:lvl1pPr>
            <a:lvl2pPr marL="457200" algn="ctr" rtl="0" fontAlgn="base">
              <a:spcBef>
                <a:spcPct val="50000"/>
              </a:spcBef>
              <a:spcAft>
                <a:spcPct val="0"/>
              </a:spcAft>
              <a:defRPr sz="1400" b="1" kern="1200">
                <a:solidFill>
                  <a:schemeClr val="tx1"/>
                </a:solidFill>
                <a:latin typeface="Arial" panose="020B0604020202020204" pitchFamily="34" charset="0"/>
                <a:ea typeface="+mn-ea"/>
                <a:cs typeface="+mn-cs"/>
              </a:defRPr>
            </a:lvl2pPr>
            <a:lvl3pPr marL="914400" algn="ctr" rtl="0" fontAlgn="base">
              <a:spcBef>
                <a:spcPct val="50000"/>
              </a:spcBef>
              <a:spcAft>
                <a:spcPct val="0"/>
              </a:spcAft>
              <a:defRPr sz="1400" b="1" kern="1200">
                <a:solidFill>
                  <a:schemeClr val="tx1"/>
                </a:solidFill>
                <a:latin typeface="Arial" panose="020B0604020202020204" pitchFamily="34" charset="0"/>
                <a:ea typeface="+mn-ea"/>
                <a:cs typeface="+mn-cs"/>
              </a:defRPr>
            </a:lvl3pPr>
            <a:lvl4pPr marL="1371600" algn="ctr" rtl="0" fontAlgn="base">
              <a:spcBef>
                <a:spcPct val="50000"/>
              </a:spcBef>
              <a:spcAft>
                <a:spcPct val="0"/>
              </a:spcAft>
              <a:defRPr sz="1400" b="1" kern="1200">
                <a:solidFill>
                  <a:schemeClr val="tx1"/>
                </a:solidFill>
                <a:latin typeface="Arial" panose="020B0604020202020204" pitchFamily="34" charset="0"/>
                <a:ea typeface="+mn-ea"/>
                <a:cs typeface="+mn-cs"/>
              </a:defRPr>
            </a:lvl4pPr>
            <a:lvl5pPr marL="1828800" algn="ctr" rtl="0" fontAlgn="base">
              <a:spcBef>
                <a:spcPct val="50000"/>
              </a:spcBef>
              <a:spcAft>
                <a:spcPct val="0"/>
              </a:spcAft>
              <a:defRPr sz="1400" b="1" kern="1200">
                <a:solidFill>
                  <a:schemeClr val="tx1"/>
                </a:solidFill>
                <a:latin typeface="Arial" panose="020B0604020202020204" pitchFamily="34" charset="0"/>
                <a:ea typeface="+mn-ea"/>
                <a:cs typeface="+mn-cs"/>
              </a:defRPr>
            </a:lvl5pPr>
            <a:lvl6pPr marL="2286000" algn="l" defTabSz="914400" rtl="0" eaLnBrk="1" latinLnBrk="0" hangingPunct="1">
              <a:defRPr sz="1400" b="1" kern="1200">
                <a:solidFill>
                  <a:schemeClr val="tx1"/>
                </a:solidFill>
                <a:latin typeface="Arial" panose="020B0604020202020204" pitchFamily="34" charset="0"/>
                <a:ea typeface="+mn-ea"/>
                <a:cs typeface="+mn-cs"/>
              </a:defRPr>
            </a:lvl6pPr>
            <a:lvl7pPr marL="2743200" algn="l" defTabSz="914400" rtl="0" eaLnBrk="1" latinLnBrk="0" hangingPunct="1">
              <a:defRPr sz="1400" b="1" kern="1200">
                <a:solidFill>
                  <a:schemeClr val="tx1"/>
                </a:solidFill>
                <a:latin typeface="Arial" panose="020B0604020202020204" pitchFamily="34" charset="0"/>
                <a:ea typeface="+mn-ea"/>
                <a:cs typeface="+mn-cs"/>
              </a:defRPr>
            </a:lvl7pPr>
            <a:lvl8pPr marL="3200400" algn="l" defTabSz="914400" rtl="0" eaLnBrk="1" latinLnBrk="0" hangingPunct="1">
              <a:defRPr sz="1400" b="1" kern="1200">
                <a:solidFill>
                  <a:schemeClr val="tx1"/>
                </a:solidFill>
                <a:latin typeface="Arial" panose="020B0604020202020204" pitchFamily="34" charset="0"/>
                <a:ea typeface="+mn-ea"/>
                <a:cs typeface="+mn-cs"/>
              </a:defRPr>
            </a:lvl8pPr>
            <a:lvl9pPr marL="3657600" algn="l" defTabSz="914400" rtl="0" eaLnBrk="1" latinLnBrk="0" hangingPunct="1">
              <a:defRPr sz="1400" b="1" kern="1200">
                <a:solidFill>
                  <a:schemeClr val="tx1"/>
                </a:solidFill>
                <a:latin typeface="Arial" panose="020B0604020202020204" pitchFamily="34" charset="0"/>
                <a:ea typeface="+mn-ea"/>
                <a:cs typeface="+mn-cs"/>
              </a:defRPr>
            </a:lvl9pPr>
          </a:lstStyle>
          <a:p>
            <a:endParaRPr lang="fr-CH"/>
          </a:p>
        </xdr:txBody>
      </xdr:sp>
      <xdr:grpSp>
        <xdr:nvGrpSpPr>
          <xdr:cNvPr id="164" name="Group 50"/>
          <xdr:cNvGrpSpPr>
            <a:grpSpLocks/>
          </xdr:cNvGrpSpPr>
        </xdr:nvGrpSpPr>
        <xdr:grpSpPr bwMode="auto">
          <a:xfrm>
            <a:off x="5973748" y="1951037"/>
            <a:ext cx="423862" cy="252413"/>
            <a:chOff x="4296" y="1317"/>
            <a:chExt cx="309" cy="210"/>
          </a:xfrm>
        </xdr:grpSpPr>
        <xdr:sp macro="" textlink="">
          <xdr:nvSpPr>
            <xdr:cNvPr id="174" name="Freeform 51"/>
            <xdr:cNvSpPr>
              <a:spLocks/>
            </xdr:cNvSpPr>
          </xdr:nvSpPr>
          <xdr:spPr bwMode="auto">
            <a:xfrm>
              <a:off x="4296" y="1317"/>
              <a:ext cx="167" cy="208"/>
            </a:xfrm>
            <a:custGeom>
              <a:avLst/>
              <a:gdLst>
                <a:gd name="T0" fmla="*/ 166 w 167"/>
                <a:gd name="T1" fmla="*/ 3 h 208"/>
                <a:gd name="T2" fmla="*/ 131 w 167"/>
                <a:gd name="T3" fmla="*/ 0 h 208"/>
                <a:gd name="T4" fmla="*/ 0 w 167"/>
                <a:gd name="T5" fmla="*/ 206 h 208"/>
                <a:gd name="T6" fmla="*/ 14 w 167"/>
                <a:gd name="T7" fmla="*/ 207 h 208"/>
                <a:gd name="T8" fmla="*/ 166 w 167"/>
                <a:gd name="T9" fmla="*/ 3 h 208"/>
              </a:gdLst>
              <a:ahLst/>
              <a:cxnLst>
                <a:cxn ang="0">
                  <a:pos x="T0" y="T1"/>
                </a:cxn>
                <a:cxn ang="0">
                  <a:pos x="T2" y="T3"/>
                </a:cxn>
                <a:cxn ang="0">
                  <a:pos x="T4" y="T5"/>
                </a:cxn>
                <a:cxn ang="0">
                  <a:pos x="T6" y="T7"/>
                </a:cxn>
                <a:cxn ang="0">
                  <a:pos x="T8" y="T9"/>
                </a:cxn>
              </a:cxnLst>
              <a:rect l="0" t="0" r="r" b="b"/>
              <a:pathLst>
                <a:path w="167" h="208">
                  <a:moveTo>
                    <a:pt x="166" y="3"/>
                  </a:moveTo>
                  <a:lnTo>
                    <a:pt x="131" y="0"/>
                  </a:lnTo>
                  <a:lnTo>
                    <a:pt x="0" y="206"/>
                  </a:lnTo>
                  <a:lnTo>
                    <a:pt x="14" y="207"/>
                  </a:lnTo>
                  <a:lnTo>
                    <a:pt x="166" y="3"/>
                  </a:lnTo>
                </a:path>
              </a:pathLst>
            </a:custGeom>
            <a:solidFill>
              <a:srgbClr val="800080"/>
            </a:solidFill>
            <a:ln>
              <a:noFill/>
            </a:ln>
            <a:effectLst/>
            <a:extLst>
              <a:ext uri="{91240B29-F687-4F45-9708-019B960494DF}">
                <a14:hiddenLine xmlns:a14="http://schemas.microsoft.com/office/drawing/2010/main" w="9525" cap="rnd">
                  <a:solidFill>
                    <a:schemeClr val="tx1"/>
                  </a:solidFill>
                  <a:round/>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ctr" rtl="0" fontAlgn="base">
                <a:spcBef>
                  <a:spcPct val="50000"/>
                </a:spcBef>
                <a:spcAft>
                  <a:spcPct val="0"/>
                </a:spcAft>
                <a:defRPr sz="1400" b="1" kern="1200">
                  <a:solidFill>
                    <a:schemeClr val="tx1"/>
                  </a:solidFill>
                  <a:latin typeface="Arial" panose="020B0604020202020204" pitchFamily="34" charset="0"/>
                  <a:ea typeface="+mn-ea"/>
                  <a:cs typeface="+mn-cs"/>
                </a:defRPr>
              </a:lvl1pPr>
              <a:lvl2pPr marL="457200" algn="ctr" rtl="0" fontAlgn="base">
                <a:spcBef>
                  <a:spcPct val="50000"/>
                </a:spcBef>
                <a:spcAft>
                  <a:spcPct val="0"/>
                </a:spcAft>
                <a:defRPr sz="1400" b="1" kern="1200">
                  <a:solidFill>
                    <a:schemeClr val="tx1"/>
                  </a:solidFill>
                  <a:latin typeface="Arial" panose="020B0604020202020204" pitchFamily="34" charset="0"/>
                  <a:ea typeface="+mn-ea"/>
                  <a:cs typeface="+mn-cs"/>
                </a:defRPr>
              </a:lvl2pPr>
              <a:lvl3pPr marL="914400" algn="ctr" rtl="0" fontAlgn="base">
                <a:spcBef>
                  <a:spcPct val="50000"/>
                </a:spcBef>
                <a:spcAft>
                  <a:spcPct val="0"/>
                </a:spcAft>
                <a:defRPr sz="1400" b="1" kern="1200">
                  <a:solidFill>
                    <a:schemeClr val="tx1"/>
                  </a:solidFill>
                  <a:latin typeface="Arial" panose="020B0604020202020204" pitchFamily="34" charset="0"/>
                  <a:ea typeface="+mn-ea"/>
                  <a:cs typeface="+mn-cs"/>
                </a:defRPr>
              </a:lvl3pPr>
              <a:lvl4pPr marL="1371600" algn="ctr" rtl="0" fontAlgn="base">
                <a:spcBef>
                  <a:spcPct val="50000"/>
                </a:spcBef>
                <a:spcAft>
                  <a:spcPct val="0"/>
                </a:spcAft>
                <a:defRPr sz="1400" b="1" kern="1200">
                  <a:solidFill>
                    <a:schemeClr val="tx1"/>
                  </a:solidFill>
                  <a:latin typeface="Arial" panose="020B0604020202020204" pitchFamily="34" charset="0"/>
                  <a:ea typeface="+mn-ea"/>
                  <a:cs typeface="+mn-cs"/>
                </a:defRPr>
              </a:lvl4pPr>
              <a:lvl5pPr marL="1828800" algn="ctr" rtl="0" fontAlgn="base">
                <a:spcBef>
                  <a:spcPct val="50000"/>
                </a:spcBef>
                <a:spcAft>
                  <a:spcPct val="0"/>
                </a:spcAft>
                <a:defRPr sz="1400" b="1" kern="1200">
                  <a:solidFill>
                    <a:schemeClr val="tx1"/>
                  </a:solidFill>
                  <a:latin typeface="Arial" panose="020B0604020202020204" pitchFamily="34" charset="0"/>
                  <a:ea typeface="+mn-ea"/>
                  <a:cs typeface="+mn-cs"/>
                </a:defRPr>
              </a:lvl5pPr>
              <a:lvl6pPr marL="2286000" algn="l" defTabSz="914400" rtl="0" eaLnBrk="1" latinLnBrk="0" hangingPunct="1">
                <a:defRPr sz="1400" b="1" kern="1200">
                  <a:solidFill>
                    <a:schemeClr val="tx1"/>
                  </a:solidFill>
                  <a:latin typeface="Arial" panose="020B0604020202020204" pitchFamily="34" charset="0"/>
                  <a:ea typeface="+mn-ea"/>
                  <a:cs typeface="+mn-cs"/>
                </a:defRPr>
              </a:lvl6pPr>
              <a:lvl7pPr marL="2743200" algn="l" defTabSz="914400" rtl="0" eaLnBrk="1" latinLnBrk="0" hangingPunct="1">
                <a:defRPr sz="1400" b="1" kern="1200">
                  <a:solidFill>
                    <a:schemeClr val="tx1"/>
                  </a:solidFill>
                  <a:latin typeface="Arial" panose="020B0604020202020204" pitchFamily="34" charset="0"/>
                  <a:ea typeface="+mn-ea"/>
                  <a:cs typeface="+mn-cs"/>
                </a:defRPr>
              </a:lvl7pPr>
              <a:lvl8pPr marL="3200400" algn="l" defTabSz="914400" rtl="0" eaLnBrk="1" latinLnBrk="0" hangingPunct="1">
                <a:defRPr sz="1400" b="1" kern="1200">
                  <a:solidFill>
                    <a:schemeClr val="tx1"/>
                  </a:solidFill>
                  <a:latin typeface="Arial" panose="020B0604020202020204" pitchFamily="34" charset="0"/>
                  <a:ea typeface="+mn-ea"/>
                  <a:cs typeface="+mn-cs"/>
                </a:defRPr>
              </a:lvl8pPr>
              <a:lvl9pPr marL="3657600" algn="l" defTabSz="914400" rtl="0" eaLnBrk="1" latinLnBrk="0" hangingPunct="1">
                <a:defRPr sz="1400" b="1" kern="1200">
                  <a:solidFill>
                    <a:schemeClr val="tx1"/>
                  </a:solidFill>
                  <a:latin typeface="Arial" panose="020B0604020202020204" pitchFamily="34" charset="0"/>
                  <a:ea typeface="+mn-ea"/>
                  <a:cs typeface="+mn-cs"/>
                </a:defRPr>
              </a:lvl9pPr>
            </a:lstStyle>
            <a:p>
              <a:endParaRPr lang="fr-CH"/>
            </a:p>
          </xdr:txBody>
        </xdr:sp>
        <xdr:sp macro="" textlink="">
          <xdr:nvSpPr>
            <xdr:cNvPr id="175" name="Freeform 52"/>
            <xdr:cNvSpPr>
              <a:spLocks/>
            </xdr:cNvSpPr>
          </xdr:nvSpPr>
          <xdr:spPr bwMode="auto">
            <a:xfrm>
              <a:off x="4309" y="1320"/>
              <a:ext cx="182" cy="205"/>
            </a:xfrm>
            <a:custGeom>
              <a:avLst/>
              <a:gdLst>
                <a:gd name="T0" fmla="*/ 181 w 182"/>
                <a:gd name="T1" fmla="*/ 1 h 205"/>
                <a:gd name="T2" fmla="*/ 151 w 182"/>
                <a:gd name="T3" fmla="*/ 0 h 205"/>
                <a:gd name="T4" fmla="*/ 0 w 182"/>
                <a:gd name="T5" fmla="*/ 204 h 205"/>
                <a:gd name="T6" fmla="*/ 14 w 182"/>
                <a:gd name="T7" fmla="*/ 204 h 205"/>
                <a:gd name="T8" fmla="*/ 181 w 182"/>
                <a:gd name="T9" fmla="*/ 1 h 205"/>
              </a:gdLst>
              <a:ahLst/>
              <a:cxnLst>
                <a:cxn ang="0">
                  <a:pos x="T0" y="T1"/>
                </a:cxn>
                <a:cxn ang="0">
                  <a:pos x="T2" y="T3"/>
                </a:cxn>
                <a:cxn ang="0">
                  <a:pos x="T4" y="T5"/>
                </a:cxn>
                <a:cxn ang="0">
                  <a:pos x="T6" y="T7"/>
                </a:cxn>
                <a:cxn ang="0">
                  <a:pos x="T8" y="T9"/>
                </a:cxn>
              </a:cxnLst>
              <a:rect l="0" t="0" r="r" b="b"/>
              <a:pathLst>
                <a:path w="182" h="205">
                  <a:moveTo>
                    <a:pt x="181" y="1"/>
                  </a:moveTo>
                  <a:lnTo>
                    <a:pt x="151" y="0"/>
                  </a:lnTo>
                  <a:lnTo>
                    <a:pt x="0" y="204"/>
                  </a:lnTo>
                  <a:lnTo>
                    <a:pt x="14" y="204"/>
                  </a:lnTo>
                  <a:lnTo>
                    <a:pt x="181" y="1"/>
                  </a:lnTo>
                </a:path>
              </a:pathLst>
            </a:custGeom>
            <a:solidFill>
              <a:srgbClr val="0000FF"/>
            </a:solidFill>
            <a:ln>
              <a:noFill/>
            </a:ln>
            <a:effectLst/>
            <a:extLst>
              <a:ext uri="{91240B29-F687-4F45-9708-019B960494DF}">
                <a14:hiddenLine xmlns:a14="http://schemas.microsoft.com/office/drawing/2010/main" w="9525" cap="rnd">
                  <a:solidFill>
                    <a:schemeClr val="tx1"/>
                  </a:solidFill>
                  <a:round/>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ctr" rtl="0" fontAlgn="base">
                <a:spcBef>
                  <a:spcPct val="50000"/>
                </a:spcBef>
                <a:spcAft>
                  <a:spcPct val="0"/>
                </a:spcAft>
                <a:defRPr sz="1400" b="1" kern="1200">
                  <a:solidFill>
                    <a:schemeClr val="tx1"/>
                  </a:solidFill>
                  <a:latin typeface="Arial" panose="020B0604020202020204" pitchFamily="34" charset="0"/>
                  <a:ea typeface="+mn-ea"/>
                  <a:cs typeface="+mn-cs"/>
                </a:defRPr>
              </a:lvl1pPr>
              <a:lvl2pPr marL="457200" algn="ctr" rtl="0" fontAlgn="base">
                <a:spcBef>
                  <a:spcPct val="50000"/>
                </a:spcBef>
                <a:spcAft>
                  <a:spcPct val="0"/>
                </a:spcAft>
                <a:defRPr sz="1400" b="1" kern="1200">
                  <a:solidFill>
                    <a:schemeClr val="tx1"/>
                  </a:solidFill>
                  <a:latin typeface="Arial" panose="020B0604020202020204" pitchFamily="34" charset="0"/>
                  <a:ea typeface="+mn-ea"/>
                  <a:cs typeface="+mn-cs"/>
                </a:defRPr>
              </a:lvl2pPr>
              <a:lvl3pPr marL="914400" algn="ctr" rtl="0" fontAlgn="base">
                <a:spcBef>
                  <a:spcPct val="50000"/>
                </a:spcBef>
                <a:spcAft>
                  <a:spcPct val="0"/>
                </a:spcAft>
                <a:defRPr sz="1400" b="1" kern="1200">
                  <a:solidFill>
                    <a:schemeClr val="tx1"/>
                  </a:solidFill>
                  <a:latin typeface="Arial" panose="020B0604020202020204" pitchFamily="34" charset="0"/>
                  <a:ea typeface="+mn-ea"/>
                  <a:cs typeface="+mn-cs"/>
                </a:defRPr>
              </a:lvl3pPr>
              <a:lvl4pPr marL="1371600" algn="ctr" rtl="0" fontAlgn="base">
                <a:spcBef>
                  <a:spcPct val="50000"/>
                </a:spcBef>
                <a:spcAft>
                  <a:spcPct val="0"/>
                </a:spcAft>
                <a:defRPr sz="1400" b="1" kern="1200">
                  <a:solidFill>
                    <a:schemeClr val="tx1"/>
                  </a:solidFill>
                  <a:latin typeface="Arial" panose="020B0604020202020204" pitchFamily="34" charset="0"/>
                  <a:ea typeface="+mn-ea"/>
                  <a:cs typeface="+mn-cs"/>
                </a:defRPr>
              </a:lvl4pPr>
              <a:lvl5pPr marL="1828800" algn="ctr" rtl="0" fontAlgn="base">
                <a:spcBef>
                  <a:spcPct val="50000"/>
                </a:spcBef>
                <a:spcAft>
                  <a:spcPct val="0"/>
                </a:spcAft>
                <a:defRPr sz="1400" b="1" kern="1200">
                  <a:solidFill>
                    <a:schemeClr val="tx1"/>
                  </a:solidFill>
                  <a:latin typeface="Arial" panose="020B0604020202020204" pitchFamily="34" charset="0"/>
                  <a:ea typeface="+mn-ea"/>
                  <a:cs typeface="+mn-cs"/>
                </a:defRPr>
              </a:lvl5pPr>
              <a:lvl6pPr marL="2286000" algn="l" defTabSz="914400" rtl="0" eaLnBrk="1" latinLnBrk="0" hangingPunct="1">
                <a:defRPr sz="1400" b="1" kern="1200">
                  <a:solidFill>
                    <a:schemeClr val="tx1"/>
                  </a:solidFill>
                  <a:latin typeface="Arial" panose="020B0604020202020204" pitchFamily="34" charset="0"/>
                  <a:ea typeface="+mn-ea"/>
                  <a:cs typeface="+mn-cs"/>
                </a:defRPr>
              </a:lvl6pPr>
              <a:lvl7pPr marL="2743200" algn="l" defTabSz="914400" rtl="0" eaLnBrk="1" latinLnBrk="0" hangingPunct="1">
                <a:defRPr sz="1400" b="1" kern="1200">
                  <a:solidFill>
                    <a:schemeClr val="tx1"/>
                  </a:solidFill>
                  <a:latin typeface="Arial" panose="020B0604020202020204" pitchFamily="34" charset="0"/>
                  <a:ea typeface="+mn-ea"/>
                  <a:cs typeface="+mn-cs"/>
                </a:defRPr>
              </a:lvl7pPr>
              <a:lvl8pPr marL="3200400" algn="l" defTabSz="914400" rtl="0" eaLnBrk="1" latinLnBrk="0" hangingPunct="1">
                <a:defRPr sz="1400" b="1" kern="1200">
                  <a:solidFill>
                    <a:schemeClr val="tx1"/>
                  </a:solidFill>
                  <a:latin typeface="Arial" panose="020B0604020202020204" pitchFamily="34" charset="0"/>
                  <a:ea typeface="+mn-ea"/>
                  <a:cs typeface="+mn-cs"/>
                </a:defRPr>
              </a:lvl8pPr>
              <a:lvl9pPr marL="3657600" algn="l" defTabSz="914400" rtl="0" eaLnBrk="1" latinLnBrk="0" hangingPunct="1">
                <a:defRPr sz="1400" b="1" kern="1200">
                  <a:solidFill>
                    <a:schemeClr val="tx1"/>
                  </a:solidFill>
                  <a:latin typeface="Arial" panose="020B0604020202020204" pitchFamily="34" charset="0"/>
                  <a:ea typeface="+mn-ea"/>
                  <a:cs typeface="+mn-cs"/>
                </a:defRPr>
              </a:lvl9pPr>
            </a:lstStyle>
            <a:p>
              <a:endParaRPr lang="fr-CH"/>
            </a:p>
          </xdr:txBody>
        </xdr:sp>
        <xdr:sp macro="" textlink="">
          <xdr:nvSpPr>
            <xdr:cNvPr id="176" name="Freeform 53"/>
            <xdr:cNvSpPr>
              <a:spLocks/>
            </xdr:cNvSpPr>
          </xdr:nvSpPr>
          <xdr:spPr bwMode="auto">
            <a:xfrm>
              <a:off x="4323" y="1322"/>
              <a:ext cx="198" cy="204"/>
            </a:xfrm>
            <a:custGeom>
              <a:avLst/>
              <a:gdLst>
                <a:gd name="T0" fmla="*/ 197 w 198"/>
                <a:gd name="T1" fmla="*/ 1 h 204"/>
                <a:gd name="T2" fmla="*/ 166 w 198"/>
                <a:gd name="T3" fmla="*/ 0 h 204"/>
                <a:gd name="T4" fmla="*/ 0 w 198"/>
                <a:gd name="T5" fmla="*/ 202 h 204"/>
                <a:gd name="T6" fmla="*/ 14 w 198"/>
                <a:gd name="T7" fmla="*/ 203 h 204"/>
                <a:gd name="T8" fmla="*/ 197 w 198"/>
                <a:gd name="T9" fmla="*/ 1 h 204"/>
              </a:gdLst>
              <a:ahLst/>
              <a:cxnLst>
                <a:cxn ang="0">
                  <a:pos x="T0" y="T1"/>
                </a:cxn>
                <a:cxn ang="0">
                  <a:pos x="T2" y="T3"/>
                </a:cxn>
                <a:cxn ang="0">
                  <a:pos x="T4" y="T5"/>
                </a:cxn>
                <a:cxn ang="0">
                  <a:pos x="T6" y="T7"/>
                </a:cxn>
                <a:cxn ang="0">
                  <a:pos x="T8" y="T9"/>
                </a:cxn>
              </a:cxnLst>
              <a:rect l="0" t="0" r="r" b="b"/>
              <a:pathLst>
                <a:path w="198" h="204">
                  <a:moveTo>
                    <a:pt x="197" y="1"/>
                  </a:moveTo>
                  <a:lnTo>
                    <a:pt x="166" y="0"/>
                  </a:lnTo>
                  <a:lnTo>
                    <a:pt x="0" y="202"/>
                  </a:lnTo>
                  <a:lnTo>
                    <a:pt x="14" y="203"/>
                  </a:lnTo>
                  <a:lnTo>
                    <a:pt x="197" y="1"/>
                  </a:lnTo>
                </a:path>
              </a:pathLst>
            </a:custGeom>
            <a:solidFill>
              <a:srgbClr val="00FF00"/>
            </a:solidFill>
            <a:ln>
              <a:noFill/>
            </a:ln>
            <a:effectLst/>
            <a:extLst>
              <a:ext uri="{91240B29-F687-4F45-9708-019B960494DF}">
                <a14:hiddenLine xmlns:a14="http://schemas.microsoft.com/office/drawing/2010/main" w="9525" cap="rnd">
                  <a:solidFill>
                    <a:schemeClr val="tx1"/>
                  </a:solidFill>
                  <a:round/>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ctr" rtl="0" fontAlgn="base">
                <a:spcBef>
                  <a:spcPct val="50000"/>
                </a:spcBef>
                <a:spcAft>
                  <a:spcPct val="0"/>
                </a:spcAft>
                <a:defRPr sz="1400" b="1" kern="1200">
                  <a:solidFill>
                    <a:schemeClr val="tx1"/>
                  </a:solidFill>
                  <a:latin typeface="Arial" panose="020B0604020202020204" pitchFamily="34" charset="0"/>
                  <a:ea typeface="+mn-ea"/>
                  <a:cs typeface="+mn-cs"/>
                </a:defRPr>
              </a:lvl1pPr>
              <a:lvl2pPr marL="457200" algn="ctr" rtl="0" fontAlgn="base">
                <a:spcBef>
                  <a:spcPct val="50000"/>
                </a:spcBef>
                <a:spcAft>
                  <a:spcPct val="0"/>
                </a:spcAft>
                <a:defRPr sz="1400" b="1" kern="1200">
                  <a:solidFill>
                    <a:schemeClr val="tx1"/>
                  </a:solidFill>
                  <a:latin typeface="Arial" panose="020B0604020202020204" pitchFamily="34" charset="0"/>
                  <a:ea typeface="+mn-ea"/>
                  <a:cs typeface="+mn-cs"/>
                </a:defRPr>
              </a:lvl2pPr>
              <a:lvl3pPr marL="914400" algn="ctr" rtl="0" fontAlgn="base">
                <a:spcBef>
                  <a:spcPct val="50000"/>
                </a:spcBef>
                <a:spcAft>
                  <a:spcPct val="0"/>
                </a:spcAft>
                <a:defRPr sz="1400" b="1" kern="1200">
                  <a:solidFill>
                    <a:schemeClr val="tx1"/>
                  </a:solidFill>
                  <a:latin typeface="Arial" panose="020B0604020202020204" pitchFamily="34" charset="0"/>
                  <a:ea typeface="+mn-ea"/>
                  <a:cs typeface="+mn-cs"/>
                </a:defRPr>
              </a:lvl3pPr>
              <a:lvl4pPr marL="1371600" algn="ctr" rtl="0" fontAlgn="base">
                <a:spcBef>
                  <a:spcPct val="50000"/>
                </a:spcBef>
                <a:spcAft>
                  <a:spcPct val="0"/>
                </a:spcAft>
                <a:defRPr sz="1400" b="1" kern="1200">
                  <a:solidFill>
                    <a:schemeClr val="tx1"/>
                  </a:solidFill>
                  <a:latin typeface="Arial" panose="020B0604020202020204" pitchFamily="34" charset="0"/>
                  <a:ea typeface="+mn-ea"/>
                  <a:cs typeface="+mn-cs"/>
                </a:defRPr>
              </a:lvl4pPr>
              <a:lvl5pPr marL="1828800" algn="ctr" rtl="0" fontAlgn="base">
                <a:spcBef>
                  <a:spcPct val="50000"/>
                </a:spcBef>
                <a:spcAft>
                  <a:spcPct val="0"/>
                </a:spcAft>
                <a:defRPr sz="1400" b="1" kern="1200">
                  <a:solidFill>
                    <a:schemeClr val="tx1"/>
                  </a:solidFill>
                  <a:latin typeface="Arial" panose="020B0604020202020204" pitchFamily="34" charset="0"/>
                  <a:ea typeface="+mn-ea"/>
                  <a:cs typeface="+mn-cs"/>
                </a:defRPr>
              </a:lvl5pPr>
              <a:lvl6pPr marL="2286000" algn="l" defTabSz="914400" rtl="0" eaLnBrk="1" latinLnBrk="0" hangingPunct="1">
                <a:defRPr sz="1400" b="1" kern="1200">
                  <a:solidFill>
                    <a:schemeClr val="tx1"/>
                  </a:solidFill>
                  <a:latin typeface="Arial" panose="020B0604020202020204" pitchFamily="34" charset="0"/>
                  <a:ea typeface="+mn-ea"/>
                  <a:cs typeface="+mn-cs"/>
                </a:defRPr>
              </a:lvl6pPr>
              <a:lvl7pPr marL="2743200" algn="l" defTabSz="914400" rtl="0" eaLnBrk="1" latinLnBrk="0" hangingPunct="1">
                <a:defRPr sz="1400" b="1" kern="1200">
                  <a:solidFill>
                    <a:schemeClr val="tx1"/>
                  </a:solidFill>
                  <a:latin typeface="Arial" panose="020B0604020202020204" pitchFamily="34" charset="0"/>
                  <a:ea typeface="+mn-ea"/>
                  <a:cs typeface="+mn-cs"/>
                </a:defRPr>
              </a:lvl7pPr>
              <a:lvl8pPr marL="3200400" algn="l" defTabSz="914400" rtl="0" eaLnBrk="1" latinLnBrk="0" hangingPunct="1">
                <a:defRPr sz="1400" b="1" kern="1200">
                  <a:solidFill>
                    <a:schemeClr val="tx1"/>
                  </a:solidFill>
                  <a:latin typeface="Arial" panose="020B0604020202020204" pitchFamily="34" charset="0"/>
                  <a:ea typeface="+mn-ea"/>
                  <a:cs typeface="+mn-cs"/>
                </a:defRPr>
              </a:lvl8pPr>
              <a:lvl9pPr marL="3657600" algn="l" defTabSz="914400" rtl="0" eaLnBrk="1" latinLnBrk="0" hangingPunct="1">
                <a:defRPr sz="1400" b="1" kern="1200">
                  <a:solidFill>
                    <a:schemeClr val="tx1"/>
                  </a:solidFill>
                  <a:latin typeface="Arial" panose="020B0604020202020204" pitchFamily="34" charset="0"/>
                  <a:ea typeface="+mn-ea"/>
                  <a:cs typeface="+mn-cs"/>
                </a:defRPr>
              </a:lvl9pPr>
            </a:lstStyle>
            <a:p>
              <a:endParaRPr lang="fr-CH"/>
            </a:p>
          </xdr:txBody>
        </xdr:sp>
        <xdr:sp macro="" textlink="">
          <xdr:nvSpPr>
            <xdr:cNvPr id="177" name="Freeform 54"/>
            <xdr:cNvSpPr>
              <a:spLocks/>
            </xdr:cNvSpPr>
          </xdr:nvSpPr>
          <xdr:spPr bwMode="auto">
            <a:xfrm>
              <a:off x="4338" y="1324"/>
              <a:ext cx="207" cy="202"/>
            </a:xfrm>
            <a:custGeom>
              <a:avLst/>
              <a:gdLst>
                <a:gd name="T0" fmla="*/ 180 w 207"/>
                <a:gd name="T1" fmla="*/ 0 h 202"/>
                <a:gd name="T2" fmla="*/ 0 w 207"/>
                <a:gd name="T3" fmla="*/ 201 h 202"/>
                <a:gd name="T4" fmla="*/ 14 w 207"/>
                <a:gd name="T5" fmla="*/ 200 h 202"/>
                <a:gd name="T6" fmla="*/ 206 w 207"/>
                <a:gd name="T7" fmla="*/ 1 h 202"/>
                <a:gd name="T8" fmla="*/ 180 w 207"/>
                <a:gd name="T9" fmla="*/ 0 h 202"/>
              </a:gdLst>
              <a:ahLst/>
              <a:cxnLst>
                <a:cxn ang="0">
                  <a:pos x="T0" y="T1"/>
                </a:cxn>
                <a:cxn ang="0">
                  <a:pos x="T2" y="T3"/>
                </a:cxn>
                <a:cxn ang="0">
                  <a:pos x="T4" y="T5"/>
                </a:cxn>
                <a:cxn ang="0">
                  <a:pos x="T6" y="T7"/>
                </a:cxn>
                <a:cxn ang="0">
                  <a:pos x="T8" y="T9"/>
                </a:cxn>
              </a:cxnLst>
              <a:rect l="0" t="0" r="r" b="b"/>
              <a:pathLst>
                <a:path w="207" h="202">
                  <a:moveTo>
                    <a:pt x="180" y="0"/>
                  </a:moveTo>
                  <a:lnTo>
                    <a:pt x="0" y="201"/>
                  </a:lnTo>
                  <a:lnTo>
                    <a:pt x="14" y="200"/>
                  </a:lnTo>
                  <a:lnTo>
                    <a:pt x="206" y="1"/>
                  </a:lnTo>
                  <a:lnTo>
                    <a:pt x="180" y="0"/>
                  </a:lnTo>
                </a:path>
              </a:pathLst>
            </a:custGeom>
            <a:solidFill>
              <a:srgbClr val="FFFF00"/>
            </a:solidFill>
            <a:ln>
              <a:noFill/>
            </a:ln>
            <a:effectLst/>
            <a:extLst>
              <a:ext uri="{91240B29-F687-4F45-9708-019B960494DF}">
                <a14:hiddenLine xmlns:a14="http://schemas.microsoft.com/office/drawing/2010/main" w="9525" cap="rnd">
                  <a:solidFill>
                    <a:schemeClr val="tx1"/>
                  </a:solidFill>
                  <a:round/>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ctr" rtl="0" fontAlgn="base">
                <a:spcBef>
                  <a:spcPct val="50000"/>
                </a:spcBef>
                <a:spcAft>
                  <a:spcPct val="0"/>
                </a:spcAft>
                <a:defRPr sz="1400" b="1" kern="1200">
                  <a:solidFill>
                    <a:schemeClr val="tx1"/>
                  </a:solidFill>
                  <a:latin typeface="Arial" panose="020B0604020202020204" pitchFamily="34" charset="0"/>
                  <a:ea typeface="+mn-ea"/>
                  <a:cs typeface="+mn-cs"/>
                </a:defRPr>
              </a:lvl1pPr>
              <a:lvl2pPr marL="457200" algn="ctr" rtl="0" fontAlgn="base">
                <a:spcBef>
                  <a:spcPct val="50000"/>
                </a:spcBef>
                <a:spcAft>
                  <a:spcPct val="0"/>
                </a:spcAft>
                <a:defRPr sz="1400" b="1" kern="1200">
                  <a:solidFill>
                    <a:schemeClr val="tx1"/>
                  </a:solidFill>
                  <a:latin typeface="Arial" panose="020B0604020202020204" pitchFamily="34" charset="0"/>
                  <a:ea typeface="+mn-ea"/>
                  <a:cs typeface="+mn-cs"/>
                </a:defRPr>
              </a:lvl2pPr>
              <a:lvl3pPr marL="914400" algn="ctr" rtl="0" fontAlgn="base">
                <a:spcBef>
                  <a:spcPct val="50000"/>
                </a:spcBef>
                <a:spcAft>
                  <a:spcPct val="0"/>
                </a:spcAft>
                <a:defRPr sz="1400" b="1" kern="1200">
                  <a:solidFill>
                    <a:schemeClr val="tx1"/>
                  </a:solidFill>
                  <a:latin typeface="Arial" panose="020B0604020202020204" pitchFamily="34" charset="0"/>
                  <a:ea typeface="+mn-ea"/>
                  <a:cs typeface="+mn-cs"/>
                </a:defRPr>
              </a:lvl3pPr>
              <a:lvl4pPr marL="1371600" algn="ctr" rtl="0" fontAlgn="base">
                <a:spcBef>
                  <a:spcPct val="50000"/>
                </a:spcBef>
                <a:spcAft>
                  <a:spcPct val="0"/>
                </a:spcAft>
                <a:defRPr sz="1400" b="1" kern="1200">
                  <a:solidFill>
                    <a:schemeClr val="tx1"/>
                  </a:solidFill>
                  <a:latin typeface="Arial" panose="020B0604020202020204" pitchFamily="34" charset="0"/>
                  <a:ea typeface="+mn-ea"/>
                  <a:cs typeface="+mn-cs"/>
                </a:defRPr>
              </a:lvl4pPr>
              <a:lvl5pPr marL="1828800" algn="ctr" rtl="0" fontAlgn="base">
                <a:spcBef>
                  <a:spcPct val="50000"/>
                </a:spcBef>
                <a:spcAft>
                  <a:spcPct val="0"/>
                </a:spcAft>
                <a:defRPr sz="1400" b="1" kern="1200">
                  <a:solidFill>
                    <a:schemeClr val="tx1"/>
                  </a:solidFill>
                  <a:latin typeface="Arial" panose="020B0604020202020204" pitchFamily="34" charset="0"/>
                  <a:ea typeface="+mn-ea"/>
                  <a:cs typeface="+mn-cs"/>
                </a:defRPr>
              </a:lvl5pPr>
              <a:lvl6pPr marL="2286000" algn="l" defTabSz="914400" rtl="0" eaLnBrk="1" latinLnBrk="0" hangingPunct="1">
                <a:defRPr sz="1400" b="1" kern="1200">
                  <a:solidFill>
                    <a:schemeClr val="tx1"/>
                  </a:solidFill>
                  <a:latin typeface="Arial" panose="020B0604020202020204" pitchFamily="34" charset="0"/>
                  <a:ea typeface="+mn-ea"/>
                  <a:cs typeface="+mn-cs"/>
                </a:defRPr>
              </a:lvl6pPr>
              <a:lvl7pPr marL="2743200" algn="l" defTabSz="914400" rtl="0" eaLnBrk="1" latinLnBrk="0" hangingPunct="1">
                <a:defRPr sz="1400" b="1" kern="1200">
                  <a:solidFill>
                    <a:schemeClr val="tx1"/>
                  </a:solidFill>
                  <a:latin typeface="Arial" panose="020B0604020202020204" pitchFamily="34" charset="0"/>
                  <a:ea typeface="+mn-ea"/>
                  <a:cs typeface="+mn-cs"/>
                </a:defRPr>
              </a:lvl7pPr>
              <a:lvl8pPr marL="3200400" algn="l" defTabSz="914400" rtl="0" eaLnBrk="1" latinLnBrk="0" hangingPunct="1">
                <a:defRPr sz="1400" b="1" kern="1200">
                  <a:solidFill>
                    <a:schemeClr val="tx1"/>
                  </a:solidFill>
                  <a:latin typeface="Arial" panose="020B0604020202020204" pitchFamily="34" charset="0"/>
                  <a:ea typeface="+mn-ea"/>
                  <a:cs typeface="+mn-cs"/>
                </a:defRPr>
              </a:lvl8pPr>
              <a:lvl9pPr marL="3657600" algn="l" defTabSz="914400" rtl="0" eaLnBrk="1" latinLnBrk="0" hangingPunct="1">
                <a:defRPr sz="1400" b="1" kern="1200">
                  <a:solidFill>
                    <a:schemeClr val="tx1"/>
                  </a:solidFill>
                  <a:latin typeface="Arial" panose="020B0604020202020204" pitchFamily="34" charset="0"/>
                  <a:ea typeface="+mn-ea"/>
                  <a:cs typeface="+mn-cs"/>
                </a:defRPr>
              </a:lvl9pPr>
            </a:lstStyle>
            <a:p>
              <a:endParaRPr lang="fr-CH"/>
            </a:p>
          </xdr:txBody>
        </xdr:sp>
        <xdr:sp macro="" textlink="">
          <xdr:nvSpPr>
            <xdr:cNvPr id="178" name="Freeform 55"/>
            <xdr:cNvSpPr>
              <a:spLocks/>
            </xdr:cNvSpPr>
          </xdr:nvSpPr>
          <xdr:spPr bwMode="auto">
            <a:xfrm>
              <a:off x="4353" y="1325"/>
              <a:ext cx="221" cy="202"/>
            </a:xfrm>
            <a:custGeom>
              <a:avLst/>
              <a:gdLst>
                <a:gd name="T0" fmla="*/ 0 w 221"/>
                <a:gd name="T1" fmla="*/ 199 h 202"/>
                <a:gd name="T2" fmla="*/ 189 w 221"/>
                <a:gd name="T3" fmla="*/ 0 h 202"/>
                <a:gd name="T4" fmla="*/ 220 w 221"/>
                <a:gd name="T5" fmla="*/ 2 h 202"/>
                <a:gd name="T6" fmla="*/ 14 w 221"/>
                <a:gd name="T7" fmla="*/ 201 h 202"/>
                <a:gd name="T8" fmla="*/ 0 w 221"/>
                <a:gd name="T9" fmla="*/ 199 h 202"/>
              </a:gdLst>
              <a:ahLst/>
              <a:cxnLst>
                <a:cxn ang="0">
                  <a:pos x="T0" y="T1"/>
                </a:cxn>
                <a:cxn ang="0">
                  <a:pos x="T2" y="T3"/>
                </a:cxn>
                <a:cxn ang="0">
                  <a:pos x="T4" y="T5"/>
                </a:cxn>
                <a:cxn ang="0">
                  <a:pos x="T6" y="T7"/>
                </a:cxn>
                <a:cxn ang="0">
                  <a:pos x="T8" y="T9"/>
                </a:cxn>
              </a:cxnLst>
              <a:rect l="0" t="0" r="r" b="b"/>
              <a:pathLst>
                <a:path w="221" h="202">
                  <a:moveTo>
                    <a:pt x="0" y="199"/>
                  </a:moveTo>
                  <a:lnTo>
                    <a:pt x="189" y="0"/>
                  </a:lnTo>
                  <a:lnTo>
                    <a:pt x="220" y="2"/>
                  </a:lnTo>
                  <a:lnTo>
                    <a:pt x="14" y="201"/>
                  </a:lnTo>
                  <a:lnTo>
                    <a:pt x="0" y="199"/>
                  </a:lnTo>
                </a:path>
              </a:pathLst>
            </a:custGeom>
            <a:solidFill>
              <a:srgbClr val="FF8000"/>
            </a:solidFill>
            <a:ln>
              <a:noFill/>
            </a:ln>
            <a:effectLst/>
            <a:extLst>
              <a:ext uri="{91240B29-F687-4F45-9708-019B960494DF}">
                <a14:hiddenLine xmlns:a14="http://schemas.microsoft.com/office/drawing/2010/main" w="9525" cap="rnd">
                  <a:solidFill>
                    <a:schemeClr val="tx1"/>
                  </a:solidFill>
                  <a:round/>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ctr" rtl="0" fontAlgn="base">
                <a:spcBef>
                  <a:spcPct val="50000"/>
                </a:spcBef>
                <a:spcAft>
                  <a:spcPct val="0"/>
                </a:spcAft>
                <a:defRPr sz="1400" b="1" kern="1200">
                  <a:solidFill>
                    <a:schemeClr val="tx1"/>
                  </a:solidFill>
                  <a:latin typeface="Arial" panose="020B0604020202020204" pitchFamily="34" charset="0"/>
                  <a:ea typeface="+mn-ea"/>
                  <a:cs typeface="+mn-cs"/>
                </a:defRPr>
              </a:lvl1pPr>
              <a:lvl2pPr marL="457200" algn="ctr" rtl="0" fontAlgn="base">
                <a:spcBef>
                  <a:spcPct val="50000"/>
                </a:spcBef>
                <a:spcAft>
                  <a:spcPct val="0"/>
                </a:spcAft>
                <a:defRPr sz="1400" b="1" kern="1200">
                  <a:solidFill>
                    <a:schemeClr val="tx1"/>
                  </a:solidFill>
                  <a:latin typeface="Arial" panose="020B0604020202020204" pitchFamily="34" charset="0"/>
                  <a:ea typeface="+mn-ea"/>
                  <a:cs typeface="+mn-cs"/>
                </a:defRPr>
              </a:lvl2pPr>
              <a:lvl3pPr marL="914400" algn="ctr" rtl="0" fontAlgn="base">
                <a:spcBef>
                  <a:spcPct val="50000"/>
                </a:spcBef>
                <a:spcAft>
                  <a:spcPct val="0"/>
                </a:spcAft>
                <a:defRPr sz="1400" b="1" kern="1200">
                  <a:solidFill>
                    <a:schemeClr val="tx1"/>
                  </a:solidFill>
                  <a:latin typeface="Arial" panose="020B0604020202020204" pitchFamily="34" charset="0"/>
                  <a:ea typeface="+mn-ea"/>
                  <a:cs typeface="+mn-cs"/>
                </a:defRPr>
              </a:lvl3pPr>
              <a:lvl4pPr marL="1371600" algn="ctr" rtl="0" fontAlgn="base">
                <a:spcBef>
                  <a:spcPct val="50000"/>
                </a:spcBef>
                <a:spcAft>
                  <a:spcPct val="0"/>
                </a:spcAft>
                <a:defRPr sz="1400" b="1" kern="1200">
                  <a:solidFill>
                    <a:schemeClr val="tx1"/>
                  </a:solidFill>
                  <a:latin typeface="Arial" panose="020B0604020202020204" pitchFamily="34" charset="0"/>
                  <a:ea typeface="+mn-ea"/>
                  <a:cs typeface="+mn-cs"/>
                </a:defRPr>
              </a:lvl4pPr>
              <a:lvl5pPr marL="1828800" algn="ctr" rtl="0" fontAlgn="base">
                <a:spcBef>
                  <a:spcPct val="50000"/>
                </a:spcBef>
                <a:spcAft>
                  <a:spcPct val="0"/>
                </a:spcAft>
                <a:defRPr sz="1400" b="1" kern="1200">
                  <a:solidFill>
                    <a:schemeClr val="tx1"/>
                  </a:solidFill>
                  <a:latin typeface="Arial" panose="020B0604020202020204" pitchFamily="34" charset="0"/>
                  <a:ea typeface="+mn-ea"/>
                  <a:cs typeface="+mn-cs"/>
                </a:defRPr>
              </a:lvl5pPr>
              <a:lvl6pPr marL="2286000" algn="l" defTabSz="914400" rtl="0" eaLnBrk="1" latinLnBrk="0" hangingPunct="1">
                <a:defRPr sz="1400" b="1" kern="1200">
                  <a:solidFill>
                    <a:schemeClr val="tx1"/>
                  </a:solidFill>
                  <a:latin typeface="Arial" panose="020B0604020202020204" pitchFamily="34" charset="0"/>
                  <a:ea typeface="+mn-ea"/>
                  <a:cs typeface="+mn-cs"/>
                </a:defRPr>
              </a:lvl6pPr>
              <a:lvl7pPr marL="2743200" algn="l" defTabSz="914400" rtl="0" eaLnBrk="1" latinLnBrk="0" hangingPunct="1">
                <a:defRPr sz="1400" b="1" kern="1200">
                  <a:solidFill>
                    <a:schemeClr val="tx1"/>
                  </a:solidFill>
                  <a:latin typeface="Arial" panose="020B0604020202020204" pitchFamily="34" charset="0"/>
                  <a:ea typeface="+mn-ea"/>
                  <a:cs typeface="+mn-cs"/>
                </a:defRPr>
              </a:lvl7pPr>
              <a:lvl8pPr marL="3200400" algn="l" defTabSz="914400" rtl="0" eaLnBrk="1" latinLnBrk="0" hangingPunct="1">
                <a:defRPr sz="1400" b="1" kern="1200">
                  <a:solidFill>
                    <a:schemeClr val="tx1"/>
                  </a:solidFill>
                  <a:latin typeface="Arial" panose="020B0604020202020204" pitchFamily="34" charset="0"/>
                  <a:ea typeface="+mn-ea"/>
                  <a:cs typeface="+mn-cs"/>
                </a:defRPr>
              </a:lvl8pPr>
              <a:lvl9pPr marL="3657600" algn="l" defTabSz="914400" rtl="0" eaLnBrk="1" latinLnBrk="0" hangingPunct="1">
                <a:defRPr sz="1400" b="1" kern="1200">
                  <a:solidFill>
                    <a:schemeClr val="tx1"/>
                  </a:solidFill>
                  <a:latin typeface="Arial" panose="020B0604020202020204" pitchFamily="34" charset="0"/>
                  <a:ea typeface="+mn-ea"/>
                  <a:cs typeface="+mn-cs"/>
                </a:defRPr>
              </a:lvl9pPr>
            </a:lstStyle>
            <a:p>
              <a:endParaRPr lang="fr-CH"/>
            </a:p>
          </xdr:txBody>
        </xdr:sp>
        <xdr:sp macro="" textlink="">
          <xdr:nvSpPr>
            <xdr:cNvPr id="179" name="Freeform 56"/>
            <xdr:cNvSpPr>
              <a:spLocks/>
            </xdr:cNvSpPr>
          </xdr:nvSpPr>
          <xdr:spPr bwMode="auto">
            <a:xfrm>
              <a:off x="4368" y="1327"/>
              <a:ext cx="237" cy="199"/>
            </a:xfrm>
            <a:custGeom>
              <a:avLst/>
              <a:gdLst>
                <a:gd name="T0" fmla="*/ 205 w 237"/>
                <a:gd name="T1" fmla="*/ 0 h 199"/>
                <a:gd name="T2" fmla="*/ 0 w 237"/>
                <a:gd name="T3" fmla="*/ 197 h 199"/>
                <a:gd name="T4" fmla="*/ 14 w 237"/>
                <a:gd name="T5" fmla="*/ 198 h 199"/>
                <a:gd name="T6" fmla="*/ 236 w 237"/>
                <a:gd name="T7" fmla="*/ 2 h 199"/>
                <a:gd name="T8" fmla="*/ 205 w 237"/>
                <a:gd name="T9" fmla="*/ 0 h 199"/>
              </a:gdLst>
              <a:ahLst/>
              <a:cxnLst>
                <a:cxn ang="0">
                  <a:pos x="T0" y="T1"/>
                </a:cxn>
                <a:cxn ang="0">
                  <a:pos x="T2" y="T3"/>
                </a:cxn>
                <a:cxn ang="0">
                  <a:pos x="T4" y="T5"/>
                </a:cxn>
                <a:cxn ang="0">
                  <a:pos x="T6" y="T7"/>
                </a:cxn>
                <a:cxn ang="0">
                  <a:pos x="T8" y="T9"/>
                </a:cxn>
              </a:cxnLst>
              <a:rect l="0" t="0" r="r" b="b"/>
              <a:pathLst>
                <a:path w="237" h="199">
                  <a:moveTo>
                    <a:pt x="205" y="0"/>
                  </a:moveTo>
                  <a:lnTo>
                    <a:pt x="0" y="197"/>
                  </a:lnTo>
                  <a:lnTo>
                    <a:pt x="14" y="198"/>
                  </a:lnTo>
                  <a:lnTo>
                    <a:pt x="236" y="2"/>
                  </a:lnTo>
                  <a:lnTo>
                    <a:pt x="205" y="0"/>
                  </a:lnTo>
                </a:path>
              </a:pathLst>
            </a:custGeom>
            <a:solidFill>
              <a:srgbClr val="FF0000"/>
            </a:solidFill>
            <a:ln>
              <a:noFill/>
            </a:ln>
            <a:effectLst/>
            <a:extLst>
              <a:ext uri="{91240B29-F687-4F45-9708-019B960494DF}">
                <a14:hiddenLine xmlns:a14="http://schemas.microsoft.com/office/drawing/2010/main" w="9525" cap="rnd">
                  <a:solidFill>
                    <a:schemeClr val="tx1"/>
                  </a:solidFill>
                  <a:round/>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ctr" rtl="0" fontAlgn="base">
                <a:spcBef>
                  <a:spcPct val="50000"/>
                </a:spcBef>
                <a:spcAft>
                  <a:spcPct val="0"/>
                </a:spcAft>
                <a:defRPr sz="1400" b="1" kern="1200">
                  <a:solidFill>
                    <a:schemeClr val="tx1"/>
                  </a:solidFill>
                  <a:latin typeface="Arial" panose="020B0604020202020204" pitchFamily="34" charset="0"/>
                  <a:ea typeface="+mn-ea"/>
                  <a:cs typeface="+mn-cs"/>
                </a:defRPr>
              </a:lvl1pPr>
              <a:lvl2pPr marL="457200" algn="ctr" rtl="0" fontAlgn="base">
                <a:spcBef>
                  <a:spcPct val="50000"/>
                </a:spcBef>
                <a:spcAft>
                  <a:spcPct val="0"/>
                </a:spcAft>
                <a:defRPr sz="1400" b="1" kern="1200">
                  <a:solidFill>
                    <a:schemeClr val="tx1"/>
                  </a:solidFill>
                  <a:latin typeface="Arial" panose="020B0604020202020204" pitchFamily="34" charset="0"/>
                  <a:ea typeface="+mn-ea"/>
                  <a:cs typeface="+mn-cs"/>
                </a:defRPr>
              </a:lvl2pPr>
              <a:lvl3pPr marL="914400" algn="ctr" rtl="0" fontAlgn="base">
                <a:spcBef>
                  <a:spcPct val="50000"/>
                </a:spcBef>
                <a:spcAft>
                  <a:spcPct val="0"/>
                </a:spcAft>
                <a:defRPr sz="1400" b="1" kern="1200">
                  <a:solidFill>
                    <a:schemeClr val="tx1"/>
                  </a:solidFill>
                  <a:latin typeface="Arial" panose="020B0604020202020204" pitchFamily="34" charset="0"/>
                  <a:ea typeface="+mn-ea"/>
                  <a:cs typeface="+mn-cs"/>
                </a:defRPr>
              </a:lvl3pPr>
              <a:lvl4pPr marL="1371600" algn="ctr" rtl="0" fontAlgn="base">
                <a:spcBef>
                  <a:spcPct val="50000"/>
                </a:spcBef>
                <a:spcAft>
                  <a:spcPct val="0"/>
                </a:spcAft>
                <a:defRPr sz="1400" b="1" kern="1200">
                  <a:solidFill>
                    <a:schemeClr val="tx1"/>
                  </a:solidFill>
                  <a:latin typeface="Arial" panose="020B0604020202020204" pitchFamily="34" charset="0"/>
                  <a:ea typeface="+mn-ea"/>
                  <a:cs typeface="+mn-cs"/>
                </a:defRPr>
              </a:lvl4pPr>
              <a:lvl5pPr marL="1828800" algn="ctr" rtl="0" fontAlgn="base">
                <a:spcBef>
                  <a:spcPct val="50000"/>
                </a:spcBef>
                <a:spcAft>
                  <a:spcPct val="0"/>
                </a:spcAft>
                <a:defRPr sz="1400" b="1" kern="1200">
                  <a:solidFill>
                    <a:schemeClr val="tx1"/>
                  </a:solidFill>
                  <a:latin typeface="Arial" panose="020B0604020202020204" pitchFamily="34" charset="0"/>
                  <a:ea typeface="+mn-ea"/>
                  <a:cs typeface="+mn-cs"/>
                </a:defRPr>
              </a:lvl5pPr>
              <a:lvl6pPr marL="2286000" algn="l" defTabSz="914400" rtl="0" eaLnBrk="1" latinLnBrk="0" hangingPunct="1">
                <a:defRPr sz="1400" b="1" kern="1200">
                  <a:solidFill>
                    <a:schemeClr val="tx1"/>
                  </a:solidFill>
                  <a:latin typeface="Arial" panose="020B0604020202020204" pitchFamily="34" charset="0"/>
                  <a:ea typeface="+mn-ea"/>
                  <a:cs typeface="+mn-cs"/>
                </a:defRPr>
              </a:lvl6pPr>
              <a:lvl7pPr marL="2743200" algn="l" defTabSz="914400" rtl="0" eaLnBrk="1" latinLnBrk="0" hangingPunct="1">
                <a:defRPr sz="1400" b="1" kern="1200">
                  <a:solidFill>
                    <a:schemeClr val="tx1"/>
                  </a:solidFill>
                  <a:latin typeface="Arial" panose="020B0604020202020204" pitchFamily="34" charset="0"/>
                  <a:ea typeface="+mn-ea"/>
                  <a:cs typeface="+mn-cs"/>
                </a:defRPr>
              </a:lvl7pPr>
              <a:lvl8pPr marL="3200400" algn="l" defTabSz="914400" rtl="0" eaLnBrk="1" latinLnBrk="0" hangingPunct="1">
                <a:defRPr sz="1400" b="1" kern="1200">
                  <a:solidFill>
                    <a:schemeClr val="tx1"/>
                  </a:solidFill>
                  <a:latin typeface="Arial" panose="020B0604020202020204" pitchFamily="34" charset="0"/>
                  <a:ea typeface="+mn-ea"/>
                  <a:cs typeface="+mn-cs"/>
                </a:defRPr>
              </a:lvl8pPr>
              <a:lvl9pPr marL="3657600" algn="l" defTabSz="914400" rtl="0" eaLnBrk="1" latinLnBrk="0" hangingPunct="1">
                <a:defRPr sz="1400" b="1" kern="1200">
                  <a:solidFill>
                    <a:schemeClr val="tx1"/>
                  </a:solidFill>
                  <a:latin typeface="Arial" panose="020B0604020202020204" pitchFamily="34" charset="0"/>
                  <a:ea typeface="+mn-ea"/>
                  <a:cs typeface="+mn-cs"/>
                </a:defRPr>
              </a:lvl9pPr>
            </a:lstStyle>
            <a:p>
              <a:endParaRPr lang="fr-CH"/>
            </a:p>
          </xdr:txBody>
        </xdr:sp>
      </xdr:grpSp>
      <xdr:grpSp>
        <xdr:nvGrpSpPr>
          <xdr:cNvPr id="165" name="Group 58"/>
          <xdr:cNvGrpSpPr>
            <a:grpSpLocks/>
          </xdr:cNvGrpSpPr>
        </xdr:nvGrpSpPr>
        <xdr:grpSpPr bwMode="auto">
          <a:xfrm>
            <a:off x="5816600" y="2057400"/>
            <a:ext cx="368300" cy="420688"/>
            <a:chOff x="4182" y="1406"/>
            <a:chExt cx="268" cy="349"/>
          </a:xfrm>
        </xdr:grpSpPr>
        <xdr:sp macro="" textlink="">
          <xdr:nvSpPr>
            <xdr:cNvPr id="169" name="Freeform 59"/>
            <xdr:cNvSpPr>
              <a:spLocks/>
            </xdr:cNvSpPr>
          </xdr:nvSpPr>
          <xdr:spPr bwMode="auto">
            <a:xfrm>
              <a:off x="4316" y="1407"/>
              <a:ext cx="134" cy="207"/>
            </a:xfrm>
            <a:custGeom>
              <a:avLst/>
              <a:gdLst>
                <a:gd name="T0" fmla="*/ 0 w 134"/>
                <a:gd name="T1" fmla="*/ 0 h 207"/>
                <a:gd name="T2" fmla="*/ 46 w 134"/>
                <a:gd name="T3" fmla="*/ 198 h 207"/>
                <a:gd name="T4" fmla="*/ 133 w 134"/>
                <a:gd name="T5" fmla="*/ 206 h 207"/>
                <a:gd name="T6" fmla="*/ 0 w 134"/>
                <a:gd name="T7" fmla="*/ 0 h 207"/>
              </a:gdLst>
              <a:ahLst/>
              <a:cxnLst>
                <a:cxn ang="0">
                  <a:pos x="T0" y="T1"/>
                </a:cxn>
                <a:cxn ang="0">
                  <a:pos x="T2" y="T3"/>
                </a:cxn>
                <a:cxn ang="0">
                  <a:pos x="T4" y="T5"/>
                </a:cxn>
                <a:cxn ang="0">
                  <a:pos x="T6" y="T7"/>
                </a:cxn>
              </a:cxnLst>
              <a:rect l="0" t="0" r="r" b="b"/>
              <a:pathLst>
                <a:path w="134" h="207">
                  <a:moveTo>
                    <a:pt x="0" y="0"/>
                  </a:moveTo>
                  <a:lnTo>
                    <a:pt x="46" y="198"/>
                  </a:lnTo>
                  <a:lnTo>
                    <a:pt x="133" y="206"/>
                  </a:lnTo>
                  <a:lnTo>
                    <a:pt x="0" y="0"/>
                  </a:lnTo>
                </a:path>
              </a:pathLst>
            </a:custGeom>
            <a:solidFill>
              <a:srgbClr val="E0E0E0"/>
            </a:solidFill>
            <a:ln w="12700" cap="rnd"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ctr" rtl="0" fontAlgn="base">
                <a:spcBef>
                  <a:spcPct val="50000"/>
                </a:spcBef>
                <a:spcAft>
                  <a:spcPct val="0"/>
                </a:spcAft>
                <a:defRPr sz="1400" b="1" kern="1200">
                  <a:solidFill>
                    <a:schemeClr val="tx1"/>
                  </a:solidFill>
                  <a:latin typeface="Arial" panose="020B0604020202020204" pitchFamily="34" charset="0"/>
                  <a:ea typeface="+mn-ea"/>
                  <a:cs typeface="+mn-cs"/>
                </a:defRPr>
              </a:lvl1pPr>
              <a:lvl2pPr marL="457200" algn="ctr" rtl="0" fontAlgn="base">
                <a:spcBef>
                  <a:spcPct val="50000"/>
                </a:spcBef>
                <a:spcAft>
                  <a:spcPct val="0"/>
                </a:spcAft>
                <a:defRPr sz="1400" b="1" kern="1200">
                  <a:solidFill>
                    <a:schemeClr val="tx1"/>
                  </a:solidFill>
                  <a:latin typeface="Arial" panose="020B0604020202020204" pitchFamily="34" charset="0"/>
                  <a:ea typeface="+mn-ea"/>
                  <a:cs typeface="+mn-cs"/>
                </a:defRPr>
              </a:lvl2pPr>
              <a:lvl3pPr marL="914400" algn="ctr" rtl="0" fontAlgn="base">
                <a:spcBef>
                  <a:spcPct val="50000"/>
                </a:spcBef>
                <a:spcAft>
                  <a:spcPct val="0"/>
                </a:spcAft>
                <a:defRPr sz="1400" b="1" kern="1200">
                  <a:solidFill>
                    <a:schemeClr val="tx1"/>
                  </a:solidFill>
                  <a:latin typeface="Arial" panose="020B0604020202020204" pitchFamily="34" charset="0"/>
                  <a:ea typeface="+mn-ea"/>
                  <a:cs typeface="+mn-cs"/>
                </a:defRPr>
              </a:lvl3pPr>
              <a:lvl4pPr marL="1371600" algn="ctr" rtl="0" fontAlgn="base">
                <a:spcBef>
                  <a:spcPct val="50000"/>
                </a:spcBef>
                <a:spcAft>
                  <a:spcPct val="0"/>
                </a:spcAft>
                <a:defRPr sz="1400" b="1" kern="1200">
                  <a:solidFill>
                    <a:schemeClr val="tx1"/>
                  </a:solidFill>
                  <a:latin typeface="Arial" panose="020B0604020202020204" pitchFamily="34" charset="0"/>
                  <a:ea typeface="+mn-ea"/>
                  <a:cs typeface="+mn-cs"/>
                </a:defRPr>
              </a:lvl4pPr>
              <a:lvl5pPr marL="1828800" algn="ctr" rtl="0" fontAlgn="base">
                <a:spcBef>
                  <a:spcPct val="50000"/>
                </a:spcBef>
                <a:spcAft>
                  <a:spcPct val="0"/>
                </a:spcAft>
                <a:defRPr sz="1400" b="1" kern="1200">
                  <a:solidFill>
                    <a:schemeClr val="tx1"/>
                  </a:solidFill>
                  <a:latin typeface="Arial" panose="020B0604020202020204" pitchFamily="34" charset="0"/>
                  <a:ea typeface="+mn-ea"/>
                  <a:cs typeface="+mn-cs"/>
                </a:defRPr>
              </a:lvl5pPr>
              <a:lvl6pPr marL="2286000" algn="l" defTabSz="914400" rtl="0" eaLnBrk="1" latinLnBrk="0" hangingPunct="1">
                <a:defRPr sz="1400" b="1" kern="1200">
                  <a:solidFill>
                    <a:schemeClr val="tx1"/>
                  </a:solidFill>
                  <a:latin typeface="Arial" panose="020B0604020202020204" pitchFamily="34" charset="0"/>
                  <a:ea typeface="+mn-ea"/>
                  <a:cs typeface="+mn-cs"/>
                </a:defRPr>
              </a:lvl6pPr>
              <a:lvl7pPr marL="2743200" algn="l" defTabSz="914400" rtl="0" eaLnBrk="1" latinLnBrk="0" hangingPunct="1">
                <a:defRPr sz="1400" b="1" kern="1200">
                  <a:solidFill>
                    <a:schemeClr val="tx1"/>
                  </a:solidFill>
                  <a:latin typeface="Arial" panose="020B0604020202020204" pitchFamily="34" charset="0"/>
                  <a:ea typeface="+mn-ea"/>
                  <a:cs typeface="+mn-cs"/>
                </a:defRPr>
              </a:lvl7pPr>
              <a:lvl8pPr marL="3200400" algn="l" defTabSz="914400" rtl="0" eaLnBrk="1" latinLnBrk="0" hangingPunct="1">
                <a:defRPr sz="1400" b="1" kern="1200">
                  <a:solidFill>
                    <a:schemeClr val="tx1"/>
                  </a:solidFill>
                  <a:latin typeface="Arial" panose="020B0604020202020204" pitchFamily="34" charset="0"/>
                  <a:ea typeface="+mn-ea"/>
                  <a:cs typeface="+mn-cs"/>
                </a:defRPr>
              </a:lvl8pPr>
              <a:lvl9pPr marL="3657600" algn="l" defTabSz="914400" rtl="0" eaLnBrk="1" latinLnBrk="0" hangingPunct="1">
                <a:defRPr sz="1400" b="1" kern="1200">
                  <a:solidFill>
                    <a:schemeClr val="tx1"/>
                  </a:solidFill>
                  <a:latin typeface="Arial" panose="020B0604020202020204" pitchFamily="34" charset="0"/>
                  <a:ea typeface="+mn-ea"/>
                  <a:cs typeface="+mn-cs"/>
                </a:defRPr>
              </a:lvl9pPr>
            </a:lstStyle>
            <a:p>
              <a:endParaRPr lang="fr-CH"/>
            </a:p>
          </xdr:txBody>
        </xdr:sp>
        <xdr:sp macro="" textlink="">
          <xdr:nvSpPr>
            <xdr:cNvPr id="170" name="Freeform 60"/>
            <xdr:cNvSpPr>
              <a:spLocks/>
            </xdr:cNvSpPr>
          </xdr:nvSpPr>
          <xdr:spPr bwMode="auto">
            <a:xfrm>
              <a:off x="4183" y="1406"/>
              <a:ext cx="133" cy="308"/>
            </a:xfrm>
            <a:custGeom>
              <a:avLst/>
              <a:gdLst>
                <a:gd name="T0" fmla="*/ 132 w 133"/>
                <a:gd name="T1" fmla="*/ 0 h 308"/>
                <a:gd name="T2" fmla="*/ 92 w 133"/>
                <a:gd name="T3" fmla="*/ 191 h 308"/>
                <a:gd name="T4" fmla="*/ 0 w 133"/>
                <a:gd name="T5" fmla="*/ 307 h 308"/>
                <a:gd name="T6" fmla="*/ 132 w 133"/>
                <a:gd name="T7" fmla="*/ 0 h 308"/>
              </a:gdLst>
              <a:ahLst/>
              <a:cxnLst>
                <a:cxn ang="0">
                  <a:pos x="T0" y="T1"/>
                </a:cxn>
                <a:cxn ang="0">
                  <a:pos x="T2" y="T3"/>
                </a:cxn>
                <a:cxn ang="0">
                  <a:pos x="T4" y="T5"/>
                </a:cxn>
                <a:cxn ang="0">
                  <a:pos x="T6" y="T7"/>
                </a:cxn>
              </a:cxnLst>
              <a:rect l="0" t="0" r="r" b="b"/>
              <a:pathLst>
                <a:path w="133" h="308">
                  <a:moveTo>
                    <a:pt x="132" y="0"/>
                  </a:moveTo>
                  <a:lnTo>
                    <a:pt x="92" y="191"/>
                  </a:lnTo>
                  <a:lnTo>
                    <a:pt x="0" y="307"/>
                  </a:lnTo>
                  <a:lnTo>
                    <a:pt x="132" y="0"/>
                  </a:lnTo>
                </a:path>
              </a:pathLst>
            </a:custGeom>
            <a:solidFill>
              <a:srgbClr val="FFFFFF"/>
            </a:solidFill>
            <a:ln w="12700" cap="rnd"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ctr" rtl="0" fontAlgn="base">
                <a:spcBef>
                  <a:spcPct val="50000"/>
                </a:spcBef>
                <a:spcAft>
                  <a:spcPct val="0"/>
                </a:spcAft>
                <a:defRPr sz="1400" b="1" kern="1200">
                  <a:solidFill>
                    <a:schemeClr val="tx1"/>
                  </a:solidFill>
                  <a:latin typeface="Arial" panose="020B0604020202020204" pitchFamily="34" charset="0"/>
                  <a:ea typeface="+mn-ea"/>
                  <a:cs typeface="+mn-cs"/>
                </a:defRPr>
              </a:lvl1pPr>
              <a:lvl2pPr marL="457200" algn="ctr" rtl="0" fontAlgn="base">
                <a:spcBef>
                  <a:spcPct val="50000"/>
                </a:spcBef>
                <a:spcAft>
                  <a:spcPct val="0"/>
                </a:spcAft>
                <a:defRPr sz="1400" b="1" kern="1200">
                  <a:solidFill>
                    <a:schemeClr val="tx1"/>
                  </a:solidFill>
                  <a:latin typeface="Arial" panose="020B0604020202020204" pitchFamily="34" charset="0"/>
                  <a:ea typeface="+mn-ea"/>
                  <a:cs typeface="+mn-cs"/>
                </a:defRPr>
              </a:lvl2pPr>
              <a:lvl3pPr marL="914400" algn="ctr" rtl="0" fontAlgn="base">
                <a:spcBef>
                  <a:spcPct val="50000"/>
                </a:spcBef>
                <a:spcAft>
                  <a:spcPct val="0"/>
                </a:spcAft>
                <a:defRPr sz="1400" b="1" kern="1200">
                  <a:solidFill>
                    <a:schemeClr val="tx1"/>
                  </a:solidFill>
                  <a:latin typeface="Arial" panose="020B0604020202020204" pitchFamily="34" charset="0"/>
                  <a:ea typeface="+mn-ea"/>
                  <a:cs typeface="+mn-cs"/>
                </a:defRPr>
              </a:lvl3pPr>
              <a:lvl4pPr marL="1371600" algn="ctr" rtl="0" fontAlgn="base">
                <a:spcBef>
                  <a:spcPct val="50000"/>
                </a:spcBef>
                <a:spcAft>
                  <a:spcPct val="0"/>
                </a:spcAft>
                <a:defRPr sz="1400" b="1" kern="1200">
                  <a:solidFill>
                    <a:schemeClr val="tx1"/>
                  </a:solidFill>
                  <a:latin typeface="Arial" panose="020B0604020202020204" pitchFamily="34" charset="0"/>
                  <a:ea typeface="+mn-ea"/>
                  <a:cs typeface="+mn-cs"/>
                </a:defRPr>
              </a:lvl4pPr>
              <a:lvl5pPr marL="1828800" algn="ctr" rtl="0" fontAlgn="base">
                <a:spcBef>
                  <a:spcPct val="50000"/>
                </a:spcBef>
                <a:spcAft>
                  <a:spcPct val="0"/>
                </a:spcAft>
                <a:defRPr sz="1400" b="1" kern="1200">
                  <a:solidFill>
                    <a:schemeClr val="tx1"/>
                  </a:solidFill>
                  <a:latin typeface="Arial" panose="020B0604020202020204" pitchFamily="34" charset="0"/>
                  <a:ea typeface="+mn-ea"/>
                  <a:cs typeface="+mn-cs"/>
                </a:defRPr>
              </a:lvl5pPr>
              <a:lvl6pPr marL="2286000" algn="l" defTabSz="914400" rtl="0" eaLnBrk="1" latinLnBrk="0" hangingPunct="1">
                <a:defRPr sz="1400" b="1" kern="1200">
                  <a:solidFill>
                    <a:schemeClr val="tx1"/>
                  </a:solidFill>
                  <a:latin typeface="Arial" panose="020B0604020202020204" pitchFamily="34" charset="0"/>
                  <a:ea typeface="+mn-ea"/>
                  <a:cs typeface="+mn-cs"/>
                </a:defRPr>
              </a:lvl6pPr>
              <a:lvl7pPr marL="2743200" algn="l" defTabSz="914400" rtl="0" eaLnBrk="1" latinLnBrk="0" hangingPunct="1">
                <a:defRPr sz="1400" b="1" kern="1200">
                  <a:solidFill>
                    <a:schemeClr val="tx1"/>
                  </a:solidFill>
                  <a:latin typeface="Arial" panose="020B0604020202020204" pitchFamily="34" charset="0"/>
                  <a:ea typeface="+mn-ea"/>
                  <a:cs typeface="+mn-cs"/>
                </a:defRPr>
              </a:lvl7pPr>
              <a:lvl8pPr marL="3200400" algn="l" defTabSz="914400" rtl="0" eaLnBrk="1" latinLnBrk="0" hangingPunct="1">
                <a:defRPr sz="1400" b="1" kern="1200">
                  <a:solidFill>
                    <a:schemeClr val="tx1"/>
                  </a:solidFill>
                  <a:latin typeface="Arial" panose="020B0604020202020204" pitchFamily="34" charset="0"/>
                  <a:ea typeface="+mn-ea"/>
                  <a:cs typeface="+mn-cs"/>
                </a:defRPr>
              </a:lvl8pPr>
              <a:lvl9pPr marL="3657600" algn="l" defTabSz="914400" rtl="0" eaLnBrk="1" latinLnBrk="0" hangingPunct="1">
                <a:defRPr sz="1400" b="1" kern="1200">
                  <a:solidFill>
                    <a:schemeClr val="tx1"/>
                  </a:solidFill>
                  <a:latin typeface="Arial" panose="020B0604020202020204" pitchFamily="34" charset="0"/>
                  <a:ea typeface="+mn-ea"/>
                  <a:cs typeface="+mn-cs"/>
                </a:defRPr>
              </a:lvl9pPr>
            </a:lstStyle>
            <a:p>
              <a:endParaRPr lang="fr-CH"/>
            </a:p>
          </xdr:txBody>
        </xdr:sp>
        <xdr:sp macro="" textlink="">
          <xdr:nvSpPr>
            <xdr:cNvPr id="171" name="Freeform 61"/>
            <xdr:cNvSpPr>
              <a:spLocks/>
            </xdr:cNvSpPr>
          </xdr:nvSpPr>
          <xdr:spPr bwMode="auto">
            <a:xfrm>
              <a:off x="4182" y="1597"/>
              <a:ext cx="219" cy="158"/>
            </a:xfrm>
            <a:custGeom>
              <a:avLst/>
              <a:gdLst>
                <a:gd name="T0" fmla="*/ 218 w 219"/>
                <a:gd name="T1" fmla="*/ 157 h 158"/>
                <a:gd name="T2" fmla="*/ 0 w 219"/>
                <a:gd name="T3" fmla="*/ 117 h 158"/>
                <a:gd name="T4" fmla="*/ 93 w 219"/>
                <a:gd name="T5" fmla="*/ 0 h 158"/>
                <a:gd name="T6" fmla="*/ 181 w 219"/>
                <a:gd name="T7" fmla="*/ 8 h 158"/>
                <a:gd name="T8" fmla="*/ 218 w 219"/>
                <a:gd name="T9" fmla="*/ 157 h 158"/>
              </a:gdLst>
              <a:ahLst/>
              <a:cxnLst>
                <a:cxn ang="0">
                  <a:pos x="T0" y="T1"/>
                </a:cxn>
                <a:cxn ang="0">
                  <a:pos x="T2" y="T3"/>
                </a:cxn>
                <a:cxn ang="0">
                  <a:pos x="T4" y="T5"/>
                </a:cxn>
                <a:cxn ang="0">
                  <a:pos x="T6" y="T7"/>
                </a:cxn>
                <a:cxn ang="0">
                  <a:pos x="T8" y="T9"/>
                </a:cxn>
              </a:cxnLst>
              <a:rect l="0" t="0" r="r" b="b"/>
              <a:pathLst>
                <a:path w="219" h="158">
                  <a:moveTo>
                    <a:pt x="218" y="157"/>
                  </a:moveTo>
                  <a:lnTo>
                    <a:pt x="0" y="117"/>
                  </a:lnTo>
                  <a:lnTo>
                    <a:pt x="93" y="0"/>
                  </a:lnTo>
                  <a:lnTo>
                    <a:pt x="181" y="8"/>
                  </a:lnTo>
                  <a:lnTo>
                    <a:pt x="218" y="157"/>
                  </a:lnTo>
                </a:path>
              </a:pathLst>
            </a:custGeom>
            <a:solidFill>
              <a:srgbClr val="E0E0E0"/>
            </a:solidFill>
            <a:ln w="12700" cap="rnd"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ctr" rtl="0" fontAlgn="base">
                <a:spcBef>
                  <a:spcPct val="50000"/>
                </a:spcBef>
                <a:spcAft>
                  <a:spcPct val="0"/>
                </a:spcAft>
                <a:defRPr sz="1400" b="1" kern="1200">
                  <a:solidFill>
                    <a:schemeClr val="tx1"/>
                  </a:solidFill>
                  <a:latin typeface="Arial" panose="020B0604020202020204" pitchFamily="34" charset="0"/>
                  <a:ea typeface="+mn-ea"/>
                  <a:cs typeface="+mn-cs"/>
                </a:defRPr>
              </a:lvl1pPr>
              <a:lvl2pPr marL="457200" algn="ctr" rtl="0" fontAlgn="base">
                <a:spcBef>
                  <a:spcPct val="50000"/>
                </a:spcBef>
                <a:spcAft>
                  <a:spcPct val="0"/>
                </a:spcAft>
                <a:defRPr sz="1400" b="1" kern="1200">
                  <a:solidFill>
                    <a:schemeClr val="tx1"/>
                  </a:solidFill>
                  <a:latin typeface="Arial" panose="020B0604020202020204" pitchFamily="34" charset="0"/>
                  <a:ea typeface="+mn-ea"/>
                  <a:cs typeface="+mn-cs"/>
                </a:defRPr>
              </a:lvl2pPr>
              <a:lvl3pPr marL="914400" algn="ctr" rtl="0" fontAlgn="base">
                <a:spcBef>
                  <a:spcPct val="50000"/>
                </a:spcBef>
                <a:spcAft>
                  <a:spcPct val="0"/>
                </a:spcAft>
                <a:defRPr sz="1400" b="1" kern="1200">
                  <a:solidFill>
                    <a:schemeClr val="tx1"/>
                  </a:solidFill>
                  <a:latin typeface="Arial" panose="020B0604020202020204" pitchFamily="34" charset="0"/>
                  <a:ea typeface="+mn-ea"/>
                  <a:cs typeface="+mn-cs"/>
                </a:defRPr>
              </a:lvl3pPr>
              <a:lvl4pPr marL="1371600" algn="ctr" rtl="0" fontAlgn="base">
                <a:spcBef>
                  <a:spcPct val="50000"/>
                </a:spcBef>
                <a:spcAft>
                  <a:spcPct val="0"/>
                </a:spcAft>
                <a:defRPr sz="1400" b="1" kern="1200">
                  <a:solidFill>
                    <a:schemeClr val="tx1"/>
                  </a:solidFill>
                  <a:latin typeface="Arial" panose="020B0604020202020204" pitchFamily="34" charset="0"/>
                  <a:ea typeface="+mn-ea"/>
                  <a:cs typeface="+mn-cs"/>
                </a:defRPr>
              </a:lvl4pPr>
              <a:lvl5pPr marL="1828800" algn="ctr" rtl="0" fontAlgn="base">
                <a:spcBef>
                  <a:spcPct val="50000"/>
                </a:spcBef>
                <a:spcAft>
                  <a:spcPct val="0"/>
                </a:spcAft>
                <a:defRPr sz="1400" b="1" kern="1200">
                  <a:solidFill>
                    <a:schemeClr val="tx1"/>
                  </a:solidFill>
                  <a:latin typeface="Arial" panose="020B0604020202020204" pitchFamily="34" charset="0"/>
                  <a:ea typeface="+mn-ea"/>
                  <a:cs typeface="+mn-cs"/>
                </a:defRPr>
              </a:lvl5pPr>
              <a:lvl6pPr marL="2286000" algn="l" defTabSz="914400" rtl="0" eaLnBrk="1" latinLnBrk="0" hangingPunct="1">
                <a:defRPr sz="1400" b="1" kern="1200">
                  <a:solidFill>
                    <a:schemeClr val="tx1"/>
                  </a:solidFill>
                  <a:latin typeface="Arial" panose="020B0604020202020204" pitchFamily="34" charset="0"/>
                  <a:ea typeface="+mn-ea"/>
                  <a:cs typeface="+mn-cs"/>
                </a:defRPr>
              </a:lvl6pPr>
              <a:lvl7pPr marL="2743200" algn="l" defTabSz="914400" rtl="0" eaLnBrk="1" latinLnBrk="0" hangingPunct="1">
                <a:defRPr sz="1400" b="1" kern="1200">
                  <a:solidFill>
                    <a:schemeClr val="tx1"/>
                  </a:solidFill>
                  <a:latin typeface="Arial" panose="020B0604020202020204" pitchFamily="34" charset="0"/>
                  <a:ea typeface="+mn-ea"/>
                  <a:cs typeface="+mn-cs"/>
                </a:defRPr>
              </a:lvl7pPr>
              <a:lvl8pPr marL="3200400" algn="l" defTabSz="914400" rtl="0" eaLnBrk="1" latinLnBrk="0" hangingPunct="1">
                <a:defRPr sz="1400" b="1" kern="1200">
                  <a:solidFill>
                    <a:schemeClr val="tx1"/>
                  </a:solidFill>
                  <a:latin typeface="Arial" panose="020B0604020202020204" pitchFamily="34" charset="0"/>
                  <a:ea typeface="+mn-ea"/>
                  <a:cs typeface="+mn-cs"/>
                </a:defRPr>
              </a:lvl8pPr>
              <a:lvl9pPr marL="3657600" algn="l" defTabSz="914400" rtl="0" eaLnBrk="1" latinLnBrk="0" hangingPunct="1">
                <a:defRPr sz="1400" b="1" kern="1200">
                  <a:solidFill>
                    <a:schemeClr val="tx1"/>
                  </a:solidFill>
                  <a:latin typeface="Arial" panose="020B0604020202020204" pitchFamily="34" charset="0"/>
                  <a:ea typeface="+mn-ea"/>
                  <a:cs typeface="+mn-cs"/>
                </a:defRPr>
              </a:lvl9pPr>
            </a:lstStyle>
            <a:p>
              <a:endParaRPr lang="fr-CH"/>
            </a:p>
          </xdr:txBody>
        </xdr:sp>
        <xdr:sp macro="" textlink="">
          <xdr:nvSpPr>
            <xdr:cNvPr id="172" name="Freeform 62"/>
            <xdr:cNvSpPr>
              <a:spLocks/>
            </xdr:cNvSpPr>
          </xdr:nvSpPr>
          <xdr:spPr bwMode="auto">
            <a:xfrm>
              <a:off x="4362" y="1604"/>
              <a:ext cx="88" cy="151"/>
            </a:xfrm>
            <a:custGeom>
              <a:avLst/>
              <a:gdLst>
                <a:gd name="T0" fmla="*/ 87 w 88"/>
                <a:gd name="T1" fmla="*/ 8 h 151"/>
                <a:gd name="T2" fmla="*/ 0 w 88"/>
                <a:gd name="T3" fmla="*/ 0 h 151"/>
                <a:gd name="T4" fmla="*/ 37 w 88"/>
                <a:gd name="T5" fmla="*/ 150 h 151"/>
                <a:gd name="T6" fmla="*/ 87 w 88"/>
                <a:gd name="T7" fmla="*/ 8 h 151"/>
              </a:gdLst>
              <a:ahLst/>
              <a:cxnLst>
                <a:cxn ang="0">
                  <a:pos x="T0" y="T1"/>
                </a:cxn>
                <a:cxn ang="0">
                  <a:pos x="T2" y="T3"/>
                </a:cxn>
                <a:cxn ang="0">
                  <a:pos x="T4" y="T5"/>
                </a:cxn>
                <a:cxn ang="0">
                  <a:pos x="T6" y="T7"/>
                </a:cxn>
              </a:cxnLst>
              <a:rect l="0" t="0" r="r" b="b"/>
              <a:pathLst>
                <a:path w="88" h="151">
                  <a:moveTo>
                    <a:pt x="87" y="8"/>
                  </a:moveTo>
                  <a:lnTo>
                    <a:pt x="0" y="0"/>
                  </a:lnTo>
                  <a:lnTo>
                    <a:pt x="37" y="150"/>
                  </a:lnTo>
                  <a:lnTo>
                    <a:pt x="87" y="8"/>
                  </a:lnTo>
                </a:path>
              </a:pathLst>
            </a:custGeom>
            <a:solidFill>
              <a:srgbClr val="C0C0C0"/>
            </a:solidFill>
            <a:ln w="12700" cap="rnd"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ctr" rtl="0" fontAlgn="base">
                <a:spcBef>
                  <a:spcPct val="50000"/>
                </a:spcBef>
                <a:spcAft>
                  <a:spcPct val="0"/>
                </a:spcAft>
                <a:defRPr sz="1400" b="1" kern="1200">
                  <a:solidFill>
                    <a:schemeClr val="tx1"/>
                  </a:solidFill>
                  <a:latin typeface="Arial" panose="020B0604020202020204" pitchFamily="34" charset="0"/>
                  <a:ea typeface="+mn-ea"/>
                  <a:cs typeface="+mn-cs"/>
                </a:defRPr>
              </a:lvl1pPr>
              <a:lvl2pPr marL="457200" algn="ctr" rtl="0" fontAlgn="base">
                <a:spcBef>
                  <a:spcPct val="50000"/>
                </a:spcBef>
                <a:spcAft>
                  <a:spcPct val="0"/>
                </a:spcAft>
                <a:defRPr sz="1400" b="1" kern="1200">
                  <a:solidFill>
                    <a:schemeClr val="tx1"/>
                  </a:solidFill>
                  <a:latin typeface="Arial" panose="020B0604020202020204" pitchFamily="34" charset="0"/>
                  <a:ea typeface="+mn-ea"/>
                  <a:cs typeface="+mn-cs"/>
                </a:defRPr>
              </a:lvl2pPr>
              <a:lvl3pPr marL="914400" algn="ctr" rtl="0" fontAlgn="base">
                <a:spcBef>
                  <a:spcPct val="50000"/>
                </a:spcBef>
                <a:spcAft>
                  <a:spcPct val="0"/>
                </a:spcAft>
                <a:defRPr sz="1400" b="1" kern="1200">
                  <a:solidFill>
                    <a:schemeClr val="tx1"/>
                  </a:solidFill>
                  <a:latin typeface="Arial" panose="020B0604020202020204" pitchFamily="34" charset="0"/>
                  <a:ea typeface="+mn-ea"/>
                  <a:cs typeface="+mn-cs"/>
                </a:defRPr>
              </a:lvl3pPr>
              <a:lvl4pPr marL="1371600" algn="ctr" rtl="0" fontAlgn="base">
                <a:spcBef>
                  <a:spcPct val="50000"/>
                </a:spcBef>
                <a:spcAft>
                  <a:spcPct val="0"/>
                </a:spcAft>
                <a:defRPr sz="1400" b="1" kern="1200">
                  <a:solidFill>
                    <a:schemeClr val="tx1"/>
                  </a:solidFill>
                  <a:latin typeface="Arial" panose="020B0604020202020204" pitchFamily="34" charset="0"/>
                  <a:ea typeface="+mn-ea"/>
                  <a:cs typeface="+mn-cs"/>
                </a:defRPr>
              </a:lvl4pPr>
              <a:lvl5pPr marL="1828800" algn="ctr" rtl="0" fontAlgn="base">
                <a:spcBef>
                  <a:spcPct val="50000"/>
                </a:spcBef>
                <a:spcAft>
                  <a:spcPct val="0"/>
                </a:spcAft>
                <a:defRPr sz="1400" b="1" kern="1200">
                  <a:solidFill>
                    <a:schemeClr val="tx1"/>
                  </a:solidFill>
                  <a:latin typeface="Arial" panose="020B0604020202020204" pitchFamily="34" charset="0"/>
                  <a:ea typeface="+mn-ea"/>
                  <a:cs typeface="+mn-cs"/>
                </a:defRPr>
              </a:lvl5pPr>
              <a:lvl6pPr marL="2286000" algn="l" defTabSz="914400" rtl="0" eaLnBrk="1" latinLnBrk="0" hangingPunct="1">
                <a:defRPr sz="1400" b="1" kern="1200">
                  <a:solidFill>
                    <a:schemeClr val="tx1"/>
                  </a:solidFill>
                  <a:latin typeface="Arial" panose="020B0604020202020204" pitchFamily="34" charset="0"/>
                  <a:ea typeface="+mn-ea"/>
                  <a:cs typeface="+mn-cs"/>
                </a:defRPr>
              </a:lvl6pPr>
              <a:lvl7pPr marL="2743200" algn="l" defTabSz="914400" rtl="0" eaLnBrk="1" latinLnBrk="0" hangingPunct="1">
                <a:defRPr sz="1400" b="1" kern="1200">
                  <a:solidFill>
                    <a:schemeClr val="tx1"/>
                  </a:solidFill>
                  <a:latin typeface="Arial" panose="020B0604020202020204" pitchFamily="34" charset="0"/>
                  <a:ea typeface="+mn-ea"/>
                  <a:cs typeface="+mn-cs"/>
                </a:defRPr>
              </a:lvl7pPr>
              <a:lvl8pPr marL="3200400" algn="l" defTabSz="914400" rtl="0" eaLnBrk="1" latinLnBrk="0" hangingPunct="1">
                <a:defRPr sz="1400" b="1" kern="1200">
                  <a:solidFill>
                    <a:schemeClr val="tx1"/>
                  </a:solidFill>
                  <a:latin typeface="Arial" panose="020B0604020202020204" pitchFamily="34" charset="0"/>
                  <a:ea typeface="+mn-ea"/>
                  <a:cs typeface="+mn-cs"/>
                </a:defRPr>
              </a:lvl8pPr>
              <a:lvl9pPr marL="3657600" algn="l" defTabSz="914400" rtl="0" eaLnBrk="1" latinLnBrk="0" hangingPunct="1">
                <a:defRPr sz="1400" b="1" kern="1200">
                  <a:solidFill>
                    <a:schemeClr val="tx1"/>
                  </a:solidFill>
                  <a:latin typeface="Arial" panose="020B0604020202020204" pitchFamily="34" charset="0"/>
                  <a:ea typeface="+mn-ea"/>
                  <a:cs typeface="+mn-cs"/>
                </a:defRPr>
              </a:lvl9pPr>
            </a:lstStyle>
            <a:p>
              <a:endParaRPr lang="fr-CH"/>
            </a:p>
          </xdr:txBody>
        </xdr:sp>
        <xdr:sp macro="" textlink="">
          <xdr:nvSpPr>
            <xdr:cNvPr id="173" name="Freeform 63"/>
            <xdr:cNvSpPr>
              <a:spLocks/>
            </xdr:cNvSpPr>
          </xdr:nvSpPr>
          <xdr:spPr bwMode="auto">
            <a:xfrm>
              <a:off x="4275" y="1406"/>
              <a:ext cx="88" cy="200"/>
            </a:xfrm>
            <a:custGeom>
              <a:avLst/>
              <a:gdLst>
                <a:gd name="T0" fmla="*/ 40 w 88"/>
                <a:gd name="T1" fmla="*/ 0 h 200"/>
                <a:gd name="T2" fmla="*/ 0 w 88"/>
                <a:gd name="T3" fmla="*/ 191 h 200"/>
                <a:gd name="T4" fmla="*/ 87 w 88"/>
                <a:gd name="T5" fmla="*/ 199 h 200"/>
                <a:gd name="T6" fmla="*/ 40 w 88"/>
                <a:gd name="T7" fmla="*/ 0 h 200"/>
              </a:gdLst>
              <a:ahLst/>
              <a:cxnLst>
                <a:cxn ang="0">
                  <a:pos x="T0" y="T1"/>
                </a:cxn>
                <a:cxn ang="0">
                  <a:pos x="T2" y="T3"/>
                </a:cxn>
                <a:cxn ang="0">
                  <a:pos x="T4" y="T5"/>
                </a:cxn>
                <a:cxn ang="0">
                  <a:pos x="T6" y="T7"/>
                </a:cxn>
              </a:cxnLst>
              <a:rect l="0" t="0" r="r" b="b"/>
              <a:pathLst>
                <a:path w="88" h="200">
                  <a:moveTo>
                    <a:pt x="40" y="0"/>
                  </a:moveTo>
                  <a:lnTo>
                    <a:pt x="0" y="191"/>
                  </a:lnTo>
                  <a:lnTo>
                    <a:pt x="87" y="199"/>
                  </a:lnTo>
                  <a:lnTo>
                    <a:pt x="40" y="0"/>
                  </a:lnTo>
                </a:path>
              </a:pathLst>
            </a:custGeom>
            <a:solidFill>
              <a:srgbClr val="E0E0E0"/>
            </a:solidFill>
            <a:ln w="12700" cap="rnd"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ctr" rtl="0" fontAlgn="base">
                <a:spcBef>
                  <a:spcPct val="50000"/>
                </a:spcBef>
                <a:spcAft>
                  <a:spcPct val="0"/>
                </a:spcAft>
                <a:defRPr sz="1400" b="1" kern="1200">
                  <a:solidFill>
                    <a:schemeClr val="tx1"/>
                  </a:solidFill>
                  <a:latin typeface="Arial" panose="020B0604020202020204" pitchFamily="34" charset="0"/>
                  <a:ea typeface="+mn-ea"/>
                  <a:cs typeface="+mn-cs"/>
                </a:defRPr>
              </a:lvl1pPr>
              <a:lvl2pPr marL="457200" algn="ctr" rtl="0" fontAlgn="base">
                <a:spcBef>
                  <a:spcPct val="50000"/>
                </a:spcBef>
                <a:spcAft>
                  <a:spcPct val="0"/>
                </a:spcAft>
                <a:defRPr sz="1400" b="1" kern="1200">
                  <a:solidFill>
                    <a:schemeClr val="tx1"/>
                  </a:solidFill>
                  <a:latin typeface="Arial" panose="020B0604020202020204" pitchFamily="34" charset="0"/>
                  <a:ea typeface="+mn-ea"/>
                  <a:cs typeface="+mn-cs"/>
                </a:defRPr>
              </a:lvl2pPr>
              <a:lvl3pPr marL="914400" algn="ctr" rtl="0" fontAlgn="base">
                <a:spcBef>
                  <a:spcPct val="50000"/>
                </a:spcBef>
                <a:spcAft>
                  <a:spcPct val="0"/>
                </a:spcAft>
                <a:defRPr sz="1400" b="1" kern="1200">
                  <a:solidFill>
                    <a:schemeClr val="tx1"/>
                  </a:solidFill>
                  <a:latin typeface="Arial" panose="020B0604020202020204" pitchFamily="34" charset="0"/>
                  <a:ea typeface="+mn-ea"/>
                  <a:cs typeface="+mn-cs"/>
                </a:defRPr>
              </a:lvl3pPr>
              <a:lvl4pPr marL="1371600" algn="ctr" rtl="0" fontAlgn="base">
                <a:spcBef>
                  <a:spcPct val="50000"/>
                </a:spcBef>
                <a:spcAft>
                  <a:spcPct val="0"/>
                </a:spcAft>
                <a:defRPr sz="1400" b="1" kern="1200">
                  <a:solidFill>
                    <a:schemeClr val="tx1"/>
                  </a:solidFill>
                  <a:latin typeface="Arial" panose="020B0604020202020204" pitchFamily="34" charset="0"/>
                  <a:ea typeface="+mn-ea"/>
                  <a:cs typeface="+mn-cs"/>
                </a:defRPr>
              </a:lvl4pPr>
              <a:lvl5pPr marL="1828800" algn="ctr" rtl="0" fontAlgn="base">
                <a:spcBef>
                  <a:spcPct val="50000"/>
                </a:spcBef>
                <a:spcAft>
                  <a:spcPct val="0"/>
                </a:spcAft>
                <a:defRPr sz="1400" b="1" kern="1200">
                  <a:solidFill>
                    <a:schemeClr val="tx1"/>
                  </a:solidFill>
                  <a:latin typeface="Arial" panose="020B0604020202020204" pitchFamily="34" charset="0"/>
                  <a:ea typeface="+mn-ea"/>
                  <a:cs typeface="+mn-cs"/>
                </a:defRPr>
              </a:lvl5pPr>
              <a:lvl6pPr marL="2286000" algn="l" defTabSz="914400" rtl="0" eaLnBrk="1" latinLnBrk="0" hangingPunct="1">
                <a:defRPr sz="1400" b="1" kern="1200">
                  <a:solidFill>
                    <a:schemeClr val="tx1"/>
                  </a:solidFill>
                  <a:latin typeface="Arial" panose="020B0604020202020204" pitchFamily="34" charset="0"/>
                  <a:ea typeface="+mn-ea"/>
                  <a:cs typeface="+mn-cs"/>
                </a:defRPr>
              </a:lvl6pPr>
              <a:lvl7pPr marL="2743200" algn="l" defTabSz="914400" rtl="0" eaLnBrk="1" latinLnBrk="0" hangingPunct="1">
                <a:defRPr sz="1400" b="1" kern="1200">
                  <a:solidFill>
                    <a:schemeClr val="tx1"/>
                  </a:solidFill>
                  <a:latin typeface="Arial" panose="020B0604020202020204" pitchFamily="34" charset="0"/>
                  <a:ea typeface="+mn-ea"/>
                  <a:cs typeface="+mn-cs"/>
                </a:defRPr>
              </a:lvl7pPr>
              <a:lvl8pPr marL="3200400" algn="l" defTabSz="914400" rtl="0" eaLnBrk="1" latinLnBrk="0" hangingPunct="1">
                <a:defRPr sz="1400" b="1" kern="1200">
                  <a:solidFill>
                    <a:schemeClr val="tx1"/>
                  </a:solidFill>
                  <a:latin typeface="Arial" panose="020B0604020202020204" pitchFamily="34" charset="0"/>
                  <a:ea typeface="+mn-ea"/>
                  <a:cs typeface="+mn-cs"/>
                </a:defRPr>
              </a:lvl8pPr>
              <a:lvl9pPr marL="3657600" algn="l" defTabSz="914400" rtl="0" eaLnBrk="1" latinLnBrk="0" hangingPunct="1">
                <a:defRPr sz="1400" b="1" kern="1200">
                  <a:solidFill>
                    <a:schemeClr val="tx1"/>
                  </a:solidFill>
                  <a:latin typeface="Arial" panose="020B0604020202020204" pitchFamily="34" charset="0"/>
                  <a:ea typeface="+mn-ea"/>
                  <a:cs typeface="+mn-cs"/>
                </a:defRPr>
              </a:lvl9pPr>
            </a:lstStyle>
            <a:p>
              <a:endParaRPr lang="fr-CH"/>
            </a:p>
          </xdr:txBody>
        </xdr:sp>
      </xdr:grpSp>
      <xdr:sp macro="" textlink="">
        <xdr:nvSpPr>
          <xdr:cNvPr id="166" name="Freeform 64"/>
          <xdr:cNvSpPr>
            <a:spLocks/>
          </xdr:cNvSpPr>
        </xdr:nvSpPr>
        <xdr:spPr bwMode="auto">
          <a:xfrm>
            <a:off x="5432425" y="2214562"/>
            <a:ext cx="608013" cy="211138"/>
          </a:xfrm>
          <a:custGeom>
            <a:avLst/>
            <a:gdLst>
              <a:gd name="T0" fmla="*/ 441 w 442"/>
              <a:gd name="T1" fmla="*/ 22 h 176"/>
              <a:gd name="T2" fmla="*/ 392 w 442"/>
              <a:gd name="T3" fmla="*/ 0 h 176"/>
              <a:gd name="T4" fmla="*/ 0 w 442"/>
              <a:gd name="T5" fmla="*/ 175 h 176"/>
              <a:gd name="T6" fmla="*/ 441 w 442"/>
              <a:gd name="T7" fmla="*/ 22 h 176"/>
            </a:gdLst>
            <a:ahLst/>
            <a:cxnLst>
              <a:cxn ang="0">
                <a:pos x="T0" y="T1"/>
              </a:cxn>
              <a:cxn ang="0">
                <a:pos x="T2" y="T3"/>
              </a:cxn>
              <a:cxn ang="0">
                <a:pos x="T4" y="T5"/>
              </a:cxn>
              <a:cxn ang="0">
                <a:pos x="T6" y="T7"/>
              </a:cxn>
            </a:cxnLst>
            <a:rect l="0" t="0" r="r" b="b"/>
            <a:pathLst>
              <a:path w="442" h="176">
                <a:moveTo>
                  <a:pt x="441" y="22"/>
                </a:moveTo>
                <a:lnTo>
                  <a:pt x="392" y="0"/>
                </a:lnTo>
                <a:lnTo>
                  <a:pt x="0" y="175"/>
                </a:lnTo>
                <a:lnTo>
                  <a:pt x="441" y="22"/>
                </a:lnTo>
              </a:path>
            </a:pathLst>
          </a:custGeom>
          <a:solidFill>
            <a:srgbClr val="FFFF00"/>
          </a:solidFill>
          <a:ln w="12700" cap="rnd"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ctr" rtl="0" fontAlgn="base">
              <a:spcBef>
                <a:spcPct val="50000"/>
              </a:spcBef>
              <a:spcAft>
                <a:spcPct val="0"/>
              </a:spcAft>
              <a:defRPr sz="1400" b="1" kern="1200">
                <a:solidFill>
                  <a:schemeClr val="tx1"/>
                </a:solidFill>
                <a:latin typeface="Arial" panose="020B0604020202020204" pitchFamily="34" charset="0"/>
                <a:ea typeface="+mn-ea"/>
                <a:cs typeface="+mn-cs"/>
              </a:defRPr>
            </a:lvl1pPr>
            <a:lvl2pPr marL="457200" algn="ctr" rtl="0" fontAlgn="base">
              <a:spcBef>
                <a:spcPct val="50000"/>
              </a:spcBef>
              <a:spcAft>
                <a:spcPct val="0"/>
              </a:spcAft>
              <a:defRPr sz="1400" b="1" kern="1200">
                <a:solidFill>
                  <a:schemeClr val="tx1"/>
                </a:solidFill>
                <a:latin typeface="Arial" panose="020B0604020202020204" pitchFamily="34" charset="0"/>
                <a:ea typeface="+mn-ea"/>
                <a:cs typeface="+mn-cs"/>
              </a:defRPr>
            </a:lvl2pPr>
            <a:lvl3pPr marL="914400" algn="ctr" rtl="0" fontAlgn="base">
              <a:spcBef>
                <a:spcPct val="50000"/>
              </a:spcBef>
              <a:spcAft>
                <a:spcPct val="0"/>
              </a:spcAft>
              <a:defRPr sz="1400" b="1" kern="1200">
                <a:solidFill>
                  <a:schemeClr val="tx1"/>
                </a:solidFill>
                <a:latin typeface="Arial" panose="020B0604020202020204" pitchFamily="34" charset="0"/>
                <a:ea typeface="+mn-ea"/>
                <a:cs typeface="+mn-cs"/>
              </a:defRPr>
            </a:lvl3pPr>
            <a:lvl4pPr marL="1371600" algn="ctr" rtl="0" fontAlgn="base">
              <a:spcBef>
                <a:spcPct val="50000"/>
              </a:spcBef>
              <a:spcAft>
                <a:spcPct val="0"/>
              </a:spcAft>
              <a:defRPr sz="1400" b="1" kern="1200">
                <a:solidFill>
                  <a:schemeClr val="tx1"/>
                </a:solidFill>
                <a:latin typeface="Arial" panose="020B0604020202020204" pitchFamily="34" charset="0"/>
                <a:ea typeface="+mn-ea"/>
                <a:cs typeface="+mn-cs"/>
              </a:defRPr>
            </a:lvl4pPr>
            <a:lvl5pPr marL="1828800" algn="ctr" rtl="0" fontAlgn="base">
              <a:spcBef>
                <a:spcPct val="50000"/>
              </a:spcBef>
              <a:spcAft>
                <a:spcPct val="0"/>
              </a:spcAft>
              <a:defRPr sz="1400" b="1" kern="1200">
                <a:solidFill>
                  <a:schemeClr val="tx1"/>
                </a:solidFill>
                <a:latin typeface="Arial" panose="020B0604020202020204" pitchFamily="34" charset="0"/>
                <a:ea typeface="+mn-ea"/>
                <a:cs typeface="+mn-cs"/>
              </a:defRPr>
            </a:lvl5pPr>
            <a:lvl6pPr marL="2286000" algn="l" defTabSz="914400" rtl="0" eaLnBrk="1" latinLnBrk="0" hangingPunct="1">
              <a:defRPr sz="1400" b="1" kern="1200">
                <a:solidFill>
                  <a:schemeClr val="tx1"/>
                </a:solidFill>
                <a:latin typeface="Arial" panose="020B0604020202020204" pitchFamily="34" charset="0"/>
                <a:ea typeface="+mn-ea"/>
                <a:cs typeface="+mn-cs"/>
              </a:defRPr>
            </a:lvl6pPr>
            <a:lvl7pPr marL="2743200" algn="l" defTabSz="914400" rtl="0" eaLnBrk="1" latinLnBrk="0" hangingPunct="1">
              <a:defRPr sz="1400" b="1" kern="1200">
                <a:solidFill>
                  <a:schemeClr val="tx1"/>
                </a:solidFill>
                <a:latin typeface="Arial" panose="020B0604020202020204" pitchFamily="34" charset="0"/>
                <a:ea typeface="+mn-ea"/>
                <a:cs typeface="+mn-cs"/>
              </a:defRPr>
            </a:lvl7pPr>
            <a:lvl8pPr marL="3200400" algn="l" defTabSz="914400" rtl="0" eaLnBrk="1" latinLnBrk="0" hangingPunct="1">
              <a:defRPr sz="1400" b="1" kern="1200">
                <a:solidFill>
                  <a:schemeClr val="tx1"/>
                </a:solidFill>
                <a:latin typeface="Arial" panose="020B0604020202020204" pitchFamily="34" charset="0"/>
                <a:ea typeface="+mn-ea"/>
                <a:cs typeface="+mn-cs"/>
              </a:defRPr>
            </a:lvl8pPr>
            <a:lvl9pPr marL="3657600" algn="l" defTabSz="914400" rtl="0" eaLnBrk="1" latinLnBrk="0" hangingPunct="1">
              <a:defRPr sz="1400" b="1" kern="1200">
                <a:solidFill>
                  <a:schemeClr val="tx1"/>
                </a:solidFill>
                <a:latin typeface="Arial" panose="020B0604020202020204" pitchFamily="34" charset="0"/>
                <a:ea typeface="+mn-ea"/>
                <a:cs typeface="+mn-cs"/>
              </a:defRPr>
            </a:lvl9pPr>
          </a:lstStyle>
          <a:p>
            <a:endParaRPr lang="fr-CH"/>
          </a:p>
        </xdr:txBody>
      </xdr:sp>
      <xdr:sp macro="" textlink="">
        <xdr:nvSpPr>
          <xdr:cNvPr id="167" name="Freeform 65"/>
          <xdr:cNvSpPr>
            <a:spLocks/>
          </xdr:cNvSpPr>
        </xdr:nvSpPr>
        <xdr:spPr bwMode="auto">
          <a:xfrm>
            <a:off x="5915025" y="2206625"/>
            <a:ext cx="138113" cy="42863"/>
          </a:xfrm>
          <a:custGeom>
            <a:avLst/>
            <a:gdLst>
              <a:gd name="T0" fmla="*/ 0 w 100"/>
              <a:gd name="T1" fmla="*/ 21 h 36"/>
              <a:gd name="T2" fmla="*/ 35 w 100"/>
              <a:gd name="T3" fmla="*/ 0 h 36"/>
              <a:gd name="T4" fmla="*/ 90 w 100"/>
              <a:gd name="T5" fmla="*/ 0 h 36"/>
              <a:gd name="T6" fmla="*/ 99 w 100"/>
              <a:gd name="T7" fmla="*/ 35 h 36"/>
              <a:gd name="T8" fmla="*/ 0 w 100"/>
              <a:gd name="T9" fmla="*/ 21 h 36"/>
            </a:gdLst>
            <a:ahLst/>
            <a:cxnLst>
              <a:cxn ang="0">
                <a:pos x="T0" y="T1"/>
              </a:cxn>
              <a:cxn ang="0">
                <a:pos x="T2" y="T3"/>
              </a:cxn>
              <a:cxn ang="0">
                <a:pos x="T4" y="T5"/>
              </a:cxn>
              <a:cxn ang="0">
                <a:pos x="T6" y="T7"/>
              </a:cxn>
              <a:cxn ang="0">
                <a:pos x="T8" y="T9"/>
              </a:cxn>
            </a:cxnLst>
            <a:rect l="0" t="0" r="r" b="b"/>
            <a:pathLst>
              <a:path w="100" h="36">
                <a:moveTo>
                  <a:pt x="0" y="21"/>
                </a:moveTo>
                <a:lnTo>
                  <a:pt x="35" y="0"/>
                </a:lnTo>
                <a:lnTo>
                  <a:pt x="90" y="0"/>
                </a:lnTo>
                <a:lnTo>
                  <a:pt x="99" y="35"/>
                </a:lnTo>
                <a:lnTo>
                  <a:pt x="0" y="21"/>
                </a:lnTo>
              </a:path>
            </a:pathLst>
          </a:custGeom>
          <a:solidFill>
            <a:srgbClr val="FFFFFF"/>
          </a:solidFill>
          <a:ln w="12700" cap="rnd"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ctr" rtl="0" fontAlgn="base">
              <a:spcBef>
                <a:spcPct val="50000"/>
              </a:spcBef>
              <a:spcAft>
                <a:spcPct val="0"/>
              </a:spcAft>
              <a:defRPr sz="1400" b="1" kern="1200">
                <a:solidFill>
                  <a:schemeClr val="tx1"/>
                </a:solidFill>
                <a:latin typeface="Arial" panose="020B0604020202020204" pitchFamily="34" charset="0"/>
                <a:ea typeface="+mn-ea"/>
                <a:cs typeface="+mn-cs"/>
              </a:defRPr>
            </a:lvl1pPr>
            <a:lvl2pPr marL="457200" algn="ctr" rtl="0" fontAlgn="base">
              <a:spcBef>
                <a:spcPct val="50000"/>
              </a:spcBef>
              <a:spcAft>
                <a:spcPct val="0"/>
              </a:spcAft>
              <a:defRPr sz="1400" b="1" kern="1200">
                <a:solidFill>
                  <a:schemeClr val="tx1"/>
                </a:solidFill>
                <a:latin typeface="Arial" panose="020B0604020202020204" pitchFamily="34" charset="0"/>
                <a:ea typeface="+mn-ea"/>
                <a:cs typeface="+mn-cs"/>
              </a:defRPr>
            </a:lvl2pPr>
            <a:lvl3pPr marL="914400" algn="ctr" rtl="0" fontAlgn="base">
              <a:spcBef>
                <a:spcPct val="50000"/>
              </a:spcBef>
              <a:spcAft>
                <a:spcPct val="0"/>
              </a:spcAft>
              <a:defRPr sz="1400" b="1" kern="1200">
                <a:solidFill>
                  <a:schemeClr val="tx1"/>
                </a:solidFill>
                <a:latin typeface="Arial" panose="020B0604020202020204" pitchFamily="34" charset="0"/>
                <a:ea typeface="+mn-ea"/>
                <a:cs typeface="+mn-cs"/>
              </a:defRPr>
            </a:lvl3pPr>
            <a:lvl4pPr marL="1371600" algn="ctr" rtl="0" fontAlgn="base">
              <a:spcBef>
                <a:spcPct val="50000"/>
              </a:spcBef>
              <a:spcAft>
                <a:spcPct val="0"/>
              </a:spcAft>
              <a:defRPr sz="1400" b="1" kern="1200">
                <a:solidFill>
                  <a:schemeClr val="tx1"/>
                </a:solidFill>
                <a:latin typeface="Arial" panose="020B0604020202020204" pitchFamily="34" charset="0"/>
                <a:ea typeface="+mn-ea"/>
                <a:cs typeface="+mn-cs"/>
              </a:defRPr>
            </a:lvl4pPr>
            <a:lvl5pPr marL="1828800" algn="ctr" rtl="0" fontAlgn="base">
              <a:spcBef>
                <a:spcPct val="50000"/>
              </a:spcBef>
              <a:spcAft>
                <a:spcPct val="0"/>
              </a:spcAft>
              <a:defRPr sz="1400" b="1" kern="1200">
                <a:solidFill>
                  <a:schemeClr val="tx1"/>
                </a:solidFill>
                <a:latin typeface="Arial" panose="020B0604020202020204" pitchFamily="34" charset="0"/>
                <a:ea typeface="+mn-ea"/>
                <a:cs typeface="+mn-cs"/>
              </a:defRPr>
            </a:lvl5pPr>
            <a:lvl6pPr marL="2286000" algn="l" defTabSz="914400" rtl="0" eaLnBrk="1" latinLnBrk="0" hangingPunct="1">
              <a:defRPr sz="1400" b="1" kern="1200">
                <a:solidFill>
                  <a:schemeClr val="tx1"/>
                </a:solidFill>
                <a:latin typeface="Arial" panose="020B0604020202020204" pitchFamily="34" charset="0"/>
                <a:ea typeface="+mn-ea"/>
                <a:cs typeface="+mn-cs"/>
              </a:defRPr>
            </a:lvl6pPr>
            <a:lvl7pPr marL="2743200" algn="l" defTabSz="914400" rtl="0" eaLnBrk="1" latinLnBrk="0" hangingPunct="1">
              <a:defRPr sz="1400" b="1" kern="1200">
                <a:solidFill>
                  <a:schemeClr val="tx1"/>
                </a:solidFill>
                <a:latin typeface="Arial" panose="020B0604020202020204" pitchFamily="34" charset="0"/>
                <a:ea typeface="+mn-ea"/>
                <a:cs typeface="+mn-cs"/>
              </a:defRPr>
            </a:lvl7pPr>
            <a:lvl8pPr marL="3200400" algn="l" defTabSz="914400" rtl="0" eaLnBrk="1" latinLnBrk="0" hangingPunct="1">
              <a:defRPr sz="1400" b="1" kern="1200">
                <a:solidFill>
                  <a:schemeClr val="tx1"/>
                </a:solidFill>
                <a:latin typeface="Arial" panose="020B0604020202020204" pitchFamily="34" charset="0"/>
                <a:ea typeface="+mn-ea"/>
                <a:cs typeface="+mn-cs"/>
              </a:defRPr>
            </a:lvl8pPr>
            <a:lvl9pPr marL="3657600" algn="l" defTabSz="914400" rtl="0" eaLnBrk="1" latinLnBrk="0" hangingPunct="1">
              <a:defRPr sz="1400" b="1" kern="1200">
                <a:solidFill>
                  <a:schemeClr val="tx1"/>
                </a:solidFill>
                <a:latin typeface="Arial" panose="020B0604020202020204" pitchFamily="34" charset="0"/>
                <a:ea typeface="+mn-ea"/>
                <a:cs typeface="+mn-cs"/>
              </a:defRPr>
            </a:lvl9pPr>
          </a:lstStyle>
          <a:p>
            <a:endParaRPr lang="fr-CH"/>
          </a:p>
        </xdr:txBody>
      </xdr:sp>
      <xdr:sp macro="" textlink="">
        <xdr:nvSpPr>
          <xdr:cNvPr id="168" name="Freeform 66"/>
          <xdr:cNvSpPr>
            <a:spLocks/>
          </xdr:cNvSpPr>
        </xdr:nvSpPr>
        <xdr:spPr bwMode="auto">
          <a:xfrm>
            <a:off x="6038850" y="2205037"/>
            <a:ext cx="65088" cy="46038"/>
          </a:xfrm>
          <a:custGeom>
            <a:avLst/>
            <a:gdLst>
              <a:gd name="T0" fmla="*/ 0 w 47"/>
              <a:gd name="T1" fmla="*/ 0 h 38"/>
              <a:gd name="T2" fmla="*/ 46 w 47"/>
              <a:gd name="T3" fmla="*/ 0 h 38"/>
              <a:gd name="T4" fmla="*/ 9 w 47"/>
              <a:gd name="T5" fmla="*/ 37 h 38"/>
              <a:gd name="T6" fmla="*/ 0 w 47"/>
              <a:gd name="T7" fmla="*/ 0 h 38"/>
            </a:gdLst>
            <a:ahLst/>
            <a:cxnLst>
              <a:cxn ang="0">
                <a:pos x="T0" y="T1"/>
              </a:cxn>
              <a:cxn ang="0">
                <a:pos x="T2" y="T3"/>
              </a:cxn>
              <a:cxn ang="0">
                <a:pos x="T4" y="T5"/>
              </a:cxn>
              <a:cxn ang="0">
                <a:pos x="T6" y="T7"/>
              </a:cxn>
            </a:cxnLst>
            <a:rect l="0" t="0" r="r" b="b"/>
            <a:pathLst>
              <a:path w="47" h="38">
                <a:moveTo>
                  <a:pt x="0" y="0"/>
                </a:moveTo>
                <a:lnTo>
                  <a:pt x="46" y="0"/>
                </a:lnTo>
                <a:lnTo>
                  <a:pt x="9" y="37"/>
                </a:lnTo>
                <a:lnTo>
                  <a:pt x="0" y="0"/>
                </a:lnTo>
              </a:path>
            </a:pathLst>
          </a:custGeom>
          <a:solidFill>
            <a:srgbClr val="C0C0C0"/>
          </a:solidFill>
          <a:ln w="12700" cap="rnd"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ctr" rtl="0" fontAlgn="base">
              <a:spcBef>
                <a:spcPct val="50000"/>
              </a:spcBef>
              <a:spcAft>
                <a:spcPct val="0"/>
              </a:spcAft>
              <a:defRPr sz="1400" b="1" kern="1200">
                <a:solidFill>
                  <a:schemeClr val="tx1"/>
                </a:solidFill>
                <a:latin typeface="Arial" panose="020B0604020202020204" pitchFamily="34" charset="0"/>
                <a:ea typeface="+mn-ea"/>
                <a:cs typeface="+mn-cs"/>
              </a:defRPr>
            </a:lvl1pPr>
            <a:lvl2pPr marL="457200" algn="ctr" rtl="0" fontAlgn="base">
              <a:spcBef>
                <a:spcPct val="50000"/>
              </a:spcBef>
              <a:spcAft>
                <a:spcPct val="0"/>
              </a:spcAft>
              <a:defRPr sz="1400" b="1" kern="1200">
                <a:solidFill>
                  <a:schemeClr val="tx1"/>
                </a:solidFill>
                <a:latin typeface="Arial" panose="020B0604020202020204" pitchFamily="34" charset="0"/>
                <a:ea typeface="+mn-ea"/>
                <a:cs typeface="+mn-cs"/>
              </a:defRPr>
            </a:lvl2pPr>
            <a:lvl3pPr marL="914400" algn="ctr" rtl="0" fontAlgn="base">
              <a:spcBef>
                <a:spcPct val="50000"/>
              </a:spcBef>
              <a:spcAft>
                <a:spcPct val="0"/>
              </a:spcAft>
              <a:defRPr sz="1400" b="1" kern="1200">
                <a:solidFill>
                  <a:schemeClr val="tx1"/>
                </a:solidFill>
                <a:latin typeface="Arial" panose="020B0604020202020204" pitchFamily="34" charset="0"/>
                <a:ea typeface="+mn-ea"/>
                <a:cs typeface="+mn-cs"/>
              </a:defRPr>
            </a:lvl3pPr>
            <a:lvl4pPr marL="1371600" algn="ctr" rtl="0" fontAlgn="base">
              <a:spcBef>
                <a:spcPct val="50000"/>
              </a:spcBef>
              <a:spcAft>
                <a:spcPct val="0"/>
              </a:spcAft>
              <a:defRPr sz="1400" b="1" kern="1200">
                <a:solidFill>
                  <a:schemeClr val="tx1"/>
                </a:solidFill>
                <a:latin typeface="Arial" panose="020B0604020202020204" pitchFamily="34" charset="0"/>
                <a:ea typeface="+mn-ea"/>
                <a:cs typeface="+mn-cs"/>
              </a:defRPr>
            </a:lvl4pPr>
            <a:lvl5pPr marL="1828800" algn="ctr" rtl="0" fontAlgn="base">
              <a:spcBef>
                <a:spcPct val="50000"/>
              </a:spcBef>
              <a:spcAft>
                <a:spcPct val="0"/>
              </a:spcAft>
              <a:defRPr sz="1400" b="1" kern="1200">
                <a:solidFill>
                  <a:schemeClr val="tx1"/>
                </a:solidFill>
                <a:latin typeface="Arial" panose="020B0604020202020204" pitchFamily="34" charset="0"/>
                <a:ea typeface="+mn-ea"/>
                <a:cs typeface="+mn-cs"/>
              </a:defRPr>
            </a:lvl5pPr>
            <a:lvl6pPr marL="2286000" algn="l" defTabSz="914400" rtl="0" eaLnBrk="1" latinLnBrk="0" hangingPunct="1">
              <a:defRPr sz="1400" b="1" kern="1200">
                <a:solidFill>
                  <a:schemeClr val="tx1"/>
                </a:solidFill>
                <a:latin typeface="Arial" panose="020B0604020202020204" pitchFamily="34" charset="0"/>
                <a:ea typeface="+mn-ea"/>
                <a:cs typeface="+mn-cs"/>
              </a:defRPr>
            </a:lvl6pPr>
            <a:lvl7pPr marL="2743200" algn="l" defTabSz="914400" rtl="0" eaLnBrk="1" latinLnBrk="0" hangingPunct="1">
              <a:defRPr sz="1400" b="1" kern="1200">
                <a:solidFill>
                  <a:schemeClr val="tx1"/>
                </a:solidFill>
                <a:latin typeface="Arial" panose="020B0604020202020204" pitchFamily="34" charset="0"/>
                <a:ea typeface="+mn-ea"/>
                <a:cs typeface="+mn-cs"/>
              </a:defRPr>
            </a:lvl7pPr>
            <a:lvl8pPr marL="3200400" algn="l" defTabSz="914400" rtl="0" eaLnBrk="1" latinLnBrk="0" hangingPunct="1">
              <a:defRPr sz="1400" b="1" kern="1200">
                <a:solidFill>
                  <a:schemeClr val="tx1"/>
                </a:solidFill>
                <a:latin typeface="Arial" panose="020B0604020202020204" pitchFamily="34" charset="0"/>
                <a:ea typeface="+mn-ea"/>
                <a:cs typeface="+mn-cs"/>
              </a:defRPr>
            </a:lvl8pPr>
            <a:lvl9pPr marL="3657600" algn="l" defTabSz="914400" rtl="0" eaLnBrk="1" latinLnBrk="0" hangingPunct="1">
              <a:defRPr sz="1400" b="1" kern="1200">
                <a:solidFill>
                  <a:schemeClr val="tx1"/>
                </a:solidFill>
                <a:latin typeface="Arial" panose="020B0604020202020204" pitchFamily="34" charset="0"/>
                <a:ea typeface="+mn-ea"/>
                <a:cs typeface="+mn-cs"/>
              </a:defRPr>
            </a:lvl9pPr>
          </a:lstStyle>
          <a:p>
            <a:endParaRPr lang="fr-CH"/>
          </a:p>
        </xdr:txBody>
      </xdr:sp>
    </xdr:grpSp>
    <xdr:clientData/>
  </xdr:twoCellAnchor>
  <xdr:twoCellAnchor>
    <xdr:from>
      <xdr:col>51</xdr:col>
      <xdr:colOff>42024</xdr:colOff>
      <xdr:row>6</xdr:row>
      <xdr:rowOff>106456</xdr:rowOff>
    </xdr:from>
    <xdr:to>
      <xdr:col>62</xdr:col>
      <xdr:colOff>221318</xdr:colOff>
      <xdr:row>15</xdr:row>
      <xdr:rowOff>44823</xdr:rowOff>
    </xdr:to>
    <xdr:graphicFrame macro="">
      <xdr:nvGraphicFramePr>
        <xdr:cNvPr id="113" name="Graphique 1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61</xdr:col>
      <xdr:colOff>172200</xdr:colOff>
      <xdr:row>1</xdr:row>
      <xdr:rowOff>80495</xdr:rowOff>
    </xdr:from>
    <xdr:to>
      <xdr:col>63</xdr:col>
      <xdr:colOff>160995</xdr:colOff>
      <xdr:row>4</xdr:row>
      <xdr:rowOff>35671</xdr:rowOff>
    </xdr:to>
    <xdr:pic>
      <xdr:nvPicPr>
        <xdr:cNvPr id="130" name="Picture 75" descr="11">
          <a:hlinkClick xmlns:r="http://schemas.openxmlformats.org/officeDocument/2006/relationships" r:id="rId13" tooltip="General information"/>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8568150" y="156695"/>
          <a:ext cx="611095" cy="571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320</xdr:colOff>
      <xdr:row>31</xdr:row>
      <xdr:rowOff>174171</xdr:rowOff>
    </xdr:from>
    <xdr:to>
      <xdr:col>18</xdr:col>
      <xdr:colOff>119743</xdr:colOff>
      <xdr:row>34</xdr:row>
      <xdr:rowOff>640</xdr:rowOff>
    </xdr:to>
    <xdr:cxnSp macro="">
      <xdr:nvCxnSpPr>
        <xdr:cNvPr id="7" name="Connecteur droit 6"/>
        <xdr:cNvCxnSpPr/>
      </xdr:nvCxnSpPr>
      <xdr:spPr>
        <a:xfrm flipV="1">
          <a:off x="3891963" y="5900057"/>
          <a:ext cx="369794" cy="39796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234366</xdr:colOff>
      <xdr:row>26</xdr:row>
      <xdr:rowOff>45364</xdr:rowOff>
    </xdr:from>
    <xdr:to>
      <xdr:col>18</xdr:col>
      <xdr:colOff>145950</xdr:colOff>
      <xdr:row>34</xdr:row>
      <xdr:rowOff>33589</xdr:rowOff>
    </xdr:to>
    <xdr:grpSp>
      <xdr:nvGrpSpPr>
        <xdr:cNvPr id="14" name="Groupe 13"/>
        <xdr:cNvGrpSpPr/>
      </xdr:nvGrpSpPr>
      <xdr:grpSpPr>
        <a:xfrm>
          <a:off x="4223660" y="4819070"/>
          <a:ext cx="404643" cy="1512225"/>
          <a:chOff x="3856797" y="4816656"/>
          <a:chExt cx="409815" cy="1512225"/>
        </a:xfrm>
        <a:solidFill>
          <a:schemeClr val="accent6">
            <a:lumMod val="60000"/>
            <a:lumOff val="40000"/>
          </a:schemeClr>
        </a:solidFill>
      </xdr:grpSpPr>
      <xdr:sp macro="" textlink="">
        <xdr:nvSpPr>
          <xdr:cNvPr id="212" name="Losange 211"/>
          <xdr:cNvSpPr/>
        </xdr:nvSpPr>
        <xdr:spPr>
          <a:xfrm rot="1272109">
            <a:off x="3862189" y="5333795"/>
            <a:ext cx="389452" cy="995086"/>
          </a:xfrm>
          <a:prstGeom prst="diamond">
            <a:avLst/>
          </a:prstGeom>
          <a:grpFill/>
          <a:ln>
            <a:noFill/>
          </a:ln>
        </xdr:spPr>
        <xdr:style>
          <a:lnRef idx="1">
            <a:schemeClr val="accent3"/>
          </a:lnRef>
          <a:fillRef idx="2">
            <a:schemeClr val="accent3"/>
          </a:fillRef>
          <a:effectRef idx="1">
            <a:schemeClr val="accent3"/>
          </a:effectRef>
          <a:fontRef idx="minor">
            <a:schemeClr val="dk1"/>
          </a:fontRef>
        </xdr:style>
        <xdr:txBody>
          <a:bodyPr wrap="square" rtlCol="0" anchor="ctr"/>
          <a:lstStyle/>
          <a:p>
            <a:pPr marL="0" indent="0" algn="ctr" defTabSz="457200" rtl="0" eaLnBrk="1" latinLnBrk="0" hangingPunct="1"/>
            <a:endParaRPr lang="fr-CH" sz="1498" kern="1200">
              <a:solidFill>
                <a:schemeClr val="dk1"/>
              </a:solidFill>
              <a:latin typeface="+mn-lt"/>
              <a:ea typeface="+mn-ea"/>
              <a:cs typeface="+mn-cs"/>
            </a:endParaRPr>
          </a:p>
        </xdr:txBody>
      </xdr:sp>
      <xdr:cxnSp macro="">
        <xdr:nvCxnSpPr>
          <xdr:cNvPr id="5" name="Connecteur droit 4"/>
          <xdr:cNvCxnSpPr/>
        </xdr:nvCxnSpPr>
        <xdr:spPr>
          <a:xfrm>
            <a:off x="4232721" y="4849733"/>
            <a:ext cx="0" cy="1064559"/>
          </a:xfrm>
          <a:prstGeom prst="line">
            <a:avLst/>
          </a:prstGeom>
          <a:grpFill/>
          <a:ln>
            <a:noFill/>
          </a:ln>
        </xdr:spPr>
        <xdr:style>
          <a:lnRef idx="1">
            <a:schemeClr val="accent1"/>
          </a:lnRef>
          <a:fillRef idx="0">
            <a:schemeClr val="accent1"/>
          </a:fillRef>
          <a:effectRef idx="0">
            <a:schemeClr val="accent1"/>
          </a:effectRef>
          <a:fontRef idx="minor">
            <a:schemeClr val="tx1"/>
          </a:fontRef>
        </xdr:style>
      </xdr:cxnSp>
      <xdr:sp macro="" textlink="">
        <xdr:nvSpPr>
          <xdr:cNvPr id="227" name="Losange 226"/>
          <xdr:cNvSpPr/>
        </xdr:nvSpPr>
        <xdr:spPr>
          <a:xfrm rot="1272109">
            <a:off x="3856797" y="4822019"/>
            <a:ext cx="391464" cy="981161"/>
          </a:xfrm>
          <a:prstGeom prst="diamond">
            <a:avLst/>
          </a:prstGeom>
          <a:grpFill/>
          <a:ln>
            <a:noFill/>
          </a:ln>
        </xdr:spPr>
        <xdr:style>
          <a:lnRef idx="1">
            <a:schemeClr val="accent3"/>
          </a:lnRef>
          <a:fillRef idx="2">
            <a:schemeClr val="accent3"/>
          </a:fillRef>
          <a:effectRef idx="1">
            <a:schemeClr val="accent3"/>
          </a:effectRef>
          <a:fontRef idx="minor">
            <a:schemeClr val="dk1"/>
          </a:fontRef>
        </xdr:style>
        <xdr:txBody>
          <a:bodyPr wrap="square" rtlCol="0" anchor="ctr"/>
          <a:lstStyle/>
          <a:p>
            <a:pPr marL="0" indent="0" algn="ctr" defTabSz="457200" rtl="0" eaLnBrk="1" latinLnBrk="0" hangingPunct="1"/>
            <a:endParaRPr lang="fr-CH" sz="1498" kern="1200">
              <a:solidFill>
                <a:schemeClr val="dk1"/>
              </a:solidFill>
              <a:latin typeface="+mn-lt"/>
              <a:ea typeface="+mn-ea"/>
              <a:cs typeface="+mn-cs"/>
            </a:endParaRPr>
          </a:p>
        </xdr:txBody>
      </xdr:sp>
      <xdr:sp macro="" textlink="">
        <xdr:nvSpPr>
          <xdr:cNvPr id="13" name="Triangle isocèle 12"/>
          <xdr:cNvSpPr/>
        </xdr:nvSpPr>
        <xdr:spPr>
          <a:xfrm rot="2501726">
            <a:off x="4022426" y="4816656"/>
            <a:ext cx="106678" cy="402976"/>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sp macro="" textlink="">
        <xdr:nvSpPr>
          <xdr:cNvPr id="228" name="Triangle isocèle 227"/>
          <xdr:cNvSpPr/>
        </xdr:nvSpPr>
        <xdr:spPr>
          <a:xfrm rot="5400000">
            <a:off x="3933061" y="5097455"/>
            <a:ext cx="106630" cy="222380"/>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sp macro="" textlink="">
        <xdr:nvSpPr>
          <xdr:cNvPr id="229" name="Triangle isocèle 228"/>
          <xdr:cNvSpPr/>
        </xdr:nvSpPr>
        <xdr:spPr>
          <a:xfrm rot="8390527">
            <a:off x="3948208" y="5069149"/>
            <a:ext cx="162334" cy="299773"/>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sp macro="" textlink="">
        <xdr:nvSpPr>
          <xdr:cNvPr id="230" name="Triangle isocèle 229"/>
          <xdr:cNvSpPr/>
        </xdr:nvSpPr>
        <xdr:spPr>
          <a:xfrm rot="8390527">
            <a:off x="4138942" y="4879979"/>
            <a:ext cx="127670" cy="69332"/>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grpSp>
    <xdr:clientData/>
  </xdr:twoCellAnchor>
  <xdr:twoCellAnchor>
    <xdr:from>
      <xdr:col>16</xdr:col>
      <xdr:colOff>235680</xdr:colOff>
      <xdr:row>34</xdr:row>
      <xdr:rowOff>28527</xdr:rowOff>
    </xdr:from>
    <xdr:to>
      <xdr:col>18</xdr:col>
      <xdr:colOff>147264</xdr:colOff>
      <xdr:row>42</xdr:row>
      <xdr:rowOff>16752</xdr:rowOff>
    </xdr:to>
    <xdr:grpSp>
      <xdr:nvGrpSpPr>
        <xdr:cNvPr id="231" name="Groupe 230"/>
        <xdr:cNvGrpSpPr/>
      </xdr:nvGrpSpPr>
      <xdr:grpSpPr>
        <a:xfrm>
          <a:off x="4224974" y="6326233"/>
          <a:ext cx="404643" cy="1512225"/>
          <a:chOff x="3856797" y="4816656"/>
          <a:chExt cx="409815" cy="1512225"/>
        </a:xfrm>
        <a:solidFill>
          <a:schemeClr val="accent6">
            <a:lumMod val="60000"/>
            <a:lumOff val="40000"/>
          </a:schemeClr>
        </a:solidFill>
      </xdr:grpSpPr>
      <xdr:sp macro="" textlink="">
        <xdr:nvSpPr>
          <xdr:cNvPr id="232" name="Losange 231"/>
          <xdr:cNvSpPr/>
        </xdr:nvSpPr>
        <xdr:spPr>
          <a:xfrm rot="1272109">
            <a:off x="3862189" y="5333795"/>
            <a:ext cx="389452" cy="995086"/>
          </a:xfrm>
          <a:prstGeom prst="diamond">
            <a:avLst/>
          </a:prstGeom>
          <a:grpFill/>
          <a:ln>
            <a:noFill/>
          </a:ln>
        </xdr:spPr>
        <xdr:style>
          <a:lnRef idx="1">
            <a:schemeClr val="accent3"/>
          </a:lnRef>
          <a:fillRef idx="2">
            <a:schemeClr val="accent3"/>
          </a:fillRef>
          <a:effectRef idx="1">
            <a:schemeClr val="accent3"/>
          </a:effectRef>
          <a:fontRef idx="minor">
            <a:schemeClr val="dk1"/>
          </a:fontRef>
        </xdr:style>
        <xdr:txBody>
          <a:bodyPr wrap="square" rtlCol="0" anchor="ctr"/>
          <a:lstStyle/>
          <a:p>
            <a:pPr marL="0" indent="0" algn="ctr" defTabSz="457200" rtl="0" eaLnBrk="1" latinLnBrk="0" hangingPunct="1"/>
            <a:endParaRPr lang="fr-CH" sz="1498" kern="1200">
              <a:solidFill>
                <a:schemeClr val="dk1"/>
              </a:solidFill>
              <a:latin typeface="+mn-lt"/>
              <a:ea typeface="+mn-ea"/>
              <a:cs typeface="+mn-cs"/>
            </a:endParaRPr>
          </a:p>
        </xdr:txBody>
      </xdr:sp>
      <xdr:cxnSp macro="">
        <xdr:nvCxnSpPr>
          <xdr:cNvPr id="233" name="Connecteur droit 232"/>
          <xdr:cNvCxnSpPr/>
        </xdr:nvCxnSpPr>
        <xdr:spPr>
          <a:xfrm>
            <a:off x="4232721" y="4849733"/>
            <a:ext cx="0" cy="1064559"/>
          </a:xfrm>
          <a:prstGeom prst="line">
            <a:avLst/>
          </a:prstGeom>
          <a:grpFill/>
          <a:ln>
            <a:noFill/>
          </a:ln>
        </xdr:spPr>
        <xdr:style>
          <a:lnRef idx="1">
            <a:schemeClr val="accent1"/>
          </a:lnRef>
          <a:fillRef idx="0">
            <a:schemeClr val="accent1"/>
          </a:fillRef>
          <a:effectRef idx="0">
            <a:schemeClr val="accent1"/>
          </a:effectRef>
          <a:fontRef idx="minor">
            <a:schemeClr val="tx1"/>
          </a:fontRef>
        </xdr:style>
      </xdr:cxnSp>
      <xdr:sp macro="" textlink="">
        <xdr:nvSpPr>
          <xdr:cNvPr id="234" name="Losange 233"/>
          <xdr:cNvSpPr/>
        </xdr:nvSpPr>
        <xdr:spPr>
          <a:xfrm rot="1272109">
            <a:off x="3856797" y="4822019"/>
            <a:ext cx="391464" cy="981161"/>
          </a:xfrm>
          <a:prstGeom prst="diamond">
            <a:avLst/>
          </a:prstGeom>
          <a:grpFill/>
          <a:ln>
            <a:noFill/>
          </a:ln>
        </xdr:spPr>
        <xdr:style>
          <a:lnRef idx="1">
            <a:schemeClr val="accent3"/>
          </a:lnRef>
          <a:fillRef idx="2">
            <a:schemeClr val="accent3"/>
          </a:fillRef>
          <a:effectRef idx="1">
            <a:schemeClr val="accent3"/>
          </a:effectRef>
          <a:fontRef idx="minor">
            <a:schemeClr val="dk1"/>
          </a:fontRef>
        </xdr:style>
        <xdr:txBody>
          <a:bodyPr wrap="square" rtlCol="0" anchor="ctr"/>
          <a:lstStyle/>
          <a:p>
            <a:pPr marL="0" indent="0" algn="ctr" defTabSz="457200" rtl="0" eaLnBrk="1" latinLnBrk="0" hangingPunct="1"/>
            <a:endParaRPr lang="fr-CH" sz="1498" kern="1200">
              <a:solidFill>
                <a:schemeClr val="dk1"/>
              </a:solidFill>
              <a:latin typeface="+mn-lt"/>
              <a:ea typeface="+mn-ea"/>
              <a:cs typeface="+mn-cs"/>
            </a:endParaRPr>
          </a:p>
        </xdr:txBody>
      </xdr:sp>
      <xdr:sp macro="" textlink="">
        <xdr:nvSpPr>
          <xdr:cNvPr id="235" name="Triangle isocèle 234"/>
          <xdr:cNvSpPr/>
        </xdr:nvSpPr>
        <xdr:spPr>
          <a:xfrm rot="2501726">
            <a:off x="4022426" y="4816656"/>
            <a:ext cx="106678" cy="402976"/>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sp macro="" textlink="">
        <xdr:nvSpPr>
          <xdr:cNvPr id="236" name="Triangle isocèle 235"/>
          <xdr:cNvSpPr/>
        </xdr:nvSpPr>
        <xdr:spPr>
          <a:xfrm rot="5400000">
            <a:off x="3933061" y="5097455"/>
            <a:ext cx="106630" cy="222380"/>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sp macro="" textlink="">
        <xdr:nvSpPr>
          <xdr:cNvPr id="237" name="Triangle isocèle 236"/>
          <xdr:cNvSpPr/>
        </xdr:nvSpPr>
        <xdr:spPr>
          <a:xfrm rot="8390527">
            <a:off x="3948208" y="5069149"/>
            <a:ext cx="162334" cy="299773"/>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sp macro="" textlink="">
        <xdr:nvSpPr>
          <xdr:cNvPr id="238" name="Triangle isocèle 237"/>
          <xdr:cNvSpPr/>
        </xdr:nvSpPr>
        <xdr:spPr>
          <a:xfrm rot="8390527">
            <a:off x="4138942" y="4879979"/>
            <a:ext cx="127670" cy="69332"/>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grpSp>
    <xdr:clientData/>
  </xdr:twoCellAnchor>
  <xdr:twoCellAnchor>
    <xdr:from>
      <xdr:col>16</xdr:col>
      <xdr:colOff>224471</xdr:colOff>
      <xdr:row>17</xdr:row>
      <xdr:rowOff>30133</xdr:rowOff>
    </xdr:from>
    <xdr:to>
      <xdr:col>18</xdr:col>
      <xdr:colOff>136055</xdr:colOff>
      <xdr:row>26</xdr:row>
      <xdr:rowOff>18359</xdr:rowOff>
    </xdr:to>
    <xdr:grpSp>
      <xdr:nvGrpSpPr>
        <xdr:cNvPr id="239" name="Groupe 238"/>
        <xdr:cNvGrpSpPr/>
      </xdr:nvGrpSpPr>
      <xdr:grpSpPr>
        <a:xfrm>
          <a:off x="4213765" y="3201398"/>
          <a:ext cx="404643" cy="1590667"/>
          <a:chOff x="3856797" y="4816656"/>
          <a:chExt cx="409815" cy="1512226"/>
        </a:xfrm>
        <a:solidFill>
          <a:schemeClr val="accent6">
            <a:lumMod val="60000"/>
            <a:lumOff val="40000"/>
          </a:schemeClr>
        </a:solidFill>
      </xdr:grpSpPr>
      <xdr:sp macro="" textlink="">
        <xdr:nvSpPr>
          <xdr:cNvPr id="240" name="Losange 239"/>
          <xdr:cNvSpPr/>
        </xdr:nvSpPr>
        <xdr:spPr>
          <a:xfrm rot="1177468">
            <a:off x="3862189" y="5333796"/>
            <a:ext cx="389452" cy="995086"/>
          </a:xfrm>
          <a:prstGeom prst="diamond">
            <a:avLst/>
          </a:prstGeom>
          <a:grpFill/>
          <a:ln>
            <a:noFill/>
          </a:ln>
        </xdr:spPr>
        <xdr:style>
          <a:lnRef idx="1">
            <a:schemeClr val="accent3"/>
          </a:lnRef>
          <a:fillRef idx="2">
            <a:schemeClr val="accent3"/>
          </a:fillRef>
          <a:effectRef idx="1">
            <a:schemeClr val="accent3"/>
          </a:effectRef>
          <a:fontRef idx="minor">
            <a:schemeClr val="dk1"/>
          </a:fontRef>
        </xdr:style>
        <xdr:txBody>
          <a:bodyPr wrap="square" rtlCol="0" anchor="ctr"/>
          <a:lstStyle/>
          <a:p>
            <a:pPr marL="0" indent="0" algn="ctr" defTabSz="457200" rtl="0" eaLnBrk="1" latinLnBrk="0" hangingPunct="1"/>
            <a:endParaRPr lang="fr-CH" sz="1498" kern="1200">
              <a:solidFill>
                <a:schemeClr val="dk1"/>
              </a:solidFill>
              <a:latin typeface="+mn-lt"/>
              <a:ea typeface="+mn-ea"/>
              <a:cs typeface="+mn-cs"/>
            </a:endParaRPr>
          </a:p>
        </xdr:txBody>
      </xdr:sp>
      <xdr:cxnSp macro="">
        <xdr:nvCxnSpPr>
          <xdr:cNvPr id="241" name="Connecteur droit 240"/>
          <xdr:cNvCxnSpPr/>
        </xdr:nvCxnSpPr>
        <xdr:spPr>
          <a:xfrm>
            <a:off x="4232721" y="4849733"/>
            <a:ext cx="0" cy="1064559"/>
          </a:xfrm>
          <a:prstGeom prst="line">
            <a:avLst/>
          </a:prstGeom>
          <a:grpFill/>
          <a:ln>
            <a:noFill/>
          </a:ln>
        </xdr:spPr>
        <xdr:style>
          <a:lnRef idx="1">
            <a:schemeClr val="accent1"/>
          </a:lnRef>
          <a:fillRef idx="0">
            <a:schemeClr val="accent1"/>
          </a:fillRef>
          <a:effectRef idx="0">
            <a:schemeClr val="accent1"/>
          </a:effectRef>
          <a:fontRef idx="minor">
            <a:schemeClr val="tx1"/>
          </a:fontRef>
        </xdr:style>
      </xdr:cxnSp>
      <xdr:sp macro="" textlink="">
        <xdr:nvSpPr>
          <xdr:cNvPr id="242" name="Losange 241"/>
          <xdr:cNvSpPr/>
        </xdr:nvSpPr>
        <xdr:spPr>
          <a:xfrm rot="1223447">
            <a:off x="3856797" y="4822019"/>
            <a:ext cx="391464" cy="981161"/>
          </a:xfrm>
          <a:prstGeom prst="diamond">
            <a:avLst/>
          </a:prstGeom>
          <a:grpFill/>
          <a:ln>
            <a:noFill/>
          </a:ln>
        </xdr:spPr>
        <xdr:style>
          <a:lnRef idx="1">
            <a:schemeClr val="accent3"/>
          </a:lnRef>
          <a:fillRef idx="2">
            <a:schemeClr val="accent3"/>
          </a:fillRef>
          <a:effectRef idx="1">
            <a:schemeClr val="accent3"/>
          </a:effectRef>
          <a:fontRef idx="minor">
            <a:schemeClr val="dk1"/>
          </a:fontRef>
        </xdr:style>
        <xdr:txBody>
          <a:bodyPr wrap="square" rtlCol="0" anchor="ctr"/>
          <a:lstStyle/>
          <a:p>
            <a:pPr marL="0" indent="0" algn="ctr" defTabSz="457200" rtl="0" eaLnBrk="1" latinLnBrk="0" hangingPunct="1"/>
            <a:endParaRPr lang="fr-CH" sz="1498" kern="1200">
              <a:solidFill>
                <a:schemeClr val="dk1"/>
              </a:solidFill>
              <a:latin typeface="+mn-lt"/>
              <a:ea typeface="+mn-ea"/>
              <a:cs typeface="+mn-cs"/>
            </a:endParaRPr>
          </a:p>
        </xdr:txBody>
      </xdr:sp>
      <xdr:sp macro="" textlink="">
        <xdr:nvSpPr>
          <xdr:cNvPr id="243" name="Triangle isocèle 242"/>
          <xdr:cNvSpPr/>
        </xdr:nvSpPr>
        <xdr:spPr>
          <a:xfrm rot="2501726">
            <a:off x="4022426" y="4816656"/>
            <a:ext cx="106678" cy="402976"/>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sp macro="" textlink="">
        <xdr:nvSpPr>
          <xdr:cNvPr id="244" name="Triangle isocèle 243"/>
          <xdr:cNvSpPr/>
        </xdr:nvSpPr>
        <xdr:spPr>
          <a:xfrm rot="5400000">
            <a:off x="3933061" y="5097455"/>
            <a:ext cx="106630" cy="222380"/>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sp macro="" textlink="">
        <xdr:nvSpPr>
          <xdr:cNvPr id="245" name="Triangle isocèle 244"/>
          <xdr:cNvSpPr/>
        </xdr:nvSpPr>
        <xdr:spPr>
          <a:xfrm rot="8390527">
            <a:off x="3948208" y="5069149"/>
            <a:ext cx="162334" cy="299773"/>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sp macro="" textlink="">
        <xdr:nvSpPr>
          <xdr:cNvPr id="246" name="Triangle isocèle 245"/>
          <xdr:cNvSpPr/>
        </xdr:nvSpPr>
        <xdr:spPr>
          <a:xfrm rot="8390527">
            <a:off x="4138942" y="4879979"/>
            <a:ext cx="127670" cy="69332"/>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grpSp>
    <xdr:clientData/>
  </xdr:twoCellAnchor>
  <xdr:twoCellAnchor>
    <xdr:from>
      <xdr:col>3</xdr:col>
      <xdr:colOff>562</xdr:colOff>
      <xdr:row>9</xdr:row>
      <xdr:rowOff>69477</xdr:rowOff>
    </xdr:from>
    <xdr:to>
      <xdr:col>18</xdr:col>
      <xdr:colOff>103095</xdr:colOff>
      <xdr:row>10</xdr:row>
      <xdr:rowOff>184982</xdr:rowOff>
    </xdr:to>
    <xdr:sp macro="" textlink="">
      <xdr:nvSpPr>
        <xdr:cNvPr id="226" name="Parallélogramme 225"/>
        <xdr:cNvSpPr/>
      </xdr:nvSpPr>
      <xdr:spPr>
        <a:xfrm>
          <a:off x="381562" y="1795183"/>
          <a:ext cx="3800474" cy="306005"/>
        </a:xfrm>
        <a:prstGeom prst="parallelogram">
          <a:avLst>
            <a:gd name="adj" fmla="val 114583"/>
          </a:avLst>
        </a:prstGeom>
        <a:solidFill>
          <a:schemeClr val="accent6">
            <a:lumMod val="60000"/>
            <a:lumOff val="40000"/>
          </a:schemeClr>
        </a:solidFill>
      </xdr:spPr>
      <xdr:style>
        <a:lnRef idx="1">
          <a:schemeClr val="accent3"/>
        </a:lnRef>
        <a:fillRef idx="2">
          <a:schemeClr val="accent3"/>
        </a:fillRef>
        <a:effectRef idx="1">
          <a:schemeClr val="accent3"/>
        </a:effectRef>
        <a:fontRef idx="minor">
          <a:schemeClr val="dk1"/>
        </a:fontRef>
      </xdr:style>
      <xdr:txBody>
        <a:bodyPr wrap="square" rtlCol="0" anchor="ctr"/>
        <a:lstStyle/>
        <a:p>
          <a:pPr marL="0" indent="0" algn="ctr" defTabSz="457200" rtl="0" eaLnBrk="1" latinLnBrk="0" hangingPunct="1"/>
          <a:endParaRPr lang="fr-CH" sz="1498" kern="1200">
            <a:solidFill>
              <a:schemeClr val="dk1"/>
            </a:solidFill>
            <a:latin typeface="+mn-lt"/>
            <a:ea typeface="+mn-ea"/>
            <a:cs typeface="+mn-cs"/>
          </a:endParaRPr>
        </a:p>
      </xdr:txBody>
    </xdr:sp>
    <xdr:clientData/>
  </xdr:twoCellAnchor>
  <xdr:twoCellAnchor>
    <xdr:from>
      <xdr:col>2</xdr:col>
      <xdr:colOff>240368</xdr:colOff>
      <xdr:row>17</xdr:row>
      <xdr:rowOff>73960</xdr:rowOff>
    </xdr:from>
    <xdr:to>
      <xdr:col>18</xdr:col>
      <xdr:colOff>96372</xdr:colOff>
      <xdr:row>18</xdr:row>
      <xdr:rowOff>189465</xdr:rowOff>
    </xdr:to>
    <xdr:sp macro="" textlink="">
      <xdr:nvSpPr>
        <xdr:cNvPr id="224" name="Parallélogramme 223"/>
        <xdr:cNvSpPr/>
      </xdr:nvSpPr>
      <xdr:spPr>
        <a:xfrm>
          <a:off x="509309" y="3245225"/>
          <a:ext cx="3800475" cy="306005"/>
        </a:xfrm>
        <a:prstGeom prst="parallelogram">
          <a:avLst>
            <a:gd name="adj" fmla="val 114583"/>
          </a:avLst>
        </a:prstGeom>
        <a:solidFill>
          <a:schemeClr val="accent6">
            <a:lumMod val="60000"/>
            <a:lumOff val="40000"/>
          </a:schemeClr>
        </a:solidFill>
      </xdr:spPr>
      <xdr:style>
        <a:lnRef idx="1">
          <a:schemeClr val="accent3"/>
        </a:lnRef>
        <a:fillRef idx="2">
          <a:schemeClr val="accent3"/>
        </a:fillRef>
        <a:effectRef idx="1">
          <a:schemeClr val="accent3"/>
        </a:effectRef>
        <a:fontRef idx="minor">
          <a:schemeClr val="dk1"/>
        </a:fontRef>
      </xdr:style>
      <xdr:txBody>
        <a:bodyPr wrap="square" rtlCol="0" anchor="ctr"/>
        <a:lstStyle/>
        <a:p>
          <a:pPr marL="0" indent="0" algn="ctr" defTabSz="457200" rtl="0" eaLnBrk="1" latinLnBrk="0" hangingPunct="1"/>
          <a:endParaRPr lang="fr-CH" sz="1498" kern="1200">
            <a:solidFill>
              <a:schemeClr val="dk1"/>
            </a:solidFill>
            <a:latin typeface="+mn-lt"/>
            <a:ea typeface="+mn-ea"/>
            <a:cs typeface="+mn-cs"/>
          </a:endParaRPr>
        </a:p>
      </xdr:txBody>
    </xdr:sp>
    <xdr:clientData/>
  </xdr:twoCellAnchor>
  <xdr:twoCellAnchor>
    <xdr:from>
      <xdr:col>2</xdr:col>
      <xdr:colOff>244850</xdr:colOff>
      <xdr:row>26</xdr:row>
      <xdr:rowOff>78442</xdr:rowOff>
    </xdr:from>
    <xdr:to>
      <xdr:col>18</xdr:col>
      <xdr:colOff>100854</xdr:colOff>
      <xdr:row>28</xdr:row>
      <xdr:rowOff>3447</xdr:rowOff>
    </xdr:to>
    <xdr:sp macro="" textlink="">
      <xdr:nvSpPr>
        <xdr:cNvPr id="205" name="Parallélogramme 204"/>
        <xdr:cNvSpPr/>
      </xdr:nvSpPr>
      <xdr:spPr>
        <a:xfrm>
          <a:off x="379321" y="4852148"/>
          <a:ext cx="3800474" cy="306005"/>
        </a:xfrm>
        <a:prstGeom prst="parallelogram">
          <a:avLst>
            <a:gd name="adj" fmla="val 114583"/>
          </a:avLst>
        </a:prstGeom>
        <a:solidFill>
          <a:schemeClr val="accent6">
            <a:lumMod val="60000"/>
            <a:lumOff val="40000"/>
          </a:schemeClr>
        </a:solidFill>
      </xdr:spPr>
      <xdr:style>
        <a:lnRef idx="1">
          <a:schemeClr val="accent3"/>
        </a:lnRef>
        <a:fillRef idx="2">
          <a:schemeClr val="accent3"/>
        </a:fillRef>
        <a:effectRef idx="1">
          <a:schemeClr val="accent3"/>
        </a:effectRef>
        <a:fontRef idx="minor">
          <a:schemeClr val="dk1"/>
        </a:fontRef>
      </xdr:style>
      <xdr:txBody>
        <a:bodyPr wrap="square" rtlCol="0" anchor="ctr"/>
        <a:lstStyle/>
        <a:p>
          <a:pPr marL="0" indent="0" algn="ctr" defTabSz="457200" rtl="0" eaLnBrk="1" latinLnBrk="0" hangingPunct="1"/>
          <a:endParaRPr lang="fr-CH" sz="1498" kern="1200">
            <a:solidFill>
              <a:schemeClr val="dk1"/>
            </a:solidFill>
            <a:latin typeface="+mn-lt"/>
            <a:ea typeface="+mn-ea"/>
            <a:cs typeface="+mn-cs"/>
          </a:endParaRPr>
        </a:p>
      </xdr:txBody>
    </xdr:sp>
    <xdr:clientData/>
  </xdr:twoCellAnchor>
  <xdr:twoCellAnchor>
    <xdr:from>
      <xdr:col>2</xdr:col>
      <xdr:colOff>244850</xdr:colOff>
      <xdr:row>34</xdr:row>
      <xdr:rowOff>67234</xdr:rowOff>
    </xdr:from>
    <xdr:to>
      <xdr:col>18</xdr:col>
      <xdr:colOff>100854</xdr:colOff>
      <xdr:row>35</xdr:row>
      <xdr:rowOff>182739</xdr:rowOff>
    </xdr:to>
    <xdr:sp macro="" textlink="">
      <xdr:nvSpPr>
        <xdr:cNvPr id="214" name="Parallélogramme 213"/>
        <xdr:cNvSpPr/>
      </xdr:nvSpPr>
      <xdr:spPr>
        <a:xfrm>
          <a:off x="513791" y="6286499"/>
          <a:ext cx="4069416" cy="306005"/>
        </a:xfrm>
        <a:prstGeom prst="parallelogram">
          <a:avLst>
            <a:gd name="adj" fmla="val 114583"/>
          </a:avLst>
        </a:prstGeom>
        <a:solidFill>
          <a:schemeClr val="accent6">
            <a:lumMod val="60000"/>
            <a:lumOff val="40000"/>
          </a:schemeClr>
        </a:solidFill>
      </xdr:spPr>
      <xdr:style>
        <a:lnRef idx="1">
          <a:schemeClr val="accent3"/>
        </a:lnRef>
        <a:fillRef idx="2">
          <a:schemeClr val="accent3"/>
        </a:fillRef>
        <a:effectRef idx="1">
          <a:schemeClr val="accent3"/>
        </a:effectRef>
        <a:fontRef idx="minor">
          <a:schemeClr val="dk1"/>
        </a:fontRef>
      </xdr:style>
      <xdr:txBody>
        <a:bodyPr wrap="square" rtlCol="0" anchor="ctr"/>
        <a:lstStyle/>
        <a:p>
          <a:pPr marL="0" indent="0" algn="ctr" defTabSz="457200" rtl="0" eaLnBrk="1" latinLnBrk="0" hangingPunct="1"/>
          <a:endParaRPr lang="fr-CH" sz="1498" kern="1200">
            <a:solidFill>
              <a:schemeClr val="dk1"/>
            </a:solidFill>
            <a:latin typeface="+mn-lt"/>
            <a:ea typeface="+mn-ea"/>
            <a:cs typeface="+mn-cs"/>
          </a:endParaRPr>
        </a:p>
      </xdr:txBody>
    </xdr:sp>
    <xdr:clientData/>
  </xdr:twoCellAnchor>
  <xdr:oneCellAnchor>
    <xdr:from>
      <xdr:col>7</xdr:col>
      <xdr:colOff>216071</xdr:colOff>
      <xdr:row>26</xdr:row>
      <xdr:rowOff>13041</xdr:rowOff>
    </xdr:from>
    <xdr:ext cx="1366401" cy="334341"/>
    <xdr:sp macro="" textlink="">
      <xdr:nvSpPr>
        <xdr:cNvPr id="11" name="Rectangle 10"/>
        <xdr:cNvSpPr/>
      </xdr:nvSpPr>
      <xdr:spPr>
        <a:xfrm>
          <a:off x="1717659" y="4708306"/>
          <a:ext cx="1366401" cy="334341"/>
        </a:xfrm>
        <a:prstGeom prst="rect">
          <a:avLst/>
        </a:prstGeom>
        <a:noFill/>
      </xdr:spPr>
      <xdr:txBody>
        <a:bodyPr wrap="none" lIns="91440" tIns="45720" rIns="91440" bIns="45720">
          <a:noAutofit/>
          <a:scene3d>
            <a:camera prst="orthographicFront"/>
            <a:lightRig rig="soft" dir="t">
              <a:rot lat="0" lon="0" rev="10800000"/>
            </a:lightRig>
          </a:scene3d>
          <a:sp3d>
            <a:contourClr>
              <a:srgbClr val="DDDDDD"/>
            </a:contourClr>
          </a:sp3d>
        </a:bodyPr>
        <a:lstStyle/>
        <a:p>
          <a:pPr algn="ctr"/>
          <a:r>
            <a:rPr lang="fr-FR" sz="2000" b="1" cap="none" spc="150">
              <a:ln w="11430"/>
              <a:solidFill>
                <a:srgbClr val="F8F8F8"/>
              </a:solidFill>
              <a:effectLst/>
            </a:rPr>
            <a:t>INJECTOR</a:t>
          </a:r>
        </a:p>
      </xdr:txBody>
    </xdr:sp>
    <xdr:clientData/>
  </xdr:oneCellAnchor>
  <xdr:oneCellAnchor>
    <xdr:from>
      <xdr:col>6</xdr:col>
      <xdr:colOff>120040</xdr:colOff>
      <xdr:row>16</xdr:row>
      <xdr:rowOff>190092</xdr:rowOff>
    </xdr:from>
    <xdr:ext cx="2051524" cy="358996"/>
    <xdr:sp macro="" textlink="">
      <xdr:nvSpPr>
        <xdr:cNvPr id="145" name="Rectangle 144"/>
        <xdr:cNvSpPr/>
      </xdr:nvSpPr>
      <xdr:spPr>
        <a:xfrm>
          <a:off x="1375099" y="3170857"/>
          <a:ext cx="2051524" cy="358996"/>
        </a:xfrm>
        <a:prstGeom prst="rect">
          <a:avLst/>
        </a:prstGeom>
        <a:noFill/>
      </xdr:spPr>
      <xdr:txBody>
        <a:bodyPr wrap="none" lIns="91440" tIns="45720" rIns="91440" bIns="45720">
          <a:noAutofit/>
          <a:scene3d>
            <a:camera prst="orthographicFront"/>
            <a:lightRig rig="soft" dir="t">
              <a:rot lat="0" lon="0" rev="10800000"/>
            </a:lightRig>
          </a:scene3d>
          <a:sp3d>
            <a:contourClr>
              <a:srgbClr val="DDDDDD"/>
            </a:contourClr>
          </a:sp3d>
        </a:bodyPr>
        <a:lstStyle/>
        <a:p>
          <a:pPr algn="ctr"/>
          <a:r>
            <a:rPr lang="fr-FR" sz="2000" b="1" cap="none" spc="150">
              <a:ln w="11430"/>
              <a:solidFill>
                <a:srgbClr val="F8F8F8"/>
              </a:solidFill>
              <a:effectLst/>
            </a:rPr>
            <a:t>COLUMN OVEN</a:t>
          </a:r>
        </a:p>
      </xdr:txBody>
    </xdr:sp>
    <xdr:clientData/>
  </xdr:oneCellAnchor>
  <xdr:oneCellAnchor>
    <xdr:from>
      <xdr:col>6</xdr:col>
      <xdr:colOff>199484</xdr:colOff>
      <xdr:row>9</xdr:row>
      <xdr:rowOff>22411</xdr:rowOff>
    </xdr:from>
    <xdr:ext cx="1892634" cy="347383"/>
    <xdr:sp macro="" textlink="">
      <xdr:nvSpPr>
        <xdr:cNvPr id="146" name="Rectangle 145"/>
        <xdr:cNvSpPr/>
      </xdr:nvSpPr>
      <xdr:spPr>
        <a:xfrm>
          <a:off x="1454543" y="1669676"/>
          <a:ext cx="1892634" cy="347383"/>
        </a:xfrm>
        <a:prstGeom prst="rect">
          <a:avLst/>
        </a:prstGeom>
        <a:noFill/>
      </xdr:spPr>
      <xdr:txBody>
        <a:bodyPr wrap="none" lIns="91440" tIns="45720" rIns="91440" bIns="45720">
          <a:noAutofit/>
          <a:scene3d>
            <a:camera prst="orthographicFront"/>
            <a:lightRig rig="soft" dir="t">
              <a:rot lat="0" lon="0" rev="10800000"/>
            </a:lightRig>
          </a:scene3d>
          <a:sp3d>
            <a:contourClr>
              <a:srgbClr val="DDDDDD"/>
            </a:contourClr>
          </a:sp3d>
        </a:bodyPr>
        <a:lstStyle/>
        <a:p>
          <a:pPr algn="ctr"/>
          <a:r>
            <a:rPr lang="fr-FR" sz="2000" b="1" cap="none" spc="150">
              <a:ln w="11430"/>
              <a:solidFill>
                <a:srgbClr val="F8F8F8"/>
              </a:solidFill>
              <a:effectLst/>
            </a:rPr>
            <a:t>UV</a:t>
          </a:r>
          <a:r>
            <a:rPr lang="fr-FR" sz="2000" b="1" cap="none" spc="150" baseline="0">
              <a:ln w="11430"/>
              <a:solidFill>
                <a:srgbClr val="F8F8F8"/>
              </a:solidFill>
              <a:effectLst/>
            </a:rPr>
            <a:t> DETECTOR</a:t>
          </a:r>
          <a:endParaRPr lang="fr-FR" sz="2000" b="1" cap="none" spc="150">
            <a:ln w="11430"/>
            <a:solidFill>
              <a:srgbClr val="F8F8F8"/>
            </a:solidFill>
            <a:effectLst/>
          </a:endParaRPr>
        </a:p>
      </xdr:txBody>
    </xdr:sp>
    <xdr:clientData/>
  </xdr:oneCellAnchor>
  <xdr:twoCellAnchor>
    <xdr:from>
      <xdr:col>1</xdr:col>
      <xdr:colOff>100853</xdr:colOff>
      <xdr:row>40</xdr:row>
      <xdr:rowOff>165187</xdr:rowOff>
    </xdr:from>
    <xdr:to>
      <xdr:col>3</xdr:col>
      <xdr:colOff>43853</xdr:colOff>
      <xdr:row>40</xdr:row>
      <xdr:rowOff>168116</xdr:rowOff>
    </xdr:to>
    <xdr:cxnSp macro="">
      <xdr:nvCxnSpPr>
        <xdr:cNvPr id="256" name="Connecteur droit 255"/>
        <xdr:cNvCxnSpPr/>
      </xdr:nvCxnSpPr>
      <xdr:spPr>
        <a:xfrm flipV="1">
          <a:off x="235324" y="7527452"/>
          <a:ext cx="324000" cy="2929"/>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90545</xdr:colOff>
      <xdr:row>37</xdr:row>
      <xdr:rowOff>97757</xdr:rowOff>
    </xdr:from>
    <xdr:to>
      <xdr:col>3</xdr:col>
      <xdr:colOff>72619</xdr:colOff>
      <xdr:row>37</xdr:row>
      <xdr:rowOff>99287</xdr:rowOff>
    </xdr:to>
    <xdr:cxnSp macro="">
      <xdr:nvCxnSpPr>
        <xdr:cNvPr id="59" name="Connecteur droit 58"/>
        <xdr:cNvCxnSpPr/>
      </xdr:nvCxnSpPr>
      <xdr:spPr>
        <a:xfrm>
          <a:off x="359486" y="6888522"/>
          <a:ext cx="228604" cy="1530"/>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196196</xdr:colOff>
      <xdr:row>4</xdr:row>
      <xdr:rowOff>112907</xdr:rowOff>
    </xdr:from>
    <xdr:to>
      <xdr:col>14</xdr:col>
      <xdr:colOff>198933</xdr:colOff>
      <xdr:row>5</xdr:row>
      <xdr:rowOff>56121</xdr:rowOff>
    </xdr:to>
    <xdr:cxnSp macro="">
      <xdr:nvCxnSpPr>
        <xdr:cNvPr id="45" name="Connecteur droit 44"/>
        <xdr:cNvCxnSpPr/>
      </xdr:nvCxnSpPr>
      <xdr:spPr>
        <a:xfrm>
          <a:off x="3658326" y="808646"/>
          <a:ext cx="2737" cy="133714"/>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112644</xdr:colOff>
      <xdr:row>4</xdr:row>
      <xdr:rowOff>104868</xdr:rowOff>
    </xdr:from>
    <xdr:to>
      <xdr:col>1</xdr:col>
      <xdr:colOff>129110</xdr:colOff>
      <xdr:row>40</xdr:row>
      <xdr:rowOff>180168</xdr:rowOff>
    </xdr:to>
    <xdr:cxnSp macro="">
      <xdr:nvCxnSpPr>
        <xdr:cNvPr id="38" name="Connecteur droit 37"/>
        <xdr:cNvCxnSpPr/>
      </xdr:nvCxnSpPr>
      <xdr:spPr>
        <a:xfrm flipH="1">
          <a:off x="244529" y="793599"/>
          <a:ext cx="16466" cy="6742800"/>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78024</xdr:colOff>
      <xdr:row>4</xdr:row>
      <xdr:rowOff>163294</xdr:rowOff>
    </xdr:from>
    <xdr:to>
      <xdr:col>2</xdr:col>
      <xdr:colOff>93081</xdr:colOff>
      <xdr:row>37</xdr:row>
      <xdr:rowOff>97294</xdr:rowOff>
    </xdr:to>
    <xdr:cxnSp macro="">
      <xdr:nvCxnSpPr>
        <xdr:cNvPr id="255" name="Connecteur droit 254"/>
        <xdr:cNvCxnSpPr/>
      </xdr:nvCxnSpPr>
      <xdr:spPr>
        <a:xfrm>
          <a:off x="341793" y="852025"/>
          <a:ext cx="15057" cy="6030000"/>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3222</xdr:colOff>
      <xdr:row>4</xdr:row>
      <xdr:rowOff>112246</xdr:rowOff>
    </xdr:from>
    <xdr:to>
      <xdr:col>14</xdr:col>
      <xdr:colOff>208986</xdr:colOff>
      <xdr:row>4</xdr:row>
      <xdr:rowOff>113195</xdr:rowOff>
    </xdr:to>
    <xdr:cxnSp macro="">
      <xdr:nvCxnSpPr>
        <xdr:cNvPr id="43" name="Connecteur droit 42"/>
        <xdr:cNvCxnSpPr/>
      </xdr:nvCxnSpPr>
      <xdr:spPr>
        <a:xfrm flipV="1">
          <a:off x="266991" y="800977"/>
          <a:ext cx="3414957" cy="949"/>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81116</xdr:colOff>
      <xdr:row>4</xdr:row>
      <xdr:rowOff>168545</xdr:rowOff>
    </xdr:from>
    <xdr:to>
      <xdr:col>11</xdr:col>
      <xdr:colOff>96654</xdr:colOff>
      <xdr:row>4</xdr:row>
      <xdr:rowOff>187422</xdr:rowOff>
    </xdr:to>
    <xdr:cxnSp macro="">
      <xdr:nvCxnSpPr>
        <xdr:cNvPr id="48" name="Connecteur droit 47"/>
        <xdr:cNvCxnSpPr/>
      </xdr:nvCxnSpPr>
      <xdr:spPr>
        <a:xfrm>
          <a:off x="344885" y="857276"/>
          <a:ext cx="2404115" cy="18877"/>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222053</xdr:colOff>
      <xdr:row>37</xdr:row>
      <xdr:rowOff>63033</xdr:rowOff>
    </xdr:from>
    <xdr:to>
      <xdr:col>4</xdr:col>
      <xdr:colOff>226496</xdr:colOff>
      <xdr:row>41</xdr:row>
      <xdr:rowOff>45637</xdr:rowOff>
    </xdr:to>
    <xdr:cxnSp macro="">
      <xdr:nvCxnSpPr>
        <xdr:cNvPr id="68" name="Connecteur droit 67"/>
        <xdr:cNvCxnSpPr/>
      </xdr:nvCxnSpPr>
      <xdr:spPr>
        <a:xfrm flipH="1">
          <a:off x="984053" y="6853798"/>
          <a:ext cx="4443" cy="744604"/>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228583</xdr:colOff>
      <xdr:row>41</xdr:row>
      <xdr:rowOff>46186</xdr:rowOff>
    </xdr:from>
    <xdr:to>
      <xdr:col>13</xdr:col>
      <xdr:colOff>148612</xdr:colOff>
      <xdr:row>41</xdr:row>
      <xdr:rowOff>51050</xdr:rowOff>
    </xdr:to>
    <xdr:cxnSp macro="">
      <xdr:nvCxnSpPr>
        <xdr:cNvPr id="70" name="Connecteur droit 69"/>
        <xdr:cNvCxnSpPr/>
      </xdr:nvCxnSpPr>
      <xdr:spPr>
        <a:xfrm>
          <a:off x="990583" y="7598951"/>
          <a:ext cx="2284470" cy="4864"/>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94901</xdr:colOff>
      <xdr:row>24</xdr:row>
      <xdr:rowOff>39573</xdr:rowOff>
    </xdr:from>
    <xdr:to>
      <xdr:col>4</xdr:col>
      <xdr:colOff>94901</xdr:colOff>
      <xdr:row>29</xdr:row>
      <xdr:rowOff>34136</xdr:rowOff>
    </xdr:to>
    <xdr:cxnSp macro="">
      <xdr:nvCxnSpPr>
        <xdr:cNvPr id="1027" name="Connecteur droit 1026"/>
        <xdr:cNvCxnSpPr/>
      </xdr:nvCxnSpPr>
      <xdr:spPr>
        <a:xfrm flipV="1">
          <a:off x="856901" y="4546089"/>
          <a:ext cx="0" cy="82800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89297</xdr:colOff>
      <xdr:row>24</xdr:row>
      <xdr:rowOff>41672</xdr:rowOff>
    </xdr:from>
    <xdr:to>
      <xdr:col>6</xdr:col>
      <xdr:colOff>179126</xdr:colOff>
      <xdr:row>24</xdr:row>
      <xdr:rowOff>51380</xdr:rowOff>
    </xdr:to>
    <xdr:cxnSp macro="">
      <xdr:nvCxnSpPr>
        <xdr:cNvPr id="1030" name="Connecteur droit 1029"/>
        <xdr:cNvCxnSpPr/>
      </xdr:nvCxnSpPr>
      <xdr:spPr>
        <a:xfrm rot="-60000">
          <a:off x="851297" y="4548188"/>
          <a:ext cx="589892" cy="9708"/>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246067</xdr:colOff>
      <xdr:row>15</xdr:row>
      <xdr:rowOff>38483</xdr:rowOff>
    </xdr:from>
    <xdr:to>
      <xdr:col>13</xdr:col>
      <xdr:colOff>247532</xdr:colOff>
      <xdr:row>16</xdr:row>
      <xdr:rowOff>59531</xdr:rowOff>
    </xdr:to>
    <xdr:cxnSp macro="">
      <xdr:nvCxnSpPr>
        <xdr:cNvPr id="1043" name="Connecteur droit 1042"/>
        <xdr:cNvCxnSpPr/>
      </xdr:nvCxnSpPr>
      <xdr:spPr>
        <a:xfrm flipH="1" flipV="1">
          <a:off x="3372508" y="2828748"/>
          <a:ext cx="1465" cy="211548"/>
        </a:xfrm>
        <a:prstGeom prst="line">
          <a:avLst/>
        </a:prstGeom>
        <a:ln w="19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25229</xdr:colOff>
      <xdr:row>24</xdr:row>
      <xdr:rowOff>22410</xdr:rowOff>
    </xdr:from>
    <xdr:to>
      <xdr:col>16</xdr:col>
      <xdr:colOff>95808</xdr:colOff>
      <xdr:row>24</xdr:row>
      <xdr:rowOff>28968</xdr:rowOff>
    </xdr:to>
    <xdr:cxnSp macro="">
      <xdr:nvCxnSpPr>
        <xdr:cNvPr id="1035" name="Connecteur droit 1034"/>
        <xdr:cNvCxnSpPr/>
      </xdr:nvCxnSpPr>
      <xdr:spPr>
        <a:xfrm flipV="1">
          <a:off x="3495901" y="4528926"/>
          <a:ext cx="618266" cy="6558"/>
        </a:xfrm>
        <a:prstGeom prst="line">
          <a:avLst/>
        </a:prstGeom>
        <a:ln w="19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247530</xdr:colOff>
      <xdr:row>16</xdr:row>
      <xdr:rowOff>47625</xdr:rowOff>
    </xdr:from>
    <xdr:to>
      <xdr:col>16</xdr:col>
      <xdr:colOff>91525</xdr:colOff>
      <xdr:row>16</xdr:row>
      <xdr:rowOff>56031</xdr:rowOff>
    </xdr:to>
    <xdr:cxnSp macro="">
      <xdr:nvCxnSpPr>
        <xdr:cNvPr id="1039" name="Connecteur droit 1038"/>
        <xdr:cNvCxnSpPr/>
      </xdr:nvCxnSpPr>
      <xdr:spPr>
        <a:xfrm flipH="1" flipV="1">
          <a:off x="3373971" y="3028390"/>
          <a:ext cx="706848" cy="8406"/>
        </a:xfrm>
        <a:prstGeom prst="line">
          <a:avLst/>
        </a:prstGeom>
        <a:ln w="19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89364</xdr:colOff>
      <xdr:row>16</xdr:row>
      <xdr:rowOff>56028</xdr:rowOff>
    </xdr:from>
    <xdr:to>
      <xdr:col>16</xdr:col>
      <xdr:colOff>89364</xdr:colOff>
      <xdr:row>24</xdr:row>
      <xdr:rowOff>29628</xdr:rowOff>
    </xdr:to>
    <xdr:cxnSp macro="">
      <xdr:nvCxnSpPr>
        <xdr:cNvPr id="1037" name="Connecteur droit 1036"/>
        <xdr:cNvCxnSpPr/>
      </xdr:nvCxnSpPr>
      <xdr:spPr>
        <a:xfrm flipV="1">
          <a:off x="4107723" y="3038544"/>
          <a:ext cx="0" cy="1497600"/>
        </a:xfrm>
        <a:prstGeom prst="line">
          <a:avLst/>
        </a:prstGeom>
        <a:ln w="19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44814</xdr:colOff>
      <xdr:row>11</xdr:row>
      <xdr:rowOff>106595</xdr:rowOff>
    </xdr:from>
    <xdr:to>
      <xdr:col>20</xdr:col>
      <xdr:colOff>114434</xdr:colOff>
      <xdr:row>12</xdr:row>
      <xdr:rowOff>60095</xdr:rowOff>
    </xdr:to>
    <xdr:grpSp>
      <xdr:nvGrpSpPr>
        <xdr:cNvPr id="1082" name="Groupe 1081"/>
        <xdr:cNvGrpSpPr/>
      </xdr:nvGrpSpPr>
      <xdr:grpSpPr>
        <a:xfrm>
          <a:off x="3742755" y="2134860"/>
          <a:ext cx="1347091" cy="144000"/>
          <a:chOff x="3526514" y="2210201"/>
          <a:chExt cx="1305555" cy="144000"/>
        </a:xfrm>
      </xdr:grpSpPr>
      <xdr:cxnSp macro="">
        <xdr:nvCxnSpPr>
          <xdr:cNvPr id="1075" name="Connecteur droit 1074"/>
          <xdr:cNvCxnSpPr>
            <a:stCxn id="178" idx="2"/>
          </xdr:cNvCxnSpPr>
        </xdr:nvCxnSpPr>
        <xdr:spPr>
          <a:xfrm flipH="1" flipV="1">
            <a:off x="3530330" y="2217096"/>
            <a:ext cx="891" cy="126000"/>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78" name="Connecteur droit 1077"/>
          <xdr:cNvCxnSpPr/>
        </xdr:nvCxnSpPr>
        <xdr:spPr>
          <a:xfrm>
            <a:off x="3526514" y="2215665"/>
            <a:ext cx="1299284" cy="0"/>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80" name="Connecteur droit 1079"/>
          <xdr:cNvCxnSpPr/>
        </xdr:nvCxnSpPr>
        <xdr:spPr>
          <a:xfrm>
            <a:off x="4831022" y="2210201"/>
            <a:ext cx="1047" cy="144000"/>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xdr:col>
      <xdr:colOff>22411</xdr:colOff>
      <xdr:row>1</xdr:row>
      <xdr:rowOff>11206</xdr:rowOff>
    </xdr:from>
    <xdr:to>
      <xdr:col>7</xdr:col>
      <xdr:colOff>74519</xdr:colOff>
      <xdr:row>3</xdr:row>
      <xdr:rowOff>133350</xdr:rowOff>
    </xdr:to>
    <xdr:pic>
      <xdr:nvPicPr>
        <xdr:cNvPr id="198" name="irc_mi" descr="http://www.unige.ch/presse/charte/logos_unige/UNIGE/UNIGE70.jpg">
          <a:hlinkClick xmlns:r="http://schemas.openxmlformats.org/officeDocument/2006/relationships" r:id="rId15" tooltip="Laboratory of analytical sciences at the University of Geneva"/>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56882" y="89647"/>
          <a:ext cx="14192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100853</xdr:colOff>
      <xdr:row>9</xdr:row>
      <xdr:rowOff>78441</xdr:rowOff>
    </xdr:from>
    <xdr:to>
      <xdr:col>18</xdr:col>
      <xdr:colOff>115526</xdr:colOff>
      <xdr:row>14</xdr:row>
      <xdr:rowOff>176386</xdr:rowOff>
    </xdr:to>
    <xdr:cxnSp macro="">
      <xdr:nvCxnSpPr>
        <xdr:cNvPr id="6" name="Connecteur droit 5"/>
        <xdr:cNvCxnSpPr>
          <a:endCxn id="248" idx="3"/>
        </xdr:cNvCxnSpPr>
      </xdr:nvCxnSpPr>
      <xdr:spPr>
        <a:xfrm>
          <a:off x="4314265" y="1725706"/>
          <a:ext cx="14673" cy="1050445"/>
        </a:xfrm>
        <a:prstGeom prst="line">
          <a:avLst/>
        </a:prstGeom>
        <a:ln>
          <a:solidFill>
            <a:schemeClr val="accent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2863</xdr:colOff>
      <xdr:row>14</xdr:row>
      <xdr:rowOff>176386</xdr:rowOff>
    </xdr:from>
    <xdr:to>
      <xdr:col>18</xdr:col>
      <xdr:colOff>115526</xdr:colOff>
      <xdr:row>16</xdr:row>
      <xdr:rowOff>189717</xdr:rowOff>
    </xdr:to>
    <xdr:cxnSp macro="">
      <xdr:nvCxnSpPr>
        <xdr:cNvPr id="9" name="Connecteur droit 8"/>
        <xdr:cNvCxnSpPr>
          <a:stCxn id="248" idx="3"/>
          <a:endCxn id="248" idx="2"/>
        </xdr:cNvCxnSpPr>
      </xdr:nvCxnSpPr>
      <xdr:spPr>
        <a:xfrm flipH="1">
          <a:off x="3969745" y="2776151"/>
          <a:ext cx="359193" cy="394331"/>
        </a:xfrm>
        <a:prstGeom prst="line">
          <a:avLst/>
        </a:prstGeom>
        <a:ln>
          <a:solidFill>
            <a:schemeClr val="accent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244226</xdr:colOff>
      <xdr:row>11</xdr:row>
      <xdr:rowOff>3178</xdr:rowOff>
    </xdr:from>
    <xdr:to>
      <xdr:col>17</xdr:col>
      <xdr:colOff>2863</xdr:colOff>
      <xdr:row>16</xdr:row>
      <xdr:rowOff>189717</xdr:rowOff>
    </xdr:to>
    <xdr:cxnSp macro="">
      <xdr:nvCxnSpPr>
        <xdr:cNvPr id="12" name="Connecteur droit 11"/>
        <xdr:cNvCxnSpPr>
          <a:stCxn id="248" idx="2"/>
          <a:endCxn id="253" idx="4"/>
        </xdr:cNvCxnSpPr>
      </xdr:nvCxnSpPr>
      <xdr:spPr>
        <a:xfrm flipH="1" flipV="1">
          <a:off x="3964579" y="2031443"/>
          <a:ext cx="5166" cy="1139039"/>
        </a:xfrm>
        <a:prstGeom prst="line">
          <a:avLst/>
        </a:prstGeom>
        <a:ln>
          <a:solidFill>
            <a:schemeClr val="accent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97694</xdr:colOff>
      <xdr:row>17</xdr:row>
      <xdr:rowOff>64770</xdr:rowOff>
    </xdr:from>
    <xdr:to>
      <xdr:col>18</xdr:col>
      <xdr:colOff>110140</xdr:colOff>
      <xdr:row>23</xdr:row>
      <xdr:rowOff>19303</xdr:rowOff>
    </xdr:to>
    <xdr:cxnSp macro="">
      <xdr:nvCxnSpPr>
        <xdr:cNvPr id="203" name="Connecteur droit 202"/>
        <xdr:cNvCxnSpPr>
          <a:stCxn id="246" idx="2"/>
          <a:endCxn id="240" idx="3"/>
        </xdr:cNvCxnSpPr>
      </xdr:nvCxnSpPr>
      <xdr:spPr>
        <a:xfrm>
          <a:off x="4586060" y="3233575"/>
          <a:ext cx="12446" cy="1097533"/>
        </a:xfrm>
        <a:prstGeom prst="line">
          <a:avLst/>
        </a:prstGeom>
        <a:ln>
          <a:solidFill>
            <a:schemeClr val="accent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238958</xdr:colOff>
      <xdr:row>23</xdr:row>
      <xdr:rowOff>19303</xdr:rowOff>
    </xdr:from>
    <xdr:to>
      <xdr:col>18</xdr:col>
      <xdr:colOff>110140</xdr:colOff>
      <xdr:row>25</xdr:row>
      <xdr:rowOff>119051</xdr:rowOff>
    </xdr:to>
    <xdr:cxnSp macro="">
      <xdr:nvCxnSpPr>
        <xdr:cNvPr id="204" name="Connecteur droit 203"/>
        <xdr:cNvCxnSpPr>
          <a:stCxn id="240" idx="3"/>
        </xdr:cNvCxnSpPr>
      </xdr:nvCxnSpPr>
      <xdr:spPr>
        <a:xfrm flipH="1">
          <a:off x="4234812" y="4331108"/>
          <a:ext cx="363694" cy="424992"/>
        </a:xfrm>
        <a:prstGeom prst="line">
          <a:avLst/>
        </a:prstGeom>
        <a:ln>
          <a:solidFill>
            <a:schemeClr val="accent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239743</xdr:colOff>
      <xdr:row>19</xdr:row>
      <xdr:rowOff>9902</xdr:rowOff>
    </xdr:from>
    <xdr:to>
      <xdr:col>16</xdr:col>
      <xdr:colOff>244909</xdr:colOff>
      <xdr:row>26</xdr:row>
      <xdr:rowOff>5941</xdr:rowOff>
    </xdr:to>
    <xdr:cxnSp macro="">
      <xdr:nvCxnSpPr>
        <xdr:cNvPr id="207" name="Connecteur droit 206"/>
        <xdr:cNvCxnSpPr/>
      </xdr:nvCxnSpPr>
      <xdr:spPr>
        <a:xfrm flipH="1" flipV="1">
          <a:off x="3960096" y="3640608"/>
          <a:ext cx="5166" cy="1139039"/>
        </a:xfrm>
        <a:prstGeom prst="line">
          <a:avLst/>
        </a:prstGeom>
        <a:ln>
          <a:solidFill>
            <a:schemeClr val="accent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103094</xdr:colOff>
      <xdr:row>26</xdr:row>
      <xdr:rowOff>80683</xdr:rowOff>
    </xdr:from>
    <xdr:to>
      <xdr:col>18</xdr:col>
      <xdr:colOff>117767</xdr:colOff>
      <xdr:row>31</xdr:row>
      <xdr:rowOff>178628</xdr:rowOff>
    </xdr:to>
    <xdr:cxnSp macro="">
      <xdr:nvCxnSpPr>
        <xdr:cNvPr id="208" name="Connecteur droit 207"/>
        <xdr:cNvCxnSpPr/>
      </xdr:nvCxnSpPr>
      <xdr:spPr>
        <a:xfrm>
          <a:off x="4316506" y="4854389"/>
          <a:ext cx="14673" cy="1050445"/>
        </a:xfrm>
        <a:prstGeom prst="line">
          <a:avLst/>
        </a:prstGeom>
        <a:ln>
          <a:solidFill>
            <a:schemeClr val="accent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5104</xdr:colOff>
      <xdr:row>31</xdr:row>
      <xdr:rowOff>178628</xdr:rowOff>
    </xdr:from>
    <xdr:to>
      <xdr:col>18</xdr:col>
      <xdr:colOff>117767</xdr:colOff>
      <xdr:row>34</xdr:row>
      <xdr:rowOff>1459</xdr:rowOff>
    </xdr:to>
    <xdr:cxnSp macro="">
      <xdr:nvCxnSpPr>
        <xdr:cNvPr id="209" name="Connecteur droit 208"/>
        <xdr:cNvCxnSpPr/>
      </xdr:nvCxnSpPr>
      <xdr:spPr>
        <a:xfrm flipH="1">
          <a:off x="3971986" y="5904834"/>
          <a:ext cx="359193" cy="394331"/>
        </a:xfrm>
        <a:prstGeom prst="line">
          <a:avLst/>
        </a:prstGeom>
        <a:ln>
          <a:solidFill>
            <a:schemeClr val="accent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246467</xdr:colOff>
      <xdr:row>28</xdr:row>
      <xdr:rowOff>5420</xdr:rowOff>
    </xdr:from>
    <xdr:to>
      <xdr:col>17</xdr:col>
      <xdr:colOff>5104</xdr:colOff>
      <xdr:row>34</xdr:row>
      <xdr:rowOff>1459</xdr:rowOff>
    </xdr:to>
    <xdr:cxnSp macro="">
      <xdr:nvCxnSpPr>
        <xdr:cNvPr id="210" name="Connecteur droit 209"/>
        <xdr:cNvCxnSpPr/>
      </xdr:nvCxnSpPr>
      <xdr:spPr>
        <a:xfrm flipH="1" flipV="1">
          <a:off x="3966820" y="5160126"/>
          <a:ext cx="5166" cy="1139039"/>
        </a:xfrm>
        <a:prstGeom prst="line">
          <a:avLst/>
        </a:prstGeom>
        <a:ln>
          <a:solidFill>
            <a:schemeClr val="accent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98612</xdr:colOff>
      <xdr:row>34</xdr:row>
      <xdr:rowOff>64995</xdr:rowOff>
    </xdr:from>
    <xdr:to>
      <xdr:col>18</xdr:col>
      <xdr:colOff>113285</xdr:colOff>
      <xdr:row>39</xdr:row>
      <xdr:rowOff>162940</xdr:rowOff>
    </xdr:to>
    <xdr:cxnSp macro="">
      <xdr:nvCxnSpPr>
        <xdr:cNvPr id="211" name="Connecteur droit 210"/>
        <xdr:cNvCxnSpPr/>
      </xdr:nvCxnSpPr>
      <xdr:spPr>
        <a:xfrm>
          <a:off x="4312024" y="6362701"/>
          <a:ext cx="14673" cy="1050445"/>
        </a:xfrm>
        <a:prstGeom prst="line">
          <a:avLst/>
        </a:prstGeom>
        <a:ln>
          <a:solidFill>
            <a:schemeClr val="accent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622</xdr:colOff>
      <xdr:row>39</xdr:row>
      <xdr:rowOff>162940</xdr:rowOff>
    </xdr:from>
    <xdr:to>
      <xdr:col>18</xdr:col>
      <xdr:colOff>113285</xdr:colOff>
      <xdr:row>41</xdr:row>
      <xdr:rowOff>176271</xdr:rowOff>
    </xdr:to>
    <xdr:cxnSp macro="">
      <xdr:nvCxnSpPr>
        <xdr:cNvPr id="213" name="Connecteur droit 212"/>
        <xdr:cNvCxnSpPr/>
      </xdr:nvCxnSpPr>
      <xdr:spPr>
        <a:xfrm flipH="1">
          <a:off x="3967504" y="7413146"/>
          <a:ext cx="359193" cy="394331"/>
        </a:xfrm>
        <a:prstGeom prst="line">
          <a:avLst/>
        </a:prstGeom>
        <a:ln>
          <a:solidFill>
            <a:schemeClr val="accent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247428</xdr:colOff>
      <xdr:row>35</xdr:row>
      <xdr:rowOff>180232</xdr:rowOff>
    </xdr:from>
    <xdr:to>
      <xdr:col>17</xdr:col>
      <xdr:colOff>6065</xdr:colOff>
      <xdr:row>41</xdr:row>
      <xdr:rowOff>189232</xdr:rowOff>
    </xdr:to>
    <xdr:cxnSp macro="">
      <xdr:nvCxnSpPr>
        <xdr:cNvPr id="215" name="Connecteur droit 214"/>
        <xdr:cNvCxnSpPr/>
      </xdr:nvCxnSpPr>
      <xdr:spPr>
        <a:xfrm flipH="1" flipV="1">
          <a:off x="4024771" y="6591918"/>
          <a:ext cx="9008" cy="1152000"/>
        </a:xfrm>
        <a:prstGeom prst="line">
          <a:avLst/>
        </a:prstGeom>
        <a:ln>
          <a:solidFill>
            <a:schemeClr val="accent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221434</xdr:colOff>
      <xdr:row>40</xdr:row>
      <xdr:rowOff>85954</xdr:rowOff>
    </xdr:from>
    <xdr:to>
      <xdr:col>16</xdr:col>
      <xdr:colOff>100853</xdr:colOff>
      <xdr:row>41</xdr:row>
      <xdr:rowOff>134470</xdr:rowOff>
    </xdr:to>
    <xdr:sp macro="" textlink="">
      <xdr:nvSpPr>
        <xdr:cNvPr id="19" name="ZoneTexte 18"/>
        <xdr:cNvSpPr txBox="1"/>
      </xdr:nvSpPr>
      <xdr:spPr>
        <a:xfrm>
          <a:off x="3202199" y="7448219"/>
          <a:ext cx="619007" cy="2390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H" sz="1200" b="1">
              <a:solidFill>
                <a:schemeClr val="bg1"/>
              </a:solidFill>
            </a:rPr>
            <a:t>Mixer</a:t>
          </a:r>
        </a:p>
      </xdr:txBody>
    </xdr:sp>
    <xdr:clientData/>
  </xdr:twoCellAnchor>
  <xdr:twoCellAnchor editAs="oneCell">
    <xdr:from>
      <xdr:col>17</xdr:col>
      <xdr:colOff>67236</xdr:colOff>
      <xdr:row>19</xdr:row>
      <xdr:rowOff>112059</xdr:rowOff>
    </xdr:from>
    <xdr:to>
      <xdr:col>18</xdr:col>
      <xdr:colOff>27964</xdr:colOff>
      <xdr:row>23</xdr:row>
      <xdr:rowOff>1</xdr:rowOff>
    </xdr:to>
    <xdr:pic>
      <xdr:nvPicPr>
        <xdr:cNvPr id="22" name="Image 2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034118" y="3742765"/>
          <a:ext cx="207257" cy="649942"/>
        </a:xfrm>
        <a:prstGeom prst="rect">
          <a:avLst/>
        </a:prstGeom>
      </xdr:spPr>
    </xdr:pic>
    <xdr:clientData/>
  </xdr:twoCellAnchor>
  <xdr:twoCellAnchor editAs="oneCell">
    <xdr:from>
      <xdr:col>17</xdr:col>
      <xdr:colOff>38980</xdr:colOff>
      <xdr:row>36</xdr:row>
      <xdr:rowOff>157368</xdr:rowOff>
    </xdr:from>
    <xdr:to>
      <xdr:col>18</xdr:col>
      <xdr:colOff>100854</xdr:colOff>
      <xdr:row>39</xdr:row>
      <xdr:rowOff>86137</xdr:rowOff>
    </xdr:to>
    <xdr:pic>
      <xdr:nvPicPr>
        <xdr:cNvPr id="26" name="Image 25"/>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005862" y="6836074"/>
          <a:ext cx="308403" cy="500269"/>
        </a:xfrm>
        <a:prstGeom prst="rect">
          <a:avLst/>
        </a:prstGeom>
      </xdr:spPr>
    </xdr:pic>
    <xdr:clientData/>
  </xdr:twoCellAnchor>
  <xdr:twoCellAnchor editAs="oneCell">
    <xdr:from>
      <xdr:col>16</xdr:col>
      <xdr:colOff>166361</xdr:colOff>
      <xdr:row>28</xdr:row>
      <xdr:rowOff>160829</xdr:rowOff>
    </xdr:from>
    <xdr:to>
      <xdr:col>18</xdr:col>
      <xdr:colOff>197474</xdr:colOff>
      <xdr:row>31</xdr:row>
      <xdr:rowOff>116371</xdr:rowOff>
    </xdr:to>
    <xdr:pic>
      <xdr:nvPicPr>
        <xdr:cNvPr id="29" name="Image 28"/>
        <xdr:cNvPicPr>
          <a:picLocks noChangeAspect="1"/>
        </xdr:cNvPicPr>
      </xdr:nvPicPr>
      <xdr:blipFill>
        <a:blip xmlns:r="http://schemas.openxmlformats.org/officeDocument/2006/relationships" r:embed="rId19" cstate="print">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rot="19682753">
          <a:off x="3886714" y="5237094"/>
          <a:ext cx="524172" cy="527042"/>
        </a:xfrm>
        <a:prstGeom prst="rect">
          <a:avLst/>
        </a:prstGeom>
      </xdr:spPr>
    </xdr:pic>
    <xdr:clientData/>
  </xdr:twoCellAnchor>
  <xdr:twoCellAnchor editAs="oneCell">
    <xdr:from>
      <xdr:col>17</xdr:col>
      <xdr:colOff>22414</xdr:colOff>
      <xdr:row>12</xdr:row>
      <xdr:rowOff>103814</xdr:rowOff>
    </xdr:from>
    <xdr:to>
      <xdr:col>18</xdr:col>
      <xdr:colOff>112061</xdr:colOff>
      <xdr:row>14</xdr:row>
      <xdr:rowOff>59951</xdr:rowOff>
    </xdr:to>
    <xdr:pic>
      <xdr:nvPicPr>
        <xdr:cNvPr id="30" name="Image 29"/>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989296" y="2401020"/>
          <a:ext cx="336176" cy="337137"/>
        </a:xfrm>
        <a:prstGeom prst="rect">
          <a:avLst/>
        </a:prstGeom>
      </xdr:spPr>
    </xdr:pic>
    <xdr:clientData/>
  </xdr:twoCellAnchor>
  <xdr:twoCellAnchor editAs="oneCell">
    <xdr:from>
      <xdr:col>6</xdr:col>
      <xdr:colOff>156882</xdr:colOff>
      <xdr:row>23</xdr:row>
      <xdr:rowOff>78442</xdr:rowOff>
    </xdr:from>
    <xdr:to>
      <xdr:col>14</xdr:col>
      <xdr:colOff>36719</xdr:colOff>
      <xdr:row>25</xdr:row>
      <xdr:rowOff>81857</xdr:rowOff>
    </xdr:to>
    <xdr:pic>
      <xdr:nvPicPr>
        <xdr:cNvPr id="8" name="Image 7"/>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411941" y="4392707"/>
          <a:ext cx="2076190" cy="328385"/>
        </a:xfrm>
        <a:prstGeom prst="rect">
          <a:avLst/>
        </a:prstGeom>
      </xdr:spPr>
    </xdr:pic>
    <xdr:clientData/>
  </xdr:twoCellAnchor>
  <xdr:twoCellAnchor>
    <xdr:from>
      <xdr:col>51</xdr:col>
      <xdr:colOff>112058</xdr:colOff>
      <xdr:row>34</xdr:row>
      <xdr:rowOff>89647</xdr:rowOff>
    </xdr:from>
    <xdr:to>
      <xdr:col>63</xdr:col>
      <xdr:colOff>224118</xdr:colOff>
      <xdr:row>43</xdr:row>
      <xdr:rowOff>155757</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xdr:col>
      <xdr:colOff>18775</xdr:colOff>
      <xdr:row>36</xdr:row>
      <xdr:rowOff>75193</xdr:rowOff>
    </xdr:from>
    <xdr:to>
      <xdr:col>4</xdr:col>
      <xdr:colOff>131379</xdr:colOff>
      <xdr:row>38</xdr:row>
      <xdr:rowOff>85547</xdr:rowOff>
    </xdr:to>
    <xdr:sp macro="" textlink="">
      <xdr:nvSpPr>
        <xdr:cNvPr id="206" name="Ellipse 205"/>
        <xdr:cNvSpPr/>
      </xdr:nvSpPr>
      <xdr:spPr>
        <a:xfrm>
          <a:off x="531154" y="6677003"/>
          <a:ext cx="362225" cy="391354"/>
        </a:xfrm>
        <a:prstGeom prst="ellipse">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0000" tIns="0" rIns="0" bIns="18000" rtlCol="0" anchor="ctr" anchorCtr="0"/>
        <a:lstStyle/>
        <a:p>
          <a:pPr algn="l"/>
          <a:endParaRPr lang="fr-CH" sz="2400" b="1"/>
        </a:p>
      </xdr:txBody>
    </xdr:sp>
    <xdr:clientData/>
  </xdr:twoCellAnchor>
  <xdr:twoCellAnchor>
    <xdr:from>
      <xdr:col>2</xdr:col>
      <xdr:colOff>237820</xdr:colOff>
      <xdr:row>35</xdr:row>
      <xdr:rowOff>143056</xdr:rowOff>
    </xdr:from>
    <xdr:to>
      <xdr:col>4</xdr:col>
      <xdr:colOff>103606</xdr:colOff>
      <xdr:row>37</xdr:row>
      <xdr:rowOff>162763</xdr:rowOff>
    </xdr:to>
    <xdr:sp macro="" textlink="">
      <xdr:nvSpPr>
        <xdr:cNvPr id="17" name="ZoneTexte 16"/>
        <xdr:cNvSpPr txBox="1"/>
      </xdr:nvSpPr>
      <xdr:spPr>
        <a:xfrm>
          <a:off x="502863" y="6553795"/>
          <a:ext cx="362743" cy="4007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H" sz="3200">
              <a:solidFill>
                <a:schemeClr val="bg1"/>
              </a:solidFill>
            </a:rPr>
            <a:t>A</a:t>
          </a:r>
        </a:p>
      </xdr:txBody>
    </xdr:sp>
    <xdr:clientData/>
  </xdr:twoCellAnchor>
  <xdr:twoCellAnchor>
    <xdr:from>
      <xdr:col>3</xdr:col>
      <xdr:colOff>2855</xdr:colOff>
      <xdr:row>39</xdr:row>
      <xdr:rowOff>24161</xdr:rowOff>
    </xdr:from>
    <xdr:to>
      <xdr:col>4</xdr:col>
      <xdr:colOff>119955</xdr:colOff>
      <xdr:row>41</xdr:row>
      <xdr:rowOff>121383</xdr:rowOff>
    </xdr:to>
    <xdr:sp macro="" textlink="">
      <xdr:nvSpPr>
        <xdr:cNvPr id="216" name="ZoneTexte 215"/>
        <xdr:cNvSpPr txBox="1"/>
      </xdr:nvSpPr>
      <xdr:spPr>
        <a:xfrm>
          <a:off x="516377" y="7196900"/>
          <a:ext cx="365578" cy="478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H" sz="3200">
              <a:solidFill>
                <a:schemeClr val="bg1"/>
              </a:solidFill>
            </a:rPr>
            <a:t>B</a:t>
          </a:r>
        </a:p>
      </xdr:txBody>
    </xdr:sp>
    <xdr:clientData/>
  </xdr:twoCellAnchor>
  <xdr:twoCellAnchor>
    <xdr:from>
      <xdr:col>4</xdr:col>
      <xdr:colOff>122900</xdr:colOff>
      <xdr:row>37</xdr:row>
      <xdr:rowOff>70569</xdr:rowOff>
    </xdr:from>
    <xdr:to>
      <xdr:col>4</xdr:col>
      <xdr:colOff>230900</xdr:colOff>
      <xdr:row>37</xdr:row>
      <xdr:rowOff>74291</xdr:rowOff>
    </xdr:to>
    <xdr:cxnSp macro="">
      <xdr:nvCxnSpPr>
        <xdr:cNvPr id="217" name="Connecteur droit 216"/>
        <xdr:cNvCxnSpPr/>
      </xdr:nvCxnSpPr>
      <xdr:spPr>
        <a:xfrm flipV="1">
          <a:off x="884900" y="6862879"/>
          <a:ext cx="108000" cy="3722"/>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124214</xdr:colOff>
      <xdr:row>40</xdr:row>
      <xdr:rowOff>163848</xdr:rowOff>
    </xdr:from>
    <xdr:to>
      <xdr:col>4</xdr:col>
      <xdr:colOff>232214</xdr:colOff>
      <xdr:row>40</xdr:row>
      <xdr:rowOff>167570</xdr:rowOff>
    </xdr:to>
    <xdr:cxnSp macro="">
      <xdr:nvCxnSpPr>
        <xdr:cNvPr id="218" name="Connecteur droit 217"/>
        <xdr:cNvCxnSpPr/>
      </xdr:nvCxnSpPr>
      <xdr:spPr>
        <a:xfrm flipV="1">
          <a:off x="886214" y="7527658"/>
          <a:ext cx="108000" cy="3722"/>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189634</xdr:colOff>
      <xdr:row>34</xdr:row>
      <xdr:rowOff>11206</xdr:rowOff>
    </xdr:from>
    <xdr:ext cx="926216" cy="336176"/>
    <xdr:sp macro="" textlink="">
      <xdr:nvSpPr>
        <xdr:cNvPr id="147" name="Rectangle 146"/>
        <xdr:cNvSpPr/>
      </xdr:nvSpPr>
      <xdr:spPr>
        <a:xfrm>
          <a:off x="1937752" y="6230471"/>
          <a:ext cx="926216" cy="336176"/>
        </a:xfrm>
        <a:prstGeom prst="rect">
          <a:avLst/>
        </a:prstGeom>
        <a:noFill/>
      </xdr:spPr>
      <xdr:txBody>
        <a:bodyPr wrap="none" lIns="91440" tIns="45720" rIns="91440" bIns="45720">
          <a:noAutofit/>
          <a:scene3d>
            <a:camera prst="orthographicFront"/>
            <a:lightRig rig="soft" dir="t">
              <a:rot lat="0" lon="0" rev="10800000"/>
            </a:lightRig>
          </a:scene3d>
          <a:sp3d>
            <a:contourClr>
              <a:srgbClr val="DDDDDD"/>
            </a:contourClr>
          </a:sp3d>
        </a:bodyPr>
        <a:lstStyle/>
        <a:p>
          <a:pPr algn="ctr"/>
          <a:r>
            <a:rPr lang="fr-FR" sz="2000" b="1" cap="none" spc="150">
              <a:ln w="11430"/>
              <a:solidFill>
                <a:srgbClr val="F8F8F8"/>
              </a:solidFill>
              <a:effectLst/>
            </a:rPr>
            <a:t>PUMP</a:t>
          </a:r>
        </a:p>
      </xdr:txBody>
    </xdr:sp>
    <xdr:clientData/>
  </xdr:oneCellAnchor>
  <xdr:twoCellAnchor>
    <xdr:from>
      <xdr:col>2</xdr:col>
      <xdr:colOff>202442</xdr:colOff>
      <xdr:row>35</xdr:row>
      <xdr:rowOff>153022</xdr:rowOff>
    </xdr:from>
    <xdr:to>
      <xdr:col>17</xdr:col>
      <xdr:colOff>28248</xdr:colOff>
      <xdr:row>35</xdr:row>
      <xdr:rowOff>164227</xdr:rowOff>
    </xdr:to>
    <xdr:cxnSp macro="">
      <xdr:nvCxnSpPr>
        <xdr:cNvPr id="83" name="Connecteur droit 82"/>
        <xdr:cNvCxnSpPr/>
      </xdr:nvCxnSpPr>
      <xdr:spPr>
        <a:xfrm flipH="1">
          <a:off x="465201" y="6564332"/>
          <a:ext cx="3826306" cy="11205"/>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222973</xdr:colOff>
      <xdr:row>41</xdr:row>
      <xdr:rowOff>46970</xdr:rowOff>
    </xdr:from>
    <xdr:to>
      <xdr:col>17</xdr:col>
      <xdr:colOff>37748</xdr:colOff>
      <xdr:row>41</xdr:row>
      <xdr:rowOff>50692</xdr:rowOff>
    </xdr:to>
    <xdr:cxnSp macro="">
      <xdr:nvCxnSpPr>
        <xdr:cNvPr id="78" name="Connecteur droit 77"/>
        <xdr:cNvCxnSpPr/>
      </xdr:nvCxnSpPr>
      <xdr:spPr>
        <a:xfrm flipV="1">
          <a:off x="3941007" y="7601280"/>
          <a:ext cx="360000" cy="3722"/>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35093</xdr:colOff>
      <xdr:row>35</xdr:row>
      <xdr:rowOff>150390</xdr:rowOff>
    </xdr:from>
    <xdr:to>
      <xdr:col>17</xdr:col>
      <xdr:colOff>39415</xdr:colOff>
      <xdr:row>41</xdr:row>
      <xdr:rowOff>51390</xdr:rowOff>
    </xdr:to>
    <xdr:cxnSp macro="">
      <xdr:nvCxnSpPr>
        <xdr:cNvPr id="185" name="Connecteur droit 184"/>
        <xdr:cNvCxnSpPr/>
      </xdr:nvCxnSpPr>
      <xdr:spPr>
        <a:xfrm flipH="1" flipV="1">
          <a:off x="4271211" y="6562219"/>
          <a:ext cx="4322" cy="1044000"/>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198315</xdr:colOff>
      <xdr:row>7</xdr:row>
      <xdr:rowOff>28162</xdr:rowOff>
    </xdr:from>
    <xdr:to>
      <xdr:col>12</xdr:col>
      <xdr:colOff>77857</xdr:colOff>
      <xdr:row>8</xdr:row>
      <xdr:rowOff>119270</xdr:rowOff>
    </xdr:to>
    <xdr:sp macro="" textlink="">
      <xdr:nvSpPr>
        <xdr:cNvPr id="219" name="Rectangle à coins arrondis 218"/>
        <xdr:cNvSpPr/>
      </xdr:nvSpPr>
      <xdr:spPr>
        <a:xfrm>
          <a:off x="2509163" y="1295401"/>
          <a:ext cx="459324" cy="281608"/>
        </a:xfrm>
        <a:prstGeom prst="roundRect">
          <a:avLst>
            <a:gd name="adj" fmla="val 7292"/>
          </a:avLst>
        </a:prstGeom>
        <a:solidFill>
          <a:srgbClr val="FFFFFF"/>
        </a:solidFill>
        <a:ln>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CH" sz="1200"/>
        </a:p>
      </xdr:txBody>
    </xdr:sp>
    <xdr:clientData/>
  </xdr:twoCellAnchor>
  <xdr:twoCellAnchor>
    <xdr:from>
      <xdr:col>10</xdr:col>
      <xdr:colOff>124377</xdr:colOff>
      <xdr:row>6</xdr:row>
      <xdr:rowOff>83471</xdr:rowOff>
    </xdr:from>
    <xdr:to>
      <xdr:col>12</xdr:col>
      <xdr:colOff>129760</xdr:colOff>
      <xdr:row>8</xdr:row>
      <xdr:rowOff>181652</xdr:rowOff>
    </xdr:to>
    <xdr:sp macro="" textlink="">
      <xdr:nvSpPr>
        <xdr:cNvPr id="197" name="ZoneTexte 5"/>
        <xdr:cNvSpPr txBox="1"/>
      </xdr:nvSpPr>
      <xdr:spPr>
        <a:xfrm>
          <a:off x="2435225" y="1160210"/>
          <a:ext cx="585165" cy="479181"/>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2800" b="1"/>
            <a:t>A</a:t>
          </a:r>
          <a:endParaRPr lang="fr-CH" sz="2800" b="1"/>
        </a:p>
      </xdr:txBody>
    </xdr:sp>
    <xdr:clientData/>
  </xdr:twoCellAnchor>
  <xdr:twoCellAnchor>
    <xdr:from>
      <xdr:col>13</xdr:col>
      <xdr:colOff>227080</xdr:colOff>
      <xdr:row>6</xdr:row>
      <xdr:rowOff>61937</xdr:rowOff>
    </xdr:from>
    <xdr:to>
      <xdr:col>15</xdr:col>
      <xdr:colOff>240745</xdr:colOff>
      <xdr:row>8</xdr:row>
      <xdr:rowOff>160118</xdr:rowOff>
    </xdr:to>
    <xdr:sp macro="" textlink="">
      <xdr:nvSpPr>
        <xdr:cNvPr id="220" name="ZoneTexte 5"/>
        <xdr:cNvSpPr txBox="1"/>
      </xdr:nvSpPr>
      <xdr:spPr>
        <a:xfrm>
          <a:off x="3366189" y="1138676"/>
          <a:ext cx="585165" cy="479181"/>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2800" b="1"/>
            <a:t>B</a:t>
          </a:r>
          <a:endParaRPr lang="fr-CH" sz="2800" b="1"/>
        </a:p>
      </xdr:txBody>
    </xdr:sp>
    <xdr:clientData/>
  </xdr:twoCellAnchor>
  <xdr:twoCellAnchor>
    <xdr:from>
      <xdr:col>11</xdr:col>
      <xdr:colOff>84508</xdr:colOff>
      <xdr:row>4</xdr:row>
      <xdr:rowOff>190446</xdr:rowOff>
    </xdr:from>
    <xdr:to>
      <xdr:col>11</xdr:col>
      <xdr:colOff>87245</xdr:colOff>
      <xdr:row>5</xdr:row>
      <xdr:rowOff>71946</xdr:rowOff>
    </xdr:to>
    <xdr:cxnSp macro="">
      <xdr:nvCxnSpPr>
        <xdr:cNvPr id="221" name="Connecteur droit 220"/>
        <xdr:cNvCxnSpPr/>
      </xdr:nvCxnSpPr>
      <xdr:spPr>
        <a:xfrm>
          <a:off x="2736854" y="879177"/>
          <a:ext cx="2737" cy="72000"/>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305174</xdr:colOff>
      <xdr:row>1</xdr:row>
      <xdr:rowOff>84791</xdr:rowOff>
    </xdr:from>
    <xdr:to>
      <xdr:col>60</xdr:col>
      <xdr:colOff>293968</xdr:colOff>
      <xdr:row>4</xdr:row>
      <xdr:rowOff>56776</xdr:rowOff>
    </xdr:to>
    <xdr:pic>
      <xdr:nvPicPr>
        <xdr:cNvPr id="196" name="Picture 74" descr="8">
          <a:hlinkClick xmlns:r="http://schemas.openxmlformats.org/officeDocument/2006/relationships" r:id="rId23" tooltip="General Help"/>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7767674" y="160991"/>
          <a:ext cx="611094" cy="587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14</xdr:col>
      <xdr:colOff>85725</xdr:colOff>
      <xdr:row>1</xdr:row>
      <xdr:rowOff>97690</xdr:rowOff>
    </xdr:from>
    <xdr:to>
      <xdr:col>15</xdr:col>
      <xdr:colOff>195383</xdr:colOff>
      <xdr:row>3</xdr:row>
      <xdr:rowOff>97690</xdr:rowOff>
    </xdr:to>
    <xdr:pic>
      <xdr:nvPicPr>
        <xdr:cNvPr id="3" name="Picture 22" descr="12">
          <a:hlinkClick xmlns:r="http://schemas.openxmlformats.org/officeDocument/2006/relationships" r:id="rId1" tooltip="Back to HPLC practical calculator"/>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10750" y="269140"/>
          <a:ext cx="75735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17960</xdr:colOff>
      <xdr:row>31</xdr:row>
      <xdr:rowOff>14875</xdr:rowOff>
    </xdr:from>
    <xdr:to>
      <xdr:col>4</xdr:col>
      <xdr:colOff>403712</xdr:colOff>
      <xdr:row>36</xdr:row>
      <xdr:rowOff>5851</xdr:rowOff>
    </xdr:to>
    <xdr:pic>
      <xdr:nvPicPr>
        <xdr:cNvPr id="4" name="Picture 2"/>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484685" y="6110875"/>
          <a:ext cx="2024052" cy="800601"/>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2</xdr:col>
      <xdr:colOff>17960</xdr:colOff>
      <xdr:row>37</xdr:row>
      <xdr:rowOff>151060</xdr:rowOff>
    </xdr:from>
    <xdr:to>
      <xdr:col>4</xdr:col>
      <xdr:colOff>403712</xdr:colOff>
      <xdr:row>42</xdr:row>
      <xdr:rowOff>138963</xdr:rowOff>
    </xdr:to>
    <xdr:pic>
      <xdr:nvPicPr>
        <xdr:cNvPr id="5" name="Picture 2"/>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484685" y="7056685"/>
          <a:ext cx="2024052" cy="79752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191346</xdr:colOff>
      <xdr:row>26</xdr:row>
      <xdr:rowOff>26865</xdr:rowOff>
    </xdr:from>
    <xdr:to>
      <xdr:col>4</xdr:col>
      <xdr:colOff>374843</xdr:colOff>
      <xdr:row>30</xdr:row>
      <xdr:rowOff>35441</xdr:rowOff>
    </xdr:to>
    <xdr:grpSp>
      <xdr:nvGrpSpPr>
        <xdr:cNvPr id="6" name="Groupe 5"/>
        <xdr:cNvGrpSpPr>
          <a:grpSpLocks noChangeAspect="1"/>
        </xdr:cNvGrpSpPr>
      </xdr:nvGrpSpPr>
      <xdr:grpSpPr>
        <a:xfrm>
          <a:off x="667596" y="4762151"/>
          <a:ext cx="1816354" cy="661719"/>
          <a:chOff x="611560" y="1628800"/>
          <a:chExt cx="3470189" cy="1095350"/>
        </a:xfrm>
      </xdr:grpSpPr>
      <xdr:pic>
        <xdr:nvPicPr>
          <xdr:cNvPr id="7" name="Picture 3"/>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096" t="2534" b="2758"/>
          <a:stretch/>
        </xdr:blipFill>
        <xdr:spPr bwMode="auto">
          <a:xfrm>
            <a:off x="650875" y="1657349"/>
            <a:ext cx="3430874" cy="1066801"/>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8" name="Rectangle 7"/>
          <xdr:cNvSpPr/>
        </xdr:nvSpPr>
        <xdr:spPr>
          <a:xfrm>
            <a:off x="611560" y="1657349"/>
            <a:ext cx="1512168" cy="40349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9" name="Rectangle 8"/>
          <xdr:cNvSpPr/>
        </xdr:nvSpPr>
        <xdr:spPr>
          <a:xfrm>
            <a:off x="3563888" y="1628800"/>
            <a:ext cx="517861" cy="54751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grpSp>
    <xdr:clientData/>
  </xdr:twoCellAnchor>
  <xdr:twoCellAnchor editAs="oneCell">
    <xdr:from>
      <xdr:col>1</xdr:col>
      <xdr:colOff>143606</xdr:colOff>
      <xdr:row>47</xdr:row>
      <xdr:rowOff>5131</xdr:rowOff>
    </xdr:from>
    <xdr:to>
      <xdr:col>4</xdr:col>
      <xdr:colOff>676275</xdr:colOff>
      <xdr:row>51</xdr:row>
      <xdr:rowOff>58591</xdr:rowOff>
    </xdr:to>
    <xdr:pic>
      <xdr:nvPicPr>
        <xdr:cNvPr id="10" name="Picture 2"/>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343631" y="8472856"/>
          <a:ext cx="2437669" cy="70116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2</xdr:col>
      <xdr:colOff>0</xdr:colOff>
      <xdr:row>57</xdr:row>
      <xdr:rowOff>124558</xdr:rowOff>
    </xdr:from>
    <xdr:to>
      <xdr:col>4</xdr:col>
      <xdr:colOff>533798</xdr:colOff>
      <xdr:row>62</xdr:row>
      <xdr:rowOff>153098</xdr:rowOff>
    </xdr:to>
    <xdr:pic>
      <xdr:nvPicPr>
        <xdr:cNvPr id="11" name="Picture 2"/>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461596" y="9774116"/>
          <a:ext cx="2175029" cy="834501"/>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xdr:col>
      <xdr:colOff>209550</xdr:colOff>
      <xdr:row>66</xdr:row>
      <xdr:rowOff>76200</xdr:rowOff>
    </xdr:from>
    <xdr:to>
      <xdr:col>4</xdr:col>
      <xdr:colOff>494403</xdr:colOff>
      <xdr:row>71</xdr:row>
      <xdr:rowOff>50740</xdr:rowOff>
    </xdr:to>
    <xdr:pic>
      <xdr:nvPicPr>
        <xdr:cNvPr id="12" name="Picture 2"/>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409575" y="11563350"/>
          <a:ext cx="2189853" cy="78416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xdr:col>
      <xdr:colOff>171450</xdr:colOff>
      <xdr:row>72</xdr:row>
      <xdr:rowOff>114300</xdr:rowOff>
    </xdr:from>
    <xdr:to>
      <xdr:col>4</xdr:col>
      <xdr:colOff>733425</xdr:colOff>
      <xdr:row>79</xdr:row>
      <xdr:rowOff>69747</xdr:rowOff>
    </xdr:to>
    <xdr:pic>
      <xdr:nvPicPr>
        <xdr:cNvPr id="13" name="Picture 2"/>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371475" y="12582525"/>
          <a:ext cx="2466975" cy="111749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2</xdr:col>
      <xdr:colOff>247651</xdr:colOff>
      <xdr:row>80</xdr:row>
      <xdr:rowOff>133351</xdr:rowOff>
    </xdr:from>
    <xdr:to>
      <xdr:col>4</xdr:col>
      <xdr:colOff>228600</xdr:colOff>
      <xdr:row>90</xdr:row>
      <xdr:rowOff>148544</xdr:rowOff>
    </xdr:to>
    <xdr:pic>
      <xdr:nvPicPr>
        <xdr:cNvPr id="14" name="Picture 2"/>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714376" y="13935076"/>
          <a:ext cx="1619249" cy="166301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xdr:col>
      <xdr:colOff>47626</xdr:colOff>
      <xdr:row>92</xdr:row>
      <xdr:rowOff>40541</xdr:rowOff>
    </xdr:from>
    <xdr:to>
      <xdr:col>6</xdr:col>
      <xdr:colOff>0</xdr:colOff>
      <xdr:row>96</xdr:row>
      <xdr:rowOff>36849</xdr:rowOff>
    </xdr:to>
    <xdr:pic>
      <xdr:nvPicPr>
        <xdr:cNvPr id="16" name="Picture 2"/>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247651" y="15852041"/>
          <a:ext cx="3381374" cy="6440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2</xdr:col>
      <xdr:colOff>19050</xdr:colOff>
      <xdr:row>105</xdr:row>
      <xdr:rowOff>133350</xdr:rowOff>
    </xdr:from>
    <xdr:to>
      <xdr:col>5</xdr:col>
      <xdr:colOff>432971</xdr:colOff>
      <xdr:row>109</xdr:row>
      <xdr:rowOff>51879</xdr:rowOff>
    </xdr:to>
    <xdr:pic>
      <xdr:nvPicPr>
        <xdr:cNvPr id="17" name="Picture 2"/>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bwMode="auto">
        <a:xfrm>
          <a:off x="485775" y="17887950"/>
          <a:ext cx="2814221" cy="59480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2</xdr:col>
      <xdr:colOff>0</xdr:colOff>
      <xdr:row>109</xdr:row>
      <xdr:rowOff>96757</xdr:rowOff>
    </xdr:from>
    <xdr:to>
      <xdr:col>5</xdr:col>
      <xdr:colOff>413921</xdr:colOff>
      <xdr:row>112</xdr:row>
      <xdr:rowOff>149652</xdr:rowOff>
    </xdr:to>
    <xdr:pic>
      <xdr:nvPicPr>
        <xdr:cNvPr id="18" name="Picture 2"/>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466725" y="18527632"/>
          <a:ext cx="2814221" cy="53867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2</xdr:col>
      <xdr:colOff>247650</xdr:colOff>
      <xdr:row>116</xdr:row>
      <xdr:rowOff>76200</xdr:rowOff>
    </xdr:from>
    <xdr:to>
      <xdr:col>4</xdr:col>
      <xdr:colOff>677848</xdr:colOff>
      <xdr:row>121</xdr:row>
      <xdr:rowOff>74443</xdr:rowOff>
    </xdr:to>
    <xdr:pic>
      <xdr:nvPicPr>
        <xdr:cNvPr id="19" name="Picture 2"/>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bwMode="auto">
        <a:xfrm>
          <a:off x="714375" y="22307550"/>
          <a:ext cx="2068498" cy="80786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2</xdr:col>
      <xdr:colOff>85725</xdr:colOff>
      <xdr:row>126</xdr:row>
      <xdr:rowOff>152400</xdr:rowOff>
    </xdr:from>
    <xdr:to>
      <xdr:col>4</xdr:col>
      <xdr:colOff>515324</xdr:colOff>
      <xdr:row>133</xdr:row>
      <xdr:rowOff>47625</xdr:rowOff>
    </xdr:to>
    <xdr:pic>
      <xdr:nvPicPr>
        <xdr:cNvPr id="20" name="Picture 2"/>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a:stretch/>
      </xdr:blipFill>
      <xdr:spPr bwMode="auto">
        <a:xfrm>
          <a:off x="552450" y="21412200"/>
          <a:ext cx="2067899" cy="10287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2</xdr:col>
      <xdr:colOff>333375</xdr:colOff>
      <xdr:row>136</xdr:row>
      <xdr:rowOff>114300</xdr:rowOff>
    </xdr:from>
    <xdr:to>
      <xdr:col>3</xdr:col>
      <xdr:colOff>657225</xdr:colOff>
      <xdr:row>1284</xdr:row>
      <xdr:rowOff>95250</xdr:rowOff>
    </xdr:to>
    <xdr:pic>
      <xdr:nvPicPr>
        <xdr:cNvPr id="21" name="Picture 2"/>
        <xdr:cNvPicPr>
          <a:picLocks noChangeAspect="1" noChangeArrowheads="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19063" t="19630" r="75000" b="72407"/>
        <a:stretch/>
      </xdr:blipFill>
      <xdr:spPr bwMode="auto">
        <a:xfrm>
          <a:off x="800100" y="23002875"/>
          <a:ext cx="1085850" cy="8191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6</xdr:col>
      <xdr:colOff>400050</xdr:colOff>
      <xdr:row>38</xdr:row>
      <xdr:rowOff>0</xdr:rowOff>
    </xdr:from>
    <xdr:to>
      <xdr:col>9</xdr:col>
      <xdr:colOff>666750</xdr:colOff>
      <xdr:row>43</xdr:row>
      <xdr:rowOff>66675</xdr:rowOff>
    </xdr:to>
    <xdr:pic>
      <xdr:nvPicPr>
        <xdr:cNvPr id="22" name="Image 21"/>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029075" y="6972300"/>
          <a:ext cx="25527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542925</xdr:colOff>
      <xdr:row>37</xdr:row>
      <xdr:rowOff>114300</xdr:rowOff>
    </xdr:from>
    <xdr:to>
      <xdr:col>12</xdr:col>
      <xdr:colOff>485775</xdr:colOff>
      <xdr:row>43</xdr:row>
      <xdr:rowOff>38100</xdr:rowOff>
    </xdr:to>
    <xdr:pic>
      <xdr:nvPicPr>
        <xdr:cNvPr id="23" name="Image 22"/>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219950" y="6924675"/>
          <a:ext cx="1466850"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323850</xdr:colOff>
      <xdr:row>61</xdr:row>
      <xdr:rowOff>19050</xdr:rowOff>
    </xdr:from>
    <xdr:to>
      <xdr:col>10</xdr:col>
      <xdr:colOff>337322</xdr:colOff>
      <xdr:row>65</xdr:row>
      <xdr:rowOff>15629</xdr:rowOff>
    </xdr:to>
    <mc:AlternateContent xmlns:mc="http://schemas.openxmlformats.org/markup-compatibility/2006" xmlns:a14="http://schemas.microsoft.com/office/drawing/2010/main">
      <mc:Choice Requires="a14">
        <xdr:sp macro="" textlink="">
          <xdr:nvSpPr>
            <xdr:cNvPr id="24" name="ZoneTexte 7"/>
            <xdr:cNvSpPr txBox="1"/>
          </xdr:nvSpPr>
          <xdr:spPr>
            <a:xfrm>
              <a:off x="5476875" y="10658475"/>
              <a:ext cx="1537472" cy="644279"/>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fr-FR" b="0" i="1">
                            <a:latin typeface="Cambria Math" panose="02040503050406030204" pitchFamily="18" charset="0"/>
                          </a:rPr>
                        </m:ctrlPr>
                      </m:sSubPr>
                      <m:e>
                        <m:r>
                          <a:rPr lang="fr-FR" b="0" i="1">
                            <a:latin typeface="Cambria Math"/>
                          </a:rPr>
                          <m:t>𝑉</m:t>
                        </m:r>
                      </m:e>
                      <m:sub>
                        <m:r>
                          <a:rPr lang="fr-FR" b="0" i="1">
                            <a:latin typeface="Cambria Math"/>
                          </a:rPr>
                          <m:t>0</m:t>
                        </m:r>
                      </m:sub>
                    </m:sSub>
                    <m:r>
                      <a:rPr lang="fr-FR" b="0" i="1">
                        <a:latin typeface="Cambria Math"/>
                      </a:rPr>
                      <m:t>=</m:t>
                    </m:r>
                    <m:r>
                      <a:rPr lang="fr-FR" b="0" i="1">
                        <a:latin typeface="Cambria Math"/>
                        <a:ea typeface="Cambria Math"/>
                      </a:rPr>
                      <m:t>𝜋</m:t>
                    </m:r>
                    <m:f>
                      <m:fPr>
                        <m:ctrlPr>
                          <a:rPr lang="fr-FR" b="0" i="1">
                            <a:latin typeface="Cambria Math" panose="02040503050406030204" pitchFamily="18" charset="0"/>
                            <a:ea typeface="Cambria Math"/>
                          </a:rPr>
                        </m:ctrlPr>
                      </m:fPr>
                      <m:num>
                        <m:r>
                          <a:rPr lang="fr-FR" b="0" i="1">
                            <a:latin typeface="Cambria Math"/>
                            <a:ea typeface="Cambria Math"/>
                          </a:rPr>
                          <m:t>𝑑𝑐</m:t>
                        </m:r>
                        <m:r>
                          <a:rPr lang="fr-FR" b="0" i="1">
                            <a:latin typeface="Cambria Math"/>
                            <a:ea typeface="Cambria Math"/>
                          </a:rPr>
                          <m:t>²</m:t>
                        </m:r>
                      </m:num>
                      <m:den>
                        <m:r>
                          <a:rPr lang="fr-FR" b="0" i="1">
                            <a:latin typeface="Cambria Math"/>
                            <a:ea typeface="Cambria Math"/>
                          </a:rPr>
                          <m:t>4</m:t>
                        </m:r>
                      </m:den>
                    </m:f>
                    <m:r>
                      <m:rPr>
                        <m:sty m:val="p"/>
                      </m:rPr>
                      <a:rPr lang="fr-FR" b="0" i="0">
                        <a:latin typeface="Cambria Math"/>
                        <a:ea typeface="Cambria Math"/>
                      </a:rPr>
                      <m:t>L</m:t>
                    </m:r>
                    <m:r>
                      <m:rPr>
                        <m:sty m:val="p"/>
                      </m:rPr>
                      <a:rPr lang="el-GR" b="0" i="1">
                        <a:latin typeface="Cambria Math"/>
                        <a:ea typeface="Cambria Math"/>
                      </a:rPr>
                      <m:t>ε</m:t>
                    </m:r>
                  </m:oMath>
                </m:oMathPara>
              </a14:m>
              <a:endParaRPr lang="fr-FR"/>
            </a:p>
          </xdr:txBody>
        </xdr:sp>
      </mc:Choice>
      <mc:Fallback xmlns="">
        <xdr:sp macro="" textlink="">
          <xdr:nvSpPr>
            <xdr:cNvPr id="24" name="ZoneTexte 7"/>
            <xdr:cNvSpPr txBox="1"/>
          </xdr:nvSpPr>
          <xdr:spPr>
            <a:xfrm>
              <a:off x="5476875" y="10658475"/>
              <a:ext cx="1537472" cy="644279"/>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fr-FR" b="0" i="0">
                  <a:latin typeface="Cambria Math"/>
                </a:rPr>
                <a:t>𝑉_0=</a:t>
              </a:r>
              <a:r>
                <a:rPr lang="fr-FR" b="0" i="0">
                  <a:latin typeface="Cambria Math"/>
                  <a:ea typeface="Cambria Math"/>
                </a:rPr>
                <a:t>𝜋 𝑑𝑐²/4 L</a:t>
              </a:r>
              <a:r>
                <a:rPr lang="el-GR" b="0" i="0">
                  <a:latin typeface="Cambria Math"/>
                  <a:ea typeface="Cambria Math"/>
                </a:rPr>
                <a:t>ε</a:t>
              </a:r>
              <a:endParaRPr lang="fr-FR"/>
            </a:p>
          </xdr:txBody>
        </xdr:sp>
      </mc:Fallback>
    </mc:AlternateContent>
    <xdr:clientData/>
  </xdr:twoCellAnchor>
  <xdr:twoCellAnchor editAs="oneCell">
    <xdr:from>
      <xdr:col>1</xdr:col>
      <xdr:colOff>200025</xdr:colOff>
      <xdr:row>96</xdr:row>
      <xdr:rowOff>95250</xdr:rowOff>
    </xdr:from>
    <xdr:to>
      <xdr:col>3</xdr:col>
      <xdr:colOff>270337</xdr:colOff>
      <xdr:row>100</xdr:row>
      <xdr:rowOff>346</xdr:rowOff>
    </xdr:to>
    <xdr:pic>
      <xdr:nvPicPr>
        <xdr:cNvPr id="2" name="Image 1"/>
        <xdr:cNvPicPr>
          <a:picLocks noChangeAspect="1"/>
        </xdr:cNvPicPr>
      </xdr:nvPicPr>
      <xdr:blipFill>
        <a:blip xmlns:r="http://schemas.openxmlformats.org/officeDocument/2006/relationships" r:embed="rId19"/>
        <a:stretch>
          <a:fillRect/>
        </a:stretch>
      </xdr:blipFill>
      <xdr:spPr>
        <a:xfrm>
          <a:off x="400050" y="16554450"/>
          <a:ext cx="1099012" cy="552796"/>
        </a:xfrm>
        <a:prstGeom prst="rect">
          <a:avLst/>
        </a:prstGeom>
      </xdr:spPr>
    </xdr:pic>
    <xdr:clientData/>
  </xdr:twoCellAnchor>
  <xdr:twoCellAnchor editAs="oneCell">
    <xdr:from>
      <xdr:col>3</xdr:col>
      <xdr:colOff>704850</xdr:colOff>
      <xdr:row>96</xdr:row>
      <xdr:rowOff>47625</xdr:rowOff>
    </xdr:from>
    <xdr:to>
      <xdr:col>5</xdr:col>
      <xdr:colOff>744682</xdr:colOff>
      <xdr:row>100</xdr:row>
      <xdr:rowOff>84340</xdr:rowOff>
    </xdr:to>
    <xdr:pic>
      <xdr:nvPicPr>
        <xdr:cNvPr id="15" name="Image 14"/>
        <xdr:cNvPicPr>
          <a:picLocks noChangeAspect="1"/>
        </xdr:cNvPicPr>
      </xdr:nvPicPr>
      <xdr:blipFill>
        <a:blip xmlns:r="http://schemas.openxmlformats.org/officeDocument/2006/relationships" r:embed="rId20"/>
        <a:stretch>
          <a:fillRect/>
        </a:stretch>
      </xdr:blipFill>
      <xdr:spPr>
        <a:xfrm>
          <a:off x="1933575" y="16506825"/>
          <a:ext cx="1678132" cy="684415"/>
        </a:xfrm>
        <a:prstGeom prst="rect">
          <a:avLst/>
        </a:prstGeom>
      </xdr:spPr>
    </xdr:pic>
    <xdr:clientData/>
  </xdr:twoCellAnchor>
  <xdr:twoCellAnchor editAs="oneCell">
    <xdr:from>
      <xdr:col>2</xdr:col>
      <xdr:colOff>371475</xdr:colOff>
      <xdr:row>100</xdr:row>
      <xdr:rowOff>85725</xdr:rowOff>
    </xdr:from>
    <xdr:to>
      <xdr:col>4</xdr:col>
      <xdr:colOff>542925</xdr:colOff>
      <xdr:row>104</xdr:row>
      <xdr:rowOff>63211</xdr:rowOff>
    </xdr:to>
    <xdr:pic>
      <xdr:nvPicPr>
        <xdr:cNvPr id="25" name="Image 24"/>
        <xdr:cNvPicPr>
          <a:picLocks noChangeAspect="1"/>
        </xdr:cNvPicPr>
      </xdr:nvPicPr>
      <xdr:blipFill rotWithShape="1">
        <a:blip xmlns:r="http://schemas.openxmlformats.org/officeDocument/2006/relationships" r:embed="rId21"/>
        <a:srcRect r="17417"/>
        <a:stretch/>
      </xdr:blipFill>
      <xdr:spPr>
        <a:xfrm>
          <a:off x="838200" y="17192625"/>
          <a:ext cx="1809750" cy="625186"/>
        </a:xfrm>
        <a:prstGeom prst="rect">
          <a:avLst/>
        </a:prstGeom>
      </xdr:spPr>
    </xdr:pic>
    <xdr:clientData/>
  </xdr:twoCellAnchor>
  <xdr:twoCellAnchor editAs="oneCell">
    <xdr:from>
      <xdr:col>2</xdr:col>
      <xdr:colOff>180975</xdr:colOff>
      <xdr:row>111</xdr:row>
      <xdr:rowOff>152400</xdr:rowOff>
    </xdr:from>
    <xdr:to>
      <xdr:col>5</xdr:col>
      <xdr:colOff>228600</xdr:colOff>
      <xdr:row>114</xdr:row>
      <xdr:rowOff>142875</xdr:rowOff>
    </xdr:to>
    <xdr:pic>
      <xdr:nvPicPr>
        <xdr:cNvPr id="27" name="Image 26"/>
        <xdr:cNvPicPr>
          <a:picLocks noChangeAspect="1"/>
        </xdr:cNvPicPr>
      </xdr:nvPicPr>
      <xdr:blipFill>
        <a:blip xmlns:r="http://schemas.openxmlformats.org/officeDocument/2006/relationships" r:embed="rId22"/>
        <a:stretch>
          <a:fillRect/>
        </a:stretch>
      </xdr:blipFill>
      <xdr:spPr>
        <a:xfrm>
          <a:off x="647700" y="18907125"/>
          <a:ext cx="2447925" cy="476250"/>
        </a:xfrm>
        <a:prstGeom prst="rect">
          <a:avLst/>
        </a:prstGeom>
      </xdr:spPr>
    </xdr:pic>
    <xdr:clientData/>
  </xdr:twoCellAnchor>
  <xdr:twoCellAnchor editAs="oneCell">
    <xdr:from>
      <xdr:col>12</xdr:col>
      <xdr:colOff>657225</xdr:colOff>
      <xdr:row>119</xdr:row>
      <xdr:rowOff>20207</xdr:rowOff>
    </xdr:from>
    <xdr:to>
      <xdr:col>15</xdr:col>
      <xdr:colOff>257175</xdr:colOff>
      <xdr:row>123</xdr:row>
      <xdr:rowOff>120014</xdr:rowOff>
    </xdr:to>
    <xdr:pic>
      <xdr:nvPicPr>
        <xdr:cNvPr id="28" name="Image 27"/>
        <xdr:cNvPicPr>
          <a:picLocks noChangeAspect="1"/>
        </xdr:cNvPicPr>
      </xdr:nvPicPr>
      <xdr:blipFill>
        <a:blip xmlns:r="http://schemas.openxmlformats.org/officeDocument/2006/relationships" r:embed="rId23"/>
        <a:stretch>
          <a:fillRect/>
        </a:stretch>
      </xdr:blipFill>
      <xdr:spPr>
        <a:xfrm>
          <a:off x="8858250" y="20108432"/>
          <a:ext cx="1771650" cy="747507"/>
        </a:xfrm>
        <a:prstGeom prst="rect">
          <a:avLst/>
        </a:prstGeom>
      </xdr:spPr>
    </xdr:pic>
    <xdr:clientData/>
  </xdr:twoCellAnchor>
  <xdr:twoCellAnchor editAs="oneCell">
    <xdr:from>
      <xdr:col>10</xdr:col>
      <xdr:colOff>447675</xdr:colOff>
      <xdr:row>132</xdr:row>
      <xdr:rowOff>0</xdr:rowOff>
    </xdr:from>
    <xdr:to>
      <xdr:col>13</xdr:col>
      <xdr:colOff>609600</xdr:colOff>
      <xdr:row>134</xdr:row>
      <xdr:rowOff>152400</xdr:rowOff>
    </xdr:to>
    <xdr:pic>
      <xdr:nvPicPr>
        <xdr:cNvPr id="29" name="Image 28"/>
        <xdr:cNvPicPr>
          <a:picLocks noChangeAspect="1"/>
        </xdr:cNvPicPr>
      </xdr:nvPicPr>
      <xdr:blipFill>
        <a:blip xmlns:r="http://schemas.openxmlformats.org/officeDocument/2006/relationships" r:embed="rId22"/>
        <a:stretch>
          <a:fillRect/>
        </a:stretch>
      </xdr:blipFill>
      <xdr:spPr>
        <a:xfrm>
          <a:off x="7124700" y="22231350"/>
          <a:ext cx="2447925" cy="476250"/>
        </a:xfrm>
        <a:prstGeom prst="rect">
          <a:avLst/>
        </a:prstGeom>
      </xdr:spPr>
    </xdr:pic>
    <xdr:clientData/>
  </xdr:twoCellAnchor>
  <xdr:twoCellAnchor editAs="oneCell">
    <xdr:from>
      <xdr:col>5</xdr:col>
      <xdr:colOff>400050</xdr:colOff>
      <xdr:row>130</xdr:row>
      <xdr:rowOff>47841</xdr:rowOff>
    </xdr:from>
    <xdr:to>
      <xdr:col>8</xdr:col>
      <xdr:colOff>657225</xdr:colOff>
      <xdr:row>135</xdr:row>
      <xdr:rowOff>121919</xdr:rowOff>
    </xdr:to>
    <xdr:pic>
      <xdr:nvPicPr>
        <xdr:cNvPr id="30" name="Image 29"/>
        <xdr:cNvPicPr>
          <a:picLocks noChangeAspect="1"/>
        </xdr:cNvPicPr>
      </xdr:nvPicPr>
      <xdr:blipFill>
        <a:blip xmlns:r="http://schemas.openxmlformats.org/officeDocument/2006/relationships" r:embed="rId24"/>
        <a:stretch>
          <a:fillRect/>
        </a:stretch>
      </xdr:blipFill>
      <xdr:spPr>
        <a:xfrm>
          <a:off x="3267075" y="21955341"/>
          <a:ext cx="2543175" cy="8837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uillarm.FARMA/CloudStation/Outils%20Excel/HPLC%20calculator/HPLC_calculator_version_%203-2%20unlock%20vers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uillarm.FARMA/Drive/Outils%20Excel/Practical%20HPLC%20simulator/Outil%20excel%20TP%20etudiants%20BUSP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LINE"/>
      <sheetName val="ISOCRATIC transfer"/>
      <sheetName val="GRADIENT transfer"/>
      <sheetName val="ISOCRATIC performance"/>
      <sheetName val="GRADIENT performance"/>
      <sheetName val="HELP general"/>
      <sheetName val="HELP iso"/>
      <sheetName val="HELP grad"/>
      <sheetName val="HELP iso performance"/>
      <sheetName val="HELP grad performance"/>
      <sheetName val="about"/>
      <sheetName val="1"/>
      <sheetName val="2"/>
      <sheetName val="3"/>
      <sheetName val="4"/>
    </sheetNames>
    <sheetDataSet>
      <sheetData sheetId="0" refreshError="1"/>
      <sheetData sheetId="1" refreshError="1"/>
      <sheetData sheetId="2" refreshError="1"/>
      <sheetData sheetId="3">
        <row r="14">
          <cell r="J14" t="str">
            <v>Acquity</v>
          </cell>
        </row>
        <row r="15">
          <cell r="J15" t="str">
            <v>Acquity Shield</v>
          </cell>
        </row>
        <row r="16">
          <cell r="J16" t="str">
            <v>Acquity Phenyl</v>
          </cell>
        </row>
        <row r="17">
          <cell r="J17" t="str">
            <v>Acquity HILIC</v>
          </cell>
        </row>
      </sheetData>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LC simulator"/>
      <sheetName val="HELP"/>
      <sheetName val="about"/>
      <sheetName val="Calculation"/>
      <sheetName val="calculation2"/>
      <sheetName val="Raw retention data"/>
    </sheetNames>
    <sheetDataSet>
      <sheetData sheetId="0"/>
      <sheetData sheetId="1"/>
      <sheetData sheetId="2"/>
      <sheetData sheetId="3"/>
      <sheetData sheetId="4">
        <row r="27">
          <cell r="B27" t="str">
            <v>Uracil</v>
          </cell>
          <cell r="E27" t="str">
            <v/>
          </cell>
        </row>
        <row r="28">
          <cell r="B28" t="str">
            <v>Methylparaben</v>
          </cell>
          <cell r="E28" t="str">
            <v/>
          </cell>
        </row>
        <row r="29">
          <cell r="B29" t="str">
            <v>Ethylparaben</v>
          </cell>
          <cell r="E29" t="str">
            <v/>
          </cell>
        </row>
        <row r="30">
          <cell r="B30" t="str">
            <v>Propylparaben</v>
          </cell>
          <cell r="E30" t="str">
            <v/>
          </cell>
        </row>
        <row r="31">
          <cell r="B31" t="str">
            <v>Butylparaben</v>
          </cell>
          <cell r="E31" t="str">
            <v/>
          </cell>
        </row>
        <row r="32">
          <cell r="B32" t="str">
            <v/>
          </cell>
          <cell r="E32" t="str">
            <v/>
          </cell>
        </row>
        <row r="33">
          <cell r="B33" t="str">
            <v/>
          </cell>
          <cell r="E33" t="str">
            <v/>
          </cell>
        </row>
      </sheetData>
      <sheetData sheetId="5"/>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avy.guillarme@unige.ch"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K26"/>
  <sheetViews>
    <sheetView showGridLines="0" showRowColHeaders="0" showZeros="0" showOutlineSymbols="0" zoomScale="87" zoomScaleNormal="100" workbookViewId="0"/>
  </sheetViews>
  <sheetFormatPr baseColWidth="10" defaultColWidth="0" defaultRowHeight="12.75" customHeight="1" zeroHeight="1" x14ac:dyDescent="0.2"/>
  <cols>
    <col min="1" max="1" width="3.7109375" style="48" customWidth="1"/>
    <col min="2" max="2" width="19.42578125" style="48" customWidth="1"/>
    <col min="3" max="3" width="15.85546875" style="48" customWidth="1"/>
    <col min="4" max="4" width="16.7109375" style="48" customWidth="1"/>
    <col min="5" max="5" width="17.28515625" style="48" customWidth="1"/>
    <col min="6" max="6" width="17.140625" style="48" customWidth="1"/>
    <col min="7" max="8" width="20.7109375" style="48" customWidth="1"/>
    <col min="9" max="9" width="2.42578125" style="48" customWidth="1"/>
    <col min="10" max="10" width="11.42578125" style="48" customWidth="1"/>
    <col min="11" max="11" width="13.7109375" style="48" customWidth="1"/>
    <col min="12" max="12" width="5.7109375" style="48" customWidth="1"/>
    <col min="13" max="16384" width="0" style="48" hidden="1"/>
  </cols>
  <sheetData>
    <row r="1" spans="1:11" ht="11.25" customHeight="1" thickBot="1" x14ac:dyDescent="0.25">
      <c r="A1" s="89" t="s">
        <v>344</v>
      </c>
    </row>
    <row r="2" spans="1:11" ht="53.25" customHeight="1" thickBot="1" x14ac:dyDescent="0.25">
      <c r="B2" s="281" t="s">
        <v>260</v>
      </c>
      <c r="C2" s="282"/>
      <c r="D2" s="282"/>
      <c r="E2" s="282"/>
      <c r="F2" s="282"/>
      <c r="G2" s="282"/>
      <c r="H2" s="282"/>
      <c r="I2" s="282"/>
      <c r="J2" s="282"/>
      <c r="K2" s="283"/>
    </row>
    <row r="3" spans="1:11" ht="45" customHeight="1" thickBot="1" x14ac:dyDescent="0.25">
      <c r="B3" s="284" t="s">
        <v>345</v>
      </c>
      <c r="C3" s="285"/>
      <c r="D3" s="285"/>
      <c r="E3" s="285"/>
      <c r="F3" s="285"/>
      <c r="G3" s="285"/>
      <c r="H3" s="285"/>
      <c r="I3" s="285"/>
      <c r="J3" s="285"/>
      <c r="K3" s="286"/>
    </row>
    <row r="4" spans="1:11" ht="39" customHeight="1" x14ac:dyDescent="0.2">
      <c r="B4" s="287" t="s">
        <v>346</v>
      </c>
      <c r="C4" s="288"/>
      <c r="D4" s="288"/>
      <c r="E4" s="288"/>
      <c r="F4" s="288"/>
      <c r="G4" s="288"/>
      <c r="H4" s="288"/>
      <c r="I4" s="288"/>
      <c r="J4" s="288"/>
      <c r="K4" s="289"/>
    </row>
    <row r="5" spans="1:11" ht="34.5" customHeight="1" x14ac:dyDescent="0.2">
      <c r="B5" s="290" t="s">
        <v>347</v>
      </c>
      <c r="C5" s="291"/>
      <c r="D5" s="291"/>
      <c r="E5" s="291"/>
      <c r="F5" s="291"/>
      <c r="G5" s="291"/>
      <c r="H5" s="291"/>
      <c r="I5" s="291"/>
      <c r="J5" s="291"/>
      <c r="K5" s="292"/>
    </row>
    <row r="6" spans="1:11" ht="54" customHeight="1" x14ac:dyDescent="0.2">
      <c r="B6" s="290" t="s">
        <v>446</v>
      </c>
      <c r="C6" s="291"/>
      <c r="D6" s="291"/>
      <c r="E6" s="291"/>
      <c r="F6" s="291"/>
      <c r="G6" s="291"/>
      <c r="H6" s="291"/>
      <c r="I6" s="291"/>
      <c r="J6" s="291"/>
      <c r="K6" s="292"/>
    </row>
    <row r="7" spans="1:11" ht="30" customHeight="1" x14ac:dyDescent="0.3">
      <c r="B7" s="293" t="s">
        <v>348</v>
      </c>
      <c r="C7" s="294"/>
      <c r="D7" s="294"/>
      <c r="E7" s="294"/>
      <c r="F7" s="294"/>
      <c r="G7" s="294"/>
      <c r="H7" s="294"/>
      <c r="I7" s="294"/>
      <c r="J7" s="294"/>
      <c r="K7" s="295"/>
    </row>
    <row r="8" spans="1:11" ht="24.75" customHeight="1" x14ac:dyDescent="0.2">
      <c r="B8" s="278" t="s">
        <v>349</v>
      </c>
      <c r="C8" s="279"/>
      <c r="D8" s="279"/>
      <c r="E8" s="279"/>
      <c r="F8" s="279"/>
      <c r="G8" s="279"/>
      <c r="H8" s="279"/>
      <c r="I8" s="279"/>
      <c r="J8" s="279"/>
      <c r="K8" s="280"/>
    </row>
    <row r="9" spans="1:11" ht="13.5" thickBot="1" x14ac:dyDescent="0.25">
      <c r="B9" s="90"/>
      <c r="C9" s="91"/>
      <c r="D9" s="91"/>
      <c r="E9" s="91"/>
      <c r="F9" s="91"/>
      <c r="G9" s="91"/>
      <c r="H9" s="91"/>
      <c r="I9" s="91"/>
      <c r="J9" s="52"/>
      <c r="K9" s="49"/>
    </row>
    <row r="10" spans="1:11" ht="12.95" customHeight="1" x14ac:dyDescent="0.2">
      <c r="B10" s="92" t="s">
        <v>350</v>
      </c>
      <c r="C10" s="93"/>
      <c r="D10" s="93"/>
      <c r="E10" s="93"/>
      <c r="F10" s="93"/>
      <c r="G10" s="93"/>
      <c r="H10" s="93"/>
      <c r="I10" s="94"/>
      <c r="J10" s="95"/>
      <c r="K10" s="96"/>
    </row>
    <row r="11" spans="1:11" ht="12.95" customHeight="1" x14ac:dyDescent="0.2">
      <c r="B11" s="97" t="s">
        <v>351</v>
      </c>
      <c r="C11" s="98"/>
      <c r="D11" s="98"/>
      <c r="E11" s="98"/>
      <c r="F11" s="98"/>
      <c r="G11" s="98"/>
      <c r="H11" s="98"/>
      <c r="I11" s="99"/>
      <c r="J11" s="100"/>
      <c r="K11" s="101"/>
    </row>
    <row r="12" spans="1:11" ht="12.95" customHeight="1" x14ac:dyDescent="0.2">
      <c r="B12" s="102"/>
      <c r="C12" s="103" t="s">
        <v>352</v>
      </c>
      <c r="D12" s="98"/>
      <c r="E12" s="98"/>
      <c r="F12" s="98"/>
      <c r="G12" s="98"/>
      <c r="H12" s="98"/>
      <c r="I12" s="99"/>
      <c r="J12" s="100"/>
      <c r="K12" s="101"/>
    </row>
    <row r="13" spans="1:11" ht="12.95" customHeight="1" x14ac:dyDescent="0.2">
      <c r="B13" s="102"/>
      <c r="C13" s="103" t="s">
        <v>353</v>
      </c>
      <c r="D13" s="98"/>
      <c r="E13" s="98"/>
      <c r="F13" s="98"/>
      <c r="G13" s="98"/>
      <c r="H13" s="98"/>
      <c r="I13" s="99"/>
      <c r="J13" s="100"/>
      <c r="K13" s="101"/>
    </row>
    <row r="14" spans="1:11" ht="12.95" customHeight="1" x14ac:dyDescent="0.2">
      <c r="B14" s="102"/>
      <c r="C14" s="103" t="s">
        <v>354</v>
      </c>
      <c r="D14" s="99"/>
      <c r="E14" s="99"/>
      <c r="F14" s="99"/>
      <c r="G14" s="99"/>
      <c r="H14" s="99"/>
      <c r="I14" s="99"/>
      <c r="J14" s="100"/>
      <c r="K14" s="101"/>
    </row>
    <row r="15" spans="1:11" ht="12.95" customHeight="1" x14ac:dyDescent="0.2">
      <c r="B15" s="102"/>
      <c r="C15" s="103" t="s">
        <v>355</v>
      </c>
      <c r="D15" s="99"/>
      <c r="E15" s="99"/>
      <c r="F15" s="99"/>
      <c r="G15" s="99"/>
      <c r="H15" s="99"/>
      <c r="I15" s="99"/>
      <c r="J15" s="100"/>
      <c r="K15" s="101"/>
    </row>
    <row r="16" spans="1:11" ht="12.95" customHeight="1" x14ac:dyDescent="0.2">
      <c r="B16" s="102"/>
      <c r="C16" s="103" t="s">
        <v>356</v>
      </c>
      <c r="D16" s="99"/>
      <c r="E16" s="100"/>
      <c r="F16" s="99"/>
      <c r="G16" s="99"/>
      <c r="H16" s="99"/>
      <c r="I16" s="99"/>
      <c r="J16" s="100"/>
      <c r="K16" s="101"/>
    </row>
    <row r="17" spans="2:11" ht="9" customHeight="1" thickBot="1" x14ac:dyDescent="0.25">
      <c r="B17" s="104"/>
      <c r="C17" s="105"/>
      <c r="D17" s="105"/>
      <c r="E17" s="105"/>
      <c r="F17" s="105"/>
      <c r="G17" s="105"/>
      <c r="H17" s="105"/>
      <c r="I17" s="105"/>
      <c r="J17" s="106"/>
      <c r="K17" s="107"/>
    </row>
    <row r="18" spans="2:11" ht="12.75" customHeight="1" x14ac:dyDescent="0.2"/>
    <row r="19" spans="2:11" ht="12.75" hidden="1" customHeight="1" x14ac:dyDescent="0.2"/>
    <row r="20" spans="2:11" ht="12.75" hidden="1" customHeight="1" x14ac:dyDescent="0.2"/>
    <row r="21" spans="2:11" ht="12.75" hidden="1" customHeight="1" x14ac:dyDescent="0.2"/>
    <row r="22" spans="2:11" ht="12.75" hidden="1" customHeight="1" x14ac:dyDescent="0.2"/>
    <row r="23" spans="2:11" ht="12.75" hidden="1" customHeight="1" x14ac:dyDescent="0.2"/>
    <row r="24" spans="2:11" ht="12.75" hidden="1" customHeight="1" x14ac:dyDescent="0.2"/>
    <row r="25" spans="2:11" ht="12.75" hidden="1" customHeight="1" x14ac:dyDescent="0.2"/>
    <row r="26" spans="2:11" ht="12.75" hidden="1" customHeight="1" x14ac:dyDescent="0.2"/>
  </sheetData>
  <sheetProtection password="EC3F" sheet="1" objects="1" scenarios="1" selectLockedCells="1"/>
  <mergeCells count="7">
    <mergeCell ref="B8:K8"/>
    <mergeCell ref="B2:K2"/>
    <mergeCell ref="B3:K3"/>
    <mergeCell ref="B4:K4"/>
    <mergeCell ref="B5:K5"/>
    <mergeCell ref="B6:K6"/>
    <mergeCell ref="B7:K7"/>
  </mergeCells>
  <hyperlinks>
    <hyperlink ref="B8" r:id="rId1"/>
    <hyperlink ref="A1" location="about!A1" tooltip="A" display="about!A1"/>
  </hyperlinks>
  <pageMargins left="0.39370078740157483" right="0.39370078740157483" top="0.39370078740157483" bottom="0.39370078740157483" header="0.51181102362204722" footer="0.51181102362204722"/>
  <pageSetup paperSize="9" scale="86"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dimension ref="A1:FJ52"/>
  <sheetViews>
    <sheetView showRowColHeaders="0" tabSelected="1" zoomScale="85" zoomScaleNormal="85" workbookViewId="0">
      <selection activeCell="I7" sqref="I7:J7"/>
    </sheetView>
  </sheetViews>
  <sheetFormatPr baseColWidth="10" defaultColWidth="0" defaultRowHeight="15" x14ac:dyDescent="0.25"/>
  <cols>
    <col min="1" max="2" width="2" style="4" customWidth="1"/>
    <col min="3" max="9" width="3.7109375" style="4" customWidth="1"/>
    <col min="10" max="10" width="4.5703125" style="4" customWidth="1"/>
    <col min="11" max="11" width="5" style="4" customWidth="1"/>
    <col min="12" max="13" width="3.7109375" style="4" customWidth="1"/>
    <col min="14" max="14" width="4.85546875" style="4" customWidth="1"/>
    <col min="15" max="15" width="3.7109375" style="4" customWidth="1"/>
    <col min="16" max="16" width="4.42578125" style="4" customWidth="1"/>
    <col min="17" max="21" width="3.7109375" style="4" customWidth="1"/>
    <col min="22" max="22" width="4.28515625" style="4" customWidth="1"/>
    <col min="23" max="23" width="4.42578125" style="4" customWidth="1"/>
    <col min="24" max="24" width="3.7109375" style="4" customWidth="1"/>
    <col min="25" max="26" width="5.42578125" style="4" customWidth="1"/>
    <col min="27" max="27" width="6.42578125" style="4" customWidth="1"/>
    <col min="28" max="30" width="4.28515625" style="4" customWidth="1"/>
    <col min="31" max="33" width="4.42578125" style="4" customWidth="1"/>
    <col min="34" max="65" width="4.28515625" style="4" customWidth="1"/>
    <col min="66" max="66" width="13.42578125" style="4" bestFit="1" customWidth="1"/>
    <col min="67" max="67" width="13.5703125" style="4" bestFit="1" customWidth="1"/>
    <col min="68" max="68" width="3.7109375" style="4" customWidth="1"/>
    <col min="69" max="69" width="13.42578125" style="4" bestFit="1" customWidth="1"/>
    <col min="70" max="70" width="14" style="45" bestFit="1" customWidth="1"/>
    <col min="71" max="84" width="3.7109375" style="45" hidden="1" customWidth="1"/>
    <col min="85" max="85" width="6.85546875" style="46" hidden="1" customWidth="1"/>
    <col min="86" max="86" width="19.140625" style="46" hidden="1" customWidth="1"/>
    <col min="87" max="87" width="15" style="46" hidden="1" customWidth="1"/>
    <col min="88" max="88" width="15.7109375" style="46" hidden="1" customWidth="1"/>
    <col min="89" max="89" width="11.42578125" style="46" hidden="1" customWidth="1"/>
    <col min="90" max="90" width="21.28515625" style="46" hidden="1" customWidth="1"/>
    <col min="91" max="91" width="19.85546875" style="46" hidden="1" customWidth="1"/>
    <col min="92" max="92" width="11.140625" style="46" hidden="1" customWidth="1"/>
    <col min="93" max="93" width="21.28515625" style="45" hidden="1" customWidth="1"/>
    <col min="94" max="95" width="15.7109375" style="45" hidden="1" customWidth="1"/>
    <col min="96" max="96" width="14.85546875" style="45" hidden="1" customWidth="1"/>
    <col min="97" max="97" width="16.28515625" style="45" hidden="1" customWidth="1"/>
    <col min="98" max="98" width="11.28515625" style="45" hidden="1" customWidth="1"/>
    <col min="99" max="99" width="13.85546875" style="45" hidden="1" customWidth="1"/>
    <col min="100" max="100" width="10.7109375" style="45" hidden="1" customWidth="1"/>
    <col min="101" max="101" width="8.28515625" style="45" hidden="1" customWidth="1"/>
    <col min="102" max="102" width="11.85546875" style="45" hidden="1" customWidth="1"/>
    <col min="103" max="103" width="20.28515625" style="45" hidden="1" customWidth="1"/>
    <col min="104" max="104" width="9.5703125" style="45" hidden="1" customWidth="1"/>
    <col min="105" max="105" width="12.28515625" style="45" hidden="1" customWidth="1"/>
    <col min="106" max="106" width="20" style="45" hidden="1" customWidth="1"/>
    <col min="107" max="107" width="11.28515625" style="45" hidden="1" customWidth="1"/>
    <col min="108" max="108" width="12.5703125" style="45" hidden="1" customWidth="1"/>
    <col min="109" max="110" width="10" style="45" hidden="1" customWidth="1"/>
    <col min="111" max="112" width="6.5703125" style="45" hidden="1" customWidth="1"/>
    <col min="113" max="113" width="6.140625" style="45" hidden="1" customWidth="1"/>
    <col min="114" max="165" width="3.7109375" style="45" hidden="1" customWidth="1"/>
    <col min="166" max="16384" width="3.7109375" style="4" hidden="1"/>
  </cols>
  <sheetData>
    <row r="1" spans="1:166" ht="6" customHeight="1" thickBot="1" x14ac:dyDescent="0.3"/>
    <row r="2" spans="1:166" ht="15" customHeight="1" x14ac:dyDescent="0.55000000000000004">
      <c r="A2" s="6"/>
      <c r="B2" s="332" t="s">
        <v>260</v>
      </c>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c r="AT2" s="333"/>
      <c r="AU2" s="333"/>
      <c r="AV2" s="333"/>
      <c r="AW2" s="333"/>
      <c r="AX2" s="333"/>
      <c r="AY2" s="333"/>
      <c r="AZ2" s="333"/>
      <c r="BA2" s="333"/>
      <c r="BB2" s="333"/>
      <c r="BC2" s="333"/>
      <c r="BD2" s="333"/>
      <c r="BE2" s="333"/>
      <c r="BF2" s="333"/>
      <c r="BG2" s="333"/>
      <c r="BH2" s="333"/>
      <c r="BI2" s="333"/>
      <c r="BJ2" s="333"/>
      <c r="BK2" s="333"/>
      <c r="BL2" s="334"/>
      <c r="BM2" s="7"/>
      <c r="BN2" s="7"/>
      <c r="BO2" s="7"/>
      <c r="BP2" s="7"/>
      <c r="BZ2" s="47"/>
      <c r="CA2" s="47"/>
      <c r="CB2" s="47"/>
      <c r="CC2" s="47"/>
      <c r="CD2" s="47"/>
      <c r="CE2" s="47"/>
      <c r="CF2" s="47"/>
      <c r="CG2" s="57"/>
      <c r="CH2" s="57"/>
      <c r="CI2" s="57"/>
      <c r="CJ2" s="57"/>
      <c r="CK2" s="57"/>
      <c r="CL2" s="57"/>
      <c r="CM2" s="57"/>
      <c r="CN2" s="57"/>
      <c r="CO2" s="47"/>
      <c r="CP2" s="47"/>
      <c r="CQ2" s="47"/>
      <c r="CR2" s="47"/>
      <c r="CS2" s="47"/>
      <c r="CT2" s="47"/>
      <c r="CU2" s="47"/>
      <c r="CV2" s="47"/>
      <c r="CW2" s="47"/>
      <c r="CX2" s="47"/>
      <c r="CY2" s="47"/>
      <c r="CZ2" s="47"/>
      <c r="DA2" s="47"/>
      <c r="DB2" s="47"/>
    </row>
    <row r="3" spans="1:166" ht="15.75" customHeight="1" x14ac:dyDescent="0.55000000000000004">
      <c r="A3" s="6"/>
      <c r="B3" s="335"/>
      <c r="C3" s="336"/>
      <c r="D3" s="336"/>
      <c r="E3" s="336"/>
      <c r="F3" s="336"/>
      <c r="G3" s="336"/>
      <c r="H3" s="336"/>
      <c r="I3" s="336"/>
      <c r="J3" s="336"/>
      <c r="K3" s="336"/>
      <c r="L3" s="336"/>
      <c r="M3" s="336"/>
      <c r="N3" s="336"/>
      <c r="O3" s="336"/>
      <c r="P3" s="336"/>
      <c r="Q3" s="336"/>
      <c r="R3" s="336"/>
      <c r="S3" s="336"/>
      <c r="T3" s="336"/>
      <c r="U3" s="336"/>
      <c r="V3" s="336"/>
      <c r="W3" s="336"/>
      <c r="X3" s="336"/>
      <c r="Y3" s="336"/>
      <c r="Z3" s="336"/>
      <c r="AA3" s="336"/>
      <c r="AB3" s="336"/>
      <c r="AC3" s="336"/>
      <c r="AD3" s="336"/>
      <c r="AE3" s="336"/>
      <c r="AF3" s="336"/>
      <c r="AG3" s="336"/>
      <c r="AH3" s="336"/>
      <c r="AI3" s="336"/>
      <c r="AJ3" s="336"/>
      <c r="AK3" s="336"/>
      <c r="AL3" s="336"/>
      <c r="AM3" s="336"/>
      <c r="AN3" s="336"/>
      <c r="AO3" s="336"/>
      <c r="AP3" s="336"/>
      <c r="AQ3" s="336"/>
      <c r="AR3" s="336"/>
      <c r="AS3" s="336"/>
      <c r="AT3" s="336"/>
      <c r="AU3" s="336"/>
      <c r="AV3" s="336"/>
      <c r="AW3" s="336"/>
      <c r="AX3" s="336"/>
      <c r="AY3" s="336"/>
      <c r="AZ3" s="336"/>
      <c r="BA3" s="336"/>
      <c r="BB3" s="336"/>
      <c r="BC3" s="336"/>
      <c r="BD3" s="336"/>
      <c r="BE3" s="336"/>
      <c r="BF3" s="336"/>
      <c r="BG3" s="336"/>
      <c r="BH3" s="336"/>
      <c r="BI3" s="336"/>
      <c r="BJ3" s="336"/>
      <c r="BK3" s="336"/>
      <c r="BL3" s="337"/>
      <c r="BM3" s="7"/>
      <c r="BN3" s="64"/>
      <c r="BO3" s="64"/>
      <c r="BP3" s="64"/>
      <c r="BQ3" s="5"/>
      <c r="BR3" s="47"/>
      <c r="BS3" s="47"/>
      <c r="BT3" s="47"/>
      <c r="BU3" s="47"/>
      <c r="BV3" s="47"/>
      <c r="BW3" s="47"/>
      <c r="BX3" s="47"/>
      <c r="BY3" s="47"/>
      <c r="BZ3" s="47"/>
      <c r="CA3" s="47"/>
      <c r="CB3" s="47"/>
      <c r="CC3" s="47"/>
      <c r="CD3" s="47"/>
      <c r="CE3" s="47"/>
      <c r="CF3" s="47"/>
      <c r="CG3" s="5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5"/>
    </row>
    <row r="4" spans="1:166" ht="18" customHeight="1" thickBot="1" x14ac:dyDescent="0.4">
      <c r="A4" s="6"/>
      <c r="B4" s="8"/>
      <c r="C4" s="6"/>
      <c r="D4" s="6"/>
      <c r="E4" s="6"/>
      <c r="F4" s="6"/>
      <c r="G4" s="6"/>
      <c r="H4" s="6"/>
      <c r="I4" s="6"/>
      <c r="J4" s="6"/>
      <c r="K4" s="6"/>
      <c r="L4" s="298" t="s">
        <v>335</v>
      </c>
      <c r="M4" s="299"/>
      <c r="N4" s="300"/>
      <c r="O4" s="303">
        <f>Calculation!C41</f>
        <v>0.89762424460962198</v>
      </c>
      <c r="P4" s="304"/>
      <c r="Q4" s="6"/>
      <c r="R4" s="6"/>
      <c r="S4" s="6"/>
      <c r="T4" s="6"/>
      <c r="U4" s="6"/>
      <c r="V4" s="6"/>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9"/>
      <c r="AZ4" s="9"/>
      <c r="BA4" s="9"/>
      <c r="BB4" s="9"/>
      <c r="BC4" s="9"/>
      <c r="BD4" s="6"/>
      <c r="BE4" s="6"/>
      <c r="BF4" s="6"/>
      <c r="BG4" s="6"/>
      <c r="BH4" s="6"/>
      <c r="BI4" s="9"/>
      <c r="BJ4" s="9"/>
      <c r="BK4" s="9"/>
      <c r="BL4" s="10"/>
      <c r="BM4" s="9"/>
      <c r="BN4" s="440" t="s">
        <v>447</v>
      </c>
      <c r="BO4" s="440"/>
      <c r="BP4" s="119"/>
      <c r="BQ4" s="440" t="s">
        <v>448</v>
      </c>
      <c r="BR4" s="440"/>
      <c r="BS4" s="47"/>
      <c r="BT4" s="47"/>
      <c r="BU4" s="47"/>
      <c r="BV4" s="47"/>
      <c r="BW4" s="47"/>
      <c r="BX4" s="47"/>
      <c r="BY4" s="47"/>
      <c r="BZ4" s="47"/>
      <c r="CA4" s="47"/>
      <c r="CB4" s="47"/>
      <c r="CC4" s="47"/>
      <c r="CD4" s="47"/>
      <c r="CE4" s="47"/>
      <c r="CF4" s="47"/>
      <c r="CG4" s="57"/>
      <c r="CP4" s="47"/>
      <c r="CQ4" s="47"/>
      <c r="CR4" s="47"/>
      <c r="CS4" s="47"/>
      <c r="CT4" s="47"/>
      <c r="CU4" s="47"/>
      <c r="CV4" s="47"/>
      <c r="CW4" s="47"/>
      <c r="CX4" s="47"/>
      <c r="CY4" s="47"/>
      <c r="CZ4" s="47"/>
      <c r="DA4" s="47"/>
      <c r="DB4" s="47"/>
      <c r="DC4" s="47"/>
      <c r="DD4" s="47"/>
      <c r="DE4" s="47"/>
      <c r="DF4" s="47"/>
      <c r="DG4" s="47"/>
      <c r="DH4" s="47"/>
      <c r="DI4" s="47"/>
      <c r="DJ4" s="47"/>
      <c r="DK4" s="47"/>
      <c r="DL4" s="47"/>
      <c r="DM4" s="47"/>
      <c r="DN4" s="47"/>
      <c r="DO4" s="47"/>
      <c r="DP4" s="47"/>
      <c r="DQ4" s="47"/>
      <c r="DR4" s="47"/>
      <c r="DS4" s="47"/>
      <c r="DT4" s="47"/>
      <c r="DU4" s="47"/>
      <c r="DV4" s="47"/>
      <c r="DW4" s="47"/>
      <c r="DX4" s="47"/>
      <c r="DY4" s="47"/>
      <c r="DZ4" s="47"/>
      <c r="EA4" s="47"/>
      <c r="EB4" s="47"/>
      <c r="EC4" s="47"/>
      <c r="ED4" s="47"/>
      <c r="EE4" s="47"/>
      <c r="EF4" s="47"/>
      <c r="EG4" s="47"/>
      <c r="EH4" s="47"/>
      <c r="EI4" s="47"/>
      <c r="EJ4" s="47"/>
      <c r="EK4" s="47"/>
      <c r="EL4" s="47"/>
      <c r="EM4" s="47"/>
      <c r="EN4" s="47"/>
      <c r="EO4" s="47"/>
      <c r="EP4" s="47"/>
      <c r="EQ4" s="47"/>
      <c r="ER4" s="47"/>
      <c r="ES4" s="47"/>
      <c r="ET4" s="47"/>
      <c r="EU4" s="47"/>
      <c r="EV4" s="47"/>
      <c r="EW4" s="47"/>
      <c r="EX4" s="47"/>
      <c r="EY4" s="47"/>
      <c r="EZ4" s="47"/>
      <c r="FA4" s="47"/>
      <c r="FB4" s="47"/>
      <c r="FC4" s="47"/>
      <c r="FD4" s="47"/>
      <c r="FE4" s="47"/>
      <c r="FF4" s="47"/>
      <c r="FG4" s="47"/>
      <c r="FH4" s="47"/>
      <c r="FI4" s="47"/>
      <c r="FJ4" s="5"/>
    </row>
    <row r="5" spans="1:166" ht="15" customHeight="1" thickBot="1" x14ac:dyDescent="0.3">
      <c r="A5" s="6"/>
      <c r="B5" s="8"/>
      <c r="C5" s="6"/>
      <c r="D5" s="6"/>
      <c r="E5" s="6"/>
      <c r="F5" s="6"/>
      <c r="G5" s="6"/>
      <c r="H5" s="6"/>
      <c r="I5" s="6"/>
      <c r="J5" s="6"/>
      <c r="K5" s="6"/>
      <c r="L5" s="6"/>
      <c r="M5" s="6"/>
      <c r="N5" s="6"/>
      <c r="O5" s="6"/>
      <c r="P5" s="6"/>
      <c r="Q5" s="6"/>
      <c r="R5" s="6"/>
      <c r="S5" s="6"/>
      <c r="T5" s="6"/>
      <c r="U5" s="6"/>
      <c r="V5" s="6"/>
      <c r="W5" s="11"/>
      <c r="X5" s="81"/>
      <c r="Y5" s="81"/>
      <c r="Z5" s="81"/>
      <c r="AA5" s="341"/>
      <c r="AB5" s="341"/>
      <c r="AC5" s="341"/>
      <c r="AD5" s="341"/>
      <c r="AE5" s="341"/>
      <c r="AF5" s="341"/>
      <c r="AG5" s="341"/>
      <c r="AH5" s="341"/>
      <c r="AI5" s="341"/>
      <c r="AJ5" s="81"/>
      <c r="AK5" s="81"/>
      <c r="AL5" s="81"/>
      <c r="AM5" s="81"/>
      <c r="AN5" s="81"/>
      <c r="AO5" s="81"/>
      <c r="AP5" s="81"/>
      <c r="AQ5" s="81"/>
      <c r="AR5" s="81"/>
      <c r="AS5" s="81"/>
      <c r="AT5" s="81"/>
      <c r="AU5" s="81"/>
      <c r="AV5" s="81"/>
      <c r="AW5" s="81"/>
      <c r="AX5" s="82"/>
      <c r="AY5" s="6"/>
      <c r="AZ5" s="6"/>
      <c r="BA5" s="6"/>
      <c r="BB5" s="6"/>
      <c r="BH5" s="6"/>
      <c r="BI5" s="6"/>
      <c r="BJ5" s="6"/>
      <c r="BK5" s="6"/>
      <c r="BL5" s="12"/>
      <c r="BM5" s="6"/>
      <c r="BN5" s="115" t="s">
        <v>12</v>
      </c>
      <c r="BO5" s="120">
        <v>13</v>
      </c>
      <c r="BP5" s="47"/>
      <c r="BQ5" s="115" t="s">
        <v>12</v>
      </c>
      <c r="BR5" s="117">
        <v>0.5</v>
      </c>
      <c r="BS5" s="47"/>
      <c r="BT5" s="47"/>
      <c r="BU5" s="47"/>
      <c r="BV5" s="47"/>
      <c r="BW5" s="47"/>
      <c r="BX5" s="47"/>
      <c r="BY5" s="47"/>
      <c r="BZ5" s="47"/>
      <c r="CA5" s="47"/>
      <c r="CB5" s="47"/>
      <c r="CC5" s="47"/>
      <c r="CD5" s="47"/>
      <c r="CE5" s="47"/>
      <c r="CF5" s="47"/>
      <c r="CG5" s="47"/>
      <c r="CP5" s="47"/>
      <c r="CQ5" s="47"/>
      <c r="CR5" s="47"/>
      <c r="CS5" s="47"/>
      <c r="CT5" s="47"/>
      <c r="CU5" s="47"/>
      <c r="CV5" s="47"/>
      <c r="CW5" s="47"/>
      <c r="CX5" s="47"/>
      <c r="CY5" s="47"/>
      <c r="CZ5" s="47"/>
      <c r="DA5" s="47"/>
      <c r="DB5" s="47"/>
      <c r="DC5" s="47"/>
      <c r="DD5" s="47"/>
      <c r="DE5" s="47"/>
      <c r="DF5" s="47"/>
      <c r="DG5" s="47"/>
      <c r="DH5" s="47"/>
      <c r="DI5" s="47"/>
      <c r="DJ5" s="47"/>
      <c r="DK5" s="47"/>
      <c r="DL5" s="47"/>
      <c r="DM5" s="47"/>
      <c r="DN5" s="47"/>
      <c r="DO5" s="47"/>
      <c r="DP5" s="47"/>
      <c r="DQ5" s="47"/>
      <c r="DR5" s="47"/>
      <c r="DS5" s="47"/>
      <c r="DT5" s="47"/>
      <c r="DU5" s="47"/>
      <c r="DV5" s="47"/>
      <c r="DW5" s="47"/>
      <c r="DX5" s="47"/>
      <c r="DY5" s="47"/>
      <c r="DZ5" s="47"/>
      <c r="EA5" s="47"/>
      <c r="EB5" s="47"/>
      <c r="EC5" s="47"/>
      <c r="ED5" s="47"/>
      <c r="EE5" s="47"/>
      <c r="EF5" s="47"/>
      <c r="EG5" s="47"/>
      <c r="EH5" s="47"/>
      <c r="EI5" s="47"/>
      <c r="EJ5" s="47"/>
      <c r="EK5" s="47"/>
      <c r="EL5" s="47"/>
      <c r="EM5" s="47"/>
      <c r="EN5" s="47"/>
      <c r="EO5" s="47"/>
      <c r="EP5" s="47"/>
      <c r="EQ5" s="47"/>
      <c r="ER5" s="47"/>
      <c r="ES5" s="47"/>
      <c r="ET5" s="47"/>
      <c r="EU5" s="47"/>
      <c r="EV5" s="47"/>
      <c r="EW5" s="47"/>
      <c r="EX5" s="47"/>
      <c r="EY5" s="47"/>
      <c r="EZ5" s="47"/>
      <c r="FA5" s="47"/>
      <c r="FB5" s="47"/>
      <c r="FC5" s="47"/>
      <c r="FD5" s="47"/>
      <c r="FE5" s="47"/>
      <c r="FF5" s="47"/>
      <c r="FG5" s="47"/>
      <c r="FH5" s="47"/>
      <c r="FI5" s="47"/>
      <c r="FJ5" s="5"/>
    </row>
    <row r="6" spans="1:166" ht="15" customHeight="1" x14ac:dyDescent="0.25">
      <c r="A6" s="6"/>
      <c r="B6" s="8"/>
      <c r="C6" s="6"/>
      <c r="D6" s="6"/>
      <c r="E6" s="6"/>
      <c r="F6" s="6"/>
      <c r="G6" s="6"/>
      <c r="H6" s="6"/>
      <c r="I6" s="6"/>
      <c r="J6" s="6"/>
      <c r="K6" s="6"/>
      <c r="L6" s="6"/>
      <c r="M6" s="6"/>
      <c r="N6" s="6"/>
      <c r="O6" s="6"/>
      <c r="P6" s="6"/>
      <c r="Q6" s="6"/>
      <c r="R6" s="6"/>
      <c r="S6" s="6"/>
      <c r="T6" s="6"/>
      <c r="U6" s="6"/>
      <c r="V6" s="6"/>
      <c r="W6" s="13"/>
      <c r="X6" s="6"/>
      <c r="Y6" s="6"/>
      <c r="Z6" s="6"/>
      <c r="AA6" s="342"/>
      <c r="AB6" s="342"/>
      <c r="AC6" s="342"/>
      <c r="AD6" s="342"/>
      <c r="AE6" s="342"/>
      <c r="AF6" s="342"/>
      <c r="AG6" s="342"/>
      <c r="AH6" s="342"/>
      <c r="AI6" s="342"/>
      <c r="AJ6" s="6"/>
      <c r="AK6" s="6"/>
      <c r="AL6" s="6"/>
      <c r="AM6" s="6"/>
      <c r="AN6" s="6"/>
      <c r="AO6" s="6"/>
      <c r="AP6" s="6"/>
      <c r="AQ6" s="6"/>
      <c r="AR6" s="6"/>
      <c r="AS6" s="6"/>
      <c r="AT6" s="6"/>
      <c r="AU6" s="6"/>
      <c r="AV6" s="6"/>
      <c r="AW6" s="6"/>
      <c r="AX6" s="83"/>
      <c r="AY6" s="6"/>
      <c r="AZ6" s="14"/>
      <c r="BA6" s="15"/>
      <c r="BB6" s="15"/>
      <c r="BC6" s="338" t="s">
        <v>30</v>
      </c>
      <c r="BD6" s="339"/>
      <c r="BE6" s="339"/>
      <c r="BF6" s="339"/>
      <c r="BG6" s="339"/>
      <c r="BH6" s="340"/>
      <c r="BI6" s="15"/>
      <c r="BJ6" s="15"/>
      <c r="BK6" s="16"/>
      <c r="BL6" s="12"/>
      <c r="BM6" s="6"/>
      <c r="BN6" s="115" t="s">
        <v>13</v>
      </c>
      <c r="BO6" s="132">
        <v>220</v>
      </c>
      <c r="BP6" s="47"/>
      <c r="BQ6" s="115" t="s">
        <v>13</v>
      </c>
      <c r="BR6" s="132">
        <v>220</v>
      </c>
      <c r="BS6" s="47"/>
      <c r="BT6" s="47"/>
      <c r="BU6" s="47"/>
      <c r="BV6" s="47"/>
      <c r="BW6" s="47"/>
      <c r="BX6" s="47"/>
      <c r="BY6" s="47"/>
      <c r="BZ6" s="47"/>
      <c r="CA6" s="47"/>
      <c r="CB6" s="47"/>
      <c r="CC6" s="47"/>
      <c r="CD6" s="47"/>
      <c r="CE6" s="47"/>
      <c r="CF6" s="47"/>
      <c r="CG6" s="47"/>
      <c r="CP6" s="47"/>
      <c r="CQ6" s="47"/>
      <c r="CR6" s="47"/>
      <c r="CS6" s="47"/>
      <c r="CT6" s="47"/>
      <c r="CU6" s="47"/>
      <c r="CV6" s="47"/>
      <c r="CW6" s="47"/>
      <c r="CX6" s="47"/>
      <c r="CY6" s="47"/>
      <c r="CZ6" s="47"/>
      <c r="DA6" s="47"/>
      <c r="DB6" s="47"/>
      <c r="DC6" s="47"/>
      <c r="DD6" s="47"/>
      <c r="DE6" s="47"/>
      <c r="DF6" s="47"/>
      <c r="DG6" s="47"/>
      <c r="DH6" s="47"/>
      <c r="DI6" s="47"/>
      <c r="DJ6" s="47"/>
      <c r="DK6" s="47"/>
      <c r="DL6" s="47"/>
      <c r="DM6" s="47"/>
      <c r="DN6" s="47"/>
      <c r="DO6" s="47"/>
      <c r="DP6" s="47"/>
      <c r="DQ6" s="47"/>
      <c r="DR6" s="47"/>
      <c r="DS6" s="47"/>
      <c r="DT6" s="47"/>
      <c r="DU6" s="47"/>
      <c r="DV6" s="47"/>
      <c r="DW6" s="47"/>
      <c r="DX6" s="47"/>
      <c r="DY6" s="47"/>
      <c r="DZ6" s="47"/>
      <c r="EA6" s="47"/>
      <c r="EB6" s="47"/>
      <c r="EC6" s="47"/>
      <c r="ED6" s="47"/>
      <c r="EE6" s="47"/>
      <c r="EF6" s="47"/>
      <c r="EG6" s="47"/>
      <c r="EH6" s="47"/>
      <c r="EI6" s="47"/>
      <c r="EJ6" s="47"/>
      <c r="EK6" s="47"/>
      <c r="EL6" s="47"/>
      <c r="EM6" s="47"/>
      <c r="EN6" s="47"/>
      <c r="EO6" s="47"/>
      <c r="EP6" s="47"/>
      <c r="EQ6" s="47"/>
      <c r="ER6" s="47"/>
      <c r="ES6" s="47"/>
      <c r="ET6" s="47"/>
      <c r="EU6" s="47"/>
      <c r="EV6" s="47"/>
      <c r="EW6" s="47"/>
      <c r="EX6" s="47"/>
      <c r="EY6" s="47"/>
      <c r="EZ6" s="47"/>
      <c r="FA6" s="47"/>
      <c r="FB6" s="47"/>
      <c r="FC6" s="47"/>
      <c r="FD6" s="47"/>
      <c r="FE6" s="47"/>
      <c r="FF6" s="47"/>
      <c r="FG6" s="47"/>
      <c r="FH6" s="47"/>
      <c r="FI6" s="47"/>
      <c r="FJ6" s="5"/>
    </row>
    <row r="7" spans="1:166" ht="15" customHeight="1" x14ac:dyDescent="0.25">
      <c r="A7" s="6"/>
      <c r="B7" s="8"/>
      <c r="C7" s="6"/>
      <c r="D7" s="6"/>
      <c r="E7" s="6"/>
      <c r="F7" s="6"/>
      <c r="G7" s="6"/>
      <c r="H7" s="17" t="s">
        <v>20</v>
      </c>
      <c r="I7" s="319">
        <v>7</v>
      </c>
      <c r="J7" s="319"/>
      <c r="K7" s="6"/>
      <c r="L7" s="6"/>
      <c r="M7" s="6"/>
      <c r="N7" s="6"/>
      <c r="O7" s="6"/>
      <c r="P7" s="6"/>
      <c r="Q7" s="343" t="s">
        <v>134</v>
      </c>
      <c r="R7" s="343"/>
      <c r="S7" s="343"/>
      <c r="T7" s="6"/>
      <c r="U7" s="6"/>
      <c r="V7" s="6"/>
      <c r="W7" s="13"/>
      <c r="X7" s="6"/>
      <c r="Y7" s="6"/>
      <c r="Z7" s="6"/>
      <c r="AA7" s="342"/>
      <c r="AB7" s="342"/>
      <c r="AC7" s="342"/>
      <c r="AD7" s="342"/>
      <c r="AE7" s="342"/>
      <c r="AF7" s="342"/>
      <c r="AG7" s="342"/>
      <c r="AH7" s="342"/>
      <c r="AI7" s="342"/>
      <c r="AJ7" s="6"/>
      <c r="AK7" s="6"/>
      <c r="AL7" s="6"/>
      <c r="AM7" s="6"/>
      <c r="AN7" s="6"/>
      <c r="AO7" s="6"/>
      <c r="AP7" s="6"/>
      <c r="AQ7" s="6"/>
      <c r="AR7" s="6"/>
      <c r="AS7" s="6"/>
      <c r="AT7" s="6"/>
      <c r="AU7" s="6"/>
      <c r="AV7" s="6"/>
      <c r="AW7" s="6"/>
      <c r="AX7" s="83"/>
      <c r="AY7" s="6"/>
      <c r="AZ7" s="8"/>
      <c r="BA7" s="6"/>
      <c r="BB7" s="6"/>
      <c r="BC7" s="6"/>
      <c r="BD7" s="6"/>
      <c r="BE7" s="6"/>
      <c r="BF7" s="6"/>
      <c r="BG7" s="6"/>
      <c r="BH7" s="6"/>
      <c r="BI7" s="6"/>
      <c r="BJ7" s="6"/>
      <c r="BK7" s="12"/>
      <c r="BL7" s="12"/>
      <c r="BM7" s="6"/>
      <c r="BN7" s="115" t="s">
        <v>15</v>
      </c>
      <c r="BO7" s="121">
        <v>1000</v>
      </c>
      <c r="BP7" s="47"/>
      <c r="BQ7" s="115" t="s">
        <v>15</v>
      </c>
      <c r="BR7" s="118">
        <v>100</v>
      </c>
      <c r="BS7" s="47"/>
      <c r="BT7" s="47"/>
      <c r="BU7" s="47"/>
      <c r="BV7" s="47"/>
      <c r="BW7" s="47"/>
      <c r="BX7" s="47"/>
      <c r="BY7" s="47"/>
      <c r="BZ7" s="47"/>
      <c r="CA7" s="47"/>
      <c r="CB7" s="47"/>
      <c r="CC7" s="47"/>
      <c r="CD7" s="47"/>
      <c r="CE7" s="47"/>
      <c r="CF7" s="47"/>
      <c r="CG7" s="57"/>
      <c r="CP7" s="47"/>
      <c r="CQ7" s="47"/>
      <c r="CR7" s="47"/>
      <c r="CS7" s="47"/>
      <c r="CT7" s="47"/>
      <c r="CU7" s="47"/>
      <c r="CV7" s="47"/>
      <c r="CW7" s="47"/>
      <c r="CX7" s="47"/>
      <c r="CY7" s="47"/>
      <c r="CZ7" s="47"/>
      <c r="DA7" s="47"/>
      <c r="DB7" s="47"/>
      <c r="DC7" s="47"/>
      <c r="DD7" s="47"/>
      <c r="DE7" s="47"/>
      <c r="DF7" s="47"/>
      <c r="DG7" s="47"/>
      <c r="DH7" s="47"/>
      <c r="DI7" s="47"/>
      <c r="DJ7" s="47"/>
      <c r="DK7" s="47"/>
      <c r="DL7" s="47"/>
      <c r="DM7" s="47"/>
      <c r="DN7" s="47"/>
      <c r="DO7" s="47"/>
      <c r="DP7" s="47"/>
      <c r="DQ7" s="47"/>
      <c r="DR7" s="47"/>
      <c r="DS7" s="47"/>
      <c r="DT7" s="47"/>
      <c r="DU7" s="47"/>
      <c r="DV7" s="47"/>
      <c r="DW7" s="47"/>
      <c r="DX7" s="47"/>
      <c r="DY7" s="47"/>
      <c r="DZ7" s="47"/>
      <c r="EA7" s="47"/>
      <c r="EB7" s="47"/>
      <c r="EC7" s="47"/>
      <c r="ED7" s="47"/>
      <c r="EE7" s="47"/>
      <c r="EF7" s="47"/>
      <c r="EG7" s="47"/>
      <c r="EH7" s="47"/>
      <c r="EI7" s="47"/>
      <c r="EJ7" s="47"/>
      <c r="EK7" s="47"/>
      <c r="EL7" s="47"/>
      <c r="EM7" s="47"/>
      <c r="EN7" s="47"/>
      <c r="EO7" s="47"/>
      <c r="EP7" s="47"/>
      <c r="EQ7" s="47"/>
      <c r="ER7" s="47"/>
      <c r="ES7" s="47"/>
      <c r="ET7" s="47"/>
      <c r="EU7" s="47"/>
      <c r="EV7" s="47"/>
      <c r="EW7" s="47"/>
      <c r="EX7" s="47"/>
      <c r="EY7" s="47"/>
      <c r="EZ7" s="47"/>
      <c r="FA7" s="47"/>
      <c r="FB7" s="47"/>
      <c r="FC7" s="47"/>
      <c r="FD7" s="47"/>
      <c r="FE7" s="47"/>
      <c r="FF7" s="47"/>
      <c r="FG7" s="47"/>
      <c r="FH7" s="47"/>
      <c r="FI7" s="47"/>
      <c r="FJ7" s="5"/>
    </row>
    <row r="8" spans="1:166" ht="15" customHeight="1" x14ac:dyDescent="0.25">
      <c r="A8" s="6"/>
      <c r="B8" s="8"/>
      <c r="C8" s="6"/>
      <c r="D8" s="6"/>
      <c r="E8" s="320" t="str">
        <f>IF(I7=2.7,"0.1% formic acid",IF(I7=4.5,"20 mM acetate buffer",IF(I7=7,"20 mM phosphate buffer",IF(I7=9,"20 mM ammonium buffer",1))))</f>
        <v>20 mM phosphate buffer</v>
      </c>
      <c r="F8" s="321"/>
      <c r="G8" s="321"/>
      <c r="H8" s="321"/>
      <c r="I8" s="321"/>
      <c r="J8" s="322"/>
      <c r="K8" s="6"/>
      <c r="L8" s="6"/>
      <c r="M8" s="6"/>
      <c r="N8" s="6"/>
      <c r="O8" s="6"/>
      <c r="P8" s="6"/>
      <c r="Q8" s="6"/>
      <c r="R8" s="6"/>
      <c r="S8" s="6"/>
      <c r="T8" s="6"/>
      <c r="U8" s="6"/>
      <c r="V8" s="6"/>
      <c r="W8" s="13"/>
      <c r="X8" s="6"/>
      <c r="Y8" s="6"/>
      <c r="Z8" s="6"/>
      <c r="AA8" s="6"/>
      <c r="AB8" s="6"/>
      <c r="AC8" s="6"/>
      <c r="AD8" s="6"/>
      <c r="AE8" s="6"/>
      <c r="AF8" s="6"/>
      <c r="AG8" s="6"/>
      <c r="AH8" s="6"/>
      <c r="AI8" s="6"/>
      <c r="AJ8" s="6"/>
      <c r="AK8" s="6"/>
      <c r="AL8" s="6"/>
      <c r="AM8" s="6"/>
      <c r="AN8" s="6"/>
      <c r="AO8" s="6"/>
      <c r="AP8" s="6"/>
      <c r="AQ8" s="6"/>
      <c r="AR8" s="6"/>
      <c r="AS8" s="6"/>
      <c r="AT8" s="6"/>
      <c r="AU8" s="6"/>
      <c r="AV8" s="6"/>
      <c r="AW8" s="6"/>
      <c r="AX8" s="83"/>
      <c r="AY8" s="6"/>
      <c r="AZ8" s="8"/>
      <c r="BA8" s="6"/>
      <c r="BB8" s="6"/>
      <c r="BC8" s="6"/>
      <c r="BD8" s="6"/>
      <c r="BE8" s="6"/>
      <c r="BF8" s="6"/>
      <c r="BG8" s="308" t="s">
        <v>323</v>
      </c>
      <c r="BH8" s="310"/>
      <c r="BI8" s="313">
        <f>VLOOKUP(BC6,'1'!W57:X97,2,FALSE)</f>
        <v>200</v>
      </c>
      <c r="BJ8" s="315"/>
      <c r="BK8" s="12"/>
      <c r="BL8" s="12"/>
      <c r="BM8" s="6"/>
      <c r="BN8" s="115" t="s">
        <v>16</v>
      </c>
      <c r="BO8" s="122">
        <v>2</v>
      </c>
      <c r="BP8" s="47"/>
      <c r="BQ8" s="115" t="s">
        <v>16</v>
      </c>
      <c r="BR8" s="116">
        <v>40</v>
      </c>
      <c r="BS8" s="47"/>
      <c r="BT8" s="47"/>
      <c r="BU8" s="47"/>
      <c r="BV8" s="47"/>
      <c r="BW8" s="47"/>
      <c r="BX8" s="47"/>
      <c r="BY8" s="47"/>
      <c r="BZ8" s="47"/>
      <c r="CA8" s="47"/>
      <c r="CB8" s="47"/>
      <c r="CC8" s="47"/>
      <c r="CD8" s="47"/>
      <c r="CE8" s="47"/>
      <c r="CF8" s="47"/>
      <c r="CG8" s="57"/>
      <c r="CP8" s="47"/>
      <c r="CQ8" s="47"/>
      <c r="CR8" s="47"/>
      <c r="CS8" s="47"/>
      <c r="CT8" s="47"/>
      <c r="CU8" s="47"/>
      <c r="CV8" s="47"/>
      <c r="CW8" s="47"/>
      <c r="CX8" s="47"/>
      <c r="CY8" s="47"/>
      <c r="CZ8" s="47"/>
      <c r="DA8" s="47"/>
      <c r="DB8" s="47"/>
      <c r="DC8" s="47"/>
      <c r="DD8" s="47"/>
      <c r="DE8" s="47"/>
      <c r="DF8" s="47"/>
      <c r="DG8" s="47"/>
      <c r="DH8" s="47"/>
      <c r="DI8" s="47"/>
      <c r="DJ8" s="47"/>
      <c r="DK8" s="47"/>
      <c r="DL8" s="47"/>
      <c r="DM8" s="47"/>
      <c r="DN8" s="47"/>
      <c r="DO8" s="47"/>
      <c r="DP8" s="47"/>
      <c r="DQ8" s="47"/>
      <c r="DR8" s="47"/>
      <c r="DS8" s="47"/>
      <c r="DT8" s="47"/>
      <c r="DU8" s="47"/>
      <c r="DV8" s="47"/>
      <c r="DW8" s="47"/>
      <c r="DX8" s="47"/>
      <c r="DY8" s="47"/>
      <c r="DZ8" s="47"/>
      <c r="EA8" s="47"/>
      <c r="EB8" s="47"/>
      <c r="EC8" s="47"/>
      <c r="ED8" s="47"/>
      <c r="EE8" s="47"/>
      <c r="EF8" s="47"/>
      <c r="EG8" s="47"/>
      <c r="EH8" s="47"/>
      <c r="EI8" s="47"/>
      <c r="EJ8" s="47"/>
      <c r="EK8" s="47"/>
      <c r="EL8" s="47"/>
      <c r="EM8" s="47"/>
      <c r="EN8" s="47"/>
      <c r="EO8" s="47"/>
      <c r="EP8" s="47"/>
      <c r="EQ8" s="47"/>
      <c r="ER8" s="47"/>
      <c r="ES8" s="47"/>
      <c r="ET8" s="47"/>
      <c r="EU8" s="47"/>
      <c r="EV8" s="47"/>
      <c r="EW8" s="47"/>
      <c r="EX8" s="47"/>
      <c r="EY8" s="47"/>
      <c r="EZ8" s="47"/>
      <c r="FA8" s="47"/>
      <c r="FB8" s="47"/>
      <c r="FC8" s="47"/>
      <c r="FD8" s="47"/>
      <c r="FE8" s="47"/>
      <c r="FF8" s="47"/>
      <c r="FG8" s="47"/>
      <c r="FH8" s="47"/>
      <c r="FI8" s="47"/>
      <c r="FJ8" s="5"/>
    </row>
    <row r="9" spans="1:166" ht="15" customHeight="1" x14ac:dyDescent="0.25">
      <c r="A9" s="6"/>
      <c r="B9" s="8"/>
      <c r="C9" s="6"/>
      <c r="D9" s="6"/>
      <c r="E9" s="6"/>
      <c r="F9" s="6"/>
      <c r="G9" s="6"/>
      <c r="H9" s="6"/>
      <c r="I9" s="6"/>
      <c r="J9" s="6"/>
      <c r="K9" s="6"/>
      <c r="L9" s="6"/>
      <c r="M9" s="6"/>
      <c r="N9" s="6"/>
      <c r="O9" s="6"/>
      <c r="P9" s="6"/>
      <c r="Q9" s="6"/>
      <c r="R9" s="6"/>
      <c r="S9" s="6"/>
      <c r="T9" s="6"/>
      <c r="U9" s="6"/>
      <c r="V9" s="6"/>
      <c r="W9" s="13"/>
      <c r="X9" s="6"/>
      <c r="Y9" s="6"/>
      <c r="Z9" s="6"/>
      <c r="AA9" s="6"/>
      <c r="AB9" s="6"/>
      <c r="AC9" s="6"/>
      <c r="AD9" s="6"/>
      <c r="AE9" s="6"/>
      <c r="AF9" s="6"/>
      <c r="AG9" s="6"/>
      <c r="AH9" s="6"/>
      <c r="AI9" s="6"/>
      <c r="AJ9" s="6"/>
      <c r="AK9" s="6"/>
      <c r="AL9" s="6"/>
      <c r="AM9" s="6"/>
      <c r="AN9" s="6"/>
      <c r="AO9" s="6"/>
      <c r="AP9" s="6"/>
      <c r="AQ9" s="6"/>
      <c r="AR9" s="6"/>
      <c r="AS9" s="6"/>
      <c r="AT9" s="6"/>
      <c r="AU9" s="6"/>
      <c r="AV9" s="6"/>
      <c r="AW9" s="6"/>
      <c r="AX9" s="83"/>
      <c r="AY9" s="6"/>
      <c r="AZ9" s="8"/>
      <c r="BA9" s="6"/>
      <c r="BB9" s="6"/>
      <c r="BC9" s="6"/>
      <c r="BD9" s="6"/>
      <c r="BE9" s="6"/>
      <c r="BF9" s="6"/>
      <c r="BG9" s="6"/>
      <c r="BH9" s="6"/>
      <c r="BI9" s="6"/>
      <c r="BJ9" s="6"/>
      <c r="BK9" s="12"/>
      <c r="BL9" s="12"/>
      <c r="BM9" s="6"/>
      <c r="BN9" s="115" t="s">
        <v>160</v>
      </c>
      <c r="BO9" s="123">
        <v>150</v>
      </c>
      <c r="BP9" s="47"/>
      <c r="BQ9" s="115" t="s">
        <v>160</v>
      </c>
      <c r="BR9" s="123">
        <v>50</v>
      </c>
      <c r="BS9" s="47"/>
      <c r="BT9" s="47"/>
      <c r="BU9" s="47"/>
      <c r="BV9" s="47"/>
      <c r="BW9" s="47"/>
      <c r="BX9" s="47"/>
      <c r="BY9" s="47"/>
      <c r="BZ9" s="47"/>
      <c r="CA9" s="47"/>
      <c r="CB9" s="47"/>
      <c r="CC9" s="47"/>
      <c r="CD9" s="47"/>
      <c r="CE9" s="47"/>
      <c r="CF9" s="47"/>
      <c r="CG9" s="5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5"/>
    </row>
    <row r="10" spans="1:166" ht="15" customHeight="1" x14ac:dyDescent="0.25">
      <c r="A10" s="6"/>
      <c r="B10" s="8"/>
      <c r="C10" s="6"/>
      <c r="D10" s="6"/>
      <c r="E10" s="6"/>
      <c r="F10" s="6"/>
      <c r="G10" s="6"/>
      <c r="H10" s="6"/>
      <c r="I10" s="6"/>
      <c r="J10" s="6"/>
      <c r="K10" s="6"/>
      <c r="L10" s="6"/>
      <c r="M10" s="6"/>
      <c r="N10" s="6"/>
      <c r="O10" s="6"/>
      <c r="P10" s="6"/>
      <c r="Q10" s="6"/>
      <c r="R10" s="6"/>
      <c r="S10" s="6"/>
      <c r="T10" s="6"/>
      <c r="U10" s="6"/>
      <c r="V10" s="6"/>
      <c r="W10" s="13"/>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83"/>
      <c r="AY10" s="6"/>
      <c r="AZ10" s="8"/>
      <c r="BA10" s="6"/>
      <c r="BB10" s="6"/>
      <c r="BC10" s="6"/>
      <c r="BD10" s="6"/>
      <c r="BE10" s="6"/>
      <c r="BF10" s="6"/>
      <c r="BG10" s="6"/>
      <c r="BH10" s="6"/>
      <c r="BI10" s="6"/>
      <c r="BJ10" s="6"/>
      <c r="BK10" s="12"/>
      <c r="BL10" s="12"/>
      <c r="BM10" s="6"/>
      <c r="BN10" s="115" t="s">
        <v>7</v>
      </c>
      <c r="BO10" s="124">
        <v>4.5999999999999996</v>
      </c>
      <c r="BP10" s="47"/>
      <c r="BQ10" s="115" t="s">
        <v>7</v>
      </c>
      <c r="BR10" s="124">
        <v>2.1</v>
      </c>
      <c r="BS10" s="47"/>
      <c r="BT10" s="47"/>
      <c r="BU10" s="47"/>
      <c r="BV10" s="47"/>
      <c r="BW10" s="47"/>
      <c r="BX10" s="47"/>
      <c r="BY10" s="47"/>
      <c r="BZ10" s="47"/>
      <c r="CA10" s="47"/>
      <c r="CB10" s="47"/>
      <c r="CC10" s="47"/>
      <c r="CD10" s="47"/>
      <c r="CE10" s="47"/>
      <c r="CF10" s="47"/>
      <c r="CG10" s="57"/>
      <c r="CH10" s="57"/>
      <c r="CI10" s="57"/>
      <c r="CJ10" s="57"/>
      <c r="CK10" s="57"/>
      <c r="CL10" s="57"/>
      <c r="CM10" s="57"/>
      <c r="CN10" s="5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5"/>
    </row>
    <row r="11" spans="1:166" ht="15" customHeight="1" x14ac:dyDescent="0.25">
      <c r="A11" s="6"/>
      <c r="B11" s="8"/>
      <c r="C11" s="6"/>
      <c r="D11" s="6"/>
      <c r="E11" s="6"/>
      <c r="F11" s="6"/>
      <c r="G11" s="6"/>
      <c r="H11" s="6"/>
      <c r="I11" s="6"/>
      <c r="J11" s="6"/>
      <c r="K11" s="6"/>
      <c r="L11" s="6"/>
      <c r="M11" s="6"/>
      <c r="N11" s="6"/>
      <c r="O11" s="6"/>
      <c r="P11" s="6"/>
      <c r="Q11" s="6"/>
      <c r="R11" s="6"/>
      <c r="S11" s="6"/>
      <c r="T11" s="6"/>
      <c r="U11" s="6"/>
      <c r="V11" s="18"/>
      <c r="W11" s="13"/>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83"/>
      <c r="AY11" s="6"/>
      <c r="AZ11" s="8"/>
      <c r="BA11" s="6"/>
      <c r="BB11" s="6"/>
      <c r="BC11" s="6"/>
      <c r="BD11" s="6"/>
      <c r="BE11" s="6"/>
      <c r="BF11" s="6"/>
      <c r="BG11" s="6"/>
      <c r="BH11" s="6"/>
      <c r="BI11" s="6"/>
      <c r="BJ11" s="6"/>
      <c r="BK11" s="12"/>
      <c r="BL11" s="12"/>
      <c r="BM11" s="6"/>
      <c r="BN11" s="115" t="s">
        <v>8</v>
      </c>
      <c r="BO11" s="125">
        <v>5</v>
      </c>
      <c r="BP11" s="47"/>
      <c r="BQ11" s="115" t="s">
        <v>8</v>
      </c>
      <c r="BR11" s="125">
        <v>1.7</v>
      </c>
      <c r="BS11" s="47"/>
      <c r="BT11" s="47"/>
      <c r="BU11" s="47"/>
      <c r="BV11" s="47"/>
      <c r="BW11" s="47"/>
      <c r="BX11" s="47"/>
      <c r="BY11" s="47"/>
      <c r="BZ11" s="47"/>
      <c r="CA11" s="47"/>
      <c r="CB11" s="47"/>
      <c r="CC11" s="47"/>
      <c r="CD11" s="47"/>
      <c r="CE11" s="47"/>
      <c r="CF11" s="47"/>
      <c r="CG11" s="57"/>
      <c r="CH11" s="57"/>
      <c r="CI11" s="57"/>
      <c r="CJ11" s="57"/>
      <c r="CK11" s="57"/>
      <c r="CL11" s="57"/>
      <c r="CM11" s="57"/>
      <c r="CN11" s="5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5"/>
    </row>
    <row r="12" spans="1:166" ht="15" customHeight="1" x14ac:dyDescent="0.25">
      <c r="A12" s="6"/>
      <c r="B12" s="8"/>
      <c r="C12" s="6"/>
      <c r="D12" s="19"/>
      <c r="E12" s="20"/>
      <c r="F12" s="20"/>
      <c r="G12" s="20"/>
      <c r="H12" s="20"/>
      <c r="I12" s="20"/>
      <c r="J12" s="20"/>
      <c r="K12" s="20"/>
      <c r="L12" s="20"/>
      <c r="M12" s="20"/>
      <c r="N12" s="20"/>
      <c r="O12" s="20"/>
      <c r="P12" s="20"/>
      <c r="Q12" s="21"/>
      <c r="R12" s="6"/>
      <c r="S12" s="6"/>
      <c r="T12" s="6"/>
      <c r="U12" s="6"/>
      <c r="V12" s="6"/>
      <c r="W12" s="13"/>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83"/>
      <c r="AY12" s="6"/>
      <c r="AZ12" s="8"/>
      <c r="BA12" s="6"/>
      <c r="BB12" s="6"/>
      <c r="BC12" s="6"/>
      <c r="BD12" s="6"/>
      <c r="BE12" s="6"/>
      <c r="BF12" s="6"/>
      <c r="BG12" s="6"/>
      <c r="BH12" s="6"/>
      <c r="BI12" s="6"/>
      <c r="BJ12" s="6"/>
      <c r="BK12" s="12"/>
      <c r="BL12" s="12"/>
      <c r="BM12" s="6"/>
      <c r="BN12" s="126" t="s">
        <v>68</v>
      </c>
      <c r="BO12" s="127">
        <v>0.7</v>
      </c>
      <c r="BP12" s="47"/>
      <c r="BQ12" s="126" t="s">
        <v>68</v>
      </c>
      <c r="BR12" s="127">
        <v>0.6</v>
      </c>
      <c r="BS12" s="47"/>
      <c r="BT12" s="47"/>
      <c r="BU12" s="47"/>
      <c r="BV12" s="47"/>
      <c r="BW12" s="47"/>
      <c r="BX12" s="47"/>
      <c r="BY12" s="47"/>
      <c r="BZ12" s="47"/>
      <c r="CA12" s="47"/>
      <c r="CB12" s="47"/>
      <c r="CC12" s="47"/>
      <c r="CD12" s="47"/>
      <c r="CE12" s="47"/>
      <c r="CF12" s="47"/>
      <c r="CG12" s="57"/>
      <c r="CH12" s="57"/>
      <c r="CI12" s="57"/>
      <c r="CJ12" s="57"/>
      <c r="CK12" s="57"/>
      <c r="CL12" s="57"/>
      <c r="CM12" s="57"/>
      <c r="CN12" s="5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5"/>
    </row>
    <row r="13" spans="1:166" ht="15" customHeight="1" x14ac:dyDescent="0.35">
      <c r="A13" s="6"/>
      <c r="B13" s="8"/>
      <c r="C13" s="6"/>
      <c r="D13" s="22"/>
      <c r="E13" s="325" t="s">
        <v>12</v>
      </c>
      <c r="F13" s="326"/>
      <c r="G13" s="326"/>
      <c r="H13" s="327"/>
      <c r="I13" s="323">
        <v>13</v>
      </c>
      <c r="J13" s="324"/>
      <c r="K13" s="23"/>
      <c r="L13" s="23"/>
      <c r="M13" s="23"/>
      <c r="N13" s="23"/>
      <c r="O13" s="23"/>
      <c r="P13" s="23"/>
      <c r="Q13" s="24"/>
      <c r="R13" s="6"/>
      <c r="S13" s="6"/>
      <c r="T13" s="6"/>
      <c r="U13" s="6"/>
      <c r="V13" s="6"/>
      <c r="W13" s="13"/>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83"/>
      <c r="AY13" s="6"/>
      <c r="AZ13" s="8"/>
      <c r="BA13" s="6"/>
      <c r="BB13" s="6"/>
      <c r="BC13" s="6"/>
      <c r="BD13" s="6"/>
      <c r="BE13" s="6"/>
      <c r="BF13" s="6"/>
      <c r="BG13" s="6"/>
      <c r="BH13" s="6"/>
      <c r="BI13" s="6"/>
      <c r="BJ13" s="6"/>
      <c r="BK13" s="12"/>
      <c r="BL13" s="12"/>
      <c r="BM13" s="6"/>
      <c r="BN13" s="115" t="s">
        <v>161</v>
      </c>
      <c r="BO13" s="128">
        <v>20</v>
      </c>
      <c r="BP13" s="47"/>
      <c r="BQ13" s="115" t="s">
        <v>161</v>
      </c>
      <c r="BR13" s="128">
        <v>2</v>
      </c>
      <c r="BS13" s="47"/>
      <c r="BT13" s="47"/>
      <c r="BU13" s="47"/>
      <c r="BV13" s="47"/>
      <c r="BW13" s="47"/>
      <c r="BX13" s="47"/>
      <c r="BY13" s="47"/>
      <c r="BZ13" s="47"/>
      <c r="CA13" s="47"/>
      <c r="CB13" s="47"/>
      <c r="CC13" s="47"/>
      <c r="CD13" s="47"/>
      <c r="CE13" s="47"/>
      <c r="CF13" s="47"/>
      <c r="CG13" s="57"/>
      <c r="CH13" s="57"/>
      <c r="CI13" s="57"/>
      <c r="CJ13" s="57"/>
      <c r="CK13" s="57"/>
      <c r="CL13" s="57"/>
      <c r="CM13" s="57"/>
      <c r="CN13" s="5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7"/>
      <c r="EY13" s="47"/>
      <c r="EZ13" s="47"/>
      <c r="FA13" s="47"/>
      <c r="FB13" s="47"/>
      <c r="FC13" s="47"/>
      <c r="FD13" s="47"/>
      <c r="FE13" s="47"/>
      <c r="FF13" s="47"/>
      <c r="FG13" s="47"/>
      <c r="FH13" s="47"/>
      <c r="FI13" s="47"/>
      <c r="FJ13" s="5"/>
    </row>
    <row r="14" spans="1:166" ht="15" customHeight="1" x14ac:dyDescent="0.25">
      <c r="A14" s="6"/>
      <c r="B14" s="8"/>
      <c r="C14" s="6"/>
      <c r="D14" s="22"/>
      <c r="E14" s="325" t="s">
        <v>13</v>
      </c>
      <c r="F14" s="326"/>
      <c r="G14" s="326"/>
      <c r="H14" s="327"/>
      <c r="I14" s="328">
        <v>220</v>
      </c>
      <c r="J14" s="329"/>
      <c r="K14" s="23"/>
      <c r="L14" s="23"/>
      <c r="M14" s="23"/>
      <c r="N14" s="23"/>
      <c r="O14" s="23"/>
      <c r="P14" s="23"/>
      <c r="Q14" s="24"/>
      <c r="R14" s="6"/>
      <c r="S14" s="6"/>
      <c r="T14" s="6"/>
      <c r="U14" s="6"/>
      <c r="V14" s="6"/>
      <c r="W14" s="13"/>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83"/>
      <c r="AY14" s="6"/>
      <c r="AZ14" s="8"/>
      <c r="BA14" s="6"/>
      <c r="BB14" s="6"/>
      <c r="BC14" s="6"/>
      <c r="BD14" s="6"/>
      <c r="BE14" s="6"/>
      <c r="BF14" s="6"/>
      <c r="BG14" s="6"/>
      <c r="BH14" s="6"/>
      <c r="BI14" s="6"/>
      <c r="BJ14" s="6"/>
      <c r="BK14" s="12"/>
      <c r="BL14" s="12"/>
      <c r="BN14" s="115" t="s">
        <v>0</v>
      </c>
      <c r="BO14" s="129">
        <v>1</v>
      </c>
      <c r="BP14" s="47"/>
      <c r="BQ14" s="115" t="s">
        <v>0</v>
      </c>
      <c r="BR14" s="129">
        <v>0.6</v>
      </c>
      <c r="BS14" s="47"/>
      <c r="BT14" s="47"/>
      <c r="BU14" s="47"/>
      <c r="BV14" s="47"/>
      <c r="BW14" s="47"/>
      <c r="BX14" s="47"/>
      <c r="BY14" s="47"/>
      <c r="BZ14" s="47"/>
      <c r="CA14" s="47"/>
      <c r="CB14" s="47"/>
      <c r="CC14" s="47"/>
      <c r="CD14" s="47"/>
      <c r="CE14" s="47"/>
      <c r="CF14" s="47"/>
      <c r="CG14" s="57"/>
      <c r="CH14" s="57"/>
      <c r="CI14" s="57"/>
      <c r="CJ14" s="57"/>
      <c r="CK14" s="57"/>
      <c r="CL14" s="345"/>
      <c r="CM14" s="345"/>
      <c r="CN14" s="345"/>
      <c r="CO14" s="345"/>
      <c r="CP14" s="345"/>
      <c r="CQ14" s="345"/>
      <c r="CR14" s="345"/>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5"/>
    </row>
    <row r="15" spans="1:166" ht="15" customHeight="1" x14ac:dyDescent="0.25">
      <c r="A15" s="6"/>
      <c r="B15" s="8"/>
      <c r="C15" s="6"/>
      <c r="D15" s="22"/>
      <c r="E15" s="325" t="s">
        <v>15</v>
      </c>
      <c r="F15" s="326"/>
      <c r="G15" s="326"/>
      <c r="H15" s="327"/>
      <c r="I15" s="330">
        <v>1000</v>
      </c>
      <c r="J15" s="331"/>
      <c r="K15" s="23"/>
      <c r="L15" s="23"/>
      <c r="M15" s="23"/>
      <c r="N15" s="23"/>
      <c r="O15" s="23"/>
      <c r="P15" s="23"/>
      <c r="Q15" s="24"/>
      <c r="R15" s="6"/>
      <c r="S15" s="6"/>
      <c r="T15" s="6"/>
      <c r="U15" s="6"/>
      <c r="V15" s="6"/>
      <c r="W15" s="13"/>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83"/>
      <c r="AY15" s="6"/>
      <c r="AZ15" s="8"/>
      <c r="BA15" s="6"/>
      <c r="BB15" s="6"/>
      <c r="BC15" s="6"/>
      <c r="BD15" s="6"/>
      <c r="BE15" s="6"/>
      <c r="BF15" s="6"/>
      <c r="BG15" s="6"/>
      <c r="BH15" s="6"/>
      <c r="BI15" s="6"/>
      <c r="BJ15" s="6"/>
      <c r="BK15" s="12"/>
      <c r="BL15" s="12"/>
      <c r="BN15" s="115" t="s">
        <v>44</v>
      </c>
      <c r="BO15" s="130">
        <v>1500</v>
      </c>
      <c r="BP15" s="47"/>
      <c r="BQ15" s="115" t="s">
        <v>44</v>
      </c>
      <c r="BR15" s="130">
        <v>100</v>
      </c>
      <c r="BS15" s="47"/>
      <c r="BT15" s="47"/>
      <c r="BU15" s="47"/>
      <c r="BV15" s="47"/>
      <c r="BW15" s="47"/>
      <c r="BX15" s="47"/>
      <c r="BY15" s="47"/>
      <c r="BZ15" s="47"/>
      <c r="CA15" s="47"/>
      <c r="CB15" s="47"/>
      <c r="CC15" s="47"/>
      <c r="CD15" s="47"/>
      <c r="CE15" s="47"/>
      <c r="CF15" s="47"/>
      <c r="CG15" s="57"/>
      <c r="CH15" s="57"/>
      <c r="CI15" s="57"/>
      <c r="CJ15" s="57"/>
      <c r="CK15" s="57"/>
      <c r="CL15" s="57"/>
      <c r="CM15" s="57"/>
      <c r="CN15" s="57"/>
      <c r="CO15" s="58"/>
      <c r="CP15" s="58"/>
      <c r="CQ15" s="58"/>
      <c r="CR15" s="58"/>
      <c r="CS15" s="58"/>
      <c r="CT15" s="58"/>
      <c r="CU15" s="58"/>
      <c r="CV15" s="58"/>
      <c r="CW15" s="58"/>
      <c r="CX15" s="58"/>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5"/>
    </row>
    <row r="16" spans="1:166" ht="15" customHeight="1" x14ac:dyDescent="0.25">
      <c r="A16" s="6"/>
      <c r="B16" s="8"/>
      <c r="C16" s="6"/>
      <c r="D16" s="22"/>
      <c r="E16" s="325" t="s">
        <v>16</v>
      </c>
      <c r="F16" s="326"/>
      <c r="G16" s="326"/>
      <c r="H16" s="327"/>
      <c r="I16" s="403">
        <v>2</v>
      </c>
      <c r="J16" s="404"/>
      <c r="K16" s="23"/>
      <c r="L16" s="23"/>
      <c r="M16" s="23"/>
      <c r="N16" s="23"/>
      <c r="O16" s="23"/>
      <c r="P16" s="23"/>
      <c r="Q16" s="24"/>
      <c r="R16" s="6"/>
      <c r="S16" s="6"/>
      <c r="T16" s="6"/>
      <c r="U16" s="6"/>
      <c r="V16" s="6"/>
      <c r="W16" s="13"/>
      <c r="X16" s="6"/>
      <c r="Y16" s="6"/>
      <c r="Z16" s="6"/>
      <c r="AA16" s="25"/>
      <c r="AB16" s="25"/>
      <c r="AC16" s="25"/>
      <c r="AD16" s="25"/>
      <c r="AE16" s="25"/>
      <c r="AF16" s="25"/>
      <c r="AG16" s="25"/>
      <c r="AH16" s="25"/>
      <c r="AI16" s="25"/>
      <c r="AJ16" s="6"/>
      <c r="AK16" s="6"/>
      <c r="AL16" s="6"/>
      <c r="AM16" s="6"/>
      <c r="AN16" s="6"/>
      <c r="AO16" s="6"/>
      <c r="AP16" s="6"/>
      <c r="AQ16" s="6"/>
      <c r="AR16" s="6"/>
      <c r="AS16" s="6"/>
      <c r="AT16" s="6"/>
      <c r="AU16" s="6"/>
      <c r="AV16" s="6"/>
      <c r="AW16" s="6"/>
      <c r="AX16" s="83"/>
      <c r="AY16" s="6"/>
      <c r="AZ16" s="8"/>
      <c r="BA16" s="6"/>
      <c r="BB16" s="6"/>
      <c r="BC16" s="6"/>
      <c r="BD16" s="6"/>
      <c r="BE16" s="6"/>
      <c r="BF16" s="6"/>
      <c r="BG16" s="6"/>
      <c r="BH16" s="6"/>
      <c r="BI16" s="6"/>
      <c r="BJ16" s="6"/>
      <c r="BK16" s="12"/>
      <c r="BL16" s="12"/>
      <c r="BN16" s="355" t="s">
        <v>282</v>
      </c>
      <c r="BO16" s="355"/>
      <c r="BP16" s="47"/>
      <c r="BQ16" s="355" t="s">
        <v>282</v>
      </c>
      <c r="BR16" s="355"/>
      <c r="BS16" s="47"/>
      <c r="BT16" s="47"/>
      <c r="BU16" s="47"/>
      <c r="BV16" s="47"/>
      <c r="BW16" s="47"/>
      <c r="BX16" s="47"/>
      <c r="BY16" s="47"/>
      <c r="BZ16" s="47"/>
      <c r="CA16" s="47"/>
      <c r="CB16" s="47"/>
      <c r="CC16" s="47"/>
      <c r="CD16" s="47"/>
      <c r="CE16" s="47"/>
      <c r="CF16" s="47"/>
      <c r="CG16" s="57"/>
      <c r="CH16" s="57"/>
      <c r="CI16" s="57"/>
      <c r="CJ16" s="57"/>
      <c r="CK16" s="57"/>
      <c r="CL16" s="47"/>
      <c r="CM16" s="66"/>
      <c r="CN16" s="57"/>
      <c r="CO16" s="57"/>
      <c r="CP16" s="67"/>
      <c r="CQ16" s="57"/>
      <c r="CR16" s="67"/>
      <c r="CS16" s="68"/>
      <c r="CT16" s="69"/>
      <c r="CU16" s="70"/>
      <c r="CV16" s="71"/>
      <c r="CW16" s="58"/>
      <c r="CX16" s="58"/>
      <c r="CY16" s="47"/>
      <c r="CZ16" s="47"/>
      <c r="DA16" s="47"/>
      <c r="DB16" s="47"/>
      <c r="DC16" s="47"/>
      <c r="DD16" s="47"/>
      <c r="DE16" s="47"/>
      <c r="DF16" s="47"/>
      <c r="DG16" s="47"/>
      <c r="DH16" s="47"/>
      <c r="DI16" s="47"/>
      <c r="DJ16" s="47"/>
      <c r="DK16" s="47"/>
      <c r="DL16" s="47"/>
      <c r="DM16" s="47"/>
      <c r="DN16" s="47"/>
      <c r="DO16" s="47"/>
      <c r="DP16" s="47"/>
      <c r="DQ16" s="47"/>
      <c r="DR16" s="47"/>
      <c r="DS16" s="47"/>
      <c r="DT16" s="47"/>
      <c r="DU16" s="47"/>
      <c r="DV16" s="47"/>
      <c r="DW16" s="47"/>
      <c r="DX16" s="47"/>
      <c r="DY16" s="47"/>
      <c r="DZ16" s="47"/>
      <c r="EA16" s="47"/>
      <c r="EB16" s="47"/>
      <c r="EC16" s="47"/>
      <c r="ED16" s="47"/>
      <c r="EE16" s="47"/>
      <c r="EF16" s="47"/>
      <c r="EG16" s="47"/>
      <c r="EH16" s="47"/>
      <c r="EI16" s="47"/>
      <c r="EJ16" s="47"/>
      <c r="EK16" s="47"/>
      <c r="EL16" s="47"/>
      <c r="EM16" s="47"/>
      <c r="EN16" s="47"/>
      <c r="EO16" s="47"/>
      <c r="EP16" s="47"/>
      <c r="EQ16" s="47"/>
      <c r="ER16" s="47"/>
      <c r="ES16" s="47"/>
      <c r="ET16" s="47"/>
      <c r="EU16" s="47"/>
      <c r="EV16" s="47"/>
      <c r="EW16" s="47"/>
      <c r="EX16" s="47"/>
      <c r="EY16" s="47"/>
      <c r="EZ16" s="47"/>
      <c r="FA16" s="47"/>
      <c r="FB16" s="47"/>
      <c r="FC16" s="47"/>
      <c r="FD16" s="47"/>
      <c r="FE16" s="47"/>
      <c r="FF16" s="47"/>
      <c r="FG16" s="47"/>
      <c r="FH16" s="47"/>
      <c r="FI16" s="47"/>
      <c r="FJ16" s="5"/>
    </row>
    <row r="17" spans="1:166" ht="15" customHeight="1" x14ac:dyDescent="0.35">
      <c r="A17" s="6"/>
      <c r="B17" s="8"/>
      <c r="C17" s="6"/>
      <c r="D17" s="26"/>
      <c r="E17" s="27"/>
      <c r="F17" s="27"/>
      <c r="G17" s="27"/>
      <c r="H17" s="27"/>
      <c r="I17" s="27"/>
      <c r="J17" s="27"/>
      <c r="K17" s="27"/>
      <c r="L17" s="27"/>
      <c r="M17" s="27"/>
      <c r="N17" s="27"/>
      <c r="O17" s="27"/>
      <c r="P17" s="27"/>
      <c r="Q17" s="28"/>
      <c r="R17" s="6"/>
      <c r="S17" s="6"/>
      <c r="T17" s="6"/>
      <c r="U17" s="6"/>
      <c r="V17" s="6"/>
      <c r="W17" s="13"/>
      <c r="X17" s="6"/>
      <c r="Y17" s="6"/>
      <c r="Z17" s="6"/>
      <c r="AA17" s="25"/>
      <c r="AB17" s="25"/>
      <c r="AC17" s="25"/>
      <c r="AD17" s="25"/>
      <c r="AE17" s="25"/>
      <c r="AF17" s="25"/>
      <c r="AG17" s="25"/>
      <c r="AH17" s="25"/>
      <c r="AI17" s="25"/>
      <c r="AJ17" s="6"/>
      <c r="AK17" s="6"/>
      <c r="AL17" s="6"/>
      <c r="AM17" s="6"/>
      <c r="AN17" s="6"/>
      <c r="AO17" s="6"/>
      <c r="AP17" s="6"/>
      <c r="AQ17" s="6"/>
      <c r="AR17" s="6"/>
      <c r="AS17" s="6"/>
      <c r="AT17" s="6"/>
      <c r="AU17" s="6"/>
      <c r="AV17" s="6"/>
      <c r="AW17" s="6"/>
      <c r="AX17" s="83"/>
      <c r="AY17" s="6"/>
      <c r="AZ17" s="8"/>
      <c r="BA17" s="6"/>
      <c r="BB17" s="6"/>
      <c r="BC17" s="6"/>
      <c r="BD17" s="6"/>
      <c r="BE17" s="6"/>
      <c r="BF17" s="6"/>
      <c r="BG17" s="6"/>
      <c r="BH17" s="29" t="s">
        <v>294</v>
      </c>
      <c r="BI17" s="308">
        <f>Calculation!DW12</f>
        <v>8.5</v>
      </c>
      <c r="BJ17" s="310"/>
      <c r="BK17" s="12"/>
      <c r="BL17" s="12"/>
      <c r="BN17" s="115" t="s">
        <v>158</v>
      </c>
      <c r="BO17" s="131">
        <v>50</v>
      </c>
      <c r="BP17" s="47"/>
      <c r="BQ17" s="115" t="s">
        <v>158</v>
      </c>
      <c r="BR17" s="131">
        <v>50</v>
      </c>
      <c r="BS17" s="47"/>
      <c r="BT17" s="47"/>
      <c r="BU17" s="47"/>
      <c r="BV17" s="47"/>
      <c r="BW17" s="47"/>
      <c r="BX17" s="47"/>
      <c r="BY17" s="47"/>
      <c r="BZ17" s="47"/>
      <c r="CA17" s="47"/>
      <c r="CB17" s="47"/>
      <c r="CC17" s="47"/>
      <c r="CD17" s="47"/>
      <c r="CE17" s="47"/>
      <c r="CF17" s="47"/>
      <c r="CG17" s="57"/>
      <c r="CH17" s="57"/>
      <c r="CI17" s="57"/>
      <c r="CJ17" s="57"/>
      <c r="CK17" s="57"/>
      <c r="CL17" s="47"/>
      <c r="CM17" s="66"/>
      <c r="CN17" s="72"/>
      <c r="CO17" s="57"/>
      <c r="CP17" s="67"/>
      <c r="CQ17" s="57"/>
      <c r="CR17" s="67"/>
      <c r="CS17" s="68"/>
      <c r="CT17" s="73"/>
      <c r="CU17" s="70"/>
      <c r="CV17" s="71"/>
      <c r="CW17" s="58"/>
      <c r="CX17" s="58"/>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5"/>
    </row>
    <row r="18" spans="1:166" ht="15" customHeight="1" x14ac:dyDescent="0.35">
      <c r="A18" s="6"/>
      <c r="B18" s="8"/>
      <c r="C18" s="6"/>
      <c r="D18" s="6"/>
      <c r="E18" s="6"/>
      <c r="F18" s="6"/>
      <c r="G18" s="6"/>
      <c r="H18" s="6"/>
      <c r="I18" s="6"/>
      <c r="J18" s="6"/>
      <c r="K18" s="6"/>
      <c r="L18" s="6"/>
      <c r="M18" s="6"/>
      <c r="N18" s="6"/>
      <c r="O18" s="6"/>
      <c r="P18" s="6"/>
      <c r="Q18" s="6"/>
      <c r="R18" s="6"/>
      <c r="S18" s="6"/>
      <c r="T18" s="6"/>
      <c r="U18" s="6"/>
      <c r="V18" s="6"/>
      <c r="W18" s="13"/>
      <c r="X18" s="6"/>
      <c r="Y18" s="6"/>
      <c r="Z18" s="6"/>
      <c r="AA18" s="25"/>
      <c r="AB18" s="25"/>
      <c r="AC18" s="25"/>
      <c r="AD18" s="25"/>
      <c r="AE18" s="25"/>
      <c r="AF18" s="25"/>
      <c r="AG18" s="25"/>
      <c r="AH18" s="25"/>
      <c r="AI18" s="25"/>
      <c r="AJ18" s="6"/>
      <c r="AK18" s="6"/>
      <c r="AL18" s="6"/>
      <c r="AM18" s="6"/>
      <c r="AN18" s="6"/>
      <c r="AO18" s="6"/>
      <c r="AP18" s="6"/>
      <c r="AQ18" s="6"/>
      <c r="AR18" s="6"/>
      <c r="AS18" s="6"/>
      <c r="AT18" s="6"/>
      <c r="AU18" s="6"/>
      <c r="AV18" s="6"/>
      <c r="AW18" s="6"/>
      <c r="AX18" s="83"/>
      <c r="AY18" s="6"/>
      <c r="AZ18" s="8"/>
      <c r="BA18" s="6"/>
      <c r="BB18" s="6"/>
      <c r="BC18" s="6"/>
      <c r="BD18" s="6"/>
      <c r="BE18" s="6"/>
      <c r="BF18" s="6"/>
      <c r="BG18" s="6"/>
      <c r="BH18" s="6"/>
      <c r="BI18" s="6"/>
      <c r="BJ18" s="6"/>
      <c r="BK18" s="12"/>
      <c r="BL18" s="12"/>
      <c r="BM18" s="6"/>
      <c r="BN18" s="115" t="s">
        <v>159</v>
      </c>
      <c r="BO18" s="133">
        <v>250</v>
      </c>
      <c r="BP18" s="47"/>
      <c r="BQ18" s="115" t="s">
        <v>159</v>
      </c>
      <c r="BR18" s="133">
        <v>100</v>
      </c>
      <c r="BS18" s="47"/>
      <c r="BT18" s="47"/>
      <c r="BU18" s="47"/>
      <c r="BV18" s="47"/>
      <c r="BW18" s="47"/>
      <c r="BX18" s="47"/>
      <c r="BY18" s="47"/>
      <c r="BZ18" s="47"/>
      <c r="CA18" s="47"/>
      <c r="CB18" s="47"/>
      <c r="CC18" s="47"/>
      <c r="CD18" s="47"/>
      <c r="CE18" s="47"/>
      <c r="CF18" s="47"/>
      <c r="CG18" s="57"/>
      <c r="CH18" s="57"/>
      <c r="CI18" s="57"/>
      <c r="CJ18" s="57"/>
      <c r="CK18" s="57"/>
      <c r="CL18" s="47"/>
      <c r="CM18" s="66"/>
      <c r="CN18" s="72"/>
      <c r="CO18" s="57"/>
      <c r="CP18" s="67"/>
      <c r="CQ18" s="57"/>
      <c r="CR18" s="67"/>
      <c r="CS18" s="68"/>
      <c r="CT18" s="65"/>
      <c r="CU18" s="70"/>
      <c r="CV18" s="71"/>
      <c r="CW18" s="58"/>
      <c r="CX18" s="58"/>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5"/>
    </row>
    <row r="19" spans="1:166" ht="15" customHeight="1" x14ac:dyDescent="0.25">
      <c r="A19" s="6"/>
      <c r="B19" s="8"/>
      <c r="C19" s="6"/>
      <c r="D19" s="6"/>
      <c r="E19" s="6"/>
      <c r="F19" s="6"/>
      <c r="G19" s="6"/>
      <c r="H19" s="6"/>
      <c r="I19" s="6"/>
      <c r="J19" s="6"/>
      <c r="K19" s="6"/>
      <c r="L19" s="6"/>
      <c r="M19" s="6"/>
      <c r="N19" s="6"/>
      <c r="O19" s="6"/>
      <c r="P19" s="6"/>
      <c r="Q19" s="6"/>
      <c r="R19" s="6"/>
      <c r="S19" s="6"/>
      <c r="T19" s="6"/>
      <c r="U19" s="6"/>
      <c r="V19" s="6"/>
      <c r="W19" s="13"/>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83"/>
      <c r="AY19" s="6"/>
      <c r="AZ19" s="8"/>
      <c r="BA19" s="6"/>
      <c r="BB19" s="6"/>
      <c r="BC19" s="6"/>
      <c r="BD19" s="6"/>
      <c r="BE19" s="6"/>
      <c r="BF19" s="6"/>
      <c r="BG19" s="6"/>
      <c r="BH19" s="6"/>
      <c r="BI19" s="6"/>
      <c r="BJ19" s="6"/>
      <c r="BK19" s="12"/>
      <c r="BL19" s="12"/>
      <c r="BM19" s="6"/>
      <c r="BN19" s="358" t="s">
        <v>283</v>
      </c>
      <c r="BO19" s="358"/>
      <c r="BP19" s="47"/>
      <c r="BQ19" s="358" t="s">
        <v>283</v>
      </c>
      <c r="BR19" s="358"/>
      <c r="BS19" s="47"/>
      <c r="BT19" s="47"/>
      <c r="BU19" s="47"/>
      <c r="BV19" s="47"/>
      <c r="BW19" s="47"/>
      <c r="BX19" s="47"/>
      <c r="BY19" s="47"/>
      <c r="BZ19" s="47"/>
      <c r="CA19" s="47"/>
      <c r="CB19" s="47"/>
      <c r="CC19" s="47"/>
      <c r="CD19" s="47"/>
      <c r="CE19" s="47"/>
      <c r="CF19" s="47"/>
      <c r="CG19" s="57"/>
      <c r="CH19" s="57"/>
      <c r="CI19" s="57"/>
      <c r="CJ19" s="57"/>
      <c r="CK19" s="57"/>
      <c r="CL19" s="47"/>
      <c r="CM19" s="66"/>
      <c r="CN19" s="72"/>
      <c r="CO19" s="57"/>
      <c r="CP19" s="67"/>
      <c r="CQ19" s="57"/>
      <c r="CR19" s="67"/>
      <c r="CS19" s="68"/>
      <c r="CT19" s="65"/>
      <c r="CU19" s="70"/>
      <c r="CV19" s="71"/>
      <c r="CW19" s="58"/>
      <c r="CX19" s="58"/>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5"/>
    </row>
    <row r="20" spans="1:166" ht="15" customHeight="1" x14ac:dyDescent="0.35">
      <c r="A20" s="6"/>
      <c r="B20" s="8"/>
      <c r="C20" s="6"/>
      <c r="D20" s="30"/>
      <c r="E20" s="325" t="s">
        <v>160</v>
      </c>
      <c r="F20" s="326"/>
      <c r="G20" s="327"/>
      <c r="H20" s="400">
        <v>150</v>
      </c>
      <c r="I20" s="401"/>
      <c r="J20" s="402"/>
      <c r="K20" s="31"/>
      <c r="L20" s="79" t="s">
        <v>10</v>
      </c>
      <c r="M20" s="80"/>
      <c r="N20" s="80"/>
      <c r="O20" s="296">
        <v>30</v>
      </c>
      <c r="P20" s="297"/>
      <c r="Q20" s="32"/>
      <c r="R20" s="6"/>
      <c r="S20" s="6"/>
      <c r="T20" s="6"/>
      <c r="U20" s="6"/>
      <c r="V20" s="6"/>
      <c r="W20" s="13"/>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83"/>
      <c r="AY20" s="6"/>
      <c r="AZ20" s="8"/>
      <c r="BA20" s="6"/>
      <c r="BB20" s="6"/>
      <c r="BC20" s="6"/>
      <c r="BD20" s="6"/>
      <c r="BE20" s="6"/>
      <c r="BF20" s="6"/>
      <c r="BG20" s="6"/>
      <c r="BH20" s="6"/>
      <c r="BI20" s="6"/>
      <c r="BJ20" s="6"/>
      <c r="BK20" s="12"/>
      <c r="BL20" s="12"/>
      <c r="BM20" s="6"/>
      <c r="BN20" s="115" t="s">
        <v>158</v>
      </c>
      <c r="BO20" s="131">
        <v>50</v>
      </c>
      <c r="BP20" s="47"/>
      <c r="BQ20" s="115" t="s">
        <v>158</v>
      </c>
      <c r="BR20" s="131">
        <v>50</v>
      </c>
      <c r="BS20" s="47"/>
      <c r="BT20" s="47"/>
      <c r="BU20" s="47"/>
      <c r="BV20" s="47"/>
      <c r="BW20" s="47"/>
      <c r="BX20" s="47"/>
      <c r="BY20" s="47"/>
      <c r="BZ20" s="47"/>
      <c r="CA20" s="47"/>
      <c r="CB20" s="47"/>
      <c r="CC20" s="47"/>
      <c r="CD20" s="47"/>
      <c r="CE20" s="47"/>
      <c r="CF20" s="47"/>
      <c r="CG20" s="57"/>
      <c r="CH20" s="57"/>
      <c r="CI20" s="57"/>
      <c r="CJ20" s="57"/>
      <c r="CK20" s="57"/>
      <c r="CL20" s="47"/>
      <c r="CM20" s="66"/>
      <c r="CN20" s="72"/>
      <c r="CO20" s="57"/>
      <c r="CP20" s="67"/>
      <c r="CQ20" s="57"/>
      <c r="CR20" s="67"/>
      <c r="CS20" s="68"/>
      <c r="CT20" s="65"/>
      <c r="CU20" s="70"/>
      <c r="CV20" s="71"/>
      <c r="CW20" s="58"/>
      <c r="CX20" s="58"/>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5"/>
    </row>
    <row r="21" spans="1:166" ht="15" customHeight="1" x14ac:dyDescent="0.35">
      <c r="A21" s="6"/>
      <c r="B21" s="8"/>
      <c r="C21" s="6"/>
      <c r="D21" s="33"/>
      <c r="E21" s="325" t="s">
        <v>7</v>
      </c>
      <c r="F21" s="326"/>
      <c r="G21" s="327"/>
      <c r="H21" s="352">
        <v>4.5999999999999996</v>
      </c>
      <c r="I21" s="353"/>
      <c r="J21" s="354"/>
      <c r="K21" s="23"/>
      <c r="L21" s="23"/>
      <c r="M21" s="23"/>
      <c r="N21" s="23"/>
      <c r="O21" s="23"/>
      <c r="P21" s="23"/>
      <c r="Q21" s="34"/>
      <c r="R21" s="6"/>
      <c r="S21" s="6"/>
      <c r="T21" s="6"/>
      <c r="U21" s="6"/>
      <c r="V21" s="6"/>
      <c r="W21" s="13"/>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83"/>
      <c r="AY21" s="6"/>
      <c r="AZ21" s="8"/>
      <c r="BA21" s="6"/>
      <c r="BB21" s="6"/>
      <c r="BC21" s="6"/>
      <c r="BD21" s="6"/>
      <c r="BE21" s="6"/>
      <c r="BF21" s="6"/>
      <c r="BG21" s="6"/>
      <c r="BH21" s="6"/>
      <c r="BI21" s="6"/>
      <c r="BJ21" s="6"/>
      <c r="BK21" s="12"/>
      <c r="BL21" s="12"/>
      <c r="BM21" s="6"/>
      <c r="BN21" s="115" t="s">
        <v>159</v>
      </c>
      <c r="BO21" s="133">
        <v>250</v>
      </c>
      <c r="BP21" s="47"/>
      <c r="BQ21" s="115" t="s">
        <v>159</v>
      </c>
      <c r="BR21" s="133">
        <v>100</v>
      </c>
      <c r="BS21" s="47"/>
      <c r="BT21" s="47"/>
      <c r="BU21" s="47"/>
      <c r="BV21" s="47"/>
      <c r="BW21" s="47"/>
      <c r="BX21" s="47"/>
      <c r="BY21" s="47"/>
      <c r="BZ21" s="47"/>
      <c r="CA21" s="47"/>
      <c r="CB21" s="47"/>
      <c r="CC21" s="47"/>
      <c r="CD21" s="47"/>
      <c r="CE21" s="47"/>
      <c r="CF21" s="47"/>
      <c r="CG21" s="57"/>
      <c r="CH21" s="57"/>
      <c r="CI21" s="57"/>
      <c r="CJ21" s="57"/>
      <c r="CK21" s="57"/>
      <c r="CL21" s="47"/>
      <c r="CM21" s="66"/>
      <c r="CN21" s="72"/>
      <c r="CO21" s="57"/>
      <c r="CP21" s="67"/>
      <c r="CQ21" s="57"/>
      <c r="CR21" s="67"/>
      <c r="CS21" s="68"/>
      <c r="CT21" s="65"/>
      <c r="CU21" s="70"/>
      <c r="CV21" s="71"/>
      <c r="CW21" s="58"/>
      <c r="CX21" s="58"/>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5"/>
    </row>
    <row r="22" spans="1:166" ht="15" customHeight="1" x14ac:dyDescent="0.25">
      <c r="A22" s="6"/>
      <c r="B22" s="8"/>
      <c r="C22" s="6"/>
      <c r="D22" s="33"/>
      <c r="E22" s="325" t="s">
        <v>8</v>
      </c>
      <c r="F22" s="326"/>
      <c r="G22" s="327"/>
      <c r="H22" s="378">
        <v>5</v>
      </c>
      <c r="I22" s="379"/>
      <c r="J22" s="380"/>
      <c r="K22" s="23"/>
      <c r="L22" s="298" t="s">
        <v>68</v>
      </c>
      <c r="M22" s="299"/>
      <c r="N22" s="300"/>
      <c r="O22" s="301">
        <v>0.7</v>
      </c>
      <c r="P22" s="302"/>
      <c r="Q22" s="34"/>
      <c r="R22" s="6"/>
      <c r="S22" s="6"/>
      <c r="T22" s="6"/>
      <c r="U22" s="6"/>
      <c r="V22" s="6"/>
      <c r="W22" s="13"/>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83"/>
      <c r="AY22" s="6"/>
      <c r="AZ22" s="8"/>
      <c r="BA22" s="6"/>
      <c r="BB22" s="6"/>
      <c r="BC22" s="6"/>
      <c r="BD22" s="6"/>
      <c r="BE22" s="6"/>
      <c r="BF22" s="6"/>
      <c r="BG22" s="6"/>
      <c r="BH22" s="6"/>
      <c r="BI22" s="6"/>
      <c r="BJ22" s="6"/>
      <c r="BK22" s="12"/>
      <c r="BL22" s="12"/>
      <c r="BM22" s="6"/>
      <c r="BN22" s="47"/>
      <c r="BO22" s="47"/>
      <c r="BP22" s="47"/>
      <c r="BQ22" s="5"/>
      <c r="BR22" s="47"/>
      <c r="BS22" s="47"/>
      <c r="BT22" s="47"/>
      <c r="BU22" s="47"/>
      <c r="BV22" s="47"/>
      <c r="BW22" s="47"/>
      <c r="BX22" s="47"/>
      <c r="BY22" s="47"/>
      <c r="BZ22" s="47"/>
      <c r="CA22" s="47"/>
      <c r="CB22" s="47"/>
      <c r="CC22" s="47"/>
      <c r="CD22" s="47"/>
      <c r="CE22" s="47"/>
      <c r="CF22" s="47"/>
      <c r="CG22" s="57"/>
      <c r="CH22" s="57"/>
      <c r="CI22" s="57"/>
      <c r="CJ22" s="57"/>
      <c r="CK22" s="57"/>
      <c r="CL22" s="47"/>
      <c r="CM22" s="66"/>
      <c r="CN22" s="57"/>
      <c r="CO22" s="57"/>
      <c r="CP22" s="67"/>
      <c r="CQ22" s="57"/>
      <c r="CR22" s="67"/>
      <c r="CS22" s="68"/>
      <c r="CT22" s="65"/>
      <c r="CU22" s="70"/>
      <c r="CV22" s="71"/>
      <c r="CW22" s="58"/>
      <c r="CX22" s="58"/>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5"/>
    </row>
    <row r="23" spans="1:166" ht="15" customHeight="1" x14ac:dyDescent="0.35">
      <c r="A23" s="6"/>
      <c r="B23" s="8"/>
      <c r="C23" s="6"/>
      <c r="D23" s="33"/>
      <c r="E23" s="325" t="s">
        <v>9</v>
      </c>
      <c r="F23" s="326"/>
      <c r="G23" s="327"/>
      <c r="H23" s="381" t="s">
        <v>14</v>
      </c>
      <c r="I23" s="382"/>
      <c r="J23" s="383"/>
      <c r="K23" s="23"/>
      <c r="L23" s="298" t="s">
        <v>336</v>
      </c>
      <c r="M23" s="299"/>
      <c r="N23" s="300"/>
      <c r="O23" s="303">
        <f>Calculation!C40</f>
        <v>1.7449976394364501</v>
      </c>
      <c r="P23" s="304"/>
      <c r="Q23" s="34"/>
      <c r="R23" s="6"/>
      <c r="S23" s="6"/>
      <c r="T23" s="6"/>
      <c r="U23" s="6"/>
      <c r="V23" s="6"/>
      <c r="W23" s="13"/>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83"/>
      <c r="AY23" s="6"/>
      <c r="AZ23" s="8"/>
      <c r="BA23" s="6"/>
      <c r="BB23" s="6"/>
      <c r="BC23" s="6"/>
      <c r="BD23" s="6"/>
      <c r="BE23" s="6"/>
      <c r="BF23" s="6"/>
      <c r="BG23" s="6"/>
      <c r="BH23" s="6"/>
      <c r="BI23" s="6"/>
      <c r="BJ23" s="6"/>
      <c r="BK23" s="12"/>
      <c r="BL23" s="12"/>
      <c r="BM23" s="6"/>
      <c r="BN23" s="47"/>
      <c r="BO23" s="47"/>
      <c r="BP23" s="47"/>
      <c r="BQ23" s="5"/>
      <c r="BR23" s="47"/>
      <c r="BS23" s="47"/>
      <c r="BT23" s="47"/>
      <c r="BU23" s="47"/>
      <c r="BV23" s="47"/>
      <c r="BW23" s="47"/>
      <c r="BX23" s="47"/>
      <c r="BY23" s="47"/>
      <c r="BZ23" s="47"/>
      <c r="CA23" s="47"/>
      <c r="CB23" s="47"/>
      <c r="CC23" s="47"/>
      <c r="CD23" s="47"/>
      <c r="CE23" s="47"/>
      <c r="CF23" s="47"/>
      <c r="CG23" s="57"/>
      <c r="CH23" s="57"/>
      <c r="CI23" s="57"/>
      <c r="CJ23" s="57"/>
      <c r="CK23" s="57"/>
      <c r="CL23" s="57"/>
      <c r="CM23" s="57"/>
      <c r="CN23" s="5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5"/>
    </row>
    <row r="24" spans="1:166" ht="15" customHeight="1" thickBot="1" x14ac:dyDescent="0.3">
      <c r="A24" s="6"/>
      <c r="B24" s="8"/>
      <c r="C24" s="6"/>
      <c r="D24" s="33"/>
      <c r="E24" s="23"/>
      <c r="F24" s="23"/>
      <c r="G24" s="23"/>
      <c r="H24" s="23"/>
      <c r="I24" s="23"/>
      <c r="J24" s="23"/>
      <c r="K24" s="23"/>
      <c r="L24" s="23"/>
      <c r="M24" s="23"/>
      <c r="N24" s="23"/>
      <c r="O24" s="23"/>
      <c r="P24" s="23"/>
      <c r="Q24" s="34"/>
      <c r="R24" s="6"/>
      <c r="S24" s="6"/>
      <c r="T24" s="6"/>
      <c r="U24" s="6"/>
      <c r="V24" s="6"/>
      <c r="W24" s="84"/>
      <c r="X24" s="85"/>
      <c r="Y24" s="85"/>
      <c r="Z24" s="85"/>
      <c r="AA24" s="85"/>
      <c r="AB24" s="85"/>
      <c r="AC24" s="85"/>
      <c r="AD24" s="85"/>
      <c r="AE24" s="85"/>
      <c r="AF24" s="85"/>
      <c r="AG24" s="85"/>
      <c r="AH24" s="85"/>
      <c r="AI24" s="85"/>
      <c r="AJ24" s="85"/>
      <c r="AK24" s="85"/>
      <c r="AL24" s="85"/>
      <c r="AM24" s="85"/>
      <c r="AN24" s="85"/>
      <c r="AO24" s="85"/>
      <c r="AP24" s="85"/>
      <c r="AQ24" s="85"/>
      <c r="AR24" s="85"/>
      <c r="AS24" s="85"/>
      <c r="AT24" s="85"/>
      <c r="AU24" s="85"/>
      <c r="AV24" s="85"/>
      <c r="AW24" s="85"/>
      <c r="AX24" s="86"/>
      <c r="AY24" s="6"/>
      <c r="AZ24" s="87"/>
      <c r="BA24" s="39"/>
      <c r="BB24" s="39"/>
      <c r="BC24" s="39"/>
      <c r="BD24" s="39"/>
      <c r="BE24" s="39"/>
      <c r="BF24" s="39"/>
      <c r="BG24" s="39"/>
      <c r="BH24" s="39"/>
      <c r="BI24" s="39"/>
      <c r="BJ24" s="39"/>
      <c r="BK24" s="40"/>
      <c r="BL24" s="12"/>
      <c r="BM24" s="6"/>
      <c r="BN24" s="47"/>
      <c r="BO24" s="47"/>
      <c r="BP24" s="47"/>
      <c r="BQ24" s="5"/>
      <c r="BR24" s="47"/>
      <c r="BS24" s="47"/>
      <c r="BT24" s="47"/>
      <c r="BU24" s="47"/>
      <c r="BV24" s="47"/>
      <c r="BW24" s="47"/>
      <c r="BX24" s="47"/>
      <c r="BY24" s="47"/>
      <c r="BZ24" s="47"/>
      <c r="CA24" s="47"/>
      <c r="CB24" s="47"/>
      <c r="CC24" s="47"/>
      <c r="CD24" s="47"/>
      <c r="CE24" s="47"/>
      <c r="CF24" s="47"/>
      <c r="CG24" s="57"/>
      <c r="CH24" s="74"/>
      <c r="CI24" s="57"/>
      <c r="CJ24" s="57"/>
      <c r="CK24" s="57"/>
      <c r="CL24" s="57"/>
      <c r="CM24" s="57"/>
      <c r="CN24" s="5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5"/>
    </row>
    <row r="25" spans="1:166" ht="10.5" customHeight="1" x14ac:dyDescent="0.25">
      <c r="A25" s="6"/>
      <c r="B25" s="8"/>
      <c r="C25" s="6"/>
      <c r="D25" s="33"/>
      <c r="E25" s="23"/>
      <c r="F25" s="23"/>
      <c r="G25" s="23"/>
      <c r="H25" s="23"/>
      <c r="I25" s="23"/>
      <c r="J25" s="23"/>
      <c r="K25" s="23"/>
      <c r="L25" s="23"/>
      <c r="M25" s="23"/>
      <c r="N25" s="23"/>
      <c r="O25" s="23"/>
      <c r="P25" s="23"/>
      <c r="Q25" s="34"/>
      <c r="R25" s="6"/>
      <c r="S25" s="6"/>
      <c r="T25" s="6"/>
      <c r="U25" s="6"/>
      <c r="V25" s="6"/>
      <c r="W25" s="6"/>
      <c r="X25" s="6"/>
      <c r="Y25" s="311" t="s">
        <v>286</v>
      </c>
      <c r="Z25" s="311"/>
      <c r="AA25" s="311"/>
      <c r="AB25" s="311"/>
      <c r="AC25" s="311"/>
      <c r="AD25" s="311"/>
      <c r="AE25" s="311"/>
      <c r="AF25" s="311"/>
      <c r="AG25" s="311"/>
      <c r="AH25" s="311"/>
      <c r="AI25" s="311"/>
      <c r="AJ25" s="311"/>
      <c r="AK25" s="311"/>
      <c r="AL25" s="311"/>
      <c r="AM25" s="311"/>
      <c r="AN25" s="311"/>
      <c r="AO25" s="311"/>
      <c r="AP25" s="311"/>
      <c r="AQ25" s="311"/>
      <c r="AR25" s="311"/>
      <c r="AS25" s="311"/>
      <c r="AT25" s="311"/>
      <c r="AU25" s="311"/>
      <c r="AV25" s="311"/>
      <c r="AW25" s="311"/>
      <c r="AX25" s="311"/>
      <c r="AY25" s="311"/>
      <c r="AZ25" s="311"/>
      <c r="BA25" s="311"/>
      <c r="BB25" s="311"/>
      <c r="BC25" s="311"/>
      <c r="BD25" s="311"/>
      <c r="BE25" s="311"/>
      <c r="BF25" s="6"/>
      <c r="BG25" s="6"/>
      <c r="BH25" s="6"/>
      <c r="BI25" s="6"/>
      <c r="BJ25" s="6"/>
      <c r="BK25" s="6"/>
      <c r="BL25" s="12"/>
      <c r="BM25" s="6"/>
      <c r="BN25" s="47"/>
      <c r="BO25" s="47"/>
      <c r="BP25" s="47"/>
      <c r="BQ25" s="5"/>
      <c r="BR25" s="47"/>
      <c r="BS25" s="47"/>
      <c r="BT25" s="47"/>
      <c r="BU25" s="47"/>
      <c r="BV25" s="47"/>
      <c r="BW25" s="47"/>
      <c r="BX25" s="47"/>
      <c r="BY25" s="47"/>
      <c r="BZ25" s="47"/>
      <c r="CA25" s="47"/>
      <c r="CB25" s="47"/>
      <c r="CC25" s="47"/>
      <c r="CD25" s="47"/>
      <c r="CE25" s="47"/>
      <c r="CF25" s="47"/>
      <c r="CG25" s="77"/>
      <c r="CH25" s="74"/>
      <c r="CI25" s="77"/>
      <c r="CJ25" s="77"/>
      <c r="CK25" s="77"/>
      <c r="CL25" s="77"/>
      <c r="CM25" s="77"/>
      <c r="CN25" s="7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5"/>
    </row>
    <row r="26" spans="1:166" ht="10.5" customHeight="1" x14ac:dyDescent="0.35">
      <c r="A26" s="6"/>
      <c r="B26" s="8"/>
      <c r="C26" s="6"/>
      <c r="D26" s="35"/>
      <c r="E26" s="36"/>
      <c r="F26" s="36"/>
      <c r="G26" s="36"/>
      <c r="H26" s="36"/>
      <c r="I26" s="36"/>
      <c r="J26" s="36"/>
      <c r="K26" s="36"/>
      <c r="L26" s="36"/>
      <c r="M26" s="36"/>
      <c r="N26" s="36"/>
      <c r="O26" s="36"/>
      <c r="P26" s="36"/>
      <c r="Q26" s="37"/>
      <c r="R26" s="6"/>
      <c r="S26" s="6"/>
      <c r="T26" s="6"/>
      <c r="U26" s="6"/>
      <c r="V26" s="6"/>
      <c r="W26" s="6"/>
      <c r="X26" s="9"/>
      <c r="Y26" s="312"/>
      <c r="Z26" s="312"/>
      <c r="AA26" s="312"/>
      <c r="AB26" s="312"/>
      <c r="AC26" s="312"/>
      <c r="AD26" s="312"/>
      <c r="AE26" s="312"/>
      <c r="AF26" s="312"/>
      <c r="AG26" s="312"/>
      <c r="AH26" s="312"/>
      <c r="AI26" s="312"/>
      <c r="AJ26" s="312"/>
      <c r="AK26" s="312"/>
      <c r="AL26" s="312"/>
      <c r="AM26" s="312"/>
      <c r="AN26" s="312"/>
      <c r="AO26" s="312"/>
      <c r="AP26" s="312"/>
      <c r="AQ26" s="312"/>
      <c r="AR26" s="312"/>
      <c r="AS26" s="312"/>
      <c r="AT26" s="312"/>
      <c r="AU26" s="312"/>
      <c r="AV26" s="312"/>
      <c r="AW26" s="312"/>
      <c r="AX26" s="312"/>
      <c r="AY26" s="312"/>
      <c r="AZ26" s="312"/>
      <c r="BA26" s="312"/>
      <c r="BB26" s="312"/>
      <c r="BC26" s="312"/>
      <c r="BD26" s="312"/>
      <c r="BE26" s="312"/>
      <c r="BF26" s="6"/>
      <c r="BG26" s="6"/>
      <c r="BH26" s="6"/>
      <c r="BI26" s="6"/>
      <c r="BJ26" s="6"/>
      <c r="BK26" s="6"/>
      <c r="BL26" s="12"/>
      <c r="BM26" s="6"/>
      <c r="BN26" s="47"/>
      <c r="BO26" s="47"/>
      <c r="BP26" s="47"/>
      <c r="BQ26" s="5"/>
      <c r="BR26" s="47"/>
      <c r="BS26" s="47"/>
      <c r="BT26" s="47"/>
      <c r="BU26" s="47"/>
      <c r="BV26" s="47"/>
      <c r="BW26" s="47"/>
      <c r="BX26" s="47"/>
      <c r="BY26" s="47"/>
      <c r="BZ26" s="47"/>
      <c r="CA26" s="47"/>
      <c r="CB26" s="47"/>
      <c r="CC26" s="47"/>
      <c r="CD26" s="47"/>
      <c r="CE26" s="47"/>
      <c r="CF26" s="47"/>
      <c r="CG26" s="57"/>
      <c r="CH26" s="57"/>
      <c r="CI26" s="57"/>
      <c r="CJ26" s="57"/>
      <c r="CK26" s="57"/>
      <c r="CL26" s="57"/>
      <c r="CM26" s="57"/>
      <c r="CN26" s="5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5"/>
    </row>
    <row r="27" spans="1:166" ht="15" customHeight="1" x14ac:dyDescent="0.35">
      <c r="A27" s="6"/>
      <c r="B27" s="8"/>
      <c r="C27" s="6"/>
      <c r="D27" s="6"/>
      <c r="E27" s="6"/>
      <c r="F27" s="6"/>
      <c r="G27" s="6"/>
      <c r="H27" s="6"/>
      <c r="I27" s="6"/>
      <c r="J27" s="6"/>
      <c r="K27" s="6"/>
      <c r="L27" s="6"/>
      <c r="M27" s="6"/>
      <c r="N27" s="6"/>
      <c r="O27" s="6"/>
      <c r="P27" s="6"/>
      <c r="Q27" s="6"/>
      <c r="R27" s="6"/>
      <c r="S27" s="6"/>
      <c r="T27" s="355" t="s">
        <v>282</v>
      </c>
      <c r="U27" s="355"/>
      <c r="V27" s="355"/>
      <c r="W27" s="355"/>
      <c r="X27" s="6"/>
      <c r="Y27" s="305" t="s">
        <v>18</v>
      </c>
      <c r="Z27" s="306"/>
      <c r="AA27" s="307"/>
      <c r="AB27" s="305" t="s">
        <v>332</v>
      </c>
      <c r="AC27" s="306"/>
      <c r="AD27" s="307"/>
      <c r="AE27" s="305" t="s">
        <v>83</v>
      </c>
      <c r="AF27" s="306"/>
      <c r="AG27" s="307"/>
      <c r="AH27" s="305" t="s">
        <v>333</v>
      </c>
      <c r="AI27" s="306"/>
      <c r="AJ27" s="307"/>
      <c r="AK27" s="305" t="s">
        <v>343</v>
      </c>
      <c r="AL27" s="306"/>
      <c r="AM27" s="307"/>
      <c r="AN27" s="305" t="s">
        <v>173</v>
      </c>
      <c r="AO27" s="306"/>
      <c r="AP27" s="307"/>
      <c r="AQ27" s="305" t="s">
        <v>339</v>
      </c>
      <c r="AR27" s="306"/>
      <c r="AS27" s="307"/>
      <c r="AT27" s="305" t="s">
        <v>334</v>
      </c>
      <c r="AU27" s="306"/>
      <c r="AV27" s="307"/>
      <c r="AW27" s="305" t="s">
        <v>17</v>
      </c>
      <c r="AX27" s="306"/>
      <c r="AY27" s="307"/>
      <c r="AZ27" s="305" t="s">
        <v>5</v>
      </c>
      <c r="BA27" s="306"/>
      <c r="BB27" s="307"/>
      <c r="BC27" s="305" t="s">
        <v>19</v>
      </c>
      <c r="BD27" s="306"/>
      <c r="BE27" s="307"/>
      <c r="BF27" s="6"/>
      <c r="BG27" s="6"/>
      <c r="BH27" s="6"/>
      <c r="BI27" s="6"/>
      <c r="BJ27" s="6"/>
      <c r="BK27" s="6"/>
      <c r="BL27" s="12"/>
      <c r="BM27" s="6"/>
      <c r="BN27" s="47"/>
      <c r="BO27" s="47"/>
      <c r="BP27" s="47"/>
      <c r="BQ27" s="5"/>
      <c r="BR27" s="47"/>
      <c r="BS27" s="47"/>
      <c r="BT27" s="47"/>
      <c r="BU27" s="47"/>
      <c r="BV27" s="47"/>
      <c r="BW27" s="47"/>
      <c r="BX27" s="47"/>
      <c r="BY27" s="47"/>
      <c r="BZ27" s="47"/>
      <c r="CA27" s="47"/>
      <c r="CB27" s="47"/>
      <c r="CC27" s="47"/>
      <c r="CD27" s="47"/>
      <c r="CE27" s="47"/>
      <c r="CF27" s="47"/>
      <c r="CG27" s="5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5"/>
    </row>
    <row r="28" spans="1:166" ht="15" customHeight="1" x14ac:dyDescent="0.35">
      <c r="A28" s="6"/>
      <c r="B28" s="8"/>
      <c r="C28" s="6"/>
      <c r="D28" s="6"/>
      <c r="E28" s="6"/>
      <c r="F28" s="6"/>
      <c r="G28" s="6"/>
      <c r="H28" s="6"/>
      <c r="I28" s="6"/>
      <c r="J28" s="6"/>
      <c r="K28" s="6" t="s">
        <v>331</v>
      </c>
      <c r="L28" s="6"/>
      <c r="M28" s="6"/>
      <c r="N28" s="6"/>
      <c r="O28" s="6"/>
      <c r="P28" s="6"/>
      <c r="Q28" s="6"/>
      <c r="R28" s="6"/>
      <c r="S28" s="6"/>
      <c r="T28" s="325" t="s">
        <v>158</v>
      </c>
      <c r="U28" s="326"/>
      <c r="V28" s="356">
        <v>50</v>
      </c>
      <c r="W28" s="357"/>
      <c r="X28" s="6"/>
      <c r="Y28" s="349" t="str">
        <f>IF(calculation2!H27=1,calculation2!F27,calculation2!G27)</f>
        <v>Methylparaben</v>
      </c>
      <c r="Z28" s="350"/>
      <c r="AA28" s="351"/>
      <c r="AB28" s="308">
        <f>calculation2!N14</f>
        <v>10.09708145209899</v>
      </c>
      <c r="AC28" s="309"/>
      <c r="AD28" s="310"/>
      <c r="AE28" s="308">
        <f>calculation2!V14</f>
        <v>4.7863009232263831</v>
      </c>
      <c r="AF28" s="309"/>
      <c r="AG28" s="310"/>
      <c r="AH28" s="346">
        <f>calculation2!O14</f>
        <v>0.21126811832701489</v>
      </c>
      <c r="AI28" s="347"/>
      <c r="AJ28" s="348"/>
      <c r="AK28" s="387">
        <f>IF(Y28="","",calculation2!P14)</f>
        <v>12654.166823093881</v>
      </c>
      <c r="AL28" s="388"/>
      <c r="AM28" s="389"/>
      <c r="AN28" s="308">
        <f>calculation2!U14</f>
        <v>1.07</v>
      </c>
      <c r="AO28" s="309"/>
      <c r="AP28" s="310"/>
      <c r="AQ28" s="441" t="s">
        <v>342</v>
      </c>
      <c r="AR28" s="309"/>
      <c r="AS28" s="310"/>
      <c r="AT28" s="316">
        <f>calculation2!Q14</f>
        <v>39.812884627619731</v>
      </c>
      <c r="AU28" s="317"/>
      <c r="AV28" s="318"/>
      <c r="AW28" s="316">
        <f>calculation2!R14</f>
        <v>133.12471422675657</v>
      </c>
      <c r="AX28" s="317"/>
      <c r="AY28" s="318"/>
      <c r="AZ28" s="428">
        <f>Calculation!C69</f>
        <v>0.16583245720298323</v>
      </c>
      <c r="BA28" s="429"/>
      <c r="BB28" s="430"/>
      <c r="BC28" s="313">
        <f>calculation2!T14</f>
        <v>86.768211583967911</v>
      </c>
      <c r="BD28" s="314"/>
      <c r="BE28" s="315"/>
      <c r="BF28" s="6"/>
      <c r="BK28" s="6"/>
      <c r="BL28" s="12"/>
      <c r="BM28" s="6"/>
      <c r="BN28" s="47"/>
      <c r="BO28" s="47"/>
      <c r="BP28" s="47"/>
      <c r="BQ28" s="5"/>
      <c r="BR28" s="47"/>
      <c r="BS28" s="47"/>
      <c r="BT28" s="47"/>
      <c r="BU28" s="47"/>
      <c r="BV28" s="47"/>
      <c r="BW28" s="47"/>
      <c r="BX28" s="47"/>
      <c r="BY28" s="47"/>
      <c r="BZ28" s="47"/>
      <c r="CA28" s="47"/>
      <c r="CB28" s="47"/>
      <c r="CC28" s="47"/>
      <c r="CD28" s="47"/>
      <c r="CE28" s="47"/>
      <c r="CF28" s="47"/>
      <c r="CG28" s="5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5"/>
    </row>
    <row r="29" spans="1:166" ht="15" customHeight="1" x14ac:dyDescent="0.35">
      <c r="A29" s="6"/>
      <c r="B29" s="8"/>
      <c r="C29" s="6"/>
      <c r="D29" s="30"/>
      <c r="E29" s="31"/>
      <c r="F29" s="31"/>
      <c r="G29" s="31"/>
      <c r="H29" s="31"/>
      <c r="I29" s="363" t="s">
        <v>329</v>
      </c>
      <c r="J29" s="364"/>
      <c r="K29" s="437" t="s">
        <v>331</v>
      </c>
      <c r="L29" s="438"/>
      <c r="M29" s="438"/>
      <c r="N29" s="438"/>
      <c r="O29" s="438"/>
      <c r="P29" s="438"/>
      <c r="Q29" s="439"/>
      <c r="R29" s="6"/>
      <c r="S29" s="6"/>
      <c r="T29" s="325" t="s">
        <v>159</v>
      </c>
      <c r="U29" s="326"/>
      <c r="V29" s="361">
        <v>250</v>
      </c>
      <c r="W29" s="362"/>
      <c r="X29" s="6"/>
      <c r="Y29" s="349" t="str">
        <f>IF(AND(calculation2!H27=0,calculation2!H28=0),calculation2!G28,IF(AND(calculation2!H27=0,calculation2!H28=1),calculation2!F27,calculation2!F28))</f>
        <v>2,6-dimethylaniline</v>
      </c>
      <c r="Z29" s="350"/>
      <c r="AA29" s="351"/>
      <c r="AB29" s="308">
        <f>calculation2!N15</f>
        <v>25.39302089485474</v>
      </c>
      <c r="AC29" s="309"/>
      <c r="AD29" s="310"/>
      <c r="AE29" s="308">
        <f>calculation2!V15</f>
        <v>13.551894123510365</v>
      </c>
      <c r="AF29" s="309"/>
      <c r="AG29" s="310"/>
      <c r="AH29" s="346">
        <f>calculation2!O15</f>
        <v>0.50548115832334406</v>
      </c>
      <c r="AI29" s="347"/>
      <c r="AJ29" s="348"/>
      <c r="AK29" s="387">
        <f>IF(Y29="","",calculation2!P15)</f>
        <v>13980.688543090317</v>
      </c>
      <c r="AL29" s="388"/>
      <c r="AM29" s="389"/>
      <c r="AN29" s="308">
        <f>calculation2!U15</f>
        <v>1</v>
      </c>
      <c r="AO29" s="309"/>
      <c r="AP29" s="310"/>
      <c r="AQ29" s="308">
        <f>calculation2!Y15</f>
        <v>18.162307554996815</v>
      </c>
      <c r="AR29" s="309"/>
      <c r="AS29" s="310"/>
      <c r="AT29" s="316">
        <f>calculation2!Q15</f>
        <v>11.575898433906492</v>
      </c>
      <c r="AU29" s="317"/>
      <c r="AV29" s="318"/>
      <c r="AW29" s="316">
        <f>calculation2!R15</f>
        <v>92.148669718657473</v>
      </c>
      <c r="AX29" s="317"/>
      <c r="AY29" s="318"/>
      <c r="AZ29" s="431"/>
      <c r="BA29" s="432"/>
      <c r="BB29" s="433"/>
      <c r="BC29" s="313">
        <f>calculation2!T15</f>
        <v>25.228516194752601</v>
      </c>
      <c r="BD29" s="314"/>
      <c r="BE29" s="315"/>
      <c r="BF29" s="6"/>
      <c r="BK29" s="6"/>
      <c r="BL29" s="12"/>
      <c r="BM29" s="6"/>
      <c r="BN29" s="47"/>
      <c r="BO29" s="47"/>
      <c r="BP29" s="47"/>
      <c r="BQ29" s="5"/>
      <c r="BR29" s="47"/>
      <c r="BS29" s="47"/>
      <c r="BT29" s="47"/>
      <c r="BU29" s="47"/>
      <c r="BV29" s="47"/>
      <c r="BW29" s="47"/>
      <c r="BX29" s="47"/>
      <c r="BY29" s="47"/>
      <c r="BZ29" s="47"/>
      <c r="CA29" s="47"/>
      <c r="CB29" s="47"/>
      <c r="CC29" s="47"/>
      <c r="CD29" s="47"/>
      <c r="CE29" s="47"/>
      <c r="CF29" s="47"/>
      <c r="CG29" s="5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5"/>
    </row>
    <row r="30" spans="1:166" ht="15" customHeight="1" x14ac:dyDescent="0.25">
      <c r="A30" s="6"/>
      <c r="B30" s="8"/>
      <c r="C30" s="6"/>
      <c r="D30" s="33"/>
      <c r="E30" s="23"/>
      <c r="F30" s="23"/>
      <c r="G30" s="23"/>
      <c r="H30" s="23"/>
      <c r="I30" s="360" t="s">
        <v>315</v>
      </c>
      <c r="J30" s="360"/>
      <c r="K30" s="360"/>
      <c r="L30" s="359">
        <v>20</v>
      </c>
      <c r="M30" s="359"/>
      <c r="N30" s="359"/>
      <c r="O30" s="359"/>
      <c r="P30" s="359"/>
      <c r="Q30" s="41"/>
      <c r="R30" s="6"/>
      <c r="S30" s="6"/>
      <c r="T30" s="6"/>
      <c r="U30" s="6"/>
      <c r="V30" s="6"/>
      <c r="W30" s="6"/>
      <c r="X30" s="6"/>
      <c r="Y30" s="349" t="str">
        <f>IF(AND(calculation2!H27=0,calculation2!H28=0,calculation2!H29=0),calculation2!G29,IF(AND(calculation2!H27=0,calculation2!H28=0,calculation2!H29=1),calculation2!F27,IF(AND(calculation2!H27=0,calculation2!H28=1,calculation2!H29=1),calculation2!F28,calculation2!F29)))</f>
        <v>Propylparaben</v>
      </c>
      <c r="Z30" s="350"/>
      <c r="AA30" s="351"/>
      <c r="AB30" s="308">
        <f>calculation2!N16</f>
        <v>50.925713260281057</v>
      </c>
      <c r="AC30" s="309"/>
      <c r="AD30" s="310"/>
      <c r="AE30" s="308">
        <f>calculation2!V16</f>
        <v>28.183829312644573</v>
      </c>
      <c r="AF30" s="309"/>
      <c r="AG30" s="310"/>
      <c r="AH30" s="346">
        <f>calculation2!O16</f>
        <v>1.0062168112311762</v>
      </c>
      <c r="AI30" s="347"/>
      <c r="AJ30" s="348"/>
      <c r="AK30" s="387">
        <f>IF(Y30="","",calculation2!P16)</f>
        <v>14190.60356549805</v>
      </c>
      <c r="AL30" s="388"/>
      <c r="AM30" s="389"/>
      <c r="AN30" s="308">
        <f>calculation2!U16</f>
        <v>1.05</v>
      </c>
      <c r="AO30" s="309"/>
      <c r="AP30" s="310"/>
      <c r="AQ30" s="308">
        <f>calculation2!Y16</f>
        <v>14.374532073825934</v>
      </c>
      <c r="AR30" s="309"/>
      <c r="AS30" s="310"/>
      <c r="AT30" s="316">
        <f>calculation2!Q16</f>
        <v>9.7335584867218898</v>
      </c>
      <c r="AU30" s="317"/>
      <c r="AV30" s="318"/>
      <c r="AW30" s="316">
        <f>calculation2!R16</f>
        <v>154.67483432579982</v>
      </c>
      <c r="AX30" s="317"/>
      <c r="AY30" s="318"/>
      <c r="AZ30" s="431"/>
      <c r="BA30" s="432"/>
      <c r="BB30" s="433"/>
      <c r="BC30" s="313">
        <f>calculation2!T16</f>
        <v>21.213320012860994</v>
      </c>
      <c r="BD30" s="314"/>
      <c r="BE30" s="315"/>
      <c r="BF30" s="6"/>
      <c r="BK30" s="6"/>
      <c r="BL30" s="12"/>
      <c r="BM30" s="6"/>
      <c r="BN30" s="47"/>
      <c r="BO30" s="47"/>
      <c r="BP30" s="47"/>
      <c r="BQ30" s="5"/>
      <c r="BR30" s="47"/>
      <c r="BS30" s="47"/>
      <c r="BT30" s="47"/>
      <c r="BU30" s="47"/>
      <c r="BV30" s="47"/>
      <c r="BW30" s="47"/>
      <c r="BX30" s="47"/>
      <c r="BY30" s="47"/>
      <c r="BZ30" s="47"/>
      <c r="CA30" s="47"/>
      <c r="CB30" s="47"/>
      <c r="CC30" s="47"/>
      <c r="CD30" s="47"/>
      <c r="CE30" s="47"/>
      <c r="CF30" s="47"/>
      <c r="CG30" s="5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5"/>
    </row>
    <row r="31" spans="1:166" ht="15" customHeight="1" x14ac:dyDescent="0.25">
      <c r="A31" s="6"/>
      <c r="B31" s="8"/>
      <c r="C31" s="6"/>
      <c r="D31" s="33"/>
      <c r="E31" s="23"/>
      <c r="F31" s="23"/>
      <c r="G31" s="23"/>
      <c r="H31" s="23"/>
      <c r="I31" s="23"/>
      <c r="J31" s="23"/>
      <c r="K31" s="23"/>
      <c r="L31" s="23"/>
      <c r="M31" s="23"/>
      <c r="N31" s="23"/>
      <c r="O31" s="23"/>
      <c r="P31" s="23"/>
      <c r="Q31" s="34"/>
      <c r="R31" s="6"/>
      <c r="S31" s="6"/>
      <c r="T31" s="358" t="s">
        <v>283</v>
      </c>
      <c r="U31" s="358"/>
      <c r="V31" s="358"/>
      <c r="W31" s="358"/>
      <c r="X31" s="6"/>
      <c r="Y31" s="349" t="str">
        <f>IF(AND(calculation2!H27=0,calculation2!H28=0,calculation2!H29=0,calculation2!H30=0),calculation2!G30,IF(AND(calculation2!H27=0,calculation2!H28=0,calculation2!H29=0,calculation2!H30=1),calculation2!F27,IF(AND(calculation2!H27=0,calculation2!H28=0,calculation2!H29=1,calculation2!H30=1),calculation2!F28,IF(AND(calculation2!H27=0,calculation2!H28=1,calculation2!H29=1,calculation2!H30=1),calculation2!F29,calculation2!F30))))</f>
        <v>Lidocaine</v>
      </c>
      <c r="Z31" s="350"/>
      <c r="AA31" s="351"/>
      <c r="AB31" s="308">
        <f>calculation2!N17</f>
        <v>64.232741382906781</v>
      </c>
      <c r="AC31" s="309"/>
      <c r="AD31" s="310"/>
      <c r="AE31" s="308">
        <f>calculation2!V17</f>
        <v>35.809643710263614</v>
      </c>
      <c r="AF31" s="309"/>
      <c r="AG31" s="310"/>
      <c r="AH31" s="346">
        <f>calculation2!O17</f>
        <v>1.2679724640036503</v>
      </c>
      <c r="AI31" s="347"/>
      <c r="AJ31" s="348"/>
      <c r="AK31" s="387">
        <f>IF(Y31="","",calculation2!P17)</f>
        <v>14216.83867922104</v>
      </c>
      <c r="AL31" s="388"/>
      <c r="AM31" s="389"/>
      <c r="AN31" s="308">
        <f>calculation2!U17</f>
        <v>1.05</v>
      </c>
      <c r="AO31" s="309"/>
      <c r="AP31" s="310"/>
      <c r="AQ31" s="308">
        <f>calculation2!Y17</f>
        <v>4.9798538936293566</v>
      </c>
      <c r="AR31" s="309"/>
      <c r="AS31" s="310"/>
      <c r="AT31" s="316">
        <f>calculation2!Q17</f>
        <v>5.9874626992124664</v>
      </c>
      <c r="AU31" s="317"/>
      <c r="AV31" s="318"/>
      <c r="AW31" s="316">
        <f>calculation2!R17</f>
        <v>119.89719999464465</v>
      </c>
      <c r="AX31" s="317"/>
      <c r="AY31" s="318"/>
      <c r="AZ31" s="431"/>
      <c r="BA31" s="432"/>
      <c r="BB31" s="433"/>
      <c r="BC31" s="313">
        <f>calculation2!T17</f>
        <v>13.049077834866829</v>
      </c>
      <c r="BD31" s="314"/>
      <c r="BE31" s="315"/>
      <c r="BF31" s="6"/>
      <c r="BK31" s="6"/>
      <c r="BL31" s="12"/>
      <c r="BM31" s="6"/>
      <c r="BN31" s="47"/>
      <c r="BO31" s="47"/>
      <c r="BP31" s="47"/>
      <c r="BQ31" s="5"/>
      <c r="BR31" s="47"/>
      <c r="BS31" s="47"/>
      <c r="BT31" s="47"/>
      <c r="BU31" s="47"/>
      <c r="BV31" s="47"/>
      <c r="BW31" s="47"/>
      <c r="BX31" s="47"/>
      <c r="BY31" s="47"/>
      <c r="BZ31" s="47"/>
      <c r="CA31" s="47"/>
      <c r="CB31" s="47"/>
      <c r="CC31" s="47"/>
      <c r="CD31" s="47"/>
      <c r="CE31" s="47"/>
      <c r="CF31" s="47"/>
      <c r="CG31" s="5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5"/>
    </row>
    <row r="32" spans="1:166" ht="15" customHeight="1" x14ac:dyDescent="0.35">
      <c r="A32" s="6"/>
      <c r="B32" s="8"/>
      <c r="C32" s="6"/>
      <c r="D32" s="33"/>
      <c r="E32" s="23"/>
      <c r="F32" s="23"/>
      <c r="G32" s="23"/>
      <c r="H32" s="23"/>
      <c r="I32" s="23"/>
      <c r="J32" s="23"/>
      <c r="K32" s="23"/>
      <c r="L32" s="23"/>
      <c r="M32" s="23"/>
      <c r="N32" s="23"/>
      <c r="O32" s="23"/>
      <c r="P32" s="23"/>
      <c r="Q32" s="34"/>
      <c r="R32" s="6"/>
      <c r="S32" s="6"/>
      <c r="T32" s="325" t="s">
        <v>158</v>
      </c>
      <c r="U32" s="326"/>
      <c r="V32" s="356">
        <v>50</v>
      </c>
      <c r="W32" s="357"/>
      <c r="X32" s="6"/>
      <c r="Y32" s="349" t="str">
        <f>IF(AND(calculation2!H27=0,calculation2!H28=0,calculation2!H29=0,calculation2!H30=0,calculation2!H31=0),calculation2!G31,IF(AND(calculation2!H27=0,calculation2!H28=0,calculation2!H29=0,calculation2!H30=0,calculation2!H31=1),calculation2!F27,IF(AND(calculation2!H27=0,calculation2!H28=0,calculation2!H29=0,calculation2!H30=1,calculation2!H31=1),calculation2!F28,IF(AND(calculation2!H27=0,calculation2!H28=0,calculation2!H29=1,calculation2!H30=1,calculation2!H31=1),calculation2!F29,IF(AND(calculation2!H27=0,calculation2!H28=1,calculation2!H29=1,calculation2!H30=1,calculation2!H31=1),calculation2!F30,calculation2!F31)))))</f>
        <v/>
      </c>
      <c r="Z32" s="350"/>
      <c r="AA32" s="351"/>
      <c r="AB32" s="308" t="str">
        <f>calculation2!N18</f>
        <v/>
      </c>
      <c r="AC32" s="309"/>
      <c r="AD32" s="310"/>
      <c r="AE32" s="308" t="str">
        <f>calculation2!V18</f>
        <v/>
      </c>
      <c r="AF32" s="309"/>
      <c r="AG32" s="310"/>
      <c r="AH32" s="346" t="str">
        <f>calculation2!O18</f>
        <v/>
      </c>
      <c r="AI32" s="347"/>
      <c r="AJ32" s="348"/>
      <c r="AK32" s="387" t="str">
        <f>IF(Y32="","",calculation2!P18)</f>
        <v/>
      </c>
      <c r="AL32" s="388"/>
      <c r="AM32" s="389"/>
      <c r="AN32" s="308" t="str">
        <f>calculation2!U18</f>
        <v/>
      </c>
      <c r="AO32" s="309"/>
      <c r="AP32" s="310"/>
      <c r="AQ32" s="308" t="str">
        <f>calculation2!Y18</f>
        <v/>
      </c>
      <c r="AR32" s="309"/>
      <c r="AS32" s="310"/>
      <c r="AT32" s="316" t="str">
        <f>calculation2!Q18</f>
        <v/>
      </c>
      <c r="AU32" s="317"/>
      <c r="AV32" s="318"/>
      <c r="AW32" s="316" t="str">
        <f>calculation2!R18</f>
        <v/>
      </c>
      <c r="AX32" s="317"/>
      <c r="AY32" s="318"/>
      <c r="AZ32" s="431"/>
      <c r="BA32" s="432"/>
      <c r="BB32" s="433"/>
      <c r="BC32" s="313" t="str">
        <f>calculation2!T18</f>
        <v/>
      </c>
      <c r="BD32" s="314"/>
      <c r="BE32" s="315"/>
      <c r="BF32" s="6"/>
      <c r="BK32" s="6"/>
      <c r="BL32" s="12"/>
      <c r="BM32" s="6"/>
      <c r="BN32" s="47"/>
      <c r="BO32" s="47"/>
      <c r="BP32" s="47"/>
      <c r="BQ32" s="5"/>
      <c r="BR32" s="47"/>
      <c r="BS32" s="47"/>
      <c r="BT32" s="47"/>
      <c r="BU32" s="47"/>
      <c r="BV32" s="47"/>
      <c r="BW32" s="47"/>
      <c r="BX32" s="47"/>
      <c r="BY32" s="47"/>
      <c r="BZ32" s="47"/>
      <c r="CA32" s="47"/>
      <c r="CB32" s="47"/>
      <c r="CC32" s="47"/>
      <c r="CD32" s="47"/>
      <c r="CE32" s="47"/>
      <c r="CF32" s="47"/>
      <c r="CG32" s="5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5"/>
    </row>
    <row r="33" spans="1:166" ht="15" customHeight="1" x14ac:dyDescent="0.35">
      <c r="A33" s="6"/>
      <c r="B33" s="8"/>
      <c r="C33" s="6"/>
      <c r="D33" s="42" t="s">
        <v>161</v>
      </c>
      <c r="E33" s="370">
        <v>20</v>
      </c>
      <c r="F33" s="370"/>
      <c r="G33" s="370"/>
      <c r="H33" s="371"/>
      <c r="I33" s="23"/>
      <c r="J33" s="23"/>
      <c r="K33" s="23"/>
      <c r="L33" s="23"/>
      <c r="M33" s="23"/>
      <c r="N33" s="23"/>
      <c r="O33" s="23"/>
      <c r="P33" s="23"/>
      <c r="Q33" s="34"/>
      <c r="R33" s="6"/>
      <c r="S33" s="6"/>
      <c r="T33" s="325" t="s">
        <v>159</v>
      </c>
      <c r="U33" s="326"/>
      <c r="V33" s="361">
        <v>250</v>
      </c>
      <c r="W33" s="362"/>
      <c r="X33" s="6"/>
      <c r="Y33" s="349" t="str">
        <f>IF(AND(calculation2!H27=0,calculation2!H28=0,calculation2!H29=0,calculation2!H30=0,calculation2!H31=0,calculation2!H32=0),calculation2!G32,IF(AND(calculation2!H27=0,calculation2!H28=0,calculation2!H29=0,calculation2!H30=0,calculation2!H31=0,calculation2!H32=1),calculation2!F27,IF(AND(calculation2!H27=0,calculation2!H28=0,calculation2!H29=0,calculation2!H30=0,calculation2!H31=1,calculation2!H32=1),calculation2!F28,IF(AND(calculation2!H27=0,calculation2!H28=0,calculation2!H29=0,calculation2!H30=1,calculation2!H31=1,calculation2!H32=1),calculation2!F29,IF(AND(calculation2!H27=0,calculation2!H28=0,calculation2!H29=1,calculation2!H30=1,calculation2!H31=1,calculation2!H32=1),calculation2!F30,IF(AND(calculation2!H27=0,calculation2!H28=1,calculation2!H29=1,calculation2!H30=1,calculation2!H31=1,calculation2!H32=1),calculation2!F31,calculation2!F32))))))</f>
        <v/>
      </c>
      <c r="Z33" s="350"/>
      <c r="AA33" s="351"/>
      <c r="AB33" s="308" t="str">
        <f>calculation2!N19</f>
        <v/>
      </c>
      <c r="AC33" s="309"/>
      <c r="AD33" s="310"/>
      <c r="AE33" s="308" t="str">
        <f>calculation2!V19</f>
        <v/>
      </c>
      <c r="AF33" s="309"/>
      <c r="AG33" s="310"/>
      <c r="AH33" s="346" t="str">
        <f>calculation2!O19</f>
        <v/>
      </c>
      <c r="AI33" s="347"/>
      <c r="AJ33" s="348"/>
      <c r="AK33" s="387" t="str">
        <f>IF(Y33="","",calculation2!P19)</f>
        <v/>
      </c>
      <c r="AL33" s="388"/>
      <c r="AM33" s="389"/>
      <c r="AN33" s="308" t="str">
        <f>calculation2!U19</f>
        <v/>
      </c>
      <c r="AO33" s="309"/>
      <c r="AP33" s="310"/>
      <c r="AQ33" s="308" t="str">
        <f>calculation2!Y19</f>
        <v/>
      </c>
      <c r="AR33" s="309"/>
      <c r="AS33" s="310"/>
      <c r="AT33" s="316" t="str">
        <f>calculation2!Q19</f>
        <v/>
      </c>
      <c r="AU33" s="317"/>
      <c r="AV33" s="318"/>
      <c r="AW33" s="316" t="str">
        <f>calculation2!R19</f>
        <v/>
      </c>
      <c r="AX33" s="317"/>
      <c r="AY33" s="318"/>
      <c r="AZ33" s="431"/>
      <c r="BA33" s="432"/>
      <c r="BB33" s="433"/>
      <c r="BC33" s="313" t="str">
        <f>calculation2!T19</f>
        <v/>
      </c>
      <c r="BD33" s="314"/>
      <c r="BE33" s="315"/>
      <c r="BF33" s="6"/>
      <c r="BG33" s="6"/>
      <c r="BH33" s="6"/>
      <c r="BI33" s="6"/>
      <c r="BJ33" s="6"/>
      <c r="BK33" s="6"/>
      <c r="BL33" s="12"/>
      <c r="BM33" s="6"/>
      <c r="BN33" s="47"/>
      <c r="BO33" s="47"/>
      <c r="BP33" s="47"/>
      <c r="BQ33" s="5"/>
      <c r="BR33" s="47"/>
      <c r="BS33" s="47"/>
      <c r="BT33" s="47"/>
      <c r="BU33" s="47"/>
      <c r="BV33" s="47"/>
      <c r="BW33" s="47"/>
      <c r="BX33" s="47"/>
      <c r="BY33" s="47"/>
      <c r="BZ33" s="47"/>
      <c r="CA33" s="47"/>
      <c r="CB33" s="47"/>
      <c r="CC33" s="47"/>
      <c r="CD33" s="47"/>
      <c r="CE33" s="47"/>
      <c r="CF33" s="47"/>
      <c r="CG33" s="5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5"/>
    </row>
    <row r="34" spans="1:166" ht="15" customHeight="1" x14ac:dyDescent="0.25">
      <c r="A34" s="6"/>
      <c r="B34" s="8"/>
      <c r="C34" s="6"/>
      <c r="D34" s="42" t="s">
        <v>194</v>
      </c>
      <c r="E34" s="368">
        <v>0.1</v>
      </c>
      <c r="F34" s="368"/>
      <c r="G34" s="368"/>
      <c r="H34" s="369"/>
      <c r="I34" s="36"/>
      <c r="J34" s="36"/>
      <c r="K34" s="36"/>
      <c r="L34" s="36"/>
      <c r="M34" s="36"/>
      <c r="N34" s="36"/>
      <c r="O34" s="36"/>
      <c r="P34" s="36"/>
      <c r="Q34" s="37"/>
      <c r="R34" s="6"/>
      <c r="S34" s="6"/>
      <c r="T34" s="6"/>
      <c r="U34" s="6"/>
      <c r="V34" s="6"/>
      <c r="W34" s="6"/>
      <c r="X34" s="6"/>
      <c r="Y34" s="349" t="str">
        <f>IF(AND(calculation2!H27=0,calculation2!H28=0,calculation2!H29=0,calculation2!H30=0,calculation2!H31=0,calculation2!H32=0,calculation2!H33=0),calculation2!G33,IF(AND(calculation2!H27=0,calculation2!H28=0,calculation2!H29=0,calculation2!H30=0,calculation2!H31=0,calculation2!H32=0,calculation2!H33=1),calculation2!F27,IF(AND(calculation2!H27=0,calculation2!H28=0,calculation2!H29=0,calculation2!H30=0,calculation2!H31=0,calculation2!H32=1,calculation2!H33=1),calculation2!F28,IF(AND(calculation2!H27=0,calculation2!H28=0,calculation2!H29=0,calculation2!H30=0,calculation2!H31=1,calculation2!H32=1,calculation2!H33=1),calculation2!F29,IF(AND(calculation2!H27=0,calculation2!H28=0,calculation2!H29=0,calculation2!H30=1,calculation2!H31=1,calculation2!H32=1,calculation2!H33=1),calculation2!F30,IF(AND(calculation2!H27=0,calculation2!H28=0,calculation2!H29=1,calculation2!H30=1,calculation2!H31=1,calculation2!H32=1,calculation2!H33=1),calculation2!F31,IF(AND(calculation2!H27=0,calculation2!H28=1,calculation2!H29=1,calculation2!H30=1,calculation2!H31=1,calculation2!H32=1,calculation2!H33=1),calculation2!F32,calculation2!F33)))))))</f>
        <v/>
      </c>
      <c r="Z34" s="350"/>
      <c r="AA34" s="351"/>
      <c r="AB34" s="308" t="str">
        <f>calculation2!N20</f>
        <v/>
      </c>
      <c r="AC34" s="309"/>
      <c r="AD34" s="310"/>
      <c r="AE34" s="308" t="str">
        <f>calculation2!V20</f>
        <v/>
      </c>
      <c r="AF34" s="309"/>
      <c r="AG34" s="310"/>
      <c r="AH34" s="346" t="str">
        <f>calculation2!O20</f>
        <v/>
      </c>
      <c r="AI34" s="347"/>
      <c r="AJ34" s="348"/>
      <c r="AK34" s="387" t="str">
        <f>IF(Y34="","",calculation2!P20)</f>
        <v/>
      </c>
      <c r="AL34" s="388"/>
      <c r="AM34" s="389"/>
      <c r="AN34" s="308" t="str">
        <f>calculation2!U20</f>
        <v/>
      </c>
      <c r="AO34" s="309"/>
      <c r="AP34" s="310"/>
      <c r="AQ34" s="308" t="str">
        <f>calculation2!Y20</f>
        <v/>
      </c>
      <c r="AR34" s="309"/>
      <c r="AS34" s="310"/>
      <c r="AT34" s="316" t="str">
        <f>calculation2!Q20</f>
        <v/>
      </c>
      <c r="AU34" s="317"/>
      <c r="AV34" s="318"/>
      <c r="AW34" s="316" t="str">
        <f>calculation2!R20</f>
        <v/>
      </c>
      <c r="AX34" s="317"/>
      <c r="AY34" s="318"/>
      <c r="AZ34" s="434"/>
      <c r="BA34" s="435"/>
      <c r="BB34" s="436"/>
      <c r="BC34" s="313" t="str">
        <f>calculation2!T20</f>
        <v/>
      </c>
      <c r="BD34" s="314"/>
      <c r="BE34" s="315"/>
      <c r="BF34" s="6"/>
      <c r="BG34" s="6"/>
      <c r="BH34" s="6"/>
      <c r="BI34" s="6"/>
      <c r="BJ34" s="6"/>
      <c r="BK34" s="6"/>
      <c r="BL34" s="12"/>
      <c r="BM34" s="6"/>
      <c r="BN34" s="47"/>
      <c r="BO34" s="47"/>
      <c r="BP34" s="47"/>
      <c r="BQ34" s="5"/>
      <c r="BR34" s="47"/>
      <c r="BS34" s="47"/>
      <c r="BT34" s="47"/>
      <c r="BU34" s="47"/>
      <c r="BV34" s="47"/>
      <c r="BW34" s="47"/>
      <c r="BX34" s="47"/>
      <c r="BY34" s="47"/>
      <c r="BZ34" s="47"/>
      <c r="CA34" s="47"/>
      <c r="CB34" s="47"/>
      <c r="CC34" s="47"/>
      <c r="CD34" s="47"/>
      <c r="CE34" s="47"/>
      <c r="CF34" s="47"/>
      <c r="CG34" s="5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5"/>
    </row>
    <row r="35" spans="1:166" ht="15" customHeight="1" x14ac:dyDescent="0.25">
      <c r="A35" s="6"/>
      <c r="B35" s="8"/>
      <c r="C35" s="6"/>
      <c r="D35" s="6"/>
      <c r="E35" s="6"/>
      <c r="F35" s="6"/>
      <c r="G35" s="6"/>
      <c r="H35" s="367"/>
      <c r="I35" s="367"/>
      <c r="J35" s="367"/>
      <c r="K35" s="367"/>
      <c r="L35" s="367"/>
      <c r="M35" s="367"/>
      <c r="N35" s="6"/>
      <c r="O35" s="6"/>
      <c r="P35" s="6"/>
      <c r="Q35" s="6"/>
      <c r="R35" s="6"/>
      <c r="S35" s="6"/>
      <c r="T35" s="6"/>
      <c r="U35" s="6"/>
      <c r="V35" s="6"/>
      <c r="W35" s="6"/>
      <c r="X35" s="6"/>
      <c r="AW35" s="6"/>
      <c r="AX35" s="6"/>
      <c r="AY35" s="6"/>
      <c r="AZ35" s="6"/>
      <c r="BA35" s="6"/>
      <c r="BB35" s="6"/>
      <c r="BC35" s="6"/>
      <c r="BD35" s="6"/>
      <c r="BE35" s="6"/>
      <c r="BF35" s="6"/>
      <c r="BL35" s="12"/>
      <c r="BM35" s="6"/>
      <c r="BN35" s="47"/>
      <c r="BO35" s="47"/>
      <c r="BP35" s="47"/>
      <c r="BQ35" s="5"/>
      <c r="BR35" s="47"/>
      <c r="BS35" s="47"/>
      <c r="BT35" s="47"/>
      <c r="BU35" s="47"/>
      <c r="BV35" s="47"/>
      <c r="BW35" s="47"/>
      <c r="BX35" s="47"/>
      <c r="BY35" s="47"/>
      <c r="BZ35" s="47"/>
      <c r="CA35" s="47"/>
      <c r="CB35" s="47"/>
      <c r="CC35" s="47"/>
      <c r="CD35" s="47"/>
      <c r="CE35" s="47"/>
      <c r="CF35" s="47"/>
      <c r="CG35" s="5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5"/>
    </row>
    <row r="36" spans="1:166" ht="15" customHeight="1" x14ac:dyDescent="0.25">
      <c r="A36" s="6"/>
      <c r="B36" s="8"/>
      <c r="C36" s="6"/>
      <c r="D36" s="6"/>
      <c r="E36" s="6"/>
      <c r="F36" s="6" t="s">
        <v>107</v>
      </c>
      <c r="G36" s="6"/>
      <c r="H36" s="367"/>
      <c r="I36" s="367"/>
      <c r="J36" s="367"/>
      <c r="K36" s="367"/>
      <c r="L36" s="367"/>
      <c r="M36" s="367"/>
      <c r="N36" s="6"/>
      <c r="O36" s="6">
        <v>1</v>
      </c>
      <c r="P36" s="6"/>
      <c r="Q36" s="6"/>
      <c r="R36" s="6"/>
      <c r="S36" s="6"/>
      <c r="T36" s="6"/>
      <c r="U36" s="6"/>
      <c r="V36" s="6"/>
      <c r="W36" s="6"/>
      <c r="X36" s="6"/>
      <c r="Y36" s="6"/>
      <c r="Z36" s="6"/>
      <c r="AA36" s="6"/>
      <c r="AB36" s="6"/>
      <c r="AC36" s="6"/>
      <c r="AD36" s="6"/>
      <c r="AE36" s="6"/>
      <c r="AF36" s="6"/>
      <c r="AG36" s="6"/>
      <c r="AH36" s="6"/>
      <c r="AI36" s="6"/>
      <c r="AJ36" s="6"/>
      <c r="AK36" s="88"/>
      <c r="AL36" s="6"/>
      <c r="AM36" s="6"/>
      <c r="AN36" s="6"/>
      <c r="AO36" s="6"/>
      <c r="AP36" s="6"/>
      <c r="AQ36" s="6"/>
      <c r="AW36" s="6"/>
      <c r="AX36" s="6"/>
      <c r="AY36" s="6"/>
      <c r="AZ36" s="6"/>
      <c r="BA36" s="6"/>
      <c r="BB36" s="6"/>
      <c r="BC36" s="6"/>
      <c r="BD36" s="6"/>
      <c r="BE36" s="6"/>
      <c r="BF36" s="6"/>
      <c r="BG36" s="6"/>
      <c r="BH36" s="6"/>
      <c r="BI36" s="313" t="s">
        <v>324</v>
      </c>
      <c r="BJ36" s="315"/>
      <c r="BK36" s="43">
        <f>AI41</f>
        <v>3.5121628189820342E-2</v>
      </c>
      <c r="BL36" s="12"/>
      <c r="BM36" s="6"/>
      <c r="BN36" s="47"/>
      <c r="BO36" s="47"/>
      <c r="BP36" s="47"/>
      <c r="BQ36" s="5"/>
      <c r="BR36" s="47"/>
      <c r="BS36" s="47"/>
      <c r="BT36" s="47"/>
      <c r="BU36" s="47"/>
      <c r="BV36" s="47"/>
      <c r="BW36" s="47"/>
      <c r="BX36" s="47"/>
      <c r="BY36" s="47"/>
      <c r="BZ36" s="47"/>
      <c r="CA36" s="47"/>
      <c r="CB36" s="47"/>
      <c r="CC36" s="47"/>
      <c r="CD36" s="47"/>
      <c r="CE36" s="47"/>
      <c r="CF36" s="47"/>
      <c r="CG36" s="5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5"/>
    </row>
    <row r="37" spans="1:166" ht="15" customHeight="1" x14ac:dyDescent="0.35">
      <c r="A37" s="6"/>
      <c r="B37" s="8"/>
      <c r="C37" s="6"/>
      <c r="D37" s="30"/>
      <c r="E37" s="31"/>
      <c r="F37" s="405" t="s">
        <v>45</v>
      </c>
      <c r="G37" s="406"/>
      <c r="H37" s="406"/>
      <c r="I37" s="406"/>
      <c r="J37" s="406"/>
      <c r="K37" s="407"/>
      <c r="L37" s="54"/>
      <c r="M37" s="363" t="s">
        <v>0</v>
      </c>
      <c r="N37" s="364"/>
      <c r="O37" s="408">
        <v>1</v>
      </c>
      <c r="P37" s="409"/>
      <c r="Q37" s="410"/>
      <c r="R37" s="6"/>
      <c r="S37" s="6"/>
      <c r="U37" s="38"/>
      <c r="V37" s="38"/>
      <c r="W37" s="38"/>
      <c r="X37" s="38"/>
      <c r="Y37" s="38"/>
      <c r="Z37" s="38"/>
      <c r="AA37" s="38"/>
      <c r="AB37" s="38"/>
      <c r="AC37" s="38"/>
      <c r="AD37" s="38"/>
      <c r="AE37" s="38"/>
      <c r="AF37" s="38"/>
      <c r="AG37" s="38"/>
      <c r="AH37" s="38"/>
      <c r="AI37" s="38"/>
      <c r="AJ37" s="38"/>
      <c r="AK37" s="38"/>
      <c r="AL37" s="38"/>
      <c r="AM37" s="38"/>
      <c r="AN37" s="38"/>
      <c r="AO37" s="38"/>
      <c r="AP37" s="38"/>
      <c r="AQ37" s="38"/>
      <c r="AW37" s="6"/>
      <c r="AX37" s="6"/>
      <c r="AY37" s="6"/>
      <c r="AZ37" s="6"/>
      <c r="BA37" s="6"/>
      <c r="BB37" s="6"/>
      <c r="BC37" s="6"/>
      <c r="BD37" s="6"/>
      <c r="BE37" s="6"/>
      <c r="BF37" s="6"/>
      <c r="BG37" s="6"/>
      <c r="BH37" s="6"/>
      <c r="BI37" s="6"/>
      <c r="BJ37" s="6"/>
      <c r="BK37" s="6"/>
      <c r="BL37" s="12"/>
      <c r="BM37" s="6"/>
      <c r="BN37" s="47"/>
      <c r="BO37" s="47"/>
      <c r="BP37" s="47"/>
      <c r="BQ37" s="5"/>
      <c r="BR37" s="47"/>
      <c r="BS37" s="47"/>
      <c r="BT37" s="47"/>
      <c r="BU37" s="47"/>
      <c r="BV37" s="47"/>
      <c r="BW37" s="47"/>
      <c r="BX37" s="47"/>
      <c r="BY37" s="47"/>
      <c r="BZ37" s="47"/>
      <c r="CA37" s="47"/>
      <c r="CB37" s="47"/>
      <c r="CC37" s="47"/>
      <c r="CD37" s="47"/>
      <c r="CE37" s="47"/>
      <c r="CF37" s="47"/>
      <c r="CG37" s="57"/>
      <c r="CH37" s="57"/>
      <c r="CI37" s="57"/>
      <c r="CJ37" s="57"/>
      <c r="CK37" s="57"/>
      <c r="CL37" s="57"/>
      <c r="CM37" s="57"/>
      <c r="CN37" s="5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5"/>
    </row>
    <row r="38" spans="1:166" ht="15" customHeight="1" x14ac:dyDescent="0.35">
      <c r="A38" s="6"/>
      <c r="B38" s="8"/>
      <c r="C38" s="6"/>
      <c r="D38" s="33"/>
      <c r="E38" s="23"/>
      <c r="F38" s="23"/>
      <c r="G38" s="372">
        <v>20</v>
      </c>
      <c r="H38" s="373"/>
      <c r="I38" s="373"/>
      <c r="J38" s="374"/>
      <c r="K38" s="23"/>
      <c r="L38" s="54"/>
      <c r="M38" s="363" t="s">
        <v>337</v>
      </c>
      <c r="N38" s="364"/>
      <c r="O38" s="375">
        <f>Calculation!C44</f>
        <v>1.432666694499013</v>
      </c>
      <c r="P38" s="376"/>
      <c r="Q38" s="377"/>
      <c r="R38" s="6"/>
      <c r="S38" s="6"/>
      <c r="T38" s="312" t="s">
        <v>285</v>
      </c>
      <c r="U38" s="312"/>
      <c r="V38" s="312"/>
      <c r="W38" s="312"/>
      <c r="X38" s="312"/>
      <c r="Y38" s="312"/>
      <c r="Z38" s="312"/>
      <c r="AA38" s="312"/>
      <c r="AB38" s="312"/>
      <c r="AC38" s="312"/>
      <c r="AD38" s="312"/>
      <c r="AE38" s="312"/>
      <c r="AF38" s="312"/>
      <c r="AG38" s="312"/>
      <c r="AH38" s="312"/>
      <c r="AI38" s="312"/>
      <c r="AJ38" s="312"/>
      <c r="AK38" s="312"/>
      <c r="AO38" s="38"/>
      <c r="AP38" s="38"/>
      <c r="AQ38" s="38"/>
      <c r="AV38" s="422" t="s">
        <v>307</v>
      </c>
      <c r="AW38" s="423"/>
      <c r="AX38" s="423"/>
      <c r="AY38" s="424"/>
      <c r="AZ38" s="6"/>
      <c r="BA38" s="6"/>
      <c r="BB38" s="6"/>
      <c r="BC38" s="6"/>
      <c r="BD38" s="6"/>
      <c r="BE38" s="6"/>
      <c r="BF38" s="6"/>
      <c r="BG38" s="6"/>
      <c r="BH38" s="6"/>
      <c r="BI38" s="6"/>
      <c r="BJ38" s="6"/>
      <c r="BK38" s="6"/>
      <c r="BL38" s="12"/>
      <c r="BM38" s="6"/>
      <c r="BN38" s="47"/>
      <c r="BO38" s="47"/>
      <c r="BP38" s="47"/>
      <c r="BQ38" s="5"/>
      <c r="BR38" s="47"/>
      <c r="BS38" s="47"/>
      <c r="BT38" s="47"/>
      <c r="BU38" s="47"/>
      <c r="BV38" s="47"/>
      <c r="BW38" s="47"/>
      <c r="BX38" s="47"/>
      <c r="BY38" s="47"/>
      <c r="BZ38" s="47"/>
      <c r="CA38" s="47"/>
      <c r="CB38" s="47"/>
      <c r="CC38" s="47"/>
      <c r="CD38" s="47"/>
      <c r="CE38" s="47"/>
      <c r="CF38" s="47"/>
      <c r="CG38" s="57"/>
      <c r="CO38" s="47"/>
      <c r="CP38" s="47"/>
      <c r="CQ38" s="47"/>
      <c r="CR38" s="47"/>
      <c r="CS38" s="47"/>
      <c r="CT38" s="47"/>
      <c r="CU38" s="47"/>
      <c r="CV38" s="47"/>
      <c r="CW38" s="47"/>
      <c r="CX38" s="47"/>
      <c r="CY38" s="47"/>
      <c r="CZ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5"/>
    </row>
    <row r="39" spans="1:166" ht="15" customHeight="1" x14ac:dyDescent="0.25">
      <c r="A39" s="6"/>
      <c r="B39" s="8"/>
      <c r="C39" s="6"/>
      <c r="D39" s="33"/>
      <c r="E39" s="23"/>
      <c r="F39" s="365" t="s">
        <v>2</v>
      </c>
      <c r="G39" s="366"/>
      <c r="H39" s="366" t="s">
        <v>284</v>
      </c>
      <c r="I39" s="366"/>
      <c r="J39" s="366" t="s">
        <v>3</v>
      </c>
      <c r="K39" s="365"/>
      <c r="L39" s="23"/>
      <c r="M39" s="363" t="s">
        <v>1</v>
      </c>
      <c r="N39" s="364"/>
      <c r="O39" s="395">
        <f>(Calculation!C42*Calculation!C13/10*0.01*Calculation!C44*0.001*Calculation!C41*0.001/(Calculation!C15*0.000001)^2/100000)+(0.0000001*128*(Calculation!C41*Calculation!C18*Calculation!C3*1000/60)/(Calculation!C19/1000)^4/3.14)+(0.0000001*128*(Calculation!C41*Calculation!C20*Calculation!C3*1000/60)/(Calculation!C21/1000)^4/3.14)</f>
        <v>59.431054393291582</v>
      </c>
      <c r="P39" s="396"/>
      <c r="Q39" s="397"/>
      <c r="R39" s="6"/>
      <c r="S39" s="6"/>
      <c r="T39" s="390" t="s">
        <v>107</v>
      </c>
      <c r="U39" s="390"/>
      <c r="V39" s="390"/>
      <c r="W39" s="390"/>
      <c r="X39" s="390"/>
      <c r="Y39" s="411" t="s">
        <v>262</v>
      </c>
      <c r="Z39" s="411"/>
      <c r="AA39" s="411"/>
      <c r="AB39" s="411"/>
      <c r="AC39" s="411"/>
      <c r="AD39" s="411"/>
      <c r="AE39" s="411"/>
      <c r="AF39" s="411"/>
      <c r="AG39" s="411"/>
      <c r="AH39" s="411"/>
      <c r="AI39" s="412">
        <f>1+((SQRT(AI40)/4)*(1/(1+((7*((Calculation!C30-Calculation!C29)/100)*(PI()*H21*H21/4*H20*0.7/(O37*1000)))/Calculation!C28)))*LN(((((7*((Calculation!C30-Calculation!C29)/100)*(PI()*H21*H21/4*H20*0.7/(O37*1000)))/Calculation!C28)+1)/((7*((Calculation!C30-Calculation!C29)/100)*(PI()*H21*H21/4*H20*0.7/(O37*1000)))/Calculation!C28))*EXP(7*((Calculation!C30-Calculation!C29)/100))-(1/((7*((Calculation!C30-Calculation!C29)/100)*(PI()*H21*H21/4*H20*0.7/(O37*1000)))/Calculation!C28))))</f>
        <v>124.39016718746926</v>
      </c>
      <c r="AJ39" s="412"/>
      <c r="AK39" s="412"/>
      <c r="AO39" s="6"/>
      <c r="AP39" s="6"/>
      <c r="AQ39" s="6"/>
      <c r="AV39" s="425" t="str">
        <f>calculation2!K42</f>
        <v/>
      </c>
      <c r="AW39" s="426"/>
      <c r="AX39" s="426"/>
      <c r="AY39" s="427"/>
      <c r="AZ39" s="6"/>
      <c r="BA39" s="6"/>
      <c r="BB39" s="6"/>
      <c r="BC39" s="6"/>
      <c r="BD39" s="6"/>
      <c r="BE39" s="6"/>
      <c r="BF39" s="6"/>
      <c r="BG39" s="6"/>
      <c r="BH39" s="6"/>
      <c r="BI39" s="6"/>
      <c r="BJ39" s="6"/>
      <c r="BK39" s="6"/>
      <c r="BL39" s="12"/>
      <c r="BM39" s="6"/>
      <c r="BN39" s="47"/>
      <c r="BO39" s="47"/>
      <c r="BP39" s="47"/>
      <c r="BQ39" s="5"/>
      <c r="BR39" s="47"/>
      <c r="BS39" s="47"/>
      <c r="BT39" s="47"/>
      <c r="BU39" s="47"/>
      <c r="BV39" s="47"/>
      <c r="BW39" s="47"/>
      <c r="BX39" s="47"/>
      <c r="BY39" s="47"/>
      <c r="BZ39" s="47"/>
      <c r="CA39" s="47"/>
      <c r="CB39" s="47"/>
      <c r="CC39" s="47"/>
      <c r="CD39" s="47"/>
      <c r="CE39" s="47"/>
      <c r="CF39" s="47"/>
      <c r="CG39" s="57"/>
      <c r="CO39" s="47"/>
      <c r="CP39" s="47"/>
      <c r="CQ39" s="57"/>
      <c r="CR39" s="47"/>
      <c r="CS39" s="47"/>
      <c r="CT39" s="47"/>
      <c r="CU39" s="47"/>
      <c r="CV39" s="47"/>
      <c r="CW39" s="47"/>
      <c r="CX39" s="47"/>
      <c r="CY39" s="47"/>
      <c r="CZ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5"/>
    </row>
    <row r="40" spans="1:166" ht="15" customHeight="1" x14ac:dyDescent="0.25">
      <c r="A40" s="6"/>
      <c r="B40" s="8"/>
      <c r="C40" s="6"/>
      <c r="D40" s="33"/>
      <c r="E40" s="23"/>
      <c r="F40" s="392">
        <v>0</v>
      </c>
      <c r="G40" s="392"/>
      <c r="H40" s="393">
        <f>100-J40</f>
        <v>95</v>
      </c>
      <c r="I40" s="393"/>
      <c r="J40" s="394">
        <v>5</v>
      </c>
      <c r="K40" s="394"/>
      <c r="L40" s="23"/>
      <c r="M40" s="55"/>
      <c r="N40" s="23"/>
      <c r="O40" s="44" t="s">
        <v>44</v>
      </c>
      <c r="P40" s="398">
        <v>1500</v>
      </c>
      <c r="Q40" s="399"/>
      <c r="R40" s="6"/>
      <c r="S40" s="6"/>
      <c r="T40" s="413" t="s">
        <v>45</v>
      </c>
      <c r="U40" s="414"/>
      <c r="V40" s="414"/>
      <c r="W40" s="414"/>
      <c r="X40" s="415"/>
      <c r="Y40" s="349" t="s">
        <v>259</v>
      </c>
      <c r="Z40" s="350"/>
      <c r="AA40" s="350"/>
      <c r="AB40" s="350"/>
      <c r="AC40" s="350"/>
      <c r="AD40" s="350"/>
      <c r="AE40" s="350"/>
      <c r="AF40" s="350"/>
      <c r="AG40" s="350"/>
      <c r="AH40" s="351"/>
      <c r="AI40" s="387">
        <f>Calculation!C60</f>
        <v>13760.574402725822</v>
      </c>
      <c r="AJ40" s="388"/>
      <c r="AK40" s="389"/>
      <c r="AO40" s="6"/>
      <c r="AP40" s="6"/>
      <c r="AQ40" s="6"/>
      <c r="AV40" s="425" t="str">
        <f>calculation2!K43</f>
        <v>retention outside 1&lt;k&lt;10</v>
      </c>
      <c r="AW40" s="426"/>
      <c r="AX40" s="426"/>
      <c r="AY40" s="427"/>
      <c r="AZ40" s="6"/>
      <c r="BA40" s="6"/>
      <c r="BB40" s="6"/>
      <c r="BC40" s="6"/>
      <c r="BD40" s="6"/>
      <c r="BE40" s="6"/>
      <c r="BF40" s="6"/>
      <c r="BG40" s="6"/>
      <c r="BH40" s="6"/>
      <c r="BI40" s="6"/>
      <c r="BJ40" s="6"/>
      <c r="BK40" s="6"/>
      <c r="BL40" s="12"/>
      <c r="BM40" s="6"/>
      <c r="BN40" s="47"/>
      <c r="BO40" s="47"/>
      <c r="BP40" s="47"/>
      <c r="BQ40" s="5"/>
      <c r="BR40" s="47"/>
      <c r="BS40" s="47"/>
      <c r="BT40" s="47"/>
      <c r="BU40" s="47"/>
      <c r="BV40" s="47"/>
      <c r="BW40" s="47"/>
      <c r="BX40" s="47"/>
      <c r="BY40" s="47"/>
      <c r="BZ40" s="47"/>
      <c r="CA40" s="47"/>
      <c r="CB40" s="47"/>
      <c r="CC40" s="47"/>
      <c r="CD40" s="47"/>
      <c r="CE40" s="47"/>
      <c r="CF40" s="47"/>
      <c r="CG40" s="57"/>
      <c r="CO40" s="57"/>
      <c r="CP40" s="75"/>
      <c r="CQ40" s="57"/>
      <c r="CR40" s="57"/>
      <c r="CS40" s="57"/>
      <c r="CT40" s="57"/>
      <c r="CU40" s="75"/>
      <c r="CV40" s="47"/>
      <c r="CW40" s="47"/>
      <c r="CX40" s="47"/>
      <c r="CY40" s="47"/>
      <c r="CZ40" s="47"/>
      <c r="DQ40" s="47"/>
      <c r="DR40" s="47"/>
      <c r="DS40" s="47"/>
      <c r="DT40" s="47"/>
      <c r="DU40" s="47"/>
      <c r="DV40" s="47"/>
      <c r="DW40" s="47"/>
      <c r="DX40" s="47"/>
      <c r="DY40" s="47"/>
      <c r="DZ40" s="47"/>
      <c r="EA40" s="47"/>
      <c r="EB40" s="47"/>
      <c r="EC40" s="47"/>
      <c r="ED40" s="47"/>
      <c r="EE40" s="47"/>
      <c r="EF40" s="47"/>
      <c r="EG40" s="47"/>
      <c r="EH40" s="47"/>
      <c r="EI40" s="47"/>
      <c r="EJ40" s="47"/>
      <c r="EK40" s="47"/>
      <c r="EL40" s="47"/>
      <c r="EM40" s="47"/>
      <c r="EN40" s="47"/>
      <c r="EO40" s="47"/>
      <c r="EP40" s="47"/>
      <c r="EQ40" s="47"/>
      <c r="ER40" s="47"/>
      <c r="ES40" s="47"/>
      <c r="ET40" s="47"/>
      <c r="EU40" s="47"/>
      <c r="EV40" s="47"/>
      <c r="EW40" s="47"/>
      <c r="EX40" s="47"/>
      <c r="EY40" s="47"/>
      <c r="EZ40" s="47"/>
      <c r="FA40" s="47"/>
      <c r="FB40" s="47"/>
      <c r="FC40" s="47"/>
      <c r="FD40" s="47"/>
      <c r="FE40" s="47"/>
      <c r="FF40" s="47"/>
      <c r="FG40" s="47"/>
      <c r="FH40" s="47"/>
      <c r="FI40" s="47"/>
      <c r="FJ40" s="5"/>
    </row>
    <row r="41" spans="1:166" x14ac:dyDescent="0.25">
      <c r="A41" s="6"/>
      <c r="B41" s="8"/>
      <c r="C41" s="6"/>
      <c r="D41" s="33"/>
      <c r="E41" s="23"/>
      <c r="F41" s="391">
        <v>30</v>
      </c>
      <c r="G41" s="391"/>
      <c r="H41" s="393">
        <f>100-J41</f>
        <v>50</v>
      </c>
      <c r="I41" s="393"/>
      <c r="J41" s="394">
        <v>50</v>
      </c>
      <c r="K41" s="394"/>
      <c r="L41" s="23"/>
      <c r="M41" s="56"/>
      <c r="N41" s="23"/>
      <c r="O41" s="23"/>
      <c r="P41" s="23"/>
      <c r="Q41" s="34"/>
      <c r="R41" s="6"/>
      <c r="S41" s="6"/>
      <c r="T41" s="416"/>
      <c r="U41" s="417"/>
      <c r="V41" s="417"/>
      <c r="W41" s="417"/>
      <c r="X41" s="418"/>
      <c r="Y41" s="349" t="s">
        <v>308</v>
      </c>
      <c r="Z41" s="350"/>
      <c r="AA41" s="350"/>
      <c r="AB41" s="350"/>
      <c r="AC41" s="350"/>
      <c r="AD41" s="350"/>
      <c r="AE41" s="350"/>
      <c r="AF41" s="350"/>
      <c r="AG41" s="350"/>
      <c r="AH41" s="351"/>
      <c r="AI41" s="384">
        <f>1-Calculation!C59/Calculation!C49</f>
        <v>3.5121628189820342E-2</v>
      </c>
      <c r="AJ41" s="385"/>
      <c r="AK41" s="386"/>
      <c r="AO41" s="6"/>
      <c r="AP41" s="6"/>
      <c r="AQ41" s="6"/>
      <c r="AV41" s="425" t="str">
        <f>calculation2!K44</f>
        <v/>
      </c>
      <c r="AW41" s="426"/>
      <c r="AX41" s="426"/>
      <c r="AY41" s="427"/>
      <c r="AZ41" s="6"/>
      <c r="BA41" s="6"/>
      <c r="BB41" s="6"/>
      <c r="BC41" s="6"/>
      <c r="BD41" s="6"/>
      <c r="BE41" s="6"/>
      <c r="BF41" s="6"/>
      <c r="BG41" s="6"/>
      <c r="BH41" s="6"/>
      <c r="BI41" s="6"/>
      <c r="BJ41" s="6"/>
      <c r="BK41" s="6"/>
      <c r="BL41" s="12"/>
      <c r="BM41" s="6"/>
      <c r="BN41" s="47"/>
      <c r="BO41" s="47"/>
      <c r="BP41" s="47"/>
      <c r="BQ41" s="5"/>
      <c r="BR41" s="47"/>
      <c r="BS41" s="47"/>
      <c r="BT41" s="47"/>
      <c r="BU41" s="47"/>
      <c r="BV41" s="47"/>
      <c r="BW41" s="47"/>
      <c r="BX41" s="47"/>
      <c r="BY41" s="47"/>
      <c r="BZ41" s="47"/>
      <c r="CA41" s="47"/>
      <c r="CB41" s="47"/>
      <c r="CC41" s="47"/>
      <c r="CD41" s="47"/>
      <c r="CE41" s="47"/>
      <c r="CF41" s="47"/>
      <c r="CG41" s="57"/>
      <c r="CO41" s="57"/>
      <c r="CP41" s="75"/>
      <c r="CQ41" s="57"/>
      <c r="CR41" s="57"/>
      <c r="CS41" s="57"/>
      <c r="CT41" s="57"/>
      <c r="CU41" s="75"/>
      <c r="CV41" s="47"/>
      <c r="CW41" s="47"/>
      <c r="CX41" s="47"/>
      <c r="CY41" s="47"/>
      <c r="CZ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5"/>
    </row>
    <row r="42" spans="1:166" x14ac:dyDescent="0.25">
      <c r="A42" s="6"/>
      <c r="B42" s="8"/>
      <c r="C42" s="6"/>
      <c r="D42" s="35"/>
      <c r="E42" s="36"/>
      <c r="F42" s="36"/>
      <c r="G42" s="36"/>
      <c r="H42" s="36"/>
      <c r="I42" s="36"/>
      <c r="J42" s="36"/>
      <c r="K42" s="36"/>
      <c r="L42" s="36"/>
      <c r="M42" s="36"/>
      <c r="N42" s="36"/>
      <c r="O42" s="36"/>
      <c r="P42" s="36"/>
      <c r="Q42" s="37"/>
      <c r="R42" s="6"/>
      <c r="S42" s="6"/>
      <c r="T42" s="419"/>
      <c r="U42" s="420"/>
      <c r="V42" s="420"/>
      <c r="W42" s="420"/>
      <c r="X42" s="421"/>
      <c r="Y42" s="349" t="s">
        <v>309</v>
      </c>
      <c r="Z42" s="350"/>
      <c r="AA42" s="350"/>
      <c r="AB42" s="350"/>
      <c r="AC42" s="350"/>
      <c r="AD42" s="350"/>
      <c r="AE42" s="350"/>
      <c r="AF42" s="350"/>
      <c r="AG42" s="350"/>
      <c r="AH42" s="351"/>
      <c r="AI42" s="384">
        <f>1-Calculation!C49/Calculation!H1034</f>
        <v>9.9418172106598535E-2</v>
      </c>
      <c r="AJ42" s="385"/>
      <c r="AK42" s="386"/>
      <c r="AO42" s="6"/>
      <c r="AP42" s="6"/>
      <c r="AQ42" s="6"/>
      <c r="AV42" s="425" t="str">
        <f>calculation2!K45</f>
        <v/>
      </c>
      <c r="AW42" s="426"/>
      <c r="AX42" s="426"/>
      <c r="AY42" s="427"/>
      <c r="AZ42" s="6"/>
      <c r="BA42" s="6"/>
      <c r="BB42" s="6"/>
      <c r="BC42" s="6"/>
      <c r="BD42" s="6"/>
      <c r="BE42" s="6"/>
      <c r="BF42" s="6"/>
      <c r="BG42" s="6"/>
      <c r="BH42" s="6"/>
      <c r="BI42" s="6"/>
      <c r="BJ42" s="6"/>
      <c r="BK42" s="6"/>
      <c r="BL42" s="12"/>
      <c r="BM42" s="6"/>
      <c r="BN42" s="47"/>
      <c r="BO42" s="47"/>
      <c r="BP42" s="47"/>
      <c r="BQ42" s="5"/>
      <c r="BR42" s="47"/>
      <c r="BS42" s="47"/>
      <c r="BT42" s="47"/>
      <c r="BU42" s="47"/>
      <c r="BV42" s="47"/>
      <c r="BW42" s="47"/>
      <c r="BX42" s="47"/>
      <c r="BY42" s="47"/>
      <c r="BZ42" s="47"/>
      <c r="CA42" s="47"/>
      <c r="CB42" s="47"/>
      <c r="CC42" s="47"/>
      <c r="CD42" s="47"/>
      <c r="CE42" s="47"/>
      <c r="CF42" s="47"/>
      <c r="CG42" s="57"/>
      <c r="CO42" s="57"/>
      <c r="CP42" s="75"/>
      <c r="CQ42" s="57"/>
      <c r="CR42" s="57"/>
      <c r="CS42" s="57"/>
      <c r="CT42" s="57"/>
      <c r="CU42" s="75"/>
      <c r="CV42" s="47"/>
      <c r="CW42" s="47"/>
      <c r="CX42" s="47"/>
      <c r="CY42" s="47"/>
      <c r="CZ42" s="47"/>
      <c r="DQ42" s="47"/>
      <c r="DR42" s="47"/>
      <c r="DS42" s="47"/>
      <c r="DT42" s="47"/>
      <c r="DU42" s="47"/>
      <c r="DV42" s="47"/>
      <c r="DW42" s="47"/>
      <c r="DX42" s="47"/>
      <c r="DY42" s="47"/>
      <c r="DZ42" s="47"/>
      <c r="EA42" s="47"/>
      <c r="EB42" s="47"/>
      <c r="EC42" s="47"/>
      <c r="ED42" s="47"/>
      <c r="EE42" s="47"/>
      <c r="EF42" s="47"/>
      <c r="EG42" s="47"/>
      <c r="EH42" s="47"/>
      <c r="EI42" s="47"/>
      <c r="EJ42" s="47"/>
      <c r="EK42" s="47"/>
      <c r="EL42" s="47"/>
      <c r="EM42" s="47"/>
      <c r="EN42" s="47"/>
      <c r="EO42" s="47"/>
      <c r="EP42" s="47"/>
      <c r="EQ42" s="47"/>
      <c r="ER42" s="47"/>
      <c r="ES42" s="47"/>
      <c r="ET42" s="47"/>
      <c r="EU42" s="47"/>
      <c r="EV42" s="47"/>
      <c r="EW42" s="47"/>
      <c r="EX42" s="47"/>
      <c r="EY42" s="47"/>
      <c r="EZ42" s="47"/>
      <c r="FA42" s="47"/>
      <c r="FB42" s="47"/>
      <c r="FC42" s="47"/>
      <c r="FD42" s="47"/>
      <c r="FE42" s="47"/>
      <c r="FF42" s="47"/>
      <c r="FG42" s="47"/>
      <c r="FH42" s="47"/>
      <c r="FI42" s="47"/>
      <c r="FJ42" s="5"/>
    </row>
    <row r="43" spans="1:166" ht="15.75" x14ac:dyDescent="0.25">
      <c r="A43" s="6"/>
      <c r="B43" s="2" t="s">
        <v>415</v>
      </c>
      <c r="C43" s="6"/>
      <c r="D43" s="6"/>
      <c r="E43" s="6"/>
      <c r="F43" s="6"/>
      <c r="G43" s="6"/>
      <c r="H43" s="6"/>
      <c r="I43" s="6"/>
      <c r="J43" s="6"/>
      <c r="K43" s="6"/>
      <c r="L43" s="6"/>
      <c r="M43" s="6"/>
      <c r="N43" s="6"/>
      <c r="O43" s="6"/>
      <c r="P43" s="6"/>
      <c r="Q43" s="6"/>
      <c r="R43" s="6"/>
      <c r="S43" s="6"/>
      <c r="T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12"/>
      <c r="BM43" s="6"/>
      <c r="BN43" s="47"/>
      <c r="BO43" s="47"/>
      <c r="BP43" s="47"/>
      <c r="BQ43" s="5"/>
      <c r="BR43" s="47"/>
      <c r="BS43" s="47"/>
      <c r="BT43" s="47"/>
      <c r="BU43" s="47"/>
      <c r="BV43" s="47"/>
      <c r="BW43" s="47"/>
      <c r="BX43" s="47"/>
      <c r="BY43" s="47"/>
      <c r="BZ43" s="47"/>
      <c r="CA43" s="47"/>
      <c r="CB43" s="47"/>
      <c r="CC43" s="47"/>
      <c r="CD43" s="47"/>
      <c r="CE43" s="47"/>
      <c r="CF43" s="47"/>
      <c r="CG43" s="57"/>
      <c r="CO43" s="57"/>
      <c r="CP43" s="75"/>
      <c r="CQ43" s="57"/>
      <c r="CR43" s="57"/>
      <c r="CS43" s="57"/>
      <c r="CT43" s="57"/>
      <c r="CU43" s="75"/>
      <c r="CV43" s="47"/>
      <c r="CW43" s="47"/>
      <c r="CX43" s="47"/>
      <c r="CY43" s="47"/>
      <c r="CZ43" s="47"/>
      <c r="DQ43" s="47"/>
      <c r="DR43" s="47"/>
      <c r="DS43" s="47"/>
      <c r="DT43" s="47"/>
      <c r="DU43" s="47"/>
      <c r="DV43" s="47"/>
      <c r="DW43" s="47"/>
      <c r="DX43" s="47"/>
      <c r="DY43" s="47"/>
      <c r="DZ43" s="47"/>
      <c r="EA43" s="47"/>
      <c r="EB43" s="47"/>
      <c r="EC43" s="47"/>
      <c r="ED43" s="47"/>
      <c r="EE43" s="47"/>
      <c r="EF43" s="47"/>
      <c r="EG43" s="47"/>
      <c r="EH43" s="47"/>
      <c r="EI43" s="47"/>
      <c r="EJ43" s="47"/>
      <c r="EK43" s="47"/>
      <c r="EL43" s="47"/>
      <c r="EM43" s="47"/>
      <c r="EN43" s="47"/>
      <c r="EO43" s="47"/>
      <c r="EP43" s="47"/>
      <c r="EQ43" s="47"/>
      <c r="ER43" s="47"/>
      <c r="ES43" s="47"/>
      <c r="ET43" s="47"/>
      <c r="EU43" s="47"/>
      <c r="EV43" s="47"/>
      <c r="EW43" s="47"/>
      <c r="EX43" s="47"/>
      <c r="EY43" s="47"/>
      <c r="EZ43" s="47"/>
      <c r="FA43" s="47"/>
      <c r="FB43" s="47"/>
      <c r="FC43" s="47"/>
      <c r="FD43" s="47"/>
      <c r="FE43" s="47"/>
      <c r="FF43" s="47"/>
      <c r="FG43" s="47"/>
      <c r="FH43" s="47"/>
      <c r="FI43" s="47"/>
      <c r="FJ43" s="5"/>
    </row>
    <row r="44" spans="1:166" ht="16.5" thickBot="1" x14ac:dyDescent="0.3">
      <c r="A44" s="6"/>
      <c r="B44" s="3" t="s">
        <v>338</v>
      </c>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40"/>
      <c r="BM44" s="6"/>
      <c r="BN44" s="47"/>
      <c r="BO44" s="47"/>
      <c r="BP44" s="47"/>
      <c r="BQ44" s="5"/>
      <c r="BR44" s="47"/>
      <c r="BS44" s="47"/>
      <c r="BT44" s="47"/>
      <c r="BU44" s="47"/>
      <c r="BV44" s="47"/>
      <c r="BW44" s="47"/>
      <c r="BX44" s="47"/>
      <c r="BY44" s="47"/>
      <c r="BZ44" s="47"/>
      <c r="CA44" s="47"/>
      <c r="CB44" s="47"/>
      <c r="CC44" s="47"/>
      <c r="CD44" s="47"/>
      <c r="CE44" s="47"/>
      <c r="CF44" s="47"/>
      <c r="CG44" s="57"/>
      <c r="CO44" s="57"/>
      <c r="CP44" s="75"/>
      <c r="CQ44" s="57"/>
      <c r="CR44" s="47"/>
      <c r="CS44" s="47"/>
      <c r="CT44" s="47"/>
      <c r="CU44" s="47"/>
      <c r="CV44" s="47"/>
      <c r="CW44" s="47"/>
      <c r="CX44" s="47"/>
      <c r="CY44" s="47"/>
      <c r="CZ44" s="47"/>
      <c r="DQ44" s="47"/>
      <c r="DR44" s="47"/>
      <c r="DS44" s="47"/>
      <c r="DT44" s="47"/>
      <c r="DU44" s="47"/>
      <c r="DV44" s="47"/>
      <c r="DW44" s="47"/>
      <c r="DX44" s="47"/>
      <c r="DY44" s="47"/>
      <c r="DZ44" s="47"/>
      <c r="EA44" s="47"/>
      <c r="EB44" s="47"/>
      <c r="EC44" s="47"/>
      <c r="ED44" s="47"/>
      <c r="EE44" s="47"/>
      <c r="EF44" s="47"/>
      <c r="EG44" s="47"/>
      <c r="EH44" s="47"/>
      <c r="EI44" s="47"/>
      <c r="EJ44" s="47"/>
      <c r="EK44" s="47"/>
      <c r="EL44" s="47"/>
      <c r="EM44" s="47"/>
      <c r="EN44" s="47"/>
      <c r="EO44" s="47"/>
      <c r="EP44" s="47"/>
      <c r="EQ44" s="47"/>
      <c r="ER44" s="47"/>
      <c r="ES44" s="47"/>
      <c r="ET44" s="47"/>
      <c r="EU44" s="47"/>
      <c r="EV44" s="47"/>
      <c r="EW44" s="47"/>
      <c r="EX44" s="47"/>
      <c r="EY44" s="47"/>
      <c r="EZ44" s="47"/>
      <c r="FA44" s="47"/>
      <c r="FB44" s="47"/>
      <c r="FC44" s="47"/>
      <c r="FD44" s="47"/>
      <c r="FE44" s="47"/>
      <c r="FF44" s="47"/>
      <c r="FG44" s="47"/>
      <c r="FH44" s="47"/>
      <c r="FI44" s="47"/>
      <c r="FJ44" s="5"/>
    </row>
    <row r="45" spans="1:166" s="5" customFormat="1" x14ac:dyDescent="0.25">
      <c r="B45" s="76"/>
      <c r="BR45" s="47"/>
      <c r="BS45" s="47"/>
      <c r="BT45" s="47"/>
      <c r="BU45" s="47"/>
      <c r="BV45" s="47"/>
      <c r="BW45" s="47"/>
      <c r="BX45" s="47"/>
      <c r="BY45" s="47"/>
      <c r="BZ45" s="47"/>
      <c r="CA45" s="47"/>
      <c r="CB45" s="47"/>
      <c r="CC45" s="47"/>
      <c r="CD45" s="47"/>
      <c r="CE45" s="47"/>
      <c r="CF45" s="47"/>
      <c r="CG45" s="57"/>
      <c r="CH45" s="57"/>
      <c r="CI45" s="57"/>
      <c r="CJ45" s="57"/>
      <c r="CK45" s="57"/>
      <c r="CL45" s="57"/>
      <c r="CM45" s="57"/>
      <c r="CN45" s="57"/>
      <c r="CO45" s="57"/>
      <c r="CP45" s="75"/>
      <c r="CQ45" s="57"/>
      <c r="CR45" s="47"/>
      <c r="CS45" s="47"/>
      <c r="CT45" s="47"/>
      <c r="CU45" s="47"/>
      <c r="CV45" s="47"/>
      <c r="CW45" s="47"/>
      <c r="CX45" s="47"/>
      <c r="CY45" s="47"/>
      <c r="CZ45" s="47"/>
      <c r="DA45" s="47"/>
      <c r="DB45" s="47"/>
      <c r="DC45" s="47"/>
      <c r="DD45" s="47"/>
      <c r="DE45" s="47"/>
      <c r="DF45" s="47"/>
      <c r="DG45" s="47"/>
      <c r="DH45" s="47"/>
      <c r="DI45" s="47"/>
      <c r="DJ45" s="47"/>
      <c r="DK45" s="47"/>
      <c r="DL45" s="47"/>
      <c r="DM45" s="47"/>
      <c r="DN45" s="47"/>
      <c r="DO45" s="47"/>
      <c r="DP45" s="47"/>
      <c r="DQ45" s="47"/>
      <c r="DR45" s="47"/>
      <c r="DS45" s="47"/>
      <c r="DT45" s="47"/>
      <c r="DU45" s="47"/>
      <c r="DV45" s="47"/>
      <c r="DW45" s="47"/>
      <c r="DX45" s="47"/>
      <c r="DY45" s="47"/>
      <c r="DZ45" s="47"/>
      <c r="EA45" s="47"/>
      <c r="EB45" s="47"/>
      <c r="EC45" s="47"/>
      <c r="ED45" s="47"/>
      <c r="EE45" s="47"/>
      <c r="EF45" s="47"/>
      <c r="EG45" s="47"/>
      <c r="EH45" s="47"/>
      <c r="EI45" s="47"/>
      <c r="EJ45" s="47"/>
      <c r="EK45" s="47"/>
      <c r="EL45" s="47"/>
      <c r="EM45" s="47"/>
      <c r="EN45" s="47"/>
      <c r="EO45" s="47"/>
      <c r="EP45" s="47"/>
      <c r="EQ45" s="47"/>
      <c r="ER45" s="47"/>
      <c r="ES45" s="47"/>
      <c r="ET45" s="47"/>
      <c r="EU45" s="47"/>
      <c r="EV45" s="47"/>
      <c r="EW45" s="47"/>
      <c r="EX45" s="47"/>
      <c r="EY45" s="47"/>
      <c r="EZ45" s="47"/>
      <c r="FA45" s="47"/>
      <c r="FB45" s="47"/>
      <c r="FC45" s="47"/>
      <c r="FD45" s="47"/>
      <c r="FE45" s="47"/>
      <c r="FF45" s="47"/>
      <c r="FG45" s="47"/>
      <c r="FH45" s="47"/>
      <c r="FI45" s="47"/>
    </row>
    <row r="46" spans="1:166" hidden="1" x14ac:dyDescent="0.25">
      <c r="A46" s="78"/>
      <c r="B46" s="78"/>
    </row>
    <row r="47" spans="1:166" hidden="1" x14ac:dyDescent="0.25">
      <c r="A47" s="78"/>
      <c r="B47" s="78"/>
    </row>
    <row r="48" spans="1:166" hidden="1" x14ac:dyDescent="0.25">
      <c r="A48" s="78"/>
      <c r="B48" s="78"/>
    </row>
    <row r="49" spans="1:2" hidden="1" x14ac:dyDescent="0.25">
      <c r="B49" s="78"/>
    </row>
    <row r="50" spans="1:2" hidden="1" x14ac:dyDescent="0.25">
      <c r="B50" s="78"/>
    </row>
    <row r="51" spans="1:2" x14ac:dyDescent="0.25">
      <c r="B51" s="78"/>
    </row>
    <row r="52" spans="1:2" x14ac:dyDescent="0.25">
      <c r="A52" s="78"/>
      <c r="B52" s="78"/>
    </row>
  </sheetData>
  <sheetProtection algorithmName="SHA-512" hashValue="DEfZB0TMVgnaS81i07Vk9iMycFJPHBaZz0378purDVLkIgI3IvLkG4iMVTzPwFw7mtrYQulEOg6lYQ9dyLDhVA==" saltValue="0FA0yd6JCWBCvkWkfjtCLg==" spinCount="100000" sheet="1" selectLockedCells="1"/>
  <mergeCells count="180">
    <mergeCell ref="K29:Q29"/>
    <mergeCell ref="AV41:AY41"/>
    <mergeCell ref="AV42:AY42"/>
    <mergeCell ref="BN4:BO4"/>
    <mergeCell ref="BQ4:BR4"/>
    <mergeCell ref="BN16:BO16"/>
    <mergeCell ref="BQ16:BR16"/>
    <mergeCell ref="BN19:BO19"/>
    <mergeCell ref="BQ19:BR19"/>
    <mergeCell ref="AK28:AM28"/>
    <mergeCell ref="AK29:AM29"/>
    <mergeCell ref="BI8:BJ8"/>
    <mergeCell ref="BG8:BH8"/>
    <mergeCell ref="AT28:AV28"/>
    <mergeCell ref="AN28:AP28"/>
    <mergeCell ref="BC28:BE28"/>
    <mergeCell ref="AW28:AY28"/>
    <mergeCell ref="AN29:AP29"/>
    <mergeCell ref="BC29:BE29"/>
    <mergeCell ref="AN33:AP33"/>
    <mergeCell ref="BC33:BE33"/>
    <mergeCell ref="AW33:AY33"/>
    <mergeCell ref="AN27:AP27"/>
    <mergeCell ref="AQ28:AS28"/>
    <mergeCell ref="H41:I41"/>
    <mergeCell ref="J41:K41"/>
    <mergeCell ref="Y39:AH39"/>
    <mergeCell ref="AI39:AK39"/>
    <mergeCell ref="T40:X42"/>
    <mergeCell ref="AI41:AK41"/>
    <mergeCell ref="Y42:AH42"/>
    <mergeCell ref="T32:U32"/>
    <mergeCell ref="BC30:BE30"/>
    <mergeCell ref="AV38:AY38"/>
    <mergeCell ref="AV40:AY40"/>
    <mergeCell ref="AV39:AY39"/>
    <mergeCell ref="M39:N39"/>
    <mergeCell ref="AK30:AM30"/>
    <mergeCell ref="AK31:AM31"/>
    <mergeCell ref="AK32:AM32"/>
    <mergeCell ref="AK33:AM33"/>
    <mergeCell ref="AK34:AM34"/>
    <mergeCell ref="V33:W33"/>
    <mergeCell ref="AT34:AV34"/>
    <mergeCell ref="AN34:AP34"/>
    <mergeCell ref="AT30:AV30"/>
    <mergeCell ref="AT31:AV31"/>
    <mergeCell ref="AZ28:BB34"/>
    <mergeCell ref="H22:J22"/>
    <mergeCell ref="H23:J23"/>
    <mergeCell ref="E16:H16"/>
    <mergeCell ref="E23:G23"/>
    <mergeCell ref="E20:G20"/>
    <mergeCell ref="E21:G21"/>
    <mergeCell ref="E22:G22"/>
    <mergeCell ref="AI42:AK42"/>
    <mergeCell ref="Y40:AH40"/>
    <mergeCell ref="Y41:AH41"/>
    <mergeCell ref="AI40:AK40"/>
    <mergeCell ref="T39:X39"/>
    <mergeCell ref="F41:G41"/>
    <mergeCell ref="F40:G40"/>
    <mergeCell ref="H40:I40"/>
    <mergeCell ref="J40:K40"/>
    <mergeCell ref="O39:Q39"/>
    <mergeCell ref="P40:Q40"/>
    <mergeCell ref="J39:K39"/>
    <mergeCell ref="H20:J20"/>
    <mergeCell ref="I16:J16"/>
    <mergeCell ref="F37:K37"/>
    <mergeCell ref="O37:Q37"/>
    <mergeCell ref="M37:N37"/>
    <mergeCell ref="F39:G39"/>
    <mergeCell ref="H39:I39"/>
    <mergeCell ref="J35:K35"/>
    <mergeCell ref="L35:M35"/>
    <mergeCell ref="T33:U33"/>
    <mergeCell ref="T38:AK38"/>
    <mergeCell ref="H35:I35"/>
    <mergeCell ref="E34:H34"/>
    <mergeCell ref="E33:H33"/>
    <mergeCell ref="G38:J38"/>
    <mergeCell ref="L36:M36"/>
    <mergeCell ref="H36:I36"/>
    <mergeCell ref="J36:K36"/>
    <mergeCell ref="M38:N38"/>
    <mergeCell ref="O38:Q38"/>
    <mergeCell ref="AH34:AJ34"/>
    <mergeCell ref="AB34:AD34"/>
    <mergeCell ref="Y34:AA34"/>
    <mergeCell ref="H21:J21"/>
    <mergeCell ref="T27:W27"/>
    <mergeCell ref="AB27:AD27"/>
    <mergeCell ref="AH27:AJ27"/>
    <mergeCell ref="V32:W32"/>
    <mergeCell ref="T31:W31"/>
    <mergeCell ref="L30:P30"/>
    <mergeCell ref="AE32:AG32"/>
    <mergeCell ref="AE33:AG33"/>
    <mergeCell ref="T28:U28"/>
    <mergeCell ref="V28:W28"/>
    <mergeCell ref="T29:U29"/>
    <mergeCell ref="I30:K30"/>
    <mergeCell ref="V29:W29"/>
    <mergeCell ref="Y27:AA27"/>
    <mergeCell ref="I29:J29"/>
    <mergeCell ref="AB32:AD32"/>
    <mergeCell ref="AH32:AJ32"/>
    <mergeCell ref="Y29:AA29"/>
    <mergeCell ref="Y31:AA31"/>
    <mergeCell ref="AB31:AD31"/>
    <mergeCell ref="AH31:AJ31"/>
    <mergeCell ref="Y32:AA32"/>
    <mergeCell ref="AH28:AJ28"/>
    <mergeCell ref="CL14:CR14"/>
    <mergeCell ref="BI36:BJ36"/>
    <mergeCell ref="AT33:AV33"/>
    <mergeCell ref="AH33:AJ33"/>
    <mergeCell ref="AB33:AD33"/>
    <mergeCell ref="AB30:AD30"/>
    <mergeCell ref="AN30:AP30"/>
    <mergeCell ref="Y33:AA33"/>
    <mergeCell ref="Y30:AA30"/>
    <mergeCell ref="AW30:AY30"/>
    <mergeCell ref="AN31:AP31"/>
    <mergeCell ref="BC31:BE31"/>
    <mergeCell ref="AW31:AY31"/>
    <mergeCell ref="AT32:AV32"/>
    <mergeCell ref="AT27:AV27"/>
    <mergeCell ref="AB29:AD29"/>
    <mergeCell ref="AB28:AD28"/>
    <mergeCell ref="Y28:AA28"/>
    <mergeCell ref="AH29:AJ29"/>
    <mergeCell ref="AT29:AV29"/>
    <mergeCell ref="AH30:AJ30"/>
    <mergeCell ref="BI17:BJ17"/>
    <mergeCell ref="AW29:AY29"/>
    <mergeCell ref="AE34:AG34"/>
    <mergeCell ref="I7:J7"/>
    <mergeCell ref="E8:J8"/>
    <mergeCell ref="I13:J13"/>
    <mergeCell ref="E14:H14"/>
    <mergeCell ref="I14:J14"/>
    <mergeCell ref="E15:H15"/>
    <mergeCell ref="I15:J15"/>
    <mergeCell ref="E13:H13"/>
    <mergeCell ref="B2:BL3"/>
    <mergeCell ref="BC6:BH6"/>
    <mergeCell ref="AA5:AI7"/>
    <mergeCell ref="Q7:S7"/>
    <mergeCell ref="W4:AX4"/>
    <mergeCell ref="L4:N4"/>
    <mergeCell ref="O4:P4"/>
    <mergeCell ref="AQ29:AS29"/>
    <mergeCell ref="AQ30:AS30"/>
    <mergeCell ref="AQ31:AS31"/>
    <mergeCell ref="AQ32:AS32"/>
    <mergeCell ref="AQ33:AS33"/>
    <mergeCell ref="AQ34:AS34"/>
    <mergeCell ref="Y25:BE26"/>
    <mergeCell ref="BC34:BE34"/>
    <mergeCell ref="AW34:AY34"/>
    <mergeCell ref="AE29:AG29"/>
    <mergeCell ref="AE30:AG30"/>
    <mergeCell ref="AE31:AG31"/>
    <mergeCell ref="BC27:BE27"/>
    <mergeCell ref="AZ27:BB27"/>
    <mergeCell ref="AW27:AY27"/>
    <mergeCell ref="AN32:AP32"/>
    <mergeCell ref="BC32:BE32"/>
    <mergeCell ref="AW32:AY32"/>
    <mergeCell ref="O20:P20"/>
    <mergeCell ref="L22:N22"/>
    <mergeCell ref="O22:P22"/>
    <mergeCell ref="L23:N23"/>
    <mergeCell ref="O23:P23"/>
    <mergeCell ref="AE27:AG27"/>
    <mergeCell ref="AK27:AM27"/>
    <mergeCell ref="AQ27:AS27"/>
    <mergeCell ref="AE28:AG28"/>
  </mergeCells>
  <conditionalFormatting sqref="O39 M41">
    <cfRule type="cellIs" dxfId="7" priority="22" operator="greaterThan">
      <formula>1200</formula>
    </cfRule>
  </conditionalFormatting>
  <conditionalFormatting sqref="O38">
    <cfRule type="cellIs" dxfId="6" priority="4" operator="greaterThan">
      <formula>1200</formula>
    </cfRule>
  </conditionalFormatting>
  <pageMargins left="0.25" right="0.25" top="0.75" bottom="0.75" header="0.3" footer="0.3"/>
  <pageSetup paperSize="9" scale="53" orientation="landscape" horizontalDpi="1200" verticalDpi="1200" r:id="rId1"/>
  <colBreaks count="1" manualBreakCount="1">
    <brk id="64" max="1048575" man="1"/>
  </colBreaks>
  <ignoredErrors>
    <ignoredError sqref="AI39" evalError="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3" id="{5BAE953E-DEF9-4F00-AAD7-EF51BF6078D1}">
            <xm:f>calculation2!$E$65="isocratic"</xm:f>
            <x14:dxf>
              <font>
                <color theme="9" tint="0.79998168889431442"/>
              </font>
              <fill>
                <patternFill>
                  <bgColor theme="9" tint="0.79998168889431442"/>
                </patternFill>
              </fill>
              <border>
                <left/>
                <right/>
                <top/>
                <bottom/>
                <vertical/>
                <horizontal/>
              </border>
            </x14:dxf>
          </x14:cfRule>
          <xm:sqref>F39:K41</xm:sqref>
        </x14:conditionalFormatting>
        <x14:conditionalFormatting xmlns:xm="http://schemas.microsoft.com/office/excel/2006/main">
          <x14:cfRule type="expression" priority="24" id="{ECE9AA8D-1FE4-4DA0-9038-3285F9809A69}">
            <xm:f>calculation2!$E$65="gradient"</xm:f>
            <x14:dxf>
              <font>
                <color theme="9" tint="0.79998168889431442"/>
              </font>
              <fill>
                <patternFill>
                  <bgColor theme="9" tint="0.79998168889431442"/>
                </patternFill>
              </fill>
              <border>
                <left/>
                <right/>
                <top style="thin">
                  <color theme="0" tint="-0.34998626667073579"/>
                </top>
                <vertical/>
                <horizontal/>
              </border>
            </x14:dxf>
          </x14:cfRule>
          <xm:sqref>G38:J38</xm:sqref>
        </x14:conditionalFormatting>
        <x14:conditionalFormatting xmlns:xm="http://schemas.microsoft.com/office/excel/2006/main">
          <x14:cfRule type="expression" priority="25" id="{300A8378-6717-4FC2-9FB6-DB8FD275A6F3}">
            <xm:f>calculation2!$E$65="gradient"</xm:f>
            <x14:dxf>
              <font>
                <color theme="0"/>
              </font>
              <fill>
                <patternFill>
                  <bgColor theme="0"/>
                </patternFill>
              </fill>
              <border>
                <left/>
                <right/>
                <top/>
                <bottom/>
                <vertical/>
                <horizontal/>
              </border>
            </x14:dxf>
          </x14:cfRule>
          <xm:sqref>T40:AK42</xm:sqref>
        </x14:conditionalFormatting>
        <x14:conditionalFormatting xmlns:xm="http://schemas.microsoft.com/office/excel/2006/main">
          <x14:cfRule type="expression" priority="26" id="{84B1F4C2-208E-4BC8-AEC5-2B8746308740}">
            <xm:f>calculation2!$E$65="isocratic"</xm:f>
            <x14:dxf>
              <font>
                <color theme="0"/>
              </font>
              <fill>
                <patternFill>
                  <bgColor theme="0"/>
                </patternFill>
              </fill>
              <border>
                <left/>
                <right/>
                <top/>
                <bottom style="thin">
                  <color theme="0" tint="-0.34998626667073579"/>
                </bottom>
                <vertical/>
                <horizontal/>
              </border>
            </x14:dxf>
          </x14:cfRule>
          <xm:sqref>T39:AK39</xm:sqref>
        </x14:conditionalFormatting>
        <x14:conditionalFormatting xmlns:xm="http://schemas.microsoft.com/office/excel/2006/main">
          <x14:cfRule type="expression" priority="3" id="{9929207D-8901-4217-B535-E2F3D19A630C}">
            <xm:f>Calculation!$C$8="gradient"</xm:f>
            <x14:dxf>
              <font>
                <color theme="4" tint="0.79998168889431442"/>
              </font>
              <fill>
                <patternFill>
                  <bgColor theme="4" tint="0.79998168889431442"/>
                </patternFill>
              </fill>
            </x14:dxf>
          </x14:cfRule>
          <xm:sqref>AK28:AM34</xm:sqref>
        </x14:conditionalFormatting>
        <x14:conditionalFormatting xmlns:xm="http://schemas.microsoft.com/office/excel/2006/main">
          <x14:cfRule type="expression" priority="1" id="{4213A9EF-26DD-4239-9206-F53342D0B53B}">
            <xm:f>Calculation!$C$8="gradient"</xm:f>
            <x14:dxf>
              <font>
                <color theme="4" tint="0.79998168889431442"/>
              </font>
              <fill>
                <patternFill>
                  <bgColor theme="4" tint="0.79998168889431442"/>
                </patternFill>
              </fill>
            </x14:dxf>
          </x14:cfRule>
          <xm:sqref>AE28:AG34</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14:formula1>
            <xm:f>Calculation!$Q$56:$X$56</xm:f>
          </x14:formula1>
          <xm:sqref>BC6</xm:sqref>
        </x14:dataValidation>
        <x14:dataValidation type="list" allowBlank="1" showInputMessage="1" showErrorMessage="1">
          <x14:formula1>
            <xm:f>calculation2!$J$61:$J$62</xm:f>
          </x14:formula1>
          <xm:sqref>Q7:S7</xm:sqref>
        </x14:dataValidation>
        <x14:dataValidation type="list" allowBlank="1" showInputMessage="1" showErrorMessage="1">
          <x14:formula1>
            <xm:f>calculation2!$J$64:$J$65</xm:f>
          </x14:formula1>
          <xm:sqref>F37</xm:sqref>
        </x14:dataValidation>
        <x14:dataValidation type="list" allowBlank="1" showInputMessage="1" showErrorMessage="1">
          <x14:formula1>
            <xm:f>calculation2!$J$67:$J$69</xm:f>
          </x14:formula1>
          <xm:sqref>H23:J23</xm:sqref>
        </x14:dataValidation>
        <x14:dataValidation type="list" allowBlank="1" showInputMessage="1" showErrorMessage="1">
          <x14:formula1>
            <xm:f>calculation2!$J$79:$J$94</xm:f>
          </x14:formula1>
          <xm:sqref>I14:J14</xm:sqref>
        </x14:dataValidation>
        <x14:dataValidation type="list" allowBlank="1" showInputMessage="1" showErrorMessage="1">
          <x14:formula1>
            <xm:f>calculation2!$J$96:$J$100</xm:f>
          </x14:formula1>
          <xm:sqref>V29:W29 V33</xm:sqref>
        </x14:dataValidation>
        <x14:dataValidation type="list" allowBlank="1" showInputMessage="1" showErrorMessage="1">
          <x14:formula1>
            <xm:f>calculation2!$J$71:$J$77</xm:f>
          </x14:formula1>
          <xm:sqref>K29</xm:sqref>
        </x14:dataValidation>
        <x14:dataValidation type="list" allowBlank="1" showInputMessage="1" showErrorMessage="1">
          <x14:formula1>
            <xm:f>calculation2!$J$102:$J$105</xm:f>
          </x14:formula1>
          <xm:sqref>I7:J7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outlinePr summaryBelow="0" summaryRight="0"/>
    <pageSetUpPr fitToPage="1"/>
  </sheetPr>
  <dimension ref="A1:Q1296"/>
  <sheetViews>
    <sheetView showGridLines="0" showRowColHeaders="0" showZeros="0" zoomScale="70" zoomScaleNormal="70" zoomScaleSheetLayoutView="72" workbookViewId="0">
      <selection activeCell="B2" sqref="B2:P4"/>
    </sheetView>
  </sheetViews>
  <sheetFormatPr baseColWidth="10" defaultColWidth="0" defaultRowHeight="12.75" customHeight="1" zeroHeight="1" x14ac:dyDescent="0.2"/>
  <cols>
    <col min="1" max="1" width="3" style="48" customWidth="1"/>
    <col min="2" max="2" width="4" style="48" customWidth="1"/>
    <col min="3" max="3" width="11.42578125" style="48" customWidth="1"/>
    <col min="4" max="4" width="13.140625" style="48" customWidth="1"/>
    <col min="5" max="14" width="11.42578125" style="48" customWidth="1"/>
    <col min="15" max="15" width="9.7109375" style="48" customWidth="1"/>
    <col min="16" max="16" width="4.140625" style="48" customWidth="1"/>
    <col min="17" max="17" width="4.5703125" style="48" customWidth="1"/>
    <col min="18" max="16384" width="0" style="48" hidden="1"/>
  </cols>
  <sheetData>
    <row r="1" spans="1:17" ht="13.5" thickBot="1" x14ac:dyDescent="0.25"/>
    <row r="2" spans="1:17" ht="40.5" customHeight="1" x14ac:dyDescent="0.2">
      <c r="A2" s="52"/>
      <c r="B2" s="281" t="s">
        <v>330</v>
      </c>
      <c r="C2" s="282"/>
      <c r="D2" s="282"/>
      <c r="E2" s="282"/>
      <c r="F2" s="282"/>
      <c r="G2" s="282"/>
      <c r="H2" s="282"/>
      <c r="I2" s="282"/>
      <c r="J2" s="282"/>
      <c r="K2" s="282"/>
      <c r="L2" s="282"/>
      <c r="M2" s="282"/>
      <c r="N2" s="282"/>
      <c r="O2" s="282"/>
      <c r="P2" s="283"/>
      <c r="Q2" s="50"/>
    </row>
    <row r="3" spans="1:17" ht="15" customHeight="1" x14ac:dyDescent="0.2">
      <c r="A3" s="52"/>
      <c r="B3" s="442"/>
      <c r="C3" s="443"/>
      <c r="D3" s="443"/>
      <c r="E3" s="443"/>
      <c r="F3" s="443"/>
      <c r="G3" s="443"/>
      <c r="H3" s="443"/>
      <c r="I3" s="443"/>
      <c r="J3" s="443"/>
      <c r="K3" s="443"/>
      <c r="L3" s="443"/>
      <c r="M3" s="443"/>
      <c r="N3" s="443"/>
      <c r="O3" s="443"/>
      <c r="P3" s="444"/>
    </row>
    <row r="4" spans="1:17" ht="15" customHeight="1" thickBot="1" x14ac:dyDescent="0.25">
      <c r="A4" s="52"/>
      <c r="B4" s="445"/>
      <c r="C4" s="446"/>
      <c r="D4" s="446"/>
      <c r="E4" s="446"/>
      <c r="F4" s="446"/>
      <c r="G4" s="446"/>
      <c r="H4" s="446"/>
      <c r="I4" s="446"/>
      <c r="J4" s="446"/>
      <c r="K4" s="446"/>
      <c r="L4" s="446"/>
      <c r="M4" s="446"/>
      <c r="N4" s="446"/>
      <c r="O4" s="446"/>
      <c r="P4" s="447"/>
    </row>
    <row r="5" spans="1:17" ht="15" customHeight="1" x14ac:dyDescent="0.25">
      <c r="A5" s="52"/>
      <c r="B5" s="451" t="s">
        <v>370</v>
      </c>
      <c r="C5" s="452"/>
      <c r="D5" s="452"/>
      <c r="E5" s="452"/>
      <c r="F5" s="452"/>
      <c r="G5" s="452"/>
      <c r="H5" s="452"/>
      <c r="I5" s="452"/>
      <c r="J5" s="452"/>
      <c r="K5" s="452"/>
      <c r="L5" s="452"/>
      <c r="M5" s="452"/>
      <c r="N5" s="452"/>
      <c r="O5" s="452"/>
      <c r="P5" s="453"/>
    </row>
    <row r="6" spans="1:17" x14ac:dyDescent="0.2">
      <c r="A6" s="53"/>
      <c r="B6" s="51"/>
      <c r="C6" s="52"/>
      <c r="D6" s="52"/>
      <c r="E6" s="52"/>
      <c r="F6" s="52"/>
      <c r="G6" s="52"/>
      <c r="H6" s="52"/>
      <c r="I6" s="52"/>
      <c r="J6" s="52"/>
      <c r="K6" s="52"/>
      <c r="L6" s="52"/>
      <c r="M6" s="52"/>
      <c r="N6" s="52"/>
      <c r="O6" s="52"/>
      <c r="P6" s="60"/>
    </row>
    <row r="7" spans="1:17" x14ac:dyDescent="0.2">
      <c r="A7" s="53"/>
      <c r="B7" s="51"/>
      <c r="C7" s="52" t="s">
        <v>366</v>
      </c>
      <c r="D7" s="52"/>
      <c r="E7" s="52"/>
      <c r="F7" s="52"/>
      <c r="G7" s="52"/>
      <c r="H7" s="52"/>
      <c r="I7" s="52"/>
      <c r="J7" s="52"/>
      <c r="K7" s="52"/>
      <c r="L7" s="52"/>
      <c r="M7" s="52"/>
      <c r="N7" s="52"/>
      <c r="O7" s="52"/>
      <c r="P7" s="60"/>
    </row>
    <row r="8" spans="1:17" x14ac:dyDescent="0.2">
      <c r="A8" s="53"/>
      <c r="B8" s="51"/>
      <c r="C8" s="52" t="s">
        <v>416</v>
      </c>
      <c r="D8" s="52"/>
      <c r="E8" s="52"/>
      <c r="F8" s="52"/>
      <c r="G8" s="52"/>
      <c r="H8" s="52"/>
      <c r="I8" s="52"/>
      <c r="J8" s="52"/>
      <c r="K8" s="52"/>
      <c r="L8" s="52"/>
      <c r="M8" s="52"/>
      <c r="N8" s="52"/>
      <c r="O8" s="52"/>
      <c r="P8" s="60"/>
    </row>
    <row r="9" spans="1:17" x14ac:dyDescent="0.2">
      <c r="A9" s="53"/>
      <c r="B9" s="51"/>
      <c r="C9" s="52" t="s">
        <v>419</v>
      </c>
      <c r="D9" s="52"/>
      <c r="E9" s="52"/>
      <c r="F9" s="52"/>
      <c r="G9" s="52"/>
      <c r="H9" s="52"/>
      <c r="I9" s="52"/>
      <c r="J9" s="52"/>
      <c r="K9" s="52"/>
      <c r="L9" s="52"/>
      <c r="M9" s="52"/>
      <c r="N9" s="52"/>
      <c r="O9" s="52"/>
      <c r="P9" s="60"/>
    </row>
    <row r="10" spans="1:17" x14ac:dyDescent="0.2">
      <c r="A10" s="53"/>
      <c r="B10" s="51"/>
      <c r="C10" s="52" t="s">
        <v>417</v>
      </c>
      <c r="D10" s="52"/>
      <c r="E10" s="52"/>
      <c r="F10" s="52"/>
      <c r="G10" s="52"/>
      <c r="H10" s="52"/>
      <c r="I10" s="52"/>
      <c r="J10" s="52"/>
      <c r="K10" s="52"/>
      <c r="L10" s="52"/>
      <c r="M10" s="52"/>
      <c r="N10" s="52"/>
      <c r="O10" s="52"/>
      <c r="P10" s="60"/>
    </row>
    <row r="11" spans="1:17" x14ac:dyDescent="0.2">
      <c r="A11" s="53"/>
      <c r="B11" s="51"/>
      <c r="C11" s="52" t="s">
        <v>418</v>
      </c>
      <c r="D11" s="52"/>
      <c r="E11" s="52"/>
      <c r="F11" s="52"/>
      <c r="G11" s="52"/>
      <c r="H11" s="52"/>
      <c r="I11" s="52"/>
      <c r="J11" s="52"/>
      <c r="K11" s="52"/>
      <c r="L11" s="52"/>
      <c r="M11" s="52"/>
      <c r="N11" s="52"/>
      <c r="O11" s="52"/>
      <c r="P11" s="60"/>
    </row>
    <row r="12" spans="1:17" x14ac:dyDescent="0.2">
      <c r="A12" s="53"/>
      <c r="B12" s="51"/>
      <c r="C12" s="52" t="s">
        <v>420</v>
      </c>
      <c r="D12" s="52"/>
      <c r="E12" s="52"/>
      <c r="F12" s="52"/>
      <c r="G12" s="52"/>
      <c r="H12" s="52"/>
      <c r="I12" s="52"/>
      <c r="J12" s="52"/>
      <c r="K12" s="52"/>
      <c r="L12" s="52"/>
      <c r="M12" s="52"/>
      <c r="N12" s="52"/>
      <c r="O12" s="52"/>
      <c r="P12" s="60"/>
    </row>
    <row r="13" spans="1:17" x14ac:dyDescent="0.2">
      <c r="A13" s="53"/>
      <c r="B13" s="51"/>
      <c r="C13" s="52" t="s">
        <v>421</v>
      </c>
      <c r="D13" s="52"/>
      <c r="E13" s="52"/>
      <c r="F13" s="52"/>
      <c r="G13" s="52"/>
      <c r="H13" s="52"/>
      <c r="I13" s="52"/>
      <c r="J13" s="52"/>
      <c r="K13" s="52"/>
      <c r="L13" s="52"/>
      <c r="M13" s="52"/>
      <c r="N13" s="52"/>
      <c r="O13" s="52"/>
      <c r="P13" s="60"/>
    </row>
    <row r="14" spans="1:17" x14ac:dyDescent="0.2">
      <c r="A14" s="53"/>
      <c r="B14" s="51"/>
      <c r="D14" s="52"/>
      <c r="E14" s="52"/>
      <c r="F14" s="52"/>
      <c r="G14" s="52"/>
      <c r="H14" s="52"/>
      <c r="I14" s="52"/>
      <c r="J14" s="52"/>
      <c r="K14" s="52"/>
      <c r="L14" s="52"/>
      <c r="M14" s="52"/>
      <c r="N14" s="52"/>
      <c r="O14" s="52"/>
      <c r="P14" s="60"/>
    </row>
    <row r="15" spans="1:17" x14ac:dyDescent="0.2">
      <c r="A15" s="53"/>
      <c r="B15" s="51"/>
      <c r="C15" s="52" t="s">
        <v>422</v>
      </c>
      <c r="D15" s="52"/>
      <c r="E15" s="52"/>
      <c r="F15" s="52"/>
      <c r="G15" s="52"/>
      <c r="H15" s="52"/>
      <c r="I15" s="52"/>
      <c r="J15" s="52"/>
      <c r="K15" s="52"/>
      <c r="L15" s="52"/>
      <c r="M15" s="52"/>
      <c r="N15" s="52"/>
      <c r="O15" s="52"/>
      <c r="P15" s="60"/>
    </row>
    <row r="16" spans="1:17" x14ac:dyDescent="0.2">
      <c r="A16" s="53"/>
      <c r="B16" s="51"/>
      <c r="C16" s="52" t="s">
        <v>368</v>
      </c>
      <c r="D16" s="52"/>
      <c r="E16" s="52"/>
      <c r="F16" s="52"/>
      <c r="G16" s="52"/>
      <c r="H16" s="52"/>
      <c r="I16" s="52"/>
      <c r="J16" s="52"/>
      <c r="K16" s="52"/>
      <c r="L16" s="52"/>
      <c r="M16" s="52"/>
      <c r="N16" s="52"/>
      <c r="O16" s="52"/>
      <c r="P16" s="60"/>
    </row>
    <row r="17" spans="1:16" x14ac:dyDescent="0.2">
      <c r="A17" s="53"/>
      <c r="B17" s="51"/>
      <c r="C17" s="52" t="s">
        <v>423</v>
      </c>
      <c r="D17" s="52"/>
      <c r="E17" s="52"/>
      <c r="F17" s="52"/>
      <c r="G17" s="52"/>
      <c r="H17" s="52"/>
      <c r="I17" s="52"/>
      <c r="J17" s="52"/>
      <c r="K17" s="52"/>
      <c r="L17" s="52"/>
      <c r="M17" s="52"/>
      <c r="N17" s="52"/>
      <c r="O17" s="52"/>
      <c r="P17" s="60"/>
    </row>
    <row r="18" spans="1:16" x14ac:dyDescent="0.2">
      <c r="A18" s="53"/>
      <c r="B18" s="51"/>
      <c r="D18" s="52"/>
      <c r="E18" s="52"/>
      <c r="F18" s="52"/>
      <c r="G18" s="52"/>
      <c r="H18" s="52"/>
      <c r="I18" s="52"/>
      <c r="J18" s="52"/>
      <c r="K18" s="52"/>
      <c r="L18" s="52"/>
      <c r="M18" s="52"/>
      <c r="N18" s="52"/>
      <c r="O18" s="52"/>
      <c r="P18" s="60"/>
    </row>
    <row r="19" spans="1:16" x14ac:dyDescent="0.2">
      <c r="A19" s="53"/>
      <c r="B19" s="51"/>
      <c r="C19" s="52" t="s">
        <v>369</v>
      </c>
      <c r="D19" s="52"/>
      <c r="E19" s="52"/>
      <c r="F19" s="52"/>
      <c r="G19" s="52"/>
      <c r="H19" s="52"/>
      <c r="I19" s="52"/>
      <c r="J19" s="52"/>
      <c r="K19" s="52"/>
      <c r="L19" s="52"/>
      <c r="M19" s="52"/>
      <c r="N19" s="52"/>
      <c r="O19" s="52"/>
      <c r="P19" s="60"/>
    </row>
    <row r="20" spans="1:16" x14ac:dyDescent="0.2">
      <c r="A20" s="53"/>
      <c r="B20" s="51"/>
      <c r="C20" s="52"/>
      <c r="D20" s="52"/>
      <c r="E20" s="52"/>
      <c r="F20" s="52"/>
      <c r="G20" s="52"/>
      <c r="H20" s="52"/>
      <c r="I20" s="52"/>
      <c r="J20" s="52"/>
      <c r="K20" s="52"/>
      <c r="L20" s="52"/>
      <c r="M20" s="52"/>
      <c r="N20" s="52"/>
      <c r="O20" s="52"/>
      <c r="P20" s="60"/>
    </row>
    <row r="21" spans="1:16" x14ac:dyDescent="0.2">
      <c r="A21" s="53"/>
      <c r="B21" s="51"/>
      <c r="C21" s="52" t="s">
        <v>424</v>
      </c>
      <c r="D21" s="52"/>
      <c r="E21" s="52"/>
      <c r="F21" s="52"/>
      <c r="G21" s="52"/>
      <c r="H21" s="52"/>
      <c r="I21" s="52"/>
      <c r="J21" s="52"/>
      <c r="K21" s="52"/>
      <c r="L21" s="52"/>
      <c r="M21" s="52"/>
      <c r="N21" s="52"/>
      <c r="O21" s="52"/>
      <c r="P21" s="60"/>
    </row>
    <row r="22" spans="1:16" x14ac:dyDescent="0.2">
      <c r="A22" s="53"/>
      <c r="B22" s="51"/>
      <c r="C22" s="52"/>
      <c r="D22" s="52"/>
      <c r="E22" s="52"/>
      <c r="F22" s="52"/>
      <c r="G22" s="52"/>
      <c r="H22" s="52"/>
      <c r="I22" s="52"/>
      <c r="J22" s="52"/>
      <c r="K22" s="52"/>
      <c r="L22" s="52"/>
      <c r="M22" s="52"/>
      <c r="N22" s="52"/>
      <c r="O22" s="52"/>
      <c r="P22" s="60"/>
    </row>
    <row r="23" spans="1:16" x14ac:dyDescent="0.2">
      <c r="A23" s="53"/>
      <c r="B23" s="51"/>
      <c r="C23" s="108" t="s">
        <v>371</v>
      </c>
      <c r="D23" s="52"/>
      <c r="E23" s="52"/>
      <c r="F23" s="52"/>
      <c r="G23" s="52"/>
      <c r="H23" s="52"/>
      <c r="I23" s="52"/>
      <c r="J23" s="52"/>
      <c r="K23" s="52"/>
      <c r="L23" s="52"/>
      <c r="M23" s="52"/>
      <c r="N23" s="52"/>
      <c r="O23" s="52"/>
      <c r="P23" s="60"/>
    </row>
    <row r="24" spans="1:16" x14ac:dyDescent="0.2">
      <c r="A24" s="53"/>
      <c r="B24" s="51"/>
      <c r="C24" s="108" t="s">
        <v>425</v>
      </c>
      <c r="D24" s="52"/>
      <c r="E24" s="52"/>
      <c r="F24" s="52"/>
      <c r="G24" s="52"/>
      <c r="H24" s="52"/>
      <c r="I24" s="52"/>
      <c r="J24" s="52"/>
      <c r="K24" s="52"/>
      <c r="L24" s="52"/>
      <c r="M24" s="52"/>
      <c r="N24" s="52"/>
      <c r="O24" s="52"/>
      <c r="P24" s="60"/>
    </row>
    <row r="25" spans="1:16" ht="13.5" thickBot="1" x14ac:dyDescent="0.25">
      <c r="A25" s="53"/>
      <c r="B25" s="51"/>
      <c r="C25" s="52"/>
      <c r="D25" s="52"/>
      <c r="E25" s="52"/>
      <c r="F25" s="52"/>
      <c r="G25" s="52"/>
      <c r="H25" s="52"/>
      <c r="I25" s="52"/>
      <c r="J25" s="52"/>
      <c r="K25" s="52"/>
      <c r="L25" s="52"/>
      <c r="M25" s="52"/>
      <c r="N25" s="52"/>
      <c r="O25" s="52"/>
      <c r="P25" s="60"/>
    </row>
    <row r="26" spans="1:16" ht="15" customHeight="1" x14ac:dyDescent="0.25">
      <c r="A26" s="53"/>
      <c r="B26" s="448" t="s">
        <v>357</v>
      </c>
      <c r="C26" s="449"/>
      <c r="D26" s="449"/>
      <c r="E26" s="449"/>
      <c r="F26" s="449"/>
      <c r="G26" s="449"/>
      <c r="H26" s="449"/>
      <c r="I26" s="449"/>
      <c r="J26" s="449"/>
      <c r="K26" s="449"/>
      <c r="L26" s="449"/>
      <c r="M26" s="449"/>
      <c r="N26" s="449"/>
      <c r="O26" s="449"/>
      <c r="P26" s="450"/>
    </row>
    <row r="27" spans="1:16" x14ac:dyDescent="0.2">
      <c r="A27" s="53"/>
      <c r="B27" s="51"/>
      <c r="C27" s="52"/>
      <c r="D27" s="52"/>
      <c r="E27" s="52"/>
      <c r="F27" s="52"/>
      <c r="G27" s="52"/>
      <c r="H27" s="52"/>
      <c r="I27" s="52"/>
      <c r="J27" s="52"/>
      <c r="K27" s="52"/>
      <c r="L27" s="52"/>
      <c r="M27" s="52"/>
      <c r="N27" s="52"/>
      <c r="O27" s="52"/>
      <c r="P27" s="60"/>
    </row>
    <row r="28" spans="1:16" x14ac:dyDescent="0.2">
      <c r="A28" s="53"/>
      <c r="B28" s="51"/>
      <c r="C28" s="52"/>
      <c r="D28" s="52"/>
      <c r="E28" s="52"/>
      <c r="F28" s="52" t="s">
        <v>372</v>
      </c>
      <c r="G28" s="52"/>
      <c r="H28" s="52"/>
      <c r="I28" s="52"/>
      <c r="J28" s="52"/>
      <c r="K28" s="52"/>
      <c r="L28" s="52"/>
      <c r="M28" s="52"/>
      <c r="N28" s="52"/>
      <c r="O28" s="52"/>
      <c r="P28" s="60"/>
    </row>
    <row r="29" spans="1:16" x14ac:dyDescent="0.2">
      <c r="A29" s="53"/>
      <c r="B29" s="51"/>
      <c r="C29" s="52"/>
      <c r="D29" s="52"/>
      <c r="E29" s="52"/>
      <c r="F29" s="52" t="s">
        <v>426</v>
      </c>
      <c r="G29" s="52"/>
      <c r="H29" s="52"/>
      <c r="I29" s="52"/>
      <c r="J29" s="52"/>
      <c r="K29" s="52"/>
      <c r="L29" s="52"/>
      <c r="M29" s="52"/>
      <c r="N29" s="52"/>
      <c r="O29" s="52"/>
      <c r="P29" s="60"/>
    </row>
    <row r="30" spans="1:16" x14ac:dyDescent="0.2">
      <c r="A30" s="53"/>
      <c r="B30" s="51"/>
      <c r="C30" s="52"/>
      <c r="D30" s="52"/>
      <c r="E30" s="52"/>
      <c r="F30" s="52"/>
      <c r="G30" s="52"/>
      <c r="H30" s="52"/>
      <c r="I30" s="52"/>
      <c r="J30" s="52"/>
      <c r="K30" s="52"/>
      <c r="L30" s="52"/>
      <c r="M30" s="52"/>
      <c r="N30" s="52"/>
      <c r="O30" s="52"/>
      <c r="P30" s="60"/>
    </row>
    <row r="31" spans="1:16" x14ac:dyDescent="0.2">
      <c r="A31" s="53"/>
      <c r="B31" s="51"/>
      <c r="C31" s="52"/>
      <c r="D31" s="52"/>
      <c r="E31" s="52"/>
      <c r="F31" s="52"/>
      <c r="G31" s="52"/>
      <c r="H31" s="52"/>
      <c r="I31" s="52"/>
      <c r="J31" s="52"/>
      <c r="K31" s="52"/>
      <c r="L31" s="52"/>
      <c r="M31" s="52"/>
      <c r="N31" s="52"/>
      <c r="O31" s="52"/>
      <c r="P31" s="60"/>
    </row>
    <row r="32" spans="1:16" x14ac:dyDescent="0.2">
      <c r="A32" s="53"/>
      <c r="B32" s="51"/>
      <c r="C32" s="52"/>
      <c r="D32" s="52"/>
      <c r="E32" s="52"/>
      <c r="F32" s="52" t="s">
        <v>373</v>
      </c>
      <c r="G32" s="52"/>
      <c r="H32" s="52"/>
      <c r="I32" s="52"/>
      <c r="J32" s="52"/>
      <c r="K32" s="52"/>
      <c r="L32" s="52"/>
      <c r="M32" s="52"/>
      <c r="N32" s="52"/>
      <c r="O32" s="52"/>
      <c r="P32" s="60"/>
    </row>
    <row r="33" spans="1:16" x14ac:dyDescent="0.2">
      <c r="A33" s="53"/>
      <c r="B33" s="51"/>
      <c r="C33" s="52"/>
      <c r="D33" s="52"/>
      <c r="E33" s="52"/>
      <c r="F33" s="52" t="s">
        <v>374</v>
      </c>
      <c r="G33" s="52"/>
      <c r="H33" s="52"/>
      <c r="I33" s="52"/>
      <c r="J33" s="52"/>
      <c r="K33" s="52"/>
      <c r="L33" s="52"/>
      <c r="M33" s="52"/>
      <c r="N33" s="52"/>
      <c r="O33" s="52"/>
      <c r="P33" s="60"/>
    </row>
    <row r="34" spans="1:16" x14ac:dyDescent="0.2">
      <c r="A34" s="53"/>
      <c r="B34" s="51"/>
      <c r="C34" s="52"/>
      <c r="D34" s="52"/>
      <c r="E34" s="52"/>
      <c r="F34" s="52" t="s">
        <v>428</v>
      </c>
      <c r="G34" s="52"/>
      <c r="H34" s="52"/>
      <c r="I34" s="52"/>
      <c r="J34" s="52"/>
      <c r="K34" s="52"/>
      <c r="L34" s="52"/>
      <c r="M34" s="52"/>
      <c r="N34" s="52"/>
      <c r="O34" s="52"/>
      <c r="P34" s="60"/>
    </row>
    <row r="35" spans="1:16" x14ac:dyDescent="0.2">
      <c r="A35" s="53"/>
      <c r="B35" s="51"/>
      <c r="C35" s="52"/>
      <c r="D35" s="52"/>
      <c r="E35" s="52"/>
      <c r="F35" s="52" t="s">
        <v>376</v>
      </c>
      <c r="G35" s="52"/>
      <c r="H35" s="52"/>
      <c r="I35" s="52"/>
      <c r="J35" s="52"/>
      <c r="K35" s="52"/>
      <c r="L35" s="52"/>
      <c r="M35" s="52"/>
      <c r="N35" s="52"/>
      <c r="O35" s="52"/>
      <c r="P35" s="60"/>
    </row>
    <row r="36" spans="1:16" x14ac:dyDescent="0.2">
      <c r="A36" s="53"/>
      <c r="B36" s="51"/>
      <c r="C36" s="52"/>
      <c r="D36" s="52"/>
      <c r="E36" s="52"/>
      <c r="F36" s="52" t="s">
        <v>375</v>
      </c>
      <c r="G36" s="52"/>
      <c r="H36" s="52"/>
      <c r="I36" s="52"/>
      <c r="J36" s="52"/>
      <c r="K36" s="52"/>
      <c r="L36" s="52"/>
      <c r="M36" s="52"/>
      <c r="N36" s="52"/>
      <c r="O36" s="52"/>
      <c r="P36" s="60"/>
    </row>
    <row r="37" spans="1:16" x14ac:dyDescent="0.2">
      <c r="A37" s="53"/>
      <c r="B37" s="51"/>
      <c r="C37" s="52"/>
      <c r="D37" s="52"/>
      <c r="E37" s="52"/>
      <c r="F37" s="52" t="s">
        <v>377</v>
      </c>
      <c r="G37" s="52"/>
      <c r="H37" s="52"/>
      <c r="I37" s="52"/>
      <c r="J37" s="52"/>
      <c r="K37" s="52"/>
      <c r="L37" s="52"/>
      <c r="M37" s="52"/>
      <c r="N37" s="52"/>
      <c r="O37" s="52"/>
      <c r="P37" s="60"/>
    </row>
    <row r="38" spans="1:16" x14ac:dyDescent="0.2">
      <c r="A38" s="53"/>
      <c r="B38" s="51"/>
      <c r="C38" s="52"/>
      <c r="D38" s="52"/>
      <c r="E38" s="52"/>
      <c r="F38" s="52" t="s">
        <v>427</v>
      </c>
      <c r="G38" s="52"/>
      <c r="H38" s="52"/>
      <c r="I38" s="52"/>
      <c r="J38" s="52"/>
      <c r="K38" s="52"/>
      <c r="L38" s="52"/>
      <c r="M38" s="52"/>
      <c r="N38" s="52"/>
      <c r="O38" s="52"/>
      <c r="P38" s="60"/>
    </row>
    <row r="39" spans="1:16" x14ac:dyDescent="0.2">
      <c r="A39" s="53"/>
      <c r="B39" s="51"/>
      <c r="C39" s="52"/>
      <c r="D39" s="52"/>
      <c r="E39" s="52"/>
      <c r="F39" s="52"/>
      <c r="G39" s="52"/>
      <c r="H39" s="52"/>
      <c r="I39" s="52"/>
      <c r="J39" s="52"/>
      <c r="K39" s="52"/>
      <c r="L39" s="52"/>
      <c r="M39" s="52"/>
      <c r="N39" s="52"/>
      <c r="O39" s="52"/>
      <c r="P39" s="60"/>
    </row>
    <row r="40" spans="1:16" x14ac:dyDescent="0.2">
      <c r="A40" s="53"/>
      <c r="B40" s="51"/>
      <c r="C40" s="52"/>
      <c r="D40" s="52"/>
      <c r="E40" s="52"/>
      <c r="F40" s="52"/>
      <c r="G40" s="52"/>
      <c r="H40" s="52"/>
      <c r="I40" s="52"/>
      <c r="J40" s="52"/>
      <c r="K40" s="52"/>
      <c r="L40" s="52"/>
      <c r="M40" s="52"/>
      <c r="N40" s="52"/>
      <c r="O40" s="52"/>
      <c r="P40" s="60"/>
    </row>
    <row r="41" spans="1:16" x14ac:dyDescent="0.2">
      <c r="A41" s="53"/>
      <c r="B41" s="51"/>
      <c r="C41" s="52"/>
      <c r="D41" s="52"/>
      <c r="E41" s="52"/>
      <c r="F41" s="52"/>
      <c r="G41" s="52"/>
      <c r="H41" s="52"/>
      <c r="I41" s="52"/>
      <c r="J41" s="52"/>
      <c r="K41" s="52"/>
      <c r="L41" s="52"/>
      <c r="M41" s="52"/>
      <c r="N41" s="52"/>
      <c r="O41" s="52"/>
      <c r="P41" s="60"/>
    </row>
    <row r="42" spans="1:16" x14ac:dyDescent="0.2">
      <c r="A42" s="53"/>
      <c r="B42" s="51"/>
      <c r="C42" s="52"/>
      <c r="D42" s="52"/>
      <c r="E42" s="52"/>
      <c r="F42" s="52"/>
      <c r="G42" s="52"/>
      <c r="H42" s="52"/>
      <c r="I42" s="52"/>
      <c r="J42" s="52"/>
      <c r="K42" s="52"/>
      <c r="L42" s="52"/>
      <c r="M42" s="52"/>
      <c r="N42" s="52"/>
      <c r="O42" s="52"/>
      <c r="P42" s="60"/>
    </row>
    <row r="43" spans="1:16" x14ac:dyDescent="0.2">
      <c r="A43" s="53"/>
      <c r="B43" s="51"/>
      <c r="C43" s="52"/>
      <c r="D43" s="52"/>
      <c r="E43" s="52"/>
      <c r="F43" s="52"/>
      <c r="G43" s="52"/>
      <c r="H43" s="52"/>
      <c r="I43" s="52"/>
      <c r="J43" s="52"/>
      <c r="K43" s="52"/>
      <c r="L43" s="52"/>
      <c r="M43" s="52"/>
      <c r="N43" s="52"/>
      <c r="O43" s="52"/>
      <c r="P43" s="60"/>
    </row>
    <row r="44" spans="1:16" ht="13.5" thickBot="1" x14ac:dyDescent="0.25">
      <c r="A44" s="53"/>
      <c r="B44" s="61"/>
      <c r="C44" s="62"/>
      <c r="D44" s="62"/>
      <c r="E44" s="62"/>
      <c r="F44" s="62"/>
      <c r="G44" s="62"/>
      <c r="H44" s="62"/>
      <c r="I44" s="62"/>
      <c r="J44" s="62"/>
      <c r="K44" s="62"/>
      <c r="L44" s="62"/>
      <c r="M44" s="62"/>
      <c r="N44" s="62"/>
      <c r="O44" s="62"/>
      <c r="P44" s="63"/>
    </row>
    <row r="45" spans="1:16" ht="15" customHeight="1" x14ac:dyDescent="0.25">
      <c r="A45" s="53"/>
      <c r="B45" s="448" t="s">
        <v>358</v>
      </c>
      <c r="C45" s="449"/>
      <c r="D45" s="449"/>
      <c r="E45" s="449"/>
      <c r="F45" s="449"/>
      <c r="G45" s="449"/>
      <c r="H45" s="449"/>
      <c r="I45" s="449"/>
      <c r="J45" s="449"/>
      <c r="K45" s="449"/>
      <c r="L45" s="449"/>
      <c r="M45" s="449"/>
      <c r="N45" s="449"/>
      <c r="O45" s="449"/>
      <c r="P45" s="450"/>
    </row>
    <row r="46" spans="1:16" x14ac:dyDescent="0.2">
      <c r="A46" s="53"/>
      <c r="B46" s="51"/>
      <c r="C46" s="52"/>
      <c r="D46" s="52"/>
      <c r="E46" s="52"/>
      <c r="F46" s="52"/>
      <c r="G46" s="52"/>
      <c r="H46" s="52"/>
      <c r="I46" s="52"/>
      <c r="J46" s="52"/>
      <c r="K46" s="52"/>
      <c r="L46" s="52"/>
      <c r="M46" s="52"/>
      <c r="N46" s="52"/>
      <c r="O46" s="52"/>
      <c r="P46" s="60"/>
    </row>
    <row r="47" spans="1:16" x14ac:dyDescent="0.2">
      <c r="A47" s="53"/>
      <c r="B47" s="51"/>
      <c r="C47" s="52"/>
      <c r="D47" s="52"/>
      <c r="E47" s="52"/>
      <c r="F47" s="52" t="s">
        <v>383</v>
      </c>
      <c r="G47" s="52"/>
      <c r="H47" s="52"/>
      <c r="I47" s="52"/>
      <c r="J47" s="52"/>
      <c r="K47" s="52"/>
      <c r="L47" s="52"/>
      <c r="M47" s="52"/>
      <c r="N47" s="52"/>
      <c r="O47" s="52"/>
      <c r="P47" s="60"/>
    </row>
    <row r="48" spans="1:16" x14ac:dyDescent="0.2">
      <c r="A48" s="53"/>
      <c r="B48" s="51"/>
      <c r="C48" s="52"/>
      <c r="D48" s="52"/>
      <c r="E48" s="52"/>
      <c r="F48" s="52" t="s">
        <v>378</v>
      </c>
      <c r="G48" s="52"/>
      <c r="H48" s="52"/>
      <c r="I48" s="52"/>
      <c r="J48" s="52"/>
      <c r="K48" s="52"/>
      <c r="L48" s="52"/>
      <c r="M48" s="52"/>
      <c r="N48" s="52"/>
      <c r="O48" s="52"/>
      <c r="P48" s="60"/>
    </row>
    <row r="49" spans="1:16" x14ac:dyDescent="0.2">
      <c r="A49" s="53"/>
      <c r="B49" s="51"/>
      <c r="C49" s="52"/>
      <c r="D49" s="52"/>
      <c r="E49" s="52"/>
      <c r="F49" s="52" t="s">
        <v>379</v>
      </c>
      <c r="G49" s="52"/>
      <c r="H49" s="52"/>
      <c r="I49" s="52"/>
      <c r="J49" s="52"/>
      <c r="K49" s="52"/>
      <c r="L49" s="52"/>
      <c r="M49" s="52"/>
      <c r="N49" s="52"/>
      <c r="O49" s="52"/>
      <c r="P49" s="60"/>
    </row>
    <row r="50" spans="1:16" x14ac:dyDescent="0.2">
      <c r="A50" s="53"/>
      <c r="B50" s="51"/>
      <c r="C50" s="52"/>
      <c r="D50" s="52"/>
      <c r="E50" s="52"/>
      <c r="F50" s="52" t="s">
        <v>380</v>
      </c>
      <c r="G50" s="52"/>
      <c r="H50" s="52"/>
      <c r="I50" s="52"/>
      <c r="J50" s="52"/>
      <c r="K50" s="52"/>
      <c r="L50" s="52"/>
      <c r="M50" s="52"/>
      <c r="N50" s="52"/>
      <c r="O50" s="52"/>
      <c r="P50" s="60"/>
    </row>
    <row r="51" spans="1:16" x14ac:dyDescent="0.2">
      <c r="A51" s="53"/>
      <c r="B51" s="51"/>
      <c r="C51" s="52"/>
      <c r="D51" s="52"/>
      <c r="E51" s="52"/>
      <c r="F51" s="52" t="s">
        <v>381</v>
      </c>
      <c r="G51" s="52"/>
      <c r="H51" s="52"/>
      <c r="I51" s="52"/>
      <c r="J51" s="52"/>
      <c r="K51" s="52"/>
      <c r="L51" s="52"/>
      <c r="M51" s="52"/>
      <c r="N51" s="52"/>
      <c r="O51" s="52"/>
      <c r="P51" s="60"/>
    </row>
    <row r="52" spans="1:16" x14ac:dyDescent="0.2">
      <c r="A52" s="53"/>
      <c r="B52" s="51"/>
      <c r="C52" s="52"/>
      <c r="D52" s="52"/>
      <c r="E52" s="52"/>
      <c r="F52" s="52" t="s">
        <v>382</v>
      </c>
      <c r="G52" s="52"/>
      <c r="H52" s="52"/>
      <c r="I52" s="52"/>
      <c r="J52" s="52"/>
      <c r="K52" s="52"/>
      <c r="L52" s="52"/>
      <c r="M52" s="52"/>
      <c r="N52" s="52"/>
      <c r="O52" s="52"/>
      <c r="P52" s="60"/>
    </row>
    <row r="53" spans="1:16" x14ac:dyDescent="0.2">
      <c r="A53" s="53"/>
      <c r="B53" s="51"/>
      <c r="C53" s="52"/>
      <c r="D53" s="52"/>
      <c r="E53" s="52"/>
      <c r="F53" s="52" t="s">
        <v>429</v>
      </c>
      <c r="G53" s="52"/>
      <c r="H53" s="52"/>
      <c r="I53" s="52"/>
      <c r="J53" s="52"/>
      <c r="K53" s="52"/>
      <c r="L53" s="52"/>
      <c r="M53" s="52"/>
      <c r="N53" s="52"/>
      <c r="O53" s="52"/>
      <c r="P53" s="60"/>
    </row>
    <row r="54" spans="1:16" ht="13.5" thickBot="1" x14ac:dyDescent="0.25">
      <c r="A54" s="53"/>
      <c r="B54" s="61"/>
      <c r="C54" s="62"/>
      <c r="D54" s="62"/>
      <c r="E54" s="62"/>
      <c r="F54" s="62"/>
      <c r="G54" s="62"/>
      <c r="H54" s="62"/>
      <c r="I54" s="62"/>
      <c r="J54" s="62"/>
      <c r="K54" s="62"/>
      <c r="L54" s="62"/>
      <c r="M54" s="62"/>
      <c r="N54" s="62"/>
      <c r="O54" s="62"/>
      <c r="P54" s="63"/>
    </row>
    <row r="55" spans="1:16" ht="15" customHeight="1" x14ac:dyDescent="0.25">
      <c r="A55" s="53"/>
      <c r="B55" s="448" t="s">
        <v>359</v>
      </c>
      <c r="C55" s="449"/>
      <c r="D55" s="449"/>
      <c r="E55" s="449"/>
      <c r="F55" s="449"/>
      <c r="G55" s="449"/>
      <c r="H55" s="449"/>
      <c r="I55" s="449"/>
      <c r="J55" s="449"/>
      <c r="K55" s="449"/>
      <c r="L55" s="449"/>
      <c r="M55" s="449"/>
      <c r="N55" s="449"/>
      <c r="O55" s="449"/>
      <c r="P55" s="450"/>
    </row>
    <row r="56" spans="1:16" ht="15" customHeight="1" x14ac:dyDescent="0.25">
      <c r="A56" s="53"/>
      <c r="B56" s="110"/>
      <c r="C56" s="109"/>
      <c r="D56" s="109"/>
      <c r="E56" s="109"/>
      <c r="F56" s="109"/>
      <c r="G56" s="109"/>
      <c r="H56" s="109"/>
      <c r="I56" s="109"/>
      <c r="J56" s="109"/>
      <c r="K56" s="109"/>
      <c r="L56" s="109"/>
      <c r="M56" s="109"/>
      <c r="N56" s="109"/>
      <c r="O56" s="109"/>
      <c r="P56" s="111"/>
    </row>
    <row r="57" spans="1:16" x14ac:dyDescent="0.2">
      <c r="A57" s="53"/>
      <c r="B57" s="51"/>
      <c r="C57" s="52"/>
      <c r="D57" s="52"/>
      <c r="E57" s="52"/>
      <c r="F57" s="52" t="s">
        <v>384</v>
      </c>
      <c r="G57" s="52"/>
      <c r="H57" s="52"/>
      <c r="I57" s="52"/>
      <c r="J57" s="52"/>
      <c r="K57" s="52"/>
      <c r="L57" s="52"/>
      <c r="M57" s="52"/>
      <c r="N57" s="52"/>
      <c r="O57" s="52"/>
      <c r="P57" s="60"/>
    </row>
    <row r="58" spans="1:16" x14ac:dyDescent="0.2">
      <c r="A58" s="53"/>
      <c r="B58" s="51"/>
      <c r="C58" s="52"/>
      <c r="D58" s="52"/>
      <c r="E58" s="52"/>
      <c r="F58" s="52" t="s">
        <v>430</v>
      </c>
      <c r="G58" s="52"/>
      <c r="H58" s="52"/>
      <c r="I58" s="52"/>
      <c r="J58" s="52"/>
      <c r="K58" s="52"/>
      <c r="L58" s="52"/>
      <c r="M58" s="52"/>
      <c r="N58" s="52"/>
      <c r="O58" s="52"/>
      <c r="P58" s="60"/>
    </row>
    <row r="59" spans="1:16" x14ac:dyDescent="0.2">
      <c r="A59" s="53"/>
      <c r="B59" s="51"/>
      <c r="C59" s="52"/>
      <c r="D59" s="52"/>
      <c r="E59" s="52"/>
      <c r="F59" s="52" t="s">
        <v>385</v>
      </c>
      <c r="G59" s="52"/>
      <c r="H59" s="52"/>
      <c r="I59" s="52"/>
      <c r="J59" s="52"/>
      <c r="K59" s="52"/>
      <c r="L59" s="52"/>
      <c r="M59" s="52"/>
      <c r="N59" s="52"/>
      <c r="O59" s="52"/>
      <c r="P59" s="60"/>
    </row>
    <row r="60" spans="1:16" x14ac:dyDescent="0.2">
      <c r="A60" s="53"/>
      <c r="B60" s="51"/>
      <c r="C60" s="52"/>
      <c r="D60" s="52"/>
      <c r="E60" s="52"/>
      <c r="F60" s="52" t="s">
        <v>386</v>
      </c>
      <c r="G60" s="52"/>
      <c r="H60" s="52"/>
      <c r="I60" s="52"/>
      <c r="J60" s="52"/>
      <c r="K60" s="52"/>
      <c r="L60" s="52"/>
      <c r="M60" s="52"/>
      <c r="N60" s="52"/>
      <c r="O60" s="52"/>
      <c r="P60" s="60"/>
    </row>
    <row r="61" spans="1:16" x14ac:dyDescent="0.2">
      <c r="A61" s="53"/>
      <c r="B61" s="51"/>
      <c r="C61" s="52"/>
      <c r="D61" s="52"/>
      <c r="E61" s="52"/>
      <c r="F61" s="52" t="s">
        <v>431</v>
      </c>
      <c r="G61" s="52"/>
      <c r="H61" s="52"/>
      <c r="I61" s="52"/>
      <c r="J61" s="52"/>
      <c r="K61" s="52"/>
      <c r="L61" s="52"/>
      <c r="M61" s="52"/>
      <c r="N61" s="52"/>
      <c r="O61" s="52"/>
      <c r="P61" s="60"/>
    </row>
    <row r="62" spans="1:16" x14ac:dyDescent="0.2">
      <c r="A62" s="53"/>
      <c r="B62" s="51"/>
      <c r="C62" s="52"/>
      <c r="D62" s="52"/>
      <c r="E62" s="52"/>
      <c r="F62" s="52"/>
      <c r="G62" s="52"/>
      <c r="H62" s="52"/>
      <c r="I62" s="52"/>
      <c r="J62" s="52"/>
      <c r="K62" s="52"/>
      <c r="L62" s="52"/>
      <c r="M62" s="52"/>
      <c r="N62" s="52"/>
      <c r="O62" s="52"/>
      <c r="P62" s="60"/>
    </row>
    <row r="63" spans="1:16" x14ac:dyDescent="0.2">
      <c r="A63" s="53"/>
      <c r="B63" s="51"/>
      <c r="C63" s="52"/>
      <c r="D63" s="52"/>
      <c r="E63" s="52"/>
      <c r="F63" s="52"/>
      <c r="G63" s="52"/>
      <c r="H63" s="52"/>
      <c r="I63" s="52"/>
      <c r="J63" s="52"/>
      <c r="K63" s="52"/>
      <c r="L63" s="52"/>
      <c r="M63" s="52"/>
      <c r="N63" s="52"/>
      <c r="O63" s="52"/>
      <c r="P63" s="60"/>
    </row>
    <row r="64" spans="1:16" x14ac:dyDescent="0.2">
      <c r="A64" s="53"/>
      <c r="B64" s="51"/>
      <c r="C64" s="52"/>
      <c r="D64" s="52"/>
      <c r="E64" s="52"/>
      <c r="F64" s="52"/>
      <c r="G64" s="52"/>
      <c r="H64" s="52"/>
      <c r="I64" s="52"/>
      <c r="J64" s="52"/>
      <c r="K64" s="52"/>
      <c r="L64" s="52"/>
      <c r="M64" s="52"/>
      <c r="N64" s="52"/>
      <c r="O64" s="52"/>
      <c r="P64" s="60"/>
    </row>
    <row r="65" spans="1:16" ht="13.5" thickBot="1" x14ac:dyDescent="0.25">
      <c r="A65" s="53"/>
      <c r="B65" s="61"/>
      <c r="C65" s="62"/>
      <c r="D65" s="62"/>
      <c r="E65" s="62"/>
      <c r="F65" s="62"/>
      <c r="G65" s="62"/>
      <c r="H65" s="62"/>
      <c r="I65" s="62"/>
      <c r="J65" s="62"/>
      <c r="K65" s="62"/>
      <c r="L65" s="62"/>
      <c r="M65" s="62"/>
      <c r="N65" s="62"/>
      <c r="O65" s="62"/>
      <c r="P65" s="63"/>
    </row>
    <row r="66" spans="1:16" ht="15" customHeight="1" x14ac:dyDescent="0.25">
      <c r="A66" s="53"/>
      <c r="B66" s="448" t="s">
        <v>186</v>
      </c>
      <c r="C66" s="449"/>
      <c r="D66" s="449"/>
      <c r="E66" s="449"/>
      <c r="F66" s="449"/>
      <c r="G66" s="449"/>
      <c r="H66" s="449"/>
      <c r="I66" s="449"/>
      <c r="J66" s="449"/>
      <c r="K66" s="449"/>
      <c r="L66" s="449"/>
      <c r="M66" s="449"/>
      <c r="N66" s="449"/>
      <c r="O66" s="449"/>
      <c r="P66" s="450"/>
    </row>
    <row r="67" spans="1:16" x14ac:dyDescent="0.2">
      <c r="A67" s="53"/>
      <c r="B67" s="51"/>
      <c r="C67" s="52"/>
      <c r="D67" s="52"/>
      <c r="E67" s="52"/>
      <c r="F67" s="52"/>
      <c r="G67" s="52"/>
      <c r="H67" s="52"/>
      <c r="I67" s="52"/>
      <c r="J67" s="52"/>
      <c r="K67" s="52"/>
      <c r="L67" s="52"/>
      <c r="M67" s="52"/>
      <c r="N67" s="52"/>
      <c r="O67" s="52"/>
      <c r="P67" s="60"/>
    </row>
    <row r="68" spans="1:16" x14ac:dyDescent="0.2">
      <c r="A68" s="53"/>
      <c r="B68" s="51"/>
      <c r="C68" s="52"/>
      <c r="D68" s="52"/>
      <c r="E68" s="52"/>
      <c r="F68" s="52" t="s">
        <v>387</v>
      </c>
      <c r="G68" s="52"/>
      <c r="H68" s="52"/>
      <c r="I68" s="52"/>
      <c r="J68" s="52"/>
      <c r="K68" s="52"/>
      <c r="L68" s="52"/>
      <c r="M68" s="52"/>
      <c r="N68" s="52"/>
      <c r="O68" s="52"/>
      <c r="P68" s="60"/>
    </row>
    <row r="69" spans="1:16" x14ac:dyDescent="0.2">
      <c r="A69" s="53"/>
      <c r="B69" s="51"/>
      <c r="C69" s="52"/>
      <c r="D69" s="52"/>
      <c r="E69" s="52"/>
      <c r="F69" s="52" t="s">
        <v>388</v>
      </c>
      <c r="G69" s="52"/>
      <c r="H69" s="52"/>
      <c r="I69" s="52"/>
      <c r="J69" s="52"/>
      <c r="K69" s="52"/>
      <c r="L69" s="52"/>
      <c r="M69" s="52"/>
      <c r="N69" s="52"/>
      <c r="O69" s="52"/>
      <c r="P69" s="60"/>
    </row>
    <row r="70" spans="1:16" x14ac:dyDescent="0.2">
      <c r="A70" s="53"/>
      <c r="B70" s="51"/>
      <c r="C70" s="52"/>
      <c r="D70" s="52"/>
      <c r="E70" s="52"/>
      <c r="F70" s="52" t="s">
        <v>389</v>
      </c>
      <c r="G70" s="52"/>
      <c r="H70" s="52"/>
      <c r="I70" s="52"/>
      <c r="J70" s="52"/>
      <c r="K70" s="52"/>
      <c r="L70" s="52"/>
      <c r="M70" s="52"/>
      <c r="N70" s="52"/>
      <c r="O70" s="52"/>
      <c r="P70" s="60"/>
    </row>
    <row r="71" spans="1:16" x14ac:dyDescent="0.2">
      <c r="A71" s="53"/>
      <c r="B71" s="51"/>
      <c r="C71" s="52"/>
      <c r="D71" s="52"/>
      <c r="E71" s="52"/>
      <c r="F71" s="52" t="s">
        <v>432</v>
      </c>
      <c r="G71" s="52"/>
      <c r="H71" s="52"/>
      <c r="I71" s="52"/>
      <c r="J71" s="52"/>
      <c r="K71" s="52"/>
      <c r="L71" s="52"/>
      <c r="M71" s="52"/>
      <c r="N71" s="52"/>
      <c r="O71" s="52"/>
      <c r="P71" s="60"/>
    </row>
    <row r="72" spans="1:16" ht="13.5" thickBot="1" x14ac:dyDescent="0.25">
      <c r="A72" s="53"/>
      <c r="B72" s="51"/>
      <c r="C72" s="52"/>
      <c r="D72" s="52"/>
      <c r="E72" s="52"/>
      <c r="F72" s="52"/>
      <c r="G72" s="52"/>
      <c r="H72" s="52"/>
      <c r="I72" s="52"/>
      <c r="J72" s="52"/>
      <c r="K72" s="52"/>
      <c r="L72" s="52"/>
      <c r="M72" s="52"/>
      <c r="N72" s="52"/>
      <c r="O72" s="52"/>
      <c r="P72" s="60"/>
    </row>
    <row r="73" spans="1:16" ht="15" customHeight="1" x14ac:dyDescent="0.25">
      <c r="A73" s="53"/>
      <c r="B73" s="448" t="s">
        <v>360</v>
      </c>
      <c r="C73" s="449"/>
      <c r="D73" s="449"/>
      <c r="E73" s="449"/>
      <c r="F73" s="449"/>
      <c r="G73" s="449"/>
      <c r="H73" s="449"/>
      <c r="I73" s="449"/>
      <c r="J73" s="449"/>
      <c r="K73" s="449"/>
      <c r="L73" s="449"/>
      <c r="M73" s="449"/>
      <c r="N73" s="449"/>
      <c r="O73" s="449"/>
      <c r="P73" s="450"/>
    </row>
    <row r="74" spans="1:16" x14ac:dyDescent="0.2">
      <c r="A74" s="53"/>
      <c r="B74" s="51"/>
      <c r="C74" s="52"/>
      <c r="D74" s="52"/>
      <c r="E74" s="52"/>
      <c r="F74" s="52"/>
      <c r="G74" s="52"/>
      <c r="H74" s="52"/>
      <c r="I74" s="52"/>
      <c r="J74" s="52"/>
      <c r="K74" s="52"/>
      <c r="L74" s="52"/>
      <c r="M74" s="52"/>
      <c r="N74" s="52"/>
      <c r="O74" s="52"/>
      <c r="P74" s="60"/>
    </row>
    <row r="75" spans="1:16" x14ac:dyDescent="0.2">
      <c r="A75" s="53"/>
      <c r="B75" s="51"/>
      <c r="C75" s="52"/>
      <c r="D75" s="52"/>
      <c r="E75" s="52"/>
      <c r="F75" s="52" t="s">
        <v>435</v>
      </c>
      <c r="I75" s="52"/>
      <c r="J75" s="52"/>
      <c r="K75" s="52"/>
      <c r="L75" s="52"/>
      <c r="M75" s="52"/>
      <c r="N75" s="52"/>
      <c r="O75" s="52"/>
      <c r="P75" s="60"/>
    </row>
    <row r="76" spans="1:16" x14ac:dyDescent="0.2">
      <c r="A76" s="53"/>
      <c r="B76" s="51"/>
      <c r="C76" s="52"/>
      <c r="D76" s="52"/>
      <c r="E76" s="52"/>
      <c r="F76" s="52" t="s">
        <v>391</v>
      </c>
      <c r="I76" s="52"/>
      <c r="J76" s="52"/>
      <c r="K76" s="52"/>
      <c r="L76" s="52"/>
      <c r="M76" s="52"/>
      <c r="N76" s="52"/>
      <c r="O76" s="52"/>
      <c r="P76" s="60"/>
    </row>
    <row r="77" spans="1:16" x14ac:dyDescent="0.2">
      <c r="A77" s="53"/>
      <c r="B77" s="51"/>
      <c r="C77" s="52"/>
      <c r="D77" s="52"/>
      <c r="E77" s="52"/>
      <c r="F77" s="52" t="s">
        <v>390</v>
      </c>
      <c r="I77" s="52"/>
      <c r="J77" s="52"/>
      <c r="K77" s="52"/>
      <c r="L77" s="52"/>
      <c r="M77" s="52"/>
      <c r="N77" s="52"/>
      <c r="O77" s="52"/>
      <c r="P77" s="60"/>
    </row>
    <row r="78" spans="1:16" x14ac:dyDescent="0.2">
      <c r="A78" s="53"/>
      <c r="B78" s="51"/>
      <c r="C78" s="52"/>
      <c r="D78" s="52"/>
      <c r="E78" s="52"/>
      <c r="F78" s="52" t="s">
        <v>392</v>
      </c>
      <c r="I78" s="52"/>
      <c r="J78" s="52"/>
      <c r="K78" s="52"/>
      <c r="L78" s="52"/>
      <c r="M78" s="52"/>
      <c r="N78" s="52"/>
      <c r="O78" s="52"/>
      <c r="P78" s="60"/>
    </row>
    <row r="79" spans="1:16" x14ac:dyDescent="0.2">
      <c r="A79" s="53"/>
      <c r="B79" s="51"/>
      <c r="C79" s="52"/>
      <c r="D79" s="52"/>
      <c r="E79" s="52"/>
      <c r="F79" s="52"/>
      <c r="G79" s="52"/>
      <c r="H79" s="52"/>
      <c r="I79" s="52"/>
      <c r="J79" s="52"/>
      <c r="K79" s="52"/>
      <c r="L79" s="52"/>
      <c r="M79" s="52"/>
      <c r="N79" s="52"/>
      <c r="O79" s="52"/>
      <c r="P79" s="60"/>
    </row>
    <row r="80" spans="1:16" ht="13.5" thickBot="1" x14ac:dyDescent="0.25">
      <c r="A80" s="53"/>
      <c r="B80" s="51"/>
      <c r="C80" s="52"/>
      <c r="D80" s="52"/>
      <c r="E80" s="52"/>
      <c r="F80" s="52"/>
      <c r="G80" s="52"/>
      <c r="H80" s="52"/>
      <c r="I80" s="52"/>
      <c r="J80" s="52"/>
      <c r="K80" s="52"/>
      <c r="L80" s="52"/>
      <c r="M80" s="52"/>
      <c r="N80" s="52"/>
      <c r="O80" s="52"/>
      <c r="P80" s="60"/>
    </row>
    <row r="81" spans="1:16" ht="15" customHeight="1" x14ac:dyDescent="0.25">
      <c r="A81" s="53"/>
      <c r="B81" s="448" t="s">
        <v>361</v>
      </c>
      <c r="C81" s="449"/>
      <c r="D81" s="449"/>
      <c r="E81" s="449"/>
      <c r="F81" s="449"/>
      <c r="G81" s="449"/>
      <c r="H81" s="449"/>
      <c r="I81" s="449"/>
      <c r="J81" s="449"/>
      <c r="K81" s="449"/>
      <c r="L81" s="449"/>
      <c r="M81" s="449"/>
      <c r="N81" s="449"/>
      <c r="O81" s="449"/>
      <c r="P81" s="450"/>
    </row>
    <row r="82" spans="1:16" x14ac:dyDescent="0.2">
      <c r="A82" s="53"/>
      <c r="B82" s="51"/>
      <c r="C82" s="52"/>
      <c r="D82" s="52"/>
      <c r="E82" s="52"/>
      <c r="F82" s="52"/>
      <c r="G82" s="52"/>
      <c r="H82" s="52"/>
      <c r="I82" s="52"/>
      <c r="J82" s="52"/>
      <c r="K82" s="52"/>
      <c r="L82" s="52"/>
      <c r="M82" s="52"/>
      <c r="N82" s="52"/>
      <c r="O82" s="52"/>
      <c r="P82" s="60"/>
    </row>
    <row r="83" spans="1:16" x14ac:dyDescent="0.2">
      <c r="A83" s="53"/>
      <c r="B83" s="51"/>
      <c r="C83" s="52"/>
      <c r="D83" s="52"/>
      <c r="E83" s="52"/>
      <c r="F83" s="52" t="s">
        <v>393</v>
      </c>
      <c r="G83" s="52"/>
      <c r="H83" s="52"/>
      <c r="I83" s="52"/>
      <c r="J83" s="52"/>
      <c r="K83" s="52"/>
      <c r="L83" s="52"/>
      <c r="M83" s="52"/>
      <c r="N83" s="52"/>
      <c r="O83" s="52"/>
      <c r="P83" s="60"/>
    </row>
    <row r="84" spans="1:16" x14ac:dyDescent="0.2">
      <c r="A84" s="53"/>
      <c r="B84" s="51"/>
      <c r="C84" s="52"/>
      <c r="D84" s="52"/>
      <c r="E84" s="52"/>
      <c r="F84" s="52" t="s">
        <v>394</v>
      </c>
      <c r="G84" s="52"/>
      <c r="H84" s="52"/>
      <c r="I84" s="52"/>
      <c r="J84" s="52"/>
      <c r="K84" s="52"/>
      <c r="L84" s="52"/>
      <c r="M84" s="52"/>
      <c r="N84" s="52"/>
      <c r="O84" s="52"/>
      <c r="P84" s="60"/>
    </row>
    <row r="85" spans="1:16" x14ac:dyDescent="0.2">
      <c r="A85" s="53"/>
      <c r="B85" s="51"/>
      <c r="C85" s="52"/>
      <c r="D85" s="52"/>
      <c r="E85" s="52"/>
      <c r="F85" s="52" t="s">
        <v>395</v>
      </c>
      <c r="G85" s="52"/>
      <c r="H85" s="52"/>
      <c r="I85" s="52"/>
      <c r="J85" s="52"/>
      <c r="K85" s="52"/>
      <c r="L85" s="52"/>
      <c r="M85" s="52"/>
      <c r="N85" s="52"/>
      <c r="O85" s="52"/>
      <c r="P85" s="60"/>
    </row>
    <row r="86" spans="1:16" x14ac:dyDescent="0.2">
      <c r="A86" s="53"/>
      <c r="B86" s="51"/>
      <c r="C86" s="52"/>
      <c r="D86" s="52"/>
      <c r="E86" s="52"/>
      <c r="G86" s="52"/>
      <c r="H86" s="52"/>
      <c r="I86" s="52"/>
      <c r="J86" s="52"/>
      <c r="K86" s="52"/>
      <c r="L86" s="52"/>
      <c r="M86" s="52"/>
      <c r="N86" s="52"/>
      <c r="O86" s="52"/>
      <c r="P86" s="60"/>
    </row>
    <row r="87" spans="1:16" x14ac:dyDescent="0.2">
      <c r="A87" s="53"/>
      <c r="B87" s="51"/>
      <c r="C87" s="52"/>
      <c r="D87" s="52"/>
      <c r="E87" s="52"/>
      <c r="F87" s="52" t="s">
        <v>396</v>
      </c>
      <c r="G87" s="52"/>
      <c r="H87" s="52"/>
      <c r="I87" s="52"/>
      <c r="J87" s="52"/>
      <c r="K87" s="52"/>
      <c r="L87" s="52"/>
      <c r="M87" s="52"/>
      <c r="N87" s="52"/>
      <c r="O87" s="52"/>
      <c r="P87" s="60"/>
    </row>
    <row r="88" spans="1:16" x14ac:dyDescent="0.2">
      <c r="A88" s="53"/>
      <c r="B88" s="51"/>
      <c r="C88" s="52"/>
      <c r="D88" s="52"/>
      <c r="E88" s="52"/>
      <c r="F88" s="52" t="s">
        <v>399</v>
      </c>
      <c r="G88" s="52"/>
      <c r="H88" s="52"/>
      <c r="I88" s="52"/>
      <c r="J88" s="52"/>
      <c r="K88" s="52"/>
      <c r="L88" s="52"/>
      <c r="M88" s="52"/>
      <c r="N88" s="52"/>
      <c r="O88" s="52"/>
      <c r="P88" s="60"/>
    </row>
    <row r="89" spans="1:16" x14ac:dyDescent="0.2">
      <c r="A89" s="53"/>
      <c r="B89" s="51"/>
      <c r="C89" s="52"/>
      <c r="D89" s="52"/>
      <c r="E89" s="52"/>
      <c r="G89" s="52"/>
      <c r="H89" s="52"/>
      <c r="I89" s="52"/>
      <c r="J89" s="52"/>
      <c r="K89" s="52"/>
      <c r="L89" s="52"/>
      <c r="M89" s="52"/>
      <c r="N89" s="52"/>
      <c r="O89" s="52"/>
      <c r="P89" s="60"/>
    </row>
    <row r="90" spans="1:16" x14ac:dyDescent="0.2">
      <c r="A90" s="53"/>
      <c r="B90" s="51"/>
      <c r="C90" s="52"/>
      <c r="D90" s="52"/>
      <c r="E90" s="52"/>
      <c r="G90" s="52"/>
      <c r="H90" s="52"/>
      <c r="I90" s="52"/>
      <c r="J90" s="52"/>
      <c r="K90" s="52"/>
      <c r="L90" s="52"/>
      <c r="M90" s="52"/>
      <c r="N90" s="52"/>
      <c r="O90" s="52"/>
      <c r="P90" s="60"/>
    </row>
    <row r="91" spans="1:16" ht="13.5" thickBot="1" x14ac:dyDescent="0.25">
      <c r="A91" s="53"/>
      <c r="B91" s="51"/>
      <c r="C91" s="52"/>
      <c r="D91" s="52"/>
      <c r="E91" s="52"/>
      <c r="F91" s="52"/>
      <c r="G91" s="52"/>
      <c r="H91" s="52"/>
      <c r="I91" s="52"/>
      <c r="J91" s="52"/>
      <c r="K91" s="52"/>
      <c r="L91" s="52"/>
      <c r="M91" s="52"/>
      <c r="N91" s="52"/>
      <c r="O91" s="52"/>
      <c r="P91" s="60"/>
    </row>
    <row r="92" spans="1:16" ht="15" customHeight="1" x14ac:dyDescent="0.25">
      <c r="A92" s="53"/>
      <c r="B92" s="448" t="s">
        <v>362</v>
      </c>
      <c r="C92" s="449"/>
      <c r="D92" s="449"/>
      <c r="E92" s="449"/>
      <c r="F92" s="449"/>
      <c r="G92" s="449"/>
      <c r="H92" s="449"/>
      <c r="I92" s="449"/>
      <c r="J92" s="449"/>
      <c r="K92" s="449"/>
      <c r="L92" s="449"/>
      <c r="M92" s="449"/>
      <c r="N92" s="449"/>
      <c r="O92" s="449"/>
      <c r="P92" s="450"/>
    </row>
    <row r="93" spans="1:16" x14ac:dyDescent="0.2">
      <c r="A93" s="53"/>
      <c r="B93" s="51"/>
      <c r="C93" s="52"/>
      <c r="D93" s="52"/>
      <c r="E93" s="52"/>
      <c r="F93" s="52"/>
      <c r="G93" s="52"/>
      <c r="H93" s="52"/>
      <c r="I93" s="52"/>
      <c r="J93" s="52"/>
      <c r="K93" s="52"/>
      <c r="L93" s="52"/>
      <c r="M93" s="52"/>
      <c r="N93" s="52"/>
      <c r="O93" s="52"/>
      <c r="P93" s="60"/>
    </row>
    <row r="94" spans="1:16" x14ac:dyDescent="0.2">
      <c r="A94" s="53"/>
      <c r="B94" s="51"/>
      <c r="C94" s="52"/>
      <c r="D94" s="52"/>
      <c r="E94" s="52"/>
      <c r="F94" s="52"/>
      <c r="H94" s="52"/>
      <c r="I94" s="52"/>
      <c r="J94" s="52"/>
      <c r="K94" s="52"/>
      <c r="L94" s="52"/>
      <c r="M94" s="52"/>
      <c r="N94" s="52"/>
      <c r="O94" s="52"/>
      <c r="P94" s="60"/>
    </row>
    <row r="95" spans="1:16" x14ac:dyDescent="0.2">
      <c r="A95" s="53"/>
      <c r="B95" s="51"/>
      <c r="C95" s="52"/>
      <c r="D95" s="52"/>
      <c r="E95" s="52"/>
      <c r="F95" s="52"/>
      <c r="G95" s="52" t="s">
        <v>433</v>
      </c>
      <c r="H95" s="52"/>
      <c r="I95" s="52"/>
      <c r="J95" s="52"/>
      <c r="K95" s="52"/>
      <c r="L95" s="52"/>
      <c r="M95" s="52"/>
      <c r="N95" s="52"/>
      <c r="O95" s="52"/>
      <c r="P95" s="60"/>
    </row>
    <row r="96" spans="1:16" x14ac:dyDescent="0.2">
      <c r="A96" s="53"/>
      <c r="B96" s="51"/>
      <c r="C96" s="52"/>
      <c r="D96" s="52"/>
      <c r="E96" s="52"/>
      <c r="F96" s="52"/>
      <c r="G96" s="52" t="s">
        <v>397</v>
      </c>
      <c r="H96" s="52"/>
      <c r="I96" s="52"/>
      <c r="J96" s="52"/>
      <c r="K96" s="52"/>
      <c r="L96" s="52"/>
      <c r="M96" s="52"/>
      <c r="N96" s="52"/>
      <c r="O96" s="52"/>
      <c r="P96" s="60"/>
    </row>
    <row r="97" spans="1:16" x14ac:dyDescent="0.2">
      <c r="A97" s="53"/>
      <c r="B97" s="51"/>
      <c r="C97" s="52"/>
      <c r="D97" s="52"/>
      <c r="E97" s="52"/>
      <c r="F97" s="52"/>
      <c r="G97" s="52" t="s">
        <v>434</v>
      </c>
      <c r="H97" s="52"/>
      <c r="I97" s="52"/>
      <c r="J97" s="52"/>
      <c r="K97" s="52"/>
      <c r="L97" s="52"/>
      <c r="M97" s="52"/>
      <c r="N97" s="52"/>
      <c r="O97" s="52"/>
      <c r="P97" s="60"/>
    </row>
    <row r="98" spans="1:16" x14ac:dyDescent="0.2">
      <c r="A98" s="53"/>
      <c r="B98" s="51"/>
      <c r="C98" s="52"/>
      <c r="D98" s="52"/>
      <c r="E98" s="52"/>
      <c r="F98" s="52"/>
      <c r="G98" s="52" t="s">
        <v>398</v>
      </c>
      <c r="H98" s="52"/>
      <c r="I98" s="52"/>
      <c r="J98" s="52"/>
      <c r="K98" s="52"/>
      <c r="L98" s="52"/>
      <c r="M98" s="52"/>
      <c r="N98" s="52"/>
      <c r="O98" s="52"/>
      <c r="P98" s="60"/>
    </row>
    <row r="99" spans="1:16" x14ac:dyDescent="0.2">
      <c r="A99" s="53"/>
      <c r="B99" s="51"/>
      <c r="C99" s="52"/>
      <c r="D99" s="52"/>
      <c r="E99" s="52"/>
      <c r="F99" s="52"/>
      <c r="G99" s="52" t="s">
        <v>400</v>
      </c>
      <c r="H99" s="52"/>
      <c r="I99" s="52"/>
      <c r="J99" s="52"/>
      <c r="K99" s="52"/>
      <c r="L99" s="52"/>
      <c r="M99" s="52"/>
      <c r="N99" s="52"/>
      <c r="O99" s="52"/>
      <c r="P99" s="60"/>
    </row>
    <row r="100" spans="1:16" x14ac:dyDescent="0.2">
      <c r="A100" s="53"/>
      <c r="B100" s="51"/>
      <c r="C100" s="52"/>
      <c r="D100" s="52"/>
      <c r="E100" s="52"/>
      <c r="F100" s="52"/>
      <c r="G100" s="52" t="s">
        <v>436</v>
      </c>
      <c r="H100" s="52"/>
      <c r="I100" s="52"/>
      <c r="J100" s="52"/>
      <c r="K100" s="52"/>
      <c r="L100" s="52"/>
      <c r="M100" s="52"/>
      <c r="N100" s="52"/>
      <c r="O100" s="52"/>
      <c r="P100" s="60"/>
    </row>
    <row r="101" spans="1:16" x14ac:dyDescent="0.2">
      <c r="A101" s="53"/>
      <c r="B101" s="51"/>
      <c r="C101" s="52"/>
      <c r="D101" s="52"/>
      <c r="E101" s="52"/>
      <c r="F101" s="52"/>
      <c r="G101" s="52" t="s">
        <v>401</v>
      </c>
      <c r="H101" s="52"/>
      <c r="I101" s="52"/>
      <c r="J101" s="52"/>
      <c r="K101" s="52"/>
      <c r="L101" s="52"/>
      <c r="M101" s="52"/>
      <c r="N101" s="52"/>
      <c r="O101" s="52"/>
      <c r="P101" s="60"/>
    </row>
    <row r="102" spans="1:16" x14ac:dyDescent="0.2">
      <c r="A102" s="53"/>
      <c r="B102" s="51"/>
      <c r="C102" s="52"/>
      <c r="D102" s="52"/>
      <c r="E102" s="52"/>
      <c r="F102" s="52"/>
      <c r="G102" s="52" t="s">
        <v>437</v>
      </c>
      <c r="H102" s="52"/>
      <c r="I102" s="52"/>
      <c r="J102" s="52"/>
      <c r="K102" s="52"/>
      <c r="L102" s="52"/>
      <c r="M102" s="52"/>
      <c r="N102" s="52"/>
      <c r="O102" s="52"/>
      <c r="P102" s="60"/>
    </row>
    <row r="103" spans="1:16" x14ac:dyDescent="0.2">
      <c r="A103" s="53"/>
      <c r="B103" s="51"/>
      <c r="C103" s="52"/>
      <c r="D103" s="52"/>
      <c r="E103" s="52"/>
      <c r="F103" s="52"/>
      <c r="G103" s="52" t="s">
        <v>402</v>
      </c>
      <c r="H103" s="52"/>
      <c r="I103" s="52"/>
      <c r="J103" s="52"/>
      <c r="K103" s="52"/>
      <c r="L103" s="52"/>
      <c r="M103" s="52"/>
      <c r="N103" s="52"/>
      <c r="O103" s="52"/>
      <c r="P103" s="60"/>
    </row>
    <row r="104" spans="1:16" x14ac:dyDescent="0.2">
      <c r="A104" s="53"/>
      <c r="B104" s="51"/>
      <c r="C104" s="52"/>
      <c r="D104" s="52"/>
      <c r="E104" s="52"/>
      <c r="F104" s="52"/>
      <c r="G104" s="52"/>
      <c r="H104" s="52"/>
      <c r="I104" s="52"/>
      <c r="J104" s="52"/>
      <c r="K104" s="52"/>
      <c r="L104" s="52"/>
      <c r="M104" s="52"/>
      <c r="N104" s="52"/>
      <c r="O104" s="52"/>
      <c r="P104" s="60"/>
    </row>
    <row r="105" spans="1:16" ht="13.5" thickBot="1" x14ac:dyDescent="0.25">
      <c r="A105" s="53"/>
      <c r="B105" s="51"/>
      <c r="C105" s="52"/>
      <c r="D105" s="52"/>
      <c r="E105" s="52"/>
      <c r="F105" s="52"/>
      <c r="G105" s="52"/>
      <c r="H105" s="52"/>
      <c r="I105" s="52"/>
      <c r="J105" s="52"/>
      <c r="K105" s="52"/>
      <c r="L105" s="52"/>
      <c r="M105" s="52"/>
      <c r="N105" s="52"/>
      <c r="O105" s="52"/>
      <c r="P105" s="60"/>
    </row>
    <row r="106" spans="1:16" ht="15" customHeight="1" x14ac:dyDescent="0.25">
      <c r="A106" s="53"/>
      <c r="B106" s="448" t="s">
        <v>363</v>
      </c>
      <c r="C106" s="449"/>
      <c r="D106" s="449"/>
      <c r="E106" s="449"/>
      <c r="F106" s="449"/>
      <c r="G106" s="449"/>
      <c r="H106" s="449"/>
      <c r="I106" s="449"/>
      <c r="J106" s="449"/>
      <c r="K106" s="449"/>
      <c r="L106" s="449"/>
      <c r="M106" s="449"/>
      <c r="N106" s="449"/>
      <c r="O106" s="449"/>
      <c r="P106" s="450"/>
    </row>
    <row r="107" spans="1:16" x14ac:dyDescent="0.2">
      <c r="A107" s="53"/>
      <c r="B107" s="51"/>
      <c r="C107" s="52"/>
      <c r="D107" s="52"/>
      <c r="E107" s="52"/>
      <c r="F107" s="52"/>
      <c r="G107" s="52"/>
      <c r="H107" s="52"/>
      <c r="I107" s="52"/>
      <c r="J107" s="52"/>
      <c r="K107" s="52"/>
      <c r="L107" s="52"/>
      <c r="M107" s="52"/>
      <c r="N107" s="52"/>
      <c r="O107" s="52"/>
      <c r="P107" s="60"/>
    </row>
    <row r="108" spans="1:16" x14ac:dyDescent="0.2">
      <c r="A108" s="53"/>
      <c r="B108" s="51"/>
      <c r="C108" s="52"/>
      <c r="D108" s="52"/>
      <c r="E108" s="52"/>
      <c r="F108" s="52"/>
      <c r="G108" s="52" t="s">
        <v>403</v>
      </c>
      <c r="H108" s="52"/>
      <c r="I108" s="52"/>
      <c r="J108" s="52"/>
      <c r="K108" s="52"/>
      <c r="L108" s="52"/>
      <c r="M108" s="52"/>
      <c r="N108" s="52"/>
      <c r="O108" s="52"/>
      <c r="P108" s="60"/>
    </row>
    <row r="109" spans="1:16" x14ac:dyDescent="0.2">
      <c r="A109" s="53"/>
      <c r="B109" s="51"/>
      <c r="C109" s="52"/>
      <c r="D109" s="52"/>
      <c r="E109" s="52"/>
      <c r="F109" s="52"/>
      <c r="G109" s="52" t="s">
        <v>404</v>
      </c>
      <c r="H109" s="52"/>
      <c r="I109" s="52"/>
      <c r="J109" s="52"/>
      <c r="K109" s="52"/>
      <c r="L109" s="52"/>
      <c r="M109" s="52"/>
      <c r="N109" s="52"/>
      <c r="O109" s="52"/>
      <c r="P109" s="60"/>
    </row>
    <row r="110" spans="1:16" x14ac:dyDescent="0.2">
      <c r="A110" s="53"/>
      <c r="B110" s="51"/>
      <c r="C110" s="52"/>
      <c r="D110" s="52"/>
      <c r="E110" s="52"/>
      <c r="F110" s="52"/>
      <c r="G110" s="52" t="s">
        <v>438</v>
      </c>
      <c r="H110" s="52"/>
      <c r="I110" s="52"/>
      <c r="J110" s="52"/>
      <c r="K110" s="52"/>
      <c r="L110" s="52"/>
      <c r="M110" s="52"/>
      <c r="N110" s="52"/>
      <c r="O110" s="52"/>
      <c r="P110" s="60"/>
    </row>
    <row r="111" spans="1:16" x14ac:dyDescent="0.2">
      <c r="A111" s="53"/>
      <c r="B111" s="51"/>
      <c r="C111" s="52"/>
      <c r="D111" s="52"/>
      <c r="E111" s="52"/>
      <c r="F111" s="52"/>
      <c r="G111" s="52" t="s">
        <v>405</v>
      </c>
      <c r="H111" s="52"/>
      <c r="I111" s="52"/>
      <c r="J111" s="52"/>
      <c r="K111" s="52"/>
      <c r="L111" s="52"/>
      <c r="M111" s="52"/>
      <c r="N111" s="52"/>
      <c r="O111" s="52"/>
      <c r="P111" s="60"/>
    </row>
    <row r="112" spans="1:16" x14ac:dyDescent="0.2">
      <c r="A112" s="53"/>
      <c r="B112" s="51"/>
      <c r="C112" s="52"/>
      <c r="D112" s="52"/>
      <c r="E112" s="52"/>
      <c r="F112" s="52"/>
      <c r="G112" s="52" t="s">
        <v>406</v>
      </c>
      <c r="H112" s="52"/>
      <c r="I112" s="52"/>
      <c r="J112" s="52"/>
      <c r="K112" s="52"/>
      <c r="L112" s="52"/>
      <c r="M112" s="52"/>
      <c r="N112" s="52"/>
      <c r="O112" s="52"/>
      <c r="P112" s="60"/>
    </row>
    <row r="113" spans="1:16" x14ac:dyDescent="0.2">
      <c r="A113" s="53"/>
      <c r="B113" s="51"/>
      <c r="C113" s="52"/>
      <c r="D113" s="52"/>
      <c r="E113" s="52"/>
      <c r="F113" s="52"/>
      <c r="G113" s="52" t="s">
        <v>439</v>
      </c>
      <c r="H113" s="52"/>
      <c r="I113" s="52"/>
      <c r="J113" s="52"/>
      <c r="K113" s="52"/>
      <c r="L113" s="52"/>
      <c r="M113" s="52"/>
      <c r="N113" s="52"/>
      <c r="O113" s="52"/>
      <c r="P113" s="60"/>
    </row>
    <row r="114" spans="1:16" x14ac:dyDescent="0.2">
      <c r="A114" s="53"/>
      <c r="B114" s="51"/>
      <c r="C114" s="52"/>
      <c r="D114" s="52"/>
      <c r="E114" s="52"/>
      <c r="F114" s="52"/>
      <c r="G114" s="52" t="s">
        <v>407</v>
      </c>
      <c r="H114" s="52"/>
      <c r="I114" s="52"/>
      <c r="J114" s="52"/>
      <c r="K114" s="52"/>
      <c r="L114" s="52"/>
      <c r="M114" s="52"/>
      <c r="N114" s="52"/>
      <c r="O114" s="52"/>
      <c r="P114" s="60"/>
    </row>
    <row r="115" spans="1:16" ht="13.5" thickBot="1" x14ac:dyDescent="0.25">
      <c r="A115" s="53"/>
      <c r="B115" s="51"/>
      <c r="C115" s="52"/>
      <c r="D115" s="52"/>
      <c r="E115" s="52"/>
      <c r="F115" s="52"/>
      <c r="G115" s="52"/>
      <c r="H115" s="52"/>
      <c r="I115" s="52"/>
      <c r="J115" s="52"/>
      <c r="K115" s="52"/>
      <c r="L115" s="52"/>
      <c r="M115" s="52"/>
      <c r="N115" s="52"/>
      <c r="O115" s="52"/>
      <c r="P115" s="60"/>
    </row>
    <row r="116" spans="1:16" ht="15" customHeight="1" x14ac:dyDescent="0.25">
      <c r="A116" s="53"/>
      <c r="B116" s="448" t="s">
        <v>364</v>
      </c>
      <c r="C116" s="449"/>
      <c r="D116" s="449"/>
      <c r="E116" s="449"/>
      <c r="F116" s="449"/>
      <c r="G116" s="449"/>
      <c r="H116" s="449"/>
      <c r="I116" s="449"/>
      <c r="J116" s="449"/>
      <c r="K116" s="449"/>
      <c r="L116" s="449"/>
      <c r="M116" s="449"/>
      <c r="N116" s="449"/>
      <c r="O116" s="449"/>
      <c r="P116" s="450"/>
    </row>
    <row r="117" spans="1:16" x14ac:dyDescent="0.2">
      <c r="A117" s="53"/>
      <c r="B117" s="51"/>
      <c r="C117" s="52"/>
      <c r="D117" s="52"/>
      <c r="E117" s="52"/>
      <c r="F117" s="52"/>
      <c r="G117" s="52"/>
      <c r="H117" s="52"/>
      <c r="I117" s="52"/>
      <c r="J117" s="52"/>
      <c r="K117" s="52"/>
      <c r="L117" s="52"/>
      <c r="M117" s="52"/>
      <c r="N117" s="52"/>
      <c r="O117" s="52"/>
      <c r="P117" s="60"/>
    </row>
    <row r="118" spans="1:16" x14ac:dyDescent="0.2">
      <c r="A118" s="53"/>
      <c r="B118" s="51"/>
      <c r="C118" s="52"/>
      <c r="D118" s="52"/>
      <c r="E118" s="52"/>
      <c r="F118" s="52" t="s">
        <v>440</v>
      </c>
      <c r="G118" s="52"/>
      <c r="H118" s="52"/>
      <c r="I118" s="52"/>
      <c r="J118" s="52"/>
      <c r="K118" s="52"/>
      <c r="L118" s="52"/>
      <c r="M118" s="52"/>
      <c r="N118" s="52"/>
      <c r="O118" s="52"/>
      <c r="P118" s="60"/>
    </row>
    <row r="119" spans="1:16" x14ac:dyDescent="0.2">
      <c r="A119" s="53"/>
      <c r="B119" s="51"/>
      <c r="C119" s="52"/>
      <c r="D119" s="52"/>
      <c r="E119" s="52"/>
      <c r="F119" s="52" t="s">
        <v>441</v>
      </c>
      <c r="G119" s="52"/>
      <c r="H119" s="52"/>
      <c r="I119" s="52"/>
      <c r="J119" s="52"/>
      <c r="K119" s="52"/>
      <c r="L119" s="52"/>
      <c r="M119" s="52"/>
      <c r="N119" s="52"/>
      <c r="O119" s="52"/>
      <c r="P119" s="60"/>
    </row>
    <row r="120" spans="1:16" x14ac:dyDescent="0.2">
      <c r="A120" s="53"/>
      <c r="B120" s="51"/>
      <c r="C120" s="52"/>
      <c r="D120" s="52"/>
      <c r="E120" s="52"/>
      <c r="F120" s="52"/>
      <c r="G120" s="52" t="s">
        <v>408</v>
      </c>
      <c r="H120" s="52"/>
      <c r="I120" s="52"/>
      <c r="J120" s="52"/>
      <c r="K120" s="52"/>
      <c r="L120" s="52"/>
      <c r="M120" s="52"/>
      <c r="N120" s="52"/>
      <c r="O120" s="52"/>
      <c r="P120" s="60"/>
    </row>
    <row r="121" spans="1:16" x14ac:dyDescent="0.2">
      <c r="A121" s="53"/>
      <c r="B121" s="51"/>
      <c r="C121" s="52"/>
      <c r="D121" s="52"/>
      <c r="E121" s="52"/>
      <c r="F121" s="52"/>
      <c r="G121" s="52" t="s">
        <v>409</v>
      </c>
      <c r="H121" s="52"/>
      <c r="I121" s="52"/>
      <c r="J121" s="52"/>
      <c r="K121" s="52"/>
      <c r="L121" s="52"/>
      <c r="M121" s="52"/>
      <c r="N121" s="52"/>
      <c r="O121" s="52"/>
      <c r="P121" s="60"/>
    </row>
    <row r="122" spans="1:16" x14ac:dyDescent="0.2">
      <c r="A122" s="53"/>
      <c r="B122" s="51"/>
      <c r="C122" s="52"/>
      <c r="D122" s="52"/>
      <c r="E122" s="52"/>
      <c r="F122" s="52"/>
      <c r="G122" s="52" t="s">
        <v>410</v>
      </c>
      <c r="H122" s="52"/>
      <c r="I122" s="52"/>
      <c r="J122" s="52"/>
      <c r="K122" s="52"/>
      <c r="L122" s="52"/>
      <c r="M122" s="52"/>
      <c r="N122" s="52"/>
      <c r="O122" s="52"/>
      <c r="P122" s="60"/>
    </row>
    <row r="123" spans="1:16" x14ac:dyDescent="0.2">
      <c r="A123" s="53"/>
      <c r="B123" s="51"/>
      <c r="C123" s="52"/>
      <c r="D123" s="52"/>
      <c r="E123" s="52"/>
      <c r="F123" s="52"/>
      <c r="G123" s="52" t="s">
        <v>411</v>
      </c>
      <c r="H123" s="52"/>
      <c r="I123" s="52"/>
      <c r="J123" s="52"/>
      <c r="K123" s="52"/>
      <c r="L123" s="52"/>
      <c r="M123" s="52"/>
      <c r="N123" s="52"/>
      <c r="O123" s="52"/>
      <c r="P123" s="60"/>
    </row>
    <row r="124" spans="1:16" ht="13.5" thickBot="1" x14ac:dyDescent="0.25">
      <c r="A124" s="53"/>
      <c r="B124" s="51"/>
      <c r="C124" s="52"/>
      <c r="D124" s="52"/>
      <c r="E124" s="52"/>
      <c r="F124" s="52"/>
      <c r="G124" s="52"/>
      <c r="H124" s="52"/>
      <c r="I124" s="52"/>
      <c r="J124" s="52"/>
      <c r="K124" s="52"/>
      <c r="L124" s="52"/>
      <c r="M124" s="52"/>
      <c r="N124" s="52"/>
      <c r="O124" s="52"/>
      <c r="P124" s="60"/>
    </row>
    <row r="125" spans="1:16" ht="15" customHeight="1" x14ac:dyDescent="0.25">
      <c r="A125" s="53"/>
      <c r="B125" s="448" t="s">
        <v>365</v>
      </c>
      <c r="C125" s="449"/>
      <c r="D125" s="449"/>
      <c r="E125" s="449"/>
      <c r="F125" s="449"/>
      <c r="G125" s="449"/>
      <c r="H125" s="449"/>
      <c r="I125" s="449"/>
      <c r="J125" s="449"/>
      <c r="K125" s="449"/>
      <c r="L125" s="449"/>
      <c r="M125" s="449"/>
      <c r="N125" s="449"/>
      <c r="O125" s="449"/>
      <c r="P125" s="450"/>
    </row>
    <row r="126" spans="1:16" x14ac:dyDescent="0.2">
      <c r="A126" s="53"/>
      <c r="B126" s="51"/>
      <c r="C126" s="52"/>
      <c r="D126" s="52"/>
      <c r="E126" s="52"/>
      <c r="F126" s="52"/>
      <c r="G126" s="52"/>
      <c r="H126" s="52"/>
      <c r="I126" s="52"/>
      <c r="J126" s="52"/>
      <c r="K126" s="52"/>
      <c r="L126" s="52"/>
      <c r="M126" s="52"/>
      <c r="N126" s="52"/>
      <c r="O126" s="52"/>
      <c r="P126" s="60"/>
    </row>
    <row r="127" spans="1:16" x14ac:dyDescent="0.2">
      <c r="A127" s="53"/>
      <c r="B127" s="51"/>
      <c r="C127" s="52"/>
      <c r="D127" s="52"/>
      <c r="E127" s="52"/>
      <c r="F127" s="52" t="s">
        <v>412</v>
      </c>
      <c r="G127" s="52"/>
      <c r="H127" s="52"/>
      <c r="I127" s="52"/>
      <c r="J127" s="52"/>
      <c r="K127" s="52"/>
      <c r="L127" s="52"/>
      <c r="M127" s="52"/>
      <c r="N127" s="52"/>
      <c r="O127" s="52"/>
      <c r="P127" s="60"/>
    </row>
    <row r="128" spans="1:16" x14ac:dyDescent="0.2">
      <c r="A128" s="53"/>
      <c r="B128" s="51"/>
      <c r="C128" s="52"/>
      <c r="D128" s="52"/>
      <c r="E128" s="52"/>
      <c r="F128" s="52" t="s">
        <v>442</v>
      </c>
      <c r="G128" s="52"/>
      <c r="H128" s="52"/>
      <c r="I128" s="52"/>
      <c r="J128" s="52"/>
      <c r="K128" s="52"/>
      <c r="L128" s="52"/>
      <c r="M128" s="52"/>
      <c r="N128" s="52"/>
      <c r="O128" s="52"/>
      <c r="P128" s="60"/>
    </row>
    <row r="129" spans="1:16" x14ac:dyDescent="0.2">
      <c r="A129" s="53"/>
      <c r="B129" s="51"/>
      <c r="C129" s="52"/>
      <c r="D129" s="52"/>
      <c r="E129" s="52"/>
      <c r="F129" s="52" t="s">
        <v>443</v>
      </c>
      <c r="G129" s="52"/>
      <c r="H129" s="52"/>
      <c r="I129" s="52"/>
      <c r="J129" s="52"/>
      <c r="K129" s="52"/>
      <c r="L129" s="52"/>
      <c r="M129" s="52"/>
      <c r="N129" s="52"/>
      <c r="O129" s="52"/>
      <c r="P129" s="60"/>
    </row>
    <row r="130" spans="1:16" x14ac:dyDescent="0.2">
      <c r="A130" s="53"/>
      <c r="B130" s="51"/>
      <c r="C130" s="52"/>
      <c r="D130" s="52"/>
      <c r="E130" s="52"/>
      <c r="F130" s="52" t="s">
        <v>444</v>
      </c>
      <c r="G130" s="52"/>
      <c r="H130" s="52"/>
      <c r="I130" s="52"/>
      <c r="J130" s="52"/>
      <c r="K130" s="52"/>
      <c r="L130" s="52"/>
      <c r="M130" s="52"/>
      <c r="N130" s="52"/>
      <c r="O130" s="52"/>
      <c r="P130" s="60"/>
    </row>
    <row r="131" spans="1:16" x14ac:dyDescent="0.2">
      <c r="A131" s="53"/>
      <c r="B131" s="51"/>
      <c r="C131" s="52"/>
      <c r="D131" s="52"/>
      <c r="E131" s="52"/>
      <c r="F131" s="52"/>
      <c r="G131" s="52"/>
      <c r="H131" s="52"/>
      <c r="I131" s="52"/>
      <c r="J131" s="52"/>
      <c r="K131" s="52"/>
      <c r="L131" s="52"/>
      <c r="M131" s="52"/>
      <c r="N131" s="52"/>
      <c r="O131" s="52"/>
      <c r="P131" s="60"/>
    </row>
    <row r="132" spans="1:16" x14ac:dyDescent="0.2">
      <c r="A132" s="53"/>
      <c r="B132" s="51"/>
      <c r="C132" s="52"/>
      <c r="D132" s="52"/>
      <c r="E132" s="52"/>
      <c r="F132" s="52"/>
      <c r="G132" s="52"/>
      <c r="H132" s="52"/>
      <c r="I132" s="52"/>
      <c r="J132" s="52"/>
      <c r="K132" s="52"/>
      <c r="L132" s="52"/>
      <c r="M132" s="52"/>
      <c r="N132" s="52"/>
      <c r="O132" s="52"/>
      <c r="P132" s="60"/>
    </row>
    <row r="133" spans="1:16" x14ac:dyDescent="0.2">
      <c r="A133" s="53"/>
      <c r="B133" s="51"/>
      <c r="C133" s="52"/>
      <c r="D133" s="52"/>
      <c r="E133" s="52"/>
      <c r="F133" s="52"/>
      <c r="G133" s="52"/>
      <c r="H133" s="52"/>
      <c r="I133" s="52"/>
      <c r="J133" s="52"/>
      <c r="K133" s="52"/>
      <c r="L133" s="52"/>
      <c r="M133" s="52"/>
      <c r="N133" s="52"/>
      <c r="O133" s="52"/>
      <c r="P133" s="60"/>
    </row>
    <row r="134" spans="1:16" x14ac:dyDescent="0.2">
      <c r="A134" s="53"/>
      <c r="B134" s="51"/>
      <c r="C134" s="52"/>
      <c r="D134" s="52"/>
      <c r="E134" s="52"/>
      <c r="F134" s="52"/>
      <c r="G134" s="52"/>
      <c r="H134" s="52"/>
      <c r="I134" s="52"/>
      <c r="J134" s="52"/>
      <c r="K134" s="52"/>
      <c r="L134" s="52"/>
      <c r="M134" s="52"/>
      <c r="N134" s="52"/>
      <c r="O134" s="52"/>
      <c r="P134" s="60"/>
    </row>
    <row r="135" spans="1:16" x14ac:dyDescent="0.2">
      <c r="A135" s="53"/>
      <c r="B135" s="51"/>
      <c r="C135" s="52"/>
      <c r="D135" s="52"/>
      <c r="E135" s="52"/>
      <c r="F135" s="52"/>
      <c r="G135" s="52"/>
      <c r="H135" s="52"/>
      <c r="I135" s="52"/>
      <c r="J135" s="52"/>
      <c r="K135" s="52"/>
      <c r="L135" s="52"/>
      <c r="M135" s="52"/>
      <c r="N135" s="52"/>
      <c r="O135" s="52"/>
      <c r="P135" s="60"/>
    </row>
    <row r="136" spans="1:16" ht="13.5" thickBot="1" x14ac:dyDescent="0.25">
      <c r="A136" s="53"/>
      <c r="B136" s="61"/>
      <c r="C136" s="62"/>
      <c r="D136" s="62"/>
      <c r="E136" s="62"/>
      <c r="F136" s="62"/>
      <c r="G136" s="62"/>
      <c r="H136" s="62"/>
      <c r="I136" s="62"/>
      <c r="J136" s="62"/>
      <c r="K136" s="62"/>
      <c r="L136" s="62"/>
      <c r="M136" s="62"/>
      <c r="N136" s="62"/>
      <c r="O136" s="62"/>
      <c r="P136" s="63"/>
    </row>
    <row r="137" spans="1:16" ht="15" customHeight="1" x14ac:dyDescent="0.25">
      <c r="A137" s="53"/>
      <c r="B137" s="448" t="s">
        <v>367</v>
      </c>
      <c r="C137" s="449"/>
      <c r="D137" s="449"/>
      <c r="E137" s="449"/>
      <c r="F137" s="449"/>
      <c r="G137" s="449"/>
      <c r="H137" s="449"/>
      <c r="I137" s="449"/>
      <c r="J137" s="449"/>
      <c r="K137" s="449"/>
      <c r="L137" s="449"/>
      <c r="M137" s="449"/>
      <c r="N137" s="449"/>
      <c r="O137" s="449"/>
      <c r="P137" s="450"/>
    </row>
    <row r="138" spans="1:16" x14ac:dyDescent="0.2">
      <c r="A138" s="53"/>
      <c r="B138" s="51"/>
      <c r="C138" s="59"/>
      <c r="D138" s="52"/>
      <c r="E138" s="52"/>
      <c r="F138" s="52"/>
      <c r="G138" s="52"/>
      <c r="H138" s="52"/>
      <c r="I138" s="52"/>
      <c r="J138" s="52"/>
      <c r="K138" s="52"/>
      <c r="L138" s="52"/>
      <c r="M138" s="52"/>
      <c r="N138" s="52"/>
      <c r="O138" s="52"/>
      <c r="P138" s="60"/>
    </row>
    <row r="139" spans="1:16" x14ac:dyDescent="0.2">
      <c r="A139" s="53"/>
      <c r="B139" s="51"/>
      <c r="C139" s="52"/>
      <c r="D139" s="52"/>
      <c r="E139" s="52"/>
      <c r="F139" s="52" t="s">
        <v>445</v>
      </c>
      <c r="G139" s="52"/>
      <c r="H139" s="52"/>
      <c r="I139" s="52"/>
      <c r="J139" s="52"/>
      <c r="K139" s="52"/>
      <c r="L139" s="52"/>
      <c r="M139" s="52"/>
      <c r="N139" s="52"/>
      <c r="O139" s="52"/>
      <c r="P139" s="60"/>
    </row>
    <row r="140" spans="1:16" x14ac:dyDescent="0.2">
      <c r="A140" s="53"/>
      <c r="B140" s="51"/>
      <c r="C140" s="52"/>
      <c r="D140" s="52"/>
      <c r="E140" s="52"/>
      <c r="F140" s="52" t="s">
        <v>413</v>
      </c>
      <c r="G140" s="52"/>
      <c r="H140" s="52"/>
      <c r="I140" s="52"/>
      <c r="J140" s="52"/>
      <c r="K140" s="52"/>
      <c r="L140" s="52"/>
      <c r="M140" s="52"/>
      <c r="N140" s="52"/>
      <c r="O140" s="52"/>
      <c r="P140" s="60"/>
    </row>
    <row r="141" spans="1:16" x14ac:dyDescent="0.2">
      <c r="A141" s="53"/>
      <c r="B141" s="51"/>
      <c r="C141" s="52"/>
      <c r="D141" s="52"/>
      <c r="E141" s="52"/>
      <c r="F141" s="52" t="s">
        <v>414</v>
      </c>
      <c r="G141" s="52"/>
      <c r="H141" s="52"/>
      <c r="I141" s="52"/>
      <c r="J141" s="52"/>
      <c r="K141" s="52"/>
      <c r="L141" s="52"/>
      <c r="M141" s="52"/>
      <c r="N141" s="52"/>
      <c r="O141" s="52"/>
      <c r="P141" s="60"/>
    </row>
    <row r="142" spans="1:16" hidden="1" x14ac:dyDescent="0.2">
      <c r="A142" s="53"/>
      <c r="B142" s="51"/>
      <c r="C142" s="52"/>
      <c r="D142" s="52"/>
      <c r="E142" s="52"/>
      <c r="F142" s="52"/>
      <c r="G142" s="52"/>
      <c r="H142" s="52"/>
      <c r="I142" s="52"/>
      <c r="J142" s="52"/>
      <c r="K142" s="52"/>
      <c r="L142" s="52"/>
      <c r="M142" s="52"/>
      <c r="N142" s="52"/>
      <c r="O142" s="52"/>
      <c r="P142" s="60"/>
    </row>
    <row r="143" spans="1:16" hidden="1" x14ac:dyDescent="0.2">
      <c r="A143" s="53"/>
      <c r="B143" s="51"/>
      <c r="C143" s="52"/>
      <c r="D143" s="52"/>
      <c r="E143" s="52"/>
      <c r="F143" s="52"/>
      <c r="G143" s="52"/>
      <c r="H143" s="52"/>
      <c r="I143" s="52"/>
      <c r="J143" s="52"/>
      <c r="K143" s="52"/>
      <c r="L143" s="52"/>
      <c r="M143" s="52"/>
      <c r="N143" s="52"/>
      <c r="O143" s="52"/>
      <c r="P143" s="60"/>
    </row>
    <row r="144" spans="1:16" hidden="1" x14ac:dyDescent="0.2">
      <c r="A144" s="53"/>
      <c r="B144" s="51"/>
      <c r="C144" s="52"/>
      <c r="D144" s="52"/>
      <c r="E144" s="52"/>
      <c r="F144" s="52"/>
      <c r="G144" s="52"/>
      <c r="H144" s="52"/>
      <c r="I144" s="52"/>
      <c r="J144" s="52"/>
      <c r="K144" s="52"/>
      <c r="L144" s="52"/>
      <c r="M144" s="52"/>
      <c r="N144" s="52"/>
      <c r="O144" s="52"/>
      <c r="P144" s="60"/>
    </row>
    <row r="145" spans="1:16" hidden="1" x14ac:dyDescent="0.2">
      <c r="A145" s="53"/>
      <c r="B145" s="51"/>
      <c r="C145" s="52"/>
      <c r="D145" s="52"/>
      <c r="E145" s="52"/>
      <c r="F145" s="52"/>
      <c r="G145" s="52"/>
      <c r="H145" s="52"/>
      <c r="I145" s="52"/>
      <c r="J145" s="52"/>
      <c r="K145" s="52"/>
      <c r="L145" s="52"/>
      <c r="M145" s="52"/>
      <c r="N145" s="52"/>
      <c r="O145" s="52"/>
      <c r="P145" s="60"/>
    </row>
    <row r="146" spans="1:16" hidden="1" x14ac:dyDescent="0.2">
      <c r="A146" s="53"/>
      <c r="B146" s="51"/>
      <c r="C146" s="52"/>
      <c r="D146" s="52"/>
      <c r="E146" s="52"/>
      <c r="F146" s="52"/>
      <c r="G146" s="52"/>
      <c r="H146" s="52"/>
      <c r="I146" s="52"/>
      <c r="J146" s="52"/>
      <c r="K146" s="52"/>
      <c r="L146" s="52"/>
      <c r="M146" s="52"/>
      <c r="N146" s="52"/>
      <c r="O146" s="52"/>
      <c r="P146" s="60"/>
    </row>
    <row r="147" spans="1:16" hidden="1" x14ac:dyDescent="0.2">
      <c r="A147" s="53"/>
      <c r="B147" s="51"/>
      <c r="C147" s="52"/>
      <c r="D147" s="52"/>
      <c r="E147" s="52"/>
      <c r="F147" s="52"/>
      <c r="G147" s="52"/>
      <c r="H147" s="52"/>
      <c r="I147" s="52"/>
      <c r="J147" s="52"/>
      <c r="K147" s="52"/>
      <c r="L147" s="52"/>
      <c r="M147" s="52"/>
      <c r="N147" s="52"/>
      <c r="O147" s="52"/>
      <c r="P147" s="60"/>
    </row>
    <row r="148" spans="1:16" hidden="1" x14ac:dyDescent="0.2">
      <c r="A148" s="53"/>
      <c r="B148" s="51"/>
      <c r="C148" s="52"/>
      <c r="D148" s="52"/>
      <c r="E148" s="52"/>
      <c r="F148" s="52"/>
      <c r="G148" s="52"/>
      <c r="H148" s="52"/>
      <c r="I148" s="52"/>
      <c r="J148" s="52"/>
      <c r="K148" s="52"/>
      <c r="L148" s="52"/>
      <c r="M148" s="52"/>
      <c r="N148" s="52"/>
      <c r="O148" s="52"/>
      <c r="P148" s="60"/>
    </row>
    <row r="149" spans="1:16" hidden="1" x14ac:dyDescent="0.2">
      <c r="A149" s="53"/>
      <c r="B149" s="51"/>
      <c r="C149" s="52"/>
      <c r="D149" s="52"/>
      <c r="E149" s="52"/>
      <c r="F149" s="52"/>
      <c r="G149" s="52"/>
      <c r="H149" s="52"/>
      <c r="I149" s="52"/>
      <c r="J149" s="52"/>
      <c r="K149" s="52"/>
      <c r="L149" s="52"/>
      <c r="M149" s="52"/>
      <c r="N149" s="52"/>
      <c r="O149" s="52"/>
      <c r="P149" s="60"/>
    </row>
    <row r="150" spans="1:16" hidden="1" x14ac:dyDescent="0.2">
      <c r="A150" s="53"/>
      <c r="B150" s="51"/>
      <c r="C150" s="52"/>
      <c r="D150" s="52"/>
      <c r="E150" s="52"/>
      <c r="F150" s="52"/>
      <c r="G150" s="52"/>
      <c r="H150" s="52"/>
      <c r="I150" s="52"/>
      <c r="J150" s="52"/>
      <c r="K150" s="52"/>
      <c r="L150" s="52"/>
      <c r="M150" s="52"/>
      <c r="N150" s="52"/>
      <c r="O150" s="52"/>
      <c r="P150" s="60"/>
    </row>
    <row r="151" spans="1:16" hidden="1" x14ac:dyDescent="0.2">
      <c r="A151" s="53"/>
      <c r="B151" s="51"/>
      <c r="C151" s="52"/>
      <c r="D151" s="52"/>
      <c r="E151" s="52"/>
      <c r="F151" s="52"/>
      <c r="G151" s="52"/>
      <c r="H151" s="52"/>
      <c r="I151" s="52"/>
      <c r="J151" s="52"/>
      <c r="K151" s="52"/>
      <c r="L151" s="52"/>
      <c r="M151" s="52"/>
      <c r="N151" s="52"/>
      <c r="O151" s="52"/>
      <c r="P151" s="60"/>
    </row>
    <row r="152" spans="1:16" hidden="1" x14ac:dyDescent="0.2">
      <c r="A152" s="53"/>
      <c r="B152" s="51"/>
      <c r="C152" s="52"/>
      <c r="D152" s="52"/>
      <c r="E152" s="52"/>
      <c r="F152" s="52"/>
      <c r="G152" s="52"/>
      <c r="H152" s="52"/>
      <c r="I152" s="52"/>
      <c r="J152" s="52"/>
      <c r="K152" s="52"/>
      <c r="L152" s="52"/>
      <c r="M152" s="52"/>
      <c r="N152" s="52"/>
      <c r="O152" s="52"/>
      <c r="P152" s="60"/>
    </row>
    <row r="153" spans="1:16" hidden="1" x14ac:dyDescent="0.2">
      <c r="A153" s="53"/>
      <c r="B153" s="51"/>
      <c r="C153" s="52"/>
      <c r="D153" s="52"/>
      <c r="E153" s="52"/>
      <c r="F153" s="52"/>
      <c r="G153" s="52"/>
      <c r="H153" s="52"/>
      <c r="I153" s="52"/>
      <c r="J153" s="52"/>
      <c r="K153" s="52"/>
      <c r="L153" s="52"/>
      <c r="M153" s="52"/>
      <c r="N153" s="52"/>
      <c r="O153" s="52"/>
      <c r="P153" s="60"/>
    </row>
    <row r="154" spans="1:16" hidden="1" x14ac:dyDescent="0.2">
      <c r="A154" s="53"/>
      <c r="B154" s="51"/>
      <c r="C154" s="52"/>
      <c r="D154" s="52"/>
      <c r="E154" s="52"/>
      <c r="F154" s="52"/>
      <c r="G154" s="52"/>
      <c r="H154" s="52"/>
      <c r="I154" s="52"/>
      <c r="J154" s="52"/>
      <c r="K154" s="52"/>
      <c r="L154" s="52"/>
      <c r="M154" s="52"/>
      <c r="N154" s="52"/>
      <c r="O154" s="52"/>
      <c r="P154" s="60"/>
    </row>
    <row r="155" spans="1:16" hidden="1" x14ac:dyDescent="0.2">
      <c r="A155" s="53"/>
      <c r="B155" s="51"/>
      <c r="C155" s="52"/>
      <c r="D155" s="52"/>
      <c r="E155" s="52"/>
      <c r="F155" s="52"/>
      <c r="G155" s="52"/>
      <c r="H155" s="52"/>
      <c r="I155" s="52"/>
      <c r="J155" s="52"/>
      <c r="K155" s="52"/>
      <c r="L155" s="52"/>
      <c r="M155" s="52"/>
      <c r="N155" s="52"/>
      <c r="O155" s="52"/>
      <c r="P155" s="60"/>
    </row>
    <row r="156" spans="1:16" hidden="1" x14ac:dyDescent="0.2">
      <c r="A156" s="53"/>
      <c r="B156" s="51"/>
      <c r="C156" s="52"/>
      <c r="D156" s="52"/>
      <c r="E156" s="52"/>
      <c r="F156" s="52"/>
      <c r="G156" s="52"/>
      <c r="H156" s="52"/>
      <c r="I156" s="52"/>
      <c r="J156" s="52"/>
      <c r="K156" s="52"/>
      <c r="L156" s="52"/>
      <c r="M156" s="52"/>
      <c r="N156" s="52"/>
      <c r="O156" s="52"/>
      <c r="P156" s="60"/>
    </row>
    <row r="157" spans="1:16" hidden="1" x14ac:dyDescent="0.2">
      <c r="A157" s="53"/>
      <c r="B157" s="51"/>
      <c r="C157" s="52"/>
      <c r="D157" s="52"/>
      <c r="E157" s="52"/>
      <c r="F157" s="52"/>
      <c r="G157" s="52"/>
      <c r="H157" s="52"/>
      <c r="I157" s="52"/>
      <c r="J157" s="52"/>
      <c r="K157" s="52"/>
      <c r="L157" s="52"/>
      <c r="M157" s="52"/>
      <c r="N157" s="52"/>
      <c r="O157" s="52"/>
      <c r="P157" s="60"/>
    </row>
    <row r="158" spans="1:16" hidden="1" x14ac:dyDescent="0.2">
      <c r="A158" s="53"/>
      <c r="B158" s="51"/>
      <c r="C158" s="52"/>
      <c r="D158" s="52"/>
      <c r="E158" s="52"/>
      <c r="F158" s="52"/>
      <c r="G158" s="52"/>
      <c r="H158" s="52"/>
      <c r="I158" s="52"/>
      <c r="J158" s="52"/>
      <c r="K158" s="52"/>
      <c r="L158" s="52"/>
      <c r="M158" s="52"/>
      <c r="N158" s="52"/>
      <c r="O158" s="52"/>
      <c r="P158" s="60"/>
    </row>
    <row r="159" spans="1:16" hidden="1" x14ac:dyDescent="0.2">
      <c r="A159" s="53"/>
      <c r="B159" s="51"/>
      <c r="C159" s="52"/>
      <c r="D159" s="52"/>
      <c r="E159" s="52"/>
      <c r="F159" s="52"/>
      <c r="G159" s="52"/>
      <c r="H159" s="52"/>
      <c r="I159" s="52"/>
      <c r="J159" s="52"/>
      <c r="K159" s="52"/>
      <c r="L159" s="52"/>
      <c r="M159" s="52"/>
      <c r="N159" s="52"/>
      <c r="O159" s="52"/>
      <c r="P159" s="60"/>
    </row>
    <row r="160" spans="1:16" hidden="1" x14ac:dyDescent="0.2">
      <c r="A160" s="53"/>
      <c r="B160" s="51"/>
      <c r="C160" s="52"/>
      <c r="D160" s="52"/>
      <c r="E160" s="52"/>
      <c r="F160" s="52"/>
      <c r="G160" s="52"/>
      <c r="H160" s="52"/>
      <c r="I160" s="52"/>
      <c r="J160" s="52"/>
      <c r="K160" s="52"/>
      <c r="L160" s="52"/>
      <c r="M160" s="52"/>
      <c r="N160" s="52"/>
      <c r="O160" s="52"/>
      <c r="P160" s="60"/>
    </row>
    <row r="161" spans="1:16" hidden="1" x14ac:dyDescent="0.2">
      <c r="A161" s="53"/>
      <c r="B161" s="51"/>
      <c r="C161" s="52"/>
      <c r="D161" s="52"/>
      <c r="E161" s="52"/>
      <c r="F161" s="52"/>
      <c r="G161" s="52"/>
      <c r="H161" s="52"/>
      <c r="I161" s="52"/>
      <c r="J161" s="52"/>
      <c r="K161" s="52"/>
      <c r="L161" s="52"/>
      <c r="M161" s="52"/>
      <c r="N161" s="52"/>
      <c r="O161" s="52"/>
      <c r="P161" s="60"/>
    </row>
    <row r="162" spans="1:16" hidden="1" x14ac:dyDescent="0.2">
      <c r="A162" s="53"/>
      <c r="B162" s="51"/>
      <c r="C162" s="52"/>
      <c r="D162" s="52"/>
      <c r="E162" s="52"/>
      <c r="F162" s="52"/>
      <c r="G162" s="52"/>
      <c r="H162" s="52"/>
      <c r="I162" s="52"/>
      <c r="J162" s="52"/>
      <c r="K162" s="52"/>
      <c r="L162" s="52"/>
      <c r="M162" s="52"/>
      <c r="N162" s="52"/>
      <c r="O162" s="52"/>
      <c r="P162" s="60"/>
    </row>
    <row r="163" spans="1:16" hidden="1" x14ac:dyDescent="0.2">
      <c r="A163" s="53"/>
      <c r="B163" s="51"/>
      <c r="C163" s="52"/>
      <c r="D163" s="52"/>
      <c r="E163" s="52"/>
      <c r="F163" s="52"/>
      <c r="G163" s="52"/>
      <c r="H163" s="52"/>
      <c r="I163" s="52"/>
      <c r="J163" s="52"/>
      <c r="K163" s="52"/>
      <c r="L163" s="52"/>
      <c r="M163" s="52"/>
      <c r="N163" s="52"/>
      <c r="O163" s="52"/>
      <c r="P163" s="60"/>
    </row>
    <row r="164" spans="1:16" hidden="1" x14ac:dyDescent="0.2">
      <c r="A164" s="53"/>
      <c r="B164" s="51"/>
      <c r="C164" s="52"/>
      <c r="D164" s="52"/>
      <c r="E164" s="52"/>
      <c r="F164" s="52"/>
      <c r="G164" s="52"/>
      <c r="H164" s="52"/>
      <c r="I164" s="52"/>
      <c r="J164" s="52"/>
      <c r="K164" s="52"/>
      <c r="L164" s="52"/>
      <c r="M164" s="52"/>
      <c r="N164" s="52"/>
      <c r="O164" s="52"/>
      <c r="P164" s="60"/>
    </row>
    <row r="165" spans="1:16" hidden="1" x14ac:dyDescent="0.2">
      <c r="A165" s="53"/>
      <c r="B165" s="51"/>
      <c r="C165" s="52"/>
      <c r="D165" s="52"/>
      <c r="E165" s="52"/>
      <c r="F165" s="52"/>
      <c r="G165" s="52"/>
      <c r="H165" s="52"/>
      <c r="I165" s="52"/>
      <c r="J165" s="52"/>
      <c r="K165" s="52"/>
      <c r="L165" s="52"/>
      <c r="M165" s="52"/>
      <c r="N165" s="52"/>
      <c r="O165" s="52"/>
      <c r="P165" s="60"/>
    </row>
    <row r="166" spans="1:16" hidden="1" x14ac:dyDescent="0.2">
      <c r="A166" s="53"/>
      <c r="B166" s="51"/>
      <c r="C166" s="52"/>
      <c r="D166" s="52"/>
      <c r="E166" s="52"/>
      <c r="F166" s="52"/>
      <c r="G166" s="52"/>
      <c r="H166" s="52"/>
      <c r="I166" s="52"/>
      <c r="J166" s="52"/>
      <c r="K166" s="52"/>
      <c r="L166" s="52"/>
      <c r="M166" s="52"/>
      <c r="N166" s="52"/>
      <c r="O166" s="52"/>
      <c r="P166" s="60"/>
    </row>
    <row r="167" spans="1:16" hidden="1" x14ac:dyDescent="0.2">
      <c r="A167" s="53"/>
      <c r="B167" s="51"/>
      <c r="C167" s="52"/>
      <c r="D167" s="52"/>
      <c r="E167" s="52"/>
      <c r="F167" s="52"/>
      <c r="G167" s="52"/>
      <c r="H167" s="52"/>
      <c r="I167" s="52"/>
      <c r="J167" s="52"/>
      <c r="K167" s="52"/>
      <c r="L167" s="52"/>
      <c r="M167" s="52"/>
      <c r="N167" s="52"/>
      <c r="O167" s="52"/>
      <c r="P167" s="60"/>
    </row>
    <row r="168" spans="1:16" hidden="1" x14ac:dyDescent="0.2">
      <c r="A168" s="53"/>
      <c r="B168" s="51"/>
      <c r="C168" s="52"/>
      <c r="D168" s="52"/>
      <c r="E168" s="52"/>
      <c r="F168" s="52"/>
      <c r="G168" s="52"/>
      <c r="H168" s="52"/>
      <c r="I168" s="52"/>
      <c r="J168" s="52"/>
      <c r="K168" s="52"/>
      <c r="L168" s="52"/>
      <c r="M168" s="52"/>
      <c r="N168" s="52"/>
      <c r="O168" s="52"/>
      <c r="P168" s="60"/>
    </row>
    <row r="169" spans="1:16" hidden="1" x14ac:dyDescent="0.2">
      <c r="A169" s="53"/>
      <c r="B169" s="51"/>
      <c r="C169" s="52"/>
      <c r="D169" s="52"/>
      <c r="E169" s="52"/>
      <c r="F169" s="52"/>
      <c r="G169" s="52"/>
      <c r="H169" s="52"/>
      <c r="I169" s="52"/>
      <c r="J169" s="52"/>
      <c r="K169" s="52"/>
      <c r="L169" s="52"/>
      <c r="M169" s="52"/>
      <c r="N169" s="52"/>
      <c r="O169" s="52"/>
      <c r="P169" s="60"/>
    </row>
    <row r="170" spans="1:16" hidden="1" x14ac:dyDescent="0.2">
      <c r="A170" s="53"/>
      <c r="B170" s="51"/>
      <c r="C170" s="52"/>
      <c r="D170" s="52"/>
      <c r="E170" s="52"/>
      <c r="F170" s="52"/>
      <c r="G170" s="52"/>
      <c r="H170" s="52"/>
      <c r="I170" s="52"/>
      <c r="J170" s="52"/>
      <c r="K170" s="52"/>
      <c r="L170" s="52"/>
      <c r="M170" s="52"/>
      <c r="N170" s="52"/>
      <c r="O170" s="52"/>
      <c r="P170" s="60"/>
    </row>
    <row r="171" spans="1:16" hidden="1" x14ac:dyDescent="0.2">
      <c r="A171" s="53"/>
      <c r="B171" s="51"/>
      <c r="C171" s="52"/>
      <c r="D171" s="52"/>
      <c r="E171" s="52"/>
      <c r="F171" s="52"/>
      <c r="G171" s="52"/>
      <c r="H171" s="52"/>
      <c r="I171" s="52"/>
      <c r="J171" s="52"/>
      <c r="K171" s="52"/>
      <c r="L171" s="52"/>
      <c r="M171" s="52"/>
      <c r="N171" s="52"/>
      <c r="O171" s="52"/>
      <c r="P171" s="60"/>
    </row>
    <row r="172" spans="1:16" hidden="1" x14ac:dyDescent="0.2">
      <c r="A172" s="53"/>
      <c r="B172" s="51"/>
      <c r="C172" s="52"/>
      <c r="D172" s="52"/>
      <c r="E172" s="52"/>
      <c r="F172" s="52"/>
      <c r="G172" s="52"/>
      <c r="H172" s="52"/>
      <c r="I172" s="52"/>
      <c r="J172" s="52"/>
      <c r="K172" s="52"/>
      <c r="L172" s="52"/>
      <c r="M172" s="52"/>
      <c r="N172" s="52"/>
      <c r="O172" s="52"/>
      <c r="P172" s="60"/>
    </row>
    <row r="173" spans="1:16" hidden="1" x14ac:dyDescent="0.2">
      <c r="A173" s="53"/>
      <c r="B173" s="51"/>
      <c r="C173" s="52"/>
      <c r="D173" s="52"/>
      <c r="E173" s="52"/>
      <c r="F173" s="52"/>
      <c r="G173" s="52"/>
      <c r="H173" s="52"/>
      <c r="I173" s="52"/>
      <c r="J173" s="52"/>
      <c r="K173" s="52"/>
      <c r="L173" s="52"/>
      <c r="M173" s="52"/>
      <c r="N173" s="52"/>
      <c r="O173" s="52"/>
      <c r="P173" s="60"/>
    </row>
    <row r="174" spans="1:16" hidden="1" x14ac:dyDescent="0.2">
      <c r="A174" s="53"/>
      <c r="B174" s="51"/>
      <c r="C174" s="52"/>
      <c r="D174" s="52"/>
      <c r="E174" s="52"/>
      <c r="F174" s="52"/>
      <c r="G174" s="52"/>
      <c r="H174" s="52"/>
      <c r="I174" s="52"/>
      <c r="J174" s="52"/>
      <c r="K174" s="52"/>
      <c r="L174" s="52"/>
      <c r="M174" s="52"/>
      <c r="N174" s="52"/>
      <c r="O174" s="52"/>
      <c r="P174" s="60"/>
    </row>
    <row r="175" spans="1:16" hidden="1" x14ac:dyDescent="0.2">
      <c r="A175" s="53"/>
      <c r="B175" s="51"/>
      <c r="C175" s="52"/>
      <c r="D175" s="52"/>
      <c r="E175" s="52"/>
      <c r="F175" s="52"/>
      <c r="G175" s="52"/>
      <c r="H175" s="52"/>
      <c r="I175" s="52"/>
      <c r="J175" s="52"/>
      <c r="K175" s="52"/>
      <c r="L175" s="52"/>
      <c r="M175" s="52"/>
      <c r="N175" s="52"/>
      <c r="O175" s="52"/>
      <c r="P175" s="60"/>
    </row>
    <row r="176" spans="1:16" hidden="1" x14ac:dyDescent="0.2">
      <c r="A176" s="53"/>
      <c r="B176" s="51"/>
      <c r="C176" s="52"/>
      <c r="D176" s="52"/>
      <c r="E176" s="52"/>
      <c r="F176" s="52"/>
      <c r="G176" s="52"/>
      <c r="H176" s="52"/>
      <c r="I176" s="52"/>
      <c r="J176" s="52"/>
      <c r="K176" s="52"/>
      <c r="L176" s="52"/>
      <c r="M176" s="52"/>
      <c r="N176" s="52"/>
      <c r="O176" s="52"/>
      <c r="P176" s="60"/>
    </row>
    <row r="177" spans="1:16" hidden="1" x14ac:dyDescent="0.2">
      <c r="A177" s="53"/>
      <c r="B177" s="51"/>
      <c r="C177" s="52"/>
      <c r="D177" s="52"/>
      <c r="E177" s="52"/>
      <c r="F177" s="52"/>
      <c r="G177" s="52"/>
      <c r="H177" s="52"/>
      <c r="I177" s="52"/>
      <c r="J177" s="52"/>
      <c r="K177" s="52"/>
      <c r="L177" s="52"/>
      <c r="M177" s="52"/>
      <c r="N177" s="52"/>
      <c r="O177" s="52"/>
      <c r="P177" s="60"/>
    </row>
    <row r="178" spans="1:16" hidden="1" x14ac:dyDescent="0.2">
      <c r="A178" s="53"/>
      <c r="B178" s="51"/>
      <c r="C178" s="52"/>
      <c r="D178" s="52"/>
      <c r="E178" s="52"/>
      <c r="F178" s="52"/>
      <c r="G178" s="52"/>
      <c r="H178" s="52"/>
      <c r="I178" s="52"/>
      <c r="J178" s="52"/>
      <c r="K178" s="52"/>
      <c r="L178" s="52"/>
      <c r="M178" s="52"/>
      <c r="N178" s="52"/>
      <c r="O178" s="52"/>
      <c r="P178" s="60"/>
    </row>
    <row r="179" spans="1:16" hidden="1" x14ac:dyDescent="0.2">
      <c r="A179" s="53"/>
      <c r="B179" s="51"/>
      <c r="C179" s="52"/>
      <c r="D179" s="52"/>
      <c r="E179" s="52"/>
      <c r="F179" s="52"/>
      <c r="G179" s="52"/>
      <c r="H179" s="52"/>
      <c r="I179" s="52"/>
      <c r="J179" s="52"/>
      <c r="K179" s="52"/>
      <c r="L179" s="52"/>
      <c r="M179" s="52"/>
      <c r="N179" s="52"/>
      <c r="O179" s="52"/>
      <c r="P179" s="60"/>
    </row>
    <row r="180" spans="1:16" hidden="1" x14ac:dyDescent="0.2">
      <c r="A180" s="53"/>
      <c r="B180" s="51"/>
      <c r="C180" s="52"/>
      <c r="D180" s="52"/>
      <c r="E180" s="52"/>
      <c r="F180" s="52"/>
      <c r="G180" s="52"/>
      <c r="H180" s="52"/>
      <c r="I180" s="52"/>
      <c r="J180" s="52"/>
      <c r="K180" s="52"/>
      <c r="L180" s="52"/>
      <c r="M180" s="52"/>
      <c r="N180" s="52"/>
      <c r="O180" s="52"/>
      <c r="P180" s="60"/>
    </row>
    <row r="181" spans="1:16" hidden="1" x14ac:dyDescent="0.2">
      <c r="A181" s="53"/>
      <c r="B181" s="51"/>
      <c r="C181" s="52"/>
      <c r="D181" s="52"/>
      <c r="E181" s="52"/>
      <c r="F181" s="52"/>
      <c r="G181" s="52"/>
      <c r="H181" s="52"/>
      <c r="I181" s="52"/>
      <c r="J181" s="52"/>
      <c r="K181" s="52"/>
      <c r="L181" s="52"/>
      <c r="M181" s="52"/>
      <c r="N181" s="52"/>
      <c r="O181" s="52"/>
      <c r="P181" s="60"/>
    </row>
    <row r="182" spans="1:16" hidden="1" x14ac:dyDescent="0.2">
      <c r="A182" s="53"/>
      <c r="B182" s="51"/>
      <c r="C182" s="52"/>
      <c r="D182" s="52"/>
      <c r="E182" s="52"/>
      <c r="F182" s="52"/>
      <c r="G182" s="52"/>
      <c r="H182" s="52"/>
      <c r="I182" s="52"/>
      <c r="J182" s="52"/>
      <c r="K182" s="52"/>
      <c r="L182" s="52"/>
      <c r="M182" s="52"/>
      <c r="N182" s="52"/>
      <c r="O182" s="52"/>
      <c r="P182" s="60"/>
    </row>
    <row r="183" spans="1:16" hidden="1" x14ac:dyDescent="0.2">
      <c r="A183" s="53"/>
      <c r="B183" s="51"/>
      <c r="C183" s="52"/>
      <c r="D183" s="52"/>
      <c r="E183" s="52"/>
      <c r="F183" s="52"/>
      <c r="G183" s="52"/>
      <c r="H183" s="52"/>
      <c r="I183" s="52"/>
      <c r="J183" s="52"/>
      <c r="K183" s="52"/>
      <c r="L183" s="52"/>
      <c r="M183" s="52"/>
      <c r="N183" s="52"/>
      <c r="O183" s="52"/>
      <c r="P183" s="60"/>
    </row>
    <row r="184" spans="1:16" hidden="1" x14ac:dyDescent="0.2">
      <c r="A184" s="53"/>
      <c r="B184" s="51"/>
      <c r="C184" s="52"/>
      <c r="D184" s="52"/>
      <c r="E184" s="52"/>
      <c r="F184" s="52"/>
      <c r="G184" s="52"/>
      <c r="H184" s="52"/>
      <c r="I184" s="52"/>
      <c r="J184" s="52"/>
      <c r="K184" s="52"/>
      <c r="L184" s="52"/>
      <c r="M184" s="52"/>
      <c r="N184" s="52"/>
      <c r="O184" s="52"/>
      <c r="P184" s="60"/>
    </row>
    <row r="185" spans="1:16" hidden="1" x14ac:dyDescent="0.2">
      <c r="A185" s="53"/>
      <c r="B185" s="51"/>
      <c r="C185" s="52"/>
      <c r="D185" s="52"/>
      <c r="E185" s="52"/>
      <c r="F185" s="52"/>
      <c r="G185" s="52"/>
      <c r="H185" s="52"/>
      <c r="I185" s="52"/>
      <c r="J185" s="52"/>
      <c r="K185" s="52"/>
      <c r="L185" s="52"/>
      <c r="M185" s="52"/>
      <c r="N185" s="52"/>
      <c r="O185" s="52"/>
      <c r="P185" s="60"/>
    </row>
    <row r="186" spans="1:16" hidden="1" x14ac:dyDescent="0.2">
      <c r="A186" s="53"/>
      <c r="B186" s="51"/>
      <c r="C186" s="52"/>
      <c r="D186" s="52"/>
      <c r="E186" s="52"/>
      <c r="F186" s="52"/>
      <c r="G186" s="52"/>
      <c r="H186" s="52"/>
      <c r="I186" s="52"/>
      <c r="J186" s="52"/>
      <c r="K186" s="52"/>
      <c r="L186" s="52"/>
      <c r="M186" s="52"/>
      <c r="N186" s="52"/>
      <c r="O186" s="52"/>
      <c r="P186" s="60"/>
    </row>
    <row r="187" spans="1:16" hidden="1" x14ac:dyDescent="0.2">
      <c r="A187" s="53"/>
      <c r="B187" s="51"/>
      <c r="C187" s="52"/>
      <c r="D187" s="52"/>
      <c r="E187" s="52"/>
      <c r="F187" s="52"/>
      <c r="G187" s="52"/>
      <c r="H187" s="52"/>
      <c r="I187" s="52"/>
      <c r="J187" s="52"/>
      <c r="K187" s="52"/>
      <c r="L187" s="52"/>
      <c r="M187" s="52"/>
      <c r="N187" s="52"/>
      <c r="O187" s="52"/>
      <c r="P187" s="60"/>
    </row>
    <row r="188" spans="1:16" hidden="1" x14ac:dyDescent="0.2">
      <c r="A188" s="53"/>
      <c r="B188" s="51"/>
      <c r="C188" s="52"/>
      <c r="D188" s="52"/>
      <c r="E188" s="52"/>
      <c r="F188" s="52"/>
      <c r="G188" s="52"/>
      <c r="H188" s="52"/>
      <c r="I188" s="52"/>
      <c r="J188" s="52"/>
      <c r="K188" s="52"/>
      <c r="L188" s="52"/>
      <c r="M188" s="52"/>
      <c r="N188" s="52"/>
      <c r="O188" s="52"/>
      <c r="P188" s="60"/>
    </row>
    <row r="189" spans="1:16" hidden="1" x14ac:dyDescent="0.2">
      <c r="A189" s="53"/>
      <c r="B189" s="51"/>
      <c r="C189" s="52"/>
      <c r="D189" s="52"/>
      <c r="E189" s="52"/>
      <c r="F189" s="52"/>
      <c r="G189" s="52"/>
      <c r="H189" s="52"/>
      <c r="I189" s="52"/>
      <c r="J189" s="52"/>
      <c r="K189" s="52"/>
      <c r="L189" s="52"/>
      <c r="M189" s="52"/>
      <c r="N189" s="52"/>
      <c r="O189" s="52"/>
      <c r="P189" s="60"/>
    </row>
    <row r="190" spans="1:16" hidden="1" x14ac:dyDescent="0.2">
      <c r="A190" s="53"/>
      <c r="B190" s="51"/>
      <c r="C190" s="52"/>
      <c r="D190" s="52"/>
      <c r="E190" s="52"/>
      <c r="F190" s="52"/>
      <c r="G190" s="52"/>
      <c r="H190" s="52"/>
      <c r="I190" s="52"/>
      <c r="J190" s="52"/>
      <c r="K190" s="52"/>
      <c r="L190" s="52"/>
      <c r="M190" s="52"/>
      <c r="N190" s="52"/>
      <c r="O190" s="52"/>
      <c r="P190" s="60"/>
    </row>
    <row r="191" spans="1:16" hidden="1" x14ac:dyDescent="0.2">
      <c r="A191" s="53"/>
      <c r="B191" s="51"/>
      <c r="C191" s="52"/>
      <c r="D191" s="52"/>
      <c r="E191" s="52"/>
      <c r="F191" s="52"/>
      <c r="G191" s="52"/>
      <c r="H191" s="52"/>
      <c r="I191" s="52"/>
      <c r="J191" s="52"/>
      <c r="K191" s="52"/>
      <c r="L191" s="52"/>
      <c r="M191" s="52"/>
      <c r="N191" s="52"/>
      <c r="O191" s="52"/>
      <c r="P191" s="60"/>
    </row>
    <row r="192" spans="1:16" hidden="1" x14ac:dyDescent="0.2">
      <c r="A192" s="53"/>
      <c r="B192" s="51"/>
      <c r="C192" s="52"/>
      <c r="D192" s="52"/>
      <c r="E192" s="52"/>
      <c r="F192" s="52"/>
      <c r="G192" s="52"/>
      <c r="H192" s="52"/>
      <c r="I192" s="52"/>
      <c r="J192" s="52"/>
      <c r="K192" s="52"/>
      <c r="L192" s="52"/>
      <c r="M192" s="52"/>
      <c r="N192" s="52"/>
      <c r="O192" s="52"/>
      <c r="P192" s="60"/>
    </row>
    <row r="193" spans="1:16" hidden="1" x14ac:dyDescent="0.2">
      <c r="A193" s="53"/>
      <c r="B193" s="51"/>
      <c r="C193" s="52"/>
      <c r="D193" s="52"/>
      <c r="E193" s="52"/>
      <c r="F193" s="52"/>
      <c r="G193" s="52"/>
      <c r="H193" s="52"/>
      <c r="I193" s="52"/>
      <c r="J193" s="52"/>
      <c r="K193" s="52"/>
      <c r="L193" s="52"/>
      <c r="M193" s="52"/>
      <c r="N193" s="52"/>
      <c r="O193" s="52"/>
      <c r="P193" s="60"/>
    </row>
    <row r="194" spans="1:16" hidden="1" x14ac:dyDescent="0.2">
      <c r="A194" s="53"/>
      <c r="B194" s="51"/>
      <c r="C194" s="52"/>
      <c r="D194" s="52"/>
      <c r="E194" s="52"/>
      <c r="F194" s="52"/>
      <c r="G194" s="52"/>
      <c r="H194" s="52"/>
      <c r="I194" s="52"/>
      <c r="J194" s="52"/>
      <c r="K194" s="52"/>
      <c r="L194" s="52"/>
      <c r="M194" s="52"/>
      <c r="N194" s="52"/>
      <c r="O194" s="52"/>
      <c r="P194" s="60"/>
    </row>
    <row r="195" spans="1:16" hidden="1" x14ac:dyDescent="0.2">
      <c r="A195" s="53"/>
      <c r="B195" s="51"/>
      <c r="C195" s="52"/>
      <c r="D195" s="52"/>
      <c r="E195" s="52"/>
      <c r="F195" s="52"/>
      <c r="G195" s="52"/>
      <c r="H195" s="52"/>
      <c r="I195" s="52"/>
      <c r="J195" s="52"/>
      <c r="K195" s="52"/>
      <c r="L195" s="52"/>
      <c r="M195" s="52"/>
      <c r="N195" s="52"/>
      <c r="O195" s="52"/>
      <c r="P195" s="60"/>
    </row>
    <row r="196" spans="1:16" hidden="1" x14ac:dyDescent="0.2">
      <c r="A196" s="53"/>
      <c r="B196" s="51"/>
      <c r="C196" s="52"/>
      <c r="D196" s="52"/>
      <c r="E196" s="52"/>
      <c r="F196" s="52"/>
      <c r="G196" s="52"/>
      <c r="H196" s="52"/>
      <c r="I196" s="52"/>
      <c r="J196" s="52"/>
      <c r="K196" s="52"/>
      <c r="L196" s="52"/>
      <c r="M196" s="52"/>
      <c r="N196" s="52"/>
      <c r="O196" s="52"/>
      <c r="P196" s="60"/>
    </row>
    <row r="197" spans="1:16" hidden="1" x14ac:dyDescent="0.2">
      <c r="A197" s="53"/>
      <c r="B197" s="51"/>
      <c r="C197" s="52"/>
      <c r="D197" s="52"/>
      <c r="E197" s="52"/>
      <c r="F197" s="52"/>
      <c r="G197" s="52"/>
      <c r="H197" s="52"/>
      <c r="I197" s="52"/>
      <c r="J197" s="52"/>
      <c r="K197" s="52"/>
      <c r="L197" s="52"/>
      <c r="M197" s="52"/>
      <c r="N197" s="52"/>
      <c r="O197" s="52"/>
      <c r="P197" s="60"/>
    </row>
    <row r="198" spans="1:16" hidden="1" x14ac:dyDescent="0.2">
      <c r="A198" s="53"/>
      <c r="B198" s="51"/>
      <c r="C198" s="52"/>
      <c r="D198" s="52"/>
      <c r="E198" s="52"/>
      <c r="F198" s="52"/>
      <c r="G198" s="52"/>
      <c r="H198" s="52"/>
      <c r="I198" s="52"/>
      <c r="J198" s="52"/>
      <c r="K198" s="52"/>
      <c r="L198" s="52"/>
      <c r="M198" s="52"/>
      <c r="N198" s="52"/>
      <c r="O198" s="52"/>
      <c r="P198" s="60"/>
    </row>
    <row r="199" spans="1:16" hidden="1" x14ac:dyDescent="0.2">
      <c r="A199" s="53"/>
      <c r="B199" s="51"/>
      <c r="C199" s="52"/>
      <c r="D199" s="52"/>
      <c r="E199" s="52"/>
      <c r="F199" s="52"/>
      <c r="G199" s="52"/>
      <c r="H199" s="52"/>
      <c r="I199" s="52"/>
      <c r="J199" s="52"/>
      <c r="K199" s="52"/>
      <c r="L199" s="52"/>
      <c r="M199" s="52"/>
      <c r="N199" s="52"/>
      <c r="O199" s="52"/>
      <c r="P199" s="60"/>
    </row>
    <row r="200" spans="1:16" hidden="1" x14ac:dyDescent="0.2">
      <c r="A200" s="53"/>
      <c r="B200" s="51"/>
      <c r="C200" s="52"/>
      <c r="D200" s="52"/>
      <c r="E200" s="52"/>
      <c r="F200" s="52"/>
      <c r="G200" s="52"/>
      <c r="H200" s="52"/>
      <c r="I200" s="52"/>
      <c r="J200" s="52"/>
      <c r="K200" s="52"/>
      <c r="L200" s="52"/>
      <c r="M200" s="52"/>
      <c r="N200" s="52"/>
      <c r="O200" s="52"/>
      <c r="P200" s="60"/>
    </row>
    <row r="201" spans="1:16" hidden="1" x14ac:dyDescent="0.2">
      <c r="A201" s="53"/>
      <c r="B201" s="51"/>
      <c r="C201" s="52"/>
      <c r="D201" s="52"/>
      <c r="E201" s="52"/>
      <c r="F201" s="52"/>
      <c r="G201" s="52"/>
      <c r="H201" s="52"/>
      <c r="I201" s="52"/>
      <c r="J201" s="52"/>
      <c r="K201" s="52"/>
      <c r="L201" s="52"/>
      <c r="M201" s="52"/>
      <c r="N201" s="52"/>
      <c r="O201" s="52"/>
      <c r="P201" s="60"/>
    </row>
    <row r="202" spans="1:16" hidden="1" x14ac:dyDescent="0.2">
      <c r="A202" s="53"/>
      <c r="B202" s="51"/>
      <c r="C202" s="52"/>
      <c r="D202" s="52"/>
      <c r="E202" s="52"/>
      <c r="F202" s="52"/>
      <c r="G202" s="52"/>
      <c r="H202" s="52"/>
      <c r="I202" s="52"/>
      <c r="J202" s="52"/>
      <c r="K202" s="52"/>
      <c r="L202" s="52"/>
      <c r="M202" s="52"/>
      <c r="N202" s="52"/>
      <c r="O202" s="52"/>
      <c r="P202" s="60"/>
    </row>
    <row r="203" spans="1:16" hidden="1" x14ac:dyDescent="0.2">
      <c r="A203" s="53"/>
      <c r="B203" s="51"/>
      <c r="C203" s="52"/>
      <c r="D203" s="52"/>
      <c r="E203" s="52"/>
      <c r="F203" s="52"/>
      <c r="G203" s="52"/>
      <c r="H203" s="52"/>
      <c r="I203" s="52"/>
      <c r="J203" s="52"/>
      <c r="K203" s="52"/>
      <c r="L203" s="52"/>
      <c r="M203" s="52"/>
      <c r="N203" s="52"/>
      <c r="O203" s="52"/>
      <c r="P203" s="60"/>
    </row>
    <row r="204" spans="1:16" hidden="1" x14ac:dyDescent="0.2">
      <c r="A204" s="53"/>
      <c r="B204" s="51"/>
      <c r="C204" s="52"/>
      <c r="D204" s="52"/>
      <c r="E204" s="52"/>
      <c r="F204" s="52"/>
      <c r="G204" s="52"/>
      <c r="H204" s="52"/>
      <c r="I204" s="52"/>
      <c r="J204" s="52"/>
      <c r="K204" s="52"/>
      <c r="L204" s="52"/>
      <c r="M204" s="52"/>
      <c r="N204" s="52"/>
      <c r="O204" s="52"/>
      <c r="P204" s="60"/>
    </row>
    <row r="205" spans="1:16" hidden="1" x14ac:dyDescent="0.2">
      <c r="A205" s="53"/>
      <c r="B205" s="51"/>
      <c r="C205" s="52"/>
      <c r="D205" s="52"/>
      <c r="E205" s="52"/>
      <c r="F205" s="52"/>
      <c r="G205" s="52"/>
      <c r="H205" s="52"/>
      <c r="I205" s="52"/>
      <c r="J205" s="52"/>
      <c r="K205" s="52"/>
      <c r="L205" s="52"/>
      <c r="M205" s="52"/>
      <c r="N205" s="52"/>
      <c r="O205" s="52"/>
      <c r="P205" s="60"/>
    </row>
    <row r="206" spans="1:16" hidden="1" x14ac:dyDescent="0.2">
      <c r="A206" s="53"/>
      <c r="B206" s="51"/>
      <c r="C206" s="52"/>
      <c r="D206" s="52"/>
      <c r="E206" s="52"/>
      <c r="F206" s="52"/>
      <c r="G206" s="52"/>
      <c r="H206" s="52"/>
      <c r="I206" s="52"/>
      <c r="J206" s="52"/>
      <c r="K206" s="52"/>
      <c r="L206" s="52"/>
      <c r="M206" s="52"/>
      <c r="N206" s="52"/>
      <c r="O206" s="52"/>
      <c r="P206" s="60"/>
    </row>
    <row r="207" spans="1:16" hidden="1" x14ac:dyDescent="0.2">
      <c r="A207" s="53"/>
      <c r="B207" s="51"/>
      <c r="C207" s="52"/>
      <c r="D207" s="52"/>
      <c r="E207" s="52"/>
      <c r="F207" s="52"/>
      <c r="G207" s="52"/>
      <c r="H207" s="52"/>
      <c r="I207" s="52"/>
      <c r="J207" s="52"/>
      <c r="K207" s="52"/>
      <c r="L207" s="52"/>
      <c r="M207" s="52"/>
      <c r="N207" s="52"/>
      <c r="O207" s="52"/>
      <c r="P207" s="60"/>
    </row>
    <row r="208" spans="1:16" hidden="1" x14ac:dyDescent="0.2">
      <c r="A208" s="53"/>
      <c r="B208" s="51"/>
      <c r="C208" s="52"/>
      <c r="D208" s="52"/>
      <c r="E208" s="52"/>
      <c r="F208" s="52"/>
      <c r="G208" s="52"/>
      <c r="H208" s="52"/>
      <c r="I208" s="52"/>
      <c r="J208" s="52"/>
      <c r="K208" s="52"/>
      <c r="L208" s="52"/>
      <c r="M208" s="52"/>
      <c r="N208" s="52"/>
      <c r="O208" s="52"/>
      <c r="P208" s="60"/>
    </row>
    <row r="209" spans="1:16" hidden="1" x14ac:dyDescent="0.2">
      <c r="A209" s="53"/>
      <c r="B209" s="51"/>
      <c r="C209" s="52"/>
      <c r="D209" s="52"/>
      <c r="E209" s="52"/>
      <c r="F209" s="52"/>
      <c r="G209" s="52"/>
      <c r="H209" s="52"/>
      <c r="I209" s="52"/>
      <c r="J209" s="52"/>
      <c r="K209" s="52"/>
      <c r="L209" s="52"/>
      <c r="M209" s="52"/>
      <c r="N209" s="52"/>
      <c r="O209" s="52"/>
      <c r="P209" s="60"/>
    </row>
    <row r="210" spans="1:16" hidden="1" x14ac:dyDescent="0.2">
      <c r="A210" s="53"/>
      <c r="B210" s="51"/>
      <c r="C210" s="52"/>
      <c r="D210" s="52"/>
      <c r="E210" s="52"/>
      <c r="F210" s="52"/>
      <c r="G210" s="52"/>
      <c r="H210" s="52"/>
      <c r="I210" s="52"/>
      <c r="J210" s="52"/>
      <c r="K210" s="52"/>
      <c r="L210" s="52"/>
      <c r="M210" s="52"/>
      <c r="N210" s="52"/>
      <c r="O210" s="52"/>
      <c r="P210" s="60"/>
    </row>
    <row r="211" spans="1:16" hidden="1" x14ac:dyDescent="0.2">
      <c r="A211" s="53"/>
      <c r="B211" s="51"/>
      <c r="C211" s="52"/>
      <c r="D211" s="52"/>
      <c r="E211" s="52"/>
      <c r="F211" s="52"/>
      <c r="G211" s="52"/>
      <c r="H211" s="52"/>
      <c r="I211" s="52"/>
      <c r="J211" s="52"/>
      <c r="K211" s="52"/>
      <c r="L211" s="52"/>
      <c r="M211" s="52"/>
      <c r="N211" s="52"/>
      <c r="O211" s="52"/>
      <c r="P211" s="60"/>
    </row>
    <row r="212" spans="1:16" hidden="1" x14ac:dyDescent="0.2">
      <c r="A212" s="53"/>
      <c r="B212" s="51"/>
      <c r="C212" s="52"/>
      <c r="D212" s="52"/>
      <c r="E212" s="52"/>
      <c r="F212" s="52"/>
      <c r="G212" s="52"/>
      <c r="H212" s="52"/>
      <c r="I212" s="52"/>
      <c r="J212" s="52"/>
      <c r="K212" s="52"/>
      <c r="L212" s="52"/>
      <c r="M212" s="52"/>
      <c r="N212" s="52"/>
      <c r="O212" s="52"/>
      <c r="P212" s="60"/>
    </row>
    <row r="213" spans="1:16" hidden="1" x14ac:dyDescent="0.2">
      <c r="A213" s="53"/>
      <c r="B213" s="51"/>
      <c r="C213" s="52"/>
      <c r="D213" s="52"/>
      <c r="E213" s="52"/>
      <c r="F213" s="52"/>
      <c r="G213" s="52"/>
      <c r="H213" s="52"/>
      <c r="I213" s="52"/>
      <c r="J213" s="52"/>
      <c r="K213" s="52"/>
      <c r="L213" s="52"/>
      <c r="M213" s="52"/>
      <c r="N213" s="52"/>
      <c r="O213" s="52"/>
      <c r="P213" s="60"/>
    </row>
    <row r="214" spans="1:16" hidden="1" x14ac:dyDescent="0.2">
      <c r="A214" s="53"/>
      <c r="B214" s="51"/>
      <c r="C214" s="52"/>
      <c r="D214" s="52"/>
      <c r="E214" s="52"/>
      <c r="F214" s="52"/>
      <c r="G214" s="52"/>
      <c r="H214" s="52"/>
      <c r="I214" s="52"/>
      <c r="J214" s="52"/>
      <c r="K214" s="52"/>
      <c r="L214" s="52"/>
      <c r="M214" s="52"/>
      <c r="N214" s="52"/>
      <c r="O214" s="52"/>
      <c r="P214" s="60"/>
    </row>
    <row r="215" spans="1:16" hidden="1" x14ac:dyDescent="0.2">
      <c r="A215" s="53"/>
      <c r="B215" s="51"/>
      <c r="C215" s="52"/>
      <c r="D215" s="52"/>
      <c r="E215" s="52"/>
      <c r="F215" s="52"/>
      <c r="G215" s="52"/>
      <c r="H215" s="52"/>
      <c r="I215" s="52"/>
      <c r="J215" s="52"/>
      <c r="K215" s="52"/>
      <c r="L215" s="52"/>
      <c r="M215" s="52"/>
      <c r="N215" s="52"/>
      <c r="O215" s="52"/>
      <c r="P215" s="60"/>
    </row>
    <row r="216" spans="1:16" hidden="1" x14ac:dyDescent="0.2">
      <c r="A216" s="53"/>
      <c r="B216" s="51"/>
      <c r="C216" s="52"/>
      <c r="D216" s="52"/>
      <c r="E216" s="52"/>
      <c r="F216" s="52"/>
      <c r="G216" s="52"/>
      <c r="H216" s="52"/>
      <c r="I216" s="52"/>
      <c r="J216" s="52"/>
      <c r="K216" s="52"/>
      <c r="L216" s="52"/>
      <c r="M216" s="52"/>
      <c r="N216" s="52"/>
      <c r="O216" s="52"/>
      <c r="P216" s="60"/>
    </row>
    <row r="217" spans="1:16" hidden="1" x14ac:dyDescent="0.2">
      <c r="A217" s="53"/>
      <c r="B217" s="51"/>
      <c r="C217" s="52"/>
      <c r="D217" s="52"/>
      <c r="E217" s="52"/>
      <c r="F217" s="52"/>
      <c r="G217" s="52"/>
      <c r="H217" s="52"/>
      <c r="I217" s="52"/>
      <c r="J217" s="52"/>
      <c r="K217" s="52"/>
      <c r="L217" s="52"/>
      <c r="M217" s="52"/>
      <c r="N217" s="52"/>
      <c r="O217" s="52"/>
      <c r="P217" s="60"/>
    </row>
    <row r="218" spans="1:16" hidden="1" x14ac:dyDescent="0.2">
      <c r="A218" s="53"/>
      <c r="B218" s="51"/>
      <c r="C218" s="52"/>
      <c r="D218" s="52"/>
      <c r="E218" s="52"/>
      <c r="F218" s="52"/>
      <c r="G218" s="52"/>
      <c r="H218" s="52"/>
      <c r="I218" s="52"/>
      <c r="J218" s="52"/>
      <c r="K218" s="52"/>
      <c r="L218" s="52"/>
      <c r="M218" s="52"/>
      <c r="N218" s="52"/>
      <c r="O218" s="52"/>
      <c r="P218" s="60"/>
    </row>
    <row r="219" spans="1:16" hidden="1" x14ac:dyDescent="0.2">
      <c r="A219" s="53"/>
      <c r="B219" s="51"/>
      <c r="C219" s="52"/>
      <c r="D219" s="52"/>
      <c r="E219" s="52"/>
      <c r="F219" s="52"/>
      <c r="G219" s="52"/>
      <c r="H219" s="52"/>
      <c r="I219" s="52"/>
      <c r="J219" s="52"/>
      <c r="K219" s="52"/>
      <c r="L219" s="52"/>
      <c r="M219" s="52"/>
      <c r="N219" s="52"/>
      <c r="O219" s="52"/>
      <c r="P219" s="60"/>
    </row>
    <row r="220" spans="1:16" hidden="1" x14ac:dyDescent="0.2">
      <c r="A220" s="53"/>
      <c r="B220" s="51"/>
      <c r="C220" s="52"/>
      <c r="D220" s="52"/>
      <c r="E220" s="52"/>
      <c r="F220" s="52"/>
      <c r="G220" s="52"/>
      <c r="H220" s="52"/>
      <c r="I220" s="52"/>
      <c r="J220" s="52"/>
      <c r="K220" s="52"/>
      <c r="L220" s="52"/>
      <c r="M220" s="52"/>
      <c r="N220" s="52"/>
      <c r="O220" s="52"/>
      <c r="P220" s="60"/>
    </row>
    <row r="221" spans="1:16" hidden="1" x14ac:dyDescent="0.2">
      <c r="A221" s="53"/>
      <c r="B221" s="51"/>
      <c r="C221" s="52"/>
      <c r="D221" s="52"/>
      <c r="E221" s="52"/>
      <c r="F221" s="52"/>
      <c r="G221" s="52"/>
      <c r="H221" s="52"/>
      <c r="I221" s="52"/>
      <c r="J221" s="52"/>
      <c r="K221" s="52"/>
      <c r="L221" s="52"/>
      <c r="M221" s="52"/>
      <c r="N221" s="52"/>
      <c r="O221" s="52"/>
      <c r="P221" s="60"/>
    </row>
    <row r="222" spans="1:16" hidden="1" x14ac:dyDescent="0.2">
      <c r="A222" s="53"/>
      <c r="B222" s="51"/>
      <c r="C222" s="52"/>
      <c r="D222" s="52"/>
      <c r="E222" s="52"/>
      <c r="F222" s="52"/>
      <c r="G222" s="52"/>
      <c r="H222" s="52"/>
      <c r="I222" s="52"/>
      <c r="J222" s="52"/>
      <c r="K222" s="52"/>
      <c r="L222" s="52"/>
      <c r="M222" s="52"/>
      <c r="N222" s="52"/>
      <c r="O222" s="52"/>
      <c r="P222" s="60"/>
    </row>
    <row r="223" spans="1:16" hidden="1" x14ac:dyDescent="0.2">
      <c r="A223" s="53"/>
      <c r="B223" s="51"/>
      <c r="C223" s="52"/>
      <c r="D223" s="52"/>
      <c r="E223" s="52"/>
      <c r="F223" s="52"/>
      <c r="G223" s="52"/>
      <c r="H223" s="52"/>
      <c r="I223" s="52"/>
      <c r="J223" s="52"/>
      <c r="K223" s="52"/>
      <c r="L223" s="52"/>
      <c r="M223" s="52"/>
      <c r="N223" s="52"/>
      <c r="O223" s="52"/>
      <c r="P223" s="60"/>
    </row>
    <row r="224" spans="1:16" hidden="1" x14ac:dyDescent="0.2">
      <c r="A224" s="53"/>
      <c r="B224" s="51"/>
      <c r="C224" s="52"/>
      <c r="D224" s="52"/>
      <c r="E224" s="52"/>
      <c r="F224" s="52"/>
      <c r="G224" s="52"/>
      <c r="H224" s="52"/>
      <c r="I224" s="52"/>
      <c r="J224" s="52"/>
      <c r="K224" s="52"/>
      <c r="L224" s="52"/>
      <c r="M224" s="52"/>
      <c r="N224" s="52"/>
      <c r="O224" s="52"/>
      <c r="P224" s="60"/>
    </row>
    <row r="225" spans="1:16" hidden="1" x14ac:dyDescent="0.2">
      <c r="A225" s="53"/>
      <c r="B225" s="51"/>
      <c r="C225" s="52"/>
      <c r="D225" s="52"/>
      <c r="E225" s="52"/>
      <c r="F225" s="52"/>
      <c r="G225" s="52"/>
      <c r="H225" s="52"/>
      <c r="I225" s="52"/>
      <c r="J225" s="52"/>
      <c r="K225" s="52"/>
      <c r="L225" s="52"/>
      <c r="M225" s="52"/>
      <c r="N225" s="52"/>
      <c r="O225" s="52"/>
      <c r="P225" s="60"/>
    </row>
    <row r="226" spans="1:16" hidden="1" x14ac:dyDescent="0.2">
      <c r="A226" s="53"/>
      <c r="B226" s="51"/>
      <c r="C226" s="52"/>
      <c r="D226" s="52"/>
      <c r="E226" s="52"/>
      <c r="F226" s="52"/>
      <c r="G226" s="52"/>
      <c r="H226" s="52"/>
      <c r="I226" s="52"/>
      <c r="J226" s="52"/>
      <c r="K226" s="52"/>
      <c r="L226" s="52"/>
      <c r="M226" s="52"/>
      <c r="N226" s="52"/>
      <c r="O226" s="52"/>
      <c r="P226" s="60"/>
    </row>
    <row r="227" spans="1:16" hidden="1" x14ac:dyDescent="0.2">
      <c r="A227" s="53"/>
      <c r="B227" s="51"/>
      <c r="C227" s="52"/>
      <c r="D227" s="52"/>
      <c r="E227" s="52"/>
      <c r="F227" s="52"/>
      <c r="G227" s="52"/>
      <c r="H227" s="52"/>
      <c r="I227" s="52"/>
      <c r="J227" s="52"/>
      <c r="K227" s="52"/>
      <c r="L227" s="52"/>
      <c r="M227" s="52"/>
      <c r="N227" s="52"/>
      <c r="O227" s="52"/>
      <c r="P227" s="60"/>
    </row>
    <row r="228" spans="1:16" hidden="1" x14ac:dyDescent="0.2">
      <c r="A228" s="53"/>
      <c r="B228" s="51"/>
      <c r="C228" s="52"/>
      <c r="D228" s="52"/>
      <c r="E228" s="52"/>
      <c r="F228" s="52"/>
      <c r="G228" s="52"/>
      <c r="H228" s="52"/>
      <c r="I228" s="52"/>
      <c r="J228" s="52"/>
      <c r="K228" s="52"/>
      <c r="L228" s="52"/>
      <c r="M228" s="52"/>
      <c r="N228" s="52"/>
      <c r="O228" s="52"/>
      <c r="P228" s="60"/>
    </row>
    <row r="229" spans="1:16" hidden="1" x14ac:dyDescent="0.2">
      <c r="A229" s="53"/>
      <c r="B229" s="51"/>
      <c r="C229" s="52"/>
      <c r="D229" s="52"/>
      <c r="E229" s="52"/>
      <c r="F229" s="52"/>
      <c r="G229" s="52"/>
      <c r="H229" s="52"/>
      <c r="I229" s="52"/>
      <c r="J229" s="52"/>
      <c r="K229" s="52"/>
      <c r="L229" s="52"/>
      <c r="M229" s="52"/>
      <c r="N229" s="52"/>
      <c r="O229" s="52"/>
      <c r="P229" s="60"/>
    </row>
    <row r="230" spans="1:16" hidden="1" x14ac:dyDescent="0.2">
      <c r="A230" s="53"/>
      <c r="B230" s="51"/>
      <c r="C230" s="52"/>
      <c r="D230" s="52"/>
      <c r="E230" s="52"/>
      <c r="F230" s="52"/>
      <c r="G230" s="52"/>
      <c r="H230" s="52"/>
      <c r="I230" s="52"/>
      <c r="J230" s="52"/>
      <c r="K230" s="52"/>
      <c r="L230" s="52"/>
      <c r="M230" s="52"/>
      <c r="N230" s="52"/>
      <c r="O230" s="52"/>
      <c r="P230" s="60"/>
    </row>
    <row r="231" spans="1:16" hidden="1" x14ac:dyDescent="0.2">
      <c r="A231" s="53"/>
      <c r="B231" s="51"/>
      <c r="C231" s="52"/>
      <c r="D231" s="52"/>
      <c r="E231" s="52"/>
      <c r="F231" s="52"/>
      <c r="G231" s="52"/>
      <c r="H231" s="52"/>
      <c r="I231" s="52"/>
      <c r="J231" s="52"/>
      <c r="K231" s="52"/>
      <c r="L231" s="52"/>
      <c r="M231" s="52"/>
      <c r="N231" s="52"/>
      <c r="O231" s="52"/>
      <c r="P231" s="60"/>
    </row>
    <row r="232" spans="1:16" hidden="1" x14ac:dyDescent="0.2">
      <c r="A232" s="53"/>
      <c r="B232" s="51"/>
      <c r="C232" s="52"/>
      <c r="D232" s="52"/>
      <c r="E232" s="52"/>
      <c r="F232" s="52"/>
      <c r="G232" s="52"/>
      <c r="H232" s="52"/>
      <c r="I232" s="52"/>
      <c r="J232" s="52"/>
      <c r="K232" s="52"/>
      <c r="L232" s="52"/>
      <c r="M232" s="52"/>
      <c r="N232" s="52"/>
      <c r="O232" s="52"/>
      <c r="P232" s="60"/>
    </row>
    <row r="233" spans="1:16" hidden="1" x14ac:dyDescent="0.2">
      <c r="A233" s="53"/>
      <c r="B233" s="51"/>
      <c r="C233" s="52"/>
      <c r="D233" s="52"/>
      <c r="E233" s="52"/>
      <c r="F233" s="52"/>
      <c r="G233" s="52"/>
      <c r="H233" s="52"/>
      <c r="I233" s="52"/>
      <c r="J233" s="52"/>
      <c r="K233" s="52"/>
      <c r="L233" s="52"/>
      <c r="M233" s="52"/>
      <c r="N233" s="52"/>
      <c r="O233" s="52"/>
      <c r="P233" s="60"/>
    </row>
    <row r="234" spans="1:16" hidden="1" x14ac:dyDescent="0.2">
      <c r="A234" s="53"/>
      <c r="B234" s="51"/>
      <c r="C234" s="52"/>
      <c r="D234" s="52"/>
      <c r="E234" s="52"/>
      <c r="F234" s="52"/>
      <c r="G234" s="52"/>
      <c r="H234" s="52"/>
      <c r="I234" s="52"/>
      <c r="J234" s="52"/>
      <c r="K234" s="52"/>
      <c r="L234" s="52"/>
      <c r="M234" s="52"/>
      <c r="N234" s="52"/>
      <c r="O234" s="52"/>
      <c r="P234" s="60"/>
    </row>
    <row r="235" spans="1:16" hidden="1" x14ac:dyDescent="0.2">
      <c r="A235" s="53"/>
      <c r="B235" s="51"/>
      <c r="C235" s="52"/>
      <c r="D235" s="52"/>
      <c r="E235" s="52"/>
      <c r="F235" s="52"/>
      <c r="G235" s="52"/>
      <c r="H235" s="52"/>
      <c r="I235" s="52"/>
      <c r="J235" s="52"/>
      <c r="K235" s="52"/>
      <c r="L235" s="52"/>
      <c r="M235" s="52"/>
      <c r="N235" s="52"/>
      <c r="O235" s="52"/>
      <c r="P235" s="60"/>
    </row>
    <row r="236" spans="1:16" hidden="1" x14ac:dyDescent="0.2">
      <c r="A236" s="53"/>
      <c r="B236" s="51"/>
      <c r="C236" s="52"/>
      <c r="D236" s="52"/>
      <c r="E236" s="52"/>
      <c r="F236" s="52"/>
      <c r="G236" s="52"/>
      <c r="H236" s="52"/>
      <c r="I236" s="52"/>
      <c r="J236" s="52"/>
      <c r="K236" s="52"/>
      <c r="L236" s="52"/>
      <c r="M236" s="52"/>
      <c r="N236" s="52"/>
      <c r="O236" s="52"/>
      <c r="P236" s="60"/>
    </row>
    <row r="237" spans="1:16" hidden="1" x14ac:dyDescent="0.2">
      <c r="A237" s="53"/>
      <c r="B237" s="51"/>
      <c r="C237" s="52"/>
      <c r="D237" s="52"/>
      <c r="E237" s="52"/>
      <c r="F237" s="52"/>
      <c r="G237" s="52"/>
      <c r="H237" s="52"/>
      <c r="I237" s="52"/>
      <c r="J237" s="52"/>
      <c r="K237" s="52"/>
      <c r="L237" s="52"/>
      <c r="M237" s="52"/>
      <c r="N237" s="52"/>
      <c r="O237" s="52"/>
      <c r="P237" s="60"/>
    </row>
    <row r="238" spans="1:16" hidden="1" x14ac:dyDescent="0.2">
      <c r="A238" s="53"/>
      <c r="B238" s="51"/>
      <c r="C238" s="52"/>
      <c r="D238" s="52"/>
      <c r="E238" s="52"/>
      <c r="F238" s="52"/>
      <c r="G238" s="52"/>
      <c r="H238" s="52"/>
      <c r="I238" s="52"/>
      <c r="J238" s="52"/>
      <c r="K238" s="52"/>
      <c r="L238" s="52"/>
      <c r="M238" s="52"/>
      <c r="N238" s="52"/>
      <c r="O238" s="52"/>
      <c r="P238" s="60"/>
    </row>
    <row r="239" spans="1:16" hidden="1" x14ac:dyDescent="0.2">
      <c r="A239" s="53"/>
      <c r="B239" s="51"/>
      <c r="C239" s="52"/>
      <c r="D239" s="52"/>
      <c r="E239" s="52"/>
      <c r="F239" s="52"/>
      <c r="G239" s="52"/>
      <c r="H239" s="52"/>
      <c r="I239" s="52"/>
      <c r="J239" s="52"/>
      <c r="K239" s="52"/>
      <c r="L239" s="52"/>
      <c r="M239" s="52"/>
      <c r="N239" s="52"/>
      <c r="O239" s="52"/>
      <c r="P239" s="60"/>
    </row>
    <row r="240" spans="1:16" hidden="1" x14ac:dyDescent="0.2">
      <c r="A240" s="53"/>
      <c r="B240" s="51"/>
      <c r="C240" s="52"/>
      <c r="D240" s="52"/>
      <c r="E240" s="52"/>
      <c r="F240" s="52"/>
      <c r="G240" s="52"/>
      <c r="H240" s="52"/>
      <c r="I240" s="52"/>
      <c r="J240" s="52"/>
      <c r="K240" s="52"/>
      <c r="L240" s="52"/>
      <c r="M240" s="52"/>
      <c r="N240" s="52"/>
      <c r="O240" s="52"/>
      <c r="P240" s="60"/>
    </row>
    <row r="241" spans="1:16" hidden="1" x14ac:dyDescent="0.2">
      <c r="A241" s="53"/>
      <c r="B241" s="51"/>
      <c r="C241" s="52"/>
      <c r="D241" s="52"/>
      <c r="E241" s="52"/>
      <c r="F241" s="52"/>
      <c r="G241" s="52"/>
      <c r="H241" s="52"/>
      <c r="I241" s="52"/>
      <c r="J241" s="52"/>
      <c r="K241" s="52"/>
      <c r="L241" s="52"/>
      <c r="M241" s="52"/>
      <c r="N241" s="52"/>
      <c r="O241" s="52"/>
      <c r="P241" s="60"/>
    </row>
    <row r="242" spans="1:16" hidden="1" x14ac:dyDescent="0.2">
      <c r="A242" s="53"/>
      <c r="B242" s="51"/>
      <c r="C242" s="52"/>
      <c r="D242" s="52"/>
      <c r="E242" s="52"/>
      <c r="F242" s="52"/>
      <c r="G242" s="52"/>
      <c r="H242" s="52"/>
      <c r="I242" s="52"/>
      <c r="J242" s="52"/>
      <c r="K242" s="52"/>
      <c r="L242" s="52"/>
      <c r="M242" s="52"/>
      <c r="N242" s="52"/>
      <c r="O242" s="52"/>
      <c r="P242" s="60"/>
    </row>
    <row r="243" spans="1:16" hidden="1" x14ac:dyDescent="0.2">
      <c r="A243" s="53"/>
      <c r="B243" s="51"/>
      <c r="C243" s="52"/>
      <c r="D243" s="52"/>
      <c r="E243" s="52"/>
      <c r="F243" s="52"/>
      <c r="G243" s="52"/>
      <c r="H243" s="52"/>
      <c r="I243" s="52"/>
      <c r="J243" s="52"/>
      <c r="K243" s="52"/>
      <c r="L243" s="52"/>
      <c r="M243" s="52"/>
      <c r="N243" s="52"/>
      <c r="O243" s="52"/>
      <c r="P243" s="60"/>
    </row>
    <row r="244" spans="1:16" hidden="1" x14ac:dyDescent="0.2">
      <c r="A244" s="53"/>
      <c r="B244" s="51"/>
      <c r="C244" s="52"/>
      <c r="D244" s="52"/>
      <c r="E244" s="52"/>
      <c r="F244" s="52"/>
      <c r="G244" s="52"/>
      <c r="H244" s="52"/>
      <c r="I244" s="52"/>
      <c r="J244" s="52"/>
      <c r="K244" s="52"/>
      <c r="L244" s="52"/>
      <c r="M244" s="52"/>
      <c r="N244" s="52"/>
      <c r="O244" s="52"/>
      <c r="P244" s="60"/>
    </row>
    <row r="245" spans="1:16" hidden="1" x14ac:dyDescent="0.2">
      <c r="A245" s="53"/>
      <c r="B245" s="51"/>
      <c r="C245" s="52"/>
      <c r="D245" s="52"/>
      <c r="E245" s="52"/>
      <c r="F245" s="52"/>
      <c r="G245" s="52"/>
      <c r="H245" s="52"/>
      <c r="I245" s="52"/>
      <c r="J245" s="52"/>
      <c r="K245" s="52"/>
      <c r="L245" s="52"/>
      <c r="M245" s="52"/>
      <c r="N245" s="52"/>
      <c r="O245" s="52"/>
      <c r="P245" s="60"/>
    </row>
    <row r="246" spans="1:16" hidden="1" x14ac:dyDescent="0.2">
      <c r="A246" s="53"/>
      <c r="B246" s="51"/>
      <c r="C246" s="52"/>
      <c r="D246" s="52"/>
      <c r="E246" s="52"/>
      <c r="F246" s="52"/>
      <c r="G246" s="52"/>
      <c r="H246" s="52"/>
      <c r="I246" s="52"/>
      <c r="J246" s="52"/>
      <c r="K246" s="52"/>
      <c r="L246" s="52"/>
      <c r="M246" s="52"/>
      <c r="N246" s="52"/>
      <c r="O246" s="52"/>
      <c r="P246" s="60"/>
    </row>
    <row r="247" spans="1:16" hidden="1" x14ac:dyDescent="0.2">
      <c r="A247" s="53"/>
      <c r="B247" s="51"/>
      <c r="C247" s="52"/>
      <c r="D247" s="52"/>
      <c r="E247" s="52"/>
      <c r="F247" s="52"/>
      <c r="G247" s="52"/>
      <c r="H247" s="52"/>
      <c r="I247" s="52"/>
      <c r="J247" s="52"/>
      <c r="K247" s="52"/>
      <c r="L247" s="52"/>
      <c r="M247" s="52"/>
      <c r="N247" s="52"/>
      <c r="O247" s="52"/>
      <c r="P247" s="60"/>
    </row>
    <row r="248" spans="1:16" hidden="1" x14ac:dyDescent="0.2">
      <c r="A248" s="53"/>
      <c r="B248" s="51"/>
      <c r="C248" s="52"/>
      <c r="D248" s="52"/>
      <c r="E248" s="52"/>
      <c r="F248" s="52"/>
      <c r="G248" s="52"/>
      <c r="H248" s="52"/>
      <c r="I248" s="52"/>
      <c r="J248" s="52"/>
      <c r="K248" s="52"/>
      <c r="L248" s="52"/>
      <c r="M248" s="52"/>
      <c r="N248" s="52"/>
      <c r="O248" s="52"/>
      <c r="P248" s="60"/>
    </row>
    <row r="249" spans="1:16" hidden="1" x14ac:dyDescent="0.2">
      <c r="A249" s="53"/>
      <c r="B249" s="51"/>
      <c r="C249" s="52"/>
      <c r="D249" s="52"/>
      <c r="E249" s="52"/>
      <c r="F249" s="52"/>
      <c r="G249" s="52"/>
      <c r="H249" s="52"/>
      <c r="I249" s="52"/>
      <c r="J249" s="52"/>
      <c r="K249" s="52"/>
      <c r="L249" s="52"/>
      <c r="M249" s="52"/>
      <c r="N249" s="52"/>
      <c r="O249" s="52"/>
      <c r="P249" s="60"/>
    </row>
    <row r="250" spans="1:16" hidden="1" x14ac:dyDescent="0.2">
      <c r="A250" s="53"/>
      <c r="B250" s="51"/>
      <c r="C250" s="52"/>
      <c r="D250" s="52"/>
      <c r="E250" s="52"/>
      <c r="F250" s="52"/>
      <c r="G250" s="52"/>
      <c r="H250" s="52"/>
      <c r="I250" s="52"/>
      <c r="J250" s="52"/>
      <c r="K250" s="52"/>
      <c r="L250" s="52"/>
      <c r="M250" s="52"/>
      <c r="N250" s="52"/>
      <c r="O250" s="52"/>
      <c r="P250" s="60"/>
    </row>
    <row r="251" spans="1:16" hidden="1" x14ac:dyDescent="0.2">
      <c r="A251" s="53"/>
      <c r="B251" s="51"/>
      <c r="C251" s="52"/>
      <c r="D251" s="52"/>
      <c r="E251" s="52"/>
      <c r="F251" s="52"/>
      <c r="G251" s="52"/>
      <c r="H251" s="52"/>
      <c r="I251" s="52"/>
      <c r="J251" s="52"/>
      <c r="K251" s="52"/>
      <c r="L251" s="52"/>
      <c r="M251" s="52"/>
      <c r="N251" s="52"/>
      <c r="O251" s="52"/>
      <c r="P251" s="60"/>
    </row>
    <row r="252" spans="1:16" hidden="1" x14ac:dyDescent="0.2">
      <c r="A252" s="53"/>
      <c r="B252" s="51"/>
      <c r="C252" s="52"/>
      <c r="D252" s="52"/>
      <c r="E252" s="52"/>
      <c r="F252" s="52"/>
      <c r="G252" s="52"/>
      <c r="H252" s="52"/>
      <c r="I252" s="52"/>
      <c r="J252" s="52"/>
      <c r="K252" s="52"/>
      <c r="L252" s="52"/>
      <c r="M252" s="52"/>
      <c r="N252" s="52"/>
      <c r="O252" s="52"/>
      <c r="P252" s="60"/>
    </row>
    <row r="253" spans="1:16" hidden="1" x14ac:dyDescent="0.2">
      <c r="A253" s="53"/>
      <c r="B253" s="51"/>
      <c r="C253" s="52"/>
      <c r="D253" s="52"/>
      <c r="E253" s="52"/>
      <c r="F253" s="52"/>
      <c r="G253" s="52"/>
      <c r="H253" s="52"/>
      <c r="I253" s="52"/>
      <c r="J253" s="52"/>
      <c r="K253" s="52"/>
      <c r="L253" s="52"/>
      <c r="M253" s="52"/>
      <c r="N253" s="52"/>
      <c r="O253" s="52"/>
      <c r="P253" s="60"/>
    </row>
    <row r="254" spans="1:16" hidden="1" x14ac:dyDescent="0.2">
      <c r="A254" s="53"/>
      <c r="B254" s="51"/>
      <c r="C254" s="52"/>
      <c r="D254" s="52"/>
      <c r="E254" s="52"/>
      <c r="F254" s="52"/>
      <c r="G254" s="52"/>
      <c r="H254" s="52"/>
      <c r="I254" s="52"/>
      <c r="J254" s="52"/>
      <c r="K254" s="52"/>
      <c r="L254" s="52"/>
      <c r="M254" s="52"/>
      <c r="N254" s="52"/>
      <c r="O254" s="52"/>
      <c r="P254" s="60"/>
    </row>
    <row r="255" spans="1:16" hidden="1" x14ac:dyDescent="0.2">
      <c r="A255" s="53"/>
      <c r="B255" s="51"/>
      <c r="C255" s="52"/>
      <c r="D255" s="52"/>
      <c r="E255" s="52"/>
      <c r="F255" s="52"/>
      <c r="G255" s="52"/>
      <c r="H255" s="52"/>
      <c r="I255" s="52"/>
      <c r="J255" s="52"/>
      <c r="K255" s="52"/>
      <c r="L255" s="52"/>
      <c r="M255" s="52"/>
      <c r="N255" s="52"/>
      <c r="O255" s="52"/>
      <c r="P255" s="60"/>
    </row>
    <row r="256" spans="1:16" hidden="1" x14ac:dyDescent="0.2">
      <c r="A256" s="53"/>
      <c r="B256" s="51"/>
      <c r="C256" s="52"/>
      <c r="D256" s="52"/>
      <c r="E256" s="52"/>
      <c r="F256" s="52"/>
      <c r="G256" s="52"/>
      <c r="H256" s="52"/>
      <c r="I256" s="52"/>
      <c r="J256" s="52"/>
      <c r="K256" s="52"/>
      <c r="L256" s="52"/>
      <c r="M256" s="52"/>
      <c r="N256" s="52"/>
      <c r="O256" s="52"/>
      <c r="P256" s="60"/>
    </row>
    <row r="257" spans="1:16" hidden="1" x14ac:dyDescent="0.2">
      <c r="A257" s="53"/>
      <c r="B257" s="51"/>
      <c r="C257" s="52"/>
      <c r="D257" s="52"/>
      <c r="E257" s="52"/>
      <c r="F257" s="52"/>
      <c r="G257" s="52"/>
      <c r="H257" s="52"/>
      <c r="I257" s="52"/>
      <c r="J257" s="52"/>
      <c r="K257" s="52"/>
      <c r="L257" s="52"/>
      <c r="M257" s="52"/>
      <c r="N257" s="52"/>
      <c r="O257" s="52"/>
      <c r="P257" s="60"/>
    </row>
    <row r="258" spans="1:16" hidden="1" x14ac:dyDescent="0.2">
      <c r="A258" s="53"/>
      <c r="B258" s="51"/>
      <c r="C258" s="52"/>
      <c r="D258" s="52"/>
      <c r="E258" s="52"/>
      <c r="F258" s="52"/>
      <c r="G258" s="52"/>
      <c r="H258" s="52"/>
      <c r="I258" s="52"/>
      <c r="J258" s="52"/>
      <c r="K258" s="52"/>
      <c r="L258" s="52"/>
      <c r="M258" s="52"/>
      <c r="N258" s="52"/>
      <c r="O258" s="52"/>
      <c r="P258" s="60"/>
    </row>
    <row r="259" spans="1:16" hidden="1" x14ac:dyDescent="0.2">
      <c r="A259" s="53"/>
      <c r="B259" s="51"/>
      <c r="C259" s="52"/>
      <c r="D259" s="52"/>
      <c r="E259" s="52"/>
      <c r="F259" s="52"/>
      <c r="G259" s="52"/>
      <c r="H259" s="52"/>
      <c r="I259" s="52"/>
      <c r="J259" s="52"/>
      <c r="K259" s="52"/>
      <c r="L259" s="52"/>
      <c r="M259" s="52"/>
      <c r="N259" s="52"/>
      <c r="O259" s="52"/>
      <c r="P259" s="60"/>
    </row>
    <row r="260" spans="1:16" hidden="1" x14ac:dyDescent="0.2">
      <c r="A260" s="53"/>
      <c r="B260" s="51"/>
      <c r="C260" s="52"/>
      <c r="D260" s="52"/>
      <c r="E260" s="52"/>
      <c r="F260" s="52"/>
      <c r="G260" s="52"/>
      <c r="H260" s="52"/>
      <c r="I260" s="52"/>
      <c r="J260" s="52"/>
      <c r="K260" s="52"/>
      <c r="L260" s="52"/>
      <c r="M260" s="52"/>
      <c r="N260" s="52"/>
      <c r="O260" s="52"/>
      <c r="P260" s="60"/>
    </row>
    <row r="261" spans="1:16" hidden="1" x14ac:dyDescent="0.2">
      <c r="A261" s="53"/>
      <c r="B261" s="51"/>
      <c r="C261" s="52"/>
      <c r="D261" s="52"/>
      <c r="E261" s="52"/>
      <c r="F261" s="52"/>
      <c r="G261" s="52"/>
      <c r="H261" s="52"/>
      <c r="I261" s="52"/>
      <c r="J261" s="52"/>
      <c r="K261" s="52"/>
      <c r="L261" s="52"/>
      <c r="M261" s="52"/>
      <c r="N261" s="52"/>
      <c r="O261" s="52"/>
      <c r="P261" s="60"/>
    </row>
    <row r="262" spans="1:16" hidden="1" x14ac:dyDescent="0.2">
      <c r="A262" s="53"/>
      <c r="B262" s="51"/>
      <c r="C262" s="52"/>
      <c r="D262" s="52"/>
      <c r="E262" s="52"/>
      <c r="F262" s="52"/>
      <c r="G262" s="52"/>
      <c r="H262" s="52"/>
      <c r="I262" s="52"/>
      <c r="J262" s="52"/>
      <c r="K262" s="52"/>
      <c r="L262" s="52"/>
      <c r="M262" s="52"/>
      <c r="N262" s="52"/>
      <c r="O262" s="52"/>
      <c r="P262" s="60"/>
    </row>
    <row r="263" spans="1:16" hidden="1" x14ac:dyDescent="0.2">
      <c r="A263" s="53"/>
      <c r="B263" s="51"/>
      <c r="C263" s="52"/>
      <c r="D263" s="52"/>
      <c r="E263" s="52"/>
      <c r="F263" s="52"/>
      <c r="G263" s="52"/>
      <c r="H263" s="52"/>
      <c r="I263" s="52"/>
      <c r="J263" s="52"/>
      <c r="K263" s="52"/>
      <c r="L263" s="52"/>
      <c r="M263" s="52"/>
      <c r="N263" s="52"/>
      <c r="O263" s="52"/>
      <c r="P263" s="60"/>
    </row>
    <row r="264" spans="1:16" hidden="1" x14ac:dyDescent="0.2">
      <c r="A264" s="53"/>
      <c r="B264" s="51"/>
      <c r="C264" s="52"/>
      <c r="D264" s="52"/>
      <c r="E264" s="52"/>
      <c r="F264" s="52"/>
      <c r="G264" s="52"/>
      <c r="H264" s="52"/>
      <c r="I264" s="52"/>
      <c r="J264" s="52"/>
      <c r="K264" s="52"/>
      <c r="L264" s="52"/>
      <c r="M264" s="52"/>
      <c r="N264" s="52"/>
      <c r="O264" s="52"/>
      <c r="P264" s="60"/>
    </row>
    <row r="265" spans="1:16" hidden="1" x14ac:dyDescent="0.2">
      <c r="A265" s="53"/>
      <c r="B265" s="51"/>
      <c r="C265" s="52"/>
      <c r="D265" s="52"/>
      <c r="E265" s="52"/>
      <c r="F265" s="52"/>
      <c r="G265" s="52"/>
      <c r="H265" s="52"/>
      <c r="I265" s="52"/>
      <c r="J265" s="52"/>
      <c r="K265" s="52"/>
      <c r="L265" s="52"/>
      <c r="M265" s="52"/>
      <c r="N265" s="52"/>
      <c r="O265" s="52"/>
      <c r="P265" s="60"/>
    </row>
    <row r="266" spans="1:16" hidden="1" x14ac:dyDescent="0.2">
      <c r="A266" s="53"/>
      <c r="B266" s="51"/>
      <c r="C266" s="52"/>
      <c r="D266" s="52"/>
      <c r="E266" s="52"/>
      <c r="F266" s="52"/>
      <c r="G266" s="52"/>
      <c r="H266" s="52"/>
      <c r="I266" s="52"/>
      <c r="J266" s="52"/>
      <c r="K266" s="52"/>
      <c r="L266" s="52"/>
      <c r="M266" s="52"/>
      <c r="N266" s="52"/>
      <c r="O266" s="52"/>
      <c r="P266" s="60"/>
    </row>
    <row r="267" spans="1:16" hidden="1" x14ac:dyDescent="0.2">
      <c r="A267" s="53"/>
      <c r="B267" s="51"/>
      <c r="C267" s="52"/>
      <c r="D267" s="52"/>
      <c r="E267" s="52"/>
      <c r="F267" s="52"/>
      <c r="G267" s="52"/>
      <c r="H267" s="52"/>
      <c r="I267" s="52"/>
      <c r="J267" s="52"/>
      <c r="K267" s="52"/>
      <c r="L267" s="52"/>
      <c r="M267" s="52"/>
      <c r="N267" s="52"/>
      <c r="O267" s="52"/>
      <c r="P267" s="60"/>
    </row>
    <row r="268" spans="1:16" hidden="1" x14ac:dyDescent="0.2">
      <c r="A268" s="53"/>
      <c r="B268" s="51"/>
      <c r="C268" s="52"/>
      <c r="D268" s="52"/>
      <c r="E268" s="52"/>
      <c r="F268" s="52"/>
      <c r="G268" s="52"/>
      <c r="H268" s="52"/>
      <c r="I268" s="52"/>
      <c r="J268" s="52"/>
      <c r="K268" s="52"/>
      <c r="L268" s="52"/>
      <c r="M268" s="52"/>
      <c r="N268" s="52"/>
      <c r="O268" s="52"/>
      <c r="P268" s="60"/>
    </row>
    <row r="269" spans="1:16" hidden="1" x14ac:dyDescent="0.2">
      <c r="A269" s="53"/>
      <c r="B269" s="51"/>
      <c r="C269" s="52"/>
      <c r="D269" s="52"/>
      <c r="E269" s="52"/>
      <c r="F269" s="52"/>
      <c r="G269" s="52"/>
      <c r="H269" s="52"/>
      <c r="I269" s="52"/>
      <c r="J269" s="52"/>
      <c r="K269" s="52"/>
      <c r="L269" s="52"/>
      <c r="M269" s="52"/>
      <c r="N269" s="52"/>
      <c r="O269" s="52"/>
      <c r="P269" s="60"/>
    </row>
    <row r="270" spans="1:16" hidden="1" x14ac:dyDescent="0.2">
      <c r="A270" s="53"/>
      <c r="B270" s="51"/>
      <c r="C270" s="52"/>
      <c r="D270" s="52"/>
      <c r="E270" s="52"/>
      <c r="F270" s="52"/>
      <c r="G270" s="52"/>
      <c r="H270" s="52"/>
      <c r="I270" s="52"/>
      <c r="J270" s="52"/>
      <c r="K270" s="52"/>
      <c r="L270" s="52"/>
      <c r="M270" s="52"/>
      <c r="N270" s="52"/>
      <c r="O270" s="52"/>
      <c r="P270" s="60"/>
    </row>
    <row r="271" spans="1:16" hidden="1" x14ac:dyDescent="0.2">
      <c r="A271" s="53"/>
      <c r="B271" s="51"/>
      <c r="C271" s="52"/>
      <c r="D271" s="52"/>
      <c r="E271" s="52"/>
      <c r="F271" s="52"/>
      <c r="G271" s="52"/>
      <c r="H271" s="52"/>
      <c r="I271" s="52"/>
      <c r="J271" s="52"/>
      <c r="K271" s="52"/>
      <c r="L271" s="52"/>
      <c r="M271" s="52"/>
      <c r="N271" s="52"/>
      <c r="O271" s="52"/>
      <c r="P271" s="60"/>
    </row>
    <row r="272" spans="1:16" hidden="1" x14ac:dyDescent="0.2">
      <c r="A272" s="53"/>
      <c r="B272" s="51"/>
      <c r="C272" s="52"/>
      <c r="D272" s="52"/>
      <c r="E272" s="52"/>
      <c r="F272" s="52"/>
      <c r="G272" s="52"/>
      <c r="H272" s="52"/>
      <c r="I272" s="52"/>
      <c r="J272" s="52"/>
      <c r="K272" s="52"/>
      <c r="L272" s="52"/>
      <c r="M272" s="52"/>
      <c r="N272" s="52"/>
      <c r="O272" s="52"/>
      <c r="P272" s="60"/>
    </row>
    <row r="273" spans="1:16" hidden="1" x14ac:dyDescent="0.2">
      <c r="A273" s="53"/>
      <c r="B273" s="51"/>
      <c r="C273" s="52"/>
      <c r="D273" s="52"/>
      <c r="E273" s="52"/>
      <c r="F273" s="52"/>
      <c r="G273" s="52"/>
      <c r="H273" s="52"/>
      <c r="I273" s="52"/>
      <c r="J273" s="52"/>
      <c r="K273" s="52"/>
      <c r="L273" s="52"/>
      <c r="M273" s="52"/>
      <c r="N273" s="52"/>
      <c r="O273" s="52"/>
      <c r="P273" s="60"/>
    </row>
    <row r="274" spans="1:16" hidden="1" x14ac:dyDescent="0.2">
      <c r="A274" s="53"/>
      <c r="B274" s="51"/>
      <c r="C274" s="52"/>
      <c r="D274" s="52"/>
      <c r="E274" s="52"/>
      <c r="F274" s="52"/>
      <c r="G274" s="52"/>
      <c r="H274" s="52"/>
      <c r="I274" s="52"/>
      <c r="J274" s="52"/>
      <c r="K274" s="52"/>
      <c r="L274" s="52"/>
      <c r="M274" s="52"/>
      <c r="N274" s="52"/>
      <c r="O274" s="52"/>
      <c r="P274" s="60"/>
    </row>
    <row r="275" spans="1:16" hidden="1" x14ac:dyDescent="0.2">
      <c r="A275" s="53"/>
      <c r="B275" s="51"/>
      <c r="C275" s="52"/>
      <c r="D275" s="52"/>
      <c r="E275" s="52"/>
      <c r="F275" s="52"/>
      <c r="G275" s="52"/>
      <c r="H275" s="52"/>
      <c r="I275" s="52"/>
      <c r="J275" s="52"/>
      <c r="K275" s="52"/>
      <c r="L275" s="52"/>
      <c r="M275" s="52"/>
      <c r="N275" s="52"/>
      <c r="O275" s="52"/>
      <c r="P275" s="60"/>
    </row>
    <row r="276" spans="1:16" hidden="1" x14ac:dyDescent="0.2">
      <c r="A276" s="53"/>
      <c r="B276" s="51"/>
      <c r="C276" s="52"/>
      <c r="D276" s="52"/>
      <c r="E276" s="52"/>
      <c r="F276" s="52"/>
      <c r="G276" s="52"/>
      <c r="H276" s="52"/>
      <c r="I276" s="52"/>
      <c r="J276" s="52"/>
      <c r="K276" s="52"/>
      <c r="L276" s="52"/>
      <c r="M276" s="52"/>
      <c r="N276" s="52"/>
      <c r="O276" s="52"/>
      <c r="P276" s="60"/>
    </row>
    <row r="277" spans="1:16" hidden="1" x14ac:dyDescent="0.2">
      <c r="A277" s="53"/>
      <c r="B277" s="51"/>
      <c r="C277" s="52"/>
      <c r="D277" s="52"/>
      <c r="E277" s="52"/>
      <c r="F277" s="52"/>
      <c r="G277" s="52"/>
      <c r="H277" s="52"/>
      <c r="I277" s="52"/>
      <c r="J277" s="52"/>
      <c r="K277" s="52"/>
      <c r="L277" s="52"/>
      <c r="M277" s="52"/>
      <c r="N277" s="52"/>
      <c r="O277" s="52"/>
      <c r="P277" s="60"/>
    </row>
    <row r="278" spans="1:16" hidden="1" x14ac:dyDescent="0.2">
      <c r="A278" s="53"/>
      <c r="B278" s="51"/>
      <c r="C278" s="52"/>
      <c r="D278" s="52"/>
      <c r="E278" s="52"/>
      <c r="F278" s="52"/>
      <c r="G278" s="52"/>
      <c r="H278" s="52"/>
      <c r="I278" s="52"/>
      <c r="J278" s="52"/>
      <c r="K278" s="52"/>
      <c r="L278" s="52"/>
      <c r="M278" s="52"/>
      <c r="N278" s="52"/>
      <c r="O278" s="52"/>
      <c r="P278" s="60"/>
    </row>
    <row r="279" spans="1:16" hidden="1" x14ac:dyDescent="0.2">
      <c r="A279" s="53"/>
      <c r="B279" s="51"/>
      <c r="C279" s="52"/>
      <c r="D279" s="52"/>
      <c r="E279" s="52"/>
      <c r="F279" s="52"/>
      <c r="G279" s="52"/>
      <c r="H279" s="52"/>
      <c r="I279" s="52"/>
      <c r="J279" s="52"/>
      <c r="K279" s="52"/>
      <c r="L279" s="52"/>
      <c r="M279" s="52"/>
      <c r="N279" s="52"/>
      <c r="O279" s="52"/>
      <c r="P279" s="60"/>
    </row>
    <row r="280" spans="1:16" hidden="1" x14ac:dyDescent="0.2">
      <c r="A280" s="53"/>
      <c r="B280" s="51"/>
      <c r="C280" s="52"/>
      <c r="D280" s="52"/>
      <c r="E280" s="52"/>
      <c r="F280" s="52"/>
      <c r="G280" s="52"/>
      <c r="H280" s="52"/>
      <c r="I280" s="52"/>
      <c r="J280" s="52"/>
      <c r="K280" s="52"/>
      <c r="L280" s="52"/>
      <c r="M280" s="52"/>
      <c r="N280" s="52"/>
      <c r="O280" s="52"/>
      <c r="P280" s="60"/>
    </row>
    <row r="281" spans="1:16" hidden="1" x14ac:dyDescent="0.2">
      <c r="A281" s="53"/>
      <c r="B281" s="51"/>
      <c r="C281" s="52"/>
      <c r="D281" s="52"/>
      <c r="E281" s="52"/>
      <c r="F281" s="52"/>
      <c r="G281" s="52"/>
      <c r="H281" s="52"/>
      <c r="I281" s="52"/>
      <c r="J281" s="52"/>
      <c r="K281" s="52"/>
      <c r="L281" s="52"/>
      <c r="M281" s="52"/>
      <c r="N281" s="52"/>
      <c r="O281" s="52"/>
      <c r="P281" s="60"/>
    </row>
    <row r="282" spans="1:16" hidden="1" x14ac:dyDescent="0.2">
      <c r="A282" s="53"/>
      <c r="B282" s="51"/>
      <c r="C282" s="52"/>
      <c r="D282" s="52"/>
      <c r="E282" s="52"/>
      <c r="F282" s="52"/>
      <c r="G282" s="52"/>
      <c r="H282" s="52"/>
      <c r="I282" s="52"/>
      <c r="J282" s="52"/>
      <c r="K282" s="52"/>
      <c r="L282" s="52"/>
      <c r="M282" s="52"/>
      <c r="N282" s="52"/>
      <c r="O282" s="52"/>
      <c r="P282" s="60"/>
    </row>
    <row r="283" spans="1:16" hidden="1" x14ac:dyDescent="0.2">
      <c r="A283" s="53"/>
      <c r="B283" s="51"/>
      <c r="C283" s="52"/>
      <c r="D283" s="52"/>
      <c r="E283" s="52"/>
      <c r="F283" s="52"/>
      <c r="G283" s="52"/>
      <c r="H283" s="52"/>
      <c r="I283" s="52"/>
      <c r="J283" s="52"/>
      <c r="K283" s="52"/>
      <c r="L283" s="52"/>
      <c r="M283" s="52"/>
      <c r="N283" s="52"/>
      <c r="O283" s="52"/>
      <c r="P283" s="60"/>
    </row>
    <row r="284" spans="1:16" hidden="1" x14ac:dyDescent="0.2">
      <c r="A284" s="53"/>
      <c r="B284" s="51"/>
      <c r="C284" s="52"/>
      <c r="D284" s="52"/>
      <c r="E284" s="52"/>
      <c r="F284" s="52"/>
      <c r="G284" s="52"/>
      <c r="H284" s="52"/>
      <c r="I284" s="52"/>
      <c r="J284" s="52"/>
      <c r="K284" s="52"/>
      <c r="L284" s="52"/>
      <c r="M284" s="52"/>
      <c r="N284" s="52"/>
      <c r="O284" s="52"/>
      <c r="P284" s="60"/>
    </row>
    <row r="285" spans="1:16" hidden="1" x14ac:dyDescent="0.2">
      <c r="A285" s="53"/>
      <c r="B285" s="51"/>
      <c r="C285" s="52"/>
      <c r="D285" s="52"/>
      <c r="E285" s="52"/>
      <c r="F285" s="52"/>
      <c r="G285" s="52"/>
      <c r="H285" s="52"/>
      <c r="I285" s="52"/>
      <c r="J285" s="52"/>
      <c r="K285" s="52"/>
      <c r="L285" s="52"/>
      <c r="M285" s="52"/>
      <c r="N285" s="52"/>
      <c r="O285" s="52"/>
      <c r="P285" s="60"/>
    </row>
    <row r="286" spans="1:16" hidden="1" x14ac:dyDescent="0.2">
      <c r="A286" s="53"/>
      <c r="B286" s="51"/>
      <c r="C286" s="52"/>
      <c r="D286" s="52"/>
      <c r="E286" s="52"/>
      <c r="F286" s="52"/>
      <c r="G286" s="52"/>
      <c r="H286" s="52"/>
      <c r="I286" s="52"/>
      <c r="J286" s="52"/>
      <c r="K286" s="52"/>
      <c r="L286" s="52"/>
      <c r="M286" s="52"/>
      <c r="N286" s="52"/>
      <c r="O286" s="52"/>
      <c r="P286" s="60"/>
    </row>
    <row r="287" spans="1:16" hidden="1" x14ac:dyDescent="0.2">
      <c r="A287" s="53"/>
      <c r="B287" s="51"/>
      <c r="C287" s="52"/>
      <c r="D287" s="52"/>
      <c r="E287" s="52"/>
      <c r="F287" s="52"/>
      <c r="G287" s="52"/>
      <c r="H287" s="52"/>
      <c r="I287" s="52"/>
      <c r="J287" s="52"/>
      <c r="K287" s="52"/>
      <c r="L287" s="52"/>
      <c r="M287" s="52"/>
      <c r="N287" s="52"/>
      <c r="O287" s="52"/>
      <c r="P287" s="60"/>
    </row>
    <row r="288" spans="1:16" hidden="1" x14ac:dyDescent="0.2">
      <c r="A288" s="53"/>
      <c r="B288" s="51"/>
      <c r="C288" s="52"/>
      <c r="D288" s="52"/>
      <c r="E288" s="52"/>
      <c r="F288" s="52"/>
      <c r="G288" s="52"/>
      <c r="H288" s="52"/>
      <c r="I288" s="52"/>
      <c r="J288" s="52"/>
      <c r="K288" s="52"/>
      <c r="L288" s="52"/>
      <c r="M288" s="52"/>
      <c r="N288" s="52"/>
      <c r="O288" s="52"/>
      <c r="P288" s="60"/>
    </row>
    <row r="289" spans="1:16" hidden="1" x14ac:dyDescent="0.2">
      <c r="A289" s="53"/>
      <c r="B289" s="51"/>
      <c r="C289" s="52"/>
      <c r="D289" s="52"/>
      <c r="E289" s="52"/>
      <c r="F289" s="52"/>
      <c r="G289" s="52"/>
      <c r="H289" s="52"/>
      <c r="I289" s="52"/>
      <c r="J289" s="52"/>
      <c r="K289" s="52"/>
      <c r="L289" s="52"/>
      <c r="M289" s="52"/>
      <c r="N289" s="52"/>
      <c r="O289" s="52"/>
      <c r="P289" s="60"/>
    </row>
    <row r="290" spans="1:16" hidden="1" x14ac:dyDescent="0.2">
      <c r="A290" s="53"/>
      <c r="B290" s="51"/>
      <c r="C290" s="52"/>
      <c r="D290" s="52"/>
      <c r="E290" s="52"/>
      <c r="F290" s="52"/>
      <c r="G290" s="52"/>
      <c r="H290" s="52"/>
      <c r="I290" s="52"/>
      <c r="J290" s="52"/>
      <c r="K290" s="52"/>
      <c r="L290" s="52"/>
      <c r="M290" s="52"/>
      <c r="N290" s="52"/>
      <c r="O290" s="52"/>
      <c r="P290" s="60"/>
    </row>
    <row r="291" spans="1:16" hidden="1" x14ac:dyDescent="0.2">
      <c r="A291" s="53"/>
      <c r="B291" s="51"/>
      <c r="C291" s="52"/>
      <c r="D291" s="52"/>
      <c r="E291" s="52"/>
      <c r="F291" s="52"/>
      <c r="G291" s="52"/>
      <c r="H291" s="52"/>
      <c r="I291" s="52"/>
      <c r="J291" s="52"/>
      <c r="K291" s="52"/>
      <c r="L291" s="52"/>
      <c r="M291" s="52"/>
      <c r="N291" s="52"/>
      <c r="O291" s="52"/>
      <c r="P291" s="60"/>
    </row>
    <row r="292" spans="1:16" hidden="1" x14ac:dyDescent="0.2">
      <c r="A292" s="53"/>
      <c r="B292" s="51"/>
      <c r="C292" s="52"/>
      <c r="D292" s="52"/>
      <c r="E292" s="52"/>
      <c r="F292" s="52"/>
      <c r="G292" s="52"/>
      <c r="H292" s="52"/>
      <c r="I292" s="52"/>
      <c r="J292" s="52"/>
      <c r="K292" s="52"/>
      <c r="L292" s="52"/>
      <c r="M292" s="52"/>
      <c r="N292" s="52"/>
      <c r="O292" s="52"/>
      <c r="P292" s="60"/>
    </row>
    <row r="293" spans="1:16" hidden="1" x14ac:dyDescent="0.2">
      <c r="A293" s="53"/>
      <c r="B293" s="51"/>
      <c r="C293" s="52"/>
      <c r="D293" s="52"/>
      <c r="E293" s="52"/>
      <c r="F293" s="52"/>
      <c r="G293" s="52"/>
      <c r="H293" s="52"/>
      <c r="I293" s="52"/>
      <c r="J293" s="52"/>
      <c r="K293" s="52"/>
      <c r="L293" s="52"/>
      <c r="M293" s="52"/>
      <c r="N293" s="52"/>
      <c r="O293" s="52"/>
      <c r="P293" s="60"/>
    </row>
    <row r="294" spans="1:16" hidden="1" x14ac:dyDescent="0.2">
      <c r="A294" s="53"/>
      <c r="B294" s="51"/>
      <c r="C294" s="52"/>
      <c r="D294" s="52"/>
      <c r="E294" s="52"/>
      <c r="F294" s="52"/>
      <c r="G294" s="52"/>
      <c r="H294" s="52"/>
      <c r="I294" s="52"/>
      <c r="J294" s="52"/>
      <c r="K294" s="52"/>
      <c r="L294" s="52"/>
      <c r="M294" s="52"/>
      <c r="N294" s="52"/>
      <c r="O294" s="52"/>
      <c r="P294" s="60"/>
    </row>
    <row r="295" spans="1:16" hidden="1" x14ac:dyDescent="0.2">
      <c r="A295" s="53"/>
      <c r="B295" s="51"/>
      <c r="C295" s="52"/>
      <c r="D295" s="52"/>
      <c r="E295" s="52"/>
      <c r="F295" s="52"/>
      <c r="G295" s="52"/>
      <c r="H295" s="52"/>
      <c r="I295" s="52"/>
      <c r="J295" s="52"/>
      <c r="K295" s="52"/>
      <c r="L295" s="52"/>
      <c r="M295" s="52"/>
      <c r="N295" s="52"/>
      <c r="O295" s="52"/>
      <c r="P295" s="60"/>
    </row>
    <row r="296" spans="1:16" hidden="1" x14ac:dyDescent="0.2">
      <c r="A296" s="53"/>
      <c r="B296" s="51"/>
      <c r="C296" s="52"/>
      <c r="D296" s="52"/>
      <c r="E296" s="52"/>
      <c r="F296" s="52"/>
      <c r="G296" s="52"/>
      <c r="H296" s="52"/>
      <c r="I296" s="52"/>
      <c r="J296" s="52"/>
      <c r="K296" s="52"/>
      <c r="L296" s="52"/>
      <c r="M296" s="52"/>
      <c r="N296" s="52"/>
      <c r="O296" s="52"/>
      <c r="P296" s="60"/>
    </row>
    <row r="297" spans="1:16" hidden="1" x14ac:dyDescent="0.2">
      <c r="A297" s="53"/>
      <c r="B297" s="51"/>
      <c r="C297" s="52"/>
      <c r="D297" s="52"/>
      <c r="E297" s="52"/>
      <c r="F297" s="52"/>
      <c r="G297" s="52"/>
      <c r="H297" s="52"/>
      <c r="I297" s="52"/>
      <c r="J297" s="52"/>
      <c r="K297" s="52"/>
      <c r="L297" s="52"/>
      <c r="M297" s="52"/>
      <c r="N297" s="52"/>
      <c r="O297" s="52"/>
      <c r="P297" s="60"/>
    </row>
    <row r="298" spans="1:16" hidden="1" x14ac:dyDescent="0.2">
      <c r="A298" s="53"/>
      <c r="B298" s="51"/>
      <c r="C298" s="52"/>
      <c r="D298" s="52"/>
      <c r="E298" s="52"/>
      <c r="F298" s="52"/>
      <c r="G298" s="52"/>
      <c r="H298" s="52"/>
      <c r="I298" s="52"/>
      <c r="J298" s="52"/>
      <c r="K298" s="52"/>
      <c r="L298" s="52"/>
      <c r="M298" s="52"/>
      <c r="N298" s="52"/>
      <c r="O298" s="52"/>
      <c r="P298" s="60"/>
    </row>
    <row r="299" spans="1:16" hidden="1" x14ac:dyDescent="0.2">
      <c r="A299" s="53"/>
      <c r="B299" s="51"/>
      <c r="C299" s="52"/>
      <c r="D299" s="52"/>
      <c r="E299" s="52"/>
      <c r="F299" s="52"/>
      <c r="G299" s="52"/>
      <c r="H299" s="52"/>
      <c r="I299" s="52"/>
      <c r="J299" s="52"/>
      <c r="K299" s="52"/>
      <c r="L299" s="52"/>
      <c r="M299" s="52"/>
      <c r="N299" s="52"/>
      <c r="O299" s="52"/>
      <c r="P299" s="60"/>
    </row>
    <row r="300" spans="1:16" hidden="1" x14ac:dyDescent="0.2">
      <c r="A300" s="53"/>
      <c r="B300" s="51"/>
      <c r="C300" s="52"/>
      <c r="D300" s="52"/>
      <c r="E300" s="52"/>
      <c r="F300" s="52"/>
      <c r="G300" s="52"/>
      <c r="H300" s="52"/>
      <c r="I300" s="52"/>
      <c r="J300" s="52"/>
      <c r="K300" s="52"/>
      <c r="L300" s="52"/>
      <c r="M300" s="52"/>
      <c r="N300" s="52"/>
      <c r="O300" s="52"/>
      <c r="P300" s="60"/>
    </row>
    <row r="301" spans="1:16" hidden="1" x14ac:dyDescent="0.2">
      <c r="A301" s="53"/>
      <c r="B301" s="51"/>
      <c r="C301" s="52"/>
      <c r="D301" s="52"/>
      <c r="E301" s="52"/>
      <c r="F301" s="52"/>
      <c r="G301" s="52"/>
      <c r="H301" s="52"/>
      <c r="I301" s="52"/>
      <c r="J301" s="52"/>
      <c r="K301" s="52"/>
      <c r="L301" s="52"/>
      <c r="M301" s="52"/>
      <c r="N301" s="52"/>
      <c r="O301" s="52"/>
      <c r="P301" s="60"/>
    </row>
    <row r="302" spans="1:16" hidden="1" x14ac:dyDescent="0.2">
      <c r="A302" s="53"/>
      <c r="B302" s="51"/>
      <c r="C302" s="52"/>
      <c r="D302" s="52"/>
      <c r="E302" s="52"/>
      <c r="F302" s="52"/>
      <c r="G302" s="52"/>
      <c r="H302" s="52"/>
      <c r="I302" s="52"/>
      <c r="J302" s="52"/>
      <c r="K302" s="52"/>
      <c r="L302" s="52"/>
      <c r="M302" s="52"/>
      <c r="N302" s="52"/>
      <c r="O302" s="52"/>
      <c r="P302" s="60"/>
    </row>
    <row r="303" spans="1:16" hidden="1" x14ac:dyDescent="0.2">
      <c r="A303" s="53"/>
      <c r="B303" s="51"/>
      <c r="C303" s="52"/>
      <c r="D303" s="52"/>
      <c r="E303" s="52"/>
      <c r="F303" s="52"/>
      <c r="G303" s="52"/>
      <c r="H303" s="52"/>
      <c r="I303" s="52"/>
      <c r="J303" s="52"/>
      <c r="K303" s="52"/>
      <c r="L303" s="52"/>
      <c r="M303" s="52"/>
      <c r="N303" s="52"/>
      <c r="O303" s="52"/>
      <c r="P303" s="60"/>
    </row>
    <row r="304" spans="1:16" hidden="1" x14ac:dyDescent="0.2">
      <c r="A304" s="53"/>
      <c r="B304" s="51"/>
      <c r="C304" s="52"/>
      <c r="D304" s="52"/>
      <c r="E304" s="52"/>
      <c r="F304" s="52"/>
      <c r="G304" s="52"/>
      <c r="H304" s="52"/>
      <c r="I304" s="52"/>
      <c r="J304" s="52"/>
      <c r="K304" s="52"/>
      <c r="L304" s="52"/>
      <c r="M304" s="52"/>
      <c r="N304" s="52"/>
      <c r="O304" s="52"/>
      <c r="P304" s="60"/>
    </row>
    <row r="305" spans="1:16" hidden="1" x14ac:dyDescent="0.2">
      <c r="A305" s="53"/>
      <c r="B305" s="51"/>
      <c r="C305" s="52"/>
      <c r="D305" s="52"/>
      <c r="E305" s="52"/>
      <c r="F305" s="52"/>
      <c r="G305" s="52"/>
      <c r="H305" s="52"/>
      <c r="I305" s="52"/>
      <c r="J305" s="52"/>
      <c r="K305" s="52"/>
      <c r="L305" s="52"/>
      <c r="M305" s="52"/>
      <c r="N305" s="52"/>
      <c r="O305" s="52"/>
      <c r="P305" s="60"/>
    </row>
    <row r="306" spans="1:16" hidden="1" x14ac:dyDescent="0.2">
      <c r="A306" s="53"/>
      <c r="B306" s="51"/>
      <c r="C306" s="52"/>
      <c r="D306" s="52"/>
      <c r="E306" s="52"/>
      <c r="F306" s="52"/>
      <c r="G306" s="52"/>
      <c r="H306" s="52"/>
      <c r="I306" s="52"/>
      <c r="J306" s="52"/>
      <c r="K306" s="52"/>
      <c r="L306" s="52"/>
      <c r="M306" s="52"/>
      <c r="N306" s="52"/>
      <c r="O306" s="52"/>
      <c r="P306" s="60"/>
    </row>
    <row r="307" spans="1:16" hidden="1" x14ac:dyDescent="0.2">
      <c r="A307" s="53"/>
      <c r="B307" s="51"/>
      <c r="C307" s="52"/>
      <c r="D307" s="52"/>
      <c r="E307" s="52"/>
      <c r="F307" s="52"/>
      <c r="G307" s="52"/>
      <c r="H307" s="52"/>
      <c r="I307" s="52"/>
      <c r="J307" s="52"/>
      <c r="K307" s="52"/>
      <c r="L307" s="52"/>
      <c r="M307" s="52"/>
      <c r="N307" s="52"/>
      <c r="O307" s="52"/>
      <c r="P307" s="60"/>
    </row>
    <row r="308" spans="1:16" hidden="1" x14ac:dyDescent="0.2">
      <c r="A308" s="53"/>
      <c r="B308" s="51"/>
      <c r="C308" s="52"/>
      <c r="D308" s="52"/>
      <c r="E308" s="52"/>
      <c r="F308" s="52"/>
      <c r="G308" s="52"/>
      <c r="H308" s="52"/>
      <c r="I308" s="52"/>
      <c r="J308" s="52"/>
      <c r="K308" s="52"/>
      <c r="L308" s="52"/>
      <c r="M308" s="52"/>
      <c r="N308" s="52"/>
      <c r="O308" s="52"/>
      <c r="P308" s="60"/>
    </row>
    <row r="309" spans="1:16" hidden="1" x14ac:dyDescent="0.2">
      <c r="A309" s="53"/>
      <c r="B309" s="51"/>
      <c r="C309" s="52"/>
      <c r="D309" s="52"/>
      <c r="E309" s="52"/>
      <c r="F309" s="52"/>
      <c r="G309" s="52"/>
      <c r="H309" s="52"/>
      <c r="I309" s="52"/>
      <c r="J309" s="52"/>
      <c r="K309" s="52"/>
      <c r="L309" s="52"/>
      <c r="M309" s="52"/>
      <c r="N309" s="52"/>
      <c r="O309" s="52"/>
      <c r="P309" s="60"/>
    </row>
    <row r="310" spans="1:16" hidden="1" x14ac:dyDescent="0.2">
      <c r="A310" s="53"/>
      <c r="B310" s="51"/>
      <c r="C310" s="52"/>
      <c r="D310" s="52"/>
      <c r="E310" s="52"/>
      <c r="F310" s="52"/>
      <c r="G310" s="52"/>
      <c r="H310" s="52"/>
      <c r="I310" s="52"/>
      <c r="J310" s="52"/>
      <c r="K310" s="52"/>
      <c r="L310" s="52"/>
      <c r="M310" s="52"/>
      <c r="N310" s="52"/>
      <c r="O310" s="52"/>
      <c r="P310" s="60"/>
    </row>
    <row r="311" spans="1:16" hidden="1" x14ac:dyDescent="0.2">
      <c r="A311" s="53"/>
      <c r="B311" s="51"/>
      <c r="C311" s="52"/>
      <c r="D311" s="52"/>
      <c r="E311" s="52"/>
      <c r="F311" s="52"/>
      <c r="G311" s="52"/>
      <c r="H311" s="52"/>
      <c r="I311" s="52"/>
      <c r="J311" s="52"/>
      <c r="K311" s="52"/>
      <c r="L311" s="52"/>
      <c r="M311" s="52"/>
      <c r="N311" s="52"/>
      <c r="O311" s="52"/>
      <c r="P311" s="60"/>
    </row>
    <row r="312" spans="1:16" hidden="1" x14ac:dyDescent="0.2">
      <c r="A312" s="53"/>
      <c r="B312" s="51"/>
      <c r="C312" s="52"/>
      <c r="D312" s="52"/>
      <c r="E312" s="52"/>
      <c r="F312" s="52"/>
      <c r="G312" s="52"/>
      <c r="H312" s="52"/>
      <c r="I312" s="52"/>
      <c r="J312" s="52"/>
      <c r="K312" s="52"/>
      <c r="L312" s="52"/>
      <c r="M312" s="52"/>
      <c r="N312" s="52"/>
      <c r="O312" s="52"/>
      <c r="P312" s="60"/>
    </row>
    <row r="313" spans="1:16" hidden="1" x14ac:dyDescent="0.2">
      <c r="A313" s="53"/>
      <c r="B313" s="51"/>
      <c r="C313" s="52"/>
      <c r="D313" s="52"/>
      <c r="E313" s="52"/>
      <c r="F313" s="52"/>
      <c r="G313" s="52"/>
      <c r="H313" s="52"/>
      <c r="I313" s="52"/>
      <c r="J313" s="52"/>
      <c r="K313" s="52"/>
      <c r="L313" s="52"/>
      <c r="M313" s="52"/>
      <c r="N313" s="52"/>
      <c r="O313" s="52"/>
      <c r="P313" s="60"/>
    </row>
    <row r="314" spans="1:16" hidden="1" x14ac:dyDescent="0.2">
      <c r="A314" s="53"/>
      <c r="B314" s="51"/>
      <c r="C314" s="52"/>
      <c r="D314" s="52"/>
      <c r="E314" s="52"/>
      <c r="F314" s="52"/>
      <c r="G314" s="52"/>
      <c r="H314" s="52"/>
      <c r="I314" s="52"/>
      <c r="J314" s="52"/>
      <c r="K314" s="52"/>
      <c r="L314" s="52"/>
      <c r="M314" s="52"/>
      <c r="N314" s="52"/>
      <c r="O314" s="52"/>
      <c r="P314" s="60"/>
    </row>
    <row r="315" spans="1:16" hidden="1" x14ac:dyDescent="0.2">
      <c r="A315" s="53"/>
      <c r="B315" s="51"/>
      <c r="C315" s="52"/>
      <c r="D315" s="52"/>
      <c r="E315" s="52"/>
      <c r="F315" s="52"/>
      <c r="G315" s="52"/>
      <c r="H315" s="52"/>
      <c r="I315" s="52"/>
      <c r="J315" s="52"/>
      <c r="K315" s="52"/>
      <c r="L315" s="52"/>
      <c r="M315" s="52"/>
      <c r="N315" s="52"/>
      <c r="O315" s="52"/>
      <c r="P315" s="60"/>
    </row>
    <row r="316" spans="1:16" hidden="1" x14ac:dyDescent="0.2">
      <c r="A316" s="53"/>
      <c r="B316" s="51"/>
      <c r="C316" s="52"/>
      <c r="D316" s="52"/>
      <c r="E316" s="52"/>
      <c r="F316" s="52"/>
      <c r="G316" s="52"/>
      <c r="H316" s="52"/>
      <c r="I316" s="52"/>
      <c r="J316" s="52"/>
      <c r="K316" s="52"/>
      <c r="L316" s="52"/>
      <c r="M316" s="52"/>
      <c r="N316" s="52"/>
      <c r="O316" s="52"/>
      <c r="P316" s="60"/>
    </row>
    <row r="317" spans="1:16" hidden="1" x14ac:dyDescent="0.2">
      <c r="A317" s="53"/>
      <c r="B317" s="51"/>
      <c r="C317" s="52"/>
      <c r="D317" s="52"/>
      <c r="E317" s="52"/>
      <c r="F317" s="52"/>
      <c r="G317" s="52"/>
      <c r="H317" s="52"/>
      <c r="I317" s="52"/>
      <c r="J317" s="52"/>
      <c r="K317" s="52"/>
      <c r="L317" s="52"/>
      <c r="M317" s="52"/>
      <c r="N317" s="52"/>
      <c r="O317" s="52"/>
      <c r="P317" s="60"/>
    </row>
    <row r="318" spans="1:16" hidden="1" x14ac:dyDescent="0.2">
      <c r="A318" s="53"/>
      <c r="B318" s="51"/>
      <c r="C318" s="52"/>
      <c r="D318" s="52"/>
      <c r="E318" s="52"/>
      <c r="F318" s="52"/>
      <c r="G318" s="52"/>
      <c r="H318" s="52"/>
      <c r="I318" s="52"/>
      <c r="J318" s="52"/>
      <c r="K318" s="52"/>
      <c r="L318" s="52"/>
      <c r="M318" s="52"/>
      <c r="N318" s="52"/>
      <c r="O318" s="52"/>
      <c r="P318" s="60"/>
    </row>
    <row r="319" spans="1:16" hidden="1" x14ac:dyDescent="0.2">
      <c r="A319" s="53"/>
      <c r="B319" s="51"/>
      <c r="C319" s="52"/>
      <c r="D319" s="52"/>
      <c r="E319" s="52"/>
      <c r="F319" s="52"/>
      <c r="G319" s="52"/>
      <c r="H319" s="52"/>
      <c r="I319" s="52"/>
      <c r="J319" s="52"/>
      <c r="K319" s="52"/>
      <c r="L319" s="52"/>
      <c r="M319" s="52"/>
      <c r="N319" s="52"/>
      <c r="O319" s="52"/>
      <c r="P319" s="60"/>
    </row>
    <row r="320" spans="1:16" hidden="1" x14ac:dyDescent="0.2">
      <c r="A320" s="53"/>
      <c r="B320" s="51"/>
      <c r="C320" s="52"/>
      <c r="D320" s="52"/>
      <c r="E320" s="52"/>
      <c r="F320" s="52"/>
      <c r="G320" s="52"/>
      <c r="H320" s="52"/>
      <c r="I320" s="52"/>
      <c r="J320" s="52"/>
      <c r="K320" s="52"/>
      <c r="L320" s="52"/>
      <c r="M320" s="52"/>
      <c r="N320" s="52"/>
      <c r="O320" s="52"/>
      <c r="P320" s="60"/>
    </row>
    <row r="321" spans="1:16" hidden="1" x14ac:dyDescent="0.2">
      <c r="A321" s="53"/>
      <c r="B321" s="51"/>
      <c r="C321" s="52"/>
      <c r="D321" s="52"/>
      <c r="E321" s="52"/>
      <c r="F321" s="52"/>
      <c r="G321" s="52"/>
      <c r="H321" s="52"/>
      <c r="I321" s="52"/>
      <c r="J321" s="52"/>
      <c r="K321" s="52"/>
      <c r="L321" s="52"/>
      <c r="M321" s="52"/>
      <c r="N321" s="52"/>
      <c r="O321" s="52"/>
      <c r="P321" s="60"/>
    </row>
    <row r="322" spans="1:16" hidden="1" x14ac:dyDescent="0.2">
      <c r="A322" s="53"/>
      <c r="B322" s="51"/>
      <c r="C322" s="52"/>
      <c r="D322" s="52"/>
      <c r="E322" s="52"/>
      <c r="F322" s="52"/>
      <c r="G322" s="52"/>
      <c r="H322" s="52"/>
      <c r="I322" s="52"/>
      <c r="J322" s="52"/>
      <c r="K322" s="52"/>
      <c r="L322" s="52"/>
      <c r="M322" s="52"/>
      <c r="N322" s="52"/>
      <c r="O322" s="52"/>
      <c r="P322" s="60"/>
    </row>
    <row r="323" spans="1:16" hidden="1" x14ac:dyDescent="0.2">
      <c r="A323" s="53"/>
      <c r="B323" s="51"/>
      <c r="C323" s="52"/>
      <c r="D323" s="52"/>
      <c r="E323" s="52"/>
      <c r="F323" s="52"/>
      <c r="G323" s="52"/>
      <c r="H323" s="52"/>
      <c r="I323" s="52"/>
      <c r="J323" s="52"/>
      <c r="K323" s="52"/>
      <c r="L323" s="52"/>
      <c r="M323" s="52"/>
      <c r="N323" s="52"/>
      <c r="O323" s="52"/>
      <c r="P323" s="60"/>
    </row>
    <row r="324" spans="1:16" hidden="1" x14ac:dyDescent="0.2">
      <c r="A324" s="53"/>
      <c r="B324" s="51"/>
      <c r="C324" s="52"/>
      <c r="D324" s="52"/>
      <c r="E324" s="52"/>
      <c r="F324" s="52"/>
      <c r="G324" s="52"/>
      <c r="H324" s="52"/>
      <c r="I324" s="52"/>
      <c r="J324" s="52"/>
      <c r="K324" s="52"/>
      <c r="L324" s="52"/>
      <c r="M324" s="52"/>
      <c r="N324" s="52"/>
      <c r="O324" s="52"/>
      <c r="P324" s="60"/>
    </row>
    <row r="325" spans="1:16" hidden="1" x14ac:dyDescent="0.2">
      <c r="A325" s="53"/>
      <c r="B325" s="51"/>
      <c r="C325" s="52"/>
      <c r="D325" s="52"/>
      <c r="E325" s="52"/>
      <c r="F325" s="52"/>
      <c r="G325" s="52"/>
      <c r="H325" s="52"/>
      <c r="I325" s="52"/>
      <c r="J325" s="52"/>
      <c r="K325" s="52"/>
      <c r="L325" s="52"/>
      <c r="M325" s="52"/>
      <c r="N325" s="52"/>
      <c r="O325" s="52"/>
      <c r="P325" s="60"/>
    </row>
    <row r="326" spans="1:16" hidden="1" x14ac:dyDescent="0.2">
      <c r="A326" s="53"/>
      <c r="B326" s="51"/>
      <c r="C326" s="52"/>
      <c r="D326" s="52"/>
      <c r="E326" s="52"/>
      <c r="F326" s="52"/>
      <c r="G326" s="52"/>
      <c r="H326" s="52"/>
      <c r="I326" s="52"/>
      <c r="J326" s="52"/>
      <c r="K326" s="52"/>
      <c r="L326" s="52"/>
      <c r="M326" s="52"/>
      <c r="N326" s="52"/>
      <c r="O326" s="52"/>
      <c r="P326" s="60"/>
    </row>
    <row r="327" spans="1:16" hidden="1" x14ac:dyDescent="0.2">
      <c r="A327" s="53"/>
      <c r="B327" s="51"/>
      <c r="C327" s="52"/>
      <c r="D327" s="52"/>
      <c r="E327" s="52"/>
      <c r="F327" s="52"/>
      <c r="G327" s="52"/>
      <c r="H327" s="52"/>
      <c r="I327" s="52"/>
      <c r="J327" s="52"/>
      <c r="K327" s="52"/>
      <c r="L327" s="52"/>
      <c r="M327" s="52"/>
      <c r="N327" s="52"/>
      <c r="O327" s="52"/>
      <c r="P327" s="60"/>
    </row>
    <row r="328" spans="1:16" hidden="1" x14ac:dyDescent="0.2">
      <c r="A328" s="53"/>
      <c r="B328" s="51"/>
      <c r="C328" s="52"/>
      <c r="D328" s="52"/>
      <c r="E328" s="52"/>
      <c r="F328" s="52"/>
      <c r="G328" s="52"/>
      <c r="H328" s="52"/>
      <c r="I328" s="52"/>
      <c r="J328" s="52"/>
      <c r="K328" s="52"/>
      <c r="L328" s="52"/>
      <c r="M328" s="52"/>
      <c r="N328" s="52"/>
      <c r="O328" s="52"/>
      <c r="P328" s="60"/>
    </row>
    <row r="329" spans="1:16" hidden="1" x14ac:dyDescent="0.2">
      <c r="A329" s="53"/>
      <c r="B329" s="51"/>
      <c r="C329" s="52"/>
      <c r="D329" s="52"/>
      <c r="E329" s="52"/>
      <c r="F329" s="52"/>
      <c r="G329" s="52"/>
      <c r="H329" s="52"/>
      <c r="I329" s="52"/>
      <c r="J329" s="52"/>
      <c r="K329" s="52"/>
      <c r="L329" s="52"/>
      <c r="M329" s="52"/>
      <c r="N329" s="52"/>
      <c r="O329" s="52"/>
      <c r="P329" s="60"/>
    </row>
    <row r="330" spans="1:16" hidden="1" x14ac:dyDescent="0.2">
      <c r="A330" s="53"/>
      <c r="B330" s="51"/>
      <c r="C330" s="52"/>
      <c r="D330" s="52"/>
      <c r="E330" s="52"/>
      <c r="F330" s="52"/>
      <c r="G330" s="52"/>
      <c r="H330" s="52"/>
      <c r="I330" s="52"/>
      <c r="J330" s="52"/>
      <c r="K330" s="52"/>
      <c r="L330" s="52"/>
      <c r="M330" s="52"/>
      <c r="N330" s="52"/>
      <c r="O330" s="52"/>
      <c r="P330" s="60"/>
    </row>
    <row r="331" spans="1:16" hidden="1" x14ac:dyDescent="0.2">
      <c r="A331" s="53"/>
      <c r="B331" s="51"/>
      <c r="C331" s="52"/>
      <c r="D331" s="52"/>
      <c r="E331" s="52"/>
      <c r="F331" s="52"/>
      <c r="G331" s="52"/>
      <c r="H331" s="52"/>
      <c r="I331" s="52"/>
      <c r="J331" s="52"/>
      <c r="K331" s="52"/>
      <c r="L331" s="52"/>
      <c r="M331" s="52"/>
      <c r="N331" s="52"/>
      <c r="O331" s="52"/>
      <c r="P331" s="60"/>
    </row>
    <row r="332" spans="1:16" hidden="1" x14ac:dyDescent="0.2">
      <c r="A332" s="53"/>
      <c r="B332" s="51"/>
      <c r="C332" s="52"/>
      <c r="D332" s="52"/>
      <c r="E332" s="52"/>
      <c r="F332" s="52"/>
      <c r="G332" s="52"/>
      <c r="H332" s="52"/>
      <c r="I332" s="52"/>
      <c r="J332" s="52"/>
      <c r="K332" s="52"/>
      <c r="L332" s="52"/>
      <c r="M332" s="52"/>
      <c r="N332" s="52"/>
      <c r="O332" s="52"/>
      <c r="P332" s="60"/>
    </row>
    <row r="333" spans="1:16" hidden="1" x14ac:dyDescent="0.2">
      <c r="A333" s="53"/>
      <c r="B333" s="51"/>
      <c r="C333" s="52"/>
      <c r="D333" s="52"/>
      <c r="E333" s="52"/>
      <c r="F333" s="52"/>
      <c r="G333" s="52"/>
      <c r="H333" s="52"/>
      <c r="I333" s="52"/>
      <c r="J333" s="52"/>
      <c r="K333" s="52"/>
      <c r="L333" s="52"/>
      <c r="M333" s="52"/>
      <c r="N333" s="52"/>
      <c r="O333" s="52"/>
      <c r="P333" s="60"/>
    </row>
    <row r="334" spans="1:16" hidden="1" x14ac:dyDescent="0.2">
      <c r="A334" s="53"/>
      <c r="B334" s="51"/>
      <c r="C334" s="52"/>
      <c r="D334" s="52"/>
      <c r="E334" s="52"/>
      <c r="F334" s="52"/>
      <c r="G334" s="52"/>
      <c r="H334" s="52"/>
      <c r="I334" s="52"/>
      <c r="J334" s="52"/>
      <c r="K334" s="52"/>
      <c r="L334" s="52"/>
      <c r="M334" s="52"/>
      <c r="N334" s="52"/>
      <c r="O334" s="52"/>
      <c r="P334" s="60"/>
    </row>
    <row r="335" spans="1:16" hidden="1" x14ac:dyDescent="0.2">
      <c r="A335" s="53"/>
      <c r="B335" s="51"/>
      <c r="C335" s="52"/>
      <c r="D335" s="52"/>
      <c r="E335" s="52"/>
      <c r="F335" s="52"/>
      <c r="G335" s="52"/>
      <c r="H335" s="52"/>
      <c r="I335" s="52"/>
      <c r="J335" s="52"/>
      <c r="K335" s="52"/>
      <c r="L335" s="52"/>
      <c r="M335" s="52"/>
      <c r="N335" s="52"/>
      <c r="O335" s="52"/>
      <c r="P335" s="60"/>
    </row>
    <row r="336" spans="1:16" hidden="1" x14ac:dyDescent="0.2">
      <c r="A336" s="53"/>
      <c r="B336" s="51"/>
      <c r="C336" s="52"/>
      <c r="D336" s="52"/>
      <c r="E336" s="52"/>
      <c r="F336" s="52"/>
      <c r="G336" s="52"/>
      <c r="H336" s="52"/>
      <c r="I336" s="52"/>
      <c r="J336" s="52"/>
      <c r="K336" s="52"/>
      <c r="L336" s="52"/>
      <c r="M336" s="52"/>
      <c r="N336" s="52"/>
      <c r="O336" s="52"/>
      <c r="P336" s="60"/>
    </row>
    <row r="337" spans="1:16" hidden="1" x14ac:dyDescent="0.2">
      <c r="A337" s="53"/>
      <c r="B337" s="51"/>
      <c r="C337" s="52"/>
      <c r="D337" s="52"/>
      <c r="E337" s="52"/>
      <c r="F337" s="52"/>
      <c r="G337" s="52"/>
      <c r="H337" s="52"/>
      <c r="I337" s="52"/>
      <c r="J337" s="52"/>
      <c r="K337" s="52"/>
      <c r="L337" s="52"/>
      <c r="M337" s="52"/>
      <c r="N337" s="52"/>
      <c r="O337" s="52"/>
      <c r="P337" s="60"/>
    </row>
    <row r="338" spans="1:16" hidden="1" x14ac:dyDescent="0.2">
      <c r="A338" s="53"/>
      <c r="B338" s="51"/>
      <c r="C338" s="52"/>
      <c r="D338" s="52"/>
      <c r="E338" s="52"/>
      <c r="F338" s="52"/>
      <c r="G338" s="52"/>
      <c r="H338" s="52"/>
      <c r="I338" s="52"/>
      <c r="J338" s="52"/>
      <c r="K338" s="52"/>
      <c r="L338" s="52"/>
      <c r="M338" s="52"/>
      <c r="N338" s="52"/>
      <c r="O338" s="52"/>
      <c r="P338" s="60"/>
    </row>
    <row r="339" spans="1:16" hidden="1" x14ac:dyDescent="0.2">
      <c r="A339" s="53"/>
      <c r="B339" s="51"/>
      <c r="C339" s="52"/>
      <c r="D339" s="52"/>
      <c r="E339" s="52"/>
      <c r="F339" s="52"/>
      <c r="G339" s="52"/>
      <c r="H339" s="52"/>
      <c r="I339" s="52"/>
      <c r="J339" s="52"/>
      <c r="K339" s="52"/>
      <c r="L339" s="52"/>
      <c r="M339" s="52"/>
      <c r="N339" s="52"/>
      <c r="O339" s="52"/>
      <c r="P339" s="60"/>
    </row>
    <row r="340" spans="1:16" hidden="1" x14ac:dyDescent="0.2">
      <c r="A340" s="53"/>
      <c r="B340" s="51"/>
      <c r="C340" s="52"/>
      <c r="D340" s="52"/>
      <c r="E340" s="52"/>
      <c r="F340" s="52"/>
      <c r="G340" s="52"/>
      <c r="H340" s="52"/>
      <c r="I340" s="52"/>
      <c r="J340" s="52"/>
      <c r="K340" s="52"/>
      <c r="L340" s="52"/>
      <c r="M340" s="52"/>
      <c r="N340" s="52"/>
      <c r="O340" s="52"/>
      <c r="P340" s="60"/>
    </row>
    <row r="341" spans="1:16" hidden="1" x14ac:dyDescent="0.2">
      <c r="A341" s="53"/>
      <c r="B341" s="51"/>
      <c r="C341" s="52"/>
      <c r="D341" s="52"/>
      <c r="E341" s="52"/>
      <c r="F341" s="52"/>
      <c r="G341" s="52"/>
      <c r="H341" s="52"/>
      <c r="I341" s="52"/>
      <c r="J341" s="52"/>
      <c r="K341" s="52"/>
      <c r="L341" s="52"/>
      <c r="M341" s="52"/>
      <c r="N341" s="52"/>
      <c r="O341" s="52"/>
      <c r="P341" s="60"/>
    </row>
    <row r="342" spans="1:16" hidden="1" x14ac:dyDescent="0.2">
      <c r="A342" s="53"/>
      <c r="B342" s="51"/>
      <c r="C342" s="52"/>
      <c r="D342" s="52"/>
      <c r="E342" s="52"/>
      <c r="F342" s="52"/>
      <c r="G342" s="52"/>
      <c r="H342" s="52"/>
      <c r="I342" s="52"/>
      <c r="J342" s="52"/>
      <c r="K342" s="52"/>
      <c r="L342" s="52"/>
      <c r="M342" s="52"/>
      <c r="N342" s="52"/>
      <c r="O342" s="52"/>
      <c r="P342" s="60"/>
    </row>
    <row r="343" spans="1:16" hidden="1" x14ac:dyDescent="0.2">
      <c r="A343" s="53"/>
      <c r="B343" s="51"/>
      <c r="C343" s="52"/>
      <c r="D343" s="52"/>
      <c r="E343" s="52"/>
      <c r="F343" s="52"/>
      <c r="G343" s="52"/>
      <c r="H343" s="52"/>
      <c r="I343" s="52"/>
      <c r="J343" s="52"/>
      <c r="K343" s="52"/>
      <c r="L343" s="52"/>
      <c r="M343" s="52"/>
      <c r="N343" s="52"/>
      <c r="O343" s="52"/>
      <c r="P343" s="60"/>
    </row>
    <row r="344" spans="1:16" hidden="1" x14ac:dyDescent="0.2">
      <c r="A344" s="53"/>
      <c r="B344" s="51"/>
      <c r="C344" s="52"/>
      <c r="D344" s="52"/>
      <c r="E344" s="52"/>
      <c r="F344" s="52"/>
      <c r="G344" s="52"/>
      <c r="H344" s="52"/>
      <c r="I344" s="52"/>
      <c r="J344" s="52"/>
      <c r="K344" s="52"/>
      <c r="L344" s="52"/>
      <c r="M344" s="52"/>
      <c r="N344" s="52"/>
      <c r="O344" s="52"/>
      <c r="P344" s="60"/>
    </row>
    <row r="345" spans="1:16" hidden="1" x14ac:dyDescent="0.2">
      <c r="A345" s="53"/>
      <c r="B345" s="51"/>
      <c r="C345" s="52"/>
      <c r="D345" s="52"/>
      <c r="E345" s="52"/>
      <c r="F345" s="52"/>
      <c r="G345" s="52"/>
      <c r="H345" s="52"/>
      <c r="I345" s="52"/>
      <c r="J345" s="52"/>
      <c r="K345" s="52"/>
      <c r="L345" s="52"/>
      <c r="M345" s="52"/>
      <c r="N345" s="52"/>
      <c r="O345" s="52"/>
      <c r="P345" s="60"/>
    </row>
    <row r="346" spans="1:16" hidden="1" x14ac:dyDescent="0.2">
      <c r="A346" s="53"/>
      <c r="B346" s="51"/>
      <c r="C346" s="52"/>
      <c r="D346" s="52"/>
      <c r="E346" s="52"/>
      <c r="F346" s="52"/>
      <c r="G346" s="52"/>
      <c r="H346" s="52"/>
      <c r="I346" s="52"/>
      <c r="J346" s="52"/>
      <c r="K346" s="52"/>
      <c r="L346" s="52"/>
      <c r="M346" s="52"/>
      <c r="N346" s="52"/>
      <c r="O346" s="52"/>
      <c r="P346" s="60"/>
    </row>
    <row r="347" spans="1:16" hidden="1" x14ac:dyDescent="0.2">
      <c r="A347" s="53"/>
      <c r="B347" s="51"/>
      <c r="C347" s="52"/>
      <c r="D347" s="52"/>
      <c r="E347" s="52"/>
      <c r="F347" s="52"/>
      <c r="G347" s="52"/>
      <c r="H347" s="52"/>
      <c r="I347" s="52"/>
      <c r="J347" s="52"/>
      <c r="K347" s="52"/>
      <c r="L347" s="52"/>
      <c r="M347" s="52"/>
      <c r="N347" s="52"/>
      <c r="O347" s="52"/>
      <c r="P347" s="60"/>
    </row>
    <row r="348" spans="1:16" hidden="1" x14ac:dyDescent="0.2">
      <c r="A348" s="53"/>
      <c r="B348" s="51"/>
      <c r="C348" s="52"/>
      <c r="D348" s="52"/>
      <c r="E348" s="52"/>
      <c r="F348" s="52"/>
      <c r="G348" s="52"/>
      <c r="H348" s="52"/>
      <c r="I348" s="52"/>
      <c r="J348" s="52"/>
      <c r="K348" s="52"/>
      <c r="L348" s="52"/>
      <c r="M348" s="52"/>
      <c r="N348" s="52"/>
      <c r="O348" s="52"/>
      <c r="P348" s="60"/>
    </row>
    <row r="349" spans="1:16" hidden="1" x14ac:dyDescent="0.2">
      <c r="A349" s="53"/>
      <c r="B349" s="51"/>
      <c r="C349" s="52"/>
      <c r="D349" s="52"/>
      <c r="E349" s="52"/>
      <c r="F349" s="52"/>
      <c r="G349" s="52"/>
      <c r="H349" s="52"/>
      <c r="I349" s="52"/>
      <c r="J349" s="52"/>
      <c r="K349" s="52"/>
      <c r="L349" s="52"/>
      <c r="M349" s="52"/>
      <c r="N349" s="52"/>
      <c r="O349" s="52"/>
      <c r="P349" s="60"/>
    </row>
    <row r="350" spans="1:16" hidden="1" x14ac:dyDescent="0.2">
      <c r="A350" s="53"/>
      <c r="B350" s="51"/>
      <c r="C350" s="52"/>
      <c r="D350" s="52"/>
      <c r="E350" s="52"/>
      <c r="F350" s="52"/>
      <c r="G350" s="52"/>
      <c r="H350" s="52"/>
      <c r="I350" s="52"/>
      <c r="J350" s="52"/>
      <c r="K350" s="52"/>
      <c r="L350" s="52"/>
      <c r="M350" s="52"/>
      <c r="N350" s="52"/>
      <c r="O350" s="52"/>
      <c r="P350" s="60"/>
    </row>
    <row r="351" spans="1:16" hidden="1" x14ac:dyDescent="0.2">
      <c r="A351" s="53"/>
      <c r="B351" s="51"/>
      <c r="C351" s="52"/>
      <c r="D351" s="52"/>
      <c r="E351" s="52"/>
      <c r="F351" s="52"/>
      <c r="G351" s="52"/>
      <c r="H351" s="52"/>
      <c r="I351" s="52"/>
      <c r="J351" s="52"/>
      <c r="K351" s="52"/>
      <c r="L351" s="52"/>
      <c r="M351" s="52"/>
      <c r="N351" s="52"/>
      <c r="O351" s="52"/>
      <c r="P351" s="60"/>
    </row>
    <row r="352" spans="1:16" hidden="1" x14ac:dyDescent="0.2">
      <c r="A352" s="53"/>
      <c r="B352" s="51"/>
      <c r="C352" s="52"/>
      <c r="D352" s="52"/>
      <c r="E352" s="52"/>
      <c r="F352" s="52"/>
      <c r="G352" s="52"/>
      <c r="H352" s="52"/>
      <c r="I352" s="52"/>
      <c r="J352" s="52"/>
      <c r="K352" s="52"/>
      <c r="L352" s="52"/>
      <c r="M352" s="52"/>
      <c r="N352" s="52"/>
      <c r="O352" s="52"/>
      <c r="P352" s="60"/>
    </row>
    <row r="353" spans="1:16" hidden="1" x14ac:dyDescent="0.2">
      <c r="A353" s="53"/>
      <c r="B353" s="51"/>
      <c r="C353" s="52"/>
      <c r="D353" s="52"/>
      <c r="E353" s="52"/>
      <c r="F353" s="52"/>
      <c r="G353" s="52"/>
      <c r="H353" s="52"/>
      <c r="I353" s="52"/>
      <c r="J353" s="52"/>
      <c r="K353" s="52"/>
      <c r="L353" s="52"/>
      <c r="M353" s="52"/>
      <c r="N353" s="52"/>
      <c r="O353" s="52"/>
      <c r="P353" s="60"/>
    </row>
    <row r="354" spans="1:16" hidden="1" x14ac:dyDescent="0.2">
      <c r="A354" s="53"/>
      <c r="B354" s="51"/>
      <c r="C354" s="52"/>
      <c r="D354" s="52"/>
      <c r="E354" s="52"/>
      <c r="F354" s="52"/>
      <c r="G354" s="52"/>
      <c r="H354" s="52"/>
      <c r="I354" s="52"/>
      <c r="J354" s="52"/>
      <c r="K354" s="52"/>
      <c r="L354" s="52"/>
      <c r="M354" s="52"/>
      <c r="N354" s="52"/>
      <c r="O354" s="52"/>
      <c r="P354" s="60"/>
    </row>
    <row r="355" spans="1:16" hidden="1" x14ac:dyDescent="0.2">
      <c r="A355" s="53"/>
      <c r="B355" s="51"/>
      <c r="C355" s="52"/>
      <c r="D355" s="52"/>
      <c r="E355" s="52"/>
      <c r="F355" s="52"/>
      <c r="G355" s="52"/>
      <c r="H355" s="52"/>
      <c r="I355" s="52"/>
      <c r="J355" s="52"/>
      <c r="K355" s="52"/>
      <c r="L355" s="52"/>
      <c r="M355" s="52"/>
      <c r="N355" s="52"/>
      <c r="O355" s="52"/>
      <c r="P355" s="60"/>
    </row>
    <row r="356" spans="1:16" hidden="1" x14ac:dyDescent="0.2">
      <c r="A356" s="53"/>
      <c r="B356" s="51"/>
      <c r="C356" s="52"/>
      <c r="D356" s="52"/>
      <c r="E356" s="52"/>
      <c r="F356" s="52"/>
      <c r="G356" s="52"/>
      <c r="H356" s="52"/>
      <c r="I356" s="52"/>
      <c r="J356" s="52"/>
      <c r="K356" s="52"/>
      <c r="L356" s="52"/>
      <c r="M356" s="52"/>
      <c r="N356" s="52"/>
      <c r="O356" s="52"/>
      <c r="P356" s="60"/>
    </row>
    <row r="357" spans="1:16" hidden="1" x14ac:dyDescent="0.2">
      <c r="A357" s="53"/>
      <c r="B357" s="51"/>
      <c r="C357" s="52"/>
      <c r="D357" s="52"/>
      <c r="E357" s="52"/>
      <c r="F357" s="52"/>
      <c r="G357" s="52"/>
      <c r="H357" s="52"/>
      <c r="I357" s="52"/>
      <c r="J357" s="52"/>
      <c r="K357" s="52"/>
      <c r="L357" s="52"/>
      <c r="M357" s="52"/>
      <c r="N357" s="52"/>
      <c r="O357" s="52"/>
      <c r="P357" s="60"/>
    </row>
    <row r="358" spans="1:16" hidden="1" x14ac:dyDescent="0.2">
      <c r="A358" s="53"/>
      <c r="B358" s="51"/>
      <c r="C358" s="52"/>
      <c r="D358" s="52"/>
      <c r="E358" s="52"/>
      <c r="F358" s="52"/>
      <c r="G358" s="52"/>
      <c r="H358" s="52"/>
      <c r="I358" s="52"/>
      <c r="J358" s="52"/>
      <c r="K358" s="52"/>
      <c r="L358" s="52"/>
      <c r="M358" s="52"/>
      <c r="N358" s="52"/>
      <c r="O358" s="52"/>
      <c r="P358" s="60"/>
    </row>
    <row r="359" spans="1:16" hidden="1" x14ac:dyDescent="0.2">
      <c r="A359" s="53"/>
      <c r="B359" s="51"/>
      <c r="C359" s="52"/>
      <c r="D359" s="52"/>
      <c r="E359" s="52"/>
      <c r="F359" s="52"/>
      <c r="G359" s="52"/>
      <c r="H359" s="52"/>
      <c r="I359" s="52"/>
      <c r="J359" s="52"/>
      <c r="K359" s="52"/>
      <c r="L359" s="52"/>
      <c r="M359" s="52"/>
      <c r="N359" s="52"/>
      <c r="O359" s="52"/>
      <c r="P359" s="60"/>
    </row>
    <row r="360" spans="1:16" hidden="1" x14ac:dyDescent="0.2">
      <c r="A360" s="53"/>
      <c r="B360" s="51"/>
      <c r="C360" s="52"/>
      <c r="D360" s="52"/>
      <c r="E360" s="52"/>
      <c r="F360" s="52"/>
      <c r="G360" s="52"/>
      <c r="H360" s="52"/>
      <c r="I360" s="52"/>
      <c r="J360" s="52"/>
      <c r="K360" s="52"/>
      <c r="L360" s="52"/>
      <c r="M360" s="52"/>
      <c r="N360" s="52"/>
      <c r="O360" s="52"/>
      <c r="P360" s="60"/>
    </row>
    <row r="361" spans="1:16" hidden="1" x14ac:dyDescent="0.2">
      <c r="A361" s="53"/>
      <c r="B361" s="51"/>
      <c r="C361" s="52"/>
      <c r="D361" s="52"/>
      <c r="E361" s="52"/>
      <c r="F361" s="52"/>
      <c r="G361" s="52"/>
      <c r="H361" s="52"/>
      <c r="I361" s="52"/>
      <c r="J361" s="52"/>
      <c r="K361" s="52"/>
      <c r="L361" s="52"/>
      <c r="M361" s="52"/>
      <c r="N361" s="52"/>
      <c r="O361" s="52"/>
      <c r="P361" s="60"/>
    </row>
    <row r="362" spans="1:16" hidden="1" x14ac:dyDescent="0.2">
      <c r="A362" s="53"/>
      <c r="B362" s="51"/>
      <c r="C362" s="52"/>
      <c r="D362" s="52"/>
      <c r="E362" s="52"/>
      <c r="F362" s="52"/>
      <c r="G362" s="52"/>
      <c r="H362" s="52"/>
      <c r="I362" s="52"/>
      <c r="J362" s="52"/>
      <c r="K362" s="52"/>
      <c r="L362" s="52"/>
      <c r="M362" s="52"/>
      <c r="N362" s="52"/>
      <c r="O362" s="52"/>
      <c r="P362" s="60"/>
    </row>
    <row r="363" spans="1:16" hidden="1" x14ac:dyDescent="0.2">
      <c r="A363" s="53"/>
      <c r="B363" s="51"/>
      <c r="C363" s="52"/>
      <c r="D363" s="52"/>
      <c r="E363" s="52"/>
      <c r="F363" s="52"/>
      <c r="G363" s="52"/>
      <c r="H363" s="52"/>
      <c r="I363" s="52"/>
      <c r="J363" s="52"/>
      <c r="K363" s="52"/>
      <c r="L363" s="52"/>
      <c r="M363" s="52"/>
      <c r="N363" s="52"/>
      <c r="O363" s="52"/>
      <c r="P363" s="60"/>
    </row>
    <row r="364" spans="1:16" hidden="1" x14ac:dyDescent="0.2">
      <c r="A364" s="53"/>
      <c r="B364" s="51"/>
      <c r="C364" s="52"/>
      <c r="D364" s="52"/>
      <c r="E364" s="52"/>
      <c r="F364" s="52"/>
      <c r="G364" s="52"/>
      <c r="H364" s="52"/>
      <c r="I364" s="52"/>
      <c r="J364" s="52"/>
      <c r="K364" s="52"/>
      <c r="L364" s="52"/>
      <c r="M364" s="52"/>
      <c r="N364" s="52"/>
      <c r="O364" s="52"/>
      <c r="P364" s="60"/>
    </row>
    <row r="365" spans="1:16" hidden="1" x14ac:dyDescent="0.2">
      <c r="A365" s="53"/>
      <c r="B365" s="51"/>
      <c r="C365" s="52"/>
      <c r="D365" s="52"/>
      <c r="E365" s="52"/>
      <c r="F365" s="52"/>
      <c r="G365" s="52"/>
      <c r="H365" s="52"/>
      <c r="I365" s="52"/>
      <c r="J365" s="52"/>
      <c r="K365" s="52"/>
      <c r="L365" s="52"/>
      <c r="M365" s="52"/>
      <c r="N365" s="52"/>
      <c r="O365" s="52"/>
      <c r="P365" s="60"/>
    </row>
    <row r="366" spans="1:16" hidden="1" x14ac:dyDescent="0.2">
      <c r="A366" s="53"/>
      <c r="B366" s="51"/>
      <c r="C366" s="52"/>
      <c r="D366" s="52"/>
      <c r="E366" s="52"/>
      <c r="F366" s="52"/>
      <c r="G366" s="52"/>
      <c r="H366" s="52"/>
      <c r="I366" s="52"/>
      <c r="J366" s="52"/>
      <c r="K366" s="52"/>
      <c r="L366" s="52"/>
      <c r="M366" s="52"/>
      <c r="N366" s="52"/>
      <c r="O366" s="52"/>
      <c r="P366" s="60"/>
    </row>
    <row r="367" spans="1:16" hidden="1" x14ac:dyDescent="0.2">
      <c r="A367" s="53"/>
      <c r="B367" s="51"/>
      <c r="C367" s="52"/>
      <c r="D367" s="52"/>
      <c r="E367" s="52"/>
      <c r="F367" s="52"/>
      <c r="G367" s="52"/>
      <c r="H367" s="52"/>
      <c r="I367" s="52"/>
      <c r="J367" s="52"/>
      <c r="K367" s="52"/>
      <c r="L367" s="52"/>
      <c r="M367" s="52"/>
      <c r="N367" s="52"/>
      <c r="O367" s="52"/>
      <c r="P367" s="60"/>
    </row>
    <row r="368" spans="1:16" hidden="1" x14ac:dyDescent="0.2">
      <c r="A368" s="53"/>
      <c r="B368" s="51"/>
      <c r="C368" s="52"/>
      <c r="D368" s="52"/>
      <c r="E368" s="52"/>
      <c r="F368" s="52"/>
      <c r="G368" s="52"/>
      <c r="H368" s="52"/>
      <c r="I368" s="52"/>
      <c r="J368" s="52"/>
      <c r="K368" s="52"/>
      <c r="L368" s="52"/>
      <c r="M368" s="52"/>
      <c r="N368" s="52"/>
      <c r="O368" s="52"/>
      <c r="P368" s="60"/>
    </row>
    <row r="369" spans="1:16" hidden="1" x14ac:dyDescent="0.2">
      <c r="A369" s="53"/>
      <c r="B369" s="51"/>
      <c r="C369" s="52"/>
      <c r="D369" s="52"/>
      <c r="E369" s="52"/>
      <c r="F369" s="52"/>
      <c r="G369" s="52"/>
      <c r="H369" s="52"/>
      <c r="I369" s="52"/>
      <c r="J369" s="52"/>
      <c r="K369" s="52"/>
      <c r="L369" s="52"/>
      <c r="M369" s="52"/>
      <c r="N369" s="52"/>
      <c r="O369" s="52"/>
      <c r="P369" s="60"/>
    </row>
    <row r="370" spans="1:16" hidden="1" x14ac:dyDescent="0.2">
      <c r="A370" s="53"/>
      <c r="B370" s="51"/>
      <c r="C370" s="52"/>
      <c r="D370" s="52"/>
      <c r="E370" s="52"/>
      <c r="F370" s="52"/>
      <c r="G370" s="52"/>
      <c r="H370" s="52"/>
      <c r="I370" s="52"/>
      <c r="J370" s="52"/>
      <c r="K370" s="52"/>
      <c r="L370" s="52"/>
      <c r="M370" s="52"/>
      <c r="N370" s="52"/>
      <c r="O370" s="52"/>
      <c r="P370" s="60"/>
    </row>
    <row r="371" spans="1:16" hidden="1" x14ac:dyDescent="0.2">
      <c r="A371" s="53"/>
      <c r="B371" s="51"/>
      <c r="C371" s="52"/>
      <c r="D371" s="52"/>
      <c r="E371" s="52"/>
      <c r="F371" s="52"/>
      <c r="G371" s="52"/>
      <c r="H371" s="52"/>
      <c r="I371" s="52"/>
      <c r="J371" s="52"/>
      <c r="K371" s="52"/>
      <c r="L371" s="52"/>
      <c r="M371" s="52"/>
      <c r="N371" s="52"/>
      <c r="O371" s="52"/>
      <c r="P371" s="60"/>
    </row>
    <row r="372" spans="1:16" hidden="1" x14ac:dyDescent="0.2">
      <c r="A372" s="53"/>
      <c r="B372" s="51"/>
      <c r="C372" s="52"/>
      <c r="D372" s="52"/>
      <c r="E372" s="52"/>
      <c r="F372" s="52"/>
      <c r="G372" s="52"/>
      <c r="H372" s="52"/>
      <c r="I372" s="52"/>
      <c r="J372" s="52"/>
      <c r="K372" s="52"/>
      <c r="L372" s="52"/>
      <c r="M372" s="52"/>
      <c r="N372" s="52"/>
      <c r="O372" s="52"/>
      <c r="P372" s="60"/>
    </row>
    <row r="373" spans="1:16" hidden="1" x14ac:dyDescent="0.2">
      <c r="A373" s="53"/>
      <c r="B373" s="51"/>
      <c r="C373" s="52"/>
      <c r="D373" s="52"/>
      <c r="E373" s="52"/>
      <c r="F373" s="52"/>
      <c r="G373" s="52"/>
      <c r="H373" s="52"/>
      <c r="I373" s="52"/>
      <c r="J373" s="52"/>
      <c r="K373" s="52"/>
      <c r="L373" s="52"/>
      <c r="M373" s="52"/>
      <c r="N373" s="52"/>
      <c r="O373" s="52"/>
      <c r="P373" s="60"/>
    </row>
    <row r="374" spans="1:16" hidden="1" x14ac:dyDescent="0.2">
      <c r="A374" s="53"/>
      <c r="B374" s="51"/>
      <c r="C374" s="52"/>
      <c r="D374" s="52"/>
      <c r="E374" s="52"/>
      <c r="F374" s="52"/>
      <c r="G374" s="52"/>
      <c r="H374" s="52"/>
      <c r="I374" s="52"/>
      <c r="J374" s="52"/>
      <c r="K374" s="52"/>
      <c r="L374" s="52"/>
      <c r="M374" s="52"/>
      <c r="N374" s="52"/>
      <c r="O374" s="52"/>
      <c r="P374" s="60"/>
    </row>
    <row r="375" spans="1:16" hidden="1" x14ac:dyDescent="0.2">
      <c r="A375" s="53"/>
      <c r="B375" s="51"/>
      <c r="C375" s="52"/>
      <c r="D375" s="52"/>
      <c r="E375" s="52"/>
      <c r="F375" s="52"/>
      <c r="G375" s="52"/>
      <c r="H375" s="52"/>
      <c r="I375" s="52"/>
      <c r="J375" s="52"/>
      <c r="K375" s="52"/>
      <c r="L375" s="52"/>
      <c r="M375" s="52"/>
      <c r="N375" s="52"/>
      <c r="O375" s="52"/>
      <c r="P375" s="60"/>
    </row>
    <row r="376" spans="1:16" hidden="1" x14ac:dyDescent="0.2">
      <c r="A376" s="53"/>
      <c r="B376" s="51"/>
      <c r="C376" s="52"/>
      <c r="D376" s="52"/>
      <c r="E376" s="52"/>
      <c r="F376" s="52"/>
      <c r="G376" s="52"/>
      <c r="H376" s="52"/>
      <c r="I376" s="52"/>
      <c r="J376" s="52"/>
      <c r="K376" s="52"/>
      <c r="L376" s="52"/>
      <c r="M376" s="52"/>
      <c r="N376" s="52"/>
      <c r="O376" s="52"/>
      <c r="P376" s="60"/>
    </row>
    <row r="377" spans="1:16" hidden="1" x14ac:dyDescent="0.2">
      <c r="A377" s="53"/>
      <c r="B377" s="51"/>
      <c r="C377" s="52"/>
      <c r="D377" s="52"/>
      <c r="E377" s="52"/>
      <c r="F377" s="52"/>
      <c r="G377" s="52"/>
      <c r="H377" s="52"/>
      <c r="I377" s="52"/>
      <c r="J377" s="52"/>
      <c r="K377" s="52"/>
      <c r="L377" s="52"/>
      <c r="M377" s="52"/>
      <c r="N377" s="52"/>
      <c r="O377" s="52"/>
      <c r="P377" s="60"/>
    </row>
    <row r="378" spans="1:16" hidden="1" x14ac:dyDescent="0.2">
      <c r="A378" s="53"/>
      <c r="B378" s="51"/>
      <c r="C378" s="52"/>
      <c r="D378" s="52"/>
      <c r="E378" s="52"/>
      <c r="F378" s="52"/>
      <c r="G378" s="52"/>
      <c r="H378" s="52"/>
      <c r="I378" s="52"/>
      <c r="J378" s="52"/>
      <c r="K378" s="52"/>
      <c r="L378" s="52"/>
      <c r="M378" s="52"/>
      <c r="N378" s="52"/>
      <c r="O378" s="52"/>
      <c r="P378" s="60"/>
    </row>
    <row r="379" spans="1:16" hidden="1" x14ac:dyDescent="0.2">
      <c r="A379" s="53"/>
      <c r="B379" s="51"/>
      <c r="C379" s="52"/>
      <c r="D379" s="52"/>
      <c r="E379" s="52"/>
      <c r="F379" s="52"/>
      <c r="G379" s="52"/>
      <c r="H379" s="52"/>
      <c r="I379" s="52"/>
      <c r="J379" s="52"/>
      <c r="K379" s="52"/>
      <c r="L379" s="52"/>
      <c r="M379" s="52"/>
      <c r="N379" s="52"/>
      <c r="O379" s="52"/>
      <c r="P379" s="60"/>
    </row>
    <row r="380" spans="1:16" hidden="1" x14ac:dyDescent="0.2">
      <c r="A380" s="53"/>
      <c r="B380" s="51"/>
      <c r="C380" s="52"/>
      <c r="D380" s="52"/>
      <c r="E380" s="52"/>
      <c r="F380" s="52"/>
      <c r="G380" s="52"/>
      <c r="H380" s="52"/>
      <c r="I380" s="52"/>
      <c r="J380" s="52"/>
      <c r="K380" s="52"/>
      <c r="L380" s="52"/>
      <c r="M380" s="52"/>
      <c r="N380" s="52"/>
      <c r="O380" s="52"/>
      <c r="P380" s="60"/>
    </row>
    <row r="381" spans="1:16" hidden="1" x14ac:dyDescent="0.2">
      <c r="A381" s="53"/>
      <c r="B381" s="51"/>
      <c r="C381" s="52"/>
      <c r="D381" s="52"/>
      <c r="E381" s="52"/>
      <c r="F381" s="52"/>
      <c r="G381" s="52"/>
      <c r="H381" s="52"/>
      <c r="I381" s="52"/>
      <c r="J381" s="52"/>
      <c r="K381" s="52"/>
      <c r="L381" s="52"/>
      <c r="M381" s="52"/>
      <c r="N381" s="52"/>
      <c r="O381" s="52"/>
      <c r="P381" s="60"/>
    </row>
    <row r="382" spans="1:16" hidden="1" x14ac:dyDescent="0.2">
      <c r="A382" s="53"/>
      <c r="B382" s="51"/>
      <c r="C382" s="52"/>
      <c r="D382" s="52"/>
      <c r="E382" s="52"/>
      <c r="F382" s="52"/>
      <c r="G382" s="52"/>
      <c r="H382" s="52"/>
      <c r="I382" s="52"/>
      <c r="J382" s="52"/>
      <c r="K382" s="52"/>
      <c r="L382" s="52"/>
      <c r="M382" s="52"/>
      <c r="N382" s="52"/>
      <c r="O382" s="52"/>
      <c r="P382" s="60"/>
    </row>
    <row r="383" spans="1:16" hidden="1" x14ac:dyDescent="0.2">
      <c r="A383" s="53"/>
      <c r="B383" s="51"/>
      <c r="C383" s="52"/>
      <c r="D383" s="52"/>
      <c r="E383" s="52"/>
      <c r="F383" s="52"/>
      <c r="G383" s="52"/>
      <c r="H383" s="52"/>
      <c r="I383" s="52"/>
      <c r="J383" s="52"/>
      <c r="K383" s="52"/>
      <c r="L383" s="52"/>
      <c r="M383" s="52"/>
      <c r="N383" s="52"/>
      <c r="O383" s="52"/>
      <c r="P383" s="60"/>
    </row>
    <row r="384" spans="1:16" hidden="1" x14ac:dyDescent="0.2">
      <c r="A384" s="53"/>
      <c r="B384" s="51"/>
      <c r="C384" s="52"/>
      <c r="D384" s="52"/>
      <c r="E384" s="52"/>
      <c r="F384" s="52"/>
      <c r="G384" s="52"/>
      <c r="H384" s="52"/>
      <c r="I384" s="52"/>
      <c r="J384" s="52"/>
      <c r="K384" s="52"/>
      <c r="L384" s="52"/>
      <c r="M384" s="52"/>
      <c r="N384" s="52"/>
      <c r="O384" s="52"/>
      <c r="P384" s="60"/>
    </row>
    <row r="385" spans="1:16" hidden="1" x14ac:dyDescent="0.2">
      <c r="A385" s="53"/>
      <c r="B385" s="51"/>
      <c r="C385" s="52"/>
      <c r="D385" s="52"/>
      <c r="E385" s="52"/>
      <c r="F385" s="52"/>
      <c r="G385" s="52"/>
      <c r="H385" s="52"/>
      <c r="I385" s="52"/>
      <c r="J385" s="52"/>
      <c r="K385" s="52"/>
      <c r="L385" s="52"/>
      <c r="M385" s="52"/>
      <c r="N385" s="52"/>
      <c r="O385" s="52"/>
      <c r="P385" s="60"/>
    </row>
    <row r="386" spans="1:16" hidden="1" x14ac:dyDescent="0.2">
      <c r="A386" s="53"/>
      <c r="B386" s="51"/>
      <c r="C386" s="52"/>
      <c r="D386" s="52"/>
      <c r="E386" s="52"/>
      <c r="F386" s="52"/>
      <c r="G386" s="52"/>
      <c r="H386" s="52"/>
      <c r="I386" s="52"/>
      <c r="J386" s="52"/>
      <c r="K386" s="52"/>
      <c r="L386" s="52"/>
      <c r="M386" s="52"/>
      <c r="N386" s="52"/>
      <c r="O386" s="52"/>
      <c r="P386" s="60"/>
    </row>
    <row r="387" spans="1:16" hidden="1" x14ac:dyDescent="0.2">
      <c r="A387" s="53"/>
      <c r="B387" s="51"/>
      <c r="C387" s="52"/>
      <c r="D387" s="52"/>
      <c r="E387" s="52"/>
      <c r="F387" s="52"/>
      <c r="G387" s="52"/>
      <c r="H387" s="52"/>
      <c r="I387" s="52"/>
      <c r="J387" s="52"/>
      <c r="K387" s="52"/>
      <c r="L387" s="52"/>
      <c r="M387" s="52"/>
      <c r="N387" s="52"/>
      <c r="O387" s="52"/>
      <c r="P387" s="60"/>
    </row>
    <row r="388" spans="1:16" hidden="1" x14ac:dyDescent="0.2">
      <c r="A388" s="53"/>
      <c r="B388" s="51"/>
      <c r="C388" s="52"/>
      <c r="D388" s="52"/>
      <c r="E388" s="52"/>
      <c r="F388" s="52"/>
      <c r="G388" s="52"/>
      <c r="H388" s="52"/>
      <c r="I388" s="52"/>
      <c r="J388" s="52"/>
      <c r="K388" s="52"/>
      <c r="L388" s="52"/>
      <c r="M388" s="52"/>
      <c r="N388" s="52"/>
      <c r="O388" s="52"/>
      <c r="P388" s="60"/>
    </row>
    <row r="389" spans="1:16" hidden="1" x14ac:dyDescent="0.2">
      <c r="A389" s="53"/>
      <c r="B389" s="51"/>
      <c r="C389" s="52"/>
      <c r="D389" s="52"/>
      <c r="E389" s="52"/>
      <c r="F389" s="52"/>
      <c r="G389" s="52"/>
      <c r="H389" s="52"/>
      <c r="I389" s="52"/>
      <c r="J389" s="52"/>
      <c r="K389" s="52"/>
      <c r="L389" s="52"/>
      <c r="M389" s="52"/>
      <c r="N389" s="52"/>
      <c r="O389" s="52"/>
      <c r="P389" s="60"/>
    </row>
    <row r="390" spans="1:16" hidden="1" x14ac:dyDescent="0.2">
      <c r="A390" s="53"/>
      <c r="B390" s="51"/>
      <c r="C390" s="52"/>
      <c r="D390" s="52"/>
      <c r="E390" s="52"/>
      <c r="F390" s="52"/>
      <c r="G390" s="52"/>
      <c r="H390" s="52"/>
      <c r="I390" s="52"/>
      <c r="J390" s="52"/>
      <c r="K390" s="52"/>
      <c r="L390" s="52"/>
      <c r="M390" s="52"/>
      <c r="N390" s="52"/>
      <c r="O390" s="52"/>
      <c r="P390" s="60"/>
    </row>
    <row r="391" spans="1:16" hidden="1" x14ac:dyDescent="0.2">
      <c r="A391" s="53"/>
      <c r="B391" s="51"/>
      <c r="C391" s="52"/>
      <c r="D391" s="52"/>
      <c r="E391" s="52"/>
      <c r="F391" s="52"/>
      <c r="G391" s="52"/>
      <c r="H391" s="52"/>
      <c r="I391" s="52"/>
      <c r="J391" s="52"/>
      <c r="K391" s="52"/>
      <c r="L391" s="52"/>
      <c r="M391" s="52"/>
      <c r="N391" s="52"/>
      <c r="O391" s="52"/>
      <c r="P391" s="60"/>
    </row>
    <row r="392" spans="1:16" hidden="1" x14ac:dyDescent="0.2">
      <c r="A392" s="53"/>
      <c r="B392" s="51"/>
      <c r="C392" s="52"/>
      <c r="D392" s="52"/>
      <c r="E392" s="52"/>
      <c r="F392" s="52"/>
      <c r="G392" s="52"/>
      <c r="H392" s="52"/>
      <c r="I392" s="52"/>
      <c r="J392" s="52"/>
      <c r="K392" s="52"/>
      <c r="L392" s="52"/>
      <c r="M392" s="52"/>
      <c r="N392" s="52"/>
      <c r="O392" s="52"/>
      <c r="P392" s="60"/>
    </row>
    <row r="393" spans="1:16" hidden="1" x14ac:dyDescent="0.2">
      <c r="A393" s="53"/>
      <c r="B393" s="51"/>
      <c r="C393" s="52"/>
      <c r="D393" s="52"/>
      <c r="E393" s="52"/>
      <c r="F393" s="52"/>
      <c r="G393" s="52"/>
      <c r="H393" s="52"/>
      <c r="I393" s="52"/>
      <c r="J393" s="52"/>
      <c r="K393" s="52"/>
      <c r="L393" s="52"/>
      <c r="M393" s="52"/>
      <c r="N393" s="52"/>
      <c r="O393" s="52"/>
      <c r="P393" s="60"/>
    </row>
    <row r="394" spans="1:16" hidden="1" x14ac:dyDescent="0.2">
      <c r="A394" s="53"/>
      <c r="B394" s="51"/>
      <c r="C394" s="52"/>
      <c r="D394" s="52"/>
      <c r="E394" s="52"/>
      <c r="F394" s="52"/>
      <c r="G394" s="52"/>
      <c r="H394" s="52"/>
      <c r="I394" s="52"/>
      <c r="J394" s="52"/>
      <c r="K394" s="52"/>
      <c r="L394" s="52"/>
      <c r="M394" s="52"/>
      <c r="N394" s="52"/>
      <c r="O394" s="52"/>
      <c r="P394" s="60"/>
    </row>
    <row r="395" spans="1:16" hidden="1" x14ac:dyDescent="0.2">
      <c r="A395" s="53"/>
      <c r="B395" s="51"/>
      <c r="C395" s="52"/>
      <c r="D395" s="52"/>
      <c r="E395" s="52"/>
      <c r="F395" s="52"/>
      <c r="G395" s="52"/>
      <c r="H395" s="52"/>
      <c r="I395" s="52"/>
      <c r="J395" s="52"/>
      <c r="K395" s="52"/>
      <c r="L395" s="52"/>
      <c r="M395" s="52"/>
      <c r="N395" s="52"/>
      <c r="O395" s="52"/>
      <c r="P395" s="60"/>
    </row>
    <row r="396" spans="1:16" hidden="1" x14ac:dyDescent="0.2">
      <c r="A396" s="53"/>
      <c r="B396" s="51"/>
      <c r="C396" s="52"/>
      <c r="D396" s="52"/>
      <c r="E396" s="52"/>
      <c r="F396" s="52"/>
      <c r="G396" s="52"/>
      <c r="H396" s="52"/>
      <c r="I396" s="52"/>
      <c r="J396" s="52"/>
      <c r="K396" s="52"/>
      <c r="L396" s="52"/>
      <c r="M396" s="52"/>
      <c r="N396" s="52"/>
      <c r="O396" s="52"/>
      <c r="P396" s="60"/>
    </row>
    <row r="397" spans="1:16" hidden="1" x14ac:dyDescent="0.2">
      <c r="A397" s="53"/>
      <c r="B397" s="51"/>
      <c r="C397" s="52"/>
      <c r="D397" s="52"/>
      <c r="E397" s="52"/>
      <c r="F397" s="52"/>
      <c r="G397" s="52"/>
      <c r="H397" s="52"/>
      <c r="I397" s="52"/>
      <c r="J397" s="52"/>
      <c r="K397" s="52"/>
      <c r="L397" s="52"/>
      <c r="M397" s="52"/>
      <c r="N397" s="52"/>
      <c r="O397" s="52"/>
      <c r="P397" s="60"/>
    </row>
    <row r="398" spans="1:16" hidden="1" x14ac:dyDescent="0.2">
      <c r="A398" s="53"/>
      <c r="B398" s="51"/>
      <c r="C398" s="52"/>
      <c r="D398" s="52"/>
      <c r="E398" s="52"/>
      <c r="F398" s="52"/>
      <c r="G398" s="52"/>
      <c r="H398" s="52"/>
      <c r="I398" s="52"/>
      <c r="J398" s="52"/>
      <c r="K398" s="52"/>
      <c r="L398" s="52"/>
      <c r="M398" s="52"/>
      <c r="N398" s="52"/>
      <c r="O398" s="52"/>
      <c r="P398" s="60"/>
    </row>
    <row r="399" spans="1:16" hidden="1" x14ac:dyDescent="0.2">
      <c r="A399" s="53"/>
      <c r="B399" s="51"/>
      <c r="C399" s="52"/>
      <c r="D399" s="52"/>
      <c r="E399" s="52"/>
      <c r="F399" s="52"/>
      <c r="G399" s="52"/>
      <c r="H399" s="52"/>
      <c r="I399" s="52"/>
      <c r="J399" s="52"/>
      <c r="K399" s="52"/>
      <c r="L399" s="52"/>
      <c r="M399" s="52"/>
      <c r="N399" s="52"/>
      <c r="O399" s="52"/>
      <c r="P399" s="60"/>
    </row>
    <row r="400" spans="1:16" hidden="1" x14ac:dyDescent="0.2">
      <c r="A400" s="53"/>
      <c r="B400" s="51"/>
      <c r="C400" s="52"/>
      <c r="D400" s="52"/>
      <c r="E400" s="52"/>
      <c r="F400" s="52"/>
      <c r="G400" s="52"/>
      <c r="H400" s="52"/>
      <c r="I400" s="52"/>
      <c r="J400" s="52"/>
      <c r="K400" s="52"/>
      <c r="L400" s="52"/>
      <c r="M400" s="52"/>
      <c r="N400" s="52"/>
      <c r="O400" s="52"/>
      <c r="P400" s="60"/>
    </row>
    <row r="401" spans="1:16" hidden="1" x14ac:dyDescent="0.2">
      <c r="A401" s="53"/>
      <c r="B401" s="51"/>
      <c r="C401" s="52"/>
      <c r="D401" s="52"/>
      <c r="E401" s="52"/>
      <c r="F401" s="52"/>
      <c r="G401" s="52"/>
      <c r="H401" s="52"/>
      <c r="I401" s="52"/>
      <c r="J401" s="52"/>
      <c r="K401" s="52"/>
      <c r="L401" s="52"/>
      <c r="M401" s="52"/>
      <c r="N401" s="52"/>
      <c r="O401" s="52"/>
      <c r="P401" s="60"/>
    </row>
    <row r="402" spans="1:16" hidden="1" x14ac:dyDescent="0.2">
      <c r="A402" s="53"/>
      <c r="B402" s="51"/>
      <c r="C402" s="52"/>
      <c r="D402" s="52"/>
      <c r="E402" s="52"/>
      <c r="F402" s="52"/>
      <c r="G402" s="52"/>
      <c r="H402" s="52"/>
      <c r="I402" s="52"/>
      <c r="J402" s="52"/>
      <c r="K402" s="52"/>
      <c r="L402" s="52"/>
      <c r="M402" s="52"/>
      <c r="N402" s="52"/>
      <c r="O402" s="52"/>
      <c r="P402" s="60"/>
    </row>
    <row r="403" spans="1:16" hidden="1" x14ac:dyDescent="0.2">
      <c r="A403" s="53"/>
      <c r="B403" s="51"/>
      <c r="C403" s="52"/>
      <c r="D403" s="52"/>
      <c r="E403" s="52"/>
      <c r="F403" s="52"/>
      <c r="G403" s="52"/>
      <c r="H403" s="52"/>
      <c r="I403" s="52"/>
      <c r="J403" s="52"/>
      <c r="K403" s="52"/>
      <c r="L403" s="52"/>
      <c r="M403" s="52"/>
      <c r="N403" s="52"/>
      <c r="O403" s="52"/>
      <c r="P403" s="60"/>
    </row>
    <row r="404" spans="1:16" hidden="1" x14ac:dyDescent="0.2">
      <c r="A404" s="53"/>
      <c r="B404" s="51"/>
      <c r="C404" s="52"/>
      <c r="D404" s="52"/>
      <c r="E404" s="52"/>
      <c r="F404" s="52"/>
      <c r="G404" s="52"/>
      <c r="H404" s="52"/>
      <c r="I404" s="52"/>
      <c r="J404" s="52"/>
      <c r="K404" s="52"/>
      <c r="L404" s="52"/>
      <c r="M404" s="52"/>
      <c r="N404" s="52"/>
      <c r="O404" s="52"/>
      <c r="P404" s="60"/>
    </row>
    <row r="405" spans="1:16" hidden="1" x14ac:dyDescent="0.2">
      <c r="A405" s="53"/>
      <c r="B405" s="51"/>
      <c r="C405" s="52"/>
      <c r="D405" s="52"/>
      <c r="E405" s="52"/>
      <c r="F405" s="52"/>
      <c r="G405" s="52"/>
      <c r="H405" s="52"/>
      <c r="I405" s="52"/>
      <c r="J405" s="52"/>
      <c r="K405" s="52"/>
      <c r="L405" s="52"/>
      <c r="M405" s="52"/>
      <c r="N405" s="52"/>
      <c r="O405" s="52"/>
      <c r="P405" s="60"/>
    </row>
    <row r="406" spans="1:16" hidden="1" x14ac:dyDescent="0.2">
      <c r="A406" s="53"/>
      <c r="B406" s="51"/>
      <c r="C406" s="52"/>
      <c r="D406" s="52"/>
      <c r="E406" s="52"/>
      <c r="F406" s="52"/>
      <c r="G406" s="52"/>
      <c r="H406" s="52"/>
      <c r="I406" s="52"/>
      <c r="J406" s="52"/>
      <c r="K406" s="52"/>
      <c r="L406" s="52"/>
      <c r="M406" s="52"/>
      <c r="N406" s="52"/>
      <c r="O406" s="52"/>
      <c r="P406" s="60"/>
    </row>
    <row r="407" spans="1:16" hidden="1" x14ac:dyDescent="0.2">
      <c r="A407" s="53"/>
      <c r="B407" s="51"/>
      <c r="C407" s="52"/>
      <c r="D407" s="52"/>
      <c r="E407" s="52"/>
      <c r="F407" s="52"/>
      <c r="G407" s="52"/>
      <c r="H407" s="52"/>
      <c r="I407" s="52"/>
      <c r="J407" s="52"/>
      <c r="K407" s="52"/>
      <c r="L407" s="52"/>
      <c r="M407" s="52"/>
      <c r="N407" s="52"/>
      <c r="O407" s="52"/>
      <c r="P407" s="60"/>
    </row>
    <row r="408" spans="1:16" hidden="1" x14ac:dyDescent="0.2">
      <c r="A408" s="53"/>
      <c r="B408" s="51"/>
      <c r="C408" s="52"/>
      <c r="D408" s="52"/>
      <c r="E408" s="52"/>
      <c r="F408" s="52"/>
      <c r="G408" s="52"/>
      <c r="H408" s="52"/>
      <c r="I408" s="52"/>
      <c r="J408" s="52"/>
      <c r="K408" s="52"/>
      <c r="L408" s="52"/>
      <c r="M408" s="52"/>
      <c r="N408" s="52"/>
      <c r="O408" s="52"/>
      <c r="P408" s="60"/>
    </row>
    <row r="409" spans="1:16" hidden="1" x14ac:dyDescent="0.2">
      <c r="A409" s="53"/>
      <c r="B409" s="51"/>
      <c r="C409" s="52"/>
      <c r="D409" s="52"/>
      <c r="E409" s="52"/>
      <c r="F409" s="52"/>
      <c r="G409" s="52"/>
      <c r="H409" s="52"/>
      <c r="I409" s="52"/>
      <c r="J409" s="52"/>
      <c r="K409" s="52"/>
      <c r="L409" s="52"/>
      <c r="M409" s="52"/>
      <c r="N409" s="52"/>
      <c r="O409" s="52"/>
      <c r="P409" s="60"/>
    </row>
    <row r="410" spans="1:16" hidden="1" x14ac:dyDescent="0.2">
      <c r="A410" s="53"/>
      <c r="B410" s="51"/>
      <c r="C410" s="52"/>
      <c r="D410" s="52"/>
      <c r="E410" s="52"/>
      <c r="F410" s="52"/>
      <c r="G410" s="52"/>
      <c r="H410" s="52"/>
      <c r="I410" s="52"/>
      <c r="J410" s="52"/>
      <c r="K410" s="52"/>
      <c r="L410" s="52"/>
      <c r="M410" s="52"/>
      <c r="N410" s="52"/>
      <c r="O410" s="52"/>
      <c r="P410" s="60"/>
    </row>
    <row r="411" spans="1:16" hidden="1" x14ac:dyDescent="0.2">
      <c r="A411" s="53"/>
      <c r="B411" s="51"/>
      <c r="C411" s="52"/>
      <c r="D411" s="52"/>
      <c r="E411" s="52"/>
      <c r="F411" s="52"/>
      <c r="G411" s="52"/>
      <c r="H411" s="52"/>
      <c r="I411" s="52"/>
      <c r="J411" s="52"/>
      <c r="K411" s="52"/>
      <c r="L411" s="52"/>
      <c r="M411" s="52"/>
      <c r="N411" s="52"/>
      <c r="O411" s="52"/>
      <c r="P411" s="60"/>
    </row>
    <row r="412" spans="1:16" hidden="1" x14ac:dyDescent="0.2">
      <c r="A412" s="53"/>
      <c r="B412" s="51"/>
      <c r="C412" s="52"/>
      <c r="D412" s="52"/>
      <c r="E412" s="52"/>
      <c r="F412" s="52"/>
      <c r="G412" s="52"/>
      <c r="H412" s="52"/>
      <c r="I412" s="52"/>
      <c r="J412" s="52"/>
      <c r="K412" s="52"/>
      <c r="L412" s="52"/>
      <c r="M412" s="52"/>
      <c r="N412" s="52"/>
      <c r="O412" s="52"/>
      <c r="P412" s="60"/>
    </row>
    <row r="413" spans="1:16" hidden="1" x14ac:dyDescent="0.2">
      <c r="A413" s="53"/>
      <c r="B413" s="51"/>
      <c r="C413" s="52"/>
      <c r="D413" s="52"/>
      <c r="E413" s="52"/>
      <c r="F413" s="52"/>
      <c r="G413" s="52"/>
      <c r="H413" s="52"/>
      <c r="I413" s="52"/>
      <c r="J413" s="52"/>
      <c r="K413" s="52"/>
      <c r="L413" s="52"/>
      <c r="M413" s="52"/>
      <c r="N413" s="52"/>
      <c r="O413" s="52"/>
      <c r="P413" s="60"/>
    </row>
    <row r="414" spans="1:16" hidden="1" x14ac:dyDescent="0.2">
      <c r="A414" s="53"/>
      <c r="B414" s="51"/>
      <c r="C414" s="52"/>
      <c r="D414" s="52"/>
      <c r="E414" s="52"/>
      <c r="F414" s="52"/>
      <c r="G414" s="52"/>
      <c r="H414" s="52"/>
      <c r="I414" s="52"/>
      <c r="J414" s="52"/>
      <c r="K414" s="52"/>
      <c r="L414" s="52"/>
      <c r="M414" s="52"/>
      <c r="N414" s="52"/>
      <c r="O414" s="52"/>
      <c r="P414" s="60"/>
    </row>
    <row r="415" spans="1:16" hidden="1" x14ac:dyDescent="0.2">
      <c r="A415" s="53"/>
      <c r="B415" s="51"/>
      <c r="C415" s="52"/>
      <c r="D415" s="52"/>
      <c r="E415" s="52"/>
      <c r="F415" s="52"/>
      <c r="G415" s="52"/>
      <c r="H415" s="52"/>
      <c r="I415" s="52"/>
      <c r="J415" s="52"/>
      <c r="K415" s="52"/>
      <c r="L415" s="52"/>
      <c r="M415" s="52"/>
      <c r="N415" s="52"/>
      <c r="O415" s="52"/>
      <c r="P415" s="60"/>
    </row>
    <row r="416" spans="1:16" hidden="1" x14ac:dyDescent="0.2">
      <c r="A416" s="53"/>
      <c r="B416" s="51"/>
      <c r="C416" s="52"/>
      <c r="D416" s="52"/>
      <c r="E416" s="52"/>
      <c r="F416" s="52"/>
      <c r="G416" s="52"/>
      <c r="H416" s="52"/>
      <c r="I416" s="52"/>
      <c r="J416" s="52"/>
      <c r="K416" s="52"/>
      <c r="L416" s="52"/>
      <c r="M416" s="52"/>
      <c r="N416" s="52"/>
      <c r="O416" s="52"/>
      <c r="P416" s="60"/>
    </row>
    <row r="417" spans="1:16" hidden="1" x14ac:dyDescent="0.2">
      <c r="A417" s="53"/>
      <c r="B417" s="51"/>
      <c r="C417" s="52"/>
      <c r="D417" s="52"/>
      <c r="E417" s="52"/>
      <c r="F417" s="52"/>
      <c r="G417" s="52"/>
      <c r="H417" s="52"/>
      <c r="I417" s="52"/>
      <c r="J417" s="52"/>
      <c r="K417" s="52"/>
      <c r="L417" s="52"/>
      <c r="M417" s="52"/>
      <c r="N417" s="52"/>
      <c r="O417" s="52"/>
      <c r="P417" s="60"/>
    </row>
    <row r="418" spans="1:16" hidden="1" x14ac:dyDescent="0.2">
      <c r="A418" s="53"/>
      <c r="B418" s="51"/>
      <c r="C418" s="52"/>
      <c r="D418" s="52"/>
      <c r="E418" s="52"/>
      <c r="F418" s="52"/>
      <c r="G418" s="52"/>
      <c r="H418" s="52"/>
      <c r="I418" s="52"/>
      <c r="J418" s="52"/>
      <c r="K418" s="52"/>
      <c r="L418" s="52"/>
      <c r="M418" s="52"/>
      <c r="N418" s="52"/>
      <c r="O418" s="52"/>
      <c r="P418" s="60"/>
    </row>
    <row r="419" spans="1:16" hidden="1" x14ac:dyDescent="0.2">
      <c r="A419" s="53"/>
      <c r="B419" s="51"/>
      <c r="C419" s="52"/>
      <c r="D419" s="52"/>
      <c r="E419" s="52"/>
      <c r="F419" s="52"/>
      <c r="G419" s="52"/>
      <c r="H419" s="52"/>
      <c r="I419" s="52"/>
      <c r="J419" s="52"/>
      <c r="K419" s="52"/>
      <c r="L419" s="52"/>
      <c r="M419" s="52"/>
      <c r="N419" s="52"/>
      <c r="O419" s="52"/>
      <c r="P419" s="60"/>
    </row>
    <row r="420" spans="1:16" hidden="1" x14ac:dyDescent="0.2">
      <c r="A420" s="53"/>
      <c r="B420" s="51"/>
      <c r="C420" s="52"/>
      <c r="D420" s="52"/>
      <c r="E420" s="52"/>
      <c r="F420" s="52"/>
      <c r="G420" s="52"/>
      <c r="H420" s="52"/>
      <c r="I420" s="52"/>
      <c r="J420" s="52"/>
      <c r="K420" s="52"/>
      <c r="L420" s="52"/>
      <c r="M420" s="52"/>
      <c r="N420" s="52"/>
      <c r="O420" s="52"/>
      <c r="P420" s="60"/>
    </row>
    <row r="421" spans="1:16" hidden="1" x14ac:dyDescent="0.2">
      <c r="A421" s="53"/>
      <c r="B421" s="51"/>
      <c r="C421" s="52"/>
      <c r="D421" s="52"/>
      <c r="E421" s="52"/>
      <c r="F421" s="52"/>
      <c r="G421" s="52"/>
      <c r="H421" s="52"/>
      <c r="I421" s="52"/>
      <c r="J421" s="52"/>
      <c r="K421" s="52"/>
      <c r="L421" s="52"/>
      <c r="M421" s="52"/>
      <c r="N421" s="52"/>
      <c r="O421" s="52"/>
      <c r="P421" s="60"/>
    </row>
    <row r="422" spans="1:16" hidden="1" x14ac:dyDescent="0.2">
      <c r="A422" s="53"/>
      <c r="B422" s="51"/>
      <c r="C422" s="52"/>
      <c r="D422" s="52"/>
      <c r="E422" s="52"/>
      <c r="F422" s="52"/>
      <c r="G422" s="52"/>
      <c r="H422" s="52"/>
      <c r="I422" s="52"/>
      <c r="J422" s="52"/>
      <c r="K422" s="52"/>
      <c r="L422" s="52"/>
      <c r="M422" s="52"/>
      <c r="N422" s="52"/>
      <c r="O422" s="52"/>
      <c r="P422" s="60"/>
    </row>
    <row r="423" spans="1:16" hidden="1" x14ac:dyDescent="0.2">
      <c r="A423" s="53"/>
      <c r="B423" s="51"/>
      <c r="C423" s="52"/>
      <c r="D423" s="52"/>
      <c r="E423" s="52"/>
      <c r="F423" s="52"/>
      <c r="G423" s="52"/>
      <c r="H423" s="52"/>
      <c r="I423" s="52"/>
      <c r="J423" s="52"/>
      <c r="K423" s="52"/>
      <c r="L423" s="52"/>
      <c r="M423" s="52"/>
      <c r="N423" s="52"/>
      <c r="O423" s="52"/>
      <c r="P423" s="60"/>
    </row>
    <row r="424" spans="1:16" hidden="1" x14ac:dyDescent="0.2">
      <c r="A424" s="53"/>
      <c r="B424" s="51"/>
      <c r="C424" s="52"/>
      <c r="D424" s="52"/>
      <c r="E424" s="52"/>
      <c r="F424" s="52"/>
      <c r="G424" s="52"/>
      <c r="H424" s="52"/>
      <c r="I424" s="52"/>
      <c r="J424" s="52"/>
      <c r="K424" s="52"/>
      <c r="L424" s="52"/>
      <c r="M424" s="52"/>
      <c r="N424" s="52"/>
      <c r="O424" s="52"/>
      <c r="P424" s="60"/>
    </row>
    <row r="425" spans="1:16" hidden="1" x14ac:dyDescent="0.2">
      <c r="A425" s="53"/>
      <c r="B425" s="51"/>
      <c r="C425" s="52"/>
      <c r="D425" s="52"/>
      <c r="E425" s="52"/>
      <c r="F425" s="52"/>
      <c r="G425" s="52"/>
      <c r="H425" s="52"/>
      <c r="I425" s="52"/>
      <c r="J425" s="52"/>
      <c r="K425" s="52"/>
      <c r="L425" s="52"/>
      <c r="M425" s="52"/>
      <c r="N425" s="52"/>
      <c r="O425" s="52"/>
      <c r="P425" s="60"/>
    </row>
    <row r="426" spans="1:16" hidden="1" x14ac:dyDescent="0.2">
      <c r="A426" s="53"/>
      <c r="B426" s="51"/>
      <c r="C426" s="52"/>
      <c r="D426" s="52"/>
      <c r="E426" s="52"/>
      <c r="F426" s="52"/>
      <c r="G426" s="52"/>
      <c r="H426" s="52"/>
      <c r="I426" s="52"/>
      <c r="J426" s="52"/>
      <c r="K426" s="52"/>
      <c r="L426" s="52"/>
      <c r="M426" s="52"/>
      <c r="N426" s="52"/>
      <c r="O426" s="52"/>
      <c r="P426" s="60"/>
    </row>
    <row r="427" spans="1:16" hidden="1" x14ac:dyDescent="0.2">
      <c r="A427" s="53"/>
      <c r="B427" s="51"/>
      <c r="C427" s="52"/>
      <c r="D427" s="52"/>
      <c r="E427" s="52"/>
      <c r="F427" s="52"/>
      <c r="G427" s="52"/>
      <c r="H427" s="52"/>
      <c r="I427" s="52"/>
      <c r="J427" s="52"/>
      <c r="K427" s="52"/>
      <c r="L427" s="52"/>
      <c r="M427" s="52"/>
      <c r="N427" s="52"/>
      <c r="O427" s="52"/>
      <c r="P427" s="60"/>
    </row>
    <row r="428" spans="1:16" hidden="1" x14ac:dyDescent="0.2">
      <c r="A428" s="53"/>
      <c r="B428" s="51"/>
      <c r="C428" s="52"/>
      <c r="D428" s="52"/>
      <c r="E428" s="52"/>
      <c r="F428" s="52"/>
      <c r="G428" s="52"/>
      <c r="H428" s="52"/>
      <c r="I428" s="52"/>
      <c r="J428" s="52"/>
      <c r="K428" s="52"/>
      <c r="L428" s="52"/>
      <c r="M428" s="52"/>
      <c r="N428" s="52"/>
      <c r="O428" s="52"/>
      <c r="P428" s="60"/>
    </row>
    <row r="429" spans="1:16" hidden="1" x14ac:dyDescent="0.2">
      <c r="A429" s="53"/>
      <c r="B429" s="51"/>
      <c r="C429" s="52"/>
      <c r="D429" s="52"/>
      <c r="E429" s="52"/>
      <c r="F429" s="52"/>
      <c r="G429" s="52"/>
      <c r="H429" s="52"/>
      <c r="I429" s="52"/>
      <c r="J429" s="52"/>
      <c r="K429" s="52"/>
      <c r="L429" s="52"/>
      <c r="M429" s="52"/>
      <c r="N429" s="52"/>
      <c r="O429" s="52"/>
      <c r="P429" s="60"/>
    </row>
    <row r="430" spans="1:16" hidden="1" x14ac:dyDescent="0.2">
      <c r="A430" s="53"/>
      <c r="B430" s="51"/>
      <c r="C430" s="52"/>
      <c r="D430" s="52"/>
      <c r="E430" s="52"/>
      <c r="F430" s="52"/>
      <c r="G430" s="52"/>
      <c r="H430" s="52"/>
      <c r="I430" s="52"/>
      <c r="J430" s="52"/>
      <c r="K430" s="52"/>
      <c r="L430" s="52"/>
      <c r="M430" s="52"/>
      <c r="N430" s="52"/>
      <c r="O430" s="52"/>
      <c r="P430" s="60"/>
    </row>
    <row r="431" spans="1:16" hidden="1" x14ac:dyDescent="0.2">
      <c r="A431" s="53"/>
      <c r="B431" s="51"/>
      <c r="C431" s="52"/>
      <c r="D431" s="52"/>
      <c r="E431" s="52"/>
      <c r="F431" s="52"/>
      <c r="G431" s="52"/>
      <c r="H431" s="52"/>
      <c r="I431" s="52"/>
      <c r="J431" s="52"/>
      <c r="K431" s="52"/>
      <c r="L431" s="52"/>
      <c r="M431" s="52"/>
      <c r="N431" s="52"/>
      <c r="O431" s="52"/>
      <c r="P431" s="60"/>
    </row>
    <row r="432" spans="1:16" hidden="1" x14ac:dyDescent="0.2">
      <c r="A432" s="53"/>
      <c r="B432" s="51"/>
      <c r="C432" s="52"/>
      <c r="D432" s="52"/>
      <c r="E432" s="52"/>
      <c r="F432" s="52"/>
      <c r="G432" s="52"/>
      <c r="H432" s="52"/>
      <c r="I432" s="52"/>
      <c r="J432" s="52"/>
      <c r="K432" s="52"/>
      <c r="L432" s="52"/>
      <c r="M432" s="52"/>
      <c r="N432" s="52"/>
      <c r="O432" s="52"/>
      <c r="P432" s="60"/>
    </row>
    <row r="433" spans="1:16" hidden="1" x14ac:dyDescent="0.2">
      <c r="A433" s="53"/>
      <c r="B433" s="51"/>
      <c r="C433" s="52"/>
      <c r="D433" s="52"/>
      <c r="E433" s="52"/>
      <c r="F433" s="52"/>
      <c r="G433" s="52"/>
      <c r="H433" s="52"/>
      <c r="I433" s="52"/>
      <c r="J433" s="52"/>
      <c r="K433" s="52"/>
      <c r="L433" s="52"/>
      <c r="M433" s="52"/>
      <c r="N433" s="52"/>
      <c r="O433" s="52"/>
      <c r="P433" s="60"/>
    </row>
    <row r="434" spans="1:16" hidden="1" x14ac:dyDescent="0.2">
      <c r="A434" s="53"/>
      <c r="B434" s="51"/>
      <c r="C434" s="52"/>
      <c r="D434" s="52"/>
      <c r="E434" s="52"/>
      <c r="F434" s="52"/>
      <c r="G434" s="52"/>
      <c r="H434" s="52"/>
      <c r="I434" s="52"/>
      <c r="J434" s="52"/>
      <c r="K434" s="52"/>
      <c r="L434" s="52"/>
      <c r="M434" s="52"/>
      <c r="N434" s="52"/>
      <c r="O434" s="52"/>
      <c r="P434" s="60"/>
    </row>
    <row r="435" spans="1:16" hidden="1" x14ac:dyDescent="0.2">
      <c r="A435" s="53"/>
      <c r="B435" s="51"/>
      <c r="C435" s="52"/>
      <c r="D435" s="52"/>
      <c r="E435" s="52"/>
      <c r="F435" s="52"/>
      <c r="G435" s="52"/>
      <c r="H435" s="52"/>
      <c r="I435" s="52"/>
      <c r="J435" s="52"/>
      <c r="K435" s="52"/>
      <c r="L435" s="52"/>
      <c r="M435" s="52"/>
      <c r="N435" s="52"/>
      <c r="O435" s="52"/>
      <c r="P435" s="60"/>
    </row>
    <row r="436" spans="1:16" hidden="1" x14ac:dyDescent="0.2">
      <c r="A436" s="53"/>
      <c r="B436" s="51"/>
      <c r="C436" s="52"/>
      <c r="D436" s="52"/>
      <c r="E436" s="52"/>
      <c r="F436" s="52"/>
      <c r="G436" s="52"/>
      <c r="H436" s="52"/>
      <c r="I436" s="52"/>
      <c r="J436" s="52"/>
      <c r="K436" s="52"/>
      <c r="L436" s="52"/>
      <c r="M436" s="52"/>
      <c r="N436" s="52"/>
      <c r="O436" s="52"/>
      <c r="P436" s="60"/>
    </row>
    <row r="437" spans="1:16" hidden="1" x14ac:dyDescent="0.2">
      <c r="A437" s="53"/>
      <c r="B437" s="51"/>
      <c r="C437" s="52"/>
      <c r="D437" s="52"/>
      <c r="E437" s="52"/>
      <c r="F437" s="52"/>
      <c r="G437" s="52"/>
      <c r="H437" s="52"/>
      <c r="I437" s="52"/>
      <c r="J437" s="52"/>
      <c r="K437" s="52"/>
      <c r="L437" s="52"/>
      <c r="M437" s="52"/>
      <c r="N437" s="52"/>
      <c r="O437" s="52"/>
      <c r="P437" s="60"/>
    </row>
    <row r="438" spans="1:16" hidden="1" x14ac:dyDescent="0.2">
      <c r="A438" s="53"/>
      <c r="B438" s="51"/>
      <c r="C438" s="52"/>
      <c r="D438" s="52"/>
      <c r="E438" s="52"/>
      <c r="F438" s="52"/>
      <c r="G438" s="52"/>
      <c r="H438" s="52"/>
      <c r="I438" s="52"/>
      <c r="J438" s="52"/>
      <c r="K438" s="52"/>
      <c r="L438" s="52"/>
      <c r="M438" s="52"/>
      <c r="N438" s="52"/>
      <c r="O438" s="52"/>
      <c r="P438" s="60"/>
    </row>
    <row r="439" spans="1:16" hidden="1" x14ac:dyDescent="0.2">
      <c r="A439" s="53"/>
      <c r="B439" s="51"/>
      <c r="C439" s="52"/>
      <c r="D439" s="52"/>
      <c r="E439" s="52"/>
      <c r="F439" s="52"/>
      <c r="G439" s="52"/>
      <c r="H439" s="52"/>
      <c r="I439" s="52"/>
      <c r="J439" s="52"/>
      <c r="K439" s="52"/>
      <c r="L439" s="52"/>
      <c r="M439" s="52"/>
      <c r="N439" s="52"/>
      <c r="O439" s="52"/>
      <c r="P439" s="60"/>
    </row>
    <row r="440" spans="1:16" hidden="1" x14ac:dyDescent="0.2">
      <c r="A440" s="53"/>
      <c r="B440" s="51"/>
      <c r="C440" s="52"/>
      <c r="D440" s="52"/>
      <c r="E440" s="52"/>
      <c r="F440" s="52"/>
      <c r="G440" s="52"/>
      <c r="H440" s="52"/>
      <c r="I440" s="52"/>
      <c r="J440" s="52"/>
      <c r="K440" s="52"/>
      <c r="L440" s="52"/>
      <c r="M440" s="52"/>
      <c r="N440" s="52"/>
      <c r="O440" s="52"/>
      <c r="P440" s="60"/>
    </row>
    <row r="441" spans="1:16" hidden="1" x14ac:dyDescent="0.2">
      <c r="A441" s="53"/>
      <c r="B441" s="51"/>
      <c r="C441" s="52"/>
      <c r="D441" s="52"/>
      <c r="E441" s="52"/>
      <c r="F441" s="52"/>
      <c r="G441" s="52"/>
      <c r="H441" s="52"/>
      <c r="I441" s="52"/>
      <c r="J441" s="52"/>
      <c r="K441" s="52"/>
      <c r="L441" s="52"/>
      <c r="M441" s="52"/>
      <c r="N441" s="52"/>
      <c r="O441" s="52"/>
      <c r="P441" s="60"/>
    </row>
    <row r="442" spans="1:16" hidden="1" x14ac:dyDescent="0.2">
      <c r="A442" s="53"/>
      <c r="B442" s="51"/>
      <c r="C442" s="52"/>
      <c r="D442" s="52"/>
      <c r="E442" s="52"/>
      <c r="F442" s="52"/>
      <c r="G442" s="52"/>
      <c r="H442" s="52"/>
      <c r="I442" s="52"/>
      <c r="J442" s="52"/>
      <c r="K442" s="52"/>
      <c r="L442" s="52"/>
      <c r="M442" s="52"/>
      <c r="N442" s="52"/>
      <c r="O442" s="52"/>
      <c r="P442" s="60"/>
    </row>
    <row r="443" spans="1:16" hidden="1" x14ac:dyDescent="0.2">
      <c r="A443" s="53"/>
      <c r="B443" s="51"/>
      <c r="C443" s="52"/>
      <c r="D443" s="52"/>
      <c r="E443" s="52"/>
      <c r="F443" s="52"/>
      <c r="G443" s="52"/>
      <c r="H443" s="52"/>
      <c r="I443" s="52"/>
      <c r="J443" s="52"/>
      <c r="K443" s="52"/>
      <c r="L443" s="52"/>
      <c r="M443" s="52"/>
      <c r="N443" s="52"/>
      <c r="O443" s="52"/>
      <c r="P443" s="60"/>
    </row>
    <row r="444" spans="1:16" hidden="1" x14ac:dyDescent="0.2">
      <c r="A444" s="53"/>
      <c r="B444" s="51"/>
      <c r="C444" s="52"/>
      <c r="D444" s="52"/>
      <c r="E444" s="52"/>
      <c r="F444" s="52"/>
      <c r="G444" s="52"/>
      <c r="H444" s="52"/>
      <c r="I444" s="52"/>
      <c r="J444" s="52"/>
      <c r="K444" s="52"/>
      <c r="L444" s="52"/>
      <c r="M444" s="52"/>
      <c r="N444" s="52"/>
      <c r="O444" s="52"/>
      <c r="P444" s="60"/>
    </row>
    <row r="445" spans="1:16" hidden="1" x14ac:dyDescent="0.2">
      <c r="A445" s="53"/>
      <c r="B445" s="51"/>
      <c r="C445" s="52"/>
      <c r="D445" s="52"/>
      <c r="E445" s="52"/>
      <c r="F445" s="52"/>
      <c r="G445" s="52"/>
      <c r="H445" s="52"/>
      <c r="I445" s="52"/>
      <c r="J445" s="52"/>
      <c r="K445" s="52"/>
      <c r="L445" s="52"/>
      <c r="M445" s="52"/>
      <c r="N445" s="52"/>
      <c r="O445" s="52"/>
      <c r="P445" s="60"/>
    </row>
    <row r="446" spans="1:16" hidden="1" x14ac:dyDescent="0.2">
      <c r="A446" s="53"/>
      <c r="B446" s="51"/>
      <c r="C446" s="52"/>
      <c r="D446" s="52"/>
      <c r="E446" s="52"/>
      <c r="F446" s="52"/>
      <c r="G446" s="52"/>
      <c r="H446" s="52"/>
      <c r="I446" s="52"/>
      <c r="J446" s="52"/>
      <c r="K446" s="52"/>
      <c r="L446" s="52"/>
      <c r="M446" s="52"/>
      <c r="N446" s="52"/>
      <c r="O446" s="52"/>
      <c r="P446" s="60"/>
    </row>
    <row r="447" spans="1:16" hidden="1" x14ac:dyDescent="0.2">
      <c r="A447" s="53"/>
      <c r="B447" s="51"/>
      <c r="C447" s="52"/>
      <c r="D447" s="52"/>
      <c r="E447" s="52"/>
      <c r="F447" s="52"/>
      <c r="G447" s="52"/>
      <c r="H447" s="52"/>
      <c r="I447" s="52"/>
      <c r="J447" s="52"/>
      <c r="K447" s="52"/>
      <c r="L447" s="52"/>
      <c r="M447" s="52"/>
      <c r="N447" s="52"/>
      <c r="O447" s="52"/>
      <c r="P447" s="60"/>
    </row>
    <row r="448" spans="1:16" hidden="1" x14ac:dyDescent="0.2">
      <c r="A448" s="53"/>
      <c r="B448" s="51"/>
      <c r="C448" s="52"/>
      <c r="D448" s="52"/>
      <c r="E448" s="52"/>
      <c r="F448" s="52"/>
      <c r="G448" s="52"/>
      <c r="H448" s="52"/>
      <c r="I448" s="52"/>
      <c r="J448" s="52"/>
      <c r="K448" s="52"/>
      <c r="L448" s="52"/>
      <c r="M448" s="52"/>
      <c r="N448" s="52"/>
      <c r="O448" s="52"/>
      <c r="P448" s="60"/>
    </row>
    <row r="449" spans="1:16" hidden="1" x14ac:dyDescent="0.2">
      <c r="A449" s="53"/>
      <c r="B449" s="51"/>
      <c r="C449" s="52"/>
      <c r="D449" s="52"/>
      <c r="E449" s="52"/>
      <c r="F449" s="52"/>
      <c r="G449" s="52"/>
      <c r="H449" s="52"/>
      <c r="I449" s="52"/>
      <c r="J449" s="52"/>
      <c r="K449" s="52"/>
      <c r="L449" s="52"/>
      <c r="M449" s="52"/>
      <c r="N449" s="52"/>
      <c r="O449" s="52"/>
      <c r="P449" s="60"/>
    </row>
    <row r="450" spans="1:16" hidden="1" x14ac:dyDescent="0.2">
      <c r="A450" s="53"/>
      <c r="B450" s="51"/>
      <c r="C450" s="52"/>
      <c r="D450" s="52"/>
      <c r="E450" s="52"/>
      <c r="F450" s="52"/>
      <c r="G450" s="52"/>
      <c r="H450" s="52"/>
      <c r="I450" s="52"/>
      <c r="J450" s="52"/>
      <c r="K450" s="52"/>
      <c r="L450" s="52"/>
      <c r="M450" s="52"/>
      <c r="N450" s="52"/>
      <c r="O450" s="52"/>
      <c r="P450" s="60"/>
    </row>
    <row r="451" spans="1:16" hidden="1" x14ac:dyDescent="0.2">
      <c r="A451" s="53"/>
      <c r="B451" s="51"/>
      <c r="C451" s="52"/>
      <c r="D451" s="52"/>
      <c r="E451" s="52"/>
      <c r="F451" s="52"/>
      <c r="G451" s="52"/>
      <c r="H451" s="52"/>
      <c r="I451" s="52"/>
      <c r="J451" s="52"/>
      <c r="K451" s="52"/>
      <c r="L451" s="52"/>
      <c r="M451" s="52"/>
      <c r="N451" s="52"/>
      <c r="O451" s="52"/>
      <c r="P451" s="60"/>
    </row>
    <row r="452" spans="1:16" hidden="1" x14ac:dyDescent="0.2">
      <c r="A452" s="53"/>
      <c r="B452" s="51"/>
      <c r="C452" s="52"/>
      <c r="D452" s="52"/>
      <c r="E452" s="52"/>
      <c r="F452" s="52"/>
      <c r="G452" s="52"/>
      <c r="H452" s="52"/>
      <c r="I452" s="52"/>
      <c r="J452" s="52"/>
      <c r="K452" s="52"/>
      <c r="L452" s="52"/>
      <c r="M452" s="52"/>
      <c r="N452" s="52"/>
      <c r="O452" s="52"/>
      <c r="P452" s="60"/>
    </row>
    <row r="453" spans="1:16" hidden="1" x14ac:dyDescent="0.2">
      <c r="A453" s="53"/>
      <c r="B453" s="51"/>
      <c r="C453" s="52"/>
      <c r="D453" s="52"/>
      <c r="E453" s="52"/>
      <c r="F453" s="52"/>
      <c r="G453" s="52"/>
      <c r="H453" s="52"/>
      <c r="I453" s="52"/>
      <c r="J453" s="52"/>
      <c r="K453" s="52"/>
      <c r="L453" s="52"/>
      <c r="M453" s="52"/>
      <c r="N453" s="52"/>
      <c r="O453" s="52"/>
      <c r="P453" s="60"/>
    </row>
    <row r="454" spans="1:16" hidden="1" x14ac:dyDescent="0.2">
      <c r="A454" s="53"/>
      <c r="B454" s="51"/>
      <c r="C454" s="52"/>
      <c r="D454" s="52"/>
      <c r="E454" s="52"/>
      <c r="F454" s="52"/>
      <c r="G454" s="52"/>
      <c r="H454" s="52"/>
      <c r="I454" s="52"/>
      <c r="J454" s="52"/>
      <c r="K454" s="52"/>
      <c r="L454" s="52"/>
      <c r="M454" s="52"/>
      <c r="N454" s="52"/>
      <c r="O454" s="52"/>
      <c r="P454" s="60"/>
    </row>
    <row r="455" spans="1:16" hidden="1" x14ac:dyDescent="0.2">
      <c r="A455" s="53"/>
      <c r="B455" s="51"/>
      <c r="C455" s="52"/>
      <c r="D455" s="52"/>
      <c r="E455" s="52"/>
      <c r="F455" s="52"/>
      <c r="G455" s="52"/>
      <c r="H455" s="52"/>
      <c r="I455" s="52"/>
      <c r="J455" s="52"/>
      <c r="K455" s="52"/>
      <c r="L455" s="52"/>
      <c r="M455" s="52"/>
      <c r="N455" s="52"/>
      <c r="O455" s="52"/>
      <c r="P455" s="60"/>
    </row>
    <row r="456" spans="1:16" hidden="1" x14ac:dyDescent="0.2">
      <c r="A456" s="53"/>
      <c r="B456" s="51"/>
      <c r="C456" s="52"/>
      <c r="D456" s="52"/>
      <c r="E456" s="52"/>
      <c r="F456" s="52"/>
      <c r="G456" s="52"/>
      <c r="H456" s="52"/>
      <c r="I456" s="52"/>
      <c r="J456" s="52"/>
      <c r="K456" s="52"/>
      <c r="L456" s="52"/>
      <c r="M456" s="52"/>
      <c r="N456" s="52"/>
      <c r="O456" s="52"/>
      <c r="P456" s="60"/>
    </row>
    <row r="457" spans="1:16" hidden="1" x14ac:dyDescent="0.2">
      <c r="A457" s="53"/>
      <c r="B457" s="51"/>
      <c r="C457" s="52"/>
      <c r="D457" s="52"/>
      <c r="E457" s="52"/>
      <c r="F457" s="52"/>
      <c r="G457" s="52"/>
      <c r="H457" s="52"/>
      <c r="I457" s="52"/>
      <c r="J457" s="52"/>
      <c r="K457" s="52"/>
      <c r="L457" s="52"/>
      <c r="M457" s="52"/>
      <c r="N457" s="52"/>
      <c r="O457" s="52"/>
      <c r="P457" s="60"/>
    </row>
    <row r="458" spans="1:16" hidden="1" x14ac:dyDescent="0.2">
      <c r="A458" s="53"/>
      <c r="B458" s="51"/>
      <c r="C458" s="52"/>
      <c r="D458" s="52"/>
      <c r="E458" s="52"/>
      <c r="F458" s="52"/>
      <c r="G458" s="52"/>
      <c r="H458" s="52"/>
      <c r="I458" s="52"/>
      <c r="J458" s="52"/>
      <c r="K458" s="52"/>
      <c r="L458" s="52"/>
      <c r="M458" s="52"/>
      <c r="N458" s="52"/>
      <c r="O458" s="52"/>
      <c r="P458" s="60"/>
    </row>
    <row r="459" spans="1:16" hidden="1" x14ac:dyDescent="0.2">
      <c r="A459" s="53"/>
      <c r="B459" s="51"/>
      <c r="C459" s="52"/>
      <c r="D459" s="52"/>
      <c r="E459" s="52"/>
      <c r="F459" s="52"/>
      <c r="G459" s="52"/>
      <c r="H459" s="52"/>
      <c r="I459" s="52"/>
      <c r="J459" s="52"/>
      <c r="K459" s="52"/>
      <c r="L459" s="52"/>
      <c r="M459" s="52"/>
      <c r="N459" s="52"/>
      <c r="O459" s="52"/>
      <c r="P459" s="60"/>
    </row>
    <row r="460" spans="1:16" hidden="1" x14ac:dyDescent="0.2">
      <c r="A460" s="53"/>
      <c r="B460" s="51"/>
      <c r="C460" s="52"/>
      <c r="D460" s="52"/>
      <c r="E460" s="52"/>
      <c r="F460" s="52"/>
      <c r="G460" s="52"/>
      <c r="H460" s="52"/>
      <c r="I460" s="52"/>
      <c r="J460" s="52"/>
      <c r="K460" s="52"/>
      <c r="L460" s="52"/>
      <c r="M460" s="52"/>
      <c r="N460" s="52"/>
      <c r="O460" s="52"/>
      <c r="P460" s="60"/>
    </row>
    <row r="461" spans="1:16" hidden="1" x14ac:dyDescent="0.2">
      <c r="A461" s="53"/>
      <c r="B461" s="51"/>
      <c r="C461" s="52"/>
      <c r="D461" s="52"/>
      <c r="E461" s="52"/>
      <c r="F461" s="52"/>
      <c r="G461" s="52"/>
      <c r="H461" s="52"/>
      <c r="I461" s="52"/>
      <c r="J461" s="52"/>
      <c r="K461" s="52"/>
      <c r="L461" s="52"/>
      <c r="M461" s="52"/>
      <c r="N461" s="52"/>
      <c r="O461" s="52"/>
      <c r="P461" s="60"/>
    </row>
    <row r="462" spans="1:16" hidden="1" x14ac:dyDescent="0.2">
      <c r="A462" s="53"/>
      <c r="B462" s="51"/>
      <c r="C462" s="52"/>
      <c r="D462" s="52"/>
      <c r="E462" s="52"/>
      <c r="F462" s="52"/>
      <c r="G462" s="52"/>
      <c r="H462" s="52"/>
      <c r="I462" s="52"/>
      <c r="J462" s="52"/>
      <c r="K462" s="52"/>
      <c r="L462" s="52"/>
      <c r="M462" s="52"/>
      <c r="N462" s="52"/>
      <c r="O462" s="52"/>
      <c r="P462" s="60"/>
    </row>
    <row r="463" spans="1:16" hidden="1" x14ac:dyDescent="0.2">
      <c r="A463" s="53"/>
      <c r="B463" s="51"/>
      <c r="C463" s="52"/>
      <c r="D463" s="52"/>
      <c r="E463" s="52"/>
      <c r="F463" s="52"/>
      <c r="G463" s="52"/>
      <c r="H463" s="52"/>
      <c r="I463" s="52"/>
      <c r="J463" s="52"/>
      <c r="K463" s="52"/>
      <c r="L463" s="52"/>
      <c r="M463" s="52"/>
      <c r="N463" s="52"/>
      <c r="O463" s="52"/>
      <c r="P463" s="60"/>
    </row>
    <row r="464" spans="1:16" hidden="1" x14ac:dyDescent="0.2">
      <c r="A464" s="53"/>
      <c r="B464" s="51"/>
      <c r="C464" s="52"/>
      <c r="D464" s="52"/>
      <c r="E464" s="52"/>
      <c r="F464" s="52"/>
      <c r="G464" s="52"/>
      <c r="H464" s="52"/>
      <c r="I464" s="52"/>
      <c r="J464" s="52"/>
      <c r="K464" s="52"/>
      <c r="L464" s="52"/>
      <c r="M464" s="52"/>
      <c r="N464" s="52"/>
      <c r="O464" s="52"/>
      <c r="P464" s="60"/>
    </row>
    <row r="465" spans="1:16" hidden="1" x14ac:dyDescent="0.2">
      <c r="A465" s="53"/>
      <c r="B465" s="51"/>
      <c r="C465" s="52"/>
      <c r="D465" s="52"/>
      <c r="E465" s="52"/>
      <c r="F465" s="52"/>
      <c r="G465" s="52"/>
      <c r="H465" s="52"/>
      <c r="I465" s="52"/>
      <c r="J465" s="52"/>
      <c r="K465" s="52"/>
      <c r="L465" s="52"/>
      <c r="M465" s="52"/>
      <c r="N465" s="52"/>
      <c r="O465" s="52"/>
      <c r="P465" s="60"/>
    </row>
    <row r="466" spans="1:16" hidden="1" x14ac:dyDescent="0.2">
      <c r="A466" s="53"/>
      <c r="B466" s="51"/>
      <c r="C466" s="52"/>
      <c r="D466" s="52"/>
      <c r="E466" s="52"/>
      <c r="F466" s="52"/>
      <c r="G466" s="52"/>
      <c r="H466" s="52"/>
      <c r="I466" s="52"/>
      <c r="J466" s="52"/>
      <c r="K466" s="52"/>
      <c r="L466" s="52"/>
      <c r="M466" s="52"/>
      <c r="N466" s="52"/>
      <c r="O466" s="52"/>
      <c r="P466" s="60"/>
    </row>
    <row r="467" spans="1:16" hidden="1" x14ac:dyDescent="0.2">
      <c r="A467" s="53"/>
      <c r="B467" s="51"/>
      <c r="C467" s="52"/>
      <c r="D467" s="52"/>
      <c r="E467" s="52"/>
      <c r="F467" s="52"/>
      <c r="G467" s="52"/>
      <c r="H467" s="52"/>
      <c r="I467" s="52"/>
      <c r="J467" s="52"/>
      <c r="K467" s="52"/>
      <c r="L467" s="52"/>
      <c r="M467" s="52"/>
      <c r="N467" s="52"/>
      <c r="O467" s="52"/>
      <c r="P467" s="60"/>
    </row>
    <row r="468" spans="1:16" hidden="1" x14ac:dyDescent="0.2">
      <c r="A468" s="53"/>
      <c r="B468" s="51"/>
      <c r="C468" s="52"/>
      <c r="D468" s="52"/>
      <c r="E468" s="52"/>
      <c r="F468" s="52"/>
      <c r="G468" s="52"/>
      <c r="H468" s="52"/>
      <c r="I468" s="52"/>
      <c r="J468" s="52"/>
      <c r="K468" s="52"/>
      <c r="L468" s="52"/>
      <c r="M468" s="52"/>
      <c r="N468" s="52"/>
      <c r="O468" s="52"/>
      <c r="P468" s="60"/>
    </row>
    <row r="469" spans="1:16" hidden="1" x14ac:dyDescent="0.2">
      <c r="A469" s="53"/>
      <c r="B469" s="51"/>
      <c r="C469" s="52"/>
      <c r="D469" s="52"/>
      <c r="E469" s="52"/>
      <c r="F469" s="52"/>
      <c r="G469" s="52"/>
      <c r="H469" s="52"/>
      <c r="I469" s="52"/>
      <c r="J469" s="52"/>
      <c r="K469" s="52"/>
      <c r="L469" s="52"/>
      <c r="M469" s="52"/>
      <c r="N469" s="52"/>
      <c r="O469" s="52"/>
      <c r="P469" s="60"/>
    </row>
    <row r="470" spans="1:16" hidden="1" x14ac:dyDescent="0.2">
      <c r="A470" s="53"/>
      <c r="B470" s="51"/>
      <c r="C470" s="52"/>
      <c r="D470" s="52"/>
      <c r="E470" s="52"/>
      <c r="F470" s="52"/>
      <c r="G470" s="52"/>
      <c r="H470" s="52"/>
      <c r="I470" s="52"/>
      <c r="J470" s="52"/>
      <c r="K470" s="52"/>
      <c r="L470" s="52"/>
      <c r="M470" s="52"/>
      <c r="N470" s="52"/>
      <c r="O470" s="52"/>
      <c r="P470" s="60"/>
    </row>
    <row r="471" spans="1:16" hidden="1" x14ac:dyDescent="0.2">
      <c r="A471" s="53"/>
      <c r="B471" s="51"/>
      <c r="C471" s="52"/>
      <c r="D471" s="52"/>
      <c r="E471" s="52"/>
      <c r="F471" s="52"/>
      <c r="G471" s="52"/>
      <c r="H471" s="52"/>
      <c r="I471" s="52"/>
      <c r="J471" s="52"/>
      <c r="K471" s="52"/>
      <c r="L471" s="52"/>
      <c r="M471" s="52"/>
      <c r="N471" s="52"/>
      <c r="O471" s="52"/>
      <c r="P471" s="60"/>
    </row>
    <row r="472" spans="1:16" hidden="1" x14ac:dyDescent="0.2">
      <c r="A472" s="53"/>
      <c r="B472" s="51"/>
      <c r="C472" s="52"/>
      <c r="D472" s="52"/>
      <c r="E472" s="52"/>
      <c r="F472" s="52"/>
      <c r="G472" s="52"/>
      <c r="H472" s="52"/>
      <c r="I472" s="52"/>
      <c r="J472" s="52"/>
      <c r="K472" s="52"/>
      <c r="L472" s="52"/>
      <c r="M472" s="52"/>
      <c r="N472" s="52"/>
      <c r="O472" s="52"/>
      <c r="P472" s="60"/>
    </row>
    <row r="473" spans="1:16" hidden="1" x14ac:dyDescent="0.2">
      <c r="A473" s="53"/>
      <c r="B473" s="51"/>
      <c r="C473" s="52"/>
      <c r="D473" s="52"/>
      <c r="E473" s="52"/>
      <c r="F473" s="52"/>
      <c r="G473" s="52"/>
      <c r="H473" s="52"/>
      <c r="I473" s="52"/>
      <c r="J473" s="52"/>
      <c r="K473" s="52"/>
      <c r="L473" s="52"/>
      <c r="M473" s="52"/>
      <c r="N473" s="52"/>
      <c r="O473" s="52"/>
      <c r="P473" s="60"/>
    </row>
    <row r="474" spans="1:16" hidden="1" x14ac:dyDescent="0.2">
      <c r="A474" s="53"/>
      <c r="B474" s="51"/>
      <c r="C474" s="52"/>
      <c r="D474" s="52"/>
      <c r="E474" s="52"/>
      <c r="F474" s="52"/>
      <c r="G474" s="52"/>
      <c r="H474" s="52"/>
      <c r="I474" s="52"/>
      <c r="J474" s="52"/>
      <c r="K474" s="52"/>
      <c r="L474" s="52"/>
      <c r="M474" s="52"/>
      <c r="N474" s="52"/>
      <c r="O474" s="52"/>
      <c r="P474" s="60"/>
    </row>
    <row r="475" spans="1:16" hidden="1" x14ac:dyDescent="0.2">
      <c r="A475" s="53"/>
      <c r="B475" s="51"/>
      <c r="C475" s="52"/>
      <c r="D475" s="52"/>
      <c r="E475" s="52"/>
      <c r="F475" s="52"/>
      <c r="G475" s="52"/>
      <c r="H475" s="52"/>
      <c r="I475" s="52"/>
      <c r="J475" s="52"/>
      <c r="K475" s="52"/>
      <c r="L475" s="52"/>
      <c r="M475" s="52"/>
      <c r="N475" s="52"/>
      <c r="O475" s="52"/>
      <c r="P475" s="60"/>
    </row>
    <row r="476" spans="1:16" hidden="1" x14ac:dyDescent="0.2">
      <c r="A476" s="53"/>
      <c r="B476" s="51"/>
      <c r="C476" s="52"/>
      <c r="D476" s="52"/>
      <c r="E476" s="52"/>
      <c r="F476" s="52"/>
      <c r="G476" s="52"/>
      <c r="H476" s="52"/>
      <c r="I476" s="52"/>
      <c r="J476" s="52"/>
      <c r="K476" s="52"/>
      <c r="L476" s="52"/>
      <c r="M476" s="52"/>
      <c r="N476" s="52"/>
      <c r="O476" s="52"/>
      <c r="P476" s="60"/>
    </row>
    <row r="477" spans="1:16" hidden="1" x14ac:dyDescent="0.2">
      <c r="A477" s="53"/>
      <c r="B477" s="51"/>
      <c r="C477" s="52"/>
      <c r="D477" s="52"/>
      <c r="E477" s="52"/>
      <c r="F477" s="52"/>
      <c r="G477" s="52"/>
      <c r="H477" s="52"/>
      <c r="I477" s="52"/>
      <c r="J477" s="52"/>
      <c r="K477" s="52"/>
      <c r="L477" s="52"/>
      <c r="M477" s="52"/>
      <c r="N477" s="52"/>
      <c r="O477" s="52"/>
      <c r="P477" s="60"/>
    </row>
    <row r="478" spans="1:16" hidden="1" x14ac:dyDescent="0.2">
      <c r="A478" s="53"/>
      <c r="B478" s="51"/>
      <c r="C478" s="52"/>
      <c r="D478" s="52"/>
      <c r="E478" s="52"/>
      <c r="F478" s="52"/>
      <c r="G478" s="52"/>
      <c r="H478" s="52"/>
      <c r="I478" s="52"/>
      <c r="J478" s="52"/>
      <c r="K478" s="52"/>
      <c r="L478" s="52"/>
      <c r="M478" s="52"/>
      <c r="N478" s="52"/>
      <c r="O478" s="52"/>
      <c r="P478" s="60"/>
    </row>
    <row r="479" spans="1:16" hidden="1" x14ac:dyDescent="0.2">
      <c r="A479" s="53"/>
      <c r="B479" s="51"/>
      <c r="C479" s="52"/>
      <c r="D479" s="52"/>
      <c r="E479" s="52"/>
      <c r="F479" s="52"/>
      <c r="G479" s="52"/>
      <c r="H479" s="52"/>
      <c r="I479" s="52"/>
      <c r="J479" s="52"/>
      <c r="K479" s="52"/>
      <c r="L479" s="52"/>
      <c r="M479" s="52"/>
      <c r="N479" s="52"/>
      <c r="O479" s="52"/>
      <c r="P479" s="60"/>
    </row>
    <row r="480" spans="1:16" hidden="1" x14ac:dyDescent="0.2">
      <c r="A480" s="53"/>
      <c r="B480" s="51"/>
      <c r="C480" s="52"/>
      <c r="D480" s="52"/>
      <c r="E480" s="52"/>
      <c r="F480" s="52"/>
      <c r="G480" s="52"/>
      <c r="H480" s="52"/>
      <c r="I480" s="52"/>
      <c r="J480" s="52"/>
      <c r="K480" s="52"/>
      <c r="L480" s="52"/>
      <c r="M480" s="52"/>
      <c r="N480" s="52"/>
      <c r="O480" s="52"/>
      <c r="P480" s="60"/>
    </row>
    <row r="481" spans="1:16" hidden="1" x14ac:dyDescent="0.2">
      <c r="A481" s="53"/>
      <c r="B481" s="51"/>
      <c r="C481" s="52"/>
      <c r="D481" s="52"/>
      <c r="E481" s="52"/>
      <c r="F481" s="52"/>
      <c r="G481" s="52"/>
      <c r="H481" s="52"/>
      <c r="I481" s="52"/>
      <c r="J481" s="52"/>
      <c r="K481" s="52"/>
      <c r="L481" s="52"/>
      <c r="M481" s="52"/>
      <c r="N481" s="52"/>
      <c r="O481" s="52"/>
      <c r="P481" s="60"/>
    </row>
    <row r="482" spans="1:16" hidden="1" x14ac:dyDescent="0.2">
      <c r="A482" s="53"/>
      <c r="B482" s="51"/>
      <c r="C482" s="52"/>
      <c r="D482" s="52"/>
      <c r="E482" s="52"/>
      <c r="F482" s="52"/>
      <c r="G482" s="52"/>
      <c r="H482" s="52"/>
      <c r="I482" s="52"/>
      <c r="J482" s="52"/>
      <c r="K482" s="52"/>
      <c r="L482" s="52"/>
      <c r="M482" s="52"/>
      <c r="N482" s="52"/>
      <c r="O482" s="52"/>
      <c r="P482" s="60"/>
    </row>
    <row r="483" spans="1:16" hidden="1" x14ac:dyDescent="0.2">
      <c r="A483" s="53"/>
      <c r="B483" s="51"/>
      <c r="C483" s="52"/>
      <c r="D483" s="52"/>
      <c r="E483" s="52"/>
      <c r="F483" s="52"/>
      <c r="G483" s="52"/>
      <c r="H483" s="52"/>
      <c r="I483" s="52"/>
      <c r="J483" s="52"/>
      <c r="K483" s="52"/>
      <c r="L483" s="52"/>
      <c r="M483" s="52"/>
      <c r="N483" s="52"/>
      <c r="O483" s="52"/>
      <c r="P483" s="60"/>
    </row>
    <row r="484" spans="1:16" hidden="1" x14ac:dyDescent="0.2">
      <c r="A484" s="53"/>
      <c r="B484" s="51"/>
      <c r="C484" s="52"/>
      <c r="D484" s="52"/>
      <c r="E484" s="52"/>
      <c r="F484" s="52"/>
      <c r="G484" s="52"/>
      <c r="H484" s="52"/>
      <c r="I484" s="52"/>
      <c r="J484" s="52"/>
      <c r="K484" s="52"/>
      <c r="L484" s="52"/>
      <c r="M484" s="52"/>
      <c r="N484" s="52"/>
      <c r="O484" s="52"/>
      <c r="P484" s="60"/>
    </row>
    <row r="485" spans="1:16" hidden="1" x14ac:dyDescent="0.2">
      <c r="A485" s="53"/>
      <c r="B485" s="51"/>
      <c r="C485" s="52"/>
      <c r="D485" s="52"/>
      <c r="E485" s="52"/>
      <c r="F485" s="52"/>
      <c r="G485" s="52"/>
      <c r="H485" s="52"/>
      <c r="I485" s="52"/>
      <c r="J485" s="52"/>
      <c r="K485" s="52"/>
      <c r="L485" s="52"/>
      <c r="M485" s="52"/>
      <c r="N485" s="52"/>
      <c r="O485" s="52"/>
      <c r="P485" s="60"/>
    </row>
    <row r="486" spans="1:16" hidden="1" x14ac:dyDescent="0.2">
      <c r="A486" s="53"/>
      <c r="B486" s="51"/>
      <c r="C486" s="52"/>
      <c r="D486" s="52"/>
      <c r="E486" s="52"/>
      <c r="F486" s="52"/>
      <c r="G486" s="52"/>
      <c r="H486" s="52"/>
      <c r="I486" s="52"/>
      <c r="J486" s="52"/>
      <c r="K486" s="52"/>
      <c r="L486" s="52"/>
      <c r="M486" s="52"/>
      <c r="N486" s="52"/>
      <c r="O486" s="52"/>
      <c r="P486" s="60"/>
    </row>
    <row r="487" spans="1:16" hidden="1" x14ac:dyDescent="0.2">
      <c r="A487" s="53"/>
      <c r="B487" s="51"/>
      <c r="C487" s="52"/>
      <c r="D487" s="52"/>
      <c r="E487" s="52"/>
      <c r="F487" s="52"/>
      <c r="G487" s="52"/>
      <c r="H487" s="52"/>
      <c r="I487" s="52"/>
      <c r="J487" s="52"/>
      <c r="K487" s="52"/>
      <c r="L487" s="52"/>
      <c r="M487" s="52"/>
      <c r="N487" s="52"/>
      <c r="O487" s="52"/>
      <c r="P487" s="60"/>
    </row>
    <row r="488" spans="1:16" hidden="1" x14ac:dyDescent="0.2">
      <c r="A488" s="53"/>
      <c r="B488" s="51"/>
      <c r="C488" s="52"/>
      <c r="D488" s="52"/>
      <c r="E488" s="52"/>
      <c r="F488" s="52"/>
      <c r="G488" s="52"/>
      <c r="H488" s="52"/>
      <c r="I488" s="52"/>
      <c r="J488" s="52"/>
      <c r="K488" s="52"/>
      <c r="L488" s="52"/>
      <c r="M488" s="52"/>
      <c r="N488" s="52"/>
      <c r="O488" s="52"/>
      <c r="P488" s="60"/>
    </row>
    <row r="489" spans="1:16" hidden="1" x14ac:dyDescent="0.2">
      <c r="A489" s="53"/>
      <c r="B489" s="51"/>
      <c r="C489" s="52"/>
      <c r="D489" s="52"/>
      <c r="E489" s="52"/>
      <c r="F489" s="52"/>
      <c r="G489" s="52"/>
      <c r="H489" s="52"/>
      <c r="I489" s="52"/>
      <c r="J489" s="52"/>
      <c r="K489" s="52"/>
      <c r="L489" s="52"/>
      <c r="M489" s="52"/>
      <c r="N489" s="52"/>
      <c r="O489" s="52"/>
      <c r="P489" s="60"/>
    </row>
    <row r="490" spans="1:16" hidden="1" x14ac:dyDescent="0.2">
      <c r="A490" s="53"/>
      <c r="B490" s="51"/>
      <c r="C490" s="52"/>
      <c r="D490" s="52"/>
      <c r="E490" s="52"/>
      <c r="F490" s="52"/>
      <c r="G490" s="52"/>
      <c r="H490" s="52"/>
      <c r="I490" s="52"/>
      <c r="J490" s="52"/>
      <c r="K490" s="52"/>
      <c r="L490" s="52"/>
      <c r="M490" s="52"/>
      <c r="N490" s="52"/>
      <c r="O490" s="52"/>
      <c r="P490" s="60"/>
    </row>
    <row r="491" spans="1:16" hidden="1" x14ac:dyDescent="0.2">
      <c r="A491" s="53"/>
      <c r="B491" s="51"/>
      <c r="C491" s="52"/>
      <c r="D491" s="52"/>
      <c r="E491" s="52"/>
      <c r="F491" s="52"/>
      <c r="G491" s="52"/>
      <c r="H491" s="52"/>
      <c r="I491" s="52"/>
      <c r="J491" s="52"/>
      <c r="K491" s="52"/>
      <c r="L491" s="52"/>
      <c r="M491" s="52"/>
      <c r="N491" s="52"/>
      <c r="O491" s="52"/>
      <c r="P491" s="60"/>
    </row>
    <row r="492" spans="1:16" hidden="1" x14ac:dyDescent="0.2">
      <c r="A492" s="53"/>
      <c r="B492" s="51"/>
      <c r="C492" s="52"/>
      <c r="D492" s="52"/>
      <c r="E492" s="52"/>
      <c r="F492" s="52"/>
      <c r="G492" s="52"/>
      <c r="H492" s="52"/>
      <c r="I492" s="52"/>
      <c r="J492" s="52"/>
      <c r="K492" s="52"/>
      <c r="L492" s="52"/>
      <c r="M492" s="52"/>
      <c r="N492" s="52"/>
      <c r="O492" s="52"/>
      <c r="P492" s="60"/>
    </row>
    <row r="493" spans="1:16" hidden="1" x14ac:dyDescent="0.2">
      <c r="A493" s="53"/>
      <c r="B493" s="51"/>
      <c r="C493" s="52"/>
      <c r="D493" s="52"/>
      <c r="E493" s="52"/>
      <c r="F493" s="52"/>
      <c r="G493" s="52"/>
      <c r="H493" s="52"/>
      <c r="I493" s="52"/>
      <c r="J493" s="52"/>
      <c r="K493" s="52"/>
      <c r="L493" s="52"/>
      <c r="M493" s="52"/>
      <c r="N493" s="52"/>
      <c r="O493" s="52"/>
      <c r="P493" s="60"/>
    </row>
    <row r="494" spans="1:16" hidden="1" x14ac:dyDescent="0.2">
      <c r="A494" s="53"/>
      <c r="B494" s="51"/>
      <c r="C494" s="52"/>
      <c r="D494" s="52"/>
      <c r="E494" s="52"/>
      <c r="F494" s="52"/>
      <c r="G494" s="52"/>
      <c r="H494" s="52"/>
      <c r="I494" s="52"/>
      <c r="J494" s="52"/>
      <c r="K494" s="52"/>
      <c r="L494" s="52"/>
      <c r="M494" s="52"/>
      <c r="N494" s="52"/>
      <c r="O494" s="52"/>
      <c r="P494" s="60"/>
    </row>
    <row r="495" spans="1:16" hidden="1" x14ac:dyDescent="0.2">
      <c r="A495" s="53"/>
      <c r="B495" s="51"/>
      <c r="C495" s="52"/>
      <c r="D495" s="52"/>
      <c r="E495" s="52"/>
      <c r="F495" s="52"/>
      <c r="G495" s="52"/>
      <c r="H495" s="52"/>
      <c r="I495" s="52"/>
      <c r="J495" s="52"/>
      <c r="K495" s="52"/>
      <c r="L495" s="52"/>
      <c r="M495" s="52"/>
      <c r="N495" s="52"/>
      <c r="O495" s="52"/>
      <c r="P495" s="60"/>
    </row>
    <row r="496" spans="1:16" hidden="1" x14ac:dyDescent="0.2">
      <c r="A496" s="53"/>
      <c r="B496" s="51"/>
      <c r="C496" s="52"/>
      <c r="D496" s="52"/>
      <c r="E496" s="52"/>
      <c r="F496" s="52"/>
      <c r="G496" s="52"/>
      <c r="H496" s="52"/>
      <c r="I496" s="52"/>
      <c r="J496" s="52"/>
      <c r="K496" s="52"/>
      <c r="L496" s="52"/>
      <c r="M496" s="52"/>
      <c r="N496" s="52"/>
      <c r="O496" s="52"/>
      <c r="P496" s="60"/>
    </row>
    <row r="497" spans="1:16" hidden="1" x14ac:dyDescent="0.2">
      <c r="A497" s="53"/>
      <c r="B497" s="51"/>
      <c r="C497" s="52"/>
      <c r="D497" s="52"/>
      <c r="E497" s="52"/>
      <c r="F497" s="52"/>
      <c r="G497" s="52"/>
      <c r="H497" s="52"/>
      <c r="I497" s="52"/>
      <c r="J497" s="52"/>
      <c r="K497" s="52"/>
      <c r="L497" s="52"/>
      <c r="M497" s="52"/>
      <c r="N497" s="52"/>
      <c r="O497" s="52"/>
      <c r="P497" s="60"/>
    </row>
    <row r="498" spans="1:16" hidden="1" x14ac:dyDescent="0.2">
      <c r="A498" s="53"/>
      <c r="B498" s="51"/>
      <c r="C498" s="52"/>
      <c r="D498" s="52"/>
      <c r="E498" s="52"/>
      <c r="F498" s="52"/>
      <c r="G498" s="52"/>
      <c r="H498" s="52"/>
      <c r="I498" s="52"/>
      <c r="J498" s="52"/>
      <c r="K498" s="52"/>
      <c r="L498" s="52"/>
      <c r="M498" s="52"/>
      <c r="N498" s="52"/>
      <c r="O498" s="52"/>
      <c r="P498" s="60"/>
    </row>
    <row r="499" spans="1:16" hidden="1" x14ac:dyDescent="0.2">
      <c r="A499" s="53"/>
      <c r="B499" s="51"/>
      <c r="C499" s="52"/>
      <c r="D499" s="52"/>
      <c r="E499" s="52"/>
      <c r="F499" s="52"/>
      <c r="G499" s="52"/>
      <c r="H499" s="52"/>
      <c r="I499" s="52"/>
      <c r="J499" s="52"/>
      <c r="K499" s="52"/>
      <c r="L499" s="52"/>
      <c r="M499" s="52"/>
      <c r="N499" s="52"/>
      <c r="O499" s="52"/>
      <c r="P499" s="60"/>
    </row>
    <row r="500" spans="1:16" hidden="1" x14ac:dyDescent="0.2">
      <c r="A500" s="53"/>
      <c r="B500" s="51"/>
      <c r="C500" s="52"/>
      <c r="D500" s="52"/>
      <c r="E500" s="52"/>
      <c r="F500" s="52"/>
      <c r="G500" s="52"/>
      <c r="H500" s="52"/>
      <c r="I500" s="52"/>
      <c r="J500" s="52"/>
      <c r="K500" s="52"/>
      <c r="L500" s="52"/>
      <c r="M500" s="52"/>
      <c r="N500" s="52"/>
      <c r="O500" s="52"/>
      <c r="P500" s="60"/>
    </row>
    <row r="501" spans="1:16" hidden="1" x14ac:dyDescent="0.2">
      <c r="A501" s="53"/>
      <c r="B501" s="51"/>
      <c r="C501" s="52"/>
      <c r="D501" s="52"/>
      <c r="E501" s="52"/>
      <c r="F501" s="52"/>
      <c r="G501" s="52"/>
      <c r="H501" s="52"/>
      <c r="I501" s="52"/>
      <c r="J501" s="52"/>
      <c r="K501" s="52"/>
      <c r="L501" s="52"/>
      <c r="M501" s="52"/>
      <c r="N501" s="52"/>
      <c r="O501" s="52"/>
      <c r="P501" s="60"/>
    </row>
    <row r="502" spans="1:16" hidden="1" x14ac:dyDescent="0.2">
      <c r="A502" s="53"/>
      <c r="B502" s="51"/>
      <c r="C502" s="52"/>
      <c r="D502" s="52"/>
      <c r="E502" s="52"/>
      <c r="F502" s="52"/>
      <c r="G502" s="52"/>
      <c r="H502" s="52"/>
      <c r="I502" s="52"/>
      <c r="J502" s="52"/>
      <c r="K502" s="52"/>
      <c r="L502" s="52"/>
      <c r="M502" s="52"/>
      <c r="N502" s="52"/>
      <c r="O502" s="52"/>
      <c r="P502" s="60"/>
    </row>
    <row r="503" spans="1:16" hidden="1" x14ac:dyDescent="0.2">
      <c r="A503" s="53"/>
      <c r="B503" s="51"/>
      <c r="C503" s="52"/>
      <c r="D503" s="52"/>
      <c r="E503" s="52"/>
      <c r="F503" s="52"/>
      <c r="G503" s="52"/>
      <c r="H503" s="52"/>
      <c r="I503" s="52"/>
      <c r="J503" s="52"/>
      <c r="K503" s="52"/>
      <c r="L503" s="52"/>
      <c r="M503" s="52"/>
      <c r="N503" s="52"/>
      <c r="O503" s="52"/>
      <c r="P503" s="60"/>
    </row>
    <row r="504" spans="1:16" hidden="1" x14ac:dyDescent="0.2">
      <c r="A504" s="53"/>
      <c r="B504" s="51"/>
      <c r="C504" s="52"/>
      <c r="D504" s="52"/>
      <c r="E504" s="52"/>
      <c r="F504" s="52"/>
      <c r="G504" s="52"/>
      <c r="H504" s="52"/>
      <c r="I504" s="52"/>
      <c r="J504" s="52"/>
      <c r="K504" s="52"/>
      <c r="L504" s="52"/>
      <c r="M504" s="52"/>
      <c r="N504" s="52"/>
      <c r="O504" s="52"/>
      <c r="P504" s="60"/>
    </row>
    <row r="505" spans="1:16" hidden="1" x14ac:dyDescent="0.2">
      <c r="A505" s="53"/>
      <c r="B505" s="51"/>
      <c r="C505" s="52"/>
      <c r="D505" s="52"/>
      <c r="E505" s="52"/>
      <c r="F505" s="52"/>
      <c r="G505" s="52"/>
      <c r="H505" s="52"/>
      <c r="I505" s="52"/>
      <c r="J505" s="52"/>
      <c r="K505" s="52"/>
      <c r="L505" s="52"/>
      <c r="M505" s="52"/>
      <c r="N505" s="52"/>
      <c r="O505" s="52"/>
      <c r="P505" s="60"/>
    </row>
    <row r="506" spans="1:16" hidden="1" x14ac:dyDescent="0.2">
      <c r="A506" s="53"/>
      <c r="B506" s="51"/>
      <c r="C506" s="52"/>
      <c r="D506" s="52"/>
      <c r="E506" s="52"/>
      <c r="F506" s="52"/>
      <c r="G506" s="52"/>
      <c r="H506" s="52"/>
      <c r="I506" s="52"/>
      <c r="J506" s="52"/>
      <c r="K506" s="52"/>
      <c r="L506" s="52"/>
      <c r="M506" s="52"/>
      <c r="N506" s="52"/>
      <c r="O506" s="52"/>
      <c r="P506" s="60"/>
    </row>
    <row r="507" spans="1:16" hidden="1" x14ac:dyDescent="0.2">
      <c r="A507" s="53"/>
      <c r="B507" s="51"/>
      <c r="C507" s="52"/>
      <c r="D507" s="52"/>
      <c r="E507" s="52"/>
      <c r="F507" s="52"/>
      <c r="G507" s="52"/>
      <c r="H507" s="52"/>
      <c r="I507" s="52"/>
      <c r="J507" s="52"/>
      <c r="K507" s="52"/>
      <c r="L507" s="52"/>
      <c r="M507" s="52"/>
      <c r="N507" s="52"/>
      <c r="O507" s="52"/>
      <c r="P507" s="60"/>
    </row>
    <row r="508" spans="1:16" hidden="1" x14ac:dyDescent="0.2">
      <c r="A508" s="53"/>
      <c r="B508" s="51"/>
      <c r="C508" s="52"/>
      <c r="D508" s="52"/>
      <c r="E508" s="52"/>
      <c r="F508" s="52"/>
      <c r="G508" s="52"/>
      <c r="H508" s="52"/>
      <c r="I508" s="52"/>
      <c r="J508" s="52"/>
      <c r="K508" s="52"/>
      <c r="L508" s="52"/>
      <c r="M508" s="52"/>
      <c r="N508" s="52"/>
      <c r="O508" s="52"/>
      <c r="P508" s="60"/>
    </row>
    <row r="509" spans="1:16" hidden="1" x14ac:dyDescent="0.2">
      <c r="A509" s="53"/>
      <c r="B509" s="51"/>
      <c r="C509" s="52"/>
      <c r="D509" s="52"/>
      <c r="E509" s="52"/>
      <c r="F509" s="52"/>
      <c r="G509" s="52"/>
      <c r="H509" s="52"/>
      <c r="I509" s="52"/>
      <c r="J509" s="52"/>
      <c r="K509" s="52"/>
      <c r="L509" s="52"/>
      <c r="M509" s="52"/>
      <c r="N509" s="52"/>
      <c r="O509" s="52"/>
      <c r="P509" s="60"/>
    </row>
    <row r="510" spans="1:16" ht="13.5" hidden="1" thickBot="1" x14ac:dyDescent="0.25">
      <c r="A510" s="53"/>
      <c r="B510" s="61"/>
      <c r="C510" s="62"/>
      <c r="D510" s="62"/>
      <c r="E510" s="62"/>
      <c r="F510" s="62"/>
      <c r="G510" s="62"/>
      <c r="H510" s="62"/>
      <c r="I510" s="62"/>
      <c r="J510" s="62"/>
      <c r="K510" s="62"/>
      <c r="L510" s="62"/>
      <c r="M510" s="62"/>
      <c r="N510" s="62"/>
      <c r="O510" s="62"/>
      <c r="P510" s="63"/>
    </row>
    <row r="511" spans="1:16" hidden="1" x14ac:dyDescent="0.2">
      <c r="A511" s="53"/>
      <c r="B511" s="51"/>
      <c r="C511" s="52"/>
      <c r="D511" s="52"/>
      <c r="E511" s="52"/>
      <c r="F511" s="52"/>
      <c r="G511" s="52"/>
      <c r="H511" s="52"/>
      <c r="I511" s="52"/>
      <c r="J511" s="52"/>
      <c r="K511" s="52"/>
      <c r="L511" s="52"/>
      <c r="M511" s="52"/>
      <c r="N511" s="52"/>
      <c r="O511" s="52"/>
      <c r="P511" s="60"/>
    </row>
    <row r="512" spans="1:16" hidden="1" x14ac:dyDescent="0.2">
      <c r="A512" s="53"/>
      <c r="B512" s="51"/>
      <c r="C512" s="52"/>
      <c r="D512" s="52"/>
      <c r="E512" s="52"/>
      <c r="F512" s="52"/>
      <c r="G512" s="52"/>
      <c r="H512" s="52"/>
      <c r="I512" s="52"/>
      <c r="J512" s="52"/>
      <c r="K512" s="52"/>
      <c r="L512" s="52"/>
      <c r="M512" s="52"/>
      <c r="N512" s="52"/>
      <c r="O512" s="52"/>
      <c r="P512" s="60"/>
    </row>
    <row r="513" spans="1:16" hidden="1" x14ac:dyDescent="0.2">
      <c r="A513" s="53"/>
      <c r="B513" s="51"/>
      <c r="C513" s="52"/>
      <c r="D513" s="52"/>
      <c r="E513" s="52"/>
      <c r="F513" s="52"/>
      <c r="G513" s="52"/>
      <c r="H513" s="52"/>
      <c r="I513" s="52"/>
      <c r="J513" s="52"/>
      <c r="K513" s="52"/>
      <c r="L513" s="52"/>
      <c r="M513" s="52"/>
      <c r="N513" s="52"/>
      <c r="O513" s="52"/>
      <c r="P513" s="60"/>
    </row>
    <row r="514" spans="1:16" hidden="1" x14ac:dyDescent="0.2">
      <c r="A514" s="53"/>
      <c r="B514" s="51"/>
      <c r="C514" s="52"/>
      <c r="D514" s="52"/>
      <c r="E514" s="52"/>
      <c r="F514" s="52"/>
      <c r="G514" s="52"/>
      <c r="H514" s="52"/>
      <c r="I514" s="52"/>
      <c r="J514" s="52"/>
      <c r="K514" s="52"/>
      <c r="L514" s="52"/>
      <c r="M514" s="52"/>
      <c r="N514" s="52"/>
      <c r="O514" s="52"/>
      <c r="P514" s="60"/>
    </row>
    <row r="515" spans="1:16" hidden="1" x14ac:dyDescent="0.2">
      <c r="A515" s="53"/>
      <c r="B515" s="51"/>
      <c r="C515" s="52"/>
      <c r="D515" s="52"/>
      <c r="E515" s="52"/>
      <c r="F515" s="52"/>
      <c r="G515" s="52"/>
      <c r="H515" s="52"/>
      <c r="I515" s="52"/>
      <c r="J515" s="52"/>
      <c r="K515" s="52"/>
      <c r="L515" s="52"/>
      <c r="M515" s="52"/>
      <c r="N515" s="52"/>
      <c r="O515" s="52"/>
      <c r="P515" s="60"/>
    </row>
    <row r="516" spans="1:16" hidden="1" x14ac:dyDescent="0.2">
      <c r="A516" s="53"/>
      <c r="B516" s="51"/>
      <c r="C516" s="52"/>
      <c r="D516" s="52"/>
      <c r="E516" s="52"/>
      <c r="F516" s="52"/>
      <c r="G516" s="52"/>
      <c r="H516" s="52"/>
      <c r="I516" s="52"/>
      <c r="J516" s="52"/>
      <c r="K516" s="52"/>
      <c r="L516" s="52"/>
      <c r="M516" s="52"/>
      <c r="N516" s="52"/>
      <c r="O516" s="52"/>
      <c r="P516" s="60"/>
    </row>
    <row r="517" spans="1:16" hidden="1" x14ac:dyDescent="0.2">
      <c r="A517" s="53"/>
      <c r="B517" s="51"/>
      <c r="C517" s="52"/>
      <c r="D517" s="52"/>
      <c r="E517" s="52"/>
      <c r="F517" s="52"/>
      <c r="G517" s="52"/>
      <c r="H517" s="52"/>
      <c r="I517" s="52"/>
      <c r="J517" s="52"/>
      <c r="K517" s="52"/>
      <c r="L517" s="52"/>
      <c r="M517" s="52"/>
      <c r="N517" s="52"/>
      <c r="O517" s="52"/>
      <c r="P517" s="60"/>
    </row>
    <row r="518" spans="1:16" hidden="1" x14ac:dyDescent="0.2">
      <c r="A518" s="53"/>
      <c r="B518" s="51"/>
      <c r="C518" s="52"/>
      <c r="D518" s="52"/>
      <c r="E518" s="52"/>
      <c r="F518" s="52"/>
      <c r="G518" s="52"/>
      <c r="H518" s="52"/>
      <c r="I518" s="52"/>
      <c r="J518" s="52"/>
      <c r="K518" s="52"/>
      <c r="L518" s="52"/>
      <c r="M518" s="52"/>
      <c r="N518" s="52"/>
      <c r="O518" s="52"/>
      <c r="P518" s="60"/>
    </row>
    <row r="519" spans="1:16" hidden="1" x14ac:dyDescent="0.2">
      <c r="A519" s="53"/>
      <c r="B519" s="51"/>
      <c r="C519" s="52"/>
      <c r="D519" s="52"/>
      <c r="E519" s="52"/>
      <c r="F519" s="52"/>
      <c r="G519" s="52"/>
      <c r="H519" s="52"/>
      <c r="I519" s="52"/>
      <c r="J519" s="52"/>
      <c r="K519" s="52"/>
      <c r="L519" s="52"/>
      <c r="M519" s="52"/>
      <c r="N519" s="52"/>
      <c r="O519" s="52"/>
      <c r="P519" s="60"/>
    </row>
    <row r="520" spans="1:16" hidden="1" x14ac:dyDescent="0.2">
      <c r="A520" s="53"/>
      <c r="B520" s="51"/>
      <c r="C520" s="52"/>
      <c r="D520" s="52"/>
      <c r="E520" s="52"/>
      <c r="F520" s="52"/>
      <c r="G520" s="52"/>
      <c r="H520" s="52"/>
      <c r="I520" s="52"/>
      <c r="J520" s="52"/>
      <c r="K520" s="52"/>
      <c r="L520" s="52"/>
      <c r="M520" s="52"/>
      <c r="N520" s="52"/>
      <c r="O520" s="52"/>
      <c r="P520" s="60"/>
    </row>
    <row r="521" spans="1:16" hidden="1" x14ac:dyDescent="0.2">
      <c r="A521" s="53"/>
      <c r="B521" s="51"/>
      <c r="C521" s="52"/>
      <c r="D521" s="52"/>
      <c r="E521" s="52"/>
      <c r="F521" s="52"/>
      <c r="G521" s="52"/>
      <c r="H521" s="52"/>
      <c r="I521" s="52"/>
      <c r="J521" s="52"/>
      <c r="K521" s="52"/>
      <c r="L521" s="52"/>
      <c r="M521" s="52"/>
      <c r="N521" s="52"/>
      <c r="O521" s="52"/>
      <c r="P521" s="60"/>
    </row>
    <row r="522" spans="1:16" hidden="1" x14ac:dyDescent="0.2">
      <c r="A522" s="53"/>
      <c r="B522" s="51"/>
      <c r="C522" s="52"/>
      <c r="D522" s="52"/>
      <c r="E522" s="52"/>
      <c r="F522" s="52"/>
      <c r="G522" s="52"/>
      <c r="H522" s="52"/>
      <c r="I522" s="52"/>
      <c r="J522" s="52"/>
      <c r="K522" s="52"/>
      <c r="L522" s="52"/>
      <c r="M522" s="52"/>
      <c r="N522" s="52"/>
      <c r="O522" s="52"/>
      <c r="P522" s="60"/>
    </row>
    <row r="523" spans="1:16" hidden="1" x14ac:dyDescent="0.2">
      <c r="A523" s="53"/>
      <c r="B523" s="51"/>
      <c r="C523" s="52"/>
      <c r="D523" s="52"/>
      <c r="E523" s="52"/>
      <c r="F523" s="52"/>
      <c r="G523" s="52"/>
      <c r="H523" s="52"/>
      <c r="I523" s="52"/>
      <c r="J523" s="52"/>
      <c r="K523" s="52"/>
      <c r="L523" s="52"/>
      <c r="M523" s="52"/>
      <c r="N523" s="52"/>
      <c r="O523" s="52"/>
      <c r="P523" s="60"/>
    </row>
    <row r="524" spans="1:16" hidden="1" x14ac:dyDescent="0.2">
      <c r="A524" s="53"/>
      <c r="B524" s="51"/>
      <c r="C524" s="52"/>
      <c r="D524" s="52"/>
      <c r="E524" s="52"/>
      <c r="F524" s="52"/>
      <c r="G524" s="52"/>
      <c r="H524" s="52"/>
      <c r="I524" s="52"/>
      <c r="J524" s="52"/>
      <c r="K524" s="52"/>
      <c r="L524" s="52"/>
      <c r="M524" s="52"/>
      <c r="N524" s="52"/>
      <c r="O524" s="52"/>
      <c r="P524" s="60"/>
    </row>
    <row r="525" spans="1:16" hidden="1" x14ac:dyDescent="0.2">
      <c r="A525" s="53"/>
      <c r="B525" s="51"/>
      <c r="C525" s="52"/>
      <c r="D525" s="52"/>
      <c r="E525" s="52"/>
      <c r="F525" s="52"/>
      <c r="G525" s="52"/>
      <c r="H525" s="52"/>
      <c r="I525" s="52"/>
      <c r="J525" s="52"/>
      <c r="K525" s="52"/>
      <c r="L525" s="52"/>
      <c r="M525" s="52"/>
      <c r="N525" s="52"/>
      <c r="O525" s="52"/>
      <c r="P525" s="60"/>
    </row>
    <row r="526" spans="1:16" hidden="1" x14ac:dyDescent="0.2">
      <c r="A526" s="53"/>
      <c r="B526" s="51"/>
      <c r="C526" s="52"/>
      <c r="D526" s="52"/>
      <c r="E526" s="52"/>
      <c r="F526" s="52"/>
      <c r="G526" s="52"/>
      <c r="H526" s="52"/>
      <c r="I526" s="52"/>
      <c r="J526" s="52"/>
      <c r="K526" s="52"/>
      <c r="L526" s="52"/>
      <c r="M526" s="52"/>
      <c r="N526" s="52"/>
      <c r="O526" s="52"/>
      <c r="P526" s="60"/>
    </row>
    <row r="527" spans="1:16" hidden="1" x14ac:dyDescent="0.2">
      <c r="A527" s="53"/>
      <c r="B527" s="51"/>
      <c r="C527" s="52"/>
      <c r="D527" s="52"/>
      <c r="E527" s="52"/>
      <c r="F527" s="52"/>
      <c r="G527" s="52"/>
      <c r="H527" s="52"/>
      <c r="I527" s="52"/>
      <c r="J527" s="52"/>
      <c r="K527" s="52"/>
      <c r="L527" s="52"/>
      <c r="M527" s="52"/>
      <c r="N527" s="52"/>
      <c r="O527" s="52"/>
      <c r="P527" s="60"/>
    </row>
    <row r="528" spans="1:16" hidden="1" x14ac:dyDescent="0.2">
      <c r="A528" s="53"/>
      <c r="B528" s="51"/>
      <c r="C528" s="52"/>
      <c r="D528" s="52"/>
      <c r="E528" s="52"/>
      <c r="F528" s="52"/>
      <c r="G528" s="52"/>
      <c r="H528" s="52"/>
      <c r="I528" s="52"/>
      <c r="J528" s="52"/>
      <c r="K528" s="52"/>
      <c r="L528" s="52"/>
      <c r="M528" s="52"/>
      <c r="N528" s="52"/>
      <c r="O528" s="52"/>
      <c r="P528" s="60"/>
    </row>
    <row r="529" spans="1:16" hidden="1" x14ac:dyDescent="0.2">
      <c r="A529" s="53"/>
      <c r="B529" s="51"/>
      <c r="C529" s="52"/>
      <c r="D529" s="52"/>
      <c r="E529" s="52"/>
      <c r="F529" s="52"/>
      <c r="G529" s="52"/>
      <c r="H529" s="52"/>
      <c r="I529" s="52"/>
      <c r="J529" s="52"/>
      <c r="K529" s="52"/>
      <c r="L529" s="52"/>
      <c r="M529" s="52"/>
      <c r="N529" s="52"/>
      <c r="O529" s="52"/>
      <c r="P529" s="60"/>
    </row>
    <row r="530" spans="1:16" hidden="1" x14ac:dyDescent="0.2">
      <c r="A530" s="53"/>
      <c r="B530" s="51"/>
      <c r="C530" s="52"/>
      <c r="D530" s="52"/>
      <c r="E530" s="52"/>
      <c r="F530" s="52"/>
      <c r="G530" s="52"/>
      <c r="H530" s="52"/>
      <c r="I530" s="52"/>
      <c r="J530" s="52"/>
      <c r="K530" s="52"/>
      <c r="L530" s="52"/>
      <c r="M530" s="52"/>
      <c r="N530" s="52"/>
      <c r="O530" s="52"/>
      <c r="P530" s="60"/>
    </row>
    <row r="531" spans="1:16" hidden="1" x14ac:dyDescent="0.2">
      <c r="A531" s="53"/>
      <c r="B531" s="51"/>
      <c r="C531" s="52"/>
      <c r="D531" s="52"/>
      <c r="E531" s="52"/>
      <c r="F531" s="52"/>
      <c r="G531" s="52"/>
      <c r="H531" s="52"/>
      <c r="I531" s="52"/>
      <c r="J531" s="52"/>
      <c r="K531" s="52"/>
      <c r="L531" s="52"/>
      <c r="M531" s="52"/>
      <c r="N531" s="52"/>
      <c r="O531" s="52"/>
      <c r="P531" s="60"/>
    </row>
    <row r="532" spans="1:16" hidden="1" x14ac:dyDescent="0.2">
      <c r="A532" s="53"/>
      <c r="B532" s="51"/>
      <c r="C532" s="52"/>
      <c r="D532" s="52"/>
      <c r="E532" s="52"/>
      <c r="F532" s="52"/>
      <c r="G532" s="52"/>
      <c r="H532" s="52"/>
      <c r="I532" s="52"/>
      <c r="J532" s="52"/>
      <c r="K532" s="52"/>
      <c r="L532" s="52"/>
      <c r="M532" s="52"/>
      <c r="N532" s="52"/>
      <c r="O532" s="52"/>
      <c r="P532" s="60"/>
    </row>
    <row r="533" spans="1:16" hidden="1" x14ac:dyDescent="0.2">
      <c r="A533" s="53"/>
      <c r="B533" s="51"/>
      <c r="C533" s="52"/>
      <c r="D533" s="52"/>
      <c r="E533" s="52"/>
      <c r="F533" s="52"/>
      <c r="G533" s="52"/>
      <c r="H533" s="52"/>
      <c r="I533" s="52"/>
      <c r="J533" s="52"/>
      <c r="K533" s="52"/>
      <c r="L533" s="52"/>
      <c r="M533" s="52"/>
      <c r="N533" s="52"/>
      <c r="O533" s="52"/>
      <c r="P533" s="60"/>
    </row>
    <row r="534" spans="1:16" hidden="1" x14ac:dyDescent="0.2">
      <c r="A534" s="53"/>
      <c r="B534" s="51"/>
      <c r="C534" s="52"/>
      <c r="D534" s="52"/>
      <c r="E534" s="52"/>
      <c r="F534" s="52"/>
      <c r="G534" s="52"/>
      <c r="H534" s="52"/>
      <c r="I534" s="52"/>
      <c r="J534" s="52"/>
      <c r="K534" s="52"/>
      <c r="L534" s="52"/>
      <c r="M534" s="52"/>
      <c r="N534" s="52"/>
      <c r="O534" s="52"/>
      <c r="P534" s="60"/>
    </row>
    <row r="535" spans="1:16" hidden="1" x14ac:dyDescent="0.2">
      <c r="A535" s="53"/>
      <c r="B535" s="51"/>
      <c r="C535" s="52"/>
      <c r="D535" s="52"/>
      <c r="E535" s="52"/>
      <c r="F535" s="52"/>
      <c r="G535" s="52"/>
      <c r="H535" s="52"/>
      <c r="I535" s="52"/>
      <c r="J535" s="52"/>
      <c r="K535" s="52"/>
      <c r="L535" s="52"/>
      <c r="M535" s="52"/>
      <c r="N535" s="52"/>
      <c r="O535" s="52"/>
      <c r="P535" s="60"/>
    </row>
    <row r="536" spans="1:16" hidden="1" x14ac:dyDescent="0.2">
      <c r="A536" s="53"/>
      <c r="B536" s="51"/>
      <c r="C536" s="52"/>
      <c r="D536" s="52"/>
      <c r="E536" s="52"/>
      <c r="F536" s="52"/>
      <c r="G536" s="52"/>
      <c r="H536" s="52"/>
      <c r="I536" s="52"/>
      <c r="J536" s="52"/>
      <c r="K536" s="52"/>
      <c r="L536" s="52"/>
      <c r="M536" s="52"/>
      <c r="N536" s="52"/>
      <c r="O536" s="52"/>
      <c r="P536" s="60"/>
    </row>
    <row r="537" spans="1:16" hidden="1" x14ac:dyDescent="0.2">
      <c r="A537" s="53"/>
      <c r="B537" s="51"/>
      <c r="C537" s="52"/>
      <c r="D537" s="52"/>
      <c r="E537" s="52"/>
      <c r="F537" s="52"/>
      <c r="G537" s="52"/>
      <c r="H537" s="52"/>
      <c r="I537" s="52"/>
      <c r="J537" s="52"/>
      <c r="K537" s="52"/>
      <c r="L537" s="52"/>
      <c r="M537" s="52"/>
      <c r="N537" s="52"/>
      <c r="O537" s="52"/>
      <c r="P537" s="60"/>
    </row>
    <row r="538" spans="1:16" hidden="1" x14ac:dyDescent="0.2">
      <c r="A538" s="53"/>
      <c r="B538" s="51"/>
      <c r="C538" s="52"/>
      <c r="D538" s="52"/>
      <c r="E538" s="52"/>
      <c r="F538" s="52"/>
      <c r="G538" s="52"/>
      <c r="H538" s="52"/>
      <c r="I538" s="52"/>
      <c r="J538" s="52"/>
      <c r="K538" s="52"/>
      <c r="L538" s="52"/>
      <c r="M538" s="52"/>
      <c r="N538" s="52"/>
      <c r="O538" s="52"/>
      <c r="P538" s="60"/>
    </row>
    <row r="539" spans="1:16" hidden="1" x14ac:dyDescent="0.2">
      <c r="A539" s="53"/>
      <c r="B539" s="51"/>
      <c r="C539" s="52"/>
      <c r="D539" s="52"/>
      <c r="E539" s="52"/>
      <c r="F539" s="52"/>
      <c r="G539" s="52"/>
      <c r="H539" s="52"/>
      <c r="I539" s="52"/>
      <c r="J539" s="52"/>
      <c r="K539" s="52"/>
      <c r="L539" s="52"/>
      <c r="M539" s="52"/>
      <c r="N539" s="52"/>
      <c r="O539" s="52"/>
      <c r="P539" s="60"/>
    </row>
    <row r="540" spans="1:16" hidden="1" x14ac:dyDescent="0.2">
      <c r="A540" s="53"/>
      <c r="B540" s="51"/>
      <c r="C540" s="52"/>
      <c r="D540" s="52"/>
      <c r="E540" s="52"/>
      <c r="F540" s="52"/>
      <c r="G540" s="52"/>
      <c r="H540" s="52"/>
      <c r="I540" s="52"/>
      <c r="J540" s="52"/>
      <c r="K540" s="52"/>
      <c r="L540" s="52"/>
      <c r="M540" s="52"/>
      <c r="N540" s="52"/>
      <c r="O540" s="52"/>
      <c r="P540" s="60"/>
    </row>
    <row r="541" spans="1:16" hidden="1" x14ac:dyDescent="0.2">
      <c r="A541" s="53"/>
      <c r="B541" s="51"/>
      <c r="C541" s="52"/>
      <c r="D541" s="52"/>
      <c r="E541" s="52"/>
      <c r="F541" s="52"/>
      <c r="G541" s="52"/>
      <c r="H541" s="52"/>
      <c r="I541" s="52"/>
      <c r="J541" s="52"/>
      <c r="K541" s="52"/>
      <c r="L541" s="52"/>
      <c r="M541" s="52"/>
      <c r="N541" s="52"/>
      <c r="O541" s="52"/>
      <c r="P541" s="60"/>
    </row>
    <row r="542" spans="1:16" hidden="1" x14ac:dyDescent="0.2">
      <c r="A542" s="53"/>
      <c r="B542" s="51"/>
      <c r="C542" s="52"/>
      <c r="D542" s="52"/>
      <c r="E542" s="52"/>
      <c r="F542" s="52"/>
      <c r="G542" s="52"/>
      <c r="H542" s="52"/>
      <c r="I542" s="52"/>
      <c r="J542" s="52"/>
      <c r="K542" s="52"/>
      <c r="L542" s="52"/>
      <c r="M542" s="52"/>
      <c r="N542" s="52"/>
      <c r="O542" s="52"/>
      <c r="P542" s="60"/>
    </row>
    <row r="543" spans="1:16" hidden="1" x14ac:dyDescent="0.2">
      <c r="A543" s="53"/>
      <c r="B543" s="51"/>
      <c r="C543" s="52"/>
      <c r="D543" s="52"/>
      <c r="E543" s="52"/>
      <c r="F543" s="52"/>
      <c r="G543" s="52"/>
      <c r="H543" s="52"/>
      <c r="I543" s="52"/>
      <c r="J543" s="52"/>
      <c r="K543" s="52"/>
      <c r="L543" s="52"/>
      <c r="M543" s="52"/>
      <c r="N543" s="52"/>
      <c r="O543" s="52"/>
      <c r="P543" s="60"/>
    </row>
    <row r="544" spans="1:16" hidden="1" x14ac:dyDescent="0.2">
      <c r="A544" s="53"/>
      <c r="B544" s="51"/>
      <c r="C544" s="52"/>
      <c r="D544" s="52"/>
      <c r="E544" s="52"/>
      <c r="F544" s="52"/>
      <c r="G544" s="52"/>
      <c r="H544" s="52"/>
      <c r="I544" s="52"/>
      <c r="J544" s="52"/>
      <c r="K544" s="52"/>
      <c r="L544" s="52"/>
      <c r="M544" s="52"/>
      <c r="N544" s="52"/>
      <c r="O544" s="52"/>
      <c r="P544" s="60"/>
    </row>
    <row r="545" spans="1:16" hidden="1" x14ac:dyDescent="0.2">
      <c r="A545" s="53"/>
      <c r="B545" s="51"/>
      <c r="C545" s="52"/>
      <c r="D545" s="52"/>
      <c r="E545" s="52"/>
      <c r="F545" s="52"/>
      <c r="G545" s="52"/>
      <c r="H545" s="52"/>
      <c r="I545" s="52"/>
      <c r="J545" s="52"/>
      <c r="K545" s="52"/>
      <c r="L545" s="52"/>
      <c r="M545" s="52"/>
      <c r="N545" s="52"/>
      <c r="O545" s="52"/>
      <c r="P545" s="60"/>
    </row>
    <row r="546" spans="1:16" hidden="1" x14ac:dyDescent="0.2">
      <c r="A546" s="53"/>
      <c r="B546" s="51"/>
      <c r="C546" s="52"/>
      <c r="D546" s="52"/>
      <c r="E546" s="52"/>
      <c r="F546" s="52"/>
      <c r="G546" s="52"/>
      <c r="H546" s="52"/>
      <c r="I546" s="52"/>
      <c r="J546" s="52"/>
      <c r="K546" s="52"/>
      <c r="L546" s="52"/>
      <c r="M546" s="52"/>
      <c r="N546" s="52"/>
      <c r="O546" s="52"/>
      <c r="P546" s="60"/>
    </row>
    <row r="547" spans="1:16" hidden="1" x14ac:dyDescent="0.2">
      <c r="A547" s="53"/>
      <c r="B547" s="51"/>
      <c r="C547" s="52"/>
      <c r="D547" s="52"/>
      <c r="E547" s="52"/>
      <c r="F547" s="52"/>
      <c r="G547" s="52"/>
      <c r="H547" s="52"/>
      <c r="I547" s="52"/>
      <c r="J547" s="52"/>
      <c r="K547" s="52"/>
      <c r="L547" s="52"/>
      <c r="M547" s="52"/>
      <c r="N547" s="52"/>
      <c r="O547" s="52"/>
      <c r="P547" s="60"/>
    </row>
    <row r="548" spans="1:16" hidden="1" x14ac:dyDescent="0.2">
      <c r="A548" s="53"/>
      <c r="B548" s="51"/>
      <c r="C548" s="52"/>
      <c r="D548" s="52"/>
      <c r="E548" s="52"/>
      <c r="F548" s="52"/>
      <c r="G548" s="52"/>
      <c r="H548" s="52"/>
      <c r="I548" s="52"/>
      <c r="J548" s="52"/>
      <c r="K548" s="52"/>
      <c r="L548" s="52"/>
      <c r="M548" s="52"/>
      <c r="N548" s="52"/>
      <c r="O548" s="52"/>
      <c r="P548" s="60"/>
    </row>
    <row r="549" spans="1:16" hidden="1" x14ac:dyDescent="0.2">
      <c r="A549" s="53"/>
      <c r="B549" s="51"/>
      <c r="C549" s="52"/>
      <c r="D549" s="52"/>
      <c r="E549" s="52"/>
      <c r="F549" s="52"/>
      <c r="G549" s="52"/>
      <c r="H549" s="52"/>
      <c r="I549" s="52"/>
      <c r="J549" s="52"/>
      <c r="K549" s="52"/>
      <c r="L549" s="52"/>
      <c r="M549" s="52"/>
      <c r="N549" s="52"/>
      <c r="O549" s="52"/>
      <c r="P549" s="60"/>
    </row>
    <row r="550" spans="1:16" hidden="1" x14ac:dyDescent="0.2">
      <c r="A550" s="53"/>
      <c r="B550" s="51"/>
      <c r="C550" s="52"/>
      <c r="D550" s="52"/>
      <c r="E550" s="52"/>
      <c r="F550" s="52"/>
      <c r="G550" s="52"/>
      <c r="H550" s="52"/>
      <c r="I550" s="52"/>
      <c r="J550" s="52"/>
      <c r="K550" s="52"/>
      <c r="L550" s="52"/>
      <c r="M550" s="52"/>
      <c r="N550" s="52"/>
      <c r="O550" s="52"/>
      <c r="P550" s="60"/>
    </row>
    <row r="551" spans="1:16" hidden="1" x14ac:dyDescent="0.2">
      <c r="A551" s="53"/>
      <c r="B551" s="51"/>
      <c r="C551" s="52"/>
      <c r="D551" s="52"/>
      <c r="E551" s="52"/>
      <c r="F551" s="52"/>
      <c r="G551" s="52"/>
      <c r="H551" s="52"/>
      <c r="I551" s="52"/>
      <c r="J551" s="52"/>
      <c r="K551" s="52"/>
      <c r="L551" s="52"/>
      <c r="M551" s="52"/>
      <c r="N551" s="52"/>
      <c r="O551" s="52"/>
      <c r="P551" s="60"/>
    </row>
    <row r="552" spans="1:16" hidden="1" x14ac:dyDescent="0.2">
      <c r="A552" s="53"/>
      <c r="B552" s="51"/>
      <c r="C552" s="52"/>
      <c r="D552" s="52"/>
      <c r="E552" s="52"/>
      <c r="F552" s="52"/>
      <c r="G552" s="52"/>
      <c r="H552" s="52"/>
      <c r="I552" s="52"/>
      <c r="J552" s="52"/>
      <c r="K552" s="52"/>
      <c r="L552" s="52"/>
      <c r="M552" s="52"/>
      <c r="N552" s="52"/>
      <c r="O552" s="52"/>
      <c r="P552" s="60"/>
    </row>
    <row r="553" spans="1:16" hidden="1" x14ac:dyDescent="0.2">
      <c r="A553" s="53"/>
      <c r="B553" s="51"/>
      <c r="C553" s="52"/>
      <c r="D553" s="52"/>
      <c r="E553" s="52"/>
      <c r="F553" s="52"/>
      <c r="G553" s="52"/>
      <c r="H553" s="52"/>
      <c r="I553" s="52"/>
      <c r="J553" s="52"/>
      <c r="K553" s="52"/>
      <c r="L553" s="52"/>
      <c r="M553" s="52"/>
      <c r="N553" s="52"/>
      <c r="O553" s="52"/>
      <c r="P553" s="60"/>
    </row>
    <row r="554" spans="1:16" hidden="1" x14ac:dyDescent="0.2">
      <c r="A554" s="53"/>
      <c r="B554" s="51"/>
      <c r="C554" s="52"/>
      <c r="D554" s="52"/>
      <c r="E554" s="52"/>
      <c r="F554" s="52"/>
      <c r="G554" s="52"/>
      <c r="H554" s="52"/>
      <c r="I554" s="52"/>
      <c r="J554" s="52"/>
      <c r="K554" s="52"/>
      <c r="L554" s="52"/>
      <c r="M554" s="52"/>
      <c r="N554" s="52"/>
      <c r="O554" s="52"/>
      <c r="P554" s="60"/>
    </row>
    <row r="555" spans="1:16" hidden="1" x14ac:dyDescent="0.2">
      <c r="A555" s="53"/>
      <c r="B555" s="51"/>
      <c r="C555" s="52"/>
      <c r="D555" s="52"/>
      <c r="E555" s="52"/>
      <c r="F555" s="52"/>
      <c r="G555" s="52"/>
      <c r="H555" s="52"/>
      <c r="I555" s="52"/>
      <c r="J555" s="52"/>
      <c r="K555" s="52"/>
      <c r="L555" s="52"/>
      <c r="M555" s="52"/>
      <c r="N555" s="52"/>
      <c r="O555" s="52"/>
      <c r="P555" s="60"/>
    </row>
    <row r="556" spans="1:16" hidden="1" x14ac:dyDescent="0.2">
      <c r="A556" s="53"/>
      <c r="B556" s="51"/>
      <c r="C556" s="52"/>
      <c r="D556" s="52"/>
      <c r="E556" s="52"/>
      <c r="F556" s="52"/>
      <c r="G556" s="52"/>
      <c r="H556" s="52"/>
      <c r="I556" s="52"/>
      <c r="J556" s="52"/>
      <c r="K556" s="52"/>
      <c r="L556" s="52"/>
      <c r="M556" s="52"/>
      <c r="N556" s="52"/>
      <c r="O556" s="52"/>
      <c r="P556" s="60"/>
    </row>
    <row r="557" spans="1:16" hidden="1" x14ac:dyDescent="0.2">
      <c r="A557" s="53"/>
      <c r="B557" s="51"/>
      <c r="C557" s="52"/>
      <c r="D557" s="52"/>
      <c r="E557" s="52"/>
      <c r="F557" s="52"/>
      <c r="G557" s="52"/>
      <c r="H557" s="52"/>
      <c r="I557" s="52"/>
      <c r="J557" s="52"/>
      <c r="K557" s="52"/>
      <c r="L557" s="52"/>
      <c r="M557" s="52"/>
      <c r="N557" s="52"/>
      <c r="O557" s="52"/>
      <c r="P557" s="60"/>
    </row>
    <row r="558" spans="1:16" hidden="1" x14ac:dyDescent="0.2">
      <c r="A558" s="53"/>
      <c r="B558" s="51"/>
      <c r="C558" s="52"/>
      <c r="D558" s="52"/>
      <c r="E558" s="52"/>
      <c r="F558" s="52"/>
      <c r="G558" s="52"/>
      <c r="H558" s="52"/>
      <c r="I558" s="52"/>
      <c r="J558" s="52"/>
      <c r="K558" s="52"/>
      <c r="L558" s="52"/>
      <c r="M558" s="52"/>
      <c r="N558" s="52"/>
      <c r="O558" s="52"/>
      <c r="P558" s="60"/>
    </row>
    <row r="559" spans="1:16" hidden="1" x14ac:dyDescent="0.2">
      <c r="A559" s="53"/>
      <c r="B559" s="51"/>
      <c r="C559" s="52"/>
      <c r="D559" s="52"/>
      <c r="E559" s="52"/>
      <c r="F559" s="52"/>
      <c r="G559" s="52"/>
      <c r="H559" s="52"/>
      <c r="I559" s="52"/>
      <c r="J559" s="52"/>
      <c r="K559" s="52"/>
      <c r="L559" s="52"/>
      <c r="M559" s="52"/>
      <c r="N559" s="52"/>
      <c r="O559" s="52"/>
      <c r="P559" s="60"/>
    </row>
    <row r="560" spans="1:16" hidden="1" x14ac:dyDescent="0.2">
      <c r="A560" s="53"/>
      <c r="B560" s="51"/>
      <c r="C560" s="52"/>
      <c r="D560" s="52"/>
      <c r="E560" s="52"/>
      <c r="F560" s="52"/>
      <c r="G560" s="52"/>
      <c r="H560" s="52"/>
      <c r="I560" s="52"/>
      <c r="J560" s="52"/>
      <c r="K560" s="52"/>
      <c r="L560" s="52"/>
      <c r="M560" s="52"/>
      <c r="N560" s="52"/>
      <c r="O560" s="52"/>
      <c r="P560" s="60"/>
    </row>
    <row r="561" spans="1:16" hidden="1" x14ac:dyDescent="0.2">
      <c r="A561" s="53"/>
      <c r="B561" s="51"/>
      <c r="C561" s="52"/>
      <c r="D561" s="52"/>
      <c r="E561" s="52"/>
      <c r="F561" s="52"/>
      <c r="G561" s="52"/>
      <c r="H561" s="52"/>
      <c r="I561" s="52"/>
      <c r="J561" s="52"/>
      <c r="K561" s="52"/>
      <c r="L561" s="52"/>
      <c r="M561" s="52"/>
      <c r="N561" s="52"/>
      <c r="O561" s="52"/>
      <c r="P561" s="60"/>
    </row>
    <row r="562" spans="1:16" hidden="1" x14ac:dyDescent="0.2">
      <c r="A562" s="53"/>
      <c r="B562" s="51"/>
      <c r="C562" s="52"/>
      <c r="D562" s="52"/>
      <c r="E562" s="52"/>
      <c r="F562" s="52"/>
      <c r="G562" s="52"/>
      <c r="H562" s="52"/>
      <c r="I562" s="52"/>
      <c r="J562" s="52"/>
      <c r="K562" s="52"/>
      <c r="L562" s="52"/>
      <c r="M562" s="52"/>
      <c r="N562" s="52"/>
      <c r="O562" s="52"/>
      <c r="P562" s="60"/>
    </row>
    <row r="563" spans="1:16" hidden="1" x14ac:dyDescent="0.2">
      <c r="A563" s="53"/>
      <c r="B563" s="51"/>
      <c r="C563" s="52"/>
      <c r="D563" s="52"/>
      <c r="E563" s="52"/>
      <c r="F563" s="52"/>
      <c r="G563" s="52"/>
      <c r="H563" s="52"/>
      <c r="I563" s="52"/>
      <c r="J563" s="52"/>
      <c r="K563" s="52"/>
      <c r="L563" s="52"/>
      <c r="M563" s="52"/>
      <c r="N563" s="52"/>
      <c r="O563" s="52"/>
      <c r="P563" s="60"/>
    </row>
    <row r="564" spans="1:16" hidden="1" x14ac:dyDescent="0.2">
      <c r="A564" s="53"/>
      <c r="B564" s="51"/>
      <c r="C564" s="52"/>
      <c r="D564" s="52"/>
      <c r="E564" s="52"/>
      <c r="F564" s="52"/>
      <c r="G564" s="52"/>
      <c r="H564" s="52"/>
      <c r="I564" s="52"/>
      <c r="J564" s="52"/>
      <c r="K564" s="52"/>
      <c r="L564" s="52"/>
      <c r="M564" s="52"/>
      <c r="N564" s="52"/>
      <c r="O564" s="52"/>
      <c r="P564" s="60"/>
    </row>
    <row r="565" spans="1:16" hidden="1" x14ac:dyDescent="0.2">
      <c r="A565" s="53"/>
      <c r="B565" s="51"/>
      <c r="C565" s="52"/>
      <c r="D565" s="52"/>
      <c r="E565" s="52"/>
      <c r="F565" s="52"/>
      <c r="G565" s="52"/>
      <c r="H565" s="52"/>
      <c r="I565" s="52"/>
      <c r="J565" s="52"/>
      <c r="K565" s="52"/>
      <c r="L565" s="52"/>
      <c r="M565" s="52"/>
      <c r="N565" s="52"/>
      <c r="O565" s="52"/>
      <c r="P565" s="60"/>
    </row>
    <row r="566" spans="1:16" hidden="1" x14ac:dyDescent="0.2">
      <c r="A566" s="53"/>
      <c r="B566" s="51"/>
      <c r="C566" s="52"/>
      <c r="D566" s="52"/>
      <c r="E566" s="52"/>
      <c r="F566" s="52"/>
      <c r="G566" s="52"/>
      <c r="H566" s="52"/>
      <c r="I566" s="52"/>
      <c r="J566" s="52"/>
      <c r="K566" s="52"/>
      <c r="L566" s="52"/>
      <c r="M566" s="52"/>
      <c r="N566" s="52"/>
      <c r="O566" s="52"/>
      <c r="P566" s="60"/>
    </row>
    <row r="567" spans="1:16" hidden="1" x14ac:dyDescent="0.2">
      <c r="A567" s="53"/>
      <c r="B567" s="51"/>
      <c r="C567" s="52"/>
      <c r="D567" s="52"/>
      <c r="E567" s="52"/>
      <c r="F567" s="52"/>
      <c r="G567" s="52"/>
      <c r="H567" s="52"/>
      <c r="I567" s="52"/>
      <c r="J567" s="52"/>
      <c r="K567" s="52"/>
      <c r="L567" s="52"/>
      <c r="M567" s="52"/>
      <c r="N567" s="52"/>
      <c r="O567" s="52"/>
      <c r="P567" s="60"/>
    </row>
    <row r="568" spans="1:16" hidden="1" x14ac:dyDescent="0.2">
      <c r="A568" s="53"/>
      <c r="B568" s="51"/>
      <c r="C568" s="52"/>
      <c r="D568" s="52"/>
      <c r="E568" s="52"/>
      <c r="F568" s="52"/>
      <c r="G568" s="52"/>
      <c r="H568" s="52"/>
      <c r="I568" s="52"/>
      <c r="J568" s="52"/>
      <c r="K568" s="52"/>
      <c r="L568" s="52"/>
      <c r="M568" s="52"/>
      <c r="N568" s="52"/>
      <c r="O568" s="52"/>
      <c r="P568" s="60"/>
    </row>
    <row r="569" spans="1:16" hidden="1" x14ac:dyDescent="0.2">
      <c r="A569" s="53"/>
      <c r="B569" s="51"/>
      <c r="C569" s="52"/>
      <c r="D569" s="52"/>
      <c r="E569" s="52"/>
      <c r="F569" s="52"/>
      <c r="G569" s="52"/>
      <c r="H569" s="52"/>
      <c r="I569" s="52"/>
      <c r="J569" s="52"/>
      <c r="K569" s="52"/>
      <c r="L569" s="52"/>
      <c r="M569" s="52"/>
      <c r="N569" s="52"/>
      <c r="O569" s="52"/>
      <c r="P569" s="60"/>
    </row>
    <row r="570" spans="1:16" hidden="1" x14ac:dyDescent="0.2">
      <c r="A570" s="53"/>
      <c r="B570" s="51"/>
      <c r="C570" s="52"/>
      <c r="D570" s="52"/>
      <c r="E570" s="52"/>
      <c r="F570" s="52"/>
      <c r="G570" s="52"/>
      <c r="H570" s="52"/>
      <c r="I570" s="52"/>
      <c r="J570" s="52"/>
      <c r="K570" s="52"/>
      <c r="L570" s="52"/>
      <c r="M570" s="52"/>
      <c r="N570" s="52"/>
      <c r="O570" s="52"/>
      <c r="P570" s="60"/>
    </row>
    <row r="571" spans="1:16" hidden="1" x14ac:dyDescent="0.2">
      <c r="A571" s="53"/>
      <c r="B571" s="51"/>
      <c r="C571" s="52"/>
      <c r="D571" s="52"/>
      <c r="E571" s="52"/>
      <c r="F571" s="52"/>
      <c r="G571" s="52"/>
      <c r="H571" s="52"/>
      <c r="I571" s="52"/>
      <c r="J571" s="52"/>
      <c r="K571" s="52"/>
      <c r="L571" s="52"/>
      <c r="M571" s="52"/>
      <c r="N571" s="52"/>
      <c r="O571" s="52"/>
      <c r="P571" s="60"/>
    </row>
    <row r="572" spans="1:16" hidden="1" x14ac:dyDescent="0.2">
      <c r="A572" s="53"/>
      <c r="B572" s="51"/>
      <c r="C572" s="52"/>
      <c r="D572" s="52"/>
      <c r="E572" s="52"/>
      <c r="F572" s="52"/>
      <c r="G572" s="52"/>
      <c r="H572" s="52"/>
      <c r="I572" s="52"/>
      <c r="J572" s="52"/>
      <c r="K572" s="52"/>
      <c r="L572" s="52"/>
      <c r="M572" s="52"/>
      <c r="N572" s="52"/>
      <c r="O572" s="52"/>
      <c r="P572" s="60"/>
    </row>
    <row r="573" spans="1:16" hidden="1" x14ac:dyDescent="0.2">
      <c r="A573" s="53"/>
      <c r="B573" s="51"/>
      <c r="C573" s="52"/>
      <c r="D573" s="52"/>
      <c r="E573" s="52"/>
      <c r="F573" s="52"/>
      <c r="G573" s="52"/>
      <c r="H573" s="52"/>
      <c r="I573" s="52"/>
      <c r="J573" s="52"/>
      <c r="K573" s="52"/>
      <c r="L573" s="52"/>
      <c r="M573" s="52"/>
      <c r="N573" s="52"/>
      <c r="O573" s="52"/>
      <c r="P573" s="60"/>
    </row>
    <row r="574" spans="1:16" hidden="1" x14ac:dyDescent="0.2">
      <c r="A574" s="53"/>
      <c r="B574" s="51"/>
      <c r="C574" s="52"/>
      <c r="D574" s="52"/>
      <c r="E574" s="52"/>
      <c r="F574" s="52"/>
      <c r="G574" s="52"/>
      <c r="H574" s="52"/>
      <c r="I574" s="52"/>
      <c r="J574" s="52"/>
      <c r="K574" s="52"/>
      <c r="L574" s="52"/>
      <c r="M574" s="52"/>
      <c r="N574" s="52"/>
      <c r="O574" s="52"/>
      <c r="P574" s="60"/>
    </row>
    <row r="575" spans="1:16" hidden="1" x14ac:dyDescent="0.2">
      <c r="A575" s="53"/>
      <c r="B575" s="51"/>
      <c r="C575" s="52"/>
      <c r="D575" s="52"/>
      <c r="E575" s="52"/>
      <c r="F575" s="52"/>
      <c r="G575" s="52"/>
      <c r="H575" s="52"/>
      <c r="I575" s="52"/>
      <c r="J575" s="52"/>
      <c r="K575" s="52"/>
      <c r="L575" s="52"/>
      <c r="M575" s="52"/>
      <c r="N575" s="52"/>
      <c r="O575" s="52"/>
      <c r="P575" s="60"/>
    </row>
    <row r="576" spans="1:16" hidden="1" x14ac:dyDescent="0.2">
      <c r="A576" s="53"/>
      <c r="B576" s="51"/>
      <c r="C576" s="52"/>
      <c r="D576" s="52"/>
      <c r="E576" s="52"/>
      <c r="F576" s="52"/>
      <c r="G576" s="52"/>
      <c r="H576" s="52"/>
      <c r="I576" s="52"/>
      <c r="J576" s="52"/>
      <c r="K576" s="52"/>
      <c r="L576" s="52"/>
      <c r="M576" s="52"/>
      <c r="N576" s="52"/>
      <c r="O576" s="52"/>
      <c r="P576" s="60"/>
    </row>
    <row r="577" spans="1:16" hidden="1" x14ac:dyDescent="0.2">
      <c r="A577" s="53"/>
      <c r="B577" s="51"/>
      <c r="C577" s="52"/>
      <c r="D577" s="52"/>
      <c r="E577" s="52"/>
      <c r="F577" s="52"/>
      <c r="G577" s="52"/>
      <c r="H577" s="52"/>
      <c r="I577" s="52"/>
      <c r="J577" s="52"/>
      <c r="K577" s="52"/>
      <c r="L577" s="52"/>
      <c r="M577" s="52"/>
      <c r="N577" s="52"/>
      <c r="O577" s="52"/>
      <c r="P577" s="60"/>
    </row>
    <row r="578" spans="1:16" hidden="1" x14ac:dyDescent="0.2">
      <c r="A578" s="53"/>
      <c r="B578" s="51"/>
      <c r="C578" s="52"/>
      <c r="D578" s="52"/>
      <c r="E578" s="52"/>
      <c r="F578" s="52"/>
      <c r="G578" s="52"/>
      <c r="H578" s="52"/>
      <c r="I578" s="52"/>
      <c r="J578" s="52"/>
      <c r="K578" s="52"/>
      <c r="L578" s="52"/>
      <c r="M578" s="52"/>
      <c r="N578" s="52"/>
      <c r="O578" s="52"/>
      <c r="P578" s="60"/>
    </row>
    <row r="579" spans="1:16" hidden="1" x14ac:dyDescent="0.2">
      <c r="A579" s="53"/>
      <c r="B579" s="51"/>
      <c r="C579" s="52"/>
      <c r="D579" s="52"/>
      <c r="E579" s="52"/>
      <c r="F579" s="52"/>
      <c r="G579" s="52"/>
      <c r="H579" s="52"/>
      <c r="I579" s="52"/>
      <c r="J579" s="52"/>
      <c r="K579" s="52"/>
      <c r="L579" s="52"/>
      <c r="M579" s="52"/>
      <c r="N579" s="52"/>
      <c r="O579" s="52"/>
      <c r="P579" s="60"/>
    </row>
    <row r="580" spans="1:16" hidden="1" x14ac:dyDescent="0.2">
      <c r="A580" s="53"/>
      <c r="B580" s="51"/>
      <c r="C580" s="52"/>
      <c r="D580" s="52"/>
      <c r="E580" s="52"/>
      <c r="F580" s="52"/>
      <c r="G580" s="52"/>
      <c r="H580" s="52"/>
      <c r="I580" s="52"/>
      <c r="J580" s="52"/>
      <c r="K580" s="52"/>
      <c r="L580" s="52"/>
      <c r="M580" s="52"/>
      <c r="N580" s="52"/>
      <c r="O580" s="52"/>
      <c r="P580" s="60"/>
    </row>
    <row r="581" spans="1:16" hidden="1" x14ac:dyDescent="0.2">
      <c r="A581" s="53"/>
      <c r="B581" s="51"/>
      <c r="C581" s="52"/>
      <c r="D581" s="52"/>
      <c r="E581" s="52"/>
      <c r="F581" s="52"/>
      <c r="G581" s="52"/>
      <c r="H581" s="52"/>
      <c r="I581" s="52"/>
      <c r="J581" s="52"/>
      <c r="K581" s="52"/>
      <c r="L581" s="52"/>
      <c r="M581" s="52"/>
      <c r="N581" s="52"/>
      <c r="O581" s="52"/>
      <c r="P581" s="60"/>
    </row>
    <row r="582" spans="1:16" hidden="1" x14ac:dyDescent="0.2">
      <c r="A582" s="53"/>
      <c r="B582" s="51"/>
      <c r="C582" s="52"/>
      <c r="D582" s="52"/>
      <c r="E582" s="52"/>
      <c r="F582" s="52"/>
      <c r="G582" s="52"/>
      <c r="H582" s="52"/>
      <c r="I582" s="52"/>
      <c r="J582" s="52"/>
      <c r="K582" s="52"/>
      <c r="L582" s="52"/>
      <c r="M582" s="52"/>
      <c r="N582" s="52"/>
      <c r="O582" s="52"/>
      <c r="P582" s="60"/>
    </row>
    <row r="583" spans="1:16" hidden="1" x14ac:dyDescent="0.2">
      <c r="A583" s="53"/>
      <c r="B583" s="51"/>
      <c r="C583" s="52"/>
      <c r="D583" s="52"/>
      <c r="E583" s="52"/>
      <c r="F583" s="52"/>
      <c r="G583" s="52"/>
      <c r="H583" s="52"/>
      <c r="I583" s="52"/>
      <c r="J583" s="52"/>
      <c r="K583" s="52"/>
      <c r="L583" s="52"/>
      <c r="M583" s="52"/>
      <c r="N583" s="52"/>
      <c r="O583" s="52"/>
      <c r="P583" s="60"/>
    </row>
    <row r="584" spans="1:16" hidden="1" x14ac:dyDescent="0.2">
      <c r="A584" s="53"/>
      <c r="B584" s="51"/>
      <c r="C584" s="52"/>
      <c r="D584" s="52"/>
      <c r="E584" s="52"/>
      <c r="F584" s="52"/>
      <c r="G584" s="52"/>
      <c r="H584" s="52"/>
      <c r="I584" s="52"/>
      <c r="J584" s="52"/>
      <c r="K584" s="52"/>
      <c r="L584" s="52"/>
      <c r="M584" s="52"/>
      <c r="N584" s="52"/>
      <c r="O584" s="52"/>
      <c r="P584" s="60"/>
    </row>
    <row r="585" spans="1:16" hidden="1" x14ac:dyDescent="0.2">
      <c r="A585" s="53"/>
      <c r="B585" s="51"/>
      <c r="C585" s="52"/>
      <c r="D585" s="52"/>
      <c r="E585" s="52"/>
      <c r="F585" s="52"/>
      <c r="G585" s="52"/>
      <c r="H585" s="52"/>
      <c r="I585" s="52"/>
      <c r="J585" s="52"/>
      <c r="K585" s="52"/>
      <c r="L585" s="52"/>
      <c r="M585" s="52"/>
      <c r="N585" s="52"/>
      <c r="O585" s="52"/>
      <c r="P585" s="60"/>
    </row>
    <row r="586" spans="1:16" hidden="1" x14ac:dyDescent="0.2">
      <c r="A586" s="53"/>
      <c r="B586" s="51"/>
      <c r="C586" s="52"/>
      <c r="D586" s="52"/>
      <c r="E586" s="52"/>
      <c r="F586" s="52"/>
      <c r="G586" s="52"/>
      <c r="H586" s="52"/>
      <c r="I586" s="52"/>
      <c r="J586" s="52"/>
      <c r="K586" s="52"/>
      <c r="L586" s="52"/>
      <c r="M586" s="52"/>
      <c r="N586" s="52"/>
      <c r="O586" s="52"/>
      <c r="P586" s="60"/>
    </row>
    <row r="587" spans="1:16" hidden="1" x14ac:dyDescent="0.2">
      <c r="A587" s="53"/>
      <c r="B587" s="51"/>
      <c r="C587" s="52"/>
      <c r="D587" s="52"/>
      <c r="E587" s="52"/>
      <c r="F587" s="52"/>
      <c r="G587" s="52"/>
      <c r="H587" s="52"/>
      <c r="I587" s="52"/>
      <c r="J587" s="52"/>
      <c r="K587" s="52"/>
      <c r="L587" s="52"/>
      <c r="M587" s="52"/>
      <c r="N587" s="52"/>
      <c r="O587" s="52"/>
      <c r="P587" s="60"/>
    </row>
    <row r="588" spans="1:16" hidden="1" x14ac:dyDescent="0.2">
      <c r="A588" s="53"/>
      <c r="B588" s="51"/>
      <c r="C588" s="52"/>
      <c r="D588" s="52"/>
      <c r="E588" s="52"/>
      <c r="F588" s="52"/>
      <c r="G588" s="52"/>
      <c r="H588" s="52"/>
      <c r="I588" s="52"/>
      <c r="J588" s="52"/>
      <c r="K588" s="52"/>
      <c r="L588" s="52"/>
      <c r="M588" s="52"/>
      <c r="N588" s="52"/>
      <c r="O588" s="52"/>
      <c r="P588" s="60"/>
    </row>
    <row r="589" spans="1:16" hidden="1" x14ac:dyDescent="0.2">
      <c r="A589" s="53"/>
      <c r="B589" s="51"/>
      <c r="C589" s="52"/>
      <c r="D589" s="52"/>
      <c r="E589" s="52"/>
      <c r="F589" s="52"/>
      <c r="G589" s="52"/>
      <c r="H589" s="52"/>
      <c r="I589" s="52"/>
      <c r="J589" s="52"/>
      <c r="K589" s="52"/>
      <c r="L589" s="52"/>
      <c r="M589" s="52"/>
      <c r="N589" s="52"/>
      <c r="O589" s="52"/>
      <c r="P589" s="60"/>
    </row>
    <row r="590" spans="1:16" hidden="1" x14ac:dyDescent="0.2">
      <c r="A590" s="53"/>
      <c r="B590" s="51"/>
      <c r="C590" s="52"/>
      <c r="D590" s="52"/>
      <c r="E590" s="52"/>
      <c r="F590" s="52"/>
      <c r="G590" s="52"/>
      <c r="H590" s="52"/>
      <c r="I590" s="52"/>
      <c r="J590" s="52"/>
      <c r="K590" s="52"/>
      <c r="L590" s="52"/>
      <c r="M590" s="52"/>
      <c r="N590" s="52"/>
      <c r="O590" s="52"/>
      <c r="P590" s="60"/>
    </row>
    <row r="591" spans="1:16" hidden="1" x14ac:dyDescent="0.2">
      <c r="A591" s="53"/>
      <c r="B591" s="51"/>
      <c r="C591" s="52"/>
      <c r="D591" s="52"/>
      <c r="E591" s="52"/>
      <c r="F591" s="52"/>
      <c r="G591" s="52"/>
      <c r="H591" s="52"/>
      <c r="I591" s="52"/>
      <c r="J591" s="52"/>
      <c r="K591" s="52"/>
      <c r="L591" s="52"/>
      <c r="M591" s="52"/>
      <c r="N591" s="52"/>
      <c r="O591" s="52"/>
      <c r="P591" s="60"/>
    </row>
    <row r="592" spans="1:16" hidden="1" x14ac:dyDescent="0.2">
      <c r="A592" s="53"/>
      <c r="B592" s="51"/>
      <c r="C592" s="52"/>
      <c r="D592" s="52"/>
      <c r="E592" s="52"/>
      <c r="F592" s="52"/>
      <c r="G592" s="52"/>
      <c r="H592" s="52"/>
      <c r="I592" s="52"/>
      <c r="J592" s="52"/>
      <c r="K592" s="52"/>
      <c r="L592" s="52"/>
      <c r="M592" s="52"/>
      <c r="N592" s="52"/>
      <c r="O592" s="52"/>
      <c r="P592" s="60"/>
    </row>
    <row r="593" spans="1:16" hidden="1" x14ac:dyDescent="0.2">
      <c r="A593" s="53"/>
      <c r="B593" s="51"/>
      <c r="C593" s="52"/>
      <c r="D593" s="52"/>
      <c r="E593" s="52"/>
      <c r="F593" s="52"/>
      <c r="G593" s="52"/>
      <c r="H593" s="52"/>
      <c r="I593" s="52"/>
      <c r="J593" s="52"/>
      <c r="K593" s="52"/>
      <c r="L593" s="52"/>
      <c r="M593" s="52"/>
      <c r="N593" s="52"/>
      <c r="O593" s="52"/>
      <c r="P593" s="60"/>
    </row>
    <row r="594" spans="1:16" hidden="1" x14ac:dyDescent="0.2">
      <c r="A594" s="53"/>
      <c r="B594" s="51"/>
      <c r="C594" s="52"/>
      <c r="D594" s="52"/>
      <c r="E594" s="52"/>
      <c r="F594" s="52"/>
      <c r="G594" s="52"/>
      <c r="H594" s="52"/>
      <c r="I594" s="52"/>
      <c r="J594" s="52"/>
      <c r="K594" s="52"/>
      <c r="L594" s="52"/>
      <c r="M594" s="52"/>
      <c r="N594" s="52"/>
      <c r="O594" s="52"/>
      <c r="P594" s="60"/>
    </row>
    <row r="595" spans="1:16" hidden="1" x14ac:dyDescent="0.2">
      <c r="A595" s="53"/>
      <c r="B595" s="51"/>
      <c r="C595" s="52"/>
      <c r="D595" s="52"/>
      <c r="E595" s="52"/>
      <c r="F595" s="52"/>
      <c r="G595" s="52"/>
      <c r="H595" s="52"/>
      <c r="I595" s="52"/>
      <c r="J595" s="52"/>
      <c r="K595" s="52"/>
      <c r="L595" s="52"/>
      <c r="M595" s="52"/>
      <c r="N595" s="52"/>
      <c r="O595" s="52"/>
      <c r="P595" s="60"/>
    </row>
    <row r="596" spans="1:16" hidden="1" x14ac:dyDescent="0.2">
      <c r="A596" s="53"/>
      <c r="B596" s="51"/>
      <c r="C596" s="52"/>
      <c r="D596" s="52"/>
      <c r="E596" s="52"/>
      <c r="F596" s="52"/>
      <c r="G596" s="52"/>
      <c r="H596" s="52"/>
      <c r="I596" s="52"/>
      <c r="J596" s="52"/>
      <c r="K596" s="52"/>
      <c r="L596" s="52"/>
      <c r="M596" s="52"/>
      <c r="N596" s="52"/>
      <c r="O596" s="52"/>
      <c r="P596" s="60"/>
    </row>
    <row r="597" spans="1:16" hidden="1" x14ac:dyDescent="0.2">
      <c r="A597" s="53"/>
      <c r="B597" s="51"/>
      <c r="C597" s="52"/>
      <c r="D597" s="52"/>
      <c r="E597" s="52"/>
      <c r="F597" s="52"/>
      <c r="G597" s="52"/>
      <c r="H597" s="52"/>
      <c r="I597" s="52"/>
      <c r="J597" s="52"/>
      <c r="K597" s="52"/>
      <c r="L597" s="52"/>
      <c r="M597" s="52"/>
      <c r="N597" s="52"/>
      <c r="O597" s="52"/>
      <c r="P597" s="60"/>
    </row>
    <row r="598" spans="1:16" hidden="1" x14ac:dyDescent="0.2">
      <c r="A598" s="53"/>
      <c r="B598" s="51"/>
      <c r="C598" s="52"/>
      <c r="D598" s="52"/>
      <c r="E598" s="52"/>
      <c r="F598" s="52"/>
      <c r="G598" s="52"/>
      <c r="H598" s="52"/>
      <c r="I598" s="52"/>
      <c r="J598" s="52"/>
      <c r="K598" s="52"/>
      <c r="L598" s="52"/>
      <c r="M598" s="52"/>
      <c r="N598" s="52"/>
      <c r="O598" s="52"/>
      <c r="P598" s="60"/>
    </row>
    <row r="599" spans="1:16" hidden="1" x14ac:dyDescent="0.2">
      <c r="A599" s="53"/>
      <c r="B599" s="51"/>
      <c r="C599" s="52"/>
      <c r="D599" s="52"/>
      <c r="E599" s="52"/>
      <c r="F599" s="52"/>
      <c r="G599" s="52"/>
      <c r="H599" s="52"/>
      <c r="I599" s="52"/>
      <c r="J599" s="52"/>
      <c r="K599" s="52"/>
      <c r="L599" s="52"/>
      <c r="M599" s="52"/>
      <c r="N599" s="52"/>
      <c r="O599" s="52"/>
      <c r="P599" s="60"/>
    </row>
    <row r="600" spans="1:16" hidden="1" x14ac:dyDescent="0.2">
      <c r="A600" s="53"/>
      <c r="B600" s="51"/>
      <c r="C600" s="52"/>
      <c r="D600" s="52"/>
      <c r="E600" s="52"/>
      <c r="F600" s="52"/>
      <c r="G600" s="52"/>
      <c r="H600" s="52"/>
      <c r="I600" s="52"/>
      <c r="J600" s="52"/>
      <c r="K600" s="52"/>
      <c r="L600" s="52"/>
      <c r="M600" s="52"/>
      <c r="N600" s="52"/>
      <c r="O600" s="52"/>
      <c r="P600" s="60"/>
    </row>
    <row r="601" spans="1:16" hidden="1" x14ac:dyDescent="0.2">
      <c r="A601" s="53"/>
      <c r="B601" s="51"/>
      <c r="C601" s="52"/>
      <c r="D601" s="52"/>
      <c r="E601" s="52"/>
      <c r="F601" s="52"/>
      <c r="G601" s="52"/>
      <c r="H601" s="52"/>
      <c r="I601" s="52"/>
      <c r="J601" s="52"/>
      <c r="K601" s="52"/>
      <c r="L601" s="52"/>
      <c r="M601" s="52"/>
      <c r="N601" s="52"/>
      <c r="O601" s="52"/>
      <c r="P601" s="60"/>
    </row>
    <row r="602" spans="1:16" hidden="1" x14ac:dyDescent="0.2">
      <c r="A602" s="53"/>
      <c r="B602" s="51"/>
      <c r="C602" s="52"/>
      <c r="D602" s="52"/>
      <c r="E602" s="52"/>
      <c r="F602" s="52"/>
      <c r="G602" s="52"/>
      <c r="H602" s="52"/>
      <c r="I602" s="52"/>
      <c r="J602" s="52"/>
      <c r="K602" s="52"/>
      <c r="L602" s="52"/>
      <c r="M602" s="52"/>
      <c r="N602" s="52"/>
      <c r="O602" s="52"/>
      <c r="P602" s="60"/>
    </row>
    <row r="603" spans="1:16" hidden="1" x14ac:dyDescent="0.2">
      <c r="A603" s="53"/>
      <c r="B603" s="51"/>
      <c r="C603" s="52"/>
      <c r="D603" s="52"/>
      <c r="E603" s="52"/>
      <c r="F603" s="52"/>
      <c r="G603" s="52"/>
      <c r="H603" s="52"/>
      <c r="I603" s="52"/>
      <c r="J603" s="52"/>
      <c r="K603" s="52"/>
      <c r="L603" s="52"/>
      <c r="M603" s="52"/>
      <c r="N603" s="52"/>
      <c r="O603" s="52"/>
      <c r="P603" s="60"/>
    </row>
    <row r="604" spans="1:16" hidden="1" x14ac:dyDescent="0.2">
      <c r="A604" s="53"/>
      <c r="B604" s="51"/>
      <c r="C604" s="52"/>
      <c r="D604" s="52"/>
      <c r="E604" s="52"/>
      <c r="F604" s="52"/>
      <c r="G604" s="52"/>
      <c r="H604" s="52"/>
      <c r="I604" s="52"/>
      <c r="J604" s="52"/>
      <c r="K604" s="52"/>
      <c r="L604" s="52"/>
      <c r="M604" s="52"/>
      <c r="N604" s="52"/>
      <c r="O604" s="52"/>
      <c r="P604" s="60"/>
    </row>
    <row r="605" spans="1:16" hidden="1" x14ac:dyDescent="0.2">
      <c r="A605" s="53"/>
      <c r="B605" s="51"/>
      <c r="C605" s="52"/>
      <c r="D605" s="52"/>
      <c r="E605" s="52"/>
      <c r="F605" s="52"/>
      <c r="G605" s="52"/>
      <c r="H605" s="52"/>
      <c r="I605" s="52"/>
      <c r="J605" s="52"/>
      <c r="K605" s="52"/>
      <c r="L605" s="52"/>
      <c r="M605" s="52"/>
      <c r="N605" s="52"/>
      <c r="O605" s="52"/>
      <c r="P605" s="60"/>
    </row>
    <row r="606" spans="1:16" hidden="1" x14ac:dyDescent="0.2">
      <c r="A606" s="53"/>
      <c r="B606" s="51"/>
      <c r="C606" s="52"/>
      <c r="D606" s="52"/>
      <c r="E606" s="52"/>
      <c r="F606" s="52"/>
      <c r="G606" s="52"/>
      <c r="H606" s="52"/>
      <c r="I606" s="52"/>
      <c r="J606" s="52"/>
      <c r="K606" s="52"/>
      <c r="L606" s="52"/>
      <c r="M606" s="52"/>
      <c r="N606" s="52"/>
      <c r="O606" s="52"/>
      <c r="P606" s="60"/>
    </row>
    <row r="607" spans="1:16" hidden="1" x14ac:dyDescent="0.2">
      <c r="A607" s="53"/>
      <c r="B607" s="51"/>
      <c r="C607" s="52"/>
      <c r="D607" s="52"/>
      <c r="E607" s="52"/>
      <c r="F607" s="52"/>
      <c r="G607" s="52"/>
      <c r="H607" s="52"/>
      <c r="I607" s="52"/>
      <c r="J607" s="52"/>
      <c r="K607" s="52"/>
      <c r="L607" s="52"/>
      <c r="M607" s="52"/>
      <c r="N607" s="52"/>
      <c r="O607" s="52"/>
      <c r="P607" s="60"/>
    </row>
    <row r="608" spans="1:16" hidden="1" x14ac:dyDescent="0.2">
      <c r="A608" s="53"/>
      <c r="B608" s="51"/>
      <c r="C608" s="52"/>
      <c r="D608" s="52"/>
      <c r="E608" s="52"/>
      <c r="F608" s="52"/>
      <c r="G608" s="52"/>
      <c r="H608" s="52"/>
      <c r="I608" s="52"/>
      <c r="J608" s="52"/>
      <c r="K608" s="52"/>
      <c r="L608" s="52"/>
      <c r="M608" s="52"/>
      <c r="N608" s="52"/>
      <c r="O608" s="52"/>
      <c r="P608" s="60"/>
    </row>
    <row r="609" spans="1:16" hidden="1" x14ac:dyDescent="0.2">
      <c r="A609" s="53"/>
      <c r="B609" s="51"/>
      <c r="C609" s="52"/>
      <c r="D609" s="52"/>
      <c r="E609" s="52"/>
      <c r="F609" s="52"/>
      <c r="G609" s="52"/>
      <c r="H609" s="52"/>
      <c r="I609" s="52"/>
      <c r="J609" s="52"/>
      <c r="K609" s="52"/>
      <c r="L609" s="52"/>
      <c r="M609" s="52"/>
      <c r="N609" s="52"/>
      <c r="O609" s="52"/>
      <c r="P609" s="60"/>
    </row>
    <row r="610" spans="1:16" hidden="1" x14ac:dyDescent="0.2">
      <c r="A610" s="53"/>
      <c r="B610" s="51"/>
      <c r="C610" s="52"/>
      <c r="D610" s="52"/>
      <c r="E610" s="52"/>
      <c r="F610" s="52"/>
      <c r="G610" s="52"/>
      <c r="H610" s="52"/>
      <c r="I610" s="52"/>
      <c r="J610" s="52"/>
      <c r="K610" s="52"/>
      <c r="L610" s="52"/>
      <c r="M610" s="52"/>
      <c r="N610" s="52"/>
      <c r="O610" s="52"/>
      <c r="P610" s="60"/>
    </row>
    <row r="611" spans="1:16" hidden="1" x14ac:dyDescent="0.2">
      <c r="A611" s="53"/>
      <c r="B611" s="51"/>
      <c r="C611" s="52"/>
      <c r="D611" s="52"/>
      <c r="E611" s="52"/>
      <c r="F611" s="52"/>
      <c r="G611" s="52"/>
      <c r="H611" s="52"/>
      <c r="I611" s="52"/>
      <c r="J611" s="52"/>
      <c r="K611" s="52"/>
      <c r="L611" s="52"/>
      <c r="M611" s="52"/>
      <c r="N611" s="52"/>
      <c r="O611" s="52"/>
      <c r="P611" s="60"/>
    </row>
    <row r="612" spans="1:16" hidden="1" x14ac:dyDescent="0.2">
      <c r="A612" s="53"/>
      <c r="B612" s="51"/>
      <c r="C612" s="52"/>
      <c r="D612" s="52"/>
      <c r="E612" s="52"/>
      <c r="F612" s="52"/>
      <c r="G612" s="52"/>
      <c r="H612" s="52"/>
      <c r="I612" s="52"/>
      <c r="J612" s="52"/>
      <c r="K612" s="52"/>
      <c r="L612" s="52"/>
      <c r="M612" s="52"/>
      <c r="N612" s="52"/>
      <c r="O612" s="52"/>
      <c r="P612" s="60"/>
    </row>
    <row r="613" spans="1:16" hidden="1" x14ac:dyDescent="0.2">
      <c r="A613" s="53"/>
      <c r="B613" s="51"/>
      <c r="C613" s="52"/>
      <c r="D613" s="52"/>
      <c r="E613" s="52"/>
      <c r="F613" s="52"/>
      <c r="G613" s="52"/>
      <c r="H613" s="52"/>
      <c r="I613" s="52"/>
      <c r="J613" s="52"/>
      <c r="K613" s="52"/>
      <c r="L613" s="52"/>
      <c r="M613" s="52"/>
      <c r="N613" s="52"/>
      <c r="O613" s="52"/>
      <c r="P613" s="60"/>
    </row>
    <row r="614" spans="1:16" hidden="1" x14ac:dyDescent="0.2">
      <c r="A614" s="53"/>
      <c r="B614" s="51"/>
      <c r="C614" s="52"/>
      <c r="D614" s="52"/>
      <c r="E614" s="52"/>
      <c r="F614" s="52"/>
      <c r="G614" s="52"/>
      <c r="H614" s="52"/>
      <c r="I614" s="52"/>
      <c r="J614" s="52"/>
      <c r="K614" s="52"/>
      <c r="L614" s="52"/>
      <c r="M614" s="52"/>
      <c r="N614" s="52"/>
      <c r="O614" s="52"/>
      <c r="P614" s="60"/>
    </row>
    <row r="615" spans="1:16" hidden="1" x14ac:dyDescent="0.2">
      <c r="A615" s="53"/>
      <c r="B615" s="51"/>
      <c r="C615" s="52"/>
      <c r="D615" s="52"/>
      <c r="E615" s="52"/>
      <c r="F615" s="52"/>
      <c r="G615" s="52"/>
      <c r="H615" s="52"/>
      <c r="I615" s="52"/>
      <c r="J615" s="52"/>
      <c r="K615" s="52"/>
      <c r="L615" s="52"/>
      <c r="M615" s="52"/>
      <c r="N615" s="52"/>
      <c r="O615" s="52"/>
      <c r="P615" s="60"/>
    </row>
    <row r="616" spans="1:16" hidden="1" x14ac:dyDescent="0.2">
      <c r="A616" s="53"/>
      <c r="B616" s="51"/>
      <c r="C616" s="52"/>
      <c r="D616" s="52"/>
      <c r="E616" s="52"/>
      <c r="F616" s="52"/>
      <c r="G616" s="52"/>
      <c r="H616" s="52"/>
      <c r="I616" s="52"/>
      <c r="J616" s="52"/>
      <c r="K616" s="52"/>
      <c r="L616" s="52"/>
      <c r="M616" s="52"/>
      <c r="N616" s="52"/>
      <c r="O616" s="52"/>
      <c r="P616" s="60"/>
    </row>
    <row r="617" spans="1:16" hidden="1" x14ac:dyDescent="0.2">
      <c r="A617" s="53"/>
      <c r="B617" s="51"/>
      <c r="C617" s="52"/>
      <c r="D617" s="52"/>
      <c r="E617" s="52"/>
      <c r="F617" s="52"/>
      <c r="G617" s="52"/>
      <c r="H617" s="52"/>
      <c r="I617" s="52"/>
      <c r="J617" s="52"/>
      <c r="K617" s="52"/>
      <c r="L617" s="52"/>
      <c r="M617" s="52"/>
      <c r="N617" s="52"/>
      <c r="O617" s="52"/>
      <c r="P617" s="60"/>
    </row>
    <row r="618" spans="1:16" hidden="1" x14ac:dyDescent="0.2">
      <c r="A618" s="53"/>
      <c r="B618" s="51"/>
      <c r="C618" s="52"/>
      <c r="D618" s="52"/>
      <c r="E618" s="52"/>
      <c r="F618" s="52"/>
      <c r="G618" s="52"/>
      <c r="H618" s="52"/>
      <c r="I618" s="52"/>
      <c r="J618" s="52"/>
      <c r="K618" s="52"/>
      <c r="L618" s="52"/>
      <c r="M618" s="52"/>
      <c r="N618" s="52"/>
      <c r="O618" s="52"/>
      <c r="P618" s="60"/>
    </row>
    <row r="619" spans="1:16" hidden="1" x14ac:dyDescent="0.2">
      <c r="A619" s="53"/>
      <c r="B619" s="51"/>
      <c r="C619" s="52"/>
      <c r="D619" s="52"/>
      <c r="E619" s="52"/>
      <c r="F619" s="52"/>
      <c r="G619" s="52"/>
      <c r="H619" s="52"/>
      <c r="I619" s="52"/>
      <c r="J619" s="52"/>
      <c r="K619" s="52"/>
      <c r="L619" s="52"/>
      <c r="M619" s="52"/>
      <c r="N619" s="52"/>
      <c r="O619" s="52"/>
      <c r="P619" s="60"/>
    </row>
    <row r="620" spans="1:16" hidden="1" x14ac:dyDescent="0.2">
      <c r="A620" s="53"/>
      <c r="B620" s="51"/>
      <c r="C620" s="52"/>
      <c r="D620" s="52"/>
      <c r="E620" s="52"/>
      <c r="F620" s="52"/>
      <c r="G620" s="52"/>
      <c r="H620" s="52"/>
      <c r="I620" s="52"/>
      <c r="J620" s="52"/>
      <c r="K620" s="52"/>
      <c r="L620" s="52"/>
      <c r="M620" s="52"/>
      <c r="N620" s="52"/>
      <c r="O620" s="52"/>
      <c r="P620" s="60"/>
    </row>
    <row r="621" spans="1:16" hidden="1" x14ac:dyDescent="0.2">
      <c r="A621" s="53"/>
      <c r="B621" s="51"/>
      <c r="C621" s="52"/>
      <c r="D621" s="52"/>
      <c r="E621" s="52"/>
      <c r="F621" s="52"/>
      <c r="G621" s="52"/>
      <c r="H621" s="52"/>
      <c r="I621" s="52"/>
      <c r="J621" s="52"/>
      <c r="K621" s="52"/>
      <c r="L621" s="52"/>
      <c r="M621" s="52"/>
      <c r="N621" s="52"/>
      <c r="O621" s="52"/>
      <c r="P621" s="60"/>
    </row>
    <row r="622" spans="1:16" hidden="1" x14ac:dyDescent="0.2">
      <c r="A622" s="53"/>
      <c r="B622" s="51"/>
      <c r="C622" s="52"/>
      <c r="D622" s="52"/>
      <c r="E622" s="52"/>
      <c r="F622" s="52"/>
      <c r="G622" s="52"/>
      <c r="H622" s="52"/>
      <c r="I622" s="52"/>
      <c r="J622" s="52"/>
      <c r="K622" s="52"/>
      <c r="L622" s="52"/>
      <c r="M622" s="52"/>
      <c r="N622" s="52"/>
      <c r="O622" s="52"/>
      <c r="P622" s="60"/>
    </row>
    <row r="623" spans="1:16" hidden="1" x14ac:dyDescent="0.2">
      <c r="A623" s="53"/>
      <c r="B623" s="51"/>
      <c r="C623" s="52"/>
      <c r="D623" s="52"/>
      <c r="E623" s="52"/>
      <c r="F623" s="52"/>
      <c r="G623" s="52"/>
      <c r="H623" s="52"/>
      <c r="I623" s="52"/>
      <c r="J623" s="52"/>
      <c r="K623" s="52"/>
      <c r="L623" s="52"/>
      <c r="M623" s="52"/>
      <c r="N623" s="52"/>
      <c r="O623" s="52"/>
      <c r="P623" s="60"/>
    </row>
    <row r="624" spans="1:16" hidden="1" x14ac:dyDescent="0.2">
      <c r="A624" s="53"/>
      <c r="B624" s="51"/>
      <c r="C624" s="52"/>
      <c r="D624" s="52"/>
      <c r="E624" s="52"/>
      <c r="F624" s="52"/>
      <c r="G624" s="52"/>
      <c r="H624" s="52"/>
      <c r="I624" s="52"/>
      <c r="J624" s="52"/>
      <c r="K624" s="52"/>
      <c r="L624" s="52"/>
      <c r="M624" s="52"/>
      <c r="N624" s="52"/>
      <c r="O624" s="52"/>
      <c r="P624" s="60"/>
    </row>
    <row r="625" spans="1:16" hidden="1" x14ac:dyDescent="0.2">
      <c r="A625" s="53"/>
      <c r="B625" s="51"/>
      <c r="C625" s="52"/>
      <c r="D625" s="52"/>
      <c r="E625" s="52"/>
      <c r="F625" s="52"/>
      <c r="G625" s="52"/>
      <c r="H625" s="52"/>
      <c r="I625" s="52"/>
      <c r="J625" s="52"/>
      <c r="K625" s="52"/>
      <c r="L625" s="52"/>
      <c r="M625" s="52"/>
      <c r="N625" s="52"/>
      <c r="O625" s="52"/>
      <c r="P625" s="60"/>
    </row>
    <row r="626" spans="1:16" hidden="1" x14ac:dyDescent="0.2">
      <c r="A626" s="53"/>
      <c r="B626" s="51"/>
      <c r="C626" s="52"/>
      <c r="D626" s="52"/>
      <c r="E626" s="52"/>
      <c r="F626" s="52"/>
      <c r="G626" s="52"/>
      <c r="H626" s="52"/>
      <c r="I626" s="52"/>
      <c r="J626" s="52"/>
      <c r="K626" s="52"/>
      <c r="L626" s="52"/>
      <c r="M626" s="52"/>
      <c r="N626" s="52"/>
      <c r="O626" s="52"/>
      <c r="P626" s="60"/>
    </row>
    <row r="627" spans="1:16" hidden="1" x14ac:dyDescent="0.2">
      <c r="A627" s="53"/>
      <c r="B627" s="51"/>
      <c r="C627" s="52"/>
      <c r="D627" s="52"/>
      <c r="E627" s="52"/>
      <c r="F627" s="52"/>
      <c r="G627" s="52"/>
      <c r="H627" s="52"/>
      <c r="I627" s="52"/>
      <c r="J627" s="52"/>
      <c r="K627" s="52"/>
      <c r="L627" s="52"/>
      <c r="M627" s="52"/>
      <c r="N627" s="52"/>
      <c r="O627" s="52"/>
      <c r="P627" s="60"/>
    </row>
    <row r="628" spans="1:16" hidden="1" x14ac:dyDescent="0.2">
      <c r="A628" s="53"/>
      <c r="B628" s="51"/>
      <c r="C628" s="52"/>
      <c r="D628" s="52"/>
      <c r="E628" s="52"/>
      <c r="F628" s="52"/>
      <c r="G628" s="52"/>
      <c r="H628" s="52"/>
      <c r="I628" s="52"/>
      <c r="J628" s="52"/>
      <c r="K628" s="52"/>
      <c r="L628" s="52"/>
      <c r="M628" s="52"/>
      <c r="N628" s="52"/>
      <c r="O628" s="52"/>
      <c r="P628" s="60"/>
    </row>
    <row r="629" spans="1:16" hidden="1" x14ac:dyDescent="0.2">
      <c r="A629" s="53"/>
      <c r="B629" s="51"/>
      <c r="C629" s="52"/>
      <c r="D629" s="52"/>
      <c r="E629" s="52"/>
      <c r="F629" s="52"/>
      <c r="G629" s="52"/>
      <c r="H629" s="52"/>
      <c r="I629" s="52"/>
      <c r="J629" s="52"/>
      <c r="K629" s="52"/>
      <c r="L629" s="52"/>
      <c r="M629" s="52"/>
      <c r="N629" s="52"/>
      <c r="O629" s="52"/>
      <c r="P629" s="60"/>
    </row>
    <row r="630" spans="1:16" hidden="1" x14ac:dyDescent="0.2">
      <c r="A630" s="53"/>
      <c r="B630" s="51"/>
      <c r="C630" s="52"/>
      <c r="D630" s="52"/>
      <c r="E630" s="52"/>
      <c r="F630" s="52"/>
      <c r="G630" s="52"/>
      <c r="H630" s="52"/>
      <c r="I630" s="52"/>
      <c r="J630" s="52"/>
      <c r="K630" s="52"/>
      <c r="L630" s="52"/>
      <c r="M630" s="52"/>
      <c r="N630" s="52"/>
      <c r="O630" s="52"/>
      <c r="P630" s="60"/>
    </row>
    <row r="631" spans="1:16" hidden="1" x14ac:dyDescent="0.2">
      <c r="A631" s="53"/>
      <c r="B631" s="51"/>
      <c r="C631" s="52"/>
      <c r="D631" s="52"/>
      <c r="E631" s="52"/>
      <c r="F631" s="52"/>
      <c r="G631" s="52"/>
      <c r="H631" s="52"/>
      <c r="I631" s="52"/>
      <c r="J631" s="52"/>
      <c r="K631" s="52"/>
      <c r="L631" s="52"/>
      <c r="M631" s="52"/>
      <c r="N631" s="52"/>
      <c r="O631" s="52"/>
      <c r="P631" s="60"/>
    </row>
    <row r="632" spans="1:16" hidden="1" x14ac:dyDescent="0.2">
      <c r="A632" s="53"/>
      <c r="B632" s="51"/>
      <c r="C632" s="52"/>
      <c r="D632" s="52"/>
      <c r="E632" s="52"/>
      <c r="F632" s="52"/>
      <c r="G632" s="52"/>
      <c r="H632" s="52"/>
      <c r="I632" s="52"/>
      <c r="J632" s="52"/>
      <c r="K632" s="52"/>
      <c r="L632" s="52"/>
      <c r="M632" s="52"/>
      <c r="N632" s="52"/>
      <c r="O632" s="52"/>
      <c r="P632" s="60"/>
    </row>
    <row r="633" spans="1:16" hidden="1" x14ac:dyDescent="0.2">
      <c r="A633" s="53"/>
      <c r="B633" s="51"/>
      <c r="C633" s="52"/>
      <c r="D633" s="52"/>
      <c r="E633" s="52"/>
      <c r="F633" s="52"/>
      <c r="G633" s="52"/>
      <c r="H633" s="52"/>
      <c r="I633" s="52"/>
      <c r="J633" s="52"/>
      <c r="K633" s="52"/>
      <c r="L633" s="52"/>
      <c r="M633" s="52"/>
      <c r="N633" s="52"/>
      <c r="O633" s="52"/>
      <c r="P633" s="60"/>
    </row>
    <row r="634" spans="1:16" hidden="1" x14ac:dyDescent="0.2">
      <c r="A634" s="53"/>
      <c r="B634" s="51"/>
      <c r="C634" s="52"/>
      <c r="D634" s="52"/>
      <c r="E634" s="52"/>
      <c r="F634" s="52"/>
      <c r="G634" s="52"/>
      <c r="H634" s="52"/>
      <c r="I634" s="52"/>
      <c r="J634" s="52"/>
      <c r="K634" s="52"/>
      <c r="L634" s="52"/>
      <c r="M634" s="52"/>
      <c r="N634" s="52"/>
      <c r="O634" s="52"/>
      <c r="P634" s="60"/>
    </row>
    <row r="635" spans="1:16" hidden="1" x14ac:dyDescent="0.2">
      <c r="A635" s="53"/>
      <c r="B635" s="51"/>
      <c r="C635" s="52"/>
      <c r="D635" s="52"/>
      <c r="E635" s="52"/>
      <c r="F635" s="52"/>
      <c r="G635" s="52"/>
      <c r="H635" s="52"/>
      <c r="I635" s="52"/>
      <c r="J635" s="52"/>
      <c r="K635" s="52"/>
      <c r="L635" s="52"/>
      <c r="M635" s="52"/>
      <c r="N635" s="52"/>
      <c r="O635" s="52"/>
      <c r="P635" s="60"/>
    </row>
    <row r="636" spans="1:16" hidden="1" x14ac:dyDescent="0.2">
      <c r="A636" s="53"/>
      <c r="B636" s="51"/>
      <c r="C636" s="52"/>
      <c r="D636" s="52"/>
      <c r="E636" s="52"/>
      <c r="F636" s="52"/>
      <c r="G636" s="52"/>
      <c r="H636" s="52"/>
      <c r="I636" s="52"/>
      <c r="J636" s="52"/>
      <c r="K636" s="52"/>
      <c r="L636" s="52"/>
      <c r="M636" s="52"/>
      <c r="N636" s="52"/>
      <c r="O636" s="52"/>
      <c r="P636" s="60"/>
    </row>
    <row r="637" spans="1:16" hidden="1" x14ac:dyDescent="0.2">
      <c r="A637" s="53"/>
      <c r="B637" s="51"/>
      <c r="C637" s="52"/>
      <c r="D637" s="52"/>
      <c r="E637" s="52"/>
      <c r="F637" s="52"/>
      <c r="G637" s="52"/>
      <c r="H637" s="52"/>
      <c r="I637" s="52"/>
      <c r="J637" s="52"/>
      <c r="K637" s="52"/>
      <c r="L637" s="52"/>
      <c r="M637" s="52"/>
      <c r="N637" s="52"/>
      <c r="O637" s="52"/>
      <c r="P637" s="60"/>
    </row>
    <row r="638" spans="1:16" hidden="1" x14ac:dyDescent="0.2">
      <c r="A638" s="53"/>
      <c r="B638" s="51"/>
      <c r="C638" s="52"/>
      <c r="D638" s="52"/>
      <c r="E638" s="52"/>
      <c r="F638" s="52"/>
      <c r="G638" s="52"/>
      <c r="H638" s="52"/>
      <c r="I638" s="52"/>
      <c r="J638" s="52"/>
      <c r="K638" s="52"/>
      <c r="L638" s="52"/>
      <c r="M638" s="52"/>
      <c r="N638" s="52"/>
      <c r="O638" s="52"/>
      <c r="P638" s="60"/>
    </row>
    <row r="639" spans="1:16" hidden="1" x14ac:dyDescent="0.2">
      <c r="A639" s="53"/>
      <c r="B639" s="51"/>
      <c r="C639" s="52"/>
      <c r="D639" s="52"/>
      <c r="E639" s="52"/>
      <c r="F639" s="52"/>
      <c r="G639" s="52"/>
      <c r="H639" s="52"/>
      <c r="I639" s="52"/>
      <c r="J639" s="52"/>
      <c r="K639" s="52"/>
      <c r="L639" s="52"/>
      <c r="M639" s="52"/>
      <c r="N639" s="52"/>
      <c r="O639" s="52"/>
      <c r="P639" s="60"/>
    </row>
    <row r="640" spans="1:16" hidden="1" x14ac:dyDescent="0.2">
      <c r="A640" s="53"/>
      <c r="B640" s="51"/>
      <c r="C640" s="52"/>
      <c r="D640" s="52"/>
      <c r="E640" s="52"/>
      <c r="F640" s="52"/>
      <c r="G640" s="52"/>
      <c r="H640" s="52"/>
      <c r="I640" s="52"/>
      <c r="J640" s="52"/>
      <c r="K640" s="52"/>
      <c r="L640" s="52"/>
      <c r="M640" s="52"/>
      <c r="N640" s="52"/>
      <c r="O640" s="52"/>
      <c r="P640" s="60"/>
    </row>
    <row r="641" spans="1:16" hidden="1" x14ac:dyDescent="0.2">
      <c r="A641" s="53"/>
      <c r="B641" s="51"/>
      <c r="C641" s="52"/>
      <c r="D641" s="52"/>
      <c r="E641" s="52"/>
      <c r="F641" s="52"/>
      <c r="G641" s="52"/>
      <c r="H641" s="52"/>
      <c r="I641" s="52"/>
      <c r="J641" s="52"/>
      <c r="K641" s="52"/>
      <c r="L641" s="52"/>
      <c r="M641" s="52"/>
      <c r="N641" s="52"/>
      <c r="O641" s="52"/>
      <c r="P641" s="60"/>
    </row>
    <row r="642" spans="1:16" hidden="1" x14ac:dyDescent="0.2">
      <c r="A642" s="53"/>
      <c r="B642" s="51"/>
      <c r="C642" s="52"/>
      <c r="D642" s="52"/>
      <c r="E642" s="52"/>
      <c r="F642" s="52"/>
      <c r="G642" s="52"/>
      <c r="H642" s="52"/>
      <c r="I642" s="52"/>
      <c r="J642" s="52"/>
      <c r="K642" s="52"/>
      <c r="L642" s="52"/>
      <c r="M642" s="52"/>
      <c r="N642" s="52"/>
      <c r="O642" s="52"/>
      <c r="P642" s="60"/>
    </row>
    <row r="643" spans="1:16" hidden="1" x14ac:dyDescent="0.2">
      <c r="A643" s="53"/>
      <c r="B643" s="51"/>
      <c r="C643" s="52"/>
      <c r="D643" s="52"/>
      <c r="E643" s="52"/>
      <c r="F643" s="52"/>
      <c r="G643" s="52"/>
      <c r="H643" s="52"/>
      <c r="I643" s="52"/>
      <c r="J643" s="52"/>
      <c r="K643" s="52"/>
      <c r="L643" s="52"/>
      <c r="M643" s="52"/>
      <c r="N643" s="52"/>
      <c r="O643" s="52"/>
      <c r="P643" s="60"/>
    </row>
    <row r="644" spans="1:16" hidden="1" x14ac:dyDescent="0.2">
      <c r="A644" s="53"/>
      <c r="B644" s="51"/>
      <c r="C644" s="52"/>
      <c r="D644" s="52"/>
      <c r="E644" s="52"/>
      <c r="F644" s="52"/>
      <c r="G644" s="52"/>
      <c r="H644" s="52"/>
      <c r="I644" s="52"/>
      <c r="J644" s="52"/>
      <c r="K644" s="52"/>
      <c r="L644" s="52"/>
      <c r="M644" s="52"/>
      <c r="N644" s="52"/>
      <c r="O644" s="52"/>
      <c r="P644" s="60"/>
    </row>
    <row r="645" spans="1:16" hidden="1" x14ac:dyDescent="0.2">
      <c r="A645" s="53"/>
      <c r="B645" s="51"/>
      <c r="C645" s="52"/>
      <c r="D645" s="52"/>
      <c r="E645" s="52"/>
      <c r="F645" s="52"/>
      <c r="G645" s="52"/>
      <c r="H645" s="52"/>
      <c r="I645" s="52"/>
      <c r="J645" s="52"/>
      <c r="K645" s="52"/>
      <c r="L645" s="52"/>
      <c r="M645" s="52"/>
      <c r="N645" s="52"/>
      <c r="O645" s="52"/>
      <c r="P645" s="60"/>
    </row>
    <row r="646" spans="1:16" hidden="1" x14ac:dyDescent="0.2">
      <c r="A646" s="53"/>
      <c r="B646" s="51"/>
      <c r="C646" s="52"/>
      <c r="D646" s="52"/>
      <c r="E646" s="52"/>
      <c r="F646" s="52"/>
      <c r="G646" s="52"/>
      <c r="H646" s="52"/>
      <c r="I646" s="52"/>
      <c r="J646" s="52"/>
      <c r="K646" s="52"/>
      <c r="L646" s="52"/>
      <c r="M646" s="52"/>
      <c r="N646" s="52"/>
      <c r="O646" s="52"/>
      <c r="P646" s="60"/>
    </row>
    <row r="647" spans="1:16" hidden="1" x14ac:dyDescent="0.2">
      <c r="A647" s="53"/>
      <c r="B647" s="51"/>
      <c r="C647" s="52"/>
      <c r="D647" s="52"/>
      <c r="E647" s="52"/>
      <c r="F647" s="52"/>
      <c r="G647" s="52"/>
      <c r="H647" s="52"/>
      <c r="I647" s="52"/>
      <c r="J647" s="52"/>
      <c r="K647" s="52"/>
      <c r="L647" s="52"/>
      <c r="M647" s="52"/>
      <c r="N647" s="52"/>
      <c r="O647" s="52"/>
      <c r="P647" s="60"/>
    </row>
    <row r="648" spans="1:16" hidden="1" x14ac:dyDescent="0.2">
      <c r="A648" s="53"/>
      <c r="B648" s="51"/>
      <c r="C648" s="52"/>
      <c r="D648" s="52"/>
      <c r="E648" s="52"/>
      <c r="F648" s="52"/>
      <c r="G648" s="52"/>
      <c r="H648" s="52"/>
      <c r="I648" s="52"/>
      <c r="J648" s="52"/>
      <c r="K648" s="52"/>
      <c r="L648" s="52"/>
      <c r="M648" s="52"/>
      <c r="N648" s="52"/>
      <c r="O648" s="52"/>
      <c r="P648" s="60"/>
    </row>
    <row r="649" spans="1:16" hidden="1" x14ac:dyDescent="0.2">
      <c r="A649" s="53"/>
      <c r="B649" s="51"/>
      <c r="C649" s="52"/>
      <c r="D649" s="52"/>
      <c r="E649" s="52"/>
      <c r="F649" s="52"/>
      <c r="G649" s="52"/>
      <c r="H649" s="52"/>
      <c r="I649" s="52"/>
      <c r="J649" s="52"/>
      <c r="K649" s="52"/>
      <c r="L649" s="52"/>
      <c r="M649" s="52"/>
      <c r="N649" s="52"/>
      <c r="O649" s="52"/>
      <c r="P649" s="60"/>
    </row>
    <row r="650" spans="1:16" hidden="1" x14ac:dyDescent="0.2">
      <c r="A650" s="53"/>
      <c r="B650" s="51"/>
      <c r="C650" s="52"/>
      <c r="D650" s="52"/>
      <c r="E650" s="52"/>
      <c r="F650" s="52"/>
      <c r="G650" s="52"/>
      <c r="H650" s="52"/>
      <c r="I650" s="52"/>
      <c r="J650" s="52"/>
      <c r="K650" s="52"/>
      <c r="L650" s="52"/>
      <c r="M650" s="52"/>
      <c r="N650" s="52"/>
      <c r="O650" s="52"/>
      <c r="P650" s="60"/>
    </row>
    <row r="651" spans="1:16" hidden="1" x14ac:dyDescent="0.2">
      <c r="A651" s="53"/>
      <c r="B651" s="51"/>
      <c r="C651" s="52"/>
      <c r="D651" s="52"/>
      <c r="E651" s="52"/>
      <c r="F651" s="52"/>
      <c r="G651" s="52"/>
      <c r="H651" s="52"/>
      <c r="I651" s="52"/>
      <c r="J651" s="52"/>
      <c r="K651" s="52"/>
      <c r="L651" s="52"/>
      <c r="M651" s="52"/>
      <c r="N651" s="52"/>
      <c r="O651" s="52"/>
      <c r="P651" s="60"/>
    </row>
    <row r="652" spans="1:16" hidden="1" x14ac:dyDescent="0.2">
      <c r="A652" s="53"/>
      <c r="B652" s="51"/>
      <c r="C652" s="52"/>
      <c r="D652" s="52"/>
      <c r="E652" s="52"/>
      <c r="F652" s="52"/>
      <c r="G652" s="52"/>
      <c r="H652" s="52"/>
      <c r="I652" s="52"/>
      <c r="J652" s="52"/>
      <c r="K652" s="52"/>
      <c r="L652" s="52"/>
      <c r="M652" s="52"/>
      <c r="N652" s="52"/>
      <c r="O652" s="52"/>
      <c r="P652" s="60"/>
    </row>
    <row r="653" spans="1:16" hidden="1" x14ac:dyDescent="0.2">
      <c r="A653" s="53"/>
      <c r="B653" s="51"/>
      <c r="C653" s="52"/>
      <c r="D653" s="52"/>
      <c r="E653" s="52"/>
      <c r="F653" s="52"/>
      <c r="G653" s="52"/>
      <c r="H653" s="52"/>
      <c r="I653" s="52"/>
      <c r="J653" s="52"/>
      <c r="K653" s="52"/>
      <c r="L653" s="52"/>
      <c r="M653" s="52"/>
      <c r="N653" s="52"/>
      <c r="O653" s="52"/>
      <c r="P653" s="60"/>
    </row>
    <row r="654" spans="1:16" hidden="1" x14ac:dyDescent="0.2">
      <c r="A654" s="53"/>
      <c r="B654" s="51"/>
      <c r="C654" s="52"/>
      <c r="D654" s="52"/>
      <c r="E654" s="52"/>
      <c r="F654" s="52"/>
      <c r="G654" s="52"/>
      <c r="H654" s="52"/>
      <c r="I654" s="52"/>
      <c r="J654" s="52"/>
      <c r="K654" s="52"/>
      <c r="L654" s="52"/>
      <c r="M654" s="52"/>
      <c r="N654" s="52"/>
      <c r="O654" s="52"/>
      <c r="P654" s="60"/>
    </row>
    <row r="655" spans="1:16" hidden="1" x14ac:dyDescent="0.2">
      <c r="A655" s="53"/>
      <c r="B655" s="51"/>
      <c r="C655" s="52"/>
      <c r="D655" s="52"/>
      <c r="E655" s="52"/>
      <c r="F655" s="52"/>
      <c r="G655" s="52"/>
      <c r="H655" s="52"/>
      <c r="I655" s="52"/>
      <c r="J655" s="52"/>
      <c r="K655" s="52"/>
      <c r="L655" s="52"/>
      <c r="M655" s="52"/>
      <c r="N655" s="52"/>
      <c r="O655" s="52"/>
      <c r="P655" s="60"/>
    </row>
    <row r="656" spans="1:16" hidden="1" x14ac:dyDescent="0.2">
      <c r="A656" s="53"/>
      <c r="B656" s="51"/>
      <c r="C656" s="52"/>
      <c r="D656" s="52"/>
      <c r="E656" s="52"/>
      <c r="F656" s="52"/>
      <c r="G656" s="52"/>
      <c r="H656" s="52"/>
      <c r="I656" s="52"/>
      <c r="J656" s="52"/>
      <c r="K656" s="52"/>
      <c r="L656" s="52"/>
      <c r="M656" s="52"/>
      <c r="N656" s="52"/>
      <c r="O656" s="52"/>
      <c r="P656" s="60"/>
    </row>
    <row r="657" spans="1:16" hidden="1" x14ac:dyDescent="0.2">
      <c r="A657" s="53"/>
      <c r="B657" s="51"/>
      <c r="C657" s="52"/>
      <c r="D657" s="52"/>
      <c r="E657" s="52"/>
      <c r="F657" s="52"/>
      <c r="G657" s="52"/>
      <c r="H657" s="52"/>
      <c r="I657" s="52"/>
      <c r="J657" s="52"/>
      <c r="K657" s="52"/>
      <c r="L657" s="52"/>
      <c r="M657" s="52"/>
      <c r="N657" s="52"/>
      <c r="O657" s="52"/>
      <c r="P657" s="60"/>
    </row>
    <row r="658" spans="1:16" hidden="1" x14ac:dyDescent="0.2">
      <c r="A658" s="53"/>
      <c r="B658" s="51"/>
      <c r="C658" s="52"/>
      <c r="D658" s="52"/>
      <c r="E658" s="52"/>
      <c r="F658" s="52"/>
      <c r="G658" s="52"/>
      <c r="H658" s="52"/>
      <c r="I658" s="52"/>
      <c r="J658" s="52"/>
      <c r="K658" s="52"/>
      <c r="L658" s="52"/>
      <c r="M658" s="52"/>
      <c r="N658" s="52"/>
      <c r="O658" s="52"/>
      <c r="P658" s="60"/>
    </row>
    <row r="659" spans="1:16" hidden="1" x14ac:dyDescent="0.2">
      <c r="A659" s="53"/>
      <c r="B659" s="51"/>
      <c r="C659" s="52"/>
      <c r="D659" s="52"/>
      <c r="E659" s="52"/>
      <c r="F659" s="52"/>
      <c r="G659" s="52"/>
      <c r="H659" s="52"/>
      <c r="I659" s="52"/>
      <c r="J659" s="52"/>
      <c r="K659" s="52"/>
      <c r="L659" s="52"/>
      <c r="M659" s="52"/>
      <c r="N659" s="52"/>
      <c r="O659" s="52"/>
      <c r="P659" s="60"/>
    </row>
    <row r="660" spans="1:16" hidden="1" x14ac:dyDescent="0.2">
      <c r="A660" s="53"/>
      <c r="B660" s="51"/>
      <c r="C660" s="52"/>
      <c r="D660" s="52"/>
      <c r="E660" s="52"/>
      <c r="F660" s="52"/>
      <c r="G660" s="52"/>
      <c r="H660" s="52"/>
      <c r="I660" s="52"/>
      <c r="J660" s="52"/>
      <c r="K660" s="52"/>
      <c r="L660" s="52"/>
      <c r="M660" s="52"/>
      <c r="N660" s="52"/>
      <c r="O660" s="52"/>
      <c r="P660" s="60"/>
    </row>
    <row r="661" spans="1:16" hidden="1" x14ac:dyDescent="0.2">
      <c r="A661" s="53"/>
      <c r="B661" s="51"/>
      <c r="C661" s="52"/>
      <c r="D661" s="52"/>
      <c r="E661" s="52"/>
      <c r="F661" s="52"/>
      <c r="G661" s="52"/>
      <c r="H661" s="52"/>
      <c r="I661" s="52"/>
      <c r="J661" s="52"/>
      <c r="K661" s="52"/>
      <c r="L661" s="52"/>
      <c r="M661" s="52"/>
      <c r="N661" s="52"/>
      <c r="O661" s="52"/>
      <c r="P661" s="60"/>
    </row>
    <row r="662" spans="1:16" hidden="1" x14ac:dyDescent="0.2">
      <c r="A662" s="53"/>
      <c r="B662" s="51"/>
      <c r="C662" s="52"/>
      <c r="D662" s="52"/>
      <c r="E662" s="52"/>
      <c r="F662" s="52"/>
      <c r="G662" s="52"/>
      <c r="H662" s="52"/>
      <c r="I662" s="52"/>
      <c r="J662" s="52"/>
      <c r="K662" s="52"/>
      <c r="L662" s="52"/>
      <c r="M662" s="52"/>
      <c r="N662" s="52"/>
      <c r="O662" s="52"/>
      <c r="P662" s="60"/>
    </row>
    <row r="663" spans="1:16" hidden="1" x14ac:dyDescent="0.2">
      <c r="A663" s="53"/>
      <c r="B663" s="51"/>
      <c r="C663" s="52"/>
      <c r="D663" s="52"/>
      <c r="E663" s="52"/>
      <c r="F663" s="52"/>
      <c r="G663" s="52"/>
      <c r="H663" s="52"/>
      <c r="I663" s="52"/>
      <c r="J663" s="52"/>
      <c r="K663" s="52"/>
      <c r="L663" s="52"/>
      <c r="M663" s="52"/>
      <c r="N663" s="52"/>
      <c r="O663" s="52"/>
      <c r="P663" s="60"/>
    </row>
    <row r="664" spans="1:16" hidden="1" x14ac:dyDescent="0.2">
      <c r="A664" s="53"/>
      <c r="B664" s="51"/>
      <c r="C664" s="52"/>
      <c r="D664" s="52"/>
      <c r="E664" s="52"/>
      <c r="F664" s="52"/>
      <c r="G664" s="52"/>
      <c r="H664" s="52"/>
      <c r="I664" s="52"/>
      <c r="J664" s="52"/>
      <c r="K664" s="52"/>
      <c r="L664" s="52"/>
      <c r="M664" s="52"/>
      <c r="N664" s="52"/>
      <c r="O664" s="52"/>
      <c r="P664" s="60"/>
    </row>
    <row r="665" spans="1:16" hidden="1" x14ac:dyDescent="0.2">
      <c r="A665" s="53"/>
      <c r="B665" s="51"/>
      <c r="C665" s="52"/>
      <c r="D665" s="52"/>
      <c r="E665" s="52"/>
      <c r="F665" s="52"/>
      <c r="G665" s="52"/>
      <c r="H665" s="52"/>
      <c r="I665" s="52"/>
      <c r="J665" s="52"/>
      <c r="K665" s="52"/>
      <c r="L665" s="52"/>
      <c r="M665" s="52"/>
      <c r="N665" s="52"/>
      <c r="O665" s="52"/>
      <c r="P665" s="60"/>
    </row>
    <row r="666" spans="1:16" hidden="1" x14ac:dyDescent="0.2">
      <c r="A666" s="53"/>
      <c r="B666" s="51"/>
      <c r="C666" s="52"/>
      <c r="D666" s="52"/>
      <c r="E666" s="52"/>
      <c r="F666" s="52"/>
      <c r="G666" s="52"/>
      <c r="H666" s="52"/>
      <c r="I666" s="52"/>
      <c r="J666" s="52"/>
      <c r="K666" s="52"/>
      <c r="L666" s="52"/>
      <c r="M666" s="52"/>
      <c r="N666" s="52"/>
      <c r="O666" s="52"/>
      <c r="P666" s="60"/>
    </row>
    <row r="667" spans="1:16" hidden="1" x14ac:dyDescent="0.2">
      <c r="A667" s="53"/>
      <c r="B667" s="51"/>
      <c r="C667" s="52"/>
      <c r="D667" s="52"/>
      <c r="E667" s="52"/>
      <c r="F667" s="52"/>
      <c r="G667" s="52"/>
      <c r="H667" s="52"/>
      <c r="I667" s="52"/>
      <c r="J667" s="52"/>
      <c r="K667" s="52"/>
      <c r="L667" s="52"/>
      <c r="M667" s="52"/>
      <c r="N667" s="52"/>
      <c r="O667" s="52"/>
      <c r="P667" s="60"/>
    </row>
    <row r="668" spans="1:16" hidden="1" x14ac:dyDescent="0.2">
      <c r="A668" s="53"/>
      <c r="B668" s="51"/>
      <c r="C668" s="52"/>
      <c r="D668" s="52"/>
      <c r="E668" s="52"/>
      <c r="F668" s="52"/>
      <c r="G668" s="52"/>
      <c r="H668" s="52"/>
      <c r="I668" s="52"/>
      <c r="J668" s="52"/>
      <c r="K668" s="52"/>
      <c r="L668" s="52"/>
      <c r="M668" s="52"/>
      <c r="N668" s="52"/>
      <c r="O668" s="52"/>
      <c r="P668" s="60"/>
    </row>
    <row r="669" spans="1:16" hidden="1" x14ac:dyDescent="0.2">
      <c r="A669" s="53"/>
      <c r="B669" s="51"/>
      <c r="C669" s="52"/>
      <c r="D669" s="52"/>
      <c r="E669" s="52"/>
      <c r="F669" s="52"/>
      <c r="G669" s="52"/>
      <c r="H669" s="52"/>
      <c r="I669" s="52"/>
      <c r="J669" s="52"/>
      <c r="K669" s="52"/>
      <c r="L669" s="52"/>
      <c r="M669" s="52"/>
      <c r="N669" s="52"/>
      <c r="O669" s="52"/>
      <c r="P669" s="60"/>
    </row>
    <row r="670" spans="1:16" hidden="1" x14ac:dyDescent="0.2">
      <c r="A670" s="53"/>
      <c r="B670" s="51"/>
      <c r="C670" s="52"/>
      <c r="D670" s="52"/>
      <c r="E670" s="52"/>
      <c r="F670" s="52"/>
      <c r="G670" s="52"/>
      <c r="H670" s="52"/>
      <c r="I670" s="52"/>
      <c r="J670" s="52"/>
      <c r="K670" s="52"/>
      <c r="L670" s="52"/>
      <c r="M670" s="52"/>
      <c r="N670" s="52"/>
      <c r="O670" s="52"/>
      <c r="P670" s="60"/>
    </row>
    <row r="671" spans="1:16" hidden="1" x14ac:dyDescent="0.2">
      <c r="A671" s="53"/>
      <c r="B671" s="51"/>
      <c r="C671" s="52"/>
      <c r="D671" s="52"/>
      <c r="E671" s="52"/>
      <c r="F671" s="52"/>
      <c r="G671" s="52"/>
      <c r="H671" s="52"/>
      <c r="I671" s="52"/>
      <c r="J671" s="52"/>
      <c r="K671" s="52"/>
      <c r="L671" s="52"/>
      <c r="M671" s="52"/>
      <c r="N671" s="52"/>
      <c r="O671" s="52"/>
      <c r="P671" s="60"/>
    </row>
    <row r="672" spans="1:16" hidden="1" x14ac:dyDescent="0.2">
      <c r="A672" s="53"/>
      <c r="B672" s="51"/>
      <c r="C672" s="52"/>
      <c r="D672" s="52"/>
      <c r="E672" s="52"/>
      <c r="F672" s="52"/>
      <c r="G672" s="52"/>
      <c r="H672" s="52"/>
      <c r="I672" s="52"/>
      <c r="J672" s="52"/>
      <c r="K672" s="52"/>
      <c r="L672" s="52"/>
      <c r="M672" s="52"/>
      <c r="N672" s="52"/>
      <c r="O672" s="52"/>
      <c r="P672" s="60"/>
    </row>
    <row r="673" spans="1:16" hidden="1" x14ac:dyDescent="0.2">
      <c r="A673" s="53"/>
      <c r="B673" s="51"/>
      <c r="C673" s="52"/>
      <c r="D673" s="52"/>
      <c r="E673" s="52"/>
      <c r="F673" s="52"/>
      <c r="G673" s="52"/>
      <c r="H673" s="52"/>
      <c r="I673" s="52"/>
      <c r="J673" s="52"/>
      <c r="K673" s="52"/>
      <c r="L673" s="52"/>
      <c r="M673" s="52"/>
      <c r="N673" s="52"/>
      <c r="O673" s="52"/>
      <c r="P673" s="60"/>
    </row>
    <row r="674" spans="1:16" hidden="1" x14ac:dyDescent="0.2">
      <c r="A674" s="53"/>
      <c r="B674" s="51"/>
      <c r="C674" s="52"/>
      <c r="D674" s="52"/>
      <c r="E674" s="52"/>
      <c r="F674" s="52"/>
      <c r="G674" s="52"/>
      <c r="H674" s="52"/>
      <c r="I674" s="52"/>
      <c r="J674" s="52"/>
      <c r="K674" s="52"/>
      <c r="L674" s="52"/>
      <c r="M674" s="52"/>
      <c r="N674" s="52"/>
      <c r="O674" s="52"/>
      <c r="P674" s="60"/>
    </row>
    <row r="675" spans="1:16" hidden="1" x14ac:dyDescent="0.2">
      <c r="A675" s="53"/>
      <c r="B675" s="51"/>
      <c r="C675" s="52"/>
      <c r="D675" s="52"/>
      <c r="E675" s="52"/>
      <c r="F675" s="52"/>
      <c r="G675" s="52"/>
      <c r="H675" s="52"/>
      <c r="I675" s="52"/>
      <c r="J675" s="52"/>
      <c r="K675" s="52"/>
      <c r="L675" s="52"/>
      <c r="M675" s="52"/>
      <c r="N675" s="52"/>
      <c r="O675" s="52"/>
      <c r="P675" s="60"/>
    </row>
    <row r="676" spans="1:16" hidden="1" x14ac:dyDescent="0.2">
      <c r="A676" s="53"/>
      <c r="B676" s="51"/>
      <c r="C676" s="52"/>
      <c r="D676" s="52"/>
      <c r="E676" s="52"/>
      <c r="F676" s="52"/>
      <c r="G676" s="52"/>
      <c r="H676" s="52"/>
      <c r="I676" s="52"/>
      <c r="J676" s="52"/>
      <c r="K676" s="52"/>
      <c r="L676" s="52"/>
      <c r="M676" s="52"/>
      <c r="N676" s="52"/>
      <c r="O676" s="52"/>
      <c r="P676" s="60"/>
    </row>
    <row r="677" spans="1:16" hidden="1" x14ac:dyDescent="0.2">
      <c r="A677" s="53"/>
      <c r="B677" s="51"/>
      <c r="C677" s="52"/>
      <c r="D677" s="52"/>
      <c r="E677" s="52"/>
      <c r="F677" s="52"/>
      <c r="G677" s="52"/>
      <c r="H677" s="52"/>
      <c r="I677" s="52"/>
      <c r="J677" s="52"/>
      <c r="K677" s="52"/>
      <c r="L677" s="52"/>
      <c r="M677" s="52"/>
      <c r="N677" s="52"/>
      <c r="O677" s="52"/>
      <c r="P677" s="60"/>
    </row>
    <row r="678" spans="1:16" hidden="1" x14ac:dyDescent="0.2">
      <c r="A678" s="53"/>
      <c r="B678" s="51"/>
      <c r="C678" s="52"/>
      <c r="D678" s="52"/>
      <c r="E678" s="52"/>
      <c r="F678" s="52"/>
      <c r="G678" s="52"/>
      <c r="H678" s="52"/>
      <c r="I678" s="52"/>
      <c r="J678" s="52"/>
      <c r="K678" s="52"/>
      <c r="L678" s="52"/>
      <c r="M678" s="52"/>
      <c r="N678" s="52"/>
      <c r="O678" s="52"/>
      <c r="P678" s="60"/>
    </row>
    <row r="679" spans="1:16" hidden="1" x14ac:dyDescent="0.2">
      <c r="A679" s="53"/>
      <c r="B679" s="51"/>
      <c r="C679" s="52"/>
      <c r="D679" s="52"/>
      <c r="E679" s="52"/>
      <c r="F679" s="52"/>
      <c r="G679" s="52"/>
      <c r="H679" s="52"/>
      <c r="I679" s="52"/>
      <c r="J679" s="52"/>
      <c r="K679" s="52"/>
      <c r="L679" s="52"/>
      <c r="M679" s="52"/>
      <c r="N679" s="52"/>
      <c r="O679" s="52"/>
      <c r="P679" s="60"/>
    </row>
    <row r="680" spans="1:16" hidden="1" x14ac:dyDescent="0.2">
      <c r="A680" s="53"/>
      <c r="B680" s="51"/>
      <c r="C680" s="52"/>
      <c r="D680" s="52"/>
      <c r="E680" s="52"/>
      <c r="F680" s="52"/>
      <c r="G680" s="52"/>
      <c r="H680" s="52"/>
      <c r="I680" s="52"/>
      <c r="J680" s="52"/>
      <c r="K680" s="52"/>
      <c r="L680" s="52"/>
      <c r="M680" s="52"/>
      <c r="N680" s="52"/>
      <c r="O680" s="52"/>
      <c r="P680" s="60"/>
    </row>
    <row r="681" spans="1:16" hidden="1" x14ac:dyDescent="0.2">
      <c r="A681" s="53"/>
      <c r="B681" s="51"/>
      <c r="C681" s="52"/>
      <c r="D681" s="52"/>
      <c r="E681" s="52"/>
      <c r="F681" s="52"/>
      <c r="G681" s="52"/>
      <c r="H681" s="52"/>
      <c r="I681" s="52"/>
      <c r="J681" s="52"/>
      <c r="K681" s="52"/>
      <c r="L681" s="52"/>
      <c r="M681" s="52"/>
      <c r="N681" s="52"/>
      <c r="O681" s="52"/>
      <c r="P681" s="60"/>
    </row>
    <row r="682" spans="1:16" hidden="1" x14ac:dyDescent="0.2">
      <c r="A682" s="53"/>
      <c r="B682" s="51"/>
      <c r="C682" s="52"/>
      <c r="D682" s="52"/>
      <c r="E682" s="52"/>
      <c r="F682" s="52"/>
      <c r="G682" s="52"/>
      <c r="H682" s="52"/>
      <c r="I682" s="52"/>
      <c r="J682" s="52"/>
      <c r="K682" s="52"/>
      <c r="L682" s="52"/>
      <c r="M682" s="52"/>
      <c r="N682" s="52"/>
      <c r="O682" s="52"/>
      <c r="P682" s="60"/>
    </row>
    <row r="683" spans="1:16" hidden="1" x14ac:dyDescent="0.2">
      <c r="A683" s="53"/>
      <c r="B683" s="51"/>
      <c r="C683" s="52"/>
      <c r="D683" s="52"/>
      <c r="E683" s="52"/>
      <c r="F683" s="52"/>
      <c r="G683" s="52"/>
      <c r="H683" s="52"/>
      <c r="I683" s="52"/>
      <c r="J683" s="52"/>
      <c r="K683" s="52"/>
      <c r="L683" s="52"/>
      <c r="M683" s="52"/>
      <c r="N683" s="52"/>
      <c r="O683" s="52"/>
      <c r="P683" s="60"/>
    </row>
    <row r="684" spans="1:16" hidden="1" x14ac:dyDescent="0.2">
      <c r="A684" s="53"/>
      <c r="B684" s="51"/>
      <c r="C684" s="52"/>
      <c r="D684" s="52"/>
      <c r="E684" s="52"/>
      <c r="F684" s="52"/>
      <c r="G684" s="52"/>
      <c r="H684" s="52"/>
      <c r="I684" s="52"/>
      <c r="J684" s="52"/>
      <c r="K684" s="52"/>
      <c r="L684" s="52"/>
      <c r="M684" s="52"/>
      <c r="N684" s="52"/>
      <c r="O684" s="52"/>
      <c r="P684" s="60"/>
    </row>
    <row r="685" spans="1:16" hidden="1" x14ac:dyDescent="0.2">
      <c r="A685" s="53"/>
      <c r="B685" s="51"/>
      <c r="C685" s="52"/>
      <c r="D685" s="52"/>
      <c r="E685" s="52"/>
      <c r="F685" s="52"/>
      <c r="G685" s="52"/>
      <c r="H685" s="52"/>
      <c r="I685" s="52"/>
      <c r="J685" s="52"/>
      <c r="K685" s="52"/>
      <c r="L685" s="52"/>
      <c r="M685" s="52"/>
      <c r="N685" s="52"/>
      <c r="O685" s="52"/>
      <c r="P685" s="60"/>
    </row>
    <row r="686" spans="1:16" hidden="1" x14ac:dyDescent="0.2">
      <c r="A686" s="53"/>
      <c r="B686" s="51"/>
      <c r="C686" s="52"/>
      <c r="D686" s="52"/>
      <c r="E686" s="52"/>
      <c r="F686" s="52"/>
      <c r="G686" s="52"/>
      <c r="H686" s="52"/>
      <c r="I686" s="52"/>
      <c r="J686" s="52"/>
      <c r="K686" s="52"/>
      <c r="L686" s="52"/>
      <c r="M686" s="52"/>
      <c r="N686" s="52"/>
      <c r="O686" s="52"/>
      <c r="P686" s="60"/>
    </row>
    <row r="687" spans="1:16" hidden="1" x14ac:dyDescent="0.2">
      <c r="A687" s="53"/>
      <c r="B687" s="51"/>
      <c r="C687" s="52"/>
      <c r="D687" s="52"/>
      <c r="E687" s="52"/>
      <c r="F687" s="52"/>
      <c r="G687" s="52"/>
      <c r="H687" s="52"/>
      <c r="I687" s="52"/>
      <c r="J687" s="52"/>
      <c r="K687" s="52"/>
      <c r="L687" s="52"/>
      <c r="M687" s="52"/>
      <c r="N687" s="52"/>
      <c r="O687" s="52"/>
      <c r="P687" s="60"/>
    </row>
    <row r="688" spans="1:16" hidden="1" x14ac:dyDescent="0.2">
      <c r="A688" s="53"/>
      <c r="B688" s="51"/>
      <c r="C688" s="52"/>
      <c r="D688" s="52"/>
      <c r="E688" s="52"/>
      <c r="F688" s="52"/>
      <c r="G688" s="52"/>
      <c r="H688" s="52"/>
      <c r="I688" s="52"/>
      <c r="J688" s="52"/>
      <c r="K688" s="52"/>
      <c r="L688" s="52"/>
      <c r="M688" s="52"/>
      <c r="N688" s="52"/>
      <c r="O688" s="52"/>
      <c r="P688" s="60"/>
    </row>
    <row r="689" spans="1:16" hidden="1" x14ac:dyDescent="0.2">
      <c r="A689" s="53"/>
      <c r="B689" s="51"/>
      <c r="C689" s="52"/>
      <c r="D689" s="52"/>
      <c r="E689" s="52"/>
      <c r="F689" s="52"/>
      <c r="G689" s="52"/>
      <c r="H689" s="52"/>
      <c r="I689" s="52"/>
      <c r="J689" s="52"/>
      <c r="K689" s="52"/>
      <c r="L689" s="52"/>
      <c r="M689" s="52"/>
      <c r="N689" s="52"/>
      <c r="O689" s="52"/>
      <c r="P689" s="60"/>
    </row>
    <row r="690" spans="1:16" hidden="1" x14ac:dyDescent="0.2">
      <c r="A690" s="53"/>
      <c r="B690" s="51"/>
      <c r="C690" s="52"/>
      <c r="D690" s="52"/>
      <c r="E690" s="52"/>
      <c r="F690" s="52"/>
      <c r="G690" s="52"/>
      <c r="H690" s="52"/>
      <c r="I690" s="52"/>
      <c r="J690" s="52"/>
      <c r="K690" s="52"/>
      <c r="L690" s="52"/>
      <c r="M690" s="52"/>
      <c r="N690" s="52"/>
      <c r="O690" s="52"/>
      <c r="P690" s="60"/>
    </row>
    <row r="691" spans="1:16" hidden="1" x14ac:dyDescent="0.2">
      <c r="A691" s="53"/>
      <c r="B691" s="51"/>
      <c r="C691" s="52"/>
      <c r="D691" s="52"/>
      <c r="E691" s="52"/>
      <c r="F691" s="52"/>
      <c r="G691" s="52"/>
      <c r="H691" s="52"/>
      <c r="I691" s="52"/>
      <c r="J691" s="52"/>
      <c r="K691" s="52"/>
      <c r="L691" s="52"/>
      <c r="M691" s="52"/>
      <c r="N691" s="52"/>
      <c r="O691" s="52"/>
      <c r="P691" s="60"/>
    </row>
    <row r="692" spans="1:16" hidden="1" x14ac:dyDescent="0.2">
      <c r="A692" s="53"/>
      <c r="B692" s="51"/>
      <c r="C692" s="52"/>
      <c r="D692" s="52"/>
      <c r="E692" s="52"/>
      <c r="F692" s="52"/>
      <c r="G692" s="52"/>
      <c r="H692" s="52"/>
      <c r="I692" s="52"/>
      <c r="J692" s="52"/>
      <c r="K692" s="52"/>
      <c r="L692" s="52"/>
      <c r="M692" s="52"/>
      <c r="N692" s="52"/>
      <c r="O692" s="52"/>
      <c r="P692" s="60"/>
    </row>
    <row r="693" spans="1:16" hidden="1" x14ac:dyDescent="0.2">
      <c r="A693" s="53"/>
      <c r="B693" s="51"/>
      <c r="C693" s="52"/>
      <c r="D693" s="52"/>
      <c r="E693" s="52"/>
      <c r="F693" s="52"/>
      <c r="G693" s="52"/>
      <c r="H693" s="52"/>
      <c r="I693" s="52"/>
      <c r="J693" s="52"/>
      <c r="K693" s="52"/>
      <c r="L693" s="52"/>
      <c r="M693" s="52"/>
      <c r="N693" s="52"/>
      <c r="O693" s="52"/>
      <c r="P693" s="60"/>
    </row>
    <row r="694" spans="1:16" hidden="1" x14ac:dyDescent="0.2">
      <c r="A694" s="53"/>
      <c r="B694" s="51"/>
      <c r="C694" s="52"/>
      <c r="D694" s="52"/>
      <c r="E694" s="52"/>
      <c r="F694" s="52"/>
      <c r="G694" s="52"/>
      <c r="H694" s="52"/>
      <c r="I694" s="52"/>
      <c r="J694" s="52"/>
      <c r="K694" s="52"/>
      <c r="L694" s="52"/>
      <c r="M694" s="52"/>
      <c r="N694" s="52"/>
      <c r="O694" s="52"/>
      <c r="P694" s="60"/>
    </row>
    <row r="695" spans="1:16" hidden="1" x14ac:dyDescent="0.2">
      <c r="A695" s="53"/>
      <c r="B695" s="51"/>
      <c r="C695" s="52"/>
      <c r="D695" s="52"/>
      <c r="E695" s="52"/>
      <c r="F695" s="52"/>
      <c r="G695" s="52"/>
      <c r="H695" s="52"/>
      <c r="I695" s="52"/>
      <c r="J695" s="52"/>
      <c r="K695" s="52"/>
      <c r="L695" s="52"/>
      <c r="M695" s="52"/>
      <c r="N695" s="52"/>
      <c r="O695" s="52"/>
      <c r="P695" s="60"/>
    </row>
    <row r="696" spans="1:16" hidden="1" x14ac:dyDescent="0.2">
      <c r="A696" s="53"/>
      <c r="B696" s="51"/>
      <c r="C696" s="52"/>
      <c r="D696" s="52"/>
      <c r="E696" s="52"/>
      <c r="F696" s="52"/>
      <c r="G696" s="52"/>
      <c r="H696" s="52"/>
      <c r="I696" s="52"/>
      <c r="J696" s="52"/>
      <c r="K696" s="52"/>
      <c r="L696" s="52"/>
      <c r="M696" s="52"/>
      <c r="N696" s="52"/>
      <c r="O696" s="52"/>
      <c r="P696" s="60"/>
    </row>
    <row r="697" spans="1:16" hidden="1" x14ac:dyDescent="0.2">
      <c r="A697" s="53"/>
      <c r="B697" s="51"/>
      <c r="C697" s="52"/>
      <c r="D697" s="52"/>
      <c r="E697" s="52"/>
      <c r="F697" s="52"/>
      <c r="G697" s="52"/>
      <c r="H697" s="52"/>
      <c r="I697" s="52"/>
      <c r="J697" s="52"/>
      <c r="K697" s="52"/>
      <c r="L697" s="52"/>
      <c r="M697" s="52"/>
      <c r="N697" s="52"/>
      <c r="O697" s="52"/>
      <c r="P697" s="60"/>
    </row>
    <row r="698" spans="1:16" hidden="1" x14ac:dyDescent="0.2">
      <c r="A698" s="53"/>
      <c r="B698" s="51"/>
      <c r="C698" s="52"/>
      <c r="D698" s="52"/>
      <c r="E698" s="52"/>
      <c r="F698" s="52"/>
      <c r="G698" s="52"/>
      <c r="H698" s="52"/>
      <c r="I698" s="52"/>
      <c r="J698" s="52"/>
      <c r="K698" s="52"/>
      <c r="L698" s="52"/>
      <c r="M698" s="52"/>
      <c r="N698" s="52"/>
      <c r="O698" s="52"/>
      <c r="P698" s="60"/>
    </row>
    <row r="699" spans="1:16" hidden="1" x14ac:dyDescent="0.2">
      <c r="A699" s="53"/>
      <c r="B699" s="51"/>
      <c r="C699" s="52"/>
      <c r="D699" s="52"/>
      <c r="E699" s="52"/>
      <c r="F699" s="52"/>
      <c r="G699" s="52"/>
      <c r="H699" s="52"/>
      <c r="I699" s="52"/>
      <c r="J699" s="52"/>
      <c r="K699" s="52"/>
      <c r="L699" s="52"/>
      <c r="M699" s="52"/>
      <c r="N699" s="52"/>
      <c r="O699" s="52"/>
      <c r="P699" s="60"/>
    </row>
    <row r="700" spans="1:16" hidden="1" x14ac:dyDescent="0.2">
      <c r="A700" s="53"/>
      <c r="B700" s="51"/>
      <c r="C700" s="52"/>
      <c r="D700" s="52"/>
      <c r="E700" s="52"/>
      <c r="F700" s="52"/>
      <c r="G700" s="52"/>
      <c r="H700" s="52"/>
      <c r="I700" s="52"/>
      <c r="J700" s="52"/>
      <c r="K700" s="52"/>
      <c r="L700" s="52"/>
      <c r="M700" s="52"/>
      <c r="N700" s="52"/>
      <c r="O700" s="52"/>
      <c r="P700" s="60"/>
    </row>
    <row r="701" spans="1:16" hidden="1" x14ac:dyDescent="0.2">
      <c r="A701" s="53"/>
      <c r="B701" s="51"/>
      <c r="C701" s="52"/>
      <c r="D701" s="52"/>
      <c r="E701" s="52"/>
      <c r="F701" s="52"/>
      <c r="G701" s="52"/>
      <c r="H701" s="52"/>
      <c r="I701" s="52"/>
      <c r="J701" s="52"/>
      <c r="K701" s="52"/>
      <c r="L701" s="52"/>
      <c r="M701" s="52"/>
      <c r="N701" s="52"/>
      <c r="O701" s="52"/>
      <c r="P701" s="60"/>
    </row>
    <row r="702" spans="1:16" hidden="1" x14ac:dyDescent="0.2">
      <c r="A702" s="53"/>
      <c r="B702" s="51"/>
      <c r="C702" s="52"/>
      <c r="D702" s="52"/>
      <c r="E702" s="52"/>
      <c r="F702" s="52"/>
      <c r="G702" s="52"/>
      <c r="H702" s="52"/>
      <c r="I702" s="52"/>
      <c r="J702" s="52"/>
      <c r="K702" s="52"/>
      <c r="L702" s="52"/>
      <c r="M702" s="52"/>
      <c r="N702" s="52"/>
      <c r="O702" s="52"/>
      <c r="P702" s="60"/>
    </row>
    <row r="703" spans="1:16" hidden="1" x14ac:dyDescent="0.2">
      <c r="A703" s="53"/>
      <c r="B703" s="51"/>
      <c r="C703" s="52"/>
      <c r="D703" s="52"/>
      <c r="E703" s="52"/>
      <c r="F703" s="52"/>
      <c r="G703" s="52"/>
      <c r="H703" s="52"/>
      <c r="I703" s="52"/>
      <c r="J703" s="52"/>
      <c r="K703" s="52"/>
      <c r="L703" s="52"/>
      <c r="M703" s="52"/>
      <c r="N703" s="52"/>
      <c r="O703" s="52"/>
      <c r="P703" s="60"/>
    </row>
    <row r="704" spans="1:16" hidden="1" x14ac:dyDescent="0.2">
      <c r="A704" s="53"/>
      <c r="B704" s="51"/>
      <c r="C704" s="52"/>
      <c r="D704" s="52"/>
      <c r="E704" s="52"/>
      <c r="F704" s="52"/>
      <c r="G704" s="52"/>
      <c r="H704" s="52"/>
      <c r="I704" s="52"/>
      <c r="J704" s="52"/>
      <c r="K704" s="52"/>
      <c r="L704" s="52"/>
      <c r="M704" s="52"/>
      <c r="N704" s="52"/>
      <c r="O704" s="52"/>
      <c r="P704" s="60"/>
    </row>
    <row r="705" spans="1:16" hidden="1" x14ac:dyDescent="0.2">
      <c r="A705" s="53"/>
      <c r="B705" s="51"/>
      <c r="C705" s="52"/>
      <c r="D705" s="52"/>
      <c r="E705" s="52"/>
      <c r="F705" s="52"/>
      <c r="G705" s="52"/>
      <c r="H705" s="52"/>
      <c r="I705" s="52"/>
      <c r="J705" s="52"/>
      <c r="K705" s="52"/>
      <c r="L705" s="52"/>
      <c r="M705" s="52"/>
      <c r="N705" s="52"/>
      <c r="O705" s="52"/>
      <c r="P705" s="60"/>
    </row>
    <row r="706" spans="1:16" hidden="1" x14ac:dyDescent="0.2">
      <c r="A706" s="53"/>
      <c r="B706" s="51"/>
      <c r="C706" s="52"/>
      <c r="D706" s="52"/>
      <c r="E706" s="52"/>
      <c r="F706" s="52"/>
      <c r="G706" s="52"/>
      <c r="H706" s="52"/>
      <c r="I706" s="52"/>
      <c r="J706" s="52"/>
      <c r="K706" s="52"/>
      <c r="L706" s="52"/>
      <c r="M706" s="52"/>
      <c r="N706" s="52"/>
      <c r="O706" s="52"/>
      <c r="P706" s="60"/>
    </row>
    <row r="707" spans="1:16" hidden="1" x14ac:dyDescent="0.2">
      <c r="A707" s="53"/>
      <c r="B707" s="51"/>
      <c r="C707" s="52"/>
      <c r="D707" s="52"/>
      <c r="E707" s="52"/>
      <c r="F707" s="52"/>
      <c r="G707" s="52"/>
      <c r="H707" s="52"/>
      <c r="I707" s="52"/>
      <c r="J707" s="52"/>
      <c r="K707" s="52"/>
      <c r="L707" s="52"/>
      <c r="M707" s="52"/>
      <c r="N707" s="52"/>
      <c r="O707" s="52"/>
      <c r="P707" s="60"/>
    </row>
    <row r="708" spans="1:16" hidden="1" x14ac:dyDescent="0.2">
      <c r="A708" s="53"/>
      <c r="B708" s="51"/>
      <c r="C708" s="52"/>
      <c r="D708" s="52"/>
      <c r="E708" s="52"/>
      <c r="F708" s="52"/>
      <c r="G708" s="52"/>
      <c r="H708" s="52"/>
      <c r="I708" s="52"/>
      <c r="J708" s="52"/>
      <c r="K708" s="52"/>
      <c r="L708" s="52"/>
      <c r="M708" s="52"/>
      <c r="N708" s="52"/>
      <c r="O708" s="52"/>
      <c r="P708" s="60"/>
    </row>
    <row r="709" spans="1:16" hidden="1" x14ac:dyDescent="0.2">
      <c r="A709" s="53"/>
      <c r="B709" s="51"/>
      <c r="C709" s="52"/>
      <c r="D709" s="52"/>
      <c r="E709" s="52"/>
      <c r="F709" s="52"/>
      <c r="G709" s="52"/>
      <c r="H709" s="52"/>
      <c r="I709" s="52"/>
      <c r="J709" s="52"/>
      <c r="K709" s="52"/>
      <c r="L709" s="52"/>
      <c r="M709" s="52"/>
      <c r="N709" s="52"/>
      <c r="O709" s="52"/>
      <c r="P709" s="60"/>
    </row>
    <row r="710" spans="1:16" hidden="1" x14ac:dyDescent="0.2">
      <c r="A710" s="53"/>
      <c r="B710" s="51"/>
      <c r="C710" s="52"/>
      <c r="D710" s="52"/>
      <c r="E710" s="52"/>
      <c r="F710" s="52"/>
      <c r="G710" s="52"/>
      <c r="H710" s="52"/>
      <c r="I710" s="52"/>
      <c r="J710" s="52"/>
      <c r="K710" s="52"/>
      <c r="L710" s="52"/>
      <c r="M710" s="52"/>
      <c r="N710" s="52"/>
      <c r="O710" s="52"/>
      <c r="P710" s="60"/>
    </row>
    <row r="711" spans="1:16" hidden="1" x14ac:dyDescent="0.2">
      <c r="A711" s="53"/>
      <c r="B711" s="51"/>
      <c r="C711" s="52"/>
      <c r="D711" s="52"/>
      <c r="E711" s="52"/>
      <c r="F711" s="52"/>
      <c r="G711" s="52"/>
      <c r="H711" s="52"/>
      <c r="I711" s="52"/>
      <c r="J711" s="52"/>
      <c r="K711" s="52"/>
      <c r="L711" s="52"/>
      <c r="M711" s="52"/>
      <c r="N711" s="52"/>
      <c r="O711" s="52"/>
      <c r="P711" s="60"/>
    </row>
    <row r="712" spans="1:16" hidden="1" x14ac:dyDescent="0.2">
      <c r="A712" s="53"/>
      <c r="B712" s="51"/>
      <c r="C712" s="52"/>
      <c r="D712" s="52"/>
      <c r="E712" s="52"/>
      <c r="F712" s="52"/>
      <c r="G712" s="52"/>
      <c r="H712" s="52"/>
      <c r="I712" s="52"/>
      <c r="J712" s="52"/>
      <c r="K712" s="52"/>
      <c r="L712" s="52"/>
      <c r="M712" s="52"/>
      <c r="N712" s="52"/>
      <c r="O712" s="52"/>
      <c r="P712" s="60"/>
    </row>
    <row r="713" spans="1:16" hidden="1" x14ac:dyDescent="0.2">
      <c r="A713" s="53"/>
      <c r="B713" s="51"/>
      <c r="C713" s="52"/>
      <c r="D713" s="52"/>
      <c r="E713" s="52"/>
      <c r="F713" s="52"/>
      <c r="G713" s="52"/>
      <c r="H713" s="52"/>
      <c r="I713" s="52"/>
      <c r="J713" s="52"/>
      <c r="K713" s="52"/>
      <c r="L713" s="52"/>
      <c r="M713" s="52"/>
      <c r="N713" s="52"/>
      <c r="O713" s="52"/>
      <c r="P713" s="60"/>
    </row>
    <row r="714" spans="1:16" hidden="1" x14ac:dyDescent="0.2">
      <c r="A714" s="53"/>
      <c r="B714" s="51"/>
      <c r="C714" s="52"/>
      <c r="D714" s="52"/>
      <c r="E714" s="52"/>
      <c r="F714" s="52"/>
      <c r="G714" s="52"/>
      <c r="H714" s="52"/>
      <c r="I714" s="52"/>
      <c r="J714" s="52"/>
      <c r="K714" s="52"/>
      <c r="L714" s="52"/>
      <c r="M714" s="52"/>
      <c r="N714" s="52"/>
      <c r="O714" s="52"/>
      <c r="P714" s="60"/>
    </row>
    <row r="715" spans="1:16" hidden="1" x14ac:dyDescent="0.2">
      <c r="A715" s="53"/>
      <c r="B715" s="51"/>
      <c r="C715" s="52"/>
      <c r="D715" s="52"/>
      <c r="E715" s="52"/>
      <c r="F715" s="52"/>
      <c r="G715" s="52"/>
      <c r="H715" s="52"/>
      <c r="I715" s="52"/>
      <c r="J715" s="52"/>
      <c r="K715" s="52"/>
      <c r="L715" s="52"/>
      <c r="M715" s="52"/>
      <c r="N715" s="52"/>
      <c r="O715" s="52"/>
      <c r="P715" s="60"/>
    </row>
    <row r="716" spans="1:16" hidden="1" x14ac:dyDescent="0.2">
      <c r="A716" s="53"/>
      <c r="B716" s="51"/>
      <c r="C716" s="52"/>
      <c r="D716" s="52"/>
      <c r="E716" s="52"/>
      <c r="F716" s="52"/>
      <c r="G716" s="52"/>
      <c r="H716" s="52"/>
      <c r="I716" s="52"/>
      <c r="J716" s="52"/>
      <c r="K716" s="52"/>
      <c r="L716" s="52"/>
      <c r="M716" s="52"/>
      <c r="N716" s="52"/>
      <c r="O716" s="52"/>
      <c r="P716" s="60"/>
    </row>
    <row r="717" spans="1:16" hidden="1" x14ac:dyDescent="0.2">
      <c r="A717" s="53"/>
      <c r="B717" s="51"/>
      <c r="C717" s="52"/>
      <c r="D717" s="52"/>
      <c r="E717" s="52"/>
      <c r="F717" s="52"/>
      <c r="G717" s="52"/>
      <c r="H717" s="52"/>
      <c r="I717" s="52"/>
      <c r="J717" s="52"/>
      <c r="K717" s="52"/>
      <c r="L717" s="52"/>
      <c r="M717" s="52"/>
      <c r="N717" s="52"/>
      <c r="O717" s="52"/>
      <c r="P717" s="60"/>
    </row>
    <row r="718" spans="1:16" hidden="1" x14ac:dyDescent="0.2">
      <c r="A718" s="53"/>
      <c r="B718" s="51"/>
      <c r="C718" s="52"/>
      <c r="D718" s="52"/>
      <c r="E718" s="52"/>
      <c r="F718" s="52"/>
      <c r="G718" s="52"/>
      <c r="H718" s="52"/>
      <c r="I718" s="52"/>
      <c r="J718" s="52"/>
      <c r="K718" s="52"/>
      <c r="L718" s="52"/>
      <c r="M718" s="52"/>
      <c r="N718" s="52"/>
      <c r="O718" s="52"/>
      <c r="P718" s="60"/>
    </row>
    <row r="719" spans="1:16" hidden="1" x14ac:dyDescent="0.2">
      <c r="A719" s="53"/>
      <c r="B719" s="51"/>
      <c r="C719" s="52"/>
      <c r="D719" s="52"/>
      <c r="E719" s="52"/>
      <c r="F719" s="52"/>
      <c r="G719" s="52"/>
      <c r="H719" s="52"/>
      <c r="I719" s="52"/>
      <c r="J719" s="52"/>
      <c r="K719" s="52"/>
      <c r="L719" s="52"/>
      <c r="M719" s="52"/>
      <c r="N719" s="52"/>
      <c r="O719" s="52"/>
      <c r="P719" s="60"/>
    </row>
    <row r="720" spans="1:16" hidden="1" x14ac:dyDescent="0.2">
      <c r="A720" s="53"/>
      <c r="B720" s="51"/>
      <c r="C720" s="52"/>
      <c r="D720" s="52"/>
      <c r="E720" s="52"/>
      <c r="F720" s="52"/>
      <c r="G720" s="52"/>
      <c r="H720" s="52"/>
      <c r="I720" s="52"/>
      <c r="J720" s="52"/>
      <c r="K720" s="52"/>
      <c r="L720" s="52"/>
      <c r="M720" s="52"/>
      <c r="N720" s="52"/>
      <c r="O720" s="52"/>
      <c r="P720" s="60"/>
    </row>
    <row r="721" spans="1:16" hidden="1" x14ac:dyDescent="0.2">
      <c r="A721" s="53"/>
      <c r="B721" s="51"/>
      <c r="C721" s="52"/>
      <c r="D721" s="52"/>
      <c r="E721" s="52"/>
      <c r="F721" s="52"/>
      <c r="G721" s="52"/>
      <c r="H721" s="52"/>
      <c r="I721" s="52"/>
      <c r="J721" s="52"/>
      <c r="K721" s="52"/>
      <c r="L721" s="52"/>
      <c r="M721" s="52"/>
      <c r="N721" s="52"/>
      <c r="O721" s="52"/>
      <c r="P721" s="60"/>
    </row>
    <row r="722" spans="1:16" hidden="1" x14ac:dyDescent="0.2">
      <c r="A722" s="53"/>
      <c r="B722" s="51"/>
      <c r="C722" s="52"/>
      <c r="D722" s="52"/>
      <c r="E722" s="52"/>
      <c r="F722" s="52"/>
      <c r="G722" s="52"/>
      <c r="H722" s="52"/>
      <c r="I722" s="52"/>
      <c r="J722" s="52"/>
      <c r="K722" s="52"/>
      <c r="L722" s="52"/>
      <c r="M722" s="52"/>
      <c r="N722" s="52"/>
      <c r="O722" s="52"/>
      <c r="P722" s="60"/>
    </row>
    <row r="723" spans="1:16" hidden="1" x14ac:dyDescent="0.2">
      <c r="A723" s="53"/>
      <c r="B723" s="51"/>
      <c r="C723" s="52"/>
      <c r="D723" s="52"/>
      <c r="E723" s="52"/>
      <c r="F723" s="52"/>
      <c r="G723" s="52"/>
      <c r="H723" s="52"/>
      <c r="I723" s="52"/>
      <c r="J723" s="52"/>
      <c r="K723" s="52"/>
      <c r="L723" s="52"/>
      <c r="M723" s="52"/>
      <c r="N723" s="52"/>
      <c r="O723" s="52"/>
      <c r="P723" s="60"/>
    </row>
    <row r="724" spans="1:16" hidden="1" x14ac:dyDescent="0.2">
      <c r="A724" s="53"/>
      <c r="B724" s="51"/>
      <c r="C724" s="52"/>
      <c r="D724" s="52"/>
      <c r="E724" s="52"/>
      <c r="F724" s="52"/>
      <c r="G724" s="52"/>
      <c r="H724" s="52"/>
      <c r="I724" s="52"/>
      <c r="J724" s="52"/>
      <c r="K724" s="52"/>
      <c r="L724" s="52"/>
      <c r="M724" s="52"/>
      <c r="N724" s="52"/>
      <c r="O724" s="52"/>
      <c r="P724" s="60"/>
    </row>
    <row r="725" spans="1:16" hidden="1" x14ac:dyDescent="0.2">
      <c r="A725" s="53"/>
      <c r="B725" s="51"/>
      <c r="C725" s="52"/>
      <c r="D725" s="52"/>
      <c r="E725" s="52"/>
      <c r="F725" s="52"/>
      <c r="G725" s="52"/>
      <c r="H725" s="52"/>
      <c r="I725" s="52"/>
      <c r="J725" s="52"/>
      <c r="K725" s="52"/>
      <c r="L725" s="52"/>
      <c r="M725" s="52"/>
      <c r="N725" s="52"/>
      <c r="O725" s="52"/>
      <c r="P725" s="60"/>
    </row>
    <row r="726" spans="1:16" hidden="1" x14ac:dyDescent="0.2">
      <c r="A726" s="53"/>
      <c r="B726" s="51"/>
      <c r="C726" s="52"/>
      <c r="D726" s="52"/>
      <c r="E726" s="52"/>
      <c r="F726" s="52"/>
      <c r="G726" s="52"/>
      <c r="H726" s="52"/>
      <c r="I726" s="52"/>
      <c r="J726" s="52"/>
      <c r="K726" s="52"/>
      <c r="L726" s="52"/>
      <c r="M726" s="52"/>
      <c r="N726" s="52"/>
      <c r="O726" s="52"/>
      <c r="P726" s="60"/>
    </row>
    <row r="727" spans="1:16" hidden="1" x14ac:dyDescent="0.2">
      <c r="A727" s="53"/>
      <c r="B727" s="51"/>
      <c r="C727" s="52"/>
      <c r="D727" s="52"/>
      <c r="E727" s="52"/>
      <c r="F727" s="52"/>
      <c r="G727" s="52"/>
      <c r="H727" s="52"/>
      <c r="I727" s="52"/>
      <c r="J727" s="52"/>
      <c r="K727" s="52"/>
      <c r="L727" s="52"/>
      <c r="M727" s="52"/>
      <c r="N727" s="52"/>
      <c r="O727" s="52"/>
      <c r="P727" s="60"/>
    </row>
    <row r="728" spans="1:16" hidden="1" x14ac:dyDescent="0.2">
      <c r="A728" s="53"/>
      <c r="B728" s="51"/>
      <c r="C728" s="52"/>
      <c r="D728" s="52"/>
      <c r="E728" s="52"/>
      <c r="F728" s="52"/>
      <c r="G728" s="52"/>
      <c r="H728" s="52"/>
      <c r="I728" s="52"/>
      <c r="J728" s="52"/>
      <c r="K728" s="52"/>
      <c r="L728" s="52"/>
      <c r="M728" s="52"/>
      <c r="N728" s="52"/>
      <c r="O728" s="52"/>
      <c r="P728" s="60"/>
    </row>
    <row r="729" spans="1:16" hidden="1" x14ac:dyDescent="0.2">
      <c r="A729" s="53"/>
      <c r="B729" s="51"/>
      <c r="C729" s="52"/>
      <c r="D729" s="52"/>
      <c r="E729" s="52"/>
      <c r="F729" s="52"/>
      <c r="G729" s="52"/>
      <c r="H729" s="52"/>
      <c r="I729" s="52"/>
      <c r="J729" s="52"/>
      <c r="K729" s="52"/>
      <c r="L729" s="52"/>
      <c r="M729" s="52"/>
      <c r="N729" s="52"/>
      <c r="O729" s="52"/>
      <c r="P729" s="60"/>
    </row>
    <row r="730" spans="1:16" hidden="1" x14ac:dyDescent="0.2">
      <c r="A730" s="53"/>
      <c r="B730" s="51"/>
      <c r="C730" s="52"/>
      <c r="D730" s="52"/>
      <c r="E730" s="52"/>
      <c r="F730" s="52"/>
      <c r="G730" s="52"/>
      <c r="H730" s="52"/>
      <c r="I730" s="52"/>
      <c r="J730" s="52"/>
      <c r="K730" s="52"/>
      <c r="L730" s="52"/>
      <c r="M730" s="52"/>
      <c r="N730" s="52"/>
      <c r="O730" s="52"/>
      <c r="P730" s="60"/>
    </row>
    <row r="731" spans="1:16" hidden="1" x14ac:dyDescent="0.2">
      <c r="A731" s="53"/>
      <c r="B731" s="51"/>
      <c r="C731" s="52"/>
      <c r="D731" s="52"/>
      <c r="E731" s="52"/>
      <c r="F731" s="52"/>
      <c r="G731" s="52"/>
      <c r="H731" s="52"/>
      <c r="I731" s="52"/>
      <c r="J731" s="52"/>
      <c r="K731" s="52"/>
      <c r="L731" s="52"/>
      <c r="M731" s="52"/>
      <c r="N731" s="52"/>
      <c r="O731" s="52"/>
      <c r="P731" s="60"/>
    </row>
    <row r="732" spans="1:16" hidden="1" x14ac:dyDescent="0.2">
      <c r="A732" s="53"/>
      <c r="B732" s="51"/>
      <c r="C732" s="52"/>
      <c r="D732" s="52"/>
      <c r="E732" s="52"/>
      <c r="F732" s="52"/>
      <c r="G732" s="52"/>
      <c r="H732" s="52"/>
      <c r="I732" s="52"/>
      <c r="J732" s="52"/>
      <c r="K732" s="52"/>
      <c r="L732" s="52"/>
      <c r="M732" s="52"/>
      <c r="N732" s="52"/>
      <c r="O732" s="52"/>
      <c r="P732" s="60"/>
    </row>
    <row r="733" spans="1:16" hidden="1" x14ac:dyDescent="0.2">
      <c r="A733" s="53"/>
      <c r="B733" s="51"/>
      <c r="C733" s="52"/>
      <c r="D733" s="52"/>
      <c r="E733" s="52"/>
      <c r="F733" s="52"/>
      <c r="G733" s="52"/>
      <c r="H733" s="52"/>
      <c r="I733" s="52"/>
      <c r="J733" s="52"/>
      <c r="K733" s="52"/>
      <c r="L733" s="52"/>
      <c r="M733" s="52"/>
      <c r="N733" s="52"/>
      <c r="O733" s="52"/>
      <c r="P733" s="60"/>
    </row>
    <row r="734" spans="1:16" hidden="1" x14ac:dyDescent="0.2">
      <c r="A734" s="53"/>
      <c r="B734" s="51"/>
      <c r="C734" s="52"/>
      <c r="D734" s="52"/>
      <c r="E734" s="52"/>
      <c r="F734" s="52"/>
      <c r="G734" s="52"/>
      <c r="H734" s="52"/>
      <c r="I734" s="52"/>
      <c r="J734" s="52"/>
      <c r="K734" s="52"/>
      <c r="L734" s="52"/>
      <c r="M734" s="52"/>
      <c r="N734" s="52"/>
      <c r="O734" s="52"/>
      <c r="P734" s="60"/>
    </row>
    <row r="735" spans="1:16" hidden="1" x14ac:dyDescent="0.2">
      <c r="A735" s="53"/>
      <c r="B735" s="51"/>
      <c r="C735" s="52"/>
      <c r="D735" s="52"/>
      <c r="E735" s="52"/>
      <c r="F735" s="52"/>
      <c r="G735" s="52"/>
      <c r="H735" s="52"/>
      <c r="I735" s="52"/>
      <c r="J735" s="52"/>
      <c r="K735" s="52"/>
      <c r="L735" s="52"/>
      <c r="M735" s="52"/>
      <c r="N735" s="52"/>
      <c r="O735" s="52"/>
      <c r="P735" s="60"/>
    </row>
    <row r="736" spans="1:16" hidden="1" x14ac:dyDescent="0.2">
      <c r="A736" s="53"/>
      <c r="B736" s="51"/>
      <c r="C736" s="52"/>
      <c r="D736" s="52"/>
      <c r="E736" s="52"/>
      <c r="F736" s="52"/>
      <c r="G736" s="52"/>
      <c r="H736" s="52"/>
      <c r="I736" s="52"/>
      <c r="J736" s="52"/>
      <c r="K736" s="52"/>
      <c r="L736" s="52"/>
      <c r="M736" s="52"/>
      <c r="N736" s="52"/>
      <c r="O736" s="52"/>
      <c r="P736" s="60"/>
    </row>
    <row r="737" spans="1:16" hidden="1" x14ac:dyDescent="0.2">
      <c r="A737" s="53"/>
      <c r="B737" s="51"/>
      <c r="C737" s="52"/>
      <c r="D737" s="52"/>
      <c r="E737" s="52"/>
      <c r="F737" s="52"/>
      <c r="G737" s="52"/>
      <c r="H737" s="52"/>
      <c r="I737" s="52"/>
      <c r="J737" s="52"/>
      <c r="K737" s="52"/>
      <c r="L737" s="52"/>
      <c r="M737" s="52"/>
      <c r="N737" s="52"/>
      <c r="O737" s="52"/>
      <c r="P737" s="60"/>
    </row>
    <row r="738" spans="1:16" hidden="1" x14ac:dyDescent="0.2">
      <c r="A738" s="53"/>
      <c r="B738" s="51"/>
      <c r="C738" s="52"/>
      <c r="D738" s="52"/>
      <c r="E738" s="52"/>
      <c r="F738" s="52"/>
      <c r="G738" s="52"/>
      <c r="H738" s="52"/>
      <c r="I738" s="52"/>
      <c r="J738" s="52"/>
      <c r="K738" s="52"/>
      <c r="L738" s="52"/>
      <c r="M738" s="52"/>
      <c r="N738" s="52"/>
      <c r="O738" s="52"/>
      <c r="P738" s="60"/>
    </row>
    <row r="739" spans="1:16" hidden="1" x14ac:dyDescent="0.2">
      <c r="A739" s="53"/>
      <c r="B739" s="51"/>
      <c r="C739" s="52"/>
      <c r="D739" s="52"/>
      <c r="E739" s="52"/>
      <c r="F739" s="52"/>
      <c r="G739" s="52"/>
      <c r="H739" s="52"/>
      <c r="I739" s="52"/>
      <c r="J739" s="52"/>
      <c r="K739" s="52"/>
      <c r="L739" s="52"/>
      <c r="M739" s="52"/>
      <c r="N739" s="52"/>
      <c r="O739" s="52"/>
      <c r="P739" s="60"/>
    </row>
    <row r="740" spans="1:16" hidden="1" x14ac:dyDescent="0.2">
      <c r="A740" s="53"/>
      <c r="B740" s="51"/>
      <c r="C740" s="52"/>
      <c r="D740" s="52"/>
      <c r="E740" s="52"/>
      <c r="F740" s="52"/>
      <c r="G740" s="52"/>
      <c r="H740" s="52"/>
      <c r="I740" s="52"/>
      <c r="J740" s="52"/>
      <c r="K740" s="52"/>
      <c r="L740" s="52"/>
      <c r="M740" s="52"/>
      <c r="N740" s="52"/>
      <c r="O740" s="52"/>
      <c r="P740" s="60"/>
    </row>
    <row r="741" spans="1:16" hidden="1" x14ac:dyDescent="0.2">
      <c r="A741" s="53"/>
      <c r="B741" s="51"/>
      <c r="C741" s="52"/>
      <c r="D741" s="52"/>
      <c r="E741" s="52"/>
      <c r="F741" s="52"/>
      <c r="G741" s="52"/>
      <c r="H741" s="52"/>
      <c r="I741" s="52"/>
      <c r="J741" s="52"/>
      <c r="K741" s="52"/>
      <c r="L741" s="52"/>
      <c r="M741" s="52"/>
      <c r="N741" s="52"/>
      <c r="O741" s="52"/>
      <c r="P741" s="60"/>
    </row>
    <row r="742" spans="1:16" hidden="1" x14ac:dyDescent="0.2">
      <c r="A742" s="53"/>
      <c r="B742" s="51"/>
      <c r="C742" s="52"/>
      <c r="D742" s="52"/>
      <c r="E742" s="52"/>
      <c r="F742" s="52"/>
      <c r="G742" s="52"/>
      <c r="H742" s="52"/>
      <c r="I742" s="52"/>
      <c r="J742" s="52"/>
      <c r="K742" s="52"/>
      <c r="L742" s="52"/>
      <c r="M742" s="52"/>
      <c r="N742" s="52"/>
      <c r="O742" s="52"/>
      <c r="P742" s="60"/>
    </row>
    <row r="743" spans="1:16" hidden="1" x14ac:dyDescent="0.2">
      <c r="A743" s="53"/>
      <c r="B743" s="51"/>
      <c r="C743" s="52"/>
      <c r="D743" s="52"/>
      <c r="E743" s="52"/>
      <c r="F743" s="52"/>
      <c r="G743" s="52"/>
      <c r="H743" s="52"/>
      <c r="I743" s="52"/>
      <c r="J743" s="52"/>
      <c r="K743" s="52"/>
      <c r="L743" s="52"/>
      <c r="M743" s="52"/>
      <c r="N743" s="52"/>
      <c r="O743" s="52"/>
      <c r="P743" s="60"/>
    </row>
    <row r="744" spans="1:16" hidden="1" x14ac:dyDescent="0.2">
      <c r="A744" s="53"/>
      <c r="B744" s="51"/>
      <c r="C744" s="52"/>
      <c r="D744" s="52"/>
      <c r="E744" s="52"/>
      <c r="F744" s="52"/>
      <c r="G744" s="52"/>
      <c r="H744" s="52"/>
      <c r="I744" s="52"/>
      <c r="J744" s="52"/>
      <c r="K744" s="52"/>
      <c r="L744" s="52"/>
      <c r="M744" s="52"/>
      <c r="N744" s="52"/>
      <c r="O744" s="52"/>
      <c r="P744" s="60"/>
    </row>
    <row r="745" spans="1:16" hidden="1" x14ac:dyDescent="0.2">
      <c r="A745" s="53"/>
      <c r="B745" s="51"/>
      <c r="C745" s="52"/>
      <c r="D745" s="52"/>
      <c r="E745" s="52"/>
      <c r="F745" s="52"/>
      <c r="G745" s="52"/>
      <c r="H745" s="52"/>
      <c r="I745" s="52"/>
      <c r="J745" s="52"/>
      <c r="K745" s="52"/>
      <c r="L745" s="52"/>
      <c r="M745" s="52"/>
      <c r="N745" s="52"/>
      <c r="O745" s="52"/>
      <c r="P745" s="60"/>
    </row>
    <row r="746" spans="1:16" hidden="1" x14ac:dyDescent="0.2">
      <c r="A746" s="53"/>
      <c r="B746" s="51"/>
      <c r="C746" s="52"/>
      <c r="D746" s="52"/>
      <c r="E746" s="52"/>
      <c r="F746" s="52"/>
      <c r="G746" s="52"/>
      <c r="H746" s="52"/>
      <c r="I746" s="52"/>
      <c r="J746" s="52"/>
      <c r="K746" s="52"/>
      <c r="L746" s="52"/>
      <c r="M746" s="52"/>
      <c r="N746" s="52"/>
      <c r="O746" s="52"/>
      <c r="P746" s="60"/>
    </row>
    <row r="747" spans="1:16" hidden="1" x14ac:dyDescent="0.2">
      <c r="A747" s="53"/>
      <c r="B747" s="51"/>
      <c r="C747" s="52"/>
      <c r="D747" s="52"/>
      <c r="E747" s="52"/>
      <c r="F747" s="52"/>
      <c r="G747" s="52"/>
      <c r="H747" s="52"/>
      <c r="I747" s="52"/>
      <c r="J747" s="52"/>
      <c r="K747" s="52"/>
      <c r="L747" s="52"/>
      <c r="M747" s="52"/>
      <c r="N747" s="52"/>
      <c r="O747" s="52"/>
      <c r="P747" s="60"/>
    </row>
    <row r="748" spans="1:16" hidden="1" x14ac:dyDescent="0.2">
      <c r="A748" s="53"/>
      <c r="B748" s="51"/>
      <c r="C748" s="52"/>
      <c r="D748" s="52"/>
      <c r="E748" s="52"/>
      <c r="F748" s="52"/>
      <c r="G748" s="52"/>
      <c r="H748" s="52"/>
      <c r="I748" s="52"/>
      <c r="J748" s="52"/>
      <c r="K748" s="52"/>
      <c r="L748" s="52"/>
      <c r="M748" s="52"/>
      <c r="N748" s="52"/>
      <c r="O748" s="52"/>
      <c r="P748" s="60"/>
    </row>
    <row r="749" spans="1:16" hidden="1" x14ac:dyDescent="0.2">
      <c r="A749" s="53"/>
      <c r="B749" s="51"/>
      <c r="C749" s="52"/>
      <c r="D749" s="52"/>
      <c r="E749" s="52"/>
      <c r="F749" s="52"/>
      <c r="G749" s="52"/>
      <c r="H749" s="52"/>
      <c r="I749" s="52"/>
      <c r="J749" s="52"/>
      <c r="K749" s="52"/>
      <c r="L749" s="52"/>
      <c r="M749" s="52"/>
      <c r="N749" s="52"/>
      <c r="O749" s="52"/>
      <c r="P749" s="60"/>
    </row>
    <row r="750" spans="1:16" hidden="1" x14ac:dyDescent="0.2">
      <c r="A750" s="53"/>
      <c r="B750" s="51"/>
      <c r="C750" s="52"/>
      <c r="D750" s="52"/>
      <c r="E750" s="52"/>
      <c r="F750" s="52"/>
      <c r="G750" s="52"/>
      <c r="H750" s="52"/>
      <c r="I750" s="52"/>
      <c r="J750" s="52"/>
      <c r="K750" s="52"/>
      <c r="L750" s="52"/>
      <c r="M750" s="52"/>
      <c r="N750" s="52"/>
      <c r="O750" s="52"/>
      <c r="P750" s="60"/>
    </row>
    <row r="751" spans="1:16" hidden="1" x14ac:dyDescent="0.2">
      <c r="A751" s="53"/>
      <c r="B751" s="51"/>
      <c r="C751" s="52"/>
      <c r="D751" s="52"/>
      <c r="E751" s="52"/>
      <c r="F751" s="52"/>
      <c r="G751" s="52"/>
      <c r="H751" s="52"/>
      <c r="I751" s="52"/>
      <c r="J751" s="52"/>
      <c r="K751" s="52"/>
      <c r="L751" s="52"/>
      <c r="M751" s="52"/>
      <c r="N751" s="52"/>
      <c r="O751" s="52"/>
      <c r="P751" s="60"/>
    </row>
    <row r="752" spans="1:16" hidden="1" x14ac:dyDescent="0.2">
      <c r="A752" s="53"/>
      <c r="B752" s="51"/>
      <c r="C752" s="52"/>
      <c r="D752" s="52"/>
      <c r="E752" s="52"/>
      <c r="F752" s="52"/>
      <c r="G752" s="52"/>
      <c r="H752" s="52"/>
      <c r="I752" s="52"/>
      <c r="J752" s="52"/>
      <c r="K752" s="52"/>
      <c r="L752" s="52"/>
      <c r="M752" s="52"/>
      <c r="N752" s="52"/>
      <c r="O752" s="52"/>
      <c r="P752" s="60"/>
    </row>
    <row r="753" spans="1:16" hidden="1" x14ac:dyDescent="0.2">
      <c r="A753" s="53"/>
      <c r="B753" s="51"/>
      <c r="C753" s="52"/>
      <c r="D753" s="52"/>
      <c r="E753" s="52"/>
      <c r="F753" s="52"/>
      <c r="G753" s="52"/>
      <c r="H753" s="52"/>
      <c r="I753" s="52"/>
      <c r="J753" s="52"/>
      <c r="K753" s="52"/>
      <c r="L753" s="52"/>
      <c r="M753" s="52"/>
      <c r="N753" s="52"/>
      <c r="O753" s="52"/>
      <c r="P753" s="60"/>
    </row>
    <row r="754" spans="1:16" hidden="1" x14ac:dyDescent="0.2">
      <c r="A754" s="53"/>
      <c r="B754" s="51"/>
      <c r="C754" s="52"/>
      <c r="D754" s="52"/>
      <c r="E754" s="52"/>
      <c r="F754" s="52"/>
      <c r="G754" s="52"/>
      <c r="H754" s="52"/>
      <c r="I754" s="52"/>
      <c r="J754" s="52"/>
      <c r="K754" s="52"/>
      <c r="L754" s="52"/>
      <c r="M754" s="52"/>
      <c r="N754" s="52"/>
      <c r="O754" s="52"/>
      <c r="P754" s="60"/>
    </row>
    <row r="755" spans="1:16" hidden="1" x14ac:dyDescent="0.2">
      <c r="A755" s="53"/>
      <c r="B755" s="51"/>
      <c r="C755" s="52"/>
      <c r="D755" s="52"/>
      <c r="E755" s="52"/>
      <c r="F755" s="52"/>
      <c r="G755" s="52"/>
      <c r="H755" s="52"/>
      <c r="I755" s="52"/>
      <c r="J755" s="52"/>
      <c r="K755" s="52"/>
      <c r="L755" s="52"/>
      <c r="M755" s="52"/>
      <c r="N755" s="52"/>
      <c r="O755" s="52"/>
      <c r="P755" s="60"/>
    </row>
    <row r="756" spans="1:16" hidden="1" x14ac:dyDescent="0.2">
      <c r="A756" s="53"/>
      <c r="B756" s="51"/>
      <c r="C756" s="52"/>
      <c r="D756" s="52"/>
      <c r="E756" s="52"/>
      <c r="F756" s="52"/>
      <c r="G756" s="52"/>
      <c r="H756" s="52"/>
      <c r="I756" s="52"/>
      <c r="J756" s="52"/>
      <c r="K756" s="52"/>
      <c r="L756" s="52"/>
      <c r="M756" s="52"/>
      <c r="N756" s="52"/>
      <c r="O756" s="52"/>
      <c r="P756" s="60"/>
    </row>
    <row r="757" spans="1:16" hidden="1" x14ac:dyDescent="0.2">
      <c r="A757" s="53"/>
      <c r="B757" s="51"/>
      <c r="C757" s="52"/>
      <c r="D757" s="52"/>
      <c r="E757" s="52"/>
      <c r="F757" s="52"/>
      <c r="G757" s="52"/>
      <c r="H757" s="52"/>
      <c r="I757" s="52"/>
      <c r="J757" s="52"/>
      <c r="K757" s="52"/>
      <c r="L757" s="52"/>
      <c r="M757" s="52"/>
      <c r="N757" s="52"/>
      <c r="O757" s="52"/>
      <c r="P757" s="60"/>
    </row>
    <row r="758" spans="1:16" hidden="1" x14ac:dyDescent="0.2">
      <c r="A758" s="53"/>
      <c r="B758" s="51"/>
      <c r="C758" s="52"/>
      <c r="D758" s="52"/>
      <c r="E758" s="52"/>
      <c r="F758" s="52"/>
      <c r="G758" s="52"/>
      <c r="H758" s="52"/>
      <c r="I758" s="52"/>
      <c r="J758" s="52"/>
      <c r="K758" s="52"/>
      <c r="L758" s="52"/>
      <c r="M758" s="52"/>
      <c r="N758" s="52"/>
      <c r="O758" s="52"/>
      <c r="P758" s="60"/>
    </row>
    <row r="759" spans="1:16" hidden="1" x14ac:dyDescent="0.2">
      <c r="A759" s="53"/>
      <c r="B759" s="51"/>
      <c r="C759" s="52"/>
      <c r="D759" s="52"/>
      <c r="E759" s="52"/>
      <c r="F759" s="52"/>
      <c r="G759" s="52"/>
      <c r="H759" s="52"/>
      <c r="I759" s="52"/>
      <c r="J759" s="52"/>
      <c r="K759" s="52"/>
      <c r="L759" s="52"/>
      <c r="M759" s="52"/>
      <c r="N759" s="52"/>
      <c r="O759" s="52"/>
      <c r="P759" s="60"/>
    </row>
    <row r="760" spans="1:16" hidden="1" x14ac:dyDescent="0.2">
      <c r="A760" s="53"/>
      <c r="B760" s="51"/>
      <c r="C760" s="52"/>
      <c r="D760" s="52"/>
      <c r="E760" s="52"/>
      <c r="F760" s="52"/>
      <c r="G760" s="52"/>
      <c r="H760" s="52"/>
      <c r="I760" s="52"/>
      <c r="J760" s="52"/>
      <c r="K760" s="52"/>
      <c r="L760" s="52"/>
      <c r="M760" s="52"/>
      <c r="N760" s="52"/>
      <c r="O760" s="52"/>
      <c r="P760" s="60"/>
    </row>
    <row r="761" spans="1:16" hidden="1" x14ac:dyDescent="0.2">
      <c r="A761" s="53"/>
      <c r="B761" s="51"/>
      <c r="C761" s="52"/>
      <c r="D761" s="52"/>
      <c r="E761" s="52"/>
      <c r="F761" s="52"/>
      <c r="G761" s="52"/>
      <c r="H761" s="52"/>
      <c r="I761" s="52"/>
      <c r="J761" s="52"/>
      <c r="K761" s="52"/>
      <c r="L761" s="52"/>
      <c r="M761" s="52"/>
      <c r="N761" s="52"/>
      <c r="O761" s="52"/>
      <c r="P761" s="60"/>
    </row>
    <row r="762" spans="1:16" hidden="1" x14ac:dyDescent="0.2">
      <c r="A762" s="53"/>
      <c r="B762" s="51"/>
      <c r="C762" s="52"/>
      <c r="D762" s="52"/>
      <c r="E762" s="52"/>
      <c r="F762" s="52"/>
      <c r="G762" s="52"/>
      <c r="H762" s="52"/>
      <c r="I762" s="52"/>
      <c r="J762" s="52"/>
      <c r="K762" s="52"/>
      <c r="L762" s="52"/>
      <c r="M762" s="52"/>
      <c r="N762" s="52"/>
      <c r="O762" s="52"/>
      <c r="P762" s="60"/>
    </row>
    <row r="763" spans="1:16" hidden="1" x14ac:dyDescent="0.2">
      <c r="A763" s="53"/>
      <c r="B763" s="51"/>
      <c r="C763" s="52"/>
      <c r="D763" s="52"/>
      <c r="E763" s="52"/>
      <c r="F763" s="52"/>
      <c r="G763" s="52"/>
      <c r="H763" s="52"/>
      <c r="I763" s="52"/>
      <c r="J763" s="52"/>
      <c r="K763" s="52"/>
      <c r="L763" s="52"/>
      <c r="M763" s="52"/>
      <c r="N763" s="52"/>
      <c r="O763" s="52"/>
      <c r="P763" s="60"/>
    </row>
    <row r="764" spans="1:16" hidden="1" x14ac:dyDescent="0.2">
      <c r="A764" s="53"/>
      <c r="B764" s="51"/>
      <c r="C764" s="52"/>
      <c r="D764" s="52"/>
      <c r="E764" s="52"/>
      <c r="F764" s="52"/>
      <c r="G764" s="52"/>
      <c r="H764" s="52"/>
      <c r="I764" s="52"/>
      <c r="J764" s="52"/>
      <c r="K764" s="52"/>
      <c r="L764" s="52"/>
      <c r="M764" s="52"/>
      <c r="N764" s="52"/>
      <c r="O764" s="52"/>
      <c r="P764" s="60"/>
    </row>
    <row r="765" spans="1:16" hidden="1" x14ac:dyDescent="0.2">
      <c r="A765" s="53"/>
      <c r="B765" s="51"/>
      <c r="C765" s="52"/>
      <c r="D765" s="52"/>
      <c r="E765" s="52"/>
      <c r="F765" s="52"/>
      <c r="G765" s="52"/>
      <c r="H765" s="52"/>
      <c r="I765" s="52"/>
      <c r="J765" s="52"/>
      <c r="K765" s="52"/>
      <c r="L765" s="52"/>
      <c r="M765" s="52"/>
      <c r="N765" s="52"/>
      <c r="O765" s="52"/>
      <c r="P765" s="60"/>
    </row>
    <row r="766" spans="1:16" hidden="1" x14ac:dyDescent="0.2">
      <c r="A766" s="53"/>
      <c r="B766" s="51"/>
      <c r="C766" s="52"/>
      <c r="D766" s="52"/>
      <c r="E766" s="52"/>
      <c r="F766" s="52"/>
      <c r="G766" s="52"/>
      <c r="H766" s="52"/>
      <c r="I766" s="52"/>
      <c r="J766" s="52"/>
      <c r="K766" s="52"/>
      <c r="L766" s="52"/>
      <c r="M766" s="52"/>
      <c r="N766" s="52"/>
      <c r="O766" s="52"/>
      <c r="P766" s="60"/>
    </row>
    <row r="767" spans="1:16" hidden="1" x14ac:dyDescent="0.2">
      <c r="A767" s="53"/>
      <c r="B767" s="51"/>
      <c r="C767" s="52"/>
      <c r="D767" s="52"/>
      <c r="E767" s="52"/>
      <c r="F767" s="52"/>
      <c r="G767" s="52"/>
      <c r="H767" s="52"/>
      <c r="I767" s="52"/>
      <c r="J767" s="52"/>
      <c r="K767" s="52"/>
      <c r="L767" s="52"/>
      <c r="M767" s="52"/>
      <c r="N767" s="52"/>
      <c r="O767" s="52"/>
      <c r="P767" s="60"/>
    </row>
    <row r="768" spans="1:16" hidden="1" x14ac:dyDescent="0.2">
      <c r="A768" s="53"/>
      <c r="B768" s="51"/>
      <c r="C768" s="52"/>
      <c r="D768" s="52"/>
      <c r="E768" s="52"/>
      <c r="F768" s="52"/>
      <c r="G768" s="52"/>
      <c r="H768" s="52"/>
      <c r="I768" s="52"/>
      <c r="J768" s="52"/>
      <c r="K768" s="52"/>
      <c r="L768" s="52"/>
      <c r="M768" s="52"/>
      <c r="N768" s="52"/>
      <c r="O768" s="52"/>
      <c r="P768" s="60"/>
    </row>
    <row r="769" spans="1:16" hidden="1" x14ac:dyDescent="0.2">
      <c r="A769" s="53"/>
      <c r="B769" s="51"/>
      <c r="C769" s="52"/>
      <c r="D769" s="52"/>
      <c r="E769" s="52"/>
      <c r="F769" s="52"/>
      <c r="G769" s="52"/>
      <c r="H769" s="52"/>
      <c r="I769" s="52"/>
      <c r="J769" s="52"/>
      <c r="K769" s="52"/>
      <c r="L769" s="52"/>
      <c r="M769" s="52"/>
      <c r="N769" s="52"/>
      <c r="O769" s="52"/>
      <c r="P769" s="60"/>
    </row>
    <row r="770" spans="1:16" hidden="1" x14ac:dyDescent="0.2">
      <c r="A770" s="53"/>
      <c r="B770" s="51"/>
      <c r="C770" s="52"/>
      <c r="D770" s="52"/>
      <c r="E770" s="52"/>
      <c r="F770" s="52"/>
      <c r="G770" s="52"/>
      <c r="H770" s="52"/>
      <c r="I770" s="52"/>
      <c r="J770" s="52"/>
      <c r="K770" s="52"/>
      <c r="L770" s="52"/>
      <c r="M770" s="52"/>
      <c r="N770" s="52"/>
      <c r="O770" s="52"/>
      <c r="P770" s="60"/>
    </row>
    <row r="771" spans="1:16" hidden="1" x14ac:dyDescent="0.2">
      <c r="A771" s="53"/>
      <c r="B771" s="51"/>
      <c r="C771" s="52"/>
      <c r="D771" s="52"/>
      <c r="E771" s="52"/>
      <c r="F771" s="52"/>
      <c r="G771" s="52"/>
      <c r="H771" s="52"/>
      <c r="I771" s="52"/>
      <c r="J771" s="52"/>
      <c r="K771" s="52"/>
      <c r="L771" s="52"/>
      <c r="M771" s="52"/>
      <c r="N771" s="52"/>
      <c r="O771" s="52"/>
      <c r="P771" s="60"/>
    </row>
    <row r="772" spans="1:16" hidden="1" x14ac:dyDescent="0.2">
      <c r="A772" s="53"/>
      <c r="B772" s="51"/>
      <c r="C772" s="52"/>
      <c r="D772" s="52"/>
      <c r="E772" s="52"/>
      <c r="F772" s="52"/>
      <c r="G772" s="52"/>
      <c r="H772" s="52"/>
      <c r="I772" s="52"/>
      <c r="J772" s="52"/>
      <c r="K772" s="52"/>
      <c r="L772" s="52"/>
      <c r="M772" s="52"/>
      <c r="N772" s="52"/>
      <c r="O772" s="52"/>
      <c r="P772" s="60"/>
    </row>
    <row r="773" spans="1:16" hidden="1" x14ac:dyDescent="0.2">
      <c r="A773" s="53"/>
      <c r="B773" s="51"/>
      <c r="C773" s="52"/>
      <c r="D773" s="52"/>
      <c r="E773" s="52"/>
      <c r="F773" s="52"/>
      <c r="G773" s="52"/>
      <c r="H773" s="52"/>
      <c r="I773" s="52"/>
      <c r="J773" s="52"/>
      <c r="K773" s="52"/>
      <c r="L773" s="52"/>
      <c r="M773" s="52"/>
      <c r="N773" s="52"/>
      <c r="O773" s="52"/>
      <c r="P773" s="60"/>
    </row>
    <row r="774" spans="1:16" hidden="1" x14ac:dyDescent="0.2">
      <c r="A774" s="53"/>
      <c r="B774" s="51"/>
      <c r="C774" s="52"/>
      <c r="D774" s="52"/>
      <c r="E774" s="52"/>
      <c r="F774" s="52"/>
      <c r="G774" s="52"/>
      <c r="H774" s="52"/>
      <c r="I774" s="52"/>
      <c r="J774" s="52"/>
      <c r="K774" s="52"/>
      <c r="L774" s="52"/>
      <c r="M774" s="52"/>
      <c r="N774" s="52"/>
      <c r="O774" s="52"/>
      <c r="P774" s="60"/>
    </row>
    <row r="775" spans="1:16" hidden="1" x14ac:dyDescent="0.2">
      <c r="A775" s="53"/>
      <c r="B775" s="51"/>
      <c r="C775" s="52"/>
      <c r="D775" s="52"/>
      <c r="E775" s="52"/>
      <c r="F775" s="52"/>
      <c r="G775" s="52"/>
      <c r="H775" s="52"/>
      <c r="I775" s="52"/>
      <c r="J775" s="52"/>
      <c r="K775" s="52"/>
      <c r="L775" s="52"/>
      <c r="M775" s="52"/>
      <c r="N775" s="52"/>
      <c r="O775" s="52"/>
      <c r="P775" s="60"/>
    </row>
    <row r="776" spans="1:16" hidden="1" x14ac:dyDescent="0.2">
      <c r="A776" s="53"/>
      <c r="B776" s="51"/>
      <c r="C776" s="52"/>
      <c r="D776" s="52"/>
      <c r="E776" s="52"/>
      <c r="F776" s="52"/>
      <c r="G776" s="52"/>
      <c r="H776" s="52"/>
      <c r="I776" s="52"/>
      <c r="J776" s="52"/>
      <c r="K776" s="52"/>
      <c r="L776" s="52"/>
      <c r="M776" s="52"/>
      <c r="N776" s="52"/>
      <c r="O776" s="52"/>
      <c r="P776" s="60"/>
    </row>
    <row r="777" spans="1:16" hidden="1" x14ac:dyDescent="0.2">
      <c r="A777" s="53"/>
      <c r="B777" s="51"/>
      <c r="C777" s="52"/>
      <c r="D777" s="52"/>
      <c r="E777" s="52"/>
      <c r="F777" s="52"/>
      <c r="G777" s="52"/>
      <c r="H777" s="52"/>
      <c r="I777" s="52"/>
      <c r="J777" s="52"/>
      <c r="K777" s="52"/>
      <c r="L777" s="52"/>
      <c r="M777" s="52"/>
      <c r="N777" s="52"/>
      <c r="O777" s="52"/>
      <c r="P777" s="60"/>
    </row>
    <row r="778" spans="1:16" hidden="1" x14ac:dyDescent="0.2">
      <c r="A778" s="53"/>
      <c r="B778" s="51"/>
      <c r="C778" s="52"/>
      <c r="D778" s="52"/>
      <c r="E778" s="52"/>
      <c r="F778" s="52"/>
      <c r="G778" s="52"/>
      <c r="H778" s="52"/>
      <c r="I778" s="52"/>
      <c r="J778" s="52"/>
      <c r="K778" s="52"/>
      <c r="L778" s="52"/>
      <c r="M778" s="52"/>
      <c r="N778" s="52"/>
      <c r="O778" s="52"/>
      <c r="P778" s="60"/>
    </row>
    <row r="779" spans="1:16" hidden="1" x14ac:dyDescent="0.2">
      <c r="A779" s="53"/>
      <c r="B779" s="51"/>
      <c r="C779" s="52"/>
      <c r="D779" s="52"/>
      <c r="E779" s="52"/>
      <c r="F779" s="52"/>
      <c r="G779" s="52"/>
      <c r="H779" s="52"/>
      <c r="I779" s="52"/>
      <c r="J779" s="52"/>
      <c r="K779" s="52"/>
      <c r="L779" s="52"/>
      <c r="M779" s="52"/>
      <c r="N779" s="52"/>
      <c r="O779" s="52"/>
      <c r="P779" s="60"/>
    </row>
    <row r="780" spans="1:16" hidden="1" x14ac:dyDescent="0.2">
      <c r="A780" s="53"/>
      <c r="B780" s="51"/>
      <c r="C780" s="52"/>
      <c r="D780" s="52"/>
      <c r="E780" s="52"/>
      <c r="F780" s="52"/>
      <c r="G780" s="52"/>
      <c r="H780" s="52"/>
      <c r="I780" s="52"/>
      <c r="J780" s="52"/>
      <c r="K780" s="52"/>
      <c r="L780" s="52"/>
      <c r="M780" s="52"/>
      <c r="N780" s="52"/>
      <c r="O780" s="52"/>
      <c r="P780" s="60"/>
    </row>
    <row r="781" spans="1:16" hidden="1" x14ac:dyDescent="0.2">
      <c r="A781" s="53"/>
      <c r="B781" s="51"/>
      <c r="C781" s="52"/>
      <c r="D781" s="52"/>
      <c r="E781" s="52"/>
      <c r="F781" s="52"/>
      <c r="G781" s="52"/>
      <c r="H781" s="52"/>
      <c r="I781" s="52"/>
      <c r="J781" s="52"/>
      <c r="K781" s="52"/>
      <c r="L781" s="52"/>
      <c r="M781" s="52"/>
      <c r="N781" s="52"/>
      <c r="O781" s="52"/>
      <c r="P781" s="60"/>
    </row>
    <row r="782" spans="1:16" hidden="1" x14ac:dyDescent="0.2">
      <c r="A782" s="53"/>
      <c r="B782" s="51"/>
      <c r="C782" s="52"/>
      <c r="D782" s="52"/>
      <c r="E782" s="52"/>
      <c r="F782" s="52"/>
      <c r="G782" s="52"/>
      <c r="H782" s="52"/>
      <c r="I782" s="52"/>
      <c r="J782" s="52"/>
      <c r="K782" s="52"/>
      <c r="L782" s="52"/>
      <c r="M782" s="52"/>
      <c r="N782" s="52"/>
      <c r="O782" s="52"/>
      <c r="P782" s="60"/>
    </row>
    <row r="783" spans="1:16" hidden="1" x14ac:dyDescent="0.2">
      <c r="A783" s="53"/>
      <c r="B783" s="51"/>
      <c r="C783" s="52"/>
      <c r="D783" s="52"/>
      <c r="E783" s="52"/>
      <c r="F783" s="52"/>
      <c r="G783" s="52"/>
      <c r="H783" s="52"/>
      <c r="I783" s="52"/>
      <c r="J783" s="52"/>
      <c r="K783" s="52"/>
      <c r="L783" s="52"/>
      <c r="M783" s="52"/>
      <c r="N783" s="52"/>
      <c r="O783" s="52"/>
      <c r="P783" s="60"/>
    </row>
    <row r="784" spans="1:16" hidden="1" x14ac:dyDescent="0.2">
      <c r="A784" s="53"/>
      <c r="B784" s="51"/>
      <c r="C784" s="52"/>
      <c r="D784" s="52"/>
      <c r="E784" s="52"/>
      <c r="F784" s="52"/>
      <c r="G784" s="52"/>
      <c r="H784" s="52"/>
      <c r="I784" s="52"/>
      <c r="J784" s="52"/>
      <c r="K784" s="52"/>
      <c r="L784" s="52"/>
      <c r="M784" s="52"/>
      <c r="N784" s="52"/>
      <c r="O784" s="52"/>
      <c r="P784" s="60"/>
    </row>
    <row r="785" spans="1:16" hidden="1" x14ac:dyDescent="0.2">
      <c r="A785" s="53"/>
      <c r="B785" s="51"/>
      <c r="C785" s="52"/>
      <c r="D785" s="52"/>
      <c r="E785" s="52"/>
      <c r="F785" s="52"/>
      <c r="G785" s="52"/>
      <c r="H785" s="52"/>
      <c r="I785" s="52"/>
      <c r="J785" s="52"/>
      <c r="K785" s="52"/>
      <c r="L785" s="52"/>
      <c r="M785" s="52"/>
      <c r="N785" s="52"/>
      <c r="O785" s="52"/>
      <c r="P785" s="60"/>
    </row>
    <row r="786" spans="1:16" hidden="1" x14ac:dyDescent="0.2">
      <c r="A786" s="53"/>
      <c r="B786" s="51"/>
      <c r="C786" s="52"/>
      <c r="D786" s="52"/>
      <c r="E786" s="52"/>
      <c r="F786" s="52"/>
      <c r="G786" s="52"/>
      <c r="H786" s="52"/>
      <c r="I786" s="52"/>
      <c r="J786" s="52"/>
      <c r="K786" s="52"/>
      <c r="L786" s="52"/>
      <c r="M786" s="52"/>
      <c r="N786" s="52"/>
      <c r="O786" s="52"/>
      <c r="P786" s="60"/>
    </row>
    <row r="787" spans="1:16" hidden="1" x14ac:dyDescent="0.2">
      <c r="A787" s="53"/>
      <c r="B787" s="51"/>
      <c r="C787" s="52"/>
      <c r="D787" s="52"/>
      <c r="E787" s="52"/>
      <c r="F787" s="52"/>
      <c r="G787" s="52"/>
      <c r="H787" s="52"/>
      <c r="I787" s="52"/>
      <c r="J787" s="52"/>
      <c r="K787" s="52"/>
      <c r="L787" s="52"/>
      <c r="M787" s="52"/>
      <c r="N787" s="52"/>
      <c r="O787" s="52"/>
      <c r="P787" s="60"/>
    </row>
    <row r="788" spans="1:16" hidden="1" x14ac:dyDescent="0.2">
      <c r="A788" s="53"/>
      <c r="B788" s="51"/>
      <c r="C788" s="52"/>
      <c r="D788" s="52"/>
      <c r="E788" s="52"/>
      <c r="F788" s="52"/>
      <c r="G788" s="52"/>
      <c r="H788" s="52"/>
      <c r="I788" s="52"/>
      <c r="J788" s="52"/>
      <c r="K788" s="52"/>
      <c r="L788" s="52"/>
      <c r="M788" s="52"/>
      <c r="N788" s="52"/>
      <c r="O788" s="52"/>
      <c r="P788" s="60"/>
    </row>
    <row r="789" spans="1:16" hidden="1" x14ac:dyDescent="0.2">
      <c r="A789" s="53"/>
      <c r="B789" s="51"/>
      <c r="C789" s="52"/>
      <c r="D789" s="52"/>
      <c r="E789" s="52"/>
      <c r="F789" s="52"/>
      <c r="G789" s="52"/>
      <c r="H789" s="52"/>
      <c r="I789" s="52"/>
      <c r="J789" s="52"/>
      <c r="K789" s="52"/>
      <c r="L789" s="52"/>
      <c r="M789" s="52"/>
      <c r="N789" s="52"/>
      <c r="O789" s="52"/>
      <c r="P789" s="60"/>
    </row>
    <row r="790" spans="1:16" hidden="1" x14ac:dyDescent="0.2">
      <c r="A790" s="53"/>
      <c r="B790" s="51"/>
      <c r="C790" s="52"/>
      <c r="D790" s="52"/>
      <c r="E790" s="52"/>
      <c r="F790" s="52"/>
      <c r="G790" s="52"/>
      <c r="H790" s="52"/>
      <c r="I790" s="52"/>
      <c r="J790" s="52"/>
      <c r="K790" s="52"/>
      <c r="L790" s="52"/>
      <c r="M790" s="52"/>
      <c r="N790" s="52"/>
      <c r="O790" s="52"/>
      <c r="P790" s="60"/>
    </row>
    <row r="791" spans="1:16" hidden="1" x14ac:dyDescent="0.2">
      <c r="A791" s="53"/>
      <c r="B791" s="51"/>
      <c r="C791" s="52"/>
      <c r="D791" s="52"/>
      <c r="E791" s="52"/>
      <c r="F791" s="52"/>
      <c r="G791" s="52"/>
      <c r="H791" s="52"/>
      <c r="I791" s="52"/>
      <c r="J791" s="52"/>
      <c r="K791" s="52"/>
      <c r="L791" s="52"/>
      <c r="M791" s="52"/>
      <c r="N791" s="52"/>
      <c r="O791" s="52"/>
      <c r="P791" s="60"/>
    </row>
    <row r="792" spans="1:16" hidden="1" x14ac:dyDescent="0.2">
      <c r="A792" s="53"/>
      <c r="B792" s="51"/>
      <c r="C792" s="52"/>
      <c r="D792" s="52"/>
      <c r="E792" s="52"/>
      <c r="F792" s="52"/>
      <c r="G792" s="52"/>
      <c r="H792" s="52"/>
      <c r="I792" s="52"/>
      <c r="J792" s="52"/>
      <c r="K792" s="52"/>
      <c r="L792" s="52"/>
      <c r="M792" s="52"/>
      <c r="N792" s="52"/>
      <c r="O792" s="52"/>
      <c r="P792" s="60"/>
    </row>
    <row r="793" spans="1:16" hidden="1" x14ac:dyDescent="0.2">
      <c r="A793" s="53"/>
      <c r="B793" s="51"/>
      <c r="C793" s="52"/>
      <c r="D793" s="52"/>
      <c r="E793" s="52"/>
      <c r="F793" s="52"/>
      <c r="G793" s="52"/>
      <c r="H793" s="52"/>
      <c r="I793" s="52"/>
      <c r="J793" s="52"/>
      <c r="K793" s="52"/>
      <c r="L793" s="52"/>
      <c r="M793" s="52"/>
      <c r="N793" s="52"/>
      <c r="O793" s="52"/>
      <c r="P793" s="60"/>
    </row>
    <row r="794" spans="1:16" hidden="1" x14ac:dyDescent="0.2">
      <c r="A794" s="53"/>
      <c r="B794" s="51"/>
      <c r="C794" s="52"/>
      <c r="D794" s="52"/>
      <c r="E794" s="52"/>
      <c r="F794" s="52"/>
      <c r="G794" s="52"/>
      <c r="H794" s="52"/>
      <c r="I794" s="52"/>
      <c r="J794" s="52"/>
      <c r="K794" s="52"/>
      <c r="L794" s="52"/>
      <c r="M794" s="52"/>
      <c r="N794" s="52"/>
      <c r="O794" s="52"/>
      <c r="P794" s="60"/>
    </row>
    <row r="795" spans="1:16" hidden="1" x14ac:dyDescent="0.2">
      <c r="A795" s="53"/>
      <c r="B795" s="51"/>
      <c r="C795" s="52"/>
      <c r="D795" s="52"/>
      <c r="E795" s="52"/>
      <c r="F795" s="52"/>
      <c r="G795" s="52"/>
      <c r="H795" s="52"/>
      <c r="I795" s="52"/>
      <c r="J795" s="52"/>
      <c r="K795" s="52"/>
      <c r="L795" s="52"/>
      <c r="M795" s="52"/>
      <c r="N795" s="52"/>
      <c r="O795" s="52"/>
      <c r="P795" s="60"/>
    </row>
    <row r="796" spans="1:16" hidden="1" x14ac:dyDescent="0.2">
      <c r="A796" s="53"/>
      <c r="B796" s="51"/>
      <c r="C796" s="52"/>
      <c r="D796" s="52"/>
      <c r="E796" s="52"/>
      <c r="F796" s="52"/>
      <c r="G796" s="52"/>
      <c r="H796" s="52"/>
      <c r="I796" s="52"/>
      <c r="J796" s="52"/>
      <c r="K796" s="52"/>
      <c r="L796" s="52"/>
      <c r="M796" s="52"/>
      <c r="N796" s="52"/>
      <c r="O796" s="52"/>
      <c r="P796" s="60"/>
    </row>
    <row r="797" spans="1:16" hidden="1" x14ac:dyDescent="0.2">
      <c r="A797" s="53"/>
      <c r="B797" s="51"/>
      <c r="C797" s="52"/>
      <c r="D797" s="52"/>
      <c r="E797" s="52"/>
      <c r="F797" s="52"/>
      <c r="G797" s="52"/>
      <c r="H797" s="52"/>
      <c r="I797" s="52"/>
      <c r="J797" s="52"/>
      <c r="K797" s="52"/>
      <c r="L797" s="52"/>
      <c r="M797" s="52"/>
      <c r="N797" s="52"/>
      <c r="O797" s="52"/>
      <c r="P797" s="60"/>
    </row>
    <row r="798" spans="1:16" hidden="1" x14ac:dyDescent="0.2">
      <c r="A798" s="53"/>
      <c r="B798" s="51"/>
      <c r="C798" s="52"/>
      <c r="D798" s="52"/>
      <c r="E798" s="52"/>
      <c r="F798" s="52"/>
      <c r="G798" s="52"/>
      <c r="H798" s="52"/>
      <c r="I798" s="52"/>
      <c r="J798" s="52"/>
      <c r="K798" s="52"/>
      <c r="L798" s="52"/>
      <c r="M798" s="52"/>
      <c r="N798" s="52"/>
      <c r="O798" s="52"/>
      <c r="P798" s="60"/>
    </row>
    <row r="799" spans="1:16" hidden="1" x14ac:dyDescent="0.2">
      <c r="A799" s="53"/>
      <c r="B799" s="51"/>
      <c r="C799" s="52"/>
      <c r="D799" s="52"/>
      <c r="E799" s="52"/>
      <c r="F799" s="52"/>
      <c r="G799" s="52"/>
      <c r="H799" s="52"/>
      <c r="I799" s="52"/>
      <c r="J799" s="52"/>
      <c r="K799" s="52"/>
      <c r="L799" s="52"/>
      <c r="M799" s="52"/>
      <c r="N799" s="52"/>
      <c r="O799" s="52"/>
      <c r="P799" s="60"/>
    </row>
    <row r="800" spans="1:16" hidden="1" x14ac:dyDescent="0.2">
      <c r="A800" s="53"/>
      <c r="B800" s="51"/>
      <c r="C800" s="52"/>
      <c r="D800" s="52"/>
      <c r="E800" s="52"/>
      <c r="F800" s="52"/>
      <c r="G800" s="52"/>
      <c r="H800" s="52"/>
      <c r="I800" s="52"/>
      <c r="J800" s="52"/>
      <c r="K800" s="52"/>
      <c r="L800" s="52"/>
      <c r="M800" s="52"/>
      <c r="N800" s="52"/>
      <c r="O800" s="52"/>
      <c r="P800" s="60"/>
    </row>
    <row r="801" spans="1:16" hidden="1" x14ac:dyDescent="0.2">
      <c r="A801" s="53"/>
      <c r="B801" s="51"/>
      <c r="C801" s="52"/>
      <c r="D801" s="52"/>
      <c r="E801" s="52"/>
      <c r="F801" s="52"/>
      <c r="G801" s="52"/>
      <c r="H801" s="52"/>
      <c r="I801" s="52"/>
      <c r="J801" s="52"/>
      <c r="K801" s="52"/>
      <c r="L801" s="52"/>
      <c r="M801" s="52"/>
      <c r="N801" s="52"/>
      <c r="O801" s="52"/>
      <c r="P801" s="60"/>
    </row>
    <row r="802" spans="1:16" hidden="1" x14ac:dyDescent="0.2">
      <c r="A802" s="53"/>
      <c r="B802" s="51"/>
      <c r="C802" s="52"/>
      <c r="D802" s="52"/>
      <c r="E802" s="52"/>
      <c r="F802" s="52"/>
      <c r="G802" s="52"/>
      <c r="H802" s="52"/>
      <c r="I802" s="52"/>
      <c r="J802" s="52"/>
      <c r="K802" s="52"/>
      <c r="L802" s="52"/>
      <c r="M802" s="52"/>
      <c r="N802" s="52"/>
      <c r="O802" s="52"/>
      <c r="P802" s="60"/>
    </row>
    <row r="803" spans="1:16" hidden="1" x14ac:dyDescent="0.2">
      <c r="A803" s="53"/>
      <c r="B803" s="51"/>
      <c r="C803" s="52"/>
      <c r="D803" s="52"/>
      <c r="E803" s="52"/>
      <c r="F803" s="52"/>
      <c r="G803" s="52"/>
      <c r="H803" s="52"/>
      <c r="I803" s="52"/>
      <c r="J803" s="52"/>
      <c r="K803" s="52"/>
      <c r="L803" s="52"/>
      <c r="M803" s="52"/>
      <c r="N803" s="52"/>
      <c r="O803" s="52"/>
      <c r="P803" s="60"/>
    </row>
    <row r="804" spans="1:16" hidden="1" x14ac:dyDescent="0.2">
      <c r="A804" s="53"/>
      <c r="B804" s="51"/>
      <c r="C804" s="52"/>
      <c r="D804" s="52"/>
      <c r="E804" s="52"/>
      <c r="F804" s="52"/>
      <c r="G804" s="52"/>
      <c r="H804" s="52"/>
      <c r="I804" s="52"/>
      <c r="J804" s="52"/>
      <c r="K804" s="52"/>
      <c r="L804" s="52"/>
      <c r="M804" s="52"/>
      <c r="N804" s="52"/>
      <c r="O804" s="52"/>
      <c r="P804" s="60"/>
    </row>
    <row r="805" spans="1:16" hidden="1" x14ac:dyDescent="0.2">
      <c r="A805" s="53"/>
      <c r="B805" s="51"/>
      <c r="C805" s="52"/>
      <c r="D805" s="52"/>
      <c r="E805" s="52"/>
      <c r="F805" s="52"/>
      <c r="G805" s="52"/>
      <c r="H805" s="52"/>
      <c r="I805" s="52"/>
      <c r="J805" s="52"/>
      <c r="K805" s="52"/>
      <c r="L805" s="52"/>
      <c r="M805" s="52"/>
      <c r="N805" s="52"/>
      <c r="O805" s="52"/>
      <c r="P805" s="60"/>
    </row>
    <row r="806" spans="1:16" hidden="1" x14ac:dyDescent="0.2">
      <c r="A806" s="53"/>
      <c r="B806" s="51"/>
      <c r="C806" s="52"/>
      <c r="D806" s="52"/>
      <c r="E806" s="52"/>
      <c r="F806" s="52"/>
      <c r="G806" s="52"/>
      <c r="H806" s="52"/>
      <c r="I806" s="52"/>
      <c r="J806" s="52"/>
      <c r="K806" s="52"/>
      <c r="L806" s="52"/>
      <c r="M806" s="52"/>
      <c r="N806" s="52"/>
      <c r="O806" s="52"/>
      <c r="P806" s="60"/>
    </row>
    <row r="807" spans="1:16" hidden="1" x14ac:dyDescent="0.2">
      <c r="A807" s="53"/>
      <c r="B807" s="51"/>
      <c r="C807" s="52"/>
      <c r="D807" s="52"/>
      <c r="E807" s="52"/>
      <c r="F807" s="52"/>
      <c r="G807" s="52"/>
      <c r="H807" s="52"/>
      <c r="I807" s="52"/>
      <c r="J807" s="52"/>
      <c r="K807" s="52"/>
      <c r="L807" s="52"/>
      <c r="M807" s="52"/>
      <c r="N807" s="52"/>
      <c r="O807" s="52"/>
      <c r="P807" s="60"/>
    </row>
    <row r="808" spans="1:16" hidden="1" x14ac:dyDescent="0.2">
      <c r="A808" s="53"/>
      <c r="B808" s="51"/>
      <c r="C808" s="52"/>
      <c r="D808" s="52"/>
      <c r="E808" s="52"/>
      <c r="F808" s="52"/>
      <c r="G808" s="52"/>
      <c r="H808" s="52"/>
      <c r="I808" s="52"/>
      <c r="J808" s="52"/>
      <c r="K808" s="52"/>
      <c r="L808" s="52"/>
      <c r="M808" s="52"/>
      <c r="N808" s="52"/>
      <c r="O808" s="52"/>
      <c r="P808" s="60"/>
    </row>
    <row r="809" spans="1:16" hidden="1" x14ac:dyDescent="0.2">
      <c r="A809" s="53"/>
      <c r="B809" s="51"/>
      <c r="C809" s="52"/>
      <c r="D809" s="52"/>
      <c r="E809" s="52"/>
      <c r="F809" s="52"/>
      <c r="G809" s="52"/>
      <c r="H809" s="52"/>
      <c r="I809" s="52"/>
      <c r="J809" s="52"/>
      <c r="K809" s="52"/>
      <c r="L809" s="52"/>
      <c r="M809" s="52"/>
      <c r="N809" s="52"/>
      <c r="O809" s="52"/>
      <c r="P809" s="60"/>
    </row>
    <row r="810" spans="1:16" hidden="1" x14ac:dyDescent="0.2">
      <c r="A810" s="53"/>
      <c r="B810" s="51"/>
      <c r="C810" s="52"/>
      <c r="D810" s="52"/>
      <c r="E810" s="52"/>
      <c r="F810" s="52"/>
      <c r="G810" s="52"/>
      <c r="H810" s="52"/>
      <c r="I810" s="52"/>
      <c r="J810" s="52"/>
      <c r="K810" s="52"/>
      <c r="L810" s="52"/>
      <c r="M810" s="52"/>
      <c r="N810" s="52"/>
      <c r="O810" s="52"/>
      <c r="P810" s="60"/>
    </row>
    <row r="811" spans="1:16" hidden="1" x14ac:dyDescent="0.2">
      <c r="A811" s="53"/>
      <c r="B811" s="51"/>
      <c r="C811" s="52"/>
      <c r="D811" s="52"/>
      <c r="E811" s="52"/>
      <c r="F811" s="52"/>
      <c r="G811" s="52"/>
      <c r="H811" s="52"/>
      <c r="I811" s="52"/>
      <c r="J811" s="52"/>
      <c r="K811" s="52"/>
      <c r="L811" s="52"/>
      <c r="M811" s="52"/>
      <c r="N811" s="52"/>
      <c r="O811" s="52"/>
      <c r="P811" s="60"/>
    </row>
    <row r="812" spans="1:16" hidden="1" x14ac:dyDescent="0.2">
      <c r="A812" s="53"/>
      <c r="B812" s="51"/>
      <c r="C812" s="52"/>
      <c r="D812" s="52"/>
      <c r="E812" s="52"/>
      <c r="F812" s="52"/>
      <c r="G812" s="52"/>
      <c r="H812" s="52"/>
      <c r="I812" s="52"/>
      <c r="J812" s="52"/>
      <c r="K812" s="52"/>
      <c r="L812" s="52"/>
      <c r="M812" s="52"/>
      <c r="N812" s="52"/>
      <c r="O812" s="52"/>
      <c r="P812" s="60"/>
    </row>
    <row r="813" spans="1:16" hidden="1" x14ac:dyDescent="0.2">
      <c r="A813" s="53"/>
      <c r="B813" s="51"/>
      <c r="C813" s="52"/>
      <c r="D813" s="52"/>
      <c r="E813" s="52"/>
      <c r="F813" s="52"/>
      <c r="G813" s="52"/>
      <c r="H813" s="52"/>
      <c r="I813" s="52"/>
      <c r="J813" s="52"/>
      <c r="K813" s="52"/>
      <c r="L813" s="52"/>
      <c r="M813" s="52"/>
      <c r="N813" s="52"/>
      <c r="O813" s="52"/>
      <c r="P813" s="60"/>
    </row>
    <row r="814" spans="1:16" hidden="1" x14ac:dyDescent="0.2">
      <c r="A814" s="53"/>
      <c r="B814" s="51"/>
      <c r="C814" s="52"/>
      <c r="D814" s="52"/>
      <c r="E814" s="52"/>
      <c r="F814" s="52"/>
      <c r="G814" s="52"/>
      <c r="H814" s="52"/>
      <c r="I814" s="52"/>
      <c r="J814" s="52"/>
      <c r="K814" s="52"/>
      <c r="L814" s="52"/>
      <c r="M814" s="52"/>
      <c r="N814" s="52"/>
      <c r="O814" s="52"/>
      <c r="P814" s="60"/>
    </row>
    <row r="815" spans="1:16" hidden="1" x14ac:dyDescent="0.2">
      <c r="A815" s="53"/>
      <c r="B815" s="51"/>
      <c r="C815" s="52"/>
      <c r="D815" s="52"/>
      <c r="E815" s="52"/>
      <c r="F815" s="52"/>
      <c r="G815" s="52"/>
      <c r="H815" s="52"/>
      <c r="I815" s="52"/>
      <c r="J815" s="52"/>
      <c r="K815" s="52"/>
      <c r="L815" s="52"/>
      <c r="M815" s="52"/>
      <c r="N815" s="52"/>
      <c r="O815" s="52"/>
      <c r="P815" s="60"/>
    </row>
    <row r="816" spans="1:16" hidden="1" x14ac:dyDescent="0.2">
      <c r="A816" s="53"/>
      <c r="B816" s="51"/>
      <c r="C816" s="52"/>
      <c r="D816" s="52"/>
      <c r="E816" s="52"/>
      <c r="F816" s="52"/>
      <c r="G816" s="52"/>
      <c r="H816" s="52"/>
      <c r="I816" s="52"/>
      <c r="J816" s="52"/>
      <c r="K816" s="52"/>
      <c r="L816" s="52"/>
      <c r="M816" s="52"/>
      <c r="N816" s="52"/>
      <c r="O816" s="52"/>
      <c r="P816" s="60"/>
    </row>
    <row r="817" spans="1:16" hidden="1" x14ac:dyDescent="0.2">
      <c r="A817" s="53"/>
      <c r="B817" s="51"/>
      <c r="C817" s="52"/>
      <c r="D817" s="52"/>
      <c r="E817" s="52"/>
      <c r="F817" s="52"/>
      <c r="G817" s="52"/>
      <c r="H817" s="52"/>
      <c r="I817" s="52"/>
      <c r="J817" s="52"/>
      <c r="K817" s="52"/>
      <c r="L817" s="52"/>
      <c r="M817" s="52"/>
      <c r="N817" s="52"/>
      <c r="O817" s="52"/>
      <c r="P817" s="60"/>
    </row>
    <row r="818" spans="1:16" hidden="1" x14ac:dyDescent="0.2">
      <c r="A818" s="53"/>
      <c r="B818" s="51"/>
      <c r="C818" s="52"/>
      <c r="D818" s="52"/>
      <c r="E818" s="52"/>
      <c r="F818" s="52"/>
      <c r="G818" s="52"/>
      <c r="H818" s="52"/>
      <c r="I818" s="52"/>
      <c r="J818" s="52"/>
      <c r="K818" s="52"/>
      <c r="L818" s="52"/>
      <c r="M818" s="52"/>
      <c r="N818" s="52"/>
      <c r="O818" s="52"/>
      <c r="P818" s="60"/>
    </row>
    <row r="819" spans="1:16" hidden="1" x14ac:dyDescent="0.2">
      <c r="A819" s="53"/>
      <c r="B819" s="51"/>
      <c r="C819" s="52"/>
      <c r="D819" s="52"/>
      <c r="E819" s="52"/>
      <c r="F819" s="52"/>
      <c r="G819" s="52"/>
      <c r="H819" s="52"/>
      <c r="I819" s="52"/>
      <c r="J819" s="52"/>
      <c r="K819" s="52"/>
      <c r="L819" s="52"/>
      <c r="M819" s="52"/>
      <c r="N819" s="52"/>
      <c r="O819" s="52"/>
      <c r="P819" s="60"/>
    </row>
    <row r="820" spans="1:16" hidden="1" x14ac:dyDescent="0.2">
      <c r="A820" s="53"/>
      <c r="B820" s="51"/>
      <c r="C820" s="52"/>
      <c r="D820" s="52"/>
      <c r="E820" s="52"/>
      <c r="F820" s="52"/>
      <c r="G820" s="52"/>
      <c r="H820" s="52"/>
      <c r="I820" s="52"/>
      <c r="J820" s="52"/>
      <c r="K820" s="52"/>
      <c r="L820" s="52"/>
      <c r="M820" s="52"/>
      <c r="N820" s="52"/>
      <c r="O820" s="52"/>
      <c r="P820" s="60"/>
    </row>
    <row r="821" spans="1:16" hidden="1" x14ac:dyDescent="0.2">
      <c r="A821" s="53"/>
      <c r="B821" s="51"/>
      <c r="C821" s="52"/>
      <c r="D821" s="52"/>
      <c r="E821" s="52"/>
      <c r="F821" s="52"/>
      <c r="G821" s="52"/>
      <c r="H821" s="52"/>
      <c r="I821" s="52"/>
      <c r="J821" s="52"/>
      <c r="K821" s="52"/>
      <c r="L821" s="52"/>
      <c r="M821" s="52"/>
      <c r="N821" s="52"/>
      <c r="O821" s="52"/>
      <c r="P821" s="60"/>
    </row>
    <row r="822" spans="1:16" hidden="1" x14ac:dyDescent="0.2">
      <c r="A822" s="53"/>
      <c r="B822" s="51"/>
      <c r="C822" s="52"/>
      <c r="D822" s="52"/>
      <c r="E822" s="52"/>
      <c r="F822" s="52"/>
      <c r="G822" s="52"/>
      <c r="H822" s="52"/>
      <c r="I822" s="52"/>
      <c r="J822" s="52"/>
      <c r="K822" s="52"/>
      <c r="L822" s="52"/>
      <c r="M822" s="52"/>
      <c r="N822" s="52"/>
      <c r="O822" s="52"/>
      <c r="P822" s="60"/>
    </row>
    <row r="823" spans="1:16" hidden="1" x14ac:dyDescent="0.2">
      <c r="A823" s="53"/>
      <c r="B823" s="51"/>
      <c r="C823" s="52"/>
      <c r="D823" s="52"/>
      <c r="E823" s="52"/>
      <c r="F823" s="52"/>
      <c r="G823" s="52"/>
      <c r="H823" s="52"/>
      <c r="I823" s="52"/>
      <c r="J823" s="52"/>
      <c r="K823" s="52"/>
      <c r="L823" s="52"/>
      <c r="M823" s="52"/>
      <c r="N823" s="52"/>
      <c r="O823" s="52"/>
      <c r="P823" s="60"/>
    </row>
    <row r="824" spans="1:16" hidden="1" x14ac:dyDescent="0.2">
      <c r="A824" s="53"/>
      <c r="B824" s="51"/>
      <c r="C824" s="52"/>
      <c r="D824" s="52"/>
      <c r="E824" s="52"/>
      <c r="F824" s="52"/>
      <c r="G824" s="52"/>
      <c r="H824" s="52"/>
      <c r="I824" s="52"/>
      <c r="J824" s="52"/>
      <c r="K824" s="52"/>
      <c r="L824" s="52"/>
      <c r="M824" s="52"/>
      <c r="N824" s="52"/>
      <c r="O824" s="52"/>
      <c r="P824" s="60"/>
    </row>
    <row r="825" spans="1:16" hidden="1" x14ac:dyDescent="0.2">
      <c r="A825" s="53"/>
      <c r="B825" s="51"/>
      <c r="C825" s="52"/>
      <c r="D825" s="52"/>
      <c r="E825" s="52"/>
      <c r="F825" s="52"/>
      <c r="G825" s="52"/>
      <c r="H825" s="52"/>
      <c r="I825" s="52"/>
      <c r="J825" s="52"/>
      <c r="K825" s="52"/>
      <c r="L825" s="52"/>
      <c r="M825" s="52"/>
      <c r="N825" s="52"/>
      <c r="O825" s="52"/>
      <c r="P825" s="60"/>
    </row>
    <row r="826" spans="1:16" hidden="1" x14ac:dyDescent="0.2">
      <c r="A826" s="53"/>
      <c r="B826" s="51"/>
      <c r="C826" s="52"/>
      <c r="D826" s="52"/>
      <c r="E826" s="52"/>
      <c r="F826" s="52"/>
      <c r="G826" s="52"/>
      <c r="H826" s="52"/>
      <c r="I826" s="52"/>
      <c r="J826" s="52"/>
      <c r="K826" s="52"/>
      <c r="L826" s="52"/>
      <c r="M826" s="52"/>
      <c r="N826" s="52"/>
      <c r="O826" s="52"/>
      <c r="P826" s="60"/>
    </row>
    <row r="827" spans="1:16" hidden="1" x14ac:dyDescent="0.2">
      <c r="A827" s="53"/>
      <c r="B827" s="51"/>
      <c r="C827" s="52"/>
      <c r="D827" s="52"/>
      <c r="E827" s="52"/>
      <c r="F827" s="52"/>
      <c r="G827" s="52"/>
      <c r="H827" s="52"/>
      <c r="I827" s="52"/>
      <c r="J827" s="52"/>
      <c r="K827" s="52"/>
      <c r="L827" s="52"/>
      <c r="M827" s="52"/>
      <c r="N827" s="52"/>
      <c r="O827" s="52"/>
      <c r="P827" s="60"/>
    </row>
    <row r="828" spans="1:16" hidden="1" x14ac:dyDescent="0.2">
      <c r="A828" s="53"/>
      <c r="B828" s="51"/>
      <c r="C828" s="52"/>
      <c r="D828" s="52"/>
      <c r="E828" s="52"/>
      <c r="F828" s="52"/>
      <c r="G828" s="52"/>
      <c r="H828" s="52"/>
      <c r="I828" s="52"/>
      <c r="J828" s="52"/>
      <c r="K828" s="52"/>
      <c r="L828" s="52"/>
      <c r="M828" s="52"/>
      <c r="N828" s="52"/>
      <c r="O828" s="52"/>
      <c r="P828" s="60"/>
    </row>
    <row r="829" spans="1:16" hidden="1" x14ac:dyDescent="0.2">
      <c r="A829" s="53"/>
      <c r="B829" s="51"/>
      <c r="C829" s="52"/>
      <c r="D829" s="52"/>
      <c r="E829" s="52"/>
      <c r="F829" s="52"/>
      <c r="G829" s="52"/>
      <c r="H829" s="52"/>
      <c r="I829" s="52"/>
      <c r="J829" s="52"/>
      <c r="K829" s="52"/>
      <c r="L829" s="52"/>
      <c r="M829" s="52"/>
      <c r="N829" s="52"/>
      <c r="O829" s="52"/>
      <c r="P829" s="60"/>
    </row>
    <row r="830" spans="1:16" hidden="1" x14ac:dyDescent="0.2">
      <c r="A830" s="53"/>
      <c r="B830" s="51"/>
      <c r="C830" s="52"/>
      <c r="D830" s="52"/>
      <c r="E830" s="52"/>
      <c r="F830" s="52"/>
      <c r="G830" s="52"/>
      <c r="H830" s="52"/>
      <c r="I830" s="52"/>
      <c r="J830" s="52"/>
      <c r="K830" s="52"/>
      <c r="L830" s="52"/>
      <c r="M830" s="52"/>
      <c r="N830" s="52"/>
      <c r="O830" s="52"/>
      <c r="P830" s="60"/>
    </row>
    <row r="831" spans="1:16" hidden="1" x14ac:dyDescent="0.2">
      <c r="A831" s="53"/>
      <c r="B831" s="51"/>
      <c r="C831" s="52"/>
      <c r="D831" s="52"/>
      <c r="E831" s="52"/>
      <c r="F831" s="52"/>
      <c r="G831" s="52"/>
      <c r="H831" s="52"/>
      <c r="I831" s="52"/>
      <c r="J831" s="52"/>
      <c r="K831" s="52"/>
      <c r="L831" s="52"/>
      <c r="M831" s="52"/>
      <c r="N831" s="52"/>
      <c r="O831" s="52"/>
      <c r="P831" s="60"/>
    </row>
    <row r="832" spans="1:16" hidden="1" x14ac:dyDescent="0.2">
      <c r="A832" s="53"/>
      <c r="B832" s="51"/>
      <c r="C832" s="52"/>
      <c r="D832" s="52"/>
      <c r="E832" s="52"/>
      <c r="F832" s="52"/>
      <c r="G832" s="52"/>
      <c r="H832" s="52"/>
      <c r="I832" s="52"/>
      <c r="J832" s="52"/>
      <c r="K832" s="52"/>
      <c r="L832" s="52"/>
      <c r="M832" s="52"/>
      <c r="N832" s="52"/>
      <c r="O832" s="52"/>
      <c r="P832" s="60"/>
    </row>
    <row r="833" spans="1:16" hidden="1" x14ac:dyDescent="0.2">
      <c r="A833" s="53"/>
      <c r="B833" s="51"/>
      <c r="C833" s="52"/>
      <c r="D833" s="52"/>
      <c r="E833" s="52"/>
      <c r="F833" s="52"/>
      <c r="G833" s="52"/>
      <c r="H833" s="52"/>
      <c r="I833" s="52"/>
      <c r="J833" s="52"/>
      <c r="K833" s="52"/>
      <c r="L833" s="52"/>
      <c r="M833" s="52"/>
      <c r="N833" s="52"/>
      <c r="O833" s="52"/>
      <c r="P833" s="60"/>
    </row>
    <row r="834" spans="1:16" hidden="1" x14ac:dyDescent="0.2">
      <c r="A834" s="53"/>
      <c r="B834" s="51"/>
      <c r="C834" s="52"/>
      <c r="D834" s="52"/>
      <c r="E834" s="52"/>
      <c r="F834" s="52"/>
      <c r="G834" s="52"/>
      <c r="H834" s="52"/>
      <c r="I834" s="52"/>
      <c r="J834" s="52"/>
      <c r="K834" s="52"/>
      <c r="L834" s="52"/>
      <c r="M834" s="52"/>
      <c r="N834" s="52"/>
      <c r="O834" s="52"/>
      <c r="P834" s="60"/>
    </row>
    <row r="835" spans="1:16" hidden="1" x14ac:dyDescent="0.2">
      <c r="A835" s="53"/>
      <c r="B835" s="51"/>
      <c r="C835" s="52"/>
      <c r="D835" s="52"/>
      <c r="E835" s="52"/>
      <c r="F835" s="52"/>
      <c r="G835" s="52"/>
      <c r="H835" s="52"/>
      <c r="I835" s="52"/>
      <c r="J835" s="52"/>
      <c r="K835" s="52"/>
      <c r="L835" s="52"/>
      <c r="M835" s="52"/>
      <c r="N835" s="52"/>
      <c r="O835" s="52"/>
      <c r="P835" s="60"/>
    </row>
    <row r="836" spans="1:16" hidden="1" x14ac:dyDescent="0.2">
      <c r="A836" s="53"/>
      <c r="B836" s="51"/>
      <c r="C836" s="52"/>
      <c r="D836" s="52"/>
      <c r="E836" s="52"/>
      <c r="F836" s="52"/>
      <c r="G836" s="52"/>
      <c r="H836" s="52"/>
      <c r="I836" s="52"/>
      <c r="J836" s="52"/>
      <c r="K836" s="52"/>
      <c r="L836" s="52"/>
      <c r="M836" s="52"/>
      <c r="N836" s="52"/>
      <c r="O836" s="52"/>
      <c r="P836" s="60"/>
    </row>
    <row r="837" spans="1:16" hidden="1" x14ac:dyDescent="0.2">
      <c r="A837" s="53"/>
      <c r="B837" s="51"/>
      <c r="C837" s="52"/>
      <c r="D837" s="52"/>
      <c r="E837" s="52"/>
      <c r="F837" s="52"/>
      <c r="G837" s="52"/>
      <c r="H837" s="52"/>
      <c r="I837" s="52"/>
      <c r="J837" s="52"/>
      <c r="K837" s="52"/>
      <c r="L837" s="52"/>
      <c r="M837" s="52"/>
      <c r="N837" s="52"/>
      <c r="O837" s="52"/>
      <c r="P837" s="60"/>
    </row>
    <row r="838" spans="1:16" hidden="1" x14ac:dyDescent="0.2">
      <c r="A838" s="53"/>
      <c r="B838" s="51"/>
      <c r="C838" s="52"/>
      <c r="D838" s="52"/>
      <c r="E838" s="52"/>
      <c r="F838" s="52"/>
      <c r="G838" s="52"/>
      <c r="H838" s="52"/>
      <c r="I838" s="52"/>
      <c r="J838" s="52"/>
      <c r="K838" s="52"/>
      <c r="L838" s="52"/>
      <c r="M838" s="52"/>
      <c r="N838" s="52"/>
      <c r="O838" s="52"/>
      <c r="P838" s="60"/>
    </row>
    <row r="839" spans="1:16" hidden="1" x14ac:dyDescent="0.2">
      <c r="A839" s="53"/>
      <c r="B839" s="51"/>
      <c r="C839" s="52"/>
      <c r="D839" s="52"/>
      <c r="E839" s="52"/>
      <c r="F839" s="52"/>
      <c r="G839" s="52"/>
      <c r="H839" s="52"/>
      <c r="I839" s="52"/>
      <c r="J839" s="52"/>
      <c r="K839" s="52"/>
      <c r="L839" s="52"/>
      <c r="M839" s="52"/>
      <c r="N839" s="52"/>
      <c r="O839" s="52"/>
      <c r="P839" s="60"/>
    </row>
    <row r="840" spans="1:16" hidden="1" x14ac:dyDescent="0.2">
      <c r="A840" s="53"/>
      <c r="B840" s="51"/>
      <c r="C840" s="52"/>
      <c r="D840" s="52"/>
      <c r="E840" s="52"/>
      <c r="F840" s="52"/>
      <c r="G840" s="52"/>
      <c r="H840" s="52"/>
      <c r="I840" s="52"/>
      <c r="J840" s="52"/>
      <c r="K840" s="52"/>
      <c r="L840" s="52"/>
      <c r="M840" s="52"/>
      <c r="N840" s="52"/>
      <c r="O840" s="52"/>
      <c r="P840" s="60"/>
    </row>
    <row r="841" spans="1:16" hidden="1" x14ac:dyDescent="0.2">
      <c r="A841" s="53"/>
      <c r="B841" s="51"/>
      <c r="C841" s="52"/>
      <c r="D841" s="52"/>
      <c r="E841" s="52"/>
      <c r="F841" s="52"/>
      <c r="G841" s="52"/>
      <c r="H841" s="52"/>
      <c r="I841" s="52"/>
      <c r="J841" s="52"/>
      <c r="K841" s="52"/>
      <c r="L841" s="52"/>
      <c r="M841" s="52"/>
      <c r="N841" s="52"/>
      <c r="O841" s="52"/>
      <c r="P841" s="60"/>
    </row>
    <row r="842" spans="1:16" hidden="1" x14ac:dyDescent="0.2">
      <c r="A842" s="53"/>
      <c r="B842" s="51"/>
      <c r="C842" s="52"/>
      <c r="D842" s="52"/>
      <c r="E842" s="52"/>
      <c r="F842" s="52"/>
      <c r="G842" s="52"/>
      <c r="H842" s="52"/>
      <c r="I842" s="52"/>
      <c r="J842" s="52"/>
      <c r="K842" s="52"/>
      <c r="L842" s="52"/>
      <c r="M842" s="52"/>
      <c r="N842" s="52"/>
      <c r="O842" s="52"/>
      <c r="P842" s="60"/>
    </row>
    <row r="843" spans="1:16" hidden="1" x14ac:dyDescent="0.2">
      <c r="A843" s="53"/>
      <c r="B843" s="51"/>
      <c r="C843" s="52"/>
      <c r="D843" s="52"/>
      <c r="E843" s="52"/>
      <c r="F843" s="52"/>
      <c r="G843" s="52"/>
      <c r="H843" s="52"/>
      <c r="I843" s="52"/>
      <c r="J843" s="52"/>
      <c r="K843" s="52"/>
      <c r="L843" s="52"/>
      <c r="M843" s="52"/>
      <c r="N843" s="52"/>
      <c r="O843" s="52"/>
      <c r="P843" s="60"/>
    </row>
    <row r="844" spans="1:16" hidden="1" x14ac:dyDescent="0.2">
      <c r="A844" s="53"/>
      <c r="B844" s="51"/>
      <c r="C844" s="52"/>
      <c r="D844" s="52"/>
      <c r="E844" s="52"/>
      <c r="F844" s="52"/>
      <c r="G844" s="52"/>
      <c r="H844" s="52"/>
      <c r="I844" s="52"/>
      <c r="J844" s="52"/>
      <c r="K844" s="52"/>
      <c r="L844" s="52"/>
      <c r="M844" s="52"/>
      <c r="N844" s="52"/>
      <c r="O844" s="52"/>
      <c r="P844" s="60"/>
    </row>
    <row r="845" spans="1:16" hidden="1" x14ac:dyDescent="0.2">
      <c r="A845" s="53"/>
      <c r="B845" s="51"/>
      <c r="C845" s="52"/>
      <c r="D845" s="52"/>
      <c r="E845" s="52"/>
      <c r="F845" s="52"/>
      <c r="G845" s="52"/>
      <c r="H845" s="52"/>
      <c r="I845" s="52"/>
      <c r="J845" s="52"/>
      <c r="K845" s="52"/>
      <c r="L845" s="52"/>
      <c r="M845" s="52"/>
      <c r="N845" s="52"/>
      <c r="O845" s="52"/>
      <c r="P845" s="60"/>
    </row>
    <row r="846" spans="1:16" hidden="1" x14ac:dyDescent="0.2">
      <c r="A846" s="53"/>
      <c r="B846" s="51"/>
      <c r="C846" s="52"/>
      <c r="D846" s="52"/>
      <c r="E846" s="52"/>
      <c r="F846" s="52"/>
      <c r="G846" s="52"/>
      <c r="H846" s="52"/>
      <c r="I846" s="52"/>
      <c r="J846" s="52"/>
      <c r="K846" s="52"/>
      <c r="L846" s="52"/>
      <c r="M846" s="52"/>
      <c r="N846" s="52"/>
      <c r="O846" s="52"/>
      <c r="P846" s="60"/>
    </row>
    <row r="847" spans="1:16" hidden="1" x14ac:dyDescent="0.2">
      <c r="A847" s="53"/>
      <c r="B847" s="51"/>
      <c r="C847" s="52"/>
      <c r="D847" s="52"/>
      <c r="E847" s="52"/>
      <c r="F847" s="52"/>
      <c r="G847" s="52"/>
      <c r="H847" s="52"/>
      <c r="I847" s="52"/>
      <c r="J847" s="52"/>
      <c r="K847" s="52"/>
      <c r="L847" s="52"/>
      <c r="M847" s="52"/>
      <c r="N847" s="52"/>
      <c r="O847" s="52"/>
      <c r="P847" s="60"/>
    </row>
    <row r="848" spans="1:16" hidden="1" x14ac:dyDescent="0.2">
      <c r="A848" s="53"/>
      <c r="B848" s="51"/>
      <c r="C848" s="52"/>
      <c r="D848" s="52"/>
      <c r="E848" s="52"/>
      <c r="F848" s="52"/>
      <c r="G848" s="52"/>
      <c r="H848" s="52"/>
      <c r="I848" s="52"/>
      <c r="J848" s="52"/>
      <c r="K848" s="52"/>
      <c r="L848" s="52"/>
      <c r="M848" s="52"/>
      <c r="N848" s="52"/>
      <c r="O848" s="52"/>
      <c r="P848" s="60"/>
    </row>
    <row r="849" spans="1:16" hidden="1" x14ac:dyDescent="0.2">
      <c r="A849" s="53"/>
      <c r="B849" s="51"/>
      <c r="C849" s="52"/>
      <c r="D849" s="52"/>
      <c r="E849" s="52"/>
      <c r="F849" s="52"/>
      <c r="G849" s="52"/>
      <c r="H849" s="52"/>
      <c r="I849" s="52"/>
      <c r="J849" s="52"/>
      <c r="K849" s="52"/>
      <c r="L849" s="52"/>
      <c r="M849" s="52"/>
      <c r="N849" s="52"/>
      <c r="O849" s="52"/>
      <c r="P849" s="60"/>
    </row>
    <row r="850" spans="1:16" hidden="1" x14ac:dyDescent="0.2">
      <c r="A850" s="53"/>
      <c r="B850" s="51"/>
      <c r="C850" s="52"/>
      <c r="D850" s="52"/>
      <c r="E850" s="52"/>
      <c r="F850" s="52"/>
      <c r="G850" s="52"/>
      <c r="H850" s="52"/>
      <c r="I850" s="52"/>
      <c r="J850" s="52"/>
      <c r="K850" s="52"/>
      <c r="L850" s="52"/>
      <c r="M850" s="52"/>
      <c r="N850" s="52"/>
      <c r="O850" s="52"/>
      <c r="P850" s="60"/>
    </row>
    <row r="851" spans="1:16" hidden="1" x14ac:dyDescent="0.2">
      <c r="A851" s="53"/>
      <c r="B851" s="51"/>
      <c r="C851" s="52"/>
      <c r="D851" s="52"/>
      <c r="E851" s="52"/>
      <c r="F851" s="52"/>
      <c r="G851" s="52"/>
      <c r="H851" s="52"/>
      <c r="I851" s="52"/>
      <c r="J851" s="52"/>
      <c r="K851" s="52"/>
      <c r="L851" s="52"/>
      <c r="M851" s="52"/>
      <c r="N851" s="52"/>
      <c r="O851" s="52"/>
      <c r="P851" s="60"/>
    </row>
    <row r="852" spans="1:16" hidden="1" x14ac:dyDescent="0.2">
      <c r="A852" s="53"/>
      <c r="B852" s="51"/>
      <c r="C852" s="52"/>
      <c r="D852" s="52"/>
      <c r="E852" s="52"/>
      <c r="F852" s="52"/>
      <c r="G852" s="52"/>
      <c r="H852" s="52"/>
      <c r="I852" s="52"/>
      <c r="J852" s="52"/>
      <c r="K852" s="52"/>
      <c r="L852" s="52"/>
      <c r="M852" s="52"/>
      <c r="N852" s="52"/>
      <c r="O852" s="52"/>
      <c r="P852" s="60"/>
    </row>
    <row r="853" spans="1:16" hidden="1" x14ac:dyDescent="0.2">
      <c r="A853" s="53"/>
      <c r="B853" s="51"/>
      <c r="C853" s="52"/>
      <c r="D853" s="52"/>
      <c r="E853" s="52"/>
      <c r="F853" s="52"/>
      <c r="G853" s="52"/>
      <c r="H853" s="52"/>
      <c r="I853" s="52"/>
      <c r="J853" s="52"/>
      <c r="K853" s="52"/>
      <c r="L853" s="52"/>
      <c r="M853" s="52"/>
      <c r="N853" s="52"/>
      <c r="O853" s="52"/>
      <c r="P853" s="60"/>
    </row>
    <row r="854" spans="1:16" hidden="1" x14ac:dyDescent="0.2">
      <c r="A854" s="53"/>
      <c r="B854" s="51"/>
      <c r="C854" s="52"/>
      <c r="D854" s="52"/>
      <c r="E854" s="52"/>
      <c r="F854" s="52"/>
      <c r="G854" s="52"/>
      <c r="H854" s="52"/>
      <c r="I854" s="52"/>
      <c r="J854" s="52"/>
      <c r="K854" s="52"/>
      <c r="L854" s="52"/>
      <c r="M854" s="52"/>
      <c r="N854" s="52"/>
      <c r="O854" s="52"/>
      <c r="P854" s="60"/>
    </row>
    <row r="855" spans="1:16" hidden="1" x14ac:dyDescent="0.2">
      <c r="A855" s="53"/>
      <c r="B855" s="51"/>
      <c r="C855" s="52"/>
      <c r="D855" s="52"/>
      <c r="E855" s="52"/>
      <c r="F855" s="52"/>
      <c r="G855" s="52"/>
      <c r="H855" s="52"/>
      <c r="I855" s="52"/>
      <c r="J855" s="52"/>
      <c r="K855" s="52"/>
      <c r="L855" s="52"/>
      <c r="M855" s="52"/>
      <c r="N855" s="52"/>
      <c r="O855" s="52"/>
      <c r="P855" s="60"/>
    </row>
    <row r="856" spans="1:16" hidden="1" x14ac:dyDescent="0.2">
      <c r="A856" s="53"/>
      <c r="B856" s="51"/>
      <c r="C856" s="52"/>
      <c r="D856" s="52"/>
      <c r="E856" s="52"/>
      <c r="F856" s="52"/>
      <c r="G856" s="52"/>
      <c r="H856" s="52"/>
      <c r="I856" s="52"/>
      <c r="J856" s="52"/>
      <c r="K856" s="52"/>
      <c r="L856" s="52"/>
      <c r="M856" s="52"/>
      <c r="N856" s="52"/>
      <c r="O856" s="52"/>
      <c r="P856" s="60"/>
    </row>
    <row r="857" spans="1:16" hidden="1" x14ac:dyDescent="0.2">
      <c r="A857" s="53"/>
      <c r="B857" s="51"/>
      <c r="C857" s="52"/>
      <c r="D857" s="52"/>
      <c r="E857" s="52"/>
      <c r="F857" s="52"/>
      <c r="G857" s="52"/>
      <c r="H857" s="52"/>
      <c r="I857" s="52"/>
      <c r="J857" s="52"/>
      <c r="K857" s="52"/>
      <c r="L857" s="52"/>
      <c r="M857" s="52"/>
      <c r="N857" s="52"/>
      <c r="O857" s="52"/>
      <c r="P857" s="60"/>
    </row>
    <row r="858" spans="1:16" hidden="1" x14ac:dyDescent="0.2">
      <c r="A858" s="53"/>
      <c r="B858" s="51"/>
      <c r="C858" s="52"/>
      <c r="D858" s="52"/>
      <c r="E858" s="52"/>
      <c r="F858" s="52"/>
      <c r="G858" s="52"/>
      <c r="H858" s="52"/>
      <c r="I858" s="52"/>
      <c r="J858" s="52"/>
      <c r="K858" s="52"/>
      <c r="L858" s="52"/>
      <c r="M858" s="52"/>
      <c r="N858" s="52"/>
      <c r="O858" s="52"/>
      <c r="P858" s="60"/>
    </row>
    <row r="859" spans="1:16" hidden="1" x14ac:dyDescent="0.2">
      <c r="A859" s="53"/>
      <c r="B859" s="51"/>
      <c r="C859" s="52"/>
      <c r="D859" s="52"/>
      <c r="E859" s="52"/>
      <c r="F859" s="52"/>
      <c r="G859" s="52"/>
      <c r="H859" s="52"/>
      <c r="I859" s="52"/>
      <c r="J859" s="52"/>
      <c r="K859" s="52"/>
      <c r="L859" s="52"/>
      <c r="M859" s="52"/>
      <c r="N859" s="52"/>
      <c r="O859" s="52"/>
      <c r="P859" s="60"/>
    </row>
    <row r="860" spans="1:16" hidden="1" x14ac:dyDescent="0.2">
      <c r="A860" s="53"/>
      <c r="B860" s="51"/>
      <c r="C860" s="52"/>
      <c r="D860" s="52"/>
      <c r="E860" s="52"/>
      <c r="F860" s="52"/>
      <c r="G860" s="52"/>
      <c r="H860" s="52"/>
      <c r="I860" s="52"/>
      <c r="J860" s="52"/>
      <c r="K860" s="52"/>
      <c r="L860" s="52"/>
      <c r="M860" s="52"/>
      <c r="N860" s="52"/>
      <c r="O860" s="52"/>
      <c r="P860" s="60"/>
    </row>
    <row r="861" spans="1:16" hidden="1" x14ac:dyDescent="0.2">
      <c r="A861" s="53"/>
      <c r="B861" s="51"/>
      <c r="C861" s="52"/>
      <c r="D861" s="52"/>
      <c r="E861" s="52"/>
      <c r="F861" s="52"/>
      <c r="G861" s="52"/>
      <c r="H861" s="52"/>
      <c r="I861" s="52"/>
      <c r="J861" s="52"/>
      <c r="K861" s="52"/>
      <c r="L861" s="52"/>
      <c r="M861" s="52"/>
      <c r="N861" s="52"/>
      <c r="O861" s="52"/>
      <c r="P861" s="60"/>
    </row>
    <row r="862" spans="1:16" hidden="1" x14ac:dyDescent="0.2">
      <c r="A862" s="53"/>
      <c r="B862" s="51"/>
      <c r="C862" s="52"/>
      <c r="D862" s="52"/>
      <c r="E862" s="52"/>
      <c r="F862" s="52"/>
      <c r="G862" s="52"/>
      <c r="H862" s="52"/>
      <c r="I862" s="52"/>
      <c r="J862" s="52"/>
      <c r="K862" s="52"/>
      <c r="L862" s="52"/>
      <c r="M862" s="52"/>
      <c r="N862" s="52"/>
      <c r="O862" s="52"/>
      <c r="P862" s="60"/>
    </row>
    <row r="863" spans="1:16" hidden="1" x14ac:dyDescent="0.2">
      <c r="A863" s="53"/>
      <c r="B863" s="51"/>
      <c r="C863" s="52"/>
      <c r="D863" s="52"/>
      <c r="E863" s="52"/>
      <c r="F863" s="52"/>
      <c r="G863" s="52"/>
      <c r="H863" s="52"/>
      <c r="I863" s="52"/>
      <c r="J863" s="52"/>
      <c r="K863" s="52"/>
      <c r="L863" s="52"/>
      <c r="M863" s="52"/>
      <c r="N863" s="52"/>
      <c r="O863" s="52"/>
      <c r="P863" s="60"/>
    </row>
    <row r="864" spans="1:16" hidden="1" x14ac:dyDescent="0.2">
      <c r="A864" s="53"/>
      <c r="B864" s="51"/>
      <c r="C864" s="52"/>
      <c r="D864" s="52"/>
      <c r="E864" s="52"/>
      <c r="F864" s="52"/>
      <c r="G864" s="52"/>
      <c r="H864" s="52"/>
      <c r="I864" s="52"/>
      <c r="J864" s="52"/>
      <c r="K864" s="52"/>
      <c r="L864" s="52"/>
      <c r="M864" s="52"/>
      <c r="N864" s="52"/>
      <c r="O864" s="52"/>
      <c r="P864" s="60"/>
    </row>
    <row r="865" spans="1:16" hidden="1" x14ac:dyDescent="0.2">
      <c r="A865" s="53"/>
      <c r="B865" s="51"/>
      <c r="C865" s="52"/>
      <c r="D865" s="52"/>
      <c r="E865" s="52"/>
      <c r="F865" s="52"/>
      <c r="G865" s="52"/>
      <c r="H865" s="52"/>
      <c r="I865" s="52"/>
      <c r="J865" s="52"/>
      <c r="K865" s="52"/>
      <c r="L865" s="52"/>
      <c r="M865" s="52"/>
      <c r="N865" s="52"/>
      <c r="O865" s="52"/>
      <c r="P865" s="60"/>
    </row>
    <row r="866" spans="1:16" hidden="1" x14ac:dyDescent="0.2">
      <c r="A866" s="53"/>
      <c r="B866" s="51"/>
      <c r="C866" s="52"/>
      <c r="D866" s="52"/>
      <c r="E866" s="52"/>
      <c r="F866" s="52"/>
      <c r="G866" s="52"/>
      <c r="H866" s="52"/>
      <c r="I866" s="52"/>
      <c r="J866" s="52"/>
      <c r="K866" s="52"/>
      <c r="L866" s="52"/>
      <c r="M866" s="52"/>
      <c r="N866" s="52"/>
      <c r="O866" s="52"/>
      <c r="P866" s="60"/>
    </row>
    <row r="867" spans="1:16" hidden="1" x14ac:dyDescent="0.2">
      <c r="A867" s="53"/>
      <c r="B867" s="51"/>
      <c r="C867" s="52"/>
      <c r="D867" s="52"/>
      <c r="E867" s="52"/>
      <c r="F867" s="52"/>
      <c r="G867" s="52"/>
      <c r="H867" s="52"/>
      <c r="I867" s="52"/>
      <c r="J867" s="52"/>
      <c r="K867" s="52"/>
      <c r="L867" s="52"/>
      <c r="M867" s="52"/>
      <c r="N867" s="52"/>
      <c r="O867" s="52"/>
      <c r="P867" s="60"/>
    </row>
    <row r="868" spans="1:16" hidden="1" x14ac:dyDescent="0.2">
      <c r="A868" s="53"/>
      <c r="B868" s="51"/>
      <c r="C868" s="52"/>
      <c r="D868" s="52"/>
      <c r="E868" s="52"/>
      <c r="F868" s="52"/>
      <c r="G868" s="52"/>
      <c r="H868" s="52"/>
      <c r="I868" s="52"/>
      <c r="J868" s="52"/>
      <c r="K868" s="52"/>
      <c r="L868" s="52"/>
      <c r="M868" s="52"/>
      <c r="N868" s="52"/>
      <c r="O868" s="52"/>
      <c r="P868" s="60"/>
    </row>
    <row r="869" spans="1:16" hidden="1" x14ac:dyDescent="0.2">
      <c r="A869" s="53"/>
      <c r="B869" s="51"/>
      <c r="C869" s="52"/>
      <c r="D869" s="52"/>
      <c r="E869" s="52"/>
      <c r="F869" s="52"/>
      <c r="G869" s="52"/>
      <c r="H869" s="52"/>
      <c r="I869" s="52"/>
      <c r="J869" s="52"/>
      <c r="K869" s="52"/>
      <c r="L869" s="52"/>
      <c r="M869" s="52"/>
      <c r="N869" s="52"/>
      <c r="O869" s="52"/>
      <c r="P869" s="60"/>
    </row>
    <row r="870" spans="1:16" hidden="1" x14ac:dyDescent="0.2">
      <c r="A870" s="53"/>
      <c r="B870" s="51"/>
      <c r="C870" s="52"/>
      <c r="D870" s="52"/>
      <c r="E870" s="52"/>
      <c r="F870" s="52"/>
      <c r="G870" s="52"/>
      <c r="H870" s="52"/>
      <c r="I870" s="52"/>
      <c r="J870" s="52"/>
      <c r="K870" s="52"/>
      <c r="L870" s="52"/>
      <c r="M870" s="52"/>
      <c r="N870" s="52"/>
      <c r="O870" s="52"/>
      <c r="P870" s="60"/>
    </row>
    <row r="871" spans="1:16" hidden="1" x14ac:dyDescent="0.2">
      <c r="A871" s="53"/>
      <c r="B871" s="51"/>
      <c r="C871" s="52"/>
      <c r="D871" s="52"/>
      <c r="E871" s="52"/>
      <c r="F871" s="52"/>
      <c r="G871" s="52"/>
      <c r="H871" s="52"/>
      <c r="I871" s="52"/>
      <c r="J871" s="52"/>
      <c r="K871" s="52"/>
      <c r="L871" s="52"/>
      <c r="M871" s="52"/>
      <c r="N871" s="52"/>
      <c r="O871" s="52"/>
      <c r="P871" s="60"/>
    </row>
    <row r="872" spans="1:16" hidden="1" x14ac:dyDescent="0.2">
      <c r="A872" s="53"/>
      <c r="B872" s="51"/>
      <c r="C872" s="52"/>
      <c r="D872" s="52"/>
      <c r="E872" s="52"/>
      <c r="F872" s="52"/>
      <c r="G872" s="52"/>
      <c r="H872" s="52"/>
      <c r="I872" s="52"/>
      <c r="J872" s="52"/>
      <c r="K872" s="52"/>
      <c r="L872" s="52"/>
      <c r="M872" s="52"/>
      <c r="N872" s="52"/>
      <c r="O872" s="52"/>
      <c r="P872" s="60"/>
    </row>
    <row r="873" spans="1:16" hidden="1" x14ac:dyDescent="0.2">
      <c r="A873" s="53"/>
      <c r="B873" s="51"/>
      <c r="C873" s="52"/>
      <c r="D873" s="52"/>
      <c r="E873" s="52"/>
      <c r="F873" s="52"/>
      <c r="G873" s="52"/>
      <c r="H873" s="52"/>
      <c r="I873" s="52"/>
      <c r="J873" s="52"/>
      <c r="K873" s="52"/>
      <c r="L873" s="52"/>
      <c r="M873" s="52"/>
      <c r="N873" s="52"/>
      <c r="O873" s="52"/>
      <c r="P873" s="60"/>
    </row>
    <row r="874" spans="1:16" hidden="1" x14ac:dyDescent="0.2">
      <c r="A874" s="53"/>
      <c r="B874" s="51"/>
      <c r="C874" s="52"/>
      <c r="D874" s="52"/>
      <c r="E874" s="52"/>
      <c r="F874" s="52"/>
      <c r="G874" s="52"/>
      <c r="H874" s="52"/>
      <c r="I874" s="52"/>
      <c r="J874" s="52"/>
      <c r="K874" s="52"/>
      <c r="L874" s="52"/>
      <c r="M874" s="52"/>
      <c r="N874" s="52"/>
      <c r="O874" s="52"/>
      <c r="P874" s="60"/>
    </row>
    <row r="875" spans="1:16" hidden="1" x14ac:dyDescent="0.2">
      <c r="A875" s="53"/>
      <c r="B875" s="51"/>
      <c r="C875" s="52"/>
      <c r="D875" s="52"/>
      <c r="E875" s="52"/>
      <c r="F875" s="52"/>
      <c r="G875" s="52"/>
      <c r="H875" s="52"/>
      <c r="I875" s="52"/>
      <c r="J875" s="52"/>
      <c r="K875" s="52"/>
      <c r="L875" s="52"/>
      <c r="M875" s="52"/>
      <c r="N875" s="52"/>
      <c r="O875" s="52"/>
      <c r="P875" s="60"/>
    </row>
    <row r="876" spans="1:16" hidden="1" x14ac:dyDescent="0.2">
      <c r="A876" s="53"/>
      <c r="B876" s="51"/>
      <c r="C876" s="52"/>
      <c r="D876" s="52"/>
      <c r="E876" s="52"/>
      <c r="F876" s="52"/>
      <c r="G876" s="52"/>
      <c r="H876" s="52"/>
      <c r="I876" s="52"/>
      <c r="J876" s="52"/>
      <c r="K876" s="52"/>
      <c r="L876" s="52"/>
      <c r="M876" s="52"/>
      <c r="N876" s="52"/>
      <c r="O876" s="52"/>
      <c r="P876" s="60"/>
    </row>
    <row r="877" spans="1:16" hidden="1" x14ac:dyDescent="0.2">
      <c r="A877" s="53"/>
      <c r="B877" s="51"/>
      <c r="C877" s="52"/>
      <c r="D877" s="52"/>
      <c r="E877" s="52"/>
      <c r="F877" s="52"/>
      <c r="G877" s="52"/>
      <c r="H877" s="52"/>
      <c r="I877" s="52"/>
      <c r="J877" s="52"/>
      <c r="K877" s="52"/>
      <c r="L877" s="52"/>
      <c r="M877" s="52"/>
      <c r="N877" s="52"/>
      <c r="O877" s="52"/>
      <c r="P877" s="60"/>
    </row>
    <row r="878" spans="1:16" hidden="1" x14ac:dyDescent="0.2">
      <c r="A878" s="53"/>
      <c r="B878" s="51"/>
      <c r="C878" s="52"/>
      <c r="D878" s="52"/>
      <c r="E878" s="52"/>
      <c r="F878" s="52"/>
      <c r="G878" s="52"/>
      <c r="H878" s="52"/>
      <c r="I878" s="52"/>
      <c r="J878" s="52"/>
      <c r="K878" s="52"/>
      <c r="L878" s="52"/>
      <c r="M878" s="52"/>
      <c r="N878" s="52"/>
      <c r="O878" s="52"/>
      <c r="P878" s="60"/>
    </row>
    <row r="879" spans="1:16" hidden="1" x14ac:dyDescent="0.2">
      <c r="A879" s="53"/>
      <c r="B879" s="51"/>
      <c r="C879" s="52"/>
      <c r="D879" s="52"/>
      <c r="E879" s="52"/>
      <c r="F879" s="52"/>
      <c r="G879" s="52"/>
      <c r="H879" s="52"/>
      <c r="I879" s="52"/>
      <c r="J879" s="52"/>
      <c r="K879" s="52"/>
      <c r="L879" s="52"/>
      <c r="M879" s="52"/>
      <c r="N879" s="52"/>
      <c r="O879" s="52"/>
      <c r="P879" s="60"/>
    </row>
    <row r="880" spans="1:16" hidden="1" x14ac:dyDescent="0.2">
      <c r="A880" s="53"/>
      <c r="B880" s="51"/>
      <c r="C880" s="52"/>
      <c r="D880" s="52"/>
      <c r="E880" s="52"/>
      <c r="F880" s="52"/>
      <c r="G880" s="52"/>
      <c r="H880" s="52"/>
      <c r="I880" s="52"/>
      <c r="J880" s="52"/>
      <c r="K880" s="52"/>
      <c r="L880" s="52"/>
      <c r="M880" s="52"/>
      <c r="N880" s="52"/>
      <c r="O880" s="52"/>
      <c r="P880" s="60"/>
    </row>
    <row r="881" spans="1:16" hidden="1" x14ac:dyDescent="0.2">
      <c r="A881" s="53"/>
      <c r="B881" s="51"/>
      <c r="C881" s="52"/>
      <c r="D881" s="52"/>
      <c r="E881" s="52"/>
      <c r="F881" s="52"/>
      <c r="G881" s="52"/>
      <c r="H881" s="52"/>
      <c r="I881" s="52"/>
      <c r="J881" s="52"/>
      <c r="K881" s="52"/>
      <c r="L881" s="52"/>
      <c r="M881" s="52"/>
      <c r="N881" s="52"/>
      <c r="O881" s="52"/>
      <c r="P881" s="60"/>
    </row>
    <row r="882" spans="1:16" hidden="1" x14ac:dyDescent="0.2">
      <c r="A882" s="53"/>
      <c r="B882" s="51"/>
      <c r="C882" s="52"/>
      <c r="D882" s="52"/>
      <c r="E882" s="52"/>
      <c r="F882" s="52"/>
      <c r="G882" s="52"/>
      <c r="H882" s="52"/>
      <c r="I882" s="52"/>
      <c r="J882" s="52"/>
      <c r="K882" s="52"/>
      <c r="L882" s="52"/>
      <c r="M882" s="52"/>
      <c r="N882" s="52"/>
      <c r="O882" s="52"/>
      <c r="P882" s="60"/>
    </row>
    <row r="883" spans="1:16" hidden="1" x14ac:dyDescent="0.2">
      <c r="A883" s="53"/>
      <c r="B883" s="51"/>
      <c r="C883" s="52"/>
      <c r="D883" s="52"/>
      <c r="E883" s="52"/>
      <c r="F883" s="52"/>
      <c r="G883" s="52"/>
      <c r="H883" s="52"/>
      <c r="I883" s="52"/>
      <c r="J883" s="52"/>
      <c r="K883" s="52"/>
      <c r="L883" s="52"/>
      <c r="M883" s="52"/>
      <c r="N883" s="52"/>
      <c r="O883" s="52"/>
      <c r="P883" s="60"/>
    </row>
    <row r="884" spans="1:16" hidden="1" x14ac:dyDescent="0.2">
      <c r="A884" s="53"/>
      <c r="B884" s="51"/>
      <c r="C884" s="52"/>
      <c r="D884" s="52"/>
      <c r="E884" s="52"/>
      <c r="F884" s="52"/>
      <c r="G884" s="52"/>
      <c r="H884" s="52"/>
      <c r="I884" s="52"/>
      <c r="J884" s="52"/>
      <c r="K884" s="52"/>
      <c r="L884" s="52"/>
      <c r="M884" s="52"/>
      <c r="N884" s="52"/>
      <c r="O884" s="52"/>
      <c r="P884" s="60"/>
    </row>
    <row r="885" spans="1:16" hidden="1" x14ac:dyDescent="0.2">
      <c r="A885" s="53"/>
      <c r="B885" s="51"/>
      <c r="C885" s="52"/>
      <c r="D885" s="52"/>
      <c r="E885" s="52"/>
      <c r="F885" s="52"/>
      <c r="G885" s="52"/>
      <c r="H885" s="52"/>
      <c r="I885" s="52"/>
      <c r="J885" s="52"/>
      <c r="K885" s="52"/>
      <c r="L885" s="52"/>
      <c r="M885" s="52"/>
      <c r="N885" s="52"/>
      <c r="O885" s="52"/>
      <c r="P885" s="60"/>
    </row>
    <row r="886" spans="1:16" hidden="1" x14ac:dyDescent="0.2">
      <c r="A886" s="53"/>
      <c r="B886" s="51"/>
      <c r="C886" s="52"/>
      <c r="D886" s="52"/>
      <c r="E886" s="52"/>
      <c r="F886" s="52"/>
      <c r="G886" s="52"/>
      <c r="H886" s="52"/>
      <c r="I886" s="52"/>
      <c r="J886" s="52"/>
      <c r="K886" s="52"/>
      <c r="L886" s="52"/>
      <c r="M886" s="52"/>
      <c r="N886" s="52"/>
      <c r="O886" s="52"/>
      <c r="P886" s="60"/>
    </row>
    <row r="887" spans="1:16" hidden="1" x14ac:dyDescent="0.2">
      <c r="A887" s="53"/>
      <c r="B887" s="51"/>
      <c r="C887" s="52"/>
      <c r="D887" s="52"/>
      <c r="E887" s="52"/>
      <c r="F887" s="52"/>
      <c r="G887" s="52"/>
      <c r="H887" s="52"/>
      <c r="I887" s="52"/>
      <c r="J887" s="52"/>
      <c r="K887" s="52"/>
      <c r="L887" s="52"/>
      <c r="M887" s="52"/>
      <c r="N887" s="52"/>
      <c r="O887" s="52"/>
      <c r="P887" s="60"/>
    </row>
    <row r="888" spans="1:16" hidden="1" x14ac:dyDescent="0.2">
      <c r="A888" s="53"/>
      <c r="B888" s="51"/>
      <c r="C888" s="52"/>
      <c r="D888" s="52"/>
      <c r="E888" s="52"/>
      <c r="F888" s="52"/>
      <c r="G888" s="52"/>
      <c r="H888" s="52"/>
      <c r="I888" s="52"/>
      <c r="J888" s="52"/>
      <c r="K888" s="52"/>
      <c r="L888" s="52"/>
      <c r="M888" s="52"/>
      <c r="N888" s="52"/>
      <c r="O888" s="52"/>
      <c r="P888" s="60"/>
    </row>
    <row r="889" spans="1:16" hidden="1" x14ac:dyDescent="0.2">
      <c r="A889" s="53"/>
      <c r="B889" s="51"/>
      <c r="C889" s="52"/>
      <c r="D889" s="52"/>
      <c r="E889" s="52"/>
      <c r="F889" s="52"/>
      <c r="G889" s="52"/>
      <c r="H889" s="52"/>
      <c r="I889" s="52"/>
      <c r="J889" s="52"/>
      <c r="K889" s="52"/>
      <c r="L889" s="52"/>
      <c r="M889" s="52"/>
      <c r="N889" s="52"/>
      <c r="O889" s="52"/>
      <c r="P889" s="60"/>
    </row>
    <row r="890" spans="1:16" hidden="1" x14ac:dyDescent="0.2">
      <c r="A890" s="53"/>
      <c r="B890" s="51"/>
      <c r="C890" s="52"/>
      <c r="D890" s="52"/>
      <c r="E890" s="52"/>
      <c r="F890" s="52"/>
      <c r="G890" s="52"/>
      <c r="H890" s="52"/>
      <c r="I890" s="52"/>
      <c r="J890" s="52"/>
      <c r="K890" s="52"/>
      <c r="L890" s="52"/>
      <c r="M890" s="52"/>
      <c r="N890" s="52"/>
      <c r="O890" s="52"/>
      <c r="P890" s="60"/>
    </row>
    <row r="891" spans="1:16" hidden="1" x14ac:dyDescent="0.2">
      <c r="A891" s="53"/>
      <c r="B891" s="51"/>
      <c r="C891" s="52"/>
      <c r="D891" s="52"/>
      <c r="E891" s="52"/>
      <c r="F891" s="52"/>
      <c r="G891" s="52"/>
      <c r="H891" s="52"/>
      <c r="I891" s="52"/>
      <c r="J891" s="52"/>
      <c r="K891" s="52"/>
      <c r="L891" s="52"/>
      <c r="M891" s="52"/>
      <c r="N891" s="52"/>
      <c r="O891" s="52"/>
      <c r="P891" s="60"/>
    </row>
    <row r="892" spans="1:16" hidden="1" x14ac:dyDescent="0.2">
      <c r="A892" s="53"/>
      <c r="B892" s="51"/>
      <c r="C892" s="52"/>
      <c r="D892" s="52"/>
      <c r="E892" s="52"/>
      <c r="F892" s="52"/>
      <c r="G892" s="52"/>
      <c r="H892" s="52"/>
      <c r="I892" s="52"/>
      <c r="J892" s="52"/>
      <c r="K892" s="52"/>
      <c r="L892" s="52"/>
      <c r="M892" s="52"/>
      <c r="N892" s="52"/>
      <c r="O892" s="52"/>
      <c r="P892" s="60"/>
    </row>
    <row r="893" spans="1:16" hidden="1" x14ac:dyDescent="0.2">
      <c r="A893" s="53"/>
      <c r="B893" s="51"/>
      <c r="C893" s="52"/>
      <c r="D893" s="52"/>
      <c r="E893" s="52"/>
      <c r="F893" s="52"/>
      <c r="G893" s="52"/>
      <c r="H893" s="52"/>
      <c r="I893" s="52"/>
      <c r="J893" s="52"/>
      <c r="K893" s="52"/>
      <c r="L893" s="52"/>
      <c r="M893" s="52"/>
      <c r="N893" s="52"/>
      <c r="O893" s="52"/>
      <c r="P893" s="60"/>
    </row>
    <row r="894" spans="1:16" hidden="1" x14ac:dyDescent="0.2">
      <c r="A894" s="53"/>
      <c r="B894" s="51"/>
      <c r="C894" s="52"/>
      <c r="D894" s="52"/>
      <c r="E894" s="52"/>
      <c r="F894" s="52"/>
      <c r="G894" s="52"/>
      <c r="H894" s="52"/>
      <c r="I894" s="52"/>
      <c r="J894" s="52"/>
      <c r="K894" s="52"/>
      <c r="L894" s="52"/>
      <c r="M894" s="52"/>
      <c r="N894" s="52"/>
      <c r="O894" s="52"/>
      <c r="P894" s="60"/>
    </row>
    <row r="895" spans="1:16" hidden="1" x14ac:dyDescent="0.2">
      <c r="A895" s="53"/>
      <c r="B895" s="51"/>
      <c r="C895" s="52"/>
      <c r="D895" s="52"/>
      <c r="E895" s="52"/>
      <c r="F895" s="52"/>
      <c r="G895" s="52"/>
      <c r="H895" s="52"/>
      <c r="I895" s="52"/>
      <c r="J895" s="52"/>
      <c r="K895" s="52"/>
      <c r="L895" s="52"/>
      <c r="M895" s="52"/>
      <c r="N895" s="52"/>
      <c r="O895" s="52"/>
      <c r="P895" s="60"/>
    </row>
    <row r="896" spans="1:16" hidden="1" x14ac:dyDescent="0.2">
      <c r="A896" s="53"/>
      <c r="B896" s="51"/>
      <c r="C896" s="52"/>
      <c r="D896" s="52"/>
      <c r="E896" s="52"/>
      <c r="F896" s="52"/>
      <c r="G896" s="52"/>
      <c r="H896" s="52"/>
      <c r="I896" s="52"/>
      <c r="J896" s="52"/>
      <c r="K896" s="52"/>
      <c r="L896" s="52"/>
      <c r="M896" s="52"/>
      <c r="N896" s="52"/>
      <c r="O896" s="52"/>
      <c r="P896" s="60"/>
    </row>
    <row r="897" spans="1:16" hidden="1" x14ac:dyDescent="0.2">
      <c r="A897" s="53"/>
      <c r="B897" s="51"/>
      <c r="C897" s="52"/>
      <c r="D897" s="52"/>
      <c r="E897" s="52"/>
      <c r="F897" s="52"/>
      <c r="G897" s="52"/>
      <c r="H897" s="52"/>
      <c r="I897" s="52"/>
      <c r="J897" s="52"/>
      <c r="K897" s="52"/>
      <c r="L897" s="52"/>
      <c r="M897" s="52"/>
      <c r="N897" s="52"/>
      <c r="O897" s="52"/>
      <c r="P897" s="60"/>
    </row>
    <row r="898" spans="1:16" hidden="1" x14ac:dyDescent="0.2">
      <c r="A898" s="53"/>
      <c r="B898" s="51"/>
      <c r="C898" s="52"/>
      <c r="D898" s="52"/>
      <c r="E898" s="52"/>
      <c r="F898" s="52"/>
      <c r="G898" s="52"/>
      <c r="H898" s="52"/>
      <c r="I898" s="52"/>
      <c r="J898" s="52"/>
      <c r="K898" s="52"/>
      <c r="L898" s="52"/>
      <c r="M898" s="52"/>
      <c r="N898" s="52"/>
      <c r="O898" s="52"/>
      <c r="P898" s="60"/>
    </row>
    <row r="899" spans="1:16" hidden="1" x14ac:dyDescent="0.2">
      <c r="A899" s="53"/>
      <c r="B899" s="51"/>
      <c r="C899" s="52"/>
      <c r="D899" s="52"/>
      <c r="E899" s="52"/>
      <c r="F899" s="52"/>
      <c r="G899" s="52"/>
      <c r="H899" s="52"/>
      <c r="I899" s="52"/>
      <c r="J899" s="52"/>
      <c r="K899" s="52"/>
      <c r="L899" s="52"/>
      <c r="M899" s="52"/>
      <c r="N899" s="52"/>
      <c r="O899" s="52"/>
      <c r="P899" s="60"/>
    </row>
    <row r="900" spans="1:16" hidden="1" x14ac:dyDescent="0.2">
      <c r="A900" s="53"/>
      <c r="B900" s="51"/>
      <c r="C900" s="52"/>
      <c r="D900" s="52"/>
      <c r="E900" s="52"/>
      <c r="F900" s="52"/>
      <c r="G900" s="52"/>
      <c r="H900" s="52"/>
      <c r="I900" s="52"/>
      <c r="J900" s="52"/>
      <c r="K900" s="52"/>
      <c r="L900" s="52"/>
      <c r="M900" s="52"/>
      <c r="N900" s="52"/>
      <c r="O900" s="52"/>
      <c r="P900" s="60"/>
    </row>
    <row r="901" spans="1:16" hidden="1" x14ac:dyDescent="0.2">
      <c r="A901" s="53"/>
      <c r="B901" s="51"/>
      <c r="C901" s="52"/>
      <c r="D901" s="52"/>
      <c r="E901" s="52"/>
      <c r="F901" s="52"/>
      <c r="G901" s="52"/>
      <c r="H901" s="52"/>
      <c r="I901" s="52"/>
      <c r="J901" s="52"/>
      <c r="K901" s="52"/>
      <c r="L901" s="52"/>
      <c r="M901" s="52"/>
      <c r="N901" s="52"/>
      <c r="O901" s="52"/>
      <c r="P901" s="60"/>
    </row>
    <row r="902" spans="1:16" hidden="1" x14ac:dyDescent="0.2">
      <c r="A902" s="53"/>
      <c r="B902" s="51"/>
      <c r="C902" s="52"/>
      <c r="D902" s="52"/>
      <c r="E902" s="52"/>
      <c r="F902" s="52"/>
      <c r="G902" s="52"/>
      <c r="H902" s="52"/>
      <c r="I902" s="52"/>
      <c r="J902" s="52"/>
      <c r="K902" s="52"/>
      <c r="L902" s="52"/>
      <c r="M902" s="52"/>
      <c r="N902" s="52"/>
      <c r="O902" s="52"/>
      <c r="P902" s="60"/>
    </row>
    <row r="903" spans="1:16" hidden="1" x14ac:dyDescent="0.2">
      <c r="A903" s="53"/>
      <c r="B903" s="51"/>
      <c r="C903" s="52"/>
      <c r="D903" s="52"/>
      <c r="E903" s="52"/>
      <c r="F903" s="52"/>
      <c r="G903" s="52"/>
      <c r="H903" s="52"/>
      <c r="I903" s="52"/>
      <c r="J903" s="52"/>
      <c r="K903" s="52"/>
      <c r="L903" s="52"/>
      <c r="M903" s="52"/>
      <c r="N903" s="52"/>
      <c r="O903" s="52"/>
      <c r="P903" s="60"/>
    </row>
    <row r="904" spans="1:16" hidden="1" x14ac:dyDescent="0.2">
      <c r="A904" s="53"/>
      <c r="B904" s="51"/>
      <c r="C904" s="52"/>
      <c r="D904" s="52"/>
      <c r="E904" s="52"/>
      <c r="F904" s="52"/>
      <c r="G904" s="52"/>
      <c r="H904" s="52"/>
      <c r="I904" s="52"/>
      <c r="J904" s="52"/>
      <c r="K904" s="52"/>
      <c r="L904" s="52"/>
      <c r="M904" s="52"/>
      <c r="N904" s="52"/>
      <c r="O904" s="52"/>
      <c r="P904" s="60"/>
    </row>
    <row r="905" spans="1:16" hidden="1" x14ac:dyDescent="0.2">
      <c r="A905" s="53"/>
      <c r="B905" s="51"/>
      <c r="C905" s="52"/>
      <c r="D905" s="52"/>
      <c r="E905" s="52"/>
      <c r="F905" s="52"/>
      <c r="G905" s="52"/>
      <c r="H905" s="52"/>
      <c r="I905" s="52"/>
      <c r="J905" s="52"/>
      <c r="K905" s="52"/>
      <c r="L905" s="52"/>
      <c r="M905" s="52"/>
      <c r="N905" s="52"/>
      <c r="O905" s="52"/>
      <c r="P905" s="60"/>
    </row>
    <row r="906" spans="1:16" hidden="1" x14ac:dyDescent="0.2">
      <c r="A906" s="53"/>
      <c r="B906" s="51"/>
      <c r="C906" s="52"/>
      <c r="D906" s="52"/>
      <c r="E906" s="52"/>
      <c r="F906" s="52"/>
      <c r="G906" s="52"/>
      <c r="H906" s="52"/>
      <c r="I906" s="52"/>
      <c r="J906" s="52"/>
      <c r="K906" s="52"/>
      <c r="L906" s="52"/>
      <c r="M906" s="52"/>
      <c r="N906" s="52"/>
      <c r="O906" s="52"/>
      <c r="P906" s="60"/>
    </row>
    <row r="907" spans="1:16" hidden="1" x14ac:dyDescent="0.2">
      <c r="A907" s="53"/>
      <c r="B907" s="51"/>
      <c r="C907" s="52"/>
      <c r="D907" s="52"/>
      <c r="E907" s="52"/>
      <c r="F907" s="52"/>
      <c r="G907" s="52"/>
      <c r="H907" s="52"/>
      <c r="I907" s="52"/>
      <c r="J907" s="52"/>
      <c r="K907" s="52"/>
      <c r="L907" s="52"/>
      <c r="M907" s="52"/>
      <c r="N907" s="52"/>
      <c r="O907" s="52"/>
      <c r="P907" s="60"/>
    </row>
    <row r="908" spans="1:16" hidden="1" x14ac:dyDescent="0.2">
      <c r="A908" s="53"/>
      <c r="B908" s="51"/>
      <c r="C908" s="52"/>
      <c r="D908" s="52"/>
      <c r="E908" s="52"/>
      <c r="F908" s="52"/>
      <c r="G908" s="52"/>
      <c r="H908" s="52"/>
      <c r="I908" s="52"/>
      <c r="J908" s="52"/>
      <c r="K908" s="52"/>
      <c r="L908" s="52"/>
      <c r="M908" s="52"/>
      <c r="N908" s="52"/>
      <c r="O908" s="52"/>
      <c r="P908" s="60"/>
    </row>
    <row r="909" spans="1:16" hidden="1" x14ac:dyDescent="0.2">
      <c r="A909" s="53"/>
      <c r="B909" s="51"/>
      <c r="C909" s="52"/>
      <c r="D909" s="52"/>
      <c r="E909" s="52"/>
      <c r="F909" s="52"/>
      <c r="G909" s="52"/>
      <c r="H909" s="52"/>
      <c r="I909" s="52"/>
      <c r="J909" s="52"/>
      <c r="K909" s="52"/>
      <c r="L909" s="52"/>
      <c r="M909" s="52"/>
      <c r="N909" s="52"/>
      <c r="O909" s="52"/>
      <c r="P909" s="60"/>
    </row>
    <row r="910" spans="1:16" hidden="1" x14ac:dyDescent="0.2">
      <c r="A910" s="53"/>
      <c r="B910" s="51"/>
      <c r="C910" s="52"/>
      <c r="D910" s="52"/>
      <c r="E910" s="52"/>
      <c r="F910" s="52"/>
      <c r="G910" s="52"/>
      <c r="H910" s="52"/>
      <c r="I910" s="52"/>
      <c r="J910" s="52"/>
      <c r="K910" s="52"/>
      <c r="L910" s="52"/>
      <c r="M910" s="52"/>
      <c r="N910" s="52"/>
      <c r="O910" s="52"/>
      <c r="P910" s="60"/>
    </row>
    <row r="911" spans="1:16" hidden="1" x14ac:dyDescent="0.2">
      <c r="A911" s="53"/>
      <c r="B911" s="51"/>
      <c r="C911" s="52"/>
      <c r="D911" s="52"/>
      <c r="E911" s="52"/>
      <c r="F911" s="52"/>
      <c r="G911" s="52"/>
      <c r="H911" s="52"/>
      <c r="I911" s="52"/>
      <c r="J911" s="52"/>
      <c r="K911" s="52"/>
      <c r="L911" s="52"/>
      <c r="M911" s="52"/>
      <c r="N911" s="52"/>
      <c r="O911" s="52"/>
      <c r="P911" s="60"/>
    </row>
    <row r="912" spans="1:16" hidden="1" x14ac:dyDescent="0.2">
      <c r="A912" s="53"/>
      <c r="B912" s="51"/>
      <c r="C912" s="52"/>
      <c r="D912" s="52"/>
      <c r="E912" s="52"/>
      <c r="F912" s="52"/>
      <c r="G912" s="52"/>
      <c r="H912" s="52"/>
      <c r="I912" s="52"/>
      <c r="J912" s="52"/>
      <c r="K912" s="52"/>
      <c r="L912" s="52"/>
      <c r="M912" s="52"/>
      <c r="N912" s="52"/>
      <c r="O912" s="52"/>
      <c r="P912" s="60"/>
    </row>
    <row r="913" spans="1:16" hidden="1" x14ac:dyDescent="0.2">
      <c r="A913" s="53"/>
      <c r="B913" s="51"/>
      <c r="C913" s="52"/>
      <c r="D913" s="52"/>
      <c r="E913" s="52"/>
      <c r="F913" s="52"/>
      <c r="G913" s="52"/>
      <c r="H913" s="52"/>
      <c r="I913" s="52"/>
      <c r="J913" s="52"/>
      <c r="K913" s="52"/>
      <c r="L913" s="52"/>
      <c r="M913" s="52"/>
      <c r="N913" s="52"/>
      <c r="O913" s="52"/>
      <c r="P913" s="60"/>
    </row>
    <row r="914" spans="1:16" hidden="1" x14ac:dyDescent="0.2">
      <c r="A914" s="53"/>
      <c r="B914" s="51"/>
      <c r="C914" s="52"/>
      <c r="D914" s="52"/>
      <c r="E914" s="52"/>
      <c r="F914" s="52"/>
      <c r="G914" s="52"/>
      <c r="H914" s="52"/>
      <c r="I914" s="52"/>
      <c r="J914" s="52"/>
      <c r="K914" s="52"/>
      <c r="L914" s="52"/>
      <c r="M914" s="52"/>
      <c r="N914" s="52"/>
      <c r="O914" s="52"/>
      <c r="P914" s="60"/>
    </row>
    <row r="915" spans="1:16" hidden="1" x14ac:dyDescent="0.2">
      <c r="A915" s="53"/>
      <c r="B915" s="51"/>
      <c r="C915" s="52"/>
      <c r="D915" s="52"/>
      <c r="E915" s="52"/>
      <c r="F915" s="52"/>
      <c r="G915" s="52"/>
      <c r="H915" s="52"/>
      <c r="I915" s="52"/>
      <c r="J915" s="52"/>
      <c r="K915" s="52"/>
      <c r="L915" s="52"/>
      <c r="M915" s="52"/>
      <c r="N915" s="52"/>
      <c r="O915" s="52"/>
      <c r="P915" s="60"/>
    </row>
    <row r="916" spans="1:16" hidden="1" x14ac:dyDescent="0.2">
      <c r="A916" s="53"/>
      <c r="B916" s="51"/>
      <c r="C916" s="52"/>
      <c r="D916" s="52"/>
      <c r="E916" s="52"/>
      <c r="F916" s="52"/>
      <c r="G916" s="52"/>
      <c r="H916" s="52"/>
      <c r="I916" s="52"/>
      <c r="J916" s="52"/>
      <c r="K916" s="52"/>
      <c r="L916" s="52"/>
      <c r="M916" s="52"/>
      <c r="N916" s="52"/>
      <c r="O916" s="52"/>
      <c r="P916" s="60"/>
    </row>
    <row r="917" spans="1:16" hidden="1" x14ac:dyDescent="0.2">
      <c r="A917" s="53"/>
      <c r="B917" s="51"/>
      <c r="C917" s="52"/>
      <c r="D917" s="52"/>
      <c r="E917" s="52"/>
      <c r="F917" s="52"/>
      <c r="G917" s="52"/>
      <c r="H917" s="52"/>
      <c r="I917" s="52"/>
      <c r="J917" s="52"/>
      <c r="K917" s="52"/>
      <c r="L917" s="52"/>
      <c r="M917" s="52"/>
      <c r="N917" s="52"/>
      <c r="O917" s="52"/>
      <c r="P917" s="60"/>
    </row>
    <row r="918" spans="1:16" hidden="1" x14ac:dyDescent="0.2">
      <c r="A918" s="53"/>
      <c r="B918" s="51"/>
      <c r="C918" s="52"/>
      <c r="D918" s="52"/>
      <c r="E918" s="52"/>
      <c r="F918" s="52"/>
      <c r="G918" s="52"/>
      <c r="H918" s="52"/>
      <c r="I918" s="52"/>
      <c r="J918" s="52"/>
      <c r="K918" s="52"/>
      <c r="L918" s="52"/>
      <c r="M918" s="52"/>
      <c r="N918" s="52"/>
      <c r="O918" s="52"/>
      <c r="P918" s="60"/>
    </row>
    <row r="919" spans="1:16" hidden="1" x14ac:dyDescent="0.2">
      <c r="A919" s="53"/>
      <c r="B919" s="51"/>
      <c r="C919" s="52"/>
      <c r="D919" s="52"/>
      <c r="E919" s="52"/>
      <c r="F919" s="52"/>
      <c r="G919" s="52"/>
      <c r="H919" s="52"/>
      <c r="I919" s="52"/>
      <c r="J919" s="52"/>
      <c r="K919" s="52"/>
      <c r="L919" s="52"/>
      <c r="M919" s="52"/>
      <c r="N919" s="52"/>
      <c r="O919" s="52"/>
      <c r="P919" s="60"/>
    </row>
    <row r="920" spans="1:16" hidden="1" x14ac:dyDescent="0.2">
      <c r="A920" s="53"/>
      <c r="B920" s="51"/>
      <c r="C920" s="52"/>
      <c r="D920" s="52"/>
      <c r="E920" s="52"/>
      <c r="F920" s="52"/>
      <c r="G920" s="52"/>
      <c r="H920" s="52"/>
      <c r="I920" s="52"/>
      <c r="J920" s="52"/>
      <c r="K920" s="52"/>
      <c r="L920" s="52"/>
      <c r="M920" s="52"/>
      <c r="N920" s="52"/>
      <c r="O920" s="52"/>
      <c r="P920" s="60"/>
    </row>
    <row r="921" spans="1:16" hidden="1" x14ac:dyDescent="0.2">
      <c r="A921" s="53"/>
      <c r="B921" s="51"/>
      <c r="C921" s="52"/>
      <c r="D921" s="52"/>
      <c r="E921" s="52"/>
      <c r="F921" s="52"/>
      <c r="G921" s="52"/>
      <c r="H921" s="52"/>
      <c r="I921" s="52"/>
      <c r="J921" s="52"/>
      <c r="K921" s="52"/>
      <c r="L921" s="52"/>
      <c r="M921" s="52"/>
      <c r="N921" s="52"/>
      <c r="O921" s="52"/>
      <c r="P921" s="60"/>
    </row>
    <row r="922" spans="1:16" hidden="1" x14ac:dyDescent="0.2">
      <c r="A922" s="53"/>
      <c r="B922" s="51"/>
      <c r="C922" s="52"/>
      <c r="D922" s="52"/>
      <c r="E922" s="52"/>
      <c r="F922" s="52"/>
      <c r="G922" s="52"/>
      <c r="H922" s="52"/>
      <c r="I922" s="52"/>
      <c r="J922" s="52"/>
      <c r="K922" s="52"/>
      <c r="L922" s="52"/>
      <c r="M922" s="52"/>
      <c r="N922" s="52"/>
      <c r="O922" s="52"/>
      <c r="P922" s="60"/>
    </row>
    <row r="923" spans="1:16" hidden="1" x14ac:dyDescent="0.2">
      <c r="A923" s="53"/>
      <c r="B923" s="51"/>
      <c r="C923" s="52"/>
      <c r="D923" s="52"/>
      <c r="E923" s="52"/>
      <c r="F923" s="52"/>
      <c r="G923" s="52"/>
      <c r="H923" s="52"/>
      <c r="I923" s="52"/>
      <c r="J923" s="52"/>
      <c r="K923" s="52"/>
      <c r="L923" s="52"/>
      <c r="M923" s="52"/>
      <c r="N923" s="52"/>
      <c r="O923" s="52"/>
      <c r="P923" s="60"/>
    </row>
    <row r="924" spans="1:16" hidden="1" x14ac:dyDescent="0.2">
      <c r="A924" s="53"/>
      <c r="B924" s="51"/>
      <c r="C924" s="52"/>
      <c r="D924" s="52"/>
      <c r="E924" s="52"/>
      <c r="F924" s="52"/>
      <c r="G924" s="52"/>
      <c r="H924" s="52"/>
      <c r="I924" s="52"/>
      <c r="J924" s="52"/>
      <c r="K924" s="52"/>
      <c r="L924" s="52"/>
      <c r="M924" s="52"/>
      <c r="N924" s="52"/>
      <c r="O924" s="52"/>
      <c r="P924" s="60"/>
    </row>
    <row r="925" spans="1:16" hidden="1" x14ac:dyDescent="0.2">
      <c r="A925" s="53"/>
      <c r="B925" s="51"/>
      <c r="C925" s="52"/>
      <c r="D925" s="52"/>
      <c r="E925" s="52"/>
      <c r="F925" s="52"/>
      <c r="G925" s="52"/>
      <c r="H925" s="52"/>
      <c r="I925" s="52"/>
      <c r="J925" s="52"/>
      <c r="K925" s="52"/>
      <c r="L925" s="52"/>
      <c r="M925" s="52"/>
      <c r="N925" s="52"/>
      <c r="O925" s="52"/>
      <c r="P925" s="60"/>
    </row>
    <row r="926" spans="1:16" hidden="1" x14ac:dyDescent="0.2">
      <c r="A926" s="53"/>
      <c r="B926" s="51"/>
      <c r="C926" s="52"/>
      <c r="D926" s="52"/>
      <c r="E926" s="52"/>
      <c r="F926" s="52"/>
      <c r="G926" s="52"/>
      <c r="H926" s="52"/>
      <c r="I926" s="52"/>
      <c r="J926" s="52"/>
      <c r="K926" s="52"/>
      <c r="L926" s="52"/>
      <c r="M926" s="52"/>
      <c r="N926" s="52"/>
      <c r="O926" s="52"/>
      <c r="P926" s="60"/>
    </row>
    <row r="927" spans="1:16" hidden="1" x14ac:dyDescent="0.2">
      <c r="A927" s="53"/>
      <c r="B927" s="51"/>
      <c r="C927" s="52"/>
      <c r="D927" s="52"/>
      <c r="E927" s="52"/>
      <c r="F927" s="52"/>
      <c r="G927" s="52"/>
      <c r="H927" s="52"/>
      <c r="I927" s="52"/>
      <c r="J927" s="52"/>
      <c r="K927" s="52"/>
      <c r="L927" s="52"/>
      <c r="M927" s="52"/>
      <c r="N927" s="52"/>
      <c r="O927" s="52"/>
      <c r="P927" s="60"/>
    </row>
    <row r="928" spans="1:16" hidden="1" x14ac:dyDescent="0.2">
      <c r="A928" s="53"/>
      <c r="B928" s="51"/>
      <c r="C928" s="52"/>
      <c r="D928" s="52"/>
      <c r="E928" s="52"/>
      <c r="F928" s="52"/>
      <c r="G928" s="52"/>
      <c r="H928" s="52"/>
      <c r="I928" s="52"/>
      <c r="J928" s="52"/>
      <c r="K928" s="52"/>
      <c r="L928" s="52"/>
      <c r="M928" s="52"/>
      <c r="N928" s="52"/>
      <c r="O928" s="52"/>
      <c r="P928" s="60"/>
    </row>
    <row r="929" spans="1:16" hidden="1" x14ac:dyDescent="0.2">
      <c r="A929" s="53"/>
      <c r="B929" s="51"/>
      <c r="C929" s="52"/>
      <c r="D929" s="52"/>
      <c r="E929" s="52"/>
      <c r="F929" s="52"/>
      <c r="G929" s="52"/>
      <c r="H929" s="52"/>
      <c r="I929" s="52"/>
      <c r="J929" s="52"/>
      <c r="K929" s="52"/>
      <c r="L929" s="52"/>
      <c r="M929" s="52"/>
      <c r="N929" s="52"/>
      <c r="O929" s="52"/>
      <c r="P929" s="60"/>
    </row>
    <row r="930" spans="1:16" hidden="1" x14ac:dyDescent="0.2">
      <c r="A930" s="53"/>
      <c r="B930" s="51"/>
      <c r="C930" s="52"/>
      <c r="D930" s="52"/>
      <c r="E930" s="52"/>
      <c r="F930" s="52"/>
      <c r="G930" s="52"/>
      <c r="H930" s="52"/>
      <c r="I930" s="52"/>
      <c r="J930" s="52"/>
      <c r="K930" s="52"/>
      <c r="L930" s="52"/>
      <c r="M930" s="52"/>
      <c r="N930" s="52"/>
      <c r="O930" s="52"/>
      <c r="P930" s="60"/>
    </row>
    <row r="931" spans="1:16" hidden="1" x14ac:dyDescent="0.2">
      <c r="A931" s="53"/>
      <c r="B931" s="51"/>
      <c r="C931" s="52"/>
      <c r="D931" s="52"/>
      <c r="E931" s="52"/>
      <c r="F931" s="52"/>
      <c r="G931" s="52"/>
      <c r="H931" s="52"/>
      <c r="I931" s="52"/>
      <c r="J931" s="52"/>
      <c r="K931" s="52"/>
      <c r="L931" s="52"/>
      <c r="M931" s="52"/>
      <c r="N931" s="52"/>
      <c r="O931" s="52"/>
      <c r="P931" s="60"/>
    </row>
    <row r="932" spans="1:16" hidden="1" x14ac:dyDescent="0.2">
      <c r="A932" s="53"/>
      <c r="B932" s="51"/>
      <c r="C932" s="52"/>
      <c r="D932" s="52"/>
      <c r="E932" s="52"/>
      <c r="F932" s="52"/>
      <c r="G932" s="52"/>
      <c r="H932" s="52"/>
      <c r="I932" s="52"/>
      <c r="J932" s="52"/>
      <c r="K932" s="52"/>
      <c r="L932" s="52"/>
      <c r="M932" s="52"/>
      <c r="N932" s="52"/>
      <c r="O932" s="52"/>
      <c r="P932" s="60"/>
    </row>
    <row r="933" spans="1:16" hidden="1" x14ac:dyDescent="0.2">
      <c r="A933" s="53"/>
      <c r="B933" s="51"/>
      <c r="C933" s="52"/>
      <c r="D933" s="52"/>
      <c r="E933" s="52"/>
      <c r="F933" s="52"/>
      <c r="G933" s="52"/>
      <c r="H933" s="52"/>
      <c r="I933" s="52"/>
      <c r="J933" s="52"/>
      <c r="K933" s="52"/>
      <c r="L933" s="52"/>
      <c r="M933" s="52"/>
      <c r="N933" s="52"/>
      <c r="O933" s="52"/>
      <c r="P933" s="60"/>
    </row>
    <row r="934" spans="1:16" hidden="1" x14ac:dyDescent="0.2">
      <c r="A934" s="53"/>
      <c r="B934" s="51"/>
      <c r="C934" s="52"/>
      <c r="D934" s="52"/>
      <c r="E934" s="52"/>
      <c r="F934" s="52"/>
      <c r="G934" s="52"/>
      <c r="H934" s="52"/>
      <c r="I934" s="52"/>
      <c r="J934" s="52"/>
      <c r="K934" s="52"/>
      <c r="L934" s="52"/>
      <c r="M934" s="52"/>
      <c r="N934" s="52"/>
      <c r="O934" s="52"/>
      <c r="P934" s="60"/>
    </row>
    <row r="935" spans="1:16" hidden="1" x14ac:dyDescent="0.2">
      <c r="A935" s="53"/>
      <c r="B935" s="51"/>
      <c r="C935" s="52"/>
      <c r="D935" s="52"/>
      <c r="E935" s="52"/>
      <c r="F935" s="52"/>
      <c r="G935" s="52"/>
      <c r="H935" s="52"/>
      <c r="I935" s="52"/>
      <c r="J935" s="52"/>
      <c r="K935" s="52"/>
      <c r="L935" s="52"/>
      <c r="M935" s="52"/>
      <c r="N935" s="52"/>
      <c r="O935" s="52"/>
      <c r="P935" s="60"/>
    </row>
    <row r="936" spans="1:16" hidden="1" x14ac:dyDescent="0.2">
      <c r="A936" s="53"/>
      <c r="B936" s="51"/>
      <c r="C936" s="52"/>
      <c r="D936" s="52"/>
      <c r="E936" s="52"/>
      <c r="F936" s="52"/>
      <c r="G936" s="52"/>
      <c r="H936" s="52"/>
      <c r="I936" s="52"/>
      <c r="J936" s="52"/>
      <c r="K936" s="52"/>
      <c r="L936" s="52"/>
      <c r="M936" s="52"/>
      <c r="N936" s="52"/>
      <c r="O936" s="52"/>
      <c r="P936" s="60"/>
    </row>
    <row r="937" spans="1:16" hidden="1" x14ac:dyDescent="0.2">
      <c r="A937" s="53"/>
      <c r="B937" s="51"/>
      <c r="C937" s="52"/>
      <c r="D937" s="52"/>
      <c r="E937" s="52"/>
      <c r="F937" s="52"/>
      <c r="G937" s="52"/>
      <c r="H937" s="52"/>
      <c r="I937" s="52"/>
      <c r="J937" s="52"/>
      <c r="K937" s="52"/>
      <c r="L937" s="52"/>
      <c r="M937" s="52"/>
      <c r="N937" s="52"/>
      <c r="O937" s="52"/>
      <c r="P937" s="60"/>
    </row>
    <row r="938" spans="1:16" hidden="1" x14ac:dyDescent="0.2">
      <c r="A938" s="53"/>
      <c r="B938" s="51"/>
      <c r="C938" s="52"/>
      <c r="D938" s="52"/>
      <c r="E938" s="52"/>
      <c r="F938" s="52"/>
      <c r="G938" s="52"/>
      <c r="H938" s="52"/>
      <c r="I938" s="52"/>
      <c r="J938" s="52"/>
      <c r="K938" s="52"/>
      <c r="L938" s="52"/>
      <c r="M938" s="52"/>
      <c r="N938" s="52"/>
      <c r="O938" s="52"/>
      <c r="P938" s="60"/>
    </row>
    <row r="939" spans="1:16" hidden="1" x14ac:dyDescent="0.2">
      <c r="A939" s="53"/>
      <c r="B939" s="51"/>
      <c r="C939" s="52"/>
      <c r="D939" s="52"/>
      <c r="E939" s="52"/>
      <c r="F939" s="52"/>
      <c r="G939" s="52"/>
      <c r="H939" s="52"/>
      <c r="I939" s="52"/>
      <c r="J939" s="52"/>
      <c r="K939" s="52"/>
      <c r="L939" s="52"/>
      <c r="M939" s="52"/>
      <c r="N939" s="52"/>
      <c r="O939" s="52"/>
      <c r="P939" s="60"/>
    </row>
    <row r="940" spans="1:16" hidden="1" x14ac:dyDescent="0.2">
      <c r="A940" s="53"/>
      <c r="B940" s="51"/>
      <c r="C940" s="52"/>
      <c r="D940" s="52"/>
      <c r="E940" s="52"/>
      <c r="F940" s="52"/>
      <c r="G940" s="52"/>
      <c r="H940" s="52"/>
      <c r="I940" s="52"/>
      <c r="J940" s="52"/>
      <c r="K940" s="52"/>
      <c r="L940" s="52"/>
      <c r="M940" s="52"/>
      <c r="N940" s="52"/>
      <c r="O940" s="52"/>
      <c r="P940" s="60"/>
    </row>
    <row r="941" spans="1:16" hidden="1" x14ac:dyDescent="0.2">
      <c r="A941" s="53"/>
      <c r="B941" s="51"/>
      <c r="C941" s="52"/>
      <c r="D941" s="52"/>
      <c r="E941" s="52"/>
      <c r="F941" s="52"/>
      <c r="G941" s="52"/>
      <c r="H941" s="52"/>
      <c r="I941" s="52"/>
      <c r="J941" s="52"/>
      <c r="K941" s="52"/>
      <c r="L941" s="52"/>
      <c r="M941" s="52"/>
      <c r="N941" s="52"/>
      <c r="O941" s="52"/>
      <c r="P941" s="60"/>
    </row>
    <row r="942" spans="1:16" hidden="1" x14ac:dyDescent="0.2">
      <c r="A942" s="53"/>
      <c r="B942" s="51"/>
      <c r="C942" s="52"/>
      <c r="D942" s="52"/>
      <c r="E942" s="52"/>
      <c r="F942" s="52"/>
      <c r="G942" s="52"/>
      <c r="H942" s="52"/>
      <c r="I942" s="52"/>
      <c r="J942" s="52"/>
      <c r="K942" s="52"/>
      <c r="L942" s="52"/>
      <c r="M942" s="52"/>
      <c r="N942" s="52"/>
      <c r="O942" s="52"/>
      <c r="P942" s="60"/>
    </row>
    <row r="943" spans="1:16" hidden="1" x14ac:dyDescent="0.2">
      <c r="A943" s="53"/>
      <c r="B943" s="51"/>
      <c r="C943" s="52"/>
      <c r="D943" s="52"/>
      <c r="E943" s="52"/>
      <c r="F943" s="52"/>
      <c r="G943" s="52"/>
      <c r="H943" s="52"/>
      <c r="I943" s="52"/>
      <c r="J943" s="52"/>
      <c r="K943" s="52"/>
      <c r="L943" s="52"/>
      <c r="M943" s="52"/>
      <c r="N943" s="52"/>
      <c r="O943" s="52"/>
      <c r="P943" s="60"/>
    </row>
    <row r="944" spans="1:16" hidden="1" x14ac:dyDescent="0.2">
      <c r="A944" s="53"/>
      <c r="B944" s="51"/>
      <c r="C944" s="52"/>
      <c r="D944" s="52"/>
      <c r="E944" s="52"/>
      <c r="F944" s="52"/>
      <c r="G944" s="52"/>
      <c r="H944" s="52"/>
      <c r="I944" s="52"/>
      <c r="J944" s="52"/>
      <c r="K944" s="52"/>
      <c r="L944" s="52"/>
      <c r="M944" s="52"/>
      <c r="N944" s="52"/>
      <c r="O944" s="52"/>
      <c r="P944" s="60"/>
    </row>
    <row r="945" spans="1:16" hidden="1" x14ac:dyDescent="0.2">
      <c r="A945" s="53"/>
      <c r="B945" s="51"/>
      <c r="C945" s="52"/>
      <c r="D945" s="52"/>
      <c r="E945" s="52"/>
      <c r="F945" s="52"/>
      <c r="G945" s="52"/>
      <c r="H945" s="52"/>
      <c r="I945" s="52"/>
      <c r="J945" s="52"/>
      <c r="K945" s="52"/>
      <c r="L945" s="52"/>
      <c r="M945" s="52"/>
      <c r="N945" s="52"/>
      <c r="O945" s="52"/>
      <c r="P945" s="60"/>
    </row>
    <row r="946" spans="1:16" hidden="1" x14ac:dyDescent="0.2">
      <c r="A946" s="53"/>
      <c r="B946" s="51"/>
      <c r="C946" s="52"/>
      <c r="D946" s="52"/>
      <c r="E946" s="52"/>
      <c r="F946" s="52"/>
      <c r="G946" s="52"/>
      <c r="H946" s="52"/>
      <c r="I946" s="52"/>
      <c r="J946" s="52"/>
      <c r="K946" s="52"/>
      <c r="L946" s="52"/>
      <c r="M946" s="52"/>
      <c r="N946" s="52"/>
      <c r="O946" s="52"/>
      <c r="P946" s="60"/>
    </row>
    <row r="947" spans="1:16" hidden="1" x14ac:dyDescent="0.2">
      <c r="A947" s="53"/>
      <c r="B947" s="51"/>
      <c r="C947" s="52"/>
      <c r="D947" s="52"/>
      <c r="E947" s="52"/>
      <c r="F947" s="52"/>
      <c r="G947" s="52"/>
      <c r="H947" s="52"/>
      <c r="I947" s="52"/>
      <c r="J947" s="52"/>
      <c r="K947" s="52"/>
      <c r="L947" s="52"/>
      <c r="M947" s="52"/>
      <c r="N947" s="52"/>
      <c r="O947" s="52"/>
      <c r="P947" s="60"/>
    </row>
    <row r="948" spans="1:16" hidden="1" x14ac:dyDescent="0.2">
      <c r="A948" s="53"/>
      <c r="B948" s="51"/>
      <c r="C948" s="52"/>
      <c r="D948" s="52"/>
      <c r="E948" s="52"/>
      <c r="F948" s="52"/>
      <c r="G948" s="52"/>
      <c r="H948" s="52"/>
      <c r="I948" s="52"/>
      <c r="J948" s="52"/>
      <c r="K948" s="52"/>
      <c r="L948" s="52"/>
      <c r="M948" s="52"/>
      <c r="N948" s="52"/>
      <c r="O948" s="52"/>
      <c r="P948" s="60"/>
    </row>
    <row r="949" spans="1:16" hidden="1" x14ac:dyDescent="0.2">
      <c r="A949" s="53"/>
      <c r="B949" s="51"/>
      <c r="C949" s="52"/>
      <c r="D949" s="52"/>
      <c r="E949" s="52"/>
      <c r="F949" s="52"/>
      <c r="G949" s="52"/>
      <c r="H949" s="52"/>
      <c r="I949" s="52"/>
      <c r="J949" s="52"/>
      <c r="K949" s="52"/>
      <c r="L949" s="52"/>
      <c r="M949" s="52"/>
      <c r="N949" s="52"/>
      <c r="O949" s="52"/>
      <c r="P949" s="60"/>
    </row>
    <row r="950" spans="1:16" hidden="1" x14ac:dyDescent="0.2">
      <c r="A950" s="53"/>
      <c r="B950" s="51"/>
      <c r="C950" s="52"/>
      <c r="D950" s="52"/>
      <c r="E950" s="52"/>
      <c r="F950" s="52"/>
      <c r="G950" s="52"/>
      <c r="H950" s="52"/>
      <c r="I950" s="52"/>
      <c r="J950" s="52"/>
      <c r="K950" s="52"/>
      <c r="L950" s="52"/>
      <c r="M950" s="52"/>
      <c r="N950" s="52"/>
      <c r="O950" s="52"/>
      <c r="P950" s="60"/>
    </row>
    <row r="951" spans="1:16" hidden="1" x14ac:dyDescent="0.2">
      <c r="A951" s="53"/>
      <c r="B951" s="51"/>
      <c r="C951" s="52"/>
      <c r="D951" s="52"/>
      <c r="E951" s="52"/>
      <c r="F951" s="52"/>
      <c r="G951" s="52"/>
      <c r="H951" s="52"/>
      <c r="I951" s="52"/>
      <c r="J951" s="52"/>
      <c r="K951" s="52"/>
      <c r="L951" s="52"/>
      <c r="M951" s="52"/>
      <c r="N951" s="52"/>
      <c r="O951" s="52"/>
      <c r="P951" s="60"/>
    </row>
    <row r="952" spans="1:16" hidden="1" x14ac:dyDescent="0.2">
      <c r="A952" s="53"/>
      <c r="B952" s="51"/>
      <c r="C952" s="52"/>
      <c r="D952" s="52"/>
      <c r="E952" s="52"/>
      <c r="F952" s="52"/>
      <c r="G952" s="52"/>
      <c r="H952" s="52"/>
      <c r="I952" s="52"/>
      <c r="J952" s="52"/>
      <c r="K952" s="52"/>
      <c r="L952" s="52"/>
      <c r="M952" s="52"/>
      <c r="N952" s="52"/>
      <c r="O952" s="52"/>
      <c r="P952" s="60"/>
    </row>
    <row r="953" spans="1:16" hidden="1" x14ac:dyDescent="0.2">
      <c r="A953" s="53"/>
      <c r="B953" s="51"/>
      <c r="C953" s="52"/>
      <c r="D953" s="52"/>
      <c r="E953" s="52"/>
      <c r="F953" s="52"/>
      <c r="G953" s="52"/>
      <c r="H953" s="52"/>
      <c r="I953" s="52"/>
      <c r="J953" s="52"/>
      <c r="K953" s="52"/>
      <c r="L953" s="52"/>
      <c r="M953" s="52"/>
      <c r="N953" s="52"/>
      <c r="O953" s="52"/>
      <c r="P953" s="60"/>
    </row>
    <row r="954" spans="1:16" hidden="1" x14ac:dyDescent="0.2">
      <c r="A954" s="53"/>
      <c r="B954" s="51"/>
      <c r="C954" s="52"/>
      <c r="D954" s="52"/>
      <c r="E954" s="52"/>
      <c r="F954" s="52"/>
      <c r="G954" s="52"/>
      <c r="H954" s="52"/>
      <c r="I954" s="52"/>
      <c r="J954" s="52"/>
      <c r="K954" s="52"/>
      <c r="L954" s="52"/>
      <c r="M954" s="52"/>
      <c r="N954" s="52"/>
      <c r="O954" s="52"/>
      <c r="P954" s="60"/>
    </row>
    <row r="955" spans="1:16" hidden="1" x14ac:dyDescent="0.2">
      <c r="A955" s="53"/>
      <c r="B955" s="51"/>
      <c r="C955" s="52"/>
      <c r="D955" s="52"/>
      <c r="E955" s="52"/>
      <c r="F955" s="52"/>
      <c r="G955" s="52"/>
      <c r="H955" s="52"/>
      <c r="I955" s="52"/>
      <c r="J955" s="52"/>
      <c r="K955" s="52"/>
      <c r="L955" s="52"/>
      <c r="M955" s="52"/>
      <c r="N955" s="52"/>
      <c r="O955" s="52"/>
      <c r="P955" s="60"/>
    </row>
    <row r="956" spans="1:16" hidden="1" x14ac:dyDescent="0.2">
      <c r="A956" s="53"/>
      <c r="B956" s="51"/>
      <c r="C956" s="52"/>
      <c r="D956" s="52"/>
      <c r="E956" s="52"/>
      <c r="F956" s="52"/>
      <c r="G956" s="52"/>
      <c r="H956" s="52"/>
      <c r="I956" s="52"/>
      <c r="J956" s="52"/>
      <c r="K956" s="52"/>
      <c r="L956" s="52"/>
      <c r="M956" s="52"/>
      <c r="N956" s="52"/>
      <c r="O956" s="52"/>
      <c r="P956" s="60"/>
    </row>
    <row r="957" spans="1:16" hidden="1" x14ac:dyDescent="0.2">
      <c r="A957" s="53"/>
      <c r="B957" s="51"/>
      <c r="C957" s="52"/>
      <c r="D957" s="52"/>
      <c r="E957" s="52"/>
      <c r="F957" s="52"/>
      <c r="G957" s="52"/>
      <c r="H957" s="52"/>
      <c r="I957" s="52"/>
      <c r="J957" s="52"/>
      <c r="K957" s="52"/>
      <c r="L957" s="52"/>
      <c r="M957" s="52"/>
      <c r="N957" s="52"/>
      <c r="O957" s="52"/>
      <c r="P957" s="60"/>
    </row>
    <row r="958" spans="1:16" hidden="1" x14ac:dyDescent="0.2">
      <c r="A958" s="53"/>
      <c r="B958" s="51"/>
      <c r="C958" s="52"/>
      <c r="D958" s="52"/>
      <c r="E958" s="52"/>
      <c r="F958" s="52"/>
      <c r="G958" s="52"/>
      <c r="H958" s="52"/>
      <c r="I958" s="52"/>
      <c r="J958" s="52"/>
      <c r="K958" s="52"/>
      <c r="L958" s="52"/>
      <c r="M958" s="52"/>
      <c r="N958" s="52"/>
      <c r="O958" s="52"/>
      <c r="P958" s="60"/>
    </row>
    <row r="959" spans="1:16" hidden="1" x14ac:dyDescent="0.2">
      <c r="A959" s="53"/>
      <c r="B959" s="51"/>
      <c r="C959" s="52"/>
      <c r="D959" s="52"/>
      <c r="E959" s="52"/>
      <c r="F959" s="52"/>
      <c r="G959" s="52"/>
      <c r="H959" s="52"/>
      <c r="I959" s="52"/>
      <c r="J959" s="52"/>
      <c r="K959" s="52"/>
      <c r="L959" s="52"/>
      <c r="M959" s="52"/>
      <c r="N959" s="52"/>
      <c r="O959" s="52"/>
      <c r="P959" s="60"/>
    </row>
    <row r="960" spans="1:16" hidden="1" x14ac:dyDescent="0.2">
      <c r="A960" s="53"/>
      <c r="B960" s="51"/>
      <c r="C960" s="52"/>
      <c r="D960" s="52"/>
      <c r="E960" s="52"/>
      <c r="F960" s="52"/>
      <c r="G960" s="52"/>
      <c r="H960" s="52"/>
      <c r="I960" s="52"/>
      <c r="J960" s="52"/>
      <c r="K960" s="52"/>
      <c r="L960" s="52"/>
      <c r="M960" s="52"/>
      <c r="N960" s="52"/>
      <c r="O960" s="52"/>
      <c r="P960" s="60"/>
    </row>
    <row r="961" spans="1:16" hidden="1" x14ac:dyDescent="0.2">
      <c r="A961" s="53"/>
      <c r="B961" s="51"/>
      <c r="C961" s="52"/>
      <c r="D961" s="52"/>
      <c r="E961" s="52"/>
      <c r="F961" s="52"/>
      <c r="G961" s="52"/>
      <c r="H961" s="52"/>
      <c r="I961" s="52"/>
      <c r="J961" s="52"/>
      <c r="K961" s="52"/>
      <c r="L961" s="52"/>
      <c r="M961" s="52"/>
      <c r="N961" s="52"/>
      <c r="O961" s="52"/>
      <c r="P961" s="60"/>
    </row>
    <row r="962" spans="1:16" hidden="1" x14ac:dyDescent="0.2">
      <c r="A962" s="53"/>
      <c r="B962" s="51"/>
      <c r="C962" s="52"/>
      <c r="D962" s="52"/>
      <c r="E962" s="52"/>
      <c r="F962" s="52"/>
      <c r="G962" s="52"/>
      <c r="H962" s="52"/>
      <c r="I962" s="52"/>
      <c r="J962" s="52"/>
      <c r="K962" s="52"/>
      <c r="L962" s="52"/>
      <c r="M962" s="52"/>
      <c r="N962" s="52"/>
      <c r="O962" s="52"/>
      <c r="P962" s="60"/>
    </row>
    <row r="963" spans="1:16" hidden="1" x14ac:dyDescent="0.2">
      <c r="A963" s="53"/>
      <c r="B963" s="51"/>
      <c r="C963" s="52"/>
      <c r="D963" s="52"/>
      <c r="E963" s="52"/>
      <c r="F963" s="52"/>
      <c r="G963" s="52"/>
      <c r="H963" s="52"/>
      <c r="I963" s="52"/>
      <c r="J963" s="52"/>
      <c r="K963" s="52"/>
      <c r="L963" s="52"/>
      <c r="M963" s="52"/>
      <c r="N963" s="52"/>
      <c r="O963" s="52"/>
      <c r="P963" s="60"/>
    </row>
    <row r="964" spans="1:16" hidden="1" x14ac:dyDescent="0.2">
      <c r="A964" s="53"/>
      <c r="B964" s="51"/>
      <c r="C964" s="52"/>
      <c r="D964" s="52"/>
      <c r="E964" s="52"/>
      <c r="F964" s="52"/>
      <c r="G964" s="52"/>
      <c r="H964" s="52"/>
      <c r="I964" s="52"/>
      <c r="J964" s="52"/>
      <c r="K964" s="52"/>
      <c r="L964" s="52"/>
      <c r="M964" s="52"/>
      <c r="N964" s="52"/>
      <c r="O964" s="52"/>
      <c r="P964" s="60"/>
    </row>
    <row r="965" spans="1:16" hidden="1" x14ac:dyDescent="0.2">
      <c r="A965" s="53"/>
      <c r="B965" s="51"/>
      <c r="C965" s="52"/>
      <c r="D965" s="52"/>
      <c r="E965" s="52"/>
      <c r="F965" s="52"/>
      <c r="G965" s="52"/>
      <c r="H965" s="52"/>
      <c r="I965" s="52"/>
      <c r="J965" s="52"/>
      <c r="K965" s="52"/>
      <c r="L965" s="52"/>
      <c r="M965" s="52"/>
      <c r="N965" s="52"/>
      <c r="O965" s="52"/>
      <c r="P965" s="60"/>
    </row>
    <row r="966" spans="1:16" hidden="1" x14ac:dyDescent="0.2">
      <c r="A966" s="53"/>
      <c r="B966" s="51"/>
      <c r="C966" s="52"/>
      <c r="D966" s="52"/>
      <c r="E966" s="52"/>
      <c r="F966" s="52"/>
      <c r="G966" s="52"/>
      <c r="H966" s="52"/>
      <c r="I966" s="52"/>
      <c r="J966" s="52"/>
      <c r="K966" s="52"/>
      <c r="L966" s="52"/>
      <c r="M966" s="52"/>
      <c r="N966" s="52"/>
      <c r="O966" s="52"/>
      <c r="P966" s="60"/>
    </row>
    <row r="967" spans="1:16" hidden="1" x14ac:dyDescent="0.2">
      <c r="A967" s="53"/>
      <c r="B967" s="51"/>
      <c r="C967" s="52"/>
      <c r="D967" s="52"/>
      <c r="E967" s="52"/>
      <c r="F967" s="52"/>
      <c r="G967" s="52"/>
      <c r="H967" s="52"/>
      <c r="I967" s="52"/>
      <c r="J967" s="52"/>
      <c r="K967" s="52"/>
      <c r="L967" s="52"/>
      <c r="M967" s="52"/>
      <c r="N967" s="52"/>
      <c r="O967" s="52"/>
      <c r="P967" s="60"/>
    </row>
    <row r="968" spans="1:16" hidden="1" x14ac:dyDescent="0.2">
      <c r="A968" s="53"/>
      <c r="B968" s="51"/>
      <c r="C968" s="52"/>
      <c r="D968" s="52"/>
      <c r="E968" s="52"/>
      <c r="F968" s="52"/>
      <c r="G968" s="52"/>
      <c r="H968" s="52"/>
      <c r="I968" s="52"/>
      <c r="J968" s="52"/>
      <c r="K968" s="52"/>
      <c r="L968" s="52"/>
      <c r="M968" s="52"/>
      <c r="N968" s="52"/>
      <c r="O968" s="52"/>
      <c r="P968" s="60"/>
    </row>
    <row r="969" spans="1:16" hidden="1" x14ac:dyDescent="0.2">
      <c r="A969" s="53"/>
      <c r="B969" s="51"/>
      <c r="C969" s="52"/>
      <c r="D969" s="52"/>
      <c r="E969" s="52"/>
      <c r="F969" s="52"/>
      <c r="G969" s="52"/>
      <c r="H969" s="52"/>
      <c r="I969" s="52"/>
      <c r="J969" s="52"/>
      <c r="K969" s="52"/>
      <c r="L969" s="52"/>
      <c r="M969" s="52"/>
      <c r="N969" s="52"/>
      <c r="O969" s="52"/>
      <c r="P969" s="60"/>
    </row>
    <row r="970" spans="1:16" hidden="1" x14ac:dyDescent="0.2">
      <c r="A970" s="53"/>
      <c r="B970" s="51"/>
      <c r="C970" s="52"/>
      <c r="D970" s="52"/>
      <c r="E970" s="52"/>
      <c r="F970" s="52"/>
      <c r="G970" s="52"/>
      <c r="H970" s="52"/>
      <c r="I970" s="52"/>
      <c r="J970" s="52"/>
      <c r="K970" s="52"/>
      <c r="L970" s="52"/>
      <c r="M970" s="52"/>
      <c r="N970" s="52"/>
      <c r="O970" s="52"/>
      <c r="P970" s="60"/>
    </row>
    <row r="971" spans="1:16" hidden="1" x14ac:dyDescent="0.2">
      <c r="A971" s="53"/>
      <c r="B971" s="51"/>
      <c r="C971" s="52"/>
      <c r="D971" s="52"/>
      <c r="E971" s="52"/>
      <c r="F971" s="52"/>
      <c r="G971" s="52"/>
      <c r="H971" s="52"/>
      <c r="I971" s="52"/>
      <c r="J971" s="52"/>
      <c r="K971" s="52"/>
      <c r="L971" s="52"/>
      <c r="M971" s="52"/>
      <c r="N971" s="52"/>
      <c r="O971" s="52"/>
      <c r="P971" s="60"/>
    </row>
    <row r="972" spans="1:16" hidden="1" x14ac:dyDescent="0.2">
      <c r="A972" s="53"/>
      <c r="B972" s="51"/>
      <c r="C972" s="52"/>
      <c r="D972" s="52"/>
      <c r="E972" s="52"/>
      <c r="F972" s="52"/>
      <c r="G972" s="52"/>
      <c r="H972" s="52"/>
      <c r="I972" s="52"/>
      <c r="J972" s="52"/>
      <c r="K972" s="52"/>
      <c r="L972" s="52"/>
      <c r="M972" s="52"/>
      <c r="N972" s="52"/>
      <c r="O972" s="52"/>
      <c r="P972" s="60"/>
    </row>
    <row r="973" spans="1:16" hidden="1" x14ac:dyDescent="0.2">
      <c r="A973" s="53"/>
      <c r="B973" s="51"/>
      <c r="C973" s="52"/>
      <c r="D973" s="52"/>
      <c r="E973" s="52"/>
      <c r="F973" s="52"/>
      <c r="G973" s="52"/>
      <c r="H973" s="52"/>
      <c r="I973" s="52"/>
      <c r="J973" s="52"/>
      <c r="K973" s="52"/>
      <c r="L973" s="52"/>
      <c r="M973" s="52"/>
      <c r="N973" s="52"/>
      <c r="O973" s="52"/>
      <c r="P973" s="60"/>
    </row>
    <row r="974" spans="1:16" hidden="1" x14ac:dyDescent="0.2">
      <c r="A974" s="53"/>
      <c r="B974" s="51"/>
      <c r="C974" s="52"/>
      <c r="D974" s="52"/>
      <c r="E974" s="52"/>
      <c r="F974" s="52"/>
      <c r="G974" s="52"/>
      <c r="H974" s="52"/>
      <c r="I974" s="52"/>
      <c r="J974" s="52"/>
      <c r="K974" s="52"/>
      <c r="L974" s="52"/>
      <c r="M974" s="52"/>
      <c r="N974" s="52"/>
      <c r="O974" s="52"/>
      <c r="P974" s="60"/>
    </row>
    <row r="975" spans="1:16" hidden="1" x14ac:dyDescent="0.2">
      <c r="A975" s="53"/>
      <c r="B975" s="51"/>
      <c r="C975" s="52"/>
      <c r="D975" s="52"/>
      <c r="E975" s="52"/>
      <c r="F975" s="52"/>
      <c r="G975" s="52"/>
      <c r="H975" s="52"/>
      <c r="I975" s="52"/>
      <c r="J975" s="52"/>
      <c r="K975" s="52"/>
      <c r="L975" s="52"/>
      <c r="M975" s="52"/>
      <c r="N975" s="52"/>
      <c r="O975" s="52"/>
      <c r="P975" s="60"/>
    </row>
    <row r="976" spans="1:16" hidden="1" x14ac:dyDescent="0.2">
      <c r="A976" s="53"/>
      <c r="B976" s="51"/>
      <c r="C976" s="52"/>
      <c r="D976" s="52"/>
      <c r="E976" s="52"/>
      <c r="F976" s="52"/>
      <c r="G976" s="52"/>
      <c r="H976" s="52"/>
      <c r="I976" s="52"/>
      <c r="J976" s="52"/>
      <c r="K976" s="52"/>
      <c r="L976" s="52"/>
      <c r="M976" s="52"/>
      <c r="N976" s="52"/>
      <c r="O976" s="52"/>
      <c r="P976" s="60"/>
    </row>
    <row r="977" spans="1:16" hidden="1" x14ac:dyDescent="0.2">
      <c r="A977" s="53"/>
      <c r="B977" s="51"/>
      <c r="C977" s="52"/>
      <c r="D977" s="52"/>
      <c r="E977" s="52"/>
      <c r="F977" s="52"/>
      <c r="G977" s="52"/>
      <c r="H977" s="52"/>
      <c r="I977" s="52"/>
      <c r="J977" s="52"/>
      <c r="K977" s="52"/>
      <c r="L977" s="52"/>
      <c r="M977" s="52"/>
      <c r="N977" s="52"/>
      <c r="O977" s="52"/>
      <c r="P977" s="60"/>
    </row>
    <row r="978" spans="1:16" hidden="1" x14ac:dyDescent="0.2">
      <c r="A978" s="53"/>
      <c r="B978" s="51"/>
      <c r="C978" s="52"/>
      <c r="D978" s="52"/>
      <c r="E978" s="52"/>
      <c r="F978" s="52"/>
      <c r="G978" s="52"/>
      <c r="H978" s="52"/>
      <c r="I978" s="52"/>
      <c r="J978" s="52"/>
      <c r="K978" s="52"/>
      <c r="L978" s="52"/>
      <c r="M978" s="52"/>
      <c r="N978" s="52"/>
      <c r="O978" s="52"/>
      <c r="P978" s="60"/>
    </row>
    <row r="979" spans="1:16" hidden="1" x14ac:dyDescent="0.2">
      <c r="A979" s="53"/>
      <c r="B979" s="51"/>
      <c r="C979" s="52"/>
      <c r="D979" s="52"/>
      <c r="E979" s="52"/>
      <c r="F979" s="52"/>
      <c r="G979" s="52"/>
      <c r="H979" s="52"/>
      <c r="I979" s="52"/>
      <c r="J979" s="52"/>
      <c r="K979" s="52"/>
      <c r="L979" s="52"/>
      <c r="M979" s="52"/>
      <c r="N979" s="52"/>
      <c r="O979" s="52"/>
      <c r="P979" s="60"/>
    </row>
    <row r="980" spans="1:16" hidden="1" x14ac:dyDescent="0.2">
      <c r="A980" s="53"/>
      <c r="B980" s="51"/>
      <c r="C980" s="52"/>
      <c r="D980" s="52"/>
      <c r="E980" s="52"/>
      <c r="F980" s="52"/>
      <c r="G980" s="52"/>
      <c r="H980" s="52"/>
      <c r="I980" s="52"/>
      <c r="J980" s="52"/>
      <c r="K980" s="52"/>
      <c r="L980" s="52"/>
      <c r="M980" s="52"/>
      <c r="N980" s="52"/>
      <c r="O980" s="52"/>
      <c r="P980" s="60"/>
    </row>
    <row r="981" spans="1:16" hidden="1" x14ac:dyDescent="0.2">
      <c r="A981" s="53"/>
      <c r="B981" s="51"/>
      <c r="C981" s="52"/>
      <c r="D981" s="52"/>
      <c r="E981" s="52"/>
      <c r="F981" s="52"/>
      <c r="G981" s="52"/>
      <c r="H981" s="52"/>
      <c r="I981" s="52"/>
      <c r="J981" s="52"/>
      <c r="K981" s="52"/>
      <c r="L981" s="52"/>
      <c r="M981" s="52"/>
      <c r="N981" s="52"/>
      <c r="O981" s="52"/>
      <c r="P981" s="60"/>
    </row>
    <row r="982" spans="1:16" hidden="1" x14ac:dyDescent="0.2">
      <c r="A982" s="53"/>
      <c r="B982" s="51"/>
      <c r="C982" s="52"/>
      <c r="D982" s="52"/>
      <c r="E982" s="52"/>
      <c r="F982" s="52"/>
      <c r="G982" s="52"/>
      <c r="H982" s="52"/>
      <c r="I982" s="52"/>
      <c r="J982" s="52"/>
      <c r="K982" s="52"/>
      <c r="L982" s="52"/>
      <c r="M982" s="52"/>
      <c r="N982" s="52"/>
      <c r="O982" s="52"/>
      <c r="P982" s="60"/>
    </row>
    <row r="983" spans="1:16" hidden="1" x14ac:dyDescent="0.2">
      <c r="A983" s="53"/>
      <c r="B983" s="51"/>
      <c r="C983" s="52"/>
      <c r="D983" s="52"/>
      <c r="E983" s="52"/>
      <c r="F983" s="52"/>
      <c r="G983" s="52"/>
      <c r="H983" s="52"/>
      <c r="I983" s="52"/>
      <c r="J983" s="52"/>
      <c r="K983" s="52"/>
      <c r="L983" s="52"/>
      <c r="M983" s="52"/>
      <c r="N983" s="52"/>
      <c r="O983" s="52"/>
      <c r="P983" s="60"/>
    </row>
    <row r="984" spans="1:16" hidden="1" x14ac:dyDescent="0.2">
      <c r="A984" s="53"/>
      <c r="B984" s="51"/>
      <c r="C984" s="52"/>
      <c r="D984" s="52"/>
      <c r="E984" s="52"/>
      <c r="F984" s="52"/>
      <c r="G984" s="52"/>
      <c r="H984" s="52"/>
      <c r="I984" s="52"/>
      <c r="J984" s="52"/>
      <c r="K984" s="52"/>
      <c r="L984" s="52"/>
      <c r="M984" s="52"/>
      <c r="N984" s="52"/>
      <c r="O984" s="52"/>
      <c r="P984" s="60"/>
    </row>
    <row r="985" spans="1:16" hidden="1" x14ac:dyDescent="0.2">
      <c r="A985" s="53"/>
      <c r="B985" s="51"/>
      <c r="C985" s="52"/>
      <c r="D985" s="52"/>
      <c r="E985" s="52"/>
      <c r="F985" s="52"/>
      <c r="G985" s="52"/>
      <c r="H985" s="52"/>
      <c r="I985" s="52"/>
      <c r="J985" s="52"/>
      <c r="K985" s="52"/>
      <c r="L985" s="52"/>
      <c r="M985" s="52"/>
      <c r="N985" s="52"/>
      <c r="O985" s="52"/>
      <c r="P985" s="60"/>
    </row>
    <row r="986" spans="1:16" hidden="1" x14ac:dyDescent="0.2">
      <c r="A986" s="53"/>
      <c r="B986" s="51"/>
      <c r="C986" s="52"/>
      <c r="D986" s="52"/>
      <c r="E986" s="52"/>
      <c r="F986" s="52"/>
      <c r="G986" s="52"/>
      <c r="H986" s="52"/>
      <c r="I986" s="52"/>
      <c r="J986" s="52"/>
      <c r="K986" s="52"/>
      <c r="L986" s="52"/>
      <c r="M986" s="52"/>
      <c r="N986" s="52"/>
      <c r="O986" s="52"/>
      <c r="P986" s="60"/>
    </row>
    <row r="987" spans="1:16" hidden="1" x14ac:dyDescent="0.2">
      <c r="A987" s="53"/>
      <c r="B987" s="51"/>
      <c r="C987" s="52"/>
      <c r="D987" s="52"/>
      <c r="E987" s="52"/>
      <c r="F987" s="52"/>
      <c r="G987" s="52"/>
      <c r="H987" s="52"/>
      <c r="I987" s="52"/>
      <c r="J987" s="52"/>
      <c r="K987" s="52"/>
      <c r="L987" s="52"/>
      <c r="M987" s="52"/>
      <c r="N987" s="52"/>
      <c r="O987" s="52"/>
      <c r="P987" s="60"/>
    </row>
    <row r="988" spans="1:16" hidden="1" x14ac:dyDescent="0.2">
      <c r="A988" s="53"/>
      <c r="B988" s="51"/>
      <c r="C988" s="52"/>
      <c r="D988" s="52"/>
      <c r="E988" s="52"/>
      <c r="F988" s="52"/>
      <c r="G988" s="52"/>
      <c r="H988" s="52"/>
      <c r="I988" s="52"/>
      <c r="J988" s="52"/>
      <c r="K988" s="52"/>
      <c r="L988" s="52"/>
      <c r="M988" s="52"/>
      <c r="N988" s="52"/>
      <c r="O988" s="52"/>
      <c r="P988" s="60"/>
    </row>
    <row r="989" spans="1:16" hidden="1" x14ac:dyDescent="0.2">
      <c r="A989" s="53"/>
      <c r="B989" s="51"/>
      <c r="C989" s="52"/>
      <c r="D989" s="52"/>
      <c r="E989" s="52"/>
      <c r="F989" s="52"/>
      <c r="G989" s="52"/>
      <c r="H989" s="52"/>
      <c r="I989" s="52"/>
      <c r="J989" s="52"/>
      <c r="K989" s="52"/>
      <c r="L989" s="52"/>
      <c r="M989" s="52"/>
      <c r="N989" s="52"/>
      <c r="O989" s="52"/>
      <c r="P989" s="60"/>
    </row>
    <row r="990" spans="1:16" hidden="1" x14ac:dyDescent="0.2">
      <c r="A990" s="53"/>
      <c r="B990" s="51"/>
      <c r="C990" s="52"/>
      <c r="D990" s="52"/>
      <c r="E990" s="52"/>
      <c r="F990" s="52"/>
      <c r="G990" s="52"/>
      <c r="H990" s="52"/>
      <c r="I990" s="52"/>
      <c r="J990" s="52"/>
      <c r="K990" s="52"/>
      <c r="L990" s="52"/>
      <c r="M990" s="52"/>
      <c r="N990" s="52"/>
      <c r="O990" s="52"/>
      <c r="P990" s="60"/>
    </row>
    <row r="991" spans="1:16" hidden="1" x14ac:dyDescent="0.2">
      <c r="A991" s="53"/>
      <c r="B991" s="51"/>
      <c r="C991" s="52"/>
      <c r="D991" s="52"/>
      <c r="E991" s="52"/>
      <c r="F991" s="52"/>
      <c r="G991" s="52"/>
      <c r="H991" s="52"/>
      <c r="I991" s="52"/>
      <c r="J991" s="52"/>
      <c r="K991" s="52"/>
      <c r="L991" s="52"/>
      <c r="M991" s="52"/>
      <c r="N991" s="52"/>
      <c r="O991" s="52"/>
      <c r="P991" s="60"/>
    </row>
    <row r="992" spans="1:16" hidden="1" x14ac:dyDescent="0.2">
      <c r="A992" s="53"/>
      <c r="B992" s="51"/>
      <c r="C992" s="52"/>
      <c r="D992" s="52"/>
      <c r="E992" s="52"/>
      <c r="F992" s="52"/>
      <c r="G992" s="52"/>
      <c r="H992" s="52"/>
      <c r="I992" s="52"/>
      <c r="J992" s="52"/>
      <c r="K992" s="52"/>
      <c r="L992" s="52"/>
      <c r="M992" s="52"/>
      <c r="N992" s="52"/>
      <c r="O992" s="52"/>
      <c r="P992" s="60"/>
    </row>
    <row r="993" spans="1:16" hidden="1" x14ac:dyDescent="0.2">
      <c r="A993" s="53"/>
      <c r="B993" s="112"/>
      <c r="C993" s="113"/>
      <c r="D993" s="113"/>
      <c r="E993" s="113"/>
      <c r="F993" s="113"/>
      <c r="G993" s="113"/>
      <c r="H993" s="113"/>
      <c r="I993" s="113"/>
      <c r="J993" s="113"/>
      <c r="K993" s="113"/>
      <c r="L993" s="113"/>
      <c r="M993" s="113"/>
      <c r="N993" s="113"/>
      <c r="O993" s="113"/>
      <c r="P993" s="60"/>
    </row>
    <row r="994" spans="1:16" hidden="1" x14ac:dyDescent="0.2">
      <c r="A994" s="53"/>
      <c r="B994" s="112"/>
      <c r="C994" s="113"/>
      <c r="D994" s="113"/>
      <c r="E994" s="113"/>
      <c r="F994" s="113"/>
      <c r="G994" s="113"/>
      <c r="H994" s="113"/>
      <c r="I994" s="113"/>
      <c r="J994" s="113"/>
      <c r="K994" s="113"/>
      <c r="L994" s="113"/>
      <c r="M994" s="113"/>
      <c r="N994" s="113"/>
      <c r="O994" s="113"/>
      <c r="P994" s="60"/>
    </row>
    <row r="995" spans="1:16" hidden="1" x14ac:dyDescent="0.2">
      <c r="A995" s="53"/>
      <c r="B995" s="112"/>
      <c r="C995" s="113"/>
      <c r="D995" s="113"/>
      <c r="E995" s="113"/>
      <c r="F995" s="113"/>
      <c r="G995" s="113"/>
      <c r="H995" s="113"/>
      <c r="I995" s="113"/>
      <c r="J995" s="113"/>
      <c r="K995" s="113"/>
      <c r="L995" s="113"/>
      <c r="M995" s="113"/>
      <c r="N995" s="113"/>
      <c r="O995" s="113"/>
      <c r="P995" s="60"/>
    </row>
    <row r="996" spans="1:16" hidden="1" x14ac:dyDescent="0.2">
      <c r="A996" s="53"/>
      <c r="B996" s="112"/>
      <c r="C996" s="113"/>
      <c r="D996" s="113"/>
      <c r="E996" s="113"/>
      <c r="F996" s="113"/>
      <c r="G996" s="113"/>
      <c r="H996" s="113"/>
      <c r="I996" s="113"/>
      <c r="J996" s="113"/>
      <c r="K996" s="113"/>
      <c r="L996" s="113"/>
      <c r="M996" s="113"/>
      <c r="N996" s="113"/>
      <c r="O996" s="113"/>
      <c r="P996" s="60"/>
    </row>
    <row r="997" spans="1:16" hidden="1" x14ac:dyDescent="0.2">
      <c r="A997" s="53"/>
      <c r="B997" s="112"/>
      <c r="C997" s="113"/>
      <c r="D997" s="113"/>
      <c r="E997" s="113"/>
      <c r="F997" s="113"/>
      <c r="G997" s="113"/>
      <c r="H997" s="113"/>
      <c r="I997" s="113"/>
      <c r="J997" s="113"/>
      <c r="K997" s="113"/>
      <c r="L997" s="113"/>
      <c r="M997" s="113"/>
      <c r="N997" s="113"/>
      <c r="O997" s="113"/>
      <c r="P997" s="60"/>
    </row>
    <row r="998" spans="1:16" hidden="1" x14ac:dyDescent="0.2">
      <c r="A998" s="53"/>
      <c r="B998" s="112"/>
      <c r="C998" s="113"/>
      <c r="D998" s="113"/>
      <c r="E998" s="113"/>
      <c r="F998" s="113"/>
      <c r="G998" s="113"/>
      <c r="H998" s="113"/>
      <c r="I998" s="113"/>
      <c r="J998" s="113"/>
      <c r="K998" s="113"/>
      <c r="L998" s="113"/>
      <c r="M998" s="113"/>
      <c r="N998" s="113"/>
      <c r="O998" s="113"/>
      <c r="P998" s="60"/>
    </row>
    <row r="999" spans="1:16" hidden="1" x14ac:dyDescent="0.2">
      <c r="A999" s="53"/>
      <c r="B999" s="112"/>
      <c r="C999" s="113"/>
      <c r="D999" s="113"/>
      <c r="E999" s="113"/>
      <c r="F999" s="113"/>
      <c r="G999" s="113"/>
      <c r="H999" s="113"/>
      <c r="I999" s="113"/>
      <c r="J999" s="113"/>
      <c r="K999" s="113"/>
      <c r="L999" s="113"/>
      <c r="M999" s="113"/>
      <c r="N999" s="113"/>
      <c r="O999" s="113"/>
      <c r="P999" s="60"/>
    </row>
    <row r="1000" spans="1:16" hidden="1" x14ac:dyDescent="0.2">
      <c r="A1000" s="53"/>
      <c r="B1000" s="112"/>
      <c r="C1000" s="113"/>
      <c r="D1000" s="113"/>
      <c r="E1000" s="113"/>
      <c r="F1000" s="113"/>
      <c r="G1000" s="113"/>
      <c r="H1000" s="113"/>
      <c r="I1000" s="113"/>
      <c r="J1000" s="113"/>
      <c r="K1000" s="113"/>
      <c r="L1000" s="113"/>
      <c r="M1000" s="113"/>
      <c r="N1000" s="113"/>
      <c r="O1000" s="113"/>
      <c r="P1000" s="60"/>
    </row>
    <row r="1001" spans="1:16" hidden="1" x14ac:dyDescent="0.2">
      <c r="A1001" s="53"/>
      <c r="B1001" s="112"/>
      <c r="C1001" s="113"/>
      <c r="D1001" s="113"/>
      <c r="E1001" s="113"/>
      <c r="F1001" s="113"/>
      <c r="G1001" s="113"/>
      <c r="H1001" s="113"/>
      <c r="I1001" s="113"/>
      <c r="J1001" s="113"/>
      <c r="K1001" s="113"/>
      <c r="L1001" s="113"/>
      <c r="M1001" s="113"/>
      <c r="N1001" s="113"/>
      <c r="O1001" s="113"/>
      <c r="P1001" s="60"/>
    </row>
    <row r="1002" spans="1:16" hidden="1" x14ac:dyDescent="0.2">
      <c r="A1002" s="53"/>
      <c r="B1002" s="112"/>
      <c r="C1002" s="113"/>
      <c r="D1002" s="113"/>
      <c r="E1002" s="113"/>
      <c r="F1002" s="113"/>
      <c r="G1002" s="113"/>
      <c r="H1002" s="113"/>
      <c r="I1002" s="113"/>
      <c r="J1002" s="113"/>
      <c r="K1002" s="113"/>
      <c r="L1002" s="113"/>
      <c r="M1002" s="113"/>
      <c r="N1002" s="113"/>
      <c r="O1002" s="113"/>
      <c r="P1002" s="60"/>
    </row>
    <row r="1003" spans="1:16" hidden="1" x14ac:dyDescent="0.2">
      <c r="A1003" s="53"/>
      <c r="B1003" s="112"/>
      <c r="C1003" s="113"/>
      <c r="D1003" s="113"/>
      <c r="E1003" s="113"/>
      <c r="F1003" s="113"/>
      <c r="G1003" s="113"/>
      <c r="H1003" s="113"/>
      <c r="I1003" s="113"/>
      <c r="J1003" s="113"/>
      <c r="K1003" s="113"/>
      <c r="L1003" s="113"/>
      <c r="M1003" s="113"/>
      <c r="N1003" s="113"/>
      <c r="O1003" s="113"/>
      <c r="P1003" s="60"/>
    </row>
    <row r="1004" spans="1:16" hidden="1" x14ac:dyDescent="0.2">
      <c r="A1004" s="53"/>
      <c r="B1004" s="112"/>
      <c r="C1004" s="113"/>
      <c r="D1004" s="113"/>
      <c r="E1004" s="113"/>
      <c r="F1004" s="113"/>
      <c r="G1004" s="113"/>
      <c r="H1004" s="113"/>
      <c r="I1004" s="113"/>
      <c r="J1004" s="113"/>
      <c r="K1004" s="113"/>
      <c r="L1004" s="113"/>
      <c r="M1004" s="113"/>
      <c r="N1004" s="113"/>
      <c r="O1004" s="113"/>
      <c r="P1004" s="60"/>
    </row>
    <row r="1005" spans="1:16" hidden="1" x14ac:dyDescent="0.2">
      <c r="A1005" s="53"/>
      <c r="B1005" s="112"/>
      <c r="C1005" s="113"/>
      <c r="D1005" s="113"/>
      <c r="E1005" s="113"/>
      <c r="F1005" s="113"/>
      <c r="G1005" s="113"/>
      <c r="H1005" s="113"/>
      <c r="I1005" s="113"/>
      <c r="J1005" s="113"/>
      <c r="K1005" s="113"/>
      <c r="L1005" s="113"/>
      <c r="M1005" s="113"/>
      <c r="N1005" s="113"/>
      <c r="O1005" s="113"/>
      <c r="P1005" s="60"/>
    </row>
    <row r="1006" spans="1:16" hidden="1" x14ac:dyDescent="0.2">
      <c r="A1006" s="53"/>
      <c r="B1006" s="112"/>
      <c r="C1006" s="113"/>
      <c r="D1006" s="113"/>
      <c r="E1006" s="113"/>
      <c r="F1006" s="113"/>
      <c r="G1006" s="113"/>
      <c r="H1006" s="113"/>
      <c r="I1006" s="113"/>
      <c r="J1006" s="113"/>
      <c r="K1006" s="113"/>
      <c r="L1006" s="113"/>
      <c r="M1006" s="113"/>
      <c r="N1006" s="113"/>
      <c r="O1006" s="113"/>
      <c r="P1006" s="60"/>
    </row>
    <row r="1007" spans="1:16" hidden="1" x14ac:dyDescent="0.2">
      <c r="A1007" s="53"/>
      <c r="B1007" s="112"/>
      <c r="C1007" s="113"/>
      <c r="D1007" s="113"/>
      <c r="E1007" s="113"/>
      <c r="F1007" s="113"/>
      <c r="G1007" s="113"/>
      <c r="H1007" s="113"/>
      <c r="I1007" s="113"/>
      <c r="J1007" s="113"/>
      <c r="K1007" s="113"/>
      <c r="L1007" s="113"/>
      <c r="M1007" s="113"/>
      <c r="N1007" s="113"/>
      <c r="O1007" s="113"/>
      <c r="P1007" s="60"/>
    </row>
    <row r="1008" spans="1:16" hidden="1" x14ac:dyDescent="0.2">
      <c r="A1008" s="53"/>
      <c r="B1008" s="112"/>
      <c r="C1008" s="113"/>
      <c r="D1008" s="113"/>
      <c r="E1008" s="113"/>
      <c r="F1008" s="113"/>
      <c r="G1008" s="113"/>
      <c r="H1008" s="113"/>
      <c r="I1008" s="113"/>
      <c r="J1008" s="113"/>
      <c r="K1008" s="113"/>
      <c r="L1008" s="113"/>
      <c r="M1008" s="113"/>
      <c r="N1008" s="113"/>
      <c r="O1008" s="113"/>
      <c r="P1008" s="60"/>
    </row>
    <row r="1009" spans="1:16" hidden="1" x14ac:dyDescent="0.2">
      <c r="A1009" s="53"/>
      <c r="B1009" s="112"/>
      <c r="C1009" s="113"/>
      <c r="D1009" s="113"/>
      <c r="E1009" s="113"/>
      <c r="F1009" s="113"/>
      <c r="G1009" s="113"/>
      <c r="H1009" s="113"/>
      <c r="I1009" s="113"/>
      <c r="J1009" s="113"/>
      <c r="K1009" s="113"/>
      <c r="L1009" s="113"/>
      <c r="M1009" s="113"/>
      <c r="N1009" s="113"/>
      <c r="O1009" s="113"/>
      <c r="P1009" s="60"/>
    </row>
    <row r="1010" spans="1:16" hidden="1" x14ac:dyDescent="0.2">
      <c r="A1010" s="53"/>
      <c r="B1010" s="112"/>
      <c r="C1010" s="113"/>
      <c r="D1010" s="113"/>
      <c r="E1010" s="113"/>
      <c r="F1010" s="113"/>
      <c r="G1010" s="113"/>
      <c r="H1010" s="113"/>
      <c r="I1010" s="113"/>
      <c r="J1010" s="113"/>
      <c r="K1010" s="113"/>
      <c r="L1010" s="113"/>
      <c r="M1010" s="113"/>
      <c r="N1010" s="113"/>
      <c r="O1010" s="113"/>
      <c r="P1010" s="60"/>
    </row>
    <row r="1011" spans="1:16" hidden="1" x14ac:dyDescent="0.2">
      <c r="A1011" s="53"/>
      <c r="B1011" s="112"/>
      <c r="C1011" s="113"/>
      <c r="D1011" s="113"/>
      <c r="E1011" s="113"/>
      <c r="F1011" s="113"/>
      <c r="G1011" s="113"/>
      <c r="H1011" s="113"/>
      <c r="I1011" s="113"/>
      <c r="J1011" s="113"/>
      <c r="K1011" s="113"/>
      <c r="L1011" s="113"/>
      <c r="M1011" s="113"/>
      <c r="N1011" s="113"/>
      <c r="O1011" s="113"/>
      <c r="P1011" s="60"/>
    </row>
    <row r="1012" spans="1:16" hidden="1" x14ac:dyDescent="0.2">
      <c r="A1012" s="53"/>
      <c r="B1012" s="112"/>
      <c r="C1012" s="113"/>
      <c r="D1012" s="113"/>
      <c r="E1012" s="113"/>
      <c r="F1012" s="113"/>
      <c r="G1012" s="113"/>
      <c r="H1012" s="113"/>
      <c r="I1012" s="113"/>
      <c r="J1012" s="113"/>
      <c r="K1012" s="113"/>
      <c r="L1012" s="113"/>
      <c r="M1012" s="113"/>
      <c r="N1012" s="113"/>
      <c r="O1012" s="113"/>
      <c r="P1012" s="60"/>
    </row>
    <row r="1013" spans="1:16" hidden="1" x14ac:dyDescent="0.2">
      <c r="A1013" s="53"/>
      <c r="B1013" s="112"/>
      <c r="C1013" s="113"/>
      <c r="D1013" s="113"/>
      <c r="E1013" s="113"/>
      <c r="F1013" s="113"/>
      <c r="G1013" s="113"/>
      <c r="H1013" s="113"/>
      <c r="I1013" s="113"/>
      <c r="J1013" s="113"/>
      <c r="K1013" s="113"/>
      <c r="L1013" s="113"/>
      <c r="M1013" s="113"/>
      <c r="N1013" s="113"/>
      <c r="O1013" s="113"/>
      <c r="P1013" s="60"/>
    </row>
    <row r="1014" spans="1:16" hidden="1" x14ac:dyDescent="0.2">
      <c r="A1014" s="53"/>
      <c r="B1014" s="112"/>
      <c r="C1014" s="113"/>
      <c r="D1014" s="113"/>
      <c r="E1014" s="113"/>
      <c r="F1014" s="113"/>
      <c r="G1014" s="113"/>
      <c r="H1014" s="113"/>
      <c r="I1014" s="113"/>
      <c r="J1014" s="113"/>
      <c r="K1014" s="113"/>
      <c r="L1014" s="113"/>
      <c r="M1014" s="113"/>
      <c r="N1014" s="113"/>
      <c r="O1014" s="113"/>
      <c r="P1014" s="60"/>
    </row>
    <row r="1015" spans="1:16" hidden="1" x14ac:dyDescent="0.2">
      <c r="A1015" s="53"/>
      <c r="B1015" s="112"/>
      <c r="C1015" s="113"/>
      <c r="D1015" s="113"/>
      <c r="E1015" s="113"/>
      <c r="F1015" s="113"/>
      <c r="G1015" s="113"/>
      <c r="H1015" s="113"/>
      <c r="I1015" s="113"/>
      <c r="J1015" s="113"/>
      <c r="K1015" s="113"/>
      <c r="L1015" s="113"/>
      <c r="M1015" s="113"/>
      <c r="N1015" s="113"/>
      <c r="O1015" s="113"/>
      <c r="P1015" s="60"/>
    </row>
    <row r="1016" spans="1:16" hidden="1" x14ac:dyDescent="0.2">
      <c r="A1016" s="53"/>
      <c r="B1016" s="112"/>
      <c r="C1016" s="113"/>
      <c r="D1016" s="113"/>
      <c r="E1016" s="113"/>
      <c r="F1016" s="113"/>
      <c r="G1016" s="113"/>
      <c r="H1016" s="113"/>
      <c r="I1016" s="113"/>
      <c r="J1016" s="113"/>
      <c r="K1016" s="113"/>
      <c r="L1016" s="113"/>
      <c r="M1016" s="113"/>
      <c r="N1016" s="113"/>
      <c r="O1016" s="113"/>
      <c r="P1016" s="60"/>
    </row>
    <row r="1017" spans="1:16" hidden="1" x14ac:dyDescent="0.2">
      <c r="A1017" s="53"/>
      <c r="B1017" s="112"/>
      <c r="C1017" s="113"/>
      <c r="D1017" s="113"/>
      <c r="E1017" s="113"/>
      <c r="F1017" s="113"/>
      <c r="G1017" s="113"/>
      <c r="H1017" s="113"/>
      <c r="I1017" s="113"/>
      <c r="J1017" s="113"/>
      <c r="K1017" s="113"/>
      <c r="L1017" s="113"/>
      <c r="M1017" s="113"/>
      <c r="N1017" s="113"/>
      <c r="O1017" s="113"/>
      <c r="P1017" s="60"/>
    </row>
    <row r="1018" spans="1:16" hidden="1" x14ac:dyDescent="0.2">
      <c r="A1018" s="53"/>
      <c r="B1018" s="112"/>
      <c r="C1018" s="113"/>
      <c r="D1018" s="113"/>
      <c r="E1018" s="113"/>
      <c r="F1018" s="113"/>
      <c r="G1018" s="113"/>
      <c r="H1018" s="113"/>
      <c r="I1018" s="113"/>
      <c r="J1018" s="113"/>
      <c r="K1018" s="113"/>
      <c r="L1018" s="113"/>
      <c r="M1018" s="113"/>
      <c r="N1018" s="113"/>
      <c r="O1018" s="113"/>
      <c r="P1018" s="60"/>
    </row>
    <row r="1019" spans="1:16" hidden="1" x14ac:dyDescent="0.2">
      <c r="A1019" s="53"/>
      <c r="B1019" s="112"/>
      <c r="C1019" s="113"/>
      <c r="D1019" s="113"/>
      <c r="E1019" s="113"/>
      <c r="F1019" s="113"/>
      <c r="G1019" s="113"/>
      <c r="H1019" s="113"/>
      <c r="I1019" s="113"/>
      <c r="J1019" s="113"/>
      <c r="K1019" s="113"/>
      <c r="L1019" s="113"/>
      <c r="M1019" s="113"/>
      <c r="N1019" s="113"/>
      <c r="O1019" s="113"/>
      <c r="P1019" s="60"/>
    </row>
    <row r="1020" spans="1:16" hidden="1" x14ac:dyDescent="0.2">
      <c r="A1020" s="53"/>
      <c r="B1020" s="112"/>
      <c r="C1020" s="113"/>
      <c r="D1020" s="113"/>
      <c r="E1020" s="113"/>
      <c r="F1020" s="113"/>
      <c r="G1020" s="113"/>
      <c r="H1020" s="113"/>
      <c r="I1020" s="113"/>
      <c r="J1020" s="113"/>
      <c r="K1020" s="113"/>
      <c r="L1020" s="113"/>
      <c r="M1020" s="113"/>
      <c r="N1020" s="113"/>
      <c r="O1020" s="113"/>
      <c r="P1020" s="60"/>
    </row>
    <row r="1021" spans="1:16" hidden="1" x14ac:dyDescent="0.2">
      <c r="A1021" s="53"/>
      <c r="B1021" s="112"/>
      <c r="C1021" s="113"/>
      <c r="D1021" s="113"/>
      <c r="E1021" s="113"/>
      <c r="F1021" s="113"/>
      <c r="G1021" s="113"/>
      <c r="H1021" s="113"/>
      <c r="I1021" s="113"/>
      <c r="J1021" s="113"/>
      <c r="K1021" s="113"/>
      <c r="L1021" s="113"/>
      <c r="M1021" s="113"/>
      <c r="N1021" s="113"/>
      <c r="O1021" s="113"/>
      <c r="P1021" s="60"/>
    </row>
    <row r="1022" spans="1:16" hidden="1" x14ac:dyDescent="0.2">
      <c r="A1022" s="53"/>
      <c r="B1022" s="112"/>
      <c r="C1022" s="113"/>
      <c r="D1022" s="113"/>
      <c r="E1022" s="113"/>
      <c r="F1022" s="113"/>
      <c r="G1022" s="113"/>
      <c r="H1022" s="113"/>
      <c r="I1022" s="113"/>
      <c r="J1022" s="113"/>
      <c r="K1022" s="113"/>
      <c r="L1022" s="113"/>
      <c r="M1022" s="113"/>
      <c r="N1022" s="113"/>
      <c r="O1022" s="113"/>
      <c r="P1022" s="60"/>
    </row>
    <row r="1023" spans="1:16" hidden="1" x14ac:dyDescent="0.2">
      <c r="A1023" s="53"/>
      <c r="B1023" s="112"/>
      <c r="C1023" s="113"/>
      <c r="D1023" s="113"/>
      <c r="E1023" s="113"/>
      <c r="F1023" s="113"/>
      <c r="G1023" s="113"/>
      <c r="H1023" s="113"/>
      <c r="I1023" s="113"/>
      <c r="J1023" s="113"/>
      <c r="K1023" s="113"/>
      <c r="L1023" s="113"/>
      <c r="M1023" s="113"/>
      <c r="N1023" s="113"/>
      <c r="O1023" s="113"/>
      <c r="P1023" s="60"/>
    </row>
    <row r="1024" spans="1:16" hidden="1" x14ac:dyDescent="0.2">
      <c r="A1024" s="53"/>
      <c r="B1024" s="112"/>
      <c r="C1024" s="113"/>
      <c r="D1024" s="113"/>
      <c r="E1024" s="113"/>
      <c r="F1024" s="113"/>
      <c r="G1024" s="113"/>
      <c r="H1024" s="113"/>
      <c r="I1024" s="113"/>
      <c r="J1024" s="113"/>
      <c r="K1024" s="113"/>
      <c r="L1024" s="113"/>
      <c r="M1024" s="113"/>
      <c r="N1024" s="113"/>
      <c r="O1024" s="113"/>
      <c r="P1024" s="60"/>
    </row>
    <row r="1025" spans="1:16" hidden="1" x14ac:dyDescent="0.2">
      <c r="A1025" s="53"/>
      <c r="B1025" s="112"/>
      <c r="C1025" s="113"/>
      <c r="D1025" s="113"/>
      <c r="E1025" s="113"/>
      <c r="F1025" s="113"/>
      <c r="G1025" s="113"/>
      <c r="H1025" s="113"/>
      <c r="I1025" s="113"/>
      <c r="J1025" s="113"/>
      <c r="K1025" s="113"/>
      <c r="L1025" s="113"/>
      <c r="M1025" s="113"/>
      <c r="N1025" s="113"/>
      <c r="O1025" s="113"/>
      <c r="P1025" s="60"/>
    </row>
    <row r="1026" spans="1:16" hidden="1" x14ac:dyDescent="0.2">
      <c r="A1026" s="53"/>
      <c r="B1026" s="112"/>
      <c r="C1026" s="113"/>
      <c r="D1026" s="113"/>
      <c r="E1026" s="113"/>
      <c r="F1026" s="113"/>
      <c r="G1026" s="113"/>
      <c r="H1026" s="113"/>
      <c r="I1026" s="113"/>
      <c r="J1026" s="113"/>
      <c r="K1026" s="113"/>
      <c r="L1026" s="113"/>
      <c r="M1026" s="113"/>
      <c r="N1026" s="113"/>
      <c r="O1026" s="113"/>
      <c r="P1026" s="60"/>
    </row>
    <row r="1027" spans="1:16" hidden="1" x14ac:dyDescent="0.2">
      <c r="A1027" s="53"/>
      <c r="B1027" s="112"/>
      <c r="C1027" s="113"/>
      <c r="D1027" s="113"/>
      <c r="E1027" s="113"/>
      <c r="F1027" s="113"/>
      <c r="G1027" s="113"/>
      <c r="H1027" s="113"/>
      <c r="I1027" s="113"/>
      <c r="J1027" s="113"/>
      <c r="K1027" s="113"/>
      <c r="L1027" s="113"/>
      <c r="M1027" s="113"/>
      <c r="N1027" s="113"/>
      <c r="O1027" s="113"/>
      <c r="P1027" s="60"/>
    </row>
    <row r="1028" spans="1:16" hidden="1" x14ac:dyDescent="0.2">
      <c r="A1028" s="53"/>
      <c r="B1028" s="112"/>
      <c r="C1028" s="113"/>
      <c r="D1028" s="113"/>
      <c r="E1028" s="113"/>
      <c r="F1028" s="113"/>
      <c r="G1028" s="113"/>
      <c r="H1028" s="113"/>
      <c r="I1028" s="113"/>
      <c r="J1028" s="113"/>
      <c r="K1028" s="113"/>
      <c r="L1028" s="113"/>
      <c r="M1028" s="113"/>
      <c r="N1028" s="113"/>
      <c r="O1028" s="113"/>
      <c r="P1028" s="60"/>
    </row>
    <row r="1029" spans="1:16" hidden="1" x14ac:dyDescent="0.2">
      <c r="A1029" s="53"/>
      <c r="B1029" s="112"/>
      <c r="C1029" s="113"/>
      <c r="D1029" s="113"/>
      <c r="E1029" s="113"/>
      <c r="F1029" s="113"/>
      <c r="G1029" s="113"/>
      <c r="H1029" s="113"/>
      <c r="I1029" s="113"/>
      <c r="J1029" s="113"/>
      <c r="K1029" s="113"/>
      <c r="L1029" s="113"/>
      <c r="M1029" s="113"/>
      <c r="N1029" s="113"/>
      <c r="O1029" s="113"/>
      <c r="P1029" s="60"/>
    </row>
    <row r="1030" spans="1:16" hidden="1" x14ac:dyDescent="0.2">
      <c r="A1030" s="53"/>
      <c r="B1030" s="112"/>
      <c r="C1030" s="113"/>
      <c r="D1030" s="113"/>
      <c r="E1030" s="113"/>
      <c r="F1030" s="113"/>
      <c r="G1030" s="113"/>
      <c r="H1030" s="113"/>
      <c r="I1030" s="113"/>
      <c r="J1030" s="113"/>
      <c r="K1030" s="113"/>
      <c r="L1030" s="113"/>
      <c r="M1030" s="113"/>
      <c r="N1030" s="113"/>
      <c r="O1030" s="113"/>
      <c r="P1030" s="60"/>
    </row>
    <row r="1031" spans="1:16" hidden="1" x14ac:dyDescent="0.2">
      <c r="A1031" s="53"/>
      <c r="B1031" s="112"/>
      <c r="C1031" s="113"/>
      <c r="D1031" s="113"/>
      <c r="E1031" s="113"/>
      <c r="F1031" s="113"/>
      <c r="G1031" s="113"/>
      <c r="H1031" s="113"/>
      <c r="I1031" s="113"/>
      <c r="J1031" s="113"/>
      <c r="K1031" s="113"/>
      <c r="L1031" s="113"/>
      <c r="M1031" s="113"/>
      <c r="N1031" s="113"/>
      <c r="O1031" s="113"/>
      <c r="P1031" s="60"/>
    </row>
    <row r="1032" spans="1:16" hidden="1" x14ac:dyDescent="0.2">
      <c r="A1032" s="53"/>
      <c r="B1032" s="112"/>
      <c r="C1032" s="113"/>
      <c r="D1032" s="113"/>
      <c r="E1032" s="113"/>
      <c r="F1032" s="113"/>
      <c r="G1032" s="113"/>
      <c r="H1032" s="113"/>
      <c r="I1032" s="113"/>
      <c r="J1032" s="113"/>
      <c r="K1032" s="113"/>
      <c r="L1032" s="113"/>
      <c r="M1032" s="113"/>
      <c r="N1032" s="113"/>
      <c r="O1032" s="113"/>
      <c r="P1032" s="60"/>
    </row>
    <row r="1033" spans="1:16" hidden="1" x14ac:dyDescent="0.2">
      <c r="A1033" s="53"/>
      <c r="B1033" s="112"/>
      <c r="C1033" s="113"/>
      <c r="D1033" s="113"/>
      <c r="E1033" s="113"/>
      <c r="F1033" s="113"/>
      <c r="G1033" s="113"/>
      <c r="H1033" s="113"/>
      <c r="I1033" s="113"/>
      <c r="J1033" s="113"/>
      <c r="K1033" s="113"/>
      <c r="L1033" s="113"/>
      <c r="M1033" s="113"/>
      <c r="N1033" s="113"/>
      <c r="O1033" s="113"/>
      <c r="P1033" s="60"/>
    </row>
    <row r="1034" spans="1:16" hidden="1" x14ac:dyDescent="0.2">
      <c r="A1034" s="53"/>
      <c r="B1034" s="112"/>
      <c r="C1034" s="113"/>
      <c r="D1034" s="113"/>
      <c r="E1034" s="113"/>
      <c r="F1034" s="113"/>
      <c r="G1034" s="113"/>
      <c r="H1034" s="113"/>
      <c r="I1034" s="113"/>
      <c r="J1034" s="113"/>
      <c r="K1034" s="113"/>
      <c r="L1034" s="113"/>
      <c r="M1034" s="113"/>
      <c r="N1034" s="113"/>
      <c r="O1034" s="113"/>
      <c r="P1034" s="60"/>
    </row>
    <row r="1035" spans="1:16" hidden="1" x14ac:dyDescent="0.2">
      <c r="A1035" s="53"/>
      <c r="B1035" s="112"/>
      <c r="C1035" s="113"/>
      <c r="D1035" s="113"/>
      <c r="E1035" s="113"/>
      <c r="F1035" s="113"/>
      <c r="G1035" s="113"/>
      <c r="H1035" s="113"/>
      <c r="I1035" s="113"/>
      <c r="J1035" s="113"/>
      <c r="K1035" s="113"/>
      <c r="L1035" s="113"/>
      <c r="M1035" s="113"/>
      <c r="N1035" s="113"/>
      <c r="O1035" s="113"/>
      <c r="P1035" s="60"/>
    </row>
    <row r="1036" spans="1:16" hidden="1" x14ac:dyDescent="0.2">
      <c r="A1036" s="53"/>
      <c r="B1036" s="112"/>
      <c r="C1036" s="113"/>
      <c r="D1036" s="113"/>
      <c r="E1036" s="113"/>
      <c r="F1036" s="113"/>
      <c r="G1036" s="113"/>
      <c r="H1036" s="113"/>
      <c r="I1036" s="113"/>
      <c r="J1036" s="113"/>
      <c r="K1036" s="113"/>
      <c r="L1036" s="113"/>
      <c r="M1036" s="113"/>
      <c r="N1036" s="113"/>
      <c r="O1036" s="113"/>
      <c r="P1036" s="60"/>
    </row>
    <row r="1037" spans="1:16" hidden="1" x14ac:dyDescent="0.2">
      <c r="A1037" s="53"/>
      <c r="B1037" s="112"/>
      <c r="C1037" s="113"/>
      <c r="D1037" s="113"/>
      <c r="E1037" s="113"/>
      <c r="F1037" s="113"/>
      <c r="G1037" s="113"/>
      <c r="H1037" s="113"/>
      <c r="I1037" s="113"/>
      <c r="J1037" s="113"/>
      <c r="K1037" s="113"/>
      <c r="L1037" s="113"/>
      <c r="M1037" s="113"/>
      <c r="N1037" s="113"/>
      <c r="O1037" s="113"/>
      <c r="P1037" s="60"/>
    </row>
    <row r="1038" spans="1:16" hidden="1" x14ac:dyDescent="0.2">
      <c r="A1038" s="53"/>
      <c r="B1038" s="112"/>
      <c r="C1038" s="113"/>
      <c r="D1038" s="113"/>
      <c r="E1038" s="113"/>
      <c r="F1038" s="113"/>
      <c r="G1038" s="113"/>
      <c r="H1038" s="113"/>
      <c r="I1038" s="113"/>
      <c r="J1038" s="113"/>
      <c r="K1038" s="113"/>
      <c r="L1038" s="113"/>
      <c r="M1038" s="113"/>
      <c r="N1038" s="113"/>
      <c r="O1038" s="113"/>
      <c r="P1038" s="60"/>
    </row>
    <row r="1039" spans="1:16" hidden="1" x14ac:dyDescent="0.2">
      <c r="A1039" s="53"/>
      <c r="B1039" s="112"/>
      <c r="C1039" s="113"/>
      <c r="D1039" s="113"/>
      <c r="E1039" s="113"/>
      <c r="F1039" s="113"/>
      <c r="G1039" s="113"/>
      <c r="H1039" s="113"/>
      <c r="I1039" s="113"/>
      <c r="J1039" s="113"/>
      <c r="K1039" s="113"/>
      <c r="L1039" s="113"/>
      <c r="M1039" s="113"/>
      <c r="N1039" s="113"/>
      <c r="O1039" s="113"/>
      <c r="P1039" s="60"/>
    </row>
    <row r="1040" spans="1:16" hidden="1" x14ac:dyDescent="0.2">
      <c r="A1040" s="53"/>
      <c r="B1040" s="112"/>
      <c r="C1040" s="113"/>
      <c r="D1040" s="113"/>
      <c r="E1040" s="113"/>
      <c r="F1040" s="113"/>
      <c r="G1040" s="113"/>
      <c r="H1040" s="113"/>
      <c r="I1040" s="113"/>
      <c r="J1040" s="113"/>
      <c r="K1040" s="113"/>
      <c r="L1040" s="113"/>
      <c r="M1040" s="113"/>
      <c r="N1040" s="113"/>
      <c r="O1040" s="113"/>
      <c r="P1040" s="60"/>
    </row>
    <row r="1041" spans="1:16" hidden="1" x14ac:dyDescent="0.2">
      <c r="A1041" s="53"/>
      <c r="B1041" s="112"/>
      <c r="C1041" s="113"/>
      <c r="D1041" s="113"/>
      <c r="E1041" s="113"/>
      <c r="F1041" s="113"/>
      <c r="G1041" s="113"/>
      <c r="H1041" s="113"/>
      <c r="I1041" s="113"/>
      <c r="J1041" s="113"/>
      <c r="K1041" s="113"/>
      <c r="L1041" s="113"/>
      <c r="M1041" s="113"/>
      <c r="N1041" s="113"/>
      <c r="O1041" s="113"/>
      <c r="P1041" s="60"/>
    </row>
    <row r="1042" spans="1:16" hidden="1" x14ac:dyDescent="0.2">
      <c r="A1042" s="53"/>
      <c r="B1042" s="112"/>
      <c r="C1042" s="113"/>
      <c r="D1042" s="113"/>
      <c r="E1042" s="113"/>
      <c r="F1042" s="113"/>
      <c r="G1042" s="113"/>
      <c r="H1042" s="113"/>
      <c r="I1042" s="113"/>
      <c r="J1042" s="113"/>
      <c r="K1042" s="113"/>
      <c r="L1042" s="113"/>
      <c r="M1042" s="113"/>
      <c r="N1042" s="113"/>
      <c r="O1042" s="113"/>
      <c r="P1042" s="60"/>
    </row>
    <row r="1043" spans="1:16" hidden="1" x14ac:dyDescent="0.2">
      <c r="A1043" s="53"/>
      <c r="B1043" s="112"/>
      <c r="C1043" s="113"/>
      <c r="D1043" s="113"/>
      <c r="E1043" s="113"/>
      <c r="F1043" s="113"/>
      <c r="G1043" s="113"/>
      <c r="H1043" s="113"/>
      <c r="I1043" s="113"/>
      <c r="J1043" s="113"/>
      <c r="K1043" s="113"/>
      <c r="L1043" s="113"/>
      <c r="M1043" s="113"/>
      <c r="N1043" s="113"/>
      <c r="O1043" s="113"/>
      <c r="P1043" s="60"/>
    </row>
    <row r="1044" spans="1:16" hidden="1" x14ac:dyDescent="0.2">
      <c r="A1044" s="53"/>
      <c r="B1044" s="112"/>
      <c r="C1044" s="113"/>
      <c r="D1044" s="113"/>
      <c r="E1044" s="113"/>
      <c r="F1044" s="113"/>
      <c r="G1044" s="113"/>
      <c r="H1044" s="113"/>
      <c r="I1044" s="113"/>
      <c r="J1044" s="113"/>
      <c r="K1044" s="113"/>
      <c r="L1044" s="113"/>
      <c r="M1044" s="113"/>
      <c r="N1044" s="113"/>
      <c r="O1044" s="113"/>
      <c r="P1044" s="60"/>
    </row>
    <row r="1045" spans="1:16" hidden="1" x14ac:dyDescent="0.2">
      <c r="A1045" s="53"/>
      <c r="B1045" s="112"/>
      <c r="C1045" s="113"/>
      <c r="D1045" s="113"/>
      <c r="E1045" s="113"/>
      <c r="F1045" s="113"/>
      <c r="G1045" s="113"/>
      <c r="H1045" s="113"/>
      <c r="I1045" s="113"/>
      <c r="J1045" s="113"/>
      <c r="K1045" s="113"/>
      <c r="L1045" s="113"/>
      <c r="M1045" s="113"/>
      <c r="N1045" s="113"/>
      <c r="O1045" s="113"/>
      <c r="P1045" s="60"/>
    </row>
    <row r="1046" spans="1:16" hidden="1" x14ac:dyDescent="0.2">
      <c r="A1046" s="53"/>
      <c r="B1046" s="112"/>
      <c r="C1046" s="113"/>
      <c r="D1046" s="113"/>
      <c r="E1046" s="113"/>
      <c r="F1046" s="113"/>
      <c r="G1046" s="113"/>
      <c r="H1046" s="113"/>
      <c r="I1046" s="113"/>
      <c r="J1046" s="113"/>
      <c r="K1046" s="113"/>
      <c r="L1046" s="113"/>
      <c r="M1046" s="113"/>
      <c r="N1046" s="113"/>
      <c r="O1046" s="113"/>
      <c r="P1046" s="60"/>
    </row>
    <row r="1047" spans="1:16" hidden="1" x14ac:dyDescent="0.2">
      <c r="A1047" s="53"/>
      <c r="B1047" s="112"/>
      <c r="C1047" s="113"/>
      <c r="D1047" s="113"/>
      <c r="E1047" s="113"/>
      <c r="F1047" s="113"/>
      <c r="G1047" s="113"/>
      <c r="H1047" s="113"/>
      <c r="I1047" s="113"/>
      <c r="J1047" s="113"/>
      <c r="K1047" s="113"/>
      <c r="L1047" s="113"/>
      <c r="M1047" s="113"/>
      <c r="N1047" s="113"/>
      <c r="O1047" s="113"/>
      <c r="P1047" s="60"/>
    </row>
    <row r="1048" spans="1:16" hidden="1" x14ac:dyDescent="0.2">
      <c r="A1048" s="53"/>
      <c r="B1048" s="112"/>
      <c r="C1048" s="113"/>
      <c r="D1048" s="113"/>
      <c r="E1048" s="113"/>
      <c r="F1048" s="113"/>
      <c r="G1048" s="113"/>
      <c r="H1048" s="113"/>
      <c r="I1048" s="113"/>
      <c r="J1048" s="113"/>
      <c r="K1048" s="113"/>
      <c r="L1048" s="113"/>
      <c r="M1048" s="113"/>
      <c r="N1048" s="113"/>
      <c r="O1048" s="113"/>
      <c r="P1048" s="60"/>
    </row>
    <row r="1049" spans="1:16" hidden="1" x14ac:dyDescent="0.2">
      <c r="A1049" s="53"/>
      <c r="B1049" s="112"/>
      <c r="C1049" s="113"/>
      <c r="D1049" s="113"/>
      <c r="E1049" s="113"/>
      <c r="F1049" s="113"/>
      <c r="G1049" s="113"/>
      <c r="H1049" s="113"/>
      <c r="I1049" s="113"/>
      <c r="J1049" s="113"/>
      <c r="K1049" s="113"/>
      <c r="L1049" s="113"/>
      <c r="M1049" s="113"/>
      <c r="N1049" s="113"/>
      <c r="O1049" s="113"/>
      <c r="P1049" s="60"/>
    </row>
    <row r="1050" spans="1:16" hidden="1" x14ac:dyDescent="0.2">
      <c r="A1050" s="53"/>
      <c r="B1050" s="112"/>
      <c r="C1050" s="113"/>
      <c r="D1050" s="113"/>
      <c r="E1050" s="113"/>
      <c r="F1050" s="113"/>
      <c r="G1050" s="113"/>
      <c r="H1050" s="113"/>
      <c r="I1050" s="113"/>
      <c r="J1050" s="113"/>
      <c r="K1050" s="113"/>
      <c r="L1050" s="113"/>
      <c r="M1050" s="113"/>
      <c r="N1050" s="113"/>
      <c r="O1050" s="113"/>
      <c r="P1050" s="60"/>
    </row>
    <row r="1051" spans="1:16" hidden="1" x14ac:dyDescent="0.2">
      <c r="A1051" s="53"/>
      <c r="B1051" s="112"/>
      <c r="C1051" s="113"/>
      <c r="D1051" s="113"/>
      <c r="E1051" s="113"/>
      <c r="F1051" s="113"/>
      <c r="G1051" s="113"/>
      <c r="H1051" s="113"/>
      <c r="I1051" s="113"/>
      <c r="J1051" s="113"/>
      <c r="K1051" s="113"/>
      <c r="L1051" s="113"/>
      <c r="M1051" s="113"/>
      <c r="N1051" s="113"/>
      <c r="O1051" s="113"/>
      <c r="P1051" s="60"/>
    </row>
    <row r="1052" spans="1:16" hidden="1" x14ac:dyDescent="0.2">
      <c r="A1052" s="53"/>
      <c r="B1052" s="112"/>
      <c r="C1052" s="113"/>
      <c r="D1052" s="113"/>
      <c r="E1052" s="113"/>
      <c r="F1052" s="113"/>
      <c r="G1052" s="113"/>
      <c r="H1052" s="113"/>
      <c r="I1052" s="113"/>
      <c r="J1052" s="113"/>
      <c r="K1052" s="113"/>
      <c r="L1052" s="113"/>
      <c r="M1052" s="113"/>
      <c r="N1052" s="113"/>
      <c r="O1052" s="113"/>
      <c r="P1052" s="60"/>
    </row>
    <row r="1053" spans="1:16" hidden="1" x14ac:dyDescent="0.2">
      <c r="A1053" s="53"/>
      <c r="B1053" s="112"/>
      <c r="C1053" s="113"/>
      <c r="D1053" s="113"/>
      <c r="E1053" s="113"/>
      <c r="F1053" s="113"/>
      <c r="G1053" s="113"/>
      <c r="H1053" s="113"/>
      <c r="I1053" s="113"/>
      <c r="J1053" s="113"/>
      <c r="K1053" s="113"/>
      <c r="L1053" s="113"/>
      <c r="M1053" s="113"/>
      <c r="N1053" s="113"/>
      <c r="O1053" s="113"/>
      <c r="P1053" s="60"/>
    </row>
    <row r="1054" spans="1:16" hidden="1" x14ac:dyDescent="0.2">
      <c r="A1054" s="53"/>
      <c r="B1054" s="112"/>
      <c r="C1054" s="113"/>
      <c r="D1054" s="113"/>
      <c r="E1054" s="113"/>
      <c r="F1054" s="113"/>
      <c r="G1054" s="113"/>
      <c r="H1054" s="113"/>
      <c r="I1054" s="113"/>
      <c r="J1054" s="113"/>
      <c r="K1054" s="113"/>
      <c r="L1054" s="113"/>
      <c r="M1054" s="113"/>
      <c r="N1054" s="113"/>
      <c r="O1054" s="113"/>
      <c r="P1054" s="60"/>
    </row>
    <row r="1055" spans="1:16" hidden="1" x14ac:dyDescent="0.2">
      <c r="A1055" s="53"/>
      <c r="B1055" s="112"/>
      <c r="C1055" s="113"/>
      <c r="D1055" s="113"/>
      <c r="E1055" s="113"/>
      <c r="F1055" s="113"/>
      <c r="G1055" s="113"/>
      <c r="H1055" s="113"/>
      <c r="I1055" s="113"/>
      <c r="J1055" s="113"/>
      <c r="K1055" s="113"/>
      <c r="L1055" s="113"/>
      <c r="M1055" s="113"/>
      <c r="N1055" s="113"/>
      <c r="O1055" s="113"/>
      <c r="P1055" s="60"/>
    </row>
    <row r="1056" spans="1:16" hidden="1" x14ac:dyDescent="0.2">
      <c r="A1056" s="53"/>
      <c r="B1056" s="112"/>
      <c r="C1056" s="113"/>
      <c r="D1056" s="113"/>
      <c r="E1056" s="113"/>
      <c r="F1056" s="113"/>
      <c r="G1056" s="113"/>
      <c r="H1056" s="113"/>
      <c r="I1056" s="113"/>
      <c r="J1056" s="113"/>
      <c r="K1056" s="113"/>
      <c r="L1056" s="113"/>
      <c r="M1056" s="113"/>
      <c r="N1056" s="113"/>
      <c r="O1056" s="113"/>
      <c r="P1056" s="60"/>
    </row>
    <row r="1057" spans="1:16" hidden="1" x14ac:dyDescent="0.2">
      <c r="A1057" s="53"/>
      <c r="B1057" s="112"/>
      <c r="C1057" s="113"/>
      <c r="D1057" s="113"/>
      <c r="E1057" s="113"/>
      <c r="F1057" s="113"/>
      <c r="G1057" s="113"/>
      <c r="H1057" s="113"/>
      <c r="I1057" s="113"/>
      <c r="J1057" s="113"/>
      <c r="K1057" s="113"/>
      <c r="L1057" s="113"/>
      <c r="M1057" s="113"/>
      <c r="N1057" s="113"/>
      <c r="O1057" s="113"/>
      <c r="P1057" s="60"/>
    </row>
    <row r="1058" spans="1:16" hidden="1" x14ac:dyDescent="0.2">
      <c r="A1058" s="53"/>
      <c r="B1058" s="112"/>
      <c r="C1058" s="113"/>
      <c r="D1058" s="113"/>
      <c r="E1058" s="113"/>
      <c r="F1058" s="113"/>
      <c r="G1058" s="113"/>
      <c r="H1058" s="113"/>
      <c r="I1058" s="113"/>
      <c r="J1058" s="113"/>
      <c r="K1058" s="113"/>
      <c r="L1058" s="113"/>
      <c r="M1058" s="113"/>
      <c r="N1058" s="113"/>
      <c r="O1058" s="113"/>
      <c r="P1058" s="60"/>
    </row>
    <row r="1059" spans="1:16" hidden="1" x14ac:dyDescent="0.2">
      <c r="A1059" s="53"/>
      <c r="B1059" s="112"/>
      <c r="C1059" s="113"/>
      <c r="D1059" s="113"/>
      <c r="E1059" s="113"/>
      <c r="F1059" s="113"/>
      <c r="G1059" s="113"/>
      <c r="H1059" s="113"/>
      <c r="I1059" s="113"/>
      <c r="J1059" s="113"/>
      <c r="K1059" s="113"/>
      <c r="L1059" s="113"/>
      <c r="M1059" s="113"/>
      <c r="N1059" s="113"/>
      <c r="O1059" s="113"/>
      <c r="P1059" s="60"/>
    </row>
    <row r="1060" spans="1:16" hidden="1" x14ac:dyDescent="0.2">
      <c r="A1060" s="53"/>
      <c r="B1060" s="112"/>
      <c r="C1060" s="113"/>
      <c r="D1060" s="113"/>
      <c r="E1060" s="113"/>
      <c r="F1060" s="113"/>
      <c r="G1060" s="113"/>
      <c r="H1060" s="113"/>
      <c r="I1060" s="113"/>
      <c r="J1060" s="113"/>
      <c r="K1060" s="113"/>
      <c r="L1060" s="113"/>
      <c r="M1060" s="113"/>
      <c r="N1060" s="113"/>
      <c r="O1060" s="113"/>
      <c r="P1060" s="60"/>
    </row>
    <row r="1061" spans="1:16" hidden="1" x14ac:dyDescent="0.2">
      <c r="A1061" s="53"/>
      <c r="B1061" s="112"/>
      <c r="C1061" s="113"/>
      <c r="D1061" s="113"/>
      <c r="E1061" s="113"/>
      <c r="F1061" s="113"/>
      <c r="G1061" s="113"/>
      <c r="H1061" s="113"/>
      <c r="I1061" s="113"/>
      <c r="J1061" s="113"/>
      <c r="K1061" s="113"/>
      <c r="L1061" s="113"/>
      <c r="M1061" s="113"/>
      <c r="N1061" s="113"/>
      <c r="O1061" s="113"/>
      <c r="P1061" s="60"/>
    </row>
    <row r="1062" spans="1:16" hidden="1" x14ac:dyDescent="0.2">
      <c r="A1062" s="53"/>
      <c r="B1062" s="112"/>
      <c r="C1062" s="113"/>
      <c r="D1062" s="113"/>
      <c r="E1062" s="113"/>
      <c r="F1062" s="113"/>
      <c r="G1062" s="113"/>
      <c r="H1062" s="113"/>
      <c r="I1062" s="113"/>
      <c r="J1062" s="113"/>
      <c r="K1062" s="113"/>
      <c r="L1062" s="113"/>
      <c r="M1062" s="113"/>
      <c r="N1062" s="113"/>
      <c r="O1062" s="113"/>
      <c r="P1062" s="60"/>
    </row>
    <row r="1063" spans="1:16" hidden="1" x14ac:dyDescent="0.2">
      <c r="A1063" s="53"/>
      <c r="B1063" s="112"/>
      <c r="C1063" s="113"/>
      <c r="D1063" s="113"/>
      <c r="E1063" s="113"/>
      <c r="F1063" s="113"/>
      <c r="G1063" s="113"/>
      <c r="H1063" s="113"/>
      <c r="I1063" s="113"/>
      <c r="J1063" s="113"/>
      <c r="K1063" s="113"/>
      <c r="L1063" s="113"/>
      <c r="M1063" s="113"/>
      <c r="N1063" s="113"/>
      <c r="O1063" s="113"/>
      <c r="P1063" s="60"/>
    </row>
    <row r="1064" spans="1:16" hidden="1" x14ac:dyDescent="0.2">
      <c r="A1064" s="53"/>
      <c r="B1064" s="112"/>
      <c r="C1064" s="113"/>
      <c r="D1064" s="113"/>
      <c r="E1064" s="113"/>
      <c r="F1064" s="113"/>
      <c r="G1064" s="113"/>
      <c r="H1064" s="113"/>
      <c r="I1064" s="113"/>
      <c r="J1064" s="113"/>
      <c r="K1064" s="113"/>
      <c r="L1064" s="113"/>
      <c r="M1064" s="113"/>
      <c r="N1064" s="113"/>
      <c r="O1064" s="113"/>
      <c r="P1064" s="60"/>
    </row>
    <row r="1065" spans="1:16" hidden="1" x14ac:dyDescent="0.2">
      <c r="A1065" s="53"/>
      <c r="B1065" s="112"/>
      <c r="C1065" s="113"/>
      <c r="D1065" s="113"/>
      <c r="E1065" s="113"/>
      <c r="F1065" s="113"/>
      <c r="G1065" s="113"/>
      <c r="H1065" s="113"/>
      <c r="I1065" s="113"/>
      <c r="J1065" s="113"/>
      <c r="K1065" s="113"/>
      <c r="L1065" s="113"/>
      <c r="M1065" s="113"/>
      <c r="N1065" s="113"/>
      <c r="O1065" s="113"/>
      <c r="P1065" s="60"/>
    </row>
    <row r="1066" spans="1:16" hidden="1" x14ac:dyDescent="0.2">
      <c r="A1066" s="53"/>
      <c r="B1066" s="112"/>
      <c r="C1066" s="113"/>
      <c r="D1066" s="113"/>
      <c r="E1066" s="113"/>
      <c r="F1066" s="113"/>
      <c r="G1066" s="113"/>
      <c r="H1066" s="113"/>
      <c r="I1066" s="113"/>
      <c r="J1066" s="113"/>
      <c r="K1066" s="113"/>
      <c r="L1066" s="113"/>
      <c r="M1066" s="113"/>
      <c r="N1066" s="113"/>
      <c r="O1066" s="113"/>
      <c r="P1066" s="60"/>
    </row>
    <row r="1067" spans="1:16" hidden="1" x14ac:dyDescent="0.2">
      <c r="A1067" s="53"/>
      <c r="B1067" s="112"/>
      <c r="C1067" s="113"/>
      <c r="D1067" s="113"/>
      <c r="E1067" s="113"/>
      <c r="F1067" s="113"/>
      <c r="G1067" s="113"/>
      <c r="H1067" s="113"/>
      <c r="I1067" s="113"/>
      <c r="J1067" s="113"/>
      <c r="K1067" s="113"/>
      <c r="L1067" s="113"/>
      <c r="M1067" s="113"/>
      <c r="N1067" s="113"/>
      <c r="O1067" s="113"/>
      <c r="P1067" s="60"/>
    </row>
    <row r="1068" spans="1:16" hidden="1" x14ac:dyDescent="0.2">
      <c r="A1068" s="53"/>
      <c r="B1068" s="112"/>
      <c r="C1068" s="113"/>
      <c r="D1068" s="113"/>
      <c r="E1068" s="113"/>
      <c r="F1068" s="113"/>
      <c r="G1068" s="113"/>
      <c r="H1068" s="113"/>
      <c r="I1068" s="113"/>
      <c r="J1068" s="113"/>
      <c r="K1068" s="113"/>
      <c r="L1068" s="113"/>
      <c r="M1068" s="113"/>
      <c r="N1068" s="113"/>
      <c r="O1068" s="113"/>
      <c r="P1068" s="60"/>
    </row>
    <row r="1069" spans="1:16" hidden="1" x14ac:dyDescent="0.2">
      <c r="A1069" s="53"/>
      <c r="B1069" s="112"/>
      <c r="C1069" s="113"/>
      <c r="D1069" s="113"/>
      <c r="E1069" s="113"/>
      <c r="F1069" s="113"/>
      <c r="G1069" s="113"/>
      <c r="H1069" s="113"/>
      <c r="I1069" s="113"/>
      <c r="J1069" s="113"/>
      <c r="K1069" s="113"/>
      <c r="L1069" s="113"/>
      <c r="M1069" s="113"/>
      <c r="N1069" s="113"/>
      <c r="O1069" s="113"/>
      <c r="P1069" s="60"/>
    </row>
    <row r="1070" spans="1:16" hidden="1" x14ac:dyDescent="0.2">
      <c r="A1070" s="53"/>
      <c r="B1070" s="112"/>
      <c r="C1070" s="113"/>
      <c r="D1070" s="113"/>
      <c r="E1070" s="113"/>
      <c r="F1070" s="113"/>
      <c r="G1070" s="113"/>
      <c r="H1070" s="113"/>
      <c r="I1070" s="113"/>
      <c r="J1070" s="113"/>
      <c r="K1070" s="113"/>
      <c r="L1070" s="113"/>
      <c r="M1070" s="113"/>
      <c r="N1070" s="113"/>
      <c r="O1070" s="113"/>
      <c r="P1070" s="60"/>
    </row>
    <row r="1071" spans="1:16" hidden="1" x14ac:dyDescent="0.2">
      <c r="A1071" s="53"/>
      <c r="B1071" s="112"/>
      <c r="C1071" s="113"/>
      <c r="D1071" s="113"/>
      <c r="E1071" s="113"/>
      <c r="F1071" s="113"/>
      <c r="G1071" s="113"/>
      <c r="H1071" s="113"/>
      <c r="I1071" s="113"/>
      <c r="J1071" s="113"/>
      <c r="K1071" s="113"/>
      <c r="L1071" s="113"/>
      <c r="M1071" s="113"/>
      <c r="N1071" s="113"/>
      <c r="O1071" s="113"/>
      <c r="P1071" s="60"/>
    </row>
    <row r="1072" spans="1:16" hidden="1" x14ac:dyDescent="0.2">
      <c r="A1072" s="53"/>
      <c r="B1072" s="112"/>
      <c r="C1072" s="113"/>
      <c r="D1072" s="113"/>
      <c r="E1072" s="113"/>
      <c r="F1072" s="113"/>
      <c r="G1072" s="113"/>
      <c r="H1072" s="113"/>
      <c r="I1072" s="113"/>
      <c r="J1072" s="113"/>
      <c r="K1072" s="113"/>
      <c r="L1072" s="113"/>
      <c r="M1072" s="113"/>
      <c r="N1072" s="113"/>
      <c r="O1072" s="113"/>
      <c r="P1072" s="60"/>
    </row>
    <row r="1073" spans="1:16" hidden="1" x14ac:dyDescent="0.2">
      <c r="A1073" s="53"/>
      <c r="B1073" s="112"/>
      <c r="C1073" s="113"/>
      <c r="D1073" s="113"/>
      <c r="E1073" s="113"/>
      <c r="F1073" s="113"/>
      <c r="G1073" s="113"/>
      <c r="H1073" s="113"/>
      <c r="I1073" s="113"/>
      <c r="J1073" s="113"/>
      <c r="K1073" s="113"/>
      <c r="L1073" s="113"/>
      <c r="M1073" s="113"/>
      <c r="N1073" s="113"/>
      <c r="O1073" s="113"/>
      <c r="P1073" s="60"/>
    </row>
    <row r="1074" spans="1:16" hidden="1" x14ac:dyDescent="0.2">
      <c r="A1074" s="53"/>
      <c r="B1074" s="112"/>
      <c r="C1074" s="113"/>
      <c r="D1074" s="113"/>
      <c r="E1074" s="113"/>
      <c r="F1074" s="113"/>
      <c r="G1074" s="113"/>
      <c r="H1074" s="113"/>
      <c r="I1074" s="113"/>
      <c r="J1074" s="113"/>
      <c r="K1074" s="113"/>
      <c r="L1074" s="113"/>
      <c r="M1074" s="113"/>
      <c r="N1074" s="113"/>
      <c r="O1074" s="113"/>
      <c r="P1074" s="60"/>
    </row>
    <row r="1075" spans="1:16" hidden="1" x14ac:dyDescent="0.2">
      <c r="A1075" s="53"/>
      <c r="B1075" s="112"/>
      <c r="C1075" s="113"/>
      <c r="D1075" s="113"/>
      <c r="E1075" s="113"/>
      <c r="F1075" s="113"/>
      <c r="G1075" s="113"/>
      <c r="H1075" s="113"/>
      <c r="I1075" s="113"/>
      <c r="J1075" s="113"/>
      <c r="K1075" s="113"/>
      <c r="L1075" s="113"/>
      <c r="M1075" s="113"/>
      <c r="N1075" s="113"/>
      <c r="O1075" s="113"/>
      <c r="P1075" s="60"/>
    </row>
    <row r="1076" spans="1:16" hidden="1" x14ac:dyDescent="0.2">
      <c r="A1076" s="53"/>
      <c r="B1076" s="112"/>
      <c r="C1076" s="113"/>
      <c r="D1076" s="113"/>
      <c r="E1076" s="113"/>
      <c r="F1076" s="113"/>
      <c r="G1076" s="113"/>
      <c r="H1076" s="113"/>
      <c r="I1076" s="113"/>
      <c r="J1076" s="113"/>
      <c r="K1076" s="113"/>
      <c r="L1076" s="113"/>
      <c r="M1076" s="113"/>
      <c r="N1076" s="113"/>
      <c r="O1076" s="113"/>
      <c r="P1076" s="60"/>
    </row>
    <row r="1077" spans="1:16" hidden="1" x14ac:dyDescent="0.2">
      <c r="A1077" s="53"/>
      <c r="B1077" s="112"/>
      <c r="C1077" s="113"/>
      <c r="D1077" s="113"/>
      <c r="E1077" s="113"/>
      <c r="F1077" s="113"/>
      <c r="G1077" s="113"/>
      <c r="H1077" s="113"/>
      <c r="I1077" s="113"/>
      <c r="J1077" s="113"/>
      <c r="K1077" s="113"/>
      <c r="L1077" s="113"/>
      <c r="M1077" s="113"/>
      <c r="N1077" s="113"/>
      <c r="O1077" s="113"/>
      <c r="P1077" s="60"/>
    </row>
    <row r="1078" spans="1:16" hidden="1" x14ac:dyDescent="0.2">
      <c r="A1078" s="53"/>
      <c r="B1078" s="112"/>
      <c r="C1078" s="113"/>
      <c r="D1078" s="113"/>
      <c r="E1078" s="113"/>
      <c r="F1078" s="113"/>
      <c r="G1078" s="113"/>
      <c r="H1078" s="113"/>
      <c r="I1078" s="113"/>
      <c r="J1078" s="113"/>
      <c r="K1078" s="113"/>
      <c r="L1078" s="113"/>
      <c r="M1078" s="113"/>
      <c r="N1078" s="113"/>
      <c r="O1078" s="113"/>
      <c r="P1078" s="60"/>
    </row>
    <row r="1079" spans="1:16" hidden="1" x14ac:dyDescent="0.2">
      <c r="A1079" s="53"/>
      <c r="B1079" s="112"/>
      <c r="C1079" s="113"/>
      <c r="D1079" s="113"/>
      <c r="E1079" s="113"/>
      <c r="F1079" s="113"/>
      <c r="G1079" s="113"/>
      <c r="H1079" s="113"/>
      <c r="I1079" s="113"/>
      <c r="J1079" s="113"/>
      <c r="K1079" s="113"/>
      <c r="L1079" s="113"/>
      <c r="M1079" s="113"/>
      <c r="N1079" s="113"/>
      <c r="O1079" s="113"/>
      <c r="P1079" s="60"/>
    </row>
    <row r="1080" spans="1:16" hidden="1" x14ac:dyDescent="0.2">
      <c r="A1080" s="53"/>
      <c r="B1080" s="112"/>
      <c r="C1080" s="113"/>
      <c r="D1080" s="113"/>
      <c r="E1080" s="113"/>
      <c r="F1080" s="113"/>
      <c r="G1080" s="113"/>
      <c r="H1080" s="113"/>
      <c r="I1080" s="113"/>
      <c r="J1080" s="113"/>
      <c r="K1080" s="113"/>
      <c r="L1080" s="113"/>
      <c r="M1080" s="113"/>
      <c r="N1080" s="113"/>
      <c r="O1080" s="113"/>
      <c r="P1080" s="60"/>
    </row>
    <row r="1081" spans="1:16" hidden="1" x14ac:dyDescent="0.2">
      <c r="A1081" s="53"/>
      <c r="B1081" s="112"/>
      <c r="C1081" s="113"/>
      <c r="D1081" s="113"/>
      <c r="E1081" s="113"/>
      <c r="F1081" s="113"/>
      <c r="G1081" s="113"/>
      <c r="H1081" s="113"/>
      <c r="I1081" s="113"/>
      <c r="J1081" s="113"/>
      <c r="K1081" s="113"/>
      <c r="L1081" s="113"/>
      <c r="M1081" s="113"/>
      <c r="N1081" s="113"/>
      <c r="O1081" s="113"/>
      <c r="P1081" s="60"/>
    </row>
    <row r="1082" spans="1:16" hidden="1" x14ac:dyDescent="0.2">
      <c r="A1082" s="53"/>
      <c r="B1082" s="112"/>
      <c r="C1082" s="113"/>
      <c r="D1082" s="113"/>
      <c r="E1082" s="113"/>
      <c r="F1082" s="113"/>
      <c r="G1082" s="113"/>
      <c r="H1082" s="113"/>
      <c r="I1082" s="113"/>
      <c r="J1082" s="113"/>
      <c r="K1082" s="113"/>
      <c r="L1082" s="113"/>
      <c r="M1082" s="113"/>
      <c r="N1082" s="113"/>
      <c r="O1082" s="113"/>
      <c r="P1082" s="60"/>
    </row>
    <row r="1083" spans="1:16" hidden="1" x14ac:dyDescent="0.2">
      <c r="A1083" s="53"/>
      <c r="B1083" s="112"/>
      <c r="C1083" s="113"/>
      <c r="D1083" s="113"/>
      <c r="E1083" s="113"/>
      <c r="F1083" s="113"/>
      <c r="G1083" s="113"/>
      <c r="H1083" s="113"/>
      <c r="I1083" s="113"/>
      <c r="J1083" s="113"/>
      <c r="K1083" s="113"/>
      <c r="L1083" s="113"/>
      <c r="M1083" s="113"/>
      <c r="N1083" s="113"/>
      <c r="O1083" s="113"/>
      <c r="P1083" s="60"/>
    </row>
    <row r="1084" spans="1:16" hidden="1" x14ac:dyDescent="0.2">
      <c r="A1084" s="53"/>
      <c r="B1084" s="112"/>
      <c r="C1084" s="113"/>
      <c r="D1084" s="113"/>
      <c r="E1084" s="113"/>
      <c r="F1084" s="113"/>
      <c r="G1084" s="113"/>
      <c r="H1084" s="113"/>
      <c r="I1084" s="113"/>
      <c r="J1084" s="113"/>
      <c r="K1084" s="113"/>
      <c r="L1084" s="113"/>
      <c r="M1084" s="113"/>
      <c r="N1084" s="113"/>
      <c r="O1084" s="113"/>
      <c r="P1084" s="60"/>
    </row>
    <row r="1085" spans="1:16" hidden="1" x14ac:dyDescent="0.2">
      <c r="A1085" s="53"/>
      <c r="B1085" s="112"/>
      <c r="C1085" s="113"/>
      <c r="D1085" s="113"/>
      <c r="E1085" s="113"/>
      <c r="F1085" s="113"/>
      <c r="G1085" s="113"/>
      <c r="H1085" s="113"/>
      <c r="I1085" s="113"/>
      <c r="J1085" s="113"/>
      <c r="K1085" s="113"/>
      <c r="L1085" s="113"/>
      <c r="M1085" s="113"/>
      <c r="N1085" s="113"/>
      <c r="O1085" s="113"/>
      <c r="P1085" s="60"/>
    </row>
    <row r="1086" spans="1:16" hidden="1" x14ac:dyDescent="0.2">
      <c r="A1086" s="53"/>
      <c r="B1086" s="112"/>
      <c r="C1086" s="113"/>
      <c r="D1086" s="113"/>
      <c r="E1086" s="113"/>
      <c r="F1086" s="113"/>
      <c r="G1086" s="113"/>
      <c r="H1086" s="113"/>
      <c r="I1086" s="113"/>
      <c r="J1086" s="113"/>
      <c r="K1086" s="113"/>
      <c r="L1086" s="113"/>
      <c r="M1086" s="113"/>
      <c r="N1086" s="113"/>
      <c r="O1086" s="113"/>
      <c r="P1086" s="60"/>
    </row>
    <row r="1087" spans="1:16" hidden="1" x14ac:dyDescent="0.2">
      <c r="A1087" s="53"/>
      <c r="B1087" s="112"/>
      <c r="C1087" s="113"/>
      <c r="D1087" s="113"/>
      <c r="E1087" s="113"/>
      <c r="F1087" s="113"/>
      <c r="G1087" s="113"/>
      <c r="H1087" s="113"/>
      <c r="I1087" s="113"/>
      <c r="J1087" s="113"/>
      <c r="K1087" s="113"/>
      <c r="L1087" s="113"/>
      <c r="M1087" s="113"/>
      <c r="N1087" s="113"/>
      <c r="O1087" s="113"/>
      <c r="P1087" s="60"/>
    </row>
    <row r="1088" spans="1:16" hidden="1" x14ac:dyDescent="0.2">
      <c r="A1088" s="53"/>
      <c r="B1088" s="112"/>
      <c r="C1088" s="113"/>
      <c r="D1088" s="113"/>
      <c r="E1088" s="113"/>
      <c r="F1088" s="113"/>
      <c r="G1088" s="113"/>
      <c r="H1088" s="113"/>
      <c r="I1088" s="113"/>
      <c r="J1088" s="113"/>
      <c r="K1088" s="113"/>
      <c r="L1088" s="113"/>
      <c r="M1088" s="113"/>
      <c r="N1088" s="113"/>
      <c r="O1088" s="113"/>
      <c r="P1088" s="60"/>
    </row>
    <row r="1089" spans="1:16" hidden="1" x14ac:dyDescent="0.2">
      <c r="A1089" s="53"/>
      <c r="B1089" s="112"/>
      <c r="C1089" s="113"/>
      <c r="D1089" s="113"/>
      <c r="E1089" s="113"/>
      <c r="F1089" s="113"/>
      <c r="G1089" s="113"/>
      <c r="H1089" s="113"/>
      <c r="I1089" s="113"/>
      <c r="J1089" s="113"/>
      <c r="K1089" s="113"/>
      <c r="L1089" s="113"/>
      <c r="M1089" s="113"/>
      <c r="N1089" s="113"/>
      <c r="O1089" s="113"/>
      <c r="P1089" s="60"/>
    </row>
    <row r="1090" spans="1:16" hidden="1" x14ac:dyDescent="0.2">
      <c r="A1090" s="53"/>
      <c r="B1090" s="112"/>
      <c r="C1090" s="113"/>
      <c r="D1090" s="113"/>
      <c r="E1090" s="113"/>
      <c r="F1090" s="113"/>
      <c r="G1090" s="113"/>
      <c r="H1090" s="113"/>
      <c r="I1090" s="113"/>
      <c r="J1090" s="113"/>
      <c r="K1090" s="113"/>
      <c r="L1090" s="113"/>
      <c r="M1090" s="113"/>
      <c r="N1090" s="113"/>
      <c r="O1090" s="113"/>
      <c r="P1090" s="60"/>
    </row>
    <row r="1091" spans="1:16" hidden="1" x14ac:dyDescent="0.2">
      <c r="A1091" s="53"/>
      <c r="B1091" s="112"/>
      <c r="C1091" s="113"/>
      <c r="D1091" s="113"/>
      <c r="E1091" s="113"/>
      <c r="F1091" s="113"/>
      <c r="G1091" s="113"/>
      <c r="H1091" s="113"/>
      <c r="I1091" s="113"/>
      <c r="J1091" s="113"/>
      <c r="K1091" s="113"/>
      <c r="L1091" s="113"/>
      <c r="M1091" s="113"/>
      <c r="N1091" s="113"/>
      <c r="O1091" s="113"/>
      <c r="P1091" s="60"/>
    </row>
    <row r="1092" spans="1:16" hidden="1" x14ac:dyDescent="0.2">
      <c r="A1092" s="53"/>
      <c r="B1092" s="112"/>
      <c r="C1092" s="113"/>
      <c r="D1092" s="113"/>
      <c r="E1092" s="113"/>
      <c r="F1092" s="113"/>
      <c r="G1092" s="113"/>
      <c r="H1092" s="113"/>
      <c r="I1092" s="113"/>
      <c r="J1092" s="113"/>
      <c r="K1092" s="113"/>
      <c r="L1092" s="113"/>
      <c r="M1092" s="113"/>
      <c r="N1092" s="113"/>
      <c r="O1092" s="113"/>
      <c r="P1092" s="60"/>
    </row>
    <row r="1093" spans="1:16" hidden="1" x14ac:dyDescent="0.2">
      <c r="A1093" s="53"/>
      <c r="B1093" s="112"/>
      <c r="C1093" s="113"/>
      <c r="D1093" s="113"/>
      <c r="E1093" s="113"/>
      <c r="F1093" s="113"/>
      <c r="G1093" s="113"/>
      <c r="H1093" s="113"/>
      <c r="I1093" s="113"/>
      <c r="J1093" s="113"/>
      <c r="K1093" s="113"/>
      <c r="L1093" s="113"/>
      <c r="M1093" s="113"/>
      <c r="N1093" s="113"/>
      <c r="O1093" s="113"/>
      <c r="P1093" s="60"/>
    </row>
    <row r="1094" spans="1:16" hidden="1" x14ac:dyDescent="0.2">
      <c r="A1094" s="53"/>
      <c r="B1094" s="112"/>
      <c r="C1094" s="113"/>
      <c r="D1094" s="113"/>
      <c r="E1094" s="113"/>
      <c r="F1094" s="113"/>
      <c r="G1094" s="113"/>
      <c r="H1094" s="113"/>
      <c r="I1094" s="113"/>
      <c r="J1094" s="113"/>
      <c r="K1094" s="113"/>
      <c r="L1094" s="113"/>
      <c r="M1094" s="113"/>
      <c r="N1094" s="113"/>
      <c r="O1094" s="113"/>
      <c r="P1094" s="60"/>
    </row>
    <row r="1095" spans="1:16" hidden="1" x14ac:dyDescent="0.2">
      <c r="A1095" s="53"/>
      <c r="B1095" s="112"/>
      <c r="C1095" s="113"/>
      <c r="D1095" s="113"/>
      <c r="E1095" s="113"/>
      <c r="F1095" s="113"/>
      <c r="G1095" s="113"/>
      <c r="H1095" s="113"/>
      <c r="I1095" s="113"/>
      <c r="J1095" s="113"/>
      <c r="K1095" s="113"/>
      <c r="L1095" s="113"/>
      <c r="M1095" s="113"/>
      <c r="N1095" s="113"/>
      <c r="O1095" s="113"/>
      <c r="P1095" s="60"/>
    </row>
    <row r="1096" spans="1:16" hidden="1" x14ac:dyDescent="0.2">
      <c r="A1096" s="53"/>
      <c r="B1096" s="112"/>
      <c r="C1096" s="113"/>
      <c r="D1096" s="113"/>
      <c r="E1096" s="113"/>
      <c r="F1096" s="113"/>
      <c r="G1096" s="113"/>
      <c r="H1096" s="113"/>
      <c r="I1096" s="113"/>
      <c r="J1096" s="113"/>
      <c r="K1096" s="113"/>
      <c r="L1096" s="113"/>
      <c r="M1096" s="113"/>
      <c r="N1096" s="113"/>
      <c r="O1096" s="113"/>
      <c r="P1096" s="60"/>
    </row>
    <row r="1097" spans="1:16" hidden="1" x14ac:dyDescent="0.2">
      <c r="A1097" s="53"/>
      <c r="B1097" s="112"/>
      <c r="C1097" s="113"/>
      <c r="D1097" s="113"/>
      <c r="E1097" s="113"/>
      <c r="F1097" s="113"/>
      <c r="G1097" s="113"/>
      <c r="H1097" s="113"/>
      <c r="I1097" s="113"/>
      <c r="J1097" s="113"/>
      <c r="K1097" s="113"/>
      <c r="L1097" s="113"/>
      <c r="M1097" s="113"/>
      <c r="N1097" s="113"/>
      <c r="O1097" s="113"/>
      <c r="P1097" s="60"/>
    </row>
    <row r="1098" spans="1:16" hidden="1" x14ac:dyDescent="0.2">
      <c r="A1098" s="53"/>
      <c r="B1098" s="112"/>
      <c r="C1098" s="113"/>
      <c r="D1098" s="113"/>
      <c r="E1098" s="113"/>
      <c r="F1098" s="113"/>
      <c r="G1098" s="113"/>
      <c r="H1098" s="113"/>
      <c r="I1098" s="113"/>
      <c r="J1098" s="113"/>
      <c r="K1098" s="113"/>
      <c r="L1098" s="113"/>
      <c r="M1098" s="113"/>
      <c r="N1098" s="113"/>
      <c r="O1098" s="113"/>
      <c r="P1098" s="60"/>
    </row>
    <row r="1099" spans="1:16" hidden="1" x14ac:dyDescent="0.2">
      <c r="A1099" s="53"/>
      <c r="B1099" s="112"/>
      <c r="C1099" s="113"/>
      <c r="D1099" s="113"/>
      <c r="E1099" s="113"/>
      <c r="F1099" s="113"/>
      <c r="G1099" s="113"/>
      <c r="H1099" s="113"/>
      <c r="I1099" s="113"/>
      <c r="J1099" s="113"/>
      <c r="K1099" s="113"/>
      <c r="L1099" s="113"/>
      <c r="M1099" s="113"/>
      <c r="N1099" s="113"/>
      <c r="O1099" s="113"/>
      <c r="P1099" s="60"/>
    </row>
    <row r="1100" spans="1:16" hidden="1" x14ac:dyDescent="0.2">
      <c r="A1100" s="53"/>
      <c r="B1100" s="112"/>
      <c r="C1100" s="113"/>
      <c r="D1100" s="113"/>
      <c r="E1100" s="113"/>
      <c r="F1100" s="113"/>
      <c r="G1100" s="113"/>
      <c r="H1100" s="113"/>
      <c r="I1100" s="113"/>
      <c r="J1100" s="113"/>
      <c r="K1100" s="113"/>
      <c r="L1100" s="113"/>
      <c r="M1100" s="113"/>
      <c r="N1100" s="113"/>
      <c r="O1100" s="113"/>
      <c r="P1100" s="60"/>
    </row>
    <row r="1101" spans="1:16" hidden="1" x14ac:dyDescent="0.2">
      <c r="A1101" s="53"/>
      <c r="B1101" s="112"/>
      <c r="C1101" s="113"/>
      <c r="D1101" s="113"/>
      <c r="E1101" s="113"/>
      <c r="F1101" s="113"/>
      <c r="G1101" s="113"/>
      <c r="H1101" s="113"/>
      <c r="I1101" s="113"/>
      <c r="J1101" s="113"/>
      <c r="K1101" s="113"/>
      <c r="L1101" s="113"/>
      <c r="M1101" s="113"/>
      <c r="N1101" s="113"/>
      <c r="O1101" s="113"/>
      <c r="P1101" s="60"/>
    </row>
    <row r="1102" spans="1:16" hidden="1" x14ac:dyDescent="0.2">
      <c r="A1102" s="53"/>
      <c r="B1102" s="112"/>
      <c r="C1102" s="113"/>
      <c r="D1102" s="113"/>
      <c r="E1102" s="113"/>
      <c r="F1102" s="113"/>
      <c r="G1102" s="113"/>
      <c r="H1102" s="113"/>
      <c r="I1102" s="113"/>
      <c r="J1102" s="113"/>
      <c r="K1102" s="113"/>
      <c r="L1102" s="113"/>
      <c r="M1102" s="113"/>
      <c r="N1102" s="113"/>
      <c r="O1102" s="113"/>
      <c r="P1102" s="60"/>
    </row>
    <row r="1103" spans="1:16" hidden="1" x14ac:dyDescent="0.2">
      <c r="A1103" s="53"/>
      <c r="B1103" s="112"/>
      <c r="C1103" s="113"/>
      <c r="D1103" s="113"/>
      <c r="E1103" s="113"/>
      <c r="F1103" s="113"/>
      <c r="G1103" s="113"/>
      <c r="H1103" s="113"/>
      <c r="I1103" s="113"/>
      <c r="J1103" s="113"/>
      <c r="K1103" s="113"/>
      <c r="L1103" s="113"/>
      <c r="M1103" s="113"/>
      <c r="N1103" s="113"/>
      <c r="O1103" s="113"/>
      <c r="P1103" s="60"/>
    </row>
    <row r="1104" spans="1:16" hidden="1" x14ac:dyDescent="0.2">
      <c r="A1104" s="53"/>
      <c r="B1104" s="112"/>
      <c r="C1104" s="113"/>
      <c r="D1104" s="113"/>
      <c r="E1104" s="113"/>
      <c r="F1104" s="113"/>
      <c r="G1104" s="113"/>
      <c r="H1104" s="113"/>
      <c r="I1104" s="113"/>
      <c r="J1104" s="113"/>
      <c r="K1104" s="113"/>
      <c r="L1104" s="113"/>
      <c r="M1104" s="113"/>
      <c r="N1104" s="113"/>
      <c r="O1104" s="113"/>
      <c r="P1104" s="60"/>
    </row>
    <row r="1105" spans="1:16" hidden="1" x14ac:dyDescent="0.2">
      <c r="A1105" s="53"/>
      <c r="B1105" s="112"/>
      <c r="C1105" s="113"/>
      <c r="D1105" s="113"/>
      <c r="E1105" s="113"/>
      <c r="F1105" s="113"/>
      <c r="G1105" s="113"/>
      <c r="H1105" s="113"/>
      <c r="I1105" s="113"/>
      <c r="J1105" s="113"/>
      <c r="K1105" s="113"/>
      <c r="L1105" s="113"/>
      <c r="M1105" s="113"/>
      <c r="N1105" s="113"/>
      <c r="O1105" s="113"/>
      <c r="P1105" s="60"/>
    </row>
    <row r="1106" spans="1:16" hidden="1" x14ac:dyDescent="0.2">
      <c r="A1106" s="53"/>
      <c r="B1106" s="112"/>
      <c r="C1106" s="113"/>
      <c r="D1106" s="113"/>
      <c r="E1106" s="113"/>
      <c r="F1106" s="113"/>
      <c r="G1106" s="113"/>
      <c r="H1106" s="113"/>
      <c r="I1106" s="113"/>
      <c r="J1106" s="113"/>
      <c r="K1106" s="113"/>
      <c r="L1106" s="113"/>
      <c r="M1106" s="113"/>
      <c r="N1106" s="113"/>
      <c r="O1106" s="113"/>
      <c r="P1106" s="60"/>
    </row>
    <row r="1107" spans="1:16" hidden="1" x14ac:dyDescent="0.2">
      <c r="A1107" s="53"/>
      <c r="B1107" s="112"/>
      <c r="C1107" s="113"/>
      <c r="D1107" s="113"/>
      <c r="E1107" s="113"/>
      <c r="F1107" s="113"/>
      <c r="G1107" s="113"/>
      <c r="H1107" s="113"/>
      <c r="I1107" s="113"/>
      <c r="J1107" s="113"/>
      <c r="K1107" s="113"/>
      <c r="L1107" s="113"/>
      <c r="M1107" s="113"/>
      <c r="N1107" s="113"/>
      <c r="O1107" s="113"/>
      <c r="P1107" s="60"/>
    </row>
    <row r="1108" spans="1:16" hidden="1" x14ac:dyDescent="0.2">
      <c r="A1108" s="53"/>
      <c r="B1108" s="112"/>
      <c r="C1108" s="113"/>
      <c r="D1108" s="113"/>
      <c r="E1108" s="113"/>
      <c r="F1108" s="113"/>
      <c r="G1108" s="113"/>
      <c r="H1108" s="113"/>
      <c r="I1108" s="113"/>
      <c r="J1108" s="113"/>
      <c r="K1108" s="113"/>
      <c r="L1108" s="113"/>
      <c r="M1108" s="113"/>
      <c r="N1108" s="113"/>
      <c r="O1108" s="113"/>
      <c r="P1108" s="60"/>
    </row>
    <row r="1109" spans="1:16" hidden="1" x14ac:dyDescent="0.2">
      <c r="A1109" s="53"/>
      <c r="B1109" s="112"/>
      <c r="C1109" s="113"/>
      <c r="D1109" s="113"/>
      <c r="E1109" s="113"/>
      <c r="F1109" s="113"/>
      <c r="G1109" s="113"/>
      <c r="H1109" s="113"/>
      <c r="I1109" s="113"/>
      <c r="J1109" s="113"/>
      <c r="K1109" s="113"/>
      <c r="L1109" s="113"/>
      <c r="M1109" s="113"/>
      <c r="N1109" s="113"/>
      <c r="O1109" s="113"/>
      <c r="P1109" s="60"/>
    </row>
    <row r="1110" spans="1:16" hidden="1" x14ac:dyDescent="0.2">
      <c r="A1110" s="53"/>
      <c r="B1110" s="112"/>
      <c r="C1110" s="113"/>
      <c r="D1110" s="113"/>
      <c r="E1110" s="113"/>
      <c r="F1110" s="113"/>
      <c r="G1110" s="113"/>
      <c r="H1110" s="113"/>
      <c r="I1110" s="113"/>
      <c r="J1110" s="113"/>
      <c r="K1110" s="113"/>
      <c r="L1110" s="113"/>
      <c r="M1110" s="113"/>
      <c r="N1110" s="113"/>
      <c r="O1110" s="113"/>
      <c r="P1110" s="60"/>
    </row>
    <row r="1111" spans="1:16" hidden="1" x14ac:dyDescent="0.2">
      <c r="A1111" s="53"/>
      <c r="B1111" s="112"/>
      <c r="C1111" s="113"/>
      <c r="D1111" s="113"/>
      <c r="E1111" s="113"/>
      <c r="F1111" s="113"/>
      <c r="G1111" s="113"/>
      <c r="H1111" s="113"/>
      <c r="I1111" s="113"/>
      <c r="J1111" s="113"/>
      <c r="K1111" s="113"/>
      <c r="L1111" s="113"/>
      <c r="M1111" s="113"/>
      <c r="N1111" s="113"/>
      <c r="O1111" s="113"/>
      <c r="P1111" s="60"/>
    </row>
    <row r="1112" spans="1:16" hidden="1" x14ac:dyDescent="0.2">
      <c r="A1112" s="53"/>
      <c r="B1112" s="112"/>
      <c r="C1112" s="113"/>
      <c r="D1112" s="113"/>
      <c r="E1112" s="113"/>
      <c r="F1112" s="113"/>
      <c r="G1112" s="113"/>
      <c r="H1112" s="113"/>
      <c r="I1112" s="113"/>
      <c r="J1112" s="113"/>
      <c r="K1112" s="113"/>
      <c r="L1112" s="113"/>
      <c r="M1112" s="113"/>
      <c r="N1112" s="113"/>
      <c r="O1112" s="113"/>
      <c r="P1112" s="60"/>
    </row>
    <row r="1113" spans="1:16" hidden="1" x14ac:dyDescent="0.2">
      <c r="A1113" s="53"/>
      <c r="B1113" s="112"/>
      <c r="C1113" s="113"/>
      <c r="D1113" s="113"/>
      <c r="E1113" s="113"/>
      <c r="F1113" s="113"/>
      <c r="G1113" s="113"/>
      <c r="H1113" s="113"/>
      <c r="I1113" s="113"/>
      <c r="J1113" s="113"/>
      <c r="K1113" s="113"/>
      <c r="L1113" s="113"/>
      <c r="M1113" s="113"/>
      <c r="N1113" s="113"/>
      <c r="O1113" s="113"/>
      <c r="P1113" s="60"/>
    </row>
    <row r="1114" spans="1:16" hidden="1" x14ac:dyDescent="0.2">
      <c r="A1114" s="53"/>
      <c r="B1114" s="112"/>
      <c r="C1114" s="113"/>
      <c r="D1114" s="113"/>
      <c r="E1114" s="113"/>
      <c r="F1114" s="113"/>
      <c r="G1114" s="113"/>
      <c r="H1114" s="113"/>
      <c r="I1114" s="113"/>
      <c r="J1114" s="113"/>
      <c r="K1114" s="113"/>
      <c r="L1114" s="113"/>
      <c r="M1114" s="113"/>
      <c r="N1114" s="113"/>
      <c r="O1114" s="113"/>
      <c r="P1114" s="60"/>
    </row>
    <row r="1115" spans="1:16" hidden="1" x14ac:dyDescent="0.2">
      <c r="A1115" s="53"/>
      <c r="B1115" s="112"/>
      <c r="C1115" s="113"/>
      <c r="D1115" s="113"/>
      <c r="E1115" s="113"/>
      <c r="F1115" s="113"/>
      <c r="G1115" s="113"/>
      <c r="H1115" s="113"/>
      <c r="I1115" s="113"/>
      <c r="J1115" s="113"/>
      <c r="K1115" s="113"/>
      <c r="L1115" s="113"/>
      <c r="M1115" s="113"/>
      <c r="N1115" s="113"/>
      <c r="O1115" s="113"/>
      <c r="P1115" s="60"/>
    </row>
    <row r="1116" spans="1:16" hidden="1" x14ac:dyDescent="0.2">
      <c r="A1116" s="53"/>
      <c r="B1116" s="112"/>
      <c r="C1116" s="113"/>
      <c r="D1116" s="113"/>
      <c r="E1116" s="113"/>
      <c r="F1116" s="113"/>
      <c r="G1116" s="113"/>
      <c r="H1116" s="113"/>
      <c r="I1116" s="113"/>
      <c r="J1116" s="113"/>
      <c r="K1116" s="113"/>
      <c r="L1116" s="113"/>
      <c r="M1116" s="113"/>
      <c r="N1116" s="113"/>
      <c r="O1116" s="113"/>
      <c r="P1116" s="60"/>
    </row>
    <row r="1117" spans="1:16" hidden="1" x14ac:dyDescent="0.2">
      <c r="A1117" s="53"/>
      <c r="B1117" s="112"/>
      <c r="C1117" s="113"/>
      <c r="D1117" s="113"/>
      <c r="E1117" s="113"/>
      <c r="F1117" s="113"/>
      <c r="G1117" s="113"/>
      <c r="H1117" s="113"/>
      <c r="I1117" s="113"/>
      <c r="J1117" s="113"/>
      <c r="K1117" s="113"/>
      <c r="L1117" s="113"/>
      <c r="M1117" s="113"/>
      <c r="N1117" s="113"/>
      <c r="O1117" s="113"/>
      <c r="P1117" s="60"/>
    </row>
    <row r="1118" spans="1:16" hidden="1" x14ac:dyDescent="0.2">
      <c r="A1118" s="53"/>
      <c r="B1118" s="112"/>
      <c r="C1118" s="113"/>
      <c r="D1118" s="113"/>
      <c r="E1118" s="113"/>
      <c r="F1118" s="113"/>
      <c r="G1118" s="113"/>
      <c r="H1118" s="113"/>
      <c r="I1118" s="113"/>
      <c r="J1118" s="113"/>
      <c r="K1118" s="113"/>
      <c r="L1118" s="113"/>
      <c r="M1118" s="113"/>
      <c r="N1118" s="113"/>
      <c r="O1118" s="113"/>
      <c r="P1118" s="60"/>
    </row>
    <row r="1119" spans="1:16" hidden="1" x14ac:dyDescent="0.2">
      <c r="A1119" s="53"/>
      <c r="B1119" s="112"/>
      <c r="C1119" s="113"/>
      <c r="D1119" s="113"/>
      <c r="E1119" s="113"/>
      <c r="F1119" s="113"/>
      <c r="G1119" s="113"/>
      <c r="H1119" s="113"/>
      <c r="I1119" s="113"/>
      <c r="J1119" s="113"/>
      <c r="K1119" s="113"/>
      <c r="L1119" s="113"/>
      <c r="M1119" s="113"/>
      <c r="N1119" s="113"/>
      <c r="O1119" s="113"/>
      <c r="P1119" s="60"/>
    </row>
    <row r="1120" spans="1:16" hidden="1" x14ac:dyDescent="0.2">
      <c r="A1120" s="53"/>
      <c r="B1120" s="112"/>
      <c r="C1120" s="113"/>
      <c r="D1120" s="113"/>
      <c r="E1120" s="113"/>
      <c r="F1120" s="113"/>
      <c r="G1120" s="113"/>
      <c r="H1120" s="113"/>
      <c r="I1120" s="113"/>
      <c r="J1120" s="113"/>
      <c r="K1120" s="113"/>
      <c r="L1120" s="113"/>
      <c r="M1120" s="113"/>
      <c r="N1120" s="113"/>
      <c r="O1120" s="113"/>
      <c r="P1120" s="60"/>
    </row>
    <row r="1121" spans="1:16" hidden="1" x14ac:dyDescent="0.2">
      <c r="A1121" s="53"/>
      <c r="B1121" s="112"/>
      <c r="C1121" s="113"/>
      <c r="D1121" s="113"/>
      <c r="E1121" s="113"/>
      <c r="F1121" s="113"/>
      <c r="G1121" s="113"/>
      <c r="H1121" s="113"/>
      <c r="I1121" s="113"/>
      <c r="J1121" s="113"/>
      <c r="K1121" s="113"/>
      <c r="L1121" s="113"/>
      <c r="M1121" s="113"/>
      <c r="N1121" s="113"/>
      <c r="O1121" s="113"/>
      <c r="P1121" s="60"/>
    </row>
    <row r="1122" spans="1:16" hidden="1" x14ac:dyDescent="0.2">
      <c r="A1122" s="53"/>
      <c r="B1122" s="112"/>
      <c r="C1122" s="113"/>
      <c r="D1122" s="113"/>
      <c r="E1122" s="113"/>
      <c r="F1122" s="113"/>
      <c r="G1122" s="113"/>
      <c r="H1122" s="113"/>
      <c r="I1122" s="113"/>
      <c r="J1122" s="113"/>
      <c r="K1122" s="113"/>
      <c r="L1122" s="113"/>
      <c r="M1122" s="113"/>
      <c r="N1122" s="113"/>
      <c r="O1122" s="113"/>
      <c r="P1122" s="60"/>
    </row>
    <row r="1123" spans="1:16" hidden="1" x14ac:dyDescent="0.2">
      <c r="A1123" s="53"/>
      <c r="B1123" s="112"/>
      <c r="C1123" s="113"/>
      <c r="D1123" s="113"/>
      <c r="E1123" s="113"/>
      <c r="F1123" s="113"/>
      <c r="G1123" s="113"/>
      <c r="H1123" s="113"/>
      <c r="I1123" s="113"/>
      <c r="J1123" s="113"/>
      <c r="K1123" s="113"/>
      <c r="L1123" s="113"/>
      <c r="M1123" s="113"/>
      <c r="N1123" s="113"/>
      <c r="O1123" s="113"/>
      <c r="P1123" s="60"/>
    </row>
    <row r="1124" spans="1:16" hidden="1" x14ac:dyDescent="0.2">
      <c r="A1124" s="53"/>
      <c r="B1124" s="112"/>
      <c r="C1124" s="113"/>
      <c r="D1124" s="113"/>
      <c r="E1124" s="113"/>
      <c r="F1124" s="113"/>
      <c r="G1124" s="113"/>
      <c r="H1124" s="113"/>
      <c r="I1124" s="113"/>
      <c r="J1124" s="113"/>
      <c r="K1124" s="113"/>
      <c r="L1124" s="113"/>
      <c r="M1124" s="113"/>
      <c r="N1124" s="113"/>
      <c r="O1124" s="113"/>
      <c r="P1124" s="60"/>
    </row>
    <row r="1125" spans="1:16" hidden="1" x14ac:dyDescent="0.2">
      <c r="A1125" s="53"/>
      <c r="B1125" s="112"/>
      <c r="C1125" s="113"/>
      <c r="D1125" s="113"/>
      <c r="E1125" s="113"/>
      <c r="F1125" s="113"/>
      <c r="G1125" s="113"/>
      <c r="H1125" s="113"/>
      <c r="I1125" s="113"/>
      <c r="J1125" s="113"/>
      <c r="K1125" s="113"/>
      <c r="L1125" s="113"/>
      <c r="M1125" s="113"/>
      <c r="N1125" s="113"/>
      <c r="O1125" s="113"/>
      <c r="P1125" s="60"/>
    </row>
    <row r="1126" spans="1:16" hidden="1" x14ac:dyDescent="0.2">
      <c r="A1126" s="53"/>
      <c r="B1126" s="112"/>
      <c r="C1126" s="113"/>
      <c r="D1126" s="113"/>
      <c r="E1126" s="113"/>
      <c r="F1126" s="113"/>
      <c r="G1126" s="113"/>
      <c r="H1126" s="113"/>
      <c r="I1126" s="113"/>
      <c r="J1126" s="113"/>
      <c r="K1126" s="113"/>
      <c r="L1126" s="113"/>
      <c r="M1126" s="113"/>
      <c r="N1126" s="113"/>
      <c r="O1126" s="113"/>
      <c r="P1126" s="60"/>
    </row>
    <row r="1127" spans="1:16" hidden="1" x14ac:dyDescent="0.2">
      <c r="A1127" s="53"/>
      <c r="B1127" s="112"/>
      <c r="C1127" s="113"/>
      <c r="D1127" s="113"/>
      <c r="E1127" s="113"/>
      <c r="F1127" s="113"/>
      <c r="G1127" s="113"/>
      <c r="H1127" s="113"/>
      <c r="I1127" s="113"/>
      <c r="J1127" s="113"/>
      <c r="K1127" s="113"/>
      <c r="L1127" s="113"/>
      <c r="M1127" s="113"/>
      <c r="N1127" s="113"/>
      <c r="O1127" s="113"/>
      <c r="P1127" s="60"/>
    </row>
    <row r="1128" spans="1:16" hidden="1" x14ac:dyDescent="0.2">
      <c r="A1128" s="53"/>
      <c r="B1128" s="112"/>
      <c r="C1128" s="113"/>
      <c r="D1128" s="113"/>
      <c r="E1128" s="113"/>
      <c r="F1128" s="113"/>
      <c r="G1128" s="113"/>
      <c r="H1128" s="113"/>
      <c r="I1128" s="113"/>
      <c r="J1128" s="113"/>
      <c r="K1128" s="113"/>
      <c r="L1128" s="113"/>
      <c r="M1128" s="113"/>
      <c r="N1128" s="113"/>
      <c r="O1128" s="113"/>
      <c r="P1128" s="60"/>
    </row>
    <row r="1129" spans="1:16" hidden="1" x14ac:dyDescent="0.2">
      <c r="A1129" s="53"/>
      <c r="B1129" s="112"/>
      <c r="C1129" s="113"/>
      <c r="D1129" s="113"/>
      <c r="E1129" s="113"/>
      <c r="F1129" s="113"/>
      <c r="G1129" s="113"/>
      <c r="H1129" s="113"/>
      <c r="I1129" s="113"/>
      <c r="J1129" s="113"/>
      <c r="K1129" s="113"/>
      <c r="L1129" s="113"/>
      <c r="M1129" s="113"/>
      <c r="N1129" s="113"/>
      <c r="O1129" s="113"/>
      <c r="P1129" s="60"/>
    </row>
    <row r="1130" spans="1:16" hidden="1" x14ac:dyDescent="0.2">
      <c r="A1130" s="53"/>
      <c r="B1130" s="112"/>
      <c r="C1130" s="113"/>
      <c r="D1130" s="113"/>
      <c r="E1130" s="113"/>
      <c r="F1130" s="113"/>
      <c r="G1130" s="113"/>
      <c r="H1130" s="113"/>
      <c r="I1130" s="113"/>
      <c r="J1130" s="113"/>
      <c r="K1130" s="113"/>
      <c r="L1130" s="113"/>
      <c r="M1130" s="113"/>
      <c r="N1130" s="113"/>
      <c r="O1130" s="113"/>
      <c r="P1130" s="60"/>
    </row>
    <row r="1131" spans="1:16" hidden="1" x14ac:dyDescent="0.2">
      <c r="A1131" s="53"/>
      <c r="B1131" s="112"/>
      <c r="C1131" s="113"/>
      <c r="D1131" s="113"/>
      <c r="E1131" s="113"/>
      <c r="F1131" s="113"/>
      <c r="G1131" s="113"/>
      <c r="H1131" s="113"/>
      <c r="I1131" s="113"/>
      <c r="J1131" s="113"/>
      <c r="K1131" s="113"/>
      <c r="L1131" s="113"/>
      <c r="M1131" s="113"/>
      <c r="N1131" s="113"/>
      <c r="O1131" s="113"/>
      <c r="P1131" s="60"/>
    </row>
    <row r="1132" spans="1:16" hidden="1" x14ac:dyDescent="0.2">
      <c r="A1132" s="53"/>
      <c r="B1132" s="112"/>
      <c r="C1132" s="113"/>
      <c r="D1132" s="113"/>
      <c r="E1132" s="113"/>
      <c r="F1132" s="113"/>
      <c r="G1132" s="113"/>
      <c r="H1132" s="113"/>
      <c r="I1132" s="113"/>
      <c r="J1132" s="113"/>
      <c r="K1132" s="113"/>
      <c r="L1132" s="113"/>
      <c r="M1132" s="113"/>
      <c r="N1132" s="113"/>
      <c r="O1132" s="113"/>
      <c r="P1132" s="60"/>
    </row>
    <row r="1133" spans="1:16" hidden="1" x14ac:dyDescent="0.2">
      <c r="A1133" s="53"/>
      <c r="B1133" s="112"/>
      <c r="C1133" s="113"/>
      <c r="D1133" s="113"/>
      <c r="E1133" s="113"/>
      <c r="F1133" s="113"/>
      <c r="G1133" s="113"/>
      <c r="H1133" s="113"/>
      <c r="I1133" s="113"/>
      <c r="J1133" s="113"/>
      <c r="K1133" s="113"/>
      <c r="L1133" s="113"/>
      <c r="M1133" s="113"/>
      <c r="N1133" s="113"/>
      <c r="O1133" s="113"/>
      <c r="P1133" s="60"/>
    </row>
    <row r="1134" spans="1:16" hidden="1" x14ac:dyDescent="0.2">
      <c r="A1134" s="53"/>
      <c r="B1134" s="112"/>
      <c r="C1134" s="113"/>
      <c r="D1134" s="113"/>
      <c r="E1134" s="113"/>
      <c r="F1134" s="113"/>
      <c r="G1134" s="113"/>
      <c r="H1134" s="113"/>
      <c r="I1134" s="113"/>
      <c r="J1134" s="113"/>
      <c r="K1134" s="113"/>
      <c r="L1134" s="113"/>
      <c r="M1134" s="113"/>
      <c r="N1134" s="113"/>
      <c r="O1134" s="113"/>
      <c r="P1134" s="60"/>
    </row>
    <row r="1135" spans="1:16" hidden="1" x14ac:dyDescent="0.2">
      <c r="A1135" s="53"/>
      <c r="B1135" s="112"/>
      <c r="C1135" s="113"/>
      <c r="D1135" s="113"/>
      <c r="E1135" s="113"/>
      <c r="F1135" s="113"/>
      <c r="G1135" s="113"/>
      <c r="H1135" s="113"/>
      <c r="I1135" s="113"/>
      <c r="J1135" s="113"/>
      <c r="K1135" s="113"/>
      <c r="L1135" s="113"/>
      <c r="M1135" s="113"/>
      <c r="N1135" s="113"/>
      <c r="O1135" s="113"/>
      <c r="P1135" s="60"/>
    </row>
    <row r="1136" spans="1:16" hidden="1" x14ac:dyDescent="0.2">
      <c r="A1136" s="53"/>
      <c r="B1136" s="112"/>
      <c r="C1136" s="113"/>
      <c r="D1136" s="113"/>
      <c r="E1136" s="113"/>
      <c r="F1136" s="113"/>
      <c r="G1136" s="113"/>
      <c r="H1136" s="113"/>
      <c r="I1136" s="113"/>
      <c r="J1136" s="113"/>
      <c r="K1136" s="113"/>
      <c r="L1136" s="113"/>
      <c r="M1136" s="113"/>
      <c r="N1136" s="113"/>
      <c r="O1136" s="113"/>
      <c r="P1136" s="60"/>
    </row>
    <row r="1137" spans="1:16" hidden="1" x14ac:dyDescent="0.2">
      <c r="A1137" s="53"/>
      <c r="B1137" s="112"/>
      <c r="C1137" s="113"/>
      <c r="D1137" s="113"/>
      <c r="E1137" s="113"/>
      <c r="F1137" s="113"/>
      <c r="G1137" s="113"/>
      <c r="H1137" s="113"/>
      <c r="I1137" s="113"/>
      <c r="J1137" s="113"/>
      <c r="K1137" s="113"/>
      <c r="L1137" s="113"/>
      <c r="M1137" s="113"/>
      <c r="N1137" s="113"/>
      <c r="O1137" s="113"/>
      <c r="P1137" s="60"/>
    </row>
    <row r="1138" spans="1:16" hidden="1" x14ac:dyDescent="0.2">
      <c r="A1138" s="53"/>
      <c r="B1138" s="112"/>
      <c r="C1138" s="113"/>
      <c r="D1138" s="113"/>
      <c r="E1138" s="113"/>
      <c r="F1138" s="113"/>
      <c r="G1138" s="113"/>
      <c r="H1138" s="113"/>
      <c r="I1138" s="113"/>
      <c r="J1138" s="113"/>
      <c r="K1138" s="113"/>
      <c r="L1138" s="113"/>
      <c r="M1138" s="113"/>
      <c r="N1138" s="113"/>
      <c r="O1138" s="113"/>
      <c r="P1138" s="60"/>
    </row>
    <row r="1139" spans="1:16" hidden="1" x14ac:dyDescent="0.2">
      <c r="A1139" s="53"/>
      <c r="B1139" s="112"/>
      <c r="C1139" s="113"/>
      <c r="D1139" s="113"/>
      <c r="E1139" s="113"/>
      <c r="F1139" s="113"/>
      <c r="G1139" s="113"/>
      <c r="H1139" s="113"/>
      <c r="I1139" s="113"/>
      <c r="J1139" s="113"/>
      <c r="K1139" s="113"/>
      <c r="L1139" s="113"/>
      <c r="M1139" s="113"/>
      <c r="N1139" s="113"/>
      <c r="O1139" s="113"/>
      <c r="P1139" s="60"/>
    </row>
    <row r="1140" spans="1:16" hidden="1" x14ac:dyDescent="0.2">
      <c r="A1140" s="53"/>
      <c r="B1140" s="112"/>
      <c r="C1140" s="113"/>
      <c r="D1140" s="113"/>
      <c r="E1140" s="113"/>
      <c r="F1140" s="113"/>
      <c r="G1140" s="113"/>
      <c r="H1140" s="113"/>
      <c r="I1140" s="113"/>
      <c r="J1140" s="113"/>
      <c r="K1140" s="113"/>
      <c r="L1140" s="113"/>
      <c r="M1140" s="113"/>
      <c r="N1140" s="113"/>
      <c r="O1140" s="113"/>
      <c r="P1140" s="60"/>
    </row>
    <row r="1141" spans="1:16" hidden="1" x14ac:dyDescent="0.2">
      <c r="A1141" s="53"/>
      <c r="B1141" s="112"/>
      <c r="C1141" s="113"/>
      <c r="D1141" s="113"/>
      <c r="E1141" s="113"/>
      <c r="F1141" s="113"/>
      <c r="G1141" s="113"/>
      <c r="H1141" s="113"/>
      <c r="I1141" s="113"/>
      <c r="J1141" s="113"/>
      <c r="K1141" s="113"/>
      <c r="L1141" s="113"/>
      <c r="M1141" s="113"/>
      <c r="N1141" s="113"/>
      <c r="O1141" s="113"/>
      <c r="P1141" s="60"/>
    </row>
    <row r="1142" spans="1:16" hidden="1" x14ac:dyDescent="0.2">
      <c r="A1142" s="53"/>
      <c r="B1142" s="112"/>
      <c r="C1142" s="113"/>
      <c r="D1142" s="113"/>
      <c r="E1142" s="113"/>
      <c r="F1142" s="113"/>
      <c r="G1142" s="113"/>
      <c r="H1142" s="113"/>
      <c r="I1142" s="113"/>
      <c r="J1142" s="113"/>
      <c r="K1142" s="113"/>
      <c r="L1142" s="113"/>
      <c r="M1142" s="113"/>
      <c r="N1142" s="113"/>
      <c r="O1142" s="113"/>
      <c r="P1142" s="60"/>
    </row>
    <row r="1143" spans="1:16" hidden="1" x14ac:dyDescent="0.2">
      <c r="A1143" s="53"/>
      <c r="B1143" s="112"/>
      <c r="C1143" s="113"/>
      <c r="D1143" s="113"/>
      <c r="E1143" s="113"/>
      <c r="F1143" s="113"/>
      <c r="G1143" s="113"/>
      <c r="H1143" s="113"/>
      <c r="I1143" s="113"/>
      <c r="J1143" s="113"/>
      <c r="K1143" s="113"/>
      <c r="L1143" s="113"/>
      <c r="M1143" s="113"/>
      <c r="N1143" s="113"/>
      <c r="O1143" s="113"/>
      <c r="P1143" s="60"/>
    </row>
    <row r="1144" spans="1:16" hidden="1" x14ac:dyDescent="0.2">
      <c r="A1144" s="53"/>
      <c r="B1144" s="112"/>
      <c r="C1144" s="113"/>
      <c r="D1144" s="113"/>
      <c r="E1144" s="113"/>
      <c r="F1144" s="113"/>
      <c r="G1144" s="113"/>
      <c r="H1144" s="113"/>
      <c r="I1144" s="113"/>
      <c r="J1144" s="113"/>
      <c r="K1144" s="113"/>
      <c r="L1144" s="113"/>
      <c r="M1144" s="113"/>
      <c r="N1144" s="113"/>
      <c r="O1144" s="113"/>
      <c r="P1144" s="60"/>
    </row>
    <row r="1145" spans="1:16" hidden="1" x14ac:dyDescent="0.2">
      <c r="A1145" s="53"/>
      <c r="B1145" s="112"/>
      <c r="C1145" s="113"/>
      <c r="D1145" s="113"/>
      <c r="E1145" s="113"/>
      <c r="F1145" s="113"/>
      <c r="G1145" s="113"/>
      <c r="H1145" s="113"/>
      <c r="I1145" s="113"/>
      <c r="J1145" s="113"/>
      <c r="K1145" s="113"/>
      <c r="L1145" s="113"/>
      <c r="M1145" s="113"/>
      <c r="N1145" s="113"/>
      <c r="O1145" s="113"/>
      <c r="P1145" s="60"/>
    </row>
    <row r="1146" spans="1:16" hidden="1" x14ac:dyDescent="0.2">
      <c r="A1146" s="53"/>
      <c r="B1146" s="112"/>
      <c r="C1146" s="113"/>
      <c r="D1146" s="113"/>
      <c r="E1146" s="113"/>
      <c r="F1146" s="113"/>
      <c r="G1146" s="113"/>
      <c r="H1146" s="113"/>
      <c r="I1146" s="113"/>
      <c r="J1146" s="113"/>
      <c r="K1146" s="113"/>
      <c r="L1146" s="113"/>
      <c r="M1146" s="113"/>
      <c r="N1146" s="113"/>
      <c r="O1146" s="113"/>
      <c r="P1146" s="60"/>
    </row>
    <row r="1147" spans="1:16" hidden="1" x14ac:dyDescent="0.2">
      <c r="A1147" s="53"/>
      <c r="B1147" s="112"/>
      <c r="C1147" s="113"/>
      <c r="D1147" s="113"/>
      <c r="E1147" s="113"/>
      <c r="F1147" s="113"/>
      <c r="G1147" s="113"/>
      <c r="H1147" s="113"/>
      <c r="I1147" s="113"/>
      <c r="J1147" s="113"/>
      <c r="K1147" s="113"/>
      <c r="L1147" s="113"/>
      <c r="M1147" s="113"/>
      <c r="N1147" s="113"/>
      <c r="O1147" s="113"/>
      <c r="P1147" s="60"/>
    </row>
    <row r="1148" spans="1:16" hidden="1" x14ac:dyDescent="0.2">
      <c r="A1148" s="53"/>
      <c r="B1148" s="112"/>
      <c r="C1148" s="113"/>
      <c r="D1148" s="113"/>
      <c r="E1148" s="113"/>
      <c r="F1148" s="113"/>
      <c r="G1148" s="113"/>
      <c r="H1148" s="113"/>
      <c r="I1148" s="113"/>
      <c r="J1148" s="113"/>
      <c r="K1148" s="113"/>
      <c r="L1148" s="113"/>
      <c r="M1148" s="113"/>
      <c r="N1148" s="113"/>
      <c r="O1148" s="113"/>
      <c r="P1148" s="60"/>
    </row>
    <row r="1149" spans="1:16" hidden="1" x14ac:dyDescent="0.2">
      <c r="A1149" s="53"/>
      <c r="B1149" s="112"/>
      <c r="C1149" s="113"/>
      <c r="D1149" s="113"/>
      <c r="E1149" s="113"/>
      <c r="F1149" s="113"/>
      <c r="G1149" s="113"/>
      <c r="H1149" s="113"/>
      <c r="I1149" s="113"/>
      <c r="J1149" s="113"/>
      <c r="K1149" s="113"/>
      <c r="L1149" s="113"/>
      <c r="M1149" s="113"/>
      <c r="N1149" s="113"/>
      <c r="O1149" s="113"/>
      <c r="P1149" s="60"/>
    </row>
    <row r="1150" spans="1:16" hidden="1" x14ac:dyDescent="0.2">
      <c r="A1150" s="53"/>
      <c r="B1150" s="112"/>
      <c r="C1150" s="113"/>
      <c r="D1150" s="113"/>
      <c r="E1150" s="113"/>
      <c r="F1150" s="113"/>
      <c r="G1150" s="113"/>
      <c r="H1150" s="113"/>
      <c r="I1150" s="113"/>
      <c r="J1150" s="113"/>
      <c r="K1150" s="113"/>
      <c r="L1150" s="113"/>
      <c r="M1150" s="113"/>
      <c r="N1150" s="113"/>
      <c r="O1150" s="113"/>
      <c r="P1150" s="60"/>
    </row>
    <row r="1151" spans="1:16" hidden="1" x14ac:dyDescent="0.2">
      <c r="A1151" s="53"/>
      <c r="B1151" s="112"/>
      <c r="C1151" s="113"/>
      <c r="D1151" s="113"/>
      <c r="E1151" s="113"/>
      <c r="F1151" s="113"/>
      <c r="G1151" s="113"/>
      <c r="H1151" s="113"/>
      <c r="I1151" s="113"/>
      <c r="J1151" s="113"/>
      <c r="K1151" s="113"/>
      <c r="L1151" s="113"/>
      <c r="M1151" s="113"/>
      <c r="N1151" s="113"/>
      <c r="O1151" s="113"/>
      <c r="P1151" s="60"/>
    </row>
    <row r="1152" spans="1:16" hidden="1" x14ac:dyDescent="0.2">
      <c r="A1152" s="53"/>
      <c r="B1152" s="112"/>
      <c r="C1152" s="113"/>
      <c r="D1152" s="113"/>
      <c r="E1152" s="113"/>
      <c r="F1152" s="113"/>
      <c r="G1152" s="113"/>
      <c r="H1152" s="113"/>
      <c r="I1152" s="113"/>
      <c r="J1152" s="113"/>
      <c r="K1152" s="113"/>
      <c r="L1152" s="113"/>
      <c r="M1152" s="113"/>
      <c r="N1152" s="113"/>
      <c r="O1152" s="113"/>
      <c r="P1152" s="60"/>
    </row>
    <row r="1153" spans="1:16" hidden="1" x14ac:dyDescent="0.2">
      <c r="A1153" s="53"/>
      <c r="B1153" s="112"/>
      <c r="C1153" s="113"/>
      <c r="D1153" s="113"/>
      <c r="E1153" s="113"/>
      <c r="F1153" s="113"/>
      <c r="G1153" s="113"/>
      <c r="H1153" s="113"/>
      <c r="I1153" s="113"/>
      <c r="J1153" s="113"/>
      <c r="K1153" s="113"/>
      <c r="L1153" s="113"/>
      <c r="M1153" s="113"/>
      <c r="N1153" s="113"/>
      <c r="O1153" s="113"/>
      <c r="P1153" s="60"/>
    </row>
    <row r="1154" spans="1:16" hidden="1" x14ac:dyDescent="0.2">
      <c r="A1154" s="53"/>
      <c r="B1154" s="112"/>
      <c r="C1154" s="113"/>
      <c r="D1154" s="113"/>
      <c r="E1154" s="113"/>
      <c r="F1154" s="113"/>
      <c r="G1154" s="113"/>
      <c r="H1154" s="113"/>
      <c r="I1154" s="113"/>
      <c r="J1154" s="113"/>
      <c r="K1154" s="113"/>
      <c r="L1154" s="113"/>
      <c r="M1154" s="113"/>
      <c r="N1154" s="113"/>
      <c r="O1154" s="113"/>
      <c r="P1154" s="60"/>
    </row>
    <row r="1155" spans="1:16" hidden="1" x14ac:dyDescent="0.2">
      <c r="A1155" s="53"/>
      <c r="B1155" s="112"/>
      <c r="C1155" s="113"/>
      <c r="D1155" s="113"/>
      <c r="E1155" s="113"/>
      <c r="F1155" s="113"/>
      <c r="G1155" s="113"/>
      <c r="H1155" s="113"/>
      <c r="I1155" s="113"/>
      <c r="J1155" s="113"/>
      <c r="K1155" s="113"/>
      <c r="L1155" s="113"/>
      <c r="M1155" s="113"/>
      <c r="N1155" s="113"/>
      <c r="O1155" s="113"/>
      <c r="P1155" s="60"/>
    </row>
    <row r="1156" spans="1:16" hidden="1" x14ac:dyDescent="0.2">
      <c r="A1156" s="53"/>
      <c r="B1156" s="112"/>
      <c r="C1156" s="113"/>
      <c r="D1156" s="113"/>
      <c r="E1156" s="113"/>
      <c r="F1156" s="113"/>
      <c r="G1156" s="113"/>
      <c r="H1156" s="113"/>
      <c r="I1156" s="113"/>
      <c r="J1156" s="113"/>
      <c r="K1156" s="113"/>
      <c r="L1156" s="113"/>
      <c r="M1156" s="113"/>
      <c r="N1156" s="113"/>
      <c r="O1156" s="113"/>
      <c r="P1156" s="60"/>
    </row>
    <row r="1157" spans="1:16" hidden="1" x14ac:dyDescent="0.2">
      <c r="A1157" s="53"/>
      <c r="B1157" s="112"/>
      <c r="C1157" s="113"/>
      <c r="D1157" s="113"/>
      <c r="E1157" s="113"/>
      <c r="F1157" s="113"/>
      <c r="G1157" s="113"/>
      <c r="H1157" s="113"/>
      <c r="I1157" s="113"/>
      <c r="J1157" s="113"/>
      <c r="K1157" s="113"/>
      <c r="L1157" s="113"/>
      <c r="M1157" s="113"/>
      <c r="N1157" s="113"/>
      <c r="O1157" s="113"/>
      <c r="P1157" s="60"/>
    </row>
    <row r="1158" spans="1:16" hidden="1" x14ac:dyDescent="0.2">
      <c r="A1158" s="53"/>
      <c r="B1158" s="112"/>
      <c r="C1158" s="113"/>
      <c r="D1158" s="113"/>
      <c r="E1158" s="113"/>
      <c r="F1158" s="113"/>
      <c r="G1158" s="113"/>
      <c r="H1158" s="113"/>
      <c r="I1158" s="113"/>
      <c r="J1158" s="113"/>
      <c r="K1158" s="113"/>
      <c r="L1158" s="113"/>
      <c r="M1158" s="113"/>
      <c r="N1158" s="113"/>
      <c r="O1158" s="113"/>
      <c r="P1158" s="60"/>
    </row>
    <row r="1159" spans="1:16" hidden="1" x14ac:dyDescent="0.2">
      <c r="A1159" s="53"/>
      <c r="B1159" s="112"/>
      <c r="C1159" s="113"/>
      <c r="D1159" s="113"/>
      <c r="E1159" s="113"/>
      <c r="F1159" s="113"/>
      <c r="G1159" s="113"/>
      <c r="H1159" s="113"/>
      <c r="I1159" s="113"/>
      <c r="J1159" s="113"/>
      <c r="K1159" s="113"/>
      <c r="L1159" s="113"/>
      <c r="M1159" s="113"/>
      <c r="N1159" s="113"/>
      <c r="O1159" s="113"/>
      <c r="P1159" s="60"/>
    </row>
    <row r="1160" spans="1:16" hidden="1" x14ac:dyDescent="0.2">
      <c r="A1160" s="53"/>
      <c r="B1160" s="112"/>
      <c r="C1160" s="113"/>
      <c r="D1160" s="113"/>
      <c r="E1160" s="113"/>
      <c r="F1160" s="113"/>
      <c r="G1160" s="113"/>
      <c r="H1160" s="113"/>
      <c r="I1160" s="113"/>
      <c r="J1160" s="113"/>
      <c r="K1160" s="113"/>
      <c r="L1160" s="113"/>
      <c r="M1160" s="113"/>
      <c r="N1160" s="113"/>
      <c r="O1160" s="113"/>
      <c r="P1160" s="60"/>
    </row>
    <row r="1161" spans="1:16" hidden="1" x14ac:dyDescent="0.2">
      <c r="A1161" s="53"/>
      <c r="B1161" s="112"/>
      <c r="C1161" s="113"/>
      <c r="D1161" s="113"/>
      <c r="E1161" s="113"/>
      <c r="F1161" s="113"/>
      <c r="G1161" s="113"/>
      <c r="H1161" s="113"/>
      <c r="I1161" s="113"/>
      <c r="J1161" s="113"/>
      <c r="K1161" s="113"/>
      <c r="L1161" s="113"/>
      <c r="M1161" s="113"/>
      <c r="N1161" s="113"/>
      <c r="O1161" s="113"/>
      <c r="P1161" s="60"/>
    </row>
    <row r="1162" spans="1:16" hidden="1" x14ac:dyDescent="0.2">
      <c r="A1162" s="53"/>
      <c r="B1162" s="112"/>
      <c r="C1162" s="113"/>
      <c r="D1162" s="113"/>
      <c r="E1162" s="113"/>
      <c r="F1162" s="113"/>
      <c r="G1162" s="113"/>
      <c r="H1162" s="113"/>
      <c r="I1162" s="113"/>
      <c r="J1162" s="113"/>
      <c r="K1162" s="113"/>
      <c r="L1162" s="113"/>
      <c r="M1162" s="113"/>
      <c r="N1162" s="113"/>
      <c r="O1162" s="113"/>
      <c r="P1162" s="60"/>
    </row>
    <row r="1163" spans="1:16" hidden="1" x14ac:dyDescent="0.2">
      <c r="A1163" s="53"/>
      <c r="B1163" s="112"/>
      <c r="C1163" s="113"/>
      <c r="D1163" s="113"/>
      <c r="E1163" s="113"/>
      <c r="F1163" s="113"/>
      <c r="G1163" s="113"/>
      <c r="H1163" s="113"/>
      <c r="I1163" s="113"/>
      <c r="J1163" s="113"/>
      <c r="K1163" s="113"/>
      <c r="L1163" s="113"/>
      <c r="M1163" s="113"/>
      <c r="N1163" s="113"/>
      <c r="O1163" s="113"/>
      <c r="P1163" s="60"/>
    </row>
    <row r="1164" spans="1:16" hidden="1" x14ac:dyDescent="0.2">
      <c r="A1164" s="53"/>
      <c r="B1164" s="112"/>
      <c r="C1164" s="113"/>
      <c r="D1164" s="113"/>
      <c r="E1164" s="113"/>
      <c r="F1164" s="113"/>
      <c r="G1164" s="113"/>
      <c r="H1164" s="113"/>
      <c r="I1164" s="113"/>
      <c r="J1164" s="113"/>
      <c r="K1164" s="113"/>
      <c r="L1164" s="113"/>
      <c r="M1164" s="113"/>
      <c r="N1164" s="113"/>
      <c r="O1164" s="113"/>
      <c r="P1164" s="60"/>
    </row>
    <row r="1165" spans="1:16" hidden="1" x14ac:dyDescent="0.2">
      <c r="A1165" s="53"/>
      <c r="B1165" s="112"/>
      <c r="C1165" s="113"/>
      <c r="D1165" s="113"/>
      <c r="E1165" s="113"/>
      <c r="F1165" s="113"/>
      <c r="G1165" s="113"/>
      <c r="H1165" s="113"/>
      <c r="I1165" s="113"/>
      <c r="J1165" s="113"/>
      <c r="K1165" s="113"/>
      <c r="L1165" s="113"/>
      <c r="M1165" s="113"/>
      <c r="N1165" s="113"/>
      <c r="O1165" s="113"/>
      <c r="P1165" s="60"/>
    </row>
    <row r="1166" spans="1:16" hidden="1" x14ac:dyDescent="0.2">
      <c r="A1166" s="53"/>
      <c r="B1166" s="112"/>
      <c r="C1166" s="113"/>
      <c r="D1166" s="113"/>
      <c r="E1166" s="113"/>
      <c r="F1166" s="113"/>
      <c r="G1166" s="113"/>
      <c r="H1166" s="113"/>
      <c r="I1166" s="113"/>
      <c r="J1166" s="113"/>
      <c r="K1166" s="113"/>
      <c r="L1166" s="113"/>
      <c r="M1166" s="113"/>
      <c r="N1166" s="113"/>
      <c r="O1166" s="113"/>
      <c r="P1166" s="60"/>
    </row>
    <row r="1167" spans="1:16" hidden="1" x14ac:dyDescent="0.2">
      <c r="A1167" s="53"/>
      <c r="B1167" s="112"/>
      <c r="C1167" s="113"/>
      <c r="D1167" s="113"/>
      <c r="E1167" s="113"/>
      <c r="F1167" s="113"/>
      <c r="G1167" s="113"/>
      <c r="H1167" s="113"/>
      <c r="I1167" s="113"/>
      <c r="J1167" s="113"/>
      <c r="K1167" s="113"/>
      <c r="L1167" s="113"/>
      <c r="M1167" s="113"/>
      <c r="N1167" s="113"/>
      <c r="O1167" s="113"/>
      <c r="P1167" s="60"/>
    </row>
    <row r="1168" spans="1:16" hidden="1" x14ac:dyDescent="0.2">
      <c r="A1168" s="53"/>
      <c r="B1168" s="112"/>
      <c r="C1168" s="113"/>
      <c r="D1168" s="113"/>
      <c r="E1168" s="113"/>
      <c r="F1168" s="113"/>
      <c r="G1168" s="113"/>
      <c r="H1168" s="113"/>
      <c r="I1168" s="113"/>
      <c r="J1168" s="113"/>
      <c r="K1168" s="113"/>
      <c r="L1168" s="113"/>
      <c r="M1168" s="113"/>
      <c r="N1168" s="113"/>
      <c r="O1168" s="113"/>
      <c r="P1168" s="60"/>
    </row>
    <row r="1169" spans="1:16" hidden="1" x14ac:dyDescent="0.2">
      <c r="A1169" s="53"/>
      <c r="B1169" s="112"/>
      <c r="C1169" s="113"/>
      <c r="D1169" s="113"/>
      <c r="E1169" s="113"/>
      <c r="F1169" s="113"/>
      <c r="G1169" s="113"/>
      <c r="H1169" s="113"/>
      <c r="I1169" s="113"/>
      <c r="J1169" s="113"/>
      <c r="K1169" s="113"/>
      <c r="L1169" s="113"/>
      <c r="M1169" s="113"/>
      <c r="N1169" s="113"/>
      <c r="O1169" s="113"/>
      <c r="P1169" s="60"/>
    </row>
    <row r="1170" spans="1:16" hidden="1" x14ac:dyDescent="0.2">
      <c r="A1170" s="53"/>
      <c r="B1170" s="112"/>
      <c r="C1170" s="113"/>
      <c r="D1170" s="113"/>
      <c r="E1170" s="113"/>
      <c r="F1170" s="113"/>
      <c r="G1170" s="113"/>
      <c r="H1170" s="113"/>
      <c r="I1170" s="113"/>
      <c r="J1170" s="113"/>
      <c r="K1170" s="113"/>
      <c r="L1170" s="113"/>
      <c r="M1170" s="113"/>
      <c r="N1170" s="113"/>
      <c r="O1170" s="113"/>
      <c r="P1170" s="60"/>
    </row>
    <row r="1171" spans="1:16" hidden="1" x14ac:dyDescent="0.2">
      <c r="A1171" s="53"/>
      <c r="B1171" s="112"/>
      <c r="C1171" s="113"/>
      <c r="D1171" s="113"/>
      <c r="E1171" s="113"/>
      <c r="F1171" s="113"/>
      <c r="G1171" s="113"/>
      <c r="H1171" s="113"/>
      <c r="I1171" s="113"/>
      <c r="J1171" s="113"/>
      <c r="K1171" s="113"/>
      <c r="L1171" s="113"/>
      <c r="M1171" s="113"/>
      <c r="N1171" s="113"/>
      <c r="O1171" s="113"/>
      <c r="P1171" s="60"/>
    </row>
    <row r="1172" spans="1:16" ht="12.75" hidden="1" customHeight="1" x14ac:dyDescent="0.2">
      <c r="B1172" s="51"/>
      <c r="C1172" s="52"/>
      <c r="D1172" s="52"/>
      <c r="E1172" s="52"/>
      <c r="F1172" s="52"/>
      <c r="G1172" s="52"/>
      <c r="H1172" s="52"/>
      <c r="I1172" s="52"/>
      <c r="J1172" s="52"/>
      <c r="K1172" s="52"/>
      <c r="L1172" s="52"/>
      <c r="M1172" s="52"/>
      <c r="N1172" s="52"/>
      <c r="O1172" s="52"/>
      <c r="P1172" s="49"/>
    </row>
    <row r="1173" spans="1:16" ht="12.75" hidden="1" customHeight="1" x14ac:dyDescent="0.2">
      <c r="B1173" s="51"/>
      <c r="C1173" s="52"/>
      <c r="D1173" s="52"/>
      <c r="E1173" s="52"/>
      <c r="F1173" s="52"/>
      <c r="G1173" s="52"/>
      <c r="H1173" s="52"/>
      <c r="I1173" s="52"/>
      <c r="J1173" s="52"/>
      <c r="K1173" s="52"/>
      <c r="L1173" s="52"/>
      <c r="M1173" s="52"/>
      <c r="N1173" s="52"/>
      <c r="O1173" s="52"/>
      <c r="P1173" s="49"/>
    </row>
    <row r="1174" spans="1:16" ht="12.75" hidden="1" customHeight="1" x14ac:dyDescent="0.2">
      <c r="B1174" s="51"/>
      <c r="C1174" s="52"/>
      <c r="D1174" s="52"/>
      <c r="E1174" s="52"/>
      <c r="F1174" s="52"/>
      <c r="G1174" s="52"/>
      <c r="H1174" s="52"/>
      <c r="I1174" s="52"/>
      <c r="J1174" s="52"/>
      <c r="K1174" s="52"/>
      <c r="L1174" s="52"/>
      <c r="M1174" s="52"/>
      <c r="N1174" s="52"/>
      <c r="O1174" s="52"/>
      <c r="P1174" s="49"/>
    </row>
    <row r="1175" spans="1:16" ht="12.75" hidden="1" customHeight="1" x14ac:dyDescent="0.2">
      <c r="B1175" s="51"/>
      <c r="C1175" s="52"/>
      <c r="D1175" s="52"/>
      <c r="E1175" s="52"/>
      <c r="F1175" s="52"/>
      <c r="G1175" s="52"/>
      <c r="H1175" s="52"/>
      <c r="I1175" s="52"/>
      <c r="J1175" s="52"/>
      <c r="K1175" s="52"/>
      <c r="L1175" s="52"/>
      <c r="M1175" s="52"/>
      <c r="N1175" s="52"/>
      <c r="O1175" s="52"/>
      <c r="P1175" s="49"/>
    </row>
    <row r="1176" spans="1:16" ht="12.75" hidden="1" customHeight="1" x14ac:dyDescent="0.2">
      <c r="B1176" s="51"/>
      <c r="C1176" s="52"/>
      <c r="D1176" s="52"/>
      <c r="E1176" s="52"/>
      <c r="F1176" s="52"/>
      <c r="G1176" s="52"/>
      <c r="H1176" s="52"/>
      <c r="I1176" s="52"/>
      <c r="J1176" s="52"/>
      <c r="K1176" s="52"/>
      <c r="L1176" s="52"/>
      <c r="M1176" s="52"/>
      <c r="N1176" s="52"/>
      <c r="O1176" s="52"/>
      <c r="P1176" s="49"/>
    </row>
    <row r="1177" spans="1:16" ht="12.75" hidden="1" customHeight="1" x14ac:dyDescent="0.2">
      <c r="B1177" s="51"/>
      <c r="C1177" s="52"/>
      <c r="D1177" s="52"/>
      <c r="E1177" s="52"/>
      <c r="F1177" s="52"/>
      <c r="G1177" s="52"/>
      <c r="H1177" s="52"/>
      <c r="I1177" s="52"/>
      <c r="J1177" s="52"/>
      <c r="K1177" s="52"/>
      <c r="L1177" s="52"/>
      <c r="M1177" s="52"/>
      <c r="N1177" s="52"/>
      <c r="O1177" s="52"/>
      <c r="P1177" s="49"/>
    </row>
    <row r="1178" spans="1:16" ht="12.75" hidden="1" customHeight="1" x14ac:dyDescent="0.2">
      <c r="B1178" s="51"/>
      <c r="C1178" s="52"/>
      <c r="D1178" s="52"/>
      <c r="E1178" s="52"/>
      <c r="F1178" s="52"/>
      <c r="G1178" s="52"/>
      <c r="H1178" s="52"/>
      <c r="I1178" s="52"/>
      <c r="J1178" s="52"/>
      <c r="K1178" s="52"/>
      <c r="L1178" s="52"/>
      <c r="M1178" s="52"/>
      <c r="N1178" s="52"/>
      <c r="O1178" s="52"/>
      <c r="P1178" s="49"/>
    </row>
    <row r="1179" spans="1:16" ht="12.75" hidden="1" customHeight="1" x14ac:dyDescent="0.2">
      <c r="B1179" s="51"/>
      <c r="C1179" s="52"/>
      <c r="D1179" s="52"/>
      <c r="E1179" s="52"/>
      <c r="F1179" s="52"/>
      <c r="G1179" s="52"/>
      <c r="H1179" s="52"/>
      <c r="I1179" s="52"/>
      <c r="J1179" s="52"/>
      <c r="K1179" s="52"/>
      <c r="L1179" s="52"/>
      <c r="M1179" s="52"/>
      <c r="N1179" s="52"/>
      <c r="O1179" s="52"/>
      <c r="P1179" s="49"/>
    </row>
    <row r="1180" spans="1:16" ht="12.75" hidden="1" customHeight="1" x14ac:dyDescent="0.2">
      <c r="B1180" s="51"/>
      <c r="C1180" s="52"/>
      <c r="D1180" s="52"/>
      <c r="E1180" s="52"/>
      <c r="F1180" s="52"/>
      <c r="G1180" s="52"/>
      <c r="H1180" s="52"/>
      <c r="I1180" s="52"/>
      <c r="J1180" s="52"/>
      <c r="K1180" s="52"/>
      <c r="L1180" s="52"/>
      <c r="M1180" s="52"/>
      <c r="N1180" s="52"/>
      <c r="O1180" s="52"/>
      <c r="P1180" s="49"/>
    </row>
    <row r="1181" spans="1:16" ht="12.75" hidden="1" customHeight="1" x14ac:dyDescent="0.2">
      <c r="B1181" s="51"/>
      <c r="C1181" s="52"/>
      <c r="D1181" s="52"/>
      <c r="E1181" s="52"/>
      <c r="F1181" s="52"/>
      <c r="G1181" s="52"/>
      <c r="H1181" s="52"/>
      <c r="I1181" s="52"/>
      <c r="J1181" s="52"/>
      <c r="K1181" s="52"/>
      <c r="L1181" s="52"/>
      <c r="M1181" s="52"/>
      <c r="N1181" s="52"/>
      <c r="O1181" s="52"/>
      <c r="P1181" s="49"/>
    </row>
    <row r="1182" spans="1:16" ht="12.75" hidden="1" customHeight="1" x14ac:dyDescent="0.2">
      <c r="B1182" s="51"/>
      <c r="C1182" s="52"/>
      <c r="D1182" s="52"/>
      <c r="E1182" s="52"/>
      <c r="F1182" s="52"/>
      <c r="G1182" s="52"/>
      <c r="H1182" s="52"/>
      <c r="I1182" s="52"/>
      <c r="J1182" s="52"/>
      <c r="K1182" s="52"/>
      <c r="L1182" s="52"/>
      <c r="M1182" s="52"/>
      <c r="N1182" s="52"/>
      <c r="O1182" s="52"/>
      <c r="P1182" s="49"/>
    </row>
    <row r="1183" spans="1:16" ht="12.75" hidden="1" customHeight="1" x14ac:dyDescent="0.2">
      <c r="B1183" s="51"/>
      <c r="C1183" s="52"/>
      <c r="D1183" s="52"/>
      <c r="E1183" s="52"/>
      <c r="F1183" s="52"/>
      <c r="G1183" s="52"/>
      <c r="H1183" s="52"/>
      <c r="I1183" s="52"/>
      <c r="J1183" s="52"/>
      <c r="K1183" s="52"/>
      <c r="L1183" s="52"/>
      <c r="M1183" s="52"/>
      <c r="N1183" s="52"/>
      <c r="O1183" s="52"/>
      <c r="P1183" s="49"/>
    </row>
    <row r="1184" spans="1:16" ht="12.75" hidden="1" customHeight="1" x14ac:dyDescent="0.2">
      <c r="B1184" s="51"/>
      <c r="C1184" s="52"/>
      <c r="D1184" s="52"/>
      <c r="E1184" s="52"/>
      <c r="F1184" s="52"/>
      <c r="G1184" s="52"/>
      <c r="H1184" s="52"/>
      <c r="I1184" s="52"/>
      <c r="J1184" s="52"/>
      <c r="K1184" s="52"/>
      <c r="L1184" s="52"/>
      <c r="M1184" s="52"/>
      <c r="N1184" s="52"/>
      <c r="O1184" s="52"/>
      <c r="P1184" s="49"/>
    </row>
    <row r="1185" spans="2:16" ht="12.75" hidden="1" customHeight="1" x14ac:dyDescent="0.2">
      <c r="B1185" s="51"/>
      <c r="C1185" s="52"/>
      <c r="D1185" s="52"/>
      <c r="E1185" s="52"/>
      <c r="F1185" s="52"/>
      <c r="G1185" s="52"/>
      <c r="H1185" s="52"/>
      <c r="I1185" s="52"/>
      <c r="J1185" s="52"/>
      <c r="K1185" s="52"/>
      <c r="L1185" s="52"/>
      <c r="M1185" s="52"/>
      <c r="N1185" s="52"/>
      <c r="O1185" s="52"/>
      <c r="P1185" s="49"/>
    </row>
    <row r="1186" spans="2:16" ht="12.75" hidden="1" customHeight="1" x14ac:dyDescent="0.2">
      <c r="B1186" s="51"/>
      <c r="C1186" s="52"/>
      <c r="D1186" s="52"/>
      <c r="E1186" s="52"/>
      <c r="F1186" s="52"/>
      <c r="G1186" s="52"/>
      <c r="H1186" s="52"/>
      <c r="I1186" s="52"/>
      <c r="J1186" s="52"/>
      <c r="K1186" s="52"/>
      <c r="L1186" s="52"/>
      <c r="M1186" s="52"/>
      <c r="N1186" s="52"/>
      <c r="O1186" s="52"/>
      <c r="P1186" s="49"/>
    </row>
    <row r="1187" spans="2:16" ht="12.75" hidden="1" customHeight="1" x14ac:dyDescent="0.2">
      <c r="B1187" s="51"/>
      <c r="C1187" s="52"/>
      <c r="D1187" s="52"/>
      <c r="E1187" s="52"/>
      <c r="F1187" s="52"/>
      <c r="G1187" s="52"/>
      <c r="H1187" s="52"/>
      <c r="I1187" s="52"/>
      <c r="J1187" s="52"/>
      <c r="K1187" s="52"/>
      <c r="L1187" s="52"/>
      <c r="M1187" s="52"/>
      <c r="N1187" s="52"/>
      <c r="O1187" s="52"/>
      <c r="P1187" s="49"/>
    </row>
    <row r="1188" spans="2:16" ht="12.75" hidden="1" customHeight="1" x14ac:dyDescent="0.2">
      <c r="B1188" s="51"/>
      <c r="C1188" s="52"/>
      <c r="D1188" s="52"/>
      <c r="E1188" s="52"/>
      <c r="F1188" s="52"/>
      <c r="G1188" s="52"/>
      <c r="H1188" s="52"/>
      <c r="I1188" s="52"/>
      <c r="J1188" s="52"/>
      <c r="K1188" s="52"/>
      <c r="L1188" s="52"/>
      <c r="M1188" s="52"/>
      <c r="N1188" s="52"/>
      <c r="O1188" s="52"/>
      <c r="P1188" s="49"/>
    </row>
    <row r="1189" spans="2:16" ht="12.75" hidden="1" customHeight="1" x14ac:dyDescent="0.2">
      <c r="B1189" s="51"/>
      <c r="C1189" s="52"/>
      <c r="D1189" s="52"/>
      <c r="E1189" s="52"/>
      <c r="F1189" s="52"/>
      <c r="G1189" s="52"/>
      <c r="H1189" s="52"/>
      <c r="I1189" s="52"/>
      <c r="J1189" s="52"/>
      <c r="K1189" s="52"/>
      <c r="L1189" s="52"/>
      <c r="M1189" s="52"/>
      <c r="N1189" s="52"/>
      <c r="O1189" s="52"/>
      <c r="P1189" s="49"/>
    </row>
    <row r="1190" spans="2:16" ht="12.75" hidden="1" customHeight="1" x14ac:dyDescent="0.2">
      <c r="B1190" s="51"/>
      <c r="C1190" s="52"/>
      <c r="D1190" s="52"/>
      <c r="E1190" s="52"/>
      <c r="F1190" s="52"/>
      <c r="G1190" s="52"/>
      <c r="H1190" s="52"/>
      <c r="I1190" s="52"/>
      <c r="J1190" s="52"/>
      <c r="K1190" s="52"/>
      <c r="L1190" s="52"/>
      <c r="M1190" s="52"/>
      <c r="N1190" s="52"/>
      <c r="O1190" s="52"/>
      <c r="P1190" s="49"/>
    </row>
    <row r="1191" spans="2:16" ht="12.75" hidden="1" customHeight="1" x14ac:dyDescent="0.2">
      <c r="B1191" s="51"/>
      <c r="C1191" s="52"/>
      <c r="D1191" s="52"/>
      <c r="E1191" s="52"/>
      <c r="F1191" s="52"/>
      <c r="G1191" s="52"/>
      <c r="H1191" s="52"/>
      <c r="I1191" s="52"/>
      <c r="J1191" s="52"/>
      <c r="K1191" s="52"/>
      <c r="L1191" s="52"/>
      <c r="M1191" s="52"/>
      <c r="N1191" s="52"/>
      <c r="O1191" s="52"/>
      <c r="P1191" s="49"/>
    </row>
    <row r="1192" spans="2:16" ht="12.75" hidden="1" customHeight="1" x14ac:dyDescent="0.2">
      <c r="B1192" s="51"/>
      <c r="C1192" s="52"/>
      <c r="D1192" s="52"/>
      <c r="E1192" s="52"/>
      <c r="F1192" s="52"/>
      <c r="G1192" s="52"/>
      <c r="H1192" s="52"/>
      <c r="I1192" s="52"/>
      <c r="J1192" s="52"/>
      <c r="K1192" s="52"/>
      <c r="L1192" s="52"/>
      <c r="M1192" s="52"/>
      <c r="N1192" s="52"/>
      <c r="O1192" s="52"/>
      <c r="P1192" s="49"/>
    </row>
    <row r="1193" spans="2:16" ht="12.75" hidden="1" customHeight="1" x14ac:dyDescent="0.2">
      <c r="B1193" s="51"/>
      <c r="C1193" s="52"/>
      <c r="D1193" s="52"/>
      <c r="E1193" s="52"/>
      <c r="F1193" s="52"/>
      <c r="G1193" s="52"/>
      <c r="H1193" s="52"/>
      <c r="I1193" s="52"/>
      <c r="J1193" s="52"/>
      <c r="K1193" s="52"/>
      <c r="L1193" s="52"/>
      <c r="M1193" s="52"/>
      <c r="N1193" s="52"/>
      <c r="O1193" s="52"/>
      <c r="P1193" s="49"/>
    </row>
    <row r="1194" spans="2:16" ht="12.75" hidden="1" customHeight="1" x14ac:dyDescent="0.2">
      <c r="B1194" s="51"/>
      <c r="C1194" s="52"/>
      <c r="D1194" s="52"/>
      <c r="E1194" s="52"/>
      <c r="F1194" s="52"/>
      <c r="G1194" s="52"/>
      <c r="H1194" s="52"/>
      <c r="I1194" s="52"/>
      <c r="J1194" s="52"/>
      <c r="K1194" s="52"/>
      <c r="L1194" s="52"/>
      <c r="M1194" s="52"/>
      <c r="N1194" s="52"/>
      <c r="O1194" s="52"/>
      <c r="P1194" s="49"/>
    </row>
    <row r="1195" spans="2:16" ht="12.75" hidden="1" customHeight="1" x14ac:dyDescent="0.2">
      <c r="B1195" s="51"/>
      <c r="C1195" s="52"/>
      <c r="D1195" s="52"/>
      <c r="E1195" s="52"/>
      <c r="F1195" s="52"/>
      <c r="G1195" s="52"/>
      <c r="H1195" s="52"/>
      <c r="I1195" s="52"/>
      <c r="J1195" s="52"/>
      <c r="K1195" s="52"/>
      <c r="L1195" s="52"/>
      <c r="M1195" s="52"/>
      <c r="N1195" s="52"/>
      <c r="O1195" s="52"/>
      <c r="P1195" s="49"/>
    </row>
    <row r="1196" spans="2:16" ht="12.75" hidden="1" customHeight="1" x14ac:dyDescent="0.2">
      <c r="B1196" s="51"/>
      <c r="C1196" s="52"/>
      <c r="D1196" s="52"/>
      <c r="E1196" s="52"/>
      <c r="F1196" s="52"/>
      <c r="G1196" s="52"/>
      <c r="H1196" s="52"/>
      <c r="I1196" s="52"/>
      <c r="J1196" s="52"/>
      <c r="K1196" s="52"/>
      <c r="L1196" s="52"/>
      <c r="M1196" s="52"/>
      <c r="N1196" s="52"/>
      <c r="O1196" s="52"/>
      <c r="P1196" s="49"/>
    </row>
    <row r="1197" spans="2:16" ht="12.75" hidden="1" customHeight="1" x14ac:dyDescent="0.2">
      <c r="B1197" s="51"/>
      <c r="C1197" s="52"/>
      <c r="D1197" s="52"/>
      <c r="E1197" s="52"/>
      <c r="F1197" s="52"/>
      <c r="G1197" s="52"/>
      <c r="H1197" s="52"/>
      <c r="I1197" s="52"/>
      <c r="J1197" s="52"/>
      <c r="K1197" s="52"/>
      <c r="L1197" s="52"/>
      <c r="M1197" s="52"/>
      <c r="N1197" s="52"/>
      <c r="O1197" s="52"/>
      <c r="P1197" s="49"/>
    </row>
    <row r="1198" spans="2:16" ht="12.75" hidden="1" customHeight="1" x14ac:dyDescent="0.2">
      <c r="B1198" s="51"/>
      <c r="C1198" s="52"/>
      <c r="D1198" s="52"/>
      <c r="E1198" s="52"/>
      <c r="F1198" s="52"/>
      <c r="G1198" s="52"/>
      <c r="H1198" s="52"/>
      <c r="I1198" s="52"/>
      <c r="J1198" s="52"/>
      <c r="K1198" s="52"/>
      <c r="L1198" s="52"/>
      <c r="M1198" s="52"/>
      <c r="N1198" s="52"/>
      <c r="O1198" s="52"/>
      <c r="P1198" s="49"/>
    </row>
    <row r="1199" spans="2:16" ht="12.75" hidden="1" customHeight="1" x14ac:dyDescent="0.2">
      <c r="B1199" s="51"/>
      <c r="C1199" s="52"/>
      <c r="D1199" s="52"/>
      <c r="E1199" s="52"/>
      <c r="F1199" s="52"/>
      <c r="G1199" s="52"/>
      <c r="H1199" s="52"/>
      <c r="I1199" s="52"/>
      <c r="J1199" s="52"/>
      <c r="K1199" s="52"/>
      <c r="L1199" s="52"/>
      <c r="M1199" s="52"/>
      <c r="N1199" s="52"/>
      <c r="O1199" s="52"/>
      <c r="P1199" s="49"/>
    </row>
    <row r="1200" spans="2:16" ht="12.75" hidden="1" customHeight="1" x14ac:dyDescent="0.2">
      <c r="B1200" s="51"/>
      <c r="C1200" s="52"/>
      <c r="D1200" s="52"/>
      <c r="E1200" s="52"/>
      <c r="F1200" s="52"/>
      <c r="G1200" s="52"/>
      <c r="H1200" s="52"/>
      <c r="I1200" s="52"/>
      <c r="J1200" s="52"/>
      <c r="K1200" s="52"/>
      <c r="L1200" s="52"/>
      <c r="M1200" s="52"/>
      <c r="N1200" s="52"/>
      <c r="O1200" s="52"/>
      <c r="P1200" s="49"/>
    </row>
    <row r="1201" spans="2:16" ht="12.75" hidden="1" customHeight="1" x14ac:dyDescent="0.2">
      <c r="B1201" s="51"/>
      <c r="C1201" s="52"/>
      <c r="D1201" s="52"/>
      <c r="E1201" s="52"/>
      <c r="F1201" s="52"/>
      <c r="G1201" s="52"/>
      <c r="H1201" s="52"/>
      <c r="I1201" s="52"/>
      <c r="J1201" s="52"/>
      <c r="K1201" s="52"/>
      <c r="L1201" s="52"/>
      <c r="M1201" s="52"/>
      <c r="N1201" s="52"/>
      <c r="O1201" s="52"/>
      <c r="P1201" s="49"/>
    </row>
    <row r="1202" spans="2:16" ht="12.75" hidden="1" customHeight="1" x14ac:dyDescent="0.2">
      <c r="B1202" s="51"/>
      <c r="C1202" s="52"/>
      <c r="D1202" s="52"/>
      <c r="E1202" s="52"/>
      <c r="F1202" s="52"/>
      <c r="G1202" s="52"/>
      <c r="H1202" s="52"/>
      <c r="I1202" s="52"/>
      <c r="J1202" s="52"/>
      <c r="K1202" s="52"/>
      <c r="L1202" s="52"/>
      <c r="M1202" s="52"/>
      <c r="N1202" s="52"/>
      <c r="O1202" s="52"/>
      <c r="P1202" s="49"/>
    </row>
    <row r="1203" spans="2:16" ht="12.75" hidden="1" customHeight="1" x14ac:dyDescent="0.2">
      <c r="B1203" s="51"/>
      <c r="C1203" s="52"/>
      <c r="D1203" s="52"/>
      <c r="E1203" s="52"/>
      <c r="F1203" s="52"/>
      <c r="G1203" s="52"/>
      <c r="H1203" s="52"/>
      <c r="I1203" s="52"/>
      <c r="J1203" s="52"/>
      <c r="K1203" s="52"/>
      <c r="L1203" s="52"/>
      <c r="M1203" s="52"/>
      <c r="N1203" s="52"/>
      <c r="O1203" s="52"/>
      <c r="P1203" s="49"/>
    </row>
    <row r="1204" spans="2:16" ht="12.75" hidden="1" customHeight="1" x14ac:dyDescent="0.2">
      <c r="B1204" s="51"/>
      <c r="C1204" s="52"/>
      <c r="D1204" s="52"/>
      <c r="E1204" s="52"/>
      <c r="F1204" s="52"/>
      <c r="G1204" s="52"/>
      <c r="H1204" s="52"/>
      <c r="I1204" s="52"/>
      <c r="J1204" s="52"/>
      <c r="K1204" s="52"/>
      <c r="L1204" s="52"/>
      <c r="M1204" s="52"/>
      <c r="N1204" s="52"/>
      <c r="O1204" s="52"/>
      <c r="P1204" s="49"/>
    </row>
    <row r="1205" spans="2:16" ht="12.75" hidden="1" customHeight="1" x14ac:dyDescent="0.2">
      <c r="B1205" s="51"/>
      <c r="C1205" s="52"/>
      <c r="D1205" s="52"/>
      <c r="E1205" s="52"/>
      <c r="F1205" s="52"/>
      <c r="G1205" s="52"/>
      <c r="H1205" s="52"/>
      <c r="I1205" s="52"/>
      <c r="J1205" s="52"/>
      <c r="K1205" s="52"/>
      <c r="L1205" s="52"/>
      <c r="M1205" s="52"/>
      <c r="N1205" s="52"/>
      <c r="O1205" s="52"/>
      <c r="P1205" s="49"/>
    </row>
    <row r="1206" spans="2:16" ht="12.75" hidden="1" customHeight="1" x14ac:dyDescent="0.2">
      <c r="B1206" s="51"/>
      <c r="C1206" s="52"/>
      <c r="D1206" s="52"/>
      <c r="E1206" s="52"/>
      <c r="F1206" s="52"/>
      <c r="G1206" s="52"/>
      <c r="H1206" s="52"/>
      <c r="I1206" s="52"/>
      <c r="J1206" s="52"/>
      <c r="K1206" s="52"/>
      <c r="L1206" s="52"/>
      <c r="M1206" s="52"/>
      <c r="N1206" s="52"/>
      <c r="O1206" s="52"/>
      <c r="P1206" s="49"/>
    </row>
    <row r="1207" spans="2:16" ht="12.75" hidden="1" customHeight="1" x14ac:dyDescent="0.2">
      <c r="B1207" s="51"/>
      <c r="C1207" s="52"/>
      <c r="D1207" s="52"/>
      <c r="E1207" s="52"/>
      <c r="F1207" s="52"/>
      <c r="G1207" s="52"/>
      <c r="H1207" s="52"/>
      <c r="I1207" s="52"/>
      <c r="J1207" s="52"/>
      <c r="K1207" s="52"/>
      <c r="L1207" s="52"/>
      <c r="M1207" s="52"/>
      <c r="N1207" s="52"/>
      <c r="O1207" s="52"/>
      <c r="P1207" s="49"/>
    </row>
    <row r="1208" spans="2:16" ht="12.75" hidden="1" customHeight="1" x14ac:dyDescent="0.2">
      <c r="B1208" s="51"/>
      <c r="C1208" s="52"/>
      <c r="D1208" s="52"/>
      <c r="E1208" s="52"/>
      <c r="F1208" s="52"/>
      <c r="G1208" s="52"/>
      <c r="H1208" s="52"/>
      <c r="I1208" s="52"/>
      <c r="J1208" s="52"/>
      <c r="K1208" s="52"/>
      <c r="L1208" s="52"/>
      <c r="M1208" s="52"/>
      <c r="N1208" s="52"/>
      <c r="O1208" s="52"/>
      <c r="P1208" s="49"/>
    </row>
    <row r="1209" spans="2:16" ht="12.75" hidden="1" customHeight="1" x14ac:dyDescent="0.2">
      <c r="B1209" s="51"/>
      <c r="C1209" s="52"/>
      <c r="D1209" s="52"/>
      <c r="E1209" s="52"/>
      <c r="F1209" s="52"/>
      <c r="G1209" s="52"/>
      <c r="H1209" s="52"/>
      <c r="I1209" s="52"/>
      <c r="J1209" s="52"/>
      <c r="K1209" s="52"/>
      <c r="L1209" s="52"/>
      <c r="M1209" s="52"/>
      <c r="N1209" s="52"/>
      <c r="O1209" s="52"/>
      <c r="P1209" s="49"/>
    </row>
    <row r="1210" spans="2:16" ht="12.75" hidden="1" customHeight="1" x14ac:dyDescent="0.2">
      <c r="B1210" s="51"/>
      <c r="C1210" s="52"/>
      <c r="D1210" s="52"/>
      <c r="E1210" s="52"/>
      <c r="F1210" s="52"/>
      <c r="G1210" s="52"/>
      <c r="H1210" s="52"/>
      <c r="I1210" s="52"/>
      <c r="J1210" s="52"/>
      <c r="K1210" s="52"/>
      <c r="L1210" s="52"/>
      <c r="M1210" s="52"/>
      <c r="N1210" s="52"/>
      <c r="O1210" s="52"/>
      <c r="P1210" s="49"/>
    </row>
    <row r="1211" spans="2:16" ht="12.75" hidden="1" customHeight="1" x14ac:dyDescent="0.2">
      <c r="B1211" s="51"/>
      <c r="C1211" s="52"/>
      <c r="D1211" s="52"/>
      <c r="E1211" s="52"/>
      <c r="F1211" s="52"/>
      <c r="G1211" s="52"/>
      <c r="H1211" s="52"/>
      <c r="I1211" s="52"/>
      <c r="J1211" s="52"/>
      <c r="K1211" s="52"/>
      <c r="L1211" s="52"/>
      <c r="M1211" s="52"/>
      <c r="N1211" s="52"/>
      <c r="O1211" s="52"/>
      <c r="P1211" s="49"/>
    </row>
    <row r="1212" spans="2:16" ht="12.75" hidden="1" customHeight="1" x14ac:dyDescent="0.2">
      <c r="B1212" s="51"/>
      <c r="C1212" s="52"/>
      <c r="D1212" s="52"/>
      <c r="E1212" s="52"/>
      <c r="F1212" s="52"/>
      <c r="G1212" s="52"/>
      <c r="H1212" s="52"/>
      <c r="I1212" s="52"/>
      <c r="J1212" s="52"/>
      <c r="K1212" s="52"/>
      <c r="L1212" s="52"/>
      <c r="M1212" s="52"/>
      <c r="N1212" s="52"/>
      <c r="O1212" s="52"/>
      <c r="P1212" s="49"/>
    </row>
    <row r="1213" spans="2:16" ht="12.75" hidden="1" customHeight="1" x14ac:dyDescent="0.2">
      <c r="B1213" s="51"/>
      <c r="C1213" s="52"/>
      <c r="D1213" s="52"/>
      <c r="E1213" s="52"/>
      <c r="F1213" s="52"/>
      <c r="G1213" s="52"/>
      <c r="H1213" s="52"/>
      <c r="I1213" s="52"/>
      <c r="J1213" s="52"/>
      <c r="K1213" s="52"/>
      <c r="L1213" s="52"/>
      <c r="M1213" s="52"/>
      <c r="N1213" s="52"/>
      <c r="O1213" s="52"/>
      <c r="P1213" s="49"/>
    </row>
    <row r="1214" spans="2:16" ht="12.75" hidden="1" customHeight="1" x14ac:dyDescent="0.2">
      <c r="B1214" s="51"/>
      <c r="C1214" s="52"/>
      <c r="D1214" s="52"/>
      <c r="E1214" s="52"/>
      <c r="F1214" s="52"/>
      <c r="G1214" s="52"/>
      <c r="H1214" s="52"/>
      <c r="I1214" s="52"/>
      <c r="J1214" s="52"/>
      <c r="K1214" s="52"/>
      <c r="L1214" s="52"/>
      <c r="M1214" s="52"/>
      <c r="N1214" s="52"/>
      <c r="O1214" s="52"/>
      <c r="P1214" s="49"/>
    </row>
    <row r="1215" spans="2:16" ht="12.75" hidden="1" customHeight="1" x14ac:dyDescent="0.2">
      <c r="B1215" s="51"/>
      <c r="C1215" s="52"/>
      <c r="D1215" s="52"/>
      <c r="E1215" s="52"/>
      <c r="F1215" s="52"/>
      <c r="G1215" s="52"/>
      <c r="H1215" s="52"/>
      <c r="I1215" s="52"/>
      <c r="J1215" s="52"/>
      <c r="K1215" s="52"/>
      <c r="L1215" s="52"/>
      <c r="M1215" s="52"/>
      <c r="N1215" s="52"/>
      <c r="O1215" s="52"/>
      <c r="P1215" s="49"/>
    </row>
    <row r="1216" spans="2:16" ht="12.75" hidden="1" customHeight="1" x14ac:dyDescent="0.2">
      <c r="B1216" s="51"/>
      <c r="C1216" s="52"/>
      <c r="D1216" s="52"/>
      <c r="E1216" s="52"/>
      <c r="F1216" s="52"/>
      <c r="G1216" s="52"/>
      <c r="H1216" s="52"/>
      <c r="I1216" s="52"/>
      <c r="J1216" s="52"/>
      <c r="K1216" s="52"/>
      <c r="L1216" s="52"/>
      <c r="M1216" s="52"/>
      <c r="N1216" s="52"/>
      <c r="O1216" s="52"/>
      <c r="P1216" s="49"/>
    </row>
    <row r="1217" spans="2:16" ht="12.75" hidden="1" customHeight="1" x14ac:dyDescent="0.2">
      <c r="B1217" s="51"/>
      <c r="C1217" s="52"/>
      <c r="D1217" s="52"/>
      <c r="E1217" s="52"/>
      <c r="F1217" s="52"/>
      <c r="G1217" s="52"/>
      <c r="H1217" s="52"/>
      <c r="I1217" s="52"/>
      <c r="J1217" s="52"/>
      <c r="K1217" s="52"/>
      <c r="L1217" s="52"/>
      <c r="M1217" s="52"/>
      <c r="N1217" s="52"/>
      <c r="O1217" s="52"/>
      <c r="P1217" s="49"/>
    </row>
    <row r="1218" spans="2:16" ht="12.75" hidden="1" customHeight="1" x14ac:dyDescent="0.2">
      <c r="B1218" s="51"/>
      <c r="C1218" s="52"/>
      <c r="D1218" s="52"/>
      <c r="E1218" s="52"/>
      <c r="F1218" s="52"/>
      <c r="G1218" s="52"/>
      <c r="H1218" s="52"/>
      <c r="I1218" s="52"/>
      <c r="J1218" s="52"/>
      <c r="K1218" s="52"/>
      <c r="L1218" s="52"/>
      <c r="M1218" s="52"/>
      <c r="N1218" s="52"/>
      <c r="O1218" s="52"/>
      <c r="P1218" s="49"/>
    </row>
    <row r="1219" spans="2:16" ht="12.75" hidden="1" customHeight="1" x14ac:dyDescent="0.2">
      <c r="B1219" s="51"/>
      <c r="C1219" s="52"/>
      <c r="D1219" s="52"/>
      <c r="E1219" s="52"/>
      <c r="F1219" s="52"/>
      <c r="G1219" s="52"/>
      <c r="H1219" s="52"/>
      <c r="I1219" s="52"/>
      <c r="J1219" s="52"/>
      <c r="K1219" s="52"/>
      <c r="L1219" s="52"/>
      <c r="M1219" s="52"/>
      <c r="N1219" s="52"/>
      <c r="O1219" s="52"/>
      <c r="P1219" s="49"/>
    </row>
    <row r="1220" spans="2:16" ht="12.75" hidden="1" customHeight="1" x14ac:dyDescent="0.2">
      <c r="B1220" s="51"/>
      <c r="C1220" s="52"/>
      <c r="D1220" s="52"/>
      <c r="E1220" s="52"/>
      <c r="F1220" s="52"/>
      <c r="G1220" s="52"/>
      <c r="H1220" s="52"/>
      <c r="I1220" s="52"/>
      <c r="J1220" s="52"/>
      <c r="K1220" s="52"/>
      <c r="L1220" s="52"/>
      <c r="M1220" s="52"/>
      <c r="N1220" s="52"/>
      <c r="O1220" s="52"/>
      <c r="P1220" s="49"/>
    </row>
    <row r="1221" spans="2:16" ht="12.75" hidden="1" customHeight="1" x14ac:dyDescent="0.2">
      <c r="B1221" s="51"/>
      <c r="C1221" s="52"/>
      <c r="D1221" s="52"/>
      <c r="E1221" s="52"/>
      <c r="F1221" s="52"/>
      <c r="G1221" s="52"/>
      <c r="H1221" s="52"/>
      <c r="I1221" s="52"/>
      <c r="J1221" s="52"/>
      <c r="K1221" s="52"/>
      <c r="L1221" s="52"/>
      <c r="M1221" s="52"/>
      <c r="N1221" s="52"/>
      <c r="O1221" s="52"/>
      <c r="P1221" s="49"/>
    </row>
    <row r="1222" spans="2:16" ht="12.75" hidden="1" customHeight="1" x14ac:dyDescent="0.2">
      <c r="B1222" s="51"/>
      <c r="C1222" s="52"/>
      <c r="D1222" s="52"/>
      <c r="E1222" s="52"/>
      <c r="F1222" s="52"/>
      <c r="G1222" s="52"/>
      <c r="H1222" s="52"/>
      <c r="I1222" s="52"/>
      <c r="J1222" s="52"/>
      <c r="K1222" s="52"/>
      <c r="L1222" s="52"/>
      <c r="M1222" s="52"/>
      <c r="N1222" s="52"/>
      <c r="O1222" s="52"/>
      <c r="P1222" s="49"/>
    </row>
    <row r="1223" spans="2:16" ht="12.75" hidden="1" customHeight="1" x14ac:dyDescent="0.2">
      <c r="B1223" s="51"/>
      <c r="C1223" s="52"/>
      <c r="D1223" s="52"/>
      <c r="E1223" s="52"/>
      <c r="F1223" s="52"/>
      <c r="G1223" s="52"/>
      <c r="H1223" s="52"/>
      <c r="I1223" s="52"/>
      <c r="J1223" s="52"/>
      <c r="K1223" s="52"/>
      <c r="L1223" s="52"/>
      <c r="M1223" s="52"/>
      <c r="N1223" s="52"/>
      <c r="O1223" s="52"/>
      <c r="P1223" s="49"/>
    </row>
    <row r="1224" spans="2:16" ht="12.75" hidden="1" customHeight="1" x14ac:dyDescent="0.2">
      <c r="B1224" s="51"/>
      <c r="C1224" s="52"/>
      <c r="D1224" s="52"/>
      <c r="E1224" s="52"/>
      <c r="F1224" s="52"/>
      <c r="G1224" s="52"/>
      <c r="H1224" s="52"/>
      <c r="I1224" s="52"/>
      <c r="J1224" s="52"/>
      <c r="K1224" s="52"/>
      <c r="L1224" s="52"/>
      <c r="M1224" s="52"/>
      <c r="N1224" s="52"/>
      <c r="O1224" s="52"/>
      <c r="P1224" s="49"/>
    </row>
    <row r="1225" spans="2:16" ht="12.75" hidden="1" customHeight="1" x14ac:dyDescent="0.2">
      <c r="B1225" s="51"/>
      <c r="C1225" s="52"/>
      <c r="D1225" s="52"/>
      <c r="E1225" s="52"/>
      <c r="F1225" s="52"/>
      <c r="G1225" s="52"/>
      <c r="H1225" s="52"/>
      <c r="I1225" s="52"/>
      <c r="J1225" s="52"/>
      <c r="K1225" s="52"/>
      <c r="L1225" s="52"/>
      <c r="M1225" s="52"/>
      <c r="N1225" s="52"/>
      <c r="O1225" s="52"/>
      <c r="P1225" s="49"/>
    </row>
    <row r="1226" spans="2:16" ht="12.75" hidden="1" customHeight="1" x14ac:dyDescent="0.2">
      <c r="B1226" s="51"/>
      <c r="C1226" s="52"/>
      <c r="D1226" s="52"/>
      <c r="E1226" s="52"/>
      <c r="F1226" s="52"/>
      <c r="G1226" s="52"/>
      <c r="H1226" s="52"/>
      <c r="I1226" s="52"/>
      <c r="J1226" s="52"/>
      <c r="K1226" s="52"/>
      <c r="L1226" s="52"/>
      <c r="M1226" s="52"/>
      <c r="N1226" s="52"/>
      <c r="O1226" s="52"/>
      <c r="P1226" s="49"/>
    </row>
    <row r="1227" spans="2:16" ht="12.75" hidden="1" customHeight="1" x14ac:dyDescent="0.2">
      <c r="B1227" s="51"/>
      <c r="C1227" s="52"/>
      <c r="D1227" s="52"/>
      <c r="E1227" s="52"/>
      <c r="F1227" s="52"/>
      <c r="G1227" s="52"/>
      <c r="H1227" s="52"/>
      <c r="I1227" s="52"/>
      <c r="J1227" s="52"/>
      <c r="K1227" s="52"/>
      <c r="L1227" s="52"/>
      <c r="M1227" s="52"/>
      <c r="N1227" s="52"/>
      <c r="O1227" s="52"/>
      <c r="P1227" s="49"/>
    </row>
    <row r="1228" spans="2:16" ht="12.75" hidden="1" customHeight="1" x14ac:dyDescent="0.2">
      <c r="B1228" s="51"/>
      <c r="C1228" s="52"/>
      <c r="D1228" s="52"/>
      <c r="E1228" s="52"/>
      <c r="F1228" s="52"/>
      <c r="G1228" s="52"/>
      <c r="H1228" s="52"/>
      <c r="I1228" s="52"/>
      <c r="J1228" s="52"/>
      <c r="K1228" s="52"/>
      <c r="L1228" s="52"/>
      <c r="M1228" s="52"/>
      <c r="N1228" s="52"/>
      <c r="O1228" s="52"/>
      <c r="P1228" s="49"/>
    </row>
    <row r="1229" spans="2:16" ht="12.75" hidden="1" customHeight="1" x14ac:dyDescent="0.2">
      <c r="B1229" s="51"/>
      <c r="C1229" s="52"/>
      <c r="D1229" s="52"/>
      <c r="E1229" s="52"/>
      <c r="F1229" s="52"/>
      <c r="G1229" s="52"/>
      <c r="H1229" s="52"/>
      <c r="I1229" s="52"/>
      <c r="J1229" s="52"/>
      <c r="K1229" s="52"/>
      <c r="L1229" s="52"/>
      <c r="M1229" s="52"/>
      <c r="N1229" s="52"/>
      <c r="O1229" s="52"/>
      <c r="P1229" s="49"/>
    </row>
    <row r="1230" spans="2:16" ht="12.75" hidden="1" customHeight="1" x14ac:dyDescent="0.2">
      <c r="B1230" s="51"/>
      <c r="C1230" s="52"/>
      <c r="D1230" s="52"/>
      <c r="E1230" s="52"/>
      <c r="F1230" s="52"/>
      <c r="G1230" s="52"/>
      <c r="H1230" s="52"/>
      <c r="I1230" s="52"/>
      <c r="J1230" s="52"/>
      <c r="K1230" s="52"/>
      <c r="L1230" s="52"/>
      <c r="M1230" s="52"/>
      <c r="N1230" s="52"/>
      <c r="O1230" s="52"/>
      <c r="P1230" s="49"/>
    </row>
    <row r="1231" spans="2:16" ht="12.75" hidden="1" customHeight="1" x14ac:dyDescent="0.2">
      <c r="B1231" s="51"/>
      <c r="C1231" s="52"/>
      <c r="D1231" s="52"/>
      <c r="E1231" s="52"/>
      <c r="F1231" s="52"/>
      <c r="G1231" s="52"/>
      <c r="H1231" s="52"/>
      <c r="I1231" s="52"/>
      <c r="J1231" s="52"/>
      <c r="K1231" s="52"/>
      <c r="L1231" s="52"/>
      <c r="M1231" s="52"/>
      <c r="N1231" s="52"/>
      <c r="O1231" s="52"/>
      <c r="P1231" s="49"/>
    </row>
    <row r="1232" spans="2:16" ht="12.75" hidden="1" customHeight="1" x14ac:dyDescent="0.2">
      <c r="B1232" s="51"/>
      <c r="C1232" s="52"/>
      <c r="D1232" s="52"/>
      <c r="E1232" s="52"/>
      <c r="F1232" s="52"/>
      <c r="G1232" s="52"/>
      <c r="H1232" s="52"/>
      <c r="I1232" s="52"/>
      <c r="J1232" s="52"/>
      <c r="K1232" s="52"/>
      <c r="L1232" s="52"/>
      <c r="M1232" s="52"/>
      <c r="N1232" s="52"/>
      <c r="O1232" s="52"/>
      <c r="P1232" s="49"/>
    </row>
    <row r="1233" spans="2:16" ht="12.75" hidden="1" customHeight="1" x14ac:dyDescent="0.2">
      <c r="B1233" s="51"/>
      <c r="C1233" s="52"/>
      <c r="D1233" s="52"/>
      <c r="E1233" s="52"/>
      <c r="F1233" s="52"/>
      <c r="G1233" s="52"/>
      <c r="H1233" s="52"/>
      <c r="I1233" s="52"/>
      <c r="J1233" s="52"/>
      <c r="K1233" s="52"/>
      <c r="L1233" s="52"/>
      <c r="M1233" s="52"/>
      <c r="N1233" s="52"/>
      <c r="O1233" s="52"/>
      <c r="P1233" s="49"/>
    </row>
    <row r="1234" spans="2:16" ht="12.75" hidden="1" customHeight="1" x14ac:dyDescent="0.2">
      <c r="B1234" s="51"/>
      <c r="C1234" s="52"/>
      <c r="D1234" s="52"/>
      <c r="E1234" s="52"/>
      <c r="F1234" s="52"/>
      <c r="G1234" s="52"/>
      <c r="H1234" s="52"/>
      <c r="I1234" s="52"/>
      <c r="J1234" s="52"/>
      <c r="K1234" s="52"/>
      <c r="L1234" s="52"/>
      <c r="M1234" s="52"/>
      <c r="N1234" s="52"/>
      <c r="O1234" s="52"/>
      <c r="P1234" s="49"/>
    </row>
    <row r="1235" spans="2:16" ht="12.75" hidden="1" customHeight="1" x14ac:dyDescent="0.2">
      <c r="B1235" s="51"/>
      <c r="C1235" s="52"/>
      <c r="D1235" s="52"/>
      <c r="E1235" s="52"/>
      <c r="F1235" s="52"/>
      <c r="G1235" s="52"/>
      <c r="H1235" s="52"/>
      <c r="I1235" s="52"/>
      <c r="J1235" s="52"/>
      <c r="K1235" s="52"/>
      <c r="L1235" s="52"/>
      <c r="M1235" s="52"/>
      <c r="N1235" s="52"/>
      <c r="O1235" s="52"/>
      <c r="P1235" s="49"/>
    </row>
    <row r="1236" spans="2:16" ht="12.75" hidden="1" customHeight="1" x14ac:dyDescent="0.2">
      <c r="B1236" s="51"/>
      <c r="C1236" s="52"/>
      <c r="D1236" s="52"/>
      <c r="E1236" s="52"/>
      <c r="F1236" s="52"/>
      <c r="G1236" s="52"/>
      <c r="H1236" s="52"/>
      <c r="I1236" s="52"/>
      <c r="J1236" s="52"/>
      <c r="K1236" s="52"/>
      <c r="L1236" s="52"/>
      <c r="M1236" s="52"/>
      <c r="N1236" s="52"/>
      <c r="O1236" s="52"/>
      <c r="P1236" s="49"/>
    </row>
    <row r="1237" spans="2:16" ht="12.75" hidden="1" customHeight="1" x14ac:dyDescent="0.2">
      <c r="B1237" s="51"/>
      <c r="C1237" s="52"/>
      <c r="D1237" s="52"/>
      <c r="E1237" s="52"/>
      <c r="F1237" s="52"/>
      <c r="G1237" s="52"/>
      <c r="H1237" s="52"/>
      <c r="I1237" s="52"/>
      <c r="J1237" s="52"/>
      <c r="K1237" s="52"/>
      <c r="L1237" s="52"/>
      <c r="M1237" s="52"/>
      <c r="N1237" s="52"/>
      <c r="O1237" s="52"/>
      <c r="P1237" s="49"/>
    </row>
    <row r="1238" spans="2:16" ht="12.75" hidden="1" customHeight="1" x14ac:dyDescent="0.2">
      <c r="B1238" s="51"/>
      <c r="C1238" s="52"/>
      <c r="D1238" s="52"/>
      <c r="E1238" s="52"/>
      <c r="F1238" s="52"/>
      <c r="G1238" s="52"/>
      <c r="H1238" s="52"/>
      <c r="I1238" s="52"/>
      <c r="J1238" s="52"/>
      <c r="K1238" s="52"/>
      <c r="L1238" s="52"/>
      <c r="M1238" s="52"/>
      <c r="N1238" s="52"/>
      <c r="O1238" s="52"/>
      <c r="P1238" s="49"/>
    </row>
    <row r="1239" spans="2:16" ht="12.75" hidden="1" customHeight="1" x14ac:dyDescent="0.2">
      <c r="B1239" s="51"/>
      <c r="C1239" s="52"/>
      <c r="D1239" s="52"/>
      <c r="E1239" s="52"/>
      <c r="F1239" s="52"/>
      <c r="G1239" s="52"/>
      <c r="H1239" s="52"/>
      <c r="I1239" s="52"/>
      <c r="J1239" s="52"/>
      <c r="K1239" s="52"/>
      <c r="L1239" s="52"/>
      <c r="M1239" s="52"/>
      <c r="N1239" s="52"/>
      <c r="O1239" s="52"/>
      <c r="P1239" s="49"/>
    </row>
    <row r="1240" spans="2:16" ht="12.75" hidden="1" customHeight="1" x14ac:dyDescent="0.2">
      <c r="B1240" s="51"/>
      <c r="C1240" s="52"/>
      <c r="D1240" s="52"/>
      <c r="E1240" s="52"/>
      <c r="F1240" s="52"/>
      <c r="G1240" s="52"/>
      <c r="H1240" s="52"/>
      <c r="I1240" s="52"/>
      <c r="J1240" s="52"/>
      <c r="K1240" s="52"/>
      <c r="L1240" s="52"/>
      <c r="M1240" s="52"/>
      <c r="N1240" s="52"/>
      <c r="O1240" s="52"/>
      <c r="P1240" s="49"/>
    </row>
    <row r="1241" spans="2:16" ht="12.75" hidden="1" customHeight="1" x14ac:dyDescent="0.2">
      <c r="B1241" s="51"/>
      <c r="C1241" s="52"/>
      <c r="D1241" s="52"/>
      <c r="E1241" s="52"/>
      <c r="F1241" s="52"/>
      <c r="G1241" s="52"/>
      <c r="H1241" s="52"/>
      <c r="I1241" s="52"/>
      <c r="J1241" s="52"/>
      <c r="K1241" s="52"/>
      <c r="L1241" s="52"/>
      <c r="M1241" s="52"/>
      <c r="N1241" s="52"/>
      <c r="O1241" s="52"/>
      <c r="P1241" s="49"/>
    </row>
    <row r="1242" spans="2:16" ht="12.75" hidden="1" customHeight="1" x14ac:dyDescent="0.2">
      <c r="B1242" s="51"/>
      <c r="C1242" s="52"/>
      <c r="D1242" s="52"/>
      <c r="E1242" s="52"/>
      <c r="F1242" s="52"/>
      <c r="G1242" s="52"/>
      <c r="H1242" s="52"/>
      <c r="I1242" s="52"/>
      <c r="J1242" s="52"/>
      <c r="K1242" s="52"/>
      <c r="L1242" s="52"/>
      <c r="M1242" s="52"/>
      <c r="N1242" s="52"/>
      <c r="O1242" s="52"/>
      <c r="P1242" s="49"/>
    </row>
    <row r="1243" spans="2:16" ht="12.75" hidden="1" customHeight="1" x14ac:dyDescent="0.2">
      <c r="B1243" s="51"/>
      <c r="C1243" s="52"/>
      <c r="D1243" s="52"/>
      <c r="E1243" s="52"/>
      <c r="F1243" s="52"/>
      <c r="G1243" s="52"/>
      <c r="H1243" s="52"/>
      <c r="I1243" s="52"/>
      <c r="J1243" s="52"/>
      <c r="K1243" s="52"/>
      <c r="L1243" s="52"/>
      <c r="M1243" s="52"/>
      <c r="N1243" s="52"/>
      <c r="O1243" s="52"/>
      <c r="P1243" s="49"/>
    </row>
    <row r="1244" spans="2:16" ht="12.75" hidden="1" customHeight="1" x14ac:dyDescent="0.2">
      <c r="B1244" s="51"/>
      <c r="C1244" s="52"/>
      <c r="D1244" s="52"/>
      <c r="E1244" s="52"/>
      <c r="F1244" s="52"/>
      <c r="G1244" s="52"/>
      <c r="H1244" s="52"/>
      <c r="I1244" s="52"/>
      <c r="J1244" s="52"/>
      <c r="K1244" s="52"/>
      <c r="L1244" s="52"/>
      <c r="M1244" s="52"/>
      <c r="N1244" s="52"/>
      <c r="O1244" s="52"/>
      <c r="P1244" s="49"/>
    </row>
    <row r="1245" spans="2:16" ht="12.75" hidden="1" customHeight="1" x14ac:dyDescent="0.2">
      <c r="B1245" s="51"/>
      <c r="C1245" s="52"/>
      <c r="D1245" s="52"/>
      <c r="E1245" s="52"/>
      <c r="F1245" s="52"/>
      <c r="G1245" s="52"/>
      <c r="H1245" s="52"/>
      <c r="I1245" s="52"/>
      <c r="J1245" s="52"/>
      <c r="K1245" s="52"/>
      <c r="L1245" s="52"/>
      <c r="M1245" s="52"/>
      <c r="N1245" s="52"/>
      <c r="O1245" s="52"/>
      <c r="P1245" s="49"/>
    </row>
    <row r="1246" spans="2:16" ht="12.75" hidden="1" customHeight="1" x14ac:dyDescent="0.2">
      <c r="B1246" s="51"/>
      <c r="C1246" s="52"/>
      <c r="D1246" s="52"/>
      <c r="E1246" s="52"/>
      <c r="F1246" s="52"/>
      <c r="G1246" s="52"/>
      <c r="H1246" s="52"/>
      <c r="I1246" s="52"/>
      <c r="J1246" s="52"/>
      <c r="K1246" s="52"/>
      <c r="L1246" s="52"/>
      <c r="M1246" s="52"/>
      <c r="N1246" s="52"/>
      <c r="O1246" s="52"/>
      <c r="P1246" s="49"/>
    </row>
    <row r="1247" spans="2:16" ht="12.75" hidden="1" customHeight="1" x14ac:dyDescent="0.2">
      <c r="B1247" s="51"/>
      <c r="C1247" s="52"/>
      <c r="D1247" s="52"/>
      <c r="E1247" s="52"/>
      <c r="F1247" s="52"/>
      <c r="G1247" s="52"/>
      <c r="H1247" s="52"/>
      <c r="I1247" s="52"/>
      <c r="J1247" s="52"/>
      <c r="K1247" s="52"/>
      <c r="L1247" s="52"/>
      <c r="M1247" s="52"/>
      <c r="N1247" s="52"/>
      <c r="O1247" s="52"/>
      <c r="P1247" s="49"/>
    </row>
    <row r="1248" spans="2:16" ht="12.75" hidden="1" customHeight="1" x14ac:dyDescent="0.2">
      <c r="B1248" s="51"/>
      <c r="C1248" s="52"/>
      <c r="D1248" s="52"/>
      <c r="E1248" s="52"/>
      <c r="F1248" s="52"/>
      <c r="G1248" s="52"/>
      <c r="H1248" s="52"/>
      <c r="I1248" s="52"/>
      <c r="J1248" s="52"/>
      <c r="K1248" s="52"/>
      <c r="L1248" s="52"/>
      <c r="M1248" s="52"/>
      <c r="N1248" s="52"/>
      <c r="O1248" s="52"/>
      <c r="P1248" s="49"/>
    </row>
    <row r="1249" spans="2:16" ht="12.75" hidden="1" customHeight="1" x14ac:dyDescent="0.2">
      <c r="B1249" s="51"/>
      <c r="C1249" s="52"/>
      <c r="D1249" s="52"/>
      <c r="E1249" s="52"/>
      <c r="F1249" s="52"/>
      <c r="G1249" s="52"/>
      <c r="H1249" s="52"/>
      <c r="I1249" s="52"/>
      <c r="J1249" s="52"/>
      <c r="K1249" s="52"/>
      <c r="L1249" s="52"/>
      <c r="M1249" s="52"/>
      <c r="N1249" s="52"/>
      <c r="O1249" s="52"/>
      <c r="P1249" s="49"/>
    </row>
    <row r="1250" spans="2:16" ht="12.75" hidden="1" customHeight="1" x14ac:dyDescent="0.2">
      <c r="B1250" s="51"/>
      <c r="C1250" s="52"/>
      <c r="D1250" s="52"/>
      <c r="E1250" s="52"/>
      <c r="F1250" s="52"/>
      <c r="G1250" s="52"/>
      <c r="H1250" s="52"/>
      <c r="I1250" s="52"/>
      <c r="J1250" s="52"/>
      <c r="K1250" s="52"/>
      <c r="L1250" s="52"/>
      <c r="M1250" s="52"/>
      <c r="N1250" s="52"/>
      <c r="O1250" s="52"/>
      <c r="P1250" s="49"/>
    </row>
    <row r="1251" spans="2:16" ht="12.75" hidden="1" customHeight="1" x14ac:dyDescent="0.2">
      <c r="B1251" s="51"/>
      <c r="C1251" s="52"/>
      <c r="D1251" s="52"/>
      <c r="E1251" s="52"/>
      <c r="F1251" s="52"/>
      <c r="G1251" s="52"/>
      <c r="H1251" s="52"/>
      <c r="I1251" s="52"/>
      <c r="J1251" s="52"/>
      <c r="K1251" s="52"/>
      <c r="L1251" s="52"/>
      <c r="M1251" s="52"/>
      <c r="N1251" s="52"/>
      <c r="O1251" s="52"/>
      <c r="P1251" s="49"/>
    </row>
    <row r="1252" spans="2:16" ht="12.75" hidden="1" customHeight="1" x14ac:dyDescent="0.2">
      <c r="B1252" s="51"/>
      <c r="C1252" s="52"/>
      <c r="D1252" s="52"/>
      <c r="E1252" s="52"/>
      <c r="F1252" s="52"/>
      <c r="G1252" s="52"/>
      <c r="H1252" s="52"/>
      <c r="I1252" s="52"/>
      <c r="J1252" s="52"/>
      <c r="K1252" s="52"/>
      <c r="L1252" s="52"/>
      <c r="M1252" s="52"/>
      <c r="N1252" s="52"/>
      <c r="O1252" s="52"/>
      <c r="P1252" s="49"/>
    </row>
    <row r="1253" spans="2:16" ht="12.75" hidden="1" customHeight="1" x14ac:dyDescent="0.2">
      <c r="B1253" s="51"/>
      <c r="C1253" s="52"/>
      <c r="D1253" s="52"/>
      <c r="E1253" s="52"/>
      <c r="F1253" s="52"/>
      <c r="G1253" s="52"/>
      <c r="H1253" s="52"/>
      <c r="I1253" s="52"/>
      <c r="J1253" s="52"/>
      <c r="K1253" s="52"/>
      <c r="L1253" s="52"/>
      <c r="M1253" s="52"/>
      <c r="N1253" s="52"/>
      <c r="O1253" s="52"/>
      <c r="P1253" s="49"/>
    </row>
    <row r="1254" spans="2:16" ht="12.75" hidden="1" customHeight="1" x14ac:dyDescent="0.2">
      <c r="B1254" s="51"/>
      <c r="C1254" s="52"/>
      <c r="D1254" s="52"/>
      <c r="E1254" s="52"/>
      <c r="F1254" s="52"/>
      <c r="G1254" s="52"/>
      <c r="H1254" s="52"/>
      <c r="I1254" s="52"/>
      <c r="J1254" s="52"/>
      <c r="K1254" s="52"/>
      <c r="L1254" s="52"/>
      <c r="M1254" s="52"/>
      <c r="N1254" s="52"/>
      <c r="O1254" s="52"/>
      <c r="P1254" s="49"/>
    </row>
    <row r="1255" spans="2:16" ht="12.75" hidden="1" customHeight="1" x14ac:dyDescent="0.2">
      <c r="B1255" s="51"/>
      <c r="C1255" s="52"/>
      <c r="D1255" s="52"/>
      <c r="E1255" s="52"/>
      <c r="F1255" s="52"/>
      <c r="G1255" s="52"/>
      <c r="H1255" s="52"/>
      <c r="I1255" s="52"/>
      <c r="J1255" s="52"/>
      <c r="K1255" s="52"/>
      <c r="L1255" s="52"/>
      <c r="M1255" s="52"/>
      <c r="N1255" s="52"/>
      <c r="O1255" s="52"/>
      <c r="P1255" s="49"/>
    </row>
    <row r="1256" spans="2:16" ht="12.75" hidden="1" customHeight="1" x14ac:dyDescent="0.2">
      <c r="B1256" s="51"/>
      <c r="C1256" s="52"/>
      <c r="D1256" s="52"/>
      <c r="E1256" s="52"/>
      <c r="F1256" s="52"/>
      <c r="G1256" s="52"/>
      <c r="H1256" s="52"/>
      <c r="I1256" s="52"/>
      <c r="J1256" s="52"/>
      <c r="K1256" s="52"/>
      <c r="L1256" s="52"/>
      <c r="M1256" s="52"/>
      <c r="N1256" s="52"/>
      <c r="O1256" s="52"/>
      <c r="P1256" s="49"/>
    </row>
    <row r="1257" spans="2:16" ht="12.75" hidden="1" customHeight="1" x14ac:dyDescent="0.2">
      <c r="B1257" s="51"/>
      <c r="C1257" s="52"/>
      <c r="D1257" s="52"/>
      <c r="E1257" s="52"/>
      <c r="F1257" s="52"/>
      <c r="G1257" s="52"/>
      <c r="H1257" s="52"/>
      <c r="I1257" s="52"/>
      <c r="J1257" s="52"/>
      <c r="K1257" s="52"/>
      <c r="L1257" s="52"/>
      <c r="M1257" s="52"/>
      <c r="N1257" s="52"/>
      <c r="O1257" s="52"/>
      <c r="P1257" s="49"/>
    </row>
    <row r="1258" spans="2:16" ht="12.75" hidden="1" customHeight="1" x14ac:dyDescent="0.2">
      <c r="B1258" s="51"/>
      <c r="C1258" s="52"/>
      <c r="D1258" s="52"/>
      <c r="E1258" s="52"/>
      <c r="F1258" s="52"/>
      <c r="G1258" s="52"/>
      <c r="H1258" s="52"/>
      <c r="I1258" s="52"/>
      <c r="J1258" s="52"/>
      <c r="K1258" s="52"/>
      <c r="L1258" s="52"/>
      <c r="M1258" s="52"/>
      <c r="N1258" s="52"/>
      <c r="O1258" s="52"/>
      <c r="P1258" s="49"/>
    </row>
    <row r="1259" spans="2:16" ht="12.75" hidden="1" customHeight="1" x14ac:dyDescent="0.2">
      <c r="B1259" s="51"/>
      <c r="C1259" s="52"/>
      <c r="D1259" s="52"/>
      <c r="E1259" s="52"/>
      <c r="F1259" s="52"/>
      <c r="G1259" s="52"/>
      <c r="H1259" s="52"/>
      <c r="I1259" s="52"/>
      <c r="J1259" s="52"/>
      <c r="K1259" s="52"/>
      <c r="L1259" s="52"/>
      <c r="M1259" s="52"/>
      <c r="N1259" s="52"/>
      <c r="O1259" s="52"/>
      <c r="P1259" s="49"/>
    </row>
    <row r="1260" spans="2:16" ht="12.75" hidden="1" customHeight="1" x14ac:dyDescent="0.2">
      <c r="B1260" s="51"/>
      <c r="C1260" s="52"/>
      <c r="D1260" s="52"/>
      <c r="E1260" s="52"/>
      <c r="F1260" s="52"/>
      <c r="G1260" s="52"/>
      <c r="H1260" s="52"/>
      <c r="I1260" s="52"/>
      <c r="J1260" s="52"/>
      <c r="K1260" s="52"/>
      <c r="L1260" s="52"/>
      <c r="M1260" s="52"/>
      <c r="N1260" s="52"/>
      <c r="O1260" s="52"/>
      <c r="P1260" s="49"/>
    </row>
    <row r="1261" spans="2:16" ht="12.75" hidden="1" customHeight="1" x14ac:dyDescent="0.2">
      <c r="B1261" s="51"/>
      <c r="C1261" s="52"/>
      <c r="D1261" s="52"/>
      <c r="E1261" s="52"/>
      <c r="F1261" s="52"/>
      <c r="G1261" s="52"/>
      <c r="H1261" s="52"/>
      <c r="I1261" s="52"/>
      <c r="J1261" s="52"/>
      <c r="K1261" s="52"/>
      <c r="L1261" s="52"/>
      <c r="M1261" s="52"/>
      <c r="N1261" s="52"/>
      <c r="O1261" s="52"/>
      <c r="P1261" s="49"/>
    </row>
    <row r="1262" spans="2:16" ht="12.75" hidden="1" customHeight="1" x14ac:dyDescent="0.2">
      <c r="B1262" s="51"/>
      <c r="C1262" s="52"/>
      <c r="D1262" s="52"/>
      <c r="E1262" s="52"/>
      <c r="F1262" s="52"/>
      <c r="G1262" s="52"/>
      <c r="H1262" s="52"/>
      <c r="I1262" s="52"/>
      <c r="J1262" s="52"/>
      <c r="K1262" s="52"/>
      <c r="L1262" s="52"/>
      <c r="M1262" s="52"/>
      <c r="N1262" s="52"/>
      <c r="O1262" s="52"/>
      <c r="P1262" s="49"/>
    </row>
    <row r="1263" spans="2:16" ht="12.75" hidden="1" customHeight="1" x14ac:dyDescent="0.2">
      <c r="B1263" s="51"/>
      <c r="C1263" s="52"/>
      <c r="D1263" s="52"/>
      <c r="E1263" s="52"/>
      <c r="F1263" s="52"/>
      <c r="G1263" s="52"/>
      <c r="H1263" s="52"/>
      <c r="I1263" s="52"/>
      <c r="J1263" s="52"/>
      <c r="K1263" s="52"/>
      <c r="L1263" s="52"/>
      <c r="M1263" s="52"/>
      <c r="N1263" s="52"/>
      <c r="O1263" s="52"/>
      <c r="P1263" s="49"/>
    </row>
    <row r="1264" spans="2:16" ht="12.75" hidden="1" customHeight="1" x14ac:dyDescent="0.2">
      <c r="B1264" s="51"/>
      <c r="C1264" s="52"/>
      <c r="D1264" s="52"/>
      <c r="E1264" s="52"/>
      <c r="F1264" s="52"/>
      <c r="G1264" s="52"/>
      <c r="H1264" s="52"/>
      <c r="I1264" s="52"/>
      <c r="J1264" s="52"/>
      <c r="K1264" s="52"/>
      <c r="L1264" s="52"/>
      <c r="M1264" s="52"/>
      <c r="N1264" s="52"/>
      <c r="O1264" s="52"/>
      <c r="P1264" s="49"/>
    </row>
    <row r="1265" spans="2:16" ht="12.75" hidden="1" customHeight="1" x14ac:dyDescent="0.2">
      <c r="B1265" s="51"/>
      <c r="C1265" s="52"/>
      <c r="D1265" s="52"/>
      <c r="E1265" s="52"/>
      <c r="F1265" s="52"/>
      <c r="G1265" s="52"/>
      <c r="H1265" s="52"/>
      <c r="I1265" s="52"/>
      <c r="J1265" s="52"/>
      <c r="K1265" s="52"/>
      <c r="L1265" s="52"/>
      <c r="M1265" s="52"/>
      <c r="N1265" s="52"/>
      <c r="O1265" s="52"/>
      <c r="P1265" s="49"/>
    </row>
    <row r="1266" spans="2:16" ht="12.75" hidden="1" customHeight="1" x14ac:dyDescent="0.2">
      <c r="B1266" s="51"/>
      <c r="C1266" s="52"/>
      <c r="D1266" s="52"/>
      <c r="E1266" s="52"/>
      <c r="F1266" s="52"/>
      <c r="G1266" s="52"/>
      <c r="H1266" s="52"/>
      <c r="I1266" s="52"/>
      <c r="J1266" s="52"/>
      <c r="K1266" s="52"/>
      <c r="L1266" s="52"/>
      <c r="M1266" s="52"/>
      <c r="N1266" s="52"/>
      <c r="O1266" s="52"/>
      <c r="P1266" s="49"/>
    </row>
    <row r="1267" spans="2:16" ht="12.75" hidden="1" customHeight="1" x14ac:dyDescent="0.2">
      <c r="B1267" s="51"/>
      <c r="C1267" s="52"/>
      <c r="D1267" s="52"/>
      <c r="E1267" s="52"/>
      <c r="F1267" s="52"/>
      <c r="G1267" s="52"/>
      <c r="H1267" s="52"/>
      <c r="I1267" s="52"/>
      <c r="J1267" s="52"/>
      <c r="K1267" s="52"/>
      <c r="L1267" s="52"/>
      <c r="M1267" s="52"/>
      <c r="N1267" s="52"/>
      <c r="O1267" s="52"/>
      <c r="P1267" s="49"/>
    </row>
    <row r="1268" spans="2:16" ht="12.75" hidden="1" customHeight="1" x14ac:dyDescent="0.2">
      <c r="B1268" s="51"/>
      <c r="C1268" s="52"/>
      <c r="D1268" s="52"/>
      <c r="E1268" s="52"/>
      <c r="F1268" s="52"/>
      <c r="G1268" s="52"/>
      <c r="H1268" s="52"/>
      <c r="I1268" s="52"/>
      <c r="J1268" s="52"/>
      <c r="K1268" s="52"/>
      <c r="L1268" s="52"/>
      <c r="M1268" s="52"/>
      <c r="N1268" s="52"/>
      <c r="O1268" s="52"/>
      <c r="P1268" s="49"/>
    </row>
    <row r="1269" spans="2:16" ht="12.75" hidden="1" customHeight="1" x14ac:dyDescent="0.2">
      <c r="B1269" s="51"/>
      <c r="C1269" s="52"/>
      <c r="D1269" s="52"/>
      <c r="E1269" s="52"/>
      <c r="F1269" s="52"/>
      <c r="G1269" s="52"/>
      <c r="H1269" s="52"/>
      <c r="I1269" s="52"/>
      <c r="J1269" s="52"/>
      <c r="K1269" s="52"/>
      <c r="L1269" s="52"/>
      <c r="M1269" s="52"/>
      <c r="N1269" s="52"/>
      <c r="O1269" s="52"/>
      <c r="P1269" s="49"/>
    </row>
    <row r="1270" spans="2:16" ht="12.75" hidden="1" customHeight="1" x14ac:dyDescent="0.2">
      <c r="B1270" s="51"/>
      <c r="C1270" s="52"/>
      <c r="D1270" s="52"/>
      <c r="E1270" s="52"/>
      <c r="F1270" s="52"/>
      <c r="G1270" s="52"/>
      <c r="H1270" s="52"/>
      <c r="I1270" s="52"/>
      <c r="J1270" s="52"/>
      <c r="K1270" s="52"/>
      <c r="L1270" s="52"/>
      <c r="M1270" s="52"/>
      <c r="N1270" s="52"/>
      <c r="O1270" s="52"/>
      <c r="P1270" s="49"/>
    </row>
    <row r="1271" spans="2:16" ht="12.75" hidden="1" customHeight="1" x14ac:dyDescent="0.2">
      <c r="B1271" s="51"/>
      <c r="C1271" s="52"/>
      <c r="D1271" s="52"/>
      <c r="E1271" s="52"/>
      <c r="F1271" s="52"/>
      <c r="G1271" s="52"/>
      <c r="H1271" s="52"/>
      <c r="I1271" s="52"/>
      <c r="J1271" s="52"/>
      <c r="K1271" s="52"/>
      <c r="L1271" s="52"/>
      <c r="M1271" s="52"/>
      <c r="N1271" s="52"/>
      <c r="O1271" s="52"/>
      <c r="P1271" s="49"/>
    </row>
    <row r="1272" spans="2:16" ht="12.75" hidden="1" customHeight="1" x14ac:dyDescent="0.2">
      <c r="B1272" s="51"/>
      <c r="C1272" s="52"/>
      <c r="D1272" s="52"/>
      <c r="E1272" s="52"/>
      <c r="F1272" s="52"/>
      <c r="G1272" s="52"/>
      <c r="H1272" s="52"/>
      <c r="I1272" s="52"/>
      <c r="J1272" s="52"/>
      <c r="K1272" s="52"/>
      <c r="L1272" s="52"/>
      <c r="M1272" s="52"/>
      <c r="N1272" s="52"/>
      <c r="O1272" s="52"/>
      <c r="P1272" s="49"/>
    </row>
    <row r="1273" spans="2:16" ht="12.75" hidden="1" customHeight="1" x14ac:dyDescent="0.2">
      <c r="B1273" s="51"/>
      <c r="C1273" s="52"/>
      <c r="D1273" s="52"/>
      <c r="E1273" s="52"/>
      <c r="F1273" s="52"/>
      <c r="G1273" s="52"/>
      <c r="H1273" s="52"/>
      <c r="I1273" s="52"/>
      <c r="J1273" s="52"/>
      <c r="K1273" s="52"/>
      <c r="L1273" s="52"/>
      <c r="M1273" s="52"/>
      <c r="N1273" s="52"/>
      <c r="O1273" s="52"/>
      <c r="P1273" s="49"/>
    </row>
    <row r="1274" spans="2:16" ht="12.75" hidden="1" customHeight="1" x14ac:dyDescent="0.2">
      <c r="B1274" s="51"/>
      <c r="C1274" s="52"/>
      <c r="D1274" s="52"/>
      <c r="E1274" s="52"/>
      <c r="F1274" s="52"/>
      <c r="G1274" s="52"/>
      <c r="H1274" s="52"/>
      <c r="I1274" s="52"/>
      <c r="J1274" s="52"/>
      <c r="K1274" s="52"/>
      <c r="L1274" s="52"/>
      <c r="M1274" s="52"/>
      <c r="N1274" s="52"/>
      <c r="O1274" s="52"/>
      <c r="P1274" s="49"/>
    </row>
    <row r="1275" spans="2:16" ht="12.75" hidden="1" customHeight="1" x14ac:dyDescent="0.2">
      <c r="B1275" s="51"/>
      <c r="C1275" s="52"/>
      <c r="D1275" s="52"/>
      <c r="E1275" s="52"/>
      <c r="F1275" s="52"/>
      <c r="G1275" s="52"/>
      <c r="H1275" s="52"/>
      <c r="I1275" s="52"/>
      <c r="J1275" s="52"/>
      <c r="K1275" s="52"/>
      <c r="L1275" s="52"/>
      <c r="M1275" s="52"/>
      <c r="N1275" s="52"/>
      <c r="O1275" s="52"/>
      <c r="P1275" s="49"/>
    </row>
    <row r="1276" spans="2:16" ht="12.75" hidden="1" customHeight="1" x14ac:dyDescent="0.2">
      <c r="B1276" s="51"/>
      <c r="C1276" s="52"/>
      <c r="D1276" s="52"/>
      <c r="E1276" s="52"/>
      <c r="F1276" s="52"/>
      <c r="G1276" s="52"/>
      <c r="H1276" s="52"/>
      <c r="I1276" s="52"/>
      <c r="J1276" s="52"/>
      <c r="K1276" s="52"/>
      <c r="L1276" s="52"/>
      <c r="M1276" s="52"/>
      <c r="N1276" s="52"/>
      <c r="O1276" s="52"/>
      <c r="P1276" s="49"/>
    </row>
    <row r="1277" spans="2:16" ht="12.75" hidden="1" customHeight="1" x14ac:dyDescent="0.2">
      <c r="B1277" s="51"/>
      <c r="C1277" s="52"/>
      <c r="D1277" s="52"/>
      <c r="E1277" s="52"/>
      <c r="F1277" s="52"/>
      <c r="G1277" s="52"/>
      <c r="H1277" s="52"/>
      <c r="I1277" s="52"/>
      <c r="J1277" s="52"/>
      <c r="K1277" s="52"/>
      <c r="L1277" s="52"/>
      <c r="M1277" s="52"/>
      <c r="N1277" s="52"/>
      <c r="O1277" s="52"/>
      <c r="P1277" s="49"/>
    </row>
    <row r="1278" spans="2:16" ht="12.75" hidden="1" customHeight="1" x14ac:dyDescent="0.2">
      <c r="B1278" s="51"/>
      <c r="C1278" s="52"/>
      <c r="D1278" s="52"/>
      <c r="E1278" s="52"/>
      <c r="F1278" s="52"/>
      <c r="G1278" s="52"/>
      <c r="H1278" s="52"/>
      <c r="I1278" s="52"/>
      <c r="J1278" s="52"/>
      <c r="K1278" s="52"/>
      <c r="L1278" s="52"/>
      <c r="M1278" s="52"/>
      <c r="N1278" s="52"/>
      <c r="O1278" s="52"/>
      <c r="P1278" s="49"/>
    </row>
    <row r="1279" spans="2:16" ht="12.75" hidden="1" customHeight="1" x14ac:dyDescent="0.2">
      <c r="B1279" s="51"/>
      <c r="C1279" s="52"/>
      <c r="D1279" s="52"/>
      <c r="E1279" s="52"/>
      <c r="F1279" s="52"/>
      <c r="G1279" s="52"/>
      <c r="H1279" s="52"/>
      <c r="I1279" s="52"/>
      <c r="J1279" s="52"/>
      <c r="K1279" s="52"/>
      <c r="L1279" s="52"/>
      <c r="M1279" s="52"/>
      <c r="N1279" s="52"/>
      <c r="O1279" s="52"/>
      <c r="P1279" s="49"/>
    </row>
    <row r="1280" spans="2:16" ht="12.75" hidden="1" customHeight="1" x14ac:dyDescent="0.2">
      <c r="B1280" s="51"/>
      <c r="C1280" s="52"/>
      <c r="D1280" s="52"/>
      <c r="E1280" s="52"/>
      <c r="F1280" s="52"/>
      <c r="G1280" s="52"/>
      <c r="H1280" s="52"/>
      <c r="I1280" s="52"/>
      <c r="J1280" s="52"/>
      <c r="K1280" s="52"/>
      <c r="L1280" s="52"/>
      <c r="M1280" s="52"/>
      <c r="N1280" s="52"/>
      <c r="O1280" s="52"/>
      <c r="P1280" s="49"/>
    </row>
    <row r="1281" spans="2:16" ht="12.75" hidden="1" customHeight="1" x14ac:dyDescent="0.2">
      <c r="B1281" s="51"/>
      <c r="C1281" s="52"/>
      <c r="D1281" s="52"/>
      <c r="E1281" s="52"/>
      <c r="F1281" s="52"/>
      <c r="G1281" s="52"/>
      <c r="H1281" s="52"/>
      <c r="I1281" s="52"/>
      <c r="J1281" s="52"/>
      <c r="K1281" s="52"/>
      <c r="L1281" s="52"/>
      <c r="M1281" s="52"/>
      <c r="N1281" s="52"/>
      <c r="O1281" s="52"/>
      <c r="P1281" s="49"/>
    </row>
    <row r="1282" spans="2:16" ht="12.75" hidden="1" customHeight="1" x14ac:dyDescent="0.2">
      <c r="B1282" s="51"/>
      <c r="C1282" s="52"/>
      <c r="D1282" s="52"/>
      <c r="E1282" s="52"/>
      <c r="F1282" s="52"/>
      <c r="G1282" s="52"/>
      <c r="H1282" s="52"/>
      <c r="I1282" s="52"/>
      <c r="J1282" s="52"/>
      <c r="K1282" s="52"/>
      <c r="L1282" s="52"/>
      <c r="M1282" s="52"/>
      <c r="N1282" s="52"/>
      <c r="O1282" s="52"/>
      <c r="P1282" s="49"/>
    </row>
    <row r="1283" spans="2:16" ht="12.75" hidden="1" customHeight="1" x14ac:dyDescent="0.2">
      <c r="B1283" s="51"/>
      <c r="C1283" s="52"/>
      <c r="D1283" s="52"/>
      <c r="E1283" s="52"/>
      <c r="F1283" s="52"/>
      <c r="G1283" s="52"/>
      <c r="H1283" s="52"/>
      <c r="I1283" s="52"/>
      <c r="J1283" s="52"/>
      <c r="K1283" s="52"/>
      <c r="L1283" s="52"/>
      <c r="M1283" s="52"/>
      <c r="N1283" s="52"/>
      <c r="O1283" s="52"/>
      <c r="P1283" s="49"/>
    </row>
    <row r="1284" spans="2:16" ht="12.75" hidden="1" customHeight="1" x14ac:dyDescent="0.2">
      <c r="B1284" s="51"/>
      <c r="C1284" s="52"/>
      <c r="D1284" s="52"/>
      <c r="E1284" s="52"/>
      <c r="F1284" s="52"/>
      <c r="G1284" s="52"/>
      <c r="H1284" s="52"/>
      <c r="I1284" s="52"/>
      <c r="J1284" s="52"/>
      <c r="K1284" s="52"/>
      <c r="L1284" s="52"/>
      <c r="M1284" s="52"/>
      <c r="N1284" s="52"/>
      <c r="O1284" s="52"/>
      <c r="P1284" s="49"/>
    </row>
    <row r="1285" spans="2:16" ht="12.75" customHeight="1" thickBot="1" x14ac:dyDescent="0.25">
      <c r="B1285" s="61"/>
      <c r="C1285" s="62"/>
      <c r="D1285" s="62"/>
      <c r="E1285" s="62"/>
      <c r="F1285" s="62"/>
      <c r="G1285" s="62"/>
      <c r="H1285" s="62"/>
      <c r="I1285" s="62"/>
      <c r="J1285" s="62"/>
      <c r="K1285" s="62"/>
      <c r="L1285" s="62"/>
      <c r="M1285" s="62"/>
      <c r="N1285" s="62"/>
      <c r="O1285" s="62"/>
      <c r="P1285" s="114"/>
    </row>
    <row r="1286" spans="2:16" ht="12.75" customHeight="1" x14ac:dyDescent="0.2"/>
    <row r="1287" spans="2:16" ht="12.75" hidden="1" customHeight="1" x14ac:dyDescent="0.2"/>
    <row r="1288" spans="2:16" ht="12.75" hidden="1" customHeight="1" x14ac:dyDescent="0.2"/>
    <row r="1289" spans="2:16" ht="12.75" hidden="1" customHeight="1" x14ac:dyDescent="0.2"/>
    <row r="1290" spans="2:16" ht="12.75" hidden="1" customHeight="1" x14ac:dyDescent="0.2"/>
    <row r="1291" spans="2:16" ht="12.75" hidden="1" customHeight="1" x14ac:dyDescent="0.2"/>
    <row r="1292" spans="2:16" ht="12.75" hidden="1" customHeight="1" x14ac:dyDescent="0.2"/>
    <row r="1293" spans="2:16" ht="12.75" hidden="1" customHeight="1" x14ac:dyDescent="0.2"/>
    <row r="1294" spans="2:16" ht="12.75" hidden="1" customHeight="1" x14ac:dyDescent="0.2"/>
    <row r="1295" spans="2:16" ht="12.75" hidden="1" customHeight="1" x14ac:dyDescent="0.2"/>
    <row r="1296" spans="2:16" ht="12.75" hidden="1" customHeight="1" x14ac:dyDescent="0.2"/>
  </sheetData>
  <sheetProtection password="EC3F" sheet="1" objects="1" scenarios="1" selectLockedCells="1"/>
  <dataConsolidate/>
  <mergeCells count="13">
    <mergeCell ref="B125:P125"/>
    <mergeCell ref="B137:P137"/>
    <mergeCell ref="B73:P73"/>
    <mergeCell ref="B81:P81"/>
    <mergeCell ref="B92:P92"/>
    <mergeCell ref="B106:P106"/>
    <mergeCell ref="B116:P116"/>
    <mergeCell ref="B2:P4"/>
    <mergeCell ref="B26:P26"/>
    <mergeCell ref="B45:P45"/>
    <mergeCell ref="B55:P55"/>
    <mergeCell ref="B66:P66"/>
    <mergeCell ref="B5:P5"/>
  </mergeCells>
  <printOptions horizontalCentered="1" verticalCentered="1"/>
  <pageMargins left="0.39370078740157483" right="0.39370078740157483" top="0.39370078740157483" bottom="0.39370078740157483" header="0.31496062992125984" footer="0.31496062992125984"/>
  <pageSetup paperSize="9" scale="64"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
  <dimension ref="A1:DX3077"/>
  <sheetViews>
    <sheetView zoomScale="85" zoomScaleNormal="85" workbookViewId="0">
      <selection activeCell="E10" sqref="E10"/>
    </sheetView>
  </sheetViews>
  <sheetFormatPr baseColWidth="10" defaultRowHeight="15" x14ac:dyDescent="0.25"/>
  <cols>
    <col min="1" max="1" width="9.140625" style="135" bestFit="1" customWidth="1"/>
    <col min="2" max="2" width="27.85546875" style="135" bestFit="1" customWidth="1"/>
    <col min="3" max="3" width="19.42578125" style="135" bestFit="1" customWidth="1"/>
    <col min="4" max="7" width="11.5703125" style="135" bestFit="1" customWidth="1"/>
    <col min="8" max="8" width="21.28515625" style="135" customWidth="1"/>
    <col min="9" max="15" width="11.5703125" style="135" bestFit="1" customWidth="1"/>
    <col min="16" max="16" width="15.42578125" style="135" bestFit="1" customWidth="1"/>
    <col min="17" max="17" width="11.7109375" style="135" customWidth="1"/>
    <col min="18" max="18" width="17.5703125" style="135" bestFit="1" customWidth="1"/>
    <col min="19" max="19" width="14.7109375" style="135" customWidth="1"/>
    <col min="20" max="20" width="19.7109375" style="135" customWidth="1"/>
    <col min="21" max="21" width="13.7109375" style="135" customWidth="1"/>
    <col min="22" max="22" width="15.140625" style="135" bestFit="1" customWidth="1"/>
    <col min="23" max="23" width="17" style="135" bestFit="1" customWidth="1"/>
    <col min="24" max="29" width="11.5703125" style="135" bestFit="1" customWidth="1"/>
    <col min="30" max="30" width="15" style="135" bestFit="1" customWidth="1"/>
    <col min="31" max="33" width="14.85546875" style="135" bestFit="1" customWidth="1"/>
    <col min="34" max="34" width="12.7109375" style="135" bestFit="1" customWidth="1"/>
    <col min="35" max="35" width="19.42578125" style="135" bestFit="1" customWidth="1"/>
    <col min="36" max="36" width="21.140625" style="135" customWidth="1"/>
    <col min="37" max="37" width="14.5703125" style="135" customWidth="1"/>
    <col min="38" max="38" width="14" style="135" customWidth="1"/>
    <col min="39" max="39" width="13.42578125" style="135" bestFit="1" customWidth="1"/>
    <col min="40" max="40" width="15.28515625" style="135" customWidth="1"/>
    <col min="41" max="41" width="14" style="135" customWidth="1"/>
    <col min="42" max="49" width="11.5703125" style="135" bestFit="1" customWidth="1"/>
    <col min="50" max="51" width="15" style="135" bestFit="1" customWidth="1"/>
    <col min="52" max="53" width="14.85546875" style="135" bestFit="1" customWidth="1"/>
    <col min="54" max="54" width="14.85546875" style="135" customWidth="1"/>
    <col min="55" max="59" width="11.5703125" style="135" bestFit="1" customWidth="1"/>
    <col min="60" max="60" width="12.140625" style="135" bestFit="1" customWidth="1"/>
    <col min="61" max="61" width="11.42578125" style="135"/>
    <col min="62" max="62" width="20.28515625" style="135" bestFit="1" customWidth="1"/>
    <col min="63" max="68" width="11.5703125" style="135" bestFit="1" customWidth="1"/>
    <col min="69" max="70" width="11.42578125" style="135"/>
    <col min="71" max="71" width="20.28515625" style="135" bestFit="1" customWidth="1"/>
    <col min="72" max="77" width="11.5703125" style="135" bestFit="1" customWidth="1"/>
    <col min="78" max="78" width="11.42578125" style="135"/>
    <col min="79" max="79" width="15.42578125" style="135" bestFit="1" customWidth="1"/>
    <col min="80" max="80" width="11.5703125" style="135" bestFit="1" customWidth="1"/>
    <col min="81" max="81" width="20.42578125" style="135" bestFit="1" customWidth="1"/>
    <col min="82" max="85" width="15.7109375" style="135" customWidth="1"/>
    <col min="86" max="86" width="16.140625" style="135" customWidth="1"/>
    <col min="87" max="87" width="15.7109375" style="135" customWidth="1"/>
    <col min="88" max="88" width="21.42578125" style="135" bestFit="1" customWidth="1"/>
    <col min="89" max="89" width="13.5703125" style="135" bestFit="1" customWidth="1"/>
    <col min="90" max="90" width="20.42578125" style="135" bestFit="1" customWidth="1"/>
    <col min="91" max="94" width="15.7109375" style="135" customWidth="1"/>
    <col min="95" max="95" width="18.7109375" style="135" bestFit="1" customWidth="1"/>
    <col min="96" max="96" width="15.7109375" style="135" customWidth="1"/>
    <col min="97" max="97" width="11.5703125" style="135" bestFit="1" customWidth="1"/>
    <col min="98" max="98" width="15.5703125" style="135" bestFit="1" customWidth="1"/>
    <col min="99" max="104" width="16.7109375" style="135" customWidth="1"/>
    <col min="105" max="106" width="11.42578125" style="135"/>
    <col min="107" max="107" width="20.7109375" style="135" bestFit="1" customWidth="1"/>
    <col min="108" max="108" width="11.5703125" style="135" bestFit="1" customWidth="1"/>
    <col min="109" max="110" width="11.42578125" style="135"/>
    <col min="111" max="111" width="20.28515625" style="135" bestFit="1" customWidth="1"/>
    <col min="112" max="114" width="11.5703125" style="135" bestFit="1" customWidth="1"/>
    <col min="115" max="116" width="11.42578125" style="135"/>
    <col min="117" max="117" width="20.28515625" style="135" bestFit="1" customWidth="1"/>
    <col min="118" max="118" width="11.5703125" style="135" bestFit="1" customWidth="1"/>
    <col min="119" max="120" width="11.42578125" style="135"/>
    <col min="121" max="121" width="20.28515625" style="135" bestFit="1" customWidth="1"/>
    <col min="122" max="123" width="11.5703125" style="135" bestFit="1" customWidth="1"/>
    <col min="124" max="124" width="15" style="135" bestFit="1" customWidth="1"/>
    <col min="125" max="125" width="11.42578125" style="135"/>
    <col min="126" max="126" width="15.140625" style="135" bestFit="1" customWidth="1"/>
    <col min="127" max="128" width="15.5703125" style="135" bestFit="1" customWidth="1"/>
    <col min="129" max="129" width="11.42578125" style="135"/>
    <col min="130" max="138" width="14.7109375" style="135" customWidth="1"/>
    <col min="139" max="142" width="11.42578125" style="135"/>
    <col min="143" max="143" width="20.28515625" style="135" bestFit="1" customWidth="1"/>
    <col min="144" max="16384" width="11.42578125" style="135"/>
  </cols>
  <sheetData>
    <row r="1" spans="1:128" ht="36" x14ac:dyDescent="0.55000000000000004">
      <c r="A1" s="465" t="s">
        <v>64</v>
      </c>
      <c r="B1" s="465"/>
      <c r="C1" s="465"/>
      <c r="D1" s="465"/>
      <c r="E1" s="465"/>
      <c r="F1" s="465"/>
      <c r="G1" s="465"/>
      <c r="H1" s="465"/>
      <c r="I1" s="465"/>
      <c r="J1" s="465"/>
      <c r="K1" s="465"/>
      <c r="L1" s="465"/>
      <c r="M1" s="465"/>
      <c r="N1" s="465"/>
      <c r="O1" s="465"/>
      <c r="P1" s="465"/>
      <c r="Q1" s="465"/>
      <c r="R1" s="465"/>
      <c r="S1" s="465"/>
      <c r="T1" s="465"/>
      <c r="U1" s="465"/>
      <c r="V1" s="465"/>
      <c r="W1" s="465"/>
      <c r="X1" s="465"/>
      <c r="Y1" s="465"/>
      <c r="Z1" s="465"/>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row>
    <row r="2" spans="1:128" ht="21" customHeight="1" x14ac:dyDescent="0.55000000000000004">
      <c r="A2" s="136"/>
      <c r="B2" s="455" t="s">
        <v>62</v>
      </c>
      <c r="C2" s="456"/>
      <c r="D2" s="457"/>
      <c r="E2" s="136"/>
      <c r="F2" s="136"/>
      <c r="G2" s="136"/>
      <c r="H2" s="137"/>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row>
    <row r="3" spans="1:128" x14ac:dyDescent="0.25">
      <c r="B3" s="138" t="s">
        <v>0</v>
      </c>
      <c r="C3" s="139">
        <f>calculation2!E61</f>
        <v>1</v>
      </c>
      <c r="D3" s="139" t="s">
        <v>93</v>
      </c>
      <c r="F3" s="140"/>
      <c r="G3" s="139">
        <v>30</v>
      </c>
      <c r="I3" s="469" t="s">
        <v>240</v>
      </c>
      <c r="J3" s="469"/>
      <c r="K3" s="469"/>
      <c r="L3" s="469"/>
      <c r="M3" s="469"/>
      <c r="N3" s="469"/>
      <c r="O3" s="469"/>
      <c r="P3" s="469"/>
      <c r="Q3" s="469"/>
      <c r="R3" s="469"/>
      <c r="S3" s="469"/>
      <c r="T3" s="469"/>
      <c r="U3" s="469"/>
      <c r="V3" s="469"/>
      <c r="W3" s="469"/>
      <c r="X3" s="469"/>
      <c r="Y3" s="469"/>
      <c r="Z3" s="469"/>
      <c r="AA3" s="469"/>
      <c r="AB3" s="469"/>
      <c r="AC3" s="469"/>
      <c r="AD3" s="469"/>
      <c r="AE3" s="469"/>
      <c r="AF3" s="469"/>
      <c r="AJ3" s="469" t="s">
        <v>239</v>
      </c>
      <c r="AK3" s="469"/>
      <c r="AL3" s="469"/>
      <c r="AM3" s="469"/>
      <c r="AN3" s="469"/>
      <c r="AO3" s="469"/>
      <c r="AP3" s="469"/>
      <c r="AQ3" s="469"/>
      <c r="AR3" s="469"/>
      <c r="AS3" s="469"/>
      <c r="AT3" s="469"/>
      <c r="AU3" s="469"/>
      <c r="AV3" s="469"/>
      <c r="AW3" s="469"/>
      <c r="AX3" s="469"/>
      <c r="AY3" s="469"/>
      <c r="AZ3" s="469"/>
      <c r="BA3" s="469"/>
      <c r="BB3" s="469"/>
      <c r="BC3" s="469"/>
      <c r="BD3" s="469"/>
      <c r="BE3" s="469"/>
      <c r="BF3" s="469"/>
      <c r="BG3" s="469"/>
    </row>
    <row r="4" spans="1:128" x14ac:dyDescent="0.25">
      <c r="B4" s="139" t="s">
        <v>20</v>
      </c>
      <c r="C4" s="139">
        <f>calculation2!E62</f>
        <v>7</v>
      </c>
      <c r="D4" s="139"/>
      <c r="F4" s="140"/>
      <c r="G4" s="139">
        <v>60</v>
      </c>
      <c r="I4" s="464" t="s">
        <v>257</v>
      </c>
      <c r="J4" s="464"/>
      <c r="K4" s="464"/>
      <c r="L4" s="464"/>
      <c r="M4" s="464"/>
      <c r="N4" s="464"/>
      <c r="O4" s="464"/>
      <c r="P4" s="464"/>
      <c r="Q4" s="464"/>
      <c r="R4" s="464"/>
      <c r="S4" s="464"/>
      <c r="T4" s="464"/>
      <c r="U4" s="461" t="s">
        <v>258</v>
      </c>
      <c r="V4" s="461"/>
      <c r="W4" s="461"/>
      <c r="X4" s="461"/>
      <c r="Y4" s="461"/>
      <c r="Z4" s="461"/>
      <c r="AA4" s="461"/>
      <c r="AB4" s="461"/>
      <c r="AC4" s="461"/>
      <c r="AD4" s="461"/>
      <c r="AE4" s="461"/>
      <c r="AF4" s="461"/>
      <c r="AJ4" s="464" t="s">
        <v>257</v>
      </c>
      <c r="AK4" s="464"/>
      <c r="AL4" s="464"/>
      <c r="AM4" s="464"/>
      <c r="AN4" s="464"/>
      <c r="AO4" s="464"/>
      <c r="AP4" s="464"/>
      <c r="AQ4" s="464"/>
      <c r="AR4" s="464"/>
      <c r="AS4" s="464"/>
      <c r="AT4" s="464"/>
      <c r="AU4" s="464"/>
      <c r="AV4" s="461" t="s">
        <v>258</v>
      </c>
      <c r="AW4" s="461"/>
      <c r="AX4" s="461"/>
      <c r="AY4" s="461"/>
      <c r="AZ4" s="461"/>
      <c r="BA4" s="461"/>
      <c r="BB4" s="461"/>
      <c r="BC4" s="461"/>
      <c r="BD4" s="461"/>
      <c r="BE4" s="461"/>
      <c r="BF4" s="461"/>
      <c r="BG4" s="461"/>
    </row>
    <row r="5" spans="1:128" x14ac:dyDescent="0.25">
      <c r="B5" s="139" t="s">
        <v>21</v>
      </c>
      <c r="C5" s="139" t="str">
        <f>calculation2!E63</f>
        <v>Acetonitrile</v>
      </c>
      <c r="D5" s="139"/>
      <c r="I5" s="464" t="s">
        <v>14</v>
      </c>
      <c r="J5" s="464"/>
      <c r="K5" s="464" t="s">
        <v>14</v>
      </c>
      <c r="L5" s="464"/>
      <c r="M5" s="464" t="s">
        <v>50</v>
      </c>
      <c r="N5" s="464"/>
      <c r="O5" s="464" t="s">
        <v>50</v>
      </c>
      <c r="P5" s="464"/>
      <c r="Q5" s="464" t="s">
        <v>51</v>
      </c>
      <c r="R5" s="464"/>
      <c r="S5" s="464" t="s">
        <v>51</v>
      </c>
      <c r="T5" s="464"/>
      <c r="U5" s="461" t="s">
        <v>14</v>
      </c>
      <c r="V5" s="461"/>
      <c r="W5" s="461" t="s">
        <v>14</v>
      </c>
      <c r="X5" s="461"/>
      <c r="Y5" s="461" t="s">
        <v>50</v>
      </c>
      <c r="Z5" s="461"/>
      <c r="AA5" s="461" t="s">
        <v>50</v>
      </c>
      <c r="AB5" s="461"/>
      <c r="AC5" s="461" t="s">
        <v>51</v>
      </c>
      <c r="AD5" s="461"/>
      <c r="AE5" s="461" t="s">
        <v>51</v>
      </c>
      <c r="AF5" s="461"/>
      <c r="AJ5" s="464" t="s">
        <v>14</v>
      </c>
      <c r="AK5" s="464"/>
      <c r="AL5" s="464" t="s">
        <v>14</v>
      </c>
      <c r="AM5" s="464"/>
      <c r="AN5" s="464" t="s">
        <v>50</v>
      </c>
      <c r="AO5" s="464"/>
      <c r="AP5" s="464" t="s">
        <v>50</v>
      </c>
      <c r="AQ5" s="464"/>
      <c r="AR5" s="464" t="s">
        <v>51</v>
      </c>
      <c r="AS5" s="464"/>
      <c r="AT5" s="464" t="s">
        <v>51</v>
      </c>
      <c r="AU5" s="464"/>
      <c r="AV5" s="461" t="s">
        <v>14</v>
      </c>
      <c r="AW5" s="461"/>
      <c r="AX5" s="461" t="s">
        <v>14</v>
      </c>
      <c r="AY5" s="461"/>
      <c r="AZ5" s="461" t="s">
        <v>50</v>
      </c>
      <c r="BA5" s="461"/>
      <c r="BB5" s="461" t="s">
        <v>50</v>
      </c>
      <c r="BC5" s="461"/>
      <c r="BD5" s="461" t="s">
        <v>51</v>
      </c>
      <c r="BE5" s="461"/>
      <c r="BF5" s="461" t="s">
        <v>51</v>
      </c>
      <c r="BG5" s="461"/>
      <c r="BK5" s="475" t="s">
        <v>176</v>
      </c>
      <c r="BL5" s="476"/>
      <c r="BM5" s="476"/>
      <c r="BN5" s="476"/>
      <c r="BO5" s="476"/>
      <c r="BP5" s="476"/>
      <c r="BT5" s="475" t="s">
        <v>177</v>
      </c>
      <c r="BU5" s="476"/>
      <c r="BV5" s="476"/>
      <c r="BW5" s="476"/>
      <c r="BX5" s="476"/>
      <c r="BY5" s="476"/>
      <c r="CA5" s="463" t="s">
        <v>200</v>
      </c>
      <c r="CB5" s="462"/>
      <c r="CC5" s="462"/>
      <c r="CD5" s="462"/>
      <c r="CE5" s="462"/>
      <c r="CF5" s="462"/>
      <c r="CG5" s="462"/>
      <c r="CI5" s="473" t="s">
        <v>186</v>
      </c>
      <c r="CJ5" s="473"/>
      <c r="CK5" s="473"/>
      <c r="CL5" s="473"/>
      <c r="CM5" s="473"/>
      <c r="CN5" s="473"/>
      <c r="CO5" s="473"/>
      <c r="CP5" s="473"/>
      <c r="CQ5" s="473"/>
      <c r="CR5" s="473"/>
      <c r="CS5" s="473"/>
      <c r="CT5" s="473"/>
      <c r="CU5" s="473"/>
      <c r="CV5" s="473"/>
      <c r="CW5" s="473"/>
      <c r="CX5" s="473"/>
      <c r="CY5" s="473"/>
      <c r="CZ5" s="473"/>
      <c r="DA5" s="473"/>
      <c r="DB5" s="473"/>
      <c r="DC5" s="473"/>
      <c r="DD5" s="473"/>
      <c r="DF5" s="462" t="s">
        <v>241</v>
      </c>
      <c r="DG5" s="462"/>
      <c r="DH5" s="462"/>
      <c r="DI5" s="462"/>
      <c r="DJ5" s="462"/>
      <c r="DK5" s="462"/>
      <c r="DL5" s="462"/>
      <c r="DM5" s="462"/>
      <c r="DN5" s="462"/>
      <c r="DP5" s="473" t="s">
        <v>187</v>
      </c>
      <c r="DQ5" s="473"/>
      <c r="DR5" s="473"/>
      <c r="DS5" s="473"/>
      <c r="DT5" s="473"/>
      <c r="DU5" s="473"/>
      <c r="DV5" s="473"/>
      <c r="DW5" s="473"/>
      <c r="DX5" s="473"/>
    </row>
    <row r="6" spans="1:128" x14ac:dyDescent="0.25">
      <c r="B6" s="139" t="s">
        <v>22</v>
      </c>
      <c r="C6" s="139">
        <f>calculation2!E64</f>
        <v>1500</v>
      </c>
      <c r="D6" s="139" t="s">
        <v>66</v>
      </c>
      <c r="I6" s="141" t="s">
        <v>11</v>
      </c>
      <c r="J6" s="141" t="s">
        <v>146</v>
      </c>
      <c r="K6" s="141" t="s">
        <v>11</v>
      </c>
      <c r="L6" s="141" t="s">
        <v>146</v>
      </c>
      <c r="M6" s="141" t="s">
        <v>11</v>
      </c>
      <c r="N6" s="141" t="s">
        <v>146</v>
      </c>
      <c r="O6" s="141" t="s">
        <v>11</v>
      </c>
      <c r="P6" s="141" t="s">
        <v>146</v>
      </c>
      <c r="Q6" s="141" t="s">
        <v>11</v>
      </c>
      <c r="R6" s="141" t="s">
        <v>146</v>
      </c>
      <c r="S6" s="141" t="s">
        <v>11</v>
      </c>
      <c r="T6" s="141" t="s">
        <v>146</v>
      </c>
      <c r="U6" s="142" t="s">
        <v>11</v>
      </c>
      <c r="V6" s="142" t="s">
        <v>146</v>
      </c>
      <c r="W6" s="142" t="s">
        <v>11</v>
      </c>
      <c r="X6" s="142" t="s">
        <v>146</v>
      </c>
      <c r="Y6" s="142" t="s">
        <v>11</v>
      </c>
      <c r="Z6" s="142" t="s">
        <v>146</v>
      </c>
      <c r="AA6" s="142" t="s">
        <v>11</v>
      </c>
      <c r="AB6" s="142" t="s">
        <v>146</v>
      </c>
      <c r="AC6" s="142" t="s">
        <v>11</v>
      </c>
      <c r="AD6" s="142" t="s">
        <v>146</v>
      </c>
      <c r="AE6" s="142" t="s">
        <v>11</v>
      </c>
      <c r="AF6" s="142" t="s">
        <v>146</v>
      </c>
      <c r="AJ6" s="141" t="s">
        <v>174</v>
      </c>
      <c r="AK6" s="141" t="s">
        <v>175</v>
      </c>
      <c r="AL6" s="141" t="s">
        <v>174</v>
      </c>
      <c r="AM6" s="141" t="s">
        <v>175</v>
      </c>
      <c r="AN6" s="141" t="s">
        <v>174</v>
      </c>
      <c r="AO6" s="141" t="s">
        <v>175</v>
      </c>
      <c r="AP6" s="141" t="s">
        <v>174</v>
      </c>
      <c r="AQ6" s="141" t="s">
        <v>175</v>
      </c>
      <c r="AR6" s="141" t="s">
        <v>174</v>
      </c>
      <c r="AS6" s="141" t="s">
        <v>175</v>
      </c>
      <c r="AT6" s="141" t="s">
        <v>174</v>
      </c>
      <c r="AU6" s="141" t="s">
        <v>175</v>
      </c>
      <c r="AV6" s="142" t="s">
        <v>174</v>
      </c>
      <c r="AW6" s="142" t="s">
        <v>175</v>
      </c>
      <c r="AX6" s="142" t="s">
        <v>174</v>
      </c>
      <c r="AY6" s="142" t="s">
        <v>175</v>
      </c>
      <c r="AZ6" s="142" t="s">
        <v>174</v>
      </c>
      <c r="BA6" s="142" t="s">
        <v>175</v>
      </c>
      <c r="BB6" s="142" t="s">
        <v>174</v>
      </c>
      <c r="BC6" s="142" t="s">
        <v>175</v>
      </c>
      <c r="BD6" s="142" t="s">
        <v>174</v>
      </c>
      <c r="BE6" s="142" t="s">
        <v>175</v>
      </c>
      <c r="BF6" s="142" t="s">
        <v>174</v>
      </c>
      <c r="BG6" s="142" t="s">
        <v>175</v>
      </c>
      <c r="BK6" s="141" t="s">
        <v>42</v>
      </c>
      <c r="BL6" s="141" t="s">
        <v>42</v>
      </c>
      <c r="BM6" s="141" t="s">
        <v>42</v>
      </c>
      <c r="BN6" s="142" t="s">
        <v>42</v>
      </c>
      <c r="BO6" s="142" t="s">
        <v>42</v>
      </c>
      <c r="BP6" s="142" t="s">
        <v>42</v>
      </c>
      <c r="BT6" s="141" t="s">
        <v>43</v>
      </c>
      <c r="BU6" s="141" t="s">
        <v>43</v>
      </c>
      <c r="BV6" s="141" t="s">
        <v>43</v>
      </c>
      <c r="BW6" s="142" t="s">
        <v>43</v>
      </c>
      <c r="BX6" s="142" t="s">
        <v>43</v>
      </c>
      <c r="BY6" s="142" t="s">
        <v>43</v>
      </c>
      <c r="CK6" s="470" t="s">
        <v>197</v>
      </c>
      <c r="CL6" s="471"/>
      <c r="CM6" s="471"/>
      <c r="CN6" s="471"/>
      <c r="CO6" s="471"/>
      <c r="CP6" s="471"/>
      <c r="CQ6" s="471"/>
      <c r="CR6" s="471"/>
      <c r="CS6" s="471"/>
      <c r="CT6" s="471"/>
      <c r="CU6" s="471"/>
      <c r="CV6" s="471"/>
      <c r="CW6" s="471"/>
      <c r="CX6" s="471"/>
      <c r="CY6" s="471"/>
      <c r="CZ6" s="472"/>
      <c r="DF6" s="140"/>
    </row>
    <row r="7" spans="1:128" x14ac:dyDescent="0.25">
      <c r="B7" s="143" t="s">
        <v>264</v>
      </c>
      <c r="C7" s="139">
        <f>C6/('HPLC simulator'!O37*1000)</f>
        <v>1.5</v>
      </c>
      <c r="D7" s="139" t="s">
        <v>103</v>
      </c>
      <c r="I7" s="141" t="s">
        <v>42</v>
      </c>
      <c r="J7" s="141" t="s">
        <v>42</v>
      </c>
      <c r="K7" s="141" t="s">
        <v>43</v>
      </c>
      <c r="L7" s="141" t="s">
        <v>43</v>
      </c>
      <c r="M7" s="141" t="s">
        <v>42</v>
      </c>
      <c r="N7" s="141" t="s">
        <v>42</v>
      </c>
      <c r="O7" s="141" t="s">
        <v>43</v>
      </c>
      <c r="P7" s="141" t="s">
        <v>43</v>
      </c>
      <c r="Q7" s="141" t="s">
        <v>42</v>
      </c>
      <c r="R7" s="141" t="s">
        <v>42</v>
      </c>
      <c r="S7" s="141" t="s">
        <v>43</v>
      </c>
      <c r="T7" s="141" t="s">
        <v>43</v>
      </c>
      <c r="U7" s="142" t="s">
        <v>42</v>
      </c>
      <c r="V7" s="142" t="s">
        <v>42</v>
      </c>
      <c r="W7" s="142" t="s">
        <v>43</v>
      </c>
      <c r="X7" s="142" t="s">
        <v>43</v>
      </c>
      <c r="Y7" s="142" t="s">
        <v>42</v>
      </c>
      <c r="Z7" s="142" t="s">
        <v>42</v>
      </c>
      <c r="AA7" s="142" t="s">
        <v>43</v>
      </c>
      <c r="AB7" s="142" t="s">
        <v>43</v>
      </c>
      <c r="AC7" s="142" t="s">
        <v>42</v>
      </c>
      <c r="AD7" s="142" t="s">
        <v>42</v>
      </c>
      <c r="AE7" s="142" t="s">
        <v>43</v>
      </c>
      <c r="AF7" s="142" t="s">
        <v>43</v>
      </c>
      <c r="AJ7" s="141" t="s">
        <v>42</v>
      </c>
      <c r="AK7" s="141" t="s">
        <v>42</v>
      </c>
      <c r="AL7" s="141" t="s">
        <v>43</v>
      </c>
      <c r="AM7" s="141" t="s">
        <v>43</v>
      </c>
      <c r="AN7" s="141" t="s">
        <v>42</v>
      </c>
      <c r="AO7" s="141" t="s">
        <v>42</v>
      </c>
      <c r="AP7" s="141" t="s">
        <v>43</v>
      </c>
      <c r="AQ7" s="141" t="s">
        <v>43</v>
      </c>
      <c r="AR7" s="141" t="s">
        <v>42</v>
      </c>
      <c r="AS7" s="141" t="s">
        <v>42</v>
      </c>
      <c r="AT7" s="141" t="s">
        <v>43</v>
      </c>
      <c r="AU7" s="141" t="s">
        <v>43</v>
      </c>
      <c r="AV7" s="142" t="s">
        <v>42</v>
      </c>
      <c r="AW7" s="142" t="s">
        <v>42</v>
      </c>
      <c r="AX7" s="142" t="s">
        <v>43</v>
      </c>
      <c r="AY7" s="142" t="s">
        <v>43</v>
      </c>
      <c r="AZ7" s="142" t="s">
        <v>42</v>
      </c>
      <c r="BA7" s="142" t="s">
        <v>42</v>
      </c>
      <c r="BB7" s="142" t="s">
        <v>43</v>
      </c>
      <c r="BC7" s="142" t="s">
        <v>43</v>
      </c>
      <c r="BD7" s="142" t="s">
        <v>42</v>
      </c>
      <c r="BE7" s="142" t="s">
        <v>42</v>
      </c>
      <c r="BF7" s="142" t="s">
        <v>43</v>
      </c>
      <c r="BG7" s="142" t="s">
        <v>43</v>
      </c>
      <c r="BK7" s="141" t="s">
        <v>178</v>
      </c>
      <c r="BL7" s="141" t="s">
        <v>179</v>
      </c>
      <c r="BM7" s="141" t="s">
        <v>180</v>
      </c>
      <c r="BN7" s="142" t="s">
        <v>181</v>
      </c>
      <c r="BO7" s="142" t="s">
        <v>182</v>
      </c>
      <c r="BP7" s="142" t="s">
        <v>183</v>
      </c>
      <c r="BT7" s="141" t="s">
        <v>178</v>
      </c>
      <c r="BU7" s="141" t="s">
        <v>179</v>
      </c>
      <c r="BV7" s="141" t="s">
        <v>180</v>
      </c>
      <c r="BW7" s="142" t="s">
        <v>181</v>
      </c>
      <c r="BX7" s="142" t="s">
        <v>182</v>
      </c>
      <c r="BY7" s="142" t="s">
        <v>183</v>
      </c>
      <c r="CB7" s="141" t="s">
        <v>42</v>
      </c>
      <c r="CC7" s="141" t="s">
        <v>42</v>
      </c>
      <c r="CD7" s="141" t="s">
        <v>42</v>
      </c>
      <c r="CE7" s="142" t="s">
        <v>42</v>
      </c>
      <c r="CF7" s="142" t="s">
        <v>42</v>
      </c>
      <c r="CG7" s="142" t="s">
        <v>42</v>
      </c>
      <c r="CJ7" s="144" t="s">
        <v>13</v>
      </c>
      <c r="CK7" s="145">
        <v>200</v>
      </c>
      <c r="CL7" s="145">
        <v>210</v>
      </c>
      <c r="CM7" s="145">
        <v>220</v>
      </c>
      <c r="CN7" s="145">
        <v>230</v>
      </c>
      <c r="CO7" s="145">
        <v>240</v>
      </c>
      <c r="CP7" s="145">
        <v>250</v>
      </c>
      <c r="CQ7" s="145">
        <v>260</v>
      </c>
      <c r="CR7" s="145">
        <v>270</v>
      </c>
      <c r="CS7" s="145">
        <v>280</v>
      </c>
      <c r="CT7" s="145">
        <v>290</v>
      </c>
      <c r="CU7" s="145">
        <v>300</v>
      </c>
      <c r="CV7" s="145">
        <v>310</v>
      </c>
      <c r="CW7" s="145">
        <v>320</v>
      </c>
      <c r="CX7" s="145">
        <v>330</v>
      </c>
      <c r="CY7" s="145">
        <v>340</v>
      </c>
      <c r="CZ7" s="145">
        <v>350</v>
      </c>
      <c r="DD7" s="145">
        <f>C10</f>
        <v>220</v>
      </c>
      <c r="DH7" s="141" t="s">
        <v>14</v>
      </c>
      <c r="DI7" s="141" t="s">
        <v>51</v>
      </c>
      <c r="DJ7" s="141" t="s">
        <v>50</v>
      </c>
      <c r="DN7" s="141" t="str">
        <f>C16</f>
        <v>C18</v>
      </c>
      <c r="DR7" s="146" t="s">
        <v>184</v>
      </c>
      <c r="DS7" s="146" t="s">
        <v>185</v>
      </c>
      <c r="DT7" s="146" t="s">
        <v>199</v>
      </c>
      <c r="DV7" s="466" t="s">
        <v>208</v>
      </c>
      <c r="DW7" s="466"/>
      <c r="DX7" s="466"/>
    </row>
    <row r="8" spans="1:128" x14ac:dyDescent="0.25">
      <c r="B8" s="139" t="s">
        <v>23</v>
      </c>
      <c r="C8" s="139" t="str">
        <f>calculation2!E65</f>
        <v>Isocratic</v>
      </c>
      <c r="D8" s="139"/>
      <c r="G8" s="454" t="s">
        <v>57</v>
      </c>
      <c r="H8" s="139" t="s">
        <v>26</v>
      </c>
      <c r="I8" s="147">
        <f>IF($C$4=2.7,'1'!D11,IF($C$4=4.5,'1'!AB11,IF($C$4=7,'1'!AZ11,IF($C$4=9,'1'!BX11,"FAUX"))))</f>
        <v>2.93E-2</v>
      </c>
      <c r="J8" s="147">
        <f>IF($C$4=2.7,'1'!E11,IF($C$4=4.5,'1'!AC11,IF($C$4=7,'1'!BA11,IF($C$4=9,'1'!BY11,"FAUX"))))</f>
        <v>-2.4E-2</v>
      </c>
      <c r="K8" s="147">
        <f>IF($C$4=2.7,'1'!F11,IF($C$4=4.5,'1'!AD11,IF($C$4=7,'1'!BB11,IF($C$4=9,'1'!BZ11,"FAUX"))))</f>
        <v>5.96</v>
      </c>
      <c r="L8" s="147">
        <f>IF($C$4=2.7,'1'!G11,IF($C$4=4.5,'1'!AE11,IF($C$4=7,'1'!BC11,IF($C$4=9,'1'!CA11,"FAUX"))))</f>
        <v>7.73</v>
      </c>
      <c r="M8" s="147">
        <f>IF($C$4=2.7,'1'!H11,IF($C$4=4.5,'1'!AF11,IF($C$4=7,'1'!BD11,IF($C$4=9,'1'!CB11,"FAUX"))))</f>
        <v>3.73E-2</v>
      </c>
      <c r="N8" s="147">
        <f>IF($C$4=2.7,'1'!I11,IF($C$4=4.5,'1'!AG11,IF($C$4=7,'1'!BE11,IF($C$4=9,'1'!CC11,"FAUX"))))</f>
        <v>-0.11</v>
      </c>
      <c r="O8" s="147">
        <f>IF($C$4=2.7,'1'!J11,IF($C$4=4.5,'1'!AH11,IF($C$4=7,'1'!BF11,IF($C$4=9,'1'!CD11,"FAUX"))))</f>
        <v>4.9800000000000004</v>
      </c>
      <c r="P8" s="147">
        <f>IF($C$4=2.7,'1'!K11,IF($C$4=4.5,'1'!AI11,IF($C$4=7,'1'!BG11,IF($C$4=9,'1'!CE11,"FAUX"))))</f>
        <v>3.8</v>
      </c>
      <c r="Q8" s="147">
        <f>IF($C$4=2.7,'1'!L11,IF($C$4=4.5,'1'!AJ11,IF($C$4=7,'1'!BH11,IF($C$4=9,'1'!CF11,"FAUX"))))</f>
        <v>7.8100000000000003E-2</v>
      </c>
      <c r="R8" s="147">
        <f>IF($C$4=2.7,'1'!M11,IF($C$4=4.5,'1'!AK11,IF($C$4=7,'1'!BI11,IF($C$4=9,'1'!CG11,"FAUX"))))</f>
        <v>6.3299999999999995E-2</v>
      </c>
      <c r="S8" s="147">
        <f>IF($C$4=2.7,'1'!N11,IF($C$4=4.5,'1'!AL11,IF($C$4=7,'1'!BJ11,IF($C$4=9,'1'!CH11,"FAUX"))))</f>
        <v>5.54</v>
      </c>
      <c r="T8" s="147">
        <f>IF($C$4=2.7,'1'!O11,IF($C$4=4.5,'1'!AM11,IF($C$4=7,'1'!BK11,IF($C$4=9,'1'!CI11,"FAUX"))))</f>
        <v>6.64</v>
      </c>
      <c r="U8" s="147">
        <f>IF($C$4=2.7,'1'!P11,IF($C$4=4.5,'1'!AN11,IF($C$4=7,'1'!BL11,IF($C$4=9,'1'!CJ11,"FAUX"))))</f>
        <v>-0.36</v>
      </c>
      <c r="V8" s="147">
        <f>IF($C$4=2.7,'1'!Q11,IF($C$4=4.5,'1'!AO11,IF($C$4=7,'1'!BM11,IF($C$4=9,'1'!CK11,"FAUX"))))</f>
        <v>0.28799999999999998</v>
      </c>
      <c r="W8" s="147">
        <f>IF($C$4=2.7,'1'!R11,IF($C$4=4.5,'1'!AP11,IF($C$4=7,'1'!BN11,IF($C$4=9,'1'!CL11,"FAUX"))))</f>
        <v>5.26</v>
      </c>
      <c r="X8" s="147">
        <f>IF($C$4=2.7,'1'!S11,IF($C$4=4.5,'1'!AQ11,IF($C$4=7,'1'!BO11,IF($C$4=9,'1'!CM11,"FAUX"))))</f>
        <v>5.26</v>
      </c>
      <c r="Y8" s="147">
        <f>IF($C$4=2.7,'1'!T11,IF($C$4=4.5,'1'!AR11,IF($C$4=7,'1'!BP11,IF($C$4=9,'1'!CN11,"FAUX"))))</f>
        <v>6.5299999999999997E-2</v>
      </c>
      <c r="Z8" s="147">
        <f>IF($C$4=2.7,'1'!U11,IF($C$4=4.5,'1'!AS11,IF($C$4=7,'1'!BQ11,IF($C$4=9,'1'!CO11,"FAUX"))))</f>
        <v>-7.7899999999999997E-2</v>
      </c>
      <c r="AA8" s="147">
        <f>IF($C$4=2.7,'1'!V11,IF($C$4=4.5,'1'!AT11,IF($C$4=7,'1'!BR11,IF($C$4=9,'1'!CP11,"FAUX"))))</f>
        <v>8.7100000000000009</v>
      </c>
      <c r="AB8" s="147">
        <f>IF($C$4=2.7,'1'!W11,IF($C$4=4.5,'1'!AU11,IF($C$4=7,'1'!BS11,IF($C$4=9,'1'!CQ11,"FAUX"))))</f>
        <v>7.53</v>
      </c>
      <c r="AC8" s="147">
        <f>IF($C$4=2.7,'1'!X11,IF($C$4=4.5,'1'!AV11,IF($C$4=7,'1'!BT11,IF($C$4=9,'1'!CR11,"FAUX"))))</f>
        <v>0.39700000000000002</v>
      </c>
      <c r="AD8" s="147">
        <f>IF($C$4=2.7,'1'!Y11,IF($C$4=4.5,'1'!AW11,IF($C$4=7,'1'!BU11,IF($C$4=9,'1'!CS11,"FAUX"))))</f>
        <v>0.26600000000000001</v>
      </c>
      <c r="AE8" s="147">
        <f>IF($C$4=2.7,'1'!Z11,IF($C$4=4.5,'1'!AX11,IF($C$4=7,'1'!BV11,IF($C$4=9,'1'!CT11,"FAUX"))))</f>
        <v>15</v>
      </c>
      <c r="AF8" s="147">
        <f>IF($C$4=2.7,'1'!AA11,IF($C$4=4.5,'1'!AY11,IF($C$4=7,'1'!BW11,IF($C$4=9,'1'!CU11,"FAUX"))))</f>
        <v>13.5</v>
      </c>
      <c r="AH8" s="454" t="s">
        <v>57</v>
      </c>
      <c r="AI8" s="139" t="str">
        <f>$H8</f>
        <v>Uracil</v>
      </c>
      <c r="AJ8" s="148">
        <f>SLOPE(I8:J8,$G$3:$G$4)</f>
        <v>-1.7766666666666666E-3</v>
      </c>
      <c r="AK8" s="149">
        <f>INTERCEPT(I8:J8,$G$3:$G$4)</f>
        <v>8.2599999999999993E-2</v>
      </c>
      <c r="AL8" s="149">
        <f>SLOPE(K8:L8,$G$3:$G$4)</f>
        <v>5.9000000000000011E-2</v>
      </c>
      <c r="AM8" s="149">
        <f>INTERCEPT(K8:L8,$G$3:$G$4)</f>
        <v>4.1899999999999995</v>
      </c>
      <c r="AN8" s="149">
        <f>SLOPE(M8:N8,$G$3:$G$4)</f>
        <v>-4.9099999999999994E-3</v>
      </c>
      <c r="AO8" s="149">
        <f>INTERCEPT(M8:N8,$G$3:$G$4)</f>
        <v>0.18459999999999999</v>
      </c>
      <c r="AP8" s="149">
        <f>SLOPE(O8:P8,$G$3:$G$4)</f>
        <v>-3.9333333333333352E-2</v>
      </c>
      <c r="AQ8" s="149">
        <f>INTERCEPT(O8:P8,$G$3:$G$4)</f>
        <v>6.1600000000000019</v>
      </c>
      <c r="AR8" s="149">
        <f>SLOPE(Q8:R8,$G$3:$G$4)</f>
        <v>-4.9333333333333358E-4</v>
      </c>
      <c r="AS8" s="149">
        <f>INTERCEPT(Q8:R8,$G$3:$G$4)</f>
        <v>9.290000000000001E-2</v>
      </c>
      <c r="AT8" s="149">
        <f>SLOPE(S8:T8,$G$3:$G$4)</f>
        <v>3.6666666666666653E-2</v>
      </c>
      <c r="AU8" s="149">
        <f>INTERCEPT(S8:T8,$G$3:$G$4)</f>
        <v>4.4400000000000004</v>
      </c>
      <c r="AV8" s="149">
        <f>SLOPE(U8:V8,$G$3:$G$4)</f>
        <v>2.1599999999999998E-2</v>
      </c>
      <c r="AW8" s="149">
        <f>INTERCEPT(U8:V8,$G$3:$G$4)</f>
        <v>-1.0079999999999998</v>
      </c>
      <c r="AX8" s="149">
        <f>SLOPE(W8:X8,$G$3:$G$4)</f>
        <v>0</v>
      </c>
      <c r="AY8" s="149">
        <f>INTERCEPT(W8:X8,$G$3:$G$4)</f>
        <v>5.26</v>
      </c>
      <c r="AZ8" s="149">
        <f>SLOPE(Y8:Z8,$G$3:$G$4)</f>
        <v>-4.7733333333333326E-3</v>
      </c>
      <c r="BA8" s="149">
        <f>INTERCEPT(Y8:Z8,$G$3:$G$4)</f>
        <v>0.20849999999999996</v>
      </c>
      <c r="BB8" s="149">
        <f>SLOPE(AA8:AB8,$G$3:$G$4)</f>
        <v>-3.9333333333333352E-2</v>
      </c>
      <c r="BC8" s="149">
        <f>INTERCEPT(AA8:AB8,$G$3:$G$4)</f>
        <v>9.8900000000000023</v>
      </c>
      <c r="BD8" s="149">
        <f>SLOPE(AC8:AD8,$G$3:$G$4)</f>
        <v>-4.3666666666666671E-3</v>
      </c>
      <c r="BE8" s="149">
        <f>INTERCEPT(AC8:AD8,$G$3:$G$4)</f>
        <v>0.52800000000000002</v>
      </c>
      <c r="BF8" s="149">
        <f>SLOPE(AE8:AF8,$G$3:$G$4)</f>
        <v>-0.05</v>
      </c>
      <c r="BG8" s="149">
        <f>INTERCEPT(AE8:AF8,$G$3:$G$4)</f>
        <v>16.5</v>
      </c>
      <c r="BI8" s="454" t="s">
        <v>57</v>
      </c>
      <c r="BJ8" s="139" t="str">
        <f t="shared" ref="BJ8:BJ48" si="0">H8</f>
        <v>Uracil</v>
      </c>
      <c r="BK8" s="150">
        <f t="shared" ref="BK8:BK33" si="1">AJ8*$C$17+AK8</f>
        <v>2.9299999999999993E-2</v>
      </c>
      <c r="BL8" s="150">
        <f t="shared" ref="BL8:BL33" si="2">AN8*$C$17+AO8</f>
        <v>3.73E-2</v>
      </c>
      <c r="BM8" s="150">
        <f t="shared" ref="BM8:BM33" si="3">AR8*$C$17+AS8</f>
        <v>7.8100000000000003E-2</v>
      </c>
      <c r="BN8" s="150">
        <f t="shared" ref="BN8:BN33" si="4">AV8*$C$17+AW8</f>
        <v>-0.35999999999999988</v>
      </c>
      <c r="BO8" s="150">
        <f t="shared" ref="BO8:BO33" si="5">AZ8*$C$17+BA8</f>
        <v>6.5299999999999997E-2</v>
      </c>
      <c r="BP8" s="150">
        <f t="shared" ref="BP8:BP33" si="6">BD8*$C$17+BE8</f>
        <v>0.39700000000000002</v>
      </c>
      <c r="BR8" s="454" t="s">
        <v>57</v>
      </c>
      <c r="BS8" s="139" t="str">
        <f t="shared" ref="BS8:BS48" si="7">H8</f>
        <v>Uracil</v>
      </c>
      <c r="BT8" s="150">
        <f t="shared" ref="BT8:BT33" si="8">AL8*$C$17+AM8</f>
        <v>5.96</v>
      </c>
      <c r="BU8" s="150">
        <f t="shared" ref="BU8:BU33" si="9">AP8*$C$17+AQ8</f>
        <v>4.9800000000000013</v>
      </c>
      <c r="BV8" s="150">
        <f t="shared" ref="BV8:BV33" si="10">AT8*$C$17+AU8</f>
        <v>5.54</v>
      </c>
      <c r="BW8" s="150">
        <f t="shared" ref="BW8:BW33" si="11">AX8*$C$17+AY8</f>
        <v>5.26</v>
      </c>
      <c r="BX8" s="150">
        <f t="shared" ref="BX8:BX33" si="12">BB8*$C$17+BC8</f>
        <v>8.7100000000000009</v>
      </c>
      <c r="BY8" s="150">
        <f t="shared" ref="BY8:BY33" si="13">BF8*$C$17+BG8</f>
        <v>15</v>
      </c>
      <c r="CB8" s="151" t="s">
        <v>178</v>
      </c>
      <c r="CC8" s="151" t="s">
        <v>179</v>
      </c>
      <c r="CD8" s="151" t="s">
        <v>180</v>
      </c>
      <c r="CE8" s="152" t="s">
        <v>181</v>
      </c>
      <c r="CF8" s="152" t="s">
        <v>182</v>
      </c>
      <c r="CG8" s="152" t="s">
        <v>183</v>
      </c>
      <c r="CI8" s="477" t="s">
        <v>57</v>
      </c>
      <c r="CJ8" s="145" t="str">
        <f>$H8</f>
        <v>Uracil</v>
      </c>
      <c r="CK8" s="153">
        <f>'1'!D57</f>
        <v>8.8720350379015794E-2</v>
      </c>
      <c r="CL8" s="153">
        <f>'1'!E57</f>
        <v>4.8196819220748699E-2</v>
      </c>
      <c r="CM8" s="153">
        <f>'1'!F57</f>
        <v>0</v>
      </c>
      <c r="CN8" s="153">
        <f>'1'!G57</f>
        <v>7.6579447051938797E-3</v>
      </c>
      <c r="CO8" s="153">
        <f>'1'!H57</f>
        <v>7.9637421775601805E-2</v>
      </c>
      <c r="CP8" s="153">
        <f>'1'!I57</f>
        <v>0.15513697682111299</v>
      </c>
      <c r="CQ8" s="153">
        <f>'1'!J57</f>
        <v>0.18952752315180499</v>
      </c>
      <c r="CR8" s="153">
        <f>'1'!K57</f>
        <v>0.12502273839546099</v>
      </c>
      <c r="CS8" s="153">
        <f>'1'!L57</f>
        <v>3.3322504423330797E-2</v>
      </c>
      <c r="CT8" s="153">
        <f>'1'!M57</f>
        <v>1.3510676656862601E-3</v>
      </c>
      <c r="CU8" s="153">
        <f>'1'!N57</f>
        <v>-2.41269328855411E-5</v>
      </c>
      <c r="CV8" s="153">
        <f>'1'!O57</f>
        <v>-4.7095990269047998E-5</v>
      </c>
      <c r="CW8" s="153">
        <f>'1'!P57</f>
        <v>-4.6066759473940303E-5</v>
      </c>
      <c r="CX8" s="153">
        <f>'1'!Q57</f>
        <v>-8.0763321464476294E-5</v>
      </c>
      <c r="CY8" s="153">
        <f>'1'!R57</f>
        <v>-6.29455548321201E-6</v>
      </c>
      <c r="CZ8" s="153">
        <f>'1'!S57</f>
        <v>-1.2747849531985899E-5</v>
      </c>
      <c r="DB8" s="454" t="s">
        <v>57</v>
      </c>
      <c r="DC8" s="139" t="str">
        <f>$H8</f>
        <v>Uracil</v>
      </c>
      <c r="DD8" s="154">
        <f>HLOOKUP($DD$7,$CJ$7:$CZ$48,2,FALSE)</f>
        <v>0</v>
      </c>
      <c r="DF8" s="454" t="s">
        <v>57</v>
      </c>
      <c r="DG8" s="155" t="str">
        <f>$H8</f>
        <v>Uracil</v>
      </c>
      <c r="DH8" s="147">
        <f>IF($C$4=2.7,'1'!D125,IF($C$4=4.5,'1'!G125,IF($C$4=7,'1'!J125,IF($C$4=9,'1'!M125,FALSE))))</f>
        <v>1.38</v>
      </c>
      <c r="DI8" s="147">
        <f>IF($C$4=2.7,'1'!E125,IF($C$4=4.5,'1'!H125,IF($C$4=7,'1'!K125,IF($C$4=9,'1'!N125,FALSE))))</f>
        <v>1.26</v>
      </c>
      <c r="DJ8" s="147">
        <f>IF($C$4=2.7,'1'!F125,IF($C$4=4.5,'1'!I125,IF($C$4=7,'1'!L125,IF($C$4=9,'1'!O125,FALSE))))</f>
        <v>1.35</v>
      </c>
      <c r="DL8" s="454" t="s">
        <v>57</v>
      </c>
      <c r="DM8" s="155" t="str">
        <f>$H8</f>
        <v>Uracil</v>
      </c>
      <c r="DN8" s="149">
        <f>HLOOKUP($DN$7,$DG$7:$DJ$48,2,FALSE)</f>
        <v>1.38</v>
      </c>
      <c r="DP8" s="454" t="s">
        <v>57</v>
      </c>
      <c r="DQ8" s="155" t="str">
        <f>$H8</f>
        <v>Uracil</v>
      </c>
      <c r="DR8" s="147">
        <v>8.8000000000000007</v>
      </c>
      <c r="DS8" s="147"/>
      <c r="DT8" s="139">
        <f>IF(DR8="",1,2)</f>
        <v>2</v>
      </c>
      <c r="DV8" s="467" t="str">
        <f>calculation2!E86</f>
        <v>Methylparaben</v>
      </c>
      <c r="DW8" s="468"/>
    </row>
    <row r="9" spans="1:128" x14ac:dyDescent="0.25">
      <c r="B9" s="139" t="s">
        <v>12</v>
      </c>
      <c r="C9" s="139">
        <f>calculation2!E66</f>
        <v>13</v>
      </c>
      <c r="D9" s="139" t="s">
        <v>66</v>
      </c>
      <c r="G9" s="454"/>
      <c r="H9" s="139" t="s">
        <v>30</v>
      </c>
      <c r="I9" s="147">
        <f>IF($C$4=2.7,'1'!D12,IF($C$4=4.5,'1'!AB12,IF($C$4=7,'1'!AZ12,IF($C$4=9,'1'!BX12,"FAUX"))))</f>
        <v>2.06</v>
      </c>
      <c r="J9" s="147">
        <f>IF($C$4=2.7,'1'!E12,IF($C$4=4.5,'1'!AC12,IF($C$4=7,'1'!BA12,IF($C$4=9,'1'!BY12,"FAUX"))))</f>
        <v>1.92</v>
      </c>
      <c r="K9" s="147">
        <f>IF($C$4=2.7,'1'!F12,IF($C$4=4.5,'1'!AD12,IF($C$4=7,'1'!BB12,IF($C$4=9,'1'!BZ12,"FAUX"))))</f>
        <v>4.25</v>
      </c>
      <c r="L9" s="147">
        <f>IF($C$4=2.7,'1'!G12,IF($C$4=4.5,'1'!AE12,IF($C$4=7,'1'!BC12,IF($C$4=9,'1'!CA12,"FAUX"))))</f>
        <v>4.84</v>
      </c>
      <c r="M9" s="147">
        <f>IF($C$4=2.7,'1'!H12,IF($C$4=4.5,'1'!AF12,IF($C$4=7,'1'!BD12,IF($C$4=9,'1'!CB12,"FAUX"))))</f>
        <v>1.91</v>
      </c>
      <c r="N9" s="147">
        <f>IF($C$4=2.7,'1'!I12,IF($C$4=4.5,'1'!AG12,IF($C$4=7,'1'!BE12,IF($C$4=9,'1'!CC12,"FAUX"))))</f>
        <v>1.67</v>
      </c>
      <c r="O9" s="147">
        <f>IF($C$4=2.7,'1'!J12,IF($C$4=4.5,'1'!AH12,IF($C$4=7,'1'!BF12,IF($C$4=9,'1'!CD12,"FAUX"))))</f>
        <v>3.91</v>
      </c>
      <c r="P9" s="147">
        <f>IF($C$4=2.7,'1'!K12,IF($C$4=4.5,'1'!AI12,IF($C$4=7,'1'!BG12,IF($C$4=9,'1'!CE12,"FAUX"))))</f>
        <v>4.16</v>
      </c>
      <c r="Q9" s="147">
        <f>IF($C$4=2.7,'1'!L12,IF($C$4=4.5,'1'!AJ12,IF($C$4=7,'1'!BH12,IF($C$4=9,'1'!CF12,"FAUX"))))</f>
        <v>2.02</v>
      </c>
      <c r="R9" s="147">
        <f>IF($C$4=2.7,'1'!M12,IF($C$4=4.5,'1'!AK12,IF($C$4=7,'1'!BI12,IF($C$4=9,'1'!CG12,"FAUX"))))</f>
        <v>1.81</v>
      </c>
      <c r="S9" s="147">
        <f>IF($C$4=2.7,'1'!N12,IF($C$4=4.5,'1'!AL12,IF($C$4=7,'1'!BJ12,IF($C$4=9,'1'!CH12,"FAUX"))))</f>
        <v>4.2300000000000004</v>
      </c>
      <c r="T9" s="147">
        <f>IF($C$4=2.7,'1'!O12,IF($C$4=4.5,'1'!AM12,IF($C$4=7,'1'!BK12,IF($C$4=9,'1'!CI12,"FAUX"))))</f>
        <v>4.4800000000000004</v>
      </c>
      <c r="U9" s="147">
        <f>IF($C$4=2.7,'1'!P12,IF($C$4=4.5,'1'!AN12,IF($C$4=7,'1'!BL12,IF($C$4=9,'1'!CJ12,"FAUX"))))</f>
        <v>1.76</v>
      </c>
      <c r="V9" s="147">
        <f>IF($C$4=2.7,'1'!Q12,IF($C$4=4.5,'1'!AO12,IF($C$4=7,'1'!BM12,IF($C$4=9,'1'!CK12,"FAUX"))))</f>
        <v>1.9</v>
      </c>
      <c r="W9" s="147">
        <f>IF($C$4=2.7,'1'!R12,IF($C$4=4.5,'1'!AP12,IF($C$4=7,'1'!BN12,IF($C$4=9,'1'!CL12,"FAUX"))))</f>
        <v>5.4</v>
      </c>
      <c r="X9" s="147">
        <f>IF($C$4=2.7,'1'!S12,IF($C$4=4.5,'1'!AQ12,IF($C$4=7,'1'!BO12,IF($C$4=9,'1'!CM12,"FAUX"))))</f>
        <v>7.5</v>
      </c>
      <c r="Y9" s="147">
        <f>IF($C$4=2.7,'1'!T12,IF($C$4=4.5,'1'!AR12,IF($C$4=7,'1'!BP12,IF($C$4=9,'1'!CN12,"FAUX"))))</f>
        <v>1.66</v>
      </c>
      <c r="Z9" s="147">
        <f>IF($C$4=2.7,'1'!U12,IF($C$4=4.5,'1'!AS12,IF($C$4=7,'1'!BQ12,IF($C$4=9,'1'!CO12,"FAUX"))))</f>
        <v>1.6</v>
      </c>
      <c r="AA9" s="147">
        <f>IF($C$4=2.7,'1'!V12,IF($C$4=4.5,'1'!AT12,IF($C$4=7,'1'!BR12,IF($C$4=9,'1'!CP12,"FAUX"))))</f>
        <v>5.59</v>
      </c>
      <c r="AB9" s="147">
        <f>IF($C$4=2.7,'1'!W12,IF($C$4=4.5,'1'!AU12,IF($C$4=7,'1'!BS12,IF($C$4=9,'1'!CQ12,"FAUX"))))</f>
        <v>6.48</v>
      </c>
      <c r="AC9" s="147">
        <f>IF($C$4=2.7,'1'!X12,IF($C$4=4.5,'1'!AV12,IF($C$4=7,'1'!BT12,IF($C$4=9,'1'!CR12,"FAUX"))))</f>
        <v>1.7</v>
      </c>
      <c r="AD9" s="147">
        <f>IF($C$4=2.7,'1'!Y12,IF($C$4=4.5,'1'!AW12,IF($C$4=7,'1'!BU12,IF($C$4=9,'1'!CS12,"FAUX"))))</f>
        <v>1.71</v>
      </c>
      <c r="AE9" s="147">
        <f>IF($C$4=2.7,'1'!Z12,IF($C$4=4.5,'1'!AX12,IF($C$4=7,'1'!BV12,IF($C$4=9,'1'!CT12,"FAUX"))))</f>
        <v>5.24</v>
      </c>
      <c r="AF9" s="147">
        <f>IF($C$4=2.7,'1'!AA12,IF($C$4=4.5,'1'!AY12,IF($C$4=7,'1'!BW12,IF($C$4=9,'1'!CU12,"FAUX"))))</f>
        <v>6.36</v>
      </c>
      <c r="AH9" s="454"/>
      <c r="AI9" s="139" t="str">
        <f t="shared" ref="AI9:AI48" si="14">$H9</f>
        <v>Methylparaben</v>
      </c>
      <c r="AJ9" s="148">
        <f t="shared" ref="AJ9:AJ48" si="15">SLOPE(I9:J9,$G$3:$G$4)</f>
        <v>-4.6666666666666705E-3</v>
      </c>
      <c r="AK9" s="149">
        <f t="shared" ref="AK9:AK48" si="16">INTERCEPT(I9:J9,$G$3:$G$4)</f>
        <v>2.2000000000000002</v>
      </c>
      <c r="AL9" s="149">
        <f t="shared" ref="AL9:AL48" si="17">SLOPE(K9:L9,$G$3:$G$4)</f>
        <v>1.9666666666666662E-2</v>
      </c>
      <c r="AM9" s="149">
        <f t="shared" ref="AM9:AM48" si="18">INTERCEPT(K9:L9,$G$3:$G$4)</f>
        <v>3.66</v>
      </c>
      <c r="AN9" s="149">
        <f t="shared" ref="AN9:AN48" si="19">SLOPE(M9:N9,$G$3:$G$4)</f>
        <v>-7.9999999999999984E-3</v>
      </c>
      <c r="AO9" s="149">
        <f t="shared" ref="AO9:AO48" si="20">INTERCEPT(M9:N9,$G$3:$G$4)</f>
        <v>2.15</v>
      </c>
      <c r="AP9" s="149">
        <f t="shared" ref="AP9:AP48" si="21">SLOPE(O9:P9,$G$3:$G$4)</f>
        <v>8.3333333333333332E-3</v>
      </c>
      <c r="AQ9" s="149">
        <f t="shared" ref="AQ9:AQ48" si="22">INTERCEPT(O9:P9,$G$3:$G$4)</f>
        <v>3.66</v>
      </c>
      <c r="AR9" s="149">
        <f t="shared" ref="AR9:AR48" si="23">SLOPE(Q9:R9,$G$3:$G$4)</f>
        <v>-6.9999999999999984E-3</v>
      </c>
      <c r="AS9" s="149">
        <f t="shared" ref="AS9:AS48" si="24">INTERCEPT(Q9:R9,$G$3:$G$4)</f>
        <v>2.23</v>
      </c>
      <c r="AT9" s="149">
        <f t="shared" ref="AT9:AT48" si="25">SLOPE(S9:T9,$G$3:$G$4)</f>
        <v>8.3333333333333332E-3</v>
      </c>
      <c r="AU9" s="149">
        <f t="shared" ref="AU9:AU48" si="26">INTERCEPT(S9:T9,$G$3:$G$4)</f>
        <v>3.9800000000000004</v>
      </c>
      <c r="AV9" s="149">
        <f t="shared" ref="AV9:AV48" si="27">SLOPE(U9:V9,$G$3:$G$4)</f>
        <v>4.6666666666666636E-3</v>
      </c>
      <c r="AW9" s="149">
        <f t="shared" ref="AW9:AW48" si="28">INTERCEPT(U9:V9,$G$3:$G$4)</f>
        <v>1.62</v>
      </c>
      <c r="AX9" s="149">
        <f t="shared" ref="AX9:AX48" si="29">SLOPE(W9:X9,$G$3:$G$4)</f>
        <v>6.9999999999999979E-2</v>
      </c>
      <c r="AY9" s="149">
        <f t="shared" ref="AY9:AY48" si="30">INTERCEPT(W9:X9,$G$3:$G$4)</f>
        <v>3.3000000000000012</v>
      </c>
      <c r="AZ9" s="149">
        <f t="shared" ref="AZ9:AZ48" si="31">SLOPE(Y9:Z9,$G$3:$G$4)</f>
        <v>-1.9999999999999944E-3</v>
      </c>
      <c r="BA9" s="149">
        <f t="shared" ref="BA9:BA48" si="32">INTERCEPT(Y9:Z9,$G$3:$G$4)</f>
        <v>1.7199999999999998</v>
      </c>
      <c r="BB9" s="149">
        <f t="shared" ref="BB9:BB48" si="33">SLOPE(AA9:AB9,$G$3:$G$4)</f>
        <v>2.9666666666666685E-2</v>
      </c>
      <c r="BC9" s="149">
        <f t="shared" ref="BC9:BC48" si="34">INTERCEPT(AA9:AB9,$G$3:$G$4)</f>
        <v>4.6999999999999993</v>
      </c>
      <c r="BD9" s="149">
        <f t="shared" ref="BD9:BD48" si="35">SLOPE(AC9:AD9,$G$3:$G$4)</f>
        <v>3.3333333333333365E-4</v>
      </c>
      <c r="BE9" s="149">
        <f t="shared" ref="BE9:BE48" si="36">INTERCEPT(AC9:AD9,$G$3:$G$4)</f>
        <v>1.69</v>
      </c>
      <c r="BF9" s="149">
        <f t="shared" ref="BF9:BG48" si="37">SLOPE(AE9:AF9,$G$3:$G$4)</f>
        <v>3.7333333333333343E-2</v>
      </c>
      <c r="BG9" s="149">
        <f t="shared" ref="BG9:BG48" si="38">INTERCEPT(AE9:AF9,$G$3:$G$4)</f>
        <v>4.12</v>
      </c>
      <c r="BI9" s="454"/>
      <c r="BJ9" s="139" t="str">
        <f t="shared" si="0"/>
        <v>Methylparaben</v>
      </c>
      <c r="BK9" s="150">
        <f t="shared" si="1"/>
        <v>2.06</v>
      </c>
      <c r="BL9" s="150">
        <f t="shared" si="2"/>
        <v>1.91</v>
      </c>
      <c r="BM9" s="150">
        <f t="shared" si="3"/>
        <v>2.02</v>
      </c>
      <c r="BN9" s="150">
        <f t="shared" si="4"/>
        <v>1.76</v>
      </c>
      <c r="BO9" s="150">
        <f t="shared" si="5"/>
        <v>1.66</v>
      </c>
      <c r="BP9" s="150">
        <f t="shared" si="6"/>
        <v>1.7</v>
      </c>
      <c r="BR9" s="454"/>
      <c r="BS9" s="139" t="str">
        <f t="shared" si="7"/>
        <v>Methylparaben</v>
      </c>
      <c r="BT9" s="150">
        <f t="shared" si="8"/>
        <v>4.25</v>
      </c>
      <c r="BU9" s="150">
        <f t="shared" si="9"/>
        <v>3.91</v>
      </c>
      <c r="BV9" s="150">
        <f t="shared" si="10"/>
        <v>4.2300000000000004</v>
      </c>
      <c r="BW9" s="150">
        <f t="shared" si="11"/>
        <v>5.4</v>
      </c>
      <c r="BX9" s="150">
        <f t="shared" si="12"/>
        <v>5.59</v>
      </c>
      <c r="BY9" s="150">
        <f t="shared" si="13"/>
        <v>5.24</v>
      </c>
      <c r="CA9" s="139" t="str">
        <f>$Q$56</f>
        <v>Lidocaine</v>
      </c>
      <c r="CB9" s="139">
        <f>VLOOKUP($Q$56,$BJ$8:$BP$48,2,FALSE)</f>
        <v>3.4</v>
      </c>
      <c r="CC9" s="139">
        <f>VLOOKUP($Q$56,$BJ$8:$BP$48,3,FALSE)</f>
        <v>3.0500000000000003</v>
      </c>
      <c r="CD9" s="139">
        <f>VLOOKUP($Q$56,$BJ$8:$BP$48,4,FALSE)</f>
        <v>3.11</v>
      </c>
      <c r="CE9" s="139">
        <f>VLOOKUP($Q$56,$BJ$8:$BP$48,5,FALSE)</f>
        <v>2.4500000000000002</v>
      </c>
      <c r="CF9" s="139">
        <f>VLOOKUP($Q$56,$BJ$8:$BP$48,6,FALSE)</f>
        <v>2.1</v>
      </c>
      <c r="CG9" s="139">
        <f>VLOOKUP($Q$56,$BJ$8:$BP$48,7,FALSE)</f>
        <v>2.2600000000000002</v>
      </c>
      <c r="CI9" s="477"/>
      <c r="CJ9" s="145" t="str">
        <f t="shared" ref="CJ9:CJ48" si="39">$H9</f>
        <v>Methylparaben</v>
      </c>
      <c r="CK9" s="153">
        <f>'1'!D58</f>
        <v>0.32609776507771798</v>
      </c>
      <c r="CL9" s="153">
        <f>'1'!E58</f>
        <v>0.30096215171035601</v>
      </c>
      <c r="CM9" s="153">
        <f>'1'!F58</f>
        <v>0.162500542262737</v>
      </c>
      <c r="CN9" s="153">
        <f>'1'!G58</f>
        <v>0.12940623110898999</v>
      </c>
      <c r="CO9" s="153">
        <f>'1'!H58</f>
        <v>0.18358011281407799</v>
      </c>
      <c r="CP9" s="153">
        <f>'1'!I58</f>
        <v>0.29024274182016302</v>
      </c>
      <c r="CQ9" s="153">
        <f>'1'!J58</f>
        <v>0.30029246677389598</v>
      </c>
      <c r="CR9" s="153">
        <f>'1'!K58</f>
        <v>0.18929719611979301</v>
      </c>
      <c r="CS9" s="153">
        <f>'1'!L58</f>
        <v>7.2176089753596698E-2</v>
      </c>
      <c r="CT9" s="153">
        <f>'1'!M58</f>
        <v>5.9216544360093997E-3</v>
      </c>
      <c r="CU9" s="153">
        <f>'1'!N58</f>
        <v>-3.98411107903488E-4</v>
      </c>
      <c r="CV9" s="153">
        <f>'1'!O58</f>
        <v>-3.98411107903488E-4</v>
      </c>
      <c r="CW9" s="153">
        <f>'1'!P58</f>
        <v>-3.98411107903488E-4</v>
      </c>
      <c r="CX9" s="153">
        <f>'1'!Q58</f>
        <v>-3.98411107903488E-4</v>
      </c>
      <c r="CY9" s="153">
        <f>'1'!R58</f>
        <v>-3.98411107903488E-4</v>
      </c>
      <c r="CZ9" s="153">
        <f>'1'!S58</f>
        <v>-3.98411107903488E-4</v>
      </c>
      <c r="DB9" s="454"/>
      <c r="DC9" s="139" t="str">
        <f t="shared" ref="DC9:DC48" si="40">$H9</f>
        <v>Methylparaben</v>
      </c>
      <c r="DD9" s="154">
        <f>HLOOKUP($DD$7,$CJ$7:$CZ$48,3,FALSE)</f>
        <v>0.162500542262737</v>
      </c>
      <c r="DF9" s="454"/>
      <c r="DG9" s="155" t="str">
        <f t="shared" ref="DG9:DG48" si="41">$H9</f>
        <v>Methylparaben</v>
      </c>
      <c r="DH9" s="147">
        <f>IF($C$4=2.7,'1'!D126,IF($C$4=4.5,'1'!G126,IF($C$4=7,'1'!J126,IF($C$4=9,'1'!M126,FALSE))))</f>
        <v>1.07</v>
      </c>
      <c r="DI9" s="147">
        <f>IF($C$4=2.7,'1'!E126,IF($C$4=4.5,'1'!H126,IF($C$4=7,'1'!K126,IF($C$4=9,'1'!N126,FALSE))))</f>
        <v>1.04</v>
      </c>
      <c r="DJ9" s="147">
        <f>IF($C$4=2.7,'1'!F126,IF($C$4=4.5,'1'!I126,IF($C$4=7,'1'!L126,IF($C$4=9,'1'!O126,FALSE))))</f>
        <v>1.03</v>
      </c>
      <c r="DL9" s="454"/>
      <c r="DM9" s="155" t="str">
        <f t="shared" ref="DM9:DM48" si="42">$H9</f>
        <v>Methylparaben</v>
      </c>
      <c r="DN9" s="149">
        <f>HLOOKUP($DN$7,$DG$7:$DJ$48,3,FALSE)</f>
        <v>1.07</v>
      </c>
      <c r="DP9" s="454"/>
      <c r="DQ9" s="155" t="str">
        <f t="shared" ref="DQ9:DQ48" si="43">$H9</f>
        <v>Methylparaben</v>
      </c>
      <c r="DR9" s="147">
        <v>8.5</v>
      </c>
      <c r="DS9" s="147"/>
      <c r="DT9" s="139">
        <f t="shared" ref="DT9:DT48" si="44">IF(DR9="",1,2)</f>
        <v>2</v>
      </c>
      <c r="DV9" s="139" t="s">
        <v>204</v>
      </c>
      <c r="DW9" s="139">
        <f>VLOOKUP(DV8,DQ8:DT48,4,FALSE)</f>
        <v>2</v>
      </c>
    </row>
    <row r="10" spans="1:128" x14ac:dyDescent="0.25">
      <c r="B10" s="139" t="s">
        <v>13</v>
      </c>
      <c r="C10" s="139">
        <f>calculation2!E67</f>
        <v>220</v>
      </c>
      <c r="D10" s="139" t="s">
        <v>94</v>
      </c>
      <c r="G10" s="454"/>
      <c r="H10" s="139" t="s">
        <v>27</v>
      </c>
      <c r="I10" s="147">
        <f>IF($C$4=2.7,'1'!D13,IF($C$4=4.5,'1'!AB13,IF($C$4=7,'1'!AZ13,IF($C$4=9,'1'!BX13,"FAUX"))))</f>
        <v>2.67</v>
      </c>
      <c r="J10" s="147">
        <f>IF($C$4=2.7,'1'!E13,IF($C$4=4.5,'1'!AC13,IF($C$4=7,'1'!BA13,IF($C$4=9,'1'!BY13,"FAUX"))))</f>
        <v>2.4500000000000002</v>
      </c>
      <c r="K10" s="147">
        <f>IF($C$4=2.7,'1'!F13,IF($C$4=4.5,'1'!AD13,IF($C$4=7,'1'!BB13,IF($C$4=9,'1'!BZ13,"FAUX"))))</f>
        <v>4.7699999999999996</v>
      </c>
      <c r="L10" s="147">
        <f>IF($C$4=2.7,'1'!G13,IF($C$4=4.5,'1'!AE13,IF($C$4=7,'1'!BC13,IF($C$4=9,'1'!CA13,"FAUX"))))</f>
        <v>4.96</v>
      </c>
      <c r="M10" s="147">
        <f>IF($C$4=2.7,'1'!H13,IF($C$4=4.5,'1'!AF13,IF($C$4=7,'1'!BD13,IF($C$4=9,'1'!CB13,"FAUX"))))</f>
        <v>2.42</v>
      </c>
      <c r="N10" s="147">
        <f>IF($C$4=2.7,'1'!I13,IF($C$4=4.5,'1'!AG13,IF($C$4=7,'1'!BE13,IF($C$4=9,'1'!CC13,"FAUX"))))</f>
        <v>2.15</v>
      </c>
      <c r="O10" s="147">
        <f>IF($C$4=2.7,'1'!J13,IF($C$4=4.5,'1'!AH13,IF($C$4=7,'1'!BF13,IF($C$4=9,'1'!CD13,"FAUX"))))</f>
        <v>4.3600000000000003</v>
      </c>
      <c r="P10" s="147">
        <f>IF($C$4=2.7,'1'!K13,IF($C$4=4.5,'1'!AI13,IF($C$4=7,'1'!BG13,IF($C$4=9,'1'!CE13,"FAUX"))))</f>
        <v>4.47</v>
      </c>
      <c r="Q10" s="147">
        <f>IF($C$4=2.7,'1'!L13,IF($C$4=4.5,'1'!AJ13,IF($C$4=7,'1'!BH13,IF($C$4=9,'1'!CF13,"FAUX"))))</f>
        <v>2.56</v>
      </c>
      <c r="R10" s="147">
        <f>IF($C$4=2.7,'1'!M13,IF($C$4=4.5,'1'!AK13,IF($C$4=7,'1'!BI13,IF($C$4=9,'1'!CG13,"FAUX"))))</f>
        <v>2.33</v>
      </c>
      <c r="S10" s="147">
        <f>IF($C$4=2.7,'1'!N13,IF($C$4=4.5,'1'!AL13,IF($C$4=7,'1'!BJ13,IF($C$4=9,'1'!CH13,"FAUX"))))</f>
        <v>4.6900000000000004</v>
      </c>
      <c r="T10" s="147">
        <f>IF($C$4=2.7,'1'!O13,IF($C$4=4.5,'1'!AM13,IF($C$4=7,'1'!BK13,IF($C$4=9,'1'!CI13,"FAUX"))))</f>
        <v>4.79</v>
      </c>
      <c r="U10" s="147">
        <f>IF($C$4=2.7,'1'!P13,IF($C$4=4.5,'1'!AN13,IF($C$4=7,'1'!BL13,IF($C$4=9,'1'!CJ13,"FAUX"))))</f>
        <v>2.1</v>
      </c>
      <c r="V10" s="147">
        <f>IF($C$4=2.7,'1'!Q13,IF($C$4=4.5,'1'!AO13,IF($C$4=7,'1'!BM13,IF($C$4=9,'1'!CK13,"FAUX"))))</f>
        <v>2.2799999999999998</v>
      </c>
      <c r="W10" s="147">
        <f>IF($C$4=2.7,'1'!R13,IF($C$4=4.5,'1'!AP13,IF($C$4=7,'1'!BN13,IF($C$4=9,'1'!CL13,"FAUX"))))</f>
        <v>5.17</v>
      </c>
      <c r="X10" s="147">
        <f>IF($C$4=2.7,'1'!S13,IF($C$4=4.5,'1'!AQ13,IF($C$4=7,'1'!BO13,IF($C$4=9,'1'!CM13,"FAUX"))))</f>
        <v>6.77</v>
      </c>
      <c r="Y10" s="147">
        <f>IF($C$4=2.7,'1'!T13,IF($C$4=4.5,'1'!AR13,IF($C$4=7,'1'!BP13,IF($C$4=9,'1'!CN13,"FAUX"))))</f>
        <v>2</v>
      </c>
      <c r="Z10" s="147">
        <f>IF($C$4=2.7,'1'!U13,IF($C$4=4.5,'1'!AS13,IF($C$4=7,'1'!BQ13,IF($C$4=9,'1'!CO13,"FAUX"))))</f>
        <v>1.96</v>
      </c>
      <c r="AA10" s="147">
        <f>IF($C$4=2.7,'1'!V13,IF($C$4=4.5,'1'!AT13,IF($C$4=7,'1'!BR13,IF($C$4=9,'1'!CP13,"FAUX"))))</f>
        <v>5.48</v>
      </c>
      <c r="AB10" s="147">
        <f>IF($C$4=2.7,'1'!W13,IF($C$4=4.5,'1'!AU13,IF($C$4=7,'1'!BS13,IF($C$4=9,'1'!CQ13,"FAUX"))))</f>
        <v>6.21</v>
      </c>
      <c r="AC10" s="147">
        <f>IF($C$4=2.7,'1'!X13,IF($C$4=4.5,'1'!AV13,IF($C$4=7,'1'!BT13,IF($C$4=9,'1'!CR13,"FAUX"))))</f>
        <v>2.0499999999999998</v>
      </c>
      <c r="AD10" s="147">
        <f>IF($C$4=2.7,'1'!Y13,IF($C$4=4.5,'1'!AW13,IF($C$4=7,'1'!BU13,IF($C$4=9,'1'!CS13,"FAUX"))))</f>
        <v>2.0299999999999998</v>
      </c>
      <c r="AE10" s="147">
        <f>IF($C$4=2.7,'1'!Z13,IF($C$4=4.5,'1'!AX13,IF($C$4=7,'1'!BV13,IF($C$4=9,'1'!CT13,"FAUX"))))</f>
        <v>5.15</v>
      </c>
      <c r="AF10" s="147">
        <f>IF($C$4=2.7,'1'!AA13,IF($C$4=4.5,'1'!AY13,IF($C$4=7,'1'!BW13,IF($C$4=9,'1'!CU13,"FAUX"))))</f>
        <v>5.8</v>
      </c>
      <c r="AH10" s="454"/>
      <c r="AI10" s="139" t="str">
        <f t="shared" si="14"/>
        <v>Ethylparaben</v>
      </c>
      <c r="AJ10" s="148">
        <f t="shared" si="15"/>
        <v>-7.3333333333333254E-3</v>
      </c>
      <c r="AK10" s="149">
        <f t="shared" si="16"/>
        <v>2.8899999999999997</v>
      </c>
      <c r="AL10" s="149">
        <f t="shared" si="17"/>
        <v>6.3333333333333462E-3</v>
      </c>
      <c r="AM10" s="149">
        <f t="shared" si="18"/>
        <v>4.58</v>
      </c>
      <c r="AN10" s="149">
        <f t="shared" si="19"/>
        <v>-9.0000000000000011E-3</v>
      </c>
      <c r="AO10" s="149">
        <f t="shared" si="20"/>
        <v>2.6900000000000004</v>
      </c>
      <c r="AP10" s="149">
        <f t="shared" si="21"/>
        <v>3.6666666666666475E-3</v>
      </c>
      <c r="AQ10" s="149">
        <f t="shared" si="22"/>
        <v>4.2500000000000009</v>
      </c>
      <c r="AR10" s="149">
        <f t="shared" si="23"/>
        <v>-7.6666666666666662E-3</v>
      </c>
      <c r="AS10" s="149">
        <f t="shared" si="24"/>
        <v>2.79</v>
      </c>
      <c r="AT10" s="149">
        <f t="shared" si="25"/>
        <v>3.3333333333333214E-3</v>
      </c>
      <c r="AU10" s="149">
        <f t="shared" si="26"/>
        <v>4.5900000000000007</v>
      </c>
      <c r="AV10" s="149">
        <f t="shared" si="27"/>
        <v>5.9999999999999906E-3</v>
      </c>
      <c r="AW10" s="149">
        <f t="shared" si="28"/>
        <v>1.9200000000000004</v>
      </c>
      <c r="AX10" s="149">
        <f t="shared" si="29"/>
        <v>5.3333333333333316E-2</v>
      </c>
      <c r="AY10" s="149">
        <f t="shared" si="30"/>
        <v>3.5700000000000007</v>
      </c>
      <c r="AZ10" s="149">
        <f t="shared" si="31"/>
        <v>-1.3333333333333346E-3</v>
      </c>
      <c r="BA10" s="149">
        <f t="shared" si="32"/>
        <v>2.04</v>
      </c>
      <c r="BB10" s="149">
        <f t="shared" si="33"/>
        <v>2.4333333333333314E-2</v>
      </c>
      <c r="BC10" s="149">
        <f t="shared" si="34"/>
        <v>4.7500000000000018</v>
      </c>
      <c r="BD10" s="149">
        <f t="shared" si="35"/>
        <v>-6.6666666666666729E-4</v>
      </c>
      <c r="BE10" s="149">
        <f t="shared" si="36"/>
        <v>2.0700000000000003</v>
      </c>
      <c r="BF10" s="149">
        <f t="shared" si="37"/>
        <v>2.166666666666665E-2</v>
      </c>
      <c r="BG10" s="149">
        <f t="shared" si="38"/>
        <v>4.5</v>
      </c>
      <c r="BI10" s="454"/>
      <c r="BJ10" s="139" t="str">
        <f t="shared" si="0"/>
        <v>Ethylparaben</v>
      </c>
      <c r="BK10" s="150">
        <f t="shared" si="1"/>
        <v>2.67</v>
      </c>
      <c r="BL10" s="150">
        <f t="shared" si="2"/>
        <v>2.4200000000000004</v>
      </c>
      <c r="BM10" s="150">
        <f t="shared" si="3"/>
        <v>2.56</v>
      </c>
      <c r="BN10" s="150">
        <f t="shared" si="4"/>
        <v>2.1</v>
      </c>
      <c r="BO10" s="150">
        <f t="shared" si="5"/>
        <v>2</v>
      </c>
      <c r="BP10" s="150">
        <f t="shared" si="6"/>
        <v>2.0500000000000003</v>
      </c>
      <c r="BR10" s="454"/>
      <c r="BS10" s="139" t="str">
        <f t="shared" si="7"/>
        <v>Ethylparaben</v>
      </c>
      <c r="BT10" s="150">
        <f t="shared" si="8"/>
        <v>4.7700000000000005</v>
      </c>
      <c r="BU10" s="150">
        <f t="shared" si="9"/>
        <v>4.3600000000000003</v>
      </c>
      <c r="BV10" s="150">
        <f t="shared" si="10"/>
        <v>4.6900000000000004</v>
      </c>
      <c r="BW10" s="150">
        <f t="shared" si="11"/>
        <v>5.17</v>
      </c>
      <c r="BX10" s="150">
        <f t="shared" si="12"/>
        <v>5.4800000000000013</v>
      </c>
      <c r="BY10" s="150">
        <f t="shared" si="13"/>
        <v>5.1499999999999995</v>
      </c>
      <c r="CA10" s="139" t="str">
        <f>$R$56</f>
        <v>2,6-dimethylaniline</v>
      </c>
      <c r="CB10" s="139">
        <f>VLOOKUP($R$56,$BJ$8:$BP$48,2,FALSE)</f>
        <v>2.04</v>
      </c>
      <c r="CC10" s="139">
        <f>VLOOKUP($R$56,$BJ$8:$BP$48,3,FALSE)</f>
        <v>2.16</v>
      </c>
      <c r="CD10" s="139">
        <f>VLOOKUP($R$56,$BJ$8:$BP$48,4,FALSE)</f>
        <v>1.95</v>
      </c>
      <c r="CE10" s="139">
        <f>VLOOKUP($R$56,$BJ$8:$BP$48,5,FALSE)</f>
        <v>2.12</v>
      </c>
      <c r="CF10" s="139">
        <f>VLOOKUP($R$56,$BJ$8:$BP$48,6,FALSE)</f>
        <v>1.78</v>
      </c>
      <c r="CG10" s="139">
        <f>VLOOKUP($R$56,$BJ$8:$BP$48,7,FALSE)</f>
        <v>1.84</v>
      </c>
      <c r="CI10" s="477"/>
      <c r="CJ10" s="145" t="str">
        <f t="shared" si="39"/>
        <v>Ethylparaben</v>
      </c>
      <c r="CK10" s="153">
        <f>'1'!D59</f>
        <v>0.30150040806983902</v>
      </c>
      <c r="CL10" s="153">
        <f>'1'!E59</f>
        <v>0.28924268401257303</v>
      </c>
      <c r="CM10" s="153">
        <f>'1'!F59</f>
        <v>0.17877301778069399</v>
      </c>
      <c r="CN10" s="153">
        <f>'1'!G59</f>
        <v>0.14737540188810799</v>
      </c>
      <c r="CO10" s="153">
        <f>'1'!H59</f>
        <v>0.18831770779700399</v>
      </c>
      <c r="CP10" s="153">
        <f>'1'!I59</f>
        <v>0.284558938884449</v>
      </c>
      <c r="CQ10" s="153">
        <f>'1'!J59</f>
        <v>0.29248415324215998</v>
      </c>
      <c r="CR10" s="153">
        <f>'1'!K59</f>
        <v>0.183489098913415</v>
      </c>
      <c r="CS10" s="153">
        <f>'1'!L59</f>
        <v>6.9046273361206903E-2</v>
      </c>
      <c r="CT10" s="153">
        <f>'1'!M59</f>
        <v>5.2409345986250402E-3</v>
      </c>
      <c r="CU10" s="153">
        <f>'1'!N59</f>
        <v>0</v>
      </c>
      <c r="CV10" s="153">
        <f>'1'!O59</f>
        <v>0</v>
      </c>
      <c r="CW10" s="153">
        <f>'1'!P59</f>
        <v>0</v>
      </c>
      <c r="CX10" s="153">
        <f>'1'!Q59</f>
        <v>0</v>
      </c>
      <c r="CY10" s="153">
        <f>'1'!R59</f>
        <v>0</v>
      </c>
      <c r="CZ10" s="153">
        <f>'1'!S59</f>
        <v>0</v>
      </c>
      <c r="DB10" s="454"/>
      <c r="DC10" s="139" t="str">
        <f t="shared" si="40"/>
        <v>Ethylparaben</v>
      </c>
      <c r="DD10" s="154">
        <f>HLOOKUP($DD$7,$CJ$7:$CZ$48,4,FALSE)</f>
        <v>0.17877301778069399</v>
      </c>
      <c r="DF10" s="454"/>
      <c r="DG10" s="155" t="str">
        <f t="shared" si="41"/>
        <v>Ethylparaben</v>
      </c>
      <c r="DH10" s="147">
        <f>IF($C$4=2.7,'1'!D127,IF($C$4=4.5,'1'!G127,IF($C$4=7,'1'!J127,IF($C$4=9,'1'!M127,FALSE))))</f>
        <v>1.08</v>
      </c>
      <c r="DI10" s="147">
        <f>IF($C$4=2.7,'1'!E127,IF($C$4=4.5,'1'!H127,IF($C$4=7,'1'!K127,IF($C$4=9,'1'!N127,FALSE))))</f>
        <v>1.04</v>
      </c>
      <c r="DJ10" s="147">
        <f>IF($C$4=2.7,'1'!F127,IF($C$4=4.5,'1'!I127,IF($C$4=7,'1'!L127,IF($C$4=9,'1'!O127,FALSE))))</f>
        <v>1.05</v>
      </c>
      <c r="DL10" s="454"/>
      <c r="DM10" s="155" t="str">
        <f t="shared" si="42"/>
        <v>Ethylparaben</v>
      </c>
      <c r="DN10" s="149">
        <f>HLOOKUP($DN$7,$DG$7:$DJ$48,4,FALSE)</f>
        <v>1.08</v>
      </c>
      <c r="DP10" s="454"/>
      <c r="DQ10" s="155" t="str">
        <f t="shared" si="43"/>
        <v>Ethylparaben</v>
      </c>
      <c r="DR10" s="147">
        <v>8.5</v>
      </c>
      <c r="DS10" s="147"/>
      <c r="DT10" s="139">
        <f t="shared" si="44"/>
        <v>2</v>
      </c>
      <c r="DV10" s="139" t="s">
        <v>205</v>
      </c>
      <c r="DW10" s="139">
        <f>VLOOKUP(DV8,DQ8:DT48,2,FALSE)</f>
        <v>8.5</v>
      </c>
    </row>
    <row r="11" spans="1:128" x14ac:dyDescent="0.25">
      <c r="B11" s="139" t="s">
        <v>15</v>
      </c>
      <c r="C11" s="139">
        <f>calculation2!E68</f>
        <v>1000</v>
      </c>
      <c r="D11" s="139" t="s">
        <v>95</v>
      </c>
      <c r="G11" s="454"/>
      <c r="H11" s="139" t="s">
        <v>28</v>
      </c>
      <c r="I11" s="147">
        <f>IF($C$4=2.7,'1'!D14,IF($C$4=4.5,'1'!AB14,IF($C$4=7,'1'!AZ14,IF($C$4=9,'1'!BX14,"FAUX"))))</f>
        <v>3.16</v>
      </c>
      <c r="J11" s="147">
        <f>IF($C$4=2.7,'1'!E14,IF($C$4=4.5,'1'!AC14,IF($C$4=7,'1'!BA14,IF($C$4=9,'1'!BY14,"FAUX"))))</f>
        <v>3.26</v>
      </c>
      <c r="K11" s="147">
        <f>IF($C$4=2.7,'1'!F14,IF($C$4=4.5,'1'!AD14,IF($C$4=7,'1'!BB14,IF($C$4=9,'1'!BZ14,"FAUX"))))</f>
        <v>4.95</v>
      </c>
      <c r="L11" s="147">
        <f>IF($C$4=2.7,'1'!G14,IF($C$4=4.5,'1'!AE14,IF($C$4=7,'1'!BC14,IF($C$4=9,'1'!CA14,"FAUX"))))</f>
        <v>5.82</v>
      </c>
      <c r="M11" s="147">
        <f>IF($C$4=2.7,'1'!H14,IF($C$4=4.5,'1'!AF14,IF($C$4=7,'1'!BD14,IF($C$4=9,'1'!CB14,"FAUX"))))</f>
        <v>2.94</v>
      </c>
      <c r="N11" s="147">
        <f>IF($C$4=2.7,'1'!I14,IF($C$4=4.5,'1'!AG14,IF($C$4=7,'1'!BE14,IF($C$4=9,'1'!CC14,"FAUX"))))</f>
        <v>2.66</v>
      </c>
      <c r="O11" s="147">
        <f>IF($C$4=2.7,'1'!J14,IF($C$4=4.5,'1'!AH14,IF($C$4=7,'1'!BF14,IF($C$4=9,'1'!CD14,"FAUX"))))</f>
        <v>4.8</v>
      </c>
      <c r="P11" s="147">
        <f>IF($C$4=2.7,'1'!K14,IF($C$4=4.5,'1'!AI14,IF($C$4=7,'1'!BG14,IF($C$4=9,'1'!CE14,"FAUX"))))</f>
        <v>4.84</v>
      </c>
      <c r="Q11" s="147">
        <f>IF($C$4=2.7,'1'!L14,IF($C$4=4.5,'1'!AJ14,IF($C$4=7,'1'!BH14,IF($C$4=9,'1'!CF14,"FAUX"))))</f>
        <v>3.1</v>
      </c>
      <c r="R11" s="147">
        <f>IF($C$4=2.7,'1'!M14,IF($C$4=4.5,'1'!AK14,IF($C$4=7,'1'!BI14,IF($C$4=9,'1'!CG14,"FAUX"))))</f>
        <v>2.86</v>
      </c>
      <c r="S11" s="147">
        <f>IF($C$4=2.7,'1'!N14,IF($C$4=4.5,'1'!AL14,IF($C$4=7,'1'!BJ14,IF($C$4=9,'1'!CH14,"FAUX"))))</f>
        <v>5.0999999999999996</v>
      </c>
      <c r="T11" s="147">
        <f>IF($C$4=2.7,'1'!O14,IF($C$4=4.5,'1'!AM14,IF($C$4=7,'1'!BK14,IF($C$4=9,'1'!CI14,"FAUX"))))</f>
        <v>5.16</v>
      </c>
      <c r="U11" s="147">
        <f>IF($C$4=2.7,'1'!P14,IF($C$4=4.5,'1'!AN14,IF($C$4=7,'1'!BL14,IF($C$4=9,'1'!CJ14,"FAUX"))))</f>
        <v>2.4900000000000002</v>
      </c>
      <c r="V11" s="147">
        <f>IF($C$4=2.7,'1'!Q14,IF($C$4=4.5,'1'!AO14,IF($C$4=7,'1'!BM14,IF($C$4=9,'1'!CK14,"FAUX"))))</f>
        <v>2.64</v>
      </c>
      <c r="W11" s="147">
        <f>IF($C$4=2.7,'1'!R14,IF($C$4=4.5,'1'!AP14,IF($C$4=7,'1'!BN14,IF($C$4=9,'1'!CL14,"FAUX"))))</f>
        <v>5.2</v>
      </c>
      <c r="X11" s="147">
        <f>IF($C$4=2.7,'1'!S14,IF($C$4=4.5,'1'!AQ14,IF($C$4=7,'1'!BO14,IF($C$4=9,'1'!CM14,"FAUX"))))</f>
        <v>6.33</v>
      </c>
      <c r="Y11" s="147">
        <f>IF($C$4=2.7,'1'!T14,IF($C$4=4.5,'1'!AR14,IF($C$4=7,'1'!BP14,IF($C$4=9,'1'!CN14,"FAUX"))))</f>
        <v>2.33</v>
      </c>
      <c r="Z11" s="147">
        <f>IF($C$4=2.7,'1'!U14,IF($C$4=4.5,'1'!AS14,IF($C$4=7,'1'!BQ14,IF($C$4=9,'1'!CO14,"FAUX"))))</f>
        <v>2.31</v>
      </c>
      <c r="AA11" s="147">
        <f>IF($C$4=2.7,'1'!V14,IF($C$4=4.5,'1'!AT14,IF($C$4=7,'1'!BR14,IF($C$4=9,'1'!CP14,"FAUX"))))</f>
        <v>5.43</v>
      </c>
      <c r="AB11" s="147">
        <f>IF($C$4=2.7,'1'!W14,IF($C$4=4.5,'1'!AU14,IF($C$4=7,'1'!BS14,IF($C$4=9,'1'!CQ14,"FAUX"))))</f>
        <v>6.02</v>
      </c>
      <c r="AC11" s="147">
        <f>IF($C$4=2.7,'1'!X14,IF($C$4=4.5,'1'!AV14,IF($C$4=7,'1'!BT14,IF($C$4=9,'1'!CR14,"FAUX"))))</f>
        <v>2.4300000000000002</v>
      </c>
      <c r="AD11" s="147">
        <f>IF($C$4=2.7,'1'!Y14,IF($C$4=4.5,'1'!AW14,IF($C$4=7,'1'!BU14,IF($C$4=9,'1'!CS14,"FAUX"))))</f>
        <v>2.37</v>
      </c>
      <c r="AE11" s="147">
        <f>IF($C$4=2.7,'1'!Z14,IF($C$4=4.5,'1'!AX14,IF($C$4=7,'1'!BV14,IF($C$4=9,'1'!CT14,"FAUX"))))</f>
        <v>5.27</v>
      </c>
      <c r="AF11" s="147">
        <f>IF($C$4=2.7,'1'!AA14,IF($C$4=4.5,'1'!AY14,IF($C$4=7,'1'!BW14,IF($C$4=9,'1'!CU14,"FAUX"))))</f>
        <v>5.62</v>
      </c>
      <c r="AH11" s="454"/>
      <c r="AI11" s="139" t="str">
        <f t="shared" si="14"/>
        <v>Propylparaben</v>
      </c>
      <c r="AJ11" s="148">
        <f t="shared" si="15"/>
        <v>3.3333333333333214E-3</v>
      </c>
      <c r="AK11" s="149">
        <f t="shared" si="16"/>
        <v>3.0600000000000005</v>
      </c>
      <c r="AL11" s="149">
        <f t="shared" si="17"/>
        <v>2.9000000000000001E-2</v>
      </c>
      <c r="AM11" s="149">
        <f t="shared" si="18"/>
        <v>4.08</v>
      </c>
      <c r="AN11" s="149">
        <f t="shared" si="19"/>
        <v>-9.3333333333333272E-3</v>
      </c>
      <c r="AO11" s="149">
        <f t="shared" si="20"/>
        <v>3.2199999999999998</v>
      </c>
      <c r="AP11" s="149">
        <f t="shared" si="21"/>
        <v>1.3333333333333346E-3</v>
      </c>
      <c r="AQ11" s="149">
        <f t="shared" si="22"/>
        <v>4.76</v>
      </c>
      <c r="AR11" s="149">
        <f t="shared" si="23"/>
        <v>-8.0000000000000071E-3</v>
      </c>
      <c r="AS11" s="149">
        <f t="shared" si="24"/>
        <v>3.3400000000000003</v>
      </c>
      <c r="AT11" s="149">
        <f t="shared" si="25"/>
        <v>2.0000000000000165E-3</v>
      </c>
      <c r="AU11" s="149">
        <f t="shared" si="26"/>
        <v>5.0399999999999991</v>
      </c>
      <c r="AV11" s="149">
        <f t="shared" si="27"/>
        <v>4.9999999999999966E-3</v>
      </c>
      <c r="AW11" s="149">
        <f t="shared" si="28"/>
        <v>2.3400000000000007</v>
      </c>
      <c r="AX11" s="149">
        <f t="shared" si="29"/>
        <v>3.7666666666666654E-2</v>
      </c>
      <c r="AY11" s="149">
        <f t="shared" si="30"/>
        <v>4.0700000000000012</v>
      </c>
      <c r="AZ11" s="149">
        <f t="shared" si="31"/>
        <v>-6.6666666666666729E-4</v>
      </c>
      <c r="BA11" s="149">
        <f t="shared" si="32"/>
        <v>2.3500000000000005</v>
      </c>
      <c r="BB11" s="149">
        <f t="shared" si="33"/>
        <v>1.9666666666666662E-2</v>
      </c>
      <c r="BC11" s="149">
        <f t="shared" si="34"/>
        <v>4.84</v>
      </c>
      <c r="BD11" s="149">
        <f t="shared" si="35"/>
        <v>-2.0000000000000018E-3</v>
      </c>
      <c r="BE11" s="149">
        <f t="shared" si="36"/>
        <v>2.4900000000000002</v>
      </c>
      <c r="BF11" s="149">
        <f t="shared" si="37"/>
        <v>1.1666666666666685E-2</v>
      </c>
      <c r="BG11" s="149">
        <f t="shared" si="38"/>
        <v>4.92</v>
      </c>
      <c r="BI11" s="454"/>
      <c r="BJ11" s="139" t="str">
        <f t="shared" si="0"/>
        <v>Propylparaben</v>
      </c>
      <c r="BK11" s="150">
        <f t="shared" si="1"/>
        <v>3.16</v>
      </c>
      <c r="BL11" s="150">
        <f t="shared" si="2"/>
        <v>2.94</v>
      </c>
      <c r="BM11" s="150">
        <f t="shared" si="3"/>
        <v>3.1</v>
      </c>
      <c r="BN11" s="150">
        <f t="shared" si="4"/>
        <v>2.4900000000000007</v>
      </c>
      <c r="BO11" s="150">
        <f t="shared" si="5"/>
        <v>2.3300000000000005</v>
      </c>
      <c r="BP11" s="150">
        <f t="shared" si="6"/>
        <v>2.4300000000000002</v>
      </c>
      <c r="BR11" s="454"/>
      <c r="BS11" s="139" t="str">
        <f t="shared" si="7"/>
        <v>Propylparaben</v>
      </c>
      <c r="BT11" s="150">
        <f t="shared" si="8"/>
        <v>4.95</v>
      </c>
      <c r="BU11" s="150">
        <f t="shared" si="9"/>
        <v>4.8</v>
      </c>
      <c r="BV11" s="150">
        <f t="shared" si="10"/>
        <v>5.0999999999999996</v>
      </c>
      <c r="BW11" s="150">
        <f t="shared" si="11"/>
        <v>5.2000000000000011</v>
      </c>
      <c r="BX11" s="150">
        <f t="shared" si="12"/>
        <v>5.43</v>
      </c>
      <c r="BY11" s="150">
        <f t="shared" si="13"/>
        <v>5.2700000000000005</v>
      </c>
      <c r="CA11" s="139" t="str">
        <f>$S$56</f>
        <v>Methylparaben</v>
      </c>
      <c r="CB11" s="139">
        <f>VLOOKUP($S$56,$BJ$8:$BP$48,2,FALSE)</f>
        <v>2.06</v>
      </c>
      <c r="CC11" s="139">
        <f>VLOOKUP($S$56,$BJ$8:$BP$48,3,FALSE)</f>
        <v>1.91</v>
      </c>
      <c r="CD11" s="139">
        <f>VLOOKUP($S$56,$BJ$8:$BP$48,4,FALSE)</f>
        <v>2.02</v>
      </c>
      <c r="CE11" s="139">
        <f>VLOOKUP($S$56,$BJ$8:$BP$48,5,FALSE)</f>
        <v>1.76</v>
      </c>
      <c r="CF11" s="139">
        <f>VLOOKUP($S$56,$BJ$8:$BP$48,6,FALSE)</f>
        <v>1.66</v>
      </c>
      <c r="CG11" s="139">
        <f>VLOOKUP($S$56,$BJ$8:$BP$48,7,FALSE)</f>
        <v>1.7</v>
      </c>
      <c r="CI11" s="477"/>
      <c r="CJ11" s="145" t="str">
        <f t="shared" si="39"/>
        <v>Propylparaben</v>
      </c>
      <c r="CK11" s="153">
        <f>'1'!D60</f>
        <v>0.25254499793489699</v>
      </c>
      <c r="CL11" s="153">
        <f>'1'!E60</f>
        <v>0.264780803237323</v>
      </c>
      <c r="CM11" s="153">
        <f>'1'!F60</f>
        <v>0.18921711508623701</v>
      </c>
      <c r="CN11" s="153">
        <f>'1'!G60</f>
        <v>0.160471564190724</v>
      </c>
      <c r="CO11" s="153">
        <f>'1'!H60</f>
        <v>0.183431277725359</v>
      </c>
      <c r="CP11" s="153">
        <f>'1'!I60</f>
        <v>0.26273087906591602</v>
      </c>
      <c r="CQ11" s="153">
        <f>'1'!J60</f>
        <v>0.267150782395152</v>
      </c>
      <c r="CR11" s="153">
        <f>'1'!K60</f>
        <v>0.16601727943806299</v>
      </c>
      <c r="CS11" s="153">
        <f>'1'!L60</f>
        <v>6.1276155288128499E-2</v>
      </c>
      <c r="CT11" s="153">
        <f>'1'!M60</f>
        <v>4.1875478154825303E-3</v>
      </c>
      <c r="CU11" s="153">
        <f>'1'!N60</f>
        <v>0</v>
      </c>
      <c r="CV11" s="153">
        <f>'1'!O60</f>
        <v>0</v>
      </c>
      <c r="CW11" s="153">
        <f>'1'!P60</f>
        <v>0</v>
      </c>
      <c r="CX11" s="153">
        <f>'1'!Q60</f>
        <v>0</v>
      </c>
      <c r="CY11" s="153">
        <f>'1'!R60</f>
        <v>0</v>
      </c>
      <c r="CZ11" s="153">
        <f>'1'!S60</f>
        <v>0</v>
      </c>
      <c r="DB11" s="454"/>
      <c r="DC11" s="139" t="str">
        <f t="shared" si="40"/>
        <v>Propylparaben</v>
      </c>
      <c r="DD11" s="154">
        <f>HLOOKUP($DD$7,$CJ$7:$CZ$48,5,FALSE)</f>
        <v>0.18921711508623701</v>
      </c>
      <c r="DF11" s="454"/>
      <c r="DG11" s="155" t="str">
        <f t="shared" si="41"/>
        <v>Propylparaben</v>
      </c>
      <c r="DH11" s="147">
        <f>IF($C$4=2.7,'1'!D128,IF($C$4=4.5,'1'!G128,IF($C$4=7,'1'!J128,IF($C$4=9,'1'!M128,FALSE))))</f>
        <v>1.05</v>
      </c>
      <c r="DI11" s="147">
        <f>IF($C$4=2.7,'1'!E128,IF($C$4=4.5,'1'!H128,IF($C$4=7,'1'!K128,IF($C$4=9,'1'!N128,FALSE))))</f>
        <v>1.02</v>
      </c>
      <c r="DJ11" s="147">
        <f>IF($C$4=2.7,'1'!F128,IF($C$4=4.5,'1'!I128,IF($C$4=7,'1'!L128,IF($C$4=9,'1'!O128,FALSE))))</f>
        <v>1.02</v>
      </c>
      <c r="DL11" s="454"/>
      <c r="DM11" s="155" t="str">
        <f t="shared" si="42"/>
        <v>Propylparaben</v>
      </c>
      <c r="DN11" s="149">
        <f>HLOOKUP($DN$7,$DG$7:$DJ$48,5,FALSE)</f>
        <v>1.05</v>
      </c>
      <c r="DP11" s="454"/>
      <c r="DQ11" s="155" t="str">
        <f t="shared" si="43"/>
        <v>Propylparaben</v>
      </c>
      <c r="DR11" s="147">
        <v>8.5</v>
      </c>
      <c r="DS11" s="147"/>
      <c r="DT11" s="139">
        <f t="shared" si="44"/>
        <v>2</v>
      </c>
      <c r="DV11" s="139" t="s">
        <v>206</v>
      </c>
      <c r="DW11" s="139">
        <f>VLOOKUP(DV8,DQ8:DT48,3,FALSE)</f>
        <v>0</v>
      </c>
    </row>
    <row r="12" spans="1:128" x14ac:dyDescent="0.25">
      <c r="B12" s="139" t="s">
        <v>16</v>
      </c>
      <c r="C12" s="139">
        <f>calculation2!E69</f>
        <v>2</v>
      </c>
      <c r="D12" s="139" t="s">
        <v>96</v>
      </c>
      <c r="G12" s="454"/>
      <c r="H12" s="139" t="s">
        <v>29</v>
      </c>
      <c r="I12" s="147">
        <f>IF($C$4=2.7,'1'!D15,IF($C$4=4.5,'1'!AB15,IF($C$4=7,'1'!AZ15,IF($C$4=9,'1'!BX15,"FAUX"))))</f>
        <v>3.73</v>
      </c>
      <c r="J12" s="147">
        <f>IF($C$4=2.7,'1'!E15,IF($C$4=4.5,'1'!AC15,IF($C$4=7,'1'!BA15,IF($C$4=9,'1'!BY15,"FAUX"))))</f>
        <v>3.58</v>
      </c>
      <c r="K12" s="147">
        <f>IF($C$4=2.7,'1'!F15,IF($C$4=4.5,'1'!AD15,IF($C$4=7,'1'!BB15,IF($C$4=9,'1'!BZ15,"FAUX"))))</f>
        <v>5.36</v>
      </c>
      <c r="L12" s="147">
        <f>IF($C$4=2.7,'1'!G15,IF($C$4=4.5,'1'!AE15,IF($C$4=7,'1'!BC15,IF($C$4=9,'1'!CA15,"FAUX"))))</f>
        <v>5.63</v>
      </c>
      <c r="M12" s="147">
        <f>IF($C$4=2.7,'1'!H15,IF($C$4=4.5,'1'!AF15,IF($C$4=7,'1'!BD15,IF($C$4=9,'1'!CB15,"FAUX"))))</f>
        <v>3.45</v>
      </c>
      <c r="N12" s="147">
        <f>IF($C$4=2.7,'1'!I15,IF($C$4=4.5,'1'!AG15,IF($C$4=7,'1'!BE15,IF($C$4=9,'1'!CC15,"FAUX"))))</f>
        <v>3.17</v>
      </c>
      <c r="O12" s="147">
        <f>IF($C$4=2.7,'1'!J15,IF($C$4=4.5,'1'!AH15,IF($C$4=7,'1'!BF15,IF($C$4=9,'1'!CD15,"FAUX"))))</f>
        <v>5.19</v>
      </c>
      <c r="P12" s="147">
        <f>IF($C$4=2.7,'1'!K15,IF($C$4=4.5,'1'!AI15,IF($C$4=7,'1'!BG15,IF($C$4=9,'1'!CE15,"FAUX"))))</f>
        <v>5.26</v>
      </c>
      <c r="Q12" s="147">
        <f>IF($C$4=2.7,'1'!L15,IF($C$4=4.5,'1'!AJ15,IF($C$4=7,'1'!BH15,IF($C$4=9,'1'!CF15,"FAUX"))))</f>
        <v>3.59</v>
      </c>
      <c r="R12" s="147">
        <f>IF($C$4=2.7,'1'!M15,IF($C$4=4.5,'1'!AK15,IF($C$4=7,'1'!BI15,IF($C$4=9,'1'!CG15,"FAUX"))))</f>
        <v>3.33</v>
      </c>
      <c r="S12" s="147">
        <f>IF($C$4=2.7,'1'!N15,IF($C$4=4.5,'1'!AL15,IF($C$4=7,'1'!BJ15,IF($C$4=9,'1'!CH15,"FAUX"))))</f>
        <v>5.45</v>
      </c>
      <c r="T12" s="147">
        <f>IF($C$4=2.7,'1'!O15,IF($C$4=4.5,'1'!AM15,IF($C$4=7,'1'!BK15,IF($C$4=9,'1'!CI15,"FAUX"))))</f>
        <v>5.44</v>
      </c>
      <c r="U12" s="147">
        <f>IF($C$4=2.7,'1'!P15,IF($C$4=4.5,'1'!AN15,IF($C$4=7,'1'!BL15,IF($C$4=9,'1'!CJ15,"FAUX"))))</f>
        <v>2.72</v>
      </c>
      <c r="V12" s="147">
        <f>IF($C$4=2.7,'1'!Q15,IF($C$4=4.5,'1'!AO15,IF($C$4=7,'1'!BM15,IF($C$4=9,'1'!CK15,"FAUX"))))</f>
        <v>3.02</v>
      </c>
      <c r="W12" s="147">
        <f>IF($C$4=2.7,'1'!R15,IF($C$4=4.5,'1'!AP15,IF($C$4=7,'1'!BN15,IF($C$4=9,'1'!CL15,"FAUX"))))</f>
        <v>4.92</v>
      </c>
      <c r="X12" s="147">
        <f>IF($C$4=2.7,'1'!S15,IF($C$4=4.5,'1'!AQ15,IF($C$4=7,'1'!BO15,IF($C$4=9,'1'!CM15,"FAUX"))))</f>
        <v>6.24</v>
      </c>
      <c r="Y12" s="147">
        <f>IF($C$4=2.7,'1'!T15,IF($C$4=4.5,'1'!AR15,IF($C$4=7,'1'!BP15,IF($C$4=9,'1'!CN15,"FAUX"))))</f>
        <v>2.72</v>
      </c>
      <c r="Z12" s="147">
        <f>IF($C$4=2.7,'1'!U15,IF($C$4=4.5,'1'!AS15,IF($C$4=7,'1'!BQ15,IF($C$4=9,'1'!CO15,"FAUX"))))</f>
        <v>2.67</v>
      </c>
      <c r="AA12" s="147">
        <f>IF($C$4=2.7,'1'!V15,IF($C$4=4.5,'1'!AT15,IF($C$4=7,'1'!BR15,IF($C$4=9,'1'!CP15,"FAUX"))))</f>
        <v>5.68</v>
      </c>
      <c r="AB12" s="147">
        <f>IF($C$4=2.7,'1'!W15,IF($C$4=4.5,'1'!AU15,IF($C$4=7,'1'!BS15,IF($C$4=9,'1'!CQ15,"FAUX"))))</f>
        <v>6.1</v>
      </c>
      <c r="AC12" s="147">
        <f>IF($C$4=2.7,'1'!X15,IF($C$4=4.5,'1'!AV15,IF($C$4=7,'1'!BT15,IF($C$4=9,'1'!CR15,"FAUX"))))</f>
        <v>2.73</v>
      </c>
      <c r="AD12" s="147">
        <f>IF($C$4=2.7,'1'!Y15,IF($C$4=4.5,'1'!AW15,IF($C$4=7,'1'!BU15,IF($C$4=9,'1'!CS15,"FAUX"))))</f>
        <v>2.76</v>
      </c>
      <c r="AE12" s="147">
        <f>IF($C$4=2.7,'1'!Z15,IF($C$4=4.5,'1'!AX15,IF($C$4=7,'1'!BV15,IF($C$4=9,'1'!CT15,"FAUX"))))</f>
        <v>5.23</v>
      </c>
      <c r="AF12" s="147">
        <f>IF($C$4=2.7,'1'!AA15,IF($C$4=4.5,'1'!AY15,IF($C$4=7,'1'!BW15,IF($C$4=9,'1'!CU15,"FAUX"))))</f>
        <v>5.79</v>
      </c>
      <c r="AH12" s="454"/>
      <c r="AI12" s="139" t="str">
        <f t="shared" si="14"/>
        <v>Butylparaben</v>
      </c>
      <c r="AJ12" s="148">
        <f t="shared" si="15"/>
        <v>-4.9999999999999966E-3</v>
      </c>
      <c r="AK12" s="149">
        <f t="shared" si="16"/>
        <v>3.88</v>
      </c>
      <c r="AL12" s="149">
        <f t="shared" si="17"/>
        <v>8.9999999999999854E-3</v>
      </c>
      <c r="AM12" s="149">
        <f t="shared" si="18"/>
        <v>5.0900000000000007</v>
      </c>
      <c r="AN12" s="149">
        <f t="shared" si="19"/>
        <v>-9.333333333333341E-3</v>
      </c>
      <c r="AO12" s="149">
        <f t="shared" si="20"/>
        <v>3.7300000000000004</v>
      </c>
      <c r="AP12" s="149">
        <f t="shared" si="21"/>
        <v>2.3333333333333131E-3</v>
      </c>
      <c r="AQ12" s="149">
        <f t="shared" si="22"/>
        <v>5.120000000000001</v>
      </c>
      <c r="AR12" s="149">
        <f t="shared" si="23"/>
        <v>-8.6666666666666593E-3</v>
      </c>
      <c r="AS12" s="149">
        <f t="shared" si="24"/>
        <v>3.8499999999999996</v>
      </c>
      <c r="AT12" s="149">
        <f t="shared" si="25"/>
        <v>-3.3333333333332622E-4</v>
      </c>
      <c r="AU12" s="149">
        <f t="shared" si="26"/>
        <v>5.46</v>
      </c>
      <c r="AV12" s="149">
        <f t="shared" si="27"/>
        <v>9.9999999999999933E-3</v>
      </c>
      <c r="AW12" s="149">
        <f t="shared" si="28"/>
        <v>2.4200000000000004</v>
      </c>
      <c r="AX12" s="149">
        <f t="shared" si="29"/>
        <v>4.4000000000000011E-2</v>
      </c>
      <c r="AY12" s="149">
        <f t="shared" si="30"/>
        <v>3.5999999999999996</v>
      </c>
      <c r="AZ12" s="149">
        <f t="shared" si="31"/>
        <v>-1.6666666666666754E-3</v>
      </c>
      <c r="BA12" s="149">
        <f t="shared" si="32"/>
        <v>2.7700000000000005</v>
      </c>
      <c r="BB12" s="149">
        <f t="shared" si="33"/>
        <v>1.3999999999999997E-2</v>
      </c>
      <c r="BC12" s="149">
        <f t="shared" si="34"/>
        <v>5.26</v>
      </c>
      <c r="BD12" s="149">
        <f t="shared" si="35"/>
        <v>9.9999999999999352E-4</v>
      </c>
      <c r="BE12" s="149">
        <f t="shared" si="36"/>
        <v>2.7</v>
      </c>
      <c r="BF12" s="149">
        <f t="shared" si="37"/>
        <v>1.8666666666666654E-2</v>
      </c>
      <c r="BG12" s="149">
        <f t="shared" si="38"/>
        <v>4.67</v>
      </c>
      <c r="BI12" s="454"/>
      <c r="BJ12" s="139" t="str">
        <f t="shared" si="0"/>
        <v>Butylparaben</v>
      </c>
      <c r="BK12" s="150">
        <f t="shared" si="1"/>
        <v>3.73</v>
      </c>
      <c r="BL12" s="150">
        <f t="shared" si="2"/>
        <v>3.45</v>
      </c>
      <c r="BM12" s="150">
        <f t="shared" si="3"/>
        <v>3.59</v>
      </c>
      <c r="BN12" s="150">
        <f t="shared" si="4"/>
        <v>2.72</v>
      </c>
      <c r="BO12" s="150">
        <f t="shared" si="5"/>
        <v>2.72</v>
      </c>
      <c r="BP12" s="150">
        <f t="shared" si="6"/>
        <v>2.73</v>
      </c>
      <c r="BR12" s="454"/>
      <c r="BS12" s="139" t="str">
        <f t="shared" si="7"/>
        <v>Butylparaben</v>
      </c>
      <c r="BT12" s="150">
        <f t="shared" si="8"/>
        <v>5.36</v>
      </c>
      <c r="BU12" s="150">
        <f t="shared" si="9"/>
        <v>5.19</v>
      </c>
      <c r="BV12" s="150">
        <f t="shared" si="10"/>
        <v>5.45</v>
      </c>
      <c r="BW12" s="150">
        <f t="shared" si="11"/>
        <v>4.92</v>
      </c>
      <c r="BX12" s="150">
        <f t="shared" si="12"/>
        <v>5.68</v>
      </c>
      <c r="BY12" s="150">
        <f t="shared" si="13"/>
        <v>5.2299999999999995</v>
      </c>
      <c r="CA12" s="139" t="str">
        <f>$T$56</f>
        <v>Propylparaben</v>
      </c>
      <c r="CB12" s="139">
        <f>VLOOKUP($T$56,$BJ$8:$BP$48,2,FALSE)</f>
        <v>3.16</v>
      </c>
      <c r="CC12" s="139">
        <f>VLOOKUP($T$56,$BJ$8:$BP$48,3,FALSE)</f>
        <v>2.94</v>
      </c>
      <c r="CD12" s="139">
        <f>VLOOKUP($T$56,$BJ$8:$BP$48,4,FALSE)</f>
        <v>3.1</v>
      </c>
      <c r="CE12" s="139">
        <f>VLOOKUP($T$56,$BJ$8:$BP$48,5,FALSE)</f>
        <v>2.4900000000000007</v>
      </c>
      <c r="CF12" s="139">
        <f>VLOOKUP($T$56,$BJ$8:$BP$48,6,FALSE)</f>
        <v>2.3300000000000005</v>
      </c>
      <c r="CG12" s="139">
        <f>VLOOKUP($T$56,$BJ$8:$BP$48,7,FALSE)</f>
        <v>2.4300000000000002</v>
      </c>
      <c r="CI12" s="477"/>
      <c r="CJ12" s="145" t="str">
        <f t="shared" si="39"/>
        <v>Butylparaben</v>
      </c>
      <c r="CK12" s="153">
        <f>'1'!D61</f>
        <v>0.157209193687463</v>
      </c>
      <c r="CL12" s="153">
        <f>'1'!E61</f>
        <v>0.21149212737221601</v>
      </c>
      <c r="CM12" s="153">
        <f>'1'!F61</f>
        <v>0.189121478342587</v>
      </c>
      <c r="CN12" s="153">
        <f>'1'!G61</f>
        <v>0.16391823202880601</v>
      </c>
      <c r="CO12" s="153">
        <f>'1'!H61</f>
        <v>0.15950709135078101</v>
      </c>
      <c r="CP12" s="153">
        <f>'1'!I61</f>
        <v>0.207182971300826</v>
      </c>
      <c r="CQ12" s="153">
        <f>'1'!J61</f>
        <v>0.205845076279596</v>
      </c>
      <c r="CR12" s="153">
        <f>'1'!K61</f>
        <v>0.1264241644895</v>
      </c>
      <c r="CS12" s="153">
        <f>'1'!L61</f>
        <v>4.55894923587001E-2</v>
      </c>
      <c r="CT12" s="153">
        <f>'1'!M61</f>
        <v>2.6276199596316501E-3</v>
      </c>
      <c r="CU12" s="153">
        <f>'1'!N61</f>
        <v>0</v>
      </c>
      <c r="CV12" s="153">
        <f>'1'!O61</f>
        <v>0</v>
      </c>
      <c r="CW12" s="153">
        <f>'1'!P61</f>
        <v>0</v>
      </c>
      <c r="CX12" s="153">
        <f>'1'!Q61</f>
        <v>0</v>
      </c>
      <c r="CY12" s="153">
        <f>'1'!R61</f>
        <v>0</v>
      </c>
      <c r="CZ12" s="153">
        <f>'1'!S61</f>
        <v>0</v>
      </c>
      <c r="DB12" s="454"/>
      <c r="DC12" s="139" t="str">
        <f t="shared" si="40"/>
        <v>Butylparaben</v>
      </c>
      <c r="DD12" s="154">
        <f>HLOOKUP($DD$7,$CJ$7:$CZ$48,6,FALSE)</f>
        <v>0.189121478342587</v>
      </c>
      <c r="DF12" s="454"/>
      <c r="DG12" s="155" t="str">
        <f t="shared" si="41"/>
        <v>Butylparaben</v>
      </c>
      <c r="DH12" s="147">
        <f>IF($C$4=2.7,'1'!D129,IF($C$4=4.5,'1'!G129,IF($C$4=7,'1'!J129,IF($C$4=9,'1'!M129,FALSE))))</f>
        <v>1.03</v>
      </c>
      <c r="DI12" s="147">
        <f>IF($C$4=2.7,'1'!E129,IF($C$4=4.5,'1'!H129,IF($C$4=7,'1'!K129,IF($C$4=9,'1'!N129,FALSE))))</f>
        <v>1.06</v>
      </c>
      <c r="DJ12" s="147">
        <f>IF($C$4=2.7,'1'!F129,IF($C$4=4.5,'1'!I129,IF($C$4=7,'1'!L129,IF($C$4=9,'1'!O129,FALSE))))</f>
        <v>1.1100000000000001</v>
      </c>
      <c r="DL12" s="454"/>
      <c r="DM12" s="155" t="str">
        <f t="shared" si="42"/>
        <v>Butylparaben</v>
      </c>
      <c r="DN12" s="149">
        <f>HLOOKUP($DN$7,$DG$7:$DJ$48,6,FALSE)</f>
        <v>1.03</v>
      </c>
      <c r="DP12" s="454"/>
      <c r="DQ12" s="155" t="str">
        <f t="shared" si="43"/>
        <v>Butylparaben</v>
      </c>
      <c r="DR12" s="147">
        <v>8.5</v>
      </c>
      <c r="DS12" s="147"/>
      <c r="DT12" s="139">
        <f t="shared" si="44"/>
        <v>2</v>
      </c>
      <c r="DV12" s="139" t="s">
        <v>207</v>
      </c>
      <c r="DW12" s="139">
        <f>MAX(DW10:DW11)</f>
        <v>8.5</v>
      </c>
    </row>
    <row r="13" spans="1:128" x14ac:dyDescent="0.25">
      <c r="B13" s="139" t="s">
        <v>6</v>
      </c>
      <c r="C13" s="139">
        <f>calculation2!E70</f>
        <v>150</v>
      </c>
      <c r="D13" s="139" t="s">
        <v>97</v>
      </c>
      <c r="E13" s="156"/>
      <c r="G13" s="454" t="s">
        <v>58</v>
      </c>
      <c r="H13" s="143" t="s">
        <v>54</v>
      </c>
      <c r="I13" s="147">
        <f>IF($C$4=2.7,'1'!D16,IF($C$4=4.5,'1'!AB16,IF($C$4=7,'1'!AZ16,IF($C$4=9,'1'!BX16,"FAUX"))))</f>
        <v>0.92500000000000004</v>
      </c>
      <c r="J13" s="147">
        <f>IF($C$4=2.7,'1'!E16,IF($C$4=4.5,'1'!AC16,IF($C$4=7,'1'!BA16,IF($C$4=9,'1'!BY16,"FAUX"))))</f>
        <v>0.90700000000000003</v>
      </c>
      <c r="K13" s="147">
        <f>IF($C$4=2.7,'1'!F16,IF($C$4=4.5,'1'!AD16,IF($C$4=7,'1'!BB16,IF($C$4=9,'1'!BZ16,"FAUX"))))</f>
        <v>5.4</v>
      </c>
      <c r="L13" s="147">
        <f>IF($C$4=2.7,'1'!G16,IF($C$4=4.5,'1'!AE16,IF($C$4=7,'1'!BC16,IF($C$4=9,'1'!CA16,"FAUX"))))</f>
        <v>7.27</v>
      </c>
      <c r="M13" s="147">
        <f>IF($C$4=2.7,'1'!H16,IF($C$4=4.5,'1'!AF16,IF($C$4=7,'1'!BD16,IF($C$4=9,'1'!CB16,"FAUX"))))</f>
        <v>0.66100000000000003</v>
      </c>
      <c r="N13" s="147">
        <f>IF($C$4=2.7,'1'!I16,IF($C$4=4.5,'1'!AG16,IF($C$4=7,'1'!BE16,IF($C$4=9,'1'!CC16,"FAUX"))))</f>
        <v>0.51500000000000001</v>
      </c>
      <c r="O13" s="147">
        <f>IF($C$4=2.7,'1'!J16,IF($C$4=4.5,'1'!AH16,IF($C$4=7,'1'!BF16,IF($C$4=9,'1'!CD16,"FAUX"))))</f>
        <v>3.91</v>
      </c>
      <c r="P13" s="147">
        <f>IF($C$4=2.7,'1'!K16,IF($C$4=4.5,'1'!AI16,IF($C$4=7,'1'!BG16,IF($C$4=9,'1'!CE16,"FAUX"))))</f>
        <v>3.56</v>
      </c>
      <c r="Q13" s="147">
        <f>IF($C$4=2.7,'1'!L16,IF($C$4=4.5,'1'!AJ16,IF($C$4=7,'1'!BH16,IF($C$4=9,'1'!CF16,"FAUX"))))</f>
        <v>0.89200000000000002</v>
      </c>
      <c r="R13" s="147">
        <f>IF($C$4=2.7,'1'!M16,IF($C$4=4.5,'1'!AK16,IF($C$4=7,'1'!BI16,IF($C$4=9,'1'!CG16,"FAUX"))))</f>
        <v>0.91700000000000004</v>
      </c>
      <c r="S13" s="147">
        <f>IF($C$4=2.7,'1'!N16,IF($C$4=4.5,'1'!AL16,IF($C$4=7,'1'!BJ16,IF($C$4=9,'1'!CH16,"FAUX"))))</f>
        <v>4.59</v>
      </c>
      <c r="T13" s="147">
        <f>IF($C$4=2.7,'1'!O16,IF($C$4=4.5,'1'!AM16,IF($C$4=7,'1'!BK16,IF($C$4=9,'1'!CI16,"FAUX"))))</f>
        <v>6.88</v>
      </c>
      <c r="U13" s="147">
        <f>IF($C$4=2.7,'1'!P16,IF($C$4=4.5,'1'!AN16,IF($C$4=7,'1'!BL16,IF($C$4=9,'1'!CJ16,"FAUX"))))</f>
        <v>0.94299999999999995</v>
      </c>
      <c r="V13" s="147">
        <f>IF($C$4=2.7,'1'!Q16,IF($C$4=4.5,'1'!AO16,IF($C$4=7,'1'!BM16,IF($C$4=9,'1'!CK16,"FAUX"))))</f>
        <v>1.46</v>
      </c>
      <c r="W13" s="147">
        <f>IF($C$4=2.7,'1'!R16,IF($C$4=4.5,'1'!AP16,IF($C$4=7,'1'!BN16,IF($C$4=9,'1'!CL16,"FAUX"))))</f>
        <v>11.8</v>
      </c>
      <c r="X13" s="147">
        <f>IF($C$4=2.7,'1'!S16,IF($C$4=4.5,'1'!AQ16,IF($C$4=7,'1'!BO16,IF($C$4=9,'1'!CM16,"FAUX"))))</f>
        <v>23.6</v>
      </c>
      <c r="Y13" s="147">
        <f>IF($C$4=2.7,'1'!T16,IF($C$4=4.5,'1'!AR16,IF($C$4=7,'1'!BP16,IF($C$4=9,'1'!CN16,"FAUX"))))</f>
        <v>0.505</v>
      </c>
      <c r="Z13" s="147">
        <f>IF($C$4=2.7,'1'!U16,IF($C$4=4.5,'1'!AS16,IF($C$4=7,'1'!BQ16,IF($C$4=9,'1'!CO16,"FAUX"))))</f>
        <v>0.14599999999999999</v>
      </c>
      <c r="AA13" s="147">
        <f>IF($C$4=2.7,'1'!V16,IF($C$4=4.5,'1'!AT16,IF($C$4=7,'1'!BR16,IF($C$4=9,'1'!CP16,"FAUX"))))</f>
        <v>5.43</v>
      </c>
      <c r="AB13" s="147">
        <f>IF($C$4=2.7,'1'!W16,IF($C$4=4.5,'1'!AU16,IF($C$4=7,'1'!BS16,IF($C$4=9,'1'!CQ16,"FAUX"))))</f>
        <v>0.223</v>
      </c>
      <c r="AC13" s="147">
        <f>IF($C$4=2.7,'1'!X16,IF($C$4=4.5,'1'!AV16,IF($C$4=7,'1'!BT16,IF($C$4=9,'1'!CR16,"FAUX"))))</f>
        <v>0.89900000000000002</v>
      </c>
      <c r="AD13" s="147">
        <f>IF($C$4=2.7,'1'!Y16,IF($C$4=4.5,'1'!AW16,IF($C$4=7,'1'!BU16,IF($C$4=9,'1'!CS16,"FAUX"))))</f>
        <v>1.0900000000000001</v>
      </c>
      <c r="AE13" s="147">
        <f>IF($C$4=2.7,'1'!Z16,IF($C$4=4.5,'1'!AX16,IF($C$4=7,'1'!BV16,IF($C$4=9,'1'!CT16,"FAUX"))))</f>
        <v>9.99</v>
      </c>
      <c r="AF13" s="147">
        <f>IF($C$4=2.7,'1'!AA16,IF($C$4=4.5,'1'!AY16,IF($C$4=7,'1'!BW16,IF($C$4=9,'1'!CU16,"FAUX"))))</f>
        <v>15</v>
      </c>
      <c r="AH13" s="454" t="s">
        <v>58</v>
      </c>
      <c r="AI13" s="139" t="str">
        <f t="shared" si="14"/>
        <v>Aspirin</v>
      </c>
      <c r="AJ13" s="148">
        <f t="shared" si="15"/>
        <v>-6.0000000000000049E-4</v>
      </c>
      <c r="AK13" s="149">
        <f t="shared" si="16"/>
        <v>0.94300000000000006</v>
      </c>
      <c r="AL13" s="149">
        <f t="shared" si="17"/>
        <v>6.233333333333331E-2</v>
      </c>
      <c r="AM13" s="149">
        <f t="shared" si="18"/>
        <v>3.5300000000000011</v>
      </c>
      <c r="AN13" s="149">
        <f t="shared" si="19"/>
        <v>-4.8666666666666676E-3</v>
      </c>
      <c r="AO13" s="149">
        <f t="shared" si="20"/>
        <v>0.80700000000000016</v>
      </c>
      <c r="AP13" s="149">
        <f t="shared" si="21"/>
        <v>-1.1666666666666671E-2</v>
      </c>
      <c r="AQ13" s="149">
        <f t="shared" si="22"/>
        <v>4.2600000000000007</v>
      </c>
      <c r="AR13" s="149">
        <f t="shared" si="23"/>
        <v>8.3333333333333404E-4</v>
      </c>
      <c r="AS13" s="149">
        <f t="shared" si="24"/>
        <v>0.86699999999999999</v>
      </c>
      <c r="AT13" s="149">
        <f t="shared" si="25"/>
        <v>7.6333333333333336E-2</v>
      </c>
      <c r="AU13" s="149">
        <f t="shared" si="26"/>
        <v>2.2999999999999994</v>
      </c>
      <c r="AV13" s="149">
        <f t="shared" si="27"/>
        <v>1.7233333333333337E-2</v>
      </c>
      <c r="AW13" s="149">
        <f t="shared" si="28"/>
        <v>0.42599999999999982</v>
      </c>
      <c r="AX13" s="149">
        <f t="shared" si="29"/>
        <v>0.39333333333333331</v>
      </c>
      <c r="AY13" s="149">
        <f t="shared" si="30"/>
        <v>3.5527136788005009E-15</v>
      </c>
      <c r="AZ13" s="149">
        <f t="shared" si="31"/>
        <v>-1.1966666666666665E-2</v>
      </c>
      <c r="BA13" s="149">
        <f t="shared" si="32"/>
        <v>0.86399999999999999</v>
      </c>
      <c r="BB13" s="149">
        <f t="shared" si="33"/>
        <v>-0.17356666666666667</v>
      </c>
      <c r="BC13" s="149">
        <f t="shared" si="34"/>
        <v>10.637</v>
      </c>
      <c r="BD13" s="149">
        <f t="shared" si="35"/>
        <v>6.3666666666666689E-3</v>
      </c>
      <c r="BE13" s="149">
        <f t="shared" si="36"/>
        <v>0.70799999999999996</v>
      </c>
      <c r="BF13" s="149">
        <f t="shared" si="37"/>
        <v>0.16700000000000001</v>
      </c>
      <c r="BG13" s="149">
        <f t="shared" si="38"/>
        <v>4.9800000000000004</v>
      </c>
      <c r="BI13" s="454" t="s">
        <v>58</v>
      </c>
      <c r="BJ13" s="139" t="str">
        <f t="shared" si="0"/>
        <v>Aspirin</v>
      </c>
      <c r="BK13" s="150">
        <f t="shared" si="1"/>
        <v>0.92500000000000004</v>
      </c>
      <c r="BL13" s="150">
        <f t="shared" si="2"/>
        <v>0.66100000000000014</v>
      </c>
      <c r="BM13" s="150">
        <f t="shared" si="3"/>
        <v>0.89200000000000002</v>
      </c>
      <c r="BN13" s="150">
        <f t="shared" si="4"/>
        <v>0.94299999999999995</v>
      </c>
      <c r="BO13" s="150">
        <f t="shared" si="5"/>
        <v>0.505</v>
      </c>
      <c r="BP13" s="150">
        <f t="shared" si="6"/>
        <v>0.89900000000000002</v>
      </c>
      <c r="BR13" s="454" t="s">
        <v>58</v>
      </c>
      <c r="BS13" s="139" t="str">
        <f t="shared" si="7"/>
        <v>Aspirin</v>
      </c>
      <c r="BT13" s="150">
        <f t="shared" si="8"/>
        <v>5.4</v>
      </c>
      <c r="BU13" s="150">
        <f t="shared" si="9"/>
        <v>3.9100000000000006</v>
      </c>
      <c r="BV13" s="150">
        <f t="shared" si="10"/>
        <v>4.59</v>
      </c>
      <c r="BW13" s="150">
        <f t="shared" si="11"/>
        <v>11.800000000000002</v>
      </c>
      <c r="BX13" s="150">
        <f t="shared" si="12"/>
        <v>5.4300000000000006</v>
      </c>
      <c r="BY13" s="150">
        <f t="shared" si="13"/>
        <v>9.990000000000002</v>
      </c>
      <c r="CA13" s="139" t="str">
        <f>$U$56</f>
        <v/>
      </c>
      <c r="CB13" s="139">
        <f>VLOOKUP($U$56,$BJ$8:$BP$48,2,FALSE)</f>
        <v>0</v>
      </c>
      <c r="CC13" s="139">
        <f>VLOOKUP($U$56,$BJ$8:$BP$48,3,FALSE)</f>
        <v>0</v>
      </c>
      <c r="CD13" s="139">
        <f>VLOOKUP($U$56,$BJ$8:$BP$48,4,FALSE)</f>
        <v>0</v>
      </c>
      <c r="CE13" s="139">
        <f>VLOOKUP($U$56,$BJ$8:$BP$48,5,FALSE)</f>
        <v>0</v>
      </c>
      <c r="CF13" s="139">
        <f>VLOOKUP($U$56,$BJ$8:$BP$48,6,FALSE)</f>
        <v>0</v>
      </c>
      <c r="CG13" s="139">
        <f>VLOOKUP($U$56,$BJ$8:$BP$48,7,FALSE)</f>
        <v>0</v>
      </c>
      <c r="CI13" s="477" t="s">
        <v>58</v>
      </c>
      <c r="CJ13" s="145" t="str">
        <f t="shared" si="39"/>
        <v>Aspirin</v>
      </c>
      <c r="CK13" s="153">
        <f>'1'!D62</f>
        <v>0.385439000803735</v>
      </c>
      <c r="CL13" s="153">
        <f>'1'!E62</f>
        <v>0.16334239866532199</v>
      </c>
      <c r="CM13" s="153">
        <f>'1'!F62</f>
        <v>0.22285090167237301</v>
      </c>
      <c r="CN13" s="153">
        <f>'1'!G62</f>
        <v>0.21602568608461101</v>
      </c>
      <c r="CO13" s="153">
        <f>'1'!H62</f>
        <v>9.75489430191189E-2</v>
      </c>
      <c r="CP13" s="153">
        <f>'1'!I62</f>
        <v>2.27749474871753E-2</v>
      </c>
      <c r="CQ13" s="153">
        <f>'1'!J62</f>
        <v>1.28006673543347E-2</v>
      </c>
      <c r="CR13" s="153">
        <f>'1'!K62</f>
        <v>1.86562243938037E-2</v>
      </c>
      <c r="CS13" s="153">
        <f>'1'!L62</f>
        <v>1.9572249384503599E-2</v>
      </c>
      <c r="CT13" s="153">
        <f>'1'!M62</f>
        <v>7.58109587782505E-3</v>
      </c>
      <c r="CU13" s="153">
        <f>'1'!N62</f>
        <v>0</v>
      </c>
      <c r="CV13" s="153">
        <f>'1'!O62</f>
        <v>0</v>
      </c>
      <c r="CW13" s="153">
        <f>'1'!P62</f>
        <v>0</v>
      </c>
      <c r="CX13" s="153">
        <f>'1'!Q62</f>
        <v>0</v>
      </c>
      <c r="CY13" s="153">
        <f>'1'!R62</f>
        <v>0</v>
      </c>
      <c r="CZ13" s="153">
        <f>'1'!S62</f>
        <v>0</v>
      </c>
      <c r="DB13" s="454" t="s">
        <v>58</v>
      </c>
      <c r="DC13" s="139" t="str">
        <f t="shared" si="40"/>
        <v>Aspirin</v>
      </c>
      <c r="DD13" s="154">
        <f>HLOOKUP($DD$7,$CJ$7:$CZ$48,7,FALSE)</f>
        <v>0.22285090167237301</v>
      </c>
      <c r="DF13" s="454" t="s">
        <v>58</v>
      </c>
      <c r="DG13" s="155" t="str">
        <f t="shared" si="41"/>
        <v>Aspirin</v>
      </c>
      <c r="DH13" s="147">
        <f>IF($C$4=2.7,'1'!D130,IF($C$4=4.5,'1'!G130,IF($C$4=7,'1'!J130,IF($C$4=9,'1'!M130,FALSE))))</f>
        <v>1.2</v>
      </c>
      <c r="DI13" s="147">
        <f>IF($C$4=2.7,'1'!E130,IF($C$4=4.5,'1'!H130,IF($C$4=7,'1'!K130,IF($C$4=9,'1'!N130,FALSE))))</f>
        <v>1.1599999999999999</v>
      </c>
      <c r="DJ13" s="147">
        <f>IF($C$4=2.7,'1'!F130,IF($C$4=4.5,'1'!I130,IF($C$4=7,'1'!L130,IF($C$4=9,'1'!O130,FALSE))))</f>
        <v>1.17</v>
      </c>
      <c r="DL13" s="454" t="s">
        <v>58</v>
      </c>
      <c r="DM13" s="155" t="str">
        <f t="shared" si="42"/>
        <v>Aspirin</v>
      </c>
      <c r="DN13" s="149">
        <f>HLOOKUP($DN$7,$DG$7:$DJ$48,7,FALSE)</f>
        <v>1.2</v>
      </c>
      <c r="DP13" s="454" t="s">
        <v>58</v>
      </c>
      <c r="DQ13" s="155" t="str">
        <f t="shared" si="43"/>
        <v>Aspirin</v>
      </c>
      <c r="DR13" s="147">
        <v>3.41</v>
      </c>
      <c r="DS13" s="147"/>
      <c r="DT13" s="139">
        <f t="shared" si="44"/>
        <v>2</v>
      </c>
    </row>
    <row r="14" spans="1:128" x14ac:dyDescent="0.25">
      <c r="B14" s="139" t="s">
        <v>7</v>
      </c>
      <c r="C14" s="139">
        <f>calculation2!E71</f>
        <v>4.5999999999999996</v>
      </c>
      <c r="D14" s="139" t="s">
        <v>97</v>
      </c>
      <c r="G14" s="454"/>
      <c r="H14" s="143" t="s">
        <v>55</v>
      </c>
      <c r="I14" s="147">
        <f>IF($C$4=2.7,'1'!D17,IF($C$4=4.5,'1'!AB17,IF($C$4=7,'1'!AZ17,IF($C$4=9,'1'!BX17,"FAUX"))))</f>
        <v>0.95499999999999996</v>
      </c>
      <c r="J14" s="147">
        <f>IF($C$4=2.7,'1'!E17,IF($C$4=4.5,'1'!AC17,IF($C$4=7,'1'!BA17,IF($C$4=9,'1'!BY17,"FAUX"))))</f>
        <v>0.79800000000000004</v>
      </c>
      <c r="K14" s="147">
        <f>IF($C$4=2.7,'1'!F17,IF($C$4=4.5,'1'!AD17,IF($C$4=7,'1'!BB17,IF($C$4=9,'1'!BZ17,"FAUX"))))</f>
        <v>3.78</v>
      </c>
      <c r="L14" s="147">
        <f>IF($C$4=2.7,'1'!G17,IF($C$4=4.5,'1'!AE17,IF($C$4=7,'1'!BC17,IF($C$4=9,'1'!CA17,"FAUX"))))</f>
        <v>4.54</v>
      </c>
      <c r="M14" s="147">
        <f>IF($C$4=2.7,'1'!H17,IF($C$4=4.5,'1'!AF17,IF($C$4=7,'1'!BD17,IF($C$4=9,'1'!CB17,"FAUX"))))</f>
        <v>0.82599999999999996</v>
      </c>
      <c r="N14" s="147">
        <f>IF($C$4=2.7,'1'!I17,IF($C$4=4.5,'1'!AG17,IF($C$4=7,'1'!BE17,IF($C$4=9,'1'!CC17,"FAUX"))))</f>
        <v>0.65500000000000003</v>
      </c>
      <c r="O14" s="147">
        <f>IF($C$4=2.7,'1'!J17,IF($C$4=4.5,'1'!AH17,IF($C$4=7,'1'!BF17,IF($C$4=9,'1'!CD17,"FAUX"))))</f>
        <v>3.16</v>
      </c>
      <c r="P14" s="147">
        <f>IF($C$4=2.7,'1'!K17,IF($C$4=4.5,'1'!AI17,IF($C$4=7,'1'!BG17,IF($C$4=9,'1'!CE17,"FAUX"))))</f>
        <v>3.7</v>
      </c>
      <c r="Q14" s="147">
        <f>IF($C$4=2.7,'1'!L17,IF($C$4=4.5,'1'!AJ17,IF($C$4=7,'1'!BH17,IF($C$4=9,'1'!CF17,"FAUX"))))</f>
        <v>0.95699999999999996</v>
      </c>
      <c r="R14" s="147">
        <f>IF($C$4=2.7,'1'!M17,IF($C$4=4.5,'1'!AK17,IF($C$4=7,'1'!BI17,IF($C$4=9,'1'!CG17,"FAUX"))))</f>
        <v>0.83899999999999997</v>
      </c>
      <c r="S14" s="147">
        <f>IF($C$4=2.7,'1'!N17,IF($C$4=4.5,'1'!AL17,IF($C$4=7,'1'!BJ17,IF($C$4=9,'1'!CH17,"FAUX"))))</f>
        <v>3.37</v>
      </c>
      <c r="T14" s="147">
        <f>IF($C$4=2.7,'1'!O17,IF($C$4=4.5,'1'!AM17,IF($C$4=7,'1'!BK17,IF($C$4=9,'1'!CI17,"FAUX"))))</f>
        <v>4.33</v>
      </c>
      <c r="U14" s="147">
        <f>IF($C$4=2.7,'1'!P17,IF($C$4=4.5,'1'!AN17,IF($C$4=7,'1'!BL17,IF($C$4=9,'1'!CJ17,"FAUX"))))</f>
        <v>1.1100000000000001</v>
      </c>
      <c r="V14" s="147">
        <f>IF($C$4=2.7,'1'!Q17,IF($C$4=4.5,'1'!AO17,IF($C$4=7,'1'!BM17,IF($C$4=9,'1'!CK17,"FAUX"))))</f>
        <v>0.90700000000000003</v>
      </c>
      <c r="W14" s="147">
        <f>IF($C$4=2.7,'1'!R17,IF($C$4=4.5,'1'!AP17,IF($C$4=7,'1'!BN17,IF($C$4=9,'1'!CL17,"FAUX"))))</f>
        <v>9.26</v>
      </c>
      <c r="X14" s="147">
        <f>IF($C$4=2.7,'1'!S17,IF($C$4=4.5,'1'!AQ17,IF($C$4=7,'1'!BO17,IF($C$4=9,'1'!CM17,"FAUX"))))</f>
        <v>9.36</v>
      </c>
      <c r="Y14" s="147">
        <f>IF($C$4=2.7,'1'!T17,IF($C$4=4.5,'1'!AR17,IF($C$4=7,'1'!BP17,IF($C$4=9,'1'!CN17,"FAUX"))))</f>
        <v>0.97499999999999998</v>
      </c>
      <c r="Z14" s="147">
        <f>IF($C$4=2.7,'1'!U17,IF($C$4=4.5,'1'!AS17,IF($C$4=7,'1'!BQ17,IF($C$4=9,'1'!CO17,"FAUX"))))</f>
        <v>0.80100000000000005</v>
      </c>
      <c r="AA14" s="147">
        <f>IF($C$4=2.7,'1'!V17,IF($C$4=4.5,'1'!AT17,IF($C$4=7,'1'!BR17,IF($C$4=9,'1'!CP17,"FAUX"))))</f>
        <v>8.17</v>
      </c>
      <c r="AB14" s="147">
        <f>IF($C$4=2.7,'1'!W17,IF($C$4=4.5,'1'!AU17,IF($C$4=7,'1'!BS17,IF($C$4=9,'1'!CQ17,"FAUX"))))</f>
        <v>8.67</v>
      </c>
      <c r="AC14" s="147">
        <f>IF($C$4=2.7,'1'!X17,IF($C$4=4.5,'1'!AV17,IF($C$4=7,'1'!BT17,IF($C$4=9,'1'!CR17,"FAUX"))))</f>
        <v>1.07</v>
      </c>
      <c r="AD14" s="147">
        <f>IF($C$4=2.7,'1'!Y17,IF($C$4=4.5,'1'!AW17,IF($C$4=7,'1'!BU17,IF($C$4=9,'1'!CS17,"FAUX"))))</f>
        <v>1</v>
      </c>
      <c r="AE14" s="147">
        <f>IF($C$4=2.7,'1'!Z17,IF($C$4=4.5,'1'!AX17,IF($C$4=7,'1'!BV17,IF($C$4=9,'1'!CT17,"FAUX"))))</f>
        <v>7.61</v>
      </c>
      <c r="AF14" s="147">
        <f>IF($C$4=2.7,'1'!AA17,IF($C$4=4.5,'1'!AY17,IF($C$4=7,'1'!BW17,IF($C$4=9,'1'!CU17,"FAUX"))))</f>
        <v>9.36</v>
      </c>
      <c r="AH14" s="454"/>
      <c r="AI14" s="139" t="str">
        <f t="shared" si="14"/>
        <v>Salicylic acid</v>
      </c>
      <c r="AJ14" s="148">
        <f t="shared" si="15"/>
        <v>-5.2333333333333303E-3</v>
      </c>
      <c r="AK14" s="149">
        <f t="shared" si="16"/>
        <v>1.1119999999999999</v>
      </c>
      <c r="AL14" s="149">
        <f t="shared" si="17"/>
        <v>2.533333333333334E-2</v>
      </c>
      <c r="AM14" s="149">
        <f t="shared" si="18"/>
        <v>3.0199999999999996</v>
      </c>
      <c r="AN14" s="149">
        <f t="shared" si="19"/>
        <v>-5.6999999999999967E-3</v>
      </c>
      <c r="AO14" s="149">
        <f t="shared" si="20"/>
        <v>0.99699999999999978</v>
      </c>
      <c r="AP14" s="149">
        <f t="shared" si="21"/>
        <v>1.8000000000000002E-2</v>
      </c>
      <c r="AQ14" s="149">
        <f t="shared" si="22"/>
        <v>2.62</v>
      </c>
      <c r="AR14" s="149">
        <f t="shared" si="23"/>
        <v>-3.933333333333333E-3</v>
      </c>
      <c r="AS14" s="149">
        <f t="shared" si="24"/>
        <v>1.075</v>
      </c>
      <c r="AT14" s="149">
        <f t="shared" si="25"/>
        <v>3.1999999999999994E-2</v>
      </c>
      <c r="AU14" s="149">
        <f t="shared" si="26"/>
        <v>2.41</v>
      </c>
      <c r="AV14" s="149">
        <f t="shared" si="27"/>
        <v>-6.7666666666666682E-3</v>
      </c>
      <c r="AW14" s="149">
        <f t="shared" si="28"/>
        <v>1.3130000000000002</v>
      </c>
      <c r="AX14" s="149">
        <f t="shared" si="29"/>
        <v>3.3333333333333214E-3</v>
      </c>
      <c r="AY14" s="149">
        <f t="shared" si="30"/>
        <v>9.16</v>
      </c>
      <c r="AZ14" s="149">
        <f t="shared" si="31"/>
        <v>-5.7999999999999979E-3</v>
      </c>
      <c r="BA14" s="149">
        <f t="shared" si="32"/>
        <v>1.149</v>
      </c>
      <c r="BB14" s="149">
        <f t="shared" si="33"/>
        <v>1.6666666666666666E-2</v>
      </c>
      <c r="BC14" s="149">
        <f t="shared" si="34"/>
        <v>7.67</v>
      </c>
      <c r="BD14" s="149">
        <f t="shared" si="35"/>
        <v>-2.3333333333333353E-3</v>
      </c>
      <c r="BE14" s="149">
        <f t="shared" si="36"/>
        <v>1.1400000000000001</v>
      </c>
      <c r="BF14" s="149">
        <f t="shared" si="37"/>
        <v>5.83333333333333E-2</v>
      </c>
      <c r="BG14" s="149">
        <f t="shared" si="38"/>
        <v>5.8600000000000012</v>
      </c>
      <c r="BI14" s="454"/>
      <c r="BJ14" s="139" t="str">
        <f t="shared" si="0"/>
        <v>Salicylic acid</v>
      </c>
      <c r="BK14" s="150">
        <f t="shared" si="1"/>
        <v>0.95499999999999996</v>
      </c>
      <c r="BL14" s="150">
        <f t="shared" si="2"/>
        <v>0.82599999999999985</v>
      </c>
      <c r="BM14" s="150">
        <f t="shared" si="3"/>
        <v>0.95699999999999996</v>
      </c>
      <c r="BN14" s="150">
        <f t="shared" si="4"/>
        <v>1.1100000000000001</v>
      </c>
      <c r="BO14" s="150">
        <f t="shared" si="5"/>
        <v>0.97500000000000009</v>
      </c>
      <c r="BP14" s="150">
        <f t="shared" si="6"/>
        <v>1.07</v>
      </c>
      <c r="BR14" s="454"/>
      <c r="BS14" s="139" t="str">
        <f t="shared" si="7"/>
        <v>Salicylic acid</v>
      </c>
      <c r="BT14" s="150">
        <f t="shared" si="8"/>
        <v>3.78</v>
      </c>
      <c r="BU14" s="150">
        <f t="shared" si="9"/>
        <v>3.16</v>
      </c>
      <c r="BV14" s="150">
        <f t="shared" si="10"/>
        <v>3.37</v>
      </c>
      <c r="BW14" s="150">
        <f t="shared" si="11"/>
        <v>9.26</v>
      </c>
      <c r="BX14" s="150">
        <f t="shared" si="12"/>
        <v>8.17</v>
      </c>
      <c r="BY14" s="150">
        <f t="shared" si="13"/>
        <v>7.61</v>
      </c>
      <c r="CA14" s="139"/>
      <c r="CB14" s="139">
        <f>VLOOKUP($V$56,$BJ$8:$BP$48,2,FALSE)</f>
        <v>0</v>
      </c>
      <c r="CC14" s="139">
        <f>VLOOKUP($V$56,$BJ$8:$BP$48,3,FALSE)</f>
        <v>0</v>
      </c>
      <c r="CD14" s="139">
        <f>VLOOKUP($V$56,$BJ$8:$BP$48,4,FALSE)</f>
        <v>0</v>
      </c>
      <c r="CE14" s="139">
        <f>VLOOKUP($V$56,$BJ$8:$BP$48,5,FALSE)</f>
        <v>0</v>
      </c>
      <c r="CF14" s="139">
        <f>VLOOKUP($V$56,$BJ$8:$BP$48,6,FALSE)</f>
        <v>0</v>
      </c>
      <c r="CG14" s="139">
        <f>VLOOKUP($V$56,$BJ$8:$BP$48,7,FALSE)</f>
        <v>0</v>
      </c>
      <c r="CI14" s="477"/>
      <c r="CJ14" s="145" t="str">
        <f t="shared" si="39"/>
        <v>Salicylic acid</v>
      </c>
      <c r="CK14" s="153">
        <f>'1'!D63</f>
        <v>0.42699999999999999</v>
      </c>
      <c r="CL14" s="153">
        <f>'1'!E63</f>
        <v>0.18</v>
      </c>
      <c r="CM14" s="153">
        <f>'1'!F63</f>
        <v>0.246</v>
      </c>
      <c r="CN14" s="153">
        <f>'1'!G63</f>
        <v>0.23899999999999999</v>
      </c>
      <c r="CO14" s="153">
        <f>'1'!H63</f>
        <v>0.107</v>
      </c>
      <c r="CP14" s="153">
        <f>'1'!I63</f>
        <v>2.5000000000000001E-2</v>
      </c>
      <c r="CQ14" s="153">
        <f>'1'!J63</f>
        <v>1.2999999999999999E-2</v>
      </c>
      <c r="CR14" s="153">
        <f>'1'!K63</f>
        <v>0.02</v>
      </c>
      <c r="CS14" s="153">
        <f>'1'!L63</f>
        <v>0.03</v>
      </c>
      <c r="CT14" s="153">
        <f>'1'!M63</f>
        <v>0</v>
      </c>
      <c r="CU14" s="153">
        <f>'1'!N63</f>
        <v>0</v>
      </c>
      <c r="CV14" s="153">
        <f>'1'!O63</f>
        <v>0</v>
      </c>
      <c r="CW14" s="153">
        <f>'1'!P63</f>
        <v>0</v>
      </c>
      <c r="CX14" s="153">
        <f>'1'!Q63</f>
        <v>0</v>
      </c>
      <c r="CY14" s="153">
        <f>'1'!R63</f>
        <v>0</v>
      </c>
      <c r="CZ14" s="153">
        <f>'1'!S63</f>
        <v>0</v>
      </c>
      <c r="DB14" s="454"/>
      <c r="DC14" s="139" t="str">
        <f t="shared" si="40"/>
        <v>Salicylic acid</v>
      </c>
      <c r="DD14" s="154">
        <f>HLOOKUP($DD$7,$CJ$7:$CZ$48,8,FALSE)</f>
        <v>0.246</v>
      </c>
      <c r="DF14" s="454"/>
      <c r="DG14" s="155" t="str">
        <f t="shared" si="41"/>
        <v>Salicylic acid</v>
      </c>
      <c r="DH14" s="147">
        <f>IF($C$4=2.7,'1'!D131,IF($C$4=4.5,'1'!G131,IF($C$4=7,'1'!J131,IF($C$4=9,'1'!M131,FALSE))))</f>
        <v>1.42</v>
      </c>
      <c r="DI14" s="147">
        <f>IF($C$4=2.7,'1'!E131,IF($C$4=4.5,'1'!H131,IF($C$4=7,'1'!K131,IF($C$4=9,'1'!N131,FALSE))))</f>
        <v>1.46</v>
      </c>
      <c r="DJ14" s="147">
        <f>IF($C$4=2.7,'1'!F131,IF($C$4=4.5,'1'!I131,IF($C$4=7,'1'!L131,IF($C$4=9,'1'!O131,FALSE))))</f>
        <v>1.51</v>
      </c>
      <c r="DL14" s="454"/>
      <c r="DM14" s="155" t="str">
        <f t="shared" si="42"/>
        <v>Salicylic acid</v>
      </c>
      <c r="DN14" s="149">
        <f>HLOOKUP($DN$7,$DG$7:$DJ$48,8,FALSE)</f>
        <v>1.42</v>
      </c>
      <c r="DP14" s="454"/>
      <c r="DQ14" s="155" t="str">
        <f t="shared" si="43"/>
        <v>Salicylic acid</v>
      </c>
      <c r="DR14" s="147">
        <v>2.79</v>
      </c>
      <c r="DS14" s="147"/>
      <c r="DT14" s="139">
        <f t="shared" si="44"/>
        <v>2</v>
      </c>
      <c r="DV14" s="139" t="s">
        <v>20</v>
      </c>
      <c r="DW14" s="139" t="s">
        <v>202</v>
      </c>
      <c r="DX14" s="139" t="s">
        <v>203</v>
      </c>
    </row>
    <row r="15" spans="1:128" x14ac:dyDescent="0.25">
      <c r="B15" s="139" t="s">
        <v>8</v>
      </c>
      <c r="C15" s="139">
        <f>calculation2!E72</f>
        <v>5</v>
      </c>
      <c r="D15" s="139" t="s">
        <v>98</v>
      </c>
      <c r="G15" s="454"/>
      <c r="H15" s="143" t="s">
        <v>56</v>
      </c>
      <c r="I15" s="147">
        <f>IF($C$4=2.7,'1'!D18,IF($C$4=4.5,'1'!AB18,IF($C$4=7,'1'!AZ18,IF($C$4=9,'1'!BX18,"FAUX"))))</f>
        <v>3.97</v>
      </c>
      <c r="J15" s="147">
        <f>IF($C$4=2.7,'1'!E18,IF($C$4=4.5,'1'!AC18,IF($C$4=7,'1'!BA18,IF($C$4=9,'1'!BY18,"FAUX"))))</f>
        <v>3.73</v>
      </c>
      <c r="K15" s="147">
        <f>IF($C$4=2.7,'1'!F18,IF($C$4=4.5,'1'!AD18,IF($C$4=7,'1'!BB18,IF($C$4=9,'1'!BZ18,"FAUX"))))</f>
        <v>5.83</v>
      </c>
      <c r="L15" s="147">
        <f>IF($C$4=2.7,'1'!G18,IF($C$4=4.5,'1'!AE18,IF($C$4=7,'1'!BC18,IF($C$4=9,'1'!CA18,"FAUX"))))</f>
        <v>6.04</v>
      </c>
      <c r="M15" s="147">
        <f>IF($C$4=2.7,'1'!H18,IF($C$4=4.5,'1'!AF18,IF($C$4=7,'1'!BD18,IF($C$4=9,'1'!CB18,"FAUX"))))</f>
        <v>3.67</v>
      </c>
      <c r="N15" s="147">
        <f>IF($C$4=2.7,'1'!I18,IF($C$4=4.5,'1'!AG18,IF($C$4=7,'1'!BE18,IF($C$4=9,'1'!CC18,"FAUX"))))</f>
        <v>3.32</v>
      </c>
      <c r="O15" s="147">
        <f>IF($C$4=2.7,'1'!J18,IF($C$4=4.5,'1'!AH18,IF($C$4=7,'1'!BF18,IF($C$4=9,'1'!CD18,"FAUX"))))</f>
        <v>5.54</v>
      </c>
      <c r="P15" s="147">
        <f>IF($C$4=2.7,'1'!K18,IF($C$4=4.5,'1'!AI18,IF($C$4=7,'1'!BG18,IF($C$4=9,'1'!CE18,"FAUX"))))</f>
        <v>5.53</v>
      </c>
      <c r="Q15" s="147">
        <f>IF($C$4=2.7,'1'!L18,IF($C$4=4.5,'1'!AJ18,IF($C$4=7,'1'!BH18,IF($C$4=9,'1'!CF18,"FAUX"))))</f>
        <v>3.84</v>
      </c>
      <c r="R15" s="147">
        <f>IF($C$4=2.7,'1'!M18,IF($C$4=4.5,'1'!AK18,IF($C$4=7,'1'!BI18,IF($C$4=9,'1'!CG18,"FAUX"))))</f>
        <v>3.45</v>
      </c>
      <c r="S15" s="147">
        <f>IF($C$4=2.7,'1'!N18,IF($C$4=4.5,'1'!AL18,IF($C$4=7,'1'!BJ18,IF($C$4=9,'1'!CH18,"FAUX"))))</f>
        <v>5.83</v>
      </c>
      <c r="T15" s="147">
        <f>IF($C$4=2.7,'1'!O18,IF($C$4=4.5,'1'!AM18,IF($C$4=7,'1'!BK18,IF($C$4=9,'1'!CI18,"FAUX"))))</f>
        <v>5.63</v>
      </c>
      <c r="U15" s="147">
        <f>IF($C$4=2.7,'1'!P18,IF($C$4=4.5,'1'!AN18,IF($C$4=7,'1'!BL18,IF($C$4=9,'1'!CJ18,"FAUX"))))</f>
        <v>3.75</v>
      </c>
      <c r="V15" s="147">
        <f>IF($C$4=2.7,'1'!Q18,IF($C$4=4.5,'1'!AO18,IF($C$4=7,'1'!BM18,IF($C$4=9,'1'!CK18,"FAUX"))))</f>
        <v>3.55</v>
      </c>
      <c r="W15" s="147">
        <f>IF($C$4=2.7,'1'!R18,IF($C$4=4.5,'1'!AP18,IF($C$4=7,'1'!BN18,IF($C$4=9,'1'!CL18,"FAUX"))))</f>
        <v>10</v>
      </c>
      <c r="X15" s="147">
        <f>IF($C$4=2.7,'1'!S18,IF($C$4=4.5,'1'!AQ18,IF($C$4=7,'1'!BO18,IF($C$4=9,'1'!CM18,"FAUX"))))</f>
        <v>10</v>
      </c>
      <c r="Y15" s="147">
        <f>IF($C$4=2.7,'1'!T18,IF($C$4=4.5,'1'!AR18,IF($C$4=7,'1'!BP18,IF($C$4=9,'1'!CN18,"FAUX"))))</f>
        <v>3.4</v>
      </c>
      <c r="Z15" s="147">
        <f>IF($C$4=2.7,'1'!U18,IF($C$4=4.5,'1'!AS18,IF($C$4=7,'1'!BQ18,IF($C$4=9,'1'!CO18,"FAUX"))))</f>
        <v>3.21</v>
      </c>
      <c r="AA15" s="147">
        <f>IF($C$4=2.7,'1'!V18,IF($C$4=4.5,'1'!AT18,IF($C$4=7,'1'!BR18,IF($C$4=9,'1'!CP18,"FAUX"))))</f>
        <v>9.44</v>
      </c>
      <c r="AB15" s="147">
        <f>IF($C$4=2.7,'1'!W18,IF($C$4=4.5,'1'!AU18,IF($C$4=7,'1'!BS18,IF($C$4=9,'1'!CQ18,"FAUX"))))</f>
        <v>9.44</v>
      </c>
      <c r="AC15" s="147">
        <f>IF($C$4=2.7,'1'!X18,IF($C$4=4.5,'1'!AV18,IF($C$4=7,'1'!BT18,IF($C$4=9,'1'!CR18,"FAUX"))))</f>
        <v>3.5</v>
      </c>
      <c r="AD15" s="147">
        <f>IF($C$4=2.7,'1'!Y18,IF($C$4=4.5,'1'!AW18,IF($C$4=7,'1'!BU18,IF($C$4=9,'1'!CS18,"FAUX"))))</f>
        <v>3.27</v>
      </c>
      <c r="AE15" s="147">
        <f>IF($C$4=2.7,'1'!Z18,IF($C$4=4.5,'1'!AX18,IF($C$4=7,'1'!BV18,IF($C$4=9,'1'!CT18,"FAUX"))))</f>
        <v>9.19</v>
      </c>
      <c r="AF15" s="147">
        <f>IF($C$4=2.7,'1'!AA18,IF($C$4=4.5,'1'!AY18,IF($C$4=7,'1'!BW18,IF($C$4=9,'1'!CU18,"FAUX"))))</f>
        <v>8.93</v>
      </c>
      <c r="AH15" s="454"/>
      <c r="AI15" s="139" t="str">
        <f t="shared" si="14"/>
        <v>mefenamic acid</v>
      </c>
      <c r="AJ15" s="148">
        <f t="shared" si="15"/>
        <v>-8.0000000000000071E-3</v>
      </c>
      <c r="AK15" s="149">
        <f t="shared" si="16"/>
        <v>4.2100000000000009</v>
      </c>
      <c r="AL15" s="149">
        <f t="shared" si="17"/>
        <v>6.9999999999999984E-3</v>
      </c>
      <c r="AM15" s="149">
        <f t="shared" si="18"/>
        <v>5.620000000000001</v>
      </c>
      <c r="AN15" s="149">
        <f t="shared" si="19"/>
        <v>-1.1666666666666671E-2</v>
      </c>
      <c r="AO15" s="149">
        <f t="shared" si="20"/>
        <v>4.0200000000000005</v>
      </c>
      <c r="AP15" s="149">
        <f t="shared" si="21"/>
        <v>-3.3333333333332622E-4</v>
      </c>
      <c r="AQ15" s="149">
        <f t="shared" si="22"/>
        <v>5.55</v>
      </c>
      <c r="AR15" s="149">
        <f t="shared" si="23"/>
        <v>-1.2999999999999989E-2</v>
      </c>
      <c r="AS15" s="149">
        <f t="shared" si="24"/>
        <v>4.2299999999999995</v>
      </c>
      <c r="AT15" s="149">
        <f t="shared" si="25"/>
        <v>-6.6666666666666723E-3</v>
      </c>
      <c r="AU15" s="149">
        <f t="shared" si="26"/>
        <v>6.0300000000000011</v>
      </c>
      <c r="AV15" s="149">
        <f t="shared" si="27"/>
        <v>-6.6666666666666723E-3</v>
      </c>
      <c r="AW15" s="149">
        <f t="shared" si="28"/>
        <v>3.95</v>
      </c>
      <c r="AX15" s="149">
        <f t="shared" si="29"/>
        <v>0</v>
      </c>
      <c r="AY15" s="149">
        <f t="shared" si="30"/>
        <v>10</v>
      </c>
      <c r="AZ15" s="149">
        <f t="shared" si="31"/>
        <v>-6.3333333333333314E-3</v>
      </c>
      <c r="BA15" s="149">
        <f t="shared" si="32"/>
        <v>3.59</v>
      </c>
      <c r="BB15" s="149">
        <f t="shared" si="33"/>
        <v>0</v>
      </c>
      <c r="BC15" s="149">
        <f t="shared" si="34"/>
        <v>9.44</v>
      </c>
      <c r="BD15" s="149">
        <f t="shared" si="35"/>
        <v>-7.6666666666666662E-3</v>
      </c>
      <c r="BE15" s="149">
        <f t="shared" si="36"/>
        <v>3.7299999999999995</v>
      </c>
      <c r="BF15" s="149">
        <f t="shared" si="37"/>
        <v>-8.6666666666666593E-3</v>
      </c>
      <c r="BG15" s="149">
        <f t="shared" si="38"/>
        <v>9.4499999999999993</v>
      </c>
      <c r="BI15" s="454"/>
      <c r="BJ15" s="139" t="str">
        <f t="shared" si="0"/>
        <v>mefenamic acid</v>
      </c>
      <c r="BK15" s="150">
        <f t="shared" si="1"/>
        <v>3.9700000000000006</v>
      </c>
      <c r="BL15" s="150">
        <f t="shared" si="2"/>
        <v>3.6700000000000004</v>
      </c>
      <c r="BM15" s="150">
        <f t="shared" si="3"/>
        <v>3.84</v>
      </c>
      <c r="BN15" s="150">
        <f t="shared" si="4"/>
        <v>3.75</v>
      </c>
      <c r="BO15" s="150">
        <f t="shared" si="5"/>
        <v>3.4</v>
      </c>
      <c r="BP15" s="150">
        <f t="shared" si="6"/>
        <v>3.4999999999999996</v>
      </c>
      <c r="BR15" s="454"/>
      <c r="BS15" s="139" t="str">
        <f t="shared" si="7"/>
        <v>mefenamic acid</v>
      </c>
      <c r="BT15" s="150">
        <f t="shared" si="8"/>
        <v>5.830000000000001</v>
      </c>
      <c r="BU15" s="150">
        <f t="shared" si="9"/>
        <v>5.54</v>
      </c>
      <c r="BV15" s="150">
        <f t="shared" si="10"/>
        <v>5.830000000000001</v>
      </c>
      <c r="BW15" s="150">
        <f t="shared" si="11"/>
        <v>10</v>
      </c>
      <c r="BX15" s="150">
        <f t="shared" si="12"/>
        <v>9.44</v>
      </c>
      <c r="BY15" s="150">
        <f t="shared" si="13"/>
        <v>9.19</v>
      </c>
      <c r="CA15" s="139" t="str">
        <f>$W$56</f>
        <v/>
      </c>
      <c r="CB15" s="139">
        <f>VLOOKUP($W$56,$BJ$8:$BP$48,2,FALSE)</f>
        <v>0</v>
      </c>
      <c r="CC15" s="139">
        <f>VLOOKUP($W$56,$BJ$8:$BP$48,3,FALSE)</f>
        <v>0</v>
      </c>
      <c r="CD15" s="139">
        <f>VLOOKUP($W$56,$BJ$8:$BP$48,4,FALSE)</f>
        <v>0</v>
      </c>
      <c r="CE15" s="139">
        <f>VLOOKUP($W$56,$BJ$8:$BP$48,5,FALSE)</f>
        <v>0</v>
      </c>
      <c r="CF15" s="139">
        <f>VLOOKUP($W$56,$BJ$8:$BP$48,6,FALSE)</f>
        <v>0</v>
      </c>
      <c r="CG15" s="139">
        <f>VLOOKUP($W$56,$BJ$8:$BP$48,7,FALSE)</f>
        <v>0</v>
      </c>
      <c r="CI15" s="477"/>
      <c r="CJ15" s="145" t="str">
        <f t="shared" si="39"/>
        <v>mefenamic acid</v>
      </c>
      <c r="CK15" s="153">
        <f>'1'!D64</f>
        <v>5.7014044900821001E-2</v>
      </c>
      <c r="CL15" s="153">
        <f>'1'!E64</f>
        <v>0.24251288632597201</v>
      </c>
      <c r="CM15" s="153">
        <f>'1'!F64</f>
        <v>0.41051672892291702</v>
      </c>
      <c r="CN15" s="153">
        <f>'1'!G64</f>
        <v>0.268512493529386</v>
      </c>
      <c r="CO15" s="153">
        <f>'1'!H64</f>
        <v>0.13690447363602101</v>
      </c>
      <c r="CP15" s="153">
        <f>'1'!I64</f>
        <v>5.84895553259785E-2</v>
      </c>
      <c r="CQ15" s="153">
        <f>'1'!J64</f>
        <v>4.9974696118951001E-2</v>
      </c>
      <c r="CR15" s="153">
        <f>'1'!K64</f>
        <v>6.0562829086760299E-2</v>
      </c>
      <c r="CS15" s="153">
        <f>'1'!L64</f>
        <v>6.73157579246038E-2</v>
      </c>
      <c r="CT15" s="153">
        <f>'1'!M64</f>
        <v>5.5147713075206502E-2</v>
      </c>
      <c r="CU15" s="153">
        <f>'1'!N64</f>
        <v>2.7918526805713901E-2</v>
      </c>
      <c r="CV15" s="153">
        <f>'1'!O64</f>
        <v>1.5428400415314E-2</v>
      </c>
      <c r="CW15" s="153">
        <f>'1'!P64</f>
        <v>2.0752403045089601E-2</v>
      </c>
      <c r="CX15" s="153">
        <f>'1'!Q64</f>
        <v>3.3530622291782997E-2</v>
      </c>
      <c r="CY15" s="153">
        <f>'1'!R64</f>
        <v>4.6739291159667497E-2</v>
      </c>
      <c r="CZ15" s="153">
        <f>'1'!S64</f>
        <v>5.4755796939693499E-2</v>
      </c>
      <c r="DB15" s="454"/>
      <c r="DC15" s="139" t="str">
        <f t="shared" si="40"/>
        <v>mefenamic acid</v>
      </c>
      <c r="DD15" s="154">
        <f>HLOOKUP($DD$7,$CJ$7:$CZ$48,9,FALSE)</f>
        <v>0.41051672892291702</v>
      </c>
      <c r="DF15" s="454"/>
      <c r="DG15" s="155" t="str">
        <f t="shared" si="41"/>
        <v>mefenamic acid</v>
      </c>
      <c r="DH15" s="147">
        <f>IF($C$4=2.7,'1'!D132,IF($C$4=4.5,'1'!G132,IF($C$4=7,'1'!J132,IF($C$4=9,'1'!M132,FALSE))))</f>
        <v>1.02</v>
      </c>
      <c r="DI15" s="147">
        <f>IF($C$4=2.7,'1'!E132,IF($C$4=4.5,'1'!H132,IF($C$4=7,'1'!K132,IF($C$4=9,'1'!N132,FALSE))))</f>
        <v>1</v>
      </c>
      <c r="DJ15" s="147">
        <f>IF($C$4=2.7,'1'!F132,IF($C$4=4.5,'1'!I132,IF($C$4=7,'1'!L132,IF($C$4=9,'1'!O132,FALSE))))</f>
        <v>1.08</v>
      </c>
      <c r="DL15" s="454"/>
      <c r="DM15" s="155" t="str">
        <f t="shared" si="42"/>
        <v>mefenamic acid</v>
      </c>
      <c r="DN15" s="149">
        <f>HLOOKUP($DN$7,$DG$7:$DJ$48,9,FALSE)</f>
        <v>1.02</v>
      </c>
      <c r="DP15" s="454"/>
      <c r="DQ15" s="155" t="str">
        <f t="shared" si="43"/>
        <v>mefenamic acid</v>
      </c>
      <c r="DR15" s="147">
        <v>3.89</v>
      </c>
      <c r="DS15" s="147"/>
      <c r="DT15" s="139">
        <f t="shared" si="44"/>
        <v>2</v>
      </c>
      <c r="DV15" s="139">
        <v>0</v>
      </c>
      <c r="DW15" s="157">
        <f>IF($DW$9=2,100/(1+10^(DV15-$DW$12)),100/(1+10^($DW$12-DV15)))</f>
        <v>99.999999683772245</v>
      </c>
      <c r="DX15" s="157">
        <f>100-DW15</f>
        <v>3.1622775509276835E-7</v>
      </c>
    </row>
    <row r="16" spans="1:128" x14ac:dyDescent="0.25">
      <c r="B16" s="139" t="s">
        <v>9</v>
      </c>
      <c r="C16" s="139" t="str">
        <f>calculation2!E73</f>
        <v>C18</v>
      </c>
      <c r="D16" s="139"/>
      <c r="G16" s="454"/>
      <c r="H16" s="139" t="s">
        <v>31</v>
      </c>
      <c r="I16" s="147">
        <f>IF($C$4=2.7,'1'!D19,IF($C$4=4.5,'1'!AB19,IF($C$4=7,'1'!AZ19,IF($C$4=9,'1'!BX19,"FAUX"))))</f>
        <v>1.06</v>
      </c>
      <c r="J16" s="147">
        <f>IF($C$4=2.7,'1'!E19,IF($C$4=4.5,'1'!AC19,IF($C$4=7,'1'!BA19,IF($C$4=9,'1'!BY19,"FAUX"))))</f>
        <v>0.95299999999999996</v>
      </c>
      <c r="K16" s="147">
        <f>IF($C$4=2.7,'1'!F19,IF($C$4=4.5,'1'!AD19,IF($C$4=7,'1'!BB19,IF($C$4=9,'1'!BZ19,"FAUX"))))</f>
        <v>5.81</v>
      </c>
      <c r="L16" s="147">
        <f>IF($C$4=2.7,'1'!G19,IF($C$4=4.5,'1'!AE19,IF($C$4=7,'1'!BC19,IF($C$4=9,'1'!CA19,"FAUX"))))</f>
        <v>7.7</v>
      </c>
      <c r="M16" s="147">
        <f>IF($C$4=2.7,'1'!H19,IF($C$4=4.5,'1'!AF19,IF($C$4=7,'1'!BD19,IF($C$4=9,'1'!CB19,"FAUX"))))</f>
        <v>0.86299999999999999</v>
      </c>
      <c r="N16" s="147">
        <f>IF($C$4=2.7,'1'!I19,IF($C$4=4.5,'1'!AG19,IF($C$4=7,'1'!BE19,IF($C$4=9,'1'!CC19,"FAUX"))))</f>
        <v>0.66700000000000004</v>
      </c>
      <c r="O16" s="147">
        <f>IF($C$4=2.7,'1'!J19,IF($C$4=4.5,'1'!AH19,IF($C$4=7,'1'!BF19,IF($C$4=9,'1'!CD19,"FAUX"))))</f>
        <v>4.38</v>
      </c>
      <c r="P16" s="147">
        <f>IF($C$4=2.7,'1'!K19,IF($C$4=4.5,'1'!AI19,IF($C$4=7,'1'!BG19,IF($C$4=9,'1'!CE19,"FAUX"))))</f>
        <v>4.1500000000000004</v>
      </c>
      <c r="Q16" s="147">
        <f>IF($C$4=2.7,'1'!L19,IF($C$4=4.5,'1'!AJ19,IF($C$4=7,'1'!BH19,IF($C$4=9,'1'!CF19,"FAUX"))))</f>
        <v>1.01</v>
      </c>
      <c r="R16" s="147">
        <f>IF($C$4=2.7,'1'!M19,IF($C$4=4.5,'1'!AK19,IF($C$4=7,'1'!BI19,IF($C$4=9,'1'!CG19,"FAUX"))))</f>
        <v>0.84599999999999997</v>
      </c>
      <c r="S16" s="147">
        <f>IF($C$4=2.7,'1'!N19,IF($C$4=4.5,'1'!AL19,IF($C$4=7,'1'!BJ19,IF($C$4=9,'1'!CH19,"FAUX"))))</f>
        <v>5.51</v>
      </c>
      <c r="T16" s="147">
        <f>IF($C$4=2.7,'1'!O19,IF($C$4=4.5,'1'!AM19,IF($C$4=7,'1'!BK19,IF($C$4=9,'1'!CI19,"FAUX"))))</f>
        <v>5.81</v>
      </c>
      <c r="U16" s="147">
        <f>IF($C$4=2.7,'1'!P19,IF($C$4=4.5,'1'!AN19,IF($C$4=7,'1'!BL19,IF($C$4=9,'1'!CJ19,"FAUX"))))</f>
        <v>1.1599999999999999</v>
      </c>
      <c r="V16" s="147">
        <f>IF($C$4=2.7,'1'!Q19,IF($C$4=4.5,'1'!AO19,IF($C$4=7,'1'!BM19,IF($C$4=9,'1'!CK19,"FAUX"))))</f>
        <v>1.01</v>
      </c>
      <c r="W16" s="147">
        <f>IF($C$4=2.7,'1'!R19,IF($C$4=4.5,'1'!AP19,IF($C$4=7,'1'!BN19,IF($C$4=9,'1'!CL19,"FAUX"))))</f>
        <v>12.5</v>
      </c>
      <c r="X16" s="147">
        <f>IF($C$4=2.7,'1'!S19,IF($C$4=4.5,'1'!AQ19,IF($C$4=7,'1'!BO19,IF($C$4=9,'1'!CM19,"FAUX"))))</f>
        <v>13.3</v>
      </c>
      <c r="Y16" s="147">
        <f>IF($C$4=2.7,'1'!T19,IF($C$4=4.5,'1'!AR19,IF($C$4=7,'1'!BP19,IF($C$4=9,'1'!CN19,"FAUX"))))</f>
        <v>0.875</v>
      </c>
      <c r="Z16" s="147">
        <f>IF($C$4=2.7,'1'!U19,IF($C$4=4.5,'1'!AS19,IF($C$4=7,'1'!BQ19,IF($C$4=9,'1'!CO19,"FAUX"))))</f>
        <v>0.64800000000000002</v>
      </c>
      <c r="AA16" s="147">
        <f>IF($C$4=2.7,'1'!V19,IF($C$4=4.5,'1'!AT19,IF($C$4=7,'1'!BR19,IF($C$4=9,'1'!CP19,"FAUX"))))</f>
        <v>8.64</v>
      </c>
      <c r="AB16" s="147">
        <f>IF($C$4=2.7,'1'!W19,IF($C$4=4.5,'1'!AU19,IF($C$4=7,'1'!BS19,IF($C$4=9,'1'!CQ19,"FAUX"))))</f>
        <v>7.29</v>
      </c>
      <c r="AC16" s="147">
        <f>IF($C$4=2.7,'1'!X19,IF($C$4=4.5,'1'!AV19,IF($C$4=7,'1'!BT19,IF($C$4=9,'1'!CR19,"FAUX"))))</f>
        <v>0.94599999999999995</v>
      </c>
      <c r="AD16" s="147">
        <f>IF($C$4=2.7,'1'!Y19,IF($C$4=4.5,'1'!AW19,IF($C$4=7,'1'!BU19,IF($C$4=9,'1'!CS19,"FAUX"))))</f>
        <v>0.998</v>
      </c>
      <c r="AE16" s="147">
        <f>IF($C$4=2.7,'1'!Z19,IF($C$4=4.5,'1'!AX19,IF($C$4=7,'1'!BV19,IF($C$4=9,'1'!CT19,"FAUX"))))</f>
        <v>8.7899999999999991</v>
      </c>
      <c r="AF16" s="147">
        <f>IF($C$4=2.7,'1'!AA19,IF($C$4=4.5,'1'!AY19,IF($C$4=7,'1'!BW19,IF($C$4=9,'1'!CU19,"FAUX"))))</f>
        <v>12.1</v>
      </c>
      <c r="AH16" s="454"/>
      <c r="AI16" s="139" t="str">
        <f t="shared" si="14"/>
        <v>Paracetamol</v>
      </c>
      <c r="AJ16" s="148">
        <f t="shared" si="15"/>
        <v>-3.5666666666666694E-3</v>
      </c>
      <c r="AK16" s="149">
        <f t="shared" si="16"/>
        <v>1.167</v>
      </c>
      <c r="AL16" s="149">
        <f t="shared" si="17"/>
        <v>6.3000000000000014E-2</v>
      </c>
      <c r="AM16" s="149">
        <f t="shared" si="18"/>
        <v>3.919999999999999</v>
      </c>
      <c r="AN16" s="149">
        <f t="shared" si="19"/>
        <v>-6.533333333333332E-3</v>
      </c>
      <c r="AO16" s="149">
        <f t="shared" si="20"/>
        <v>1.0589999999999999</v>
      </c>
      <c r="AP16" s="149">
        <f t="shared" si="21"/>
        <v>-7.6666666666666515E-3</v>
      </c>
      <c r="AQ16" s="149">
        <f t="shared" si="22"/>
        <v>4.6099999999999994</v>
      </c>
      <c r="AR16" s="149">
        <f t="shared" si="23"/>
        <v>-5.4666666666666683E-3</v>
      </c>
      <c r="AS16" s="149">
        <f t="shared" si="24"/>
        <v>1.1739999999999999</v>
      </c>
      <c r="AT16" s="149">
        <f t="shared" si="25"/>
        <v>9.9999999999999933E-3</v>
      </c>
      <c r="AU16" s="149">
        <f t="shared" si="26"/>
        <v>5.2100000000000009</v>
      </c>
      <c r="AV16" s="149">
        <f t="shared" si="27"/>
        <v>-4.9999999999999966E-3</v>
      </c>
      <c r="AW16" s="149">
        <f t="shared" si="28"/>
        <v>1.3099999999999998</v>
      </c>
      <c r="AX16" s="149">
        <f t="shared" si="29"/>
        <v>2.6666666666666689E-2</v>
      </c>
      <c r="AY16" s="149">
        <f t="shared" si="30"/>
        <v>11.7</v>
      </c>
      <c r="AZ16" s="149">
        <f t="shared" si="31"/>
        <v>-7.5666666666666651E-3</v>
      </c>
      <c r="BA16" s="149">
        <f t="shared" si="32"/>
        <v>1.1019999999999999</v>
      </c>
      <c r="BB16" s="149">
        <f t="shared" si="33"/>
        <v>-4.5000000000000019E-2</v>
      </c>
      <c r="BC16" s="149">
        <f t="shared" si="34"/>
        <v>9.99</v>
      </c>
      <c r="BD16" s="149">
        <f t="shared" si="35"/>
        <v>1.7333333333333348E-3</v>
      </c>
      <c r="BE16" s="149">
        <f t="shared" si="36"/>
        <v>0.89399999999999991</v>
      </c>
      <c r="BF16" s="149">
        <f t="shared" si="37"/>
        <v>0.11033333333333335</v>
      </c>
      <c r="BG16" s="149">
        <f t="shared" si="38"/>
        <v>5.4799999999999995</v>
      </c>
      <c r="BI16" s="454"/>
      <c r="BJ16" s="139" t="str">
        <f t="shared" si="0"/>
        <v>Paracetamol</v>
      </c>
      <c r="BK16" s="150">
        <f t="shared" si="1"/>
        <v>1.06</v>
      </c>
      <c r="BL16" s="150">
        <f t="shared" si="2"/>
        <v>0.86299999999999999</v>
      </c>
      <c r="BM16" s="150">
        <f t="shared" si="3"/>
        <v>1.0099999999999998</v>
      </c>
      <c r="BN16" s="150">
        <f t="shared" si="4"/>
        <v>1.1599999999999999</v>
      </c>
      <c r="BO16" s="150">
        <f t="shared" si="5"/>
        <v>0.87499999999999989</v>
      </c>
      <c r="BP16" s="150">
        <f t="shared" si="6"/>
        <v>0.94599999999999995</v>
      </c>
      <c r="BR16" s="454"/>
      <c r="BS16" s="139" t="str">
        <f t="shared" si="7"/>
        <v>Paracetamol</v>
      </c>
      <c r="BT16" s="150">
        <f t="shared" si="8"/>
        <v>5.81</v>
      </c>
      <c r="BU16" s="150">
        <f t="shared" si="9"/>
        <v>4.38</v>
      </c>
      <c r="BV16" s="150">
        <f t="shared" si="10"/>
        <v>5.5100000000000007</v>
      </c>
      <c r="BW16" s="150">
        <f t="shared" si="11"/>
        <v>12.5</v>
      </c>
      <c r="BX16" s="150">
        <f t="shared" si="12"/>
        <v>8.64</v>
      </c>
      <c r="BY16" s="150">
        <f t="shared" si="13"/>
        <v>8.7899999999999991</v>
      </c>
      <c r="CA16" s="139" t="str">
        <f>$X$56</f>
        <v/>
      </c>
      <c r="CB16" s="139">
        <f>VLOOKUP($X$56,$BJ$8:$BP$48,2,FALSE)</f>
        <v>0</v>
      </c>
      <c r="CC16" s="139">
        <f>VLOOKUP($X$56,$BJ$8:$BP$48,3,FALSE)</f>
        <v>0</v>
      </c>
      <c r="CD16" s="139">
        <f>VLOOKUP($X$56,$BJ$8:$BP$48,4,FALSE)</f>
        <v>0</v>
      </c>
      <c r="CE16" s="139">
        <f>VLOOKUP($X$56,$BJ$8:$BP$48,5,FALSE)</f>
        <v>0</v>
      </c>
      <c r="CF16" s="139">
        <f>VLOOKUP($X$56,$BJ$8:$BP$48,6,FALSE)</f>
        <v>0</v>
      </c>
      <c r="CG16" s="139">
        <f>VLOOKUP($X$56,$BJ$8:$BP$48,7,FALSE)</f>
        <v>0</v>
      </c>
      <c r="CI16" s="477"/>
      <c r="CJ16" s="145" t="str">
        <f t="shared" si="39"/>
        <v>Paracetamol</v>
      </c>
      <c r="CK16" s="153">
        <f>'1'!D65</f>
        <v>0.63907077367469001</v>
      </c>
      <c r="CL16" s="153">
        <f>'1'!E65</f>
        <v>0.241133504618116</v>
      </c>
      <c r="CM16" s="153">
        <f>'1'!F65</f>
        <v>0.20030040547209599</v>
      </c>
      <c r="CN16" s="153">
        <f>'1'!G65</f>
        <v>0.26275357875044097</v>
      </c>
      <c r="CO16" s="153">
        <f>'1'!H65</f>
        <v>0.32457620743140703</v>
      </c>
      <c r="CP16" s="153">
        <f>'1'!I65</f>
        <v>0.316825782073278</v>
      </c>
      <c r="CQ16" s="153">
        <f>'1'!J65</f>
        <v>0.17997848111713299</v>
      </c>
      <c r="CR16" s="153">
        <f>'1'!K65</f>
        <v>8.5671946415177294E-2</v>
      </c>
      <c r="CS16" s="153">
        <f>'1'!L65</f>
        <v>5.6923164457213203E-2</v>
      </c>
      <c r="CT16" s="153">
        <f>'1'!M65</f>
        <v>3.6728352845453401E-2</v>
      </c>
      <c r="CU16" s="153">
        <f>'1'!N65</f>
        <v>8.1707484622774301E-3</v>
      </c>
      <c r="CV16" s="153">
        <f>'1'!O65</f>
        <v>2.51317589302668E-5</v>
      </c>
      <c r="CW16" s="153">
        <f>'1'!P65</f>
        <v>-3.6755478869237001E-4</v>
      </c>
      <c r="CX16" s="153">
        <f>'1'!Q65</f>
        <v>-3.67225027618609E-4</v>
      </c>
      <c r="CY16" s="153">
        <f>'1'!R65</f>
        <v>-3.7278654811968598E-4</v>
      </c>
      <c r="CZ16" s="153">
        <f>'1'!S65</f>
        <v>-4.2307989973991802E-4</v>
      </c>
      <c r="DB16" s="454"/>
      <c r="DC16" s="139" t="str">
        <f t="shared" si="40"/>
        <v>Paracetamol</v>
      </c>
      <c r="DD16" s="154">
        <f>HLOOKUP($DD$7,$CJ$7:$CZ$48,10,FALSE)</f>
        <v>0.20030040547209599</v>
      </c>
      <c r="DF16" s="454"/>
      <c r="DG16" s="155" t="str">
        <f t="shared" si="41"/>
        <v>Paracetamol</v>
      </c>
      <c r="DH16" s="147">
        <f>IF($C$4=2.7,'1'!D133,IF($C$4=4.5,'1'!G133,IF($C$4=7,'1'!J133,IF($C$4=9,'1'!M133,FALSE))))</f>
        <v>1.07</v>
      </c>
      <c r="DI16" s="147">
        <f>IF($C$4=2.7,'1'!E133,IF($C$4=4.5,'1'!H133,IF($C$4=7,'1'!K133,IF($C$4=9,'1'!N133,FALSE))))</f>
        <v>1.0900000000000001</v>
      </c>
      <c r="DJ16" s="147">
        <f>IF($C$4=2.7,'1'!F133,IF($C$4=4.5,'1'!I133,IF($C$4=7,'1'!L133,IF($C$4=9,'1'!O133,FALSE))))</f>
        <v>1.01</v>
      </c>
      <c r="DL16" s="454"/>
      <c r="DM16" s="155" t="str">
        <f t="shared" si="42"/>
        <v>Paracetamol</v>
      </c>
      <c r="DN16" s="149">
        <f>HLOOKUP($DN$7,$DG$7:$DJ$48,10,FALSE)</f>
        <v>1.07</v>
      </c>
      <c r="DP16" s="454"/>
      <c r="DQ16" s="155" t="str">
        <f t="shared" si="43"/>
        <v>Paracetamol</v>
      </c>
      <c r="DR16" s="147">
        <v>9.4600000000000009</v>
      </c>
      <c r="DS16" s="147"/>
      <c r="DT16" s="139">
        <f t="shared" si="44"/>
        <v>2</v>
      </c>
      <c r="DV16" s="139">
        <f>DV15+0.5</f>
        <v>0.5</v>
      </c>
      <c r="DW16" s="157">
        <f t="shared" ref="DW16:DW43" si="45">IF($DW$9=2,100/(1+10^(DV16-$DW$12)),100/(1+10^($DW$12-DV16)))</f>
        <v>99.999999000000017</v>
      </c>
      <c r="DX16" s="157">
        <f t="shared" ref="DX16:DX43" si="46">100-DW16</f>
        <v>9.9999998326438799E-7</v>
      </c>
    </row>
    <row r="17" spans="2:128" x14ac:dyDescent="0.25">
      <c r="B17" s="139" t="s">
        <v>10</v>
      </c>
      <c r="C17" s="139">
        <f>calculation2!E74</f>
        <v>30</v>
      </c>
      <c r="D17" s="139" t="s">
        <v>99</v>
      </c>
      <c r="G17" s="454"/>
      <c r="H17" s="139" t="s">
        <v>32</v>
      </c>
      <c r="I17" s="147">
        <f>IF($C$4=2.7,'1'!D20,IF($C$4=4.5,'1'!AB20,IF($C$4=7,'1'!AZ20,IF($C$4=9,'1'!BX20,"FAUX"))))</f>
        <v>3.56</v>
      </c>
      <c r="J17" s="147">
        <f>IF($C$4=2.7,'1'!E20,IF($C$4=4.5,'1'!AC20,IF($C$4=7,'1'!BA20,IF($C$4=9,'1'!BY20,"FAUX"))))</f>
        <v>3.37</v>
      </c>
      <c r="K17" s="147">
        <f>IF($C$4=2.7,'1'!F20,IF($C$4=4.5,'1'!AD20,IF($C$4=7,'1'!BB20,IF($C$4=9,'1'!BZ20,"FAUX"))))</f>
        <v>5.27</v>
      </c>
      <c r="L17" s="147">
        <f>IF($C$4=2.7,'1'!G20,IF($C$4=4.5,'1'!AE20,IF($C$4=7,'1'!BC20,IF($C$4=9,'1'!CA20,"FAUX"))))</f>
        <v>5.44</v>
      </c>
      <c r="M17" s="147">
        <f>IF($C$4=2.7,'1'!H20,IF($C$4=4.5,'1'!AF20,IF($C$4=7,'1'!BD20,IF($C$4=9,'1'!CB20,"FAUX"))))</f>
        <v>3.17</v>
      </c>
      <c r="N17" s="147">
        <f>IF($C$4=2.7,'1'!I20,IF($C$4=4.5,'1'!AG20,IF($C$4=7,'1'!BE20,IF($C$4=9,'1'!CC20,"FAUX"))))</f>
        <v>2.91</v>
      </c>
      <c r="O17" s="147">
        <f>IF($C$4=2.7,'1'!J20,IF($C$4=4.5,'1'!AH20,IF($C$4=7,'1'!BF20,IF($C$4=9,'1'!CD20,"FAUX"))))</f>
        <v>5.0999999999999996</v>
      </c>
      <c r="P17" s="147">
        <f>IF($C$4=2.7,'1'!K20,IF($C$4=4.5,'1'!AI20,IF($C$4=7,'1'!BG20,IF($C$4=9,'1'!CE20,"FAUX"))))</f>
        <v>5.17</v>
      </c>
      <c r="Q17" s="147">
        <f>IF($C$4=2.7,'1'!L20,IF($C$4=4.5,'1'!AJ20,IF($C$4=7,'1'!BH20,IF($C$4=9,'1'!CF20,"FAUX"))))</f>
        <v>3.33</v>
      </c>
      <c r="R17" s="147">
        <f>IF($C$4=2.7,'1'!M20,IF($C$4=4.5,'1'!AK20,IF($C$4=7,'1'!BI20,IF($C$4=9,'1'!CG20,"FAUX"))))</f>
        <v>3.12</v>
      </c>
      <c r="S17" s="147">
        <f>IF($C$4=2.7,'1'!N20,IF($C$4=4.5,'1'!AL20,IF($C$4=7,'1'!BJ20,IF($C$4=9,'1'!CH20,"FAUX"))))</f>
        <v>5.03</v>
      </c>
      <c r="T17" s="147">
        <f>IF($C$4=2.7,'1'!O20,IF($C$4=4.5,'1'!AM20,IF($C$4=7,'1'!BK20,IF($C$4=9,'1'!CI20,"FAUX"))))</f>
        <v>5.0999999999999996</v>
      </c>
      <c r="U17" s="147">
        <f>IF($C$4=2.7,'1'!P20,IF($C$4=4.5,'1'!AN20,IF($C$4=7,'1'!BL20,IF($C$4=9,'1'!CJ20,"FAUX"))))</f>
        <v>3.34</v>
      </c>
      <c r="V17" s="147">
        <f>IF($C$4=2.7,'1'!Q20,IF($C$4=4.5,'1'!AO20,IF($C$4=7,'1'!BM20,IF($C$4=9,'1'!CK20,"FAUX"))))</f>
        <v>3.14</v>
      </c>
      <c r="W17" s="147">
        <f>IF($C$4=2.7,'1'!R20,IF($C$4=4.5,'1'!AP20,IF($C$4=7,'1'!BN20,IF($C$4=9,'1'!CL20,"FAUX"))))</f>
        <v>10.3</v>
      </c>
      <c r="X17" s="147">
        <f>IF($C$4=2.7,'1'!S20,IF($C$4=4.5,'1'!AQ20,IF($C$4=7,'1'!BO20,IF($C$4=9,'1'!CM20,"FAUX"))))</f>
        <v>10</v>
      </c>
      <c r="Y17" s="147">
        <f>IF($C$4=2.7,'1'!T20,IF($C$4=4.5,'1'!AR20,IF($C$4=7,'1'!BP20,IF($C$4=9,'1'!CN20,"FAUX"))))</f>
        <v>3.36</v>
      </c>
      <c r="Z17" s="147">
        <f>IF($C$4=2.7,'1'!U20,IF($C$4=4.5,'1'!AS20,IF($C$4=7,'1'!BQ20,IF($C$4=9,'1'!CO20,"FAUX"))))</f>
        <v>2.81</v>
      </c>
      <c r="AA17" s="147">
        <f>IF($C$4=2.7,'1'!V20,IF($C$4=4.5,'1'!AT20,IF($C$4=7,'1'!BR20,IF($C$4=9,'1'!CP20,"FAUX"))))</f>
        <v>11.4</v>
      </c>
      <c r="AB17" s="147">
        <f>IF($C$4=2.7,'1'!W20,IF($C$4=4.5,'1'!AU20,IF($C$4=7,'1'!BS20,IF($C$4=9,'1'!CQ20,"FAUX"))))</f>
        <v>9.67</v>
      </c>
      <c r="AC17" s="147">
        <f>IF($C$4=2.7,'1'!X20,IF($C$4=4.5,'1'!AV20,IF($C$4=7,'1'!BT20,IF($C$4=9,'1'!CR20,"FAUX"))))</f>
        <v>3.08</v>
      </c>
      <c r="AD17" s="147">
        <f>IF($C$4=2.7,'1'!Y20,IF($C$4=4.5,'1'!AW20,IF($C$4=7,'1'!BU20,IF($C$4=9,'1'!CS20,"FAUX"))))</f>
        <v>2.8</v>
      </c>
      <c r="AE17" s="147">
        <f>IF($C$4=2.7,'1'!Z20,IF($C$4=4.5,'1'!AX20,IF($C$4=7,'1'!BV20,IF($C$4=9,'1'!CT20,"FAUX"))))</f>
        <v>9.17</v>
      </c>
      <c r="AF17" s="147">
        <f>IF($C$4=2.7,'1'!AA20,IF($C$4=4.5,'1'!AY20,IF($C$4=7,'1'!BW20,IF($C$4=9,'1'!CU20,"FAUX"))))</f>
        <v>8.44</v>
      </c>
      <c r="AH17" s="454"/>
      <c r="AI17" s="139" t="str">
        <f t="shared" si="14"/>
        <v>Ibuprofen</v>
      </c>
      <c r="AJ17" s="148">
        <f t="shared" si="15"/>
        <v>-6.3333333333333314E-3</v>
      </c>
      <c r="AK17" s="149">
        <f t="shared" si="16"/>
        <v>3.75</v>
      </c>
      <c r="AL17" s="149">
        <f t="shared" si="17"/>
        <v>5.666666666666694E-3</v>
      </c>
      <c r="AM17" s="149">
        <f t="shared" si="18"/>
        <v>5.0999999999999996</v>
      </c>
      <c r="AN17" s="149">
        <f t="shared" si="19"/>
        <v>-8.6666666666666593E-3</v>
      </c>
      <c r="AO17" s="149">
        <f t="shared" si="20"/>
        <v>3.4299999999999997</v>
      </c>
      <c r="AP17" s="149">
        <f t="shared" si="21"/>
        <v>2.3333333333333426E-3</v>
      </c>
      <c r="AQ17" s="149">
        <f t="shared" si="22"/>
        <v>5.0299999999999994</v>
      </c>
      <c r="AR17" s="149">
        <f t="shared" si="23"/>
        <v>-6.9999999999999984E-3</v>
      </c>
      <c r="AS17" s="149">
        <f t="shared" si="24"/>
        <v>3.54</v>
      </c>
      <c r="AT17" s="149">
        <f t="shared" si="25"/>
        <v>2.3333333333333131E-3</v>
      </c>
      <c r="AU17" s="149">
        <f t="shared" si="26"/>
        <v>4.9600000000000009</v>
      </c>
      <c r="AV17" s="149">
        <f t="shared" si="27"/>
        <v>-6.6666666666666576E-3</v>
      </c>
      <c r="AW17" s="149">
        <f t="shared" si="28"/>
        <v>3.54</v>
      </c>
      <c r="AX17" s="149">
        <f t="shared" si="29"/>
        <v>-1.0000000000000024E-2</v>
      </c>
      <c r="AY17" s="149">
        <f t="shared" si="30"/>
        <v>10.600000000000001</v>
      </c>
      <c r="AZ17" s="149">
        <f t="shared" si="31"/>
        <v>-1.8333333333333326E-2</v>
      </c>
      <c r="BA17" s="149">
        <f t="shared" si="32"/>
        <v>3.9099999999999997</v>
      </c>
      <c r="BB17" s="149">
        <f t="shared" si="33"/>
        <v>-5.7666666666666679E-2</v>
      </c>
      <c r="BC17" s="149">
        <f t="shared" si="34"/>
        <v>13.13</v>
      </c>
      <c r="BD17" s="149">
        <f t="shared" si="35"/>
        <v>-9.333333333333341E-3</v>
      </c>
      <c r="BE17" s="149">
        <f t="shared" si="36"/>
        <v>3.3600000000000003</v>
      </c>
      <c r="BF17" s="149">
        <f t="shared" si="37"/>
        <v>-2.4333333333333349E-2</v>
      </c>
      <c r="BG17" s="149">
        <f t="shared" si="38"/>
        <v>9.9</v>
      </c>
      <c r="BI17" s="454"/>
      <c r="BJ17" s="139" t="str">
        <f t="shared" si="0"/>
        <v>Ibuprofen</v>
      </c>
      <c r="BK17" s="150">
        <f t="shared" si="1"/>
        <v>3.56</v>
      </c>
      <c r="BL17" s="150">
        <f t="shared" si="2"/>
        <v>3.17</v>
      </c>
      <c r="BM17" s="150">
        <f t="shared" si="3"/>
        <v>3.33</v>
      </c>
      <c r="BN17" s="150">
        <f t="shared" si="4"/>
        <v>3.3400000000000003</v>
      </c>
      <c r="BO17" s="150">
        <f t="shared" si="5"/>
        <v>3.36</v>
      </c>
      <c r="BP17" s="150">
        <f t="shared" si="6"/>
        <v>3.08</v>
      </c>
      <c r="BR17" s="454"/>
      <c r="BS17" s="139" t="str">
        <f t="shared" si="7"/>
        <v>Ibuprofen</v>
      </c>
      <c r="BT17" s="150">
        <f t="shared" si="8"/>
        <v>5.2700000000000005</v>
      </c>
      <c r="BU17" s="150">
        <f t="shared" si="9"/>
        <v>5.0999999999999996</v>
      </c>
      <c r="BV17" s="150">
        <f t="shared" si="10"/>
        <v>5.03</v>
      </c>
      <c r="BW17" s="150">
        <f t="shared" si="11"/>
        <v>10.3</v>
      </c>
      <c r="BX17" s="150">
        <f t="shared" si="12"/>
        <v>11.4</v>
      </c>
      <c r="BY17" s="150">
        <f t="shared" si="13"/>
        <v>9.17</v>
      </c>
      <c r="CA17" s="158"/>
      <c r="CI17" s="477"/>
      <c r="CJ17" s="145" t="str">
        <f t="shared" si="39"/>
        <v>Ibuprofen</v>
      </c>
      <c r="CK17" s="153">
        <f>'1'!D66</f>
        <v>3.51714456797593E-2</v>
      </c>
      <c r="CL17" s="153">
        <f>'1'!E66</f>
        <v>0.14151798693043999</v>
      </c>
      <c r="CM17" s="153">
        <f>'1'!F66</f>
        <v>0.27168857871605601</v>
      </c>
      <c r="CN17" s="153">
        <f>'1'!G66</f>
        <v>0.18911870156039701</v>
      </c>
      <c r="CO17" s="153">
        <f>'1'!H66</f>
        <v>6.7535547088271794E-2</v>
      </c>
      <c r="CP17" s="153">
        <f>'1'!I66</f>
        <v>1.41712036629456E-2</v>
      </c>
      <c r="CQ17" s="153">
        <f>'1'!J66</f>
        <v>3.0750145449088598E-3</v>
      </c>
      <c r="CR17" s="153">
        <f>'1'!K66</f>
        <v>1.66783029508327E-3</v>
      </c>
      <c r="CS17" s="153">
        <f>'1'!L66</f>
        <v>3.31000010191929E-5</v>
      </c>
      <c r="CT17" s="153">
        <f>'1'!M66</f>
        <v>3.31000010191929E-5</v>
      </c>
      <c r="CU17" s="153">
        <f>'1'!N66</f>
        <v>3.31000010191929E-5</v>
      </c>
      <c r="CV17" s="153">
        <f>'1'!O66</f>
        <v>3.31000010191929E-5</v>
      </c>
      <c r="CW17" s="153">
        <f>'1'!P66</f>
        <v>3.31000010191929E-5</v>
      </c>
      <c r="CX17" s="153">
        <f>'1'!Q66</f>
        <v>3.31000010191929E-5</v>
      </c>
      <c r="CY17" s="153">
        <f>'1'!R66</f>
        <v>3.31000010191929E-5</v>
      </c>
      <c r="CZ17" s="153">
        <f>'1'!S66</f>
        <v>3.31000010191929E-5</v>
      </c>
      <c r="DB17" s="454"/>
      <c r="DC17" s="139" t="str">
        <f t="shared" si="40"/>
        <v>Ibuprofen</v>
      </c>
      <c r="DD17" s="154">
        <f>HLOOKUP($DD$7,$CJ$7:$CZ$48,11,FALSE)</f>
        <v>0.27168857871605601</v>
      </c>
      <c r="DF17" s="454"/>
      <c r="DG17" s="155" t="str">
        <f t="shared" si="41"/>
        <v>Ibuprofen</v>
      </c>
      <c r="DH17" s="147">
        <f>IF($C$4=2.7,'1'!D134,IF($C$4=4.5,'1'!G134,IF($C$4=7,'1'!J134,IF($C$4=9,'1'!M134,FALSE))))</f>
        <v>1.02</v>
      </c>
      <c r="DI17" s="147">
        <f>IF($C$4=2.7,'1'!E134,IF($C$4=4.5,'1'!H134,IF($C$4=7,'1'!K134,IF($C$4=9,'1'!N134,FALSE))))</f>
        <v>1.02</v>
      </c>
      <c r="DJ17" s="147">
        <f>IF($C$4=2.7,'1'!F134,IF($C$4=4.5,'1'!I134,IF($C$4=7,'1'!L134,IF($C$4=9,'1'!O134,FALSE))))</f>
        <v>1.1200000000000001</v>
      </c>
      <c r="DL17" s="454"/>
      <c r="DM17" s="155" t="str">
        <f t="shared" si="42"/>
        <v>Ibuprofen</v>
      </c>
      <c r="DN17" s="149">
        <f>HLOOKUP($DN$7,$DG$7:$DJ$48,11,FALSE)</f>
        <v>1.02</v>
      </c>
      <c r="DP17" s="454"/>
      <c r="DQ17" s="155" t="str">
        <f t="shared" si="43"/>
        <v>Ibuprofen</v>
      </c>
      <c r="DR17" s="147">
        <v>4.8499999999999996</v>
      </c>
      <c r="DS17" s="147"/>
      <c r="DT17" s="139">
        <f t="shared" si="44"/>
        <v>2</v>
      </c>
      <c r="DV17" s="139">
        <f t="shared" ref="DV17:DV43" si="47">DV16+0.5</f>
        <v>1</v>
      </c>
      <c r="DW17" s="157">
        <f t="shared" si="45"/>
        <v>99.999996837722435</v>
      </c>
      <c r="DX17" s="157">
        <f t="shared" si="46"/>
        <v>3.1622775651385382E-6</v>
      </c>
    </row>
    <row r="18" spans="2:128" x14ac:dyDescent="0.25">
      <c r="B18" s="139" t="s">
        <v>250</v>
      </c>
      <c r="C18" s="139">
        <f>calculation2!E75</f>
        <v>50</v>
      </c>
      <c r="D18" s="139" t="s">
        <v>100</v>
      </c>
      <c r="G18" s="454"/>
      <c r="H18" s="139" t="s">
        <v>33</v>
      </c>
      <c r="I18" s="147">
        <f>IF($C$4=2.7,'1'!D21,IF($C$4=4.5,'1'!AB21,IF($C$4=7,'1'!AZ21,IF($C$4=9,'1'!BX21,"FAUX"))))</f>
        <v>3.1</v>
      </c>
      <c r="J18" s="147">
        <f>IF($C$4=2.7,'1'!E21,IF($C$4=4.5,'1'!AC21,IF($C$4=7,'1'!BA21,IF($C$4=9,'1'!BY21,"FAUX"))))</f>
        <v>2.99</v>
      </c>
      <c r="K18" s="147">
        <f>IF($C$4=2.7,'1'!F21,IF($C$4=4.5,'1'!AD21,IF($C$4=7,'1'!BB21,IF($C$4=9,'1'!BZ21,"FAUX"))))</f>
        <v>5.71</v>
      </c>
      <c r="L18" s="147">
        <f>IF($C$4=2.7,'1'!G21,IF($C$4=4.5,'1'!AE21,IF($C$4=7,'1'!BC21,IF($C$4=9,'1'!CA21,"FAUX"))))</f>
        <v>6.24</v>
      </c>
      <c r="M18" s="147">
        <f>IF($C$4=2.7,'1'!H21,IF($C$4=4.5,'1'!AF21,IF($C$4=7,'1'!BD21,IF($C$4=9,'1'!CB21,"FAUX"))))</f>
        <v>2.85</v>
      </c>
      <c r="N18" s="147">
        <f>IF($C$4=2.7,'1'!I21,IF($C$4=4.5,'1'!AG21,IF($C$4=7,'1'!BE21,IF($C$4=9,'1'!CC21,"FAUX"))))</f>
        <v>2.62</v>
      </c>
      <c r="O18" s="147">
        <f>IF($C$4=2.7,'1'!J21,IF($C$4=4.5,'1'!AH21,IF($C$4=7,'1'!BF21,IF($C$4=9,'1'!CD21,"FAUX"))))</f>
        <v>5.25</v>
      </c>
      <c r="P18" s="147">
        <f>IF($C$4=2.7,'1'!K21,IF($C$4=4.5,'1'!AI21,IF($C$4=7,'1'!BG21,IF($C$4=9,'1'!CE21,"FAUX"))))</f>
        <v>5.48</v>
      </c>
      <c r="Q18" s="147">
        <f>IF($C$4=2.7,'1'!L21,IF($C$4=4.5,'1'!AJ21,IF($C$4=7,'1'!BH21,IF($C$4=9,'1'!CF21,"FAUX"))))</f>
        <v>2.92</v>
      </c>
      <c r="R18" s="147">
        <f>IF($C$4=2.7,'1'!M21,IF($C$4=4.5,'1'!AK21,IF($C$4=7,'1'!BI21,IF($C$4=9,'1'!CG21,"FAUX"))))</f>
        <v>2.71</v>
      </c>
      <c r="S18" s="147">
        <f>IF($C$4=2.7,'1'!N21,IF($C$4=4.5,'1'!AL21,IF($C$4=7,'1'!BJ21,IF($C$4=9,'1'!CH21,"FAUX"))))</f>
        <v>5.42</v>
      </c>
      <c r="T18" s="147">
        <f>IF($C$4=2.7,'1'!O21,IF($C$4=4.5,'1'!AM21,IF($C$4=7,'1'!BK21,IF($C$4=9,'1'!CI21,"FAUX"))))</f>
        <v>5.59</v>
      </c>
      <c r="U18" s="147">
        <f>IF($C$4=2.7,'1'!P21,IF($C$4=4.5,'1'!AN21,IF($C$4=7,'1'!BL21,IF($C$4=9,'1'!CJ21,"FAUX"))))</f>
        <v>3.3</v>
      </c>
      <c r="V18" s="147">
        <f>IF($C$4=2.7,'1'!Q21,IF($C$4=4.5,'1'!AO21,IF($C$4=7,'1'!BM21,IF($C$4=9,'1'!CK21,"FAUX"))))</f>
        <v>1.6</v>
      </c>
      <c r="W18" s="147">
        <f>IF($C$4=2.7,'1'!R21,IF($C$4=4.5,'1'!AP21,IF($C$4=7,'1'!BN21,IF($C$4=9,'1'!CL21,"FAUX"))))</f>
        <v>13.2</v>
      </c>
      <c r="X18" s="147">
        <f>IF($C$4=2.7,'1'!S21,IF($C$4=4.5,'1'!AQ21,IF($C$4=7,'1'!BO21,IF($C$4=9,'1'!CM21,"FAUX"))))</f>
        <v>5.62</v>
      </c>
      <c r="Y18" s="147">
        <f>IF($C$4=2.7,'1'!T21,IF($C$4=4.5,'1'!AR21,IF($C$4=7,'1'!BP21,IF($C$4=9,'1'!CN21,"FAUX"))))</f>
        <v>2.91</v>
      </c>
      <c r="Z18" s="147">
        <f>IF($C$4=2.7,'1'!U21,IF($C$4=4.5,'1'!AS21,IF($C$4=7,'1'!BQ21,IF($C$4=9,'1'!CO21,"FAUX"))))</f>
        <v>2.63</v>
      </c>
      <c r="AA18" s="147">
        <f>IF($C$4=2.7,'1'!V21,IF($C$4=4.5,'1'!AT21,IF($C$4=7,'1'!BR21,IF($C$4=9,'1'!CP21,"FAUX"))))</f>
        <v>11.7</v>
      </c>
      <c r="AB18" s="147">
        <f>IF($C$4=2.7,'1'!W21,IF($C$4=4.5,'1'!AU21,IF($C$4=7,'1'!BS21,IF($C$4=9,'1'!CQ21,"FAUX"))))</f>
        <v>11.3</v>
      </c>
      <c r="AC18" s="147">
        <f>IF($C$4=2.7,'1'!X21,IF($C$4=4.5,'1'!AV21,IF($C$4=7,'1'!BT21,IF($C$4=9,'1'!CR21,"FAUX"))))</f>
        <v>2.88</v>
      </c>
      <c r="AD18" s="147">
        <f>IF($C$4=2.7,'1'!Y21,IF($C$4=4.5,'1'!AW21,IF($C$4=7,'1'!BU21,IF($C$4=9,'1'!CS21,"FAUX"))))</f>
        <v>2.58</v>
      </c>
      <c r="AE18" s="147">
        <f>IF($C$4=2.7,'1'!Z21,IF($C$4=4.5,'1'!AX21,IF($C$4=7,'1'!BV21,IF($C$4=9,'1'!CT21,"FAUX"))))</f>
        <v>11</v>
      </c>
      <c r="AF18" s="147">
        <f>IF($C$4=2.7,'1'!AA21,IF($C$4=4.5,'1'!AY21,IF($C$4=7,'1'!BW21,IF($C$4=9,'1'!CU21,"FAUX"))))</f>
        <v>10.199999999999999</v>
      </c>
      <c r="AH18" s="454"/>
      <c r="AI18" s="139" t="str">
        <f t="shared" si="14"/>
        <v>Ketoprofen</v>
      </c>
      <c r="AJ18" s="148">
        <f t="shared" si="15"/>
        <v>-3.6666666666666627E-3</v>
      </c>
      <c r="AK18" s="149">
        <f t="shared" si="16"/>
        <v>3.21</v>
      </c>
      <c r="AL18" s="149">
        <f t="shared" si="17"/>
        <v>1.7666666666666674E-2</v>
      </c>
      <c r="AM18" s="149">
        <f t="shared" si="18"/>
        <v>5.18</v>
      </c>
      <c r="AN18" s="149">
        <f t="shared" si="19"/>
        <v>-7.6666666666666662E-3</v>
      </c>
      <c r="AO18" s="149">
        <f t="shared" si="20"/>
        <v>3.08</v>
      </c>
      <c r="AP18" s="149">
        <f t="shared" si="21"/>
        <v>7.666666666666681E-3</v>
      </c>
      <c r="AQ18" s="149">
        <f t="shared" si="22"/>
        <v>5.0199999999999996</v>
      </c>
      <c r="AR18" s="149">
        <f t="shared" si="23"/>
        <v>-6.9999999999999984E-3</v>
      </c>
      <c r="AS18" s="149">
        <f t="shared" si="24"/>
        <v>3.13</v>
      </c>
      <c r="AT18" s="149">
        <f t="shared" si="25"/>
        <v>5.6666666666666645E-3</v>
      </c>
      <c r="AU18" s="149">
        <f t="shared" si="26"/>
        <v>5.25</v>
      </c>
      <c r="AV18" s="149">
        <f t="shared" si="27"/>
        <v>-5.6666666666666657E-2</v>
      </c>
      <c r="AW18" s="149">
        <f t="shared" si="28"/>
        <v>5</v>
      </c>
      <c r="AX18" s="149">
        <f t="shared" si="29"/>
        <v>-0.25266666666666665</v>
      </c>
      <c r="AY18" s="149">
        <f t="shared" si="30"/>
        <v>20.78</v>
      </c>
      <c r="AZ18" s="149">
        <f t="shared" si="31"/>
        <v>-9.333333333333341E-3</v>
      </c>
      <c r="BA18" s="149">
        <f t="shared" si="32"/>
        <v>3.1900000000000004</v>
      </c>
      <c r="BB18" s="149">
        <f t="shared" si="33"/>
        <v>-1.3333333333333286E-2</v>
      </c>
      <c r="BC18" s="149">
        <f t="shared" si="34"/>
        <v>12.099999999999998</v>
      </c>
      <c r="BD18" s="149">
        <f t="shared" si="35"/>
        <v>-9.9999999999999933E-3</v>
      </c>
      <c r="BE18" s="149">
        <f t="shared" si="36"/>
        <v>3.1799999999999997</v>
      </c>
      <c r="BF18" s="149">
        <f t="shared" si="37"/>
        <v>-2.6666666666666689E-2</v>
      </c>
      <c r="BG18" s="149">
        <f t="shared" si="38"/>
        <v>11.8</v>
      </c>
      <c r="BI18" s="454"/>
      <c r="BJ18" s="139" t="str">
        <f t="shared" si="0"/>
        <v>Ketoprofen</v>
      </c>
      <c r="BK18" s="150">
        <f t="shared" si="1"/>
        <v>3.1</v>
      </c>
      <c r="BL18" s="150">
        <f t="shared" si="2"/>
        <v>2.85</v>
      </c>
      <c r="BM18" s="150">
        <f t="shared" si="3"/>
        <v>2.92</v>
      </c>
      <c r="BN18" s="150">
        <f t="shared" si="4"/>
        <v>3.3000000000000003</v>
      </c>
      <c r="BO18" s="150">
        <f t="shared" si="5"/>
        <v>2.91</v>
      </c>
      <c r="BP18" s="150">
        <f t="shared" si="6"/>
        <v>2.88</v>
      </c>
      <c r="BR18" s="454"/>
      <c r="BS18" s="139" t="str">
        <f t="shared" si="7"/>
        <v>Ketoprofen</v>
      </c>
      <c r="BT18" s="150">
        <f t="shared" si="8"/>
        <v>5.71</v>
      </c>
      <c r="BU18" s="150">
        <f t="shared" si="9"/>
        <v>5.25</v>
      </c>
      <c r="BV18" s="150">
        <f t="shared" si="10"/>
        <v>5.42</v>
      </c>
      <c r="BW18" s="150">
        <f t="shared" si="11"/>
        <v>13.200000000000003</v>
      </c>
      <c r="BX18" s="150">
        <f t="shared" si="12"/>
        <v>11.7</v>
      </c>
      <c r="BY18" s="150">
        <f t="shared" si="13"/>
        <v>11</v>
      </c>
      <c r="CA18" s="158"/>
      <c r="CI18" s="477"/>
      <c r="CJ18" s="145" t="str">
        <f t="shared" si="39"/>
        <v>Ketoprofen</v>
      </c>
      <c r="CK18" s="153">
        <f>'1'!D67</f>
        <v>0.24411311904072699</v>
      </c>
      <c r="CL18" s="153">
        <f>'1'!E67</f>
        <v>0.30490231708795801</v>
      </c>
      <c r="CM18" s="153">
        <f>'1'!F67</f>
        <v>0.268271452989915</v>
      </c>
      <c r="CN18" s="153">
        <f>'1'!G67</f>
        <v>0.194507428726133</v>
      </c>
      <c r="CO18" s="153">
        <f>'1'!H67</f>
        <v>0.16699378669206499</v>
      </c>
      <c r="CP18" s="153">
        <f>'1'!I67</f>
        <v>0.21113489790839499</v>
      </c>
      <c r="CQ18" s="153">
        <f>'1'!J67</f>
        <v>0.20984944495924601</v>
      </c>
      <c r="CR18" s="153">
        <f>'1'!K67</f>
        <v>0.13152731467238199</v>
      </c>
      <c r="CS18" s="153">
        <f>'1'!L67</f>
        <v>7.0440423421751205E-2</v>
      </c>
      <c r="CT18" s="153">
        <f>'1'!M67</f>
        <v>3.8790426134496701E-2</v>
      </c>
      <c r="CU18" s="153">
        <f>'1'!N67</f>
        <v>1.30540405206166E-2</v>
      </c>
      <c r="CV18" s="153">
        <f>'1'!O67</f>
        <v>3.2803562131894699E-3</v>
      </c>
      <c r="CW18" s="153">
        <f>'1'!P67</f>
        <v>1.4884389680586199E-3</v>
      </c>
      <c r="CX18" s="153">
        <f>'1'!Q67</f>
        <v>1.37033132442908E-3</v>
      </c>
      <c r="CY18" s="153">
        <f>'1'!R67</f>
        <v>9.9130710389401609E-4</v>
      </c>
      <c r="CZ18" s="153">
        <f>'1'!S67</f>
        <v>9.5207748376963995E-5</v>
      </c>
      <c r="DB18" s="454"/>
      <c r="DC18" s="139" t="str">
        <f t="shared" si="40"/>
        <v>Ketoprofen</v>
      </c>
      <c r="DD18" s="154">
        <f>HLOOKUP($DD$7,$CJ$7:$CZ$48,12,FALSE)</f>
        <v>0.268271452989915</v>
      </c>
      <c r="DF18" s="454"/>
      <c r="DG18" s="155" t="str">
        <f t="shared" si="41"/>
        <v>Ketoprofen</v>
      </c>
      <c r="DH18" s="147">
        <f>IF($C$4=2.7,'1'!D135,IF($C$4=4.5,'1'!G135,IF($C$4=7,'1'!J135,IF($C$4=9,'1'!M135,FALSE))))</f>
        <v>1.08</v>
      </c>
      <c r="DI18" s="147">
        <f>IF($C$4=2.7,'1'!E135,IF($C$4=4.5,'1'!H135,IF($C$4=7,'1'!K135,IF($C$4=9,'1'!N135,FALSE))))</f>
        <v>1.1100000000000001</v>
      </c>
      <c r="DJ18" s="147">
        <f>IF($C$4=2.7,'1'!F135,IF($C$4=4.5,'1'!I135,IF($C$4=7,'1'!L135,IF($C$4=9,'1'!O135,FALSE))))</f>
        <v>1.0900000000000001</v>
      </c>
      <c r="DL18" s="454"/>
      <c r="DM18" s="155" t="str">
        <f t="shared" si="42"/>
        <v>Ketoprofen</v>
      </c>
      <c r="DN18" s="149">
        <f>HLOOKUP($DN$7,$DG$7:$DJ$48,12,FALSE)</f>
        <v>1.08</v>
      </c>
      <c r="DP18" s="454"/>
      <c r="DQ18" s="155" t="str">
        <f t="shared" si="43"/>
        <v>Ketoprofen</v>
      </c>
      <c r="DR18" s="147">
        <v>3.88</v>
      </c>
      <c r="DS18" s="147"/>
      <c r="DT18" s="139">
        <f t="shared" si="44"/>
        <v>2</v>
      </c>
      <c r="DV18" s="139">
        <f t="shared" si="47"/>
        <v>1.5</v>
      </c>
      <c r="DW18" s="157">
        <f t="shared" si="45"/>
        <v>99.999990000000992</v>
      </c>
      <c r="DX18" s="157">
        <f t="shared" si="46"/>
        <v>9.9999990084143064E-6</v>
      </c>
    </row>
    <row r="19" spans="2:128" x14ac:dyDescent="0.25">
      <c r="B19" s="139" t="s">
        <v>251</v>
      </c>
      <c r="C19" s="139">
        <f>calculation2!E76</f>
        <v>250</v>
      </c>
      <c r="D19" s="139" t="s">
        <v>98</v>
      </c>
      <c r="G19" s="454" t="s">
        <v>59</v>
      </c>
      <c r="H19" s="139" t="s">
        <v>34</v>
      </c>
      <c r="I19" s="147">
        <f>IF($C$4=2.7,'1'!D22,IF($C$4=4.5,'1'!AB22,IF($C$4=7,'1'!AZ22,IF($C$4=9,'1'!BX22,"FAUX"))))</f>
        <v>3.4</v>
      </c>
      <c r="J19" s="147">
        <f>IF($C$4=2.7,'1'!E22,IF($C$4=4.5,'1'!AC22,IF($C$4=7,'1'!BA22,IF($C$4=9,'1'!BY22,"FAUX"))))</f>
        <v>3.45</v>
      </c>
      <c r="K19" s="147">
        <f>IF($C$4=2.7,'1'!F22,IF($C$4=4.5,'1'!AD22,IF($C$4=7,'1'!BB22,IF($C$4=9,'1'!BZ22,"FAUX"))))</f>
        <v>4.68</v>
      </c>
      <c r="L19" s="147">
        <f>IF($C$4=2.7,'1'!G22,IF($C$4=4.5,'1'!AE22,IF($C$4=7,'1'!BC22,IF($C$4=9,'1'!CA22,"FAUX"))))</f>
        <v>4.96</v>
      </c>
      <c r="M19" s="147">
        <f>IF($C$4=2.7,'1'!H22,IF($C$4=4.5,'1'!AF22,IF($C$4=7,'1'!BD22,IF($C$4=9,'1'!CB22,"FAUX"))))</f>
        <v>3.05</v>
      </c>
      <c r="N19" s="147">
        <f>IF($C$4=2.7,'1'!I22,IF($C$4=4.5,'1'!AG22,IF($C$4=7,'1'!BE22,IF($C$4=9,'1'!CC22,"FAUX"))))</f>
        <v>3.02</v>
      </c>
      <c r="O19" s="147">
        <f>IF($C$4=2.7,'1'!J22,IF($C$4=4.5,'1'!AH22,IF($C$4=7,'1'!BF22,IF($C$4=9,'1'!CD22,"FAUX"))))</f>
        <v>4.2</v>
      </c>
      <c r="P19" s="147">
        <f>IF($C$4=2.7,'1'!K22,IF($C$4=4.5,'1'!AI22,IF($C$4=7,'1'!BG22,IF($C$4=9,'1'!CE22,"FAUX"))))</f>
        <v>4.3600000000000003</v>
      </c>
      <c r="Q19" s="147">
        <f>IF($C$4=2.7,'1'!L22,IF($C$4=4.5,'1'!AJ22,IF($C$4=7,'1'!BH22,IF($C$4=9,'1'!CF22,"FAUX"))))</f>
        <v>3.11</v>
      </c>
      <c r="R19" s="147">
        <f>IF($C$4=2.7,'1'!M22,IF($C$4=4.5,'1'!AK22,IF($C$4=7,'1'!BI22,IF($C$4=9,'1'!CG22,"FAUX"))))</f>
        <v>3.23</v>
      </c>
      <c r="S19" s="147">
        <f>IF($C$4=2.7,'1'!N22,IF($C$4=4.5,'1'!AL22,IF($C$4=7,'1'!BJ22,IF($C$4=9,'1'!CH22,"FAUX"))))</f>
        <v>4.42</v>
      </c>
      <c r="T19" s="147">
        <f>IF($C$4=2.7,'1'!O22,IF($C$4=4.5,'1'!AM22,IF($C$4=7,'1'!BK22,IF($C$4=9,'1'!CI22,"FAUX"))))</f>
        <v>4.8099999999999996</v>
      </c>
      <c r="U19" s="147">
        <f>IF($C$4=2.7,'1'!P22,IF($C$4=4.5,'1'!AN22,IF($C$4=7,'1'!BL22,IF($C$4=9,'1'!CJ22,"FAUX"))))</f>
        <v>2.4500000000000002</v>
      </c>
      <c r="V19" s="147">
        <f>IF($C$4=2.7,'1'!Q22,IF($C$4=4.5,'1'!AO22,IF($C$4=7,'1'!BM22,IF($C$4=9,'1'!CK22,"FAUX"))))</f>
        <v>2.63</v>
      </c>
      <c r="W19" s="147">
        <f>IF($C$4=2.7,'1'!R22,IF($C$4=4.5,'1'!AP22,IF($C$4=7,'1'!BN22,IF($C$4=9,'1'!CL22,"FAUX"))))</f>
        <v>4.4800000000000004</v>
      </c>
      <c r="X19" s="147">
        <f>IF($C$4=2.7,'1'!S22,IF($C$4=4.5,'1'!AQ22,IF($C$4=7,'1'!BO22,IF($C$4=9,'1'!CM22,"FAUX"))))</f>
        <v>4.84</v>
      </c>
      <c r="Y19" s="147">
        <f>IF($C$4=2.7,'1'!T22,IF($C$4=4.5,'1'!AR22,IF($C$4=7,'1'!BP22,IF($C$4=9,'1'!CN22,"FAUX"))))</f>
        <v>2.1</v>
      </c>
      <c r="Z19" s="147">
        <f>IF($C$4=2.7,'1'!U22,IF($C$4=4.5,'1'!AS22,IF($C$4=7,'1'!BQ22,IF($C$4=9,'1'!CO22,"FAUX"))))</f>
        <v>2.3199999999999998</v>
      </c>
      <c r="AA19" s="147">
        <f>IF($C$4=2.7,'1'!V22,IF($C$4=4.5,'1'!AT22,IF($C$4=7,'1'!BR22,IF($C$4=9,'1'!CP22,"FAUX"))))</f>
        <v>4.2699999999999996</v>
      </c>
      <c r="AB19" s="147">
        <f>IF($C$4=2.7,'1'!W22,IF($C$4=4.5,'1'!AU22,IF($C$4=7,'1'!BS22,IF($C$4=9,'1'!CQ22,"FAUX"))))</f>
        <v>4.71</v>
      </c>
      <c r="AC19" s="147">
        <f>IF($C$4=2.7,'1'!X22,IF($C$4=4.5,'1'!AV22,IF($C$4=7,'1'!BT22,IF($C$4=9,'1'!CR22,"FAUX"))))</f>
        <v>2.2599999999999998</v>
      </c>
      <c r="AD19" s="147">
        <f>IF($C$4=2.7,'1'!Y22,IF($C$4=4.5,'1'!AW22,IF($C$4=7,'1'!BU22,IF($C$4=9,'1'!CS22,"FAUX"))))</f>
        <v>2.48</v>
      </c>
      <c r="AE19" s="147">
        <f>IF($C$4=2.7,'1'!Z22,IF($C$4=4.5,'1'!AX22,IF($C$4=7,'1'!BV22,IF($C$4=9,'1'!CT22,"FAUX"))))</f>
        <v>4.21</v>
      </c>
      <c r="AF19" s="147">
        <f>IF($C$4=2.7,'1'!AA22,IF($C$4=4.5,'1'!AY22,IF($C$4=7,'1'!BW22,IF($C$4=9,'1'!CU22,"FAUX"))))</f>
        <v>4.6100000000000003</v>
      </c>
      <c r="AH19" s="454" t="s">
        <v>59</v>
      </c>
      <c r="AI19" s="139" t="str">
        <f t="shared" si="14"/>
        <v>Lidocaine</v>
      </c>
      <c r="AJ19" s="148">
        <f t="shared" si="15"/>
        <v>1.6666666666666754E-3</v>
      </c>
      <c r="AK19" s="149">
        <f t="shared" si="16"/>
        <v>3.3499999999999996</v>
      </c>
      <c r="AL19" s="149">
        <f t="shared" si="17"/>
        <v>9.333333333333341E-3</v>
      </c>
      <c r="AM19" s="149">
        <f t="shared" si="18"/>
        <v>4.4000000000000004</v>
      </c>
      <c r="AN19" s="149">
        <f t="shared" si="19"/>
        <v>-9.9999999999999352E-4</v>
      </c>
      <c r="AO19" s="149">
        <f t="shared" si="20"/>
        <v>3.08</v>
      </c>
      <c r="AP19" s="149">
        <f t="shared" si="21"/>
        <v>5.3333333333333384E-3</v>
      </c>
      <c r="AQ19" s="149">
        <f t="shared" si="22"/>
        <v>4.04</v>
      </c>
      <c r="AR19" s="149">
        <f t="shared" si="23"/>
        <v>4.0000000000000036E-3</v>
      </c>
      <c r="AS19" s="149">
        <f t="shared" si="24"/>
        <v>2.9899999999999998</v>
      </c>
      <c r="AT19" s="149">
        <f t="shared" si="25"/>
        <v>1.2999999999999989E-2</v>
      </c>
      <c r="AU19" s="149">
        <f t="shared" si="26"/>
        <v>4.0300000000000011</v>
      </c>
      <c r="AV19" s="149">
        <f t="shared" si="27"/>
        <v>5.9999999999999906E-3</v>
      </c>
      <c r="AW19" s="149">
        <f t="shared" si="28"/>
        <v>2.2700000000000005</v>
      </c>
      <c r="AX19" s="149">
        <f t="shared" si="29"/>
        <v>1.1999999999999981E-2</v>
      </c>
      <c r="AY19" s="149">
        <f t="shared" si="30"/>
        <v>4.120000000000001</v>
      </c>
      <c r="AZ19" s="149">
        <f t="shared" si="31"/>
        <v>7.3333333333333254E-3</v>
      </c>
      <c r="BA19" s="149">
        <f t="shared" si="32"/>
        <v>1.8800000000000003</v>
      </c>
      <c r="BB19" s="149">
        <f t="shared" si="33"/>
        <v>1.466666666666668E-2</v>
      </c>
      <c r="BC19" s="149">
        <f t="shared" si="34"/>
        <v>3.8299999999999996</v>
      </c>
      <c r="BD19" s="149">
        <f t="shared" si="35"/>
        <v>7.3333333333333401E-3</v>
      </c>
      <c r="BE19" s="149">
        <f t="shared" si="36"/>
        <v>2.04</v>
      </c>
      <c r="BF19" s="149">
        <f t="shared" si="37"/>
        <v>1.3333333333333345E-2</v>
      </c>
      <c r="BG19" s="149">
        <f t="shared" si="38"/>
        <v>3.8099999999999996</v>
      </c>
      <c r="BI19" s="454" t="s">
        <v>59</v>
      </c>
      <c r="BJ19" s="139" t="str">
        <f t="shared" si="0"/>
        <v>Lidocaine</v>
      </c>
      <c r="BK19" s="150">
        <f t="shared" si="1"/>
        <v>3.4</v>
      </c>
      <c r="BL19" s="150">
        <f t="shared" si="2"/>
        <v>3.0500000000000003</v>
      </c>
      <c r="BM19" s="150">
        <f t="shared" si="3"/>
        <v>3.11</v>
      </c>
      <c r="BN19" s="150">
        <f t="shared" si="4"/>
        <v>2.4500000000000002</v>
      </c>
      <c r="BO19" s="150">
        <f t="shared" si="5"/>
        <v>2.1</v>
      </c>
      <c r="BP19" s="150">
        <f t="shared" si="6"/>
        <v>2.2600000000000002</v>
      </c>
      <c r="BR19" s="454" t="s">
        <v>59</v>
      </c>
      <c r="BS19" s="139" t="str">
        <f t="shared" si="7"/>
        <v>Lidocaine</v>
      </c>
      <c r="BT19" s="150">
        <f t="shared" si="8"/>
        <v>4.6800000000000006</v>
      </c>
      <c r="BU19" s="150">
        <f t="shared" si="9"/>
        <v>4.2</v>
      </c>
      <c r="BV19" s="150">
        <f t="shared" si="10"/>
        <v>4.4200000000000008</v>
      </c>
      <c r="BW19" s="150">
        <f t="shared" si="11"/>
        <v>4.4800000000000004</v>
      </c>
      <c r="BX19" s="150">
        <f t="shared" si="12"/>
        <v>4.2699999999999996</v>
      </c>
      <c r="BY19" s="150">
        <f t="shared" si="13"/>
        <v>4.21</v>
      </c>
      <c r="CA19" s="158"/>
      <c r="CB19" s="141" t="s">
        <v>43</v>
      </c>
      <c r="CC19" s="141" t="s">
        <v>43</v>
      </c>
      <c r="CD19" s="141" t="s">
        <v>43</v>
      </c>
      <c r="CE19" s="142" t="s">
        <v>43</v>
      </c>
      <c r="CF19" s="142" t="s">
        <v>43</v>
      </c>
      <c r="CG19" s="142" t="s">
        <v>43</v>
      </c>
      <c r="CI19" s="477" t="s">
        <v>59</v>
      </c>
      <c r="CJ19" s="145" t="str">
        <f t="shared" si="39"/>
        <v>Lidocaine</v>
      </c>
      <c r="CK19" s="153">
        <f>'1'!D68</f>
        <v>0.29243531862588301</v>
      </c>
      <c r="CL19" s="153">
        <f>'1'!E68</f>
        <v>0.219606718261003</v>
      </c>
      <c r="CM19" s="153">
        <f>'1'!F68</f>
        <v>0.14667288958498101</v>
      </c>
      <c r="CN19" s="153">
        <f>'1'!G68</f>
        <v>8.1319881412938902E-2</v>
      </c>
      <c r="CO19" s="153">
        <f>'1'!H68</f>
        <v>3.0278199500812598E-2</v>
      </c>
      <c r="CP19" s="153">
        <f>'1'!I68</f>
        <v>7.7771390314863601E-3</v>
      </c>
      <c r="CQ19" s="153">
        <f>'1'!J68</f>
        <v>4.6107130987039996E-3</v>
      </c>
      <c r="CR19" s="153">
        <f>'1'!K68</f>
        <v>3.46494207076215E-3</v>
      </c>
      <c r="CS19" s="153">
        <f>'1'!L68</f>
        <v>-3.98411107903488E-4</v>
      </c>
      <c r="CT19" s="153">
        <f>'1'!M68</f>
        <v>-3.98411107903488E-4</v>
      </c>
      <c r="CU19" s="153">
        <f>'1'!N68</f>
        <v>-3.98411107903488E-4</v>
      </c>
      <c r="CV19" s="153">
        <f>'1'!O68</f>
        <v>-3.98411107903488E-4</v>
      </c>
      <c r="CW19" s="153">
        <f>'1'!P68</f>
        <v>-3.98411107903488E-4</v>
      </c>
      <c r="CX19" s="153">
        <f>'1'!Q68</f>
        <v>-3.98411107903488E-4</v>
      </c>
      <c r="CY19" s="153">
        <f>'1'!R68</f>
        <v>-3.98411107903488E-4</v>
      </c>
      <c r="CZ19" s="153">
        <f>'1'!S68</f>
        <v>-3.98411107903488E-4</v>
      </c>
      <c r="DB19" s="454" t="s">
        <v>59</v>
      </c>
      <c r="DC19" s="139" t="str">
        <f t="shared" si="40"/>
        <v>Lidocaine</v>
      </c>
      <c r="DD19" s="154">
        <f>HLOOKUP($DD$7,$CJ$7:$CZ$48,13,FALSE)</f>
        <v>0.14667288958498101</v>
      </c>
      <c r="DF19" s="454" t="s">
        <v>59</v>
      </c>
      <c r="DG19" s="155" t="str">
        <f t="shared" si="41"/>
        <v>Lidocaine</v>
      </c>
      <c r="DH19" s="147">
        <f>IF($C$4=2.7,'1'!D136,IF($C$4=4.5,'1'!G136,IF($C$4=7,'1'!J136,IF($C$4=9,'1'!M136,FALSE))))</f>
        <v>1.05</v>
      </c>
      <c r="DI19" s="147">
        <f>IF($C$4=2.7,'1'!E136,IF($C$4=4.5,'1'!H136,IF($C$4=7,'1'!K136,IF($C$4=9,'1'!N136,FALSE))))</f>
        <v>1.01</v>
      </c>
      <c r="DJ19" s="147">
        <f>IF($C$4=2.7,'1'!F136,IF($C$4=4.5,'1'!I136,IF($C$4=7,'1'!L136,IF($C$4=9,'1'!O136,FALSE))))</f>
        <v>0.98</v>
      </c>
      <c r="DL19" s="454" t="s">
        <v>59</v>
      </c>
      <c r="DM19" s="155" t="str">
        <f t="shared" si="42"/>
        <v>Lidocaine</v>
      </c>
      <c r="DN19" s="149">
        <f>HLOOKUP($DN$7,$DG$7:$DJ$48,13,FALSE)</f>
        <v>1.05</v>
      </c>
      <c r="DP19" s="454" t="s">
        <v>59</v>
      </c>
      <c r="DQ19" s="155" t="str">
        <f t="shared" si="43"/>
        <v>Lidocaine</v>
      </c>
      <c r="DR19" s="147"/>
      <c r="DS19" s="147">
        <v>7.75</v>
      </c>
      <c r="DT19" s="139">
        <f t="shared" si="44"/>
        <v>1</v>
      </c>
      <c r="DV19" s="139">
        <f t="shared" si="47"/>
        <v>2</v>
      </c>
      <c r="DW19" s="157">
        <f t="shared" si="45"/>
        <v>99.999968377233401</v>
      </c>
      <c r="DX19" s="157">
        <f t="shared" si="46"/>
        <v>3.1622766599070928E-5</v>
      </c>
    </row>
    <row r="20" spans="2:128" x14ac:dyDescent="0.25">
      <c r="B20" s="139" t="s">
        <v>340</v>
      </c>
      <c r="C20" s="139">
        <f>calculation2!E77</f>
        <v>50</v>
      </c>
      <c r="D20" s="139" t="s">
        <v>100</v>
      </c>
      <c r="G20" s="454"/>
      <c r="H20" s="139" t="s">
        <v>35</v>
      </c>
      <c r="I20" s="147">
        <f>IF($C$4=2.7,'1'!D23,IF($C$4=4.5,'1'!AB23,IF($C$4=7,'1'!AZ23,IF($C$4=9,'1'!BX23,"FAUX"))))</f>
        <v>2.04</v>
      </c>
      <c r="J20" s="147">
        <f>IF($C$4=2.7,'1'!E23,IF($C$4=4.5,'1'!AC23,IF($C$4=7,'1'!BA23,IF($C$4=9,'1'!BY23,"FAUX"))))</f>
        <v>1.9</v>
      </c>
      <c r="K20" s="147">
        <f>IF($C$4=2.7,'1'!F23,IF($C$4=4.5,'1'!AD23,IF($C$4=7,'1'!BB23,IF($C$4=9,'1'!BZ23,"FAUX"))))</f>
        <v>3.48</v>
      </c>
      <c r="L20" s="147">
        <f>IF($C$4=2.7,'1'!G23,IF($C$4=4.5,'1'!AE23,IF($C$4=7,'1'!BC23,IF($C$4=9,'1'!CA23,"FAUX"))))</f>
        <v>3.58</v>
      </c>
      <c r="M20" s="147">
        <f>IF($C$4=2.7,'1'!H23,IF($C$4=4.5,'1'!AF23,IF($C$4=7,'1'!BD23,IF($C$4=9,'1'!CB23,"FAUX"))))</f>
        <v>2.16</v>
      </c>
      <c r="N20" s="147">
        <f>IF($C$4=2.7,'1'!I23,IF($C$4=4.5,'1'!AG23,IF($C$4=7,'1'!BE23,IF($C$4=9,'1'!CC23,"FAUX"))))</f>
        <v>1.74</v>
      </c>
      <c r="O20" s="147">
        <f>IF($C$4=2.7,'1'!J23,IF($C$4=4.5,'1'!AH23,IF($C$4=7,'1'!BF23,IF($C$4=9,'1'!CD23,"FAUX"))))</f>
        <v>4.2300000000000004</v>
      </c>
      <c r="P20" s="147">
        <f>IF($C$4=2.7,'1'!K23,IF($C$4=4.5,'1'!AI23,IF($C$4=7,'1'!BG23,IF($C$4=9,'1'!CE23,"FAUX"))))</f>
        <v>3.34</v>
      </c>
      <c r="Q20" s="147">
        <f>IF($C$4=2.7,'1'!L23,IF($C$4=4.5,'1'!AJ23,IF($C$4=7,'1'!BH23,IF($C$4=9,'1'!CF23,"FAUX"))))</f>
        <v>1.95</v>
      </c>
      <c r="R20" s="147">
        <f>IF($C$4=2.7,'1'!M23,IF($C$4=4.5,'1'!AK23,IF($C$4=7,'1'!BI23,IF($C$4=9,'1'!CG23,"FAUX"))))</f>
        <v>1.81</v>
      </c>
      <c r="S20" s="147">
        <f>IF($C$4=2.7,'1'!N23,IF($C$4=4.5,'1'!AL23,IF($C$4=7,'1'!BJ23,IF($C$4=9,'1'!CH23,"FAUX"))))</f>
        <v>3.44</v>
      </c>
      <c r="T20" s="147">
        <f>IF($C$4=2.7,'1'!O23,IF($C$4=4.5,'1'!AM23,IF($C$4=7,'1'!BK23,IF($C$4=9,'1'!CI23,"FAUX"))))</f>
        <v>3.52</v>
      </c>
      <c r="U20" s="147">
        <f>IF($C$4=2.7,'1'!P23,IF($C$4=4.5,'1'!AN23,IF($C$4=7,'1'!BL23,IF($C$4=9,'1'!CJ23,"FAUX"))))</f>
        <v>2.12</v>
      </c>
      <c r="V20" s="147">
        <f>IF($C$4=2.7,'1'!Q23,IF($C$4=4.5,'1'!AO23,IF($C$4=7,'1'!BM23,IF($C$4=9,'1'!CK23,"FAUX"))))</f>
        <v>1.8</v>
      </c>
      <c r="W20" s="147">
        <f>IF($C$4=2.7,'1'!R23,IF($C$4=4.5,'1'!AP23,IF($C$4=7,'1'!BN23,IF($C$4=9,'1'!CL23,"FAUX"))))</f>
        <v>4.9400000000000004</v>
      </c>
      <c r="X20" s="147">
        <f>IF($C$4=2.7,'1'!S23,IF($C$4=4.5,'1'!AQ23,IF($C$4=7,'1'!BO23,IF($C$4=9,'1'!CM23,"FAUX"))))</f>
        <v>4.28</v>
      </c>
      <c r="Y20" s="147">
        <f>IF($C$4=2.7,'1'!T23,IF($C$4=4.5,'1'!AR23,IF($C$4=7,'1'!BP23,IF($C$4=9,'1'!CN23,"FAUX"))))</f>
        <v>1.78</v>
      </c>
      <c r="Z20" s="147">
        <f>IF($C$4=2.7,'1'!U23,IF($C$4=4.5,'1'!AS23,IF($C$4=7,'1'!BQ23,IF($C$4=9,'1'!CO23,"FAUX"))))</f>
        <v>1.62</v>
      </c>
      <c r="AA20" s="147">
        <f>IF($C$4=2.7,'1'!V23,IF($C$4=4.5,'1'!AT23,IF($C$4=7,'1'!BR23,IF($C$4=9,'1'!CP23,"FAUX"))))</f>
        <v>4.3899999999999997</v>
      </c>
      <c r="AB20" s="147">
        <f>IF($C$4=2.7,'1'!W23,IF($C$4=4.5,'1'!AU23,IF($C$4=7,'1'!BS23,IF($C$4=9,'1'!CQ23,"FAUX"))))</f>
        <v>4.16</v>
      </c>
      <c r="AC20" s="147">
        <f>IF($C$4=2.7,'1'!X23,IF($C$4=4.5,'1'!AV23,IF($C$4=7,'1'!BT23,IF($C$4=9,'1'!CR23,"FAUX"))))</f>
        <v>1.84</v>
      </c>
      <c r="AD20" s="147">
        <f>IF($C$4=2.7,'1'!Y23,IF($C$4=4.5,'1'!AW23,IF($C$4=7,'1'!BU23,IF($C$4=9,'1'!CS23,"FAUX"))))</f>
        <v>1.72</v>
      </c>
      <c r="AE20" s="147">
        <f>IF($C$4=2.7,'1'!Z23,IF($C$4=4.5,'1'!AX23,IF($C$4=7,'1'!BV23,IF($C$4=9,'1'!CT23,"FAUX"))))</f>
        <v>4.13</v>
      </c>
      <c r="AF20" s="147">
        <f>IF($C$4=2.7,'1'!AA23,IF($C$4=4.5,'1'!AY23,IF($C$4=7,'1'!BW23,IF($C$4=9,'1'!CU23,"FAUX"))))</f>
        <v>4.1500000000000004</v>
      </c>
      <c r="AH20" s="454"/>
      <c r="AI20" s="139" t="str">
        <f t="shared" si="14"/>
        <v>2,6-dimethylaniline</v>
      </c>
      <c r="AJ20" s="148">
        <f t="shared" si="15"/>
        <v>-4.6666666666666705E-3</v>
      </c>
      <c r="AK20" s="149">
        <f t="shared" si="16"/>
        <v>2.1800000000000002</v>
      </c>
      <c r="AL20" s="149">
        <f t="shared" si="17"/>
        <v>3.3333333333333361E-3</v>
      </c>
      <c r="AM20" s="149">
        <f t="shared" si="18"/>
        <v>3.38</v>
      </c>
      <c r="AN20" s="149">
        <f t="shared" si="19"/>
        <v>-1.4000000000000005E-2</v>
      </c>
      <c r="AO20" s="149">
        <f t="shared" si="20"/>
        <v>2.5800000000000005</v>
      </c>
      <c r="AP20" s="149">
        <f t="shared" si="21"/>
        <v>-2.9666666666666685E-2</v>
      </c>
      <c r="AQ20" s="149">
        <f t="shared" si="22"/>
        <v>5.120000000000001</v>
      </c>
      <c r="AR20" s="149">
        <f t="shared" si="23"/>
        <v>-4.6666666666666636E-3</v>
      </c>
      <c r="AS20" s="149">
        <f t="shared" si="24"/>
        <v>2.09</v>
      </c>
      <c r="AT20" s="149">
        <f t="shared" si="25"/>
        <v>2.6666666666666692E-3</v>
      </c>
      <c r="AU20" s="149">
        <f t="shared" si="26"/>
        <v>3.36</v>
      </c>
      <c r="AV20" s="149">
        <f t="shared" si="27"/>
        <v>-1.0666666666666668E-2</v>
      </c>
      <c r="AW20" s="149">
        <f t="shared" si="28"/>
        <v>2.44</v>
      </c>
      <c r="AX20" s="149">
        <f t="shared" si="29"/>
        <v>-2.2000000000000006E-2</v>
      </c>
      <c r="AY20" s="149">
        <f t="shared" si="30"/>
        <v>5.6000000000000005</v>
      </c>
      <c r="AZ20" s="149">
        <f t="shared" si="31"/>
        <v>-5.3333333333333306E-3</v>
      </c>
      <c r="BA20" s="149">
        <f t="shared" si="32"/>
        <v>1.94</v>
      </c>
      <c r="BB20" s="149">
        <f t="shared" si="33"/>
        <v>-7.6666666666666515E-3</v>
      </c>
      <c r="BC20" s="149">
        <f t="shared" si="34"/>
        <v>4.6199999999999992</v>
      </c>
      <c r="BD20" s="149">
        <f t="shared" si="35"/>
        <v>-4.0000000000000036E-3</v>
      </c>
      <c r="BE20" s="149">
        <f t="shared" si="36"/>
        <v>1.9600000000000002</v>
      </c>
      <c r="BF20" s="149">
        <f t="shared" si="37"/>
        <v>6.6666666666668204E-4</v>
      </c>
      <c r="BG20" s="149">
        <f t="shared" si="38"/>
        <v>4.1099999999999994</v>
      </c>
      <c r="BI20" s="454"/>
      <c r="BJ20" s="139" t="str">
        <f t="shared" si="0"/>
        <v>2,6-dimethylaniline</v>
      </c>
      <c r="BK20" s="150">
        <f t="shared" si="1"/>
        <v>2.04</v>
      </c>
      <c r="BL20" s="150">
        <f t="shared" si="2"/>
        <v>2.16</v>
      </c>
      <c r="BM20" s="150">
        <f t="shared" si="3"/>
        <v>1.95</v>
      </c>
      <c r="BN20" s="150">
        <f t="shared" si="4"/>
        <v>2.12</v>
      </c>
      <c r="BO20" s="150">
        <f t="shared" si="5"/>
        <v>1.78</v>
      </c>
      <c r="BP20" s="150">
        <f t="shared" si="6"/>
        <v>1.84</v>
      </c>
      <c r="BR20" s="454"/>
      <c r="BS20" s="139" t="str">
        <f t="shared" si="7"/>
        <v>2,6-dimethylaniline</v>
      </c>
      <c r="BT20" s="150">
        <f t="shared" si="8"/>
        <v>3.48</v>
      </c>
      <c r="BU20" s="150">
        <f t="shared" si="9"/>
        <v>4.2300000000000004</v>
      </c>
      <c r="BV20" s="150">
        <f t="shared" si="10"/>
        <v>3.44</v>
      </c>
      <c r="BW20" s="150">
        <f t="shared" si="11"/>
        <v>4.9400000000000004</v>
      </c>
      <c r="BX20" s="150">
        <f t="shared" si="12"/>
        <v>4.3899999999999997</v>
      </c>
      <c r="BY20" s="150">
        <f t="shared" si="13"/>
        <v>4.13</v>
      </c>
      <c r="CA20" s="158"/>
      <c r="CB20" s="151" t="s">
        <v>178</v>
      </c>
      <c r="CC20" s="151" t="s">
        <v>179</v>
      </c>
      <c r="CD20" s="151" t="s">
        <v>180</v>
      </c>
      <c r="CE20" s="152" t="s">
        <v>181</v>
      </c>
      <c r="CF20" s="152" t="s">
        <v>182</v>
      </c>
      <c r="CG20" s="152" t="s">
        <v>183</v>
      </c>
      <c r="CI20" s="477"/>
      <c r="CJ20" s="145" t="str">
        <f t="shared" si="39"/>
        <v>2,6-dimethylaniline</v>
      </c>
      <c r="CK20" s="153">
        <f>'1'!D69</f>
        <v>0.35394599998849002</v>
      </c>
      <c r="CL20" s="153">
        <f>'1'!E69</f>
        <v>0.28526925562203997</v>
      </c>
      <c r="CM20" s="153">
        <f>'1'!F69</f>
        <v>0.113046438512085</v>
      </c>
      <c r="CN20" s="153">
        <f>'1'!G69</f>
        <v>6.4104892530854204E-2</v>
      </c>
      <c r="CO20" s="153">
        <f>'1'!H69</f>
        <v>3.12343435540678E-2</v>
      </c>
      <c r="CP20" s="153">
        <f>'1'!I69</f>
        <v>1.1615682606571601E-2</v>
      </c>
      <c r="CQ20" s="153">
        <f>'1'!J69</f>
        <v>1.20348910026931E-2</v>
      </c>
      <c r="CR20" s="153">
        <f>'1'!K69</f>
        <v>1.1020106842045701E-2</v>
      </c>
      <c r="CS20" s="153">
        <f>'1'!L69</f>
        <v>5.8038659645107899E-3</v>
      </c>
      <c r="CT20" s="153">
        <f>'1'!M69</f>
        <v>3.09453388015317E-3</v>
      </c>
      <c r="CU20" s="153">
        <f>'1'!N69</f>
        <v>-2.5412827297517399E-4</v>
      </c>
      <c r="CV20" s="153">
        <f>'1'!O69</f>
        <v>-2.5412827297517399E-4</v>
      </c>
      <c r="CW20" s="153">
        <f>'1'!P69</f>
        <v>-2.5412827297517399E-4</v>
      </c>
      <c r="CX20" s="153">
        <f>'1'!Q69</f>
        <v>-2.5412827297517399E-4</v>
      </c>
      <c r="CY20" s="153">
        <f>'1'!R69</f>
        <v>-2.5412827297517399E-4</v>
      </c>
      <c r="CZ20" s="153">
        <f>'1'!S69</f>
        <v>-2.5412827297517399E-4</v>
      </c>
      <c r="DB20" s="454"/>
      <c r="DC20" s="139" t="str">
        <f t="shared" si="40"/>
        <v>2,6-dimethylaniline</v>
      </c>
      <c r="DD20" s="154">
        <f>HLOOKUP($DD$7,$CJ$7:$CZ$48,14,FALSE)</f>
        <v>0.113046438512085</v>
      </c>
      <c r="DF20" s="454"/>
      <c r="DG20" s="155" t="str">
        <f t="shared" si="41"/>
        <v>2,6-dimethylaniline</v>
      </c>
      <c r="DH20" s="147">
        <f>IF($C$4=2.7,'1'!D137,IF($C$4=4.5,'1'!G137,IF($C$4=7,'1'!J137,IF($C$4=9,'1'!M137,FALSE))))</f>
        <v>1</v>
      </c>
      <c r="DI20" s="147">
        <f>IF($C$4=2.7,'1'!E137,IF($C$4=4.5,'1'!H137,IF($C$4=7,'1'!K137,IF($C$4=9,'1'!N137,FALSE))))</f>
        <v>1.01</v>
      </c>
      <c r="DJ20" s="147">
        <f>IF($C$4=2.7,'1'!F137,IF($C$4=4.5,'1'!I137,IF($C$4=7,'1'!L137,IF($C$4=9,'1'!O137,FALSE))))</f>
        <v>0.96</v>
      </c>
      <c r="DL20" s="454"/>
      <c r="DM20" s="155" t="str">
        <f t="shared" si="42"/>
        <v>2,6-dimethylaniline</v>
      </c>
      <c r="DN20" s="149">
        <f>HLOOKUP($DN$7,$DG$7:$DJ$48,14,FALSE)</f>
        <v>1</v>
      </c>
      <c r="DP20" s="454"/>
      <c r="DQ20" s="155" t="str">
        <f t="shared" si="43"/>
        <v>2,6-dimethylaniline</v>
      </c>
      <c r="DR20" s="147"/>
      <c r="DS20" s="147">
        <v>4.3099999999999996</v>
      </c>
      <c r="DT20" s="139">
        <f t="shared" si="44"/>
        <v>1</v>
      </c>
      <c r="DV20" s="139">
        <f t="shared" si="47"/>
        <v>2.5</v>
      </c>
      <c r="DW20" s="157">
        <f t="shared" si="45"/>
        <v>99.999900000100013</v>
      </c>
      <c r="DX20" s="157">
        <f t="shared" si="46"/>
        <v>9.999989998732417E-5</v>
      </c>
    </row>
    <row r="21" spans="2:128" x14ac:dyDescent="0.25">
      <c r="B21" s="139" t="s">
        <v>341</v>
      </c>
      <c r="C21" s="139">
        <f>calculation2!E78</f>
        <v>250</v>
      </c>
      <c r="D21" s="139" t="s">
        <v>98</v>
      </c>
      <c r="G21" s="454"/>
      <c r="H21" s="139" t="s">
        <v>30</v>
      </c>
      <c r="I21" s="147">
        <f>IF($C$4=2.7,'1'!D24,IF($C$4=4.5,'1'!AB24,IF($C$4=7,'1'!AZ24,IF($C$4=9,'1'!BX24,"FAUX"))))</f>
        <v>2.06</v>
      </c>
      <c r="J21" s="147">
        <f>IF($C$4=2.7,'1'!E24,IF($C$4=4.5,'1'!AC24,IF($C$4=7,'1'!BA24,IF($C$4=9,'1'!BY24,"FAUX"))))</f>
        <v>1.92</v>
      </c>
      <c r="K21" s="147">
        <f>IF($C$4=2.7,'1'!F24,IF($C$4=4.5,'1'!AD24,IF($C$4=7,'1'!BB24,IF($C$4=9,'1'!BZ24,"FAUX"))))</f>
        <v>4.25</v>
      </c>
      <c r="L21" s="147">
        <f>IF($C$4=2.7,'1'!G24,IF($C$4=4.5,'1'!AE24,IF($C$4=7,'1'!BC24,IF($C$4=9,'1'!CA24,"FAUX"))))</f>
        <v>4.84</v>
      </c>
      <c r="M21" s="147">
        <f>IF($C$4=2.7,'1'!H24,IF($C$4=4.5,'1'!AF24,IF($C$4=7,'1'!BD24,IF($C$4=9,'1'!CB24,"FAUX"))))</f>
        <v>1.91</v>
      </c>
      <c r="N21" s="147">
        <f>IF($C$4=2.7,'1'!I24,IF($C$4=4.5,'1'!AG24,IF($C$4=7,'1'!BE24,IF($C$4=9,'1'!CC24,"FAUX"))))</f>
        <v>1.67</v>
      </c>
      <c r="O21" s="147">
        <f>IF($C$4=2.7,'1'!J24,IF($C$4=4.5,'1'!AH24,IF($C$4=7,'1'!BF24,IF($C$4=9,'1'!CD24,"FAUX"))))</f>
        <v>3.91</v>
      </c>
      <c r="P21" s="147">
        <f>IF($C$4=2.7,'1'!K24,IF($C$4=4.5,'1'!AI24,IF($C$4=7,'1'!BG24,IF($C$4=9,'1'!CE24,"FAUX"))))</f>
        <v>4.16</v>
      </c>
      <c r="Q21" s="147">
        <f>IF($C$4=2.7,'1'!L24,IF($C$4=4.5,'1'!AJ24,IF($C$4=7,'1'!BH24,IF($C$4=9,'1'!CF24,"FAUX"))))</f>
        <v>2.02</v>
      </c>
      <c r="R21" s="147">
        <f>IF($C$4=2.7,'1'!M24,IF($C$4=4.5,'1'!AK24,IF($C$4=7,'1'!BI24,IF($C$4=9,'1'!CG24,"FAUX"))))</f>
        <v>1.81</v>
      </c>
      <c r="S21" s="147">
        <f>IF($C$4=2.7,'1'!N24,IF($C$4=4.5,'1'!AL24,IF($C$4=7,'1'!BJ24,IF($C$4=9,'1'!CH24,"FAUX"))))</f>
        <v>4.2300000000000004</v>
      </c>
      <c r="T21" s="147">
        <f>IF($C$4=2.7,'1'!O24,IF($C$4=4.5,'1'!AM24,IF($C$4=7,'1'!BK24,IF($C$4=9,'1'!CI24,"FAUX"))))</f>
        <v>4.4800000000000004</v>
      </c>
      <c r="U21" s="147">
        <f>IF($C$4=2.7,'1'!P24,IF($C$4=4.5,'1'!AN24,IF($C$4=7,'1'!BL24,IF($C$4=9,'1'!CJ24,"FAUX"))))</f>
        <v>1.76</v>
      </c>
      <c r="V21" s="147">
        <f>IF($C$4=2.7,'1'!Q24,IF($C$4=4.5,'1'!AO24,IF($C$4=7,'1'!BM24,IF($C$4=9,'1'!CK24,"FAUX"))))</f>
        <v>1.9</v>
      </c>
      <c r="W21" s="147">
        <f>IF($C$4=2.7,'1'!R24,IF($C$4=4.5,'1'!AP24,IF($C$4=7,'1'!BN24,IF($C$4=9,'1'!CL24,"FAUX"))))</f>
        <v>5.4</v>
      </c>
      <c r="X21" s="147">
        <f>IF($C$4=2.7,'1'!S24,IF($C$4=4.5,'1'!AQ24,IF($C$4=7,'1'!BO24,IF($C$4=9,'1'!CM24,"FAUX"))))</f>
        <v>7.5</v>
      </c>
      <c r="Y21" s="147">
        <f>IF($C$4=2.7,'1'!T24,IF($C$4=4.5,'1'!AR24,IF($C$4=7,'1'!BP24,IF($C$4=9,'1'!CN24,"FAUX"))))</f>
        <v>1.66</v>
      </c>
      <c r="Z21" s="147">
        <f>IF($C$4=2.7,'1'!U24,IF($C$4=4.5,'1'!AS24,IF($C$4=7,'1'!BQ24,IF($C$4=9,'1'!CO24,"FAUX"))))</f>
        <v>1.6</v>
      </c>
      <c r="AA21" s="147">
        <f>IF($C$4=2.7,'1'!V24,IF($C$4=4.5,'1'!AT24,IF($C$4=7,'1'!BR24,IF($C$4=9,'1'!CP24,"FAUX"))))</f>
        <v>5.59</v>
      </c>
      <c r="AB21" s="147">
        <f>IF($C$4=2.7,'1'!W24,IF($C$4=4.5,'1'!AU24,IF($C$4=7,'1'!BS24,IF($C$4=9,'1'!CQ24,"FAUX"))))</f>
        <v>6.48</v>
      </c>
      <c r="AC21" s="147">
        <f>IF($C$4=2.7,'1'!X24,IF($C$4=4.5,'1'!AV24,IF($C$4=7,'1'!BT24,IF($C$4=9,'1'!CR24,"FAUX"))))</f>
        <v>1.7</v>
      </c>
      <c r="AD21" s="147">
        <f>IF($C$4=2.7,'1'!Y24,IF($C$4=4.5,'1'!AW24,IF($C$4=7,'1'!BU24,IF($C$4=9,'1'!CS24,"FAUX"))))</f>
        <v>1.71</v>
      </c>
      <c r="AE21" s="147">
        <f>IF($C$4=2.7,'1'!Z24,IF($C$4=4.5,'1'!AX24,IF($C$4=7,'1'!BV24,IF($C$4=9,'1'!CT24,"FAUX"))))</f>
        <v>5.24</v>
      </c>
      <c r="AF21" s="147">
        <f>IF($C$4=2.7,'1'!AA24,IF($C$4=4.5,'1'!AY24,IF($C$4=7,'1'!BW24,IF($C$4=9,'1'!CU24,"FAUX"))))</f>
        <v>6.36</v>
      </c>
      <c r="AH21" s="454"/>
      <c r="AI21" s="139" t="str">
        <f t="shared" si="14"/>
        <v>Methylparaben</v>
      </c>
      <c r="AJ21" s="148">
        <f t="shared" si="15"/>
        <v>-4.6666666666666705E-3</v>
      </c>
      <c r="AK21" s="149">
        <f t="shared" si="16"/>
        <v>2.2000000000000002</v>
      </c>
      <c r="AL21" s="149">
        <f t="shared" si="17"/>
        <v>1.9666666666666662E-2</v>
      </c>
      <c r="AM21" s="149">
        <f t="shared" si="18"/>
        <v>3.66</v>
      </c>
      <c r="AN21" s="149">
        <f t="shared" si="19"/>
        <v>-7.9999999999999984E-3</v>
      </c>
      <c r="AO21" s="149">
        <f t="shared" si="20"/>
        <v>2.15</v>
      </c>
      <c r="AP21" s="149">
        <f t="shared" si="21"/>
        <v>8.3333333333333332E-3</v>
      </c>
      <c r="AQ21" s="149">
        <f t="shared" si="22"/>
        <v>3.66</v>
      </c>
      <c r="AR21" s="149">
        <f t="shared" si="23"/>
        <v>-6.9999999999999984E-3</v>
      </c>
      <c r="AS21" s="149">
        <f t="shared" si="24"/>
        <v>2.23</v>
      </c>
      <c r="AT21" s="149">
        <f t="shared" si="25"/>
        <v>8.3333333333333332E-3</v>
      </c>
      <c r="AU21" s="149">
        <f t="shared" si="26"/>
        <v>3.9800000000000004</v>
      </c>
      <c r="AV21" s="149">
        <f t="shared" si="27"/>
        <v>4.6666666666666636E-3</v>
      </c>
      <c r="AW21" s="149">
        <f t="shared" si="28"/>
        <v>1.62</v>
      </c>
      <c r="AX21" s="149">
        <f t="shared" si="29"/>
        <v>6.9999999999999979E-2</v>
      </c>
      <c r="AY21" s="149">
        <f t="shared" si="30"/>
        <v>3.3000000000000012</v>
      </c>
      <c r="AZ21" s="149">
        <f t="shared" si="31"/>
        <v>-1.9999999999999944E-3</v>
      </c>
      <c r="BA21" s="149">
        <f t="shared" si="32"/>
        <v>1.7199999999999998</v>
      </c>
      <c r="BB21" s="149">
        <f t="shared" si="33"/>
        <v>2.9666666666666685E-2</v>
      </c>
      <c r="BC21" s="149">
        <f t="shared" si="34"/>
        <v>4.6999999999999993</v>
      </c>
      <c r="BD21" s="149">
        <f t="shared" si="35"/>
        <v>3.3333333333333365E-4</v>
      </c>
      <c r="BE21" s="149">
        <f t="shared" si="36"/>
        <v>1.69</v>
      </c>
      <c r="BF21" s="149">
        <f t="shared" si="37"/>
        <v>3.7333333333333343E-2</v>
      </c>
      <c r="BG21" s="149">
        <f t="shared" si="38"/>
        <v>4.12</v>
      </c>
      <c r="BI21" s="454"/>
      <c r="BJ21" s="139" t="str">
        <f t="shared" si="0"/>
        <v>Methylparaben</v>
      </c>
      <c r="BK21" s="150">
        <f t="shared" si="1"/>
        <v>2.06</v>
      </c>
      <c r="BL21" s="150">
        <f t="shared" si="2"/>
        <v>1.91</v>
      </c>
      <c r="BM21" s="150">
        <f t="shared" si="3"/>
        <v>2.02</v>
      </c>
      <c r="BN21" s="150">
        <f t="shared" si="4"/>
        <v>1.76</v>
      </c>
      <c r="BO21" s="150">
        <f t="shared" si="5"/>
        <v>1.66</v>
      </c>
      <c r="BP21" s="150">
        <f t="shared" si="6"/>
        <v>1.7</v>
      </c>
      <c r="BR21" s="454"/>
      <c r="BS21" s="139" t="str">
        <f t="shared" si="7"/>
        <v>Methylparaben</v>
      </c>
      <c r="BT21" s="150">
        <f t="shared" si="8"/>
        <v>4.25</v>
      </c>
      <c r="BU21" s="150">
        <f t="shared" si="9"/>
        <v>3.91</v>
      </c>
      <c r="BV21" s="150">
        <f t="shared" si="10"/>
        <v>4.2300000000000004</v>
      </c>
      <c r="BW21" s="150">
        <f t="shared" si="11"/>
        <v>5.4</v>
      </c>
      <c r="BX21" s="150">
        <f t="shared" si="12"/>
        <v>5.59</v>
      </c>
      <c r="BY21" s="150">
        <f t="shared" si="13"/>
        <v>5.24</v>
      </c>
      <c r="CA21" s="139" t="str">
        <f>$Q$56</f>
        <v>Lidocaine</v>
      </c>
      <c r="CB21" s="139">
        <f>VLOOKUP($Q$56,$BS$8:$BY$48,2,FALSE)</f>
        <v>4.6800000000000006</v>
      </c>
      <c r="CC21" s="139">
        <f>VLOOKUP($Q$56,$BS$8:$BY$48,3,FALSE)</f>
        <v>4.2</v>
      </c>
      <c r="CD21" s="139">
        <f>VLOOKUP($Q$56,$BS$8:$BY$48,4,FALSE)</f>
        <v>4.4200000000000008</v>
      </c>
      <c r="CE21" s="139">
        <f>VLOOKUP($Q$56,$BS$8:$BY$48,5,FALSE)</f>
        <v>4.4800000000000004</v>
      </c>
      <c r="CF21" s="139">
        <f>VLOOKUP($Q$56,$BS$8:$BY$48,6,FALSE)</f>
        <v>4.2699999999999996</v>
      </c>
      <c r="CG21" s="139">
        <f>VLOOKUP($Q$56,$BS$8:$BY$48,7,FALSE)</f>
        <v>4.21</v>
      </c>
      <c r="CI21" s="477"/>
      <c r="CJ21" s="145" t="str">
        <f t="shared" si="39"/>
        <v>Methylparaben</v>
      </c>
      <c r="CK21" s="153">
        <f>'1'!D70</f>
        <v>0.32609776507771798</v>
      </c>
      <c r="CL21" s="153">
        <f>'1'!E70</f>
        <v>0.30096215171035601</v>
      </c>
      <c r="CM21" s="153">
        <f>'1'!F70</f>
        <v>0.162500542262737</v>
      </c>
      <c r="CN21" s="153">
        <f>'1'!G70</f>
        <v>0.12940623110898999</v>
      </c>
      <c r="CO21" s="153">
        <f>'1'!H70</f>
        <v>0.18358011281407799</v>
      </c>
      <c r="CP21" s="153">
        <f>'1'!I70</f>
        <v>0.29024274182016302</v>
      </c>
      <c r="CQ21" s="153">
        <f>'1'!J70</f>
        <v>0.30029246677389598</v>
      </c>
      <c r="CR21" s="153">
        <f>'1'!K70</f>
        <v>0.18929719611979301</v>
      </c>
      <c r="CS21" s="153">
        <f>'1'!L70</f>
        <v>7.2176089753596698E-2</v>
      </c>
      <c r="CT21" s="153">
        <f>'1'!M70</f>
        <v>5.9216544360093997E-3</v>
      </c>
      <c r="CU21" s="153">
        <f>'1'!N70</f>
        <v>-3.98411107903488E-4</v>
      </c>
      <c r="CV21" s="153">
        <f>'1'!O70</f>
        <v>-3.98411107903488E-4</v>
      </c>
      <c r="CW21" s="153">
        <f>'1'!P70</f>
        <v>-3.98411107903488E-4</v>
      </c>
      <c r="CX21" s="153">
        <f>'1'!Q70</f>
        <v>-3.98411107903488E-4</v>
      </c>
      <c r="CY21" s="153">
        <f>'1'!R70</f>
        <v>-3.98411107903488E-4</v>
      </c>
      <c r="CZ21" s="153">
        <f>'1'!S70</f>
        <v>-3.98411107903488E-4</v>
      </c>
      <c r="DB21" s="454"/>
      <c r="DC21" s="139" t="str">
        <f t="shared" si="40"/>
        <v>Methylparaben</v>
      </c>
      <c r="DD21" s="154">
        <f>HLOOKUP($DD$7,$CJ$7:$CZ$48,15,FALSE)</f>
        <v>0.162500542262737</v>
      </c>
      <c r="DF21" s="454"/>
      <c r="DG21" s="155" t="str">
        <f t="shared" si="41"/>
        <v>Methylparaben</v>
      </c>
      <c r="DH21" s="147">
        <f>IF($C$4=2.7,'1'!D138,IF($C$4=4.5,'1'!G138,IF($C$4=7,'1'!J138,IF($C$4=9,'1'!M138,FALSE))))</f>
        <v>1.07</v>
      </c>
      <c r="DI21" s="147">
        <f>IF($C$4=2.7,'1'!E138,IF($C$4=4.5,'1'!H138,IF($C$4=7,'1'!K138,IF($C$4=9,'1'!N138,FALSE))))</f>
        <v>1.04</v>
      </c>
      <c r="DJ21" s="147">
        <f>IF($C$4=2.7,'1'!F138,IF($C$4=4.5,'1'!I138,IF($C$4=7,'1'!L138,IF($C$4=9,'1'!O138,FALSE))))</f>
        <v>1.03</v>
      </c>
      <c r="DL21" s="454"/>
      <c r="DM21" s="155" t="str">
        <f t="shared" si="42"/>
        <v>Methylparaben</v>
      </c>
      <c r="DN21" s="149">
        <f>HLOOKUP($DN$7,$DG$7:$DJ$48,15,FALSE)</f>
        <v>1.07</v>
      </c>
      <c r="DP21" s="454"/>
      <c r="DQ21" s="155" t="str">
        <f t="shared" si="43"/>
        <v>Methylparaben</v>
      </c>
      <c r="DR21" s="147">
        <v>8.5</v>
      </c>
      <c r="DS21" s="147"/>
      <c r="DT21" s="139">
        <f t="shared" si="44"/>
        <v>2</v>
      </c>
      <c r="DV21" s="139">
        <f t="shared" si="47"/>
        <v>3</v>
      </c>
      <c r="DW21" s="157">
        <f t="shared" si="45"/>
        <v>99.999683773233983</v>
      </c>
      <c r="DX21" s="157">
        <f t="shared" si="46"/>
        <v>3.1622676601728017E-4</v>
      </c>
    </row>
    <row r="22" spans="2:128" x14ac:dyDescent="0.25">
      <c r="B22" s="139" t="s">
        <v>24</v>
      </c>
      <c r="C22" s="139">
        <f>calculation2!E79</f>
        <v>20</v>
      </c>
      <c r="D22" s="139" t="s">
        <v>101</v>
      </c>
      <c r="G22" s="454"/>
      <c r="H22" s="139" t="s">
        <v>28</v>
      </c>
      <c r="I22" s="147">
        <f>IF($C$4=2.7,'1'!D25,IF($C$4=4.5,'1'!AB25,IF($C$4=7,'1'!AZ25,IF($C$4=9,'1'!BX25,"FAUX"))))</f>
        <v>3.16</v>
      </c>
      <c r="J22" s="147">
        <f>IF($C$4=2.7,'1'!E25,IF($C$4=4.5,'1'!AC25,IF($C$4=7,'1'!BA25,IF($C$4=9,'1'!BY25,"FAUX"))))</f>
        <v>3.26</v>
      </c>
      <c r="K22" s="147">
        <f>IF($C$4=2.7,'1'!F25,IF($C$4=4.5,'1'!AD25,IF($C$4=7,'1'!BB25,IF($C$4=9,'1'!BZ25,"FAUX"))))</f>
        <v>4.95</v>
      </c>
      <c r="L22" s="147">
        <f>IF($C$4=2.7,'1'!G25,IF($C$4=4.5,'1'!AE25,IF($C$4=7,'1'!BC25,IF($C$4=9,'1'!CA25,"FAUX"))))</f>
        <v>5.82</v>
      </c>
      <c r="M22" s="147">
        <f>IF($C$4=2.7,'1'!H25,IF($C$4=4.5,'1'!AF25,IF($C$4=7,'1'!BD25,IF($C$4=9,'1'!CB25,"FAUX"))))</f>
        <v>2.94</v>
      </c>
      <c r="N22" s="147">
        <f>IF($C$4=2.7,'1'!I25,IF($C$4=4.5,'1'!AG25,IF($C$4=7,'1'!BE25,IF($C$4=9,'1'!CC25,"FAUX"))))</f>
        <v>2.66</v>
      </c>
      <c r="O22" s="147">
        <f>IF($C$4=2.7,'1'!J25,IF($C$4=4.5,'1'!AH25,IF($C$4=7,'1'!BF25,IF($C$4=9,'1'!CD25,"FAUX"))))</f>
        <v>4.8</v>
      </c>
      <c r="P22" s="147">
        <f>IF($C$4=2.7,'1'!K25,IF($C$4=4.5,'1'!AI25,IF($C$4=7,'1'!BG25,IF($C$4=9,'1'!CE25,"FAUX"))))</f>
        <v>4.84</v>
      </c>
      <c r="Q22" s="147">
        <f>IF($C$4=2.7,'1'!L25,IF($C$4=4.5,'1'!AJ25,IF($C$4=7,'1'!BH25,IF($C$4=9,'1'!CF25,"FAUX"))))</f>
        <v>3.1</v>
      </c>
      <c r="R22" s="147">
        <f>IF($C$4=2.7,'1'!M25,IF($C$4=4.5,'1'!AK25,IF($C$4=7,'1'!BI25,IF($C$4=9,'1'!CG25,"FAUX"))))</f>
        <v>2.86</v>
      </c>
      <c r="S22" s="147">
        <f>IF($C$4=2.7,'1'!N25,IF($C$4=4.5,'1'!AL25,IF($C$4=7,'1'!BJ25,IF($C$4=9,'1'!CH25,"FAUX"))))</f>
        <v>5.0999999999999996</v>
      </c>
      <c r="T22" s="147">
        <f>IF($C$4=2.7,'1'!O25,IF($C$4=4.5,'1'!AM25,IF($C$4=7,'1'!BK25,IF($C$4=9,'1'!CI25,"FAUX"))))</f>
        <v>5.16</v>
      </c>
      <c r="U22" s="147">
        <f>IF($C$4=2.7,'1'!P25,IF($C$4=4.5,'1'!AN25,IF($C$4=7,'1'!BL25,IF($C$4=9,'1'!CJ25,"FAUX"))))</f>
        <v>2.4900000000000002</v>
      </c>
      <c r="V22" s="147">
        <f>IF($C$4=2.7,'1'!Q25,IF($C$4=4.5,'1'!AO25,IF($C$4=7,'1'!BM25,IF($C$4=9,'1'!CK25,"FAUX"))))</f>
        <v>2.64</v>
      </c>
      <c r="W22" s="147">
        <f>IF($C$4=2.7,'1'!R25,IF($C$4=4.5,'1'!AP25,IF($C$4=7,'1'!BN25,IF($C$4=9,'1'!CL25,"FAUX"))))</f>
        <v>5.2</v>
      </c>
      <c r="X22" s="147">
        <f>IF($C$4=2.7,'1'!S25,IF($C$4=4.5,'1'!AQ25,IF($C$4=7,'1'!BO25,IF($C$4=9,'1'!CM25,"FAUX"))))</f>
        <v>6.33</v>
      </c>
      <c r="Y22" s="147">
        <f>IF($C$4=2.7,'1'!T25,IF($C$4=4.5,'1'!AR25,IF($C$4=7,'1'!BP25,IF($C$4=9,'1'!CN25,"FAUX"))))</f>
        <v>2.33</v>
      </c>
      <c r="Z22" s="147">
        <f>IF($C$4=2.7,'1'!U25,IF($C$4=4.5,'1'!AS25,IF($C$4=7,'1'!BQ25,IF($C$4=9,'1'!CO25,"FAUX"))))</f>
        <v>2.31</v>
      </c>
      <c r="AA22" s="147">
        <f>IF($C$4=2.7,'1'!V25,IF($C$4=4.5,'1'!AT25,IF($C$4=7,'1'!BR25,IF($C$4=9,'1'!CP25,"FAUX"))))</f>
        <v>5.43</v>
      </c>
      <c r="AB22" s="147">
        <f>IF($C$4=2.7,'1'!W25,IF($C$4=4.5,'1'!AU25,IF($C$4=7,'1'!BS25,IF($C$4=9,'1'!CQ25,"FAUX"))))</f>
        <v>6.02</v>
      </c>
      <c r="AC22" s="147">
        <f>IF($C$4=2.7,'1'!X25,IF($C$4=4.5,'1'!AV25,IF($C$4=7,'1'!BT25,IF($C$4=9,'1'!CR25,"FAUX"))))</f>
        <v>2.4300000000000002</v>
      </c>
      <c r="AD22" s="147">
        <f>IF($C$4=2.7,'1'!Y25,IF($C$4=4.5,'1'!AW25,IF($C$4=7,'1'!BU25,IF($C$4=9,'1'!CS25,"FAUX"))))</f>
        <v>2.37</v>
      </c>
      <c r="AE22" s="147">
        <f>IF($C$4=2.7,'1'!Z25,IF($C$4=4.5,'1'!AX25,IF($C$4=7,'1'!BV25,IF($C$4=9,'1'!CT25,"FAUX"))))</f>
        <v>5.27</v>
      </c>
      <c r="AF22" s="147">
        <f>IF($C$4=2.7,'1'!AA25,IF($C$4=4.5,'1'!AY25,IF($C$4=7,'1'!BW25,IF($C$4=9,'1'!CU25,"FAUX"))))</f>
        <v>5.62</v>
      </c>
      <c r="AH22" s="454"/>
      <c r="AI22" s="139" t="str">
        <f t="shared" si="14"/>
        <v>Propylparaben</v>
      </c>
      <c r="AJ22" s="148">
        <f t="shared" si="15"/>
        <v>3.3333333333333214E-3</v>
      </c>
      <c r="AK22" s="149">
        <f t="shared" si="16"/>
        <v>3.0600000000000005</v>
      </c>
      <c r="AL22" s="149">
        <f t="shared" si="17"/>
        <v>2.9000000000000001E-2</v>
      </c>
      <c r="AM22" s="149">
        <f t="shared" si="18"/>
        <v>4.08</v>
      </c>
      <c r="AN22" s="149">
        <f t="shared" si="19"/>
        <v>-9.3333333333333272E-3</v>
      </c>
      <c r="AO22" s="149">
        <f t="shared" si="20"/>
        <v>3.2199999999999998</v>
      </c>
      <c r="AP22" s="149">
        <f t="shared" si="21"/>
        <v>1.3333333333333346E-3</v>
      </c>
      <c r="AQ22" s="149">
        <f t="shared" si="22"/>
        <v>4.76</v>
      </c>
      <c r="AR22" s="149">
        <f t="shared" si="23"/>
        <v>-8.0000000000000071E-3</v>
      </c>
      <c r="AS22" s="149">
        <f t="shared" si="24"/>
        <v>3.3400000000000003</v>
      </c>
      <c r="AT22" s="149">
        <f t="shared" si="25"/>
        <v>2.0000000000000165E-3</v>
      </c>
      <c r="AU22" s="149">
        <f t="shared" si="26"/>
        <v>5.0399999999999991</v>
      </c>
      <c r="AV22" s="149">
        <f t="shared" si="27"/>
        <v>4.9999999999999966E-3</v>
      </c>
      <c r="AW22" s="149">
        <f t="shared" si="28"/>
        <v>2.3400000000000007</v>
      </c>
      <c r="AX22" s="149">
        <f t="shared" si="29"/>
        <v>3.7666666666666654E-2</v>
      </c>
      <c r="AY22" s="149">
        <f t="shared" si="30"/>
        <v>4.0700000000000012</v>
      </c>
      <c r="AZ22" s="149">
        <f t="shared" si="31"/>
        <v>-6.6666666666666729E-4</v>
      </c>
      <c r="BA22" s="149">
        <f t="shared" si="32"/>
        <v>2.3500000000000005</v>
      </c>
      <c r="BB22" s="149">
        <f t="shared" si="33"/>
        <v>1.9666666666666662E-2</v>
      </c>
      <c r="BC22" s="149">
        <f t="shared" si="34"/>
        <v>4.84</v>
      </c>
      <c r="BD22" s="149">
        <f t="shared" si="35"/>
        <v>-2.0000000000000018E-3</v>
      </c>
      <c r="BE22" s="149">
        <f t="shared" si="36"/>
        <v>2.4900000000000002</v>
      </c>
      <c r="BF22" s="149">
        <f t="shared" si="37"/>
        <v>1.1666666666666685E-2</v>
      </c>
      <c r="BG22" s="149">
        <f t="shared" si="38"/>
        <v>4.92</v>
      </c>
      <c r="BI22" s="454"/>
      <c r="BJ22" s="139" t="str">
        <f t="shared" si="0"/>
        <v>Propylparaben</v>
      </c>
      <c r="BK22" s="150">
        <f t="shared" si="1"/>
        <v>3.16</v>
      </c>
      <c r="BL22" s="150">
        <f t="shared" si="2"/>
        <v>2.94</v>
      </c>
      <c r="BM22" s="150">
        <f t="shared" si="3"/>
        <v>3.1</v>
      </c>
      <c r="BN22" s="150">
        <f t="shared" si="4"/>
        <v>2.4900000000000007</v>
      </c>
      <c r="BO22" s="150">
        <f t="shared" si="5"/>
        <v>2.3300000000000005</v>
      </c>
      <c r="BP22" s="150">
        <f t="shared" si="6"/>
        <v>2.4300000000000002</v>
      </c>
      <c r="BR22" s="454"/>
      <c r="BS22" s="139" t="str">
        <f t="shared" si="7"/>
        <v>Propylparaben</v>
      </c>
      <c r="BT22" s="150">
        <f t="shared" si="8"/>
        <v>4.95</v>
      </c>
      <c r="BU22" s="150">
        <f t="shared" si="9"/>
        <v>4.8</v>
      </c>
      <c r="BV22" s="150">
        <f t="shared" si="10"/>
        <v>5.0999999999999996</v>
      </c>
      <c r="BW22" s="150">
        <f t="shared" si="11"/>
        <v>5.2000000000000011</v>
      </c>
      <c r="BX22" s="150">
        <f t="shared" si="12"/>
        <v>5.43</v>
      </c>
      <c r="BY22" s="150">
        <f t="shared" si="13"/>
        <v>5.2700000000000005</v>
      </c>
      <c r="CA22" s="139" t="str">
        <f>$R$56</f>
        <v>2,6-dimethylaniline</v>
      </c>
      <c r="CB22" s="139">
        <f>VLOOKUP($R$56,$BS$8:$BY$48,2,FALSE)</f>
        <v>3.48</v>
      </c>
      <c r="CC22" s="139">
        <f>VLOOKUP($R$56,$BS$8:$BY$48,3,FALSE)</f>
        <v>4.2300000000000004</v>
      </c>
      <c r="CD22" s="139">
        <f>VLOOKUP($R$56,$BS$8:$BY$48,4,FALSE)</f>
        <v>3.44</v>
      </c>
      <c r="CE22" s="139">
        <f>VLOOKUP($R$56,$BS$8:$BY$48,5,FALSE)</f>
        <v>4.9400000000000004</v>
      </c>
      <c r="CF22" s="139">
        <f>VLOOKUP($R$56,$BS$8:$BY$48,6,FALSE)</f>
        <v>4.3899999999999997</v>
      </c>
      <c r="CG22" s="139">
        <f>VLOOKUP($R$56,$BS$8:$BY$48,7,FALSE)</f>
        <v>4.13</v>
      </c>
      <c r="CI22" s="477"/>
      <c r="CJ22" s="145" t="str">
        <f t="shared" si="39"/>
        <v>Propylparaben</v>
      </c>
      <c r="CK22" s="153">
        <f>'1'!D71</f>
        <v>0.25254499793489699</v>
      </c>
      <c r="CL22" s="153">
        <f>'1'!E71</f>
        <v>0.264780803237323</v>
      </c>
      <c r="CM22" s="153">
        <f>'1'!F71</f>
        <v>0.18921711508623701</v>
      </c>
      <c r="CN22" s="153">
        <f>'1'!G71</f>
        <v>0.160471564190724</v>
      </c>
      <c r="CO22" s="153">
        <f>'1'!H71</f>
        <v>0.183431277725359</v>
      </c>
      <c r="CP22" s="153">
        <f>'1'!I71</f>
        <v>0.26273087906591602</v>
      </c>
      <c r="CQ22" s="153">
        <f>'1'!J71</f>
        <v>0.267150782395152</v>
      </c>
      <c r="CR22" s="153">
        <f>'1'!K71</f>
        <v>0.16601727943806299</v>
      </c>
      <c r="CS22" s="153">
        <f>'1'!L71</f>
        <v>6.1276155288128499E-2</v>
      </c>
      <c r="CT22" s="153">
        <f>'1'!M71</f>
        <v>4.1875478154825303E-3</v>
      </c>
      <c r="CU22" s="153">
        <f>'1'!N71</f>
        <v>0</v>
      </c>
      <c r="CV22" s="153">
        <f>'1'!O71</f>
        <v>0</v>
      </c>
      <c r="CW22" s="153">
        <f>'1'!P71</f>
        <v>0</v>
      </c>
      <c r="CX22" s="153">
        <f>'1'!Q71</f>
        <v>0</v>
      </c>
      <c r="CY22" s="153">
        <f>'1'!R71</f>
        <v>0</v>
      </c>
      <c r="CZ22" s="153">
        <f>'1'!S71</f>
        <v>0</v>
      </c>
      <c r="DB22" s="454"/>
      <c r="DC22" s="139" t="str">
        <f t="shared" si="40"/>
        <v>Propylparaben</v>
      </c>
      <c r="DD22" s="154">
        <f>HLOOKUP($DD$7,$CJ$7:$CZ$48,16,FALSE)</f>
        <v>0.18921711508623701</v>
      </c>
      <c r="DF22" s="454"/>
      <c r="DG22" s="155" t="str">
        <f t="shared" si="41"/>
        <v>Propylparaben</v>
      </c>
      <c r="DH22" s="147">
        <f>IF($C$4=2.7,'1'!D139,IF($C$4=4.5,'1'!G139,IF($C$4=7,'1'!J139,IF($C$4=9,'1'!M139,FALSE))))</f>
        <v>1.05</v>
      </c>
      <c r="DI22" s="147">
        <f>IF($C$4=2.7,'1'!E139,IF($C$4=4.5,'1'!H139,IF($C$4=7,'1'!K139,IF($C$4=9,'1'!N139,FALSE))))</f>
        <v>1.02</v>
      </c>
      <c r="DJ22" s="147">
        <f>IF($C$4=2.7,'1'!F139,IF($C$4=4.5,'1'!I139,IF($C$4=7,'1'!L139,IF($C$4=9,'1'!O139,FALSE))))</f>
        <v>1.02</v>
      </c>
      <c r="DL22" s="454"/>
      <c r="DM22" s="155" t="str">
        <f t="shared" si="42"/>
        <v>Propylparaben</v>
      </c>
      <c r="DN22" s="149">
        <f>HLOOKUP($DN$7,$DG$7:$DJ$48,16,FALSE)</f>
        <v>1.05</v>
      </c>
      <c r="DP22" s="454"/>
      <c r="DQ22" s="155" t="str">
        <f t="shared" si="43"/>
        <v>Propylparaben</v>
      </c>
      <c r="DR22" s="147">
        <v>8.5</v>
      </c>
      <c r="DS22" s="147"/>
      <c r="DT22" s="139">
        <f t="shared" si="44"/>
        <v>2</v>
      </c>
      <c r="DV22" s="139">
        <f t="shared" si="47"/>
        <v>3.5</v>
      </c>
      <c r="DW22" s="157">
        <f t="shared" si="45"/>
        <v>99.999000009999889</v>
      </c>
      <c r="DX22" s="157">
        <f t="shared" si="46"/>
        <v>9.9999000011052885E-4</v>
      </c>
    </row>
    <row r="23" spans="2:128" x14ac:dyDescent="0.25">
      <c r="B23" s="159" t="s">
        <v>317</v>
      </c>
      <c r="C23" s="158">
        <f>'HPLC simulator'!L30</f>
        <v>20</v>
      </c>
      <c r="D23" s="159" t="s">
        <v>102</v>
      </c>
      <c r="G23" s="454" t="s">
        <v>60</v>
      </c>
      <c r="H23" s="139" t="s">
        <v>36</v>
      </c>
      <c r="I23" s="147">
        <f>IF($C$4=2.7,'1'!D26,IF($C$4=4.5,'1'!AB26,IF($C$4=7,'1'!AZ26,IF($C$4=9,'1'!BX26,"FAUX"))))</f>
        <v>6.29</v>
      </c>
      <c r="J23" s="147">
        <f>IF($C$4=2.7,'1'!E26,IF($C$4=4.5,'1'!AC26,IF($C$4=7,'1'!BA26,IF($C$4=9,'1'!BY26,"FAUX"))))</f>
        <v>6.16</v>
      </c>
      <c r="K23" s="147">
        <f>IF($C$4=2.7,'1'!F26,IF($C$4=4.5,'1'!AD26,IF($C$4=7,'1'!BB26,IF($C$4=9,'1'!BZ26,"FAUX"))))</f>
        <v>6.78</v>
      </c>
      <c r="L23" s="147">
        <f>IF($C$4=2.7,'1'!G26,IF($C$4=4.5,'1'!AE26,IF($C$4=7,'1'!BC26,IF($C$4=9,'1'!CA26,"FAUX"))))</f>
        <v>6.92</v>
      </c>
      <c r="M23" s="147">
        <f>IF($C$4=2.7,'1'!H26,IF($C$4=4.5,'1'!AF26,IF($C$4=7,'1'!BD26,IF($C$4=9,'1'!CB26,"FAUX"))))</f>
        <v>6</v>
      </c>
      <c r="N23" s="147">
        <f>IF($C$4=2.7,'1'!I26,IF($C$4=4.5,'1'!AG26,IF($C$4=7,'1'!BE26,IF($C$4=9,'1'!CC26,"FAUX"))))</f>
        <v>5.44</v>
      </c>
      <c r="O23" s="147">
        <f>IF($C$4=2.7,'1'!J26,IF($C$4=4.5,'1'!AH26,IF($C$4=7,'1'!BF26,IF($C$4=9,'1'!CD26,"FAUX"))))</f>
        <v>6.92</v>
      </c>
      <c r="P23" s="147">
        <f>IF($C$4=2.7,'1'!K26,IF($C$4=4.5,'1'!AI26,IF($C$4=7,'1'!BG26,IF($C$4=9,'1'!CE26,"FAUX"))))</f>
        <v>6.51</v>
      </c>
      <c r="Q23" s="147">
        <f>IF($C$4=2.7,'1'!L26,IF($C$4=4.5,'1'!AJ26,IF($C$4=7,'1'!BH26,IF($C$4=9,'1'!CF26,"FAUX"))))</f>
        <v>6.08</v>
      </c>
      <c r="R23" s="147">
        <f>IF($C$4=2.7,'1'!M26,IF($C$4=4.5,'1'!AK26,IF($C$4=7,'1'!BI26,IF($C$4=9,'1'!CG26,"FAUX"))))</f>
        <v>5.76</v>
      </c>
      <c r="S23" s="147">
        <f>IF($C$4=2.7,'1'!N26,IF($C$4=4.5,'1'!AL26,IF($C$4=7,'1'!BJ26,IF($C$4=9,'1'!CH26,"FAUX"))))</f>
        <v>7.06</v>
      </c>
      <c r="T23" s="147">
        <f>IF($C$4=2.7,'1'!O26,IF($C$4=4.5,'1'!AM26,IF($C$4=7,'1'!BK26,IF($C$4=9,'1'!CI26,"FAUX"))))</f>
        <v>6.92</v>
      </c>
      <c r="U23" s="147">
        <f>IF($C$4=2.7,'1'!P26,IF($C$4=4.5,'1'!AN26,IF($C$4=7,'1'!BL26,IF($C$4=9,'1'!CJ26,"FAUX"))))</f>
        <v>3.94</v>
      </c>
      <c r="V23" s="147">
        <f>IF($C$4=2.7,'1'!Q26,IF($C$4=4.5,'1'!AO26,IF($C$4=7,'1'!BM26,IF($C$4=9,'1'!CK26,"FAUX"))))</f>
        <v>3.91</v>
      </c>
      <c r="W23" s="147">
        <f>IF($C$4=2.7,'1'!R26,IF($C$4=4.5,'1'!AP26,IF($C$4=7,'1'!BN26,IF($C$4=9,'1'!CL26,"FAUX"))))</f>
        <v>4.2699999999999996</v>
      </c>
      <c r="X23" s="147">
        <f>IF($C$4=2.7,'1'!S26,IF($C$4=4.5,'1'!AQ26,IF($C$4=7,'1'!BO26,IF($C$4=9,'1'!CM26,"FAUX"))))</f>
        <v>4.5</v>
      </c>
      <c r="Y23" s="147">
        <f>IF($C$4=2.7,'1'!T26,IF($C$4=4.5,'1'!AR26,IF($C$4=7,'1'!BP26,IF($C$4=9,'1'!CN26,"FAUX"))))</f>
        <v>3.9</v>
      </c>
      <c r="Z23" s="147">
        <f>IF($C$4=2.7,'1'!U26,IF($C$4=4.5,'1'!AS26,IF($C$4=7,'1'!BQ26,IF($C$4=9,'1'!CO26,"FAUX"))))</f>
        <v>3.79</v>
      </c>
      <c r="AA23" s="147">
        <f>IF($C$4=2.7,'1'!V26,IF($C$4=4.5,'1'!AT26,IF($C$4=7,'1'!BR26,IF($C$4=9,'1'!CP26,"FAUX"))))</f>
        <v>5.1100000000000003</v>
      </c>
      <c r="AB23" s="147">
        <f>IF($C$4=2.7,'1'!W26,IF($C$4=4.5,'1'!AU26,IF($C$4=7,'1'!BS26,IF($C$4=9,'1'!CQ26,"FAUX"))))</f>
        <v>5.19</v>
      </c>
      <c r="AC23" s="147">
        <f>IF($C$4=2.7,'1'!X26,IF($C$4=4.5,'1'!AV26,IF($C$4=7,'1'!BT26,IF($C$4=9,'1'!CR26,"FAUX"))))</f>
        <v>3.86</v>
      </c>
      <c r="AD23" s="147">
        <f>IF($C$4=2.7,'1'!Y26,IF($C$4=4.5,'1'!AW26,IF($C$4=7,'1'!BU26,IF($C$4=9,'1'!CS26,"FAUX"))))</f>
        <v>3.8</v>
      </c>
      <c r="AE23" s="147">
        <f>IF($C$4=2.7,'1'!Z26,IF($C$4=4.5,'1'!AX26,IF($C$4=7,'1'!BV26,IF($C$4=9,'1'!CT26,"FAUX"))))</f>
        <v>4.62</v>
      </c>
      <c r="AF23" s="147">
        <f>IF($C$4=2.7,'1'!AA26,IF($C$4=4.5,'1'!AY26,IF($C$4=7,'1'!BW26,IF($C$4=9,'1'!CU26,"FAUX"))))</f>
        <v>4.75</v>
      </c>
      <c r="AH23" s="454" t="s">
        <v>60</v>
      </c>
      <c r="AI23" s="139" t="str">
        <f t="shared" si="14"/>
        <v>THC</v>
      </c>
      <c r="AJ23" s="148">
        <f t="shared" si="15"/>
        <v>-4.3333333333333297E-3</v>
      </c>
      <c r="AK23" s="149">
        <f t="shared" si="16"/>
        <v>6.42</v>
      </c>
      <c r="AL23" s="149">
        <f t="shared" si="17"/>
        <v>4.6666666666666558E-3</v>
      </c>
      <c r="AM23" s="149">
        <f t="shared" si="18"/>
        <v>6.6400000000000006</v>
      </c>
      <c r="AN23" s="149">
        <f t="shared" si="19"/>
        <v>-1.8666666666666654E-2</v>
      </c>
      <c r="AO23" s="149">
        <f t="shared" si="20"/>
        <v>6.5600000000000005</v>
      </c>
      <c r="AP23" s="149">
        <f t="shared" si="21"/>
        <v>-1.3666666666666671E-2</v>
      </c>
      <c r="AQ23" s="149">
        <f t="shared" si="22"/>
        <v>7.33</v>
      </c>
      <c r="AR23" s="149">
        <f t="shared" si="23"/>
        <v>-1.0666666666666677E-2</v>
      </c>
      <c r="AS23" s="149">
        <f t="shared" si="24"/>
        <v>6.4</v>
      </c>
      <c r="AT23" s="149">
        <f t="shared" si="25"/>
        <v>-4.6666666666666558E-3</v>
      </c>
      <c r="AU23" s="149">
        <f t="shared" si="26"/>
        <v>7.1999999999999993</v>
      </c>
      <c r="AV23" s="149">
        <f t="shared" si="27"/>
        <v>-9.9999999999999352E-4</v>
      </c>
      <c r="AW23" s="149">
        <f t="shared" si="28"/>
        <v>3.9699999999999998</v>
      </c>
      <c r="AX23" s="149">
        <f t="shared" si="29"/>
        <v>7.666666666666681E-3</v>
      </c>
      <c r="AY23" s="149">
        <f t="shared" si="30"/>
        <v>4.0399999999999991</v>
      </c>
      <c r="AZ23" s="149">
        <f t="shared" si="31"/>
        <v>-3.6666666666666627E-3</v>
      </c>
      <c r="BA23" s="149">
        <f t="shared" si="32"/>
        <v>4.01</v>
      </c>
      <c r="BB23" s="149">
        <f t="shared" si="33"/>
        <v>2.6666666666666692E-3</v>
      </c>
      <c r="BC23" s="149">
        <f t="shared" si="34"/>
        <v>5.03</v>
      </c>
      <c r="BD23" s="149">
        <f t="shared" si="35"/>
        <v>-2.0000000000000018E-3</v>
      </c>
      <c r="BE23" s="149">
        <f t="shared" si="36"/>
        <v>3.92</v>
      </c>
      <c r="BF23" s="149">
        <f t="shared" si="37"/>
        <v>4.3333333333333297E-3</v>
      </c>
      <c r="BG23" s="149">
        <f t="shared" si="38"/>
        <v>4.49</v>
      </c>
      <c r="BI23" s="454" t="s">
        <v>60</v>
      </c>
      <c r="BJ23" s="139" t="str">
        <f t="shared" si="0"/>
        <v>THC</v>
      </c>
      <c r="BK23" s="150">
        <f t="shared" si="1"/>
        <v>6.29</v>
      </c>
      <c r="BL23" s="150">
        <f t="shared" si="2"/>
        <v>6.0000000000000009</v>
      </c>
      <c r="BM23" s="150">
        <f t="shared" si="3"/>
        <v>6.08</v>
      </c>
      <c r="BN23" s="150">
        <f t="shared" si="4"/>
        <v>3.94</v>
      </c>
      <c r="BO23" s="150">
        <f t="shared" si="5"/>
        <v>3.9</v>
      </c>
      <c r="BP23" s="150">
        <f t="shared" si="6"/>
        <v>3.86</v>
      </c>
      <c r="BR23" s="454" t="s">
        <v>60</v>
      </c>
      <c r="BS23" s="139" t="str">
        <f t="shared" si="7"/>
        <v>THC</v>
      </c>
      <c r="BT23" s="150">
        <f t="shared" si="8"/>
        <v>6.78</v>
      </c>
      <c r="BU23" s="150">
        <f t="shared" si="9"/>
        <v>6.92</v>
      </c>
      <c r="BV23" s="150">
        <f t="shared" si="10"/>
        <v>7.06</v>
      </c>
      <c r="BW23" s="150">
        <f t="shared" si="11"/>
        <v>4.2699999999999996</v>
      </c>
      <c r="BX23" s="150">
        <f t="shared" si="12"/>
        <v>5.1100000000000003</v>
      </c>
      <c r="BY23" s="150">
        <f t="shared" si="13"/>
        <v>4.62</v>
      </c>
      <c r="CA23" s="139" t="str">
        <f>$S$56</f>
        <v>Methylparaben</v>
      </c>
      <c r="CB23" s="139">
        <f>VLOOKUP($S$56,$BS$8:$BY$48,2,FALSE)</f>
        <v>4.25</v>
      </c>
      <c r="CC23" s="139">
        <f>VLOOKUP($S$56,$BS$8:$BY$48,3,FALSE)</f>
        <v>3.91</v>
      </c>
      <c r="CD23" s="139">
        <f>VLOOKUP($S$56,$BS$8:$BY$48,4,FALSE)</f>
        <v>4.2300000000000004</v>
      </c>
      <c r="CE23" s="139">
        <f>VLOOKUP($S$56,$BS$8:$BY$48,5,FALSE)</f>
        <v>5.4</v>
      </c>
      <c r="CF23" s="139">
        <f>VLOOKUP($S$56,$BS$8:$BY$48,6,FALSE)</f>
        <v>5.59</v>
      </c>
      <c r="CG23" s="139">
        <f>VLOOKUP($S$56,$BS$8:$BY$48,7,FALSE)</f>
        <v>5.24</v>
      </c>
      <c r="CI23" s="478" t="s">
        <v>60</v>
      </c>
      <c r="CJ23" s="145" t="str">
        <f t="shared" si="39"/>
        <v>THC</v>
      </c>
      <c r="CK23" s="153">
        <f>'1'!D72</f>
        <v>0</v>
      </c>
      <c r="CL23" s="153">
        <f>'1'!E72</f>
        <v>0.174516404375404</v>
      </c>
      <c r="CM23" s="153">
        <f>'1'!F72</f>
        <v>0.26565602345823702</v>
      </c>
      <c r="CN23" s="153">
        <f>'1'!G72</f>
        <v>0.23640395832356101</v>
      </c>
      <c r="CO23" s="153">
        <f>'1'!H72</f>
        <v>0.10934171854751</v>
      </c>
      <c r="CP23" s="153">
        <f>'1'!I72</f>
        <v>2.2053330156544999E-2</v>
      </c>
      <c r="CQ23" s="153">
        <f>'1'!J72</f>
        <v>2.2460058269711701E-3</v>
      </c>
      <c r="CR23" s="153">
        <f>'1'!K72</f>
        <v>2.99063899176357E-3</v>
      </c>
      <c r="CS23" s="153">
        <f>'1'!L72</f>
        <v>3.3323691719054798E-3</v>
      </c>
      <c r="CT23" s="153">
        <f>'1'!M72</f>
        <v>-4.0062701467791098E-4</v>
      </c>
      <c r="CU23" s="153">
        <f>'1'!N72</f>
        <v>-4.0062701467791098E-4</v>
      </c>
      <c r="CV23" s="153">
        <f>'1'!O72</f>
        <v>-4.0062701467791098E-4</v>
      </c>
      <c r="CW23" s="153">
        <f>'1'!P72</f>
        <v>-4.0062701467791098E-4</v>
      </c>
      <c r="CX23" s="153">
        <f>'1'!Q72</f>
        <v>-4.0062701467791098E-4</v>
      </c>
      <c r="CY23" s="153">
        <f>'1'!R72</f>
        <v>-4.0062701467791098E-4</v>
      </c>
      <c r="CZ23" s="153">
        <f>'1'!S72</f>
        <v>-4.0062701467791098E-4</v>
      </c>
      <c r="DB23" s="458" t="s">
        <v>60</v>
      </c>
      <c r="DC23" s="139" t="str">
        <f t="shared" si="40"/>
        <v>THC</v>
      </c>
      <c r="DD23" s="154">
        <f>HLOOKUP($DD$7,$CJ$7:$CZ$48,17,FALSE)</f>
        <v>0.26565602345823702</v>
      </c>
      <c r="DF23" s="454" t="s">
        <v>60</v>
      </c>
      <c r="DG23" s="155" t="str">
        <f t="shared" si="41"/>
        <v>THC</v>
      </c>
      <c r="DH23" s="147">
        <f>IF($C$4=2.7,'1'!D140,IF($C$4=4.5,'1'!G140,IF($C$4=7,'1'!J140,IF($C$4=9,'1'!M140,FALSE))))</f>
        <v>1.07</v>
      </c>
      <c r="DI23" s="147">
        <f>IF($C$4=2.7,'1'!E140,IF($C$4=4.5,'1'!H140,IF($C$4=7,'1'!K140,IF($C$4=9,'1'!N140,FALSE))))</f>
        <v>1.1000000000000001</v>
      </c>
      <c r="DJ23" s="147">
        <f>IF($C$4=2.7,'1'!F140,IF($C$4=4.5,'1'!I140,IF($C$4=7,'1'!L140,IF($C$4=9,'1'!O140,FALSE))))</f>
        <v>1.03</v>
      </c>
      <c r="DL23" s="454" t="s">
        <v>60</v>
      </c>
      <c r="DM23" s="155" t="str">
        <f t="shared" si="42"/>
        <v>THC</v>
      </c>
      <c r="DN23" s="149">
        <f>HLOOKUP($DN$7,$DG$7:$DJ$48,17,FALSE)</f>
        <v>1.07</v>
      </c>
      <c r="DP23" s="454" t="s">
        <v>60</v>
      </c>
      <c r="DQ23" s="155" t="str">
        <f t="shared" si="43"/>
        <v>THC</v>
      </c>
      <c r="DR23" s="147">
        <v>9.34</v>
      </c>
      <c r="DS23" s="147"/>
      <c r="DT23" s="139">
        <f t="shared" si="44"/>
        <v>2</v>
      </c>
      <c r="DV23" s="139">
        <f t="shared" si="47"/>
        <v>4</v>
      </c>
      <c r="DW23" s="157">
        <f t="shared" si="45"/>
        <v>99.996837822336659</v>
      </c>
      <c r="DX23" s="157">
        <f t="shared" si="46"/>
        <v>3.1621776633414811E-3</v>
      </c>
    </row>
    <row r="24" spans="2:128" x14ac:dyDescent="0.25">
      <c r="B24" s="139" t="s">
        <v>25</v>
      </c>
      <c r="C24" s="139" t="str">
        <f>calculation2!E80</f>
        <v>Mix 3 - Lidocaine formulation</v>
      </c>
      <c r="D24" s="139"/>
      <c r="G24" s="454"/>
      <c r="H24" s="139" t="s">
        <v>37</v>
      </c>
      <c r="I24" s="147">
        <f>IF($C$4=2.7,'1'!D27,IF($C$4=4.5,'1'!AB27,IF($C$4=7,'1'!AZ27,IF($C$4=9,'1'!BX27,"FAUX"))))</f>
        <v>6.28</v>
      </c>
      <c r="J24" s="147">
        <f>IF($C$4=2.7,'1'!E27,IF($C$4=4.5,'1'!AC27,IF($C$4=7,'1'!BA27,IF($C$4=9,'1'!BY27,"FAUX"))))</f>
        <v>5.93</v>
      </c>
      <c r="K24" s="147">
        <f>IF($C$4=2.7,'1'!F27,IF($C$4=4.5,'1'!AD27,IF($C$4=7,'1'!BB27,IF($C$4=9,'1'!BZ27,"FAUX"))))</f>
        <v>7.37</v>
      </c>
      <c r="L24" s="147">
        <f>IF($C$4=2.7,'1'!G27,IF($C$4=4.5,'1'!AE27,IF($C$4=7,'1'!BC27,IF($C$4=9,'1'!CA27,"FAUX"))))</f>
        <v>7.22</v>
      </c>
      <c r="M24" s="147">
        <f>IF($C$4=2.7,'1'!H27,IF($C$4=4.5,'1'!AF27,IF($C$4=7,'1'!BD27,IF($C$4=9,'1'!CB27,"FAUX"))))</f>
        <v>5.74</v>
      </c>
      <c r="N24" s="147">
        <f>IF($C$4=2.7,'1'!I27,IF($C$4=4.5,'1'!AG27,IF($C$4=7,'1'!BE27,IF($C$4=9,'1'!CC27,"FAUX"))))</f>
        <v>5.22</v>
      </c>
      <c r="O24" s="147">
        <f>IF($C$4=2.7,'1'!J27,IF($C$4=4.5,'1'!AH27,IF($C$4=7,'1'!BF27,IF($C$4=9,'1'!CD27,"FAUX"))))</f>
        <v>7.06</v>
      </c>
      <c r="P24" s="147">
        <f>IF($C$4=2.7,'1'!K27,IF($C$4=4.5,'1'!AI27,IF($C$4=7,'1'!BG27,IF($C$4=9,'1'!CE27,"FAUX"))))</f>
        <v>6.64</v>
      </c>
      <c r="Q24" s="147">
        <f>IF($C$4=2.7,'1'!L27,IF($C$4=4.5,'1'!AJ27,IF($C$4=7,'1'!BH27,IF($C$4=9,'1'!CF27,"FAUX"))))</f>
        <v>5.74</v>
      </c>
      <c r="R24" s="147">
        <f>IF($C$4=2.7,'1'!M27,IF($C$4=4.5,'1'!AK27,IF($C$4=7,'1'!BI27,IF($C$4=9,'1'!CG27,"FAUX"))))</f>
        <v>5.54</v>
      </c>
      <c r="S24" s="147">
        <f>IF($C$4=2.7,'1'!N27,IF($C$4=4.5,'1'!AL27,IF($C$4=7,'1'!BJ27,IF($C$4=9,'1'!CH27,"FAUX"))))</f>
        <v>7.06</v>
      </c>
      <c r="T24" s="147">
        <f>IF($C$4=2.7,'1'!O27,IF($C$4=4.5,'1'!AM27,IF($C$4=7,'1'!BK27,IF($C$4=9,'1'!CI27,"FAUX"))))</f>
        <v>7.06</v>
      </c>
      <c r="U24" s="147">
        <f>IF($C$4=2.7,'1'!P27,IF($C$4=4.5,'1'!AN27,IF($C$4=7,'1'!BL27,IF($C$4=9,'1'!CJ27,"FAUX"))))</f>
        <v>3.98</v>
      </c>
      <c r="V24" s="147">
        <f>IF($C$4=2.7,'1'!Q27,IF($C$4=4.5,'1'!AO27,IF($C$4=7,'1'!BM27,IF($C$4=9,'1'!CK27,"FAUX"))))</f>
        <v>3.98</v>
      </c>
      <c r="W24" s="147">
        <f>IF($C$4=2.7,'1'!R27,IF($C$4=4.5,'1'!AP27,IF($C$4=7,'1'!BN27,IF($C$4=9,'1'!CL27,"FAUX"))))</f>
        <v>4.96</v>
      </c>
      <c r="X24" s="147">
        <f>IF($C$4=2.7,'1'!S27,IF($C$4=4.5,'1'!AQ27,IF($C$4=7,'1'!BO27,IF($C$4=9,'1'!CM27,"FAUX"))))</f>
        <v>5.19</v>
      </c>
      <c r="Y24" s="147">
        <f>IF($C$4=2.7,'1'!T27,IF($C$4=4.5,'1'!AR27,IF($C$4=7,'1'!BP27,IF($C$4=9,'1'!CN27,"FAUX"))))</f>
        <v>3.98</v>
      </c>
      <c r="Z24" s="147">
        <f>IF($C$4=2.7,'1'!U27,IF($C$4=4.5,'1'!AS27,IF($C$4=7,'1'!BQ27,IF($C$4=9,'1'!CO27,"FAUX"))))</f>
        <v>3.91</v>
      </c>
      <c r="AA24" s="147">
        <f>IF($C$4=2.7,'1'!V27,IF($C$4=4.5,'1'!AT27,IF($C$4=7,'1'!BR27,IF($C$4=9,'1'!CP27,"FAUX"))))</f>
        <v>5.73</v>
      </c>
      <c r="AB24" s="147">
        <f>IF($C$4=2.7,'1'!W27,IF($C$4=4.5,'1'!AU27,IF($C$4=7,'1'!BS27,IF($C$4=9,'1'!CQ27,"FAUX"))))</f>
        <v>5.83</v>
      </c>
      <c r="AC24" s="147">
        <f>IF($C$4=2.7,'1'!X27,IF($C$4=4.5,'1'!AV27,IF($C$4=7,'1'!BT27,IF($C$4=9,'1'!CR27,"FAUX"))))</f>
        <v>3.92</v>
      </c>
      <c r="AD24" s="147">
        <f>IF($C$4=2.7,'1'!Y27,IF($C$4=4.5,'1'!AW27,IF($C$4=7,'1'!BU27,IF($C$4=9,'1'!CS27,"FAUX"))))</f>
        <v>3.9</v>
      </c>
      <c r="AE24" s="147">
        <f>IF($C$4=2.7,'1'!Z27,IF($C$4=4.5,'1'!AX27,IF($C$4=7,'1'!BV27,IF($C$4=9,'1'!CT27,"FAUX"))))</f>
        <v>5.19</v>
      </c>
      <c r="AF24" s="147">
        <f>IF($C$4=2.7,'1'!AA27,IF($C$4=4.5,'1'!AY27,IF($C$4=7,'1'!BW27,IF($C$4=9,'1'!CU27,"FAUX"))))</f>
        <v>5.36</v>
      </c>
      <c r="AH24" s="454"/>
      <c r="AI24" s="139" t="str">
        <f t="shared" si="14"/>
        <v>CBD</v>
      </c>
      <c r="AJ24" s="148">
        <f t="shared" si="15"/>
        <v>-1.1666666666666685E-2</v>
      </c>
      <c r="AK24" s="149">
        <f t="shared" si="16"/>
        <v>6.6300000000000008</v>
      </c>
      <c r="AL24" s="149">
        <f t="shared" si="17"/>
        <v>-5.0000000000000122E-3</v>
      </c>
      <c r="AM24" s="149">
        <f t="shared" si="18"/>
        <v>7.5200000000000005</v>
      </c>
      <c r="AN24" s="149">
        <f t="shared" si="19"/>
        <v>-1.733333333333335E-2</v>
      </c>
      <c r="AO24" s="149">
        <f t="shared" si="20"/>
        <v>6.2600000000000016</v>
      </c>
      <c r="AP24" s="149">
        <f t="shared" si="21"/>
        <v>-1.3999999999999997E-2</v>
      </c>
      <c r="AQ24" s="149">
        <f t="shared" si="22"/>
        <v>7.4799999999999995</v>
      </c>
      <c r="AR24" s="149">
        <f t="shared" si="23"/>
        <v>-6.6666666666666723E-3</v>
      </c>
      <c r="AS24" s="149">
        <f t="shared" si="24"/>
        <v>5.9400000000000013</v>
      </c>
      <c r="AT24" s="149">
        <f t="shared" si="25"/>
        <v>0</v>
      </c>
      <c r="AU24" s="149">
        <f t="shared" si="26"/>
        <v>7.06</v>
      </c>
      <c r="AV24" s="149">
        <f t="shared" si="27"/>
        <v>0</v>
      </c>
      <c r="AW24" s="149">
        <f t="shared" si="28"/>
        <v>3.98</v>
      </c>
      <c r="AX24" s="149">
        <f t="shared" si="29"/>
        <v>7.666666666666681E-3</v>
      </c>
      <c r="AY24" s="149">
        <f t="shared" si="30"/>
        <v>4.7299999999999995</v>
      </c>
      <c r="AZ24" s="149">
        <f t="shared" si="31"/>
        <v>-2.3333333333333279E-3</v>
      </c>
      <c r="BA24" s="149">
        <f t="shared" si="32"/>
        <v>4.05</v>
      </c>
      <c r="BB24" s="149">
        <f t="shared" si="33"/>
        <v>3.3333333333333214E-3</v>
      </c>
      <c r="BC24" s="149">
        <f t="shared" si="34"/>
        <v>5.6300000000000008</v>
      </c>
      <c r="BD24" s="149">
        <f t="shared" si="35"/>
        <v>-6.6666666666666729E-4</v>
      </c>
      <c r="BE24" s="149">
        <f t="shared" si="36"/>
        <v>3.9400000000000004</v>
      </c>
      <c r="BF24" s="149">
        <f t="shared" si="37"/>
        <v>5.6666666666666645E-3</v>
      </c>
      <c r="BG24" s="149">
        <f t="shared" si="38"/>
        <v>5.0200000000000005</v>
      </c>
      <c r="BI24" s="454"/>
      <c r="BJ24" s="139" t="str">
        <f t="shared" si="0"/>
        <v>CBD</v>
      </c>
      <c r="BK24" s="150">
        <f t="shared" si="1"/>
        <v>6.28</v>
      </c>
      <c r="BL24" s="150">
        <f t="shared" si="2"/>
        <v>5.7400000000000011</v>
      </c>
      <c r="BM24" s="150">
        <f t="shared" si="3"/>
        <v>5.7400000000000011</v>
      </c>
      <c r="BN24" s="150">
        <f t="shared" si="4"/>
        <v>3.98</v>
      </c>
      <c r="BO24" s="150">
        <f t="shared" si="5"/>
        <v>3.98</v>
      </c>
      <c r="BP24" s="150">
        <f t="shared" si="6"/>
        <v>3.9200000000000004</v>
      </c>
      <c r="BR24" s="454"/>
      <c r="BS24" s="139" t="str">
        <f t="shared" si="7"/>
        <v>CBD</v>
      </c>
      <c r="BT24" s="150">
        <f t="shared" si="8"/>
        <v>7.37</v>
      </c>
      <c r="BU24" s="150">
        <f t="shared" si="9"/>
        <v>7.06</v>
      </c>
      <c r="BV24" s="150">
        <f t="shared" si="10"/>
        <v>7.06</v>
      </c>
      <c r="BW24" s="150">
        <f t="shared" si="11"/>
        <v>4.96</v>
      </c>
      <c r="BX24" s="150">
        <f t="shared" si="12"/>
        <v>5.73</v>
      </c>
      <c r="BY24" s="150">
        <f t="shared" si="13"/>
        <v>5.19</v>
      </c>
      <c r="CA24" s="139" t="str">
        <f>$T$56</f>
        <v>Propylparaben</v>
      </c>
      <c r="CB24" s="139">
        <f>VLOOKUP($T$56,$BS$8:$BY$48,2,FALSE)</f>
        <v>4.95</v>
      </c>
      <c r="CC24" s="139">
        <f>VLOOKUP($T$56,$BS$8:$BY$48,3,FALSE)</f>
        <v>4.8</v>
      </c>
      <c r="CD24" s="139">
        <f>VLOOKUP($T$56,$BS$8:$BY$48,4,FALSE)</f>
        <v>5.0999999999999996</v>
      </c>
      <c r="CE24" s="139">
        <f>VLOOKUP($T$56,$BS$8:$BY$48,5,FALSE)</f>
        <v>5.2000000000000011</v>
      </c>
      <c r="CF24" s="139">
        <f>VLOOKUP($T$56,$BS$8:$BY$48,6,FALSE)</f>
        <v>5.43</v>
      </c>
      <c r="CG24" s="139">
        <f>VLOOKUP($T$56,$BS$8:$BY$48,7,FALSE)</f>
        <v>5.2700000000000005</v>
      </c>
      <c r="CI24" s="479"/>
      <c r="CJ24" s="145" t="str">
        <f t="shared" si="39"/>
        <v>CBD</v>
      </c>
      <c r="CK24" s="153">
        <f>'1'!D73</f>
        <v>0</v>
      </c>
      <c r="CL24" s="153">
        <f>'1'!E73</f>
        <v>0.210843845180164</v>
      </c>
      <c r="CM24" s="153">
        <f>'1'!F73</f>
        <v>0.27751820842667102</v>
      </c>
      <c r="CN24" s="153">
        <f>'1'!G73</f>
        <v>0.234196851515968</v>
      </c>
      <c r="CO24" s="153">
        <f>'1'!H73</f>
        <v>9.9494846201649903E-2</v>
      </c>
      <c r="CP24" s="153">
        <f>'1'!I73</f>
        <v>1.89632017753729E-2</v>
      </c>
      <c r="CQ24" s="153">
        <f>'1'!J73</f>
        <v>2.3607259925508099E-3</v>
      </c>
      <c r="CR24" s="153">
        <f>'1'!K73</f>
        <v>3.4779967313286501E-3</v>
      </c>
      <c r="CS24" s="153">
        <f>'1'!L73</f>
        <v>3.3229093560350198E-3</v>
      </c>
      <c r="CT24" s="153">
        <f>'1'!M73</f>
        <v>0</v>
      </c>
      <c r="CU24" s="153">
        <f>'1'!N73</f>
        <v>0</v>
      </c>
      <c r="CV24" s="153">
        <f>'1'!O73</f>
        <v>0</v>
      </c>
      <c r="CW24" s="153">
        <f>'1'!P73</f>
        <v>0</v>
      </c>
      <c r="CX24" s="153">
        <f>'1'!Q73</f>
        <v>0</v>
      </c>
      <c r="CY24" s="153">
        <f>'1'!R73</f>
        <v>0</v>
      </c>
      <c r="CZ24" s="153">
        <f>'1'!S73</f>
        <v>0</v>
      </c>
      <c r="DB24" s="459"/>
      <c r="DC24" s="139" t="str">
        <f t="shared" si="40"/>
        <v>CBD</v>
      </c>
      <c r="DD24" s="154">
        <f>HLOOKUP($DD$7,$CJ$7:$CZ$48,18,FALSE)</f>
        <v>0.27751820842667102</v>
      </c>
      <c r="DF24" s="454"/>
      <c r="DG24" s="155" t="str">
        <f t="shared" si="41"/>
        <v>CBD</v>
      </c>
      <c r="DH24" s="147">
        <f>IF($C$4=2.7,'1'!D141,IF($C$4=4.5,'1'!G141,IF($C$4=7,'1'!J141,IF($C$4=9,'1'!M141,FALSE))))</f>
        <v>1.06</v>
      </c>
      <c r="DI24" s="147">
        <f>IF($C$4=2.7,'1'!E141,IF($C$4=4.5,'1'!H141,IF($C$4=7,'1'!K141,IF($C$4=9,'1'!N141,FALSE))))</f>
        <v>1.1299999999999999</v>
      </c>
      <c r="DJ24" s="147">
        <f>IF($C$4=2.7,'1'!F141,IF($C$4=4.5,'1'!I141,IF($C$4=7,'1'!L141,IF($C$4=9,'1'!O141,FALSE))))</f>
        <v>1.04</v>
      </c>
      <c r="DL24" s="454"/>
      <c r="DM24" s="155" t="str">
        <f t="shared" si="42"/>
        <v>CBD</v>
      </c>
      <c r="DN24" s="149">
        <f>HLOOKUP($DN$7,$DG$7:$DJ$48,18,FALSE)</f>
        <v>1.06</v>
      </c>
      <c r="DP24" s="454"/>
      <c r="DQ24" s="155" t="str">
        <f t="shared" si="43"/>
        <v>CBD</v>
      </c>
      <c r="DR24" s="147">
        <v>9.1300000000000008</v>
      </c>
      <c r="DS24" s="147"/>
      <c r="DT24" s="139">
        <f t="shared" si="44"/>
        <v>2</v>
      </c>
      <c r="DV24" s="139">
        <f t="shared" si="47"/>
        <v>4.5</v>
      </c>
      <c r="DW24" s="157">
        <f t="shared" si="45"/>
        <v>99.990000999900005</v>
      </c>
      <c r="DX24" s="157">
        <f t="shared" si="46"/>
        <v>9.9990000999952144E-3</v>
      </c>
    </row>
    <row r="25" spans="2:128" x14ac:dyDescent="0.25">
      <c r="B25" s="159" t="s">
        <v>167</v>
      </c>
      <c r="C25" s="139">
        <f>calculation2!R78</f>
        <v>3</v>
      </c>
      <c r="D25" s="139"/>
      <c r="G25" s="454"/>
      <c r="H25" s="139" t="s">
        <v>38</v>
      </c>
      <c r="I25" s="147">
        <f>IF($C$4=2.7,'1'!D28,IF($C$4=4.5,'1'!AB28,IF($C$4=7,'1'!AZ28,IF($C$4=9,'1'!BX28,"FAUX"))))</f>
        <v>6.39</v>
      </c>
      <c r="J25" s="147">
        <f>IF($C$4=2.7,'1'!E28,IF($C$4=4.5,'1'!AC28,IF($C$4=7,'1'!BA28,IF($C$4=9,'1'!BY28,"FAUX"))))</f>
        <v>6.14</v>
      </c>
      <c r="K25" s="147">
        <f>IF($C$4=2.7,'1'!F28,IF($C$4=4.5,'1'!AD28,IF($C$4=7,'1'!BB28,IF($C$4=9,'1'!BZ28,"FAUX"))))</f>
        <v>7.06</v>
      </c>
      <c r="L25" s="147">
        <f>IF($C$4=2.7,'1'!G28,IF($C$4=4.5,'1'!AE28,IF($C$4=7,'1'!BC28,IF($C$4=9,'1'!CA28,"FAUX"))))</f>
        <v>7.06</v>
      </c>
      <c r="M25" s="147">
        <f>IF($C$4=2.7,'1'!H28,IF($C$4=4.5,'1'!AF28,IF($C$4=7,'1'!BD28,IF($C$4=9,'1'!CB28,"FAUX"))))</f>
        <v>5.88</v>
      </c>
      <c r="N25" s="147">
        <f>IF($C$4=2.7,'1'!I28,IF($C$4=4.5,'1'!AG28,IF($C$4=7,'1'!BE28,IF($C$4=9,'1'!CC28,"FAUX"))))</f>
        <v>5.34</v>
      </c>
      <c r="O25" s="147">
        <f>IF($C$4=2.7,'1'!J28,IF($C$4=4.5,'1'!AH28,IF($C$4=7,'1'!BF28,IF($C$4=9,'1'!CD28,"FAUX"))))</f>
        <v>6.92</v>
      </c>
      <c r="P25" s="147">
        <f>IF($C$4=2.7,'1'!K28,IF($C$4=4.5,'1'!AI28,IF($C$4=7,'1'!BG28,IF($C$4=9,'1'!CE28,"FAUX"))))</f>
        <v>6.51</v>
      </c>
      <c r="Q25" s="147">
        <f>IF($C$4=2.7,'1'!L28,IF($C$4=4.5,'1'!AJ28,IF($C$4=7,'1'!BH28,IF($C$4=9,'1'!CF28,"FAUX"))))</f>
        <v>6.06</v>
      </c>
      <c r="R25" s="147">
        <f>IF($C$4=2.7,'1'!M28,IF($C$4=4.5,'1'!AK28,IF($C$4=7,'1'!BI28,IF($C$4=9,'1'!CG28,"FAUX"))))</f>
        <v>5.43</v>
      </c>
      <c r="S25" s="147">
        <f>IF($C$4=2.7,'1'!N28,IF($C$4=4.5,'1'!AL28,IF($C$4=7,'1'!BJ28,IF($C$4=9,'1'!CH28,"FAUX"))))</f>
        <v>7.22</v>
      </c>
      <c r="T25" s="147">
        <f>IF($C$4=2.7,'1'!O28,IF($C$4=4.5,'1'!AM28,IF($C$4=7,'1'!BK28,IF($C$4=9,'1'!CI28,"FAUX"))))</f>
        <v>6.64</v>
      </c>
      <c r="U25" s="147">
        <f>IF($C$4=2.7,'1'!P28,IF($C$4=4.5,'1'!AN28,IF($C$4=7,'1'!BL28,IF($C$4=9,'1'!CJ28,"FAUX"))))</f>
        <v>3.92</v>
      </c>
      <c r="V25" s="147">
        <f>IF($C$4=2.7,'1'!Q28,IF($C$4=4.5,'1'!AO28,IF($C$4=7,'1'!BM28,IF($C$4=9,'1'!CK28,"FAUX"))))</f>
        <v>3.99</v>
      </c>
      <c r="W25" s="147">
        <f>IF($C$4=2.7,'1'!R28,IF($C$4=4.5,'1'!AP28,IF($C$4=7,'1'!BN28,IF($C$4=9,'1'!CL28,"FAUX"))))</f>
        <v>4.4400000000000004</v>
      </c>
      <c r="X25" s="147">
        <f>IF($C$4=2.7,'1'!S28,IF($C$4=4.5,'1'!AQ28,IF($C$4=7,'1'!BO28,IF($C$4=9,'1'!CM28,"FAUX"))))</f>
        <v>4.82</v>
      </c>
      <c r="Y25" s="147">
        <f>IF($C$4=2.7,'1'!T28,IF($C$4=4.5,'1'!AR28,IF($C$4=7,'1'!BP28,IF($C$4=9,'1'!CN28,"FAUX"))))</f>
        <v>3.88</v>
      </c>
      <c r="Z25" s="147">
        <f>IF($C$4=2.7,'1'!U28,IF($C$4=4.5,'1'!AS28,IF($C$4=7,'1'!BQ28,IF($C$4=9,'1'!CO28,"FAUX"))))</f>
        <v>3.87</v>
      </c>
      <c r="AA25" s="147">
        <f>IF($C$4=2.7,'1'!V28,IF($C$4=4.5,'1'!AT28,IF($C$4=7,'1'!BR28,IF($C$4=9,'1'!CP28,"FAUX"))))</f>
        <v>5.19</v>
      </c>
      <c r="AB25" s="147">
        <f>IF($C$4=2.7,'1'!W28,IF($C$4=4.5,'1'!AU28,IF($C$4=7,'1'!BS28,IF($C$4=9,'1'!CQ28,"FAUX"))))</f>
        <v>5.45</v>
      </c>
      <c r="AC25" s="147">
        <f>IF($C$4=2.7,'1'!X28,IF($C$4=4.5,'1'!AV28,IF($C$4=7,'1'!BT28,IF($C$4=9,'1'!CR28,"FAUX"))))</f>
        <v>3.88</v>
      </c>
      <c r="AD25" s="147">
        <f>IF($C$4=2.7,'1'!Y28,IF($C$4=4.5,'1'!AW28,IF($C$4=7,'1'!BU28,IF($C$4=9,'1'!CS28,"FAUX"))))</f>
        <v>3.82</v>
      </c>
      <c r="AE25" s="147">
        <f>IF($C$4=2.7,'1'!Z28,IF($C$4=4.5,'1'!AX28,IF($C$4=7,'1'!BV28,IF($C$4=9,'1'!CT28,"FAUX"))))</f>
        <v>4.82</v>
      </c>
      <c r="AF25" s="147">
        <f>IF($C$4=2.7,'1'!AA28,IF($C$4=4.5,'1'!AY28,IF($C$4=7,'1'!BW28,IF($C$4=9,'1'!CU28,"FAUX"))))</f>
        <v>4.96</v>
      </c>
      <c r="AH25" s="454"/>
      <c r="AI25" s="139" t="str">
        <f t="shared" si="14"/>
        <v>CBN</v>
      </c>
      <c r="AJ25" s="148">
        <f t="shared" si="15"/>
        <v>-8.3333333333333332E-3</v>
      </c>
      <c r="AK25" s="149">
        <f t="shared" si="16"/>
        <v>6.64</v>
      </c>
      <c r="AL25" s="149">
        <f t="shared" si="17"/>
        <v>0</v>
      </c>
      <c r="AM25" s="149">
        <f t="shared" si="18"/>
        <v>7.06</v>
      </c>
      <c r="AN25" s="149">
        <f t="shared" si="19"/>
        <v>-1.8000000000000002E-2</v>
      </c>
      <c r="AO25" s="149">
        <f t="shared" si="20"/>
        <v>6.42</v>
      </c>
      <c r="AP25" s="149">
        <f t="shared" si="21"/>
        <v>-1.3666666666666671E-2</v>
      </c>
      <c r="AQ25" s="149">
        <f t="shared" si="22"/>
        <v>7.33</v>
      </c>
      <c r="AR25" s="149">
        <f t="shared" si="23"/>
        <v>-2.0999999999999998E-2</v>
      </c>
      <c r="AS25" s="149">
        <f t="shared" si="24"/>
        <v>6.6899999999999995</v>
      </c>
      <c r="AT25" s="149">
        <f t="shared" si="25"/>
        <v>-1.9333333333333334E-2</v>
      </c>
      <c r="AU25" s="149">
        <f t="shared" si="26"/>
        <v>7.8</v>
      </c>
      <c r="AV25" s="149">
        <f t="shared" si="27"/>
        <v>2.3333333333333426E-3</v>
      </c>
      <c r="AW25" s="149">
        <f t="shared" si="28"/>
        <v>3.8499999999999996</v>
      </c>
      <c r="AX25" s="149">
        <f t="shared" si="29"/>
        <v>1.2666666666666663E-2</v>
      </c>
      <c r="AY25" s="149">
        <f t="shared" si="30"/>
        <v>4.0600000000000005</v>
      </c>
      <c r="AZ25" s="149">
        <f t="shared" si="31"/>
        <v>-3.3333333333332622E-4</v>
      </c>
      <c r="BA25" s="149">
        <f t="shared" si="32"/>
        <v>3.8899999999999997</v>
      </c>
      <c r="BB25" s="149">
        <f t="shared" si="33"/>
        <v>8.6666666666666593E-3</v>
      </c>
      <c r="BC25" s="149">
        <f t="shared" si="34"/>
        <v>4.9300000000000006</v>
      </c>
      <c r="BD25" s="149">
        <f t="shared" si="35"/>
        <v>-2.0000000000000018E-3</v>
      </c>
      <c r="BE25" s="149">
        <f t="shared" si="36"/>
        <v>3.9399999999999995</v>
      </c>
      <c r="BF25" s="149">
        <f t="shared" si="37"/>
        <v>4.6666666666666558E-3</v>
      </c>
      <c r="BG25" s="149">
        <f t="shared" si="38"/>
        <v>4.6800000000000015</v>
      </c>
      <c r="BI25" s="454"/>
      <c r="BJ25" s="139" t="str">
        <f t="shared" si="0"/>
        <v>CBN</v>
      </c>
      <c r="BK25" s="150">
        <f t="shared" si="1"/>
        <v>6.39</v>
      </c>
      <c r="BL25" s="150">
        <f t="shared" si="2"/>
        <v>5.88</v>
      </c>
      <c r="BM25" s="150">
        <f t="shared" si="3"/>
        <v>6.06</v>
      </c>
      <c r="BN25" s="150">
        <f t="shared" si="4"/>
        <v>3.92</v>
      </c>
      <c r="BO25" s="150">
        <f t="shared" si="5"/>
        <v>3.88</v>
      </c>
      <c r="BP25" s="150">
        <f t="shared" si="6"/>
        <v>3.8799999999999994</v>
      </c>
      <c r="BR25" s="454"/>
      <c r="BS25" s="139" t="str">
        <f t="shared" si="7"/>
        <v>CBN</v>
      </c>
      <c r="BT25" s="150">
        <f t="shared" si="8"/>
        <v>7.06</v>
      </c>
      <c r="BU25" s="150">
        <f t="shared" si="9"/>
        <v>6.92</v>
      </c>
      <c r="BV25" s="150">
        <f t="shared" si="10"/>
        <v>7.22</v>
      </c>
      <c r="BW25" s="150">
        <f t="shared" si="11"/>
        <v>4.4400000000000004</v>
      </c>
      <c r="BX25" s="150">
        <f t="shared" si="12"/>
        <v>5.19</v>
      </c>
      <c r="BY25" s="150">
        <f t="shared" si="13"/>
        <v>4.8200000000000012</v>
      </c>
      <c r="CA25" s="139" t="str">
        <f>$U$56</f>
        <v/>
      </c>
      <c r="CB25" s="139">
        <f>VLOOKUP($U$56,$BS$8:$BY$48,2,FALSE)</f>
        <v>0</v>
      </c>
      <c r="CC25" s="139">
        <f>VLOOKUP($U$56,$BS$8:$BY$48,3,FALSE)</f>
        <v>0</v>
      </c>
      <c r="CD25" s="139">
        <f>VLOOKUP($U$56,$BS$8:$BY$48,4,FALSE)</f>
        <v>0</v>
      </c>
      <c r="CE25" s="139">
        <f>VLOOKUP($U$56,$BS$8:$BY$48,5,FALSE)</f>
        <v>0</v>
      </c>
      <c r="CF25" s="139">
        <f>VLOOKUP($U$56,$BS$8:$BY$48,6,FALSE)</f>
        <v>0</v>
      </c>
      <c r="CG25" s="139">
        <f>VLOOKUP($U$56,$BS$8:$BY$48,7,FALSE)</f>
        <v>0</v>
      </c>
      <c r="CI25" s="479"/>
      <c r="CJ25" s="145" t="str">
        <f t="shared" si="39"/>
        <v>CBN</v>
      </c>
      <c r="CK25" s="153">
        <f>'1'!D74</f>
        <v>0</v>
      </c>
      <c r="CL25" s="153">
        <f>'1'!E74</f>
        <v>0.20722369919434899</v>
      </c>
      <c r="CM25" s="153">
        <f>'1'!F74</f>
        <v>0.41861121002812501</v>
      </c>
      <c r="CN25" s="153">
        <f>'1'!G74</f>
        <v>0.34644904092978501</v>
      </c>
      <c r="CO25" s="153">
        <f>'1'!H74</f>
        <v>0.16905785965273901</v>
      </c>
      <c r="CP25" s="153">
        <f>'1'!I74</f>
        <v>3.8600194092758999E-2</v>
      </c>
      <c r="CQ25" s="153">
        <f>'1'!J74</f>
        <v>4.8415737067851197E-2</v>
      </c>
      <c r="CR25" s="153">
        <f>'1'!K74</f>
        <v>8.8661096969732803E-2</v>
      </c>
      <c r="CS25" s="153">
        <f>'1'!L74</f>
        <v>0.11687475289785999</v>
      </c>
      <c r="CT25" s="153">
        <f>'1'!M74</f>
        <v>0.114013065382991</v>
      </c>
      <c r="CU25" s="153">
        <f>'1'!N74</f>
        <v>7.7995441404511506E-2</v>
      </c>
      <c r="CV25" s="153">
        <f>'1'!O74</f>
        <v>2.90029113736875E-2</v>
      </c>
      <c r="CW25" s="153">
        <f>'1'!P74</f>
        <v>5.0412696556973403E-3</v>
      </c>
      <c r="CX25" s="153">
        <f>'1'!Q74</f>
        <v>0</v>
      </c>
      <c r="CY25" s="153">
        <f>'1'!R74</f>
        <v>0</v>
      </c>
      <c r="CZ25" s="153">
        <f>'1'!S74</f>
        <v>0</v>
      </c>
      <c r="DB25" s="459"/>
      <c r="DC25" s="139" t="str">
        <f t="shared" si="40"/>
        <v>CBN</v>
      </c>
      <c r="DD25" s="154">
        <f>HLOOKUP($DD$7,$CJ$7:$CZ$48,19,FALSE)</f>
        <v>0.41861121002812501</v>
      </c>
      <c r="DF25" s="454"/>
      <c r="DG25" s="155" t="str">
        <f t="shared" si="41"/>
        <v>CBN</v>
      </c>
      <c r="DH25" s="147">
        <f>IF($C$4=2.7,'1'!D142,IF($C$4=4.5,'1'!G142,IF($C$4=7,'1'!J142,IF($C$4=9,'1'!M142,FALSE))))</f>
        <v>1.1299999999999999</v>
      </c>
      <c r="DI25" s="147">
        <f>IF($C$4=2.7,'1'!E142,IF($C$4=4.5,'1'!H142,IF($C$4=7,'1'!K142,IF($C$4=9,'1'!N142,FALSE))))</f>
        <v>1.1100000000000001</v>
      </c>
      <c r="DJ25" s="147">
        <f>IF($C$4=2.7,'1'!F142,IF($C$4=4.5,'1'!I142,IF($C$4=7,'1'!L142,IF($C$4=9,'1'!O142,FALSE))))</f>
        <v>1.0900000000000001</v>
      </c>
      <c r="DL25" s="454"/>
      <c r="DM25" s="155" t="str">
        <f t="shared" si="42"/>
        <v>CBN</v>
      </c>
      <c r="DN25" s="149">
        <f>HLOOKUP($DN$7,$DG$7:$DJ$48,19,FALSE)</f>
        <v>1.1299999999999999</v>
      </c>
      <c r="DP25" s="454"/>
      <c r="DQ25" s="155" t="str">
        <f t="shared" si="43"/>
        <v>CBN</v>
      </c>
      <c r="DR25" s="147">
        <v>9.32</v>
      </c>
      <c r="DS25" s="147"/>
      <c r="DT25" s="139">
        <f t="shared" si="44"/>
        <v>2</v>
      </c>
      <c r="DV25" s="139">
        <f t="shared" si="47"/>
        <v>5</v>
      </c>
      <c r="DW25" s="157">
        <f t="shared" si="45"/>
        <v>99.968387220237034</v>
      </c>
      <c r="DX25" s="157">
        <f t="shared" si="46"/>
        <v>3.161277976296617E-2</v>
      </c>
    </row>
    <row r="26" spans="2:128" x14ac:dyDescent="0.25">
      <c r="B26" s="139" t="s">
        <v>46</v>
      </c>
      <c r="C26" s="160">
        <f>calculation2!E81</f>
        <v>20</v>
      </c>
      <c r="D26" s="139" t="s">
        <v>102</v>
      </c>
      <c r="G26" s="454"/>
      <c r="H26" s="139" t="s">
        <v>39</v>
      </c>
      <c r="I26" s="147">
        <f>IF($C$4=2.7,'1'!D29,IF($C$4=4.5,'1'!AB29,IF($C$4=7,'1'!AZ29,IF($C$4=9,'1'!BX29,"FAUX"))))</f>
        <v>7.32</v>
      </c>
      <c r="J26" s="147">
        <f>IF($C$4=2.7,'1'!E29,IF($C$4=4.5,'1'!AC29,IF($C$4=7,'1'!BA29,IF($C$4=9,'1'!BY29,"FAUX"))))</f>
        <v>6.49</v>
      </c>
      <c r="K26" s="147">
        <f>IF($C$4=2.7,'1'!F29,IF($C$4=4.5,'1'!AD29,IF($C$4=7,'1'!BB29,IF($C$4=9,'1'!BZ29,"FAUX"))))</f>
        <v>8.9499999999999993</v>
      </c>
      <c r="L26" s="147">
        <f>IF($C$4=2.7,'1'!G29,IF($C$4=4.5,'1'!AE29,IF($C$4=7,'1'!BC29,IF($C$4=9,'1'!CA29,"FAUX"))))</f>
        <v>8.2899999999999991</v>
      </c>
      <c r="M26" s="147">
        <f>IF($C$4=2.7,'1'!H29,IF($C$4=4.5,'1'!AF29,IF($C$4=7,'1'!BD29,IF($C$4=9,'1'!CB29,"FAUX"))))</f>
        <v>6.13</v>
      </c>
      <c r="N26" s="147">
        <f>IF($C$4=2.7,'1'!I29,IF($C$4=4.5,'1'!AG29,IF($C$4=7,'1'!BE29,IF($C$4=9,'1'!CC29,"FAUX"))))</f>
        <v>5.54</v>
      </c>
      <c r="O26" s="147">
        <f>IF($C$4=2.7,'1'!J29,IF($C$4=4.5,'1'!AH29,IF($C$4=7,'1'!BF29,IF($C$4=9,'1'!CD29,"FAUX"))))</f>
        <v>7.9</v>
      </c>
      <c r="P26" s="147">
        <f>IF($C$4=2.7,'1'!K29,IF($C$4=4.5,'1'!AI29,IF($C$4=7,'1'!BG29,IF($C$4=9,'1'!CE29,"FAUX"))))</f>
        <v>7.54</v>
      </c>
      <c r="Q26" s="147">
        <f>IF($C$4=2.7,'1'!L29,IF($C$4=4.5,'1'!AJ29,IF($C$4=7,'1'!BH29,IF($C$4=9,'1'!CF29,"FAUX"))))</f>
        <v>6.23</v>
      </c>
      <c r="R26" s="147">
        <f>IF($C$4=2.7,'1'!M29,IF($C$4=4.5,'1'!AK29,IF($C$4=7,'1'!BI29,IF($C$4=9,'1'!CG29,"FAUX"))))</f>
        <v>5.59</v>
      </c>
      <c r="S26" s="147">
        <f>IF($C$4=2.7,'1'!N29,IF($C$4=4.5,'1'!AL29,IF($C$4=7,'1'!BJ29,IF($C$4=9,'1'!CH29,"FAUX"))))</f>
        <v>7.9</v>
      </c>
      <c r="T26" s="147">
        <f>IF($C$4=2.7,'1'!O29,IF($C$4=4.5,'1'!AM29,IF($C$4=7,'1'!BK29,IF($C$4=9,'1'!CI29,"FAUX"))))</f>
        <v>7.37</v>
      </c>
      <c r="U26" s="147">
        <f>IF($C$4=2.7,'1'!P29,IF($C$4=4.5,'1'!AN29,IF($C$4=7,'1'!BL29,IF($C$4=9,'1'!CJ29,"FAUX"))))</f>
        <v>4.18</v>
      </c>
      <c r="V26" s="147">
        <f>IF($C$4=2.7,'1'!Q29,IF($C$4=4.5,'1'!AO29,IF($C$4=7,'1'!BM29,IF($C$4=9,'1'!CK29,"FAUX"))))</f>
        <v>4.26</v>
      </c>
      <c r="W26" s="147">
        <f>IF($C$4=2.7,'1'!R29,IF($C$4=4.5,'1'!AP29,IF($C$4=7,'1'!BN29,IF($C$4=9,'1'!CL29,"FAUX"))))</f>
        <v>6.91</v>
      </c>
      <c r="X26" s="147">
        <f>IF($C$4=2.7,'1'!S29,IF($C$4=4.5,'1'!AQ29,IF($C$4=7,'1'!BO29,IF($C$4=9,'1'!CM29,"FAUX"))))</f>
        <v>7.37</v>
      </c>
      <c r="Y26" s="147">
        <f>IF($C$4=2.7,'1'!T29,IF($C$4=4.5,'1'!AR29,IF($C$4=7,'1'!BP29,IF($C$4=9,'1'!CN29,"FAUX"))))</f>
        <v>7.23</v>
      </c>
      <c r="Z26" s="147">
        <f>IF($C$4=2.7,'1'!U29,IF($C$4=4.5,'1'!AS29,IF($C$4=7,'1'!BQ29,IF($C$4=9,'1'!CO29,"FAUX"))))</f>
        <v>4.2300000000000004</v>
      </c>
      <c r="AA26" s="147">
        <f>IF($C$4=2.7,'1'!V29,IF($C$4=4.5,'1'!AT29,IF($C$4=7,'1'!BR29,IF($C$4=9,'1'!CP29,"FAUX"))))</f>
        <v>14.3</v>
      </c>
      <c r="AB26" s="147">
        <f>IF($C$4=2.7,'1'!W29,IF($C$4=4.5,'1'!AU29,IF($C$4=7,'1'!BS29,IF($C$4=9,'1'!CQ29,"FAUX"))))</f>
        <v>8.2899999999999991</v>
      </c>
      <c r="AC26" s="147">
        <f>IF($C$4=2.7,'1'!X29,IF($C$4=4.5,'1'!AV29,IF($C$4=7,'1'!BT29,IF($C$4=9,'1'!CR29,"FAUX"))))</f>
        <v>4.04</v>
      </c>
      <c r="AD26" s="147">
        <f>IF($C$4=2.7,'1'!Y29,IF($C$4=4.5,'1'!AW29,IF($C$4=7,'1'!BU29,IF($C$4=9,'1'!CS29,"FAUX"))))</f>
        <v>3.84</v>
      </c>
      <c r="AE26" s="147">
        <f>IF($C$4=2.7,'1'!Z29,IF($C$4=4.5,'1'!AX29,IF($C$4=7,'1'!BV29,IF($C$4=9,'1'!CT29,"FAUX"))))</f>
        <v>6.91</v>
      </c>
      <c r="AF26" s="147">
        <f>IF($C$4=2.7,'1'!AA29,IF($C$4=4.5,'1'!AY29,IF($C$4=7,'1'!BW29,IF($C$4=9,'1'!CU29,"FAUX"))))</f>
        <v>6.64</v>
      </c>
      <c r="AH26" s="454"/>
      <c r="AI26" s="139" t="str">
        <f t="shared" si="14"/>
        <v>THC-A</v>
      </c>
      <c r="AJ26" s="148">
        <f t="shared" si="15"/>
        <v>-2.7666666666666669E-2</v>
      </c>
      <c r="AK26" s="149">
        <f t="shared" si="16"/>
        <v>8.15</v>
      </c>
      <c r="AL26" s="149">
        <f t="shared" si="17"/>
        <v>-2.2000000000000006E-2</v>
      </c>
      <c r="AM26" s="149">
        <f t="shared" si="18"/>
        <v>9.61</v>
      </c>
      <c r="AN26" s="149">
        <f t="shared" si="19"/>
        <v>-1.9666666666666662E-2</v>
      </c>
      <c r="AO26" s="149">
        <f t="shared" si="20"/>
        <v>6.72</v>
      </c>
      <c r="AP26" s="149">
        <f t="shared" si="21"/>
        <v>-1.2000000000000011E-2</v>
      </c>
      <c r="AQ26" s="149">
        <f t="shared" si="22"/>
        <v>8.2600000000000016</v>
      </c>
      <c r="AR26" s="149">
        <f t="shared" si="23"/>
        <v>-2.1333333333333353E-2</v>
      </c>
      <c r="AS26" s="149">
        <f t="shared" si="24"/>
        <v>6.870000000000001</v>
      </c>
      <c r="AT26" s="149">
        <f t="shared" si="25"/>
        <v>-1.7666666666666674E-2</v>
      </c>
      <c r="AU26" s="149">
        <f t="shared" si="26"/>
        <v>8.43</v>
      </c>
      <c r="AV26" s="149">
        <f t="shared" si="27"/>
        <v>2.6666666666666692E-3</v>
      </c>
      <c r="AW26" s="149">
        <f t="shared" si="28"/>
        <v>4.0999999999999996</v>
      </c>
      <c r="AX26" s="149">
        <f t="shared" si="29"/>
        <v>1.5333333333333332E-2</v>
      </c>
      <c r="AY26" s="149">
        <f t="shared" si="30"/>
        <v>6.4500000000000011</v>
      </c>
      <c r="AZ26" s="149">
        <f t="shared" si="31"/>
        <v>-0.1</v>
      </c>
      <c r="BA26" s="149">
        <f t="shared" si="32"/>
        <v>10.23</v>
      </c>
      <c r="BB26" s="149">
        <f t="shared" si="33"/>
        <v>-0.20033333333333339</v>
      </c>
      <c r="BC26" s="149">
        <f t="shared" si="34"/>
        <v>20.310000000000002</v>
      </c>
      <c r="BD26" s="149">
        <f t="shared" si="35"/>
        <v>-6.6666666666666723E-3</v>
      </c>
      <c r="BE26" s="149">
        <f t="shared" si="36"/>
        <v>4.24</v>
      </c>
      <c r="BF26" s="149">
        <f t="shared" si="37"/>
        <v>-9.0000000000000149E-3</v>
      </c>
      <c r="BG26" s="149">
        <f t="shared" si="38"/>
        <v>7.1800000000000015</v>
      </c>
      <c r="BI26" s="454"/>
      <c r="BJ26" s="139" t="str">
        <f t="shared" si="0"/>
        <v>THC-A</v>
      </c>
      <c r="BK26" s="150">
        <f t="shared" si="1"/>
        <v>7.32</v>
      </c>
      <c r="BL26" s="150">
        <f t="shared" si="2"/>
        <v>6.13</v>
      </c>
      <c r="BM26" s="150">
        <f t="shared" si="3"/>
        <v>6.23</v>
      </c>
      <c r="BN26" s="150">
        <f t="shared" si="4"/>
        <v>4.18</v>
      </c>
      <c r="BO26" s="150">
        <f t="shared" si="5"/>
        <v>7.23</v>
      </c>
      <c r="BP26" s="150">
        <f t="shared" si="6"/>
        <v>4.04</v>
      </c>
      <c r="BR26" s="454"/>
      <c r="BS26" s="139" t="str">
        <f t="shared" si="7"/>
        <v>THC-A</v>
      </c>
      <c r="BT26" s="150">
        <f t="shared" si="8"/>
        <v>8.9499999999999993</v>
      </c>
      <c r="BU26" s="150">
        <f t="shared" si="9"/>
        <v>7.9000000000000012</v>
      </c>
      <c r="BV26" s="150">
        <f t="shared" si="10"/>
        <v>7.8999999999999995</v>
      </c>
      <c r="BW26" s="150">
        <f t="shared" si="11"/>
        <v>6.910000000000001</v>
      </c>
      <c r="BX26" s="150">
        <f t="shared" si="12"/>
        <v>14.3</v>
      </c>
      <c r="BY26" s="150">
        <f t="shared" si="13"/>
        <v>6.910000000000001</v>
      </c>
      <c r="CA26" s="139" t="str">
        <f>$V$56</f>
        <v/>
      </c>
      <c r="CB26" s="139">
        <f>VLOOKUP($V$56,$BS$8:$BY$48,2,FALSE)</f>
        <v>0</v>
      </c>
      <c r="CC26" s="139">
        <f>VLOOKUP($V$56,$BS$8:$BY$48,3,FALSE)</f>
        <v>0</v>
      </c>
      <c r="CD26" s="139">
        <f>VLOOKUP($V$56,$BS$8:$BY$48,4,FALSE)</f>
        <v>0</v>
      </c>
      <c r="CE26" s="139">
        <f>VLOOKUP($V$56,$BS$8:$BY$48,5,FALSE)</f>
        <v>0</v>
      </c>
      <c r="CF26" s="139">
        <f>VLOOKUP($V$56,$BS$8:$BY$48,6,FALSE)</f>
        <v>0</v>
      </c>
      <c r="CG26" s="139">
        <f>VLOOKUP($V$56,$BS$8:$BY$48,7,FALSE)</f>
        <v>0</v>
      </c>
      <c r="CI26" s="479"/>
      <c r="CJ26" s="145" t="str">
        <f t="shared" si="39"/>
        <v>THC-A</v>
      </c>
      <c r="CK26" s="153">
        <f>'1'!D75</f>
        <v>0</v>
      </c>
      <c r="CL26" s="153">
        <f>'1'!E75</f>
        <v>0.115183760510304</v>
      </c>
      <c r="CM26" s="153">
        <f>'1'!F75</f>
        <v>0.35087404827859597</v>
      </c>
      <c r="CN26" s="153">
        <f>'1'!G75</f>
        <v>0.32559277294195499</v>
      </c>
      <c r="CO26" s="153">
        <f>'1'!H75</f>
        <v>0.13574245946765101</v>
      </c>
      <c r="CP26" s="153">
        <f>'1'!I75</f>
        <v>4.5275369459798799E-2</v>
      </c>
      <c r="CQ26" s="153">
        <f>'1'!J75</f>
        <v>5.7749226880726999E-2</v>
      </c>
      <c r="CR26" s="153">
        <f>'1'!K75</f>
        <v>7.8809091994090599E-2</v>
      </c>
      <c r="CS26" s="153">
        <f>'1'!L75</f>
        <v>5.31404376851543E-2</v>
      </c>
      <c r="CT26" s="153">
        <f>'1'!M75</f>
        <v>2.44595187079867E-2</v>
      </c>
      <c r="CU26" s="153">
        <f>'1'!N75</f>
        <v>2.9033185165465401E-2</v>
      </c>
      <c r="CV26" s="153">
        <f>'1'!O75</f>
        <v>2.8720297829634998E-2</v>
      </c>
      <c r="CW26" s="153">
        <f>'1'!P75</f>
        <v>1.6458639968626398E-2</v>
      </c>
      <c r="CX26" s="153">
        <f>'1'!Q75</f>
        <v>3.9625922133254997E-3</v>
      </c>
      <c r="CY26" s="153">
        <f>'1'!R75</f>
        <v>0</v>
      </c>
      <c r="CZ26" s="153">
        <f>'1'!S75</f>
        <v>0</v>
      </c>
      <c r="DB26" s="459"/>
      <c r="DC26" s="139" t="str">
        <f t="shared" si="40"/>
        <v>THC-A</v>
      </c>
      <c r="DD26" s="154">
        <f>HLOOKUP($DD$7,$CJ$7:$CZ$48,20,FALSE)</f>
        <v>0.35087404827859597</v>
      </c>
      <c r="DF26" s="454"/>
      <c r="DG26" s="155" t="str">
        <f t="shared" si="41"/>
        <v>THC-A</v>
      </c>
      <c r="DH26" s="147">
        <f>IF($C$4=2.7,'1'!D143,IF($C$4=4.5,'1'!G143,IF($C$4=7,'1'!J143,IF($C$4=9,'1'!M143,FALSE))))</f>
        <v>1.1100000000000001</v>
      </c>
      <c r="DI26" s="147">
        <f>IF($C$4=2.7,'1'!E143,IF($C$4=4.5,'1'!H143,IF($C$4=7,'1'!K143,IF($C$4=9,'1'!N143,FALSE))))</f>
        <v>1.07</v>
      </c>
      <c r="DJ26" s="147">
        <f>IF($C$4=2.7,'1'!F143,IF($C$4=4.5,'1'!I143,IF($C$4=7,'1'!L143,IF($C$4=9,'1'!O143,FALSE))))</f>
        <v>1.1000000000000001</v>
      </c>
      <c r="DL26" s="454"/>
      <c r="DM26" s="155" t="str">
        <f t="shared" si="42"/>
        <v>THC-A</v>
      </c>
      <c r="DN26" s="149">
        <f>HLOOKUP($DN$7,$DG$7:$DJ$48,20,FALSE)</f>
        <v>1.1100000000000001</v>
      </c>
      <c r="DP26" s="454"/>
      <c r="DQ26" s="155" t="str">
        <f t="shared" si="43"/>
        <v>THC-A</v>
      </c>
      <c r="DR26" s="147">
        <v>2.89</v>
      </c>
      <c r="DS26" s="147"/>
      <c r="DT26" s="139">
        <f t="shared" si="44"/>
        <v>2</v>
      </c>
      <c r="DV26" s="139">
        <f t="shared" si="47"/>
        <v>5.5</v>
      </c>
      <c r="DW26" s="157">
        <f t="shared" si="45"/>
        <v>99.900099900099917</v>
      </c>
      <c r="DX26" s="157">
        <f t="shared" si="46"/>
        <v>9.9900099900082751E-2</v>
      </c>
    </row>
    <row r="27" spans="2:128" x14ac:dyDescent="0.25">
      <c r="B27" s="159" t="s">
        <v>287</v>
      </c>
      <c r="C27" s="139">
        <v>0</v>
      </c>
      <c r="D27" s="159" t="s">
        <v>103</v>
      </c>
      <c r="G27" s="454"/>
      <c r="H27" s="139" t="s">
        <v>40</v>
      </c>
      <c r="I27" s="147">
        <f>IF($C$4=2.7,'1'!D30,IF($C$4=4.5,'1'!AB30,IF($C$4=7,'1'!AZ30,IF($C$4=9,'1'!BX30,"FAUX"))))</f>
        <v>6.11</v>
      </c>
      <c r="J27" s="147">
        <f>IF($C$4=2.7,'1'!E30,IF($C$4=4.5,'1'!AC30,IF($C$4=7,'1'!BA30,IF($C$4=9,'1'!BY30,"FAUX"))))</f>
        <v>5.67</v>
      </c>
      <c r="K27" s="147">
        <f>IF($C$4=2.7,'1'!F30,IF($C$4=4.5,'1'!AD30,IF($C$4=7,'1'!BB30,IF($C$4=9,'1'!BZ30,"FAUX"))))</f>
        <v>8.2899999999999991</v>
      </c>
      <c r="L27" s="147">
        <f>IF($C$4=2.7,'1'!G30,IF($C$4=4.5,'1'!AE30,IF($C$4=7,'1'!BC30,IF($C$4=9,'1'!CA30,"FAUX"))))</f>
        <v>8.09</v>
      </c>
      <c r="M27" s="147">
        <f>IF($C$4=2.7,'1'!H30,IF($C$4=4.5,'1'!AF30,IF($C$4=7,'1'!BD30,IF($C$4=9,'1'!CB30,"FAUX"))))</f>
        <v>5.43</v>
      </c>
      <c r="N27" s="147">
        <f>IF($C$4=2.7,'1'!I30,IF($C$4=4.5,'1'!AG30,IF($C$4=7,'1'!BE30,IF($C$4=9,'1'!CC30,"FAUX"))))</f>
        <v>5.21</v>
      </c>
      <c r="O27" s="147">
        <f>IF($C$4=2.7,'1'!J30,IF($C$4=4.5,'1'!AH30,IF($C$4=7,'1'!BF30,IF($C$4=9,'1'!CD30,"FAUX"))))</f>
        <v>7.71</v>
      </c>
      <c r="P27" s="147">
        <f>IF($C$4=2.7,'1'!K30,IF($C$4=4.5,'1'!AI30,IF($C$4=7,'1'!BG30,IF($C$4=9,'1'!CE30,"FAUX"))))</f>
        <v>7.9</v>
      </c>
      <c r="Q27" s="147">
        <f>IF($C$4=2.7,'1'!L30,IF($C$4=4.5,'1'!AJ30,IF($C$4=7,'1'!BH30,IF($C$4=9,'1'!CF30,"FAUX"))))</f>
        <v>5.33</v>
      </c>
      <c r="R27" s="147">
        <f>IF($C$4=2.7,'1'!M30,IF($C$4=4.5,'1'!AK30,IF($C$4=7,'1'!BI30,IF($C$4=9,'1'!CG30,"FAUX"))))</f>
        <v>5.17</v>
      </c>
      <c r="S27" s="147">
        <f>IF($C$4=2.7,'1'!N30,IF($C$4=4.5,'1'!AL30,IF($C$4=7,'1'!BJ30,IF($C$4=9,'1'!CH30,"FAUX"))))</f>
        <v>7.37</v>
      </c>
      <c r="T27" s="147">
        <f>IF($C$4=2.7,'1'!O30,IF($C$4=4.5,'1'!AM30,IF($C$4=7,'1'!BK30,IF($C$4=9,'1'!CI30,"FAUX"))))</f>
        <v>7.54</v>
      </c>
      <c r="U27" s="147">
        <f>IF($C$4=2.7,'1'!P30,IF($C$4=4.5,'1'!AN30,IF($C$4=7,'1'!BL30,IF($C$4=9,'1'!CJ30,"FAUX"))))</f>
        <v>4.3600000000000003</v>
      </c>
      <c r="V27" s="147">
        <f>IF($C$4=2.7,'1'!Q30,IF($C$4=4.5,'1'!AO30,IF($C$4=7,'1'!BM30,IF($C$4=9,'1'!CK30,"FAUX"))))</f>
        <v>4.4400000000000004</v>
      </c>
      <c r="W27" s="147">
        <f>IF($C$4=2.7,'1'!R30,IF($C$4=4.5,'1'!AP30,IF($C$4=7,'1'!BN30,IF($C$4=9,'1'!CL30,"FAUX"))))</f>
        <v>8.5</v>
      </c>
      <c r="X27" s="147">
        <f>IF($C$4=2.7,'1'!S30,IF($C$4=4.5,'1'!AQ30,IF($C$4=7,'1'!BO30,IF($C$4=9,'1'!CM30,"FAUX"))))</f>
        <v>8.9499999999999993</v>
      </c>
      <c r="Y27" s="147">
        <f>IF($C$4=2.7,'1'!T30,IF($C$4=4.5,'1'!AR30,IF($C$4=7,'1'!BP30,IF($C$4=9,'1'!CN30,"FAUX"))))</f>
        <v>4.21</v>
      </c>
      <c r="Z27" s="147">
        <f>IF($C$4=2.7,'1'!U30,IF($C$4=4.5,'1'!AS30,IF($C$4=7,'1'!BQ30,IF($C$4=9,'1'!CO30,"FAUX"))))</f>
        <v>4.0999999999999996</v>
      </c>
      <c r="AA27" s="147">
        <f>IF($C$4=2.7,'1'!V30,IF($C$4=4.5,'1'!AT30,IF($C$4=7,'1'!BR30,IF($C$4=9,'1'!CP30,"FAUX"))))</f>
        <v>8.9499999999999993</v>
      </c>
      <c r="AB27" s="147">
        <f>IF($C$4=2.7,'1'!W30,IF($C$4=4.5,'1'!AU30,IF($C$4=7,'1'!BS30,IF($C$4=9,'1'!CQ30,"FAUX"))))</f>
        <v>8.9499999999999993</v>
      </c>
      <c r="AC27" s="147">
        <f>IF($C$4=2.7,'1'!X30,IF($C$4=4.5,'1'!AV30,IF($C$4=7,'1'!BT30,IF($C$4=9,'1'!CR30,"FAUX"))))</f>
        <v>4.16</v>
      </c>
      <c r="AD27" s="147">
        <f>IF($C$4=2.7,'1'!Y30,IF($C$4=4.5,'1'!AW30,IF($C$4=7,'1'!BU30,IF($C$4=9,'1'!CS30,"FAUX"))))</f>
        <v>3.85</v>
      </c>
      <c r="AE27" s="147">
        <f>IF($C$4=2.7,'1'!Z30,IF($C$4=4.5,'1'!AX30,IF($C$4=7,'1'!BV30,IF($C$4=9,'1'!CT30,"FAUX"))))</f>
        <v>8.09</v>
      </c>
      <c r="AF27" s="147">
        <f>IF($C$4=2.7,'1'!AA30,IF($C$4=4.5,'1'!AY30,IF($C$4=7,'1'!BW30,IF($C$4=9,'1'!CU30,"FAUX"))))</f>
        <v>7.54</v>
      </c>
      <c r="AH27" s="454"/>
      <c r="AI27" s="139" t="str">
        <f t="shared" si="14"/>
        <v>CBD-A</v>
      </c>
      <c r="AJ27" s="148">
        <f t="shared" si="15"/>
        <v>-1.466666666666668E-2</v>
      </c>
      <c r="AK27" s="149">
        <f t="shared" si="16"/>
        <v>6.5500000000000007</v>
      </c>
      <c r="AL27" s="149">
        <f t="shared" si="17"/>
        <v>-6.6666666666666428E-3</v>
      </c>
      <c r="AM27" s="149">
        <f t="shared" si="18"/>
        <v>8.4899999999999984</v>
      </c>
      <c r="AN27" s="149">
        <f t="shared" si="19"/>
        <v>-7.3333333333333254E-3</v>
      </c>
      <c r="AO27" s="149">
        <f t="shared" si="20"/>
        <v>5.65</v>
      </c>
      <c r="AP27" s="149">
        <f t="shared" si="21"/>
        <v>6.3333333333333462E-3</v>
      </c>
      <c r="AQ27" s="149">
        <f t="shared" si="22"/>
        <v>7.52</v>
      </c>
      <c r="AR27" s="149">
        <f t="shared" si="23"/>
        <v>-5.3333333333333384E-3</v>
      </c>
      <c r="AS27" s="149">
        <f t="shared" si="24"/>
        <v>5.49</v>
      </c>
      <c r="AT27" s="149">
        <f t="shared" si="25"/>
        <v>5.6666666666666645E-3</v>
      </c>
      <c r="AU27" s="149">
        <f t="shared" si="26"/>
        <v>7.2</v>
      </c>
      <c r="AV27" s="149">
        <f t="shared" si="27"/>
        <v>2.6666666666666692E-3</v>
      </c>
      <c r="AW27" s="149">
        <f t="shared" si="28"/>
        <v>4.28</v>
      </c>
      <c r="AX27" s="149">
        <f t="shared" si="29"/>
        <v>1.4999999999999977E-2</v>
      </c>
      <c r="AY27" s="149">
        <f t="shared" si="30"/>
        <v>8.0500000000000007</v>
      </c>
      <c r="AZ27" s="149">
        <f t="shared" si="31"/>
        <v>-3.6666666666666774E-3</v>
      </c>
      <c r="BA27" s="149">
        <f t="shared" si="32"/>
        <v>4.32</v>
      </c>
      <c r="BB27" s="149">
        <f t="shared" si="33"/>
        <v>0</v>
      </c>
      <c r="BC27" s="149">
        <f t="shared" si="34"/>
        <v>8.9499999999999993</v>
      </c>
      <c r="BD27" s="149">
        <f t="shared" si="35"/>
        <v>-1.0333333333333333E-2</v>
      </c>
      <c r="BE27" s="149">
        <f t="shared" si="36"/>
        <v>4.47</v>
      </c>
      <c r="BF27" s="149">
        <f t="shared" si="37"/>
        <v>-1.8333333333333326E-2</v>
      </c>
      <c r="BG27" s="149">
        <f t="shared" si="38"/>
        <v>8.6399999999999988</v>
      </c>
      <c r="BI27" s="454"/>
      <c r="BJ27" s="139" t="str">
        <f t="shared" si="0"/>
        <v>CBD-A</v>
      </c>
      <c r="BK27" s="150">
        <f t="shared" si="1"/>
        <v>6.11</v>
      </c>
      <c r="BL27" s="150">
        <f t="shared" si="2"/>
        <v>5.4300000000000006</v>
      </c>
      <c r="BM27" s="150">
        <f t="shared" si="3"/>
        <v>5.33</v>
      </c>
      <c r="BN27" s="150">
        <f t="shared" si="4"/>
        <v>4.3600000000000003</v>
      </c>
      <c r="BO27" s="150">
        <f t="shared" si="5"/>
        <v>4.21</v>
      </c>
      <c r="BP27" s="150">
        <f t="shared" si="6"/>
        <v>4.16</v>
      </c>
      <c r="BR27" s="454"/>
      <c r="BS27" s="139" t="str">
        <f t="shared" si="7"/>
        <v>CBD-A</v>
      </c>
      <c r="BT27" s="150">
        <f t="shared" si="8"/>
        <v>8.2899999999999991</v>
      </c>
      <c r="BU27" s="150">
        <f t="shared" si="9"/>
        <v>7.71</v>
      </c>
      <c r="BV27" s="150">
        <f t="shared" si="10"/>
        <v>7.37</v>
      </c>
      <c r="BW27" s="150">
        <f t="shared" si="11"/>
        <v>8.5</v>
      </c>
      <c r="BX27" s="150">
        <f t="shared" si="12"/>
        <v>8.9499999999999993</v>
      </c>
      <c r="BY27" s="150">
        <f t="shared" si="13"/>
        <v>8.09</v>
      </c>
      <c r="CA27" s="139" t="str">
        <f>$W$56</f>
        <v/>
      </c>
      <c r="CB27" s="139">
        <f>VLOOKUP($W$56,$BS$8:$BY$48,2,FALSE)</f>
        <v>0</v>
      </c>
      <c r="CC27" s="139">
        <f>VLOOKUP($W$56,$BS$8:$BY$48,3,FALSE)</f>
        <v>0</v>
      </c>
      <c r="CD27" s="139">
        <f>VLOOKUP($W$56,$BS$8:$BY$48,4,FALSE)</f>
        <v>0</v>
      </c>
      <c r="CE27" s="139">
        <f>VLOOKUP($W$56,$BS$8:$BY$48,5,FALSE)</f>
        <v>0</v>
      </c>
      <c r="CF27" s="139">
        <f>VLOOKUP($W$56,$BS$8:$BY$48,6,FALSE)</f>
        <v>0</v>
      </c>
      <c r="CG27" s="139">
        <f>VLOOKUP($W$56,$BS$8:$BY$48,7,FALSE)</f>
        <v>0</v>
      </c>
      <c r="CI27" s="479"/>
      <c r="CJ27" s="145" t="str">
        <f t="shared" si="39"/>
        <v>CBD-A</v>
      </c>
      <c r="CK27" s="153">
        <f>'1'!D76</f>
        <v>0</v>
      </c>
      <c r="CL27" s="153">
        <f>'1'!E76</f>
        <v>0.14304071853836201</v>
      </c>
      <c r="CM27" s="153">
        <f>'1'!F76</f>
        <v>0.36255196151990399</v>
      </c>
      <c r="CN27" s="153">
        <f>'1'!G76</f>
        <v>0.32668667582934102</v>
      </c>
      <c r="CO27" s="153">
        <f>'1'!H76</f>
        <v>0.121118594282624</v>
      </c>
      <c r="CP27" s="153">
        <f>'1'!I76</f>
        <v>4.8258847659245999E-2</v>
      </c>
      <c r="CQ27" s="153">
        <f>'1'!J76</f>
        <v>6.6644624356476403E-2</v>
      </c>
      <c r="CR27" s="153">
        <f>'1'!K76</f>
        <v>7.8842313130249503E-2</v>
      </c>
      <c r="CS27" s="153">
        <f>'1'!L76</f>
        <v>4.39155518921268E-2</v>
      </c>
      <c r="CT27" s="153">
        <f>'1'!M76</f>
        <v>2.1633057147199701E-2</v>
      </c>
      <c r="CU27" s="153">
        <f>'1'!N76</f>
        <v>2.8034760794644099E-2</v>
      </c>
      <c r="CV27" s="153">
        <f>'1'!O76</f>
        <v>2.88122531784216E-2</v>
      </c>
      <c r="CW27" s="153">
        <f>'1'!P76</f>
        <v>1.85297738996325E-2</v>
      </c>
      <c r="CX27" s="153">
        <f>'1'!Q76</f>
        <v>5.9485943670751096E-3</v>
      </c>
      <c r="CY27" s="153">
        <f>'1'!R76</f>
        <v>2.2002535399731499E-4</v>
      </c>
      <c r="CZ27" s="153">
        <f>'1'!S76</f>
        <v>0</v>
      </c>
      <c r="DB27" s="459"/>
      <c r="DC27" s="139" t="str">
        <f t="shared" si="40"/>
        <v>CBD-A</v>
      </c>
      <c r="DD27" s="154">
        <f>HLOOKUP($DD$7,$CJ$7:$CZ$48,21,FALSE)</f>
        <v>0.36255196151990399</v>
      </c>
      <c r="DF27" s="454"/>
      <c r="DG27" s="155" t="str">
        <f t="shared" si="41"/>
        <v>CBD-A</v>
      </c>
      <c r="DH27" s="147">
        <f>IF($C$4=2.7,'1'!D144,IF($C$4=4.5,'1'!G144,IF($C$4=7,'1'!J144,IF($C$4=9,'1'!M144,FALSE))))</f>
        <v>1.07</v>
      </c>
      <c r="DI27" s="147">
        <f>IF($C$4=2.7,'1'!E144,IF($C$4=4.5,'1'!H144,IF($C$4=7,'1'!K144,IF($C$4=9,'1'!N144,FALSE))))</f>
        <v>1.04</v>
      </c>
      <c r="DJ27" s="147">
        <f>IF($C$4=2.7,'1'!F144,IF($C$4=4.5,'1'!I144,IF($C$4=7,'1'!L144,IF($C$4=9,'1'!O144,FALSE))))</f>
        <v>1.03</v>
      </c>
      <c r="DL27" s="454"/>
      <c r="DM27" s="155" t="str">
        <f t="shared" si="42"/>
        <v>CBD-A</v>
      </c>
      <c r="DN27" s="149">
        <f>HLOOKUP($DN$7,$DG$7:$DJ$48,21,FALSE)</f>
        <v>1.07</v>
      </c>
      <c r="DP27" s="454"/>
      <c r="DQ27" s="155" t="str">
        <f t="shared" si="43"/>
        <v>CBD-A</v>
      </c>
      <c r="DR27" s="147">
        <v>2.91</v>
      </c>
      <c r="DS27" s="147"/>
      <c r="DT27" s="139">
        <f t="shared" si="44"/>
        <v>2</v>
      </c>
      <c r="DV27" s="139">
        <f t="shared" si="47"/>
        <v>6</v>
      </c>
      <c r="DW27" s="157">
        <f t="shared" si="45"/>
        <v>99.684769081673991</v>
      </c>
      <c r="DX27" s="157">
        <f t="shared" si="46"/>
        <v>0.31523091832600869</v>
      </c>
    </row>
    <row r="28" spans="2:128" x14ac:dyDescent="0.25">
      <c r="B28" s="139" t="s">
        <v>47</v>
      </c>
      <c r="C28" s="139">
        <f>calculation2!E82</f>
        <v>30</v>
      </c>
      <c r="D28" s="139" t="s">
        <v>103</v>
      </c>
      <c r="G28" s="454"/>
      <c r="H28" s="161" t="s">
        <v>41</v>
      </c>
      <c r="I28" s="147">
        <f>IF($C$4=2.7,'1'!D31,IF($C$4=4.5,'1'!AB31,IF($C$4=7,'1'!AZ31,IF($C$4=9,'1'!BX31,"FAUX"))))</f>
        <v>6.25</v>
      </c>
      <c r="J28" s="147">
        <f>IF($C$4=2.7,'1'!E31,IF($C$4=4.5,'1'!AC31,IF($C$4=7,'1'!BA31,IF($C$4=9,'1'!BY31,"FAUX"))))</f>
        <v>6.03</v>
      </c>
      <c r="K28" s="147">
        <f>IF($C$4=2.7,'1'!F31,IF($C$4=4.5,'1'!AD31,IF($C$4=7,'1'!BB31,IF($C$4=9,'1'!BZ31,"FAUX"))))</f>
        <v>8.2899999999999991</v>
      </c>
      <c r="L28" s="147">
        <f>IF($C$4=2.7,'1'!G31,IF($C$4=4.5,'1'!AE31,IF($C$4=7,'1'!BC31,IF($C$4=9,'1'!CA31,"FAUX"))))</f>
        <v>8.5</v>
      </c>
      <c r="M28" s="147">
        <f>IF($C$4=2.7,'1'!H31,IF($C$4=4.5,'1'!AF31,IF($C$4=7,'1'!BD31,IF($C$4=9,'1'!CB31,"FAUX"))))</f>
        <v>5.29</v>
      </c>
      <c r="N28" s="147">
        <f>IF($C$4=2.7,'1'!I31,IF($C$4=4.5,'1'!AG31,IF($C$4=7,'1'!BE31,IF($C$4=9,'1'!CC31,"FAUX"))))</f>
        <v>5.5</v>
      </c>
      <c r="O28" s="147">
        <f>IF($C$4=2.7,'1'!J31,IF($C$4=4.5,'1'!AH31,IF($C$4=7,'1'!BF31,IF($C$4=9,'1'!CD31,"FAUX"))))</f>
        <v>7.37</v>
      </c>
      <c r="P28" s="147">
        <f>IF($C$4=2.7,'1'!K31,IF($C$4=4.5,'1'!AI31,IF($C$4=7,'1'!BG31,IF($C$4=9,'1'!CE31,"FAUX"))))</f>
        <v>8.2899999999999991</v>
      </c>
      <c r="Q28" s="147">
        <f>IF($C$4=2.7,'1'!L31,IF($C$4=4.5,'1'!AJ31,IF($C$4=7,'1'!BH31,IF($C$4=9,'1'!CF31,"FAUX"))))</f>
        <v>5.89</v>
      </c>
      <c r="R28" s="147">
        <f>IF($C$4=2.7,'1'!M31,IF($C$4=4.5,'1'!AK31,IF($C$4=7,'1'!BI31,IF($C$4=9,'1'!CG31,"FAUX"))))</f>
        <v>5.46</v>
      </c>
      <c r="S28" s="147">
        <f>IF($C$4=2.7,'1'!N31,IF($C$4=4.5,'1'!AL31,IF($C$4=7,'1'!BJ31,IF($C$4=9,'1'!CH31,"FAUX"))))</f>
        <v>8.09</v>
      </c>
      <c r="T28" s="147">
        <f>IF($C$4=2.7,'1'!O31,IF($C$4=4.5,'1'!AM31,IF($C$4=7,'1'!BK31,IF($C$4=9,'1'!CI31,"FAUX"))))</f>
        <v>7.9</v>
      </c>
      <c r="U28" s="147">
        <f>IF($C$4=2.7,'1'!P31,IF($C$4=4.5,'1'!AN31,IF($C$4=7,'1'!BL31,IF($C$4=9,'1'!CJ31,"FAUX"))))</f>
        <v>4.5</v>
      </c>
      <c r="V28" s="147">
        <f>IF($C$4=2.7,'1'!Q31,IF($C$4=4.5,'1'!AO31,IF($C$4=7,'1'!BM31,IF($C$4=9,'1'!CK31,"FAUX"))))</f>
        <v>4.46</v>
      </c>
      <c r="W28" s="147">
        <f>IF($C$4=2.7,'1'!R31,IF($C$4=4.5,'1'!AP31,IF($C$4=7,'1'!BN31,IF($C$4=9,'1'!CL31,"FAUX"))))</f>
        <v>8.5</v>
      </c>
      <c r="X28" s="147">
        <f>IF($C$4=2.7,'1'!S31,IF($C$4=4.5,'1'!AQ31,IF($C$4=7,'1'!BO31,IF($C$4=9,'1'!CM31,"FAUX"))))</f>
        <v>8.7200000000000006</v>
      </c>
      <c r="Y28" s="147">
        <f>IF($C$4=2.7,'1'!T31,IF($C$4=4.5,'1'!AR31,IF($C$4=7,'1'!BP31,IF($C$4=9,'1'!CN31,"FAUX"))))</f>
        <v>4.34</v>
      </c>
      <c r="Z28" s="147">
        <f>IF($C$4=2.7,'1'!U31,IF($C$4=4.5,'1'!AS31,IF($C$4=7,'1'!BQ31,IF($C$4=9,'1'!CO31,"FAUX"))))</f>
        <v>4.1100000000000003</v>
      </c>
      <c r="AA28" s="147">
        <f>IF($C$4=2.7,'1'!V31,IF($C$4=4.5,'1'!AT31,IF($C$4=7,'1'!BR31,IF($C$4=9,'1'!CP31,"FAUX"))))</f>
        <v>8.9499999999999993</v>
      </c>
      <c r="AB28" s="147">
        <f>IF($C$4=2.7,'1'!W31,IF($C$4=4.5,'1'!AU31,IF($C$4=7,'1'!BS31,IF($C$4=9,'1'!CQ31,"FAUX"))))</f>
        <v>8.7200000000000006</v>
      </c>
      <c r="AC28" s="147">
        <f>IF($C$4=2.7,'1'!X31,IF($C$4=4.5,'1'!AV31,IF($C$4=7,'1'!BT31,IF($C$4=9,'1'!CR31,"FAUX"))))</f>
        <v>4.26</v>
      </c>
      <c r="AD28" s="147">
        <f>IF($C$4=2.7,'1'!Y31,IF($C$4=4.5,'1'!AW31,IF($C$4=7,'1'!BU31,IF($C$4=9,'1'!CS31,"FAUX"))))</f>
        <v>4</v>
      </c>
      <c r="AE28" s="147">
        <f>IF($C$4=2.7,'1'!Z31,IF($C$4=4.5,'1'!AX31,IF($C$4=7,'1'!BV31,IF($C$4=9,'1'!CT31,"FAUX"))))</f>
        <v>8.09</v>
      </c>
      <c r="AF28" s="147">
        <f>IF($C$4=2.7,'1'!AA31,IF($C$4=4.5,'1'!AY31,IF($C$4=7,'1'!BW31,IF($C$4=9,'1'!CU31,"FAUX"))))</f>
        <v>7.71</v>
      </c>
      <c r="AH28" s="454"/>
      <c r="AI28" s="139" t="str">
        <f t="shared" si="14"/>
        <v>CBG-A</v>
      </c>
      <c r="AJ28" s="148">
        <f t="shared" si="15"/>
        <v>-7.3333333333333254E-3</v>
      </c>
      <c r="AK28" s="149">
        <f t="shared" si="16"/>
        <v>6.4700000000000006</v>
      </c>
      <c r="AL28" s="149">
        <f t="shared" si="17"/>
        <v>7.0000000000000288E-3</v>
      </c>
      <c r="AM28" s="149">
        <f t="shared" si="18"/>
        <v>8.0799999999999983</v>
      </c>
      <c r="AN28" s="149">
        <f t="shared" si="19"/>
        <v>6.9999999999999984E-3</v>
      </c>
      <c r="AO28" s="149">
        <f t="shared" si="20"/>
        <v>5.08</v>
      </c>
      <c r="AP28" s="149">
        <f t="shared" si="21"/>
        <v>3.0666666666666637E-2</v>
      </c>
      <c r="AQ28" s="149">
        <f t="shared" si="22"/>
        <v>6.4500000000000011</v>
      </c>
      <c r="AR28" s="149">
        <f t="shared" si="23"/>
        <v>-1.4333333333333325E-2</v>
      </c>
      <c r="AS28" s="149">
        <f t="shared" si="24"/>
        <v>6.3199999999999994</v>
      </c>
      <c r="AT28" s="149">
        <f t="shared" si="25"/>
        <v>-6.3333333333333167E-3</v>
      </c>
      <c r="AU28" s="149">
        <f t="shared" si="26"/>
        <v>8.2799999999999994</v>
      </c>
      <c r="AV28" s="149">
        <f t="shared" si="27"/>
        <v>-1.3333333333333346E-3</v>
      </c>
      <c r="AW28" s="149">
        <f t="shared" si="28"/>
        <v>4.5400000000000009</v>
      </c>
      <c r="AX28" s="149">
        <f t="shared" si="29"/>
        <v>7.3333333333333549E-3</v>
      </c>
      <c r="AY28" s="149">
        <f t="shared" si="30"/>
        <v>8.2799999999999976</v>
      </c>
      <c r="AZ28" s="149">
        <f t="shared" si="31"/>
        <v>-7.6666666666666515E-3</v>
      </c>
      <c r="BA28" s="149">
        <f t="shared" si="32"/>
        <v>4.5699999999999985</v>
      </c>
      <c r="BB28" s="149">
        <f t="shared" si="33"/>
        <v>-7.666666666666622E-3</v>
      </c>
      <c r="BC28" s="149">
        <f t="shared" si="34"/>
        <v>9.18</v>
      </c>
      <c r="BD28" s="149">
        <f t="shared" si="35"/>
        <v>-8.6666666666666593E-3</v>
      </c>
      <c r="BE28" s="149">
        <f t="shared" si="36"/>
        <v>4.5199999999999996</v>
      </c>
      <c r="BF28" s="149">
        <f t="shared" si="37"/>
        <v>-1.2666666666666663E-2</v>
      </c>
      <c r="BG28" s="149">
        <f t="shared" si="38"/>
        <v>8.4700000000000006</v>
      </c>
      <c r="BI28" s="454"/>
      <c r="BJ28" s="139" t="str">
        <f t="shared" si="0"/>
        <v>CBG-A</v>
      </c>
      <c r="BK28" s="150">
        <f t="shared" si="1"/>
        <v>6.2500000000000009</v>
      </c>
      <c r="BL28" s="150">
        <f t="shared" si="2"/>
        <v>5.29</v>
      </c>
      <c r="BM28" s="150">
        <f t="shared" si="3"/>
        <v>5.89</v>
      </c>
      <c r="BN28" s="150">
        <f t="shared" si="4"/>
        <v>4.5000000000000009</v>
      </c>
      <c r="BO28" s="150">
        <f t="shared" si="5"/>
        <v>4.339999999999999</v>
      </c>
      <c r="BP28" s="150">
        <f t="shared" si="6"/>
        <v>4.26</v>
      </c>
      <c r="BR28" s="454"/>
      <c r="BS28" s="139" t="str">
        <f t="shared" si="7"/>
        <v>CBG-A</v>
      </c>
      <c r="BT28" s="150">
        <f t="shared" si="8"/>
        <v>8.2899999999999991</v>
      </c>
      <c r="BU28" s="150">
        <f t="shared" si="9"/>
        <v>7.37</v>
      </c>
      <c r="BV28" s="150">
        <f t="shared" si="10"/>
        <v>8.09</v>
      </c>
      <c r="BW28" s="150">
        <f t="shared" si="11"/>
        <v>8.4999999999999982</v>
      </c>
      <c r="BX28" s="150">
        <f t="shared" si="12"/>
        <v>8.9500000000000011</v>
      </c>
      <c r="BY28" s="150">
        <f t="shared" si="13"/>
        <v>8.09</v>
      </c>
      <c r="CA28" s="162" t="str">
        <f>$X$56</f>
        <v/>
      </c>
      <c r="CB28" s="139">
        <f>VLOOKUP($X$56,$BS$8:$BY$48,2,FALSE)</f>
        <v>0</v>
      </c>
      <c r="CC28" s="139">
        <f>VLOOKUP($X$56,$BS$8:$BY$48,3,FALSE)</f>
        <v>0</v>
      </c>
      <c r="CD28" s="139">
        <f>VLOOKUP($X$56,$BS$8:$BY$48,4,FALSE)</f>
        <v>0</v>
      </c>
      <c r="CE28" s="139">
        <f>VLOOKUP($X$56,$BS$8:$BY$48,5,FALSE)</f>
        <v>0</v>
      </c>
      <c r="CF28" s="139">
        <f>VLOOKUP($X$56,$BS$8:$BY$48,6,FALSE)</f>
        <v>0</v>
      </c>
      <c r="CG28" s="139">
        <f>VLOOKUP($X$56,$BS$8:$BY$48,7,FALSE)</f>
        <v>0</v>
      </c>
      <c r="CI28" s="479"/>
      <c r="CJ28" s="145" t="str">
        <f t="shared" si="39"/>
        <v>CBG-A</v>
      </c>
      <c r="CK28" s="153">
        <f>'1'!D77</f>
        <v>0</v>
      </c>
      <c r="CL28" s="153">
        <f>'1'!E77</f>
        <v>0.14315816638238699</v>
      </c>
      <c r="CM28" s="153">
        <f>'1'!F77</f>
        <v>0.35168150429183598</v>
      </c>
      <c r="CN28" s="153">
        <f>'1'!G77</f>
        <v>0.31411245080781802</v>
      </c>
      <c r="CO28" s="153">
        <f>'1'!H77</f>
        <v>0.1176747471514</v>
      </c>
      <c r="CP28" s="153">
        <f>'1'!I77</f>
        <v>4.7974833139792103E-2</v>
      </c>
      <c r="CQ28" s="153">
        <f>'1'!J77</f>
        <v>6.4052416430853104E-2</v>
      </c>
      <c r="CR28" s="153">
        <f>'1'!K77</f>
        <v>7.1696703798686104E-2</v>
      </c>
      <c r="CS28" s="153">
        <f>'1'!L77</f>
        <v>3.6235231615891303E-2</v>
      </c>
      <c r="CT28" s="153">
        <f>'1'!M77</f>
        <v>1.86384965266795E-2</v>
      </c>
      <c r="CU28" s="153">
        <f>'1'!N77</f>
        <v>2.38551596079291E-2</v>
      </c>
      <c r="CV28" s="153">
        <f>'1'!O77</f>
        <v>2.28420716116262E-2</v>
      </c>
      <c r="CW28" s="153">
        <f>'1'!P77</f>
        <v>1.3104249541454199E-2</v>
      </c>
      <c r="CX28" s="153">
        <f>'1'!Q77</f>
        <v>3.4218321088016002E-3</v>
      </c>
      <c r="CY28" s="153">
        <f>'1'!R77</f>
        <v>-3.3519788429644501E-4</v>
      </c>
      <c r="CZ28" s="153">
        <f>'1'!S77</f>
        <v>0</v>
      </c>
      <c r="DB28" s="459"/>
      <c r="DC28" s="139" t="str">
        <f t="shared" si="40"/>
        <v>CBG-A</v>
      </c>
      <c r="DD28" s="154">
        <f>HLOOKUP($DD$7,$CJ$7:$CZ$48,22,FALSE)</f>
        <v>0.35168150429183598</v>
      </c>
      <c r="DF28" s="454"/>
      <c r="DG28" s="155" t="str">
        <f t="shared" si="41"/>
        <v>CBG-A</v>
      </c>
      <c r="DH28" s="147">
        <f>IF($C$4=2.7,'1'!D145,IF($C$4=4.5,'1'!G145,IF($C$4=7,'1'!J145,IF($C$4=9,'1'!M145,FALSE))))</f>
        <v>1.03</v>
      </c>
      <c r="DI28" s="147">
        <f>IF($C$4=2.7,'1'!E145,IF($C$4=4.5,'1'!H145,IF($C$4=7,'1'!K145,IF($C$4=9,'1'!N145,FALSE))))</f>
        <v>1.08</v>
      </c>
      <c r="DJ28" s="147">
        <f>IF($C$4=2.7,'1'!F145,IF($C$4=4.5,'1'!I145,IF($C$4=7,'1'!L145,IF($C$4=9,'1'!O145,FALSE))))</f>
        <v>1.06</v>
      </c>
      <c r="DL28" s="454"/>
      <c r="DM28" s="155" t="str">
        <f t="shared" si="42"/>
        <v>CBG-A</v>
      </c>
      <c r="DN28" s="149">
        <f>HLOOKUP($DN$7,$DG$7:$DJ$48,22,FALSE)</f>
        <v>1.03</v>
      </c>
      <c r="DP28" s="454"/>
      <c r="DQ28" s="155" t="str">
        <f t="shared" si="43"/>
        <v>CBG-A</v>
      </c>
      <c r="DR28" s="147">
        <v>2.91</v>
      </c>
      <c r="DS28" s="147"/>
      <c r="DT28" s="139">
        <f t="shared" si="44"/>
        <v>2</v>
      </c>
      <c r="DV28" s="139">
        <f t="shared" si="47"/>
        <v>6.5</v>
      </c>
      <c r="DW28" s="157">
        <f t="shared" si="45"/>
        <v>99.009900990099013</v>
      </c>
      <c r="DX28" s="157">
        <f t="shared" si="46"/>
        <v>0.99009900990098743</v>
      </c>
    </row>
    <row r="29" spans="2:128" x14ac:dyDescent="0.25">
      <c r="B29" s="139" t="s">
        <v>48</v>
      </c>
      <c r="C29" s="139">
        <f>calculation2!E83</f>
        <v>5</v>
      </c>
      <c r="D29" s="139" t="s">
        <v>102</v>
      </c>
      <c r="G29" s="459" t="s">
        <v>61</v>
      </c>
      <c r="H29" s="139" t="s">
        <v>216</v>
      </c>
      <c r="I29" s="147">
        <f>IF($C$4=2.7,'1'!D32,IF($C$4=4.5,'1'!AB32,IF($C$4=7,'1'!AZ32,IF($C$4=9,'1'!BX32,"FAUX"))))</f>
        <v>1.46</v>
      </c>
      <c r="J29" s="147">
        <f>IF($C$4=2.7,'1'!E32,IF($C$4=4.5,'1'!AC32,IF($C$4=7,'1'!BA32,IF($C$4=9,'1'!BY32,"FAUX"))))</f>
        <v>1.3</v>
      </c>
      <c r="K29" s="147">
        <f>IF($C$4=2.7,'1'!F32,IF($C$4=4.5,'1'!AD32,IF($C$4=7,'1'!BB32,IF($C$4=9,'1'!BZ32,"FAUX"))))</f>
        <v>8.66</v>
      </c>
      <c r="L29" s="147">
        <f>IF($C$4=2.7,'1'!G32,IF($C$4=4.5,'1'!AE32,IF($C$4=7,'1'!BC32,IF($C$4=9,'1'!CA32,"FAUX"))))</f>
        <v>8.59</v>
      </c>
      <c r="M29" s="147">
        <f>IF($C$4=2.7,'1'!H32,IF($C$4=4.5,'1'!AF32,IF($C$4=7,'1'!BD32,IF($C$4=9,'1'!CB32,"FAUX"))))</f>
        <v>1.1599999999999999</v>
      </c>
      <c r="N29" s="147">
        <f>IF($C$4=2.7,'1'!I32,IF($C$4=4.5,'1'!AG32,IF($C$4=7,'1'!BE32,IF($C$4=9,'1'!CC32,"FAUX"))))</f>
        <v>0.94599999999999995</v>
      </c>
      <c r="O29" s="147">
        <f>IF($C$4=2.7,'1'!J32,IF($C$4=4.5,'1'!AH32,IF($C$4=7,'1'!BF32,IF($C$4=9,'1'!CD32,"FAUX"))))</f>
        <v>6.66</v>
      </c>
      <c r="P29" s="147">
        <f>IF($C$4=2.7,'1'!K32,IF($C$4=4.5,'1'!AI32,IF($C$4=7,'1'!BG32,IF($C$4=9,'1'!CE32,"FAUX"))))</f>
        <v>5.9</v>
      </c>
      <c r="Q29" s="147">
        <f>IF($C$4=2.7,'1'!L32,IF($C$4=4.5,'1'!AJ32,IF($C$4=7,'1'!BH32,IF($C$4=9,'1'!CF32,"FAUX"))))</f>
        <v>1.36</v>
      </c>
      <c r="R29" s="147">
        <f>IF($C$4=2.7,'1'!M32,IF($C$4=4.5,'1'!AK32,IF($C$4=7,'1'!BI32,IF($C$4=9,'1'!CG32,"FAUX"))))</f>
        <v>1.19</v>
      </c>
      <c r="S29" s="147">
        <f>IF($C$4=2.7,'1'!N32,IF($C$4=4.5,'1'!AL32,IF($C$4=7,'1'!BJ32,IF($C$4=9,'1'!CH32,"FAUX"))))</f>
        <v>8.33</v>
      </c>
      <c r="T29" s="147">
        <f>IF($C$4=2.7,'1'!O32,IF($C$4=4.5,'1'!AM32,IF($C$4=7,'1'!BK32,IF($C$4=9,'1'!CI32,"FAUX"))))</f>
        <v>7.84</v>
      </c>
      <c r="U29" s="147">
        <f>IF($C$4=2.7,'1'!P32,IF($C$4=4.5,'1'!AN32,IF($C$4=7,'1'!BL32,IF($C$4=9,'1'!CJ32,"FAUX"))))</f>
        <v>1.8</v>
      </c>
      <c r="V29" s="147">
        <f>IF($C$4=2.7,'1'!Q32,IF($C$4=4.5,'1'!AO32,IF($C$4=7,'1'!BM32,IF($C$4=9,'1'!CK32,"FAUX"))))</f>
        <v>1.35</v>
      </c>
      <c r="W29" s="147">
        <f>IF($C$4=2.7,'1'!R32,IF($C$4=4.5,'1'!AP32,IF($C$4=7,'1'!BN32,IF($C$4=9,'1'!CL32,"FAUX"))))</f>
        <v>23.1</v>
      </c>
      <c r="X29" s="147">
        <f>IF($C$4=2.7,'1'!S32,IF($C$4=4.5,'1'!AQ32,IF($C$4=7,'1'!BO32,IF($C$4=9,'1'!CM32,"FAUX"))))</f>
        <v>17.7</v>
      </c>
      <c r="Y29" s="147">
        <f>IF($C$4=2.7,'1'!T32,IF($C$4=4.5,'1'!AR32,IF($C$4=7,'1'!BP32,IF($C$4=9,'1'!CN32,"FAUX"))))</f>
        <v>1.07</v>
      </c>
      <c r="Z29" s="147">
        <f>IF($C$4=2.7,'1'!U32,IF($C$4=4.5,'1'!AS32,IF($C$4=7,'1'!BQ32,IF($C$4=9,'1'!CO32,"FAUX"))))</f>
        <v>1.1399999999999999</v>
      </c>
      <c r="AA29" s="147">
        <f>IF($C$4=2.7,'1'!V32,IF($C$4=4.5,'1'!AT32,IF($C$4=7,'1'!BR32,IF($C$4=9,'1'!CP32,"FAUX"))))</f>
        <v>12.1</v>
      </c>
      <c r="AB29" s="147">
        <f>IF($C$4=2.7,'1'!W32,IF($C$4=4.5,'1'!AU32,IF($C$4=7,'1'!BS32,IF($C$4=9,'1'!CQ32,"FAUX"))))</f>
        <v>15.1</v>
      </c>
      <c r="AC29" s="147">
        <f>IF($C$4=2.7,'1'!X32,IF($C$4=4.5,'1'!AV32,IF($C$4=7,'1'!BT32,IF($C$4=9,'1'!CR32,"FAUX"))))</f>
        <v>1.5</v>
      </c>
      <c r="AD29" s="147">
        <f>IF($C$4=2.7,'1'!Y32,IF($C$4=4.5,'1'!AW32,IF($C$4=7,'1'!BU32,IF($C$4=9,'1'!CS32,"FAUX"))))</f>
        <v>1.1000000000000001</v>
      </c>
      <c r="AE29" s="147">
        <f>IF($C$4=2.7,'1'!Z32,IF($C$4=4.5,'1'!AX32,IF($C$4=7,'1'!BV32,IF($C$4=9,'1'!CT32,"FAUX"))))</f>
        <v>18.399999999999999</v>
      </c>
      <c r="AF29" s="147">
        <f>IF($C$4=2.7,'1'!AA32,IF($C$4=4.5,'1'!AY32,IF($C$4=7,'1'!BW32,IF($C$4=9,'1'!CU32,"FAUX"))))</f>
        <v>13.4</v>
      </c>
      <c r="AH29" s="459" t="s">
        <v>61</v>
      </c>
      <c r="AI29" s="139" t="str">
        <f t="shared" si="14"/>
        <v>Salbutamol</v>
      </c>
      <c r="AJ29" s="148">
        <f t="shared" si="15"/>
        <v>-5.3333333333333306E-3</v>
      </c>
      <c r="AK29" s="149">
        <f t="shared" si="16"/>
        <v>1.6199999999999997</v>
      </c>
      <c r="AL29" s="149">
        <f t="shared" si="17"/>
        <v>-2.3333333333333426E-3</v>
      </c>
      <c r="AM29" s="149">
        <f t="shared" si="18"/>
        <v>8.73</v>
      </c>
      <c r="AN29" s="149">
        <f t="shared" si="19"/>
        <v>-7.1333333333333327E-3</v>
      </c>
      <c r="AO29" s="149">
        <f t="shared" si="20"/>
        <v>1.3739999999999999</v>
      </c>
      <c r="AP29" s="149">
        <f t="shared" si="21"/>
        <v>-2.5333333333333326E-2</v>
      </c>
      <c r="AQ29" s="149">
        <f t="shared" si="22"/>
        <v>7.42</v>
      </c>
      <c r="AR29" s="149">
        <f t="shared" si="23"/>
        <v>-5.6666666666666723E-3</v>
      </c>
      <c r="AS29" s="149">
        <f t="shared" si="24"/>
        <v>1.5300000000000002</v>
      </c>
      <c r="AT29" s="149">
        <f t="shared" si="25"/>
        <v>-1.6333333333333342E-2</v>
      </c>
      <c r="AU29" s="149">
        <f t="shared" si="26"/>
        <v>8.8200000000000021</v>
      </c>
      <c r="AV29" s="149">
        <f t="shared" si="27"/>
        <v>-1.4999999999999999E-2</v>
      </c>
      <c r="AW29" s="149">
        <f t="shared" si="28"/>
        <v>2.25</v>
      </c>
      <c r="AX29" s="149">
        <f t="shared" si="29"/>
        <v>-0.18000000000000008</v>
      </c>
      <c r="AY29" s="149">
        <f t="shared" si="30"/>
        <v>28.5</v>
      </c>
      <c r="AZ29" s="149">
        <f t="shared" si="31"/>
        <v>2.3333333333333279E-3</v>
      </c>
      <c r="BA29" s="149">
        <f t="shared" si="32"/>
        <v>1.0000000000000002</v>
      </c>
      <c r="BB29" s="149">
        <f t="shared" si="33"/>
        <v>0.1</v>
      </c>
      <c r="BC29" s="149">
        <f t="shared" si="34"/>
        <v>9.1</v>
      </c>
      <c r="BD29" s="149">
        <f t="shared" si="35"/>
        <v>-1.3333333333333329E-2</v>
      </c>
      <c r="BE29" s="149">
        <f t="shared" si="36"/>
        <v>1.9</v>
      </c>
      <c r="BF29" s="149">
        <f t="shared" si="37"/>
        <v>-0.1666666666666666</v>
      </c>
      <c r="BG29" s="149">
        <f t="shared" si="38"/>
        <v>23.399999999999995</v>
      </c>
      <c r="BI29" s="459" t="s">
        <v>61</v>
      </c>
      <c r="BJ29" s="139" t="str">
        <f t="shared" si="0"/>
        <v>Salbutamol</v>
      </c>
      <c r="BK29" s="150">
        <f t="shared" si="1"/>
        <v>1.4599999999999997</v>
      </c>
      <c r="BL29" s="150">
        <f t="shared" si="2"/>
        <v>1.1599999999999999</v>
      </c>
      <c r="BM29" s="150">
        <f t="shared" si="3"/>
        <v>1.36</v>
      </c>
      <c r="BN29" s="150">
        <f t="shared" si="4"/>
        <v>1.8</v>
      </c>
      <c r="BO29" s="150">
        <f t="shared" si="5"/>
        <v>1.07</v>
      </c>
      <c r="BP29" s="150">
        <f t="shared" si="6"/>
        <v>1.5</v>
      </c>
      <c r="BR29" s="459" t="s">
        <v>61</v>
      </c>
      <c r="BS29" s="139" t="str">
        <f t="shared" si="7"/>
        <v>Salbutamol</v>
      </c>
      <c r="BT29" s="150">
        <f t="shared" si="8"/>
        <v>8.66</v>
      </c>
      <c r="BU29" s="150">
        <f t="shared" si="9"/>
        <v>6.66</v>
      </c>
      <c r="BV29" s="150">
        <f t="shared" si="10"/>
        <v>8.3300000000000018</v>
      </c>
      <c r="BW29" s="150">
        <f t="shared" si="11"/>
        <v>23.099999999999998</v>
      </c>
      <c r="BX29" s="150">
        <f t="shared" si="12"/>
        <v>12.1</v>
      </c>
      <c r="BY29" s="150">
        <f t="shared" si="13"/>
        <v>18.399999999999999</v>
      </c>
      <c r="CI29" s="477" t="s">
        <v>61</v>
      </c>
      <c r="CJ29" s="145" t="str">
        <f t="shared" si="39"/>
        <v>Salbutamol</v>
      </c>
      <c r="CK29" s="153">
        <f>'1'!D78</f>
        <v>0.61029209613269197</v>
      </c>
      <c r="CL29" s="153">
        <f>'1'!E78</f>
        <v>0.19023226648458899</v>
      </c>
      <c r="CM29" s="153">
        <f>'1'!F78</f>
        <v>0.204803909663341</v>
      </c>
      <c r="CN29" s="153">
        <f>'1'!G78</f>
        <v>0.150852193313431</v>
      </c>
      <c r="CO29" s="153">
        <f>'1'!H78</f>
        <v>1.80050680890253E-2</v>
      </c>
      <c r="CP29" s="153">
        <f>'1'!I78</f>
        <v>4.74268501514305E-3</v>
      </c>
      <c r="CQ29" s="153">
        <f>'1'!J78</f>
        <v>1.4268579583617399E-2</v>
      </c>
      <c r="CR29" s="153">
        <f>'1'!K78</f>
        <v>3.0057562284259199E-2</v>
      </c>
      <c r="CS29" s="153">
        <f>'1'!L78</f>
        <v>3.41425089727782E-2</v>
      </c>
      <c r="CT29" s="153">
        <f>'1'!M78</f>
        <v>8.1067307545713198E-3</v>
      </c>
      <c r="CU29" s="153">
        <f>'1'!N78</f>
        <v>-4.46088162857302E-4</v>
      </c>
      <c r="CV29" s="153">
        <f>'1'!O78</f>
        <v>-4.8964409567384105E-4</v>
      </c>
      <c r="CW29" s="153">
        <f>'1'!P78</f>
        <v>-3.8060324448900199E-4</v>
      </c>
      <c r="CX29" s="153">
        <f>'1'!Q78</f>
        <v>-3.5030644091129097E-4</v>
      </c>
      <c r="CY29" s="153">
        <f>'1'!R78</f>
        <v>-3.0256452276042199E-4</v>
      </c>
      <c r="CZ29" s="153">
        <f>'1'!S78</f>
        <v>-2.8870861664493801E-4</v>
      </c>
      <c r="DB29" s="454" t="s">
        <v>61</v>
      </c>
      <c r="DC29" s="139" t="str">
        <f t="shared" si="40"/>
        <v>Salbutamol</v>
      </c>
      <c r="DD29" s="154">
        <f>HLOOKUP($DD$7,$CJ$7:$CZ$48,23,FALSE)</f>
        <v>0.204803909663341</v>
      </c>
      <c r="DF29" s="459" t="s">
        <v>61</v>
      </c>
      <c r="DG29" s="155" t="str">
        <f t="shared" si="41"/>
        <v>Salbutamol</v>
      </c>
      <c r="DH29" s="147">
        <f>IF($C$4=2.7,'1'!D146,IF($C$4=4.5,'1'!G146,IF($C$4=7,'1'!J146,IF($C$4=9,'1'!M146,FALSE))))</f>
        <v>1.1399999999999999</v>
      </c>
      <c r="DI29" s="147">
        <f>IF($C$4=2.7,'1'!E146,IF($C$4=4.5,'1'!H146,IF($C$4=7,'1'!K146,IF($C$4=9,'1'!N146,FALSE))))</f>
        <v>1.1200000000000001</v>
      </c>
      <c r="DJ29" s="147">
        <f>IF($C$4=2.7,'1'!F146,IF($C$4=4.5,'1'!I146,IF($C$4=7,'1'!L146,IF($C$4=9,'1'!O146,FALSE))))</f>
        <v>1.21</v>
      </c>
      <c r="DL29" s="459" t="s">
        <v>61</v>
      </c>
      <c r="DM29" s="155" t="str">
        <f t="shared" si="42"/>
        <v>Salbutamol</v>
      </c>
      <c r="DN29" s="149">
        <f>HLOOKUP($DN$7,$DG$7:$DJ$48,23,FALSE)</f>
        <v>1.1399999999999999</v>
      </c>
      <c r="DP29" s="459" t="s">
        <v>61</v>
      </c>
      <c r="DQ29" s="155" t="str">
        <f t="shared" si="43"/>
        <v>Salbutamol</v>
      </c>
      <c r="DR29" s="147"/>
      <c r="DS29" s="147">
        <v>9.4</v>
      </c>
      <c r="DT29" s="139">
        <f t="shared" si="44"/>
        <v>1</v>
      </c>
      <c r="DV29" s="139">
        <f t="shared" si="47"/>
        <v>7</v>
      </c>
      <c r="DW29" s="157">
        <f t="shared" si="45"/>
        <v>96.934656996828437</v>
      </c>
      <c r="DX29" s="157">
        <f t="shared" si="46"/>
        <v>3.0653430031715629</v>
      </c>
    </row>
    <row r="30" spans="2:128" x14ac:dyDescent="0.25">
      <c r="B30" s="139" t="s">
        <v>49</v>
      </c>
      <c r="C30" s="139">
        <f>calculation2!E84</f>
        <v>50</v>
      </c>
      <c r="D30" s="139" t="s">
        <v>102</v>
      </c>
      <c r="G30" s="459"/>
      <c r="H30" s="139" t="s">
        <v>218</v>
      </c>
      <c r="I30" s="147">
        <f>IF($C$4=2.7,'1'!D33,IF($C$4=4.5,'1'!AB33,IF($C$4=7,'1'!AZ33,IF($C$4=9,'1'!BX33,"FAUX"))))</f>
        <v>1.53</v>
      </c>
      <c r="J30" s="147">
        <f>IF($C$4=2.7,'1'!E33,IF($C$4=4.5,'1'!AC33,IF($C$4=7,'1'!BA33,IF($C$4=9,'1'!BY33,"FAUX"))))</f>
        <v>1.32</v>
      </c>
      <c r="K30" s="147">
        <f>IF($C$4=2.7,'1'!F33,IF($C$4=4.5,'1'!AD33,IF($C$4=7,'1'!BB33,IF($C$4=9,'1'!BZ33,"FAUX"))))</f>
        <v>8.1199999999999992</v>
      </c>
      <c r="L30" s="147">
        <f>IF($C$4=2.7,'1'!G33,IF($C$4=4.5,'1'!AE33,IF($C$4=7,'1'!BC33,IF($C$4=9,'1'!CA33,"FAUX"))))</f>
        <v>7.53</v>
      </c>
      <c r="M30" s="147">
        <f>IF($C$4=2.7,'1'!H33,IF($C$4=4.5,'1'!AF33,IF($C$4=7,'1'!BD33,IF($C$4=9,'1'!CB33,"FAUX"))))</f>
        <v>1.18</v>
      </c>
      <c r="N30" s="147">
        <f>IF($C$4=2.7,'1'!I33,IF($C$4=4.5,'1'!AG33,IF($C$4=7,'1'!BE33,IF($C$4=9,'1'!CC33,"FAUX"))))</f>
        <v>0.98399999999999999</v>
      </c>
      <c r="O30" s="147">
        <f>IF($C$4=2.7,'1'!J33,IF($C$4=4.5,'1'!AH33,IF($C$4=7,'1'!BF33,IF($C$4=9,'1'!CD33,"FAUX"))))</f>
        <v>5.51</v>
      </c>
      <c r="P30" s="147">
        <f>IF($C$4=2.7,'1'!K33,IF($C$4=4.5,'1'!AI33,IF($C$4=7,'1'!BG33,IF($C$4=9,'1'!CE33,"FAUX"))))</f>
        <v>4.93</v>
      </c>
      <c r="Q30" s="147">
        <f>IF($C$4=2.7,'1'!L33,IF($C$4=4.5,'1'!AJ33,IF($C$4=7,'1'!BH33,IF($C$4=9,'1'!CF33,"FAUX"))))</f>
        <v>1.36</v>
      </c>
      <c r="R30" s="147">
        <f>IF($C$4=2.7,'1'!M33,IF($C$4=4.5,'1'!AK33,IF($C$4=7,'1'!BI33,IF($C$4=9,'1'!CG33,"FAUX"))))</f>
        <v>1.21</v>
      </c>
      <c r="S30" s="147">
        <f>IF($C$4=2.7,'1'!N33,IF($C$4=4.5,'1'!AL33,IF($C$4=7,'1'!BJ33,IF($C$4=9,'1'!CH33,"FAUX"))))</f>
        <v>7.24</v>
      </c>
      <c r="T30" s="147">
        <f>IF($C$4=2.7,'1'!O33,IF($C$4=4.5,'1'!AM33,IF($C$4=7,'1'!BK33,IF($C$4=9,'1'!CI33,"FAUX"))))</f>
        <v>6.89</v>
      </c>
      <c r="U30" s="147">
        <f>IF($C$4=2.7,'1'!P33,IF($C$4=4.5,'1'!AN33,IF($C$4=7,'1'!BL33,IF($C$4=9,'1'!CJ33,"FAUX"))))</f>
        <v>1.61</v>
      </c>
      <c r="V30" s="147">
        <f>IF($C$4=2.7,'1'!Q33,IF($C$4=4.5,'1'!AO33,IF($C$4=7,'1'!BM33,IF($C$4=9,'1'!CK33,"FAUX"))))</f>
        <v>1.4</v>
      </c>
      <c r="W30" s="147">
        <f>IF($C$4=2.7,'1'!R33,IF($C$4=4.5,'1'!AP33,IF($C$4=7,'1'!BN33,IF($C$4=9,'1'!CL33,"FAUX"))))</f>
        <v>16.600000000000001</v>
      </c>
      <c r="X30" s="147">
        <f>IF($C$4=2.7,'1'!S33,IF($C$4=4.5,'1'!AQ33,IF($C$4=7,'1'!BO33,IF($C$4=9,'1'!CM33,"FAUX"))))</f>
        <v>15.2</v>
      </c>
      <c r="Y30" s="147">
        <f>IF($C$4=2.7,'1'!T33,IF($C$4=4.5,'1'!AR33,IF($C$4=7,'1'!BP33,IF($C$4=9,'1'!CN33,"FAUX"))))</f>
        <v>1.24</v>
      </c>
      <c r="Z30" s="147">
        <f>IF($C$4=2.7,'1'!U33,IF($C$4=4.5,'1'!AS33,IF($C$4=7,'1'!BQ33,IF($C$4=9,'1'!CO33,"FAUX"))))</f>
        <v>1.1100000000000001</v>
      </c>
      <c r="AA30" s="147">
        <f>IF($C$4=2.7,'1'!V33,IF($C$4=4.5,'1'!AT33,IF($C$4=7,'1'!BR33,IF($C$4=9,'1'!CP33,"FAUX"))))</f>
        <v>11.8</v>
      </c>
      <c r="AB30" s="147">
        <f>IF($C$4=2.7,'1'!W33,IF($C$4=4.5,'1'!AU33,IF($C$4=7,'1'!BS33,IF($C$4=9,'1'!CQ33,"FAUX"))))</f>
        <v>11.6</v>
      </c>
      <c r="AC30" s="147">
        <f>IF($C$4=2.7,'1'!X33,IF($C$4=4.5,'1'!AV33,IF($C$4=7,'1'!BT33,IF($C$4=9,'1'!CR33,"FAUX"))))</f>
        <v>1.43</v>
      </c>
      <c r="AD30" s="147">
        <f>IF($C$4=2.7,'1'!Y33,IF($C$4=4.5,'1'!AW33,IF($C$4=7,'1'!BU33,IF($C$4=9,'1'!CS33,"FAUX"))))</f>
        <v>1.23</v>
      </c>
      <c r="AE30" s="147">
        <f>IF($C$4=2.7,'1'!Z33,IF($C$4=4.5,'1'!AX33,IF($C$4=7,'1'!BV33,IF($C$4=9,'1'!CT33,"FAUX"))))</f>
        <v>14.2</v>
      </c>
      <c r="AF30" s="147">
        <f>IF($C$4=2.7,'1'!AA33,IF($C$4=4.5,'1'!AY33,IF($C$4=7,'1'!BW33,IF($C$4=9,'1'!CU33,"FAUX"))))</f>
        <v>12.7</v>
      </c>
      <c r="AH30" s="459"/>
      <c r="AI30" s="139" t="str">
        <f t="shared" si="14"/>
        <v>Impurity B</v>
      </c>
      <c r="AJ30" s="148">
        <f t="shared" si="15"/>
        <v>-6.9999999999999984E-3</v>
      </c>
      <c r="AK30" s="149">
        <f t="shared" si="16"/>
        <v>1.74</v>
      </c>
      <c r="AL30" s="149">
        <f t="shared" si="17"/>
        <v>-1.9666666666666631E-2</v>
      </c>
      <c r="AM30" s="149">
        <f t="shared" si="18"/>
        <v>8.7099999999999973</v>
      </c>
      <c r="AN30" s="149">
        <f t="shared" si="19"/>
        <v>-6.533333333333332E-3</v>
      </c>
      <c r="AO30" s="149">
        <f t="shared" si="20"/>
        <v>1.3759999999999999</v>
      </c>
      <c r="AP30" s="149">
        <f t="shared" si="21"/>
        <v>-1.9333333333333334E-2</v>
      </c>
      <c r="AQ30" s="149">
        <f t="shared" si="22"/>
        <v>6.09</v>
      </c>
      <c r="AR30" s="149">
        <f t="shared" si="23"/>
        <v>-5.0000000000000036E-3</v>
      </c>
      <c r="AS30" s="149">
        <f t="shared" si="24"/>
        <v>1.5100000000000002</v>
      </c>
      <c r="AT30" s="149">
        <f t="shared" si="25"/>
        <v>-1.1666666666666685E-2</v>
      </c>
      <c r="AU30" s="149">
        <f t="shared" si="26"/>
        <v>7.59</v>
      </c>
      <c r="AV30" s="149">
        <f t="shared" si="27"/>
        <v>-7.0000000000000071E-3</v>
      </c>
      <c r="AW30" s="149">
        <f t="shared" si="28"/>
        <v>1.8200000000000003</v>
      </c>
      <c r="AX30" s="149">
        <f t="shared" si="29"/>
        <v>-4.6666666666666738E-2</v>
      </c>
      <c r="AY30" s="149">
        <f t="shared" si="30"/>
        <v>18.000000000000004</v>
      </c>
      <c r="AZ30" s="149">
        <f t="shared" si="31"/>
        <v>-4.3333333333333297E-3</v>
      </c>
      <c r="BA30" s="149">
        <f t="shared" si="32"/>
        <v>1.3699999999999999</v>
      </c>
      <c r="BB30" s="149">
        <f t="shared" si="33"/>
        <v>-6.6666666666667018E-3</v>
      </c>
      <c r="BC30" s="149">
        <f t="shared" si="34"/>
        <v>12</v>
      </c>
      <c r="BD30" s="149">
        <f t="shared" si="35"/>
        <v>-6.6666666666666645E-3</v>
      </c>
      <c r="BE30" s="149">
        <f t="shared" si="36"/>
        <v>1.63</v>
      </c>
      <c r="BF30" s="149">
        <f t="shared" si="37"/>
        <v>-0.05</v>
      </c>
      <c r="BG30" s="149">
        <f t="shared" si="38"/>
        <v>15.7</v>
      </c>
      <c r="BI30" s="459"/>
      <c r="BJ30" s="139" t="str">
        <f t="shared" si="0"/>
        <v>Impurity B</v>
      </c>
      <c r="BK30" s="150">
        <f t="shared" si="1"/>
        <v>1.53</v>
      </c>
      <c r="BL30" s="150">
        <f t="shared" si="2"/>
        <v>1.18</v>
      </c>
      <c r="BM30" s="150">
        <f t="shared" si="3"/>
        <v>1.36</v>
      </c>
      <c r="BN30" s="150">
        <f t="shared" si="4"/>
        <v>1.61</v>
      </c>
      <c r="BO30" s="150">
        <f t="shared" si="5"/>
        <v>1.24</v>
      </c>
      <c r="BP30" s="150">
        <f t="shared" si="6"/>
        <v>1.43</v>
      </c>
      <c r="BR30" s="459"/>
      <c r="BS30" s="139" t="str">
        <f t="shared" si="7"/>
        <v>Impurity B</v>
      </c>
      <c r="BT30" s="150">
        <f t="shared" si="8"/>
        <v>8.1199999999999974</v>
      </c>
      <c r="BU30" s="150">
        <f t="shared" si="9"/>
        <v>5.51</v>
      </c>
      <c r="BV30" s="150">
        <f t="shared" si="10"/>
        <v>7.2399999999999993</v>
      </c>
      <c r="BW30" s="150">
        <f t="shared" si="11"/>
        <v>16.600000000000001</v>
      </c>
      <c r="BX30" s="150">
        <f t="shared" si="12"/>
        <v>11.799999999999999</v>
      </c>
      <c r="BY30" s="150">
        <f t="shared" si="13"/>
        <v>14.2</v>
      </c>
      <c r="CI30" s="477"/>
      <c r="CJ30" s="145" t="str">
        <f t="shared" si="39"/>
        <v>Impurity B</v>
      </c>
      <c r="CK30" s="153">
        <f>'1'!D79</f>
        <v>0.15063135577231801</v>
      </c>
      <c r="CL30" s="153">
        <f>'1'!E79</f>
        <v>0.13148522771023999</v>
      </c>
      <c r="CM30" s="153">
        <f>'1'!F79</f>
        <v>0.17034607327051501</v>
      </c>
      <c r="CN30" s="153">
        <f>'1'!G79</f>
        <v>9.3487907376759299E-2</v>
      </c>
      <c r="CO30" s="153">
        <f>'1'!H79</f>
        <v>1.0536548512453701E-2</v>
      </c>
      <c r="CP30" s="153">
        <f>'1'!I79</f>
        <v>3.6863169550559799E-3</v>
      </c>
      <c r="CQ30" s="153">
        <f>'1'!J79</f>
        <v>9.3528137319273293E-3</v>
      </c>
      <c r="CR30" s="153">
        <f>'1'!K79</f>
        <v>1.7054826980126E-2</v>
      </c>
      <c r="CS30" s="153">
        <f>'1'!L79</f>
        <v>1.4458849954807699E-2</v>
      </c>
      <c r="CT30" s="153">
        <f>'1'!M79</f>
        <v>3.8103963219008198E-4</v>
      </c>
      <c r="CU30" s="153">
        <f>'1'!N79</f>
        <v>3.31000010191929E-5</v>
      </c>
      <c r="CV30" s="153">
        <f>'1'!O79</f>
        <v>3.31000010191929E-5</v>
      </c>
      <c r="CW30" s="153">
        <f>'1'!P79</f>
        <v>-4.3260175662333599E-4</v>
      </c>
      <c r="CX30" s="153">
        <f>'1'!Q79</f>
        <v>-3.7346724846538899E-4</v>
      </c>
      <c r="CY30" s="153">
        <f>'1'!R79</f>
        <v>-3.6410614365455201E-4</v>
      </c>
      <c r="CZ30" s="153">
        <f>'1'!S79</f>
        <v>-3.75785875543156E-4</v>
      </c>
      <c r="DB30" s="454"/>
      <c r="DC30" s="139" t="str">
        <f t="shared" si="40"/>
        <v>Impurity B</v>
      </c>
      <c r="DD30" s="154">
        <f>HLOOKUP($DD$7,$CJ$7:$CZ$48,24,FALSE)</f>
        <v>0.17034607327051501</v>
      </c>
      <c r="DF30" s="459"/>
      <c r="DG30" s="155" t="str">
        <f t="shared" si="41"/>
        <v>Impurity B</v>
      </c>
      <c r="DH30" s="147">
        <f>IF($C$4=2.7,'1'!D147,IF($C$4=4.5,'1'!G147,IF($C$4=7,'1'!J147,IF($C$4=9,'1'!M147,FALSE))))</f>
        <v>1.05</v>
      </c>
      <c r="DI30" s="147">
        <f>IF($C$4=2.7,'1'!E147,IF($C$4=4.5,'1'!H147,IF($C$4=7,'1'!K147,IF($C$4=9,'1'!N147,FALSE))))</f>
        <v>0.91</v>
      </c>
      <c r="DJ30" s="147">
        <f>IF($C$4=2.7,'1'!F147,IF($C$4=4.5,'1'!I147,IF($C$4=7,'1'!L147,IF($C$4=9,'1'!O147,FALSE))))</f>
        <v>1.19</v>
      </c>
      <c r="DL30" s="459"/>
      <c r="DM30" s="155" t="str">
        <f t="shared" si="42"/>
        <v>Impurity B</v>
      </c>
      <c r="DN30" s="149">
        <f>HLOOKUP($DN$7,$DG$7:$DJ$48,24,FALSE)</f>
        <v>1.05</v>
      </c>
      <c r="DP30" s="459"/>
      <c r="DQ30" s="155" t="str">
        <f t="shared" si="43"/>
        <v>Impurity B</v>
      </c>
      <c r="DR30" s="147"/>
      <c r="DS30" s="147">
        <v>8.9700000000000006</v>
      </c>
      <c r="DT30" s="139">
        <f t="shared" si="44"/>
        <v>1</v>
      </c>
      <c r="DV30" s="139">
        <f t="shared" si="47"/>
        <v>7.5</v>
      </c>
      <c r="DW30" s="157">
        <f t="shared" si="45"/>
        <v>90.909090909090907</v>
      </c>
      <c r="DX30" s="157">
        <f t="shared" si="46"/>
        <v>9.0909090909090935</v>
      </c>
    </row>
    <row r="31" spans="2:128" x14ac:dyDescent="0.25">
      <c r="B31" s="159" t="s">
        <v>195</v>
      </c>
      <c r="C31" s="163">
        <f>calculation2!E85</f>
        <v>0.1</v>
      </c>
      <c r="D31" s="159" t="s">
        <v>196</v>
      </c>
      <c r="E31" s="156"/>
      <c r="G31" s="459"/>
      <c r="H31" s="139" t="s">
        <v>217</v>
      </c>
      <c r="I31" s="147">
        <f>IF($C$4=2.7,'1'!D34,IF($C$4=4.5,'1'!AB34,IF($C$4=7,'1'!AZ34,IF($C$4=9,'1'!BX34,"FAUX"))))</f>
        <v>1.82</v>
      </c>
      <c r="J31" s="147">
        <f>IF($C$4=2.7,'1'!E34,IF($C$4=4.5,'1'!AC34,IF($C$4=7,'1'!BA34,IF($C$4=9,'1'!BY34,"FAUX"))))</f>
        <v>1.65</v>
      </c>
      <c r="K31" s="147">
        <f>IF($C$4=2.7,'1'!F34,IF($C$4=4.5,'1'!AD34,IF($C$4=7,'1'!BB34,IF($C$4=9,'1'!BZ34,"FAUX"))))</f>
        <v>6.35</v>
      </c>
      <c r="L31" s="147">
        <f>IF($C$4=2.7,'1'!G34,IF($C$4=4.5,'1'!AE34,IF($C$4=7,'1'!BC34,IF($C$4=9,'1'!CA34,"FAUX"))))</f>
        <v>6.02</v>
      </c>
      <c r="M31" s="147">
        <f>IF($C$4=2.7,'1'!H34,IF($C$4=4.5,'1'!AF34,IF($C$4=7,'1'!BD34,IF($C$4=9,'1'!CB34,"FAUX"))))</f>
        <v>1.62</v>
      </c>
      <c r="N31" s="147">
        <f>IF($C$4=2.7,'1'!I34,IF($C$4=4.5,'1'!AG34,IF($C$4=7,'1'!BE34,IF($C$4=9,'1'!CC34,"FAUX"))))</f>
        <v>1.39</v>
      </c>
      <c r="O31" s="147">
        <f>IF($C$4=2.7,'1'!J34,IF($C$4=4.5,'1'!AH34,IF($C$4=7,'1'!BF34,IF($C$4=9,'1'!CD34,"FAUX"))))</f>
        <v>5.24</v>
      </c>
      <c r="P31" s="147">
        <f>IF($C$4=2.7,'1'!K34,IF($C$4=4.5,'1'!AI34,IF($C$4=7,'1'!BG34,IF($C$4=9,'1'!CE34,"FAUX"))))</f>
        <v>4.91</v>
      </c>
      <c r="Q31" s="147">
        <f>IF($C$4=2.7,'1'!L34,IF($C$4=4.5,'1'!AJ34,IF($C$4=7,'1'!BH34,IF($C$4=9,'1'!CF34,"FAUX"))))</f>
        <v>1.71</v>
      </c>
      <c r="R31" s="147">
        <f>IF($C$4=2.7,'1'!M34,IF($C$4=4.5,'1'!AK34,IF($C$4=7,'1'!BI34,IF($C$4=9,'1'!CG34,"FAUX"))))</f>
        <v>1.54</v>
      </c>
      <c r="S31" s="147">
        <f>IF($C$4=2.7,'1'!N34,IF($C$4=4.5,'1'!AL34,IF($C$4=7,'1'!BJ34,IF($C$4=9,'1'!CH34,"FAUX"))))</f>
        <v>6.36</v>
      </c>
      <c r="T31" s="147">
        <f>IF($C$4=2.7,'1'!O34,IF($C$4=4.5,'1'!AM34,IF($C$4=7,'1'!BK34,IF($C$4=9,'1'!CI34,"FAUX"))))</f>
        <v>5.98</v>
      </c>
      <c r="U31" s="147">
        <f>IF($C$4=2.7,'1'!P34,IF($C$4=4.5,'1'!AN34,IF($C$4=7,'1'!BL34,IF($C$4=9,'1'!CJ34,"FAUX"))))</f>
        <v>1.92</v>
      </c>
      <c r="V31" s="147">
        <f>IF($C$4=2.7,'1'!Q34,IF($C$4=4.5,'1'!AO34,IF($C$4=7,'1'!BM34,IF($C$4=9,'1'!CK34,"FAUX"))))</f>
        <v>1.7</v>
      </c>
      <c r="W31" s="147">
        <f>IF($C$4=2.7,'1'!R34,IF($C$4=4.5,'1'!AP34,IF($C$4=7,'1'!BN34,IF($C$4=9,'1'!CL34,"FAUX"))))</f>
        <v>12.5</v>
      </c>
      <c r="X31" s="147">
        <f>IF($C$4=2.7,'1'!S34,IF($C$4=4.5,'1'!AQ34,IF($C$4=7,'1'!BO34,IF($C$4=9,'1'!CM34,"FAUX"))))</f>
        <v>11.6</v>
      </c>
      <c r="Y31" s="147">
        <f>IF($C$4=2.7,'1'!T34,IF($C$4=4.5,'1'!AR34,IF($C$4=7,'1'!BP34,IF($C$4=9,'1'!CN34,"FAUX"))))</f>
        <v>1.62</v>
      </c>
      <c r="Z31" s="147">
        <f>IF($C$4=2.7,'1'!U34,IF($C$4=4.5,'1'!AS34,IF($C$4=7,'1'!BQ34,IF($C$4=9,'1'!CO34,"FAUX"))))</f>
        <v>1.43</v>
      </c>
      <c r="AA31" s="147">
        <f>IF($C$4=2.7,'1'!V34,IF($C$4=4.5,'1'!AT34,IF($C$4=7,'1'!BR34,IF($C$4=9,'1'!CP34,"FAUX"))))</f>
        <v>10.3</v>
      </c>
      <c r="AB31" s="147">
        <f>IF($C$4=2.7,'1'!W34,IF($C$4=4.5,'1'!AU34,IF($C$4=7,'1'!BS34,IF($C$4=9,'1'!CQ34,"FAUX"))))</f>
        <v>10</v>
      </c>
      <c r="AC31" s="147">
        <f>IF($C$4=2.7,'1'!X34,IF($C$4=4.5,'1'!AV34,IF($C$4=7,'1'!BT34,IF($C$4=9,'1'!CR34,"FAUX"))))</f>
        <v>1.66</v>
      </c>
      <c r="AD31" s="147">
        <f>IF($C$4=2.7,'1'!Y34,IF($C$4=4.5,'1'!AW34,IF($C$4=7,'1'!BU34,IF($C$4=9,'1'!CS34,"FAUX"))))</f>
        <v>1.55</v>
      </c>
      <c r="AE31" s="147">
        <f>IF($C$4=2.7,'1'!Z34,IF($C$4=4.5,'1'!AX34,IF($C$4=7,'1'!BV34,IF($C$4=9,'1'!CT34,"FAUX"))))</f>
        <v>10.7</v>
      </c>
      <c r="AF31" s="147">
        <f>IF($C$4=2.7,'1'!AA34,IF($C$4=4.5,'1'!AY34,IF($C$4=7,'1'!BW34,IF($C$4=9,'1'!CU34,"FAUX"))))</f>
        <v>10.8</v>
      </c>
      <c r="AH31" s="459"/>
      <c r="AI31" s="139" t="str">
        <f t="shared" si="14"/>
        <v>Impurity D</v>
      </c>
      <c r="AJ31" s="148">
        <f t="shared" si="15"/>
        <v>-5.6666666666666723E-3</v>
      </c>
      <c r="AK31" s="149">
        <f t="shared" si="16"/>
        <v>1.9900000000000002</v>
      </c>
      <c r="AL31" s="149">
        <f t="shared" si="17"/>
        <v>-1.1000000000000003E-2</v>
      </c>
      <c r="AM31" s="149">
        <f t="shared" si="18"/>
        <v>6.68</v>
      </c>
      <c r="AN31" s="149">
        <f t="shared" si="19"/>
        <v>-7.6666666666666732E-3</v>
      </c>
      <c r="AO31" s="149">
        <f t="shared" si="20"/>
        <v>1.85</v>
      </c>
      <c r="AP31" s="149">
        <f t="shared" si="21"/>
        <v>-1.1000000000000003E-2</v>
      </c>
      <c r="AQ31" s="149">
        <f t="shared" si="22"/>
        <v>5.57</v>
      </c>
      <c r="AR31" s="149">
        <f t="shared" si="23"/>
        <v>-5.6666666666666645E-3</v>
      </c>
      <c r="AS31" s="149">
        <f t="shared" si="24"/>
        <v>1.88</v>
      </c>
      <c r="AT31" s="149">
        <f t="shared" si="25"/>
        <v>-1.2666666666666663E-2</v>
      </c>
      <c r="AU31" s="149">
        <f t="shared" si="26"/>
        <v>6.74</v>
      </c>
      <c r="AV31" s="149">
        <f t="shared" si="27"/>
        <v>-7.3333333333333332E-3</v>
      </c>
      <c r="AW31" s="149">
        <f t="shared" si="28"/>
        <v>2.14</v>
      </c>
      <c r="AX31" s="149">
        <f t="shared" si="29"/>
        <v>-3.0000000000000013E-2</v>
      </c>
      <c r="AY31" s="149">
        <f t="shared" si="30"/>
        <v>13.400000000000002</v>
      </c>
      <c r="AZ31" s="149">
        <f t="shared" si="31"/>
        <v>-6.3333333333333384E-3</v>
      </c>
      <c r="BA31" s="149">
        <f t="shared" si="32"/>
        <v>1.81</v>
      </c>
      <c r="BB31" s="149">
        <f t="shared" si="33"/>
        <v>-1.0000000000000024E-2</v>
      </c>
      <c r="BC31" s="149">
        <f t="shared" si="34"/>
        <v>10.600000000000001</v>
      </c>
      <c r="BD31" s="149">
        <f t="shared" si="35"/>
        <v>-3.6666666666666627E-3</v>
      </c>
      <c r="BE31" s="149">
        <f t="shared" si="36"/>
        <v>1.7699999999999998</v>
      </c>
      <c r="BF31" s="149">
        <f t="shared" si="37"/>
        <v>3.3333333333333808E-3</v>
      </c>
      <c r="BG31" s="149">
        <f t="shared" si="38"/>
        <v>10.599999999999998</v>
      </c>
      <c r="BI31" s="459"/>
      <c r="BJ31" s="139" t="str">
        <f t="shared" si="0"/>
        <v>Impurity D</v>
      </c>
      <c r="BK31" s="150">
        <f t="shared" si="1"/>
        <v>1.82</v>
      </c>
      <c r="BL31" s="150">
        <f t="shared" si="2"/>
        <v>1.6199999999999999</v>
      </c>
      <c r="BM31" s="150">
        <f t="shared" si="3"/>
        <v>1.71</v>
      </c>
      <c r="BN31" s="150">
        <f t="shared" si="4"/>
        <v>1.9200000000000002</v>
      </c>
      <c r="BO31" s="150">
        <f t="shared" si="5"/>
        <v>1.6199999999999999</v>
      </c>
      <c r="BP31" s="150">
        <f t="shared" si="6"/>
        <v>1.66</v>
      </c>
      <c r="BR31" s="459"/>
      <c r="BS31" s="139" t="str">
        <f t="shared" si="7"/>
        <v>Impurity D</v>
      </c>
      <c r="BT31" s="150">
        <f t="shared" si="8"/>
        <v>6.35</v>
      </c>
      <c r="BU31" s="150">
        <f t="shared" si="9"/>
        <v>5.24</v>
      </c>
      <c r="BV31" s="150">
        <f t="shared" si="10"/>
        <v>6.36</v>
      </c>
      <c r="BW31" s="150">
        <f t="shared" si="11"/>
        <v>12.500000000000002</v>
      </c>
      <c r="BX31" s="150">
        <f t="shared" si="12"/>
        <v>10.3</v>
      </c>
      <c r="BY31" s="150">
        <f t="shared" si="13"/>
        <v>10.7</v>
      </c>
      <c r="CI31" s="477"/>
      <c r="CJ31" s="145" t="str">
        <f t="shared" si="39"/>
        <v>Impurity D</v>
      </c>
      <c r="CK31" s="153">
        <f>'1'!D80</f>
        <v>0.23434926436471001</v>
      </c>
      <c r="CL31" s="153">
        <f>'1'!E80</f>
        <v>0.429357696906015</v>
      </c>
      <c r="CM31" s="153">
        <f>'1'!F80</f>
        <v>0.48154774293427299</v>
      </c>
      <c r="CN31" s="153">
        <f>'1'!G80</f>
        <v>0.123116639258417</v>
      </c>
      <c r="CO31" s="153">
        <f>'1'!H80</f>
        <v>9.0662982541456993E-2</v>
      </c>
      <c r="CP31" s="153">
        <f>'1'!I80</f>
        <v>0.16616327254976401</v>
      </c>
      <c r="CQ31" s="153">
        <f>'1'!J80</f>
        <v>0.163156403941007</v>
      </c>
      <c r="CR31" s="153">
        <f>'1'!K80</f>
        <v>2.9714990374770999E-2</v>
      </c>
      <c r="CS31" s="153">
        <f>'1'!L80</f>
        <v>5.4294389070846001E-3</v>
      </c>
      <c r="CT31" s="153">
        <f>'1'!M80</f>
        <v>1.0227341969203101E-2</v>
      </c>
      <c r="CU31" s="153">
        <f>'1'!N80</f>
        <v>2.5275972686943801E-2</v>
      </c>
      <c r="CV31" s="153">
        <f>'1'!O80</f>
        <v>4.1668223116392199E-2</v>
      </c>
      <c r="CW31" s="153">
        <f>'1'!P80</f>
        <v>5.5565541578269297E-2</v>
      </c>
      <c r="CX31" s="153">
        <f>'1'!Q80</f>
        <v>5.9147642849548897E-2</v>
      </c>
      <c r="CY31" s="153">
        <f>'1'!R80</f>
        <v>4.9293158598478201E-2</v>
      </c>
      <c r="CZ31" s="153">
        <f>'1'!S80</f>
        <v>2.6648214681056499E-2</v>
      </c>
      <c r="DB31" s="454"/>
      <c r="DC31" s="139" t="str">
        <f t="shared" si="40"/>
        <v>Impurity D</v>
      </c>
      <c r="DD31" s="154">
        <f>HLOOKUP($DD$7,$CJ$7:$CZ$48,25,FALSE)</f>
        <v>0.48154774293427299</v>
      </c>
      <c r="DF31" s="459"/>
      <c r="DG31" s="155" t="str">
        <f t="shared" si="41"/>
        <v>Impurity D</v>
      </c>
      <c r="DH31" s="147">
        <f>IF($C$4=2.7,'1'!D148,IF($C$4=4.5,'1'!G148,IF($C$4=7,'1'!J148,IF($C$4=9,'1'!M148,FALSE))))</f>
        <v>1.0900000000000001</v>
      </c>
      <c r="DI31" s="147">
        <f>IF($C$4=2.7,'1'!E148,IF($C$4=4.5,'1'!H148,IF($C$4=7,'1'!K148,IF($C$4=9,'1'!N148,FALSE))))</f>
        <v>1.17</v>
      </c>
      <c r="DJ31" s="147">
        <f>IF($C$4=2.7,'1'!F148,IF($C$4=4.5,'1'!I148,IF($C$4=7,'1'!L148,IF($C$4=9,'1'!O148,FALSE))))</f>
        <v>1.24</v>
      </c>
      <c r="DL31" s="459"/>
      <c r="DM31" s="155" t="str">
        <f t="shared" si="42"/>
        <v>Impurity D</v>
      </c>
      <c r="DN31" s="149">
        <f>HLOOKUP($DN$7,$DG$7:$DJ$48,25,FALSE)</f>
        <v>1.0900000000000001</v>
      </c>
      <c r="DP31" s="459"/>
      <c r="DQ31" s="155" t="str">
        <f t="shared" si="43"/>
        <v>Impurity D</v>
      </c>
      <c r="DR31" s="147"/>
      <c r="DS31" s="147">
        <v>9.6199999999999992</v>
      </c>
      <c r="DT31" s="139">
        <f t="shared" si="44"/>
        <v>1</v>
      </c>
      <c r="DV31" s="139">
        <f t="shared" si="47"/>
        <v>8</v>
      </c>
      <c r="DW31" s="157">
        <f t="shared" si="45"/>
        <v>75.974692664795782</v>
      </c>
      <c r="DX31" s="157">
        <f t="shared" si="46"/>
        <v>24.025307335204218</v>
      </c>
    </row>
    <row r="32" spans="2:128" x14ac:dyDescent="0.25">
      <c r="B32" s="139" t="s">
        <v>242</v>
      </c>
      <c r="C32" s="139" t="str">
        <f>CONCATENATE(C5,C16)</f>
        <v>AcetonitrileC18</v>
      </c>
      <c r="D32" s="162"/>
      <c r="G32" s="459"/>
      <c r="H32" s="139" t="s">
        <v>219</v>
      </c>
      <c r="I32" s="147">
        <f>IF($C$4=2.7,'1'!D35,IF($C$4=4.5,'1'!AB35,IF($C$4=7,'1'!AZ35,IF($C$4=9,'1'!BX35,"FAUX"))))</f>
        <v>2.77</v>
      </c>
      <c r="J32" s="147">
        <f>IF($C$4=2.7,'1'!E35,IF($C$4=4.5,'1'!AC35,IF($C$4=7,'1'!BA35,IF($C$4=9,'1'!BY35,"FAUX"))))</f>
        <v>2.98</v>
      </c>
      <c r="K32" s="147">
        <f>IF($C$4=2.7,'1'!F35,IF($C$4=4.5,'1'!AD35,IF($C$4=7,'1'!BB35,IF($C$4=9,'1'!BZ35,"FAUX"))))</f>
        <v>3.88</v>
      </c>
      <c r="L32" s="147">
        <f>IF($C$4=2.7,'1'!G35,IF($C$4=4.5,'1'!AE35,IF($C$4=7,'1'!BC35,IF($C$4=9,'1'!CA35,"FAUX"))))</f>
        <v>4.3600000000000003</v>
      </c>
      <c r="M32" s="147">
        <f>IF($C$4=2.7,'1'!H35,IF($C$4=4.5,'1'!AF35,IF($C$4=7,'1'!BD35,IF($C$4=9,'1'!CB35,"FAUX"))))</f>
        <v>2.38</v>
      </c>
      <c r="N32" s="147">
        <f>IF($C$4=2.7,'1'!I35,IF($C$4=4.5,'1'!AG35,IF($C$4=7,'1'!BE35,IF($C$4=9,'1'!CC35,"FAUX"))))</f>
        <v>2.4900000000000002</v>
      </c>
      <c r="O32" s="147">
        <f>IF($C$4=2.7,'1'!J35,IF($C$4=4.5,'1'!AH35,IF($C$4=7,'1'!BF35,IF($C$4=9,'1'!CD35,"FAUX"))))</f>
        <v>3.39</v>
      </c>
      <c r="P32" s="147">
        <f>IF($C$4=2.7,'1'!K35,IF($C$4=4.5,'1'!AI35,IF($C$4=7,'1'!BG35,IF($C$4=9,'1'!CE35,"FAUX"))))</f>
        <v>3.72</v>
      </c>
      <c r="Q32" s="147">
        <f>IF($C$4=2.7,'1'!L35,IF($C$4=4.5,'1'!AJ35,IF($C$4=7,'1'!BH35,IF($C$4=9,'1'!CF35,"FAUX"))))</f>
        <v>2.39</v>
      </c>
      <c r="R32" s="147">
        <f>IF($C$4=2.7,'1'!M35,IF($C$4=4.5,'1'!AK35,IF($C$4=7,'1'!BI35,IF($C$4=9,'1'!CG35,"FAUX"))))</f>
        <v>2.57</v>
      </c>
      <c r="S32" s="147">
        <f>IF($C$4=2.7,'1'!N35,IF($C$4=4.5,'1'!AL35,IF($C$4=7,'1'!BJ35,IF($C$4=9,'1'!CH35,"FAUX"))))</f>
        <v>3.66</v>
      </c>
      <c r="T32" s="147">
        <f>IF($C$4=2.7,'1'!O35,IF($C$4=4.5,'1'!AM35,IF($C$4=7,'1'!BK35,IF($C$4=9,'1'!CI35,"FAUX"))))</f>
        <v>4</v>
      </c>
      <c r="U32" s="147">
        <f>IF($C$4=2.7,'1'!P35,IF($C$4=4.5,'1'!AN35,IF($C$4=7,'1'!BL35,IF($C$4=9,'1'!CJ35,"FAUX"))))</f>
        <v>2.2599999999999998</v>
      </c>
      <c r="V32" s="147">
        <f>IF($C$4=2.7,'1'!Q35,IF($C$4=4.5,'1'!AO35,IF($C$4=7,'1'!BM35,IF($C$4=9,'1'!CK35,"FAUX"))))</f>
        <v>2.38</v>
      </c>
      <c r="W32" s="147">
        <f>IF($C$4=2.7,'1'!R35,IF($C$4=4.5,'1'!AP35,IF($C$4=7,'1'!BN35,IF($C$4=9,'1'!CL35,"FAUX"))))</f>
        <v>5.23</v>
      </c>
      <c r="X32" s="147">
        <f>IF($C$4=2.7,'1'!S35,IF($C$4=4.5,'1'!AQ35,IF($C$4=7,'1'!BO35,IF($C$4=9,'1'!CM35,"FAUX"))))</f>
        <v>5.0199999999999996</v>
      </c>
      <c r="Y32" s="147">
        <f>IF($C$4=2.7,'1'!T35,IF($C$4=4.5,'1'!AR35,IF($C$4=7,'1'!BP35,IF($C$4=9,'1'!CN35,"FAUX"))))</f>
        <v>1.99</v>
      </c>
      <c r="Z32" s="147">
        <f>IF($C$4=2.7,'1'!U35,IF($C$4=4.5,'1'!AS35,IF($C$4=7,'1'!BQ35,IF($C$4=9,'1'!CO35,"FAUX"))))</f>
        <v>2.08</v>
      </c>
      <c r="AA32" s="147">
        <f>IF($C$4=2.7,'1'!V35,IF($C$4=4.5,'1'!AT35,IF($C$4=7,'1'!BR35,IF($C$4=9,'1'!CP35,"FAUX"))))</f>
        <v>5.29</v>
      </c>
      <c r="AB32" s="147">
        <f>IF($C$4=2.7,'1'!W35,IF($C$4=4.5,'1'!AU35,IF($C$4=7,'1'!BS35,IF($C$4=9,'1'!CQ35,"FAUX"))))</f>
        <v>4.92</v>
      </c>
      <c r="AC32" s="147">
        <f>IF($C$4=2.7,'1'!X35,IF($C$4=4.5,'1'!AV35,IF($C$4=7,'1'!BT35,IF($C$4=9,'1'!CR35,"FAUX"))))</f>
        <v>2.0699999999999998</v>
      </c>
      <c r="AD32" s="147">
        <f>IF($C$4=2.7,'1'!Y35,IF($C$4=4.5,'1'!AW35,IF($C$4=7,'1'!BU35,IF($C$4=9,'1'!CS35,"FAUX"))))</f>
        <v>2.16</v>
      </c>
      <c r="AE32" s="147">
        <f>IF($C$4=2.7,'1'!Z35,IF($C$4=4.5,'1'!AX35,IF($C$4=7,'1'!BV35,IF($C$4=9,'1'!CT35,"FAUX"))))</f>
        <v>5.16</v>
      </c>
      <c r="AF32" s="147">
        <f>IF($C$4=2.7,'1'!AA35,IF($C$4=4.5,'1'!AY35,IF($C$4=7,'1'!BW35,IF($C$4=9,'1'!CU35,"FAUX"))))</f>
        <v>4.8099999999999996</v>
      </c>
      <c r="AH32" s="459"/>
      <c r="AI32" s="139" t="str">
        <f t="shared" si="14"/>
        <v>Impurity G</v>
      </c>
      <c r="AJ32" s="148">
        <f t="shared" si="15"/>
        <v>6.9999999999999984E-3</v>
      </c>
      <c r="AK32" s="149">
        <f t="shared" si="16"/>
        <v>2.56</v>
      </c>
      <c r="AL32" s="149">
        <f t="shared" si="17"/>
        <v>1.6000000000000014E-2</v>
      </c>
      <c r="AM32" s="149">
        <f t="shared" si="18"/>
        <v>3.3999999999999995</v>
      </c>
      <c r="AN32" s="149">
        <f t="shared" si="19"/>
        <v>3.6666666666666774E-3</v>
      </c>
      <c r="AO32" s="149">
        <f t="shared" si="20"/>
        <v>2.2699999999999996</v>
      </c>
      <c r="AP32" s="149">
        <f t="shared" si="21"/>
        <v>1.1000000000000003E-2</v>
      </c>
      <c r="AQ32" s="149">
        <f t="shared" si="22"/>
        <v>3.06</v>
      </c>
      <c r="AR32" s="149">
        <f t="shared" si="23"/>
        <v>5.9999999999999906E-3</v>
      </c>
      <c r="AS32" s="149">
        <f t="shared" si="24"/>
        <v>2.2100000000000004</v>
      </c>
      <c r="AT32" s="149">
        <f t="shared" si="25"/>
        <v>1.1333333333333329E-2</v>
      </c>
      <c r="AU32" s="149">
        <f t="shared" si="26"/>
        <v>3.3200000000000003</v>
      </c>
      <c r="AV32" s="149">
        <f t="shared" si="27"/>
        <v>4.0000000000000036E-3</v>
      </c>
      <c r="AW32" s="149">
        <f t="shared" si="28"/>
        <v>2.1399999999999997</v>
      </c>
      <c r="AX32" s="149">
        <f t="shared" si="29"/>
        <v>-7.0000000000000288E-3</v>
      </c>
      <c r="AY32" s="149">
        <f t="shared" si="30"/>
        <v>5.4400000000000013</v>
      </c>
      <c r="AZ32" s="149">
        <f t="shared" si="31"/>
        <v>3.0000000000000027E-3</v>
      </c>
      <c r="BA32" s="149">
        <f t="shared" si="32"/>
        <v>1.9</v>
      </c>
      <c r="BB32" s="149">
        <f t="shared" si="33"/>
        <v>-1.2333333333333337E-2</v>
      </c>
      <c r="BC32" s="149">
        <f t="shared" si="34"/>
        <v>5.66</v>
      </c>
      <c r="BD32" s="149">
        <f t="shared" si="35"/>
        <v>3.00000000000001E-3</v>
      </c>
      <c r="BE32" s="149">
        <f t="shared" si="36"/>
        <v>1.9799999999999998</v>
      </c>
      <c r="BF32" s="149">
        <f t="shared" si="37"/>
        <v>-1.1666666666666685E-2</v>
      </c>
      <c r="BG32" s="149">
        <f t="shared" si="38"/>
        <v>5.51</v>
      </c>
      <c r="BI32" s="459"/>
      <c r="BJ32" s="139" t="str">
        <f t="shared" si="0"/>
        <v>Impurity G</v>
      </c>
      <c r="BK32" s="150">
        <f t="shared" si="1"/>
        <v>2.77</v>
      </c>
      <c r="BL32" s="150">
        <f t="shared" si="2"/>
        <v>2.38</v>
      </c>
      <c r="BM32" s="150">
        <f t="shared" si="3"/>
        <v>2.39</v>
      </c>
      <c r="BN32" s="150">
        <f t="shared" si="4"/>
        <v>2.2599999999999998</v>
      </c>
      <c r="BO32" s="150">
        <f t="shared" si="5"/>
        <v>1.99</v>
      </c>
      <c r="BP32" s="150">
        <f t="shared" si="6"/>
        <v>2.0700000000000003</v>
      </c>
      <c r="BR32" s="459"/>
      <c r="BS32" s="139" t="str">
        <f t="shared" si="7"/>
        <v>Impurity G</v>
      </c>
      <c r="BT32" s="150">
        <f t="shared" si="8"/>
        <v>3.88</v>
      </c>
      <c r="BU32" s="150">
        <f t="shared" si="9"/>
        <v>3.39</v>
      </c>
      <c r="BV32" s="150">
        <f t="shared" si="10"/>
        <v>3.66</v>
      </c>
      <c r="BW32" s="150">
        <f t="shared" si="11"/>
        <v>5.23</v>
      </c>
      <c r="BX32" s="150">
        <f t="shared" si="12"/>
        <v>5.29</v>
      </c>
      <c r="BY32" s="150">
        <f t="shared" si="13"/>
        <v>5.1599999999999993</v>
      </c>
      <c r="CI32" s="477"/>
      <c r="CJ32" s="145" t="str">
        <f t="shared" si="39"/>
        <v>Impurity G</v>
      </c>
      <c r="CK32" s="153">
        <f>'1'!D81</f>
        <v>0.218119631134505</v>
      </c>
      <c r="CL32" s="153">
        <f>'1'!E81</f>
        <v>0.18486560368783</v>
      </c>
      <c r="CM32" s="153">
        <f>'1'!F81</f>
        <v>0.15691613963572701</v>
      </c>
      <c r="CN32" s="153">
        <f>'1'!G81</f>
        <v>0.14504157865859299</v>
      </c>
      <c r="CO32" s="153">
        <f>'1'!H81</f>
        <v>5.4502225947534302E-2</v>
      </c>
      <c r="CP32" s="153">
        <f>'1'!I81</f>
        <v>2.0807698995648299E-2</v>
      </c>
      <c r="CQ32" s="153">
        <f>'1'!J81</f>
        <v>4.46162458899119E-2</v>
      </c>
      <c r="CR32" s="153">
        <f>'1'!K81</f>
        <v>8.0705596475334193E-2</v>
      </c>
      <c r="CS32" s="153">
        <f>'1'!L81</f>
        <v>0.1163611995126</v>
      </c>
      <c r="CT32" s="153">
        <f>'1'!M81</f>
        <v>0.14437681280020701</v>
      </c>
      <c r="CU32" s="153">
        <f>'1'!N81</f>
        <v>0.13823890362994501</v>
      </c>
      <c r="CV32" s="153">
        <f>'1'!O81</f>
        <v>8.9699108325817595E-2</v>
      </c>
      <c r="CW32" s="153">
        <f>'1'!P81</f>
        <v>3.6570068020187398E-2</v>
      </c>
      <c r="CX32" s="153">
        <f>'1'!Q81</f>
        <v>8.0254849580317592E-3</v>
      </c>
      <c r="CY32" s="153">
        <f>'1'!R81</f>
        <v>5.0323561691416102E-4</v>
      </c>
      <c r="CZ32" s="153">
        <f>'1'!S81</f>
        <v>-3.98411107903488E-4</v>
      </c>
      <c r="DB32" s="454"/>
      <c r="DC32" s="139" t="str">
        <f t="shared" si="40"/>
        <v>Impurity G</v>
      </c>
      <c r="DD32" s="154">
        <f>HLOOKUP($DD$7,$CJ$7:$CZ$48,26,FALSE)</f>
        <v>0.15691613963572701</v>
      </c>
      <c r="DF32" s="459"/>
      <c r="DG32" s="155" t="str">
        <f t="shared" si="41"/>
        <v>Impurity G</v>
      </c>
      <c r="DH32" s="147">
        <f>IF($C$4=2.7,'1'!D149,IF($C$4=4.5,'1'!G149,IF($C$4=7,'1'!J149,IF($C$4=9,'1'!M149,FALSE))))</f>
        <v>1.06</v>
      </c>
      <c r="DI32" s="147">
        <f>IF($C$4=2.7,'1'!E149,IF($C$4=4.5,'1'!H149,IF($C$4=7,'1'!K149,IF($C$4=9,'1'!N149,FALSE))))</f>
        <v>1.04</v>
      </c>
      <c r="DJ32" s="147">
        <f>IF($C$4=2.7,'1'!F149,IF($C$4=4.5,'1'!I149,IF($C$4=7,'1'!L149,IF($C$4=9,'1'!O149,FALSE))))</f>
        <v>0.98</v>
      </c>
      <c r="DL32" s="459"/>
      <c r="DM32" s="155" t="str">
        <f t="shared" si="42"/>
        <v>Impurity G</v>
      </c>
      <c r="DN32" s="149">
        <f>HLOOKUP($DN$7,$DG$7:$DJ$48,26,FALSE)</f>
        <v>1.06</v>
      </c>
      <c r="DP32" s="459"/>
      <c r="DQ32" s="155" t="str">
        <f t="shared" si="43"/>
        <v>Impurity G</v>
      </c>
      <c r="DR32" s="147"/>
      <c r="DS32" s="147">
        <v>7.5</v>
      </c>
      <c r="DT32" s="139">
        <f t="shared" si="44"/>
        <v>1</v>
      </c>
      <c r="DV32" s="139">
        <f t="shared" si="47"/>
        <v>8.5</v>
      </c>
      <c r="DW32" s="157">
        <f t="shared" si="45"/>
        <v>50</v>
      </c>
      <c r="DX32" s="157">
        <f t="shared" si="46"/>
        <v>50</v>
      </c>
    </row>
    <row r="33" spans="2:128" x14ac:dyDescent="0.25">
      <c r="B33" s="139" t="s">
        <v>243</v>
      </c>
      <c r="C33" s="139" t="str">
        <f>CONCATENATE(calculation2!E63,calculation2!E62)</f>
        <v>Acetonitrile7</v>
      </c>
      <c r="D33" s="162"/>
      <c r="G33" s="459"/>
      <c r="H33" s="139" t="s">
        <v>220</v>
      </c>
      <c r="I33" s="147">
        <f>IF($C$4=2.7,'1'!D36,IF($C$4=4.5,'1'!AB36,IF($C$4=7,'1'!AZ36,IF($C$4=9,'1'!BX36,"FAUX"))))</f>
        <v>2.8</v>
      </c>
      <c r="J33" s="147">
        <f>IF($C$4=2.7,'1'!E36,IF($C$4=4.5,'1'!AC36,IF($C$4=7,'1'!BA36,IF($C$4=9,'1'!BY36,"FAUX"))))</f>
        <v>2.6</v>
      </c>
      <c r="K33" s="147">
        <f>IF($C$4=2.7,'1'!F36,IF($C$4=4.5,'1'!AD36,IF($C$4=7,'1'!BB36,IF($C$4=9,'1'!BZ36,"FAUX"))))</f>
        <v>7.02</v>
      </c>
      <c r="L33" s="147">
        <f>IF($C$4=2.7,'1'!G36,IF($C$4=4.5,'1'!AE36,IF($C$4=7,'1'!BC36,IF($C$4=9,'1'!CA36,"FAUX"))))</f>
        <v>6.44</v>
      </c>
      <c r="M33" s="147">
        <f>IF($C$4=2.7,'1'!H36,IF($C$4=4.5,'1'!AF36,IF($C$4=7,'1'!BD36,IF($C$4=9,'1'!CB36,"FAUX"))))</f>
        <v>2.67</v>
      </c>
      <c r="N33" s="147">
        <f>IF($C$4=2.7,'1'!I36,IF($C$4=4.5,'1'!AG36,IF($C$4=7,'1'!BE36,IF($C$4=9,'1'!CC36,"FAUX"))))</f>
        <v>2.2400000000000002</v>
      </c>
      <c r="O33" s="147">
        <f>IF($C$4=2.7,'1'!J36,IF($C$4=4.5,'1'!AH36,IF($C$4=7,'1'!BF36,IF($C$4=9,'1'!CD36,"FAUX"))))</f>
        <v>7</v>
      </c>
      <c r="P33" s="147">
        <f>IF($C$4=2.7,'1'!K36,IF($C$4=4.5,'1'!AI36,IF($C$4=7,'1'!BG36,IF($C$4=9,'1'!CE36,"FAUX"))))</f>
        <v>5.68</v>
      </c>
      <c r="Q33" s="147">
        <f>IF($C$4=2.7,'1'!L36,IF($C$4=4.5,'1'!AJ36,IF($C$4=7,'1'!BH36,IF($C$4=9,'1'!CF36,"FAUX"))))</f>
        <v>2.72</v>
      </c>
      <c r="R33" s="147">
        <f>IF($C$4=2.7,'1'!M36,IF($C$4=4.5,'1'!AK36,IF($C$4=7,'1'!BI36,IF($C$4=9,'1'!CG36,"FAUX"))))</f>
        <v>2.44</v>
      </c>
      <c r="S33" s="147">
        <f>IF($C$4=2.7,'1'!N36,IF($C$4=4.5,'1'!AL36,IF($C$4=7,'1'!BJ36,IF($C$4=9,'1'!CH36,"FAUX"))))</f>
        <v>8.43</v>
      </c>
      <c r="T33" s="147">
        <f>IF($C$4=2.7,'1'!O36,IF($C$4=4.5,'1'!AM36,IF($C$4=7,'1'!BK36,IF($C$4=9,'1'!CI36,"FAUX"))))</f>
        <v>7.26</v>
      </c>
      <c r="U33" s="147">
        <f>IF($C$4=2.7,'1'!P36,IF($C$4=4.5,'1'!AN36,IF($C$4=7,'1'!BL36,IF($C$4=9,'1'!CJ36,"FAUX"))))</f>
        <v>2.74</v>
      </c>
      <c r="V33" s="147">
        <f>IF($C$4=2.7,'1'!Q36,IF($C$4=4.5,'1'!AO36,IF($C$4=7,'1'!BM36,IF($C$4=9,'1'!CK36,"FAUX"))))</f>
        <v>2.5299999999999998</v>
      </c>
      <c r="W33" s="147">
        <f>IF($C$4=2.7,'1'!R36,IF($C$4=4.5,'1'!AP36,IF($C$4=7,'1'!BN36,IF($C$4=9,'1'!CL36,"FAUX"))))</f>
        <v>13.6</v>
      </c>
      <c r="X33" s="147">
        <f>IF($C$4=2.7,'1'!S36,IF($C$4=4.5,'1'!AQ36,IF($C$4=7,'1'!BO36,IF($C$4=9,'1'!CM36,"FAUX"))))</f>
        <v>12.1</v>
      </c>
      <c r="Y33" s="147">
        <f>IF($C$4=2.7,'1'!T36,IF($C$4=4.5,'1'!AR36,IF($C$4=7,'1'!BP36,IF($C$4=9,'1'!CN36,"FAUX"))))</f>
        <v>2.65</v>
      </c>
      <c r="Z33" s="147">
        <f>IF($C$4=2.7,'1'!U36,IF($C$4=4.5,'1'!AS36,IF($C$4=7,'1'!BQ36,IF($C$4=9,'1'!CO36,"FAUX"))))</f>
        <v>2.31</v>
      </c>
      <c r="AA33" s="147">
        <f>IF($C$4=2.7,'1'!V36,IF($C$4=4.5,'1'!AT36,IF($C$4=7,'1'!BR36,IF($C$4=9,'1'!CP36,"FAUX"))))</f>
        <v>16.2</v>
      </c>
      <c r="AB33" s="147">
        <f>IF($C$4=2.7,'1'!W36,IF($C$4=4.5,'1'!AU36,IF($C$4=7,'1'!BS36,IF($C$4=9,'1'!CQ36,"FAUX"))))</f>
        <v>14</v>
      </c>
      <c r="AC33" s="147">
        <f>IF($C$4=2.7,'1'!X36,IF($C$4=4.5,'1'!AV36,IF($C$4=7,'1'!BT36,IF($C$4=9,'1'!CR36,"FAUX"))))</f>
        <v>3.26</v>
      </c>
      <c r="AD33" s="147">
        <f>IF($C$4=2.7,'1'!Y36,IF($C$4=4.5,'1'!AW36,IF($C$4=7,'1'!BU36,IF($C$4=9,'1'!CS36,"FAUX"))))</f>
        <v>2.65</v>
      </c>
      <c r="AE33" s="147">
        <f>IF($C$4=2.7,'1'!Z36,IF($C$4=4.5,'1'!AX36,IF($C$4=7,'1'!BV36,IF($C$4=9,'1'!CT36,"FAUX"))))</f>
        <v>21.7</v>
      </c>
      <c r="AF33" s="147">
        <f>IF($C$4=2.7,'1'!AA36,IF($C$4=4.5,'1'!AY36,IF($C$4=7,'1'!BW36,IF($C$4=9,'1'!CU36,"FAUX"))))</f>
        <v>17.100000000000001</v>
      </c>
      <c r="AH33" s="459"/>
      <c r="AI33" s="139" t="str">
        <f>$H33</f>
        <v>Impurity F</v>
      </c>
      <c r="AJ33" s="148">
        <f>SLOPE(I33:J33,$G$3:$G$4)</f>
        <v>-6.6666666666666576E-3</v>
      </c>
      <c r="AK33" s="149">
        <f>INTERCEPT(I33:J33,$G$3:$G$4)</f>
        <v>3</v>
      </c>
      <c r="AL33" s="149">
        <f>SLOPE(K33:L33,$G$3:$G$4)</f>
        <v>-1.9333333333333307E-2</v>
      </c>
      <c r="AM33" s="149">
        <f>INTERCEPT(K33:L33,$G$3:$G$4)</f>
        <v>7.6</v>
      </c>
      <c r="AN33" s="149">
        <f>SLOPE(M33:N33,$G$3:$G$4)</f>
        <v>-1.4333333333333325E-2</v>
      </c>
      <c r="AO33" s="149">
        <f>INTERCEPT(M33:N33,$G$3:$G$4)</f>
        <v>3.0999999999999996</v>
      </c>
      <c r="AP33" s="149">
        <f>SLOPE(O33:P33,$G$3:$G$4)</f>
        <v>-4.4000000000000011E-2</v>
      </c>
      <c r="AQ33" s="149">
        <f>INTERCEPT(O33:P33,$G$3:$G$4)</f>
        <v>8.32</v>
      </c>
      <c r="AR33" s="149">
        <f>SLOPE(Q33:R33,$G$3:$G$4)</f>
        <v>-9.333333333333341E-3</v>
      </c>
      <c r="AS33" s="149">
        <f>INTERCEPT(Q33:R33,$G$3:$G$4)</f>
        <v>3.0000000000000004</v>
      </c>
      <c r="AT33" s="149">
        <f>SLOPE(S33:T33,$G$3:$G$4)</f>
        <v>-3.8999999999999993E-2</v>
      </c>
      <c r="AU33" s="149">
        <f>INTERCEPT(S33:T33,$G$3:$G$4)</f>
        <v>9.6</v>
      </c>
      <c r="AV33" s="149">
        <f>SLOPE(U33:V33,$G$3:$G$4)</f>
        <v>-7.000000000000014E-3</v>
      </c>
      <c r="AW33" s="149">
        <f>INTERCEPT(U33:V33,$G$3:$G$4)</f>
        <v>2.95</v>
      </c>
      <c r="AX33" s="149">
        <f>SLOPE(W33:X33,$G$3:$G$4)</f>
        <v>-0.05</v>
      </c>
      <c r="AY33" s="149">
        <f>INTERCEPT(W33:X33,$G$3:$G$4)</f>
        <v>15.1</v>
      </c>
      <c r="AZ33" s="149">
        <f>SLOPE(Y33:Z33,$G$3:$G$4)</f>
        <v>-1.1333333333333329E-2</v>
      </c>
      <c r="BA33" s="149">
        <f>INTERCEPT(Y33:Z33,$G$3:$G$4)</f>
        <v>2.9899999999999998</v>
      </c>
      <c r="BB33" s="149">
        <f>SLOPE(AA33:AB33,$G$3:$G$4)</f>
        <v>-7.3333333333333306E-2</v>
      </c>
      <c r="BC33" s="149">
        <f>INTERCEPT(AA33:AB33,$G$3:$G$4)</f>
        <v>18.399999999999999</v>
      </c>
      <c r="BD33" s="149">
        <f>SLOPE(AC33:AD33,$G$3:$G$4)</f>
        <v>-2.0333333333333332E-2</v>
      </c>
      <c r="BE33" s="149">
        <f>INTERCEPT(AC33:AD33,$G$3:$G$4)</f>
        <v>3.87</v>
      </c>
      <c r="BF33" s="149">
        <f>SLOPE(AE33:AF33,$G$3:$G$4)</f>
        <v>-0.15333333333333327</v>
      </c>
      <c r="BG33" s="149">
        <f>INTERCEPT(AE33:AF33,$G$3:$G$4)</f>
        <v>26.299999999999997</v>
      </c>
      <c r="BI33" s="459"/>
      <c r="BJ33" s="139" t="str">
        <f t="shared" si="0"/>
        <v>Impurity F</v>
      </c>
      <c r="BK33" s="150">
        <f t="shared" si="1"/>
        <v>2.8000000000000003</v>
      </c>
      <c r="BL33" s="150">
        <f t="shared" si="2"/>
        <v>2.67</v>
      </c>
      <c r="BM33" s="150">
        <f t="shared" si="3"/>
        <v>2.72</v>
      </c>
      <c r="BN33" s="150">
        <f t="shared" si="4"/>
        <v>2.7399999999999998</v>
      </c>
      <c r="BO33" s="150">
        <f t="shared" si="5"/>
        <v>2.65</v>
      </c>
      <c r="BP33" s="150">
        <f t="shared" si="6"/>
        <v>3.2600000000000002</v>
      </c>
      <c r="BR33" s="459"/>
      <c r="BS33" s="139" t="str">
        <f t="shared" si="7"/>
        <v>Impurity F</v>
      </c>
      <c r="BT33" s="150">
        <f t="shared" si="8"/>
        <v>7.0200000000000005</v>
      </c>
      <c r="BU33" s="150">
        <f t="shared" si="9"/>
        <v>7</v>
      </c>
      <c r="BV33" s="150">
        <f t="shared" si="10"/>
        <v>8.43</v>
      </c>
      <c r="BW33" s="150">
        <f t="shared" si="11"/>
        <v>13.6</v>
      </c>
      <c r="BX33" s="150">
        <f t="shared" si="12"/>
        <v>16.2</v>
      </c>
      <c r="BY33" s="150">
        <f t="shared" si="13"/>
        <v>21.7</v>
      </c>
      <c r="CI33" s="477"/>
      <c r="CJ33" s="145" t="str">
        <f t="shared" si="39"/>
        <v>Impurity F</v>
      </c>
      <c r="CK33" s="153">
        <f>'1'!D82</f>
        <v>0.53070123873799502</v>
      </c>
      <c r="CL33" s="153">
        <f>'1'!E82</f>
        <v>0.187852638398323</v>
      </c>
      <c r="CM33" s="153">
        <f>'1'!F82</f>
        <v>0.184379013011123</v>
      </c>
      <c r="CN33" s="153">
        <f>'1'!G82</f>
        <v>0.12709514427600799</v>
      </c>
      <c r="CO33" s="153">
        <f>'1'!H82</f>
        <v>1.9415734461386901E-2</v>
      </c>
      <c r="CP33" s="153">
        <f>'1'!I82</f>
        <v>4.1409764669675603E-3</v>
      </c>
      <c r="CQ33" s="153">
        <f>'1'!J82</f>
        <v>1.06442696312207E-2</v>
      </c>
      <c r="CR33" s="153">
        <f>'1'!K82</f>
        <v>2.4063229221489499E-2</v>
      </c>
      <c r="CS33" s="153">
        <f>'1'!L82</f>
        <v>3.1261057715818601E-2</v>
      </c>
      <c r="CT33" s="153">
        <f>'1'!M82</f>
        <v>1.1378939609150601E-2</v>
      </c>
      <c r="CU33" s="153">
        <f>'1'!N82</f>
        <v>-3.98411107903488E-4</v>
      </c>
      <c r="CV33" s="153">
        <f>'1'!O82</f>
        <v>-3.98411107903488E-4</v>
      </c>
      <c r="CW33" s="153">
        <f>'1'!P82</f>
        <v>-3.98411107903488E-4</v>
      </c>
      <c r="CX33" s="153">
        <f>'1'!Q82</f>
        <v>-3.98411107903488E-4</v>
      </c>
      <c r="CY33" s="153">
        <f>'1'!R82</f>
        <v>-3.98411107903488E-4</v>
      </c>
      <c r="CZ33" s="153">
        <f>'1'!S82</f>
        <v>-3.98411107903488E-4</v>
      </c>
      <c r="DB33" s="454"/>
      <c r="DC33" s="139" t="str">
        <f t="shared" si="40"/>
        <v>Impurity F</v>
      </c>
      <c r="DD33" s="154">
        <f>HLOOKUP($DD$7,$CJ$7:$CZ$48,27,FALSE)</f>
        <v>0.184379013011123</v>
      </c>
      <c r="DF33" s="459"/>
      <c r="DG33" s="155" t="str">
        <f t="shared" si="41"/>
        <v>Impurity F</v>
      </c>
      <c r="DH33" s="147">
        <f>IF($C$4=2.7,'1'!D150,IF($C$4=4.5,'1'!G150,IF($C$4=7,'1'!J150,IF($C$4=9,'1'!M150,FALSE))))</f>
        <v>1.85</v>
      </c>
      <c r="DI33" s="147">
        <f>IF($C$4=2.7,'1'!E150,IF($C$4=4.5,'1'!H150,IF($C$4=7,'1'!K150,IF($C$4=9,'1'!N150,FALSE))))</f>
        <v>1.0900000000000001</v>
      </c>
      <c r="DJ33" s="147">
        <f>IF($C$4=2.7,'1'!F150,IF($C$4=4.5,'1'!I150,IF($C$4=7,'1'!L150,IF($C$4=9,'1'!O150,FALSE))))</f>
        <v>1.89</v>
      </c>
      <c r="DL33" s="459"/>
      <c r="DM33" s="155" t="str">
        <f t="shared" si="42"/>
        <v>Impurity F</v>
      </c>
      <c r="DN33" s="149">
        <f>HLOOKUP($DN$7,$DG$7:$DJ$48,27,FALSE)</f>
        <v>1.85</v>
      </c>
      <c r="DP33" s="459"/>
      <c r="DQ33" s="155" t="str">
        <f t="shared" si="43"/>
        <v>Impurity F</v>
      </c>
      <c r="DR33" s="147"/>
      <c r="DS33" s="147">
        <v>9.66</v>
      </c>
      <c r="DT33" s="139">
        <f t="shared" si="44"/>
        <v>1</v>
      </c>
      <c r="DV33" s="139">
        <f t="shared" si="47"/>
        <v>9</v>
      </c>
      <c r="DW33" s="157">
        <f t="shared" si="45"/>
        <v>24.025307335204211</v>
      </c>
      <c r="DX33" s="157">
        <f t="shared" si="46"/>
        <v>75.974692664795782</v>
      </c>
    </row>
    <row r="34" spans="2:128" x14ac:dyDescent="0.25">
      <c r="B34" s="143" t="s">
        <v>211</v>
      </c>
      <c r="C34" s="139">
        <f>IF(C8="isocratic",C26,C29)</f>
        <v>20</v>
      </c>
      <c r="D34" s="139" t="s">
        <v>102</v>
      </c>
      <c r="G34" s="459"/>
      <c r="H34" s="139" t="str">
        <f>""</f>
        <v/>
      </c>
      <c r="I34" s="147">
        <v>0</v>
      </c>
      <c r="J34" s="147">
        <v>0</v>
      </c>
      <c r="K34" s="147">
        <v>0</v>
      </c>
      <c r="L34" s="147">
        <v>0</v>
      </c>
      <c r="M34" s="147">
        <v>0</v>
      </c>
      <c r="N34" s="147">
        <v>0</v>
      </c>
      <c r="O34" s="147">
        <v>0</v>
      </c>
      <c r="P34" s="147">
        <v>0</v>
      </c>
      <c r="Q34" s="147">
        <v>0</v>
      </c>
      <c r="R34" s="147">
        <v>0</v>
      </c>
      <c r="S34" s="147">
        <v>0</v>
      </c>
      <c r="T34" s="147">
        <v>0</v>
      </c>
      <c r="U34" s="147">
        <v>0</v>
      </c>
      <c r="V34" s="147">
        <v>0</v>
      </c>
      <c r="W34" s="147">
        <v>0</v>
      </c>
      <c r="X34" s="147">
        <v>0</v>
      </c>
      <c r="Y34" s="147">
        <v>0</v>
      </c>
      <c r="Z34" s="147">
        <v>0</v>
      </c>
      <c r="AA34" s="147">
        <v>0</v>
      </c>
      <c r="AB34" s="147">
        <v>0</v>
      </c>
      <c r="AC34" s="147">
        <v>0</v>
      </c>
      <c r="AD34" s="147">
        <v>0</v>
      </c>
      <c r="AE34" s="147">
        <v>0</v>
      </c>
      <c r="AF34" s="147">
        <v>0</v>
      </c>
      <c r="AH34" s="459"/>
      <c r="AI34" s="139"/>
      <c r="AJ34" s="135">
        <v>0</v>
      </c>
      <c r="AK34" s="139">
        <v>0</v>
      </c>
      <c r="AL34" s="139">
        <v>0</v>
      </c>
      <c r="AM34" s="139">
        <v>0</v>
      </c>
      <c r="AN34" s="139">
        <v>0</v>
      </c>
      <c r="AO34" s="139">
        <v>0</v>
      </c>
      <c r="AP34" s="139">
        <v>0</v>
      </c>
      <c r="AQ34" s="139">
        <v>0</v>
      </c>
      <c r="AR34" s="139">
        <v>0</v>
      </c>
      <c r="AS34" s="139">
        <v>0</v>
      </c>
      <c r="AT34" s="139">
        <v>0</v>
      </c>
      <c r="AU34" s="139">
        <v>0</v>
      </c>
      <c r="AV34" s="139">
        <v>0</v>
      </c>
      <c r="AW34" s="139">
        <v>0</v>
      </c>
      <c r="AX34" s="139">
        <v>0</v>
      </c>
      <c r="AY34" s="139">
        <v>0</v>
      </c>
      <c r="AZ34" s="139">
        <v>0</v>
      </c>
      <c r="BA34" s="139">
        <v>0</v>
      </c>
      <c r="BB34" s="139">
        <v>0</v>
      </c>
      <c r="BC34" s="139">
        <v>0</v>
      </c>
      <c r="BD34" s="139">
        <v>0</v>
      </c>
      <c r="BE34" s="139">
        <v>0</v>
      </c>
      <c r="BF34" s="139">
        <v>0</v>
      </c>
      <c r="BG34" s="139">
        <v>0</v>
      </c>
      <c r="BI34" s="459"/>
      <c r="BJ34" s="139"/>
      <c r="BK34" s="139">
        <v>0</v>
      </c>
      <c r="BL34" s="139">
        <v>0</v>
      </c>
      <c r="BM34" s="139">
        <v>0</v>
      </c>
      <c r="BN34" s="139">
        <v>0</v>
      </c>
      <c r="BO34" s="139">
        <v>0</v>
      </c>
      <c r="BP34" s="139">
        <v>0</v>
      </c>
      <c r="BR34" s="459"/>
      <c r="BS34" s="139"/>
      <c r="BT34" s="139">
        <v>0</v>
      </c>
      <c r="BU34" s="139">
        <v>0</v>
      </c>
      <c r="BV34" s="139">
        <v>0</v>
      </c>
      <c r="BW34" s="139">
        <v>0</v>
      </c>
      <c r="BX34" s="139">
        <v>0</v>
      </c>
      <c r="BY34" s="139">
        <v>0</v>
      </c>
      <c r="CI34" s="477"/>
      <c r="CJ34" s="145" t="str">
        <f t="shared" si="39"/>
        <v/>
      </c>
      <c r="CK34" s="153">
        <f>'1'!D83</f>
        <v>0</v>
      </c>
      <c r="CL34" s="153">
        <f>'1'!E83</f>
        <v>0</v>
      </c>
      <c r="CM34" s="153">
        <f>'1'!F83</f>
        <v>0</v>
      </c>
      <c r="CN34" s="153">
        <f>'1'!G83</f>
        <v>0</v>
      </c>
      <c r="CO34" s="153">
        <f>'1'!H83</f>
        <v>0</v>
      </c>
      <c r="CP34" s="153">
        <f>'1'!I83</f>
        <v>0</v>
      </c>
      <c r="CQ34" s="153">
        <f>'1'!J83</f>
        <v>0</v>
      </c>
      <c r="CR34" s="153">
        <f>'1'!K83</f>
        <v>0</v>
      </c>
      <c r="CS34" s="153">
        <f>'1'!L83</f>
        <v>0</v>
      </c>
      <c r="CT34" s="153">
        <f>'1'!M83</f>
        <v>0</v>
      </c>
      <c r="CU34" s="153">
        <f>'1'!N83</f>
        <v>0</v>
      </c>
      <c r="CV34" s="153">
        <f>'1'!O83</f>
        <v>0</v>
      </c>
      <c r="CW34" s="153">
        <f>'1'!P83</f>
        <v>0</v>
      </c>
      <c r="CX34" s="153">
        <f>'1'!Q83</f>
        <v>0</v>
      </c>
      <c r="CY34" s="153">
        <f>'1'!R83</f>
        <v>0</v>
      </c>
      <c r="CZ34" s="153">
        <f>'1'!S83</f>
        <v>0</v>
      </c>
      <c r="DB34" s="454"/>
      <c r="DC34" s="139" t="str">
        <f t="shared" si="40"/>
        <v/>
      </c>
      <c r="DD34" s="154">
        <f>HLOOKUP($DD$7,$CJ$7:$CZ$48,28,FALSE)</f>
        <v>0</v>
      </c>
      <c r="DF34" s="459"/>
      <c r="DG34" s="155" t="str">
        <f t="shared" si="41"/>
        <v/>
      </c>
      <c r="DH34" s="147">
        <f>IF($C$4=2.7,'1'!D151,IF($C$4=4.5,'1'!G151,IF($C$4=7,'1'!J151,IF($C$4=9,'1'!M151,FALSE))))</f>
        <v>0</v>
      </c>
      <c r="DI34" s="147">
        <f>IF($C$4=2.7,'1'!E151,IF($C$4=4.5,'1'!H151,IF($C$4=7,'1'!K151,IF($C$4=9,'1'!N151,FALSE))))</f>
        <v>0</v>
      </c>
      <c r="DJ34" s="147">
        <f>IF($C$4=2.7,'1'!F151,IF($C$4=4.5,'1'!I151,IF($C$4=7,'1'!L151,IF($C$4=9,'1'!O151,FALSE))))</f>
        <v>0</v>
      </c>
      <c r="DL34" s="459"/>
      <c r="DM34" s="155" t="str">
        <f t="shared" si="42"/>
        <v/>
      </c>
      <c r="DN34" s="149">
        <f>HLOOKUP($DN$7,$DG$7:$DJ$48,28,FALSE)</f>
        <v>0</v>
      </c>
      <c r="DP34" s="459"/>
      <c r="DQ34" s="155" t="str">
        <f t="shared" si="43"/>
        <v/>
      </c>
      <c r="DR34" s="147"/>
      <c r="DS34" s="147">
        <v>10.16</v>
      </c>
      <c r="DT34" s="139">
        <f t="shared" si="44"/>
        <v>1</v>
      </c>
      <c r="DV34" s="139">
        <f t="shared" si="47"/>
        <v>9.5</v>
      </c>
      <c r="DW34" s="157">
        <f t="shared" si="45"/>
        <v>9.0909090909090917</v>
      </c>
      <c r="DX34" s="157">
        <f t="shared" si="46"/>
        <v>90.909090909090907</v>
      </c>
    </row>
    <row r="35" spans="2:128" x14ac:dyDescent="0.25">
      <c r="G35" s="459"/>
      <c r="H35" s="139" t="str">
        <f>""</f>
        <v/>
      </c>
      <c r="I35" s="147">
        <f>IF($C$4=2.7,'1'!D38,IF($C$4=4.5,'1'!AB38,IF($C$4=7,'1'!AZ38,IF($C$4=9,'1'!BX38,"FAUX"))))</f>
        <v>0</v>
      </c>
      <c r="J35" s="147">
        <f>IF($C$4=2.7,'1'!E38,IF($C$4=4.5,'1'!AC38,IF($C$4=7,'1'!BA38,IF($C$4=9,'1'!BY38,"FAUX"))))</f>
        <v>0</v>
      </c>
      <c r="K35" s="147">
        <f>IF($C$4=2.7,'1'!F38,IF($C$4=4.5,'1'!AD38,IF($C$4=7,'1'!BB38,IF($C$4=9,'1'!BZ38,"FAUX"))))</f>
        <v>0</v>
      </c>
      <c r="L35" s="147">
        <f>IF($C$4=2.7,'1'!G38,IF($C$4=4.5,'1'!AE38,IF($C$4=7,'1'!BC38,IF($C$4=9,'1'!CA38,"FAUX"))))</f>
        <v>0</v>
      </c>
      <c r="M35" s="147">
        <f>IF($C$4=2.7,'1'!H38,IF($C$4=4.5,'1'!AF38,IF($C$4=7,'1'!BD38,IF($C$4=9,'1'!CB38,"FAUX"))))</f>
        <v>0</v>
      </c>
      <c r="N35" s="147">
        <f>IF($C$4=2.7,'1'!I38,IF($C$4=4.5,'1'!AG38,IF($C$4=7,'1'!BE38,IF($C$4=9,'1'!CC38,"FAUX"))))</f>
        <v>0</v>
      </c>
      <c r="O35" s="147">
        <f>IF($C$4=2.7,'1'!J38,IF($C$4=4.5,'1'!AH38,IF($C$4=7,'1'!BF38,IF($C$4=9,'1'!CD38,"FAUX"))))</f>
        <v>0</v>
      </c>
      <c r="P35" s="147">
        <f>IF($C$4=2.7,'1'!K38,IF($C$4=4.5,'1'!AI38,IF($C$4=7,'1'!BG38,IF($C$4=9,'1'!CE38,"FAUX"))))</f>
        <v>0</v>
      </c>
      <c r="Q35" s="147">
        <f>IF($C$4=2.7,'1'!L38,IF($C$4=4.5,'1'!AJ38,IF($C$4=7,'1'!BH38,IF($C$4=9,'1'!CF38,"FAUX"))))</f>
        <v>0</v>
      </c>
      <c r="R35" s="147">
        <f>IF($C$4=2.7,'1'!M38,IF($C$4=4.5,'1'!AK38,IF($C$4=7,'1'!BI38,IF($C$4=9,'1'!CG38,"FAUX"))))</f>
        <v>0</v>
      </c>
      <c r="S35" s="147">
        <f>IF($C$4=2.7,'1'!N38,IF($C$4=4.5,'1'!AL38,IF($C$4=7,'1'!BJ38,IF($C$4=9,'1'!CH38,"FAUX"))))</f>
        <v>0</v>
      </c>
      <c r="T35" s="147">
        <f>IF($C$4=2.7,'1'!O38,IF($C$4=4.5,'1'!AM38,IF($C$4=7,'1'!BK38,IF($C$4=9,'1'!CI38,"FAUX"))))</f>
        <v>0</v>
      </c>
      <c r="U35" s="147">
        <f>IF($C$4=2.7,'1'!P38,IF($C$4=4.5,'1'!AN38,IF($C$4=7,'1'!BL38,IF($C$4=9,'1'!CJ38,"FAUX"))))</f>
        <v>0</v>
      </c>
      <c r="V35" s="147">
        <f>IF($C$4=2.7,'1'!Q38,IF($C$4=4.5,'1'!AO38,IF($C$4=7,'1'!BM38,IF($C$4=9,'1'!CK38,"FAUX"))))</f>
        <v>0</v>
      </c>
      <c r="W35" s="147">
        <f>IF($C$4=2.7,'1'!R38,IF($C$4=4.5,'1'!AP38,IF($C$4=7,'1'!BN38,IF($C$4=9,'1'!CL38,"FAUX"))))</f>
        <v>0</v>
      </c>
      <c r="X35" s="147">
        <f>IF($C$4=2.7,'1'!S38,IF($C$4=4.5,'1'!AQ38,IF($C$4=7,'1'!BO38,IF($C$4=9,'1'!CM38,"FAUX"))))</f>
        <v>0</v>
      </c>
      <c r="Y35" s="147">
        <f>IF($C$4=2.7,'1'!T38,IF($C$4=4.5,'1'!AR38,IF($C$4=7,'1'!BP38,IF($C$4=9,'1'!CN38,"FAUX"))))</f>
        <v>0</v>
      </c>
      <c r="Z35" s="147">
        <f>IF($C$4=2.7,'1'!U38,IF($C$4=4.5,'1'!AS38,IF($C$4=7,'1'!BQ38,IF($C$4=9,'1'!CO38,"FAUX"))))</f>
        <v>0</v>
      </c>
      <c r="AA35" s="147">
        <f>IF($C$4=2.7,'1'!V38,IF($C$4=4.5,'1'!AT38,IF($C$4=7,'1'!BR38,IF($C$4=9,'1'!CP38,"FAUX"))))</f>
        <v>0</v>
      </c>
      <c r="AB35" s="147">
        <f>IF($C$4=2.7,'1'!W38,IF($C$4=4.5,'1'!AU38,IF($C$4=7,'1'!BS38,IF($C$4=9,'1'!CQ38,"FAUX"))))</f>
        <v>0</v>
      </c>
      <c r="AC35" s="147">
        <f>IF($C$4=2.7,'1'!X38,IF($C$4=4.5,'1'!AV38,IF($C$4=7,'1'!BT38,IF($C$4=9,'1'!CR38,"FAUX"))))</f>
        <v>0</v>
      </c>
      <c r="AD35" s="147">
        <f>IF($C$4=2.7,'1'!Y38,IF($C$4=4.5,'1'!AW38,IF($C$4=7,'1'!BU38,IF($C$4=9,'1'!CS38,"FAUX"))))</f>
        <v>0</v>
      </c>
      <c r="AE35" s="147">
        <f>IF($C$4=2.7,'1'!Z38,IF($C$4=4.5,'1'!AX38,IF($C$4=7,'1'!BV38,IF($C$4=9,'1'!CT38,"FAUX"))))</f>
        <v>0</v>
      </c>
      <c r="AF35" s="147">
        <f>IF($C$4=2.7,'1'!AA38,IF($C$4=4.5,'1'!AY38,IF($C$4=7,'1'!BW38,IF($C$4=9,'1'!CU38,"FAUX"))))</f>
        <v>0</v>
      </c>
      <c r="AH35" s="459"/>
      <c r="AI35" s="139" t="str">
        <f>""</f>
        <v/>
      </c>
      <c r="AJ35" s="148">
        <f t="shared" si="15"/>
        <v>0</v>
      </c>
      <c r="AK35" s="149">
        <f t="shared" si="16"/>
        <v>0</v>
      </c>
      <c r="AL35" s="149">
        <f t="shared" si="17"/>
        <v>0</v>
      </c>
      <c r="AM35" s="149">
        <f t="shared" si="18"/>
        <v>0</v>
      </c>
      <c r="AN35" s="149">
        <f t="shared" si="19"/>
        <v>0</v>
      </c>
      <c r="AO35" s="149">
        <f t="shared" si="20"/>
        <v>0</v>
      </c>
      <c r="AP35" s="149">
        <f t="shared" si="21"/>
        <v>0</v>
      </c>
      <c r="AQ35" s="149">
        <f t="shared" si="22"/>
        <v>0</v>
      </c>
      <c r="AR35" s="149">
        <f t="shared" si="23"/>
        <v>0</v>
      </c>
      <c r="AS35" s="149">
        <f t="shared" si="24"/>
        <v>0</v>
      </c>
      <c r="AT35" s="149">
        <f t="shared" si="25"/>
        <v>0</v>
      </c>
      <c r="AU35" s="149">
        <f t="shared" si="26"/>
        <v>0</v>
      </c>
      <c r="AV35" s="149">
        <f t="shared" si="27"/>
        <v>0</v>
      </c>
      <c r="AW35" s="149">
        <f t="shared" si="28"/>
        <v>0</v>
      </c>
      <c r="AX35" s="149">
        <f t="shared" si="29"/>
        <v>0</v>
      </c>
      <c r="AY35" s="149">
        <f t="shared" si="30"/>
        <v>0</v>
      </c>
      <c r="AZ35" s="149">
        <f t="shared" si="31"/>
        <v>0</v>
      </c>
      <c r="BA35" s="149">
        <f t="shared" si="32"/>
        <v>0</v>
      </c>
      <c r="BB35" s="149">
        <f t="shared" si="33"/>
        <v>0</v>
      </c>
      <c r="BC35" s="149">
        <f t="shared" si="34"/>
        <v>0</v>
      </c>
      <c r="BD35" s="149">
        <f t="shared" si="35"/>
        <v>0</v>
      </c>
      <c r="BE35" s="149">
        <f t="shared" si="36"/>
        <v>0</v>
      </c>
      <c r="BF35" s="149">
        <f t="shared" si="37"/>
        <v>0</v>
      </c>
      <c r="BG35" s="149">
        <f t="shared" si="38"/>
        <v>0</v>
      </c>
      <c r="BI35" s="459"/>
      <c r="BJ35" s="139" t="str">
        <f>""</f>
        <v/>
      </c>
      <c r="BK35" s="150">
        <f t="shared" ref="BK35:BK48" si="48">AJ35*$C$17+AK35</f>
        <v>0</v>
      </c>
      <c r="BL35" s="150">
        <f t="shared" ref="BL35:BL40" si="49">AN35*$C$17+AO35</f>
        <v>0</v>
      </c>
      <c r="BM35" s="150">
        <f t="shared" ref="BM35:BM40" si="50">AR35*$C$17+AS35</f>
        <v>0</v>
      </c>
      <c r="BN35" s="150">
        <f t="shared" ref="BN35:BN40" si="51">AV35*$C$17+AW35</f>
        <v>0</v>
      </c>
      <c r="BO35" s="150">
        <f t="shared" ref="BO35:BO40" si="52">AZ35*$C$17+BA35</f>
        <v>0</v>
      </c>
      <c r="BP35" s="150">
        <f t="shared" ref="BP35:BP40" si="53">BD35*$C$17+BE35</f>
        <v>0</v>
      </c>
      <c r="BR35" s="459"/>
      <c r="BS35" s="139" t="str">
        <f>""</f>
        <v/>
      </c>
      <c r="BT35" s="150">
        <f t="shared" ref="BT35:BT48" si="54">AL35*$C$17+AM35</f>
        <v>0</v>
      </c>
      <c r="BU35" s="150">
        <f t="shared" ref="BU35:BU48" si="55">AP35*$C$17+AQ35</f>
        <v>0</v>
      </c>
      <c r="BV35" s="150">
        <f t="shared" ref="BV35:BV48" si="56">AT35*$C$17+AU35</f>
        <v>0</v>
      </c>
      <c r="BW35" s="150">
        <f t="shared" ref="BW35:BW48" si="57">AX35*$C$17+AY35</f>
        <v>0</v>
      </c>
      <c r="BX35" s="150">
        <f t="shared" ref="BX35:BX48" si="58">BB35*$C$17+BC35</f>
        <v>0</v>
      </c>
      <c r="BY35" s="150">
        <f t="shared" ref="BY35:BY48" si="59">BF35*$C$17+BG35</f>
        <v>0</v>
      </c>
      <c r="CI35" s="477"/>
      <c r="CJ35" s="145" t="str">
        <f>""</f>
        <v/>
      </c>
      <c r="CK35" s="153">
        <f>'1'!D84</f>
        <v>0</v>
      </c>
      <c r="CL35" s="153">
        <f>'1'!E84</f>
        <v>0</v>
      </c>
      <c r="CM35" s="153">
        <f>'1'!F84</f>
        <v>0</v>
      </c>
      <c r="CN35" s="153">
        <f>'1'!G84</f>
        <v>0</v>
      </c>
      <c r="CO35" s="153">
        <f>'1'!H84</f>
        <v>0</v>
      </c>
      <c r="CP35" s="153">
        <f>'1'!I84</f>
        <v>0</v>
      </c>
      <c r="CQ35" s="153">
        <f>'1'!J84</f>
        <v>0</v>
      </c>
      <c r="CR35" s="153">
        <f>'1'!K84</f>
        <v>0</v>
      </c>
      <c r="CS35" s="153">
        <f>'1'!L84</f>
        <v>0</v>
      </c>
      <c r="CT35" s="153">
        <f>'1'!M84</f>
        <v>0</v>
      </c>
      <c r="CU35" s="153">
        <f>'1'!N84</f>
        <v>0</v>
      </c>
      <c r="CV35" s="153">
        <f>'1'!O84</f>
        <v>0</v>
      </c>
      <c r="CW35" s="153">
        <f>'1'!P84</f>
        <v>0</v>
      </c>
      <c r="CX35" s="153">
        <f>'1'!Q84</f>
        <v>0</v>
      </c>
      <c r="CY35" s="153">
        <f>'1'!R84</f>
        <v>0</v>
      </c>
      <c r="CZ35" s="153">
        <f>'1'!S84</f>
        <v>0</v>
      </c>
      <c r="DB35" s="454"/>
      <c r="DC35" s="139" t="str">
        <f>""</f>
        <v/>
      </c>
      <c r="DD35" s="154">
        <f>HLOOKUP($DD$7,$CJ$7:$CZ$48,29,FALSE)</f>
        <v>0</v>
      </c>
      <c r="DF35" s="459"/>
      <c r="DG35" s="139" t="str">
        <f>""</f>
        <v/>
      </c>
      <c r="DH35" s="147">
        <f>IF($C$4=2.7,'1'!D152,IF($C$4=4.5,'1'!G152,IF($C$4=7,'1'!J152,IF($C$4=9,'1'!M152,FALSE))))</f>
        <v>0</v>
      </c>
      <c r="DI35" s="147">
        <f>IF($C$4=2.7,'1'!E152,IF($C$4=4.5,'1'!H152,IF($C$4=7,'1'!K152,IF($C$4=9,'1'!N152,FALSE))))</f>
        <v>0</v>
      </c>
      <c r="DJ35" s="147">
        <f>IF($C$4=2.7,'1'!F152,IF($C$4=4.5,'1'!I152,IF($C$4=7,'1'!L152,IF($C$4=9,'1'!O152,FALSE))))</f>
        <v>0</v>
      </c>
      <c r="DL35" s="459"/>
      <c r="DM35" s="139" t="str">
        <f>""</f>
        <v/>
      </c>
      <c r="DN35" s="149">
        <f>HLOOKUP($DN$7,$DG$7:$DJ$48,29,FALSE)</f>
        <v>0</v>
      </c>
      <c r="DP35" s="459"/>
      <c r="DQ35" s="139" t="str">
        <f>""</f>
        <v/>
      </c>
      <c r="DR35" s="147"/>
      <c r="DS35" s="147"/>
      <c r="DT35" s="139">
        <f t="shared" si="44"/>
        <v>1</v>
      </c>
      <c r="DV35" s="139">
        <f t="shared" si="47"/>
        <v>10</v>
      </c>
      <c r="DW35" s="157">
        <f t="shared" si="45"/>
        <v>3.0653430031715501</v>
      </c>
      <c r="DX35" s="157">
        <f t="shared" si="46"/>
        <v>96.934656996828451</v>
      </c>
    </row>
    <row r="36" spans="2:128" x14ac:dyDescent="0.25">
      <c r="B36" s="455" t="s">
        <v>63</v>
      </c>
      <c r="C36" s="456"/>
      <c r="D36" s="457"/>
      <c r="G36" s="460"/>
      <c r="H36" s="139" t="str">
        <f>""</f>
        <v/>
      </c>
      <c r="I36" s="147">
        <f>IF($C$4=2.7,'1'!D39,IF($C$4=4.5,'1'!AB39,IF($C$4=7,'1'!AZ39,IF($C$4=9,'1'!BX39,"FAUX"))))</f>
        <v>0</v>
      </c>
      <c r="J36" s="147">
        <f>IF($C$4=2.7,'1'!E39,IF($C$4=4.5,'1'!AC39,IF($C$4=7,'1'!BA39,IF($C$4=9,'1'!BY39,"FAUX"))))</f>
        <v>0</v>
      </c>
      <c r="K36" s="147">
        <f>IF($C$4=2.7,'1'!F39,IF($C$4=4.5,'1'!AD39,IF($C$4=7,'1'!BB39,IF($C$4=9,'1'!BZ39,"FAUX"))))</f>
        <v>0</v>
      </c>
      <c r="L36" s="147">
        <f>IF($C$4=2.7,'1'!G39,IF($C$4=4.5,'1'!AE39,IF($C$4=7,'1'!BC39,IF($C$4=9,'1'!CA39,"FAUX"))))</f>
        <v>0</v>
      </c>
      <c r="M36" s="147">
        <f>IF($C$4=2.7,'1'!H39,IF($C$4=4.5,'1'!AF39,IF($C$4=7,'1'!BD39,IF($C$4=9,'1'!CB39,"FAUX"))))</f>
        <v>0</v>
      </c>
      <c r="N36" s="147">
        <f>IF($C$4=2.7,'1'!I39,IF($C$4=4.5,'1'!AG39,IF($C$4=7,'1'!BE39,IF($C$4=9,'1'!CC39,"FAUX"))))</f>
        <v>0</v>
      </c>
      <c r="O36" s="147">
        <f>IF($C$4=2.7,'1'!J39,IF($C$4=4.5,'1'!AH39,IF($C$4=7,'1'!BF39,IF($C$4=9,'1'!CD39,"FAUX"))))</f>
        <v>0</v>
      </c>
      <c r="P36" s="147">
        <f>IF($C$4=2.7,'1'!K39,IF($C$4=4.5,'1'!AI39,IF($C$4=7,'1'!BG39,IF($C$4=9,'1'!CE39,"FAUX"))))</f>
        <v>0</v>
      </c>
      <c r="Q36" s="147">
        <f>IF($C$4=2.7,'1'!L39,IF($C$4=4.5,'1'!AJ39,IF($C$4=7,'1'!BH39,IF($C$4=9,'1'!CF39,"FAUX"))))</f>
        <v>0</v>
      </c>
      <c r="R36" s="147">
        <f>IF($C$4=2.7,'1'!M39,IF($C$4=4.5,'1'!AK39,IF($C$4=7,'1'!BI39,IF($C$4=9,'1'!CG39,"FAUX"))))</f>
        <v>0</v>
      </c>
      <c r="S36" s="147">
        <f>IF($C$4=2.7,'1'!N39,IF($C$4=4.5,'1'!AL39,IF($C$4=7,'1'!BJ39,IF($C$4=9,'1'!CH39,"FAUX"))))</f>
        <v>0</v>
      </c>
      <c r="T36" s="147">
        <f>IF($C$4=2.7,'1'!O39,IF($C$4=4.5,'1'!AM39,IF($C$4=7,'1'!BK39,IF($C$4=9,'1'!CI39,"FAUX"))))</f>
        <v>0</v>
      </c>
      <c r="U36" s="147">
        <f>IF($C$4=2.7,'1'!P39,IF($C$4=4.5,'1'!AN39,IF($C$4=7,'1'!BL39,IF($C$4=9,'1'!CJ39,"FAUX"))))</f>
        <v>0</v>
      </c>
      <c r="V36" s="147">
        <f>IF($C$4=2.7,'1'!Q39,IF($C$4=4.5,'1'!AO39,IF($C$4=7,'1'!BM39,IF($C$4=9,'1'!CK39,"FAUX"))))</f>
        <v>0</v>
      </c>
      <c r="W36" s="147">
        <f>IF($C$4=2.7,'1'!R39,IF($C$4=4.5,'1'!AP39,IF($C$4=7,'1'!BN39,IF($C$4=9,'1'!CL39,"FAUX"))))</f>
        <v>0</v>
      </c>
      <c r="X36" s="147">
        <f>IF($C$4=2.7,'1'!S39,IF($C$4=4.5,'1'!AQ39,IF($C$4=7,'1'!BO39,IF($C$4=9,'1'!CM39,"FAUX"))))</f>
        <v>0</v>
      </c>
      <c r="Y36" s="147">
        <f>IF($C$4=2.7,'1'!T39,IF($C$4=4.5,'1'!AR39,IF($C$4=7,'1'!BP39,IF($C$4=9,'1'!CN39,"FAUX"))))</f>
        <v>0</v>
      </c>
      <c r="Z36" s="147">
        <f>IF($C$4=2.7,'1'!U39,IF($C$4=4.5,'1'!AS39,IF($C$4=7,'1'!BQ39,IF($C$4=9,'1'!CO39,"FAUX"))))</f>
        <v>0</v>
      </c>
      <c r="AA36" s="147">
        <f>IF($C$4=2.7,'1'!V39,IF($C$4=4.5,'1'!AT39,IF($C$4=7,'1'!BR39,IF($C$4=9,'1'!CP39,"FAUX"))))</f>
        <v>0</v>
      </c>
      <c r="AB36" s="147">
        <f>IF($C$4=2.7,'1'!W39,IF($C$4=4.5,'1'!AU39,IF($C$4=7,'1'!BS39,IF($C$4=9,'1'!CQ39,"FAUX"))))</f>
        <v>0</v>
      </c>
      <c r="AC36" s="147">
        <f>IF($C$4=2.7,'1'!X39,IF($C$4=4.5,'1'!AV39,IF($C$4=7,'1'!BT39,IF($C$4=9,'1'!CR39,"FAUX"))))</f>
        <v>0</v>
      </c>
      <c r="AD36" s="147">
        <f>IF($C$4=2.7,'1'!Y39,IF($C$4=4.5,'1'!AW39,IF($C$4=7,'1'!BU39,IF($C$4=9,'1'!CS39,"FAUX"))))</f>
        <v>0</v>
      </c>
      <c r="AE36" s="147">
        <f>IF($C$4=2.7,'1'!Z39,IF($C$4=4.5,'1'!AX39,IF($C$4=7,'1'!BV39,IF($C$4=9,'1'!CT39,"FAUX"))))</f>
        <v>0</v>
      </c>
      <c r="AF36" s="147">
        <f>IF($C$4=2.7,'1'!AA39,IF($C$4=4.5,'1'!AY39,IF($C$4=7,'1'!BW39,IF($C$4=9,'1'!CU39,"FAUX"))))</f>
        <v>0</v>
      </c>
      <c r="AH36" s="460"/>
      <c r="AI36" s="139" t="str">
        <f>""</f>
        <v/>
      </c>
      <c r="AJ36" s="148">
        <f t="shared" si="15"/>
        <v>0</v>
      </c>
      <c r="AK36" s="149">
        <f t="shared" si="16"/>
        <v>0</v>
      </c>
      <c r="AL36" s="149">
        <f t="shared" si="17"/>
        <v>0</v>
      </c>
      <c r="AM36" s="149">
        <f t="shared" si="18"/>
        <v>0</v>
      </c>
      <c r="AN36" s="149">
        <f t="shared" si="19"/>
        <v>0</v>
      </c>
      <c r="AO36" s="149">
        <f t="shared" si="20"/>
        <v>0</v>
      </c>
      <c r="AP36" s="149">
        <f t="shared" si="21"/>
        <v>0</v>
      </c>
      <c r="AQ36" s="149">
        <f t="shared" si="22"/>
        <v>0</v>
      </c>
      <c r="AR36" s="149">
        <f t="shared" si="23"/>
        <v>0</v>
      </c>
      <c r="AS36" s="149">
        <f t="shared" si="24"/>
        <v>0</v>
      </c>
      <c r="AT36" s="149">
        <f t="shared" si="25"/>
        <v>0</v>
      </c>
      <c r="AU36" s="149">
        <f t="shared" si="26"/>
        <v>0</v>
      </c>
      <c r="AV36" s="149">
        <f t="shared" si="27"/>
        <v>0</v>
      </c>
      <c r="AW36" s="149">
        <f t="shared" si="28"/>
        <v>0</v>
      </c>
      <c r="AX36" s="149">
        <f t="shared" si="29"/>
        <v>0</v>
      </c>
      <c r="AY36" s="149">
        <f t="shared" si="30"/>
        <v>0</v>
      </c>
      <c r="AZ36" s="149">
        <f t="shared" si="31"/>
        <v>0</v>
      </c>
      <c r="BA36" s="149">
        <f t="shared" si="32"/>
        <v>0</v>
      </c>
      <c r="BB36" s="149">
        <f t="shared" si="33"/>
        <v>0</v>
      </c>
      <c r="BC36" s="149">
        <f t="shared" si="34"/>
        <v>0</v>
      </c>
      <c r="BD36" s="149">
        <f t="shared" si="35"/>
        <v>0</v>
      </c>
      <c r="BE36" s="149">
        <f t="shared" si="36"/>
        <v>0</v>
      </c>
      <c r="BF36" s="149">
        <f t="shared" si="37"/>
        <v>0</v>
      </c>
      <c r="BG36" s="149">
        <f t="shared" si="38"/>
        <v>0</v>
      </c>
      <c r="BI36" s="460"/>
      <c r="BJ36" s="139" t="str">
        <f>""</f>
        <v/>
      </c>
      <c r="BK36" s="150">
        <f t="shared" si="48"/>
        <v>0</v>
      </c>
      <c r="BL36" s="150">
        <f t="shared" si="49"/>
        <v>0</v>
      </c>
      <c r="BM36" s="150">
        <f t="shared" si="50"/>
        <v>0</v>
      </c>
      <c r="BN36" s="150">
        <f t="shared" si="51"/>
        <v>0</v>
      </c>
      <c r="BO36" s="150">
        <f t="shared" si="52"/>
        <v>0</v>
      </c>
      <c r="BP36" s="150">
        <f t="shared" si="53"/>
        <v>0</v>
      </c>
      <c r="BR36" s="460"/>
      <c r="BS36" s="139" t="str">
        <f>""</f>
        <v/>
      </c>
      <c r="BT36" s="150">
        <f t="shared" si="54"/>
        <v>0</v>
      </c>
      <c r="BU36" s="150">
        <f t="shared" si="55"/>
        <v>0</v>
      </c>
      <c r="BV36" s="150">
        <f t="shared" si="56"/>
        <v>0</v>
      </c>
      <c r="BW36" s="150">
        <f t="shared" si="57"/>
        <v>0</v>
      </c>
      <c r="BX36" s="150">
        <f t="shared" si="58"/>
        <v>0</v>
      </c>
      <c r="BY36" s="150">
        <f t="shared" si="59"/>
        <v>0</v>
      </c>
      <c r="CI36" s="477"/>
      <c r="CJ36" s="145" t="str">
        <f>""</f>
        <v/>
      </c>
      <c r="CK36" s="153">
        <f>'1'!D85</f>
        <v>0</v>
      </c>
      <c r="CL36" s="153">
        <f>'1'!E85</f>
        <v>0</v>
      </c>
      <c r="CM36" s="153">
        <f>'1'!F85</f>
        <v>0</v>
      </c>
      <c r="CN36" s="153">
        <f>'1'!G85</f>
        <v>0</v>
      </c>
      <c r="CO36" s="153">
        <f>'1'!H85</f>
        <v>0</v>
      </c>
      <c r="CP36" s="153">
        <f>'1'!I85</f>
        <v>0</v>
      </c>
      <c r="CQ36" s="153">
        <f>'1'!J85</f>
        <v>0</v>
      </c>
      <c r="CR36" s="153">
        <f>'1'!K85</f>
        <v>0</v>
      </c>
      <c r="CS36" s="153">
        <f>'1'!L85</f>
        <v>0</v>
      </c>
      <c r="CT36" s="153">
        <f>'1'!M85</f>
        <v>0</v>
      </c>
      <c r="CU36" s="153">
        <f>'1'!N85</f>
        <v>0</v>
      </c>
      <c r="CV36" s="153">
        <f>'1'!O85</f>
        <v>0</v>
      </c>
      <c r="CW36" s="153">
        <f>'1'!P85</f>
        <v>0</v>
      </c>
      <c r="CX36" s="153">
        <f>'1'!Q85</f>
        <v>0</v>
      </c>
      <c r="CY36" s="153">
        <f>'1'!R85</f>
        <v>0</v>
      </c>
      <c r="CZ36" s="153">
        <f>'1'!S85</f>
        <v>0</v>
      </c>
      <c r="DB36" s="454"/>
      <c r="DC36" s="139" t="str">
        <f>""</f>
        <v/>
      </c>
      <c r="DD36" s="154">
        <f>HLOOKUP($DD$7,$CJ$7:$CZ$48,30,FALSE)</f>
        <v>0</v>
      </c>
      <c r="DF36" s="460"/>
      <c r="DG36" s="139" t="str">
        <f>""</f>
        <v/>
      </c>
      <c r="DH36" s="147">
        <f>IF($C$4=2.7,'1'!D153,IF($C$4=4.5,'1'!G153,IF($C$4=7,'1'!J153,IF($C$4=9,'1'!M153,FALSE))))</f>
        <v>0</v>
      </c>
      <c r="DI36" s="147">
        <f>IF($C$4=2.7,'1'!E153,IF($C$4=4.5,'1'!H153,IF($C$4=7,'1'!K153,IF($C$4=9,'1'!N153,FALSE))))</f>
        <v>0</v>
      </c>
      <c r="DJ36" s="147">
        <f>IF($C$4=2.7,'1'!F153,IF($C$4=4.5,'1'!I153,IF($C$4=7,'1'!L153,IF($C$4=9,'1'!O153,FALSE))))</f>
        <v>0</v>
      </c>
      <c r="DL36" s="460"/>
      <c r="DM36" s="139" t="str">
        <f>""</f>
        <v/>
      </c>
      <c r="DN36" s="149">
        <f>HLOOKUP($DN$7,$DG$7:$DJ$48,30,FALSE)</f>
        <v>0</v>
      </c>
      <c r="DP36" s="460"/>
      <c r="DQ36" s="139" t="str">
        <f>""</f>
        <v/>
      </c>
      <c r="DR36" s="147"/>
      <c r="DS36" s="147"/>
      <c r="DT36" s="139">
        <f t="shared" si="44"/>
        <v>1</v>
      </c>
      <c r="DV36" s="139">
        <f t="shared" si="47"/>
        <v>10.5</v>
      </c>
      <c r="DW36" s="157">
        <f t="shared" si="45"/>
        <v>0.99009900990099009</v>
      </c>
      <c r="DX36" s="157">
        <f t="shared" si="46"/>
        <v>99.009900990099013</v>
      </c>
    </row>
    <row r="37" spans="2:128" x14ac:dyDescent="0.25">
      <c r="B37" s="143" t="s">
        <v>68</v>
      </c>
      <c r="C37" s="150">
        <f>'HPLC simulator'!O22</f>
        <v>0.7</v>
      </c>
      <c r="D37" s="139"/>
      <c r="G37" s="458" t="s">
        <v>108</v>
      </c>
      <c r="H37" s="143" t="s">
        <v>141</v>
      </c>
      <c r="I37" s="147">
        <f>IF($C$4=2.7,'1'!D40,IF($C$4=4.5,'1'!AB40,IF($C$4=7,'1'!AZ40,IF($C$4=9,'1'!BX40,"FAUX"))))</f>
        <v>5.89</v>
      </c>
      <c r="J37" s="147">
        <f>IF($C$4=2.7,'1'!E40,IF($C$4=4.5,'1'!AC40,IF($C$4=7,'1'!BA40,IF($C$4=9,'1'!BY40,"FAUX"))))</f>
        <v>6</v>
      </c>
      <c r="K37" s="147">
        <f>IF($C$4=2.7,'1'!F40,IF($C$4=4.5,'1'!AD40,IF($C$4=7,'1'!BB40,IF($C$4=9,'1'!BZ40,"FAUX"))))</f>
        <v>5.72</v>
      </c>
      <c r="L37" s="147">
        <f>IF($C$4=2.7,'1'!G40,IF($C$4=4.5,'1'!AE40,IF($C$4=7,'1'!BC40,IF($C$4=9,'1'!CA40,"FAUX"))))</f>
        <v>6.05</v>
      </c>
      <c r="M37" s="147">
        <f>IF($C$4=2.7,'1'!H40,IF($C$4=4.5,'1'!AF40,IF($C$4=7,'1'!BD40,IF($C$4=9,'1'!CB40,"FAUX"))))</f>
        <v>6.15</v>
      </c>
      <c r="N37" s="147">
        <f>IF($C$4=2.7,'1'!I40,IF($C$4=4.5,'1'!AG40,IF($C$4=7,'1'!BE40,IF($C$4=9,'1'!CC40,"FAUX"))))</f>
        <v>5.73</v>
      </c>
      <c r="O37" s="147">
        <f>IF($C$4=2.7,'1'!J40,IF($C$4=4.5,'1'!AH40,IF($C$4=7,'1'!BF40,IF($C$4=9,'1'!CD40,"FAUX"))))</f>
        <v>6.55</v>
      </c>
      <c r="P37" s="147">
        <f>IF($C$4=2.7,'1'!K40,IF($C$4=4.5,'1'!AI40,IF($C$4=7,'1'!BG40,IF($C$4=9,'1'!CE40,"FAUX"))))</f>
        <v>6.29</v>
      </c>
      <c r="Q37" s="147">
        <f>IF($C$4=2.7,'1'!L40,IF($C$4=4.5,'1'!AJ40,IF($C$4=7,'1'!BH40,IF($C$4=9,'1'!CF40,"FAUX"))))</f>
        <v>6.23</v>
      </c>
      <c r="R37" s="147">
        <f>IF($C$4=2.7,'1'!M40,IF($C$4=4.5,'1'!AK40,IF($C$4=7,'1'!BI40,IF($C$4=9,'1'!CG40,"FAUX"))))</f>
        <v>5.94</v>
      </c>
      <c r="S37" s="147">
        <f>IF($C$4=2.7,'1'!N40,IF($C$4=4.5,'1'!AL40,IF($C$4=7,'1'!BJ40,IF($C$4=9,'1'!CH40,"FAUX"))))</f>
        <v>6.69</v>
      </c>
      <c r="T37" s="147">
        <f>IF($C$4=2.7,'1'!O40,IF($C$4=4.5,'1'!AM40,IF($C$4=7,'1'!BK40,IF($C$4=9,'1'!CI40,"FAUX"))))</f>
        <v>6.55</v>
      </c>
      <c r="U37" s="147">
        <f>IF($C$4=2.7,'1'!P40,IF($C$4=4.5,'1'!AN40,IF($C$4=7,'1'!BL40,IF($C$4=9,'1'!CJ40,"FAUX"))))</f>
        <v>4.18</v>
      </c>
      <c r="V37" s="147">
        <f>IF($C$4=2.7,'1'!Q40,IF($C$4=4.5,'1'!AO40,IF($C$4=7,'1'!BM40,IF($C$4=9,'1'!CK40,"FAUX"))))</f>
        <v>4.22</v>
      </c>
      <c r="W37" s="147">
        <f>IF($C$4=2.7,'1'!R40,IF($C$4=4.5,'1'!AP40,IF($C$4=7,'1'!BN40,IF($C$4=9,'1'!CL40,"FAUX"))))</f>
        <v>3.89</v>
      </c>
      <c r="X37" s="147">
        <f>IF($C$4=2.7,'1'!S40,IF($C$4=4.5,'1'!AQ40,IF($C$4=7,'1'!BO40,IF($C$4=9,'1'!CM40,"FAUX"))))</f>
        <v>4.2</v>
      </c>
      <c r="Y37" s="147">
        <f>IF($C$4=2.7,'1'!T40,IF($C$4=4.5,'1'!AR40,IF($C$4=7,'1'!BP40,IF($C$4=9,'1'!CN40,"FAUX"))))</f>
        <v>3.81</v>
      </c>
      <c r="Z37" s="147">
        <f>IF($C$4=2.7,'1'!U40,IF($C$4=4.5,'1'!AS40,IF($C$4=7,'1'!BQ40,IF($C$4=9,'1'!CO40,"FAUX"))))</f>
        <v>3.84</v>
      </c>
      <c r="AA37" s="147">
        <f>IF($C$4=2.7,'1'!V40,IF($C$4=4.5,'1'!AT40,IF($C$4=7,'1'!BR40,IF($C$4=9,'1'!CP40,"FAUX"))))</f>
        <v>4.38</v>
      </c>
      <c r="AB37" s="147">
        <f>IF($C$4=2.7,'1'!W40,IF($C$4=4.5,'1'!AU40,IF($C$4=7,'1'!BS40,IF($C$4=9,'1'!CQ40,"FAUX"))))</f>
        <v>4.63</v>
      </c>
      <c r="AC37" s="147">
        <f>IF($C$4=2.7,'1'!X40,IF($C$4=4.5,'1'!AV40,IF($C$4=7,'1'!BT40,IF($C$4=9,'1'!CR40,"FAUX"))))</f>
        <v>3.92</v>
      </c>
      <c r="AD37" s="147">
        <f>IF($C$4=2.7,'1'!Y40,IF($C$4=4.5,'1'!AW40,IF($C$4=7,'1'!BU40,IF($C$4=9,'1'!CS40,"FAUX"))))</f>
        <v>3.97</v>
      </c>
      <c r="AE37" s="147">
        <f>IF($C$4=2.7,'1'!Z40,IF($C$4=4.5,'1'!AX40,IF($C$4=7,'1'!BV40,IF($C$4=9,'1'!CT40,"FAUX"))))</f>
        <v>4.09</v>
      </c>
      <c r="AF37" s="147">
        <f>IF($C$4=2.7,'1'!AA40,IF($C$4=4.5,'1'!AY40,IF($C$4=7,'1'!BW40,IF($C$4=9,'1'!CU40,"FAUX"))))</f>
        <v>4.38</v>
      </c>
      <c r="AH37" s="458" t="s">
        <v>108</v>
      </c>
      <c r="AI37" s="139" t="str">
        <f>$H37</f>
        <v>Retinyl acetate</v>
      </c>
      <c r="AJ37" s="148">
        <f>SLOPE(I37:J37,$G$3:$G$4)</f>
        <v>3.6666666666666774E-3</v>
      </c>
      <c r="AK37" s="149">
        <f>INTERCEPT(I37:J37,$G$3:$G$4)</f>
        <v>5.7799999999999994</v>
      </c>
      <c r="AL37" s="149">
        <f>SLOPE(K37:L37,$G$3:$G$4)</f>
        <v>1.1000000000000003E-2</v>
      </c>
      <c r="AM37" s="149">
        <f>INTERCEPT(K37:L37,$G$3:$G$4)</f>
        <v>5.39</v>
      </c>
      <c r="AN37" s="149">
        <f>SLOPE(M37:N37,$G$3:$G$4)</f>
        <v>-1.3999999999999997E-2</v>
      </c>
      <c r="AO37" s="149">
        <f>INTERCEPT(M37:N37,$G$3:$G$4)</f>
        <v>6.57</v>
      </c>
      <c r="AP37" s="149">
        <f>SLOPE(O37:P37,$G$3:$G$4)</f>
        <v>-8.6666666666666593E-3</v>
      </c>
      <c r="AQ37" s="149">
        <f>INTERCEPT(O37:P37,$G$3:$G$4)</f>
        <v>6.81</v>
      </c>
      <c r="AR37" s="149">
        <f>SLOPE(Q37:R37,$G$3:$G$4)</f>
        <v>-9.6666666666666672E-3</v>
      </c>
      <c r="AS37" s="149">
        <f>INTERCEPT(Q37:R37,$G$3:$G$4)</f>
        <v>6.5200000000000005</v>
      </c>
      <c r="AT37" s="149">
        <f>SLOPE(S37:T37,$G$3:$G$4)</f>
        <v>-4.6666666666666853E-3</v>
      </c>
      <c r="AU37" s="149">
        <f>INTERCEPT(S37:T37,$G$3:$G$4)</f>
        <v>6.830000000000001</v>
      </c>
      <c r="AV37" s="149">
        <f>SLOPE(U37:V37,$G$3:$G$4)</f>
        <v>1.3333333333333346E-3</v>
      </c>
      <c r="AW37" s="149">
        <f>INTERCEPT(U37:V37,$G$3:$G$4)</f>
        <v>4.1399999999999988</v>
      </c>
      <c r="AX37" s="149">
        <f>SLOPE(W37:X37,$G$3:$G$4)</f>
        <v>1.0333333333333333E-2</v>
      </c>
      <c r="AY37" s="149">
        <f>INTERCEPT(W37:X37,$G$3:$G$4)</f>
        <v>3.58</v>
      </c>
      <c r="AZ37" s="149">
        <f>SLOPE(Y37:Z37,$G$3:$G$4)</f>
        <v>9.9999999999999352E-4</v>
      </c>
      <c r="BA37" s="149">
        <f>INTERCEPT(Y37:Z37,$G$3:$G$4)</f>
        <v>3.7800000000000002</v>
      </c>
      <c r="BB37" s="149">
        <f>SLOPE(AA37:AB37,$G$3:$G$4)</f>
        <v>8.3333333333333332E-3</v>
      </c>
      <c r="BC37" s="149">
        <f>INTERCEPT(AA37:AB37,$G$3:$G$4)</f>
        <v>4.13</v>
      </c>
      <c r="BD37" s="149">
        <f>SLOPE(AC37:AD37,$G$3:$G$4)</f>
        <v>1.6666666666666754E-3</v>
      </c>
      <c r="BE37" s="149">
        <f>INTERCEPT(AC37:AD37,$G$3:$G$4)</f>
        <v>3.87</v>
      </c>
      <c r="BF37" s="149">
        <f t="shared" si="37"/>
        <v>9.6666666666666672E-3</v>
      </c>
      <c r="BG37" s="149">
        <f>INTERCEPT(AE37:AF37,$G$3:$G$4)</f>
        <v>3.7999999999999994</v>
      </c>
      <c r="BI37" s="458" t="s">
        <v>108</v>
      </c>
      <c r="BJ37" s="139" t="str">
        <f>H37</f>
        <v>Retinyl acetate</v>
      </c>
      <c r="BK37" s="150">
        <f t="shared" si="48"/>
        <v>5.89</v>
      </c>
      <c r="BL37" s="150">
        <f t="shared" si="49"/>
        <v>6.15</v>
      </c>
      <c r="BM37" s="150">
        <f t="shared" si="50"/>
        <v>6.23</v>
      </c>
      <c r="BN37" s="150">
        <f t="shared" si="51"/>
        <v>4.1799999999999988</v>
      </c>
      <c r="BO37" s="150">
        <f t="shared" si="52"/>
        <v>3.81</v>
      </c>
      <c r="BP37" s="150">
        <f t="shared" si="53"/>
        <v>3.9200000000000004</v>
      </c>
      <c r="BR37" s="458" t="s">
        <v>108</v>
      </c>
      <c r="BS37" s="139" t="str">
        <f>H37</f>
        <v>Retinyl acetate</v>
      </c>
      <c r="BT37" s="150">
        <f t="shared" si="54"/>
        <v>5.72</v>
      </c>
      <c r="BU37" s="150">
        <f t="shared" si="55"/>
        <v>6.55</v>
      </c>
      <c r="BV37" s="150">
        <f t="shared" si="56"/>
        <v>6.69</v>
      </c>
      <c r="BW37" s="150">
        <f t="shared" si="57"/>
        <v>3.89</v>
      </c>
      <c r="BX37" s="150">
        <f t="shared" si="58"/>
        <v>4.38</v>
      </c>
      <c r="BY37" s="150">
        <f t="shared" si="59"/>
        <v>4.09</v>
      </c>
      <c r="CI37" s="478" t="s">
        <v>108</v>
      </c>
      <c r="CJ37" s="145" t="str">
        <f>$H37</f>
        <v>Retinyl acetate</v>
      </c>
      <c r="CK37" s="153">
        <f>'1'!D86</f>
        <v>0</v>
      </c>
      <c r="CL37" s="153">
        <f>'1'!E86</f>
        <v>4.4133542425748302E-2</v>
      </c>
      <c r="CM37" s="153">
        <f>'1'!F86</f>
        <v>0.26115723286126802</v>
      </c>
      <c r="CN37" s="153">
        <f>'1'!G86</f>
        <v>0.27198729653383202</v>
      </c>
      <c r="CO37" s="153">
        <f>'1'!H86</f>
        <v>0.15864742597012299</v>
      </c>
      <c r="CP37" s="153">
        <f>'1'!I86</f>
        <v>7.7577862561152205E-2</v>
      </c>
      <c r="CQ37" s="153">
        <f>'1'!J86</f>
        <v>5.0589460735748097E-2</v>
      </c>
      <c r="CR37" s="153">
        <f>'1'!K86</f>
        <v>6.06033781051687E-2</v>
      </c>
      <c r="CS37" s="153">
        <f>'1'!L86</f>
        <v>9.3901588728054194E-2</v>
      </c>
      <c r="CT37" s="153">
        <f>'1'!M86</f>
        <v>0.14963538507940599</v>
      </c>
      <c r="CU37" s="153">
        <f>'1'!N86</f>
        <v>0.255548337607858</v>
      </c>
      <c r="CV37" s="153">
        <f>'1'!O86</f>
        <v>0.359441759454666</v>
      </c>
      <c r="CW37" s="153">
        <f>'1'!P86</f>
        <v>0.42338390428384998</v>
      </c>
      <c r="CX37" s="153">
        <f>'1'!Q86</f>
        <v>0.44461092611625702</v>
      </c>
      <c r="CY37" s="153">
        <f>'1'!R86</f>
        <v>0.38390827967521401</v>
      </c>
      <c r="CZ37" s="153">
        <f>'1'!S86</f>
        <v>0.250138638062953</v>
      </c>
      <c r="DB37" s="458" t="s">
        <v>108</v>
      </c>
      <c r="DC37" s="139" t="str">
        <f>$H37</f>
        <v>Retinyl acetate</v>
      </c>
      <c r="DD37" s="154">
        <f>HLOOKUP($DD$7,$CJ$7:$CZ$48,31,FALSE)</f>
        <v>0.26115723286126802</v>
      </c>
      <c r="DF37" s="458" t="s">
        <v>108</v>
      </c>
      <c r="DG37" s="155" t="str">
        <f>$H37</f>
        <v>Retinyl acetate</v>
      </c>
      <c r="DH37" s="147">
        <f>IF($C$4=2.7,'1'!D154,IF($C$4=4.5,'1'!G154,IF($C$4=7,'1'!J154,IF($C$4=9,'1'!M154,FALSE))))</f>
        <v>1.08</v>
      </c>
      <c r="DI37" s="147">
        <f>IF($C$4=2.7,'1'!E154,IF($C$4=4.5,'1'!H154,IF($C$4=7,'1'!K154,IF($C$4=9,'1'!N154,FALSE))))</f>
        <v>1.1100000000000001</v>
      </c>
      <c r="DJ37" s="147">
        <f>IF($C$4=2.7,'1'!F154,IF($C$4=4.5,'1'!I154,IF($C$4=7,'1'!L154,IF($C$4=9,'1'!O154,FALSE))))</f>
        <v>1.0900000000000001</v>
      </c>
      <c r="DL37" s="458" t="s">
        <v>108</v>
      </c>
      <c r="DM37" s="155" t="str">
        <f>$H37</f>
        <v>Retinyl acetate</v>
      </c>
      <c r="DN37" s="149">
        <f>HLOOKUP($DN$7,$DG$7:$DJ$48,31,FALSE)</f>
        <v>1.08</v>
      </c>
      <c r="DP37" s="458" t="s">
        <v>108</v>
      </c>
      <c r="DQ37" s="155" t="str">
        <f>$H37</f>
        <v>Retinyl acetate</v>
      </c>
      <c r="DR37" s="147">
        <v>20</v>
      </c>
      <c r="DS37" s="147"/>
      <c r="DT37" s="139">
        <f t="shared" si="44"/>
        <v>2</v>
      </c>
      <c r="DV37" s="139">
        <f t="shared" si="47"/>
        <v>11</v>
      </c>
      <c r="DW37" s="157">
        <f t="shared" si="45"/>
        <v>0.3152309183260209</v>
      </c>
      <c r="DX37" s="157">
        <f t="shared" si="46"/>
        <v>99.684769081673977</v>
      </c>
    </row>
    <row r="38" spans="2:128" x14ac:dyDescent="0.25">
      <c r="B38" s="159" t="s">
        <v>244</v>
      </c>
      <c r="C38" s="149">
        <v>100</v>
      </c>
      <c r="D38" s="162" t="s">
        <v>212</v>
      </c>
      <c r="G38" s="459"/>
      <c r="H38" s="139" t="s">
        <v>140</v>
      </c>
      <c r="I38" s="147">
        <f>IF($C$4=2.7,'1'!D41,IF($C$4=4.5,'1'!AB41,IF($C$4=7,'1'!AZ41,IF($C$4=9,'1'!BX41,"FAUX"))))</f>
        <v>9.6300000000000008</v>
      </c>
      <c r="J38" s="147">
        <f>IF($C$4=2.7,'1'!E41,IF($C$4=4.5,'1'!AC41,IF($C$4=7,'1'!BA41,IF($C$4=9,'1'!BY41,"FAUX"))))</f>
        <v>8.5</v>
      </c>
      <c r="K38" s="147">
        <f>IF($C$4=2.7,'1'!F41,IF($C$4=4.5,'1'!AD41,IF($C$4=7,'1'!BB41,IF($C$4=9,'1'!BZ41,"FAUX"))))</f>
        <v>9.14</v>
      </c>
      <c r="L38" s="147">
        <f>IF($C$4=2.7,'1'!G41,IF($C$4=4.5,'1'!AE41,IF($C$4=7,'1'!BC41,IF($C$4=9,'1'!CA41,"FAUX"))))</f>
        <v>8.16</v>
      </c>
      <c r="M38" s="147">
        <f>IF($C$4=2.7,'1'!H41,IF($C$4=4.5,'1'!AF41,IF($C$4=7,'1'!BD41,IF($C$4=9,'1'!CB41,"FAUX"))))</f>
        <v>6.93</v>
      </c>
      <c r="N38" s="147">
        <f>IF($C$4=2.7,'1'!I41,IF($C$4=4.5,'1'!AG41,IF($C$4=7,'1'!BE41,IF($C$4=9,'1'!CC41,"FAUX"))))</f>
        <v>6.49</v>
      </c>
      <c r="O38" s="147">
        <f>IF($C$4=2.7,'1'!J41,IF($C$4=4.5,'1'!AH41,IF($C$4=7,'1'!BF41,IF($C$4=9,'1'!CD41,"FAUX"))))</f>
        <v>6.99</v>
      </c>
      <c r="P38" s="147">
        <f>IF($C$4=2.7,'1'!K41,IF($C$4=4.5,'1'!AI41,IF($C$4=7,'1'!BG41,IF($C$4=9,'1'!CE41,"FAUX"))))</f>
        <v>6.69</v>
      </c>
      <c r="Q38" s="147">
        <f>IF($C$4=2.7,'1'!L41,IF($C$4=4.5,'1'!AJ41,IF($C$4=7,'1'!BH41,IF($C$4=9,'1'!CF41,"FAUX"))))</f>
        <v>6.8</v>
      </c>
      <c r="R38" s="147">
        <f>IF($C$4=2.7,'1'!M41,IF($C$4=4.5,'1'!AK41,IF($C$4=7,'1'!BI41,IF($C$4=9,'1'!CG41,"FAUX"))))</f>
        <v>7.02</v>
      </c>
      <c r="S38" s="147">
        <f>IF($C$4=2.7,'1'!N41,IF($C$4=4.5,'1'!AL41,IF($C$4=7,'1'!BJ41,IF($C$4=9,'1'!CH41,"FAUX"))))</f>
        <v>6.84</v>
      </c>
      <c r="T38" s="147">
        <f>IF($C$4=2.7,'1'!O41,IF($C$4=4.5,'1'!AM41,IF($C$4=7,'1'!BK41,IF($C$4=9,'1'!CI41,"FAUX"))))</f>
        <v>7.31</v>
      </c>
      <c r="U38" s="147">
        <f>IF($C$4=2.7,'1'!P41,IF($C$4=4.5,'1'!AN41,IF($C$4=7,'1'!BL41,IF($C$4=9,'1'!CJ41,"FAUX"))))</f>
        <v>8.2100000000000009</v>
      </c>
      <c r="V38" s="147">
        <f>IF($C$4=2.7,'1'!Q41,IF($C$4=4.5,'1'!AO41,IF($C$4=7,'1'!BM41,IF($C$4=9,'1'!CK41,"FAUX"))))</f>
        <v>6.43</v>
      </c>
      <c r="W38" s="147">
        <f>IF($C$4=2.7,'1'!R41,IF($C$4=4.5,'1'!AP41,IF($C$4=7,'1'!BN41,IF($C$4=9,'1'!CL41,"FAUX"))))</f>
        <v>7.37</v>
      </c>
      <c r="X38" s="147">
        <f>IF($C$4=2.7,'1'!S41,IF($C$4=4.5,'1'!AQ41,IF($C$4=7,'1'!BO41,IF($C$4=9,'1'!CM41,"FAUX"))))</f>
        <v>5.86</v>
      </c>
      <c r="Y38" s="147">
        <f>IF($C$4=2.7,'1'!T41,IF($C$4=4.5,'1'!AR41,IF($C$4=7,'1'!BP41,IF($C$4=9,'1'!CN41,"FAUX"))))</f>
        <v>4.58</v>
      </c>
      <c r="Z38" s="147">
        <f>IF($C$4=2.7,'1'!U41,IF($C$4=4.5,'1'!AS41,IF($C$4=7,'1'!BQ41,IF($C$4=9,'1'!CO41,"FAUX"))))</f>
        <v>6.05</v>
      </c>
      <c r="AA38" s="147">
        <f>IF($C$4=2.7,'1'!V41,IF($C$4=4.5,'1'!AT41,IF($C$4=7,'1'!BR41,IF($C$4=9,'1'!CP41,"FAUX"))))</f>
        <v>4.6399999999999997</v>
      </c>
      <c r="AB38" s="147">
        <f>IF($C$4=2.7,'1'!W41,IF($C$4=4.5,'1'!AU41,IF($C$4=7,'1'!BS41,IF($C$4=9,'1'!CQ41,"FAUX"))))</f>
        <v>6.69</v>
      </c>
      <c r="AC38" s="147">
        <f>IF($C$4=2.7,'1'!X41,IF($C$4=4.5,'1'!AV41,IF($C$4=7,'1'!BT41,IF($C$4=9,'1'!CR41,"FAUX"))))</f>
        <v>5.58</v>
      </c>
      <c r="AD38" s="147">
        <f>IF($C$4=2.7,'1'!Y41,IF($C$4=4.5,'1'!AW41,IF($C$4=7,'1'!BU41,IF($C$4=9,'1'!CS41,"FAUX"))))</f>
        <v>4.58</v>
      </c>
      <c r="AE38" s="147">
        <f>IF($C$4=2.7,'1'!Z41,IF($C$4=4.5,'1'!AX41,IF($C$4=7,'1'!BV41,IF($C$4=9,'1'!CT41,"FAUX"))))</f>
        <v>5.43</v>
      </c>
      <c r="AF38" s="147">
        <f>IF($C$4=2.7,'1'!AA41,IF($C$4=4.5,'1'!AY41,IF($C$4=7,'1'!BW41,IF($C$4=9,'1'!CU41,"FAUX"))))</f>
        <v>4.5</v>
      </c>
      <c r="AH38" s="459"/>
      <c r="AI38" s="139" t="str">
        <f t="shared" si="14"/>
        <v>Alpha tocopherol</v>
      </c>
      <c r="AJ38" s="148">
        <f t="shared" si="15"/>
        <v>-3.7666666666666689E-2</v>
      </c>
      <c r="AK38" s="149">
        <f t="shared" si="16"/>
        <v>10.760000000000002</v>
      </c>
      <c r="AL38" s="149">
        <f t="shared" si="17"/>
        <v>-3.2666666666666684E-2</v>
      </c>
      <c r="AM38" s="149">
        <f t="shared" si="18"/>
        <v>10.120000000000001</v>
      </c>
      <c r="AN38" s="149">
        <f t="shared" si="19"/>
        <v>-1.4666666666666651E-2</v>
      </c>
      <c r="AO38" s="149">
        <f t="shared" si="20"/>
        <v>7.3699999999999992</v>
      </c>
      <c r="AP38" s="149">
        <f t="shared" si="21"/>
        <v>-9.9999999999999933E-3</v>
      </c>
      <c r="AQ38" s="149">
        <f t="shared" si="22"/>
        <v>7.2899999999999991</v>
      </c>
      <c r="AR38" s="149">
        <f t="shared" si="23"/>
        <v>7.3333333333333254E-3</v>
      </c>
      <c r="AS38" s="149">
        <f t="shared" si="24"/>
        <v>6.58</v>
      </c>
      <c r="AT38" s="149">
        <f t="shared" si="25"/>
        <v>1.5666666666666659E-2</v>
      </c>
      <c r="AU38" s="149">
        <f t="shared" si="26"/>
        <v>6.3699999999999992</v>
      </c>
      <c r="AV38" s="149">
        <f t="shared" si="27"/>
        <v>-5.933333333333337E-2</v>
      </c>
      <c r="AW38" s="149">
        <f t="shared" si="28"/>
        <v>9.990000000000002</v>
      </c>
      <c r="AX38" s="149">
        <f t="shared" si="29"/>
        <v>-5.0333333333333327E-2</v>
      </c>
      <c r="AY38" s="149">
        <f t="shared" si="30"/>
        <v>8.879999999999999</v>
      </c>
      <c r="AZ38" s="149">
        <f t="shared" si="31"/>
        <v>4.8999999999999995E-2</v>
      </c>
      <c r="BA38" s="149">
        <f t="shared" si="32"/>
        <v>3.11</v>
      </c>
      <c r="BB38" s="149">
        <f t="shared" si="33"/>
        <v>6.8333333333333357E-2</v>
      </c>
      <c r="BC38" s="149">
        <f t="shared" si="34"/>
        <v>2.589999999999999</v>
      </c>
      <c r="BD38" s="149">
        <f t="shared" si="35"/>
        <v>-3.3333333333333333E-2</v>
      </c>
      <c r="BE38" s="149">
        <f t="shared" si="36"/>
        <v>6.58</v>
      </c>
      <c r="BF38" s="149">
        <f t="shared" si="37"/>
        <v>-3.0999999999999989E-2</v>
      </c>
      <c r="BG38" s="149">
        <f t="shared" si="38"/>
        <v>6.3599999999999994</v>
      </c>
      <c r="BI38" s="459"/>
      <c r="BJ38" s="139" t="str">
        <f t="shared" si="0"/>
        <v>Alpha tocopherol</v>
      </c>
      <c r="BK38" s="150">
        <f t="shared" si="48"/>
        <v>9.6300000000000008</v>
      </c>
      <c r="BL38" s="150">
        <f t="shared" si="49"/>
        <v>6.93</v>
      </c>
      <c r="BM38" s="150">
        <f t="shared" si="50"/>
        <v>6.8</v>
      </c>
      <c r="BN38" s="150">
        <f t="shared" si="51"/>
        <v>8.2100000000000009</v>
      </c>
      <c r="BO38" s="150">
        <f t="shared" si="52"/>
        <v>4.58</v>
      </c>
      <c r="BP38" s="150">
        <f t="shared" si="53"/>
        <v>5.58</v>
      </c>
      <c r="BR38" s="459"/>
      <c r="BS38" s="139" t="str">
        <f t="shared" si="7"/>
        <v>Alpha tocopherol</v>
      </c>
      <c r="BT38" s="150">
        <f t="shared" si="54"/>
        <v>9.14</v>
      </c>
      <c r="BU38" s="150">
        <f t="shared" si="55"/>
        <v>6.9899999999999993</v>
      </c>
      <c r="BV38" s="150">
        <f t="shared" si="56"/>
        <v>6.839999999999999</v>
      </c>
      <c r="BW38" s="150">
        <f t="shared" si="57"/>
        <v>7.3699999999999992</v>
      </c>
      <c r="BX38" s="150">
        <f t="shared" si="58"/>
        <v>4.6399999999999997</v>
      </c>
      <c r="BY38" s="150">
        <f t="shared" si="59"/>
        <v>5.43</v>
      </c>
      <c r="CI38" s="479"/>
      <c r="CJ38" s="145" t="str">
        <f t="shared" si="39"/>
        <v>Alpha tocopherol</v>
      </c>
      <c r="CK38" s="153">
        <f>'1'!D87</f>
        <v>0</v>
      </c>
      <c r="CL38" s="153">
        <f>'1'!E87</f>
        <v>9.3057200095957596E-2</v>
      </c>
      <c r="CM38" s="153">
        <f>'1'!F87</f>
        <v>0.301576937054298</v>
      </c>
      <c r="CN38" s="153">
        <f>'1'!G87</f>
        <v>0.32890299256092498</v>
      </c>
      <c r="CO38" s="153">
        <f>'1'!H87</f>
        <v>0.16943712509393399</v>
      </c>
      <c r="CP38" s="153">
        <f>'1'!I87</f>
        <v>4.2622546208610598E-2</v>
      </c>
      <c r="CQ38" s="153">
        <f>'1'!J87</f>
        <v>3.6060716629260901E-3</v>
      </c>
      <c r="CR38" s="153">
        <f>'1'!K87</f>
        <v>4.5624259847434397E-3</v>
      </c>
      <c r="CS38" s="153">
        <f>'1'!L87</f>
        <v>1.2418132525277899E-2</v>
      </c>
      <c r="CT38" s="153">
        <f>'1'!M87</f>
        <v>2.5334058973540699E-2</v>
      </c>
      <c r="CU38" s="153">
        <f>'1'!N87</f>
        <v>3.1362377997696603E-2</v>
      </c>
      <c r="CV38" s="153">
        <f>'1'!O87</f>
        <v>1.1226797000536E-2</v>
      </c>
      <c r="CW38" s="153">
        <f>'1'!P87</f>
        <v>0</v>
      </c>
      <c r="CX38" s="153">
        <f>'1'!Q87</f>
        <v>0</v>
      </c>
      <c r="CY38" s="153">
        <f>'1'!R87</f>
        <v>0</v>
      </c>
      <c r="CZ38" s="153">
        <f>'1'!S87</f>
        <v>0</v>
      </c>
      <c r="DB38" s="459"/>
      <c r="DC38" s="139" t="str">
        <f t="shared" si="40"/>
        <v>Alpha tocopherol</v>
      </c>
      <c r="DD38" s="154">
        <f>HLOOKUP($DD$7,$CJ$7:$CZ$48,32,FALSE)</f>
        <v>0.301576937054298</v>
      </c>
      <c r="DF38" s="459"/>
      <c r="DG38" s="155" t="str">
        <f t="shared" si="41"/>
        <v>Alpha tocopherol</v>
      </c>
      <c r="DH38" s="147">
        <f>IF($C$4=2.7,'1'!D155,IF($C$4=4.5,'1'!G155,IF($C$4=7,'1'!J155,IF($C$4=9,'1'!M155,FALSE))))</f>
        <v>1.1599999999999999</v>
      </c>
      <c r="DI38" s="147">
        <f>IF($C$4=2.7,'1'!E155,IF($C$4=4.5,'1'!H155,IF($C$4=7,'1'!K155,IF($C$4=9,'1'!N155,FALSE))))</f>
        <v>1.0900000000000001</v>
      </c>
      <c r="DJ38" s="147">
        <f>IF($C$4=2.7,'1'!F155,IF($C$4=4.5,'1'!I155,IF($C$4=7,'1'!L155,IF($C$4=9,'1'!O155,FALSE))))</f>
        <v>1.1599999999999999</v>
      </c>
      <c r="DL38" s="459"/>
      <c r="DM38" s="155" t="str">
        <f t="shared" si="42"/>
        <v>Alpha tocopherol</v>
      </c>
      <c r="DN38" s="149">
        <f>HLOOKUP($DN$7,$DG$7:$DJ$48,32,FALSE)</f>
        <v>1.1599999999999999</v>
      </c>
      <c r="DP38" s="459"/>
      <c r="DQ38" s="155" t="str">
        <f t="shared" si="43"/>
        <v>Alpha tocopherol</v>
      </c>
      <c r="DR38" s="147">
        <v>10.8</v>
      </c>
      <c r="DS38" s="147"/>
      <c r="DT38" s="139">
        <f t="shared" si="44"/>
        <v>2</v>
      </c>
      <c r="DV38" s="139">
        <f t="shared" si="47"/>
        <v>11.5</v>
      </c>
      <c r="DW38" s="157">
        <f t="shared" si="45"/>
        <v>9.9900099900099903E-2</v>
      </c>
      <c r="DX38" s="157">
        <f t="shared" si="46"/>
        <v>99.900099900099903</v>
      </c>
    </row>
    <row r="39" spans="2:128" x14ac:dyDescent="0.25">
      <c r="B39" s="139" t="s">
        <v>245</v>
      </c>
      <c r="C39" s="160">
        <f>PI()*C14*C14/4*C13*C37</f>
        <v>1744.9976394364501</v>
      </c>
      <c r="D39" s="139" t="s">
        <v>66</v>
      </c>
      <c r="G39" s="459"/>
      <c r="H39" s="139" t="s">
        <v>191</v>
      </c>
      <c r="I39" s="147">
        <f>IF($C$4=2.7,'1'!D42,IF($C$4=4.5,'1'!AB42,IF($C$4=7,'1'!AZ42,IF($C$4=9,'1'!BX42,"FAUX"))))</f>
        <v>8.31</v>
      </c>
      <c r="J39" s="147">
        <f>IF($C$4=2.7,'1'!E42,IF($C$4=4.5,'1'!AC42,IF($C$4=7,'1'!BA42,IF($C$4=9,'1'!BY42,"FAUX"))))</f>
        <v>6.93</v>
      </c>
      <c r="K39" s="147">
        <f>IF($C$4=2.7,'1'!F42,IF($C$4=4.5,'1'!AD42,IF($C$4=7,'1'!BB42,IF($C$4=9,'1'!BZ42,"FAUX"))))</f>
        <v>7.88</v>
      </c>
      <c r="L39" s="147">
        <f>IF($C$4=2.7,'1'!G42,IF($C$4=4.5,'1'!AE42,IF($C$4=7,'1'!BC42,IF($C$4=9,'1'!CA42,"FAUX"))))</f>
        <v>6.59</v>
      </c>
      <c r="M39" s="147">
        <f>IF($C$4=2.7,'1'!H42,IF($C$4=4.5,'1'!AF42,IF($C$4=7,'1'!BD42,IF($C$4=9,'1'!CB42,"FAUX"))))</f>
        <v>6.68</v>
      </c>
      <c r="N39" s="147">
        <f>IF($C$4=2.7,'1'!I42,IF($C$4=4.5,'1'!AG42,IF($C$4=7,'1'!BE42,IF($C$4=9,'1'!CC42,"FAUX"))))</f>
        <v>6.24</v>
      </c>
      <c r="O39" s="147">
        <f>IF($C$4=2.7,'1'!J42,IF($C$4=4.5,'1'!AH42,IF($C$4=7,'1'!BF42,IF($C$4=9,'1'!CD42,"FAUX"))))</f>
        <v>6.84</v>
      </c>
      <c r="P39" s="147">
        <f>IF($C$4=2.7,'1'!K42,IF($C$4=4.5,'1'!AI42,IF($C$4=7,'1'!BG42,IF($C$4=9,'1'!CE42,"FAUX"))))</f>
        <v>6.55</v>
      </c>
      <c r="Q39" s="147">
        <f>IF($C$4=2.7,'1'!L42,IF($C$4=4.5,'1'!AJ42,IF($C$4=7,'1'!BH42,IF($C$4=9,'1'!CF42,"FAUX"))))</f>
        <v>6.42</v>
      </c>
      <c r="R39" s="147">
        <f>IF($C$4=2.7,'1'!M42,IF($C$4=4.5,'1'!AK42,IF($C$4=7,'1'!BI42,IF($C$4=9,'1'!CG42,"FAUX"))))</f>
        <v>6.47</v>
      </c>
      <c r="S39" s="147">
        <f>IF($C$4=2.7,'1'!N42,IF($C$4=4.5,'1'!AL42,IF($C$4=7,'1'!BJ42,IF($C$4=9,'1'!CH42,"FAUX"))))</f>
        <v>6.42</v>
      </c>
      <c r="T39" s="147">
        <f>IF($C$4=2.7,'1'!O42,IF($C$4=4.5,'1'!AM42,IF($C$4=7,'1'!BK42,IF($C$4=9,'1'!CI42,"FAUX"))))</f>
        <v>6.69</v>
      </c>
      <c r="U39" s="147">
        <f>IF($C$4=2.7,'1'!P42,IF($C$4=4.5,'1'!AN42,IF($C$4=7,'1'!BL42,IF($C$4=9,'1'!CJ42,"FAUX"))))</f>
        <v>5.92</v>
      </c>
      <c r="V39" s="147">
        <f>IF($C$4=2.7,'1'!Q42,IF($C$4=4.5,'1'!AO42,IF($C$4=7,'1'!BM42,IF($C$4=9,'1'!CK42,"FAUX"))))</f>
        <v>4.9000000000000004</v>
      </c>
      <c r="W39" s="147">
        <f>IF($C$4=2.7,'1'!R42,IF($C$4=4.5,'1'!AP42,IF($C$4=7,'1'!BN42,IF($C$4=9,'1'!CL42,"FAUX"))))</f>
        <v>5.19</v>
      </c>
      <c r="X39" s="147">
        <f>IF($C$4=2.7,'1'!S42,IF($C$4=4.5,'1'!AQ42,IF($C$4=7,'1'!BO42,IF($C$4=9,'1'!CM42,"FAUX"))))</f>
        <v>4.3499999999999996</v>
      </c>
      <c r="Y39" s="147">
        <f>IF($C$4=2.7,'1'!T42,IF($C$4=4.5,'1'!AR42,IF($C$4=7,'1'!BP42,IF($C$4=9,'1'!CN42,"FAUX"))))</f>
        <v>4.03</v>
      </c>
      <c r="Z39" s="147">
        <f>IF($C$4=2.7,'1'!U42,IF($C$4=4.5,'1'!AS42,IF($C$4=7,'1'!BQ42,IF($C$4=9,'1'!CO42,"FAUX"))))</f>
        <v>4.05</v>
      </c>
      <c r="AA39" s="147">
        <f>IF($C$4=2.7,'1'!V42,IF($C$4=4.5,'1'!AT42,IF($C$4=7,'1'!BR42,IF($C$4=9,'1'!CP42,"FAUX"))))</f>
        <v>4.26</v>
      </c>
      <c r="AB39" s="147">
        <f>IF($C$4=2.7,'1'!W42,IF($C$4=4.5,'1'!AU42,IF($C$4=7,'1'!BS42,IF($C$4=9,'1'!CQ42,"FAUX"))))</f>
        <v>4.5</v>
      </c>
      <c r="AC39" s="147">
        <f>IF($C$4=2.7,'1'!X42,IF($C$4=4.5,'1'!AV42,IF($C$4=7,'1'!BT42,IF($C$4=9,'1'!CR42,"FAUX"))))</f>
        <v>4.09</v>
      </c>
      <c r="AD39" s="147">
        <f>IF($C$4=2.7,'1'!Y42,IF($C$4=4.5,'1'!AW42,IF($C$4=7,'1'!BU42,IF($C$4=9,'1'!CS42,"FAUX"))))</f>
        <v>4.18</v>
      </c>
      <c r="AE39" s="147">
        <f>IF($C$4=2.7,'1'!Z42,IF($C$4=4.5,'1'!AX42,IF($C$4=7,'1'!BV42,IF($C$4=9,'1'!CT42,"FAUX"))))</f>
        <v>3.8</v>
      </c>
      <c r="AF39" s="147">
        <f>IF($C$4=2.7,'1'!AA42,IF($C$4=4.5,'1'!AY42,IF($C$4=7,'1'!BW42,IF($C$4=9,'1'!CU42,"FAUX"))))</f>
        <v>4.1500000000000004</v>
      </c>
      <c r="AH39" s="459"/>
      <c r="AI39" s="139" t="str">
        <f t="shared" si="14"/>
        <v>cholecalciferol</v>
      </c>
      <c r="AJ39" s="148">
        <f t="shared" si="15"/>
        <v>-4.600000000000002E-2</v>
      </c>
      <c r="AK39" s="149">
        <f t="shared" si="16"/>
        <v>9.6900000000000013</v>
      </c>
      <c r="AL39" s="149">
        <f t="shared" si="17"/>
        <v>-4.3000000000000003E-2</v>
      </c>
      <c r="AM39" s="149">
        <f t="shared" si="18"/>
        <v>9.17</v>
      </c>
      <c r="AN39" s="149">
        <f t="shared" si="19"/>
        <v>-1.4666666666666651E-2</v>
      </c>
      <c r="AO39" s="149">
        <f t="shared" si="20"/>
        <v>7.1199999999999992</v>
      </c>
      <c r="AP39" s="149">
        <f t="shared" si="21"/>
        <v>-9.6666666666666672E-3</v>
      </c>
      <c r="AQ39" s="149">
        <f t="shared" si="22"/>
        <v>7.13</v>
      </c>
      <c r="AR39" s="149">
        <f t="shared" si="23"/>
        <v>1.6666666666666607E-3</v>
      </c>
      <c r="AS39" s="149">
        <f t="shared" si="24"/>
        <v>6.370000000000001</v>
      </c>
      <c r="AT39" s="149">
        <f t="shared" si="25"/>
        <v>9.0000000000000149E-3</v>
      </c>
      <c r="AU39" s="149">
        <f t="shared" si="26"/>
        <v>6.1499999999999986</v>
      </c>
      <c r="AV39" s="149">
        <f t="shared" si="27"/>
        <v>-3.3999999999999989E-2</v>
      </c>
      <c r="AW39" s="149">
        <f t="shared" si="28"/>
        <v>6.9399999999999995</v>
      </c>
      <c r="AX39" s="149">
        <f t="shared" si="29"/>
        <v>-2.8000000000000028E-2</v>
      </c>
      <c r="AY39" s="149">
        <f t="shared" si="30"/>
        <v>6.0300000000000011</v>
      </c>
      <c r="AZ39" s="149">
        <f t="shared" si="31"/>
        <v>6.6666666666665244E-4</v>
      </c>
      <c r="BA39" s="149">
        <f t="shared" si="32"/>
        <v>4.0100000000000007</v>
      </c>
      <c r="BB39" s="149">
        <f t="shared" si="33"/>
        <v>8.0000000000000071E-3</v>
      </c>
      <c r="BC39" s="149">
        <f t="shared" si="34"/>
        <v>4.0199999999999996</v>
      </c>
      <c r="BD39" s="149">
        <f t="shared" si="35"/>
        <v>2.9999999999999953E-3</v>
      </c>
      <c r="BE39" s="149">
        <f t="shared" si="36"/>
        <v>4</v>
      </c>
      <c r="BF39" s="149">
        <f t="shared" si="37"/>
        <v>1.1666666666666685E-2</v>
      </c>
      <c r="BG39" s="149">
        <f t="shared" si="38"/>
        <v>3.4499999999999993</v>
      </c>
      <c r="BI39" s="459"/>
      <c r="BJ39" s="139" t="str">
        <f t="shared" si="0"/>
        <v>cholecalciferol</v>
      </c>
      <c r="BK39" s="150">
        <f t="shared" si="48"/>
        <v>8.31</v>
      </c>
      <c r="BL39" s="150">
        <f t="shared" si="49"/>
        <v>6.68</v>
      </c>
      <c r="BM39" s="150">
        <f t="shared" si="50"/>
        <v>6.4200000000000008</v>
      </c>
      <c r="BN39" s="150">
        <f t="shared" si="51"/>
        <v>5.92</v>
      </c>
      <c r="BO39" s="150">
        <f t="shared" si="52"/>
        <v>4.03</v>
      </c>
      <c r="BP39" s="150">
        <f t="shared" si="53"/>
        <v>4.09</v>
      </c>
      <c r="BR39" s="459"/>
      <c r="BS39" s="139" t="str">
        <f t="shared" si="7"/>
        <v>cholecalciferol</v>
      </c>
      <c r="BT39" s="150">
        <f t="shared" si="54"/>
        <v>7.88</v>
      </c>
      <c r="BU39" s="150">
        <f t="shared" si="55"/>
        <v>6.84</v>
      </c>
      <c r="BV39" s="150">
        <f t="shared" si="56"/>
        <v>6.419999999999999</v>
      </c>
      <c r="BW39" s="150">
        <f t="shared" si="57"/>
        <v>5.19</v>
      </c>
      <c r="BX39" s="150">
        <f t="shared" si="58"/>
        <v>4.26</v>
      </c>
      <c r="BY39" s="150">
        <f t="shared" si="59"/>
        <v>3.8</v>
      </c>
      <c r="CI39" s="479"/>
      <c r="CJ39" s="145" t="str">
        <f t="shared" si="39"/>
        <v>cholecalciferol</v>
      </c>
      <c r="CK39" s="153">
        <f>'1'!D88</f>
        <v>0</v>
      </c>
      <c r="CL39" s="153">
        <f>'1'!E88</f>
        <v>0.19118502574594201</v>
      </c>
      <c r="CM39" s="153">
        <f>'1'!F88</f>
        <v>0.43237224147113201</v>
      </c>
      <c r="CN39" s="153">
        <f>'1'!G88</f>
        <v>0.41516245627197701</v>
      </c>
      <c r="CO39" s="153">
        <f>'1'!H88</f>
        <v>0.31412798985496798</v>
      </c>
      <c r="CP39" s="153">
        <f>'1'!I88</f>
        <v>0.24359466336980701</v>
      </c>
      <c r="CQ39" s="153">
        <f>'1'!J88</f>
        <v>0.25099530842015799</v>
      </c>
      <c r="CR39" s="153">
        <f>'1'!K88</f>
        <v>0.248779404467839</v>
      </c>
      <c r="CS39" s="153">
        <f>'1'!L88</f>
        <v>0.191855276408051</v>
      </c>
      <c r="CT39" s="153">
        <f>'1'!M88</f>
        <v>0.111925071099016</v>
      </c>
      <c r="CU39" s="153">
        <f>'1'!N88</f>
        <v>3.73052028657972E-2</v>
      </c>
      <c r="CV39" s="153">
        <f>'1'!O88</f>
        <v>1.0224398160789299E-2</v>
      </c>
      <c r="CW39" s="153">
        <f>'1'!P88</f>
        <v>0</v>
      </c>
      <c r="CX39" s="153">
        <f>'1'!Q88</f>
        <v>0</v>
      </c>
      <c r="CY39" s="153">
        <f>'1'!R88</f>
        <v>0</v>
      </c>
      <c r="CZ39" s="153">
        <f>'1'!S88</f>
        <v>0</v>
      </c>
      <c r="DB39" s="459"/>
      <c r="DC39" s="139" t="str">
        <f t="shared" si="40"/>
        <v>cholecalciferol</v>
      </c>
      <c r="DD39" s="154">
        <f>HLOOKUP($DD$7,$CJ$7:$CZ$48,33,FALSE)</f>
        <v>0.43237224147113201</v>
      </c>
      <c r="DF39" s="459"/>
      <c r="DG39" s="155" t="str">
        <f t="shared" si="41"/>
        <v>cholecalciferol</v>
      </c>
      <c r="DH39" s="147">
        <f>IF($C$4=2.7,'1'!D156,IF($C$4=4.5,'1'!G156,IF($C$4=7,'1'!J156,IF($C$4=9,'1'!M156,FALSE))))</f>
        <v>1.06</v>
      </c>
      <c r="DI39" s="147">
        <f>IF($C$4=2.7,'1'!E156,IF($C$4=4.5,'1'!H156,IF($C$4=7,'1'!K156,IF($C$4=9,'1'!N156,FALSE))))</f>
        <v>1.06</v>
      </c>
      <c r="DJ39" s="147">
        <f>IF($C$4=2.7,'1'!F156,IF($C$4=4.5,'1'!I156,IF($C$4=7,'1'!L156,IF($C$4=9,'1'!O156,FALSE))))</f>
        <v>1.1200000000000001</v>
      </c>
      <c r="DL39" s="459"/>
      <c r="DM39" s="155" t="str">
        <f t="shared" si="42"/>
        <v>cholecalciferol</v>
      </c>
      <c r="DN39" s="149">
        <f>HLOOKUP($DN$7,$DG$7:$DJ$48,33,FALSE)</f>
        <v>1.06</v>
      </c>
      <c r="DP39" s="459"/>
      <c r="DQ39" s="155" t="str">
        <f t="shared" si="43"/>
        <v>cholecalciferol</v>
      </c>
      <c r="DR39" s="147">
        <v>20</v>
      </c>
      <c r="DS39" s="147"/>
      <c r="DT39" s="139">
        <f t="shared" si="44"/>
        <v>2</v>
      </c>
      <c r="DV39" s="139">
        <f t="shared" si="47"/>
        <v>12</v>
      </c>
      <c r="DW39" s="157">
        <f t="shared" si="45"/>
        <v>3.1612779762961757E-2</v>
      </c>
      <c r="DX39" s="157">
        <f t="shared" si="46"/>
        <v>99.968387220237034</v>
      </c>
    </row>
    <row r="40" spans="2:128" x14ac:dyDescent="0.25">
      <c r="B40" s="143" t="s">
        <v>65</v>
      </c>
      <c r="C40" s="164">
        <f>C39/(C3*1000)</f>
        <v>1.7449976394364501</v>
      </c>
      <c r="D40" s="139" t="s">
        <v>103</v>
      </c>
      <c r="G40" s="459"/>
      <c r="H40" s="139" t="s">
        <v>168</v>
      </c>
      <c r="I40" s="147">
        <f>IF($C$4=2.7,'1'!D43,IF($C$4=4.5,'1'!AB43,IF($C$4=7,'1'!AZ43,IF($C$4=9,'1'!BX43,"FAUX"))))</f>
        <v>9.85</v>
      </c>
      <c r="J40" s="147">
        <f>IF($C$4=2.7,'1'!E43,IF($C$4=4.5,'1'!AC43,IF($C$4=7,'1'!BA43,IF($C$4=9,'1'!BY43,"FAUX"))))</f>
        <v>10.4</v>
      </c>
      <c r="K40" s="147">
        <f>IF($C$4=2.7,'1'!F43,IF($C$4=4.5,'1'!AD43,IF($C$4=7,'1'!BB43,IF($C$4=9,'1'!BZ43,"FAUX"))))</f>
        <v>9.14</v>
      </c>
      <c r="L40" s="147">
        <f>IF($C$4=2.7,'1'!G43,IF($C$4=4.5,'1'!AE43,IF($C$4=7,'1'!BC43,IF($C$4=9,'1'!CA43,"FAUX"))))</f>
        <v>9.94</v>
      </c>
      <c r="M40" s="147">
        <f>IF($C$4=2.7,'1'!H43,IF($C$4=4.5,'1'!AF43,IF($C$4=7,'1'!BD43,IF($C$4=9,'1'!CB43,"FAUX"))))</f>
        <v>6.96</v>
      </c>
      <c r="N40" s="147">
        <f>IF($C$4=2.7,'1'!I43,IF($C$4=4.5,'1'!AG43,IF($C$4=7,'1'!BE43,IF($C$4=9,'1'!CC43,"FAUX"))))</f>
        <v>6.16</v>
      </c>
      <c r="O40" s="147">
        <f>IF($C$4=2.7,'1'!J43,IF($C$4=4.5,'1'!AH43,IF($C$4=7,'1'!BF43,IF($C$4=9,'1'!CD43,"FAUX"))))</f>
        <v>6.71</v>
      </c>
      <c r="P40" s="147">
        <f>IF($C$4=2.7,'1'!K43,IF($C$4=4.5,'1'!AI43,IF($C$4=7,'1'!BG43,IF($C$4=9,'1'!CE43,"FAUX"))))</f>
        <v>6.05</v>
      </c>
      <c r="Q40" s="147">
        <f>IF($C$4=2.7,'1'!L43,IF($C$4=4.5,'1'!AJ43,IF($C$4=7,'1'!BH43,IF($C$4=9,'1'!CF43,"FAUX"))))</f>
        <v>6.94</v>
      </c>
      <c r="R40" s="147">
        <f>IF($C$4=2.7,'1'!M43,IF($C$4=4.5,'1'!AK43,IF($C$4=7,'1'!BI43,IF($C$4=9,'1'!CG43,"FAUX"))))</f>
        <v>6.61</v>
      </c>
      <c r="S40" s="147">
        <f>IF($C$4=2.7,'1'!N43,IF($C$4=4.5,'1'!AL43,IF($C$4=7,'1'!BJ43,IF($C$4=9,'1'!CH43,"FAUX"))))</f>
        <v>6.72</v>
      </c>
      <c r="T40" s="147">
        <f>IF($C$4=2.7,'1'!O43,IF($C$4=4.5,'1'!AM43,IF($C$4=7,'1'!BK43,IF($C$4=9,'1'!CI43,"FAUX"))))</f>
        <v>6.55</v>
      </c>
      <c r="U40" s="147">
        <f>IF($C$4=2.7,'1'!P43,IF($C$4=4.5,'1'!AN43,IF($C$4=7,'1'!BL43,IF($C$4=9,'1'!CJ43,"FAUX"))))</f>
        <v>9.42</v>
      </c>
      <c r="V40" s="147">
        <f>IF($C$4=2.7,'1'!Q43,IF($C$4=4.5,'1'!AO43,IF($C$4=7,'1'!BM43,IF($C$4=9,'1'!CK43,"FAUX"))))</f>
        <v>7.38</v>
      </c>
      <c r="W40" s="147">
        <f>IF($C$4=2.7,'1'!R43,IF($C$4=4.5,'1'!AP43,IF($C$4=7,'1'!BN43,IF($C$4=9,'1'!CL43,"FAUX"))))</f>
        <v>8.4700000000000006</v>
      </c>
      <c r="X40" s="147">
        <f>IF($C$4=2.7,'1'!S43,IF($C$4=4.5,'1'!AQ43,IF($C$4=7,'1'!BO43,IF($C$4=9,'1'!CM43,"FAUX"))))</f>
        <v>6.72</v>
      </c>
      <c r="Y40" s="147">
        <f>IF($C$4=2.7,'1'!T43,IF($C$4=4.5,'1'!AR43,IF($C$4=7,'1'!BP43,IF($C$4=9,'1'!CN43,"FAUX"))))</f>
        <v>4.8600000000000003</v>
      </c>
      <c r="Z40" s="147">
        <f>IF($C$4=2.7,'1'!U43,IF($C$4=4.5,'1'!AS43,IF($C$4=7,'1'!BQ43,IF($C$4=9,'1'!CO43,"FAUX"))))</f>
        <v>4.71</v>
      </c>
      <c r="AA40" s="147">
        <f>IF($C$4=2.7,'1'!V43,IF($C$4=4.5,'1'!AT43,IF($C$4=7,'1'!BR43,IF($C$4=9,'1'!CP43,"FAUX"))))</f>
        <v>4.7699999999999996</v>
      </c>
      <c r="AB40" s="147">
        <f>IF($C$4=2.7,'1'!W43,IF($C$4=4.5,'1'!AU43,IF($C$4=7,'1'!BS43,IF($C$4=9,'1'!CQ43,"FAUX"))))</f>
        <v>4.8499999999999996</v>
      </c>
      <c r="AC40" s="147">
        <f>IF($C$4=2.7,'1'!X43,IF($C$4=4.5,'1'!AV43,IF($C$4=7,'1'!BT43,IF($C$4=9,'1'!CR43,"FAUX"))))</f>
        <v>6.04</v>
      </c>
      <c r="AD40" s="147">
        <f>IF($C$4=2.7,'1'!Y43,IF($C$4=4.5,'1'!AW43,IF($C$4=7,'1'!BU43,IF($C$4=9,'1'!CS43,"FAUX"))))</f>
        <v>5.03</v>
      </c>
      <c r="AE40" s="147">
        <f>IF($C$4=2.7,'1'!Z43,IF($C$4=4.5,'1'!AX43,IF($C$4=7,'1'!BV43,IF($C$4=9,'1'!CT43,"FAUX"))))</f>
        <v>5.51</v>
      </c>
      <c r="AF40" s="147">
        <f>IF($C$4=2.7,'1'!AA43,IF($C$4=4.5,'1'!AY43,IF($C$4=7,'1'!BW43,IF($C$4=9,'1'!CU43,"FAUX"))))</f>
        <v>4.7300000000000004</v>
      </c>
      <c r="AH40" s="459"/>
      <c r="AI40" s="139" t="str">
        <f t="shared" si="14"/>
        <v>Vitamin K1</v>
      </c>
      <c r="AJ40" s="148">
        <f t="shared" si="15"/>
        <v>1.8333333333333358E-2</v>
      </c>
      <c r="AK40" s="149">
        <f t="shared" si="16"/>
        <v>9.2999999999999989</v>
      </c>
      <c r="AL40" s="149">
        <f t="shared" si="17"/>
        <v>2.666666666666663E-2</v>
      </c>
      <c r="AM40" s="149">
        <f t="shared" si="18"/>
        <v>8.34</v>
      </c>
      <c r="AN40" s="149">
        <f t="shared" si="19"/>
        <v>-2.6666666666666658E-2</v>
      </c>
      <c r="AO40" s="149">
        <f t="shared" si="20"/>
        <v>7.76</v>
      </c>
      <c r="AP40" s="149">
        <f t="shared" si="21"/>
        <v>-2.2000000000000006E-2</v>
      </c>
      <c r="AQ40" s="149">
        <f t="shared" si="22"/>
        <v>7.37</v>
      </c>
      <c r="AR40" s="149">
        <f t="shared" si="23"/>
        <v>-1.1000000000000003E-2</v>
      </c>
      <c r="AS40" s="149">
        <f t="shared" si="24"/>
        <v>7.2700000000000005</v>
      </c>
      <c r="AT40" s="149">
        <f t="shared" si="25"/>
        <v>-5.6666666666666645E-3</v>
      </c>
      <c r="AU40" s="149">
        <f t="shared" si="26"/>
        <v>6.89</v>
      </c>
      <c r="AV40" s="149">
        <f t="shared" si="27"/>
        <v>-6.8000000000000005E-2</v>
      </c>
      <c r="AW40" s="149">
        <f t="shared" si="28"/>
        <v>11.46</v>
      </c>
      <c r="AX40" s="149">
        <f t="shared" si="29"/>
        <v>-5.8333333333333362E-2</v>
      </c>
      <c r="AY40" s="149">
        <f t="shared" si="30"/>
        <v>10.220000000000002</v>
      </c>
      <c r="AZ40" s="149">
        <f t="shared" si="31"/>
        <v>-5.0000000000000122E-3</v>
      </c>
      <c r="BA40" s="149">
        <f t="shared" si="32"/>
        <v>5.0100000000000007</v>
      </c>
      <c r="BB40" s="149">
        <f t="shared" si="33"/>
        <v>2.6666666666666692E-3</v>
      </c>
      <c r="BC40" s="149">
        <f t="shared" si="34"/>
        <v>4.6899999999999995</v>
      </c>
      <c r="BD40" s="149">
        <f t="shared" si="35"/>
        <v>-3.3666666666666657E-2</v>
      </c>
      <c r="BE40" s="149">
        <f t="shared" si="36"/>
        <v>7.05</v>
      </c>
      <c r="BF40" s="149">
        <f t="shared" si="37"/>
        <v>-2.5999999999999978E-2</v>
      </c>
      <c r="BG40" s="149">
        <f t="shared" si="38"/>
        <v>6.2899999999999991</v>
      </c>
      <c r="BI40" s="459"/>
      <c r="BJ40" s="139" t="str">
        <f t="shared" si="0"/>
        <v>Vitamin K1</v>
      </c>
      <c r="BK40" s="150">
        <f t="shared" si="48"/>
        <v>9.85</v>
      </c>
      <c r="BL40" s="150">
        <f t="shared" si="49"/>
        <v>6.96</v>
      </c>
      <c r="BM40" s="150">
        <f t="shared" si="50"/>
        <v>6.94</v>
      </c>
      <c r="BN40" s="150">
        <f t="shared" si="51"/>
        <v>9.4200000000000017</v>
      </c>
      <c r="BO40" s="150">
        <f t="shared" si="52"/>
        <v>4.8600000000000003</v>
      </c>
      <c r="BP40" s="150">
        <f t="shared" si="53"/>
        <v>6.04</v>
      </c>
      <c r="BR40" s="459"/>
      <c r="BS40" s="139" t="str">
        <f t="shared" si="7"/>
        <v>Vitamin K1</v>
      </c>
      <c r="BT40" s="150">
        <f t="shared" si="54"/>
        <v>9.1399999999999988</v>
      </c>
      <c r="BU40" s="150">
        <f t="shared" si="55"/>
        <v>6.71</v>
      </c>
      <c r="BV40" s="150">
        <f t="shared" si="56"/>
        <v>6.72</v>
      </c>
      <c r="BW40" s="150">
        <f t="shared" si="57"/>
        <v>8.4700000000000024</v>
      </c>
      <c r="BX40" s="150">
        <f t="shared" si="58"/>
        <v>4.7699999999999996</v>
      </c>
      <c r="BY40" s="150">
        <f t="shared" si="59"/>
        <v>5.51</v>
      </c>
      <c r="CI40" s="479"/>
      <c r="CJ40" s="145" t="str">
        <f t="shared" si="39"/>
        <v>Vitamin K1</v>
      </c>
      <c r="CK40" s="153">
        <f>'1'!D89</f>
        <v>-3.98411107903488E-4</v>
      </c>
      <c r="CL40" s="153">
        <f>'1'!E89</f>
        <v>5.2002449014015698E-2</v>
      </c>
      <c r="CM40" s="153">
        <f>'1'!F89</f>
        <v>0.33200437952539702</v>
      </c>
      <c r="CN40" s="153">
        <f>'1'!G89</f>
        <v>0.37301204014282302</v>
      </c>
      <c r="CO40" s="153">
        <f>'1'!H89</f>
        <v>0.27249530906072</v>
      </c>
      <c r="CP40" s="153">
        <f>'1'!I89</f>
        <v>0.15524733460669701</v>
      </c>
      <c r="CQ40" s="153">
        <f>'1'!J89</f>
        <v>0.102711953701667</v>
      </c>
      <c r="CR40" s="153">
        <f>'1'!K89</f>
        <v>0.105125538082121</v>
      </c>
      <c r="CS40" s="153">
        <f>'1'!L89</f>
        <v>2.4062164662813499E-2</v>
      </c>
      <c r="CT40" s="153">
        <f>'1'!M89</f>
        <v>7.4189925792483898E-3</v>
      </c>
      <c r="CU40" s="153">
        <f>'1'!N89</f>
        <v>1.02754038153197E-2</v>
      </c>
      <c r="CV40" s="153">
        <f>'1'!O89</f>
        <v>1.40580644276193E-2</v>
      </c>
      <c r="CW40" s="153">
        <f>'1'!P89</f>
        <v>1.8158515438036898E-2</v>
      </c>
      <c r="CX40" s="153">
        <f>'1'!Q89</f>
        <v>1.9595292318198999E-2</v>
      </c>
      <c r="CY40" s="153">
        <f>'1'!R89</f>
        <v>1.68666178823265E-2</v>
      </c>
      <c r="CZ40" s="153">
        <f>'1'!S89</f>
        <v>1.00626581639868E-2</v>
      </c>
      <c r="DB40" s="459"/>
      <c r="DC40" s="139" t="str">
        <f t="shared" si="40"/>
        <v>Vitamin K1</v>
      </c>
      <c r="DD40" s="154">
        <f>HLOOKUP($DD$7,$CJ$7:$CZ$48,34,FALSE)</f>
        <v>0.33200437952539702</v>
      </c>
      <c r="DF40" s="459"/>
      <c r="DG40" s="155" t="str">
        <f t="shared" si="41"/>
        <v>Vitamin K1</v>
      </c>
      <c r="DH40" s="147">
        <f>IF($C$4=2.7,'1'!D157,IF($C$4=4.5,'1'!G157,IF($C$4=7,'1'!J157,IF($C$4=9,'1'!M157,FALSE))))</f>
        <v>1.1100000000000001</v>
      </c>
      <c r="DI40" s="147">
        <f>IF($C$4=2.7,'1'!E157,IF($C$4=4.5,'1'!H157,IF($C$4=7,'1'!K157,IF($C$4=9,'1'!N157,FALSE))))</f>
        <v>1.1599999999999999</v>
      </c>
      <c r="DJ40" s="147">
        <f>IF($C$4=2.7,'1'!F157,IF($C$4=4.5,'1'!I157,IF($C$4=7,'1'!L157,IF($C$4=9,'1'!O157,FALSE))))</f>
        <v>1.1000000000000001</v>
      </c>
      <c r="DL40" s="459"/>
      <c r="DM40" s="155" t="str">
        <f t="shared" si="42"/>
        <v>Vitamin K1</v>
      </c>
      <c r="DN40" s="149">
        <f>HLOOKUP($DN$7,$DG$7:$DJ$48,34,FALSE)</f>
        <v>1.1100000000000001</v>
      </c>
      <c r="DP40" s="459"/>
      <c r="DQ40" s="155" t="str">
        <f t="shared" si="43"/>
        <v>Vitamin K1</v>
      </c>
      <c r="DR40" s="147">
        <v>20</v>
      </c>
      <c r="DS40" s="147"/>
      <c r="DT40" s="139">
        <f t="shared" si="44"/>
        <v>2</v>
      </c>
      <c r="DV40" s="139">
        <f t="shared" si="47"/>
        <v>12.5</v>
      </c>
      <c r="DW40" s="157">
        <f t="shared" si="45"/>
        <v>9.9990000999900016E-3</v>
      </c>
      <c r="DX40" s="157">
        <f t="shared" si="46"/>
        <v>99.990000999900005</v>
      </c>
    </row>
    <row r="41" spans="2:128" x14ac:dyDescent="0.25">
      <c r="B41" s="139" t="s">
        <v>67</v>
      </c>
      <c r="C41" s="164">
        <f>IF(C5="Acetonitrile",10^(-2.063+(601.9/($C$17+273))+0.0709*$C$34/100+((62*$C$34/100)/($C$17+273))+0.5043*($C$34/100)*($C$34/100)-(345.8*($C$34/100)*($C$34/100)/($C$17+273))),10^(-2.429+(714/($C$17+273))-1.859*$C$34/100+((911.7*$C$34/100)/($C$17+273))+1.8586*($C$34/100)*($C$34/100)-(968.1*($C$34/100)*($C$34/100)/($C$17+273))))</f>
        <v>0.89762424460962198</v>
      </c>
      <c r="D41" s="139" t="s">
        <v>80</v>
      </c>
      <c r="G41" s="460"/>
      <c r="H41" s="139" t="str">
        <f>""</f>
        <v/>
      </c>
      <c r="I41" s="147">
        <v>0</v>
      </c>
      <c r="J41" s="147">
        <v>0</v>
      </c>
      <c r="K41" s="147">
        <v>0</v>
      </c>
      <c r="L41" s="147">
        <v>0</v>
      </c>
      <c r="M41" s="147">
        <v>0</v>
      </c>
      <c r="N41" s="147">
        <v>0</v>
      </c>
      <c r="O41" s="147">
        <v>0</v>
      </c>
      <c r="P41" s="147">
        <v>0</v>
      </c>
      <c r="Q41" s="147">
        <v>0</v>
      </c>
      <c r="R41" s="147">
        <v>0</v>
      </c>
      <c r="S41" s="147">
        <v>0</v>
      </c>
      <c r="T41" s="147">
        <v>0</v>
      </c>
      <c r="U41" s="147">
        <v>0</v>
      </c>
      <c r="V41" s="147">
        <v>0</v>
      </c>
      <c r="W41" s="147">
        <v>0</v>
      </c>
      <c r="X41" s="147">
        <v>0</v>
      </c>
      <c r="Y41" s="147">
        <v>0</v>
      </c>
      <c r="Z41" s="147">
        <v>0</v>
      </c>
      <c r="AA41" s="147">
        <v>0</v>
      </c>
      <c r="AB41" s="147">
        <v>0</v>
      </c>
      <c r="AC41" s="147">
        <v>0</v>
      </c>
      <c r="AD41" s="147">
        <v>0</v>
      </c>
      <c r="AE41" s="147">
        <v>0</v>
      </c>
      <c r="AF41" s="147">
        <v>0</v>
      </c>
      <c r="AH41" s="460"/>
      <c r="AJ41" s="149">
        <f t="shared" si="15"/>
        <v>0</v>
      </c>
      <c r="AK41" s="149">
        <f t="shared" ref="AK41" si="60">SLOPE(J41:K41,$G$3:$G$4)</f>
        <v>0</v>
      </c>
      <c r="AL41" s="149">
        <f t="shared" si="17"/>
        <v>0</v>
      </c>
      <c r="AM41" s="149">
        <f t="shared" ref="AM41" si="61">SLOPE(L41:M41,$G$3:$G$4)</f>
        <v>0</v>
      </c>
      <c r="AN41" s="149">
        <f t="shared" si="19"/>
        <v>0</v>
      </c>
      <c r="AO41" s="149">
        <f t="shared" ref="AO41" si="62">SLOPE(N41:O41,$G$3:$G$4)</f>
        <v>0</v>
      </c>
      <c r="AP41" s="149">
        <f t="shared" si="21"/>
        <v>0</v>
      </c>
      <c r="AQ41" s="149">
        <f t="shared" ref="AQ41" si="63">SLOPE(P41:Q41,$G$3:$G$4)</f>
        <v>0</v>
      </c>
      <c r="AR41" s="149">
        <f t="shared" si="23"/>
        <v>0</v>
      </c>
      <c r="AS41" s="149">
        <f t="shared" ref="AS41" si="64">SLOPE(R41:S41,$G$3:$G$4)</f>
        <v>0</v>
      </c>
      <c r="AT41" s="149">
        <f t="shared" si="25"/>
        <v>0</v>
      </c>
      <c r="AU41" s="149">
        <f t="shared" ref="AU41" si="65">SLOPE(T41:U41,$G$3:$G$4)</f>
        <v>0</v>
      </c>
      <c r="AV41" s="149">
        <f t="shared" si="27"/>
        <v>0</v>
      </c>
      <c r="AW41" s="149">
        <f t="shared" ref="AW41" si="66">SLOPE(V41:W41,$G$3:$G$4)</f>
        <v>0</v>
      </c>
      <c r="AX41" s="149">
        <f t="shared" si="29"/>
        <v>0</v>
      </c>
      <c r="AY41" s="149">
        <f t="shared" ref="AY41" si="67">SLOPE(X41:Y41,$G$3:$G$4)</f>
        <v>0</v>
      </c>
      <c r="AZ41" s="149">
        <f t="shared" si="31"/>
        <v>0</v>
      </c>
      <c r="BA41" s="149">
        <f t="shared" ref="BA41" si="68">SLOPE(Z41:AA41,$G$3:$G$4)</f>
        <v>0</v>
      </c>
      <c r="BB41" s="149">
        <f t="shared" si="33"/>
        <v>0</v>
      </c>
      <c r="BC41" s="149">
        <f t="shared" ref="BC41" si="69">SLOPE(AB41:AC41,$G$3:$G$4)</f>
        <v>0</v>
      </c>
      <c r="BD41" s="149">
        <f t="shared" si="35"/>
        <v>0</v>
      </c>
      <c r="BE41" s="149">
        <f t="shared" ref="BE41" si="70">SLOPE(AD41:AE41,$G$3:$G$4)</f>
        <v>0</v>
      </c>
      <c r="BF41" s="149">
        <f t="shared" ref="BF41" si="71">SLOPE(AE41:AF41,$G$3:$G$4)</f>
        <v>0</v>
      </c>
      <c r="BG41" s="149" t="e">
        <f t="shared" si="37"/>
        <v>#DIV/0!</v>
      </c>
      <c r="BI41" s="460"/>
      <c r="BJ41" s="139" t="str">
        <f>""</f>
        <v/>
      </c>
      <c r="BK41" s="150">
        <f t="shared" si="48"/>
        <v>0</v>
      </c>
      <c r="BL41" s="150">
        <f>AK41*$C$17+AL41</f>
        <v>0</v>
      </c>
      <c r="BM41" s="150">
        <f>AL41*$C$17+AM41</f>
        <v>0</v>
      </c>
      <c r="BN41" s="150">
        <f>AM41*$C$17+AN41</f>
        <v>0</v>
      </c>
      <c r="BO41" s="150">
        <f>AN41*$C$17+AO41</f>
        <v>0</v>
      </c>
      <c r="BP41" s="150">
        <f>AO41*$C$17+AP41</f>
        <v>0</v>
      </c>
      <c r="BR41" s="460"/>
      <c r="BS41" s="139" t="str">
        <f>""</f>
        <v/>
      </c>
      <c r="BT41" s="150">
        <f t="shared" si="54"/>
        <v>0</v>
      </c>
      <c r="BU41" s="150">
        <f t="shared" si="55"/>
        <v>0</v>
      </c>
      <c r="BV41" s="150">
        <f t="shared" si="56"/>
        <v>0</v>
      </c>
      <c r="BW41" s="150">
        <f t="shared" si="57"/>
        <v>0</v>
      </c>
      <c r="BX41" s="150">
        <f t="shared" si="58"/>
        <v>0</v>
      </c>
      <c r="BY41" s="150" t="e">
        <f t="shared" si="59"/>
        <v>#DIV/0!</v>
      </c>
      <c r="CI41" s="480"/>
      <c r="CJ41" s="145" t="str">
        <f>""</f>
        <v/>
      </c>
      <c r="CK41" s="153">
        <f>'1'!D90</f>
        <v>0</v>
      </c>
      <c r="CL41" s="153">
        <f>'1'!E90</f>
        <v>0</v>
      </c>
      <c r="CM41" s="153">
        <f>'1'!F90</f>
        <v>0</v>
      </c>
      <c r="CN41" s="153">
        <f>'1'!G90</f>
        <v>0</v>
      </c>
      <c r="CO41" s="153">
        <f>'1'!H90</f>
        <v>0</v>
      </c>
      <c r="CP41" s="153">
        <f>'1'!I90</f>
        <v>0</v>
      </c>
      <c r="CQ41" s="153">
        <f>'1'!J90</f>
        <v>0</v>
      </c>
      <c r="CR41" s="153">
        <f>'1'!K90</f>
        <v>0</v>
      </c>
      <c r="CS41" s="153">
        <f>'1'!L90</f>
        <v>0</v>
      </c>
      <c r="CT41" s="153">
        <f>'1'!M90</f>
        <v>0</v>
      </c>
      <c r="CU41" s="153">
        <f>'1'!N90</f>
        <v>0</v>
      </c>
      <c r="CV41" s="153">
        <f>'1'!O90</f>
        <v>0</v>
      </c>
      <c r="CW41" s="153">
        <f>'1'!P90</f>
        <v>0</v>
      </c>
      <c r="CX41" s="153">
        <f>'1'!Q90</f>
        <v>0</v>
      </c>
      <c r="CY41" s="153">
        <f>'1'!R90</f>
        <v>0</v>
      </c>
      <c r="CZ41" s="153">
        <f>'1'!S90</f>
        <v>0</v>
      </c>
      <c r="DB41" s="460"/>
      <c r="DC41" s="139" t="str">
        <f>""</f>
        <v/>
      </c>
      <c r="DD41" s="154">
        <f>HLOOKUP($DD$7,$CJ$7:$CZ$48,35,FALSE)</f>
        <v>0</v>
      </c>
      <c r="DF41" s="460"/>
      <c r="DG41" s="139" t="str">
        <f>""</f>
        <v/>
      </c>
      <c r="DH41" s="147">
        <f>IF($C$4=2.7,'1'!D158,IF($C$4=4.5,'1'!G158,IF($C$4=7,'1'!J158,IF($C$4=9,'1'!M158,FALSE))))</f>
        <v>0</v>
      </c>
      <c r="DI41" s="147">
        <f>IF($C$4=2.7,'1'!E158,IF($C$4=4.5,'1'!H158,IF($C$4=7,'1'!K158,IF($C$4=9,'1'!N158,FALSE))))</f>
        <v>0</v>
      </c>
      <c r="DJ41" s="147">
        <f>IF($C$4=2.7,'1'!F158,IF($C$4=4.5,'1'!I158,IF($C$4=7,'1'!L158,IF($C$4=9,'1'!O158,FALSE))))</f>
        <v>0</v>
      </c>
      <c r="DL41" s="460"/>
      <c r="DM41" s="139" t="str">
        <f>""</f>
        <v/>
      </c>
      <c r="DN41" s="149">
        <f>HLOOKUP($DN$7,$DG$7:$DJ$48,35,FALSE)</f>
        <v>0</v>
      </c>
      <c r="DP41" s="460"/>
      <c r="DQ41" s="162"/>
      <c r="DR41" s="165"/>
      <c r="DS41" s="147"/>
      <c r="DT41" s="139">
        <f>IF(DR37="",1,2)</f>
        <v>2</v>
      </c>
      <c r="DV41" s="139">
        <f t="shared" si="47"/>
        <v>13</v>
      </c>
      <c r="DW41" s="157">
        <f t="shared" si="45"/>
        <v>3.1621776633305523E-3</v>
      </c>
      <c r="DX41" s="157">
        <f t="shared" si="46"/>
        <v>99.996837822336673</v>
      </c>
    </row>
    <row r="42" spans="2:128" x14ac:dyDescent="0.25">
      <c r="B42" s="166" t="s">
        <v>104</v>
      </c>
      <c r="C42" s="149">
        <v>750</v>
      </c>
      <c r="D42" s="139"/>
      <c r="G42" s="454" t="s">
        <v>143</v>
      </c>
      <c r="H42" s="139" t="s">
        <v>144</v>
      </c>
      <c r="I42" s="147">
        <f>IF($C$4=2.7,'1'!D45,IF($C$4=4.5,'1'!AB45,IF($C$4=7,'1'!AZ45,IF($C$4=9,'1'!BX45,"FAUX"))))</f>
        <v>2.5</v>
      </c>
      <c r="J42" s="147">
        <f>IF($C$4=2.7,'1'!E45,IF($C$4=4.5,'1'!AC45,IF($C$4=7,'1'!BA45,IF($C$4=9,'1'!BY45,"FAUX"))))</f>
        <v>2.33</v>
      </c>
      <c r="K42" s="147">
        <f>IF($C$4=2.7,'1'!F45,IF($C$4=4.5,'1'!AD45,IF($C$4=7,'1'!BB45,IF($C$4=9,'1'!BZ45,"FAUX"))))</f>
        <v>6.07</v>
      </c>
      <c r="L42" s="147">
        <f>IF($C$4=2.7,'1'!G45,IF($C$4=4.5,'1'!AE45,IF($C$4=7,'1'!BC45,IF($C$4=9,'1'!CA45,"FAUX"))))</f>
        <v>5.71</v>
      </c>
      <c r="M42" s="147">
        <f>IF($C$4=2.7,'1'!H45,IF($C$4=4.5,'1'!AF45,IF($C$4=7,'1'!BD45,IF($C$4=9,'1'!CB45,"FAUX"))))</f>
        <v>2.41</v>
      </c>
      <c r="N42" s="147">
        <f>IF($C$4=2.7,'1'!I45,IF($C$4=4.5,'1'!AG45,IF($C$4=7,'1'!BE45,IF($C$4=9,'1'!CC45,"FAUX"))))</f>
        <v>2.13</v>
      </c>
      <c r="O42" s="147">
        <f>IF($C$4=2.7,'1'!J45,IF($C$4=4.5,'1'!AH45,IF($C$4=7,'1'!BF45,IF($C$4=9,'1'!CD45,"FAUX"))))</f>
        <v>5.54</v>
      </c>
      <c r="P42" s="147">
        <f>IF($C$4=2.7,'1'!K45,IF($C$4=4.5,'1'!AI45,IF($C$4=7,'1'!BG45,IF($C$4=9,'1'!CE45,"FAUX"))))</f>
        <v>5.0199999999999996</v>
      </c>
      <c r="Q42" s="147">
        <f>IF($C$4=2.7,'1'!L45,IF($C$4=4.5,'1'!AJ45,IF($C$4=7,'1'!BH45,IF($C$4=9,'1'!CF45,"FAUX"))))</f>
        <v>2.37</v>
      </c>
      <c r="R42" s="147">
        <f>IF($C$4=2.7,'1'!M45,IF($C$4=4.5,'1'!AK45,IF($C$4=7,'1'!BI45,IF($C$4=9,'1'!CG45,"FAUX"))))</f>
        <v>2.23</v>
      </c>
      <c r="S42" s="147">
        <f>IF($C$4=2.7,'1'!N45,IF($C$4=4.5,'1'!AL45,IF($C$4=7,'1'!BJ45,IF($C$4=9,'1'!CH45,"FAUX"))))</f>
        <v>6.04</v>
      </c>
      <c r="T42" s="147">
        <f>IF($C$4=2.7,'1'!O45,IF($C$4=4.5,'1'!AM45,IF($C$4=7,'1'!BK45,IF($C$4=9,'1'!CI45,"FAUX"))))</f>
        <v>5.79</v>
      </c>
      <c r="U42" s="147">
        <f>IF($C$4=2.7,'1'!P45,IF($C$4=4.5,'1'!AN45,IF($C$4=7,'1'!BL45,IF($C$4=9,'1'!CJ45,"FAUX"))))</f>
        <v>2.6</v>
      </c>
      <c r="V42" s="147">
        <f>IF($C$4=2.7,'1'!Q45,IF($C$4=4.5,'1'!AO45,IF($C$4=7,'1'!BM45,IF($C$4=9,'1'!CK45,"FAUX"))))</f>
        <v>2.42</v>
      </c>
      <c r="W42" s="147">
        <f>IF($C$4=2.7,'1'!R45,IF($C$4=4.5,'1'!AP45,IF($C$4=7,'1'!BN45,IF($C$4=9,'1'!CL45,"FAUX"))))</f>
        <v>12.5</v>
      </c>
      <c r="X42" s="147">
        <f>IF($C$4=2.7,'1'!S45,IF($C$4=4.5,'1'!AQ45,IF($C$4=7,'1'!BO45,IF($C$4=9,'1'!CM45,"FAUX"))))</f>
        <v>11.6</v>
      </c>
      <c r="Y42" s="147">
        <f>IF($C$4=2.7,'1'!T45,IF($C$4=4.5,'1'!AR45,IF($C$4=7,'1'!BP45,IF($C$4=9,'1'!CN45,"FAUX"))))</f>
        <v>2.23</v>
      </c>
      <c r="Z42" s="147">
        <f>IF($C$4=2.7,'1'!U45,IF($C$4=4.5,'1'!AS45,IF($C$4=7,'1'!BQ45,IF($C$4=9,'1'!CO45,"FAUX"))))</f>
        <v>2.0699999999999998</v>
      </c>
      <c r="AA42" s="147">
        <f>IF($C$4=2.7,'1'!V45,IF($C$4=4.5,'1'!AT45,IF($C$4=7,'1'!BR45,IF($C$4=9,'1'!CP45,"FAUX"))))</f>
        <v>10.4</v>
      </c>
      <c r="AB42" s="147">
        <f>IF($C$4=2.7,'1'!W45,IF($C$4=4.5,'1'!AU45,IF($C$4=7,'1'!BS45,IF($C$4=9,'1'!CQ45,"FAUX"))))</f>
        <v>9.68</v>
      </c>
      <c r="AC42" s="147">
        <f>IF($C$4=2.7,'1'!X45,IF($C$4=4.5,'1'!AV45,IF($C$4=7,'1'!BT45,IF($C$4=9,'1'!CR45,"FAUX"))))</f>
        <v>2.2799999999999998</v>
      </c>
      <c r="AD42" s="147">
        <f>IF($C$4=2.7,'1'!Y45,IF($C$4=4.5,'1'!AW45,IF($C$4=7,'1'!BU45,IF($C$4=9,'1'!CS45,"FAUX"))))</f>
        <v>2.19</v>
      </c>
      <c r="AE42" s="147">
        <f>IF($C$4=2.7,'1'!Z45,IF($C$4=4.5,'1'!AX45,IF($C$4=7,'1'!BV45,IF($C$4=9,'1'!CT45,"FAUX"))))</f>
        <v>10.8</v>
      </c>
      <c r="AF42" s="147">
        <f>IF($C$4=2.7,'1'!AA45,IF($C$4=4.5,'1'!AY45,IF($C$4=7,'1'!BW45,IF($C$4=9,'1'!CU45,"FAUX"))))</f>
        <v>10.4</v>
      </c>
      <c r="AH42" s="454" t="s">
        <v>143</v>
      </c>
      <c r="AI42" s="139" t="str">
        <f t="shared" si="14"/>
        <v>Acebutolol</v>
      </c>
      <c r="AJ42" s="148">
        <f t="shared" si="15"/>
        <v>-5.6666666666666645E-3</v>
      </c>
      <c r="AK42" s="149">
        <f t="shared" si="16"/>
        <v>2.67</v>
      </c>
      <c r="AL42" s="149">
        <f t="shared" si="17"/>
        <v>-1.2000000000000011E-2</v>
      </c>
      <c r="AM42" s="149">
        <f t="shared" si="18"/>
        <v>6.4300000000000015</v>
      </c>
      <c r="AN42" s="149">
        <f t="shared" si="19"/>
        <v>-9.333333333333341E-3</v>
      </c>
      <c r="AO42" s="149">
        <f t="shared" si="20"/>
        <v>2.6900000000000004</v>
      </c>
      <c r="AP42" s="149">
        <f t="shared" si="21"/>
        <v>-1.733333333333335E-2</v>
      </c>
      <c r="AQ42" s="149">
        <f t="shared" si="22"/>
        <v>6.0600000000000005</v>
      </c>
      <c r="AR42" s="149">
        <f t="shared" si="23"/>
        <v>-4.6666666666666705E-3</v>
      </c>
      <c r="AS42" s="149">
        <f t="shared" si="24"/>
        <v>2.5099999999999998</v>
      </c>
      <c r="AT42" s="149">
        <f t="shared" si="25"/>
        <v>-8.3333333333333332E-3</v>
      </c>
      <c r="AU42" s="149">
        <f t="shared" si="26"/>
        <v>6.29</v>
      </c>
      <c r="AV42" s="149">
        <f t="shared" si="27"/>
        <v>-6.0000000000000053E-3</v>
      </c>
      <c r="AW42" s="149">
        <f t="shared" si="28"/>
        <v>2.7800000000000002</v>
      </c>
      <c r="AX42" s="149">
        <f t="shared" si="29"/>
        <v>-3.0000000000000013E-2</v>
      </c>
      <c r="AY42" s="149">
        <f t="shared" si="30"/>
        <v>13.400000000000002</v>
      </c>
      <c r="AZ42" s="149">
        <f t="shared" si="31"/>
        <v>-5.3333333333333384E-3</v>
      </c>
      <c r="BA42" s="149">
        <f t="shared" si="32"/>
        <v>2.39</v>
      </c>
      <c r="BB42" s="149">
        <f t="shared" si="33"/>
        <v>-2.4000000000000021E-2</v>
      </c>
      <c r="BC42" s="149">
        <f t="shared" si="34"/>
        <v>11.120000000000001</v>
      </c>
      <c r="BD42" s="149">
        <f t="shared" si="35"/>
        <v>-2.9999999999999953E-3</v>
      </c>
      <c r="BE42" s="149">
        <f t="shared" si="36"/>
        <v>2.3699999999999997</v>
      </c>
      <c r="BF42" s="149">
        <f t="shared" si="37"/>
        <v>-1.3333333333333345E-2</v>
      </c>
      <c r="BG42" s="149">
        <f t="shared" si="38"/>
        <v>11.200000000000003</v>
      </c>
      <c r="BI42" s="454" t="s">
        <v>143</v>
      </c>
      <c r="BJ42" s="139" t="str">
        <f t="shared" si="0"/>
        <v>Acebutolol</v>
      </c>
      <c r="BK42" s="150">
        <f t="shared" si="48"/>
        <v>2.5</v>
      </c>
      <c r="BL42" s="150">
        <f t="shared" ref="BL42:BL48" si="72">AN42*$C$17+AO42</f>
        <v>2.41</v>
      </c>
      <c r="BM42" s="150">
        <f t="shared" ref="BM42:BM48" si="73">AR42*$C$17+AS42</f>
        <v>2.3699999999999997</v>
      </c>
      <c r="BN42" s="150">
        <f t="shared" ref="BN42:BN48" si="74">AV42*$C$17+AW42</f>
        <v>2.6</v>
      </c>
      <c r="BO42" s="150">
        <f t="shared" ref="BO42:BO48" si="75">AZ42*$C$17+BA42</f>
        <v>2.23</v>
      </c>
      <c r="BP42" s="150">
        <f t="shared" ref="BP42:BP48" si="76">BD42*$C$17+BE42</f>
        <v>2.2799999999999998</v>
      </c>
      <c r="BR42" s="454" t="s">
        <v>143</v>
      </c>
      <c r="BS42" s="139" t="str">
        <f t="shared" si="7"/>
        <v>Acebutolol</v>
      </c>
      <c r="BT42" s="150">
        <f t="shared" si="54"/>
        <v>6.0700000000000012</v>
      </c>
      <c r="BU42" s="150">
        <f t="shared" si="55"/>
        <v>5.54</v>
      </c>
      <c r="BV42" s="150">
        <f t="shared" si="56"/>
        <v>6.04</v>
      </c>
      <c r="BW42" s="150">
        <f t="shared" si="57"/>
        <v>12.500000000000002</v>
      </c>
      <c r="BX42" s="150">
        <f t="shared" si="58"/>
        <v>10.4</v>
      </c>
      <c r="BY42" s="150">
        <f t="shared" si="59"/>
        <v>10.800000000000002</v>
      </c>
      <c r="CI42" s="477" t="s">
        <v>143</v>
      </c>
      <c r="CJ42" s="145" t="str">
        <f t="shared" si="39"/>
        <v>Acebutolol</v>
      </c>
      <c r="CK42" s="153">
        <f>'1'!D91</f>
        <v>0.11665321383119399</v>
      </c>
      <c r="CL42" s="153">
        <f>'1'!E91</f>
        <v>0.163046407290834</v>
      </c>
      <c r="CM42" s="153">
        <f>'1'!F91</f>
        <v>0.245943895321873</v>
      </c>
      <c r="CN42" s="153">
        <f>'1'!G91</f>
        <v>0.29315243543395397</v>
      </c>
      <c r="CO42" s="153">
        <f>'1'!H91</f>
        <v>0.26211622216373098</v>
      </c>
      <c r="CP42" s="153">
        <f>'1'!I91</f>
        <v>0.18783412027925001</v>
      </c>
      <c r="CQ42" s="153">
        <f>'1'!J91</f>
        <v>0.12024074700929099</v>
      </c>
      <c r="CR42" s="153">
        <f>'1'!K91</f>
        <v>4.0739731300526501E-2</v>
      </c>
      <c r="CS42" s="153">
        <f>'1'!L91</f>
        <v>8.2366566472004306E-3</v>
      </c>
      <c r="CT42" s="153">
        <f>'1'!M91</f>
        <v>9.1094374336457094E-3</v>
      </c>
      <c r="CU42" s="153">
        <f>'1'!N91</f>
        <v>1.7215392897453E-2</v>
      </c>
      <c r="CV42" s="153">
        <f>'1'!O91</f>
        <v>2.4077498219575801E-2</v>
      </c>
      <c r="CW42" s="153">
        <f>'1'!P91</f>
        <v>2.8262857153750601E-2</v>
      </c>
      <c r="CX42" s="153">
        <f>'1'!Q91</f>
        <v>2.7707752449080799E-2</v>
      </c>
      <c r="CY42" s="153">
        <f>'1'!R91</f>
        <v>2.2663565263522801E-2</v>
      </c>
      <c r="CZ42" s="153">
        <f>'1'!S91</f>
        <v>1.3421623934252299E-2</v>
      </c>
      <c r="DB42" s="454" t="s">
        <v>143</v>
      </c>
      <c r="DC42" s="139" t="str">
        <f t="shared" si="40"/>
        <v>Acebutolol</v>
      </c>
      <c r="DD42" s="154">
        <f>HLOOKUP($DD$7,$CJ$7:$CZ$48,36,FALSE)</f>
        <v>0.245943895321873</v>
      </c>
      <c r="DF42" s="454" t="s">
        <v>143</v>
      </c>
      <c r="DG42" s="155" t="str">
        <f t="shared" si="41"/>
        <v>Acebutolol</v>
      </c>
      <c r="DH42" s="147">
        <f>IF($C$4=2.7,'1'!D159,IF($C$4=4.5,'1'!G159,IF($C$4=7,'1'!J159,IF($C$4=9,'1'!M159,FALSE))))</f>
        <v>1.1200000000000001</v>
      </c>
      <c r="DI42" s="147">
        <f>IF($C$4=2.7,'1'!E159,IF($C$4=4.5,'1'!H159,IF($C$4=7,'1'!K159,IF($C$4=9,'1'!N159,FALSE))))</f>
        <v>1.06</v>
      </c>
      <c r="DJ42" s="147">
        <f>IF($C$4=2.7,'1'!F159,IF($C$4=4.5,'1'!I159,IF($C$4=7,'1'!L159,IF($C$4=9,'1'!O159,FALSE))))</f>
        <v>1.21</v>
      </c>
      <c r="DL42" s="454" t="s">
        <v>143</v>
      </c>
      <c r="DM42" s="155" t="str">
        <f t="shared" si="42"/>
        <v>Acebutolol</v>
      </c>
      <c r="DN42" s="149">
        <f>HLOOKUP($DN$7,$DG$7:$DJ$48,36,FALSE)</f>
        <v>1.1200000000000001</v>
      </c>
      <c r="DP42" s="454" t="s">
        <v>143</v>
      </c>
      <c r="DQ42" s="155" t="str">
        <f t="shared" si="43"/>
        <v>Acebutolol</v>
      </c>
      <c r="DR42" s="147"/>
      <c r="DS42" s="147">
        <v>9.57</v>
      </c>
      <c r="DT42" s="139">
        <f t="shared" si="44"/>
        <v>1</v>
      </c>
      <c r="DV42" s="139">
        <f t="shared" si="47"/>
        <v>13.5</v>
      </c>
      <c r="DW42" s="157">
        <f t="shared" si="45"/>
        <v>9.9999000009999908E-4</v>
      </c>
      <c r="DX42" s="157">
        <f t="shared" si="46"/>
        <v>99.999000009999904</v>
      </c>
    </row>
    <row r="43" spans="2:128" x14ac:dyDescent="0.25">
      <c r="B43" s="167" t="s">
        <v>209</v>
      </c>
      <c r="C43" s="168">
        <f>IF($C$5="acetonitrile",(0.0000000000069*((($C$34/100)*1*41)+((1-$C$34/100)*2.26*18))^0.5*(273+$C$17))/($C$41*(C38^0.6)),(0.0000000000069*((($C$34/100)*1.9*32)+((1-$C$34/100)*2.26*18))^0.5*(273+$C$17))/($C$41*C38^0.6))</f>
        <v>9.3805645560412804E-10</v>
      </c>
      <c r="D43" s="159" t="s">
        <v>210</v>
      </c>
      <c r="G43" s="454"/>
      <c r="H43" s="139" t="s">
        <v>145</v>
      </c>
      <c r="I43" s="147">
        <f>IF($C$4=2.7,'1'!D46,IF($C$4=4.5,'1'!AB46,IF($C$4=7,'1'!AZ46,IF($C$4=9,'1'!BX46,"FAUX"))))</f>
        <v>2.7</v>
      </c>
      <c r="J43" s="147">
        <f>IF($C$4=2.7,'1'!E46,IF($C$4=4.5,'1'!AC46,IF($C$4=7,'1'!BA46,IF($C$4=9,'1'!BY46,"FAUX"))))</f>
        <v>2.5499999999999998</v>
      </c>
      <c r="K43" s="147">
        <f>IF($C$4=2.7,'1'!F46,IF($C$4=4.5,'1'!AD46,IF($C$4=7,'1'!BB46,IF($C$4=9,'1'!BZ46,"FAUX"))))</f>
        <v>4.0199999999999996</v>
      </c>
      <c r="L43" s="147">
        <f>IF($C$4=2.7,'1'!G46,IF($C$4=4.5,'1'!AE46,IF($C$4=7,'1'!BC46,IF($C$4=9,'1'!CA46,"FAUX"))))</f>
        <v>3.73</v>
      </c>
      <c r="M43" s="147">
        <f>IF($C$4=2.7,'1'!H46,IF($C$4=4.5,'1'!AF46,IF($C$4=7,'1'!BD46,IF($C$4=9,'1'!CB46,"FAUX"))))</f>
        <v>2.74</v>
      </c>
      <c r="N43" s="147">
        <f>IF($C$4=2.7,'1'!I46,IF($C$4=4.5,'1'!AG46,IF($C$4=7,'1'!BE46,IF($C$4=9,'1'!CC46,"FAUX"))))</f>
        <v>2.42</v>
      </c>
      <c r="O43" s="147">
        <f>IF($C$4=2.7,'1'!J46,IF($C$4=4.5,'1'!AH46,IF($C$4=7,'1'!BF46,IF($C$4=9,'1'!CD46,"FAUX"))))</f>
        <v>4.18</v>
      </c>
      <c r="P43" s="147">
        <f>IF($C$4=2.7,'1'!K46,IF($C$4=4.5,'1'!AI46,IF($C$4=7,'1'!BG46,IF($C$4=9,'1'!CE46,"FAUX"))))</f>
        <v>3.67</v>
      </c>
      <c r="Q43" s="147">
        <f>IF($C$4=2.7,'1'!L46,IF($C$4=4.5,'1'!AJ46,IF($C$4=7,'1'!BH46,IF($C$4=9,'1'!CF46,"FAUX"))))</f>
        <v>2.6</v>
      </c>
      <c r="R43" s="147">
        <f>IF($C$4=2.7,'1'!M46,IF($C$4=4.5,'1'!AK46,IF($C$4=7,'1'!BI46,IF($C$4=9,'1'!CG46,"FAUX"))))</f>
        <v>2.37</v>
      </c>
      <c r="S43" s="147">
        <f>IF($C$4=2.7,'1'!N46,IF($C$4=4.5,'1'!AL46,IF($C$4=7,'1'!BJ46,IF($C$4=9,'1'!CH46,"FAUX"))))</f>
        <v>4.33</v>
      </c>
      <c r="T43" s="147">
        <f>IF($C$4=2.7,'1'!O46,IF($C$4=4.5,'1'!AM46,IF($C$4=7,'1'!BK46,IF($C$4=9,'1'!CI46,"FAUX"))))</f>
        <v>3.83</v>
      </c>
      <c r="U43" s="147">
        <f>IF($C$4=2.7,'1'!P46,IF($C$4=4.5,'1'!AN46,IF($C$4=7,'1'!BL46,IF($C$4=9,'1'!CJ46,"FAUX"))))</f>
        <v>2.73</v>
      </c>
      <c r="V43" s="147">
        <f>IF($C$4=2.7,'1'!Q46,IF($C$4=4.5,'1'!AO46,IF($C$4=7,'1'!BM46,IF($C$4=9,'1'!CK46,"FAUX"))))</f>
        <v>2.54</v>
      </c>
      <c r="W43" s="147">
        <f>IF($C$4=2.7,'1'!R46,IF($C$4=4.5,'1'!AP46,IF($C$4=7,'1'!BN46,IF($C$4=9,'1'!CL46,"FAUX"))))</f>
        <v>7.84</v>
      </c>
      <c r="X43" s="147">
        <f>IF($C$4=2.7,'1'!S46,IF($C$4=4.5,'1'!AQ46,IF($C$4=7,'1'!BO46,IF($C$4=9,'1'!CM46,"FAUX"))))</f>
        <v>7.13</v>
      </c>
      <c r="Y43" s="147">
        <f>IF($C$4=2.7,'1'!T46,IF($C$4=4.5,'1'!AR46,IF($C$4=7,'1'!BP46,IF($C$4=9,'1'!CN46,"FAUX"))))</f>
        <v>2.7</v>
      </c>
      <c r="Z43" s="147">
        <f>IF($C$4=2.7,'1'!U46,IF($C$4=4.5,'1'!AS46,IF($C$4=7,'1'!BQ46,IF($C$4=9,'1'!CO46,"FAUX"))))</f>
        <v>2.34</v>
      </c>
      <c r="AA43" s="147">
        <f>IF($C$4=2.7,'1'!V46,IF($C$4=4.5,'1'!AT46,IF($C$4=7,'1'!BR46,IF($C$4=9,'1'!CP46,"FAUX"))))</f>
        <v>7.83</v>
      </c>
      <c r="AB43" s="147">
        <f>IF($C$4=2.7,'1'!W46,IF($C$4=4.5,'1'!AU46,IF($C$4=7,'1'!BS46,IF($C$4=9,'1'!CQ46,"FAUX"))))</f>
        <v>6.65</v>
      </c>
      <c r="AC43" s="147">
        <f>IF($C$4=2.7,'1'!X46,IF($C$4=4.5,'1'!AV46,IF($C$4=7,'1'!BT46,IF($C$4=9,'1'!CR46,"FAUX"))))</f>
        <v>2.75</v>
      </c>
      <c r="AD43" s="147">
        <f>IF($C$4=2.7,'1'!Y46,IF($C$4=4.5,'1'!AW46,IF($C$4=7,'1'!BU46,IF($C$4=9,'1'!CS46,"FAUX"))))</f>
        <v>2.36</v>
      </c>
      <c r="AE43" s="147">
        <f>IF($C$4=2.7,'1'!Z46,IF($C$4=4.5,'1'!AX46,IF($C$4=7,'1'!BV46,IF($C$4=9,'1'!CT46,"FAUX"))))</f>
        <v>8.23</v>
      </c>
      <c r="AF43" s="147">
        <f>IF($C$4=2.7,'1'!AA46,IF($C$4=4.5,'1'!AY46,IF($C$4=7,'1'!BW46,IF($C$4=9,'1'!CU46,"FAUX"))))</f>
        <v>6.79</v>
      </c>
      <c r="AH43" s="454"/>
      <c r="AI43" s="139" t="str">
        <f t="shared" si="14"/>
        <v>Propranolol</v>
      </c>
      <c r="AJ43" s="148">
        <f t="shared" si="15"/>
        <v>-5.0000000000000122E-3</v>
      </c>
      <c r="AK43" s="149">
        <f t="shared" si="16"/>
        <v>2.8500000000000005</v>
      </c>
      <c r="AL43" s="149">
        <f t="shared" si="17"/>
        <v>-9.6666666666666533E-3</v>
      </c>
      <c r="AM43" s="149">
        <f t="shared" si="18"/>
        <v>4.3099999999999996</v>
      </c>
      <c r="AN43" s="149">
        <f t="shared" si="19"/>
        <v>-1.0666666666666677E-2</v>
      </c>
      <c r="AO43" s="149">
        <f t="shared" si="20"/>
        <v>3.0600000000000005</v>
      </c>
      <c r="AP43" s="149">
        <f t="shared" si="21"/>
        <v>-1.6999999999999994E-2</v>
      </c>
      <c r="AQ43" s="149">
        <f t="shared" si="22"/>
        <v>4.6899999999999995</v>
      </c>
      <c r="AR43" s="149">
        <f t="shared" si="23"/>
        <v>-7.6666666666666662E-3</v>
      </c>
      <c r="AS43" s="149">
        <f t="shared" si="24"/>
        <v>2.83</v>
      </c>
      <c r="AT43" s="149">
        <f t="shared" si="25"/>
        <v>-1.6666666666666666E-2</v>
      </c>
      <c r="AU43" s="149">
        <f t="shared" si="26"/>
        <v>4.83</v>
      </c>
      <c r="AV43" s="149">
        <f t="shared" si="27"/>
        <v>-6.3333333333333314E-3</v>
      </c>
      <c r="AW43" s="149">
        <f t="shared" si="28"/>
        <v>2.92</v>
      </c>
      <c r="AX43" s="149">
        <f t="shared" si="29"/>
        <v>-2.3666666666666662E-2</v>
      </c>
      <c r="AY43" s="149">
        <f t="shared" si="30"/>
        <v>8.5499999999999989</v>
      </c>
      <c r="AZ43" s="149">
        <f t="shared" si="31"/>
        <v>-1.2000000000000011E-2</v>
      </c>
      <c r="BA43" s="149">
        <f t="shared" si="32"/>
        <v>3.0600000000000005</v>
      </c>
      <c r="BB43" s="149">
        <f t="shared" si="33"/>
        <v>-3.9333333333333324E-2</v>
      </c>
      <c r="BC43" s="149">
        <f t="shared" si="34"/>
        <v>9.01</v>
      </c>
      <c r="BD43" s="149">
        <f t="shared" si="35"/>
        <v>-1.3000000000000003E-2</v>
      </c>
      <c r="BE43" s="149">
        <f t="shared" si="36"/>
        <v>3.1399999999999997</v>
      </c>
      <c r="BF43" s="149">
        <f t="shared" si="37"/>
        <v>-4.8000000000000022E-2</v>
      </c>
      <c r="BG43" s="149">
        <f t="shared" si="38"/>
        <v>9.6700000000000017</v>
      </c>
      <c r="BI43" s="454"/>
      <c r="BJ43" s="139" t="str">
        <f t="shared" si="0"/>
        <v>Propranolol</v>
      </c>
      <c r="BK43" s="150">
        <f t="shared" si="48"/>
        <v>2.7</v>
      </c>
      <c r="BL43" s="150">
        <f t="shared" si="72"/>
        <v>2.74</v>
      </c>
      <c r="BM43" s="150">
        <f t="shared" si="73"/>
        <v>2.6</v>
      </c>
      <c r="BN43" s="150">
        <f t="shared" si="74"/>
        <v>2.73</v>
      </c>
      <c r="BO43" s="150">
        <f t="shared" si="75"/>
        <v>2.7</v>
      </c>
      <c r="BP43" s="150">
        <f t="shared" si="76"/>
        <v>2.7499999999999996</v>
      </c>
      <c r="BR43" s="454"/>
      <c r="BS43" s="139" t="str">
        <f t="shared" si="7"/>
        <v>Propranolol</v>
      </c>
      <c r="BT43" s="150">
        <f t="shared" si="54"/>
        <v>4.0199999999999996</v>
      </c>
      <c r="BU43" s="150">
        <f t="shared" si="55"/>
        <v>4.18</v>
      </c>
      <c r="BV43" s="150">
        <f t="shared" si="56"/>
        <v>4.33</v>
      </c>
      <c r="BW43" s="150">
        <f t="shared" si="57"/>
        <v>7.839999999999999</v>
      </c>
      <c r="BX43" s="150">
        <f t="shared" si="58"/>
        <v>7.83</v>
      </c>
      <c r="BY43" s="150">
        <f t="shared" si="59"/>
        <v>8.23</v>
      </c>
      <c r="CI43" s="477"/>
      <c r="CJ43" s="145" t="str">
        <f t="shared" si="39"/>
        <v>Propranolol</v>
      </c>
      <c r="CK43" s="153">
        <f>'1'!D92</f>
        <v>0.20042547589082699</v>
      </c>
      <c r="CL43" s="153">
        <f>'1'!E92</f>
        <v>0.50538014809556198</v>
      </c>
      <c r="CM43" s="153">
        <f>'1'!F92</f>
        <v>0.514269099464992</v>
      </c>
      <c r="CN43" s="153">
        <f>'1'!G92</f>
        <v>0.43417615943483601</v>
      </c>
      <c r="CO43" s="153">
        <f>'1'!H92</f>
        <v>0.11875568334816899</v>
      </c>
      <c r="CP43" s="153">
        <f>'1'!I92</f>
        <v>1.44909230036955E-2</v>
      </c>
      <c r="CQ43" s="153">
        <f>'1'!J92</f>
        <v>2.2636373753923099E-2</v>
      </c>
      <c r="CR43" s="153">
        <f>'1'!K92</f>
        <v>4.0644405121832601E-2</v>
      </c>
      <c r="CS43" s="153">
        <f>'1'!L92</f>
        <v>6.0415201920555099E-2</v>
      </c>
      <c r="CT43" s="153">
        <f>'1'!M92</f>
        <v>6.7736199474438402E-2</v>
      </c>
      <c r="CU43" s="153">
        <f>'1'!N92</f>
        <v>4.67386622476876E-2</v>
      </c>
      <c r="CV43" s="153">
        <f>'1'!O92</f>
        <v>2.9200597154340001E-2</v>
      </c>
      <c r="CW43" s="153">
        <f>'1'!P92</f>
        <v>1.8040465333651098E-2</v>
      </c>
      <c r="CX43" s="153">
        <f>'1'!Q92</f>
        <v>-3.67225027618609E-4</v>
      </c>
      <c r="CY43" s="153">
        <f>'1'!R92</f>
        <v>-3.67225027618609E-4</v>
      </c>
      <c r="CZ43" s="153">
        <f>'1'!S92</f>
        <v>-3.67225027618609E-4</v>
      </c>
      <c r="DB43" s="454"/>
      <c r="DC43" s="139" t="str">
        <f t="shared" si="40"/>
        <v>Propranolol</v>
      </c>
      <c r="DD43" s="154">
        <f>HLOOKUP($DD$7,$CJ$7:$CZ$48,37,FALSE)</f>
        <v>0.514269099464992</v>
      </c>
      <c r="DF43" s="454"/>
      <c r="DG43" s="155" t="str">
        <f t="shared" si="41"/>
        <v>Propranolol</v>
      </c>
      <c r="DH43" s="147">
        <f>IF($C$4=2.7,'1'!D160,IF($C$4=4.5,'1'!G160,IF($C$4=7,'1'!J160,IF($C$4=9,'1'!M160,FALSE))))</f>
        <v>1.21</v>
      </c>
      <c r="DI43" s="147">
        <f>IF($C$4=2.7,'1'!E160,IF($C$4=4.5,'1'!H160,IF($C$4=7,'1'!K160,IF($C$4=9,'1'!N160,FALSE))))</f>
        <v>1.19</v>
      </c>
      <c r="DJ43" s="147">
        <f>IF($C$4=2.7,'1'!F160,IF($C$4=4.5,'1'!I160,IF($C$4=7,'1'!L160,IF($C$4=9,'1'!O160,FALSE))))</f>
        <v>1.27</v>
      </c>
      <c r="DL43" s="454"/>
      <c r="DM43" s="155" t="str">
        <f t="shared" si="42"/>
        <v>Propranolol</v>
      </c>
      <c r="DN43" s="149">
        <f>HLOOKUP($DN$7,$DG$7:$DJ$48,37,FALSE)</f>
        <v>1.21</v>
      </c>
      <c r="DP43" s="454"/>
      <c r="DQ43" s="155" t="str">
        <f t="shared" si="43"/>
        <v>Propranolol</v>
      </c>
      <c r="DR43" s="147"/>
      <c r="DS43" s="147">
        <v>9.67</v>
      </c>
      <c r="DT43" s="139">
        <f t="shared" si="44"/>
        <v>1</v>
      </c>
      <c r="DV43" s="139">
        <f t="shared" si="47"/>
        <v>14</v>
      </c>
      <c r="DW43" s="157">
        <f t="shared" si="45"/>
        <v>3.1622676601999995E-4</v>
      </c>
      <c r="DX43" s="157">
        <f t="shared" si="46"/>
        <v>99.999683773233983</v>
      </c>
    </row>
    <row r="44" spans="2:128" x14ac:dyDescent="0.25">
      <c r="B44" s="139" t="s">
        <v>69</v>
      </c>
      <c r="C44" s="169">
        <f>(C3/60*1000*4)/(PI()*C37*C14*C14)</f>
        <v>1.432666694499013</v>
      </c>
      <c r="D44" s="139" t="s">
        <v>70</v>
      </c>
      <c r="G44" s="454"/>
      <c r="H44" s="139" t="s">
        <v>163</v>
      </c>
      <c r="I44" s="147">
        <f>IF($C$4=2.7,'1'!D47,IF($C$4=4.5,'1'!AB47,IF($C$4=7,'1'!AZ47,IF($C$4=9,'1'!BX47,"FAUX"))))</f>
        <v>1.63</v>
      </c>
      <c r="J44" s="147">
        <f>IF($C$4=2.7,'1'!E47,IF($C$4=4.5,'1'!AC47,IF($C$4=7,'1'!BA47,IF($C$4=9,'1'!BY47,"FAUX"))))</f>
        <v>1.46</v>
      </c>
      <c r="K44" s="147">
        <f>IF($C$4=2.7,'1'!F47,IF($C$4=4.5,'1'!AD47,IF($C$4=7,'1'!BB47,IF($C$4=9,'1'!BZ47,"FAUX"))))</f>
        <v>9.36</v>
      </c>
      <c r="L44" s="147">
        <f>IF($C$4=2.7,'1'!G47,IF($C$4=4.5,'1'!AE47,IF($C$4=7,'1'!BC47,IF($C$4=9,'1'!CA47,"FAUX"))))</f>
        <v>8.92</v>
      </c>
      <c r="M44" s="147">
        <f>IF($C$4=2.7,'1'!H47,IF($C$4=4.5,'1'!AF47,IF($C$4=7,'1'!BD47,IF($C$4=9,'1'!CB47,"FAUX"))))</f>
        <v>1.39</v>
      </c>
      <c r="N44" s="147">
        <f>IF($C$4=2.7,'1'!I47,IF($C$4=4.5,'1'!AG47,IF($C$4=7,'1'!BE47,IF($C$4=9,'1'!CC47,"FAUX"))))</f>
        <v>1.2</v>
      </c>
      <c r="O44" s="147">
        <f>IF($C$4=2.7,'1'!J47,IF($C$4=4.5,'1'!AH47,IF($C$4=7,'1'!BF47,IF($C$4=9,'1'!CD47,"FAUX"))))</f>
        <v>6.97</v>
      </c>
      <c r="P44" s="147">
        <f>IF($C$4=2.7,'1'!K47,IF($C$4=4.5,'1'!AI47,IF($C$4=7,'1'!BG47,IF($C$4=9,'1'!CE47,"FAUX"))))</f>
        <v>6.64</v>
      </c>
      <c r="Q44" s="147">
        <f>IF($C$4=2.7,'1'!L47,IF($C$4=4.5,'1'!AJ47,IF($C$4=7,'1'!BH47,IF($C$4=9,'1'!CF47,"FAUX"))))</f>
        <v>1.48</v>
      </c>
      <c r="R44" s="147">
        <f>IF($C$4=2.7,'1'!M47,IF($C$4=4.5,'1'!AK47,IF($C$4=7,'1'!BI47,IF($C$4=9,'1'!CG47,"FAUX"))))</f>
        <v>1.31</v>
      </c>
      <c r="S44" s="147">
        <f>IF($C$4=2.7,'1'!N47,IF($C$4=4.5,'1'!AL47,IF($C$4=7,'1'!BJ47,IF($C$4=9,'1'!CH47,"FAUX"))))</f>
        <v>8.99</v>
      </c>
      <c r="T44" s="147">
        <f>IF($C$4=2.7,'1'!O47,IF($C$4=4.5,'1'!AM47,IF($C$4=7,'1'!BK47,IF($C$4=9,'1'!CI47,"FAUX"))))</f>
        <v>8.1300000000000008</v>
      </c>
      <c r="U44" s="147">
        <f>IF($C$4=2.7,'1'!P47,IF($C$4=4.5,'1'!AN47,IF($C$4=7,'1'!BL47,IF($C$4=9,'1'!CJ47,"FAUX"))))</f>
        <v>1.88</v>
      </c>
      <c r="V44" s="147">
        <f>IF($C$4=2.7,'1'!Q47,IF($C$4=4.5,'1'!AO47,IF($C$4=7,'1'!BM47,IF($C$4=9,'1'!CK47,"FAUX"))))</f>
        <v>1.87</v>
      </c>
      <c r="W44" s="147">
        <f>IF($C$4=2.7,'1'!R47,IF($C$4=4.5,'1'!AP47,IF($C$4=7,'1'!BN47,IF($C$4=9,'1'!CL47,"FAUX"))))</f>
        <v>22.3</v>
      </c>
      <c r="X44" s="147">
        <f>IF($C$4=2.7,'1'!S47,IF($C$4=4.5,'1'!AQ47,IF($C$4=7,'1'!BO47,IF($C$4=9,'1'!CM47,"FAUX"))))</f>
        <v>23.6</v>
      </c>
      <c r="Y44" s="147">
        <f>IF($C$4=2.7,'1'!T47,IF($C$4=4.5,'1'!AR47,IF($C$4=7,'1'!BP47,IF($C$4=9,'1'!CN47,"FAUX"))))</f>
        <v>1.39</v>
      </c>
      <c r="Z44" s="147">
        <f>IF($C$4=2.7,'1'!U47,IF($C$4=4.5,'1'!AS47,IF($C$4=7,'1'!BQ47,IF($C$4=9,'1'!CO47,"FAUX"))))</f>
        <v>1.42</v>
      </c>
      <c r="AA44" s="147">
        <f>IF($C$4=2.7,'1'!V47,IF($C$4=4.5,'1'!AT47,IF($C$4=7,'1'!BR47,IF($C$4=9,'1'!CP47,"FAUX"))))</f>
        <v>14.5</v>
      </c>
      <c r="AB44" s="147">
        <f>IF($C$4=2.7,'1'!W47,IF($C$4=4.5,'1'!AU47,IF($C$4=7,'1'!BS47,IF($C$4=9,'1'!CQ47,"FAUX"))))</f>
        <v>16.8</v>
      </c>
      <c r="AC44" s="147">
        <f>IF($C$4=2.7,'1'!X47,IF($C$4=4.5,'1'!AV47,IF($C$4=7,'1'!BT47,IF($C$4=9,'1'!CR47,"FAUX"))))</f>
        <v>1.47</v>
      </c>
      <c r="AD44" s="147">
        <f>IF($C$4=2.7,'1'!Y47,IF($C$4=4.5,'1'!AW47,IF($C$4=7,'1'!BU47,IF($C$4=9,'1'!CS47,"FAUX"))))</f>
        <v>1.27</v>
      </c>
      <c r="AE44" s="147">
        <f>IF($C$4=2.7,'1'!Z47,IF($C$4=4.5,'1'!AX47,IF($C$4=7,'1'!BV47,IF($C$4=9,'1'!CT47,"FAUX"))))</f>
        <v>16.5</v>
      </c>
      <c r="AF44" s="147">
        <f>IF($C$4=2.7,'1'!AA47,IF($C$4=4.5,'1'!AY47,IF($C$4=7,'1'!BW47,IF($C$4=9,'1'!CU47,"FAUX"))))</f>
        <v>14.8</v>
      </c>
      <c r="AH44" s="454"/>
      <c r="AI44" s="139" t="str">
        <f t="shared" si="14"/>
        <v>Atenolol</v>
      </c>
      <c r="AJ44" s="148">
        <f>SLOPE(I44:J44,$G$3:$G$4)</f>
        <v>-5.6666666666666645E-3</v>
      </c>
      <c r="AK44" s="149">
        <f>INTERCEPT(I44:J44,$G$3:$G$4)</f>
        <v>1.7999999999999998</v>
      </c>
      <c r="AL44" s="149">
        <f>SLOPE(K44:L44,$G$3:$G$4)</f>
        <v>-1.4666666666666651E-2</v>
      </c>
      <c r="AM44" s="149">
        <f t="shared" si="18"/>
        <v>9.8000000000000007</v>
      </c>
      <c r="AN44" s="149">
        <f t="shared" si="19"/>
        <v>-6.3333333333333314E-3</v>
      </c>
      <c r="AO44" s="149">
        <f t="shared" si="20"/>
        <v>1.5799999999999998</v>
      </c>
      <c r="AP44" s="149">
        <f t="shared" si="21"/>
        <v>-1.1000000000000003E-2</v>
      </c>
      <c r="AQ44" s="149">
        <f t="shared" si="22"/>
        <v>7.3</v>
      </c>
      <c r="AR44" s="149">
        <f t="shared" si="23"/>
        <v>-5.6666666666666645E-3</v>
      </c>
      <c r="AS44" s="149">
        <f t="shared" si="24"/>
        <v>1.65</v>
      </c>
      <c r="AT44" s="149">
        <f t="shared" si="25"/>
        <v>-2.8666666666666649E-2</v>
      </c>
      <c r="AU44" s="149">
        <f t="shared" si="26"/>
        <v>9.85</v>
      </c>
      <c r="AV44" s="149">
        <f t="shared" si="27"/>
        <v>-3.3333333333332622E-4</v>
      </c>
      <c r="AW44" s="149">
        <f t="shared" si="28"/>
        <v>1.8899999999999997</v>
      </c>
      <c r="AX44" s="149">
        <f t="shared" si="29"/>
        <v>4.3333333333333356E-2</v>
      </c>
      <c r="AY44" s="149">
        <f t="shared" si="30"/>
        <v>21</v>
      </c>
      <c r="AZ44" s="149">
        <f t="shared" si="31"/>
        <v>1.0000000000000009E-3</v>
      </c>
      <c r="BA44" s="149">
        <f t="shared" si="32"/>
        <v>1.3599999999999999</v>
      </c>
      <c r="BB44" s="149">
        <f t="shared" si="33"/>
        <v>7.6666666666666702E-2</v>
      </c>
      <c r="BC44" s="149">
        <f t="shared" si="34"/>
        <v>12.2</v>
      </c>
      <c r="BD44" s="149">
        <f t="shared" si="35"/>
        <v>-6.6666666666666645E-3</v>
      </c>
      <c r="BE44" s="149">
        <f t="shared" si="36"/>
        <v>1.67</v>
      </c>
      <c r="BF44" s="149">
        <f t="shared" si="37"/>
        <v>-5.6666666666666643E-2</v>
      </c>
      <c r="BG44" s="149">
        <f t="shared" si="38"/>
        <v>18.2</v>
      </c>
      <c r="BI44" s="454"/>
      <c r="BJ44" s="139" t="str">
        <f t="shared" si="0"/>
        <v>Atenolol</v>
      </c>
      <c r="BK44" s="150">
        <f t="shared" si="48"/>
        <v>1.63</v>
      </c>
      <c r="BL44" s="150">
        <f t="shared" si="72"/>
        <v>1.39</v>
      </c>
      <c r="BM44" s="150">
        <f t="shared" si="73"/>
        <v>1.48</v>
      </c>
      <c r="BN44" s="150">
        <f t="shared" si="74"/>
        <v>1.88</v>
      </c>
      <c r="BO44" s="150">
        <f t="shared" si="75"/>
        <v>1.39</v>
      </c>
      <c r="BP44" s="150">
        <f t="shared" si="76"/>
        <v>1.47</v>
      </c>
      <c r="BR44" s="454"/>
      <c r="BS44" s="139" t="str">
        <f t="shared" si="7"/>
        <v>Atenolol</v>
      </c>
      <c r="BT44" s="150">
        <f t="shared" si="54"/>
        <v>9.3600000000000012</v>
      </c>
      <c r="BU44" s="150">
        <f t="shared" si="55"/>
        <v>6.97</v>
      </c>
      <c r="BV44" s="150">
        <f t="shared" si="56"/>
        <v>8.99</v>
      </c>
      <c r="BW44" s="150">
        <f t="shared" si="57"/>
        <v>22.3</v>
      </c>
      <c r="BX44" s="150">
        <f t="shared" si="58"/>
        <v>14.5</v>
      </c>
      <c r="BY44" s="150">
        <f t="shared" si="59"/>
        <v>16.5</v>
      </c>
      <c r="CI44" s="477"/>
      <c r="CJ44" s="145" t="str">
        <f t="shared" si="39"/>
        <v>Atenolol</v>
      </c>
      <c r="CK44" s="153">
        <f>'1'!D93</f>
        <v>0.307971097242145</v>
      </c>
      <c r="CL44" s="153">
        <f>'1'!E93</f>
        <v>0.173854486950556</v>
      </c>
      <c r="CM44" s="153">
        <f>'1'!F93</f>
        <v>0.20714968703539399</v>
      </c>
      <c r="CN44" s="153">
        <f>'1'!G93</f>
        <v>0.15688428160307</v>
      </c>
      <c r="CO44" s="153">
        <f>'1'!H93</f>
        <v>3.26046356394682E-2</v>
      </c>
      <c r="CP44" s="153">
        <f>'1'!I93</f>
        <v>5.8471718615405802E-3</v>
      </c>
      <c r="CQ44" s="153">
        <f>'1'!J93</f>
        <v>1.1642371719438599E-2</v>
      </c>
      <c r="CR44" s="153">
        <f>'1'!K93</f>
        <v>2.1218189529194201E-2</v>
      </c>
      <c r="CS44" s="153">
        <f>'1'!L93</f>
        <v>1.9156281591199E-2</v>
      </c>
      <c r="CT44" s="153">
        <f>'1'!M93</f>
        <v>7.2967384734469898E-4</v>
      </c>
      <c r="CU44" s="153">
        <f>'1'!N93</f>
        <v>-4.7765174206196602E-4</v>
      </c>
      <c r="CV44" s="153">
        <f>'1'!O93</f>
        <v>-4.1583978203056199E-4</v>
      </c>
      <c r="CW44" s="153">
        <f>'1'!P93</f>
        <v>-3.4705748217788302E-4</v>
      </c>
      <c r="CX44" s="153">
        <f>'1'!Q93</f>
        <v>-2.59063838314714E-4</v>
      </c>
      <c r="CY44" s="153">
        <f>'1'!R93</f>
        <v>-2.1240363145521299E-4</v>
      </c>
      <c r="CZ44" s="153">
        <f>'1'!S93</f>
        <v>-2.5358442566629502E-4</v>
      </c>
      <c r="DB44" s="454"/>
      <c r="DC44" s="139" t="str">
        <f t="shared" si="40"/>
        <v>Atenolol</v>
      </c>
      <c r="DD44" s="154">
        <f>HLOOKUP($DD$7,$CJ$7:$CZ$48,38,FALSE)</f>
        <v>0.20714968703539399</v>
      </c>
      <c r="DF44" s="454"/>
      <c r="DG44" s="155" t="str">
        <f t="shared" si="41"/>
        <v>Atenolol</v>
      </c>
      <c r="DH44" s="147">
        <f>IF($C$4=2.7,'1'!D161,IF($C$4=4.5,'1'!G161,IF($C$4=7,'1'!J161,IF($C$4=9,'1'!M161,FALSE))))</f>
        <v>1.3</v>
      </c>
      <c r="DI44" s="147">
        <f>IF($C$4=2.7,'1'!E161,IF($C$4=4.5,'1'!H161,IF($C$4=7,'1'!K161,IF($C$4=9,'1'!N161,FALSE))))</f>
        <v>1.23</v>
      </c>
      <c r="DJ44" s="147">
        <f>IF($C$4=2.7,'1'!F161,IF($C$4=4.5,'1'!I161,IF($C$4=7,'1'!L161,IF($C$4=9,'1'!O161,FALSE))))</f>
        <v>1.26</v>
      </c>
      <c r="DL44" s="454"/>
      <c r="DM44" s="155" t="str">
        <f t="shared" si="42"/>
        <v>Atenolol</v>
      </c>
      <c r="DN44" s="149">
        <f>HLOOKUP($DN$7,$DG$7:$DJ$48,38,FALSE)</f>
        <v>1.3</v>
      </c>
      <c r="DP44" s="454"/>
      <c r="DQ44" s="155" t="str">
        <f t="shared" si="43"/>
        <v>Atenolol</v>
      </c>
      <c r="DR44" s="147"/>
      <c r="DS44" s="147">
        <v>9.67</v>
      </c>
      <c r="DT44" s="139">
        <f t="shared" si="44"/>
        <v>1</v>
      </c>
    </row>
    <row r="45" spans="2:128" x14ac:dyDescent="0.25">
      <c r="B45" s="166" t="s">
        <v>449</v>
      </c>
      <c r="C45" s="170">
        <f>C42*C13/10*0.01*C44*0.001*C41*0.001/(C15*0.000001)^2/100000</f>
        <v>57.869836174216836</v>
      </c>
      <c r="D45" s="139" t="s">
        <v>71</v>
      </c>
      <c r="G45" s="454"/>
      <c r="H45" s="139" t="s">
        <v>169</v>
      </c>
      <c r="I45" s="147">
        <f>IF($C$4=2.7,'1'!D48,IF($C$4=4.5,'1'!AB48,IF($C$4=7,'1'!AZ48,IF($C$4=9,'1'!BX48,"FAUX"))))</f>
        <v>1.1299999999999999</v>
      </c>
      <c r="J45" s="147">
        <f>IF($C$4=2.7,'1'!E48,IF($C$4=4.5,'1'!AC48,IF($C$4=7,'1'!BA48,IF($C$4=9,'1'!BY48,"FAUX"))))</f>
        <v>0.92</v>
      </c>
      <c r="K45" s="147">
        <f>IF($C$4=2.7,'1'!F48,IF($C$4=4.5,'1'!AD48,IF($C$4=7,'1'!BB48,IF($C$4=9,'1'!BZ48,"FAUX"))))</f>
        <v>6.66</v>
      </c>
      <c r="L45" s="147">
        <f>IF($C$4=2.7,'1'!G48,IF($C$4=4.5,'1'!AE48,IF($C$4=7,'1'!BC48,IF($C$4=9,'1'!CA48,"FAUX"))))</f>
        <v>8.2200000000000006</v>
      </c>
      <c r="M45" s="147">
        <f>IF($C$4=2.7,'1'!H48,IF($C$4=4.5,'1'!AF48,IF($C$4=7,'1'!BD48,IF($C$4=9,'1'!CB48,"FAUX"))))</f>
        <v>1.25</v>
      </c>
      <c r="N45" s="147">
        <f>IF($C$4=2.7,'1'!I48,IF($C$4=4.5,'1'!AG48,IF($C$4=7,'1'!BE48,IF($C$4=9,'1'!CC48,"FAUX"))))</f>
        <v>0.98399999999999999</v>
      </c>
      <c r="O45" s="147">
        <f>IF($C$4=2.7,'1'!J48,IF($C$4=4.5,'1'!AH48,IF($C$4=7,'1'!BF48,IF($C$4=9,'1'!CD48,"FAUX"))))</f>
        <v>4.74</v>
      </c>
      <c r="P45" s="147">
        <f>IF($C$4=2.7,'1'!K48,IF($C$4=4.5,'1'!AI48,IF($C$4=7,'1'!BG48,IF($C$4=9,'1'!CE48,"FAUX"))))</f>
        <v>5.34</v>
      </c>
      <c r="Q45" s="147">
        <f>IF($C$4=2.7,'1'!L48,IF($C$4=4.5,'1'!AJ48,IF($C$4=7,'1'!BH48,IF($C$4=9,'1'!CF48,"FAUX"))))</f>
        <v>1.1000000000000001</v>
      </c>
      <c r="R45" s="147">
        <f>IF($C$4=2.7,'1'!M48,IF($C$4=4.5,'1'!AK48,IF($C$4=7,'1'!BI48,IF($C$4=9,'1'!CG48,"FAUX"))))</f>
        <v>0.876</v>
      </c>
      <c r="S45" s="147">
        <f>IF($C$4=2.7,'1'!N48,IF($C$4=4.5,'1'!AL48,IF($C$4=7,'1'!BJ48,IF($C$4=9,'1'!CH48,"FAUX"))))</f>
        <v>6.51</v>
      </c>
      <c r="T45" s="147">
        <f>IF($C$4=2.7,'1'!O48,IF($C$4=4.5,'1'!AM48,IF($C$4=7,'1'!BK48,IF($C$4=9,'1'!CI48,"FAUX"))))</f>
        <v>7.22</v>
      </c>
      <c r="U45" s="147">
        <f>IF($C$4=2.7,'1'!P48,IF($C$4=4.5,'1'!AN48,IF($C$4=7,'1'!BL48,IF($C$4=9,'1'!CJ48,"FAUX"))))</f>
        <v>1.28</v>
      </c>
      <c r="V45" s="147">
        <f>IF($C$4=2.7,'1'!Q48,IF($C$4=4.5,'1'!AO48,IF($C$4=7,'1'!BM48,IF($C$4=9,'1'!CK48,"FAUX"))))</f>
        <v>0.999</v>
      </c>
      <c r="W45" s="147">
        <f>IF($C$4=2.7,'1'!R48,IF($C$4=4.5,'1'!AP48,IF($C$4=7,'1'!BN48,IF($C$4=9,'1'!CL48,"FAUX"))))</f>
        <v>8.0299999999999994</v>
      </c>
      <c r="X45" s="147">
        <f>IF($C$4=2.7,'1'!S48,IF($C$4=4.5,'1'!AQ48,IF($C$4=7,'1'!BO48,IF($C$4=9,'1'!CM48,"FAUX"))))</f>
        <v>8.68</v>
      </c>
      <c r="Y45" s="147">
        <f>IF($C$4=2.7,'1'!T48,IF($C$4=4.5,'1'!AR48,IF($C$4=7,'1'!BP48,IF($C$4=9,'1'!CN48,"FAUX"))))</f>
        <v>1.3</v>
      </c>
      <c r="Z45" s="147">
        <f>IF($C$4=2.7,'1'!U48,IF($C$4=4.5,'1'!AS48,IF($C$4=7,'1'!BQ48,IF($C$4=9,'1'!CO48,"FAUX"))))</f>
        <v>1.02</v>
      </c>
      <c r="AA45" s="147">
        <f>IF($C$4=2.7,'1'!V48,IF($C$4=4.5,'1'!AT48,IF($C$4=7,'1'!BR48,IF($C$4=9,'1'!CP48,"FAUX"))))</f>
        <v>6.71</v>
      </c>
      <c r="AB45" s="147">
        <f>IF($C$4=2.7,'1'!W48,IF($C$4=4.5,'1'!AU48,IF($C$4=7,'1'!BS48,IF($C$4=9,'1'!CQ48,"FAUX"))))</f>
        <v>7.03</v>
      </c>
      <c r="AC45" s="147">
        <f>IF($C$4=2.7,'1'!X48,IF($C$4=4.5,'1'!AV48,IF($C$4=7,'1'!BT48,IF($C$4=9,'1'!CR48,"FAUX"))))</f>
        <v>1.17</v>
      </c>
      <c r="AD45" s="147">
        <f>IF($C$4=2.7,'1'!Y48,IF($C$4=4.5,'1'!AW48,IF($C$4=7,'1'!BU48,IF($C$4=9,'1'!CS48,"FAUX"))))</f>
        <v>0.91700000000000004</v>
      </c>
      <c r="AE45" s="147">
        <f>IF($C$4=2.7,'1'!Z48,IF($C$4=4.5,'1'!AX48,IF($C$4=7,'1'!BV48,IF($C$4=9,'1'!CT48,"FAUX"))))</f>
        <v>6.53</v>
      </c>
      <c r="AF45" s="147">
        <f>IF($C$4=2.7,'1'!AA48,IF($C$4=4.5,'1'!AY48,IF($C$4=7,'1'!BW48,IF($C$4=9,'1'!CU48,"FAUX"))))</f>
        <v>6.88</v>
      </c>
      <c r="AH45" s="454"/>
      <c r="AI45" s="139" t="str">
        <f t="shared" si="14"/>
        <v>Hydrochlorothiazide</v>
      </c>
      <c r="AJ45" s="148">
        <f t="shared" si="15"/>
        <v>-6.9999999999999949E-3</v>
      </c>
      <c r="AK45" s="149">
        <f t="shared" si="16"/>
        <v>1.3399999999999996</v>
      </c>
      <c r="AL45" s="149">
        <f t="shared" si="17"/>
        <v>5.2000000000000011E-2</v>
      </c>
      <c r="AM45" s="149">
        <f>INTERCEPT(K45:L45,$G$3:$G$4)</f>
        <v>5.0999999999999996</v>
      </c>
      <c r="AN45" s="149">
        <f t="shared" si="19"/>
        <v>-8.8666666666666668E-3</v>
      </c>
      <c r="AO45" s="149">
        <f t="shared" si="20"/>
        <v>1.516</v>
      </c>
      <c r="AP45" s="149">
        <f t="shared" si="21"/>
        <v>1.9999999999999987E-2</v>
      </c>
      <c r="AQ45" s="149">
        <f t="shared" si="22"/>
        <v>4.1400000000000006</v>
      </c>
      <c r="AR45" s="149">
        <f t="shared" si="23"/>
        <v>-7.4666666666666692E-3</v>
      </c>
      <c r="AS45" s="149">
        <f t="shared" si="24"/>
        <v>1.3240000000000001</v>
      </c>
      <c r="AT45" s="149">
        <f t="shared" si="25"/>
        <v>2.3666666666666662E-2</v>
      </c>
      <c r="AU45" s="149">
        <f t="shared" si="26"/>
        <v>5.8000000000000007</v>
      </c>
      <c r="AV45" s="149">
        <f t="shared" si="27"/>
        <v>-9.3666666666666655E-3</v>
      </c>
      <c r="AW45" s="149">
        <f t="shared" si="28"/>
        <v>1.5609999999999999</v>
      </c>
      <c r="AX45" s="149">
        <f t="shared" si="29"/>
        <v>2.1666666666666678E-2</v>
      </c>
      <c r="AY45" s="149">
        <f t="shared" si="30"/>
        <v>7.38</v>
      </c>
      <c r="AZ45" s="149">
        <f t="shared" si="31"/>
        <v>-9.3333333333333358E-3</v>
      </c>
      <c r="BA45" s="149">
        <f t="shared" si="32"/>
        <v>1.5800000000000003</v>
      </c>
      <c r="BB45" s="149">
        <f t="shared" si="33"/>
        <v>1.0666666666666677E-2</v>
      </c>
      <c r="BC45" s="149">
        <f t="shared" si="34"/>
        <v>6.39</v>
      </c>
      <c r="BD45" s="149">
        <f t="shared" si="35"/>
        <v>-8.4333333333333291E-3</v>
      </c>
      <c r="BE45" s="149">
        <f t="shared" si="36"/>
        <v>1.4229999999999996</v>
      </c>
      <c r="BF45" s="149">
        <f t="shared" si="37"/>
        <v>1.1666666666666655E-2</v>
      </c>
      <c r="BG45" s="149">
        <f t="shared" si="38"/>
        <v>6.1800000000000006</v>
      </c>
      <c r="BI45" s="454"/>
      <c r="BJ45" s="139" t="str">
        <f t="shared" si="0"/>
        <v>Hydrochlorothiazide</v>
      </c>
      <c r="BK45" s="150">
        <f t="shared" si="48"/>
        <v>1.1299999999999999</v>
      </c>
      <c r="BL45" s="150">
        <f t="shared" si="72"/>
        <v>1.25</v>
      </c>
      <c r="BM45" s="150">
        <f t="shared" si="73"/>
        <v>1.1000000000000001</v>
      </c>
      <c r="BN45" s="150">
        <f t="shared" si="74"/>
        <v>1.28</v>
      </c>
      <c r="BO45" s="150">
        <f t="shared" si="75"/>
        <v>1.3000000000000003</v>
      </c>
      <c r="BP45" s="150">
        <f t="shared" si="76"/>
        <v>1.1699999999999997</v>
      </c>
      <c r="BR45" s="454"/>
      <c r="BS45" s="139" t="str">
        <f t="shared" si="7"/>
        <v>Hydrochlorothiazide</v>
      </c>
      <c r="BT45" s="150">
        <f t="shared" si="54"/>
        <v>6.66</v>
      </c>
      <c r="BU45" s="150">
        <f t="shared" si="55"/>
        <v>4.74</v>
      </c>
      <c r="BV45" s="150">
        <f t="shared" si="56"/>
        <v>6.5100000000000007</v>
      </c>
      <c r="BW45" s="150">
        <f t="shared" si="57"/>
        <v>8.0300000000000011</v>
      </c>
      <c r="BX45" s="150">
        <f t="shared" si="58"/>
        <v>6.71</v>
      </c>
      <c r="BY45" s="150">
        <f t="shared" si="59"/>
        <v>6.53</v>
      </c>
      <c r="CI45" s="477"/>
      <c r="CJ45" s="145" t="str">
        <f t="shared" si="39"/>
        <v>Hydrochlorothiazide</v>
      </c>
      <c r="CK45" s="153">
        <f>'1'!D94</f>
        <v>0.137881535787204</v>
      </c>
      <c r="CL45" s="153">
        <f>'1'!E94</f>
        <v>0.31245967098411498</v>
      </c>
      <c r="CM45" s="153">
        <f>'1'!F94</f>
        <v>0.52729270868655997</v>
      </c>
      <c r="CN45" s="153">
        <f>'1'!G94</f>
        <v>0.32289183301209801</v>
      </c>
      <c r="CO45" s="153">
        <f>'1'!H94</f>
        <v>3.7469468196032897E-2</v>
      </c>
      <c r="CP45" s="153">
        <f>'1'!I94</f>
        <v>4.2622936340384297E-2</v>
      </c>
      <c r="CQ45" s="153">
        <f>'1'!J94</f>
        <v>0.16381474283431399</v>
      </c>
      <c r="CR45" s="153">
        <f>'1'!K94</f>
        <v>0.27452596762980902</v>
      </c>
      <c r="CS45" s="153">
        <f>'1'!L94</f>
        <v>0.16646676363958901</v>
      </c>
      <c r="CT45" s="153">
        <f>'1'!M94</f>
        <v>4.2031663881842103E-2</v>
      </c>
      <c r="CU45" s="153">
        <f>'1'!N94</f>
        <v>3.3651432861357397E-2</v>
      </c>
      <c r="CV45" s="153">
        <f>'1'!O94</f>
        <v>4.0979333367476299E-2</v>
      </c>
      <c r="CW45" s="153">
        <f>'1'!P94</f>
        <v>4.24010814636476E-2</v>
      </c>
      <c r="CX45" s="153">
        <f>'1'!Q94</f>
        <v>3.10216754840647E-2</v>
      </c>
      <c r="CY45" s="153">
        <f>'1'!R94</f>
        <v>1.00121844266612E-2</v>
      </c>
      <c r="CZ45" s="153">
        <f>'1'!S94</f>
        <v>3.31000010191929E-5</v>
      </c>
      <c r="DB45" s="454"/>
      <c r="DC45" s="139" t="str">
        <f t="shared" si="40"/>
        <v>Hydrochlorothiazide</v>
      </c>
      <c r="DD45" s="154">
        <f>HLOOKUP($DD$7,$CJ$7:$CZ$48,39,FALSE)</f>
        <v>0.52729270868655997</v>
      </c>
      <c r="DF45" s="454"/>
      <c r="DG45" s="155" t="str">
        <f t="shared" si="41"/>
        <v>Hydrochlorothiazide</v>
      </c>
      <c r="DH45" s="147">
        <f>IF($C$4=2.7,'1'!D162,IF($C$4=4.5,'1'!G162,IF($C$4=7,'1'!J162,IF($C$4=9,'1'!M162,FALSE))))</f>
        <v>1.0900000000000001</v>
      </c>
      <c r="DI45" s="147">
        <f>IF($C$4=2.7,'1'!E162,IF($C$4=4.5,'1'!H162,IF($C$4=7,'1'!K162,IF($C$4=9,'1'!N162,FALSE))))</f>
        <v>1.07</v>
      </c>
      <c r="DJ45" s="147">
        <f>IF($C$4=2.7,'1'!F162,IF($C$4=4.5,'1'!I162,IF($C$4=7,'1'!L162,IF($C$4=9,'1'!O162,FALSE))))</f>
        <v>1.0900000000000001</v>
      </c>
      <c r="DL45" s="454"/>
      <c r="DM45" s="155" t="str">
        <f t="shared" si="42"/>
        <v>Hydrochlorothiazide</v>
      </c>
      <c r="DN45" s="149">
        <f>HLOOKUP($DN$7,$DG$7:$DJ$48,39,FALSE)</f>
        <v>1.0900000000000001</v>
      </c>
      <c r="DP45" s="454"/>
      <c r="DQ45" s="155" t="str">
        <f t="shared" si="43"/>
        <v>Hydrochlorothiazide</v>
      </c>
      <c r="DR45" s="147">
        <v>9.09</v>
      </c>
      <c r="DS45" s="147"/>
      <c r="DT45" s="139">
        <f t="shared" si="44"/>
        <v>2</v>
      </c>
    </row>
    <row r="46" spans="2:128" x14ac:dyDescent="0.25">
      <c r="B46" s="139" t="s">
        <v>76</v>
      </c>
      <c r="C46" s="149">
        <v>1</v>
      </c>
      <c r="D46" s="139"/>
      <c r="G46" s="454"/>
      <c r="H46" s="139" t="s">
        <v>170</v>
      </c>
      <c r="I46" s="147">
        <f>IF($C$4=2.7,'1'!D49,IF($C$4=4.5,'1'!AB49,IF($C$4=7,'1'!AZ49,IF($C$4=9,'1'!BX49,"FAUX"))))</f>
        <v>2.54</v>
      </c>
      <c r="J46" s="147">
        <f>IF($C$4=2.7,'1'!E49,IF($C$4=4.5,'1'!AC49,IF($C$4=7,'1'!BA49,IF($C$4=9,'1'!BY49,"FAUX"))))</f>
        <v>2.2799999999999998</v>
      </c>
      <c r="K46" s="147">
        <f>IF($C$4=2.7,'1'!F49,IF($C$4=4.5,'1'!AD49,IF($C$4=7,'1'!BB49,IF($C$4=9,'1'!BZ49,"FAUX"))))</f>
        <v>6.19</v>
      </c>
      <c r="L46" s="147">
        <f>IF($C$4=2.7,'1'!G49,IF($C$4=4.5,'1'!AE49,IF($C$4=7,'1'!BC49,IF($C$4=9,'1'!CA49,"FAUX"))))</f>
        <v>6.5</v>
      </c>
      <c r="M46" s="147">
        <f>IF($C$4=2.7,'1'!H49,IF($C$4=4.5,'1'!AF49,IF($C$4=7,'1'!BD49,IF($C$4=9,'1'!CB49,"FAUX"))))</f>
        <v>2.52</v>
      </c>
      <c r="N46" s="147">
        <f>IF($C$4=2.7,'1'!I49,IF($C$4=4.5,'1'!AG49,IF($C$4=7,'1'!BE49,IF($C$4=9,'1'!CC49,"FAUX"))))</f>
        <v>2.23</v>
      </c>
      <c r="O46" s="147">
        <f>IF($C$4=2.7,'1'!J49,IF($C$4=4.5,'1'!AH49,IF($C$4=7,'1'!BF49,IF($C$4=9,'1'!CD49,"FAUX"))))</f>
        <v>5.47</v>
      </c>
      <c r="P46" s="147">
        <f>IF($C$4=2.7,'1'!K49,IF($C$4=4.5,'1'!AI49,IF($C$4=7,'1'!BG49,IF($C$4=9,'1'!CE49,"FAUX"))))</f>
        <v>5.68</v>
      </c>
      <c r="Q46" s="147">
        <f>IF($C$4=2.7,'1'!L49,IF($C$4=4.5,'1'!AJ49,IF($C$4=7,'1'!BH49,IF($C$4=9,'1'!CF49,"FAUX"))))</f>
        <v>2.42</v>
      </c>
      <c r="R46" s="147">
        <f>IF($C$4=2.7,'1'!M49,IF($C$4=4.5,'1'!AK49,IF($C$4=7,'1'!BI49,IF($C$4=9,'1'!CG49,"FAUX"))))</f>
        <v>2.11</v>
      </c>
      <c r="S46" s="147">
        <f>IF($C$4=2.7,'1'!N49,IF($C$4=4.5,'1'!AL49,IF($C$4=7,'1'!BJ49,IF($C$4=9,'1'!CH49,"FAUX"))))</f>
        <v>5.84</v>
      </c>
      <c r="T46" s="147">
        <f>IF($C$4=2.7,'1'!O49,IF($C$4=4.5,'1'!AM49,IF($C$4=7,'1'!BK49,IF($C$4=9,'1'!CI49,"FAUX"))))</f>
        <v>5.73</v>
      </c>
      <c r="U46" s="147">
        <f>IF($C$4=2.7,'1'!P49,IF($C$4=4.5,'1'!AN49,IF($C$4=7,'1'!BL49,IF($C$4=9,'1'!CJ49,"FAUX"))))</f>
        <v>2.85</v>
      </c>
      <c r="V46" s="147">
        <f>IF($C$4=2.7,'1'!Q49,IF($C$4=4.5,'1'!AO49,IF($C$4=7,'1'!BM49,IF($C$4=9,'1'!CK49,"FAUX"))))</f>
        <v>2.69</v>
      </c>
      <c r="W46" s="147">
        <f>IF($C$4=2.7,'1'!R49,IF($C$4=4.5,'1'!AP49,IF($C$4=7,'1'!BN49,IF($C$4=9,'1'!CL49,"FAUX"))))</f>
        <v>11.7</v>
      </c>
      <c r="X46" s="147">
        <f>IF($C$4=2.7,'1'!S49,IF($C$4=4.5,'1'!AQ49,IF($C$4=7,'1'!BO49,IF($C$4=9,'1'!CM49,"FAUX"))))</f>
        <v>12.6</v>
      </c>
      <c r="Y46" s="147">
        <f>IF($C$4=2.7,'1'!T49,IF($C$4=4.5,'1'!AR49,IF($C$4=7,'1'!BP49,IF($C$4=9,'1'!CN49,"FAUX"))))</f>
        <v>2.74</v>
      </c>
      <c r="Z46" s="147">
        <f>IF($C$4=2.7,'1'!U49,IF($C$4=4.5,'1'!AS49,IF($C$4=7,'1'!BQ49,IF($C$4=9,'1'!CO49,"FAUX"))))</f>
        <v>2.4</v>
      </c>
      <c r="AA46" s="147">
        <f>IF($C$4=2.7,'1'!V49,IF($C$4=4.5,'1'!AT49,IF($C$4=7,'1'!BR49,IF($C$4=9,'1'!CP49,"FAUX"))))</f>
        <v>10.9</v>
      </c>
      <c r="AB46" s="147">
        <f>IF($C$4=2.7,'1'!W49,IF($C$4=4.5,'1'!AU49,IF($C$4=7,'1'!BS49,IF($C$4=9,'1'!CQ49,"FAUX"))))</f>
        <v>10.8</v>
      </c>
      <c r="AC46" s="147">
        <f>IF($C$4=2.7,'1'!X49,IF($C$4=4.5,'1'!AV49,IF($C$4=7,'1'!BT49,IF($C$4=9,'1'!CR49,"FAUX"))))</f>
        <v>2.66</v>
      </c>
      <c r="AD46" s="147">
        <f>IF($C$4=2.7,'1'!Y49,IF($C$4=4.5,'1'!AW49,IF($C$4=7,'1'!BU49,IF($C$4=9,'1'!CS49,"FAUX"))))</f>
        <v>2.2999999999999998</v>
      </c>
      <c r="AE46" s="147">
        <f>IF($C$4=2.7,'1'!Z49,IF($C$4=4.5,'1'!AX49,IF($C$4=7,'1'!BV49,IF($C$4=9,'1'!CT49,"FAUX"))))</f>
        <v>10.199999999999999</v>
      </c>
      <c r="AF46" s="147">
        <f>IF($C$4=2.7,'1'!AA49,IF($C$4=4.5,'1'!AY49,IF($C$4=7,'1'!BW49,IF($C$4=9,'1'!CU49,"FAUX"))))</f>
        <v>9.82</v>
      </c>
      <c r="AH46" s="454"/>
      <c r="AI46" s="139" t="str">
        <f t="shared" si="14"/>
        <v>Furosemide</v>
      </c>
      <c r="AJ46" s="148">
        <f t="shared" si="15"/>
        <v>-8.6666666666666749E-3</v>
      </c>
      <c r="AK46" s="149">
        <f t="shared" si="16"/>
        <v>2.8000000000000007</v>
      </c>
      <c r="AL46" s="149">
        <f t="shared" si="17"/>
        <v>1.0333333333333321E-2</v>
      </c>
      <c r="AM46" s="149">
        <f t="shared" si="18"/>
        <v>5.8800000000000008</v>
      </c>
      <c r="AN46" s="149">
        <f>SLOPE(M46:N46,$G$3:$G$4)</f>
        <v>-9.6666666666666672E-3</v>
      </c>
      <c r="AO46" s="149">
        <f t="shared" si="20"/>
        <v>2.81</v>
      </c>
      <c r="AP46" s="149">
        <f t="shared" si="21"/>
        <v>6.9999999999999984E-3</v>
      </c>
      <c r="AQ46" s="149">
        <f t="shared" si="22"/>
        <v>5.26</v>
      </c>
      <c r="AR46" s="149">
        <f t="shared" si="23"/>
        <v>-1.0333333333333333E-2</v>
      </c>
      <c r="AS46" s="149">
        <f t="shared" si="24"/>
        <v>2.7299999999999995</v>
      </c>
      <c r="AT46" s="149">
        <f t="shared" si="25"/>
        <v>-3.6666666666666475E-3</v>
      </c>
      <c r="AU46" s="149">
        <f t="shared" si="26"/>
        <v>5.9499999999999993</v>
      </c>
      <c r="AV46" s="149">
        <f t="shared" si="27"/>
        <v>-5.3333333333333384E-3</v>
      </c>
      <c r="AW46" s="149">
        <f t="shared" si="28"/>
        <v>3.0100000000000002</v>
      </c>
      <c r="AX46" s="149">
        <f t="shared" si="29"/>
        <v>3.0000000000000013E-2</v>
      </c>
      <c r="AY46" s="149">
        <f t="shared" si="30"/>
        <v>10.799999999999997</v>
      </c>
      <c r="AZ46" s="149">
        <f t="shared" si="31"/>
        <v>-1.1333333333333345E-2</v>
      </c>
      <c r="BA46" s="149">
        <f t="shared" si="32"/>
        <v>3.080000000000001</v>
      </c>
      <c r="BB46" s="149">
        <f t="shared" si="33"/>
        <v>-3.3333333333333214E-3</v>
      </c>
      <c r="BC46" s="149">
        <f t="shared" si="34"/>
        <v>11</v>
      </c>
      <c r="BD46" s="149">
        <f t="shared" si="35"/>
        <v>-1.2000000000000011E-2</v>
      </c>
      <c r="BE46" s="149">
        <f t="shared" si="36"/>
        <v>3.0200000000000005</v>
      </c>
      <c r="BF46" s="149">
        <f t="shared" si="37"/>
        <v>-1.2666666666666633E-2</v>
      </c>
      <c r="BG46" s="149">
        <f t="shared" si="38"/>
        <v>10.579999999999998</v>
      </c>
      <c r="BI46" s="454"/>
      <c r="BJ46" s="139" t="str">
        <f t="shared" si="0"/>
        <v>Furosemide</v>
      </c>
      <c r="BK46" s="150">
        <f t="shared" si="48"/>
        <v>2.5400000000000005</v>
      </c>
      <c r="BL46" s="150">
        <f t="shared" si="72"/>
        <v>2.52</v>
      </c>
      <c r="BM46" s="150">
        <f t="shared" si="73"/>
        <v>2.4199999999999995</v>
      </c>
      <c r="BN46" s="150">
        <f t="shared" si="74"/>
        <v>2.85</v>
      </c>
      <c r="BO46" s="150">
        <f t="shared" si="75"/>
        <v>2.7400000000000007</v>
      </c>
      <c r="BP46" s="150">
        <f t="shared" si="76"/>
        <v>2.66</v>
      </c>
      <c r="BR46" s="454"/>
      <c r="BS46" s="139" t="str">
        <f t="shared" si="7"/>
        <v>Furosemide</v>
      </c>
      <c r="BT46" s="150">
        <f t="shared" si="54"/>
        <v>6.19</v>
      </c>
      <c r="BU46" s="150">
        <f t="shared" si="55"/>
        <v>5.47</v>
      </c>
      <c r="BV46" s="150">
        <f t="shared" si="56"/>
        <v>5.84</v>
      </c>
      <c r="BW46" s="150">
        <f t="shared" si="57"/>
        <v>11.699999999999998</v>
      </c>
      <c r="BX46" s="150">
        <f t="shared" si="58"/>
        <v>10.9</v>
      </c>
      <c r="BY46" s="150">
        <f t="shared" si="59"/>
        <v>10.199999999999999</v>
      </c>
      <c r="CI46" s="477"/>
      <c r="CJ46" s="145" t="str">
        <f t="shared" si="39"/>
        <v>Furosemide</v>
      </c>
      <c r="CK46" s="153">
        <f>'1'!D95</f>
        <v>5.4589519832177302E-2</v>
      </c>
      <c r="CL46" s="153">
        <f>'1'!E95</f>
        <v>0.20674224774446301</v>
      </c>
      <c r="CM46" s="153">
        <f>'1'!F95</f>
        <v>0.36769617840868002</v>
      </c>
      <c r="CN46" s="153">
        <f>'1'!G95</f>
        <v>0.48905295885191402</v>
      </c>
      <c r="CO46" s="153">
        <f>'1'!H95</f>
        <v>0.25575696376746698</v>
      </c>
      <c r="CP46" s="153">
        <f>'1'!I95</f>
        <v>6.1061975008739999E-2</v>
      </c>
      <c r="CQ46" s="153">
        <f>'1'!J95</f>
        <v>0.103563499070466</v>
      </c>
      <c r="CR46" s="153">
        <f>'1'!K95</f>
        <v>0.19180438373674799</v>
      </c>
      <c r="CS46" s="153">
        <f>'1'!L95</f>
        <v>0.15070844270330799</v>
      </c>
      <c r="CT46" s="153">
        <f>'1'!M95</f>
        <v>2.25446875331838E-2</v>
      </c>
      <c r="CU46" s="153">
        <f>'1'!N95</f>
        <v>8.8598282201666195E-3</v>
      </c>
      <c r="CV46" s="153">
        <f>'1'!O95</f>
        <v>1.6192971658824301E-2</v>
      </c>
      <c r="CW46" s="153">
        <f>'1'!P95</f>
        <v>2.8350934758695299E-2</v>
      </c>
      <c r="CX46" s="153">
        <f>'1'!Q95</f>
        <v>4.2568363679043097E-2</v>
      </c>
      <c r="CY46" s="153">
        <f>'1'!R95</f>
        <v>5.3194114037363002E-2</v>
      </c>
      <c r="CZ46" s="153">
        <f>'1'!S95</f>
        <v>5.0311534740633497E-2</v>
      </c>
      <c r="DB46" s="454"/>
      <c r="DC46" s="139" t="str">
        <f t="shared" si="40"/>
        <v>Furosemide</v>
      </c>
      <c r="DD46" s="154">
        <f>HLOOKUP($DD$7,$CJ$7:$CZ$48,40,FALSE)</f>
        <v>0.36769617840868002</v>
      </c>
      <c r="DF46" s="454"/>
      <c r="DG46" s="155" t="str">
        <f t="shared" si="41"/>
        <v>Furosemide</v>
      </c>
      <c r="DH46" s="147">
        <f>IF($C$4=2.7,'1'!D163,IF($C$4=4.5,'1'!G163,IF($C$4=7,'1'!J163,IF($C$4=9,'1'!M163,FALSE))))</f>
        <v>1</v>
      </c>
      <c r="DI46" s="147">
        <f>IF($C$4=2.7,'1'!E163,IF($C$4=4.5,'1'!H163,IF($C$4=7,'1'!K163,IF($C$4=9,'1'!N163,FALSE))))</f>
        <v>0.97</v>
      </c>
      <c r="DJ46" s="147">
        <f>IF($C$4=2.7,'1'!F163,IF($C$4=4.5,'1'!I163,IF($C$4=7,'1'!L163,IF($C$4=9,'1'!O163,FALSE))))</f>
        <v>0.99</v>
      </c>
      <c r="DL46" s="454"/>
      <c r="DM46" s="155" t="str">
        <f t="shared" si="42"/>
        <v>Furosemide</v>
      </c>
      <c r="DN46" s="149">
        <f>HLOOKUP($DN$7,$DG$7:$DJ$48,40,FALSE)</f>
        <v>1</v>
      </c>
      <c r="DP46" s="454"/>
      <c r="DQ46" s="155" t="str">
        <f t="shared" si="43"/>
        <v>Furosemide</v>
      </c>
      <c r="DR46" s="147">
        <v>4.25</v>
      </c>
      <c r="DS46" s="147"/>
      <c r="DT46" s="139">
        <f t="shared" si="44"/>
        <v>2</v>
      </c>
      <c r="DV46" s="139">
        <v>0</v>
      </c>
      <c r="DW46" s="139">
        <f>C4</f>
        <v>7</v>
      </c>
    </row>
    <row r="47" spans="2:128" x14ac:dyDescent="0.25">
      <c r="B47" s="139" t="s">
        <v>77</v>
      </c>
      <c r="C47" s="149">
        <v>4</v>
      </c>
      <c r="D47" s="139"/>
      <c r="G47" s="454"/>
      <c r="H47" s="139" t="s">
        <v>171</v>
      </c>
      <c r="I47" s="147">
        <f>IF($C$4=2.7,'1'!D50,IF($C$4=4.5,'1'!AB50,IF($C$4=7,'1'!AZ50,IF($C$4=9,'1'!BX50,"FAUX"))))</f>
        <v>2.69</v>
      </c>
      <c r="J47" s="147">
        <f>IF($C$4=2.7,'1'!E50,IF($C$4=4.5,'1'!AC50,IF($C$4=7,'1'!BA50,IF($C$4=9,'1'!BY50,"FAUX"))))</f>
        <v>2.4300000000000002</v>
      </c>
      <c r="K47" s="147">
        <f>IF($C$4=2.7,'1'!F50,IF($C$4=4.5,'1'!AD50,IF($C$4=7,'1'!BB50,IF($C$4=9,'1'!BZ50,"FAUX"))))</f>
        <v>6.72</v>
      </c>
      <c r="L47" s="147">
        <f>IF($C$4=2.7,'1'!G50,IF($C$4=4.5,'1'!AE50,IF($C$4=7,'1'!BC50,IF($C$4=9,'1'!CA50,"FAUX"))))</f>
        <v>6.95</v>
      </c>
      <c r="M47" s="147">
        <f>IF($C$4=2.7,'1'!H50,IF($C$4=4.5,'1'!AF50,IF($C$4=7,'1'!BD50,IF($C$4=9,'1'!CB50,"FAUX"))))</f>
        <v>2.63</v>
      </c>
      <c r="N47" s="147">
        <f>IF($C$4=2.7,'1'!I50,IF($C$4=4.5,'1'!AG50,IF($C$4=7,'1'!BE50,IF($C$4=9,'1'!CC50,"FAUX"))))</f>
        <v>2.2999999999999998</v>
      </c>
      <c r="O47" s="147">
        <f>IF($C$4=2.7,'1'!J50,IF($C$4=4.5,'1'!AH50,IF($C$4=7,'1'!BF50,IF($C$4=9,'1'!CD50,"FAUX"))))</f>
        <v>5.77</v>
      </c>
      <c r="P47" s="147">
        <f>IF($C$4=2.7,'1'!K50,IF($C$4=4.5,'1'!AI50,IF($C$4=7,'1'!BG50,IF($C$4=9,'1'!CE50,"FAUX"))))</f>
        <v>5.81</v>
      </c>
      <c r="Q47" s="147">
        <f>IF($C$4=2.7,'1'!L50,IF($C$4=4.5,'1'!AJ50,IF($C$4=7,'1'!BH50,IF($C$4=9,'1'!CF50,"FAUX"))))</f>
        <v>2.58</v>
      </c>
      <c r="R47" s="147">
        <f>IF($C$4=2.7,'1'!M50,IF($C$4=4.5,'1'!AK50,IF($C$4=7,'1'!BI50,IF($C$4=9,'1'!CG50,"FAUX"))))</f>
        <v>2.35</v>
      </c>
      <c r="S47" s="147">
        <f>IF($C$4=2.7,'1'!N50,IF($C$4=4.5,'1'!AL50,IF($C$4=7,'1'!BJ50,IF($C$4=9,'1'!CH50,"FAUX"))))</f>
        <v>6.44</v>
      </c>
      <c r="T47" s="147">
        <f>IF($C$4=2.7,'1'!O50,IF($C$4=4.5,'1'!AM50,IF($C$4=7,'1'!BK50,IF($C$4=9,'1'!CI50,"FAUX"))))</f>
        <v>6.65</v>
      </c>
      <c r="U47" s="147">
        <f>IF($C$4=2.7,'1'!P50,IF($C$4=4.5,'1'!AN50,IF($C$4=7,'1'!BL50,IF($C$4=9,'1'!CJ50,"FAUX"))))</f>
        <v>2.69</v>
      </c>
      <c r="V47" s="147">
        <f>IF($C$4=2.7,'1'!Q50,IF($C$4=4.5,'1'!AO50,IF($C$4=7,'1'!BM50,IF($C$4=9,'1'!CK50,"FAUX"))))</f>
        <v>2.29</v>
      </c>
      <c r="W47" s="147">
        <f>IF($C$4=2.7,'1'!R50,IF($C$4=4.5,'1'!AP50,IF($C$4=7,'1'!BN50,IF($C$4=9,'1'!CL50,"FAUX"))))</f>
        <v>10.9</v>
      </c>
      <c r="X47" s="147">
        <f>IF($C$4=2.7,'1'!S50,IF($C$4=4.5,'1'!AQ50,IF($C$4=7,'1'!BO50,IF($C$4=9,'1'!CM50,"FAUX"))))</f>
        <v>10.1</v>
      </c>
      <c r="Y47" s="147">
        <f>IF($C$4=2.7,'1'!T50,IF($C$4=4.5,'1'!AR50,IF($C$4=7,'1'!BP50,IF($C$4=9,'1'!CN50,"FAUX"))))</f>
        <v>2.36</v>
      </c>
      <c r="Z47" s="147">
        <f>IF($C$4=2.7,'1'!U50,IF($C$4=4.5,'1'!AS50,IF($C$4=7,'1'!BQ50,IF($C$4=9,'1'!CO50,"FAUX"))))</f>
        <v>2.15</v>
      </c>
      <c r="AA47" s="147">
        <f>IF($C$4=2.7,'1'!V50,IF($C$4=4.5,'1'!AT50,IF($C$4=7,'1'!BR50,IF($C$4=9,'1'!CP50,"FAUX"))))</f>
        <v>8.7899999999999991</v>
      </c>
      <c r="AB47" s="147">
        <f>IF($C$4=2.7,'1'!W50,IF($C$4=4.5,'1'!AU50,IF($C$4=7,'1'!BS50,IF($C$4=9,'1'!CQ50,"FAUX"))))</f>
        <v>8.93</v>
      </c>
      <c r="AC47" s="147">
        <f>IF($C$4=2.7,'1'!X50,IF($C$4=4.5,'1'!AV50,IF($C$4=7,'1'!BT50,IF($C$4=9,'1'!CR50,"FAUX"))))</f>
        <v>2.34</v>
      </c>
      <c r="AD47" s="147">
        <f>IF($C$4=2.7,'1'!Y50,IF($C$4=4.5,'1'!AW50,IF($C$4=7,'1'!BU50,IF($C$4=9,'1'!CS50,"FAUX"))))</f>
        <v>2.1</v>
      </c>
      <c r="AE47" s="147">
        <f>IF($C$4=2.7,'1'!Z50,IF($C$4=4.5,'1'!AX50,IF($C$4=7,'1'!BV50,IF($C$4=9,'1'!CT50,"FAUX"))))</f>
        <v>8.7899999999999991</v>
      </c>
      <c r="AF47" s="147">
        <f>IF($C$4=2.7,'1'!AA50,IF($C$4=4.5,'1'!AY50,IF($C$4=7,'1'!BW50,IF($C$4=9,'1'!CU50,"FAUX"))))</f>
        <v>8.66</v>
      </c>
      <c r="AH47" s="454"/>
      <c r="AI47" s="139" t="str">
        <f t="shared" si="14"/>
        <v>Chlorthalidone</v>
      </c>
      <c r="AJ47" s="148">
        <f t="shared" si="15"/>
        <v>-8.6666666666666593E-3</v>
      </c>
      <c r="AK47" s="149">
        <f t="shared" si="16"/>
        <v>2.9499999999999997</v>
      </c>
      <c r="AL47" s="149">
        <f t="shared" si="17"/>
        <v>7.666666666666681E-3</v>
      </c>
      <c r="AM47" s="149">
        <f t="shared" si="18"/>
        <v>6.4899999999999993</v>
      </c>
      <c r="AN47" s="149">
        <f t="shared" si="19"/>
        <v>-1.1000000000000003E-2</v>
      </c>
      <c r="AO47" s="149">
        <f t="shared" si="20"/>
        <v>2.96</v>
      </c>
      <c r="AP47" s="149">
        <f t="shared" si="21"/>
        <v>1.3333333333333346E-3</v>
      </c>
      <c r="AQ47" s="149">
        <f t="shared" si="22"/>
        <v>5.7299999999999986</v>
      </c>
      <c r="AR47" s="149">
        <f t="shared" si="23"/>
        <v>-7.6666666666666662E-3</v>
      </c>
      <c r="AS47" s="149">
        <f t="shared" si="24"/>
        <v>2.8099999999999996</v>
      </c>
      <c r="AT47" s="149">
        <f t="shared" si="25"/>
        <v>6.9999999999999984E-3</v>
      </c>
      <c r="AU47" s="149">
        <f t="shared" si="26"/>
        <v>6.23</v>
      </c>
      <c r="AV47" s="149">
        <f t="shared" si="27"/>
        <v>-1.3333333333333329E-2</v>
      </c>
      <c r="AW47" s="149">
        <f t="shared" si="28"/>
        <v>3.09</v>
      </c>
      <c r="AX47" s="149">
        <f t="shared" si="29"/>
        <v>-2.6666666666666689E-2</v>
      </c>
      <c r="AY47" s="149">
        <f t="shared" si="30"/>
        <v>11.700000000000001</v>
      </c>
      <c r="AZ47" s="149">
        <f t="shared" si="31"/>
        <v>-6.9999999999999984E-3</v>
      </c>
      <c r="BA47" s="149">
        <f t="shared" si="32"/>
        <v>2.57</v>
      </c>
      <c r="BB47" s="149">
        <f t="shared" si="33"/>
        <v>4.6666666666666853E-3</v>
      </c>
      <c r="BC47" s="149">
        <f t="shared" si="34"/>
        <v>8.6499999999999986</v>
      </c>
      <c r="BD47" s="149">
        <f t="shared" si="35"/>
        <v>-7.9999999999999915E-3</v>
      </c>
      <c r="BE47" s="149">
        <f t="shared" si="36"/>
        <v>2.5799999999999992</v>
      </c>
      <c r="BF47" s="149">
        <f t="shared" si="37"/>
        <v>-4.3333333333333002E-3</v>
      </c>
      <c r="BG47" s="149">
        <f t="shared" si="38"/>
        <v>8.9199999999999982</v>
      </c>
      <c r="BI47" s="454"/>
      <c r="BJ47" s="139" t="str">
        <f t="shared" si="0"/>
        <v>Chlorthalidone</v>
      </c>
      <c r="BK47" s="150">
        <f t="shared" si="48"/>
        <v>2.69</v>
      </c>
      <c r="BL47" s="150">
        <f t="shared" si="72"/>
        <v>2.63</v>
      </c>
      <c r="BM47" s="150">
        <f t="shared" si="73"/>
        <v>2.5799999999999996</v>
      </c>
      <c r="BN47" s="150">
        <f t="shared" si="74"/>
        <v>2.69</v>
      </c>
      <c r="BO47" s="150">
        <f t="shared" si="75"/>
        <v>2.36</v>
      </c>
      <c r="BP47" s="150">
        <f t="shared" si="76"/>
        <v>2.3399999999999994</v>
      </c>
      <c r="BR47" s="454"/>
      <c r="BS47" s="139" t="str">
        <f t="shared" si="7"/>
        <v>Chlorthalidone</v>
      </c>
      <c r="BT47" s="150">
        <f t="shared" si="54"/>
        <v>6.72</v>
      </c>
      <c r="BU47" s="150">
        <f t="shared" si="55"/>
        <v>5.7699999999999987</v>
      </c>
      <c r="BV47" s="150">
        <f t="shared" si="56"/>
        <v>6.44</v>
      </c>
      <c r="BW47" s="150">
        <f t="shared" si="57"/>
        <v>10.9</v>
      </c>
      <c r="BX47" s="150">
        <f t="shared" si="58"/>
        <v>8.7899999999999991</v>
      </c>
      <c r="BY47" s="150">
        <f t="shared" si="59"/>
        <v>8.7899999999999991</v>
      </c>
      <c r="CI47" s="477"/>
      <c r="CJ47" s="145" t="str">
        <f t="shared" si="39"/>
        <v>Chlorthalidone</v>
      </c>
      <c r="CK47" s="153">
        <f>'1'!D96</f>
        <v>0.68300146136656403</v>
      </c>
      <c r="CL47" s="153">
        <f>'1'!E96</f>
        <v>0.65666145311079804</v>
      </c>
      <c r="CM47" s="153">
        <f>'1'!F96</f>
        <v>0.45819535429576203</v>
      </c>
      <c r="CN47" s="153">
        <f>'1'!G96</f>
        <v>0.34472184181861398</v>
      </c>
      <c r="CO47" s="153">
        <f>'1'!H96</f>
        <v>0.17421223207764999</v>
      </c>
      <c r="CP47" s="153">
        <f>'1'!I96</f>
        <v>6.5418903282776705E-2</v>
      </c>
      <c r="CQ47" s="153">
        <f>'1'!J96</f>
        <v>3.3224637107588703E-2</v>
      </c>
      <c r="CR47" s="153">
        <f>'1'!K96</f>
        <v>2.59149495441858E-2</v>
      </c>
      <c r="CS47" s="153">
        <f>'1'!L96</f>
        <v>2.38749402818864E-2</v>
      </c>
      <c r="CT47" s="153">
        <f>'1'!M96</f>
        <v>8.7606090552587099E-3</v>
      </c>
      <c r="CU47" s="153">
        <f>'1'!N96</f>
        <v>0</v>
      </c>
      <c r="CV47" s="153">
        <f>'1'!O96</f>
        <v>0</v>
      </c>
      <c r="CW47" s="153">
        <f>'1'!P96</f>
        <v>0</v>
      </c>
      <c r="CX47" s="153">
        <f>'1'!Q96</f>
        <v>0</v>
      </c>
      <c r="CY47" s="153">
        <f>'1'!R96</f>
        <v>0</v>
      </c>
      <c r="CZ47" s="153">
        <f>'1'!S96</f>
        <v>0</v>
      </c>
      <c r="DB47" s="454"/>
      <c r="DC47" s="139" t="str">
        <f t="shared" si="40"/>
        <v>Chlorthalidone</v>
      </c>
      <c r="DD47" s="154">
        <f>HLOOKUP($DD$7,$CJ$7:$CZ$48,41,FALSE)</f>
        <v>0.45819535429576203</v>
      </c>
      <c r="DF47" s="454"/>
      <c r="DG47" s="155" t="str">
        <f t="shared" si="41"/>
        <v>Chlorthalidone</v>
      </c>
      <c r="DH47" s="147">
        <f>IF($C$4=2.7,'1'!D164,IF($C$4=4.5,'1'!G164,IF($C$4=7,'1'!J164,IF($C$4=9,'1'!M164,FALSE))))</f>
        <v>1</v>
      </c>
      <c r="DI47" s="147">
        <f>IF($C$4=2.7,'1'!E164,IF($C$4=4.5,'1'!H164,IF($C$4=7,'1'!K164,IF($C$4=9,'1'!N164,FALSE))))</f>
        <v>0.99</v>
      </c>
      <c r="DJ47" s="147">
        <f>IF($C$4=2.7,'1'!F164,IF($C$4=4.5,'1'!I164,IF($C$4=7,'1'!L164,IF($C$4=9,'1'!O164,FALSE))))</f>
        <v>1.02</v>
      </c>
      <c r="DL47" s="454"/>
      <c r="DM47" s="155" t="str">
        <f t="shared" si="42"/>
        <v>Chlorthalidone</v>
      </c>
      <c r="DN47" s="149">
        <f>HLOOKUP($DN$7,$DG$7:$DJ$48,41,FALSE)</f>
        <v>1</v>
      </c>
      <c r="DP47" s="454"/>
      <c r="DQ47" s="155" t="str">
        <f t="shared" si="43"/>
        <v>Chlorthalidone</v>
      </c>
      <c r="DR47" s="147">
        <v>8.76</v>
      </c>
      <c r="DS47" s="147"/>
      <c r="DT47" s="139">
        <f t="shared" si="44"/>
        <v>2</v>
      </c>
      <c r="DV47" s="139">
        <v>100</v>
      </c>
      <c r="DW47" s="139">
        <f>DW46</f>
        <v>7</v>
      </c>
    </row>
    <row r="48" spans="2:128" x14ac:dyDescent="0.25">
      <c r="B48" s="139" t="s">
        <v>78</v>
      </c>
      <c r="C48" s="149">
        <v>0.05</v>
      </c>
      <c r="D48" s="139"/>
      <c r="G48" s="454"/>
      <c r="H48" s="139" t="s">
        <v>172</v>
      </c>
      <c r="I48" s="147">
        <f>IF($C$4=2.7,'1'!D51,IF($C$4=4.5,'1'!AB51,IF($C$4=7,'1'!AZ51,IF($C$4=9,'1'!BX51,"FAUX"))))</f>
        <v>3.86</v>
      </c>
      <c r="J48" s="147">
        <f>IF($C$4=2.7,'1'!E51,IF($C$4=4.5,'1'!AC51,IF($C$4=7,'1'!BA51,IF($C$4=9,'1'!BY51,"FAUX"))))</f>
        <v>3.67</v>
      </c>
      <c r="K48" s="147">
        <f>IF($C$4=2.7,'1'!F51,IF($C$4=4.5,'1'!AD51,IF($C$4=7,'1'!BB51,IF($C$4=9,'1'!BZ51,"FAUX"))))</f>
        <v>6.04</v>
      </c>
      <c r="L48" s="147">
        <f>IF($C$4=2.7,'1'!G51,IF($C$4=4.5,'1'!AE51,IF($C$4=7,'1'!BC51,IF($C$4=9,'1'!CA51,"FAUX"))))</f>
        <v>6.26</v>
      </c>
      <c r="M48" s="147">
        <f>IF($C$4=2.7,'1'!H51,IF($C$4=4.5,'1'!AF51,IF($C$4=7,'1'!BD51,IF($C$4=9,'1'!CB51,"FAUX"))))</f>
        <v>3.6</v>
      </c>
      <c r="N48" s="147">
        <f>IF($C$4=2.7,'1'!I51,IF($C$4=4.5,'1'!AG51,IF($C$4=7,'1'!BE51,IF($C$4=9,'1'!CC51,"FAUX"))))</f>
        <v>3.23</v>
      </c>
      <c r="O48" s="147">
        <f>IF($C$4=2.7,'1'!J51,IF($C$4=4.5,'1'!AH51,IF($C$4=7,'1'!BF51,IF($C$4=9,'1'!CD51,"FAUX"))))</f>
        <v>5.45</v>
      </c>
      <c r="P48" s="147">
        <f>IF($C$4=2.7,'1'!K51,IF($C$4=4.5,'1'!AI51,IF($C$4=7,'1'!BG51,IF($C$4=9,'1'!CE51,"FAUX"))))</f>
        <v>5.27</v>
      </c>
      <c r="Q48" s="147">
        <f>IF($C$4=2.7,'1'!L51,IF($C$4=4.5,'1'!AJ51,IF($C$4=7,'1'!BH51,IF($C$4=9,'1'!CF51,"FAUX"))))</f>
        <v>3.75</v>
      </c>
      <c r="R48" s="147">
        <f>IF($C$4=2.7,'1'!M51,IF($C$4=4.5,'1'!AK51,IF($C$4=7,'1'!BI51,IF($C$4=9,'1'!CG51,"FAUX"))))</f>
        <v>3.44</v>
      </c>
      <c r="S48" s="147">
        <f>IF($C$4=2.7,'1'!N51,IF($C$4=4.5,'1'!AL51,IF($C$4=7,'1'!BJ51,IF($C$4=9,'1'!CH51,"FAUX"))))</f>
        <v>6.04</v>
      </c>
      <c r="T48" s="147">
        <f>IF($C$4=2.7,'1'!O51,IF($C$4=4.5,'1'!AM51,IF($C$4=7,'1'!BK51,IF($C$4=9,'1'!CI51,"FAUX"))))</f>
        <v>5.93</v>
      </c>
      <c r="U48" s="147">
        <f>IF($C$4=2.7,'1'!P51,IF($C$4=4.5,'1'!AN51,IF($C$4=7,'1'!BL51,IF($C$4=9,'1'!CJ51,"FAUX"))))</f>
        <v>3.25</v>
      </c>
      <c r="V48" s="147">
        <f>IF($C$4=2.7,'1'!Q51,IF($C$4=4.5,'1'!AO51,IF($C$4=7,'1'!BM51,IF($C$4=9,'1'!CK51,"FAUX"))))</f>
        <v>3.13</v>
      </c>
      <c r="W48" s="147">
        <f>IF($C$4=2.7,'1'!R51,IF($C$4=4.5,'1'!AP51,IF($C$4=7,'1'!BN51,IF($C$4=9,'1'!CL51,"FAUX"))))</f>
        <v>8.6999999999999993</v>
      </c>
      <c r="X48" s="147">
        <f>IF($C$4=2.7,'1'!S51,IF($C$4=4.5,'1'!AQ51,IF($C$4=7,'1'!BO51,IF($C$4=9,'1'!CM51,"FAUX"))))</f>
        <v>8.69</v>
      </c>
      <c r="Y48" s="147">
        <f>IF($C$4=2.7,'1'!T51,IF($C$4=4.5,'1'!AR51,IF($C$4=7,'1'!BP51,IF($C$4=9,'1'!CN51,"FAUX"))))</f>
        <v>2.98</v>
      </c>
      <c r="Z48" s="147">
        <f>IF($C$4=2.7,'1'!U51,IF($C$4=4.5,'1'!AS51,IF($C$4=7,'1'!BQ51,IF($C$4=9,'1'!CO51,"FAUX"))))</f>
        <v>2.82</v>
      </c>
      <c r="AA48" s="147">
        <f>IF($C$4=2.7,'1'!V51,IF($C$4=4.5,'1'!AT51,IF($C$4=7,'1'!BR51,IF($C$4=9,'1'!CP51,"FAUX"))))</f>
        <v>8.0500000000000007</v>
      </c>
      <c r="AB48" s="147">
        <f>IF($C$4=2.7,'1'!W51,IF($C$4=4.5,'1'!AU51,IF($C$4=7,'1'!BS51,IF($C$4=9,'1'!CQ51,"FAUX"))))</f>
        <v>7.85</v>
      </c>
      <c r="AC48" s="147">
        <f>IF($C$4=2.7,'1'!X51,IF($C$4=4.5,'1'!AV51,IF($C$4=7,'1'!BT51,IF($C$4=9,'1'!CR51,"FAUX"))))</f>
        <v>3.01</v>
      </c>
      <c r="AD48" s="147">
        <f>IF($C$4=2.7,'1'!Y51,IF($C$4=4.5,'1'!AW51,IF($C$4=7,'1'!BU51,IF($C$4=9,'1'!CS51,"FAUX"))))</f>
        <v>2.81</v>
      </c>
      <c r="AE48" s="147">
        <f>IF($C$4=2.7,'1'!Z51,IF($C$4=4.5,'1'!AX51,IF($C$4=7,'1'!BV51,IF($C$4=9,'1'!CT51,"FAUX"))))</f>
        <v>7.86</v>
      </c>
      <c r="AF48" s="147">
        <f>IF($C$4=2.7,'1'!AA51,IF($C$4=4.5,'1'!AY51,IF($C$4=7,'1'!BW51,IF($C$4=9,'1'!CU51,"FAUX"))))</f>
        <v>7.49</v>
      </c>
      <c r="AH48" s="454"/>
      <c r="AI48" s="139" t="str">
        <f t="shared" si="14"/>
        <v>Dexamethasone</v>
      </c>
      <c r="AJ48" s="148">
        <f t="shared" si="15"/>
        <v>-6.3333333333333314E-3</v>
      </c>
      <c r="AK48" s="149">
        <f t="shared" si="16"/>
        <v>4.05</v>
      </c>
      <c r="AL48" s="149">
        <f t="shared" si="17"/>
        <v>7.3333333333333254E-3</v>
      </c>
      <c r="AM48" s="149">
        <f t="shared" si="18"/>
        <v>5.82</v>
      </c>
      <c r="AN48" s="149">
        <f t="shared" si="19"/>
        <v>-1.2333333333333337E-2</v>
      </c>
      <c r="AO48" s="149">
        <f t="shared" si="20"/>
        <v>3.97</v>
      </c>
      <c r="AP48" s="149">
        <f t="shared" si="21"/>
        <v>-6.0000000000000201E-3</v>
      </c>
      <c r="AQ48" s="149">
        <f t="shared" si="22"/>
        <v>5.6300000000000008</v>
      </c>
      <c r="AR48" s="149">
        <f t="shared" si="23"/>
        <v>-1.0333333333333333E-2</v>
      </c>
      <c r="AS48" s="149">
        <f t="shared" si="24"/>
        <v>4.0599999999999996</v>
      </c>
      <c r="AT48" s="149">
        <f t="shared" si="25"/>
        <v>-3.6666666666666774E-3</v>
      </c>
      <c r="AU48" s="149">
        <f t="shared" si="26"/>
        <v>6.15</v>
      </c>
      <c r="AV48" s="149">
        <f t="shared" si="27"/>
        <v>-4.0000000000000036E-3</v>
      </c>
      <c r="AW48" s="149">
        <f t="shared" si="28"/>
        <v>3.37</v>
      </c>
      <c r="AX48" s="149">
        <f t="shared" si="29"/>
        <v>-3.3333333333332622E-4</v>
      </c>
      <c r="AY48" s="149">
        <f t="shared" si="30"/>
        <v>8.7100000000000009</v>
      </c>
      <c r="AZ48" s="149">
        <f t="shared" si="31"/>
        <v>-5.3333333333333384E-3</v>
      </c>
      <c r="BA48" s="149">
        <f t="shared" si="32"/>
        <v>3.14</v>
      </c>
      <c r="BB48" s="149">
        <f t="shared" si="33"/>
        <v>-6.6666666666667018E-3</v>
      </c>
      <c r="BC48" s="149">
        <f t="shared" si="34"/>
        <v>8.2500000000000018</v>
      </c>
      <c r="BD48" s="149">
        <f t="shared" si="35"/>
        <v>-6.6666666666666576E-3</v>
      </c>
      <c r="BE48" s="149">
        <f t="shared" si="36"/>
        <v>3.21</v>
      </c>
      <c r="BF48" s="149">
        <f t="shared" si="37"/>
        <v>-1.2333333333333337E-2</v>
      </c>
      <c r="BG48" s="149">
        <f t="shared" si="38"/>
        <v>8.23</v>
      </c>
      <c r="BI48" s="454"/>
      <c r="BJ48" s="139" t="str">
        <f t="shared" si="0"/>
        <v>Dexamethasone</v>
      </c>
      <c r="BK48" s="150">
        <f t="shared" si="48"/>
        <v>3.86</v>
      </c>
      <c r="BL48" s="150">
        <f t="shared" si="72"/>
        <v>3.6</v>
      </c>
      <c r="BM48" s="150">
        <f t="shared" si="73"/>
        <v>3.7499999999999996</v>
      </c>
      <c r="BN48" s="150">
        <f t="shared" si="74"/>
        <v>3.25</v>
      </c>
      <c r="BO48" s="150">
        <f t="shared" si="75"/>
        <v>2.98</v>
      </c>
      <c r="BP48" s="150">
        <f t="shared" si="76"/>
        <v>3.0100000000000002</v>
      </c>
      <c r="BR48" s="454"/>
      <c r="BS48" s="139" t="str">
        <f t="shared" si="7"/>
        <v>Dexamethasone</v>
      </c>
      <c r="BT48" s="150">
        <f t="shared" si="54"/>
        <v>6.04</v>
      </c>
      <c r="BU48" s="150">
        <f t="shared" si="55"/>
        <v>5.45</v>
      </c>
      <c r="BV48" s="150">
        <f t="shared" si="56"/>
        <v>6.04</v>
      </c>
      <c r="BW48" s="150">
        <f t="shared" si="57"/>
        <v>8.7000000000000011</v>
      </c>
      <c r="BX48" s="150">
        <f t="shared" si="58"/>
        <v>8.0500000000000007</v>
      </c>
      <c r="BY48" s="150">
        <f t="shared" si="59"/>
        <v>7.86</v>
      </c>
      <c r="CI48" s="477"/>
      <c r="CJ48" s="145" t="str">
        <f t="shared" si="39"/>
        <v>Dexamethasone</v>
      </c>
      <c r="CK48" s="153">
        <f>'1'!D97</f>
        <v>0</v>
      </c>
      <c r="CL48" s="153">
        <f>'1'!E97</f>
        <v>0.106234378250859</v>
      </c>
      <c r="CM48" s="153">
        <f>'1'!F97</f>
        <v>0.20260634956146301</v>
      </c>
      <c r="CN48" s="153">
        <f>'1'!G97</f>
        <v>0.223398556973124</v>
      </c>
      <c r="CO48" s="153">
        <f>'1'!H97</f>
        <v>0.19794857008313199</v>
      </c>
      <c r="CP48" s="153">
        <f>'1'!I97</f>
        <v>0.14867872246809599</v>
      </c>
      <c r="CQ48" s="153">
        <f>'1'!J97</f>
        <v>9.1995954815879799E-2</v>
      </c>
      <c r="CR48" s="153">
        <f>'1'!K97</f>
        <v>6.0485635260762401E-2</v>
      </c>
      <c r="CS48" s="153">
        <f>'1'!L97</f>
        <v>2.5635102163783501E-2</v>
      </c>
      <c r="CT48" s="153">
        <f>'1'!M97</f>
        <v>5.0857306487242697E-3</v>
      </c>
      <c r="CU48" s="153">
        <f>'1'!N97</f>
        <v>5.6609354534010504E-4</v>
      </c>
      <c r="CV48" s="153">
        <f>'1'!O97</f>
        <v>7.90478174044027E-5</v>
      </c>
      <c r="CW48" s="153">
        <f>'1'!P97</f>
        <v>-1.9874433448502401E-4</v>
      </c>
      <c r="CX48" s="153">
        <f>'1'!Q97</f>
        <v>-4.3650925481024698E-4</v>
      </c>
      <c r="CY48" s="153">
        <f>'1'!R97</f>
        <v>0</v>
      </c>
      <c r="CZ48" s="153">
        <f>'1'!S97</f>
        <v>0</v>
      </c>
      <c r="DB48" s="454"/>
      <c r="DC48" s="139" t="str">
        <f t="shared" si="40"/>
        <v>Dexamethasone</v>
      </c>
      <c r="DD48" s="154">
        <f>HLOOKUP($DD$7,$CJ$7:$CZ$48,42,FALSE)</f>
        <v>0.20260634956146301</v>
      </c>
      <c r="DF48" s="454"/>
      <c r="DG48" s="155" t="str">
        <f t="shared" si="41"/>
        <v>Dexamethasone</v>
      </c>
      <c r="DH48" s="147">
        <f>IF($C$4=2.7,'1'!D165,IF($C$4=4.5,'1'!G165,IF($C$4=7,'1'!J165,IF($C$4=9,'1'!M165,FALSE))))</f>
        <v>1.0900000000000001</v>
      </c>
      <c r="DI48" s="147">
        <f>IF($C$4=2.7,'1'!E165,IF($C$4=4.5,'1'!H165,IF($C$4=7,'1'!K165,IF($C$4=9,'1'!N165,FALSE))))</f>
        <v>0.92</v>
      </c>
      <c r="DJ48" s="147">
        <f>IF($C$4=2.7,'1'!F165,IF($C$4=4.5,'1'!I165,IF($C$4=7,'1'!L165,IF($C$4=9,'1'!O165,FALSE))))</f>
        <v>1.02</v>
      </c>
      <c r="DL48" s="454"/>
      <c r="DM48" s="155" t="str">
        <f t="shared" si="42"/>
        <v>Dexamethasone</v>
      </c>
      <c r="DN48" s="149">
        <f>HLOOKUP($DN$7,$DG$7:$DJ$48,42,FALSE)</f>
        <v>1.0900000000000001</v>
      </c>
      <c r="DP48" s="454"/>
      <c r="DQ48" s="155" t="str">
        <f t="shared" si="43"/>
        <v>Dexamethasone</v>
      </c>
      <c r="DR48" s="147">
        <v>12.4</v>
      </c>
      <c r="DS48" s="147"/>
      <c r="DT48" s="139">
        <f t="shared" si="44"/>
        <v>2</v>
      </c>
    </row>
    <row r="49" spans="2:108" x14ac:dyDescent="0.25">
      <c r="B49" s="139" t="s">
        <v>91</v>
      </c>
      <c r="C49" s="171">
        <f>VLOOKUP(C3,G77:H1033,2,TRUE)</f>
        <v>14261.460101867573</v>
      </c>
      <c r="D49" s="139"/>
      <c r="G49" s="172"/>
      <c r="H49" s="140"/>
      <c r="BC49" s="173"/>
      <c r="BD49" s="173"/>
      <c r="BE49" s="173"/>
      <c r="BF49" s="173"/>
      <c r="BG49" s="173"/>
      <c r="BH49" s="173"/>
      <c r="BI49" s="173"/>
      <c r="BJ49" s="173"/>
      <c r="BK49" s="173"/>
      <c r="BL49" s="173"/>
      <c r="BM49" s="173"/>
      <c r="BN49" s="173"/>
      <c r="BO49" s="173"/>
      <c r="BP49" s="173"/>
      <c r="BQ49" s="173"/>
      <c r="BR49" s="173"/>
      <c r="BS49" s="173"/>
      <c r="BT49" s="173"/>
      <c r="BU49" s="173"/>
      <c r="BV49" s="173"/>
      <c r="BW49" s="173"/>
      <c r="BX49" s="173"/>
      <c r="BY49" s="173"/>
      <c r="BZ49" s="173"/>
      <c r="CD49" s="174"/>
      <c r="CE49" s="174"/>
      <c r="CF49" s="174"/>
      <c r="CG49" s="174"/>
      <c r="CH49" s="174"/>
    </row>
    <row r="50" spans="2:108" x14ac:dyDescent="0.25">
      <c r="B50" s="139" t="s">
        <v>450</v>
      </c>
      <c r="C50" s="175">
        <f>(C39*(1+C62))^2/C49</f>
        <v>99459.432804849916</v>
      </c>
      <c r="D50" s="139" t="s">
        <v>84</v>
      </c>
      <c r="H50" s="176"/>
      <c r="CJ50" s="144" t="s">
        <v>13</v>
      </c>
      <c r="CK50" s="145">
        <v>200</v>
      </c>
      <c r="CL50" s="145">
        <v>210</v>
      </c>
      <c r="CM50" s="145">
        <v>220</v>
      </c>
      <c r="CN50" s="145">
        <v>230</v>
      </c>
      <c r="CO50" s="145">
        <v>240</v>
      </c>
      <c r="CP50" s="145">
        <v>250</v>
      </c>
      <c r="CQ50" s="145">
        <v>260</v>
      </c>
      <c r="CR50" s="145">
        <v>270</v>
      </c>
      <c r="CS50" s="145">
        <v>280</v>
      </c>
      <c r="CT50" s="145">
        <v>290</v>
      </c>
      <c r="CU50" s="145">
        <v>300</v>
      </c>
      <c r="CV50" s="145">
        <v>310</v>
      </c>
      <c r="CW50" s="145">
        <v>320</v>
      </c>
      <c r="CX50" s="145">
        <v>330</v>
      </c>
      <c r="CY50" s="145">
        <v>340</v>
      </c>
      <c r="CZ50" s="145">
        <v>350</v>
      </c>
      <c r="DC50" s="177" t="s">
        <v>5</v>
      </c>
      <c r="DD50" s="177">
        <f>(HLOOKUP($DD$7,$CJ$50:$CZ$52,2,FALSE))*(POWER('HPLC simulator'!I16,0.35))</f>
        <v>7.6473637639155712E-2</v>
      </c>
    </row>
    <row r="51" spans="2:108" x14ac:dyDescent="0.25">
      <c r="B51" s="139" t="s">
        <v>90</v>
      </c>
      <c r="C51" s="170">
        <f>C11/1000*C11/1000*C3*1000*C3*1000/60/60</f>
        <v>277.77777777777777</v>
      </c>
      <c r="D51" s="155" t="s">
        <v>85</v>
      </c>
      <c r="E51" s="178">
        <f>C51/C55</f>
        <v>0.30592023069605601</v>
      </c>
      <c r="F51" s="135" t="s">
        <v>314</v>
      </c>
      <c r="H51" s="176"/>
      <c r="AJ51" s="158"/>
      <c r="AK51" s="179" t="str">
        <f>IF($C$25=1,H8,IF($C$25=2,H13,IF($C$25=3,H19,IF($C$25=4,H23,IF($C$25=5,H29,IF($C$25=6,H37,IF($C$25=7,H42,H49)))))))</f>
        <v>Lidocaine</v>
      </c>
      <c r="AL51" s="179" t="str">
        <f>IF($C$25=1,H9,IF($C$25=2,H14,IF($C$25=3,H20,IF($C$25=4,H24,IF($C$25=5,H30,IF($C$25=6,H38,IF($C$25=7,H43,H49)))))))</f>
        <v>2,6-dimethylaniline</v>
      </c>
      <c r="AM51" s="179" t="str">
        <f>IF($C$25=1,H10,IF($C$25=2,H15,IF($C$25=3,H21,IF($C$25=4,H25,IF($C$25=5,H31,IF($C$25=6,H39,IF($C$25=7,H44,H49)))))))</f>
        <v>Methylparaben</v>
      </c>
      <c r="AN51" s="179" t="str">
        <f>IF($C$25=1,H11,IF($C$25=2,H16,IF($C$25=3,H22,IF($C$25=4,H26,IF($C$25=5,H32,IF($C$25=6,H40,IF($C$25=7,H45,H49)))))))</f>
        <v>Propylparaben</v>
      </c>
      <c r="AO51" s="179" t="str">
        <f>IF($C$25=1,H12,IF($C$25=2,H17,IF($C$25=3,"",IF($C$25=4,H27,IF($C$25=5,H33,IF($C$25=6,H41,IF($C$25=7,H46,H49)))))))</f>
        <v/>
      </c>
      <c r="AP51" s="179" t="str">
        <f>IF($C$25=1,"",IF($C$25=2,H18,IF($C$25=3,"",IF($C$25=4,H28,IF($C$25=5,H34,IF($C$25=6,"",IF($C$25=7,H47,H49)))))))</f>
        <v/>
      </c>
      <c r="AQ51" s="179" t="str">
        <f>IF($C$25=1,"",IF($C$25=2,"",IF($C$25=3,"",IF($C$25=4,"",IF($C$25=5,H35,IF($C$25=6,"",IF($C$25=7,H48,H49)))))))</f>
        <v/>
      </c>
      <c r="AR51" s="179" t="str">
        <f>IF($C$25=1,"",IF($C$25=2,"",IF($C$25=3,"",IF($C$25=4,"",IF($C$25=5,H36,IF($C$25=6,"",IF($C$25=7,"",H49)))))))</f>
        <v/>
      </c>
      <c r="CI51" s="177"/>
      <c r="CJ51" s="177" t="s">
        <v>5</v>
      </c>
      <c r="CK51" s="177">
        <f>IF($C$33="methanol2.7",'1'!D102,IF($C$33="methanol4.5",'1'!D106,IF($C$33="methanol7",'1'!D110,IF($C$33="methanol9",'1'!D114,IF($C$33="acetonitrile2.7",'1'!D104,IF($C$33="acetonitrile4.5",'1'!D108,IF($C$33="acetonitrile7",'1'!D112,IF($C$33="acetonitrile9",'1'!D116,FALSE))))))))</f>
        <v>0.52</v>
      </c>
      <c r="CL51" s="177">
        <f>IF($C$33="methanol2.7",'1'!E102,IF($C$33="methanol4.5",'1'!E106,IF($C$33="methanol7",'1'!E110,IF($C$33="methanol9",'1'!E114,IF($C$33="acetonitrile2.7",'1'!E104,IF($C$33="acetonitrile4.5",'1'!E108,IF($C$33="acetonitrile7",'1'!E112,IF($C$33="acetonitrile9",'1'!E116,FALSE))))))))</f>
        <v>0.29000000000000004</v>
      </c>
      <c r="CM51" s="177">
        <f>IF($C$33="methanol2.7",'1'!F102,IF($C$33="methanol4.5",'1'!F106,IF($C$33="methanol7",'1'!F110,IF($C$33="methanol9",'1'!F114,IF($C$33="acetonitrile2.7",'1'!F104,IF($C$33="acetonitrile4.5",'1'!F108,IF($C$33="acetonitrile7",'1'!F112,IF($C$33="acetonitrile9",'1'!F116,FALSE))))))))</f>
        <v>0.06</v>
      </c>
      <c r="CN51" s="177">
        <f>IF($C$33="methanol2.7",'1'!G102,IF($C$33="methanol4.5",'1'!G106,IF($C$33="methanol7",'1'!G110,IF($C$33="methanol9",'1'!G114,IF($C$33="acetonitrile2.7",'1'!G104,IF($C$33="acetonitrile4.5",'1'!G108,IF($C$33="acetonitrile7",'1'!G112,IF($C$33="acetonitrile9",'1'!G116,FALSE))))))))</f>
        <v>0.04</v>
      </c>
      <c r="CO51" s="177">
        <f>IF($C$33="methanol2.7",'1'!H102,IF($C$33="methanol4.5",'1'!H106,IF($C$33="methanol7",'1'!H110,IF($C$33="methanol9",'1'!H114,IF($C$33="acetonitrile2.7",'1'!H104,IF($C$33="acetonitrile4.5",'1'!H108,IF($C$33="acetonitrile7",'1'!H112,IF($C$33="acetonitrile9",'1'!H116,FALSE))))))))</f>
        <v>0.02</v>
      </c>
      <c r="CP51" s="177">
        <f>IF($C$33="methanol2.7",'1'!I102,IF($C$33="methanol4.5",'1'!I106,IF($C$33="methanol7",'1'!I110,IF($C$33="methanol9",'1'!I114,IF($C$33="acetonitrile2.7",'1'!I104,IF($C$33="acetonitrile4.5",'1'!I108,IF($C$33="acetonitrile7",'1'!I112,IF($C$33="acetonitrile9",'1'!I116,FALSE))))))))</f>
        <v>0.02</v>
      </c>
      <c r="CQ51" s="177">
        <f>IF($C$33="methanol2.7",'1'!J102,IF($C$33="methanol4.5",'1'!J106,IF($C$33="methanol7",'1'!J110,IF($C$33="methanol9",'1'!J114,IF($C$33="acetonitrile2.7",'1'!J104,IF($C$33="acetonitrile4.5",'1'!J108,IF($C$33="acetonitrile7",'1'!J112,IF($C$33="acetonitrile9",'1'!J116,FALSE))))))))</f>
        <v>0.02</v>
      </c>
      <c r="CR51" s="177">
        <f>IF($C$33="methanol2.7",'1'!K102,IF($C$33="methanol4.5",'1'!K106,IF($C$33="methanol7",'1'!K110,IF($C$33="methanol9",'1'!K114,IF($C$33="acetonitrile2.7",'1'!K104,IF($C$33="acetonitrile4.5",'1'!K108,IF($C$33="acetonitrile7",'1'!K112,IF($C$33="acetonitrile9",'1'!K116,FALSE))))))))</f>
        <v>1.4999999999999999E-2</v>
      </c>
      <c r="CS51" s="177">
        <f>IF($C$33="methanol2.7",'1'!L102,IF($C$33="methanol4.5",'1'!L106,IF($C$33="methanol7",'1'!L110,IF($C$33="methanol9",'1'!L114,IF($C$33="acetonitrile2.7",'1'!L104,IF($C$33="acetonitrile4.5",'1'!L108,IF($C$33="acetonitrile7",'1'!L112,IF($C$33="acetonitrile9",'1'!L116,FALSE))))))))</f>
        <v>0.01</v>
      </c>
      <c r="CT51" s="177">
        <f>IF($C$33="methanol2.7",'1'!M102,IF($C$33="methanol4.5",'1'!M106,IF($C$33="methanol7",'1'!M110,IF($C$33="methanol9",'1'!M114,IF($C$33="acetonitrile2.7",'1'!M104,IF($C$33="acetonitrile4.5",'1'!M108,IF($C$33="acetonitrile7",'1'!M112,IF($C$33="acetonitrile9",'1'!M116,FALSE))))))))</f>
        <v>0.01</v>
      </c>
      <c r="CU51" s="177">
        <f>IF($C$33="methanol2.7",'1'!N102,IF($C$33="methanol4.5",'1'!N106,IF($C$33="methanol7",'1'!N110,IF($C$33="methanol9",'1'!N114,IF($C$33="acetonitrile2.7",'1'!N104,IF($C$33="acetonitrile4.5",'1'!N108,IF($C$33="acetonitrile7",'1'!N112,IF($C$33="acetonitrile9",'1'!N116,FALSE))))))))</f>
        <v>0.01</v>
      </c>
      <c r="CV51" s="177">
        <f>IF($C$33="methanol2.7",'1'!O102,IF($C$33="methanol4.5",'1'!O106,IF($C$33="methanol7",'1'!O110,IF($C$33="methanol9",'1'!O114,IF($C$33="acetonitrile2.7",'1'!O104,IF($C$33="acetonitrile4.5",'1'!O108,IF($C$33="acetonitrile7",'1'!O112,IF($C$33="acetonitrile9",'1'!O116,FALSE))))))))</f>
        <v>0.01</v>
      </c>
      <c r="CW51" s="177">
        <f>IF($C$33="methanol2.7",'1'!P102,IF($C$33="methanol4.5",'1'!P106,IF($C$33="methanol7",'1'!P110,IF($C$33="methanol9",'1'!P114,IF($C$33="acetonitrile2.7",'1'!P104,IF($C$33="acetonitrile4.5",'1'!P108,IF($C$33="acetonitrile7",'1'!P112,IF($C$33="acetonitrile9",'1'!P116,FALSE))))))))</f>
        <v>0.01</v>
      </c>
      <c r="CX51" s="177">
        <f>IF($C$33="methanol2.7",'1'!Q102,IF($C$33="methanol4.5",'1'!Q106,IF($C$33="methanol7",'1'!Q110,IF($C$33="methanol9",'1'!Q114,IF($C$33="acetonitrile2.7",'1'!Q104,IF($C$33="acetonitrile4.5",'1'!Q108,IF($C$33="acetonitrile7",'1'!Q112,IF($C$33="acetonitrile9",'1'!Q116,FALSE))))))))</f>
        <v>0.01</v>
      </c>
      <c r="CY51" s="177">
        <f>IF($C$33="methanol2.7",'1'!R102,IF($C$33="methanol4.5",'1'!R106,IF($C$33="methanol7",'1'!R110,IF($C$33="methanol9",'1'!R114,IF($C$33="acetonitrile2.7",'1'!R104,IF($C$33="acetonitrile4.5",'1'!R108,IF($C$33="acetonitrile7",'1'!R112,IF($C$33="acetonitrile9",'1'!R116,FALSE))))))))</f>
        <v>0.01</v>
      </c>
      <c r="CZ51" s="177">
        <f>IF($C$33="methanol2.7",'1'!S102,IF($C$33="methanol4.5",'1'!S106,IF($C$33="methanol7",'1'!S110,IF($C$33="methanol9",'1'!S114,IF($C$33="acetonitrile2.7",'1'!S104,IF($C$33="acetonitrile4.5",'1'!S108,IF($C$33="acetonitrile7",'1'!S112,IF($C$33="acetonitrile9",'1'!S116,FALSE))))))))</f>
        <v>0.01</v>
      </c>
      <c r="DC51" s="177" t="s">
        <v>133</v>
      </c>
      <c r="DD51" s="177">
        <f>HLOOKUP($DD$7,$CJ$50:$CZ$52,3,FALSE)</f>
        <v>1E-3</v>
      </c>
    </row>
    <row r="52" spans="2:108" x14ac:dyDescent="0.25">
      <c r="B52" s="139" t="s">
        <v>89</v>
      </c>
      <c r="C52" s="170">
        <f>2*C22*C22/12</f>
        <v>66.666666666666671</v>
      </c>
      <c r="D52" s="155" t="s">
        <v>85</v>
      </c>
      <c r="E52" s="178">
        <f>C52/C55</f>
        <v>7.342085536705345E-2</v>
      </c>
      <c r="F52" s="135" t="s">
        <v>326</v>
      </c>
      <c r="H52" s="176"/>
      <c r="AB52" s="135">
        <v>1</v>
      </c>
      <c r="AC52" s="135">
        <f>EXP(AB52/1000)</f>
        <v>1.0010005001667084</v>
      </c>
      <c r="AJ52" s="180" t="s">
        <v>42</v>
      </c>
      <c r="AK52" s="149">
        <f t="shared" ref="AK52:AR53" si="77">IF(AK$51="","",Q57)</f>
        <v>2.4500000000000002</v>
      </c>
      <c r="AL52" s="149">
        <f t="shared" si="77"/>
        <v>2.12</v>
      </c>
      <c r="AM52" s="149">
        <f t="shared" si="77"/>
        <v>1.76</v>
      </c>
      <c r="AN52" s="149">
        <f t="shared" si="77"/>
        <v>2.4900000000000007</v>
      </c>
      <c r="AO52" s="149" t="str">
        <f t="shared" si="77"/>
        <v/>
      </c>
      <c r="AP52" s="149" t="str">
        <f t="shared" si="77"/>
        <v/>
      </c>
      <c r="AQ52" s="149" t="str">
        <f t="shared" si="77"/>
        <v/>
      </c>
      <c r="AR52" s="149" t="str">
        <f t="shared" si="77"/>
        <v/>
      </c>
      <c r="CI52" s="177"/>
      <c r="CJ52" s="177" t="s">
        <v>133</v>
      </c>
      <c r="CK52" s="177">
        <f>IF($C$33="methanol2.7",'1'!D103,IF($C$33="methanol4.5",'1'!D107,IF($C$33="methanol7",'1'!D111,IF($C$33="methanol9",'1'!D115,IF($C$33="acetonitrile2.7",'1'!D105,IF($C$33="acetonitrile4.5",'1'!D109,IF($C$33="acetonitrile7",'1'!D113,IF($C$33="acetonitrile9",'1'!D117,FALSE))))))))</f>
        <v>-3.7999999999999999E-2</v>
      </c>
      <c r="CL52" s="177">
        <f>IF($C$33="methanol2.7",'1'!E103,IF($C$33="methanol4.5",'1'!E107,IF($C$33="methanol7",'1'!E111,IF($C$33="methanol9",'1'!E115,IF($C$33="acetonitrile2.7",'1'!E105,IF($C$33="acetonitrile4.5",'1'!E109,IF($C$33="acetonitrile7",'1'!E113,IF($C$33="acetonitrile9",'1'!E117,FALSE))))))))</f>
        <v>-1.8499999999999999E-2</v>
      </c>
      <c r="CM52" s="177">
        <f>IF($C$33="methanol2.7",'1'!F103,IF($C$33="methanol4.5",'1'!F107,IF($C$33="methanol7",'1'!F111,IF($C$33="methanol9",'1'!F115,IF($C$33="acetonitrile2.7",'1'!F105,IF($C$33="acetonitrile4.5",'1'!F109,IF($C$33="acetonitrile7",'1'!F113,IF($C$33="acetonitrile9",'1'!F117,FALSE))))))))</f>
        <v>1E-3</v>
      </c>
      <c r="CN52" s="177">
        <f>IF($C$33="methanol2.7",'1'!G103,IF($C$33="methanol4.5",'1'!G107,IF($C$33="methanol7",'1'!G111,IF($C$33="methanol9",'1'!G115,IF($C$33="acetonitrile2.7",'1'!G105,IF($C$33="acetonitrile4.5",'1'!G109,IF($C$33="acetonitrile7",'1'!G113,IF($C$33="acetonitrile9",'1'!G117,FALSE))))))))</f>
        <v>5.0000000000000001E-4</v>
      </c>
      <c r="CO52" s="177">
        <f>IF($C$33="methanol2.7",'1'!H103,IF($C$33="methanol4.5",'1'!H107,IF($C$33="methanol7",'1'!H111,IF($C$33="methanol9",'1'!H115,IF($C$33="acetonitrile2.7",'1'!H105,IF($C$33="acetonitrile4.5",'1'!H109,IF($C$33="acetonitrile7",'1'!H113,IF($C$33="acetonitrile9",'1'!H117,FALSE))))))))</f>
        <v>0</v>
      </c>
      <c r="CP52" s="177">
        <f>IF($C$33="methanol2.7",'1'!I103,IF($C$33="methanol4.5",'1'!I107,IF($C$33="methanol7",'1'!I111,IF($C$33="methanol9",'1'!I115,IF($C$33="acetonitrile2.7",'1'!I105,IF($C$33="acetonitrile4.5",'1'!I109,IF($C$33="acetonitrile7",'1'!I113,IF($C$33="acetonitrile9",'1'!I117,FALSE))))))))</f>
        <v>0</v>
      </c>
      <c r="CQ52" s="177">
        <f>IF($C$33="methanol2.7",'1'!J103,IF($C$33="methanol4.5",'1'!J107,IF($C$33="methanol7",'1'!J111,IF($C$33="methanol9",'1'!J115,IF($C$33="acetonitrile2.7",'1'!J105,IF($C$33="acetonitrile4.5",'1'!J109,IF($C$33="acetonitrile7",'1'!J113,IF($C$33="acetonitrile9",'1'!J117,FALSE))))))))</f>
        <v>0</v>
      </c>
      <c r="CR52" s="177">
        <f>IF($C$33="methanol2.7",'1'!K103,IF($C$33="methanol4.5",'1'!K107,IF($C$33="methanol7",'1'!K111,IF($C$33="methanol9",'1'!K115,IF($C$33="acetonitrile2.7",'1'!K105,IF($C$33="acetonitrile4.5",'1'!K109,IF($C$33="acetonitrile7",'1'!K113,IF($C$33="acetonitrile9",'1'!K117,FALSE))))))))</f>
        <v>0</v>
      </c>
      <c r="CS52" s="177">
        <f>IF($C$33="methanol2.7",'1'!L103,IF($C$33="methanol4.5",'1'!L107,IF($C$33="methanol7",'1'!L111,IF($C$33="methanol9",'1'!L115,IF($C$33="acetonitrile2.7",'1'!L105,IF($C$33="acetonitrile4.5",'1'!L109,IF($C$33="acetonitrile7",'1'!L113,IF($C$33="acetonitrile9",'1'!L117,FALSE))))))))</f>
        <v>0</v>
      </c>
      <c r="CT52" s="177">
        <f>IF($C$33="methanol2.7",'1'!M103,IF($C$33="methanol4.5",'1'!M107,IF($C$33="methanol7",'1'!M111,IF($C$33="methanol9",'1'!M115,IF($C$33="acetonitrile2.7",'1'!M105,IF($C$33="acetonitrile4.5",'1'!M109,IF($C$33="acetonitrile7",'1'!M113,IF($C$33="acetonitrile9",'1'!M117,FALSE))))))))</f>
        <v>0</v>
      </c>
      <c r="CU52" s="177">
        <f>IF($C$33="methanol2.7",'1'!N103,IF($C$33="methanol4.5",'1'!N107,IF($C$33="methanol7",'1'!N111,IF($C$33="methanol9",'1'!N115,IF($C$33="acetonitrile2.7",'1'!N105,IF($C$33="acetonitrile4.5",'1'!N109,IF($C$33="acetonitrile7",'1'!N113,IF($C$33="acetonitrile9",'1'!N117,FALSE))))))))</f>
        <v>0</v>
      </c>
      <c r="CV52" s="177">
        <f>IF($C$33="methanol2.7",'1'!O103,IF($C$33="methanol4.5",'1'!O107,IF($C$33="methanol7",'1'!O111,IF($C$33="methanol9",'1'!O115,IF($C$33="acetonitrile2.7",'1'!O105,IF($C$33="acetonitrile4.5",'1'!O109,IF($C$33="acetonitrile7",'1'!O113,IF($C$33="acetonitrile9",'1'!O117,FALSE))))))))</f>
        <v>0</v>
      </c>
      <c r="CW52" s="177">
        <f>IF($C$33="methanol2.7",'1'!P103,IF($C$33="methanol4.5",'1'!P107,IF($C$33="methanol7",'1'!P111,IF($C$33="methanol9",'1'!P115,IF($C$33="acetonitrile2.7",'1'!P105,IF($C$33="acetonitrile4.5",'1'!P109,IF($C$33="acetonitrile7",'1'!P113,IF($C$33="acetonitrile9",'1'!P117,FALSE))))))))</f>
        <v>0</v>
      </c>
      <c r="CX52" s="177">
        <f>IF($C$33="methanol2.7",'1'!Q103,IF($C$33="methanol4.5",'1'!Q107,IF($C$33="methanol7",'1'!Q111,IF($C$33="methanol9",'1'!Q115,IF($C$33="acetonitrile2.7",'1'!Q105,IF($C$33="acetonitrile4.5",'1'!Q109,IF($C$33="acetonitrile7",'1'!Q113,IF($C$33="acetonitrile9",'1'!Q117,FALSE))))))))</f>
        <v>0</v>
      </c>
      <c r="CY52" s="177">
        <f>IF($C$33="methanol2.7",'1'!R103,IF($C$33="methanol4.5",'1'!R107,IF($C$33="methanol7",'1'!R111,IF($C$33="methanol9",'1'!R115,IF($C$33="acetonitrile2.7",'1'!R105,IF($C$33="acetonitrile4.5",'1'!R109,IF($C$33="acetonitrile7",'1'!R113,IF($C$33="acetonitrile9",'1'!R117,FALSE))))))))</f>
        <v>0</v>
      </c>
      <c r="CZ52" s="177">
        <f>IF($C$33="methanol2.7",'1'!S103,IF($C$33="methanol4.5",'1'!S107,IF($C$33="methanol7",'1'!S111,IF($C$33="methanol9",'1'!S115,IF($C$33="acetonitrile2.7",'1'!S105,IF($C$33="acetonitrile4.5",'1'!S109,IF($C$33="acetonitrile7",'1'!S113,IF($C$33="acetonitrile9",'1'!S117,FALSE))))))))</f>
        <v>0</v>
      </c>
    </row>
    <row r="53" spans="2:108" x14ac:dyDescent="0.25">
      <c r="B53" s="139" t="s">
        <v>87</v>
      </c>
      <c r="C53" s="170">
        <f>2*C9*C9/12</f>
        <v>28.166666666666668</v>
      </c>
      <c r="D53" s="155" t="s">
        <v>85</v>
      </c>
      <c r="E53" s="178">
        <f>C53/C55</f>
        <v>3.1020311392580081E-2</v>
      </c>
      <c r="F53" s="135" t="s">
        <v>261</v>
      </c>
      <c r="H53" s="176"/>
      <c r="AB53" s="135">
        <v>10</v>
      </c>
      <c r="AC53" s="135">
        <f t="shared" ref="AC53:AC55" si="78">EXP(AB53/1000)</f>
        <v>1.0100501670841679</v>
      </c>
      <c r="AJ53" s="180" t="s">
        <v>43</v>
      </c>
      <c r="AK53" s="149">
        <f t="shared" si="77"/>
        <v>4.4800000000000004</v>
      </c>
      <c r="AL53" s="149">
        <f t="shared" si="77"/>
        <v>4.9400000000000004</v>
      </c>
      <c r="AM53" s="149">
        <f t="shared" si="77"/>
        <v>5.4</v>
      </c>
      <c r="AN53" s="149">
        <f t="shared" si="77"/>
        <v>5.2000000000000011</v>
      </c>
      <c r="AO53" s="149" t="str">
        <f t="shared" si="77"/>
        <v/>
      </c>
      <c r="AP53" s="149" t="str">
        <f t="shared" si="77"/>
        <v/>
      </c>
      <c r="AQ53" s="149" t="str">
        <f t="shared" si="77"/>
        <v/>
      </c>
      <c r="AR53" s="149" t="str">
        <f t="shared" si="77"/>
        <v/>
      </c>
    </row>
    <row r="54" spans="2:108" x14ac:dyDescent="0.25">
      <c r="B54" s="139" t="s">
        <v>88</v>
      </c>
      <c r="C54" s="170">
        <f>(((C19/1000/2)^4*C18*10*C3*1000/60)/(7.6*(0.000000001*1000000)))+(((C21/1000/2)^4*C20*10*C3*1000/60)/(7.6*(0.000000001*1000000)))</f>
        <v>535.39610745614038</v>
      </c>
      <c r="D54" s="155" t="s">
        <v>85</v>
      </c>
      <c r="E54" s="178">
        <f>C54/C55</f>
        <v>0.58963860254431033</v>
      </c>
      <c r="F54" s="135" t="s">
        <v>325</v>
      </c>
      <c r="AB54" s="135">
        <v>100</v>
      </c>
      <c r="AC54" s="135">
        <f>EXP(AB54/1000)</f>
        <v>1.1051709180756477</v>
      </c>
      <c r="AJ54" s="181" t="s">
        <v>188</v>
      </c>
      <c r="AK54" s="182">
        <f t="shared" ref="AK54:AR54" si="79">IF(AK$51="","",$C$40*($C$30-$C$29)/100*AK53/$C$28)</f>
        <v>0.11726384137012946</v>
      </c>
      <c r="AL54" s="182">
        <f t="shared" si="79"/>
        <v>0.12930432508224096</v>
      </c>
      <c r="AM54" s="182">
        <f t="shared" si="79"/>
        <v>0.14134480879435249</v>
      </c>
      <c r="AN54" s="182">
        <f t="shared" si="79"/>
        <v>0.13610981587604312</v>
      </c>
      <c r="AO54" s="182" t="str">
        <f t="shared" si="79"/>
        <v/>
      </c>
      <c r="AP54" s="182" t="str">
        <f t="shared" si="79"/>
        <v/>
      </c>
      <c r="AQ54" s="182" t="str">
        <f t="shared" si="79"/>
        <v/>
      </c>
      <c r="AR54" s="182" t="str">
        <f t="shared" si="79"/>
        <v/>
      </c>
      <c r="CI54" s="147" t="s">
        <v>201</v>
      </c>
      <c r="CJ54" s="147" t="str">
        <f>calculation2!E86</f>
        <v>Methylparaben</v>
      </c>
      <c r="CK54" s="153">
        <f>VLOOKUP($CJ$54,$CJ$7:$CZ$48,2,FALSE)</f>
        <v>0.32609776507771798</v>
      </c>
      <c r="CL54" s="153">
        <f>VLOOKUP($CJ$54,$CJ$7:$CZ$48,3,FALSE)</f>
        <v>0.30096215171035601</v>
      </c>
      <c r="CM54" s="153">
        <f>VLOOKUP($CJ$54,$CJ$7:$CZ$48,4,FALSE)</f>
        <v>0.162500542262737</v>
      </c>
      <c r="CN54" s="153">
        <f>VLOOKUP($CJ$54,$CJ$7:$CZ$48,5,FALSE)</f>
        <v>0.12940623110898999</v>
      </c>
      <c r="CO54" s="153">
        <f>VLOOKUP($CJ$54,$CJ$7:$CZ$48,6,FALSE)</f>
        <v>0.18358011281407799</v>
      </c>
      <c r="CP54" s="153">
        <f>VLOOKUP($CJ$54,$CJ$7:$CZ$48,7,FALSE)</f>
        <v>0.29024274182016302</v>
      </c>
      <c r="CQ54" s="153">
        <f>VLOOKUP($CJ$54,$CJ$7:$CZ$48,8,FALSE)</f>
        <v>0.30029246677389598</v>
      </c>
      <c r="CR54" s="153">
        <f>VLOOKUP($CJ$54,$CJ$7:$CZ$48,9,FALSE)</f>
        <v>0.18929719611979301</v>
      </c>
      <c r="CS54" s="153">
        <f>VLOOKUP($CJ$54,$CJ$7:$CZ$48,10,FALSE)</f>
        <v>7.2176089753596698E-2</v>
      </c>
      <c r="CT54" s="153">
        <f>VLOOKUP($CJ$54,$CJ$7:$CZ$48,11,FALSE)</f>
        <v>5.9216544360093997E-3</v>
      </c>
      <c r="CU54" s="153">
        <f>VLOOKUP($CJ$54,$CJ$7:$CZ$48,12,FALSE)</f>
        <v>-3.98411107903488E-4</v>
      </c>
      <c r="CV54" s="153">
        <f>VLOOKUP($CJ$54,$CJ$7:$CZ$48,13,FALSE)</f>
        <v>-3.98411107903488E-4</v>
      </c>
      <c r="CW54" s="153">
        <f>VLOOKUP($CJ$54,$CJ$7:$CZ$48,14,FALSE)</f>
        <v>-3.98411107903488E-4</v>
      </c>
      <c r="CX54" s="153">
        <f>VLOOKUP($CJ$54,$CJ$7:$CZ$48,15,FALSE)</f>
        <v>-3.98411107903488E-4</v>
      </c>
      <c r="CY54" s="153">
        <f>VLOOKUP($CJ$54,$CJ$7:$CZ$48,16,FALSE)</f>
        <v>-3.98411107903488E-4</v>
      </c>
      <c r="CZ54" s="153">
        <f>VLOOKUP($CJ$54,$CJ$7:$CZ$48,17,FALSE)</f>
        <v>-3.98411107903488E-4</v>
      </c>
    </row>
    <row r="55" spans="2:108" ht="18" x14ac:dyDescent="0.35">
      <c r="B55" s="139" t="s">
        <v>86</v>
      </c>
      <c r="C55" s="170">
        <f>SUM(C51:C54)</f>
        <v>908.00721856725158</v>
      </c>
      <c r="D55" s="139" t="s">
        <v>85</v>
      </c>
      <c r="AB55" s="135">
        <v>1000</v>
      </c>
      <c r="AC55" s="135">
        <f t="shared" si="78"/>
        <v>2.7182818284590451</v>
      </c>
      <c r="AJ55" s="181" t="s">
        <v>451</v>
      </c>
      <c r="AK55" s="169">
        <f t="shared" ref="AK55:AR55" si="80">IF(AK$51="","",10^(AK52-AK53*($C$29/100)))</f>
        <v>168.26740610704687</v>
      </c>
      <c r="AL55" s="169">
        <f t="shared" si="80"/>
        <v>74.644875841006666</v>
      </c>
      <c r="AM55" s="169">
        <f t="shared" si="80"/>
        <v>30.902954325135919</v>
      </c>
      <c r="AN55" s="169">
        <f t="shared" si="80"/>
        <v>169.82436524617475</v>
      </c>
      <c r="AO55" s="169" t="str">
        <f t="shared" si="80"/>
        <v/>
      </c>
      <c r="AP55" s="169" t="str">
        <f t="shared" si="80"/>
        <v/>
      </c>
      <c r="AQ55" s="169" t="str">
        <f t="shared" si="80"/>
        <v/>
      </c>
      <c r="AR55" s="169" t="str">
        <f t="shared" si="80"/>
        <v/>
      </c>
    </row>
    <row r="56" spans="2:108" x14ac:dyDescent="0.25">
      <c r="B56" s="143" t="s">
        <v>274</v>
      </c>
      <c r="C56" s="170">
        <f>(((C19/1000/2)^4*C18*10*C3*1000/60)/(7.6*(0.000000001*1000000)))</f>
        <v>267.69805372807019</v>
      </c>
      <c r="D56" s="139" t="s">
        <v>85</v>
      </c>
      <c r="E56" s="178">
        <f>C56/C55</f>
        <v>0.29481930127215517</v>
      </c>
      <c r="F56" s="135" t="s">
        <v>274</v>
      </c>
      <c r="H56" s="176"/>
      <c r="Q56" s="180" t="str">
        <f>IF($C$25=1,H8,IF($C$25=2,H13,IF($C$25=3,H19,IF($C$25=4,H23,IF($C$25=5,H29,IF($C$25=6,H37,IF($C$25=7,H42,H49)))))))</f>
        <v>Lidocaine</v>
      </c>
      <c r="R56" s="180" t="str">
        <f>IF($C$25=1,H9,IF($C$25=2,H14,IF($C$25=3,H20,IF($C$25=4,H24,IF($C$25=5,H30,IF($C$25=6,H38,IF($C$25=7,H43,H49)))))))</f>
        <v>2,6-dimethylaniline</v>
      </c>
      <c r="S56" s="180" t="str">
        <f>IF($C$25=1,H10,IF($C$25=2,H15,IF($C$25=3,H21,IF($C$25=4,H25,IF($C$25=5,H31,IF($C$25=6,H39,IF($C$25=7,H44,H49)))))))</f>
        <v>Methylparaben</v>
      </c>
      <c r="T56" s="180" t="str">
        <f>IF($C$25=1,H11,IF($C$25=2,H16,IF($C$25=3,H22,IF($C$25=4,H26,IF($C$25=5,H32,IF($C$25=6,H40,IF($C$25=7,H45,H49)))))))</f>
        <v>Propylparaben</v>
      </c>
      <c r="U56" s="180" t="str">
        <f>IF($C$25=1,H12,IF($C$25=2,H17,IF($C$25=3,"",IF($C$25=4,H27,IF($C$25=5,H33,IF($C$25=6,H41,IF($C$25=7,H46,H49)))))))</f>
        <v/>
      </c>
      <c r="V56" s="180" t="str">
        <f>IF($C$25=1,"",IF($C$25=2,H18,IF($C$25=3,"",IF($C$25=4,H28,IF($C$25=5,H34,IF($C$25=6,"",IF($C$25=7,H47,H49)))))))</f>
        <v/>
      </c>
      <c r="W56" s="180" t="str">
        <f>IF($C$25=1,"",IF($C$25=2,"",IF($C$25=3,"",IF($C$25=4,"",IF($C$25=5,H35,IF($C$25=6,"",IF($C$25=7,H48,H49)))))))</f>
        <v/>
      </c>
      <c r="X56" s="180" t="str">
        <f>IF($C$25=1,"",IF($C$25=2,"",IF($C$25=3,"",IF($C$25=4,"",IF($C$25=5,H36,IF($C$25=6,"",IF($C$25=7,"",H49)))))))</f>
        <v/>
      </c>
      <c r="AB56" s="135">
        <v>10000</v>
      </c>
      <c r="AC56" s="135">
        <f>EXP(AB56/1000)</f>
        <v>22026.465794806718</v>
      </c>
      <c r="AJ56" s="180" t="s">
        <v>263</v>
      </c>
      <c r="AK56" s="139" t="str">
        <f t="shared" ref="AK56:AP56" si="81">IF(AK$51="",0,IF(($C$40/AK54)*LOG(2.3*AK55*AK54+1)+$C$40+($C$6/($C$3*1000))&gt;($C$28+$C$7),"NOT ELUTED",""))</f>
        <v/>
      </c>
      <c r="AL56" s="139" t="str">
        <f>IF(AL$51="",0,IF(($C$40/AL54)*LOG(2.3*AL55*AL54+1)+$C$40+($C$6/($C$3*1000))&gt;($C$28+$C$7),"NOT ELUTED",""))</f>
        <v/>
      </c>
      <c r="AM56" s="139" t="str">
        <f t="shared" si="81"/>
        <v/>
      </c>
      <c r="AN56" s="139" t="str">
        <f t="shared" si="81"/>
        <v/>
      </c>
      <c r="AO56" s="139">
        <f t="shared" si="81"/>
        <v>0</v>
      </c>
      <c r="AP56" s="139">
        <f t="shared" si="81"/>
        <v>0</v>
      </c>
      <c r="AQ56" s="139" t="str">
        <f>IF(AQ$51="","",IF(($C$40/AQ54)*LOG(2.3*AQ55*AQ54+1)+$C$40+($C$6/($C$3*1000))&gt;($C$28+$C$7),"NOT ELUTED",""))</f>
        <v/>
      </c>
      <c r="AR56" s="139" t="str">
        <f>IF(AR$51="","",IF(($C$40/AR54)*LOG(2.3*AR55*AR54+1)+$C$40+($C$6/($C$3*1000))&gt;($C$28+$C$7),"NOT ELUTED",""))</f>
        <v/>
      </c>
      <c r="CJ56" s="135">
        <f>DD7</f>
        <v>220</v>
      </c>
      <c r="CK56" s="135">
        <v>0</v>
      </c>
    </row>
    <row r="57" spans="2:108" x14ac:dyDescent="0.25">
      <c r="B57" s="143" t="s">
        <v>275</v>
      </c>
      <c r="C57" s="170">
        <f>(((C21/1000/2)^4*C20*10*C3*1000/60)/(7.6*(0.000000001*1000000)))</f>
        <v>267.69805372807019</v>
      </c>
      <c r="D57" s="139" t="s">
        <v>85</v>
      </c>
      <c r="E57" s="178">
        <f>C57/C55</f>
        <v>0.29481930127215517</v>
      </c>
      <c r="F57" s="135" t="s">
        <v>275</v>
      </c>
      <c r="H57" s="176"/>
      <c r="P57" s="180" t="s">
        <v>42</v>
      </c>
      <c r="Q57" s="139">
        <f>IF(Q$56="","",HLOOKUP($C$32,$CB$8:$CG$16,2,FALSE))</f>
        <v>2.4500000000000002</v>
      </c>
      <c r="R57" s="139">
        <f>IF(R$56="","",HLOOKUP($C$32,$CB$8:$CG$16,3,FALSE))</f>
        <v>2.12</v>
      </c>
      <c r="S57" s="139">
        <f>IF(S$56="","",HLOOKUP($C$32,$CB$8:$CG$16,4,FALSE))</f>
        <v>1.76</v>
      </c>
      <c r="T57" s="139">
        <f>IF(T$56="","",HLOOKUP($C$32,$CB$8:$CG$16,5,FALSE))</f>
        <v>2.4900000000000007</v>
      </c>
      <c r="U57" s="139" t="str">
        <f>IF(U$56="","",HLOOKUP($C$32,$CB$8:$CG$16,6,FALSE))</f>
        <v/>
      </c>
      <c r="V57" s="139" t="str">
        <f>IF(V$56="","",HLOOKUP($C$32,$CB$8:$CG$16,7,FALSE))</f>
        <v/>
      </c>
      <c r="W57" s="139" t="str">
        <f>IF(W$56="","",HLOOKUP($C$32,$CB$8:$CG$16,8,FALSE))</f>
        <v/>
      </c>
      <c r="X57" s="139" t="str">
        <f>IF(X$56="","",HLOOKUP($C$32,$CB$8:$CG$16,9,FALSE))</f>
        <v/>
      </c>
      <c r="AJ57" s="180" t="s">
        <v>222</v>
      </c>
      <c r="AK57" s="169">
        <f t="shared" ref="AK57:AR57" si="82">IF(AK56="NOT ELUTED","",IF(AK$51="","",($C$40/AK54)*LOG(2.3*AK55*AK54+1)+$C$40+($C$6/($C$3*1000))))</f>
        <v>28.041985936281677</v>
      </c>
      <c r="AL57" s="169">
        <f>IF(AL56="NOT ELUTED","",IF(AL$51="","",($C$40/AL54)*LOG(2.3*AL55*AL54+1)+$C$40+($C$6/($C$3*1000))))</f>
        <v>21.672479680190321</v>
      </c>
      <c r="AM57" s="169">
        <f t="shared" si="82"/>
        <v>16.124235279381843</v>
      </c>
      <c r="AN57" s="169">
        <f t="shared" si="82"/>
        <v>25.472053656941654</v>
      </c>
      <c r="AO57" s="169" t="str">
        <f t="shared" si="82"/>
        <v/>
      </c>
      <c r="AP57" s="169" t="str">
        <f t="shared" si="82"/>
        <v/>
      </c>
      <c r="AQ57" s="169" t="str">
        <f t="shared" si="82"/>
        <v/>
      </c>
      <c r="AR57" s="169" t="str">
        <f t="shared" si="82"/>
        <v/>
      </c>
      <c r="CJ57" s="135">
        <f>DD7</f>
        <v>220</v>
      </c>
      <c r="CK57" s="183">
        <f>MAX(CK54:CZ54)</f>
        <v>0.32609776507771798</v>
      </c>
    </row>
    <row r="58" spans="2:108" x14ac:dyDescent="0.25">
      <c r="B58" s="139" t="s">
        <v>322</v>
      </c>
      <c r="C58" s="170">
        <f>(2*AVERAGE(Q70:X70)*AVERAGE(Q70:X70)/12)-C52</f>
        <v>0</v>
      </c>
      <c r="D58" s="139" t="s">
        <v>85</v>
      </c>
      <c r="E58" s="178">
        <f>C58/C55</f>
        <v>0</v>
      </c>
      <c r="F58" s="135" t="s">
        <v>315</v>
      </c>
      <c r="H58" s="176"/>
      <c r="P58" s="180" t="s">
        <v>43</v>
      </c>
      <c r="Q58" s="139">
        <f>IF(Q$56="","",HLOOKUP($C$32,$CB$20:$CG$28,2,FALSE))</f>
        <v>4.4800000000000004</v>
      </c>
      <c r="R58" s="139">
        <f>IF(R$56="","",HLOOKUP($C$32,$CB$20:$CG$28,3,FALSE))</f>
        <v>4.9400000000000004</v>
      </c>
      <c r="S58" s="139">
        <f>IF(S$56="","",HLOOKUP($C$32,$CB$20:$CG$28,4,FALSE))</f>
        <v>5.4</v>
      </c>
      <c r="T58" s="139">
        <f>IF(T$56="","",HLOOKUP($C$32,$CB$20:$CG$28,5,FALSE))</f>
        <v>5.2000000000000011</v>
      </c>
      <c r="U58" s="139" t="str">
        <f>IF(U$56="","",HLOOKUP($C$32,$CB$20:$CG$28,6,FALSE))</f>
        <v/>
      </c>
      <c r="V58" s="139" t="str">
        <f>IF(V$56="","",HLOOKUP($C$32,$CB$20:$CG$28,7,FALSE))</f>
        <v/>
      </c>
      <c r="W58" s="139" t="str">
        <f>IF(W$56="","",HLOOKUP($C$32,$CB$20:$CG$28,8,FALSE))</f>
        <v/>
      </c>
      <c r="X58" s="139" t="str">
        <f>IF(X$56="","",HLOOKUP($C$32,$CB$20:$CG$28,9,FALSE))</f>
        <v/>
      </c>
      <c r="AJ58" s="180" t="s">
        <v>149</v>
      </c>
      <c r="AK58" s="184">
        <f t="shared" ref="AK58:AR58" si="83">IF(AK$51="","",1/(2.3*AK54))</f>
        <v>3.7077295406289164</v>
      </c>
      <c r="AL58" s="184">
        <f t="shared" si="83"/>
        <v>3.3624753728780457</v>
      </c>
      <c r="AM58" s="184">
        <f t="shared" si="83"/>
        <v>3.0760422855588043</v>
      </c>
      <c r="AN58" s="184">
        <f t="shared" si="83"/>
        <v>3.1943516042341433</v>
      </c>
      <c r="AO58" s="184" t="str">
        <f t="shared" si="83"/>
        <v/>
      </c>
      <c r="AP58" s="184" t="str">
        <f t="shared" si="83"/>
        <v/>
      </c>
      <c r="AQ58" s="184" t="str">
        <f t="shared" si="83"/>
        <v/>
      </c>
      <c r="AR58" s="184" t="str">
        <f t="shared" si="83"/>
        <v/>
      </c>
    </row>
    <row r="59" spans="2:108" ht="18" x14ac:dyDescent="0.35">
      <c r="B59" s="143" t="s">
        <v>328</v>
      </c>
      <c r="C59" s="163">
        <f>IF(C8="isocratic",AVERAGE(Calculation!Q65:X65),AVERAGE(AK63:AR63))</f>
        <v>13760.574402725822</v>
      </c>
      <c r="D59" s="162"/>
      <c r="H59" s="176"/>
      <c r="P59" s="180" t="s">
        <v>83</v>
      </c>
      <c r="Q59" s="150">
        <f t="shared" ref="Q59:X59" si="84">IF(Q$56="","",10^(Q57-Q58*($C$26/100)))</f>
        <v>35.809643710263614</v>
      </c>
      <c r="R59" s="150">
        <f t="shared" si="84"/>
        <v>13.551894123510365</v>
      </c>
      <c r="S59" s="150">
        <f t="shared" si="84"/>
        <v>4.7863009232263831</v>
      </c>
      <c r="T59" s="150">
        <f t="shared" si="84"/>
        <v>28.183829312644573</v>
      </c>
      <c r="U59" s="150" t="str">
        <f t="shared" si="84"/>
        <v/>
      </c>
      <c r="V59" s="150" t="str">
        <f t="shared" si="84"/>
        <v/>
      </c>
      <c r="W59" s="150" t="str">
        <f t="shared" si="84"/>
        <v/>
      </c>
      <c r="X59" s="150" t="str">
        <f t="shared" si="84"/>
        <v/>
      </c>
      <c r="AJ59" s="180" t="s">
        <v>452</v>
      </c>
      <c r="AK59" s="170">
        <f>IF(AK$51="","",($C$39*(1+AK58))^2/$C$49)</f>
        <v>4732.0432528506617</v>
      </c>
      <c r="AL59" s="170">
        <f t="shared" ref="AL59:AR59" si="85">IF(AL$51="","",($C$39*(1+AL58))^2/$C$49)</f>
        <v>4063.4196168541421</v>
      </c>
      <c r="AM59" s="170">
        <f t="shared" si="85"/>
        <v>3547.3419756207409</v>
      </c>
      <c r="AN59" s="170">
        <f t="shared" si="85"/>
        <v>3756.2575626788921</v>
      </c>
      <c r="AO59" s="170" t="str">
        <f t="shared" si="85"/>
        <v/>
      </c>
      <c r="AP59" s="170" t="str">
        <f t="shared" si="85"/>
        <v/>
      </c>
      <c r="AQ59" s="170" t="str">
        <f t="shared" si="85"/>
        <v/>
      </c>
      <c r="AR59" s="170" t="str">
        <f t="shared" si="85"/>
        <v/>
      </c>
    </row>
    <row r="60" spans="2:108" ht="18" x14ac:dyDescent="0.35">
      <c r="B60" s="143" t="s">
        <v>327</v>
      </c>
      <c r="C60" s="171">
        <f>AVERAGE(Calculation!Q72:X72)</f>
        <v>13760.574402725822</v>
      </c>
      <c r="D60" s="139"/>
      <c r="P60" s="180" t="s">
        <v>221</v>
      </c>
      <c r="Q60" s="169">
        <f t="shared" ref="Q60:X60" si="86">IF(Q$56="","",$C$40*(1+Q59))</f>
        <v>64.232741382906781</v>
      </c>
      <c r="R60" s="169">
        <f t="shared" si="86"/>
        <v>25.39302089485474</v>
      </c>
      <c r="S60" s="169">
        <f t="shared" si="86"/>
        <v>10.09708145209899</v>
      </c>
      <c r="T60" s="169">
        <f t="shared" si="86"/>
        <v>50.925713260281057</v>
      </c>
      <c r="U60" s="169" t="str">
        <f t="shared" si="86"/>
        <v/>
      </c>
      <c r="V60" s="169" t="str">
        <f t="shared" si="86"/>
        <v/>
      </c>
      <c r="W60" s="169" t="str">
        <f t="shared" si="86"/>
        <v/>
      </c>
      <c r="X60" s="169" t="str">
        <f t="shared" si="86"/>
        <v/>
      </c>
      <c r="AJ60" s="180" t="s">
        <v>453</v>
      </c>
      <c r="AK60" s="170">
        <f t="shared" ref="AK60:AR60" si="87">IF(AK$51="","",AK59+$C$55)</f>
        <v>5640.0504714179133</v>
      </c>
      <c r="AL60" s="170">
        <f t="shared" si="87"/>
        <v>4971.4268354213937</v>
      </c>
      <c r="AM60" s="170">
        <f t="shared" si="87"/>
        <v>4455.3491941879929</v>
      </c>
      <c r="AN60" s="170">
        <f t="shared" si="87"/>
        <v>4664.2647812461437</v>
      </c>
      <c r="AO60" s="170" t="str">
        <f t="shared" si="87"/>
        <v/>
      </c>
      <c r="AP60" s="170" t="str">
        <f t="shared" si="87"/>
        <v/>
      </c>
      <c r="AQ60" s="170" t="str">
        <f t="shared" si="87"/>
        <v/>
      </c>
      <c r="AR60" s="170" t="str">
        <f t="shared" si="87"/>
        <v/>
      </c>
    </row>
    <row r="61" spans="2:108" ht="18" x14ac:dyDescent="0.35">
      <c r="B61" s="139" t="s">
        <v>92</v>
      </c>
      <c r="C61" s="185">
        <f>(C49-C60)/C49</f>
        <v>3.512162818982037E-2</v>
      </c>
      <c r="D61" s="139"/>
      <c r="F61" s="186">
        <f>E53</f>
        <v>3.1020311392580081E-2</v>
      </c>
      <c r="G61" s="187" t="str">
        <f>F53</f>
        <v>UV cell</v>
      </c>
      <c r="P61" s="180" t="s">
        <v>452</v>
      </c>
      <c r="Q61" s="170">
        <f t="shared" ref="Q61:X61" si="88">IF(Q$56="","",($C$39*(1+Q59))^2/$C$49)</f>
        <v>289300.32662105164</v>
      </c>
      <c r="R61" s="170">
        <f t="shared" si="88"/>
        <v>45213.148272391161</v>
      </c>
      <c r="S61" s="170">
        <f t="shared" si="88"/>
        <v>7148.7107997427765</v>
      </c>
      <c r="T61" s="170">
        <f t="shared" si="88"/>
        <v>181848.7204356271</v>
      </c>
      <c r="U61" s="170" t="str">
        <f t="shared" si="88"/>
        <v/>
      </c>
      <c r="V61" s="170" t="str">
        <f t="shared" si="88"/>
        <v/>
      </c>
      <c r="W61" s="170" t="str">
        <f t="shared" si="88"/>
        <v/>
      </c>
      <c r="X61" s="170" t="str">
        <f t="shared" si="88"/>
        <v/>
      </c>
      <c r="AJ61" s="180" t="s">
        <v>198</v>
      </c>
      <c r="AK61" s="164">
        <f t="shared" ref="AK61:AR61" si="89">IF(AK$51="","",VLOOKUP(AK$51,$DC$8:$DD$48,2,FALSE))</f>
        <v>0.14667288958498101</v>
      </c>
      <c r="AL61" s="164">
        <f t="shared" si="89"/>
        <v>0.113046438512085</v>
      </c>
      <c r="AM61" s="164">
        <f t="shared" si="89"/>
        <v>0.162500542262737</v>
      </c>
      <c r="AN61" s="164">
        <f t="shared" si="89"/>
        <v>0.18921711508623701</v>
      </c>
      <c r="AO61" s="164" t="str">
        <f t="shared" si="89"/>
        <v/>
      </c>
      <c r="AP61" s="164" t="str">
        <f t="shared" si="89"/>
        <v/>
      </c>
      <c r="AQ61" s="164" t="str">
        <f t="shared" si="89"/>
        <v/>
      </c>
      <c r="AR61" s="164" t="str">
        <f t="shared" si="89"/>
        <v/>
      </c>
    </row>
    <row r="62" spans="2:108" ht="18" x14ac:dyDescent="0.35">
      <c r="B62" s="143" t="s">
        <v>148</v>
      </c>
      <c r="C62" s="150">
        <f>AVERAGE(Q59:X59)</f>
        <v>20.582917017411233</v>
      </c>
      <c r="D62" s="139"/>
      <c r="F62" s="186">
        <f>E51</f>
        <v>0.30592023069605601</v>
      </c>
      <c r="G62" s="187" t="str">
        <f>F51</f>
        <v>UV time constant</v>
      </c>
      <c r="P62" s="180" t="s">
        <v>453</v>
      </c>
      <c r="Q62" s="170">
        <f t="shared" ref="Q62:X62" si="90">IF(Q$56="","",Q61+$C$55)</f>
        <v>290208.33383961889</v>
      </c>
      <c r="R62" s="170">
        <f t="shared" si="90"/>
        <v>46121.155490958416</v>
      </c>
      <c r="S62" s="170">
        <f t="shared" si="90"/>
        <v>8056.7180183100281</v>
      </c>
      <c r="T62" s="170">
        <f t="shared" si="90"/>
        <v>182756.72765419434</v>
      </c>
      <c r="U62" s="170" t="str">
        <f t="shared" si="90"/>
        <v/>
      </c>
      <c r="V62" s="170" t="str">
        <f t="shared" si="90"/>
        <v/>
      </c>
      <c r="W62" s="170" t="str">
        <f t="shared" si="90"/>
        <v/>
      </c>
      <c r="X62" s="170" t="str">
        <f t="shared" si="90"/>
        <v/>
      </c>
      <c r="AJ62" s="180" t="s">
        <v>110</v>
      </c>
      <c r="AK62" s="150">
        <f t="shared" ref="AK62:AR62" si="91">IF(AK56="NOT ELUTED","",IF(AK51="","",AK61*(SQRT(AK63)*$C$22)/($C$13*$C$14*$C$14*(1+AK58))*$C$31*100000/5))</f>
        <v>42.949317365192499</v>
      </c>
      <c r="AL62" s="150">
        <f t="shared" si="91"/>
        <v>35.258535638711507</v>
      </c>
      <c r="AM62" s="150">
        <f t="shared" si="91"/>
        <v>53.537964228107754</v>
      </c>
      <c r="AN62" s="150">
        <f t="shared" si="91"/>
        <v>60.927973173402997</v>
      </c>
      <c r="AO62" s="150" t="str">
        <f t="shared" si="91"/>
        <v/>
      </c>
      <c r="AP62" s="150" t="str">
        <f t="shared" si="91"/>
        <v/>
      </c>
      <c r="AQ62" s="150" t="str">
        <f t="shared" si="91"/>
        <v/>
      </c>
      <c r="AR62" s="150" t="str">
        <f t="shared" si="91"/>
        <v/>
      </c>
    </row>
    <row r="63" spans="2:108" ht="18" x14ac:dyDescent="0.35">
      <c r="B63" s="139" t="s">
        <v>147</v>
      </c>
      <c r="C63" s="150">
        <f>MAX(Q60:X60)*1.1</f>
        <v>70.65601552119746</v>
      </c>
      <c r="D63" s="139" t="s">
        <v>103</v>
      </c>
      <c r="F63" s="186">
        <f t="shared" ref="F63:G63" si="92">E52</f>
        <v>7.342085536705345E-2</v>
      </c>
      <c r="G63" s="187" t="str">
        <f t="shared" si="92"/>
        <v>Injection volume</v>
      </c>
      <c r="P63" s="188" t="s">
        <v>198</v>
      </c>
      <c r="Q63" s="164">
        <f t="shared" ref="Q63:X63" si="93">IF(Q$56="","",VLOOKUP(Q$56,$DC$8:$DD$48,2,FALSE))</f>
        <v>0.14667288958498101</v>
      </c>
      <c r="R63" s="164">
        <f t="shared" si="93"/>
        <v>0.113046438512085</v>
      </c>
      <c r="S63" s="164">
        <f t="shared" si="93"/>
        <v>0.162500542262737</v>
      </c>
      <c r="T63" s="164">
        <f t="shared" si="93"/>
        <v>0.18921711508623701</v>
      </c>
      <c r="U63" s="164" t="str">
        <f t="shared" si="93"/>
        <v/>
      </c>
      <c r="V63" s="164" t="str">
        <f t="shared" si="93"/>
        <v/>
      </c>
      <c r="W63" s="164" t="str">
        <f t="shared" si="93"/>
        <v/>
      </c>
      <c r="X63" s="164" t="str">
        <f t="shared" si="93"/>
        <v/>
      </c>
      <c r="Y63" s="189"/>
      <c r="AJ63" s="180" t="s">
        <v>454</v>
      </c>
      <c r="AK63" s="160">
        <f>IF(AK$51="","",$C$49*(1/(1+$C$55/AK59)))</f>
        <v>11965.468463950707</v>
      </c>
      <c r="AL63" s="160">
        <f t="shared" ref="AL63:AR63" si="94">IF(AL$51="","",$C$49*(1/(1+$C$55/AL59)))</f>
        <v>11656.672955541811</v>
      </c>
      <c r="AM63" s="160">
        <f t="shared" si="94"/>
        <v>11354.951957298959</v>
      </c>
      <c r="AN63" s="160">
        <f t="shared" si="94"/>
        <v>11485.136430906316</v>
      </c>
      <c r="AO63" s="160" t="str">
        <f t="shared" si="94"/>
        <v/>
      </c>
      <c r="AP63" s="160" t="str">
        <f t="shared" si="94"/>
        <v/>
      </c>
      <c r="AQ63" s="160" t="str">
        <f t="shared" si="94"/>
        <v/>
      </c>
      <c r="AR63" s="160" t="str">
        <f t="shared" si="94"/>
        <v/>
      </c>
    </row>
    <row r="64" spans="2:108" x14ac:dyDescent="0.25">
      <c r="B64" s="139" t="s">
        <v>153</v>
      </c>
      <c r="C64" s="150">
        <f>(C30-C29)/C28</f>
        <v>1.5</v>
      </c>
      <c r="D64" s="139" t="s">
        <v>154</v>
      </c>
      <c r="F64" s="186">
        <f>E54</f>
        <v>0.58963860254431033</v>
      </c>
      <c r="G64" s="187" t="str">
        <f>F54</f>
        <v>tubing</v>
      </c>
      <c r="P64" s="180" t="s">
        <v>110</v>
      </c>
      <c r="Q64" s="150">
        <f t="shared" ref="Q64:X64" si="95">IF(Q56="","",Q63*(SQRT(Q65)*$C$22)/($C$13*$C$14*$C$14*(1+Q59))*$C$31*100000/5)</f>
        <v>5.9874626992124664</v>
      </c>
      <c r="R64" s="150">
        <f t="shared" si="95"/>
        <v>11.575898433906492</v>
      </c>
      <c r="S64" s="150">
        <f t="shared" si="95"/>
        <v>39.812884627619731</v>
      </c>
      <c r="T64" s="150">
        <f t="shared" si="95"/>
        <v>9.7335584867218898</v>
      </c>
      <c r="U64" s="150" t="str">
        <f t="shared" si="95"/>
        <v/>
      </c>
      <c r="V64" s="150" t="str">
        <f t="shared" si="95"/>
        <v/>
      </c>
      <c r="W64" s="150" t="str">
        <f t="shared" si="95"/>
        <v/>
      </c>
      <c r="X64" s="150" t="str">
        <f t="shared" si="95"/>
        <v/>
      </c>
      <c r="Y64" s="189"/>
      <c r="AJ64" s="180" t="s">
        <v>255</v>
      </c>
      <c r="AK64" s="182">
        <f>IF(AK56="NOT ELUTED","",IF(AK$51="","",$C$40*(1+AK58)/SQRT(AK63)))</f>
        <v>7.5100269449702467E-2</v>
      </c>
      <c r="AL64" s="182">
        <f t="shared" ref="AL64:AR64" si="96">IF(AL56="NOT ELUTED","",IF(AL$51="","",$C$40*(1+AL58)/SQRT(AL63)))</f>
        <v>7.0508345856511154E-2</v>
      </c>
      <c r="AM64" s="182">
        <f t="shared" si="96"/>
        <v>6.674840218453168E-2</v>
      </c>
      <c r="AN64" s="182">
        <f t="shared" si="96"/>
        <v>6.8295422842575212E-2</v>
      </c>
      <c r="AO64" s="182" t="str">
        <f t="shared" si="96"/>
        <v/>
      </c>
      <c r="AP64" s="182" t="str">
        <f t="shared" si="96"/>
        <v/>
      </c>
      <c r="AQ64" s="182" t="str">
        <f t="shared" si="96"/>
        <v/>
      </c>
      <c r="AR64" s="182" t="str">
        <f t="shared" si="96"/>
        <v/>
      </c>
      <c r="AS64" s="189"/>
    </row>
    <row r="65" spans="1:60" ht="18" x14ac:dyDescent="0.35">
      <c r="B65" s="139" t="s">
        <v>155</v>
      </c>
      <c r="C65" s="164">
        <f>C3/60/(PI()*(C14/10)^2/4*0.7)</f>
        <v>0.14326666944990135</v>
      </c>
      <c r="D65" s="139" t="s">
        <v>70</v>
      </c>
      <c r="P65" s="180" t="s">
        <v>454</v>
      </c>
      <c r="Q65" s="160">
        <f t="shared" ref="Q65:X65" si="97">IF(Q$56="","",$C$49*(1/(1+$C$55/Q61)))</f>
        <v>14216.838679221039</v>
      </c>
      <c r="R65" s="160">
        <f t="shared" si="97"/>
        <v>13980.688543090317</v>
      </c>
      <c r="S65" s="160">
        <f t="shared" si="97"/>
        <v>12654.166823093881</v>
      </c>
      <c r="T65" s="160">
        <f t="shared" si="97"/>
        <v>14190.60356549805</v>
      </c>
      <c r="U65" s="160" t="str">
        <f t="shared" si="97"/>
        <v/>
      </c>
      <c r="V65" s="160" t="str">
        <f t="shared" si="97"/>
        <v/>
      </c>
      <c r="W65" s="160" t="str">
        <f t="shared" si="97"/>
        <v/>
      </c>
      <c r="X65" s="160" t="str">
        <f t="shared" si="97"/>
        <v/>
      </c>
      <c r="AJ65" s="188" t="s">
        <v>254</v>
      </c>
      <c r="AK65" s="164">
        <f>IF(AK57="NOT ELUTED","",IF(AK$51="","",AK64*2.35))</f>
        <v>0.1764856332068008</v>
      </c>
      <c r="AL65" s="164">
        <f>IF(AL57="NOT ELUTED","",IF(AL$51="","",AL64*2.35))</f>
        <v>0.16569461276280123</v>
      </c>
      <c r="AM65" s="164">
        <f t="shared" ref="AM65:AR65" si="98">IF(AM57="NOT ELUTED","",IF(AM$51="","",AM64*2.35))</f>
        <v>0.15685874513364945</v>
      </c>
      <c r="AN65" s="164">
        <f t="shared" si="98"/>
        <v>0.16049424368005175</v>
      </c>
      <c r="AO65" s="164" t="str">
        <f t="shared" si="98"/>
        <v/>
      </c>
      <c r="AP65" s="164" t="str">
        <f t="shared" si="98"/>
        <v/>
      </c>
      <c r="AQ65" s="164" t="str">
        <f t="shared" si="98"/>
        <v/>
      </c>
      <c r="AR65" s="164" t="str">
        <f t="shared" si="98"/>
        <v/>
      </c>
      <c r="AS65" s="189"/>
    </row>
    <row r="66" spans="1:60" x14ac:dyDescent="0.25">
      <c r="B66" s="455" t="s">
        <v>112</v>
      </c>
      <c r="C66" s="456"/>
      <c r="D66" s="457"/>
      <c r="E66" s="189"/>
      <c r="F66" s="186"/>
      <c r="G66" s="187"/>
      <c r="P66" s="188" t="s">
        <v>252</v>
      </c>
      <c r="Q66" s="164">
        <f t="shared" ref="Q66:X66" si="99">IF(Q$56="","",SQRT((5.54*Q60*Q60)/Q65))</f>
        <v>1.2679724640036503</v>
      </c>
      <c r="R66" s="164">
        <f t="shared" si="99"/>
        <v>0.50548115832334406</v>
      </c>
      <c r="S66" s="164">
        <f t="shared" si="99"/>
        <v>0.21126811832701489</v>
      </c>
      <c r="T66" s="164">
        <f t="shared" si="99"/>
        <v>1.0062168112311762</v>
      </c>
      <c r="U66" s="164" t="str">
        <f t="shared" si="99"/>
        <v/>
      </c>
      <c r="V66" s="164" t="str">
        <f t="shared" si="99"/>
        <v/>
      </c>
      <c r="W66" s="164" t="str">
        <f t="shared" si="99"/>
        <v/>
      </c>
      <c r="X66" s="164" t="str">
        <f t="shared" si="99"/>
        <v/>
      </c>
      <c r="AJ66" s="180" t="s">
        <v>173</v>
      </c>
      <c r="AK66" s="139">
        <f t="shared" ref="AK66:AR66" si="100">IF(AK56="NOT ELUTED","",IF(AK$51="","",VLOOKUP(AK$51,$DM$8:$DN$48,2,FALSE)))</f>
        <v>1.05</v>
      </c>
      <c r="AL66" s="139">
        <f t="shared" si="100"/>
        <v>1</v>
      </c>
      <c r="AM66" s="139">
        <f t="shared" si="100"/>
        <v>1.07</v>
      </c>
      <c r="AN66" s="139">
        <f t="shared" si="100"/>
        <v>1.05</v>
      </c>
      <c r="AO66" s="139" t="str">
        <f t="shared" si="100"/>
        <v/>
      </c>
      <c r="AP66" s="139" t="str">
        <f t="shared" si="100"/>
        <v/>
      </c>
      <c r="AQ66" s="139" t="str">
        <f t="shared" si="100"/>
        <v/>
      </c>
      <c r="AR66" s="139" t="str">
        <f t="shared" si="100"/>
        <v/>
      </c>
      <c r="AS66" s="189"/>
    </row>
    <row r="67" spans="1:60" x14ac:dyDescent="0.25">
      <c r="B67" s="139" t="s">
        <v>113</v>
      </c>
      <c r="C67" s="139">
        <v>2</v>
      </c>
      <c r="D67" s="139"/>
      <c r="E67" s="189"/>
      <c r="H67" s="176"/>
      <c r="P67" s="180" t="s">
        <v>173</v>
      </c>
      <c r="Q67" s="139">
        <f t="shared" ref="Q67:X67" si="101">IF(Q$56="","",VLOOKUP(Q$56,$DM$8:$DN$48,2,FALSE))</f>
        <v>1.05</v>
      </c>
      <c r="R67" s="139">
        <f t="shared" si="101"/>
        <v>1</v>
      </c>
      <c r="S67" s="139">
        <f t="shared" si="101"/>
        <v>1.07</v>
      </c>
      <c r="T67" s="139">
        <f t="shared" si="101"/>
        <v>1.05</v>
      </c>
      <c r="U67" s="139" t="str">
        <f t="shared" si="101"/>
        <v/>
      </c>
      <c r="V67" s="139" t="str">
        <f t="shared" si="101"/>
        <v/>
      </c>
      <c r="W67" s="139" t="str">
        <f t="shared" si="101"/>
        <v/>
      </c>
      <c r="X67" s="139" t="str">
        <f t="shared" si="101"/>
        <v/>
      </c>
      <c r="AJ67" s="180" t="s">
        <v>213</v>
      </c>
      <c r="AK67" s="139">
        <f t="shared" ref="AK67:AR67" si="102">IF(AK56="NOT ELUTED","",IF(AK51="","",SUM(AX77:AX3077)/($AM3077-$AM78)*1000))</f>
        <v>272.7095569707364</v>
      </c>
      <c r="AL67" s="139">
        <f t="shared" si="102"/>
        <v>209.7605443291136</v>
      </c>
      <c r="AM67" s="139">
        <f t="shared" si="102"/>
        <v>303.24884408035717</v>
      </c>
      <c r="AN67" s="139">
        <f t="shared" si="102"/>
        <v>351.38950589011893</v>
      </c>
      <c r="AO67" s="139" t="str">
        <f t="shared" si="102"/>
        <v/>
      </c>
      <c r="AP67" s="139" t="str">
        <f t="shared" si="102"/>
        <v/>
      </c>
      <c r="AQ67" s="139" t="str">
        <f t="shared" si="102"/>
        <v/>
      </c>
      <c r="AR67" s="139" t="str">
        <f t="shared" si="102"/>
        <v/>
      </c>
      <c r="AS67" s="190"/>
    </row>
    <row r="68" spans="1:60" x14ac:dyDescent="0.25">
      <c r="B68" s="139" t="s">
        <v>105</v>
      </c>
      <c r="C68" s="191">
        <f>DD50*6</f>
        <v>0.45884182583493427</v>
      </c>
      <c r="D68" s="139"/>
      <c r="E68" s="189"/>
      <c r="H68" s="176"/>
      <c r="P68" s="180" t="s">
        <v>213</v>
      </c>
      <c r="Q68" s="169">
        <f>IF(Q$56="","",(SUM(AD77:AD3077)/($K3077-$K77)*1000))</f>
        <v>119.89719999464465</v>
      </c>
      <c r="R68" s="169">
        <f t="shared" ref="R68:X68" si="103">IF(R$56="","",(SUM(AE77:AE3077)/($K3077-$K77)*1000))</f>
        <v>92.148669718657473</v>
      </c>
      <c r="S68" s="169">
        <f t="shared" si="103"/>
        <v>133.12471422675657</v>
      </c>
      <c r="T68" s="169">
        <f t="shared" si="103"/>
        <v>154.67483432579982</v>
      </c>
      <c r="U68" s="169" t="str">
        <f t="shared" si="103"/>
        <v/>
      </c>
      <c r="V68" s="169" t="str">
        <f t="shared" si="103"/>
        <v/>
      </c>
      <c r="W68" s="169" t="str">
        <f t="shared" si="103"/>
        <v/>
      </c>
      <c r="X68" s="169" t="str">
        <f t="shared" si="103"/>
        <v/>
      </c>
      <c r="AJ68" s="180" t="s">
        <v>316</v>
      </c>
      <c r="AK68" s="169">
        <f t="shared" ref="AK68:AR68" si="104">IF(AK$51="","",10^(AK52-AK53*($C$23/100)))</f>
        <v>35.809643710263614</v>
      </c>
      <c r="AL68" s="169">
        <f t="shared" si="104"/>
        <v>13.551894123510365</v>
      </c>
      <c r="AM68" s="169">
        <f t="shared" si="104"/>
        <v>4.7863009232263831</v>
      </c>
      <c r="AN68" s="169">
        <f t="shared" si="104"/>
        <v>28.183829312644573</v>
      </c>
      <c r="AO68" s="169" t="str">
        <f t="shared" si="104"/>
        <v/>
      </c>
      <c r="AP68" s="169" t="str">
        <f t="shared" si="104"/>
        <v/>
      </c>
      <c r="AQ68" s="169" t="str">
        <f t="shared" si="104"/>
        <v/>
      </c>
      <c r="AR68" s="169" t="str">
        <f t="shared" si="104"/>
        <v/>
      </c>
    </row>
    <row r="69" spans="1:60" x14ac:dyDescent="0.25">
      <c r="B69" s="143" t="s">
        <v>319</v>
      </c>
      <c r="C69" s="192">
        <f>calculation2!H15</f>
        <v>0.16583245720298323</v>
      </c>
      <c r="D69" s="164">
        <f>$C$69*EXP(-$C$11/1000)</f>
        <v>6.1006351683920601E-2</v>
      </c>
      <c r="H69" s="189"/>
      <c r="P69" s="180" t="s">
        <v>316</v>
      </c>
      <c r="Q69" s="169">
        <f t="shared" ref="Q69:X69" si="105">IF(Q$56="","",10^(Q57-Q58*($C$23/100)))</f>
        <v>35.809643710263614</v>
      </c>
      <c r="R69" s="169">
        <f t="shared" si="105"/>
        <v>13.551894123510365</v>
      </c>
      <c r="S69" s="169">
        <f t="shared" si="105"/>
        <v>4.7863009232263831</v>
      </c>
      <c r="T69" s="169">
        <f t="shared" si="105"/>
        <v>28.183829312644573</v>
      </c>
      <c r="U69" s="169" t="str">
        <f t="shared" si="105"/>
        <v/>
      </c>
      <c r="V69" s="169" t="str">
        <f t="shared" si="105"/>
        <v/>
      </c>
      <c r="W69" s="169" t="str">
        <f t="shared" si="105"/>
        <v/>
      </c>
      <c r="X69" s="169" t="str">
        <f t="shared" si="105"/>
        <v/>
      </c>
      <c r="AJ69" s="180" t="s">
        <v>318</v>
      </c>
      <c r="AK69" s="169">
        <f t="shared" ref="AK69:AR69" si="106">IF(AK$54="","",((1+AK58)/(1+AK68))*$C$22)</f>
        <v>2.5578783525776223</v>
      </c>
      <c r="AL69" s="169">
        <f t="shared" si="106"/>
        <v>5.9957491936804752</v>
      </c>
      <c r="AM69" s="169">
        <f t="shared" si="106"/>
        <v>14.088594214647392</v>
      </c>
      <c r="AN69" s="169">
        <f t="shared" si="106"/>
        <v>2.8744354000294559</v>
      </c>
      <c r="AO69" s="169" t="str">
        <f t="shared" si="106"/>
        <v/>
      </c>
      <c r="AP69" s="169" t="str">
        <f t="shared" si="106"/>
        <v/>
      </c>
      <c r="AQ69" s="169" t="str">
        <f t="shared" si="106"/>
        <v/>
      </c>
      <c r="AR69" s="169" t="str">
        <f t="shared" si="106"/>
        <v/>
      </c>
      <c r="AS69" s="189"/>
    </row>
    <row r="70" spans="1:60" x14ac:dyDescent="0.25">
      <c r="B70" s="149" t="s">
        <v>109</v>
      </c>
      <c r="C70" s="149">
        <f>DD51</f>
        <v>1E-3</v>
      </c>
      <c r="D70" s="139"/>
      <c r="H70" s="189"/>
      <c r="P70" s="180" t="s">
        <v>318</v>
      </c>
      <c r="Q70" s="169">
        <f t="shared" ref="Q70:X70" si="107">IF(Q$56="","",((1+Q59)/(1+Q69))*$C$22)</f>
        <v>20</v>
      </c>
      <c r="R70" s="169">
        <f t="shared" si="107"/>
        <v>20</v>
      </c>
      <c r="S70" s="169">
        <f t="shared" si="107"/>
        <v>20</v>
      </c>
      <c r="T70" s="169">
        <f t="shared" si="107"/>
        <v>20</v>
      </c>
      <c r="U70" s="169" t="str">
        <f t="shared" si="107"/>
        <v/>
      </c>
      <c r="V70" s="169" t="str">
        <f t="shared" si="107"/>
        <v/>
      </c>
      <c r="W70" s="169" t="str">
        <f t="shared" si="107"/>
        <v/>
      </c>
      <c r="X70" s="169" t="str">
        <f t="shared" si="107"/>
        <v/>
      </c>
      <c r="Y70" s="189"/>
      <c r="AJ70" s="180" t="s">
        <v>86</v>
      </c>
      <c r="AK70" s="169">
        <f t="shared" ref="AK70:AR70" si="108">IF(AK$54="","",(2*AK69*AK69/12)+$C$54+$C$53+$C$51)</f>
        <v>842.43100884501564</v>
      </c>
      <c r="AL70" s="169">
        <f t="shared" si="108"/>
        <v>847.33205329950488</v>
      </c>
      <c r="AM70" s="169">
        <f t="shared" si="108"/>
        <v>874.42196639141753</v>
      </c>
      <c r="AN70" s="169">
        <f t="shared" si="108"/>
        <v>842.71761504540859</v>
      </c>
      <c r="AO70" s="169" t="str">
        <f t="shared" si="108"/>
        <v/>
      </c>
      <c r="AP70" s="169" t="str">
        <f t="shared" si="108"/>
        <v/>
      </c>
      <c r="AQ70" s="169" t="str">
        <f t="shared" si="108"/>
        <v/>
      </c>
      <c r="AR70" s="169" t="str">
        <f t="shared" si="108"/>
        <v/>
      </c>
    </row>
    <row r="71" spans="1:60" ht="18" x14ac:dyDescent="0.35">
      <c r="B71" s="139" t="s">
        <v>157</v>
      </c>
      <c r="C71" s="150">
        <f>C28/1000</f>
        <v>0.03</v>
      </c>
      <c r="D71" s="139"/>
      <c r="E71" s="189"/>
      <c r="H71" s="176"/>
      <c r="P71" s="180" t="s">
        <v>86</v>
      </c>
      <c r="Q71" s="169">
        <f>IF(Q$56="","",(2*Q70*Q70/12)+$C$54+$C$53+$C$51)</f>
        <v>908.00721856725136</v>
      </c>
      <c r="R71" s="169">
        <f t="shared" ref="R71:X71" si="109">IF(R$56="","",(2*R70*R70/12)+$C$54+$C$53+$C$51)</f>
        <v>908.00721856725136</v>
      </c>
      <c r="S71" s="169">
        <f t="shared" si="109"/>
        <v>908.00721856725136</v>
      </c>
      <c r="T71" s="169">
        <f t="shared" si="109"/>
        <v>908.00721856725136</v>
      </c>
      <c r="U71" s="169" t="str">
        <f t="shared" si="109"/>
        <v/>
      </c>
      <c r="V71" s="169" t="str">
        <f t="shared" si="109"/>
        <v/>
      </c>
      <c r="W71" s="169" t="str">
        <f>IF(W$56="","",(2*W70*W70/12)+$C$54+$C$53+$C$51)</f>
        <v/>
      </c>
      <c r="X71" s="169" t="str">
        <f t="shared" si="109"/>
        <v/>
      </c>
      <c r="AJ71" s="180" t="s">
        <v>455</v>
      </c>
      <c r="AK71" s="160">
        <f t="shared" ref="AK71:AR71" si="110">IF(AK$51="","",$C$49*(1/(1+AK70/AK59)))</f>
        <v>12106.226144869328</v>
      </c>
      <c r="AL71" s="160">
        <f t="shared" si="110"/>
        <v>11800.697863652762</v>
      </c>
      <c r="AM71" s="160">
        <f t="shared" si="110"/>
        <v>11441.197837886793</v>
      </c>
      <c r="AN71" s="160">
        <f t="shared" si="110"/>
        <v>11648.185800600715</v>
      </c>
      <c r="AO71" s="160" t="str">
        <f t="shared" si="110"/>
        <v/>
      </c>
      <c r="AP71" s="160" t="str">
        <f t="shared" si="110"/>
        <v/>
      </c>
      <c r="AQ71" s="160" t="str">
        <f t="shared" si="110"/>
        <v/>
      </c>
      <c r="AR71" s="160" t="str">
        <f t="shared" si="110"/>
        <v/>
      </c>
    </row>
    <row r="72" spans="1:60" ht="18" x14ac:dyDescent="0.35">
      <c r="A72" s="139" t="s">
        <v>130</v>
      </c>
      <c r="B72" s="193">
        <f>C39/(C3*1000)</f>
        <v>1.7449976394364501</v>
      </c>
      <c r="C72" s="194">
        <f ca="1">IF(C8="isocratic",0.5*MAX(AB78:AB3077),0.5*MAX(BH78:BH3077))</f>
        <v>20.978701371773287</v>
      </c>
      <c r="D72" s="139"/>
      <c r="H72" s="176"/>
      <c r="P72" s="180" t="s">
        <v>455</v>
      </c>
      <c r="Q72" s="160">
        <f>IF(Q$56="","",$C$49*(1/(1+Q71/Q61)))</f>
        <v>14216.838679221039</v>
      </c>
      <c r="R72" s="160">
        <f t="shared" ref="R72:X72" si="111">IF(R$56="","",$C$49*(1/(1+R71/R61)))</f>
        <v>13980.688543090317</v>
      </c>
      <c r="S72" s="160">
        <f t="shared" si="111"/>
        <v>12654.166823093881</v>
      </c>
      <c r="T72" s="160">
        <f>IF(T$56="","",$C$49*(1/(1+T71/T61)))</f>
        <v>14190.60356549805</v>
      </c>
      <c r="U72" s="160" t="str">
        <f t="shared" si="111"/>
        <v/>
      </c>
      <c r="V72" s="160" t="str">
        <f t="shared" si="111"/>
        <v/>
      </c>
      <c r="W72" s="160" t="str">
        <f t="shared" si="111"/>
        <v/>
      </c>
      <c r="X72" s="160" t="str">
        <f t="shared" si="111"/>
        <v/>
      </c>
      <c r="Y72" s="189"/>
      <c r="AJ72" s="195" t="s">
        <v>320</v>
      </c>
      <c r="AK72" s="182">
        <f>IF(AK56="NOT ELUTED","",IF(AK$51="","",$C$40*(1+AK58)/SQRT(AK71)))</f>
        <v>7.4662401928250868E-2</v>
      </c>
      <c r="AL72" s="182">
        <f t="shared" ref="AL72:AR72" si="112">IF(AL56="NOT ELUTED","",IF(AL$51="","",$C$40*(1+AL58)/SQRT(AL71)))</f>
        <v>7.0076755562409179E-2</v>
      </c>
      <c r="AM72" s="182">
        <f t="shared" si="112"/>
        <v>6.6496345328237089E-2</v>
      </c>
      <c r="AN72" s="182">
        <f t="shared" si="112"/>
        <v>6.7815744320358987E-2</v>
      </c>
      <c r="AO72" s="182" t="str">
        <f t="shared" si="112"/>
        <v/>
      </c>
      <c r="AP72" s="182" t="str">
        <f t="shared" si="112"/>
        <v/>
      </c>
      <c r="AQ72" s="182" t="str">
        <f t="shared" si="112"/>
        <v/>
      </c>
      <c r="AR72" s="182" t="str">
        <f t="shared" si="112"/>
        <v/>
      </c>
      <c r="AS72" s="189"/>
    </row>
    <row r="73" spans="1:60" x14ac:dyDescent="0.25">
      <c r="A73" s="139" t="s">
        <v>130</v>
      </c>
      <c r="B73" s="193">
        <f>C39/(C3*1000)</f>
        <v>1.7449976394364501</v>
      </c>
      <c r="C73" s="194">
        <f ca="1">IF(C8="isocratic",MAX(AB78:AB3077),MAX(BH78:BH3077))</f>
        <v>41.957402743546574</v>
      </c>
      <c r="D73" s="139"/>
      <c r="H73" s="176"/>
      <c r="P73" s="195" t="s">
        <v>321</v>
      </c>
      <c r="Q73" s="164">
        <f>IF(Q$56="","",SQRT((5.54*Q60*Q60)/Q72))</f>
        <v>1.2679724640036503</v>
      </c>
      <c r="R73" s="164">
        <f t="shared" ref="R73:X73" si="113">IF(R$56="","",SQRT((5.54*R60*R60)/R72))</f>
        <v>0.50548115832334406</v>
      </c>
      <c r="S73" s="164">
        <f t="shared" si="113"/>
        <v>0.21126811832701489</v>
      </c>
      <c r="T73" s="164">
        <f t="shared" si="113"/>
        <v>1.0062168112311762</v>
      </c>
      <c r="U73" s="164" t="str">
        <f t="shared" si="113"/>
        <v/>
      </c>
      <c r="V73" s="164" t="str">
        <f t="shared" si="113"/>
        <v/>
      </c>
      <c r="W73" s="164" t="str">
        <f t="shared" si="113"/>
        <v/>
      </c>
      <c r="X73" s="164" t="str">
        <f t="shared" si="113"/>
        <v/>
      </c>
      <c r="AJ73" s="188" t="s">
        <v>254</v>
      </c>
      <c r="AK73" s="182">
        <f>IF(AK57="NOT ELUTED","",IF(AK$51="","",AK72*2.35))</f>
        <v>0.17545664453138954</v>
      </c>
      <c r="AL73" s="182">
        <f t="shared" ref="AL73:AR73" si="114">IF(AL57="NOT ELUTED","",IF(AL$51="","",AL72*2.35))</f>
        <v>0.16468037557166157</v>
      </c>
      <c r="AM73" s="182">
        <f t="shared" si="114"/>
        <v>0.15626641152135717</v>
      </c>
      <c r="AN73" s="182">
        <f t="shared" si="114"/>
        <v>0.15936699915284364</v>
      </c>
      <c r="AO73" s="182" t="str">
        <f t="shared" si="114"/>
        <v/>
      </c>
      <c r="AP73" s="182" t="str">
        <f t="shared" si="114"/>
        <v/>
      </c>
      <c r="AQ73" s="182" t="str">
        <f t="shared" si="114"/>
        <v/>
      </c>
      <c r="AR73" s="182" t="str">
        <f t="shared" si="114"/>
        <v/>
      </c>
    </row>
    <row r="74" spans="1:60" x14ac:dyDescent="0.25">
      <c r="B74" s="138" t="s">
        <v>131</v>
      </c>
      <c r="C74" s="194">
        <f>3000/60/MAX(Q60:X60)/1.2</f>
        <v>0.64868267755040498</v>
      </c>
      <c r="D74" s="139" t="s">
        <v>132</v>
      </c>
    </row>
    <row r="75" spans="1:60" ht="21" x14ac:dyDescent="0.35">
      <c r="C75" s="474" t="s">
        <v>75</v>
      </c>
      <c r="D75" s="474"/>
      <c r="E75" s="474"/>
      <c r="F75" s="474"/>
      <c r="G75" s="474"/>
      <c r="H75" s="474"/>
      <c r="K75" s="474" t="s">
        <v>81</v>
      </c>
      <c r="L75" s="474"/>
      <c r="M75" s="474"/>
      <c r="N75" s="474"/>
      <c r="O75" s="474"/>
      <c r="P75" s="474"/>
      <c r="Q75" s="474"/>
      <c r="R75" s="474"/>
      <c r="S75" s="474"/>
      <c r="T75" s="474"/>
      <c r="U75" s="474"/>
      <c r="V75" s="474"/>
      <c r="W75" s="474"/>
      <c r="X75" s="474"/>
      <c r="Y75" s="474"/>
      <c r="Z75" s="474"/>
      <c r="AA75" s="474"/>
      <c r="AB75" s="474"/>
      <c r="AD75" s="474" t="s">
        <v>253</v>
      </c>
      <c r="AE75" s="474"/>
      <c r="AF75" s="474"/>
      <c r="AG75" s="474"/>
      <c r="AH75" s="474"/>
      <c r="AI75" s="474"/>
      <c r="AJ75" s="474"/>
      <c r="AK75" s="474"/>
      <c r="AM75" s="474" t="s">
        <v>111</v>
      </c>
      <c r="AN75" s="474"/>
      <c r="AO75" s="474"/>
      <c r="AP75" s="474"/>
      <c r="AQ75" s="474"/>
      <c r="AR75" s="474"/>
      <c r="AS75" s="474"/>
      <c r="AT75" s="474"/>
      <c r="AU75" s="474"/>
      <c r="AV75" s="474"/>
      <c r="AX75" s="474" t="s">
        <v>214</v>
      </c>
      <c r="AY75" s="474"/>
      <c r="AZ75" s="474"/>
      <c r="BA75" s="474"/>
      <c r="BB75" s="474"/>
      <c r="BC75" s="474"/>
      <c r="BD75" s="474"/>
      <c r="BE75" s="474"/>
    </row>
    <row r="76" spans="1:60" ht="21" x14ac:dyDescent="0.35">
      <c r="C76" s="196" t="s">
        <v>72</v>
      </c>
      <c r="D76" s="196" t="s">
        <v>69</v>
      </c>
      <c r="E76" s="196" t="s">
        <v>73</v>
      </c>
      <c r="F76" s="196" t="s">
        <v>74</v>
      </c>
      <c r="G76" s="196" t="s">
        <v>79</v>
      </c>
      <c r="H76" s="196" t="s">
        <v>82</v>
      </c>
      <c r="K76" s="196" t="s">
        <v>151</v>
      </c>
      <c r="L76" s="196" t="s">
        <v>114</v>
      </c>
      <c r="M76" s="196" t="s">
        <v>115</v>
      </c>
      <c r="N76" s="196" t="s">
        <v>116</v>
      </c>
      <c r="O76" s="196" t="s">
        <v>117</v>
      </c>
      <c r="P76" s="196" t="s">
        <v>118</v>
      </c>
      <c r="Q76" s="196" t="s">
        <v>124</v>
      </c>
      <c r="R76" s="196" t="s">
        <v>125</v>
      </c>
      <c r="S76" s="196" t="s">
        <v>126</v>
      </c>
      <c r="T76" s="196" t="s">
        <v>119</v>
      </c>
      <c r="U76" s="196" t="s">
        <v>120</v>
      </c>
      <c r="V76" s="196" t="s">
        <v>121</v>
      </c>
      <c r="W76" s="196" t="s">
        <v>122</v>
      </c>
      <c r="X76" s="196" t="s">
        <v>123</v>
      </c>
      <c r="Y76" s="196" t="s">
        <v>127</v>
      </c>
      <c r="Z76" s="196" t="s">
        <v>128</v>
      </c>
      <c r="AA76" s="196" t="s">
        <v>129</v>
      </c>
      <c r="AB76" s="180" t="s">
        <v>152</v>
      </c>
      <c r="AD76" s="196" t="s">
        <v>119</v>
      </c>
      <c r="AE76" s="196" t="s">
        <v>120</v>
      </c>
      <c r="AF76" s="196" t="s">
        <v>121</v>
      </c>
      <c r="AG76" s="196" t="s">
        <v>122</v>
      </c>
      <c r="AH76" s="196" t="s">
        <v>123</v>
      </c>
      <c r="AI76" s="196" t="s">
        <v>127</v>
      </c>
      <c r="AJ76" s="196" t="s">
        <v>128</v>
      </c>
      <c r="AK76" s="196" t="s">
        <v>129</v>
      </c>
      <c r="AM76" s="481" t="s">
        <v>150</v>
      </c>
      <c r="AN76" s="481"/>
      <c r="AO76" s="481"/>
      <c r="AP76" s="481"/>
      <c r="AQ76" s="481"/>
      <c r="AR76" s="481"/>
      <c r="AS76" s="481"/>
      <c r="AT76" s="481"/>
      <c r="AU76" s="481"/>
      <c r="AV76" s="481"/>
      <c r="AX76" s="196" t="s">
        <v>119</v>
      </c>
      <c r="AY76" s="196" t="s">
        <v>120</v>
      </c>
      <c r="AZ76" s="196" t="s">
        <v>121</v>
      </c>
      <c r="BA76" s="196" t="s">
        <v>122</v>
      </c>
      <c r="BB76" s="196" t="s">
        <v>123</v>
      </c>
      <c r="BC76" s="196" t="s">
        <v>127</v>
      </c>
      <c r="BD76" s="196" t="s">
        <v>128</v>
      </c>
      <c r="BE76" s="196" t="s">
        <v>129</v>
      </c>
      <c r="BG76" s="482" t="s">
        <v>164</v>
      </c>
      <c r="BH76" s="483"/>
    </row>
    <row r="77" spans="1:60" x14ac:dyDescent="0.25">
      <c r="C77" s="197">
        <v>0.3</v>
      </c>
      <c r="D77" s="198">
        <f t="shared" ref="D77:D140" si="115">(2*$C$43*$C77)/($C$15/1000000)*1000</f>
        <v>0.11256677467249535</v>
      </c>
      <c r="E77" s="199">
        <f t="shared" ref="E77:E140" si="116">$C$46+$C$47/C77+$C$48*C77</f>
        <v>14.348333333333334</v>
      </c>
      <c r="F77" s="199">
        <f t="shared" ref="F77:F140" si="117">E77*$C$15</f>
        <v>71.741666666666674</v>
      </c>
      <c r="G77" s="199">
        <f t="shared" ref="G77:G140" si="118">D77*PI()*$C$14*$C$37/4*60/1000</f>
        <v>1.708076139847645E-2</v>
      </c>
      <c r="H77" s="200">
        <f t="shared" ref="H77:H140" si="119">($C$13*1000)/F77</f>
        <v>2090.8351724939016</v>
      </c>
      <c r="K77" s="199">
        <v>0</v>
      </c>
      <c r="L77" s="201">
        <f>IF(Q$56="","",SQRT(($K77*$K77)/$Q$72))</f>
        <v>0</v>
      </c>
      <c r="M77" s="201">
        <f>IF(R$56="","",SQRT(($K77*$K77)/$R$72))</f>
        <v>0</v>
      </c>
      <c r="N77" s="201">
        <f>IF(S$56="","",SQRT(($K77*$K77)/$S$72))</f>
        <v>0</v>
      </c>
      <c r="O77" s="201">
        <f>IF(T$56="","",SQRT(($K77*$K77)/$T$72))</f>
        <v>0</v>
      </c>
      <c r="P77" s="201" t="str">
        <f>IF(U$56="","",SQRT(($K77*$K77)/$U$72))</f>
        <v/>
      </c>
      <c r="Q77" s="201" t="str">
        <f>IF(V$56="","",SQRT(($K77*$K77)/$V$72))</f>
        <v/>
      </c>
      <c r="R77" s="201" t="str">
        <f>IF(W$56="","",SQRT(($K77*$K77)/$W$72))</f>
        <v/>
      </c>
      <c r="S77" s="201" t="str">
        <f>IF(X$56="","",SQRT(($K77*$K77)/$X$72))</f>
        <v/>
      </c>
      <c r="T77" s="199"/>
      <c r="U77" s="199"/>
      <c r="V77" s="199"/>
      <c r="W77" s="199"/>
      <c r="X77" s="199"/>
      <c r="Y77" s="199"/>
      <c r="Z77" s="199"/>
      <c r="AA77" s="199"/>
      <c r="AB77" s="201">
        <f ca="1">SUM(T77:AA77)+RAND()*$C$69+$C$67</f>
        <v>2.0852061225450016</v>
      </c>
      <c r="AD77" s="162">
        <v>0</v>
      </c>
      <c r="AE77" s="162">
        <v>0</v>
      </c>
      <c r="AF77" s="162">
        <v>0</v>
      </c>
      <c r="AG77" s="162">
        <v>0</v>
      </c>
      <c r="AH77" s="162">
        <v>0</v>
      </c>
      <c r="AI77" s="162">
        <v>0</v>
      </c>
      <c r="AJ77" s="162">
        <v>0</v>
      </c>
      <c r="AK77" s="162">
        <v>0</v>
      </c>
      <c r="AM77" s="196" t="s">
        <v>151</v>
      </c>
      <c r="AN77" s="196" t="s">
        <v>119</v>
      </c>
      <c r="AO77" s="196" t="s">
        <v>120</v>
      </c>
      <c r="AP77" s="196" t="s">
        <v>121</v>
      </c>
      <c r="AQ77" s="196" t="s">
        <v>122</v>
      </c>
      <c r="AR77" s="196" t="s">
        <v>123</v>
      </c>
      <c r="AS77" s="196" t="s">
        <v>127</v>
      </c>
      <c r="AT77" s="196" t="s">
        <v>128</v>
      </c>
      <c r="AU77" s="196" t="s">
        <v>129</v>
      </c>
      <c r="AV77" s="196" t="s">
        <v>152</v>
      </c>
      <c r="AX77" s="162">
        <v>0</v>
      </c>
      <c r="AY77" s="162">
        <v>0</v>
      </c>
      <c r="AZ77" s="162">
        <v>0</v>
      </c>
      <c r="BA77" s="162">
        <v>0</v>
      </c>
      <c r="BB77" s="162">
        <v>0</v>
      </c>
      <c r="BC77" s="162">
        <v>0</v>
      </c>
      <c r="BD77" s="162">
        <v>0</v>
      </c>
      <c r="BE77" s="162">
        <v>0</v>
      </c>
      <c r="BG77" s="196" t="s">
        <v>151</v>
      </c>
      <c r="BH77" s="196" t="s">
        <v>165</v>
      </c>
    </row>
    <row r="78" spans="1:60" x14ac:dyDescent="0.25">
      <c r="C78" s="197">
        <v>0.4</v>
      </c>
      <c r="D78" s="198">
        <f t="shared" si="115"/>
        <v>0.15008903289666048</v>
      </c>
      <c r="E78" s="199">
        <f t="shared" si="116"/>
        <v>11.02</v>
      </c>
      <c r="F78" s="199">
        <f t="shared" si="117"/>
        <v>55.099999999999994</v>
      </c>
      <c r="G78" s="199">
        <f t="shared" si="118"/>
        <v>2.2774348531301936E-2</v>
      </c>
      <c r="H78" s="200">
        <f t="shared" si="119"/>
        <v>2722.323049001815</v>
      </c>
      <c r="K78" s="199">
        <f t="shared" ref="K78:K141" si="120">K77+1/($C$74*60)</f>
        <v>2.5693096553162705E-2</v>
      </c>
      <c r="L78" s="201">
        <f t="shared" ref="L78:L141" si="121">IF(Q$56="","",SQRT(($K78*$K78)/$Q$72))</f>
        <v>2.1548395163988198E-4</v>
      </c>
      <c r="M78" s="201">
        <f t="shared" ref="M78:M141" si="122">IF(R$56="","",SQRT(($K78*$K78)/$R$72))</f>
        <v>2.172962184992994E-4</v>
      </c>
      <c r="N78" s="201">
        <f t="shared" ref="N78:N141" si="123">IF(S$56="","",SQRT(($K78*$K78)/$S$72))</f>
        <v>2.2840187834312448E-4</v>
      </c>
      <c r="O78" s="201">
        <f t="shared" ref="O78:O141" si="124">IF(T$56="","",SQRT(($K78*$K78)/$T$72))</f>
        <v>2.1568304942596702E-4</v>
      </c>
      <c r="P78" s="201" t="str">
        <f t="shared" ref="P78:P141" si="125">IF(U$56="","",SQRT(($K78*$K78)/$U$72))</f>
        <v/>
      </c>
      <c r="Q78" s="201" t="str">
        <f t="shared" ref="Q78:Q141" si="126">IF(V$56="","",SQRT(($K78*$K78)/$V$72))</f>
        <v/>
      </c>
      <c r="R78" s="201" t="str">
        <f t="shared" ref="R78:R141" si="127">IF(W$56="","",SQRT(($K78*$K78)/$W$72))</f>
        <v/>
      </c>
      <c r="S78" s="201" t="str">
        <f t="shared" ref="S78:S141" si="128">IF(X$56="","",SQRT(($K78*$K78)/$X$72))</f>
        <v/>
      </c>
      <c r="T78" s="199">
        <f>IF(Q$56="","",IF(ABS(($K78-Q$60) / ( L78 / 2.2))&gt;20,0,IF(Q$60&lt;&gt;"",Q$64 * ( POWER(POWER(Q$67, 2),0.5) + POWER(POWER(Q$67, 2),-0.5)  ) / ( POWER(POWER(Q$67, 2),0.5) * EXP( POWER(1 + POWER(Q$67, 2),-1) * ($K78-Q$60)/ ( L78 / 2.2) ) + POWER(POWER(Q$67, 2),-0.5) * EXP(- POWER(Q$67, 2) * POWER(1 + POWER(Q$67, 2),-1) * ($K78-Q$60) / ( L78 / 2.2) ) ),"")))</f>
        <v>0</v>
      </c>
      <c r="U78" s="199">
        <f t="shared" ref="U78:U141" si="129">IF(R$56="","",IF(ABS(($K78-R$60) / ( M78 / 2.2))&gt;20,0,IF(R$60&lt;&gt;"",R$64 * ( POWER(POWER(R$67, 2),0.5) + POWER(POWER(R$67, 2),-0.5)  ) / ( POWER(POWER(R$67, 2),0.5) * EXP( POWER(1 + POWER(R$67, 2),-1) * ($K78-R$60)/ ( M78 / 2.2) ) + POWER(POWER(R$67, 2),-0.5) * EXP(- POWER(R$67, 2) * POWER(1 + POWER(R$67, 2),-1) * ($K78-R$60) / ( M78 / 2.2) ) ),"")))</f>
        <v>0</v>
      </c>
      <c r="V78" s="199">
        <f t="shared" ref="V78:V141" si="130">IF(S$56="","",IF(ABS(($K78-S$60) / ( N78 / 2.2))&gt;20,0,IF(S$60&lt;&gt;"",S$64 * ( POWER(POWER(S$67, 2),0.5) + POWER(POWER(S$67, 2),-0.5)  ) / ( POWER(POWER(S$67, 2),0.5) * EXP( POWER(1 + POWER(S$67, 2),-1) * ($K78-S$60)/ ( N78 / 2.2) ) + POWER(POWER(S$67, 2),-0.5) * EXP(- POWER(S$67, 2) * POWER(1 + POWER(S$67, 2),-1) * ($K78-S$60) / ( N78 / 2.2) ) ),"")))</f>
        <v>0</v>
      </c>
      <c r="W78" s="199">
        <f t="shared" ref="W78:W141" si="131">IF(T$56="","",IF(ABS(($K78-T$60) / ( O78 / 2.2))&gt;20,0,IF(T$60&lt;&gt;"",T$64 * ( POWER(POWER(T$67, 2),0.5) + POWER(POWER(T$67, 2),-0.5)  ) / ( POWER(POWER(T$67, 2),0.5) * EXP( POWER(1 + POWER(T$67, 2),-1) * ($K78-T$60)/ ( O78 / 2.2) ) + POWER(POWER(T$67, 2),-0.5) * EXP(- POWER(T$67, 2) * POWER(1 + POWER(T$67, 2),-1) * ($K78-T$60) / ( O78 / 2.2) ) ),"")))</f>
        <v>0</v>
      </c>
      <c r="X78" s="199" t="str">
        <f t="shared" ref="X78:X141" si="132">IF(U$56="","",IF(ABS(($K78-U$60) / ( P78 / 2.2))&gt;20,0,IF(U$60&lt;&gt;"",U$64 * ( POWER(POWER(U$67, 2),0.5) + POWER(POWER(U$67, 2),-0.5)  ) / ( POWER(POWER(U$67, 2),0.5) * EXP( POWER(1 + POWER(U$67, 2),-1) * ($K78-U$60)/ ( P78 / 2.2) ) + POWER(POWER(U$67, 2),-0.5) * EXP(- POWER(U$67, 2) * POWER(1 + POWER(U$67, 2),-1) * ($K78-U$60) / ( P78 / 2.2) ) ),"")))</f>
        <v/>
      </c>
      <c r="Y78" s="199" t="str">
        <f t="shared" ref="Y78:Y141" si="133">IF(V$56="","",IF(ABS(($K78-V$60) / ( Q78 / 2.2))&gt;20,0,IF(V$60&lt;&gt;"",V$64 * ( POWER(POWER(V$67, 2),0.5) + POWER(POWER(V$67, 2),-0.5)  ) / ( POWER(POWER(V$67, 2),0.5) * EXP( POWER(1 + POWER(V$67, 2),-1) * ($K78-V$60)/ ( Q78 / 2.2) ) + POWER(POWER(V$67, 2),-0.5) * EXP(- POWER(V$67, 2) * POWER(1 + POWER(V$67, 2),-1) * ($K78-V$60) / ( Q78 / 2.2) ) ),"")))</f>
        <v/>
      </c>
      <c r="Z78" s="199" t="str">
        <f t="shared" ref="Z78:Z141" si="134">IF(W$56="","",IF(ABS(($K78-W$60) / ( R78 / 2.2))&gt;20,0,IF(W$60&lt;&gt;"",W$64 * ( POWER(POWER(W$67, 2),0.5) + POWER(POWER(W$67, 2),-0.5)  ) / ( POWER(POWER(W$67, 2),0.5) * EXP( POWER(1 + POWER(W$67, 2),-1) * ($K78-W$60)/ ( R78 / 2.2) ) + POWER(POWER(W$67, 2),-0.5) * EXP(- POWER(W$67, 2) * POWER(1 + POWER(W$67, 2),-1) * ($K78-W$60) / ( R78 / 2.2) ) ),"")))</f>
        <v/>
      </c>
      <c r="AA78" s="199" t="str">
        <f t="shared" ref="AA78:AA141" si="135">IF(X$56="","",IF(ABS(($K78-X$60) / ( S78 / 2.2))&gt;20,0,IF(X$60&lt;&gt;"",X$64 * ( POWER(POWER(X$67, 2),0.5) + POWER(POWER(X$67, 2),-0.5)  ) / ( POWER(POWER(X$67, 2),0.5) * EXP( POWER(1 + POWER(X$67, 2),-1) * ($K78-X$60)/ ( S78 / 2.2) ) + POWER(POWER(X$67, 2),-0.5) * EXP(- POWER(X$67, 2) * POWER(1 + POWER(X$67, 2),-1) * ($K78-X$60) / ( S78 / 2.2) ) ),"")))</f>
        <v/>
      </c>
      <c r="AB78" s="201">
        <f t="shared" ref="AB78:AB141" ca="1" si="136">SUM(T78:AA78)+RAND()*$C$69+$C$67</f>
        <v>2.0406175977985148</v>
      </c>
      <c r="AD78" s="162">
        <f>IF(Q$56="","",($K78-$K77)*T78)</f>
        <v>0</v>
      </c>
      <c r="AE78" s="162">
        <f t="shared" ref="AE78:AE141" si="137">IF(R$56="","",($K78-$K77)*U78)</f>
        <v>0</v>
      </c>
      <c r="AF78" s="162">
        <f t="shared" ref="AF78:AF141" si="138">IF(S$56="","",($K78-$K77)*V78)</f>
        <v>0</v>
      </c>
      <c r="AG78" s="162">
        <f t="shared" ref="AG78:AG141" si="139">IF(T$56="","",($K78-$K77)*W78)</f>
        <v>0</v>
      </c>
      <c r="AH78" s="162" t="str">
        <f t="shared" ref="AH78:AH141" si="140">IF(U$56="","",($K78-$K77)*X78)</f>
        <v/>
      </c>
      <c r="AI78" s="162" t="str">
        <f t="shared" ref="AI78:AI141" si="141">IF(V$56="","",($K78-$K77)*Y78)</f>
        <v/>
      </c>
      <c r="AJ78" s="162" t="str">
        <f t="shared" ref="AJ78:AJ141" si="142">IF(W$56="","",($K78-$K77)*Z78)</f>
        <v/>
      </c>
      <c r="AK78" s="162" t="str">
        <f t="shared" ref="AK78:AK141" si="143">IF(X$56="","",($K78-$K77)*AA78)</f>
        <v/>
      </c>
      <c r="AM78" s="199">
        <v>0</v>
      </c>
      <c r="AN78" s="197">
        <v>0</v>
      </c>
      <c r="AO78" s="197">
        <v>0</v>
      </c>
      <c r="AP78" s="197">
        <v>0</v>
      </c>
      <c r="AQ78" s="197">
        <v>0</v>
      </c>
      <c r="AR78" s="197">
        <v>0</v>
      </c>
      <c r="AS78" s="197">
        <v>0</v>
      </c>
      <c r="AT78" s="197">
        <v>0</v>
      </c>
      <c r="AU78" s="197">
        <v>0</v>
      </c>
      <c r="AV78" s="199">
        <f ca="1">SUM(AN78:AU78)+RAND()*$C$69+K78*$C$70+$C$67</f>
        <v>2.0701346817514015</v>
      </c>
      <c r="AX78" s="162">
        <f>IF(AN78="","",($AM79-$AM78)*AN78)</f>
        <v>0</v>
      </c>
      <c r="AY78" s="162">
        <f>IF(AO78="","",($AM79-$AM78)*AO78)</f>
        <v>0</v>
      </c>
      <c r="AZ78" s="162">
        <f t="shared" ref="AZ78:BE78" si="144">IF(AP78="","",($AM79-$AM78)*AP78)</f>
        <v>0</v>
      </c>
      <c r="BA78" s="162">
        <f t="shared" si="144"/>
        <v>0</v>
      </c>
      <c r="BB78" s="162">
        <f t="shared" si="144"/>
        <v>0</v>
      </c>
      <c r="BC78" s="162">
        <f t="shared" si="144"/>
        <v>0</v>
      </c>
      <c r="BD78" s="162">
        <f t="shared" si="144"/>
        <v>0</v>
      </c>
      <c r="BE78" s="162">
        <f t="shared" si="144"/>
        <v>0</v>
      </c>
      <c r="BG78" s="169">
        <f t="shared" ref="BG78:BG141" si="145">IF($C$8="isocratic",K77,AM78)</f>
        <v>0</v>
      </c>
      <c r="BH78" s="169">
        <f t="shared" ref="BH78:BH141" ca="1" si="146">IF($C$8="isocratic",AB77,AV78)</f>
        <v>2.0852061225450016</v>
      </c>
    </row>
    <row r="79" spans="1:60" x14ac:dyDescent="0.25">
      <c r="C79" s="197">
        <v>0.5</v>
      </c>
      <c r="D79" s="198">
        <f t="shared" si="115"/>
        <v>0.18761129112082559</v>
      </c>
      <c r="E79" s="199">
        <f t="shared" si="116"/>
        <v>9.0250000000000004</v>
      </c>
      <c r="F79" s="199">
        <f t="shared" si="117"/>
        <v>45.125</v>
      </c>
      <c r="G79" s="199">
        <f t="shared" si="118"/>
        <v>2.8467935664127419E-2</v>
      </c>
      <c r="H79" s="200">
        <f t="shared" si="119"/>
        <v>3324.0997229916898</v>
      </c>
      <c r="K79" s="199">
        <f t="shared" si="120"/>
        <v>5.138619310632541E-2</v>
      </c>
      <c r="L79" s="201">
        <f t="shared" si="121"/>
        <v>4.3096790327976396E-4</v>
      </c>
      <c r="M79" s="201">
        <f t="shared" si="122"/>
        <v>4.345924369985988E-4</v>
      </c>
      <c r="N79" s="201">
        <f>IF(S$56="","",SQRT(($K79*$K79)/$S$72))</f>
        <v>4.5680375668624896E-4</v>
      </c>
      <c r="O79" s="201">
        <f t="shared" si="124"/>
        <v>4.3136609885193405E-4</v>
      </c>
      <c r="P79" s="201" t="str">
        <f>IF(U$56="","",SQRT(($K79*$K79)/$U$72))</f>
        <v/>
      </c>
      <c r="Q79" s="201" t="str">
        <f t="shared" si="126"/>
        <v/>
      </c>
      <c r="R79" s="201" t="str">
        <f t="shared" si="127"/>
        <v/>
      </c>
      <c r="S79" s="201" t="str">
        <f t="shared" si="128"/>
        <v/>
      </c>
      <c r="T79" s="199">
        <f t="shared" ref="T79:T141" si="147">IF(Q$56="","",IF(ABS(($K79-Q$60) / ( L79 / 2.2))&gt;20,0,IF(Q$60&lt;&gt;"",Q$64 * ( POWER(POWER(Q$67, 2),0.5) + POWER(POWER(Q$67, 2),-0.5)  ) / ( POWER(POWER(Q$67, 2),0.5) * EXP( POWER(1 + POWER(Q$67, 2),-1) * ($K79-Q$60)/ ( L79 / 2.2) ) + POWER(POWER(Q$67, 2),-0.5) * EXP(- POWER(Q$67, 2) * POWER(1 + POWER(Q$67, 2),-1) * ($K79-Q$60) / ( L79 / 2.2) ) ),"")))</f>
        <v>0</v>
      </c>
      <c r="U79" s="199">
        <f t="shared" si="129"/>
        <v>0</v>
      </c>
      <c r="V79" s="199">
        <f t="shared" si="130"/>
        <v>0</v>
      </c>
      <c r="W79" s="199">
        <f t="shared" si="131"/>
        <v>0</v>
      </c>
      <c r="X79" s="199" t="str">
        <f t="shared" si="132"/>
        <v/>
      </c>
      <c r="Y79" s="199" t="str">
        <f t="shared" si="133"/>
        <v/>
      </c>
      <c r="Z79" s="199" t="str">
        <f t="shared" si="134"/>
        <v/>
      </c>
      <c r="AA79" s="199" t="str">
        <f t="shared" si="135"/>
        <v/>
      </c>
      <c r="AB79" s="201">
        <f t="shared" ca="1" si="136"/>
        <v>2.1632798768770991</v>
      </c>
      <c r="AD79" s="162">
        <f t="shared" ref="AD79:AD141" si="148">IF(Q$56="","",($K79-$K78)*T79)</f>
        <v>0</v>
      </c>
      <c r="AE79" s="162">
        <f t="shared" si="137"/>
        <v>0</v>
      </c>
      <c r="AF79" s="162">
        <f t="shared" si="138"/>
        <v>0</v>
      </c>
      <c r="AG79" s="162">
        <f t="shared" si="139"/>
        <v>0</v>
      </c>
      <c r="AH79" s="162" t="str">
        <f t="shared" si="140"/>
        <v/>
      </c>
      <c r="AI79" s="162" t="str">
        <f t="shared" si="141"/>
        <v/>
      </c>
      <c r="AJ79" s="162" t="str">
        <f t="shared" si="142"/>
        <v/>
      </c>
      <c r="AK79" s="162" t="str">
        <f t="shared" si="143"/>
        <v/>
      </c>
      <c r="AM79" s="199">
        <f t="shared" ref="AM79:AM142" si="149">AM78+MAX($AK$57:$AR$57)*1.2/3000</f>
        <v>1.1216794374512671E-2</v>
      </c>
      <c r="AN79" s="197">
        <f>IF(AK$56="NOT ELUTED","",IF(AK$51="","",IF(ABS(($AM79-AK$57)/(AK$72/2.2))&gt;20,0,AK$62*(POWER(POWER(AK$66,2),0.5)+POWER(POWER(AK$66,2),-0.5))/(POWER(POWER(AK$66,2),0.5)*EXP(POWER(1+POWER(AK$66,2),-1)*($AM79-AK$57)/(AK$72/2.2))+POWER(POWER(AK$66,2),-0.5)*EXP(-POWER(AK$66,2)*POWER(1+POWER(AK$66,2),-1)*($AM79-AK$57)/(AK$72/2.2))))))</f>
        <v>0</v>
      </c>
      <c r="AO79" s="197">
        <f t="shared" ref="AO79:AU79" si="150">IF(AL$56="NOT ELUTED","",IF(AL$51="","",IF(ABS(($AM79-AL$57)/(AL$72/2.2))&gt;20,0,AL$62*(POWER(POWER(AL$66,2),0.5)+POWER(POWER(AL$66,2),-0.5))/(POWER(POWER(AL$66,2),0.5)*EXP(POWER(1+POWER(AL$66,2),-1)*($AM79-AL$57)/(AL$72/2.2))+POWER(POWER(AL$66,2),-0.5)*EXP(-POWER(AL$66,2)*POWER(1+POWER(AL$66,2),-1)*($AM79-AL$57)/(AL$72/2.2))))))</f>
        <v>0</v>
      </c>
      <c r="AP79" s="197">
        <f t="shared" si="150"/>
        <v>0</v>
      </c>
      <c r="AQ79" s="197">
        <f>IF(AN$56="NOT ELUTED","",IF(AN$51="","",IF(ABS(($AM79-AN$57)/(AN$72/2.2))&gt;20,0,AN$62*(POWER(POWER(AN$66,2),0.5)+POWER(POWER(AN$66,2),-0.5))/(POWER(POWER(AN$66,2),0.5)*EXP(POWER(1+POWER(AN$66,2),-1)*($AM79-AN$57)/(AN$72/2.2))+POWER(POWER(AN$66,2),-0.5)*EXP(-POWER(AN$66,2)*POWER(1+POWER(AN$66,2),-1)*($AM79-AN$57)/(AN$72/2.2))))))</f>
        <v>0</v>
      </c>
      <c r="AR79" s="197" t="str">
        <f t="shared" si="150"/>
        <v/>
      </c>
      <c r="AS79" s="197" t="str">
        <f t="shared" si="150"/>
        <v/>
      </c>
      <c r="AT79" s="197" t="str">
        <f t="shared" si="150"/>
        <v/>
      </c>
      <c r="AU79" s="197" t="str">
        <f t="shared" si="150"/>
        <v/>
      </c>
      <c r="AV79" s="199">
        <f t="shared" ref="AV79:AV142" ca="1" si="151">SUM(AN79:AU79)+RAND()*$C$69+K79*$C$70+$C$67</f>
        <v>2.0744773842869804</v>
      </c>
      <c r="AX79" s="162">
        <f t="shared" ref="AX79:AX83" si="152">IF(AN79="","",($AM80-$AM79)*AN79)</f>
        <v>0</v>
      </c>
      <c r="AY79" s="162">
        <f t="shared" ref="AY79:AY83" si="153">IF(AO79="","",($AM80-$AM79)*AO79)</f>
        <v>0</v>
      </c>
      <c r="AZ79" s="162">
        <f t="shared" ref="AZ79:AZ83" si="154">IF(AP79="","",($AM80-$AM79)*AP79)</f>
        <v>0</v>
      </c>
      <c r="BA79" s="162">
        <f>IF(AQ79="","",($AM80-$AM79)*AQ79)</f>
        <v>0</v>
      </c>
      <c r="BB79" s="162" t="str">
        <f t="shared" ref="BB79:BB83" si="155">IF(AR79="","",($AM80-$AM79)*AR79)</f>
        <v/>
      </c>
      <c r="BC79" s="162" t="str">
        <f t="shared" ref="BC79:BC83" si="156">IF(AS79="","",($AM80-$AM79)*AS79)</f>
        <v/>
      </c>
      <c r="BD79" s="162" t="str">
        <f t="shared" ref="BD79:BD83" si="157">IF(AT79="","",($AM80-$AM79)*AT79)</f>
        <v/>
      </c>
      <c r="BE79" s="162" t="str">
        <f t="shared" ref="BE79:BE83" si="158">IF(AU79="","",($AM80-$AM79)*AU79)</f>
        <v/>
      </c>
      <c r="BG79" s="169">
        <f t="shared" si="145"/>
        <v>2.5693096553162705E-2</v>
      </c>
      <c r="BH79" s="169">
        <f t="shared" ca="1" si="146"/>
        <v>2.0406175977985148</v>
      </c>
    </row>
    <row r="80" spans="1:60" x14ac:dyDescent="0.25">
      <c r="C80" s="197">
        <v>0.6</v>
      </c>
      <c r="D80" s="198">
        <f t="shared" si="115"/>
        <v>0.22513354934499069</v>
      </c>
      <c r="E80" s="199">
        <f t="shared" si="116"/>
        <v>7.6966666666666672</v>
      </c>
      <c r="F80" s="199">
        <f t="shared" si="117"/>
        <v>38.483333333333334</v>
      </c>
      <c r="G80" s="199">
        <f t="shared" si="118"/>
        <v>3.4161522796952899E-2</v>
      </c>
      <c r="H80" s="200">
        <f t="shared" si="119"/>
        <v>3897.7912516240795</v>
      </c>
      <c r="K80" s="199">
        <f t="shared" si="120"/>
        <v>7.7079289659488112E-2</v>
      </c>
      <c r="L80" s="201">
        <f t="shared" si="121"/>
        <v>6.4645185491964585E-4</v>
      </c>
      <c r="M80" s="201">
        <f t="shared" si="122"/>
        <v>6.5188865549789814E-4</v>
      </c>
      <c r="N80" s="201">
        <f t="shared" si="123"/>
        <v>6.8520563502937331E-4</v>
      </c>
      <c r="O80" s="201">
        <f t="shared" si="124"/>
        <v>6.4704914827790094E-4</v>
      </c>
      <c r="P80" s="201" t="str">
        <f t="shared" si="125"/>
        <v/>
      </c>
      <c r="Q80" s="201" t="str">
        <f t="shared" si="126"/>
        <v/>
      </c>
      <c r="R80" s="201" t="str">
        <f t="shared" si="127"/>
        <v/>
      </c>
      <c r="S80" s="201" t="str">
        <f t="shared" si="128"/>
        <v/>
      </c>
      <c r="T80" s="199">
        <f t="shared" si="147"/>
        <v>0</v>
      </c>
      <c r="U80" s="199">
        <f t="shared" si="129"/>
        <v>0</v>
      </c>
      <c r="V80" s="199">
        <f t="shared" si="130"/>
        <v>0</v>
      </c>
      <c r="W80" s="199">
        <f t="shared" si="131"/>
        <v>0</v>
      </c>
      <c r="X80" s="199" t="str">
        <f t="shared" si="132"/>
        <v/>
      </c>
      <c r="Y80" s="199" t="str">
        <f t="shared" si="133"/>
        <v/>
      </c>
      <c r="Z80" s="199" t="str">
        <f t="shared" si="134"/>
        <v/>
      </c>
      <c r="AA80" s="199" t="str">
        <f t="shared" si="135"/>
        <v/>
      </c>
      <c r="AB80" s="201">
        <f t="shared" ca="1" si="136"/>
        <v>2.1226261782667524</v>
      </c>
      <c r="AD80" s="162">
        <f t="shared" si="148"/>
        <v>0</v>
      </c>
      <c r="AE80" s="162">
        <f>IF(R$56="","",($K80-$K79)*U80)</f>
        <v>0</v>
      </c>
      <c r="AF80" s="162">
        <f t="shared" si="138"/>
        <v>0</v>
      </c>
      <c r="AG80" s="162">
        <f t="shared" si="139"/>
        <v>0</v>
      </c>
      <c r="AH80" s="162" t="str">
        <f t="shared" si="140"/>
        <v/>
      </c>
      <c r="AI80" s="162" t="str">
        <f t="shared" si="141"/>
        <v/>
      </c>
      <c r="AJ80" s="162" t="str">
        <f t="shared" si="142"/>
        <v/>
      </c>
      <c r="AK80" s="162" t="str">
        <f t="shared" si="143"/>
        <v/>
      </c>
      <c r="AM80" s="199">
        <f t="shared" si="149"/>
        <v>2.2433588749025343E-2</v>
      </c>
      <c r="AN80" s="197">
        <f t="shared" ref="AN80:AN143" si="159">IF(AK$56="NOT ELUTED","",IF(AK$51="","",IF(ABS(($AM80-AK$57)/(AK$72/2.2))&gt;20,0,AK$62*(POWER(POWER(AK$66,2),0.5)+POWER(POWER(AK$66,2),-0.5))/(POWER(POWER(AK$66,2),0.5)*EXP(POWER(1+POWER(AK$66,2),-1)*($AM80-AK$57)/(AK$72/2.2))+POWER(POWER(AK$66,2),-0.5)*EXP(-POWER(AK$66,2)*POWER(1+POWER(AK$66,2),-1)*($AM80-AK$57)/(AK$72/2.2))))))</f>
        <v>0</v>
      </c>
      <c r="AO80" s="197">
        <f t="shared" ref="AO80:AO143" si="160">IF(AL$56="NOT ELUTED","",IF(AL$51="","",IF(ABS(($AM80-AL$57)/(AL$72/2.2))&gt;20,0,AL$62*(POWER(POWER(AL$66,2),0.5)+POWER(POWER(AL$66,2),-0.5))/(POWER(POWER(AL$66,2),0.5)*EXP(POWER(1+POWER(AL$66,2),-1)*($AM80-AL$57)/(AL$72/2.2))+POWER(POWER(AL$66,2),-0.5)*EXP(-POWER(AL$66,2)*POWER(1+POWER(AL$66,2),-1)*($AM80-AL$57)/(AL$72/2.2))))))</f>
        <v>0</v>
      </c>
      <c r="AP80" s="197">
        <f t="shared" ref="AP80:AP143" si="161">IF(AM$56="NOT ELUTED","",IF(AM$51="","",IF(ABS(($AM80-AM$57)/(AM$72/2.2))&gt;20,0,AM$62*(POWER(POWER(AM$66,2),0.5)+POWER(POWER(AM$66,2),-0.5))/(POWER(POWER(AM$66,2),0.5)*EXP(POWER(1+POWER(AM$66,2),-1)*($AM80-AM$57)/(AM$72/2.2))+POWER(POWER(AM$66,2),-0.5)*EXP(-POWER(AM$66,2)*POWER(1+POWER(AM$66,2),-1)*($AM80-AM$57)/(AM$72/2.2))))))</f>
        <v>0</v>
      </c>
      <c r="AQ80" s="197">
        <f t="shared" ref="AQ80:AQ143" si="162">IF(AN$56="NOT ELUTED","",IF(AN$51="","",IF(ABS(($AM80-AN$57)/(AN$72/2.2))&gt;20,0,AN$62*(POWER(POWER(AN$66,2),0.5)+POWER(POWER(AN$66,2),-0.5))/(POWER(POWER(AN$66,2),0.5)*EXP(POWER(1+POWER(AN$66,2),-1)*($AM80-AN$57)/(AN$72/2.2))+POWER(POWER(AN$66,2),-0.5)*EXP(-POWER(AN$66,2)*POWER(1+POWER(AN$66,2),-1)*($AM80-AN$57)/(AN$72/2.2))))))</f>
        <v>0</v>
      </c>
      <c r="AR80" s="197" t="str">
        <f t="shared" ref="AR80:AR143" si="163">IF(AO$56="NOT ELUTED","",IF(AO$51="","",IF(ABS(($AM80-AO$57)/(AO$72/2.2))&gt;20,0,AO$62*(POWER(POWER(AO$66,2),0.5)+POWER(POWER(AO$66,2),-0.5))/(POWER(POWER(AO$66,2),0.5)*EXP(POWER(1+POWER(AO$66,2),-1)*($AM80-AO$57)/(AO$72/2.2))+POWER(POWER(AO$66,2),-0.5)*EXP(-POWER(AO$66,2)*POWER(1+POWER(AO$66,2),-1)*($AM80-AO$57)/(AO$72/2.2))))))</f>
        <v/>
      </c>
      <c r="AS80" s="197" t="str">
        <f t="shared" ref="AS80:AS143" si="164">IF(AP$56="NOT ELUTED","",IF(AP$51="","",IF(ABS(($AM80-AP$57)/(AP$72/2.2))&gt;20,0,AP$62*(POWER(POWER(AP$66,2),0.5)+POWER(POWER(AP$66,2),-0.5))/(POWER(POWER(AP$66,2),0.5)*EXP(POWER(1+POWER(AP$66,2),-1)*($AM80-AP$57)/(AP$72/2.2))+POWER(POWER(AP$66,2),-0.5)*EXP(-POWER(AP$66,2)*POWER(1+POWER(AP$66,2),-1)*($AM80-AP$57)/(AP$72/2.2))))))</f>
        <v/>
      </c>
      <c r="AT80" s="197" t="str">
        <f t="shared" ref="AT80:AT143" si="165">IF(AQ$56="NOT ELUTED","",IF(AQ$51="","",IF(ABS(($AM80-AQ$57)/(AQ$72/2.2))&gt;20,0,AQ$62*(POWER(POWER(AQ$66,2),0.5)+POWER(POWER(AQ$66,2),-0.5))/(POWER(POWER(AQ$66,2),0.5)*EXP(POWER(1+POWER(AQ$66,2),-1)*($AM80-AQ$57)/(AQ$72/2.2))+POWER(POWER(AQ$66,2),-0.5)*EXP(-POWER(AQ$66,2)*POWER(1+POWER(AQ$66,2),-1)*($AM80-AQ$57)/(AQ$72/2.2))))))</f>
        <v/>
      </c>
      <c r="AU80" s="197" t="str">
        <f t="shared" ref="AU80:AU143" si="166">IF(AR$56="NOT ELUTED","",IF(AR$51="","",IF(ABS(($AM80-AR$57)/(AR$72/2.2))&gt;20,0,AR$62*(POWER(POWER(AR$66,2),0.5)+POWER(POWER(AR$66,2),-0.5))/(POWER(POWER(AR$66,2),0.5)*EXP(POWER(1+POWER(AR$66,2),-1)*($AM80-AR$57)/(AR$72/2.2))+POWER(POWER(AR$66,2),-0.5)*EXP(-POWER(AR$66,2)*POWER(1+POWER(AR$66,2),-1)*($AM80-AR$57)/(AR$72/2.2))))))</f>
        <v/>
      </c>
      <c r="AV80" s="199">
        <f t="shared" ca="1" si="151"/>
        <v>2.048110559207053</v>
      </c>
      <c r="AX80" s="162">
        <f>IF(AN80="","",($AM81-$AM80)*AN80)</f>
        <v>0</v>
      </c>
      <c r="AY80" s="162">
        <f>IF(AO80="","",($AM81-$AM80)*AO80)</f>
        <v>0</v>
      </c>
      <c r="AZ80" s="162">
        <f t="shared" si="154"/>
        <v>0</v>
      </c>
      <c r="BA80" s="162">
        <f t="shared" ref="BA80:BA83" si="167">IF(AQ80="","",($AM81-$AM80)*AQ80)</f>
        <v>0</v>
      </c>
      <c r="BB80" s="162" t="str">
        <f t="shared" si="155"/>
        <v/>
      </c>
      <c r="BC80" s="162" t="str">
        <f t="shared" si="156"/>
        <v/>
      </c>
      <c r="BD80" s="162" t="str">
        <f t="shared" si="157"/>
        <v/>
      </c>
      <c r="BE80" s="162" t="str">
        <f t="shared" si="158"/>
        <v/>
      </c>
      <c r="BG80" s="169">
        <f t="shared" si="145"/>
        <v>5.138619310632541E-2</v>
      </c>
      <c r="BH80" s="169">
        <f t="shared" ca="1" si="146"/>
        <v>2.1632798768770991</v>
      </c>
    </row>
    <row r="81" spans="3:60" x14ac:dyDescent="0.25">
      <c r="C81" s="197">
        <v>0.7</v>
      </c>
      <c r="D81" s="198">
        <f t="shared" si="115"/>
        <v>0.26265580756915585</v>
      </c>
      <c r="E81" s="199">
        <f t="shared" si="116"/>
        <v>6.7492857142857146</v>
      </c>
      <c r="F81" s="199">
        <f t="shared" si="117"/>
        <v>33.746428571428574</v>
      </c>
      <c r="G81" s="199">
        <f t="shared" si="118"/>
        <v>3.9855109929778386E-2</v>
      </c>
      <c r="H81" s="200">
        <f t="shared" si="119"/>
        <v>4444.9148057995553</v>
      </c>
      <c r="K81" s="199">
        <f t="shared" si="120"/>
        <v>0.10277238621265082</v>
      </c>
      <c r="L81" s="201">
        <f t="shared" si="121"/>
        <v>8.6193580655952791E-4</v>
      </c>
      <c r="M81" s="201">
        <f t="shared" si="122"/>
        <v>8.6918487399719759E-4</v>
      </c>
      <c r="N81" s="201">
        <f t="shared" si="123"/>
        <v>9.1360751337249792E-4</v>
      </c>
      <c r="O81" s="201">
        <f t="shared" si="124"/>
        <v>8.6273219770386809E-4</v>
      </c>
      <c r="P81" s="201" t="str">
        <f t="shared" si="125"/>
        <v/>
      </c>
      <c r="Q81" s="201" t="str">
        <f t="shared" si="126"/>
        <v/>
      </c>
      <c r="R81" s="201" t="str">
        <f t="shared" si="127"/>
        <v/>
      </c>
      <c r="S81" s="201" t="str">
        <f t="shared" si="128"/>
        <v/>
      </c>
      <c r="T81" s="199">
        <f t="shared" si="147"/>
        <v>0</v>
      </c>
      <c r="U81" s="199">
        <f>IF(R$56="","",IF(ABS(($K81-R$60) / ( M81 / 2.2))&gt;20,0,IF(R$60&lt;&gt;"",R$64 * ( POWER(POWER(R$67, 2),0.5) + POWER(POWER(R$67, 2),-0.5)  ) / ( POWER(POWER(R$67, 2),0.5) * EXP( POWER(1 + POWER(R$67, 2),-1) * ($K81-R$60)/ ( M81 / 2.2) ) + POWER(POWER(R$67, 2),-0.5) * EXP(- POWER(R$67, 2) * POWER(1 + POWER(R$67, 2),-1) * ($K81-R$60) / ( M81 / 2.2) ) ),"")))</f>
        <v>0</v>
      </c>
      <c r="V81" s="199">
        <f t="shared" si="130"/>
        <v>0</v>
      </c>
      <c r="W81" s="199">
        <f>IF(T$56="","",IF(ABS(($K81-T$60) / ( O81 / 2.2))&gt;20,0,IF(T$60&lt;&gt;"",T$64 * ( POWER(POWER(T$67, 2),0.5) + POWER(POWER(T$67, 2),-0.5)  ) / ( POWER(POWER(T$67, 2),0.5) * EXP( POWER(1 + POWER(T$67, 2),-1) * ($K81-T$60)/ ( O81 / 2.2) ) + POWER(POWER(T$67, 2),-0.5) * EXP(- POWER(T$67, 2) * POWER(1 + POWER(T$67, 2),-1) * ($K81-T$60) / ( O81 / 2.2) ) ),"")))</f>
        <v>0</v>
      </c>
      <c r="X81" s="199" t="str">
        <f t="shared" si="132"/>
        <v/>
      </c>
      <c r="Y81" s="199" t="str">
        <f t="shared" si="133"/>
        <v/>
      </c>
      <c r="Z81" s="199" t="str">
        <f t="shared" si="134"/>
        <v/>
      </c>
      <c r="AA81" s="199" t="str">
        <f t="shared" si="135"/>
        <v/>
      </c>
      <c r="AB81" s="201">
        <f t="shared" ca="1" si="136"/>
        <v>2.0068025655425372</v>
      </c>
      <c r="AD81" s="162">
        <f t="shared" si="148"/>
        <v>0</v>
      </c>
      <c r="AE81" s="162">
        <f t="shared" si="137"/>
        <v>0</v>
      </c>
      <c r="AF81" s="162">
        <f t="shared" si="138"/>
        <v>0</v>
      </c>
      <c r="AG81" s="162">
        <f t="shared" si="139"/>
        <v>0</v>
      </c>
      <c r="AH81" s="162" t="str">
        <f t="shared" si="140"/>
        <v/>
      </c>
      <c r="AI81" s="162" t="str">
        <f t="shared" si="141"/>
        <v/>
      </c>
      <c r="AJ81" s="162" t="str">
        <f t="shared" si="142"/>
        <v/>
      </c>
      <c r="AK81" s="162" t="str">
        <f t="shared" si="143"/>
        <v/>
      </c>
      <c r="AM81" s="199">
        <f t="shared" si="149"/>
        <v>3.3650383123538012E-2</v>
      </c>
      <c r="AN81" s="197">
        <f t="shared" si="159"/>
        <v>0</v>
      </c>
      <c r="AO81" s="197">
        <f t="shared" si="160"/>
        <v>0</v>
      </c>
      <c r="AP81" s="197">
        <f t="shared" si="161"/>
        <v>0</v>
      </c>
      <c r="AQ81" s="197">
        <f t="shared" si="162"/>
        <v>0</v>
      </c>
      <c r="AR81" s="197" t="str">
        <f t="shared" si="163"/>
        <v/>
      </c>
      <c r="AS81" s="197" t="str">
        <f t="shared" si="164"/>
        <v/>
      </c>
      <c r="AT81" s="197" t="str">
        <f t="shared" si="165"/>
        <v/>
      </c>
      <c r="AU81" s="197" t="str">
        <f t="shared" si="166"/>
        <v/>
      </c>
      <c r="AV81" s="199">
        <f t="shared" ca="1" si="151"/>
        <v>2.0610263142461012</v>
      </c>
      <c r="AX81" s="162">
        <f t="shared" si="152"/>
        <v>0</v>
      </c>
      <c r="AY81" s="162">
        <f t="shared" si="153"/>
        <v>0</v>
      </c>
      <c r="AZ81" s="162">
        <f>IF(AP81="","",($AM82-$AM81)*AP81)</f>
        <v>0</v>
      </c>
      <c r="BA81" s="162">
        <f t="shared" si="167"/>
        <v>0</v>
      </c>
      <c r="BB81" s="162" t="str">
        <f t="shared" si="155"/>
        <v/>
      </c>
      <c r="BC81" s="162" t="str">
        <f t="shared" si="156"/>
        <v/>
      </c>
      <c r="BD81" s="162" t="str">
        <f t="shared" si="157"/>
        <v/>
      </c>
      <c r="BE81" s="162" t="str">
        <f t="shared" si="158"/>
        <v/>
      </c>
      <c r="BG81" s="169">
        <f t="shared" si="145"/>
        <v>7.7079289659488112E-2</v>
      </c>
      <c r="BH81" s="169">
        <f t="shared" ca="1" si="146"/>
        <v>2.1226261782667524</v>
      </c>
    </row>
    <row r="82" spans="3:60" x14ac:dyDescent="0.25">
      <c r="C82" s="197">
        <v>0.8</v>
      </c>
      <c r="D82" s="198">
        <f t="shared" si="115"/>
        <v>0.30017806579332096</v>
      </c>
      <c r="E82" s="199">
        <f t="shared" si="116"/>
        <v>6.04</v>
      </c>
      <c r="F82" s="199">
        <f t="shared" si="117"/>
        <v>30.2</v>
      </c>
      <c r="G82" s="199">
        <f t="shared" si="118"/>
        <v>4.5548697062603873E-2</v>
      </c>
      <c r="H82" s="200">
        <f t="shared" si="119"/>
        <v>4966.8874172185433</v>
      </c>
      <c r="K82" s="199">
        <f t="shared" si="120"/>
        <v>0.12846548276581352</v>
      </c>
      <c r="L82" s="201">
        <f t="shared" si="121"/>
        <v>1.0774197581994098E-3</v>
      </c>
      <c r="M82" s="201">
        <f t="shared" si="122"/>
        <v>1.0864810924964968E-3</v>
      </c>
      <c r="N82" s="201">
        <f t="shared" si="123"/>
        <v>1.1420093917156222E-3</v>
      </c>
      <c r="O82" s="201">
        <f t="shared" si="124"/>
        <v>1.0784152471298349E-3</v>
      </c>
      <c r="P82" s="201" t="str">
        <f t="shared" si="125"/>
        <v/>
      </c>
      <c r="Q82" s="201" t="str">
        <f t="shared" si="126"/>
        <v/>
      </c>
      <c r="R82" s="201" t="str">
        <f t="shared" si="127"/>
        <v/>
      </c>
      <c r="S82" s="201" t="str">
        <f t="shared" si="128"/>
        <v/>
      </c>
      <c r="T82" s="199">
        <f t="shared" si="147"/>
        <v>0</v>
      </c>
      <c r="U82" s="199">
        <f t="shared" si="129"/>
        <v>0</v>
      </c>
      <c r="V82" s="199">
        <f t="shared" si="130"/>
        <v>0</v>
      </c>
      <c r="W82" s="199">
        <f t="shared" si="131"/>
        <v>0</v>
      </c>
      <c r="X82" s="199" t="str">
        <f t="shared" si="132"/>
        <v/>
      </c>
      <c r="Y82" s="199" t="str">
        <f t="shared" si="133"/>
        <v/>
      </c>
      <c r="Z82" s="199" t="str">
        <f t="shared" si="134"/>
        <v/>
      </c>
      <c r="AA82" s="199" t="str">
        <f t="shared" si="135"/>
        <v/>
      </c>
      <c r="AB82" s="201">
        <f t="shared" ca="1" si="136"/>
        <v>2.0362891505780638</v>
      </c>
      <c r="AD82" s="162">
        <f t="shared" si="148"/>
        <v>0</v>
      </c>
      <c r="AE82" s="162">
        <f t="shared" si="137"/>
        <v>0</v>
      </c>
      <c r="AF82" s="162">
        <f t="shared" si="138"/>
        <v>0</v>
      </c>
      <c r="AG82" s="162">
        <f t="shared" si="139"/>
        <v>0</v>
      </c>
      <c r="AH82" s="162" t="str">
        <f t="shared" si="140"/>
        <v/>
      </c>
      <c r="AI82" s="162" t="str">
        <f t="shared" si="141"/>
        <v/>
      </c>
      <c r="AJ82" s="162" t="str">
        <f t="shared" si="142"/>
        <v/>
      </c>
      <c r="AK82" s="162" t="str">
        <f t="shared" si="143"/>
        <v/>
      </c>
      <c r="AM82" s="199">
        <f t="shared" si="149"/>
        <v>4.4867177498050685E-2</v>
      </c>
      <c r="AN82" s="197">
        <f t="shared" si="159"/>
        <v>0</v>
      </c>
      <c r="AO82" s="197">
        <f t="shared" si="160"/>
        <v>0</v>
      </c>
      <c r="AP82" s="197">
        <f>IF(AM$56="NOT ELUTED","",IF(AM$51="","",IF(ABS(($AM82-AM$57)/(AM$72/2.2))&gt;20,0,AM$62*(POWER(POWER(AM$66,2),0.5)+POWER(POWER(AM$66,2),-0.5))/(POWER(POWER(AM$66,2),0.5)*EXP(POWER(1+POWER(AM$66,2),-1)*($AM82-AM$57)/(AM$72/2.2))+POWER(POWER(AM$66,2),-0.5)*EXP(-POWER(AM$66,2)*POWER(1+POWER(AM$66,2),-1)*($AM82-AM$57)/(AM$72/2.2))))))</f>
        <v>0</v>
      </c>
      <c r="AQ82" s="197">
        <f t="shared" si="162"/>
        <v>0</v>
      </c>
      <c r="AR82" s="197" t="str">
        <f t="shared" si="163"/>
        <v/>
      </c>
      <c r="AS82" s="197" t="str">
        <f t="shared" si="164"/>
        <v/>
      </c>
      <c r="AT82" s="197" t="str">
        <f t="shared" si="165"/>
        <v/>
      </c>
      <c r="AU82" s="197" t="str">
        <f t="shared" si="166"/>
        <v/>
      </c>
      <c r="AV82" s="199">
        <f t="shared" ca="1" si="151"/>
        <v>2.1162700941126027</v>
      </c>
      <c r="AX82" s="162">
        <f t="shared" si="152"/>
        <v>0</v>
      </c>
      <c r="AY82" s="162">
        <f t="shared" si="153"/>
        <v>0</v>
      </c>
      <c r="AZ82" s="162">
        <f t="shared" si="154"/>
        <v>0</v>
      </c>
      <c r="BA82" s="162">
        <f t="shared" si="167"/>
        <v>0</v>
      </c>
      <c r="BB82" s="162" t="str">
        <f t="shared" si="155"/>
        <v/>
      </c>
      <c r="BC82" s="162" t="str">
        <f t="shared" si="156"/>
        <v/>
      </c>
      <c r="BD82" s="162" t="str">
        <f t="shared" si="157"/>
        <v/>
      </c>
      <c r="BE82" s="162" t="str">
        <f t="shared" si="158"/>
        <v/>
      </c>
      <c r="BG82" s="169">
        <f t="shared" si="145"/>
        <v>0.10277238621265082</v>
      </c>
      <c r="BH82" s="169">
        <f t="shared" ca="1" si="146"/>
        <v>2.0068025655425372</v>
      </c>
    </row>
    <row r="83" spans="3:60" x14ac:dyDescent="0.25">
      <c r="C83" s="197">
        <v>0.9</v>
      </c>
      <c r="D83" s="198">
        <f t="shared" si="115"/>
        <v>0.33770032401748612</v>
      </c>
      <c r="E83" s="199">
        <f t="shared" si="116"/>
        <v>5.4894444444444446</v>
      </c>
      <c r="F83" s="199">
        <f t="shared" si="117"/>
        <v>27.447222222222223</v>
      </c>
      <c r="G83" s="199">
        <f t="shared" si="118"/>
        <v>5.124228419542938E-2</v>
      </c>
      <c r="H83" s="200">
        <f t="shared" si="119"/>
        <v>5465.033903451068</v>
      </c>
      <c r="K83" s="199">
        <f t="shared" si="120"/>
        <v>0.15415857931897622</v>
      </c>
      <c r="L83" s="201">
        <f t="shared" si="121"/>
        <v>1.2929037098392917E-3</v>
      </c>
      <c r="M83" s="201">
        <f t="shared" si="122"/>
        <v>1.3037773109957963E-3</v>
      </c>
      <c r="N83" s="201">
        <f t="shared" si="123"/>
        <v>1.3704112700587466E-3</v>
      </c>
      <c r="O83" s="201">
        <f t="shared" si="124"/>
        <v>1.2940982965558019E-3</v>
      </c>
      <c r="P83" s="201" t="str">
        <f t="shared" si="125"/>
        <v/>
      </c>
      <c r="Q83" s="201" t="str">
        <f t="shared" si="126"/>
        <v/>
      </c>
      <c r="R83" s="201" t="str">
        <f t="shared" si="127"/>
        <v/>
      </c>
      <c r="S83" s="201" t="str">
        <f t="shared" si="128"/>
        <v/>
      </c>
      <c r="T83" s="199">
        <f t="shared" si="147"/>
        <v>0</v>
      </c>
      <c r="U83" s="199">
        <f t="shared" si="129"/>
        <v>0</v>
      </c>
      <c r="V83" s="199">
        <f t="shared" si="130"/>
        <v>0</v>
      </c>
      <c r="W83" s="199">
        <f t="shared" si="131"/>
        <v>0</v>
      </c>
      <c r="X83" s="199" t="str">
        <f t="shared" si="132"/>
        <v/>
      </c>
      <c r="Y83" s="199" t="str">
        <f t="shared" si="133"/>
        <v/>
      </c>
      <c r="Z83" s="199" t="str">
        <f t="shared" si="134"/>
        <v/>
      </c>
      <c r="AA83" s="199" t="str">
        <f t="shared" si="135"/>
        <v/>
      </c>
      <c r="AB83" s="201">
        <f t="shared" ca="1" si="136"/>
        <v>2.1098393466461198</v>
      </c>
      <c r="AD83" s="162">
        <f t="shared" si="148"/>
        <v>0</v>
      </c>
      <c r="AE83" s="162">
        <f t="shared" si="137"/>
        <v>0</v>
      </c>
      <c r="AF83" s="162">
        <f t="shared" si="138"/>
        <v>0</v>
      </c>
      <c r="AG83" s="162">
        <f t="shared" si="139"/>
        <v>0</v>
      </c>
      <c r="AH83" s="162" t="str">
        <f t="shared" si="140"/>
        <v/>
      </c>
      <c r="AI83" s="162" t="str">
        <f t="shared" si="141"/>
        <v/>
      </c>
      <c r="AJ83" s="162" t="str">
        <f t="shared" si="142"/>
        <v/>
      </c>
      <c r="AK83" s="162" t="str">
        <f t="shared" si="143"/>
        <v/>
      </c>
      <c r="AM83" s="199">
        <f t="shared" si="149"/>
        <v>5.6083971872563358E-2</v>
      </c>
      <c r="AN83" s="197">
        <f t="shared" si="159"/>
        <v>0</v>
      </c>
      <c r="AO83" s="197">
        <f t="shared" si="160"/>
        <v>0</v>
      </c>
      <c r="AP83" s="197">
        <f t="shared" si="161"/>
        <v>0</v>
      </c>
      <c r="AQ83" s="197">
        <f t="shared" si="162"/>
        <v>0</v>
      </c>
      <c r="AR83" s="197" t="str">
        <f t="shared" si="163"/>
        <v/>
      </c>
      <c r="AS83" s="197" t="str">
        <f t="shared" si="164"/>
        <v/>
      </c>
      <c r="AT83" s="197" t="str">
        <f t="shared" si="165"/>
        <v/>
      </c>
      <c r="AU83" s="197" t="str">
        <f t="shared" si="166"/>
        <v/>
      </c>
      <c r="AV83" s="199">
        <f t="shared" ca="1" si="151"/>
        <v>2.0847559962239073</v>
      </c>
      <c r="AX83" s="162">
        <f t="shared" si="152"/>
        <v>0</v>
      </c>
      <c r="AY83" s="162">
        <f t="shared" si="153"/>
        <v>0</v>
      </c>
      <c r="AZ83" s="162">
        <f t="shared" si="154"/>
        <v>0</v>
      </c>
      <c r="BA83" s="162">
        <f t="shared" si="167"/>
        <v>0</v>
      </c>
      <c r="BB83" s="162" t="str">
        <f t="shared" si="155"/>
        <v/>
      </c>
      <c r="BC83" s="162" t="str">
        <f t="shared" si="156"/>
        <v/>
      </c>
      <c r="BD83" s="162" t="str">
        <f t="shared" si="157"/>
        <v/>
      </c>
      <c r="BE83" s="162" t="str">
        <f t="shared" si="158"/>
        <v/>
      </c>
      <c r="BG83" s="169">
        <f t="shared" si="145"/>
        <v>0.12846548276581352</v>
      </c>
      <c r="BH83" s="169">
        <f t="shared" ca="1" si="146"/>
        <v>2.0362891505780638</v>
      </c>
    </row>
    <row r="84" spans="3:60" x14ac:dyDescent="0.25">
      <c r="C84" s="197">
        <v>1</v>
      </c>
      <c r="D84" s="198">
        <f t="shared" si="115"/>
        <v>0.37522258224165117</v>
      </c>
      <c r="E84" s="199">
        <f t="shared" si="116"/>
        <v>5.05</v>
      </c>
      <c r="F84" s="199">
        <f t="shared" si="117"/>
        <v>25.25</v>
      </c>
      <c r="G84" s="199">
        <f t="shared" si="118"/>
        <v>5.6935871328254839E-2</v>
      </c>
      <c r="H84" s="200">
        <f t="shared" si="119"/>
        <v>5940.5940594059402</v>
      </c>
      <c r="K84" s="199">
        <f t="shared" si="120"/>
        <v>0.17985167587213893</v>
      </c>
      <c r="L84" s="201">
        <f t="shared" si="121"/>
        <v>1.5083876614791739E-3</v>
      </c>
      <c r="M84" s="201">
        <f t="shared" si="122"/>
        <v>1.5210735294950955E-3</v>
      </c>
      <c r="N84" s="201">
        <f t="shared" si="123"/>
        <v>1.5988131484018712E-3</v>
      </c>
      <c r="O84" s="201">
        <f t="shared" si="124"/>
        <v>1.5097813459817688E-3</v>
      </c>
      <c r="P84" s="201" t="str">
        <f t="shared" si="125"/>
        <v/>
      </c>
      <c r="Q84" s="201" t="str">
        <f t="shared" si="126"/>
        <v/>
      </c>
      <c r="R84" s="201" t="str">
        <f t="shared" si="127"/>
        <v/>
      </c>
      <c r="S84" s="201" t="str">
        <f t="shared" si="128"/>
        <v/>
      </c>
      <c r="T84" s="199">
        <f t="shared" si="147"/>
        <v>0</v>
      </c>
      <c r="U84" s="199">
        <f t="shared" si="129"/>
        <v>0</v>
      </c>
      <c r="V84" s="199">
        <f t="shared" si="130"/>
        <v>0</v>
      </c>
      <c r="W84" s="199">
        <f t="shared" si="131"/>
        <v>0</v>
      </c>
      <c r="X84" s="199" t="str">
        <f t="shared" si="132"/>
        <v/>
      </c>
      <c r="Y84" s="199" t="str">
        <f t="shared" si="133"/>
        <v/>
      </c>
      <c r="Z84" s="199" t="str">
        <f t="shared" si="134"/>
        <v/>
      </c>
      <c r="AA84" s="199" t="str">
        <f t="shared" si="135"/>
        <v/>
      </c>
      <c r="AB84" s="201">
        <f t="shared" ca="1" si="136"/>
        <v>2.1417910233444908</v>
      </c>
      <c r="AD84" s="162">
        <f t="shared" si="148"/>
        <v>0</v>
      </c>
      <c r="AE84" s="162">
        <f t="shared" si="137"/>
        <v>0</v>
      </c>
      <c r="AF84" s="162">
        <f t="shared" si="138"/>
        <v>0</v>
      </c>
      <c r="AG84" s="162">
        <f t="shared" si="139"/>
        <v>0</v>
      </c>
      <c r="AH84" s="162" t="str">
        <f t="shared" si="140"/>
        <v/>
      </c>
      <c r="AI84" s="162" t="str">
        <f t="shared" si="141"/>
        <v/>
      </c>
      <c r="AJ84" s="162" t="str">
        <f t="shared" si="142"/>
        <v/>
      </c>
      <c r="AK84" s="162" t="str">
        <f t="shared" si="143"/>
        <v/>
      </c>
      <c r="AM84" s="199">
        <f t="shared" si="149"/>
        <v>6.7300766247076024E-2</v>
      </c>
      <c r="AN84" s="197">
        <f t="shared" si="159"/>
        <v>0</v>
      </c>
      <c r="AO84" s="197">
        <f t="shared" si="160"/>
        <v>0</v>
      </c>
      <c r="AP84" s="197">
        <f t="shared" si="161"/>
        <v>0</v>
      </c>
      <c r="AQ84" s="197">
        <f t="shared" si="162"/>
        <v>0</v>
      </c>
      <c r="AR84" s="197" t="str">
        <f t="shared" si="163"/>
        <v/>
      </c>
      <c r="AS84" s="197" t="str">
        <f t="shared" si="164"/>
        <v/>
      </c>
      <c r="AT84" s="197" t="str">
        <f t="shared" si="165"/>
        <v/>
      </c>
      <c r="AU84" s="197" t="str">
        <f t="shared" si="166"/>
        <v/>
      </c>
      <c r="AV84" s="199">
        <f t="shared" ca="1" si="151"/>
        <v>2.0397130105463028</v>
      </c>
      <c r="AX84" s="162">
        <f t="shared" ref="AX84:AX147" si="168">IF(AN84="","",($AM85-$AM84)*AN84)</f>
        <v>0</v>
      </c>
      <c r="AY84" s="162">
        <f t="shared" ref="AY84:AY147" si="169">IF(AO84="","",($AM85-$AM84)*AO84)</f>
        <v>0</v>
      </c>
      <c r="AZ84" s="162">
        <f t="shared" ref="AZ84:AZ147" si="170">IF(AP84="","",($AM85-$AM84)*AP84)</f>
        <v>0</v>
      </c>
      <c r="BA84" s="162">
        <f t="shared" ref="BA84:BA147" si="171">IF(AQ84="","",($AM85-$AM84)*AQ84)</f>
        <v>0</v>
      </c>
      <c r="BB84" s="162" t="str">
        <f t="shared" ref="BB84:BB147" si="172">IF(AR84="","",($AM85-$AM84)*AR84)</f>
        <v/>
      </c>
      <c r="BC84" s="162" t="str">
        <f t="shared" ref="BC84:BC147" si="173">IF(AS84="","",($AM85-$AM84)*AS84)</f>
        <v/>
      </c>
      <c r="BD84" s="162" t="str">
        <f t="shared" ref="BD84:BD147" si="174">IF(AT84="","",($AM85-$AM84)*AT84)</f>
        <v/>
      </c>
      <c r="BE84" s="162" t="str">
        <f t="shared" ref="BE84:BE147" si="175">IF(AU84="","",($AM85-$AM84)*AU84)</f>
        <v/>
      </c>
      <c r="BG84" s="169">
        <f t="shared" si="145"/>
        <v>0.15415857931897622</v>
      </c>
      <c r="BH84" s="169">
        <f t="shared" ca="1" si="146"/>
        <v>2.1098393466461198</v>
      </c>
    </row>
    <row r="85" spans="3:60" x14ac:dyDescent="0.25">
      <c r="C85" s="197">
        <v>1.1000000000000001</v>
      </c>
      <c r="D85" s="198">
        <f t="shared" si="115"/>
        <v>0.41274484046581633</v>
      </c>
      <c r="E85" s="199">
        <f t="shared" si="116"/>
        <v>4.6913636363636364</v>
      </c>
      <c r="F85" s="199">
        <f t="shared" si="117"/>
        <v>23.456818181818182</v>
      </c>
      <c r="G85" s="199">
        <f t="shared" si="118"/>
        <v>6.262945846108034E-2</v>
      </c>
      <c r="H85" s="200">
        <f t="shared" si="119"/>
        <v>6394.7291929076637</v>
      </c>
      <c r="K85" s="199">
        <f t="shared" si="120"/>
        <v>0.20554477242530164</v>
      </c>
      <c r="L85" s="201">
        <f t="shared" si="121"/>
        <v>1.7238716131190558E-3</v>
      </c>
      <c r="M85" s="201">
        <f t="shared" si="122"/>
        <v>1.7383697479943952E-3</v>
      </c>
      <c r="N85" s="201">
        <f t="shared" si="123"/>
        <v>1.8272150267449958E-3</v>
      </c>
      <c r="O85" s="201">
        <f t="shared" si="124"/>
        <v>1.7254643954077362E-3</v>
      </c>
      <c r="P85" s="201" t="str">
        <f t="shared" si="125"/>
        <v/>
      </c>
      <c r="Q85" s="201" t="str">
        <f t="shared" si="126"/>
        <v/>
      </c>
      <c r="R85" s="201" t="str">
        <f t="shared" si="127"/>
        <v/>
      </c>
      <c r="S85" s="201" t="str">
        <f t="shared" si="128"/>
        <v/>
      </c>
      <c r="T85" s="199">
        <f t="shared" si="147"/>
        <v>0</v>
      </c>
      <c r="U85" s="199">
        <f t="shared" si="129"/>
        <v>0</v>
      </c>
      <c r="V85" s="199">
        <f t="shared" si="130"/>
        <v>0</v>
      </c>
      <c r="W85" s="199">
        <f t="shared" si="131"/>
        <v>0</v>
      </c>
      <c r="X85" s="199" t="str">
        <f t="shared" si="132"/>
        <v/>
      </c>
      <c r="Y85" s="199" t="str">
        <f t="shared" si="133"/>
        <v/>
      </c>
      <c r="Z85" s="199" t="str">
        <f t="shared" si="134"/>
        <v/>
      </c>
      <c r="AA85" s="199" t="str">
        <f t="shared" si="135"/>
        <v/>
      </c>
      <c r="AB85" s="201">
        <f t="shared" ca="1" si="136"/>
        <v>2.09255467710312</v>
      </c>
      <c r="AD85" s="162">
        <f t="shared" si="148"/>
        <v>0</v>
      </c>
      <c r="AE85" s="162">
        <f t="shared" si="137"/>
        <v>0</v>
      </c>
      <c r="AF85" s="162">
        <f t="shared" si="138"/>
        <v>0</v>
      </c>
      <c r="AG85" s="162">
        <f t="shared" si="139"/>
        <v>0</v>
      </c>
      <c r="AH85" s="162" t="str">
        <f t="shared" si="140"/>
        <v/>
      </c>
      <c r="AI85" s="162" t="str">
        <f t="shared" si="141"/>
        <v/>
      </c>
      <c r="AJ85" s="162" t="str">
        <f t="shared" si="142"/>
        <v/>
      </c>
      <c r="AK85" s="162" t="str">
        <f t="shared" si="143"/>
        <v/>
      </c>
      <c r="AM85" s="199">
        <f t="shared" si="149"/>
        <v>7.8517560621588697E-2</v>
      </c>
      <c r="AN85" s="197">
        <f t="shared" si="159"/>
        <v>0</v>
      </c>
      <c r="AO85" s="197">
        <f t="shared" si="160"/>
        <v>0</v>
      </c>
      <c r="AP85" s="197">
        <f t="shared" si="161"/>
        <v>0</v>
      </c>
      <c r="AQ85" s="197">
        <f t="shared" si="162"/>
        <v>0</v>
      </c>
      <c r="AR85" s="197" t="str">
        <f t="shared" si="163"/>
        <v/>
      </c>
      <c r="AS85" s="197" t="str">
        <f t="shared" si="164"/>
        <v/>
      </c>
      <c r="AT85" s="197" t="str">
        <f t="shared" si="165"/>
        <v/>
      </c>
      <c r="AU85" s="197" t="str">
        <f t="shared" si="166"/>
        <v/>
      </c>
      <c r="AV85" s="199">
        <f t="shared" ca="1" si="151"/>
        <v>2.0372980039237412</v>
      </c>
      <c r="AX85" s="162">
        <f t="shared" si="168"/>
        <v>0</v>
      </c>
      <c r="AY85" s="162">
        <f t="shared" si="169"/>
        <v>0</v>
      </c>
      <c r="AZ85" s="162">
        <f t="shared" si="170"/>
        <v>0</v>
      </c>
      <c r="BA85" s="162">
        <f t="shared" si="171"/>
        <v>0</v>
      </c>
      <c r="BB85" s="162" t="str">
        <f t="shared" si="172"/>
        <v/>
      </c>
      <c r="BC85" s="162" t="str">
        <f t="shared" si="173"/>
        <v/>
      </c>
      <c r="BD85" s="162" t="str">
        <f t="shared" si="174"/>
        <v/>
      </c>
      <c r="BE85" s="162" t="str">
        <f t="shared" si="175"/>
        <v/>
      </c>
      <c r="BG85" s="169">
        <f t="shared" si="145"/>
        <v>0.17985167587213893</v>
      </c>
      <c r="BH85" s="169">
        <f t="shared" ca="1" si="146"/>
        <v>2.1417910233444908</v>
      </c>
    </row>
    <row r="86" spans="3:60" x14ac:dyDescent="0.25">
      <c r="C86" s="197">
        <v>1.2</v>
      </c>
      <c r="D86" s="198">
        <f t="shared" si="115"/>
        <v>0.45026709868998138</v>
      </c>
      <c r="E86" s="199">
        <f t="shared" si="116"/>
        <v>4.3933333333333335</v>
      </c>
      <c r="F86" s="199">
        <f t="shared" si="117"/>
        <v>21.966666666666669</v>
      </c>
      <c r="G86" s="199">
        <f t="shared" si="118"/>
        <v>6.8323045593905798E-2</v>
      </c>
      <c r="H86" s="200">
        <f t="shared" si="119"/>
        <v>6828.528072837632</v>
      </c>
      <c r="K86" s="199">
        <f t="shared" si="120"/>
        <v>0.23123786897846435</v>
      </c>
      <c r="L86" s="201">
        <f t="shared" si="121"/>
        <v>1.9393555647589378E-3</v>
      </c>
      <c r="M86" s="201">
        <f t="shared" si="122"/>
        <v>1.9556659664936946E-3</v>
      </c>
      <c r="N86" s="201">
        <f t="shared" si="123"/>
        <v>2.0556169050881205E-3</v>
      </c>
      <c r="O86" s="201">
        <f t="shared" si="124"/>
        <v>1.9411474448337031E-3</v>
      </c>
      <c r="P86" s="201" t="str">
        <f t="shared" si="125"/>
        <v/>
      </c>
      <c r="Q86" s="201" t="str">
        <f t="shared" si="126"/>
        <v/>
      </c>
      <c r="R86" s="201" t="str">
        <f t="shared" si="127"/>
        <v/>
      </c>
      <c r="S86" s="201" t="str">
        <f t="shared" si="128"/>
        <v/>
      </c>
      <c r="T86" s="199">
        <f t="shared" si="147"/>
        <v>0</v>
      </c>
      <c r="U86" s="199">
        <f t="shared" si="129"/>
        <v>0</v>
      </c>
      <c r="V86" s="199">
        <f t="shared" si="130"/>
        <v>0</v>
      </c>
      <c r="W86" s="199">
        <f t="shared" si="131"/>
        <v>0</v>
      </c>
      <c r="X86" s="199" t="str">
        <f t="shared" si="132"/>
        <v/>
      </c>
      <c r="Y86" s="199" t="str">
        <f t="shared" si="133"/>
        <v/>
      </c>
      <c r="Z86" s="199" t="str">
        <f t="shared" si="134"/>
        <v/>
      </c>
      <c r="AA86" s="199" t="str">
        <f t="shared" si="135"/>
        <v/>
      </c>
      <c r="AB86" s="201">
        <f t="shared" ca="1" si="136"/>
        <v>2.1025851911869693</v>
      </c>
      <c r="AD86" s="162">
        <f t="shared" si="148"/>
        <v>0</v>
      </c>
      <c r="AE86" s="162">
        <f t="shared" si="137"/>
        <v>0</v>
      </c>
      <c r="AF86" s="162">
        <f t="shared" si="138"/>
        <v>0</v>
      </c>
      <c r="AG86" s="162">
        <f t="shared" si="139"/>
        <v>0</v>
      </c>
      <c r="AH86" s="162" t="str">
        <f t="shared" si="140"/>
        <v/>
      </c>
      <c r="AI86" s="162" t="str">
        <f t="shared" si="141"/>
        <v/>
      </c>
      <c r="AJ86" s="162" t="str">
        <f t="shared" si="142"/>
        <v/>
      </c>
      <c r="AK86" s="162" t="str">
        <f t="shared" si="143"/>
        <v/>
      </c>
      <c r="AM86" s="199">
        <f t="shared" si="149"/>
        <v>8.973435499610137E-2</v>
      </c>
      <c r="AN86" s="197">
        <f t="shared" si="159"/>
        <v>0</v>
      </c>
      <c r="AO86" s="197">
        <f t="shared" si="160"/>
        <v>0</v>
      </c>
      <c r="AP86" s="197">
        <f t="shared" si="161"/>
        <v>0</v>
      </c>
      <c r="AQ86" s="197">
        <f t="shared" si="162"/>
        <v>0</v>
      </c>
      <c r="AR86" s="197" t="str">
        <f t="shared" si="163"/>
        <v/>
      </c>
      <c r="AS86" s="197" t="str">
        <f t="shared" si="164"/>
        <v/>
      </c>
      <c r="AT86" s="197" t="str">
        <f t="shared" si="165"/>
        <v/>
      </c>
      <c r="AU86" s="197" t="str">
        <f t="shared" si="166"/>
        <v/>
      </c>
      <c r="AV86" s="199">
        <f t="shared" ca="1" si="151"/>
        <v>2.0327612465310918</v>
      </c>
      <c r="AX86" s="162">
        <f t="shared" si="168"/>
        <v>0</v>
      </c>
      <c r="AY86" s="162">
        <f t="shared" si="169"/>
        <v>0</v>
      </c>
      <c r="AZ86" s="162">
        <f t="shared" si="170"/>
        <v>0</v>
      </c>
      <c r="BA86" s="162">
        <f t="shared" si="171"/>
        <v>0</v>
      </c>
      <c r="BB86" s="162" t="str">
        <f t="shared" si="172"/>
        <v/>
      </c>
      <c r="BC86" s="162" t="str">
        <f t="shared" si="173"/>
        <v/>
      </c>
      <c r="BD86" s="162" t="str">
        <f t="shared" si="174"/>
        <v/>
      </c>
      <c r="BE86" s="162" t="str">
        <f t="shared" si="175"/>
        <v/>
      </c>
      <c r="BG86" s="169">
        <f t="shared" si="145"/>
        <v>0.20554477242530164</v>
      </c>
      <c r="BH86" s="169">
        <f t="shared" ca="1" si="146"/>
        <v>2.09255467710312</v>
      </c>
    </row>
    <row r="87" spans="3:60" x14ac:dyDescent="0.25">
      <c r="C87" s="197">
        <v>1.3</v>
      </c>
      <c r="D87" s="198">
        <f t="shared" si="115"/>
        <v>0.4877893569141466</v>
      </c>
      <c r="E87" s="199">
        <f t="shared" si="116"/>
        <v>4.141923076923077</v>
      </c>
      <c r="F87" s="199">
        <f t="shared" si="117"/>
        <v>20.709615384615386</v>
      </c>
      <c r="G87" s="199">
        <f t="shared" si="118"/>
        <v>7.4016632726731299E-2</v>
      </c>
      <c r="H87" s="200">
        <f t="shared" si="119"/>
        <v>7243.0123502646484</v>
      </c>
      <c r="K87" s="199">
        <f t="shared" si="120"/>
        <v>0.25693096553162703</v>
      </c>
      <c r="L87" s="201">
        <f t="shared" si="121"/>
        <v>2.1548395163988195E-3</v>
      </c>
      <c r="M87" s="201">
        <f t="shared" si="122"/>
        <v>2.1729621849929937E-3</v>
      </c>
      <c r="N87" s="201">
        <f t="shared" si="123"/>
        <v>2.2840187834312444E-3</v>
      </c>
      <c r="O87" s="201">
        <f t="shared" si="124"/>
        <v>2.1568304942596699E-3</v>
      </c>
      <c r="P87" s="201" t="str">
        <f t="shared" si="125"/>
        <v/>
      </c>
      <c r="Q87" s="201" t="str">
        <f t="shared" si="126"/>
        <v/>
      </c>
      <c r="R87" s="201" t="str">
        <f t="shared" si="127"/>
        <v/>
      </c>
      <c r="S87" s="201" t="str">
        <f t="shared" si="128"/>
        <v/>
      </c>
      <c r="T87" s="199">
        <f t="shared" si="147"/>
        <v>0</v>
      </c>
      <c r="U87" s="199">
        <f t="shared" si="129"/>
        <v>0</v>
      </c>
      <c r="V87" s="199">
        <f t="shared" si="130"/>
        <v>0</v>
      </c>
      <c r="W87" s="199">
        <f t="shared" si="131"/>
        <v>0</v>
      </c>
      <c r="X87" s="199" t="str">
        <f t="shared" si="132"/>
        <v/>
      </c>
      <c r="Y87" s="199" t="str">
        <f t="shared" si="133"/>
        <v/>
      </c>
      <c r="Z87" s="199" t="str">
        <f t="shared" si="134"/>
        <v/>
      </c>
      <c r="AA87" s="199" t="str">
        <f t="shared" si="135"/>
        <v/>
      </c>
      <c r="AB87" s="201">
        <f t="shared" ca="1" si="136"/>
        <v>2.0227755716319331</v>
      </c>
      <c r="AD87" s="162">
        <f t="shared" si="148"/>
        <v>0</v>
      </c>
      <c r="AE87" s="162">
        <f t="shared" si="137"/>
        <v>0</v>
      </c>
      <c r="AF87" s="162">
        <f t="shared" si="138"/>
        <v>0</v>
      </c>
      <c r="AG87" s="162">
        <f t="shared" si="139"/>
        <v>0</v>
      </c>
      <c r="AH87" s="162" t="str">
        <f t="shared" si="140"/>
        <v/>
      </c>
      <c r="AI87" s="162" t="str">
        <f t="shared" si="141"/>
        <v/>
      </c>
      <c r="AJ87" s="162" t="str">
        <f t="shared" si="142"/>
        <v/>
      </c>
      <c r="AK87" s="162" t="str">
        <f t="shared" si="143"/>
        <v/>
      </c>
      <c r="AM87" s="199">
        <f t="shared" si="149"/>
        <v>0.10095114937061404</v>
      </c>
      <c r="AN87" s="197">
        <f t="shared" si="159"/>
        <v>0</v>
      </c>
      <c r="AO87" s="197">
        <f t="shared" si="160"/>
        <v>0</v>
      </c>
      <c r="AP87" s="197">
        <f t="shared" si="161"/>
        <v>0</v>
      </c>
      <c r="AQ87" s="197">
        <f t="shared" si="162"/>
        <v>0</v>
      </c>
      <c r="AR87" s="197" t="str">
        <f t="shared" si="163"/>
        <v/>
      </c>
      <c r="AS87" s="197" t="str">
        <f t="shared" si="164"/>
        <v/>
      </c>
      <c r="AT87" s="197" t="str">
        <f t="shared" si="165"/>
        <v/>
      </c>
      <c r="AU87" s="197" t="str">
        <f t="shared" si="166"/>
        <v/>
      </c>
      <c r="AV87" s="199">
        <f t="shared" ca="1" si="151"/>
        <v>2.0038830526891207</v>
      </c>
      <c r="AX87" s="162">
        <f t="shared" si="168"/>
        <v>0</v>
      </c>
      <c r="AY87" s="162">
        <f t="shared" si="169"/>
        <v>0</v>
      </c>
      <c r="AZ87" s="162">
        <f t="shared" si="170"/>
        <v>0</v>
      </c>
      <c r="BA87" s="162">
        <f t="shared" si="171"/>
        <v>0</v>
      </c>
      <c r="BB87" s="162" t="str">
        <f t="shared" si="172"/>
        <v/>
      </c>
      <c r="BC87" s="162" t="str">
        <f t="shared" si="173"/>
        <v/>
      </c>
      <c r="BD87" s="162" t="str">
        <f t="shared" si="174"/>
        <v/>
      </c>
      <c r="BE87" s="162" t="str">
        <f t="shared" si="175"/>
        <v/>
      </c>
      <c r="BG87" s="169">
        <f t="shared" si="145"/>
        <v>0.23123786897846435</v>
      </c>
      <c r="BH87" s="169">
        <f t="shared" ca="1" si="146"/>
        <v>2.1025851911869693</v>
      </c>
    </row>
    <row r="88" spans="3:60" x14ac:dyDescent="0.25">
      <c r="C88" s="197">
        <v>1.4</v>
      </c>
      <c r="D88" s="198">
        <f t="shared" si="115"/>
        <v>0.5253116151383117</v>
      </c>
      <c r="E88" s="199">
        <f t="shared" si="116"/>
        <v>3.927142857142857</v>
      </c>
      <c r="F88" s="199">
        <f t="shared" si="117"/>
        <v>19.635714285714286</v>
      </c>
      <c r="G88" s="199">
        <f t="shared" si="118"/>
        <v>7.9710219859556772E-2</v>
      </c>
      <c r="H88" s="200">
        <f t="shared" si="119"/>
        <v>7639.1415060021827</v>
      </c>
      <c r="K88" s="199">
        <f t="shared" si="120"/>
        <v>0.28262406208478974</v>
      </c>
      <c r="L88" s="201">
        <f t="shared" si="121"/>
        <v>2.3703234680387017E-3</v>
      </c>
      <c r="M88" s="201">
        <f t="shared" si="122"/>
        <v>2.3902584034922931E-3</v>
      </c>
      <c r="N88" s="201">
        <f t="shared" si="123"/>
        <v>2.5124206617743688E-3</v>
      </c>
      <c r="O88" s="201">
        <f t="shared" si="124"/>
        <v>2.372513543685637E-3</v>
      </c>
      <c r="P88" s="201" t="str">
        <f t="shared" si="125"/>
        <v/>
      </c>
      <c r="Q88" s="201" t="str">
        <f t="shared" si="126"/>
        <v/>
      </c>
      <c r="R88" s="201" t="str">
        <f t="shared" si="127"/>
        <v/>
      </c>
      <c r="S88" s="201" t="str">
        <f t="shared" si="128"/>
        <v/>
      </c>
      <c r="T88" s="199">
        <f t="shared" si="147"/>
        <v>0</v>
      </c>
      <c r="U88" s="199">
        <f t="shared" si="129"/>
        <v>0</v>
      </c>
      <c r="V88" s="199">
        <f t="shared" si="130"/>
        <v>0</v>
      </c>
      <c r="W88" s="199">
        <f t="shared" si="131"/>
        <v>0</v>
      </c>
      <c r="X88" s="199" t="str">
        <f t="shared" si="132"/>
        <v/>
      </c>
      <c r="Y88" s="199" t="str">
        <f t="shared" si="133"/>
        <v/>
      </c>
      <c r="Z88" s="199" t="str">
        <f t="shared" si="134"/>
        <v/>
      </c>
      <c r="AA88" s="199" t="str">
        <f t="shared" si="135"/>
        <v/>
      </c>
      <c r="AB88" s="201">
        <f t="shared" ca="1" si="136"/>
        <v>2.0612674901622352</v>
      </c>
      <c r="AD88" s="162">
        <f t="shared" si="148"/>
        <v>0</v>
      </c>
      <c r="AE88" s="162">
        <f t="shared" si="137"/>
        <v>0</v>
      </c>
      <c r="AF88" s="162">
        <f t="shared" si="138"/>
        <v>0</v>
      </c>
      <c r="AG88" s="162">
        <f t="shared" si="139"/>
        <v>0</v>
      </c>
      <c r="AH88" s="162" t="str">
        <f t="shared" si="140"/>
        <v/>
      </c>
      <c r="AI88" s="162" t="str">
        <f t="shared" si="141"/>
        <v/>
      </c>
      <c r="AJ88" s="162" t="str">
        <f t="shared" si="142"/>
        <v/>
      </c>
      <c r="AK88" s="162" t="str">
        <f t="shared" si="143"/>
        <v/>
      </c>
      <c r="AM88" s="199">
        <f t="shared" si="149"/>
        <v>0.11216794374512672</v>
      </c>
      <c r="AN88" s="197">
        <f t="shared" si="159"/>
        <v>0</v>
      </c>
      <c r="AO88" s="197">
        <f t="shared" si="160"/>
        <v>0</v>
      </c>
      <c r="AP88" s="197">
        <f t="shared" si="161"/>
        <v>0</v>
      </c>
      <c r="AQ88" s="197">
        <f t="shared" si="162"/>
        <v>0</v>
      </c>
      <c r="AR88" s="197" t="str">
        <f t="shared" si="163"/>
        <v/>
      </c>
      <c r="AS88" s="197" t="str">
        <f t="shared" si="164"/>
        <v/>
      </c>
      <c r="AT88" s="197" t="str">
        <f t="shared" si="165"/>
        <v/>
      </c>
      <c r="AU88" s="197" t="str">
        <f t="shared" si="166"/>
        <v/>
      </c>
      <c r="AV88" s="199">
        <f t="shared" ca="1" si="151"/>
        <v>2.0807426112762402</v>
      </c>
      <c r="AX88" s="162">
        <f t="shared" si="168"/>
        <v>0</v>
      </c>
      <c r="AY88" s="162">
        <f t="shared" si="169"/>
        <v>0</v>
      </c>
      <c r="AZ88" s="162">
        <f t="shared" si="170"/>
        <v>0</v>
      </c>
      <c r="BA88" s="162">
        <f t="shared" si="171"/>
        <v>0</v>
      </c>
      <c r="BB88" s="162" t="str">
        <f t="shared" si="172"/>
        <v/>
      </c>
      <c r="BC88" s="162" t="str">
        <f t="shared" si="173"/>
        <v/>
      </c>
      <c r="BD88" s="162" t="str">
        <f t="shared" si="174"/>
        <v/>
      </c>
      <c r="BE88" s="162" t="str">
        <f t="shared" si="175"/>
        <v/>
      </c>
      <c r="BG88" s="169">
        <f t="shared" si="145"/>
        <v>0.25693096553162703</v>
      </c>
      <c r="BH88" s="169">
        <f t="shared" ca="1" si="146"/>
        <v>2.0227755716319331</v>
      </c>
    </row>
    <row r="89" spans="3:60" x14ac:dyDescent="0.25">
      <c r="C89" s="197">
        <v>1.5</v>
      </c>
      <c r="D89" s="198">
        <f t="shared" si="115"/>
        <v>0.5628338733624767</v>
      </c>
      <c r="E89" s="199">
        <f t="shared" si="116"/>
        <v>3.7416666666666667</v>
      </c>
      <c r="F89" s="199">
        <f t="shared" si="117"/>
        <v>18.708333333333332</v>
      </c>
      <c r="G89" s="199">
        <f t="shared" si="118"/>
        <v>8.5403806992382258E-2</v>
      </c>
      <c r="H89" s="200">
        <f t="shared" si="119"/>
        <v>8017.81737193764</v>
      </c>
      <c r="K89" s="199">
        <f t="shared" si="120"/>
        <v>0.30831715863795245</v>
      </c>
      <c r="L89" s="201">
        <f t="shared" si="121"/>
        <v>2.5858074196785834E-3</v>
      </c>
      <c r="M89" s="201">
        <f t="shared" si="122"/>
        <v>2.6075546219915926E-3</v>
      </c>
      <c r="N89" s="201">
        <f t="shared" si="123"/>
        <v>2.7408225401174932E-3</v>
      </c>
      <c r="O89" s="201">
        <f t="shared" si="124"/>
        <v>2.5881965931116037E-3</v>
      </c>
      <c r="P89" s="201" t="str">
        <f t="shared" si="125"/>
        <v/>
      </c>
      <c r="Q89" s="201" t="str">
        <f t="shared" si="126"/>
        <v/>
      </c>
      <c r="R89" s="201" t="str">
        <f t="shared" si="127"/>
        <v/>
      </c>
      <c r="S89" s="201" t="str">
        <f t="shared" si="128"/>
        <v/>
      </c>
      <c r="T89" s="199">
        <f t="shared" si="147"/>
        <v>0</v>
      </c>
      <c r="U89" s="199">
        <f t="shared" si="129"/>
        <v>0</v>
      </c>
      <c r="V89" s="199">
        <f t="shared" si="130"/>
        <v>0</v>
      </c>
      <c r="W89" s="199">
        <f t="shared" si="131"/>
        <v>0</v>
      </c>
      <c r="X89" s="199" t="str">
        <f t="shared" si="132"/>
        <v/>
      </c>
      <c r="Y89" s="199" t="str">
        <f t="shared" si="133"/>
        <v/>
      </c>
      <c r="Z89" s="199" t="str">
        <f t="shared" si="134"/>
        <v/>
      </c>
      <c r="AA89" s="199" t="str">
        <f t="shared" si="135"/>
        <v/>
      </c>
      <c r="AB89" s="201">
        <f t="shared" ca="1" si="136"/>
        <v>2.0684915267775974</v>
      </c>
      <c r="AD89" s="162">
        <f t="shared" si="148"/>
        <v>0</v>
      </c>
      <c r="AE89" s="162">
        <f t="shared" si="137"/>
        <v>0</v>
      </c>
      <c r="AF89" s="162">
        <f t="shared" si="138"/>
        <v>0</v>
      </c>
      <c r="AG89" s="162">
        <f t="shared" si="139"/>
        <v>0</v>
      </c>
      <c r="AH89" s="162" t="str">
        <f t="shared" si="140"/>
        <v/>
      </c>
      <c r="AI89" s="162" t="str">
        <f t="shared" si="141"/>
        <v/>
      </c>
      <c r="AJ89" s="162" t="str">
        <f t="shared" si="142"/>
        <v/>
      </c>
      <c r="AK89" s="162" t="str">
        <f t="shared" si="143"/>
        <v/>
      </c>
      <c r="AM89" s="199">
        <f t="shared" si="149"/>
        <v>0.12338473811963939</v>
      </c>
      <c r="AN89" s="197">
        <f t="shared" si="159"/>
        <v>0</v>
      </c>
      <c r="AO89" s="197">
        <f t="shared" si="160"/>
        <v>0</v>
      </c>
      <c r="AP89" s="197">
        <f t="shared" si="161"/>
        <v>0</v>
      </c>
      <c r="AQ89" s="197">
        <f t="shared" si="162"/>
        <v>0</v>
      </c>
      <c r="AR89" s="197" t="str">
        <f t="shared" si="163"/>
        <v/>
      </c>
      <c r="AS89" s="197" t="str">
        <f t="shared" si="164"/>
        <v/>
      </c>
      <c r="AT89" s="197" t="str">
        <f t="shared" si="165"/>
        <v/>
      </c>
      <c r="AU89" s="197" t="str">
        <f t="shared" si="166"/>
        <v/>
      </c>
      <c r="AV89" s="199">
        <f t="shared" ca="1" si="151"/>
        <v>2.014284381771883</v>
      </c>
      <c r="AX89" s="162">
        <f t="shared" si="168"/>
        <v>0</v>
      </c>
      <c r="AY89" s="162">
        <f t="shared" si="169"/>
        <v>0</v>
      </c>
      <c r="AZ89" s="162">
        <f t="shared" si="170"/>
        <v>0</v>
      </c>
      <c r="BA89" s="162">
        <f t="shared" si="171"/>
        <v>0</v>
      </c>
      <c r="BB89" s="162" t="str">
        <f t="shared" si="172"/>
        <v/>
      </c>
      <c r="BC89" s="162" t="str">
        <f t="shared" si="173"/>
        <v/>
      </c>
      <c r="BD89" s="162" t="str">
        <f t="shared" si="174"/>
        <v/>
      </c>
      <c r="BE89" s="162" t="str">
        <f t="shared" si="175"/>
        <v/>
      </c>
      <c r="BG89" s="169">
        <f t="shared" si="145"/>
        <v>0.28262406208478974</v>
      </c>
      <c r="BH89" s="169">
        <f t="shared" ca="1" si="146"/>
        <v>2.0612674901622352</v>
      </c>
    </row>
    <row r="90" spans="3:60" x14ac:dyDescent="0.25">
      <c r="C90" s="197">
        <v>1.6</v>
      </c>
      <c r="D90" s="198">
        <f t="shared" si="115"/>
        <v>0.60035613158664192</v>
      </c>
      <c r="E90" s="199">
        <f t="shared" si="116"/>
        <v>3.58</v>
      </c>
      <c r="F90" s="199">
        <f t="shared" si="117"/>
        <v>17.899999999999999</v>
      </c>
      <c r="G90" s="199">
        <f t="shared" si="118"/>
        <v>9.1097394125207745E-2</v>
      </c>
      <c r="H90" s="200">
        <f t="shared" si="119"/>
        <v>8379.8882681564246</v>
      </c>
      <c r="K90" s="199">
        <f t="shared" si="120"/>
        <v>0.33401025519111516</v>
      </c>
      <c r="L90" s="201">
        <f t="shared" si="121"/>
        <v>2.8012913713184656E-3</v>
      </c>
      <c r="M90" s="201">
        <f t="shared" si="122"/>
        <v>2.824850840490892E-3</v>
      </c>
      <c r="N90" s="201">
        <f t="shared" si="123"/>
        <v>2.9692244184606176E-3</v>
      </c>
      <c r="O90" s="201">
        <f t="shared" si="124"/>
        <v>2.8038796425375709E-3</v>
      </c>
      <c r="P90" s="201" t="str">
        <f t="shared" si="125"/>
        <v/>
      </c>
      <c r="Q90" s="201" t="str">
        <f t="shared" si="126"/>
        <v/>
      </c>
      <c r="R90" s="201" t="str">
        <f t="shared" si="127"/>
        <v/>
      </c>
      <c r="S90" s="201" t="str">
        <f t="shared" si="128"/>
        <v/>
      </c>
      <c r="T90" s="199">
        <f t="shared" si="147"/>
        <v>0</v>
      </c>
      <c r="U90" s="199">
        <f t="shared" si="129"/>
        <v>0</v>
      </c>
      <c r="V90" s="199">
        <f t="shared" si="130"/>
        <v>0</v>
      </c>
      <c r="W90" s="199">
        <f t="shared" si="131"/>
        <v>0</v>
      </c>
      <c r="X90" s="199" t="str">
        <f t="shared" si="132"/>
        <v/>
      </c>
      <c r="Y90" s="199" t="str">
        <f t="shared" si="133"/>
        <v/>
      </c>
      <c r="Z90" s="199" t="str">
        <f t="shared" si="134"/>
        <v/>
      </c>
      <c r="AA90" s="199" t="str">
        <f t="shared" si="135"/>
        <v/>
      </c>
      <c r="AB90" s="201">
        <f t="shared" ca="1" si="136"/>
        <v>2.0657161171996696</v>
      </c>
      <c r="AD90" s="162">
        <f t="shared" si="148"/>
        <v>0</v>
      </c>
      <c r="AE90" s="162">
        <f t="shared" si="137"/>
        <v>0</v>
      </c>
      <c r="AF90" s="162">
        <f t="shared" si="138"/>
        <v>0</v>
      </c>
      <c r="AG90" s="162">
        <f t="shared" si="139"/>
        <v>0</v>
      </c>
      <c r="AH90" s="162" t="str">
        <f t="shared" si="140"/>
        <v/>
      </c>
      <c r="AI90" s="162" t="str">
        <f t="shared" si="141"/>
        <v/>
      </c>
      <c r="AJ90" s="162" t="str">
        <f t="shared" si="142"/>
        <v/>
      </c>
      <c r="AK90" s="162" t="str">
        <f t="shared" si="143"/>
        <v/>
      </c>
      <c r="AM90" s="199">
        <f t="shared" si="149"/>
        <v>0.13460153249415205</v>
      </c>
      <c r="AN90" s="197">
        <f t="shared" si="159"/>
        <v>0</v>
      </c>
      <c r="AO90" s="197">
        <f t="shared" si="160"/>
        <v>0</v>
      </c>
      <c r="AP90" s="197">
        <f t="shared" si="161"/>
        <v>0</v>
      </c>
      <c r="AQ90" s="197">
        <f t="shared" si="162"/>
        <v>0</v>
      </c>
      <c r="AR90" s="197" t="str">
        <f t="shared" si="163"/>
        <v/>
      </c>
      <c r="AS90" s="197" t="str">
        <f t="shared" si="164"/>
        <v/>
      </c>
      <c r="AT90" s="197" t="str">
        <f t="shared" si="165"/>
        <v/>
      </c>
      <c r="AU90" s="197" t="str">
        <f t="shared" si="166"/>
        <v/>
      </c>
      <c r="AV90" s="199">
        <f t="shared" ca="1" si="151"/>
        <v>2.0429721288435094</v>
      </c>
      <c r="AX90" s="162">
        <f t="shared" si="168"/>
        <v>0</v>
      </c>
      <c r="AY90" s="162">
        <f t="shared" si="169"/>
        <v>0</v>
      </c>
      <c r="AZ90" s="162">
        <f t="shared" si="170"/>
        <v>0</v>
      </c>
      <c r="BA90" s="162">
        <f t="shared" si="171"/>
        <v>0</v>
      </c>
      <c r="BB90" s="162" t="str">
        <f t="shared" si="172"/>
        <v/>
      </c>
      <c r="BC90" s="162" t="str">
        <f t="shared" si="173"/>
        <v/>
      </c>
      <c r="BD90" s="162" t="str">
        <f t="shared" si="174"/>
        <v/>
      </c>
      <c r="BE90" s="162" t="str">
        <f t="shared" si="175"/>
        <v/>
      </c>
      <c r="BG90" s="169">
        <f t="shared" si="145"/>
        <v>0.30831715863795245</v>
      </c>
      <c r="BH90" s="169">
        <f t="shared" ca="1" si="146"/>
        <v>2.0684915267775974</v>
      </c>
    </row>
    <row r="91" spans="3:60" x14ac:dyDescent="0.25">
      <c r="C91" s="197">
        <v>1.7</v>
      </c>
      <c r="D91" s="198">
        <f t="shared" si="115"/>
        <v>0.63787838981080691</v>
      </c>
      <c r="E91" s="199">
        <f t="shared" si="116"/>
        <v>3.4379411764705883</v>
      </c>
      <c r="F91" s="199">
        <f t="shared" si="117"/>
        <v>17.189705882352943</v>
      </c>
      <c r="G91" s="199">
        <f t="shared" si="118"/>
        <v>9.6790981258033218E-2</v>
      </c>
      <c r="H91" s="200">
        <f t="shared" si="119"/>
        <v>8726.1527932243989</v>
      </c>
      <c r="K91" s="199">
        <f t="shared" si="120"/>
        <v>0.35970335174427787</v>
      </c>
      <c r="L91" s="201">
        <f t="shared" si="121"/>
        <v>3.0167753229583478E-3</v>
      </c>
      <c r="M91" s="201">
        <f t="shared" si="122"/>
        <v>3.042147058990191E-3</v>
      </c>
      <c r="N91" s="201">
        <f t="shared" si="123"/>
        <v>3.1976262968037425E-3</v>
      </c>
      <c r="O91" s="201">
        <f t="shared" si="124"/>
        <v>3.0195626919635376E-3</v>
      </c>
      <c r="P91" s="201" t="str">
        <f t="shared" si="125"/>
        <v/>
      </c>
      <c r="Q91" s="201" t="str">
        <f t="shared" si="126"/>
        <v/>
      </c>
      <c r="R91" s="201" t="str">
        <f t="shared" si="127"/>
        <v/>
      </c>
      <c r="S91" s="201" t="str">
        <f t="shared" si="128"/>
        <v/>
      </c>
      <c r="T91" s="199">
        <f t="shared" si="147"/>
        <v>0</v>
      </c>
      <c r="U91" s="199">
        <f t="shared" si="129"/>
        <v>0</v>
      </c>
      <c r="V91" s="199">
        <f t="shared" si="130"/>
        <v>0</v>
      </c>
      <c r="W91" s="199">
        <f t="shared" si="131"/>
        <v>0</v>
      </c>
      <c r="X91" s="199" t="str">
        <f t="shared" si="132"/>
        <v/>
      </c>
      <c r="Y91" s="199" t="str">
        <f t="shared" si="133"/>
        <v/>
      </c>
      <c r="Z91" s="199" t="str">
        <f t="shared" si="134"/>
        <v/>
      </c>
      <c r="AA91" s="199" t="str">
        <f t="shared" si="135"/>
        <v/>
      </c>
      <c r="AB91" s="201">
        <f t="shared" ca="1" si="136"/>
        <v>2.0214350903682554</v>
      </c>
      <c r="AD91" s="162">
        <f t="shared" si="148"/>
        <v>0</v>
      </c>
      <c r="AE91" s="162">
        <f t="shared" si="137"/>
        <v>0</v>
      </c>
      <c r="AF91" s="162">
        <f t="shared" si="138"/>
        <v>0</v>
      </c>
      <c r="AG91" s="162">
        <f t="shared" si="139"/>
        <v>0</v>
      </c>
      <c r="AH91" s="162" t="str">
        <f t="shared" si="140"/>
        <v/>
      </c>
      <c r="AI91" s="162" t="str">
        <f t="shared" si="141"/>
        <v/>
      </c>
      <c r="AJ91" s="162" t="str">
        <f t="shared" si="142"/>
        <v/>
      </c>
      <c r="AK91" s="162" t="str">
        <f t="shared" si="143"/>
        <v/>
      </c>
      <c r="AM91" s="199">
        <f t="shared" si="149"/>
        <v>0.14581832686866472</v>
      </c>
      <c r="AN91" s="197">
        <f t="shared" si="159"/>
        <v>0</v>
      </c>
      <c r="AO91" s="197">
        <f t="shared" si="160"/>
        <v>0</v>
      </c>
      <c r="AP91" s="197">
        <f t="shared" si="161"/>
        <v>0</v>
      </c>
      <c r="AQ91" s="197">
        <f t="shared" si="162"/>
        <v>0</v>
      </c>
      <c r="AR91" s="197" t="str">
        <f t="shared" si="163"/>
        <v/>
      </c>
      <c r="AS91" s="197" t="str">
        <f t="shared" si="164"/>
        <v/>
      </c>
      <c r="AT91" s="197" t="str">
        <f t="shared" si="165"/>
        <v/>
      </c>
      <c r="AU91" s="197" t="str">
        <f t="shared" si="166"/>
        <v/>
      </c>
      <c r="AV91" s="199">
        <f t="shared" ca="1" si="151"/>
        <v>2.0409515582333912</v>
      </c>
      <c r="AX91" s="162">
        <f t="shared" si="168"/>
        <v>0</v>
      </c>
      <c r="AY91" s="162">
        <f t="shared" si="169"/>
        <v>0</v>
      </c>
      <c r="AZ91" s="162">
        <f t="shared" si="170"/>
        <v>0</v>
      </c>
      <c r="BA91" s="162">
        <f t="shared" si="171"/>
        <v>0</v>
      </c>
      <c r="BB91" s="162" t="str">
        <f t="shared" si="172"/>
        <v/>
      </c>
      <c r="BC91" s="162" t="str">
        <f t="shared" si="173"/>
        <v/>
      </c>
      <c r="BD91" s="162" t="str">
        <f t="shared" si="174"/>
        <v/>
      </c>
      <c r="BE91" s="162" t="str">
        <f t="shared" si="175"/>
        <v/>
      </c>
      <c r="BG91" s="169">
        <f t="shared" si="145"/>
        <v>0.33401025519111516</v>
      </c>
      <c r="BH91" s="169">
        <f t="shared" ca="1" si="146"/>
        <v>2.0657161171996696</v>
      </c>
    </row>
    <row r="92" spans="3:60" x14ac:dyDescent="0.25">
      <c r="C92" s="197">
        <v>1.8</v>
      </c>
      <c r="D92" s="198">
        <f t="shared" si="115"/>
        <v>0.67540064803497224</v>
      </c>
      <c r="E92" s="199">
        <f t="shared" si="116"/>
        <v>3.3122222222222222</v>
      </c>
      <c r="F92" s="199">
        <f t="shared" si="117"/>
        <v>16.56111111111111</v>
      </c>
      <c r="G92" s="199">
        <f t="shared" si="118"/>
        <v>0.10248456839085876</v>
      </c>
      <c r="H92" s="200">
        <f t="shared" si="119"/>
        <v>9057.3633009057376</v>
      </c>
      <c r="K92" s="199">
        <f t="shared" si="120"/>
        <v>0.38539644829744057</v>
      </c>
      <c r="L92" s="201">
        <f t="shared" si="121"/>
        <v>3.2322592745982299E-3</v>
      </c>
      <c r="M92" s="201">
        <f t="shared" si="122"/>
        <v>3.2594432774894909E-3</v>
      </c>
      <c r="N92" s="201">
        <f t="shared" si="123"/>
        <v>3.4260281751468669E-3</v>
      </c>
      <c r="O92" s="201">
        <f t="shared" si="124"/>
        <v>3.2352457413895052E-3</v>
      </c>
      <c r="P92" s="201" t="str">
        <f t="shared" si="125"/>
        <v/>
      </c>
      <c r="Q92" s="201" t="str">
        <f t="shared" si="126"/>
        <v/>
      </c>
      <c r="R92" s="201" t="str">
        <f t="shared" si="127"/>
        <v/>
      </c>
      <c r="S92" s="201" t="str">
        <f t="shared" si="128"/>
        <v/>
      </c>
      <c r="T92" s="199">
        <f t="shared" si="147"/>
        <v>0</v>
      </c>
      <c r="U92" s="199">
        <f t="shared" si="129"/>
        <v>0</v>
      </c>
      <c r="V92" s="199">
        <f t="shared" si="130"/>
        <v>0</v>
      </c>
      <c r="W92" s="199">
        <f t="shared" si="131"/>
        <v>0</v>
      </c>
      <c r="X92" s="199" t="str">
        <f t="shared" si="132"/>
        <v/>
      </c>
      <c r="Y92" s="199" t="str">
        <f t="shared" si="133"/>
        <v/>
      </c>
      <c r="Z92" s="199" t="str">
        <f t="shared" si="134"/>
        <v/>
      </c>
      <c r="AA92" s="199" t="str">
        <f t="shared" si="135"/>
        <v/>
      </c>
      <c r="AB92" s="201">
        <f t="shared" ca="1" si="136"/>
        <v>2.0532207705677687</v>
      </c>
      <c r="AD92" s="162">
        <f t="shared" si="148"/>
        <v>0</v>
      </c>
      <c r="AE92" s="162">
        <f t="shared" si="137"/>
        <v>0</v>
      </c>
      <c r="AF92" s="162">
        <f t="shared" si="138"/>
        <v>0</v>
      </c>
      <c r="AG92" s="162">
        <f t="shared" si="139"/>
        <v>0</v>
      </c>
      <c r="AH92" s="162" t="str">
        <f t="shared" si="140"/>
        <v/>
      </c>
      <c r="AI92" s="162" t="str">
        <f t="shared" si="141"/>
        <v/>
      </c>
      <c r="AJ92" s="162" t="str">
        <f t="shared" si="142"/>
        <v/>
      </c>
      <c r="AK92" s="162" t="str">
        <f t="shared" si="143"/>
        <v/>
      </c>
      <c r="AM92" s="199">
        <f t="shared" si="149"/>
        <v>0.15703512124317739</v>
      </c>
      <c r="AN92" s="197">
        <f t="shared" si="159"/>
        <v>0</v>
      </c>
      <c r="AO92" s="197">
        <f t="shared" si="160"/>
        <v>0</v>
      </c>
      <c r="AP92" s="197">
        <f t="shared" si="161"/>
        <v>0</v>
      </c>
      <c r="AQ92" s="197">
        <f t="shared" si="162"/>
        <v>0</v>
      </c>
      <c r="AR92" s="197" t="str">
        <f t="shared" si="163"/>
        <v/>
      </c>
      <c r="AS92" s="197" t="str">
        <f t="shared" si="164"/>
        <v/>
      </c>
      <c r="AT92" s="197" t="str">
        <f t="shared" si="165"/>
        <v/>
      </c>
      <c r="AU92" s="197" t="str">
        <f t="shared" si="166"/>
        <v/>
      </c>
      <c r="AV92" s="199">
        <f t="shared" ca="1" si="151"/>
        <v>2.098051553108065</v>
      </c>
      <c r="AX92" s="162">
        <f t="shared" si="168"/>
        <v>0</v>
      </c>
      <c r="AY92" s="162">
        <f t="shared" si="169"/>
        <v>0</v>
      </c>
      <c r="AZ92" s="162">
        <f t="shared" si="170"/>
        <v>0</v>
      </c>
      <c r="BA92" s="162">
        <f t="shared" si="171"/>
        <v>0</v>
      </c>
      <c r="BB92" s="162" t="str">
        <f t="shared" si="172"/>
        <v/>
      </c>
      <c r="BC92" s="162" t="str">
        <f t="shared" si="173"/>
        <v/>
      </c>
      <c r="BD92" s="162" t="str">
        <f t="shared" si="174"/>
        <v/>
      </c>
      <c r="BE92" s="162" t="str">
        <f t="shared" si="175"/>
        <v/>
      </c>
      <c r="BG92" s="169">
        <f t="shared" si="145"/>
        <v>0.35970335174427787</v>
      </c>
      <c r="BH92" s="169">
        <f t="shared" ca="1" si="146"/>
        <v>2.0214350903682554</v>
      </c>
    </row>
    <row r="93" spans="3:60" x14ac:dyDescent="0.25">
      <c r="C93" s="197">
        <v>1.9</v>
      </c>
      <c r="D93" s="198">
        <f t="shared" si="115"/>
        <v>0.71292290625913723</v>
      </c>
      <c r="E93" s="199">
        <f t="shared" si="116"/>
        <v>3.2002631578947369</v>
      </c>
      <c r="F93" s="199">
        <f t="shared" si="117"/>
        <v>16.001315789473686</v>
      </c>
      <c r="G93" s="199">
        <f t="shared" si="118"/>
        <v>0.10817815552368419</v>
      </c>
      <c r="H93" s="200">
        <f t="shared" si="119"/>
        <v>9374.2290930022191</v>
      </c>
      <c r="K93" s="199">
        <f t="shared" si="120"/>
        <v>0.41108954485060328</v>
      </c>
      <c r="L93" s="201">
        <f t="shared" si="121"/>
        <v>3.4477432262381117E-3</v>
      </c>
      <c r="M93" s="201">
        <f t="shared" si="122"/>
        <v>3.4767394959887904E-3</v>
      </c>
      <c r="N93" s="201">
        <f t="shared" si="123"/>
        <v>3.6544300534899917E-3</v>
      </c>
      <c r="O93" s="201">
        <f t="shared" si="124"/>
        <v>3.4509287908154724E-3</v>
      </c>
      <c r="P93" s="201" t="str">
        <f t="shared" si="125"/>
        <v/>
      </c>
      <c r="Q93" s="201" t="str">
        <f t="shared" si="126"/>
        <v/>
      </c>
      <c r="R93" s="201" t="str">
        <f t="shared" si="127"/>
        <v/>
      </c>
      <c r="S93" s="201" t="str">
        <f t="shared" si="128"/>
        <v/>
      </c>
      <c r="T93" s="199">
        <f t="shared" si="147"/>
        <v>0</v>
      </c>
      <c r="U93" s="199">
        <f t="shared" si="129"/>
        <v>0</v>
      </c>
      <c r="V93" s="199">
        <f t="shared" si="130"/>
        <v>0</v>
      </c>
      <c r="W93" s="199">
        <f t="shared" si="131"/>
        <v>0</v>
      </c>
      <c r="X93" s="199" t="str">
        <f t="shared" si="132"/>
        <v/>
      </c>
      <c r="Y93" s="199" t="str">
        <f t="shared" si="133"/>
        <v/>
      </c>
      <c r="Z93" s="199" t="str">
        <f t="shared" si="134"/>
        <v/>
      </c>
      <c r="AA93" s="199" t="str">
        <f t="shared" si="135"/>
        <v/>
      </c>
      <c r="AB93" s="201">
        <f t="shared" ca="1" si="136"/>
        <v>2.1494157375915584</v>
      </c>
      <c r="AD93" s="162">
        <f t="shared" si="148"/>
        <v>0</v>
      </c>
      <c r="AE93" s="162">
        <f t="shared" si="137"/>
        <v>0</v>
      </c>
      <c r="AF93" s="162">
        <f t="shared" si="138"/>
        <v>0</v>
      </c>
      <c r="AG93" s="162">
        <f t="shared" si="139"/>
        <v>0</v>
      </c>
      <c r="AH93" s="162" t="str">
        <f t="shared" si="140"/>
        <v/>
      </c>
      <c r="AI93" s="162" t="str">
        <f t="shared" si="141"/>
        <v/>
      </c>
      <c r="AJ93" s="162" t="str">
        <f t="shared" si="142"/>
        <v/>
      </c>
      <c r="AK93" s="162" t="str">
        <f t="shared" si="143"/>
        <v/>
      </c>
      <c r="AM93" s="199">
        <f t="shared" si="149"/>
        <v>0.16825191561769007</v>
      </c>
      <c r="AN93" s="197">
        <f t="shared" si="159"/>
        <v>0</v>
      </c>
      <c r="AO93" s="197">
        <f t="shared" si="160"/>
        <v>0</v>
      </c>
      <c r="AP93" s="197">
        <f t="shared" si="161"/>
        <v>0</v>
      </c>
      <c r="AQ93" s="197">
        <f t="shared" si="162"/>
        <v>0</v>
      </c>
      <c r="AR93" s="197" t="str">
        <f t="shared" si="163"/>
        <v/>
      </c>
      <c r="AS93" s="197" t="str">
        <f t="shared" si="164"/>
        <v/>
      </c>
      <c r="AT93" s="197" t="str">
        <f t="shared" si="165"/>
        <v/>
      </c>
      <c r="AU93" s="197" t="str">
        <f t="shared" si="166"/>
        <v/>
      </c>
      <c r="AV93" s="199">
        <f t="shared" ca="1" si="151"/>
        <v>2.0627895665697298</v>
      </c>
      <c r="AX93" s="162">
        <f t="shared" si="168"/>
        <v>0</v>
      </c>
      <c r="AY93" s="162">
        <f t="shared" si="169"/>
        <v>0</v>
      </c>
      <c r="AZ93" s="162">
        <f t="shared" si="170"/>
        <v>0</v>
      </c>
      <c r="BA93" s="162">
        <f t="shared" si="171"/>
        <v>0</v>
      </c>
      <c r="BB93" s="162" t="str">
        <f t="shared" si="172"/>
        <v/>
      </c>
      <c r="BC93" s="162" t="str">
        <f t="shared" si="173"/>
        <v/>
      </c>
      <c r="BD93" s="162" t="str">
        <f t="shared" si="174"/>
        <v/>
      </c>
      <c r="BE93" s="162" t="str">
        <f t="shared" si="175"/>
        <v/>
      </c>
      <c r="BG93" s="169">
        <f t="shared" si="145"/>
        <v>0.38539644829744057</v>
      </c>
      <c r="BH93" s="169">
        <f t="shared" ca="1" si="146"/>
        <v>2.0532207705677687</v>
      </c>
    </row>
    <row r="94" spans="3:60" x14ac:dyDescent="0.25">
      <c r="C94" s="197">
        <v>2</v>
      </c>
      <c r="D94" s="198">
        <f t="shared" si="115"/>
        <v>0.75044516448330234</v>
      </c>
      <c r="E94" s="199">
        <f t="shared" si="116"/>
        <v>3.1</v>
      </c>
      <c r="F94" s="199">
        <f t="shared" si="117"/>
        <v>15.5</v>
      </c>
      <c r="G94" s="199">
        <f t="shared" si="118"/>
        <v>0.11387174265650968</v>
      </c>
      <c r="H94" s="200">
        <f t="shared" si="119"/>
        <v>9677.4193548387102</v>
      </c>
      <c r="K94" s="199">
        <f t="shared" si="120"/>
        <v>0.43678264140376599</v>
      </c>
      <c r="L94" s="201">
        <f t="shared" si="121"/>
        <v>3.6632271778779934E-3</v>
      </c>
      <c r="M94" s="201">
        <f t="shared" si="122"/>
        <v>3.6940357144880894E-3</v>
      </c>
      <c r="N94" s="201">
        <f t="shared" si="123"/>
        <v>3.8828319318331157E-3</v>
      </c>
      <c r="O94" s="201">
        <f t="shared" si="124"/>
        <v>3.6666118402414391E-3</v>
      </c>
      <c r="P94" s="201" t="str">
        <f t="shared" si="125"/>
        <v/>
      </c>
      <c r="Q94" s="201" t="str">
        <f t="shared" si="126"/>
        <v/>
      </c>
      <c r="R94" s="201" t="str">
        <f t="shared" si="127"/>
        <v/>
      </c>
      <c r="S94" s="201" t="str">
        <f t="shared" si="128"/>
        <v/>
      </c>
      <c r="T94" s="199">
        <f t="shared" si="147"/>
        <v>0</v>
      </c>
      <c r="U94" s="199">
        <f t="shared" si="129"/>
        <v>0</v>
      </c>
      <c r="V94" s="199">
        <f t="shared" si="130"/>
        <v>0</v>
      </c>
      <c r="W94" s="199">
        <f t="shared" si="131"/>
        <v>0</v>
      </c>
      <c r="X94" s="199" t="str">
        <f t="shared" si="132"/>
        <v/>
      </c>
      <c r="Y94" s="199" t="str">
        <f t="shared" si="133"/>
        <v/>
      </c>
      <c r="Z94" s="199" t="str">
        <f t="shared" si="134"/>
        <v/>
      </c>
      <c r="AA94" s="199" t="str">
        <f t="shared" si="135"/>
        <v/>
      </c>
      <c r="AB94" s="201">
        <f t="shared" ca="1" si="136"/>
        <v>2.1612773634111049</v>
      </c>
      <c r="AD94" s="162">
        <f t="shared" si="148"/>
        <v>0</v>
      </c>
      <c r="AE94" s="162">
        <f t="shared" si="137"/>
        <v>0</v>
      </c>
      <c r="AF94" s="162">
        <f t="shared" si="138"/>
        <v>0</v>
      </c>
      <c r="AG94" s="162">
        <f t="shared" si="139"/>
        <v>0</v>
      </c>
      <c r="AH94" s="162" t="str">
        <f t="shared" si="140"/>
        <v/>
      </c>
      <c r="AI94" s="162" t="str">
        <f t="shared" si="141"/>
        <v/>
      </c>
      <c r="AJ94" s="162" t="str">
        <f t="shared" si="142"/>
        <v/>
      </c>
      <c r="AK94" s="162" t="str">
        <f t="shared" si="143"/>
        <v/>
      </c>
      <c r="AM94" s="199">
        <f t="shared" si="149"/>
        <v>0.17946870999220274</v>
      </c>
      <c r="AN94" s="197">
        <f t="shared" si="159"/>
        <v>0</v>
      </c>
      <c r="AO94" s="197">
        <f t="shared" si="160"/>
        <v>0</v>
      </c>
      <c r="AP94" s="197">
        <f t="shared" si="161"/>
        <v>0</v>
      </c>
      <c r="AQ94" s="197">
        <f t="shared" si="162"/>
        <v>0</v>
      </c>
      <c r="AR94" s="197" t="str">
        <f t="shared" si="163"/>
        <v/>
      </c>
      <c r="AS94" s="197" t="str">
        <f t="shared" si="164"/>
        <v/>
      </c>
      <c r="AT94" s="197" t="str">
        <f t="shared" si="165"/>
        <v/>
      </c>
      <c r="AU94" s="197" t="str">
        <f t="shared" si="166"/>
        <v/>
      </c>
      <c r="AV94" s="199">
        <f t="shared" ca="1" si="151"/>
        <v>2.1046586031473131</v>
      </c>
      <c r="AX94" s="162">
        <f t="shared" si="168"/>
        <v>0</v>
      </c>
      <c r="AY94" s="162">
        <f t="shared" si="169"/>
        <v>0</v>
      </c>
      <c r="AZ94" s="162">
        <f t="shared" si="170"/>
        <v>0</v>
      </c>
      <c r="BA94" s="162">
        <f t="shared" si="171"/>
        <v>0</v>
      </c>
      <c r="BB94" s="162" t="str">
        <f t="shared" si="172"/>
        <v/>
      </c>
      <c r="BC94" s="162" t="str">
        <f t="shared" si="173"/>
        <v/>
      </c>
      <c r="BD94" s="162" t="str">
        <f t="shared" si="174"/>
        <v/>
      </c>
      <c r="BE94" s="162" t="str">
        <f t="shared" si="175"/>
        <v/>
      </c>
      <c r="BG94" s="169">
        <f t="shared" si="145"/>
        <v>0.41108954485060328</v>
      </c>
      <c r="BH94" s="169">
        <f t="shared" ca="1" si="146"/>
        <v>2.1494157375915584</v>
      </c>
    </row>
    <row r="95" spans="3:60" x14ac:dyDescent="0.25">
      <c r="C95" s="197">
        <v>2.1</v>
      </c>
      <c r="D95" s="198">
        <f t="shared" si="115"/>
        <v>0.78796742270746756</v>
      </c>
      <c r="E95" s="199">
        <f t="shared" si="116"/>
        <v>3.0097619047619046</v>
      </c>
      <c r="F95" s="199">
        <f t="shared" si="117"/>
        <v>15.048809523809524</v>
      </c>
      <c r="G95" s="199">
        <f t="shared" si="118"/>
        <v>0.11956532978933518</v>
      </c>
      <c r="H95" s="200">
        <f t="shared" si="119"/>
        <v>9967.5658571315562</v>
      </c>
      <c r="K95" s="199">
        <f t="shared" si="120"/>
        <v>0.4624757379569287</v>
      </c>
      <c r="L95" s="201">
        <f t="shared" si="121"/>
        <v>3.8787111295178756E-3</v>
      </c>
      <c r="M95" s="201">
        <f t="shared" si="122"/>
        <v>3.9113319329873893E-3</v>
      </c>
      <c r="N95" s="201">
        <f t="shared" si="123"/>
        <v>4.1112338101762409E-3</v>
      </c>
      <c r="O95" s="201">
        <f t="shared" si="124"/>
        <v>3.8822948896674063E-3</v>
      </c>
      <c r="P95" s="201" t="str">
        <f t="shared" si="125"/>
        <v/>
      </c>
      <c r="Q95" s="201" t="str">
        <f t="shared" si="126"/>
        <v/>
      </c>
      <c r="R95" s="201" t="str">
        <f t="shared" si="127"/>
        <v/>
      </c>
      <c r="S95" s="201" t="str">
        <f t="shared" si="128"/>
        <v/>
      </c>
      <c r="T95" s="199">
        <f t="shared" si="147"/>
        <v>0</v>
      </c>
      <c r="U95" s="199">
        <f t="shared" si="129"/>
        <v>0</v>
      </c>
      <c r="V95" s="199">
        <f t="shared" si="130"/>
        <v>0</v>
      </c>
      <c r="W95" s="199">
        <f t="shared" si="131"/>
        <v>0</v>
      </c>
      <c r="X95" s="199" t="str">
        <f t="shared" si="132"/>
        <v/>
      </c>
      <c r="Y95" s="199" t="str">
        <f t="shared" si="133"/>
        <v/>
      </c>
      <c r="Z95" s="199" t="str">
        <f t="shared" si="134"/>
        <v/>
      </c>
      <c r="AA95" s="199" t="str">
        <f t="shared" si="135"/>
        <v/>
      </c>
      <c r="AB95" s="201">
        <f t="shared" ca="1" si="136"/>
        <v>2.0172771929194426</v>
      </c>
      <c r="AD95" s="162">
        <f t="shared" si="148"/>
        <v>0</v>
      </c>
      <c r="AE95" s="162">
        <f t="shared" si="137"/>
        <v>0</v>
      </c>
      <c r="AF95" s="162">
        <f t="shared" si="138"/>
        <v>0</v>
      </c>
      <c r="AG95" s="162">
        <f t="shared" si="139"/>
        <v>0</v>
      </c>
      <c r="AH95" s="162" t="str">
        <f t="shared" si="140"/>
        <v/>
      </c>
      <c r="AI95" s="162" t="str">
        <f t="shared" si="141"/>
        <v/>
      </c>
      <c r="AJ95" s="162" t="str">
        <f t="shared" si="142"/>
        <v/>
      </c>
      <c r="AK95" s="162" t="str">
        <f t="shared" si="143"/>
        <v/>
      </c>
      <c r="AM95" s="199">
        <f t="shared" si="149"/>
        <v>0.19068550436671541</v>
      </c>
      <c r="AN95" s="197">
        <f t="shared" si="159"/>
        <v>0</v>
      </c>
      <c r="AO95" s="197">
        <f t="shared" si="160"/>
        <v>0</v>
      </c>
      <c r="AP95" s="197">
        <f t="shared" si="161"/>
        <v>0</v>
      </c>
      <c r="AQ95" s="197">
        <f t="shared" si="162"/>
        <v>0</v>
      </c>
      <c r="AR95" s="197" t="str">
        <f t="shared" si="163"/>
        <v/>
      </c>
      <c r="AS95" s="197" t="str">
        <f t="shared" si="164"/>
        <v/>
      </c>
      <c r="AT95" s="197" t="str">
        <f t="shared" si="165"/>
        <v/>
      </c>
      <c r="AU95" s="197" t="str">
        <f t="shared" si="166"/>
        <v/>
      </c>
      <c r="AV95" s="199">
        <f t="shared" ca="1" si="151"/>
        <v>2.0793773877877939</v>
      </c>
      <c r="AX95" s="162">
        <f t="shared" si="168"/>
        <v>0</v>
      </c>
      <c r="AY95" s="162">
        <f t="shared" si="169"/>
        <v>0</v>
      </c>
      <c r="AZ95" s="162">
        <f t="shared" si="170"/>
        <v>0</v>
      </c>
      <c r="BA95" s="162">
        <f t="shared" si="171"/>
        <v>0</v>
      </c>
      <c r="BB95" s="162" t="str">
        <f t="shared" si="172"/>
        <v/>
      </c>
      <c r="BC95" s="162" t="str">
        <f t="shared" si="173"/>
        <v/>
      </c>
      <c r="BD95" s="162" t="str">
        <f t="shared" si="174"/>
        <v/>
      </c>
      <c r="BE95" s="162" t="str">
        <f t="shared" si="175"/>
        <v/>
      </c>
      <c r="BG95" s="169">
        <f t="shared" si="145"/>
        <v>0.43678264140376599</v>
      </c>
      <c r="BH95" s="169">
        <f t="shared" ca="1" si="146"/>
        <v>2.1612773634111049</v>
      </c>
    </row>
    <row r="96" spans="3:60" x14ac:dyDescent="0.25">
      <c r="C96" s="197">
        <v>2.2000000000000002</v>
      </c>
      <c r="D96" s="198">
        <f t="shared" si="115"/>
        <v>0.82548968093163266</v>
      </c>
      <c r="E96" s="199">
        <f t="shared" si="116"/>
        <v>2.9281818181818182</v>
      </c>
      <c r="F96" s="199">
        <f t="shared" si="117"/>
        <v>14.640909090909091</v>
      </c>
      <c r="G96" s="199">
        <f t="shared" si="118"/>
        <v>0.12525891692216068</v>
      </c>
      <c r="H96" s="200">
        <f t="shared" si="119"/>
        <v>10245.265445513816</v>
      </c>
      <c r="K96" s="199">
        <f t="shared" si="120"/>
        <v>0.48816883451009141</v>
      </c>
      <c r="L96" s="201">
        <f t="shared" si="121"/>
        <v>4.0941950811577577E-3</v>
      </c>
      <c r="M96" s="201">
        <f t="shared" si="122"/>
        <v>4.1286281514866883E-3</v>
      </c>
      <c r="N96" s="201">
        <f t="shared" si="123"/>
        <v>4.3396356885193645E-3</v>
      </c>
      <c r="O96" s="201">
        <f t="shared" si="124"/>
        <v>4.0979779390933734E-3</v>
      </c>
      <c r="P96" s="201" t="str">
        <f t="shared" si="125"/>
        <v/>
      </c>
      <c r="Q96" s="201" t="str">
        <f t="shared" si="126"/>
        <v/>
      </c>
      <c r="R96" s="201" t="str">
        <f t="shared" si="127"/>
        <v/>
      </c>
      <c r="S96" s="201" t="str">
        <f t="shared" si="128"/>
        <v/>
      </c>
      <c r="T96" s="199">
        <f t="shared" si="147"/>
        <v>0</v>
      </c>
      <c r="U96" s="199">
        <f t="shared" si="129"/>
        <v>0</v>
      </c>
      <c r="V96" s="199">
        <f t="shared" si="130"/>
        <v>0</v>
      </c>
      <c r="W96" s="199">
        <f t="shared" si="131"/>
        <v>0</v>
      </c>
      <c r="X96" s="199" t="str">
        <f t="shared" si="132"/>
        <v/>
      </c>
      <c r="Y96" s="199" t="str">
        <f t="shared" si="133"/>
        <v/>
      </c>
      <c r="Z96" s="199" t="str">
        <f t="shared" si="134"/>
        <v/>
      </c>
      <c r="AA96" s="199" t="str">
        <f t="shared" si="135"/>
        <v/>
      </c>
      <c r="AB96" s="201">
        <f t="shared" ca="1" si="136"/>
        <v>2.0422422346542537</v>
      </c>
      <c r="AD96" s="162">
        <f t="shared" si="148"/>
        <v>0</v>
      </c>
      <c r="AE96" s="162">
        <f t="shared" si="137"/>
        <v>0</v>
      </c>
      <c r="AF96" s="162">
        <f t="shared" si="138"/>
        <v>0</v>
      </c>
      <c r="AG96" s="162">
        <f t="shared" si="139"/>
        <v>0</v>
      </c>
      <c r="AH96" s="162" t="str">
        <f t="shared" si="140"/>
        <v/>
      </c>
      <c r="AI96" s="162" t="str">
        <f t="shared" si="141"/>
        <v/>
      </c>
      <c r="AJ96" s="162" t="str">
        <f t="shared" si="142"/>
        <v/>
      </c>
      <c r="AK96" s="162" t="str">
        <f t="shared" si="143"/>
        <v/>
      </c>
      <c r="AM96" s="199">
        <f t="shared" si="149"/>
        <v>0.20190229874122809</v>
      </c>
      <c r="AN96" s="197">
        <f t="shared" si="159"/>
        <v>0</v>
      </c>
      <c r="AO96" s="197">
        <f t="shared" si="160"/>
        <v>0</v>
      </c>
      <c r="AP96" s="197">
        <f t="shared" si="161"/>
        <v>0</v>
      </c>
      <c r="AQ96" s="197">
        <f t="shared" si="162"/>
        <v>0</v>
      </c>
      <c r="AR96" s="197" t="str">
        <f t="shared" si="163"/>
        <v/>
      </c>
      <c r="AS96" s="197" t="str">
        <f t="shared" si="164"/>
        <v/>
      </c>
      <c r="AT96" s="197" t="str">
        <f t="shared" si="165"/>
        <v/>
      </c>
      <c r="AU96" s="197" t="str">
        <f t="shared" si="166"/>
        <v/>
      </c>
      <c r="AV96" s="199">
        <f t="shared" ca="1" si="151"/>
        <v>2.1501634147920115</v>
      </c>
      <c r="AX96" s="162">
        <f t="shared" si="168"/>
        <v>0</v>
      </c>
      <c r="AY96" s="162">
        <f t="shared" si="169"/>
        <v>0</v>
      </c>
      <c r="AZ96" s="162">
        <f t="shared" si="170"/>
        <v>0</v>
      </c>
      <c r="BA96" s="162">
        <f t="shared" si="171"/>
        <v>0</v>
      </c>
      <c r="BB96" s="162" t="str">
        <f t="shared" si="172"/>
        <v/>
      </c>
      <c r="BC96" s="162" t="str">
        <f t="shared" si="173"/>
        <v/>
      </c>
      <c r="BD96" s="162" t="str">
        <f t="shared" si="174"/>
        <v/>
      </c>
      <c r="BE96" s="162" t="str">
        <f t="shared" si="175"/>
        <v/>
      </c>
      <c r="BG96" s="169">
        <f t="shared" si="145"/>
        <v>0.4624757379569287</v>
      </c>
      <c r="BH96" s="169">
        <f t="shared" ca="1" si="146"/>
        <v>2.0172771929194426</v>
      </c>
    </row>
    <row r="97" spans="3:60" x14ac:dyDescent="0.25">
      <c r="C97" s="197">
        <v>2.2999999999999998</v>
      </c>
      <c r="D97" s="198">
        <f t="shared" si="115"/>
        <v>0.86301193915579766</v>
      </c>
      <c r="E97" s="199">
        <f t="shared" si="116"/>
        <v>2.8541304347826086</v>
      </c>
      <c r="F97" s="199">
        <f t="shared" si="117"/>
        <v>14.270652173913042</v>
      </c>
      <c r="G97" s="199">
        <f t="shared" si="118"/>
        <v>0.13095250405498615</v>
      </c>
      <c r="H97" s="200">
        <f t="shared" si="119"/>
        <v>10511.08233681164</v>
      </c>
      <c r="K97" s="199">
        <f t="shared" si="120"/>
        <v>0.51386193106325406</v>
      </c>
      <c r="L97" s="201">
        <f t="shared" si="121"/>
        <v>4.309679032797639E-3</v>
      </c>
      <c r="M97" s="201">
        <f t="shared" si="122"/>
        <v>4.3459243699859873E-3</v>
      </c>
      <c r="N97" s="201">
        <f t="shared" si="123"/>
        <v>4.5680375668624889E-3</v>
      </c>
      <c r="O97" s="201">
        <f t="shared" si="124"/>
        <v>4.3136609885193397E-3</v>
      </c>
      <c r="P97" s="201" t="str">
        <f t="shared" si="125"/>
        <v/>
      </c>
      <c r="Q97" s="201" t="str">
        <f t="shared" si="126"/>
        <v/>
      </c>
      <c r="R97" s="201" t="str">
        <f t="shared" si="127"/>
        <v/>
      </c>
      <c r="S97" s="201" t="str">
        <f t="shared" si="128"/>
        <v/>
      </c>
      <c r="T97" s="199">
        <f t="shared" si="147"/>
        <v>0</v>
      </c>
      <c r="U97" s="199">
        <f t="shared" si="129"/>
        <v>0</v>
      </c>
      <c r="V97" s="199">
        <f t="shared" si="130"/>
        <v>0</v>
      </c>
      <c r="W97" s="199">
        <f t="shared" si="131"/>
        <v>0</v>
      </c>
      <c r="X97" s="199" t="str">
        <f t="shared" si="132"/>
        <v/>
      </c>
      <c r="Y97" s="199" t="str">
        <f t="shared" si="133"/>
        <v/>
      </c>
      <c r="Z97" s="199" t="str">
        <f t="shared" si="134"/>
        <v/>
      </c>
      <c r="AA97" s="199" t="str">
        <f t="shared" si="135"/>
        <v/>
      </c>
      <c r="AB97" s="201">
        <f t="shared" ca="1" si="136"/>
        <v>2.1448596514217275</v>
      </c>
      <c r="AD97" s="162">
        <f t="shared" si="148"/>
        <v>0</v>
      </c>
      <c r="AE97" s="162">
        <f t="shared" si="137"/>
        <v>0</v>
      </c>
      <c r="AF97" s="162">
        <f t="shared" si="138"/>
        <v>0</v>
      </c>
      <c r="AG97" s="162">
        <f t="shared" si="139"/>
        <v>0</v>
      </c>
      <c r="AH97" s="162" t="str">
        <f t="shared" si="140"/>
        <v/>
      </c>
      <c r="AI97" s="162" t="str">
        <f t="shared" si="141"/>
        <v/>
      </c>
      <c r="AJ97" s="162" t="str">
        <f t="shared" si="142"/>
        <v/>
      </c>
      <c r="AK97" s="162" t="str">
        <f t="shared" si="143"/>
        <v/>
      </c>
      <c r="AM97" s="199">
        <f t="shared" si="149"/>
        <v>0.21311909311574076</v>
      </c>
      <c r="AN97" s="197">
        <f t="shared" si="159"/>
        <v>0</v>
      </c>
      <c r="AO97" s="197">
        <f t="shared" si="160"/>
        <v>0</v>
      </c>
      <c r="AP97" s="197">
        <f t="shared" si="161"/>
        <v>0</v>
      </c>
      <c r="AQ97" s="197">
        <f t="shared" si="162"/>
        <v>0</v>
      </c>
      <c r="AR97" s="197" t="str">
        <f t="shared" si="163"/>
        <v/>
      </c>
      <c r="AS97" s="197" t="str">
        <f t="shared" si="164"/>
        <v/>
      </c>
      <c r="AT97" s="197" t="str">
        <f t="shared" si="165"/>
        <v/>
      </c>
      <c r="AU97" s="197" t="str">
        <f t="shared" si="166"/>
        <v/>
      </c>
      <c r="AV97" s="199">
        <f t="shared" ca="1" si="151"/>
        <v>2.122831327463361</v>
      </c>
      <c r="AX97" s="162">
        <f t="shared" si="168"/>
        <v>0</v>
      </c>
      <c r="AY97" s="162">
        <f t="shared" si="169"/>
        <v>0</v>
      </c>
      <c r="AZ97" s="162">
        <f t="shared" si="170"/>
        <v>0</v>
      </c>
      <c r="BA97" s="162">
        <f t="shared" si="171"/>
        <v>0</v>
      </c>
      <c r="BB97" s="162" t="str">
        <f t="shared" si="172"/>
        <v/>
      </c>
      <c r="BC97" s="162" t="str">
        <f t="shared" si="173"/>
        <v/>
      </c>
      <c r="BD97" s="162" t="str">
        <f t="shared" si="174"/>
        <v/>
      </c>
      <c r="BE97" s="162" t="str">
        <f t="shared" si="175"/>
        <v/>
      </c>
      <c r="BG97" s="169">
        <f t="shared" si="145"/>
        <v>0.48816883451009141</v>
      </c>
      <c r="BH97" s="169">
        <f t="shared" ca="1" si="146"/>
        <v>2.0422422346542537</v>
      </c>
    </row>
    <row r="98" spans="3:60" x14ac:dyDescent="0.25">
      <c r="C98" s="197">
        <v>2.4</v>
      </c>
      <c r="D98" s="198">
        <f t="shared" si="115"/>
        <v>0.90053419737996276</v>
      </c>
      <c r="E98" s="199">
        <f t="shared" si="116"/>
        <v>2.7866666666666671</v>
      </c>
      <c r="F98" s="199">
        <f t="shared" si="117"/>
        <v>13.933333333333335</v>
      </c>
      <c r="G98" s="199">
        <f t="shared" si="118"/>
        <v>0.1366460911878116</v>
      </c>
      <c r="H98" s="200">
        <f t="shared" si="119"/>
        <v>10765.550239234448</v>
      </c>
      <c r="K98" s="199">
        <f t="shared" si="120"/>
        <v>0.53955502761641672</v>
      </c>
      <c r="L98" s="201">
        <f t="shared" si="121"/>
        <v>4.5251629844375203E-3</v>
      </c>
      <c r="M98" s="201">
        <f t="shared" si="122"/>
        <v>4.5632205884852855E-3</v>
      </c>
      <c r="N98" s="201">
        <f t="shared" si="123"/>
        <v>4.7964394452056124E-3</v>
      </c>
      <c r="O98" s="201">
        <f t="shared" si="124"/>
        <v>4.529344037945306E-3</v>
      </c>
      <c r="P98" s="201" t="str">
        <f t="shared" si="125"/>
        <v/>
      </c>
      <c r="Q98" s="201" t="str">
        <f t="shared" si="126"/>
        <v/>
      </c>
      <c r="R98" s="201" t="str">
        <f t="shared" si="127"/>
        <v/>
      </c>
      <c r="S98" s="201" t="str">
        <f t="shared" si="128"/>
        <v/>
      </c>
      <c r="T98" s="199">
        <f t="shared" si="147"/>
        <v>0</v>
      </c>
      <c r="U98" s="199">
        <f t="shared" si="129"/>
        <v>0</v>
      </c>
      <c r="V98" s="199">
        <f t="shared" si="130"/>
        <v>0</v>
      </c>
      <c r="W98" s="199">
        <f t="shared" si="131"/>
        <v>0</v>
      </c>
      <c r="X98" s="199" t="str">
        <f t="shared" si="132"/>
        <v/>
      </c>
      <c r="Y98" s="199" t="str">
        <f t="shared" si="133"/>
        <v/>
      </c>
      <c r="Z98" s="199" t="str">
        <f t="shared" si="134"/>
        <v/>
      </c>
      <c r="AA98" s="199" t="str">
        <f t="shared" si="135"/>
        <v/>
      </c>
      <c r="AB98" s="201">
        <f t="shared" ca="1" si="136"/>
        <v>2.147543955297555</v>
      </c>
      <c r="AD98" s="162">
        <f t="shared" si="148"/>
        <v>0</v>
      </c>
      <c r="AE98" s="162">
        <f t="shared" si="137"/>
        <v>0</v>
      </c>
      <c r="AF98" s="162">
        <f t="shared" si="138"/>
        <v>0</v>
      </c>
      <c r="AG98" s="162">
        <f t="shared" si="139"/>
        <v>0</v>
      </c>
      <c r="AH98" s="162" t="str">
        <f t="shared" si="140"/>
        <v/>
      </c>
      <c r="AI98" s="162" t="str">
        <f t="shared" si="141"/>
        <v/>
      </c>
      <c r="AJ98" s="162" t="str">
        <f t="shared" si="142"/>
        <v/>
      </c>
      <c r="AK98" s="162" t="str">
        <f t="shared" si="143"/>
        <v/>
      </c>
      <c r="AM98" s="199">
        <f t="shared" si="149"/>
        <v>0.22433588749025343</v>
      </c>
      <c r="AN98" s="197">
        <f t="shared" si="159"/>
        <v>0</v>
      </c>
      <c r="AO98" s="197">
        <f t="shared" si="160"/>
        <v>0</v>
      </c>
      <c r="AP98" s="197">
        <f t="shared" si="161"/>
        <v>0</v>
      </c>
      <c r="AQ98" s="197">
        <f t="shared" si="162"/>
        <v>0</v>
      </c>
      <c r="AR98" s="197" t="str">
        <f t="shared" si="163"/>
        <v/>
      </c>
      <c r="AS98" s="197" t="str">
        <f t="shared" si="164"/>
        <v/>
      </c>
      <c r="AT98" s="197" t="str">
        <f t="shared" si="165"/>
        <v/>
      </c>
      <c r="AU98" s="197" t="str">
        <f t="shared" si="166"/>
        <v/>
      </c>
      <c r="AV98" s="199">
        <f t="shared" ca="1" si="151"/>
        <v>2.095906993887299</v>
      </c>
      <c r="AX98" s="162">
        <f t="shared" si="168"/>
        <v>0</v>
      </c>
      <c r="AY98" s="162">
        <f t="shared" si="169"/>
        <v>0</v>
      </c>
      <c r="AZ98" s="162">
        <f t="shared" si="170"/>
        <v>0</v>
      </c>
      <c r="BA98" s="162">
        <f t="shared" si="171"/>
        <v>0</v>
      </c>
      <c r="BB98" s="162" t="str">
        <f t="shared" si="172"/>
        <v/>
      </c>
      <c r="BC98" s="162" t="str">
        <f t="shared" si="173"/>
        <v/>
      </c>
      <c r="BD98" s="162" t="str">
        <f t="shared" si="174"/>
        <v/>
      </c>
      <c r="BE98" s="162" t="str">
        <f t="shared" si="175"/>
        <v/>
      </c>
      <c r="BG98" s="169">
        <f t="shared" si="145"/>
        <v>0.51386193106325406</v>
      </c>
      <c r="BH98" s="169">
        <f t="shared" ca="1" si="146"/>
        <v>2.1448596514217275</v>
      </c>
    </row>
    <row r="99" spans="3:60" x14ac:dyDescent="0.25">
      <c r="C99" s="197">
        <v>2.5</v>
      </c>
      <c r="D99" s="198">
        <f t="shared" si="115"/>
        <v>0.93805645560412798</v>
      </c>
      <c r="E99" s="199">
        <f t="shared" si="116"/>
        <v>2.7250000000000001</v>
      </c>
      <c r="F99" s="199">
        <f t="shared" si="117"/>
        <v>13.625</v>
      </c>
      <c r="G99" s="199">
        <f t="shared" si="118"/>
        <v>0.1423396783206371</v>
      </c>
      <c r="H99" s="200">
        <f t="shared" si="119"/>
        <v>11009.174311926605</v>
      </c>
      <c r="K99" s="199">
        <f t="shared" si="120"/>
        <v>0.56524812416957937</v>
      </c>
      <c r="L99" s="201">
        <f t="shared" si="121"/>
        <v>4.7406469360774025E-3</v>
      </c>
      <c r="M99" s="201">
        <f t="shared" si="122"/>
        <v>4.7805168069845853E-3</v>
      </c>
      <c r="N99" s="201">
        <f t="shared" si="123"/>
        <v>5.0248413235487368E-3</v>
      </c>
      <c r="O99" s="201">
        <f t="shared" si="124"/>
        <v>4.7450270873712732E-3</v>
      </c>
      <c r="P99" s="201" t="str">
        <f t="shared" si="125"/>
        <v/>
      </c>
      <c r="Q99" s="201" t="str">
        <f t="shared" si="126"/>
        <v/>
      </c>
      <c r="R99" s="201" t="str">
        <f t="shared" si="127"/>
        <v/>
      </c>
      <c r="S99" s="201" t="str">
        <f t="shared" si="128"/>
        <v/>
      </c>
      <c r="T99" s="199">
        <f t="shared" si="147"/>
        <v>0</v>
      </c>
      <c r="U99" s="199">
        <f t="shared" si="129"/>
        <v>0</v>
      </c>
      <c r="V99" s="199">
        <f t="shared" si="130"/>
        <v>0</v>
      </c>
      <c r="W99" s="199">
        <f t="shared" si="131"/>
        <v>0</v>
      </c>
      <c r="X99" s="199" t="str">
        <f t="shared" si="132"/>
        <v/>
      </c>
      <c r="Y99" s="199" t="str">
        <f t="shared" si="133"/>
        <v/>
      </c>
      <c r="Z99" s="199" t="str">
        <f t="shared" si="134"/>
        <v/>
      </c>
      <c r="AA99" s="199" t="str">
        <f t="shared" si="135"/>
        <v/>
      </c>
      <c r="AB99" s="201">
        <f t="shared" ca="1" si="136"/>
        <v>2.0708923609391885</v>
      </c>
      <c r="AD99" s="162">
        <f t="shared" si="148"/>
        <v>0</v>
      </c>
      <c r="AE99" s="162">
        <f t="shared" si="137"/>
        <v>0</v>
      </c>
      <c r="AF99" s="162">
        <f t="shared" si="138"/>
        <v>0</v>
      </c>
      <c r="AG99" s="162">
        <f t="shared" si="139"/>
        <v>0</v>
      </c>
      <c r="AH99" s="162" t="str">
        <f t="shared" si="140"/>
        <v/>
      </c>
      <c r="AI99" s="162" t="str">
        <f t="shared" si="141"/>
        <v/>
      </c>
      <c r="AJ99" s="162" t="str">
        <f t="shared" si="142"/>
        <v/>
      </c>
      <c r="AK99" s="162" t="str">
        <f t="shared" si="143"/>
        <v/>
      </c>
      <c r="AM99" s="199">
        <f t="shared" si="149"/>
        <v>0.23555268186476611</v>
      </c>
      <c r="AN99" s="197">
        <f t="shared" si="159"/>
        <v>0</v>
      </c>
      <c r="AO99" s="197">
        <f t="shared" si="160"/>
        <v>0</v>
      </c>
      <c r="AP99" s="197">
        <f t="shared" si="161"/>
        <v>0</v>
      </c>
      <c r="AQ99" s="197">
        <f t="shared" si="162"/>
        <v>0</v>
      </c>
      <c r="AR99" s="197" t="str">
        <f t="shared" si="163"/>
        <v/>
      </c>
      <c r="AS99" s="197" t="str">
        <f t="shared" si="164"/>
        <v/>
      </c>
      <c r="AT99" s="197" t="str">
        <f t="shared" si="165"/>
        <v/>
      </c>
      <c r="AU99" s="197" t="str">
        <f t="shared" si="166"/>
        <v/>
      </c>
      <c r="AV99" s="199">
        <f t="shared" ca="1" si="151"/>
        <v>2.117028813541062</v>
      </c>
      <c r="AX99" s="162">
        <f t="shared" si="168"/>
        <v>0</v>
      </c>
      <c r="AY99" s="162">
        <f t="shared" si="169"/>
        <v>0</v>
      </c>
      <c r="AZ99" s="162">
        <f t="shared" si="170"/>
        <v>0</v>
      </c>
      <c r="BA99" s="162">
        <f t="shared" si="171"/>
        <v>0</v>
      </c>
      <c r="BB99" s="162" t="str">
        <f t="shared" si="172"/>
        <v/>
      </c>
      <c r="BC99" s="162" t="str">
        <f t="shared" si="173"/>
        <v/>
      </c>
      <c r="BD99" s="162" t="str">
        <f t="shared" si="174"/>
        <v/>
      </c>
      <c r="BE99" s="162" t="str">
        <f t="shared" si="175"/>
        <v/>
      </c>
      <c r="BG99" s="169">
        <f t="shared" si="145"/>
        <v>0.53955502761641672</v>
      </c>
      <c r="BH99" s="169">
        <f t="shared" ca="1" si="146"/>
        <v>2.147543955297555</v>
      </c>
    </row>
    <row r="100" spans="3:60" x14ac:dyDescent="0.25">
      <c r="C100" s="197">
        <v>2.6</v>
      </c>
      <c r="D100" s="198">
        <f t="shared" si="115"/>
        <v>0.9755787138282932</v>
      </c>
      <c r="E100" s="199">
        <f t="shared" si="116"/>
        <v>2.6684615384615382</v>
      </c>
      <c r="F100" s="199">
        <f t="shared" si="117"/>
        <v>13.342307692307692</v>
      </c>
      <c r="G100" s="199">
        <f t="shared" si="118"/>
        <v>0.1480332654534626</v>
      </c>
      <c r="H100" s="200">
        <f t="shared" si="119"/>
        <v>11242.432977803403</v>
      </c>
      <c r="K100" s="199">
        <f t="shared" si="120"/>
        <v>0.59094122072274202</v>
      </c>
      <c r="L100" s="201">
        <f t="shared" si="121"/>
        <v>4.9561308877172838E-3</v>
      </c>
      <c r="M100" s="201">
        <f t="shared" si="122"/>
        <v>4.9978130254838835E-3</v>
      </c>
      <c r="N100" s="201">
        <f t="shared" si="123"/>
        <v>5.2532432018918603E-3</v>
      </c>
      <c r="O100" s="201">
        <f t="shared" si="124"/>
        <v>4.9607101367972395E-3</v>
      </c>
      <c r="P100" s="201" t="str">
        <f t="shared" si="125"/>
        <v/>
      </c>
      <c r="Q100" s="201" t="str">
        <f t="shared" si="126"/>
        <v/>
      </c>
      <c r="R100" s="201" t="str">
        <f t="shared" si="127"/>
        <v/>
      </c>
      <c r="S100" s="201" t="str">
        <f t="shared" si="128"/>
        <v/>
      </c>
      <c r="T100" s="199">
        <f t="shared" si="147"/>
        <v>0</v>
      </c>
      <c r="U100" s="199">
        <f t="shared" si="129"/>
        <v>0</v>
      </c>
      <c r="V100" s="199">
        <f t="shared" si="130"/>
        <v>0</v>
      </c>
      <c r="W100" s="199">
        <f t="shared" si="131"/>
        <v>0</v>
      </c>
      <c r="X100" s="199" t="str">
        <f t="shared" si="132"/>
        <v/>
      </c>
      <c r="Y100" s="199" t="str">
        <f t="shared" si="133"/>
        <v/>
      </c>
      <c r="Z100" s="199" t="str">
        <f t="shared" si="134"/>
        <v/>
      </c>
      <c r="AA100" s="199" t="str">
        <f t="shared" si="135"/>
        <v/>
      </c>
      <c r="AB100" s="201">
        <f t="shared" ca="1" si="136"/>
        <v>2.0686505202795256</v>
      </c>
      <c r="AD100" s="162">
        <f t="shared" si="148"/>
        <v>0</v>
      </c>
      <c r="AE100" s="162">
        <f t="shared" si="137"/>
        <v>0</v>
      </c>
      <c r="AF100" s="162">
        <f t="shared" si="138"/>
        <v>0</v>
      </c>
      <c r="AG100" s="162">
        <f t="shared" si="139"/>
        <v>0</v>
      </c>
      <c r="AH100" s="162" t="str">
        <f t="shared" si="140"/>
        <v/>
      </c>
      <c r="AI100" s="162" t="str">
        <f t="shared" si="141"/>
        <v/>
      </c>
      <c r="AJ100" s="162" t="str">
        <f t="shared" si="142"/>
        <v/>
      </c>
      <c r="AK100" s="162" t="str">
        <f t="shared" si="143"/>
        <v/>
      </c>
      <c r="AM100" s="199">
        <f t="shared" si="149"/>
        <v>0.24676947623927878</v>
      </c>
      <c r="AN100" s="197">
        <f t="shared" si="159"/>
        <v>0</v>
      </c>
      <c r="AO100" s="197">
        <f t="shared" si="160"/>
        <v>0</v>
      </c>
      <c r="AP100" s="197">
        <f t="shared" si="161"/>
        <v>0</v>
      </c>
      <c r="AQ100" s="197">
        <f t="shared" si="162"/>
        <v>0</v>
      </c>
      <c r="AR100" s="197" t="str">
        <f t="shared" si="163"/>
        <v/>
      </c>
      <c r="AS100" s="197" t="str">
        <f t="shared" si="164"/>
        <v/>
      </c>
      <c r="AT100" s="197" t="str">
        <f t="shared" si="165"/>
        <v/>
      </c>
      <c r="AU100" s="197" t="str">
        <f t="shared" si="166"/>
        <v/>
      </c>
      <c r="AV100" s="199">
        <f t="shared" ca="1" si="151"/>
        <v>2.1470290666677263</v>
      </c>
      <c r="AX100" s="162">
        <f t="shared" si="168"/>
        <v>0</v>
      </c>
      <c r="AY100" s="162">
        <f t="shared" si="169"/>
        <v>0</v>
      </c>
      <c r="AZ100" s="162">
        <f t="shared" si="170"/>
        <v>0</v>
      </c>
      <c r="BA100" s="162">
        <f t="shared" si="171"/>
        <v>0</v>
      </c>
      <c r="BB100" s="162" t="str">
        <f t="shared" si="172"/>
        <v/>
      </c>
      <c r="BC100" s="162" t="str">
        <f t="shared" si="173"/>
        <v/>
      </c>
      <c r="BD100" s="162" t="str">
        <f t="shared" si="174"/>
        <v/>
      </c>
      <c r="BE100" s="162" t="str">
        <f t="shared" si="175"/>
        <v/>
      </c>
      <c r="BG100" s="169">
        <f t="shared" si="145"/>
        <v>0.56524812416957937</v>
      </c>
      <c r="BH100" s="169">
        <f t="shared" ca="1" si="146"/>
        <v>2.0708923609391885</v>
      </c>
    </row>
    <row r="101" spans="3:60" x14ac:dyDescent="0.25">
      <c r="C101" s="197">
        <v>2.7</v>
      </c>
      <c r="D101" s="198">
        <f t="shared" si="115"/>
        <v>1.0131009720524584</v>
      </c>
      <c r="E101" s="199">
        <f t="shared" si="116"/>
        <v>2.6164814814814816</v>
      </c>
      <c r="F101" s="199">
        <f t="shared" si="117"/>
        <v>13.082407407407409</v>
      </c>
      <c r="G101" s="199">
        <f t="shared" si="118"/>
        <v>0.15372685258628813</v>
      </c>
      <c r="H101" s="200">
        <f t="shared" si="119"/>
        <v>11465.779602236533</v>
      </c>
      <c r="K101" s="199">
        <f t="shared" si="120"/>
        <v>0.61663431727590468</v>
      </c>
      <c r="L101" s="201">
        <f t="shared" si="121"/>
        <v>5.1716148393571651E-3</v>
      </c>
      <c r="M101" s="201">
        <f t="shared" si="122"/>
        <v>5.2151092439831825E-3</v>
      </c>
      <c r="N101" s="201">
        <f t="shared" si="123"/>
        <v>5.4816450802349847E-3</v>
      </c>
      <c r="O101" s="201">
        <f t="shared" si="124"/>
        <v>5.1763931862232057E-3</v>
      </c>
      <c r="P101" s="201" t="str">
        <f t="shared" si="125"/>
        <v/>
      </c>
      <c r="Q101" s="201" t="str">
        <f t="shared" si="126"/>
        <v/>
      </c>
      <c r="R101" s="201" t="str">
        <f t="shared" si="127"/>
        <v/>
      </c>
      <c r="S101" s="201" t="str">
        <f t="shared" si="128"/>
        <v/>
      </c>
      <c r="T101" s="199">
        <f t="shared" si="147"/>
        <v>0</v>
      </c>
      <c r="U101" s="199">
        <f t="shared" si="129"/>
        <v>0</v>
      </c>
      <c r="V101" s="199">
        <f t="shared" si="130"/>
        <v>0</v>
      </c>
      <c r="W101" s="199">
        <f t="shared" si="131"/>
        <v>0</v>
      </c>
      <c r="X101" s="199" t="str">
        <f t="shared" si="132"/>
        <v/>
      </c>
      <c r="Y101" s="199" t="str">
        <f t="shared" si="133"/>
        <v/>
      </c>
      <c r="Z101" s="199" t="str">
        <f t="shared" si="134"/>
        <v/>
      </c>
      <c r="AA101" s="199" t="str">
        <f t="shared" si="135"/>
        <v/>
      </c>
      <c r="AB101" s="201">
        <f t="shared" ca="1" si="136"/>
        <v>2.0602920377460285</v>
      </c>
      <c r="AD101" s="162">
        <f t="shared" si="148"/>
        <v>0</v>
      </c>
      <c r="AE101" s="162">
        <f t="shared" si="137"/>
        <v>0</v>
      </c>
      <c r="AF101" s="162">
        <f t="shared" si="138"/>
        <v>0</v>
      </c>
      <c r="AG101" s="162">
        <f t="shared" si="139"/>
        <v>0</v>
      </c>
      <c r="AH101" s="162" t="str">
        <f t="shared" si="140"/>
        <v/>
      </c>
      <c r="AI101" s="162" t="str">
        <f t="shared" si="141"/>
        <v/>
      </c>
      <c r="AJ101" s="162" t="str">
        <f t="shared" si="142"/>
        <v/>
      </c>
      <c r="AK101" s="162" t="str">
        <f t="shared" si="143"/>
        <v/>
      </c>
      <c r="AM101" s="199">
        <f t="shared" si="149"/>
        <v>0.25798627061379142</v>
      </c>
      <c r="AN101" s="197">
        <f t="shared" si="159"/>
        <v>0</v>
      </c>
      <c r="AO101" s="197">
        <f t="shared" si="160"/>
        <v>0</v>
      </c>
      <c r="AP101" s="197">
        <f t="shared" si="161"/>
        <v>0</v>
      </c>
      <c r="AQ101" s="197">
        <f t="shared" si="162"/>
        <v>0</v>
      </c>
      <c r="AR101" s="197" t="str">
        <f t="shared" si="163"/>
        <v/>
      </c>
      <c r="AS101" s="197" t="str">
        <f t="shared" si="164"/>
        <v/>
      </c>
      <c r="AT101" s="197" t="str">
        <f t="shared" si="165"/>
        <v/>
      </c>
      <c r="AU101" s="197" t="str">
        <f t="shared" si="166"/>
        <v/>
      </c>
      <c r="AV101" s="199">
        <f t="shared" ca="1" si="151"/>
        <v>2.1377613848288712</v>
      </c>
      <c r="AX101" s="162">
        <f t="shared" si="168"/>
        <v>0</v>
      </c>
      <c r="AY101" s="162">
        <f t="shared" si="169"/>
        <v>0</v>
      </c>
      <c r="AZ101" s="162">
        <f t="shared" si="170"/>
        <v>0</v>
      </c>
      <c r="BA101" s="162">
        <f t="shared" si="171"/>
        <v>0</v>
      </c>
      <c r="BB101" s="162" t="str">
        <f t="shared" si="172"/>
        <v/>
      </c>
      <c r="BC101" s="162" t="str">
        <f t="shared" si="173"/>
        <v/>
      </c>
      <c r="BD101" s="162" t="str">
        <f t="shared" si="174"/>
        <v/>
      </c>
      <c r="BE101" s="162" t="str">
        <f t="shared" si="175"/>
        <v/>
      </c>
      <c r="BG101" s="169">
        <f t="shared" si="145"/>
        <v>0.59094122072274202</v>
      </c>
      <c r="BH101" s="169">
        <f t="shared" ca="1" si="146"/>
        <v>2.0686505202795256</v>
      </c>
    </row>
    <row r="102" spans="3:60" x14ac:dyDescent="0.25">
      <c r="C102" s="197">
        <v>2.8</v>
      </c>
      <c r="D102" s="198">
        <f t="shared" si="115"/>
        <v>1.0506232302766234</v>
      </c>
      <c r="E102" s="199">
        <f t="shared" si="116"/>
        <v>2.5685714285714289</v>
      </c>
      <c r="F102" s="199">
        <f t="shared" si="117"/>
        <v>12.842857142857145</v>
      </c>
      <c r="G102" s="199">
        <f t="shared" si="118"/>
        <v>0.15942043971911354</v>
      </c>
      <c r="H102" s="200">
        <f t="shared" si="119"/>
        <v>11679.644048943268</v>
      </c>
      <c r="K102" s="199">
        <f t="shared" si="120"/>
        <v>0.64232741382906733</v>
      </c>
      <c r="L102" s="201">
        <f t="shared" si="121"/>
        <v>5.3870987909970473E-3</v>
      </c>
      <c r="M102" s="201">
        <f t="shared" si="122"/>
        <v>5.4324054624824824E-3</v>
      </c>
      <c r="N102" s="201">
        <f t="shared" si="123"/>
        <v>5.7100469585781091E-3</v>
      </c>
      <c r="O102" s="201">
        <f t="shared" si="124"/>
        <v>5.3920762356491729E-3</v>
      </c>
      <c r="P102" s="201" t="str">
        <f t="shared" si="125"/>
        <v/>
      </c>
      <c r="Q102" s="201" t="str">
        <f t="shared" si="126"/>
        <v/>
      </c>
      <c r="R102" s="201" t="str">
        <f t="shared" si="127"/>
        <v/>
      </c>
      <c r="S102" s="201" t="str">
        <f t="shared" si="128"/>
        <v/>
      </c>
      <c r="T102" s="199">
        <f t="shared" si="147"/>
        <v>0</v>
      </c>
      <c r="U102" s="199">
        <f t="shared" si="129"/>
        <v>0</v>
      </c>
      <c r="V102" s="199">
        <f t="shared" si="130"/>
        <v>0</v>
      </c>
      <c r="W102" s="199">
        <f t="shared" si="131"/>
        <v>0</v>
      </c>
      <c r="X102" s="199" t="str">
        <f t="shared" si="132"/>
        <v/>
      </c>
      <c r="Y102" s="199" t="str">
        <f t="shared" si="133"/>
        <v/>
      </c>
      <c r="Z102" s="199" t="str">
        <f t="shared" si="134"/>
        <v/>
      </c>
      <c r="AA102" s="199" t="str">
        <f t="shared" si="135"/>
        <v/>
      </c>
      <c r="AB102" s="201">
        <f t="shared" ca="1" si="136"/>
        <v>2.1338828774079595</v>
      </c>
      <c r="AD102" s="162">
        <f t="shared" si="148"/>
        <v>0</v>
      </c>
      <c r="AE102" s="162">
        <f t="shared" si="137"/>
        <v>0</v>
      </c>
      <c r="AF102" s="162">
        <f t="shared" si="138"/>
        <v>0</v>
      </c>
      <c r="AG102" s="162">
        <f t="shared" si="139"/>
        <v>0</v>
      </c>
      <c r="AH102" s="162" t="str">
        <f t="shared" si="140"/>
        <v/>
      </c>
      <c r="AI102" s="162" t="str">
        <f t="shared" si="141"/>
        <v/>
      </c>
      <c r="AJ102" s="162" t="str">
        <f t="shared" si="142"/>
        <v/>
      </c>
      <c r="AK102" s="162" t="str">
        <f t="shared" si="143"/>
        <v/>
      </c>
      <c r="AM102" s="199">
        <f t="shared" si="149"/>
        <v>0.2692030649883041</v>
      </c>
      <c r="AN102" s="197">
        <f t="shared" si="159"/>
        <v>0</v>
      </c>
      <c r="AO102" s="197">
        <f t="shared" si="160"/>
        <v>0</v>
      </c>
      <c r="AP102" s="197">
        <f t="shared" si="161"/>
        <v>0</v>
      </c>
      <c r="AQ102" s="197">
        <f t="shared" si="162"/>
        <v>0</v>
      </c>
      <c r="AR102" s="197" t="str">
        <f t="shared" si="163"/>
        <v/>
      </c>
      <c r="AS102" s="197" t="str">
        <f t="shared" si="164"/>
        <v/>
      </c>
      <c r="AT102" s="197" t="str">
        <f t="shared" si="165"/>
        <v/>
      </c>
      <c r="AU102" s="197" t="str">
        <f t="shared" si="166"/>
        <v/>
      </c>
      <c r="AV102" s="199">
        <f t="shared" ca="1" si="151"/>
        <v>2.031321918349239</v>
      </c>
      <c r="AX102" s="162">
        <f t="shared" si="168"/>
        <v>0</v>
      </c>
      <c r="AY102" s="162">
        <f t="shared" si="169"/>
        <v>0</v>
      </c>
      <c r="AZ102" s="162">
        <f t="shared" si="170"/>
        <v>0</v>
      </c>
      <c r="BA102" s="162">
        <f t="shared" si="171"/>
        <v>0</v>
      </c>
      <c r="BB102" s="162" t="str">
        <f t="shared" si="172"/>
        <v/>
      </c>
      <c r="BC102" s="162" t="str">
        <f t="shared" si="173"/>
        <v/>
      </c>
      <c r="BD102" s="162" t="str">
        <f t="shared" si="174"/>
        <v/>
      </c>
      <c r="BE102" s="162" t="str">
        <f t="shared" si="175"/>
        <v/>
      </c>
      <c r="BG102" s="169">
        <f t="shared" si="145"/>
        <v>0.61663431727590468</v>
      </c>
      <c r="BH102" s="169">
        <f t="shared" ca="1" si="146"/>
        <v>2.0602920377460285</v>
      </c>
    </row>
    <row r="103" spans="3:60" x14ac:dyDescent="0.25">
      <c r="C103" s="197">
        <v>2.9</v>
      </c>
      <c r="D103" s="198">
        <f t="shared" si="115"/>
        <v>1.0881454885007884</v>
      </c>
      <c r="E103" s="199">
        <f t="shared" si="116"/>
        <v>2.5243103448275863</v>
      </c>
      <c r="F103" s="199">
        <f t="shared" si="117"/>
        <v>12.621551724137932</v>
      </c>
      <c r="G103" s="199">
        <f t="shared" si="118"/>
        <v>0.16511402685193904</v>
      </c>
      <c r="H103" s="200">
        <f t="shared" si="119"/>
        <v>11884.434123352228</v>
      </c>
      <c r="K103" s="199">
        <f t="shared" si="120"/>
        <v>0.66802051038222998</v>
      </c>
      <c r="L103" s="201">
        <f t="shared" si="121"/>
        <v>5.6025827426369286E-3</v>
      </c>
      <c r="M103" s="201">
        <f t="shared" si="122"/>
        <v>5.6497016809817805E-3</v>
      </c>
      <c r="N103" s="201">
        <f t="shared" si="123"/>
        <v>5.9384488369212327E-3</v>
      </c>
      <c r="O103" s="201">
        <f t="shared" si="124"/>
        <v>5.6077592850751392E-3</v>
      </c>
      <c r="P103" s="201" t="str">
        <f t="shared" si="125"/>
        <v/>
      </c>
      <c r="Q103" s="201" t="str">
        <f t="shared" si="126"/>
        <v/>
      </c>
      <c r="R103" s="201" t="str">
        <f t="shared" si="127"/>
        <v/>
      </c>
      <c r="S103" s="201" t="str">
        <f t="shared" si="128"/>
        <v/>
      </c>
      <c r="T103" s="199">
        <f t="shared" si="147"/>
        <v>0</v>
      </c>
      <c r="U103" s="199">
        <f t="shared" si="129"/>
        <v>0</v>
      </c>
      <c r="V103" s="199">
        <f t="shared" si="130"/>
        <v>0</v>
      </c>
      <c r="W103" s="199">
        <f t="shared" si="131"/>
        <v>0</v>
      </c>
      <c r="X103" s="199" t="str">
        <f t="shared" si="132"/>
        <v/>
      </c>
      <c r="Y103" s="199" t="str">
        <f t="shared" si="133"/>
        <v/>
      </c>
      <c r="Z103" s="199" t="str">
        <f t="shared" si="134"/>
        <v/>
      </c>
      <c r="AA103" s="199" t="str">
        <f t="shared" si="135"/>
        <v/>
      </c>
      <c r="AB103" s="201">
        <f t="shared" ca="1" si="136"/>
        <v>2.1487961359812009</v>
      </c>
      <c r="AD103" s="162">
        <f t="shared" si="148"/>
        <v>0</v>
      </c>
      <c r="AE103" s="162">
        <f t="shared" si="137"/>
        <v>0</v>
      </c>
      <c r="AF103" s="162">
        <f t="shared" si="138"/>
        <v>0</v>
      </c>
      <c r="AG103" s="162">
        <f t="shared" si="139"/>
        <v>0</v>
      </c>
      <c r="AH103" s="162" t="str">
        <f t="shared" si="140"/>
        <v/>
      </c>
      <c r="AI103" s="162" t="str">
        <f t="shared" si="141"/>
        <v/>
      </c>
      <c r="AJ103" s="162" t="str">
        <f t="shared" si="142"/>
        <v/>
      </c>
      <c r="AK103" s="162" t="str">
        <f t="shared" si="143"/>
        <v/>
      </c>
      <c r="AM103" s="199">
        <f t="shared" si="149"/>
        <v>0.28041985936281677</v>
      </c>
      <c r="AN103" s="197">
        <f t="shared" si="159"/>
        <v>0</v>
      </c>
      <c r="AO103" s="197">
        <f t="shared" si="160"/>
        <v>0</v>
      </c>
      <c r="AP103" s="197">
        <f t="shared" si="161"/>
        <v>0</v>
      </c>
      <c r="AQ103" s="197">
        <f t="shared" si="162"/>
        <v>0</v>
      </c>
      <c r="AR103" s="197" t="str">
        <f t="shared" si="163"/>
        <v/>
      </c>
      <c r="AS103" s="197" t="str">
        <f t="shared" si="164"/>
        <v/>
      </c>
      <c r="AT103" s="197" t="str">
        <f t="shared" si="165"/>
        <v/>
      </c>
      <c r="AU103" s="197" t="str">
        <f t="shared" si="166"/>
        <v/>
      </c>
      <c r="AV103" s="199">
        <f t="shared" ca="1" si="151"/>
        <v>2.035053156574274</v>
      </c>
      <c r="AX103" s="162">
        <f t="shared" si="168"/>
        <v>0</v>
      </c>
      <c r="AY103" s="162">
        <f t="shared" si="169"/>
        <v>0</v>
      </c>
      <c r="AZ103" s="162">
        <f t="shared" si="170"/>
        <v>0</v>
      </c>
      <c r="BA103" s="162">
        <f t="shared" si="171"/>
        <v>0</v>
      </c>
      <c r="BB103" s="162" t="str">
        <f t="shared" si="172"/>
        <v/>
      </c>
      <c r="BC103" s="162" t="str">
        <f t="shared" si="173"/>
        <v/>
      </c>
      <c r="BD103" s="162" t="str">
        <f t="shared" si="174"/>
        <v/>
      </c>
      <c r="BE103" s="162" t="str">
        <f t="shared" si="175"/>
        <v/>
      </c>
      <c r="BG103" s="169">
        <f t="shared" si="145"/>
        <v>0.64232741382906733</v>
      </c>
      <c r="BH103" s="169">
        <f t="shared" ca="1" si="146"/>
        <v>2.1338828774079595</v>
      </c>
    </row>
    <row r="104" spans="3:60" x14ac:dyDescent="0.25">
      <c r="C104" s="197">
        <v>3</v>
      </c>
      <c r="D104" s="198">
        <f t="shared" si="115"/>
        <v>1.1256677467249534</v>
      </c>
      <c r="E104" s="199">
        <f t="shared" si="116"/>
        <v>2.4833333333333329</v>
      </c>
      <c r="F104" s="199">
        <f t="shared" si="117"/>
        <v>12.416666666666664</v>
      </c>
      <c r="G104" s="199">
        <f t="shared" si="118"/>
        <v>0.17080761398476452</v>
      </c>
      <c r="H104" s="200">
        <f t="shared" si="119"/>
        <v>12080.536912751681</v>
      </c>
      <c r="K104" s="199">
        <f t="shared" si="120"/>
        <v>0.69371360693539263</v>
      </c>
      <c r="L104" s="201">
        <f t="shared" si="121"/>
        <v>5.8180666942768099E-3</v>
      </c>
      <c r="M104" s="201">
        <f t="shared" si="122"/>
        <v>5.8669978994810804E-3</v>
      </c>
      <c r="N104" s="201">
        <f t="shared" si="123"/>
        <v>6.1668507152643571E-3</v>
      </c>
      <c r="O104" s="201">
        <f t="shared" si="124"/>
        <v>5.8234423345011055E-3</v>
      </c>
      <c r="P104" s="201" t="str">
        <f t="shared" si="125"/>
        <v/>
      </c>
      <c r="Q104" s="201" t="str">
        <f t="shared" si="126"/>
        <v/>
      </c>
      <c r="R104" s="201" t="str">
        <f t="shared" si="127"/>
        <v/>
      </c>
      <c r="S104" s="201" t="str">
        <f t="shared" si="128"/>
        <v/>
      </c>
      <c r="T104" s="199">
        <f t="shared" si="147"/>
        <v>0</v>
      </c>
      <c r="U104" s="199">
        <f t="shared" si="129"/>
        <v>0</v>
      </c>
      <c r="V104" s="199">
        <f t="shared" si="130"/>
        <v>0</v>
      </c>
      <c r="W104" s="199">
        <f t="shared" si="131"/>
        <v>0</v>
      </c>
      <c r="X104" s="199" t="str">
        <f t="shared" si="132"/>
        <v/>
      </c>
      <c r="Y104" s="199" t="str">
        <f t="shared" si="133"/>
        <v/>
      </c>
      <c r="Z104" s="199" t="str">
        <f t="shared" si="134"/>
        <v/>
      </c>
      <c r="AA104" s="199" t="str">
        <f t="shared" si="135"/>
        <v/>
      </c>
      <c r="AB104" s="201">
        <f t="shared" ca="1" si="136"/>
        <v>2.064403295632665</v>
      </c>
      <c r="AD104" s="162">
        <f t="shared" si="148"/>
        <v>0</v>
      </c>
      <c r="AE104" s="162">
        <f t="shared" si="137"/>
        <v>0</v>
      </c>
      <c r="AF104" s="162">
        <f t="shared" si="138"/>
        <v>0</v>
      </c>
      <c r="AG104" s="162">
        <f t="shared" si="139"/>
        <v>0</v>
      </c>
      <c r="AH104" s="162" t="str">
        <f t="shared" si="140"/>
        <v/>
      </c>
      <c r="AI104" s="162" t="str">
        <f t="shared" si="141"/>
        <v/>
      </c>
      <c r="AJ104" s="162" t="str">
        <f t="shared" si="142"/>
        <v/>
      </c>
      <c r="AK104" s="162" t="str">
        <f t="shared" si="143"/>
        <v/>
      </c>
      <c r="AM104" s="199">
        <f t="shared" si="149"/>
        <v>0.29163665373732944</v>
      </c>
      <c r="AN104" s="197">
        <f t="shared" si="159"/>
        <v>0</v>
      </c>
      <c r="AO104" s="197">
        <f t="shared" si="160"/>
        <v>0</v>
      </c>
      <c r="AP104" s="197">
        <f t="shared" si="161"/>
        <v>0</v>
      </c>
      <c r="AQ104" s="197">
        <f t="shared" si="162"/>
        <v>0</v>
      </c>
      <c r="AR104" s="197" t="str">
        <f t="shared" si="163"/>
        <v/>
      </c>
      <c r="AS104" s="197" t="str">
        <f t="shared" si="164"/>
        <v/>
      </c>
      <c r="AT104" s="197" t="str">
        <f t="shared" si="165"/>
        <v/>
      </c>
      <c r="AU104" s="197" t="str">
        <f t="shared" si="166"/>
        <v/>
      </c>
      <c r="AV104" s="199">
        <f t="shared" ca="1" si="151"/>
        <v>2.0474237419064858</v>
      </c>
      <c r="AX104" s="162">
        <f t="shared" si="168"/>
        <v>0</v>
      </c>
      <c r="AY104" s="162">
        <f t="shared" si="169"/>
        <v>0</v>
      </c>
      <c r="AZ104" s="162">
        <f t="shared" si="170"/>
        <v>0</v>
      </c>
      <c r="BA104" s="162">
        <f t="shared" si="171"/>
        <v>0</v>
      </c>
      <c r="BB104" s="162" t="str">
        <f t="shared" si="172"/>
        <v/>
      </c>
      <c r="BC104" s="162" t="str">
        <f t="shared" si="173"/>
        <v/>
      </c>
      <c r="BD104" s="162" t="str">
        <f t="shared" si="174"/>
        <v/>
      </c>
      <c r="BE104" s="162" t="str">
        <f t="shared" si="175"/>
        <v/>
      </c>
      <c r="BG104" s="169">
        <f t="shared" si="145"/>
        <v>0.66802051038222998</v>
      </c>
      <c r="BH104" s="169">
        <f t="shared" ca="1" si="146"/>
        <v>2.1487961359812009</v>
      </c>
    </row>
    <row r="105" spans="3:60" x14ac:dyDescent="0.25">
      <c r="C105" s="197">
        <v>3.1</v>
      </c>
      <c r="D105" s="198">
        <f t="shared" si="115"/>
        <v>1.1631900049491188</v>
      </c>
      <c r="E105" s="199">
        <f t="shared" si="116"/>
        <v>2.4453225806451613</v>
      </c>
      <c r="F105" s="199">
        <f t="shared" si="117"/>
        <v>12.226612903225806</v>
      </c>
      <c r="G105" s="199">
        <f t="shared" si="118"/>
        <v>0.17650120111759002</v>
      </c>
      <c r="H105" s="200">
        <f t="shared" si="119"/>
        <v>12268.320031660181</v>
      </c>
      <c r="K105" s="199">
        <f t="shared" si="120"/>
        <v>0.71940670348855529</v>
      </c>
      <c r="L105" s="201">
        <f t="shared" si="121"/>
        <v>6.0335506459166912E-3</v>
      </c>
      <c r="M105" s="201">
        <f t="shared" si="122"/>
        <v>6.0842941179803786E-3</v>
      </c>
      <c r="N105" s="201">
        <f t="shared" si="123"/>
        <v>6.3952525936074806E-3</v>
      </c>
      <c r="O105" s="201">
        <f t="shared" si="124"/>
        <v>6.0391253839270718E-3</v>
      </c>
      <c r="P105" s="201" t="str">
        <f t="shared" si="125"/>
        <v/>
      </c>
      <c r="Q105" s="201" t="str">
        <f t="shared" si="126"/>
        <v/>
      </c>
      <c r="R105" s="201" t="str">
        <f t="shared" si="127"/>
        <v/>
      </c>
      <c r="S105" s="201" t="str">
        <f t="shared" si="128"/>
        <v/>
      </c>
      <c r="T105" s="199">
        <f t="shared" si="147"/>
        <v>0</v>
      </c>
      <c r="U105" s="199">
        <f t="shared" si="129"/>
        <v>0</v>
      </c>
      <c r="V105" s="199">
        <f t="shared" si="130"/>
        <v>0</v>
      </c>
      <c r="W105" s="199">
        <f t="shared" si="131"/>
        <v>0</v>
      </c>
      <c r="X105" s="199" t="str">
        <f t="shared" si="132"/>
        <v/>
      </c>
      <c r="Y105" s="199" t="str">
        <f t="shared" si="133"/>
        <v/>
      </c>
      <c r="Z105" s="199" t="str">
        <f t="shared" si="134"/>
        <v/>
      </c>
      <c r="AA105" s="199" t="str">
        <f t="shared" si="135"/>
        <v/>
      </c>
      <c r="AB105" s="201">
        <f t="shared" ca="1" si="136"/>
        <v>2.0482476722693557</v>
      </c>
      <c r="AD105" s="162">
        <f t="shared" si="148"/>
        <v>0</v>
      </c>
      <c r="AE105" s="162">
        <f t="shared" si="137"/>
        <v>0</v>
      </c>
      <c r="AF105" s="162">
        <f t="shared" si="138"/>
        <v>0</v>
      </c>
      <c r="AG105" s="162">
        <f t="shared" si="139"/>
        <v>0</v>
      </c>
      <c r="AH105" s="162" t="str">
        <f t="shared" si="140"/>
        <v/>
      </c>
      <c r="AI105" s="162" t="str">
        <f t="shared" si="141"/>
        <v/>
      </c>
      <c r="AJ105" s="162" t="str">
        <f t="shared" si="142"/>
        <v/>
      </c>
      <c r="AK105" s="162" t="str">
        <f t="shared" si="143"/>
        <v/>
      </c>
      <c r="AM105" s="199">
        <f t="shared" si="149"/>
        <v>0.30285344811184212</v>
      </c>
      <c r="AN105" s="197">
        <f t="shared" si="159"/>
        <v>0</v>
      </c>
      <c r="AO105" s="197">
        <f t="shared" si="160"/>
        <v>0</v>
      </c>
      <c r="AP105" s="197">
        <f t="shared" si="161"/>
        <v>0</v>
      </c>
      <c r="AQ105" s="197">
        <f t="shared" si="162"/>
        <v>0</v>
      </c>
      <c r="AR105" s="197" t="str">
        <f t="shared" si="163"/>
        <v/>
      </c>
      <c r="AS105" s="197" t="str">
        <f t="shared" si="164"/>
        <v/>
      </c>
      <c r="AT105" s="197" t="str">
        <f t="shared" si="165"/>
        <v/>
      </c>
      <c r="AU105" s="197" t="str">
        <f t="shared" si="166"/>
        <v/>
      </c>
      <c r="AV105" s="199">
        <f t="shared" ca="1" si="151"/>
        <v>2.0173218789640428</v>
      </c>
      <c r="AX105" s="162">
        <f t="shared" si="168"/>
        <v>0</v>
      </c>
      <c r="AY105" s="162">
        <f t="shared" si="169"/>
        <v>0</v>
      </c>
      <c r="AZ105" s="162">
        <f t="shared" si="170"/>
        <v>0</v>
      </c>
      <c r="BA105" s="162">
        <f t="shared" si="171"/>
        <v>0</v>
      </c>
      <c r="BB105" s="162" t="str">
        <f t="shared" si="172"/>
        <v/>
      </c>
      <c r="BC105" s="162" t="str">
        <f t="shared" si="173"/>
        <v/>
      </c>
      <c r="BD105" s="162" t="str">
        <f t="shared" si="174"/>
        <v/>
      </c>
      <c r="BE105" s="162" t="str">
        <f t="shared" si="175"/>
        <v/>
      </c>
      <c r="BG105" s="169">
        <f t="shared" si="145"/>
        <v>0.69371360693539263</v>
      </c>
      <c r="BH105" s="169">
        <f t="shared" ca="1" si="146"/>
        <v>2.064403295632665</v>
      </c>
    </row>
    <row r="106" spans="3:60" x14ac:dyDescent="0.25">
      <c r="C106" s="197">
        <v>3.2</v>
      </c>
      <c r="D106" s="198">
        <f t="shared" si="115"/>
        <v>1.2007122631732838</v>
      </c>
      <c r="E106" s="199">
        <f t="shared" si="116"/>
        <v>2.41</v>
      </c>
      <c r="F106" s="199">
        <f t="shared" si="117"/>
        <v>12.05</v>
      </c>
      <c r="G106" s="199">
        <f t="shared" si="118"/>
        <v>0.18219478825041549</v>
      </c>
      <c r="H106" s="200">
        <f t="shared" si="119"/>
        <v>12448.132780082988</v>
      </c>
      <c r="K106" s="199">
        <f t="shared" si="120"/>
        <v>0.74509980004171794</v>
      </c>
      <c r="L106" s="201">
        <f t="shared" si="121"/>
        <v>6.2490345975565733E-3</v>
      </c>
      <c r="M106" s="201">
        <f t="shared" si="122"/>
        <v>6.3015903364796776E-3</v>
      </c>
      <c r="N106" s="201">
        <f t="shared" si="123"/>
        <v>6.623654471950605E-3</v>
      </c>
      <c r="O106" s="201">
        <f t="shared" si="124"/>
        <v>6.2548084333530389E-3</v>
      </c>
      <c r="P106" s="201" t="str">
        <f t="shared" si="125"/>
        <v/>
      </c>
      <c r="Q106" s="201" t="str">
        <f t="shared" si="126"/>
        <v/>
      </c>
      <c r="R106" s="201" t="str">
        <f t="shared" si="127"/>
        <v/>
      </c>
      <c r="S106" s="201" t="str">
        <f t="shared" si="128"/>
        <v/>
      </c>
      <c r="T106" s="199">
        <f t="shared" si="147"/>
        <v>0</v>
      </c>
      <c r="U106" s="199">
        <f t="shared" si="129"/>
        <v>0</v>
      </c>
      <c r="V106" s="199">
        <f t="shared" si="130"/>
        <v>0</v>
      </c>
      <c r="W106" s="199">
        <f t="shared" si="131"/>
        <v>0</v>
      </c>
      <c r="X106" s="199" t="str">
        <f t="shared" si="132"/>
        <v/>
      </c>
      <c r="Y106" s="199" t="str">
        <f t="shared" si="133"/>
        <v/>
      </c>
      <c r="Z106" s="199" t="str">
        <f t="shared" si="134"/>
        <v/>
      </c>
      <c r="AA106" s="199" t="str">
        <f t="shared" si="135"/>
        <v/>
      </c>
      <c r="AB106" s="201">
        <f t="shared" ca="1" si="136"/>
        <v>2.0612088401859747</v>
      </c>
      <c r="AD106" s="162">
        <f t="shared" si="148"/>
        <v>0</v>
      </c>
      <c r="AE106" s="162">
        <f t="shared" si="137"/>
        <v>0</v>
      </c>
      <c r="AF106" s="162">
        <f t="shared" si="138"/>
        <v>0</v>
      </c>
      <c r="AG106" s="162">
        <f t="shared" si="139"/>
        <v>0</v>
      </c>
      <c r="AH106" s="162" t="str">
        <f t="shared" si="140"/>
        <v/>
      </c>
      <c r="AI106" s="162" t="str">
        <f t="shared" si="141"/>
        <v/>
      </c>
      <c r="AJ106" s="162" t="str">
        <f t="shared" si="142"/>
        <v/>
      </c>
      <c r="AK106" s="162" t="str">
        <f t="shared" si="143"/>
        <v/>
      </c>
      <c r="AM106" s="199">
        <f t="shared" si="149"/>
        <v>0.31407024248635479</v>
      </c>
      <c r="AN106" s="197">
        <f t="shared" si="159"/>
        <v>0</v>
      </c>
      <c r="AO106" s="197">
        <f t="shared" si="160"/>
        <v>0</v>
      </c>
      <c r="AP106" s="197">
        <f t="shared" si="161"/>
        <v>0</v>
      </c>
      <c r="AQ106" s="197">
        <f t="shared" si="162"/>
        <v>0</v>
      </c>
      <c r="AR106" s="197" t="str">
        <f t="shared" si="163"/>
        <v/>
      </c>
      <c r="AS106" s="197" t="str">
        <f t="shared" si="164"/>
        <v/>
      </c>
      <c r="AT106" s="197" t="str">
        <f t="shared" si="165"/>
        <v/>
      </c>
      <c r="AU106" s="197" t="str">
        <f t="shared" si="166"/>
        <v/>
      </c>
      <c r="AV106" s="199">
        <f t="shared" ca="1" si="151"/>
        <v>2.1073381235964681</v>
      </c>
      <c r="AX106" s="162">
        <f t="shared" si="168"/>
        <v>0</v>
      </c>
      <c r="AY106" s="162">
        <f t="shared" si="169"/>
        <v>0</v>
      </c>
      <c r="AZ106" s="162">
        <f t="shared" si="170"/>
        <v>0</v>
      </c>
      <c r="BA106" s="162">
        <f t="shared" si="171"/>
        <v>0</v>
      </c>
      <c r="BB106" s="162" t="str">
        <f t="shared" si="172"/>
        <v/>
      </c>
      <c r="BC106" s="162" t="str">
        <f t="shared" si="173"/>
        <v/>
      </c>
      <c r="BD106" s="162" t="str">
        <f t="shared" si="174"/>
        <v/>
      </c>
      <c r="BE106" s="162" t="str">
        <f t="shared" si="175"/>
        <v/>
      </c>
      <c r="BG106" s="169">
        <f t="shared" si="145"/>
        <v>0.71940670348855529</v>
      </c>
      <c r="BH106" s="169">
        <f t="shared" ca="1" si="146"/>
        <v>2.0482476722693557</v>
      </c>
    </row>
    <row r="107" spans="3:60" x14ac:dyDescent="0.25">
      <c r="C107" s="197">
        <v>3.3</v>
      </c>
      <c r="D107" s="198">
        <f t="shared" si="115"/>
        <v>1.2382345213974488</v>
      </c>
      <c r="E107" s="199">
        <f t="shared" si="116"/>
        <v>2.377121212121212</v>
      </c>
      <c r="F107" s="199">
        <f t="shared" si="117"/>
        <v>11.88560606060606</v>
      </c>
      <c r="G107" s="199">
        <f t="shared" si="118"/>
        <v>0.18788837538324094</v>
      </c>
      <c r="H107" s="200">
        <f t="shared" si="119"/>
        <v>12620.307221620244</v>
      </c>
      <c r="K107" s="199">
        <f t="shared" si="120"/>
        <v>0.77079289659488059</v>
      </c>
      <c r="L107" s="201">
        <f t="shared" si="121"/>
        <v>6.4645185491964546E-3</v>
      </c>
      <c r="M107" s="201">
        <f t="shared" si="122"/>
        <v>6.5188865549789766E-3</v>
      </c>
      <c r="N107" s="201">
        <f t="shared" si="123"/>
        <v>6.8520563502937294E-3</v>
      </c>
      <c r="O107" s="201">
        <f t="shared" si="124"/>
        <v>6.4704914827790052E-3</v>
      </c>
      <c r="P107" s="201" t="str">
        <f t="shared" si="125"/>
        <v/>
      </c>
      <c r="Q107" s="201" t="str">
        <f t="shared" si="126"/>
        <v/>
      </c>
      <c r="R107" s="201" t="str">
        <f t="shared" si="127"/>
        <v/>
      </c>
      <c r="S107" s="201" t="str">
        <f t="shared" si="128"/>
        <v/>
      </c>
      <c r="T107" s="199">
        <f t="shared" si="147"/>
        <v>0</v>
      </c>
      <c r="U107" s="199">
        <f t="shared" si="129"/>
        <v>0</v>
      </c>
      <c r="V107" s="199">
        <f t="shared" si="130"/>
        <v>0</v>
      </c>
      <c r="W107" s="199">
        <f t="shared" si="131"/>
        <v>0</v>
      </c>
      <c r="X107" s="199" t="str">
        <f t="shared" si="132"/>
        <v/>
      </c>
      <c r="Y107" s="199" t="str">
        <f t="shared" si="133"/>
        <v/>
      </c>
      <c r="Z107" s="199" t="str">
        <f t="shared" si="134"/>
        <v/>
      </c>
      <c r="AA107" s="199" t="str">
        <f t="shared" si="135"/>
        <v/>
      </c>
      <c r="AB107" s="201">
        <f t="shared" ca="1" si="136"/>
        <v>2.0627640097523328</v>
      </c>
      <c r="AD107" s="162">
        <f t="shared" si="148"/>
        <v>0</v>
      </c>
      <c r="AE107" s="162">
        <f t="shared" si="137"/>
        <v>0</v>
      </c>
      <c r="AF107" s="162">
        <f t="shared" si="138"/>
        <v>0</v>
      </c>
      <c r="AG107" s="162">
        <f t="shared" si="139"/>
        <v>0</v>
      </c>
      <c r="AH107" s="162" t="str">
        <f t="shared" si="140"/>
        <v/>
      </c>
      <c r="AI107" s="162" t="str">
        <f t="shared" si="141"/>
        <v/>
      </c>
      <c r="AJ107" s="162" t="str">
        <f t="shared" si="142"/>
        <v/>
      </c>
      <c r="AK107" s="162" t="str">
        <f t="shared" si="143"/>
        <v/>
      </c>
      <c r="AM107" s="199">
        <f t="shared" si="149"/>
        <v>0.32528703686086746</v>
      </c>
      <c r="AN107" s="197">
        <f t="shared" si="159"/>
        <v>0</v>
      </c>
      <c r="AO107" s="197">
        <f t="shared" si="160"/>
        <v>0</v>
      </c>
      <c r="AP107" s="197">
        <f t="shared" si="161"/>
        <v>0</v>
      </c>
      <c r="AQ107" s="197">
        <f t="shared" si="162"/>
        <v>0</v>
      </c>
      <c r="AR107" s="197" t="str">
        <f t="shared" si="163"/>
        <v/>
      </c>
      <c r="AS107" s="197" t="str">
        <f t="shared" si="164"/>
        <v/>
      </c>
      <c r="AT107" s="197" t="str">
        <f t="shared" si="165"/>
        <v/>
      </c>
      <c r="AU107" s="197" t="str">
        <f t="shared" si="166"/>
        <v/>
      </c>
      <c r="AV107" s="199">
        <f t="shared" ca="1" si="151"/>
        <v>2.1214267369374542</v>
      </c>
      <c r="AX107" s="162">
        <f t="shared" si="168"/>
        <v>0</v>
      </c>
      <c r="AY107" s="162">
        <f t="shared" si="169"/>
        <v>0</v>
      </c>
      <c r="AZ107" s="162">
        <f t="shared" si="170"/>
        <v>0</v>
      </c>
      <c r="BA107" s="162">
        <f t="shared" si="171"/>
        <v>0</v>
      </c>
      <c r="BB107" s="162" t="str">
        <f t="shared" si="172"/>
        <v/>
      </c>
      <c r="BC107" s="162" t="str">
        <f t="shared" si="173"/>
        <v/>
      </c>
      <c r="BD107" s="162" t="str">
        <f t="shared" si="174"/>
        <v/>
      </c>
      <c r="BE107" s="162" t="str">
        <f t="shared" si="175"/>
        <v/>
      </c>
      <c r="BG107" s="169">
        <f t="shared" si="145"/>
        <v>0.74509980004171794</v>
      </c>
      <c r="BH107" s="169">
        <f t="shared" ca="1" si="146"/>
        <v>2.0612088401859747</v>
      </c>
    </row>
    <row r="108" spans="3:60" x14ac:dyDescent="0.25">
      <c r="C108" s="197">
        <v>3.4</v>
      </c>
      <c r="D108" s="198">
        <f t="shared" si="115"/>
        <v>1.2757567796216138</v>
      </c>
      <c r="E108" s="199">
        <f t="shared" si="116"/>
        <v>2.3464705882352943</v>
      </c>
      <c r="F108" s="199">
        <f t="shared" si="117"/>
        <v>11.732352941176472</v>
      </c>
      <c r="G108" s="199">
        <f t="shared" si="118"/>
        <v>0.19358196251606644</v>
      </c>
      <c r="H108" s="200">
        <f t="shared" si="119"/>
        <v>12785.159187766356</v>
      </c>
      <c r="K108" s="199">
        <f t="shared" si="120"/>
        <v>0.79648599314804325</v>
      </c>
      <c r="L108" s="201">
        <f t="shared" si="121"/>
        <v>6.6800025008363359E-3</v>
      </c>
      <c r="M108" s="201">
        <f t="shared" si="122"/>
        <v>6.7361827734782756E-3</v>
      </c>
      <c r="N108" s="201">
        <f t="shared" si="123"/>
        <v>7.0804582286368529E-3</v>
      </c>
      <c r="O108" s="201">
        <f t="shared" si="124"/>
        <v>6.6861745322049724E-3</v>
      </c>
      <c r="P108" s="201" t="str">
        <f t="shared" si="125"/>
        <v/>
      </c>
      <c r="Q108" s="201" t="str">
        <f t="shared" si="126"/>
        <v/>
      </c>
      <c r="R108" s="201" t="str">
        <f t="shared" si="127"/>
        <v/>
      </c>
      <c r="S108" s="201" t="str">
        <f t="shared" si="128"/>
        <v/>
      </c>
      <c r="T108" s="199">
        <f t="shared" si="147"/>
        <v>0</v>
      </c>
      <c r="U108" s="199">
        <f t="shared" si="129"/>
        <v>0</v>
      </c>
      <c r="V108" s="199">
        <f t="shared" si="130"/>
        <v>0</v>
      </c>
      <c r="W108" s="199">
        <f t="shared" si="131"/>
        <v>0</v>
      </c>
      <c r="X108" s="199" t="str">
        <f t="shared" si="132"/>
        <v/>
      </c>
      <c r="Y108" s="199" t="str">
        <f t="shared" si="133"/>
        <v/>
      </c>
      <c r="Z108" s="199" t="str">
        <f t="shared" si="134"/>
        <v/>
      </c>
      <c r="AA108" s="199" t="str">
        <f t="shared" si="135"/>
        <v/>
      </c>
      <c r="AB108" s="201">
        <f t="shared" ca="1" si="136"/>
        <v>2.0163017131864858</v>
      </c>
      <c r="AD108" s="162">
        <f t="shared" si="148"/>
        <v>0</v>
      </c>
      <c r="AE108" s="162">
        <f t="shared" si="137"/>
        <v>0</v>
      </c>
      <c r="AF108" s="162">
        <f t="shared" si="138"/>
        <v>0</v>
      </c>
      <c r="AG108" s="162">
        <f t="shared" si="139"/>
        <v>0</v>
      </c>
      <c r="AH108" s="162" t="str">
        <f t="shared" si="140"/>
        <v/>
      </c>
      <c r="AI108" s="162" t="str">
        <f t="shared" si="141"/>
        <v/>
      </c>
      <c r="AJ108" s="162" t="str">
        <f t="shared" si="142"/>
        <v/>
      </c>
      <c r="AK108" s="162" t="str">
        <f t="shared" si="143"/>
        <v/>
      </c>
      <c r="AM108" s="199">
        <f t="shared" si="149"/>
        <v>0.33650383123538014</v>
      </c>
      <c r="AN108" s="197">
        <f t="shared" si="159"/>
        <v>0</v>
      </c>
      <c r="AO108" s="197">
        <f t="shared" si="160"/>
        <v>0</v>
      </c>
      <c r="AP108" s="197">
        <f t="shared" si="161"/>
        <v>0</v>
      </c>
      <c r="AQ108" s="197">
        <f t="shared" si="162"/>
        <v>0</v>
      </c>
      <c r="AR108" s="197" t="str">
        <f t="shared" si="163"/>
        <v/>
      </c>
      <c r="AS108" s="197" t="str">
        <f t="shared" si="164"/>
        <v/>
      </c>
      <c r="AT108" s="197" t="str">
        <f t="shared" si="165"/>
        <v/>
      </c>
      <c r="AU108" s="197" t="str">
        <f t="shared" si="166"/>
        <v/>
      </c>
      <c r="AV108" s="199">
        <f t="shared" ca="1" si="151"/>
        <v>2.1215554826182657</v>
      </c>
      <c r="AX108" s="162">
        <f t="shared" si="168"/>
        <v>0</v>
      </c>
      <c r="AY108" s="162">
        <f t="shared" si="169"/>
        <v>0</v>
      </c>
      <c r="AZ108" s="162">
        <f t="shared" si="170"/>
        <v>0</v>
      </c>
      <c r="BA108" s="162">
        <f t="shared" si="171"/>
        <v>0</v>
      </c>
      <c r="BB108" s="162" t="str">
        <f t="shared" si="172"/>
        <v/>
      </c>
      <c r="BC108" s="162" t="str">
        <f t="shared" si="173"/>
        <v/>
      </c>
      <c r="BD108" s="162" t="str">
        <f t="shared" si="174"/>
        <v/>
      </c>
      <c r="BE108" s="162" t="str">
        <f t="shared" si="175"/>
        <v/>
      </c>
      <c r="BG108" s="169">
        <f t="shared" si="145"/>
        <v>0.77079289659488059</v>
      </c>
      <c r="BH108" s="169">
        <f t="shared" ca="1" si="146"/>
        <v>2.0627640097523328</v>
      </c>
    </row>
    <row r="109" spans="3:60" x14ac:dyDescent="0.25">
      <c r="C109" s="197">
        <v>3.5</v>
      </c>
      <c r="D109" s="198">
        <f t="shared" si="115"/>
        <v>1.3132790378457793</v>
      </c>
      <c r="E109" s="199">
        <f t="shared" si="116"/>
        <v>2.3178571428571426</v>
      </c>
      <c r="F109" s="199">
        <f t="shared" si="117"/>
        <v>11.589285714285714</v>
      </c>
      <c r="G109" s="199">
        <f t="shared" si="118"/>
        <v>0.19927554964889194</v>
      </c>
      <c r="H109" s="200">
        <f t="shared" si="119"/>
        <v>12942.989214175655</v>
      </c>
      <c r="K109" s="199">
        <f t="shared" si="120"/>
        <v>0.8221790897012059</v>
      </c>
      <c r="L109" s="201">
        <f t="shared" si="121"/>
        <v>6.8954864524762172E-3</v>
      </c>
      <c r="M109" s="201">
        <f t="shared" si="122"/>
        <v>6.9534789919775747E-3</v>
      </c>
      <c r="N109" s="201">
        <f t="shared" si="123"/>
        <v>7.3088601069799773E-3</v>
      </c>
      <c r="O109" s="201">
        <f t="shared" si="124"/>
        <v>6.9018575816309387E-3</v>
      </c>
      <c r="P109" s="201" t="str">
        <f t="shared" si="125"/>
        <v/>
      </c>
      <c r="Q109" s="201" t="str">
        <f t="shared" si="126"/>
        <v/>
      </c>
      <c r="R109" s="201" t="str">
        <f t="shared" si="127"/>
        <v/>
      </c>
      <c r="S109" s="201" t="str">
        <f t="shared" si="128"/>
        <v/>
      </c>
      <c r="T109" s="199">
        <f t="shared" si="147"/>
        <v>0</v>
      </c>
      <c r="U109" s="199">
        <f t="shared" si="129"/>
        <v>0</v>
      </c>
      <c r="V109" s="199">
        <f t="shared" si="130"/>
        <v>0</v>
      </c>
      <c r="W109" s="199">
        <f t="shared" si="131"/>
        <v>0</v>
      </c>
      <c r="X109" s="199" t="str">
        <f t="shared" si="132"/>
        <v/>
      </c>
      <c r="Y109" s="199" t="str">
        <f t="shared" si="133"/>
        <v/>
      </c>
      <c r="Z109" s="199" t="str">
        <f t="shared" si="134"/>
        <v/>
      </c>
      <c r="AA109" s="199" t="str">
        <f t="shared" si="135"/>
        <v/>
      </c>
      <c r="AB109" s="201">
        <f t="shared" ca="1" si="136"/>
        <v>2.0478039434346456</v>
      </c>
      <c r="AD109" s="162">
        <f t="shared" si="148"/>
        <v>0</v>
      </c>
      <c r="AE109" s="162">
        <f t="shared" si="137"/>
        <v>0</v>
      </c>
      <c r="AF109" s="162">
        <f t="shared" si="138"/>
        <v>0</v>
      </c>
      <c r="AG109" s="162">
        <f t="shared" si="139"/>
        <v>0</v>
      </c>
      <c r="AH109" s="162" t="str">
        <f t="shared" si="140"/>
        <v/>
      </c>
      <c r="AI109" s="162" t="str">
        <f t="shared" si="141"/>
        <v/>
      </c>
      <c r="AJ109" s="162" t="str">
        <f t="shared" si="142"/>
        <v/>
      </c>
      <c r="AK109" s="162" t="str">
        <f t="shared" si="143"/>
        <v/>
      </c>
      <c r="AM109" s="199">
        <f t="shared" si="149"/>
        <v>0.34772062560989281</v>
      </c>
      <c r="AN109" s="197">
        <f t="shared" si="159"/>
        <v>0</v>
      </c>
      <c r="AO109" s="197">
        <f t="shared" si="160"/>
        <v>0</v>
      </c>
      <c r="AP109" s="197">
        <f t="shared" si="161"/>
        <v>0</v>
      </c>
      <c r="AQ109" s="197">
        <f t="shared" si="162"/>
        <v>0</v>
      </c>
      <c r="AR109" s="197" t="str">
        <f t="shared" si="163"/>
        <v/>
      </c>
      <c r="AS109" s="197" t="str">
        <f t="shared" si="164"/>
        <v/>
      </c>
      <c r="AT109" s="197" t="str">
        <f t="shared" si="165"/>
        <v/>
      </c>
      <c r="AU109" s="197" t="str">
        <f t="shared" si="166"/>
        <v/>
      </c>
      <c r="AV109" s="199">
        <f t="shared" ca="1" si="151"/>
        <v>2.0574473187714064</v>
      </c>
      <c r="AX109" s="162">
        <f t="shared" si="168"/>
        <v>0</v>
      </c>
      <c r="AY109" s="162">
        <f t="shared" si="169"/>
        <v>0</v>
      </c>
      <c r="AZ109" s="162">
        <f t="shared" si="170"/>
        <v>0</v>
      </c>
      <c r="BA109" s="162">
        <f t="shared" si="171"/>
        <v>0</v>
      </c>
      <c r="BB109" s="162" t="str">
        <f t="shared" si="172"/>
        <v/>
      </c>
      <c r="BC109" s="162" t="str">
        <f t="shared" si="173"/>
        <v/>
      </c>
      <c r="BD109" s="162" t="str">
        <f t="shared" si="174"/>
        <v/>
      </c>
      <c r="BE109" s="162" t="str">
        <f t="shared" si="175"/>
        <v/>
      </c>
      <c r="BG109" s="169">
        <f t="shared" si="145"/>
        <v>0.79648599314804325</v>
      </c>
      <c r="BH109" s="169">
        <f t="shared" ca="1" si="146"/>
        <v>2.0163017131864858</v>
      </c>
    </row>
    <row r="110" spans="3:60" x14ac:dyDescent="0.25">
      <c r="C110" s="197">
        <v>3.6</v>
      </c>
      <c r="D110" s="198">
        <f t="shared" si="115"/>
        <v>1.3508012960699445</v>
      </c>
      <c r="E110" s="199">
        <f t="shared" si="116"/>
        <v>2.2911111111111113</v>
      </c>
      <c r="F110" s="199">
        <f t="shared" si="117"/>
        <v>11.455555555555556</v>
      </c>
      <c r="G110" s="199">
        <f t="shared" si="118"/>
        <v>0.20496913678171752</v>
      </c>
      <c r="H110" s="200">
        <f t="shared" si="119"/>
        <v>13094.083414161008</v>
      </c>
      <c r="K110" s="199">
        <f t="shared" si="120"/>
        <v>0.84787218625436855</v>
      </c>
      <c r="L110" s="201">
        <f t="shared" si="121"/>
        <v>7.1109704041160994E-3</v>
      </c>
      <c r="M110" s="201">
        <f t="shared" si="122"/>
        <v>7.1707752104768728E-3</v>
      </c>
      <c r="N110" s="201">
        <f t="shared" si="123"/>
        <v>7.5372619853231008E-3</v>
      </c>
      <c r="O110" s="201">
        <f t="shared" si="124"/>
        <v>7.117540631056905E-3</v>
      </c>
      <c r="P110" s="201" t="str">
        <f t="shared" si="125"/>
        <v/>
      </c>
      <c r="Q110" s="201" t="str">
        <f t="shared" si="126"/>
        <v/>
      </c>
      <c r="R110" s="201" t="str">
        <f t="shared" si="127"/>
        <v/>
      </c>
      <c r="S110" s="201" t="str">
        <f t="shared" si="128"/>
        <v/>
      </c>
      <c r="T110" s="199">
        <f t="shared" si="147"/>
        <v>0</v>
      </c>
      <c r="U110" s="199">
        <f t="shared" si="129"/>
        <v>0</v>
      </c>
      <c r="V110" s="199">
        <f t="shared" si="130"/>
        <v>0</v>
      </c>
      <c r="W110" s="199">
        <f t="shared" si="131"/>
        <v>0</v>
      </c>
      <c r="X110" s="199" t="str">
        <f t="shared" si="132"/>
        <v/>
      </c>
      <c r="Y110" s="199" t="str">
        <f t="shared" si="133"/>
        <v/>
      </c>
      <c r="Z110" s="199" t="str">
        <f t="shared" si="134"/>
        <v/>
      </c>
      <c r="AA110" s="199" t="str">
        <f t="shared" si="135"/>
        <v/>
      </c>
      <c r="AB110" s="201">
        <f t="shared" ca="1" si="136"/>
        <v>2.0462275754140848</v>
      </c>
      <c r="AD110" s="162">
        <f t="shared" si="148"/>
        <v>0</v>
      </c>
      <c r="AE110" s="162">
        <f t="shared" si="137"/>
        <v>0</v>
      </c>
      <c r="AF110" s="162">
        <f t="shared" si="138"/>
        <v>0</v>
      </c>
      <c r="AG110" s="162">
        <f t="shared" si="139"/>
        <v>0</v>
      </c>
      <c r="AH110" s="162" t="str">
        <f t="shared" si="140"/>
        <v/>
      </c>
      <c r="AI110" s="162" t="str">
        <f t="shared" si="141"/>
        <v/>
      </c>
      <c r="AJ110" s="162" t="str">
        <f t="shared" si="142"/>
        <v/>
      </c>
      <c r="AK110" s="162" t="str">
        <f t="shared" si="143"/>
        <v/>
      </c>
      <c r="AM110" s="199">
        <f t="shared" si="149"/>
        <v>0.35893741998440548</v>
      </c>
      <c r="AN110" s="197">
        <f t="shared" si="159"/>
        <v>0</v>
      </c>
      <c r="AO110" s="197">
        <f t="shared" si="160"/>
        <v>0</v>
      </c>
      <c r="AP110" s="197">
        <f t="shared" si="161"/>
        <v>0</v>
      </c>
      <c r="AQ110" s="197">
        <f t="shared" si="162"/>
        <v>0</v>
      </c>
      <c r="AR110" s="197" t="str">
        <f t="shared" si="163"/>
        <v/>
      </c>
      <c r="AS110" s="197" t="str">
        <f t="shared" si="164"/>
        <v/>
      </c>
      <c r="AT110" s="197" t="str">
        <f t="shared" si="165"/>
        <v/>
      </c>
      <c r="AU110" s="197" t="str">
        <f t="shared" si="166"/>
        <v/>
      </c>
      <c r="AV110" s="199">
        <f t="shared" ca="1" si="151"/>
        <v>2.0785701897872206</v>
      </c>
      <c r="AX110" s="162">
        <f t="shared" si="168"/>
        <v>0</v>
      </c>
      <c r="AY110" s="162">
        <f t="shared" si="169"/>
        <v>0</v>
      </c>
      <c r="AZ110" s="162">
        <f t="shared" si="170"/>
        <v>0</v>
      </c>
      <c r="BA110" s="162">
        <f t="shared" si="171"/>
        <v>0</v>
      </c>
      <c r="BB110" s="162" t="str">
        <f t="shared" si="172"/>
        <v/>
      </c>
      <c r="BC110" s="162" t="str">
        <f t="shared" si="173"/>
        <v/>
      </c>
      <c r="BD110" s="162" t="str">
        <f t="shared" si="174"/>
        <v/>
      </c>
      <c r="BE110" s="162" t="str">
        <f t="shared" si="175"/>
        <v/>
      </c>
      <c r="BG110" s="169">
        <f t="shared" si="145"/>
        <v>0.8221790897012059</v>
      </c>
      <c r="BH110" s="169">
        <f t="shared" ca="1" si="146"/>
        <v>2.0478039434346456</v>
      </c>
    </row>
    <row r="111" spans="3:60" x14ac:dyDescent="0.25">
      <c r="C111" s="197">
        <v>3.7</v>
      </c>
      <c r="D111" s="198">
        <f t="shared" si="115"/>
        <v>1.3883235542941095</v>
      </c>
      <c r="E111" s="199">
        <f t="shared" si="116"/>
        <v>2.2660810810810808</v>
      </c>
      <c r="F111" s="199">
        <f t="shared" si="117"/>
        <v>11.330405405405404</v>
      </c>
      <c r="G111" s="199">
        <f t="shared" si="118"/>
        <v>0.21066272391454291</v>
      </c>
      <c r="H111" s="200">
        <f t="shared" si="119"/>
        <v>13238.714294233409</v>
      </c>
      <c r="K111" s="199">
        <f t="shared" si="120"/>
        <v>0.87356528280753121</v>
      </c>
      <c r="L111" s="201">
        <f t="shared" si="121"/>
        <v>7.3264543557559807E-3</v>
      </c>
      <c r="M111" s="201">
        <f t="shared" si="122"/>
        <v>7.3880714289761718E-3</v>
      </c>
      <c r="N111" s="201">
        <f t="shared" si="123"/>
        <v>7.7656638636662244E-3</v>
      </c>
      <c r="O111" s="201">
        <f t="shared" si="124"/>
        <v>7.3332236804828713E-3</v>
      </c>
      <c r="P111" s="201" t="str">
        <f t="shared" si="125"/>
        <v/>
      </c>
      <c r="Q111" s="201" t="str">
        <f t="shared" si="126"/>
        <v/>
      </c>
      <c r="R111" s="201" t="str">
        <f t="shared" si="127"/>
        <v/>
      </c>
      <c r="S111" s="201" t="str">
        <f t="shared" si="128"/>
        <v/>
      </c>
      <c r="T111" s="199">
        <f t="shared" si="147"/>
        <v>0</v>
      </c>
      <c r="U111" s="199">
        <f t="shared" si="129"/>
        <v>0</v>
      </c>
      <c r="V111" s="199">
        <f t="shared" si="130"/>
        <v>0</v>
      </c>
      <c r="W111" s="199">
        <f t="shared" si="131"/>
        <v>0</v>
      </c>
      <c r="X111" s="199" t="str">
        <f t="shared" si="132"/>
        <v/>
      </c>
      <c r="Y111" s="199" t="str">
        <f t="shared" si="133"/>
        <v/>
      </c>
      <c r="Z111" s="199" t="str">
        <f t="shared" si="134"/>
        <v/>
      </c>
      <c r="AA111" s="199" t="str">
        <f t="shared" si="135"/>
        <v/>
      </c>
      <c r="AB111" s="201">
        <f t="shared" ca="1" si="136"/>
        <v>2.0112593344989618</v>
      </c>
      <c r="AD111" s="162">
        <f t="shared" si="148"/>
        <v>0</v>
      </c>
      <c r="AE111" s="162">
        <f t="shared" si="137"/>
        <v>0</v>
      </c>
      <c r="AF111" s="162">
        <f t="shared" si="138"/>
        <v>0</v>
      </c>
      <c r="AG111" s="162">
        <f t="shared" si="139"/>
        <v>0</v>
      </c>
      <c r="AH111" s="162" t="str">
        <f t="shared" si="140"/>
        <v/>
      </c>
      <c r="AI111" s="162" t="str">
        <f t="shared" si="141"/>
        <v/>
      </c>
      <c r="AJ111" s="162" t="str">
        <f t="shared" si="142"/>
        <v/>
      </c>
      <c r="AK111" s="162" t="str">
        <f t="shared" si="143"/>
        <v/>
      </c>
      <c r="AM111" s="199">
        <f t="shared" si="149"/>
        <v>0.37015421435891815</v>
      </c>
      <c r="AN111" s="197">
        <f t="shared" si="159"/>
        <v>0</v>
      </c>
      <c r="AO111" s="197">
        <f t="shared" si="160"/>
        <v>0</v>
      </c>
      <c r="AP111" s="197">
        <f t="shared" si="161"/>
        <v>0</v>
      </c>
      <c r="AQ111" s="197">
        <f t="shared" si="162"/>
        <v>0</v>
      </c>
      <c r="AR111" s="197" t="str">
        <f t="shared" si="163"/>
        <v/>
      </c>
      <c r="AS111" s="197" t="str">
        <f t="shared" si="164"/>
        <v/>
      </c>
      <c r="AT111" s="197" t="str">
        <f t="shared" si="165"/>
        <v/>
      </c>
      <c r="AU111" s="197" t="str">
        <f t="shared" si="166"/>
        <v/>
      </c>
      <c r="AV111" s="199">
        <f t="shared" ca="1" si="151"/>
        <v>2.0766450486094632</v>
      </c>
      <c r="AX111" s="162">
        <f t="shared" si="168"/>
        <v>0</v>
      </c>
      <c r="AY111" s="162">
        <f t="shared" si="169"/>
        <v>0</v>
      </c>
      <c r="AZ111" s="162">
        <f t="shared" si="170"/>
        <v>0</v>
      </c>
      <c r="BA111" s="162">
        <f t="shared" si="171"/>
        <v>0</v>
      </c>
      <c r="BB111" s="162" t="str">
        <f t="shared" si="172"/>
        <v/>
      </c>
      <c r="BC111" s="162" t="str">
        <f t="shared" si="173"/>
        <v/>
      </c>
      <c r="BD111" s="162" t="str">
        <f t="shared" si="174"/>
        <v/>
      </c>
      <c r="BE111" s="162" t="str">
        <f t="shared" si="175"/>
        <v/>
      </c>
      <c r="BG111" s="169">
        <f t="shared" si="145"/>
        <v>0.84787218625436855</v>
      </c>
      <c r="BH111" s="169">
        <f t="shared" ca="1" si="146"/>
        <v>2.0462275754140848</v>
      </c>
    </row>
    <row r="112" spans="3:60" x14ac:dyDescent="0.25">
      <c r="C112" s="197">
        <v>3.8</v>
      </c>
      <c r="D112" s="198">
        <f t="shared" si="115"/>
        <v>1.4258458125182745</v>
      </c>
      <c r="E112" s="199">
        <f t="shared" si="116"/>
        <v>2.2426315789473681</v>
      </c>
      <c r="F112" s="199">
        <f t="shared" si="117"/>
        <v>11.21315789473684</v>
      </c>
      <c r="G112" s="199">
        <f t="shared" si="118"/>
        <v>0.21635631104736838</v>
      </c>
      <c r="H112" s="200">
        <f t="shared" si="119"/>
        <v>13377.141516076041</v>
      </c>
      <c r="K112" s="199">
        <f t="shared" si="120"/>
        <v>0.89925837936069386</v>
      </c>
      <c r="L112" s="201">
        <f t="shared" si="121"/>
        <v>7.541938307395862E-3</v>
      </c>
      <c r="M112" s="201">
        <f t="shared" si="122"/>
        <v>7.6053676474754708E-3</v>
      </c>
      <c r="N112" s="201">
        <f t="shared" si="123"/>
        <v>7.9940657420093496E-3</v>
      </c>
      <c r="O112" s="201">
        <f t="shared" si="124"/>
        <v>7.5489067299088384E-3</v>
      </c>
      <c r="P112" s="201" t="str">
        <f t="shared" si="125"/>
        <v/>
      </c>
      <c r="Q112" s="201" t="str">
        <f t="shared" si="126"/>
        <v/>
      </c>
      <c r="R112" s="201" t="str">
        <f t="shared" si="127"/>
        <v/>
      </c>
      <c r="S112" s="201" t="str">
        <f t="shared" si="128"/>
        <v/>
      </c>
      <c r="T112" s="199">
        <f t="shared" si="147"/>
        <v>0</v>
      </c>
      <c r="U112" s="199">
        <f t="shared" si="129"/>
        <v>0</v>
      </c>
      <c r="V112" s="199">
        <f t="shared" si="130"/>
        <v>0</v>
      </c>
      <c r="W112" s="199">
        <f t="shared" si="131"/>
        <v>0</v>
      </c>
      <c r="X112" s="199" t="str">
        <f t="shared" si="132"/>
        <v/>
      </c>
      <c r="Y112" s="199" t="str">
        <f t="shared" si="133"/>
        <v/>
      </c>
      <c r="Z112" s="199" t="str">
        <f t="shared" si="134"/>
        <v/>
      </c>
      <c r="AA112" s="199" t="str">
        <f t="shared" si="135"/>
        <v/>
      </c>
      <c r="AB112" s="201">
        <f t="shared" ca="1" si="136"/>
        <v>2.0942122542371187</v>
      </c>
      <c r="AD112" s="162">
        <f t="shared" si="148"/>
        <v>0</v>
      </c>
      <c r="AE112" s="162">
        <f t="shared" si="137"/>
        <v>0</v>
      </c>
      <c r="AF112" s="162">
        <f t="shared" si="138"/>
        <v>0</v>
      </c>
      <c r="AG112" s="162">
        <f t="shared" si="139"/>
        <v>0</v>
      </c>
      <c r="AH112" s="162" t="str">
        <f t="shared" si="140"/>
        <v/>
      </c>
      <c r="AI112" s="162" t="str">
        <f t="shared" si="141"/>
        <v/>
      </c>
      <c r="AJ112" s="162" t="str">
        <f t="shared" si="142"/>
        <v/>
      </c>
      <c r="AK112" s="162" t="str">
        <f t="shared" si="143"/>
        <v/>
      </c>
      <c r="AM112" s="199">
        <f t="shared" si="149"/>
        <v>0.38137100873343083</v>
      </c>
      <c r="AN112" s="197">
        <f t="shared" si="159"/>
        <v>0</v>
      </c>
      <c r="AO112" s="197">
        <f t="shared" si="160"/>
        <v>0</v>
      </c>
      <c r="AP112" s="197">
        <f t="shared" si="161"/>
        <v>0</v>
      </c>
      <c r="AQ112" s="197">
        <f t="shared" si="162"/>
        <v>0</v>
      </c>
      <c r="AR112" s="197" t="str">
        <f t="shared" si="163"/>
        <v/>
      </c>
      <c r="AS112" s="197" t="str">
        <f t="shared" si="164"/>
        <v/>
      </c>
      <c r="AT112" s="197" t="str">
        <f t="shared" si="165"/>
        <v/>
      </c>
      <c r="AU112" s="197" t="str">
        <f t="shared" si="166"/>
        <v/>
      </c>
      <c r="AV112" s="199">
        <f t="shared" ca="1" si="151"/>
        <v>2.0439429036743029</v>
      </c>
      <c r="AX112" s="162">
        <f t="shared" si="168"/>
        <v>0</v>
      </c>
      <c r="AY112" s="162">
        <f t="shared" si="169"/>
        <v>0</v>
      </c>
      <c r="AZ112" s="162">
        <f t="shared" si="170"/>
        <v>0</v>
      </c>
      <c r="BA112" s="162">
        <f t="shared" si="171"/>
        <v>0</v>
      </c>
      <c r="BB112" s="162" t="str">
        <f t="shared" si="172"/>
        <v/>
      </c>
      <c r="BC112" s="162" t="str">
        <f t="shared" si="173"/>
        <v/>
      </c>
      <c r="BD112" s="162" t="str">
        <f t="shared" si="174"/>
        <v/>
      </c>
      <c r="BE112" s="162" t="str">
        <f t="shared" si="175"/>
        <v/>
      </c>
      <c r="BG112" s="169">
        <f t="shared" si="145"/>
        <v>0.87356528280753121</v>
      </c>
      <c r="BH112" s="169">
        <f t="shared" ca="1" si="146"/>
        <v>2.0112593344989618</v>
      </c>
    </row>
    <row r="113" spans="3:60" x14ac:dyDescent="0.25">
      <c r="C113" s="197">
        <v>3.9</v>
      </c>
      <c r="D113" s="198">
        <f t="shared" si="115"/>
        <v>1.4633680707424395</v>
      </c>
      <c r="E113" s="199">
        <f t="shared" si="116"/>
        <v>2.2206410256410254</v>
      </c>
      <c r="F113" s="199">
        <f t="shared" si="117"/>
        <v>11.103205128205127</v>
      </c>
      <c r="G113" s="199">
        <f t="shared" si="118"/>
        <v>0.22204989818019386</v>
      </c>
      <c r="H113" s="200">
        <f t="shared" si="119"/>
        <v>13509.612608971769</v>
      </c>
      <c r="K113" s="199">
        <f t="shared" si="120"/>
        <v>0.92495147591385651</v>
      </c>
      <c r="L113" s="201">
        <f t="shared" si="121"/>
        <v>7.7574222590357433E-3</v>
      </c>
      <c r="M113" s="201">
        <f t="shared" si="122"/>
        <v>7.8226638659747699E-3</v>
      </c>
      <c r="N113" s="201">
        <f t="shared" si="123"/>
        <v>8.2224676203524732E-3</v>
      </c>
      <c r="O113" s="201">
        <f t="shared" si="124"/>
        <v>7.7645897793348047E-3</v>
      </c>
      <c r="P113" s="201" t="str">
        <f t="shared" si="125"/>
        <v/>
      </c>
      <c r="Q113" s="201" t="str">
        <f t="shared" si="126"/>
        <v/>
      </c>
      <c r="R113" s="201" t="str">
        <f t="shared" si="127"/>
        <v/>
      </c>
      <c r="S113" s="201" t="str">
        <f t="shared" si="128"/>
        <v/>
      </c>
      <c r="T113" s="199">
        <f t="shared" si="147"/>
        <v>0</v>
      </c>
      <c r="U113" s="199">
        <f t="shared" si="129"/>
        <v>0</v>
      </c>
      <c r="V113" s="199">
        <f t="shared" si="130"/>
        <v>0</v>
      </c>
      <c r="W113" s="199">
        <f t="shared" si="131"/>
        <v>0</v>
      </c>
      <c r="X113" s="199" t="str">
        <f t="shared" si="132"/>
        <v/>
      </c>
      <c r="Y113" s="199" t="str">
        <f t="shared" si="133"/>
        <v/>
      </c>
      <c r="Z113" s="199" t="str">
        <f t="shared" si="134"/>
        <v/>
      </c>
      <c r="AA113" s="199" t="str">
        <f t="shared" si="135"/>
        <v/>
      </c>
      <c r="AB113" s="201">
        <f t="shared" ca="1" si="136"/>
        <v>2.1573216423898316</v>
      </c>
      <c r="AD113" s="162">
        <f t="shared" si="148"/>
        <v>0</v>
      </c>
      <c r="AE113" s="162">
        <f t="shared" si="137"/>
        <v>0</v>
      </c>
      <c r="AF113" s="162">
        <f t="shared" si="138"/>
        <v>0</v>
      </c>
      <c r="AG113" s="162">
        <f t="shared" si="139"/>
        <v>0</v>
      </c>
      <c r="AH113" s="162" t="str">
        <f t="shared" si="140"/>
        <v/>
      </c>
      <c r="AI113" s="162" t="str">
        <f t="shared" si="141"/>
        <v/>
      </c>
      <c r="AJ113" s="162" t="str">
        <f t="shared" si="142"/>
        <v/>
      </c>
      <c r="AK113" s="162" t="str">
        <f t="shared" si="143"/>
        <v/>
      </c>
      <c r="AM113" s="199">
        <f t="shared" si="149"/>
        <v>0.3925878031079435</v>
      </c>
      <c r="AN113" s="197">
        <f t="shared" si="159"/>
        <v>0</v>
      </c>
      <c r="AO113" s="197">
        <f t="shared" si="160"/>
        <v>0</v>
      </c>
      <c r="AP113" s="197">
        <f t="shared" si="161"/>
        <v>0</v>
      </c>
      <c r="AQ113" s="197">
        <f t="shared" si="162"/>
        <v>0</v>
      </c>
      <c r="AR113" s="197" t="str">
        <f t="shared" si="163"/>
        <v/>
      </c>
      <c r="AS113" s="197" t="str">
        <f t="shared" si="164"/>
        <v/>
      </c>
      <c r="AT113" s="197" t="str">
        <f t="shared" si="165"/>
        <v/>
      </c>
      <c r="AU113" s="197" t="str">
        <f t="shared" si="166"/>
        <v/>
      </c>
      <c r="AV113" s="199">
        <f t="shared" ca="1" si="151"/>
        <v>2.0206564825629902</v>
      </c>
      <c r="AX113" s="162">
        <f t="shared" si="168"/>
        <v>0</v>
      </c>
      <c r="AY113" s="162">
        <f t="shared" si="169"/>
        <v>0</v>
      </c>
      <c r="AZ113" s="162">
        <f t="shared" si="170"/>
        <v>0</v>
      </c>
      <c r="BA113" s="162">
        <f t="shared" si="171"/>
        <v>0</v>
      </c>
      <c r="BB113" s="162" t="str">
        <f t="shared" si="172"/>
        <v/>
      </c>
      <c r="BC113" s="162" t="str">
        <f t="shared" si="173"/>
        <v/>
      </c>
      <c r="BD113" s="162" t="str">
        <f t="shared" si="174"/>
        <v/>
      </c>
      <c r="BE113" s="162" t="str">
        <f t="shared" si="175"/>
        <v/>
      </c>
      <c r="BG113" s="169">
        <f t="shared" si="145"/>
        <v>0.89925837936069386</v>
      </c>
      <c r="BH113" s="169">
        <f t="shared" ca="1" si="146"/>
        <v>2.0942122542371187</v>
      </c>
    </row>
    <row r="114" spans="3:60" x14ac:dyDescent="0.25">
      <c r="C114" s="197">
        <v>4</v>
      </c>
      <c r="D114" s="198">
        <f t="shared" si="115"/>
        <v>1.5008903289666047</v>
      </c>
      <c r="E114" s="199">
        <f t="shared" si="116"/>
        <v>2.2000000000000002</v>
      </c>
      <c r="F114" s="199">
        <f t="shared" si="117"/>
        <v>11</v>
      </c>
      <c r="G114" s="199">
        <f t="shared" si="118"/>
        <v>0.22774348531301936</v>
      </c>
      <c r="H114" s="200">
        <f t="shared" si="119"/>
        <v>13636.363636363636</v>
      </c>
      <c r="K114" s="199">
        <f t="shared" si="120"/>
        <v>0.95064457246701917</v>
      </c>
      <c r="L114" s="201">
        <f t="shared" si="121"/>
        <v>7.9729062106756246E-3</v>
      </c>
      <c r="M114" s="201">
        <f t="shared" si="122"/>
        <v>8.0399600844740689E-3</v>
      </c>
      <c r="N114" s="201">
        <f t="shared" si="123"/>
        <v>8.4508694986955967E-3</v>
      </c>
      <c r="O114" s="201">
        <f t="shared" si="124"/>
        <v>7.9802728287607719E-3</v>
      </c>
      <c r="P114" s="201" t="str">
        <f t="shared" si="125"/>
        <v/>
      </c>
      <c r="Q114" s="201" t="str">
        <f t="shared" si="126"/>
        <v/>
      </c>
      <c r="R114" s="201" t="str">
        <f t="shared" si="127"/>
        <v/>
      </c>
      <c r="S114" s="201" t="str">
        <f t="shared" si="128"/>
        <v/>
      </c>
      <c r="T114" s="199">
        <f t="shared" si="147"/>
        <v>0</v>
      </c>
      <c r="U114" s="199">
        <f t="shared" si="129"/>
        <v>0</v>
      </c>
      <c r="V114" s="199">
        <f t="shared" si="130"/>
        <v>0</v>
      </c>
      <c r="W114" s="199">
        <f t="shared" si="131"/>
        <v>0</v>
      </c>
      <c r="X114" s="199" t="str">
        <f t="shared" si="132"/>
        <v/>
      </c>
      <c r="Y114" s="199" t="str">
        <f t="shared" si="133"/>
        <v/>
      </c>
      <c r="Z114" s="199" t="str">
        <f t="shared" si="134"/>
        <v/>
      </c>
      <c r="AA114" s="199" t="str">
        <f t="shared" si="135"/>
        <v/>
      </c>
      <c r="AB114" s="201">
        <f t="shared" ca="1" si="136"/>
        <v>2.1443997210088042</v>
      </c>
      <c r="AD114" s="162">
        <f t="shared" si="148"/>
        <v>0</v>
      </c>
      <c r="AE114" s="162">
        <f t="shared" si="137"/>
        <v>0</v>
      </c>
      <c r="AF114" s="162">
        <f t="shared" si="138"/>
        <v>0</v>
      </c>
      <c r="AG114" s="162">
        <f t="shared" si="139"/>
        <v>0</v>
      </c>
      <c r="AH114" s="162" t="str">
        <f t="shared" si="140"/>
        <v/>
      </c>
      <c r="AI114" s="162" t="str">
        <f t="shared" si="141"/>
        <v/>
      </c>
      <c r="AJ114" s="162" t="str">
        <f t="shared" si="142"/>
        <v/>
      </c>
      <c r="AK114" s="162" t="str">
        <f t="shared" si="143"/>
        <v/>
      </c>
      <c r="AM114" s="199">
        <f t="shared" si="149"/>
        <v>0.40380459748245617</v>
      </c>
      <c r="AN114" s="197">
        <f t="shared" si="159"/>
        <v>0</v>
      </c>
      <c r="AO114" s="197">
        <f t="shared" si="160"/>
        <v>0</v>
      </c>
      <c r="AP114" s="197">
        <f t="shared" si="161"/>
        <v>0</v>
      </c>
      <c r="AQ114" s="197">
        <f t="shared" si="162"/>
        <v>0</v>
      </c>
      <c r="AR114" s="197" t="str">
        <f t="shared" si="163"/>
        <v/>
      </c>
      <c r="AS114" s="197" t="str">
        <f t="shared" si="164"/>
        <v/>
      </c>
      <c r="AT114" s="197" t="str">
        <f t="shared" si="165"/>
        <v/>
      </c>
      <c r="AU114" s="197" t="str">
        <f t="shared" si="166"/>
        <v/>
      </c>
      <c r="AV114" s="199">
        <f t="shared" ca="1" si="151"/>
        <v>2.159975278638814</v>
      </c>
      <c r="AX114" s="162">
        <f t="shared" si="168"/>
        <v>0</v>
      </c>
      <c r="AY114" s="162">
        <f t="shared" si="169"/>
        <v>0</v>
      </c>
      <c r="AZ114" s="162">
        <f t="shared" si="170"/>
        <v>0</v>
      </c>
      <c r="BA114" s="162">
        <f t="shared" si="171"/>
        <v>0</v>
      </c>
      <c r="BB114" s="162" t="str">
        <f t="shared" si="172"/>
        <v/>
      </c>
      <c r="BC114" s="162" t="str">
        <f t="shared" si="173"/>
        <v/>
      </c>
      <c r="BD114" s="162" t="str">
        <f t="shared" si="174"/>
        <v/>
      </c>
      <c r="BE114" s="162" t="str">
        <f t="shared" si="175"/>
        <v/>
      </c>
      <c r="BG114" s="169">
        <f t="shared" si="145"/>
        <v>0.92495147591385651</v>
      </c>
      <c r="BH114" s="169">
        <f t="shared" ca="1" si="146"/>
        <v>2.1573216423898316</v>
      </c>
    </row>
    <row r="115" spans="3:60" x14ac:dyDescent="0.25">
      <c r="C115" s="197">
        <v>4.0999999999999996</v>
      </c>
      <c r="D115" s="198">
        <f t="shared" si="115"/>
        <v>1.5384125871907699</v>
      </c>
      <c r="E115" s="199">
        <f t="shared" si="116"/>
        <v>2.180609756097561</v>
      </c>
      <c r="F115" s="199">
        <f t="shared" si="117"/>
        <v>10.903048780487804</v>
      </c>
      <c r="G115" s="199">
        <f t="shared" si="118"/>
        <v>0.23343707244584483</v>
      </c>
      <c r="H115" s="200">
        <f t="shared" si="119"/>
        <v>13757.619819920586</v>
      </c>
      <c r="K115" s="199">
        <f t="shared" si="120"/>
        <v>0.97633766902018182</v>
      </c>
      <c r="L115" s="201">
        <f t="shared" si="121"/>
        <v>8.1883901623155068E-3</v>
      </c>
      <c r="M115" s="201">
        <f t="shared" si="122"/>
        <v>8.2572563029733679E-3</v>
      </c>
      <c r="N115" s="201">
        <f t="shared" si="123"/>
        <v>8.679271377038722E-3</v>
      </c>
      <c r="O115" s="201">
        <f t="shared" si="124"/>
        <v>8.1959558781867382E-3</v>
      </c>
      <c r="P115" s="201" t="str">
        <f t="shared" si="125"/>
        <v/>
      </c>
      <c r="Q115" s="201" t="str">
        <f t="shared" si="126"/>
        <v/>
      </c>
      <c r="R115" s="201" t="str">
        <f t="shared" si="127"/>
        <v/>
      </c>
      <c r="S115" s="201" t="str">
        <f t="shared" si="128"/>
        <v/>
      </c>
      <c r="T115" s="199">
        <f t="shared" si="147"/>
        <v>0</v>
      </c>
      <c r="U115" s="199">
        <f t="shared" si="129"/>
        <v>0</v>
      </c>
      <c r="V115" s="199">
        <f t="shared" si="130"/>
        <v>0</v>
      </c>
      <c r="W115" s="199">
        <f t="shared" si="131"/>
        <v>0</v>
      </c>
      <c r="X115" s="199" t="str">
        <f t="shared" si="132"/>
        <v/>
      </c>
      <c r="Y115" s="199" t="str">
        <f t="shared" si="133"/>
        <v/>
      </c>
      <c r="Z115" s="199" t="str">
        <f t="shared" si="134"/>
        <v/>
      </c>
      <c r="AA115" s="199" t="str">
        <f t="shared" si="135"/>
        <v/>
      </c>
      <c r="AB115" s="201">
        <f t="shared" ca="1" si="136"/>
        <v>2.0976869644522522</v>
      </c>
      <c r="AD115" s="162">
        <f t="shared" si="148"/>
        <v>0</v>
      </c>
      <c r="AE115" s="162">
        <f t="shared" si="137"/>
        <v>0</v>
      </c>
      <c r="AF115" s="162">
        <f t="shared" si="138"/>
        <v>0</v>
      </c>
      <c r="AG115" s="162">
        <f t="shared" si="139"/>
        <v>0</v>
      </c>
      <c r="AH115" s="162" t="str">
        <f t="shared" si="140"/>
        <v/>
      </c>
      <c r="AI115" s="162" t="str">
        <f t="shared" si="141"/>
        <v/>
      </c>
      <c r="AJ115" s="162" t="str">
        <f t="shared" si="142"/>
        <v/>
      </c>
      <c r="AK115" s="162" t="str">
        <f t="shared" si="143"/>
        <v/>
      </c>
      <c r="AM115" s="199">
        <f t="shared" si="149"/>
        <v>0.41502139185696885</v>
      </c>
      <c r="AN115" s="197">
        <f t="shared" si="159"/>
        <v>0</v>
      </c>
      <c r="AO115" s="197">
        <f t="shared" si="160"/>
        <v>0</v>
      </c>
      <c r="AP115" s="197">
        <f t="shared" si="161"/>
        <v>0</v>
      </c>
      <c r="AQ115" s="197">
        <f t="shared" si="162"/>
        <v>0</v>
      </c>
      <c r="AR115" s="197" t="str">
        <f t="shared" si="163"/>
        <v/>
      </c>
      <c r="AS115" s="197" t="str">
        <f t="shared" si="164"/>
        <v/>
      </c>
      <c r="AT115" s="197" t="str">
        <f t="shared" si="165"/>
        <v/>
      </c>
      <c r="AU115" s="197" t="str">
        <f t="shared" si="166"/>
        <v/>
      </c>
      <c r="AV115" s="199">
        <f t="shared" ca="1" si="151"/>
        <v>2.0793067645612986</v>
      </c>
      <c r="AX115" s="162">
        <f t="shared" si="168"/>
        <v>0</v>
      </c>
      <c r="AY115" s="162">
        <f t="shared" si="169"/>
        <v>0</v>
      </c>
      <c r="AZ115" s="162">
        <f t="shared" si="170"/>
        <v>0</v>
      </c>
      <c r="BA115" s="162">
        <f t="shared" si="171"/>
        <v>0</v>
      </c>
      <c r="BB115" s="162" t="str">
        <f t="shared" si="172"/>
        <v/>
      </c>
      <c r="BC115" s="162" t="str">
        <f t="shared" si="173"/>
        <v/>
      </c>
      <c r="BD115" s="162" t="str">
        <f t="shared" si="174"/>
        <v/>
      </c>
      <c r="BE115" s="162" t="str">
        <f t="shared" si="175"/>
        <v/>
      </c>
      <c r="BG115" s="169">
        <f t="shared" si="145"/>
        <v>0.95064457246701917</v>
      </c>
      <c r="BH115" s="169">
        <f t="shared" ca="1" si="146"/>
        <v>2.1443997210088042</v>
      </c>
    </row>
    <row r="116" spans="3:60" x14ac:dyDescent="0.25">
      <c r="C116" s="197">
        <v>4.2</v>
      </c>
      <c r="D116" s="198">
        <f t="shared" si="115"/>
        <v>1.5759348454149351</v>
      </c>
      <c r="E116" s="199">
        <f t="shared" si="116"/>
        <v>2.1623809523809525</v>
      </c>
      <c r="F116" s="199">
        <f t="shared" si="117"/>
        <v>10.811904761904763</v>
      </c>
      <c r="G116" s="199">
        <f t="shared" si="118"/>
        <v>0.23913065957867036</v>
      </c>
      <c r="H116" s="200">
        <f t="shared" si="119"/>
        <v>13873.596124201717</v>
      </c>
      <c r="K116" s="199">
        <f t="shared" si="120"/>
        <v>1.0020307655733445</v>
      </c>
      <c r="L116" s="201">
        <f t="shared" si="121"/>
        <v>8.4038741139553872E-3</v>
      </c>
      <c r="M116" s="201">
        <f t="shared" si="122"/>
        <v>8.4745525214726669E-3</v>
      </c>
      <c r="N116" s="201">
        <f t="shared" si="123"/>
        <v>8.9076732553818438E-3</v>
      </c>
      <c r="O116" s="201">
        <f t="shared" si="124"/>
        <v>8.4116389276127045E-3</v>
      </c>
      <c r="P116" s="201" t="str">
        <f t="shared" si="125"/>
        <v/>
      </c>
      <c r="Q116" s="201" t="str">
        <f t="shared" si="126"/>
        <v/>
      </c>
      <c r="R116" s="201" t="str">
        <f t="shared" si="127"/>
        <v/>
      </c>
      <c r="S116" s="201" t="str">
        <f t="shared" si="128"/>
        <v/>
      </c>
      <c r="T116" s="199">
        <f t="shared" si="147"/>
        <v>0</v>
      </c>
      <c r="U116" s="199">
        <f t="shared" si="129"/>
        <v>0</v>
      </c>
      <c r="V116" s="199">
        <f t="shared" si="130"/>
        <v>0</v>
      </c>
      <c r="W116" s="199">
        <f t="shared" si="131"/>
        <v>0</v>
      </c>
      <c r="X116" s="199" t="str">
        <f t="shared" si="132"/>
        <v/>
      </c>
      <c r="Y116" s="199" t="str">
        <f t="shared" si="133"/>
        <v/>
      </c>
      <c r="Z116" s="199" t="str">
        <f t="shared" si="134"/>
        <v/>
      </c>
      <c r="AA116" s="199" t="str">
        <f t="shared" si="135"/>
        <v/>
      </c>
      <c r="AB116" s="201">
        <f t="shared" ca="1" si="136"/>
        <v>2.1209682141795194</v>
      </c>
      <c r="AD116" s="162">
        <f t="shared" si="148"/>
        <v>0</v>
      </c>
      <c r="AE116" s="162">
        <f t="shared" si="137"/>
        <v>0</v>
      </c>
      <c r="AF116" s="162">
        <f t="shared" si="138"/>
        <v>0</v>
      </c>
      <c r="AG116" s="162">
        <f t="shared" si="139"/>
        <v>0</v>
      </c>
      <c r="AH116" s="162" t="str">
        <f t="shared" si="140"/>
        <v/>
      </c>
      <c r="AI116" s="162" t="str">
        <f t="shared" si="141"/>
        <v/>
      </c>
      <c r="AJ116" s="162" t="str">
        <f t="shared" si="142"/>
        <v/>
      </c>
      <c r="AK116" s="162" t="str">
        <f t="shared" si="143"/>
        <v/>
      </c>
      <c r="AM116" s="199">
        <f t="shared" si="149"/>
        <v>0.42623818623148152</v>
      </c>
      <c r="AN116" s="197">
        <f t="shared" si="159"/>
        <v>0</v>
      </c>
      <c r="AO116" s="197">
        <f t="shared" si="160"/>
        <v>0</v>
      </c>
      <c r="AP116" s="197">
        <f t="shared" si="161"/>
        <v>0</v>
      </c>
      <c r="AQ116" s="197">
        <f t="shared" si="162"/>
        <v>0</v>
      </c>
      <c r="AR116" s="197" t="str">
        <f t="shared" si="163"/>
        <v/>
      </c>
      <c r="AS116" s="197" t="str">
        <f t="shared" si="164"/>
        <v/>
      </c>
      <c r="AT116" s="197" t="str">
        <f t="shared" si="165"/>
        <v/>
      </c>
      <c r="AU116" s="197" t="str">
        <f t="shared" si="166"/>
        <v/>
      </c>
      <c r="AV116" s="199">
        <f t="shared" ca="1" si="151"/>
        <v>2.0562830576121334</v>
      </c>
      <c r="AX116" s="162">
        <f t="shared" si="168"/>
        <v>0</v>
      </c>
      <c r="AY116" s="162">
        <f t="shared" si="169"/>
        <v>0</v>
      </c>
      <c r="AZ116" s="162">
        <f t="shared" si="170"/>
        <v>0</v>
      </c>
      <c r="BA116" s="162">
        <f t="shared" si="171"/>
        <v>0</v>
      </c>
      <c r="BB116" s="162" t="str">
        <f t="shared" si="172"/>
        <v/>
      </c>
      <c r="BC116" s="162" t="str">
        <f t="shared" si="173"/>
        <v/>
      </c>
      <c r="BD116" s="162" t="str">
        <f t="shared" si="174"/>
        <v/>
      </c>
      <c r="BE116" s="162" t="str">
        <f t="shared" si="175"/>
        <v/>
      </c>
      <c r="BG116" s="169">
        <f t="shared" si="145"/>
        <v>0.97633766902018182</v>
      </c>
      <c r="BH116" s="169">
        <f t="shared" ca="1" si="146"/>
        <v>2.0976869644522522</v>
      </c>
    </row>
    <row r="117" spans="3:60" x14ac:dyDescent="0.25">
      <c r="C117" s="197">
        <v>4.3</v>
      </c>
      <c r="D117" s="198">
        <f t="shared" si="115"/>
        <v>1.6134571036390999</v>
      </c>
      <c r="E117" s="199">
        <f t="shared" si="116"/>
        <v>2.1452325581395346</v>
      </c>
      <c r="F117" s="199">
        <f t="shared" si="117"/>
        <v>10.726162790697673</v>
      </c>
      <c r="G117" s="199">
        <f t="shared" si="118"/>
        <v>0.24482424671149577</v>
      </c>
      <c r="H117" s="200">
        <f t="shared" si="119"/>
        <v>13984.497804759067</v>
      </c>
      <c r="K117" s="199">
        <f t="shared" si="120"/>
        <v>1.0277238621265072</v>
      </c>
      <c r="L117" s="201">
        <f t="shared" si="121"/>
        <v>8.6193580655952711E-3</v>
      </c>
      <c r="M117" s="201">
        <f t="shared" si="122"/>
        <v>8.6918487399719677E-3</v>
      </c>
      <c r="N117" s="201">
        <f t="shared" si="123"/>
        <v>9.1360751337249708E-3</v>
      </c>
      <c r="O117" s="201">
        <f t="shared" si="124"/>
        <v>8.6273219770386725E-3</v>
      </c>
      <c r="P117" s="201" t="str">
        <f t="shared" si="125"/>
        <v/>
      </c>
      <c r="Q117" s="201" t="str">
        <f t="shared" si="126"/>
        <v/>
      </c>
      <c r="R117" s="201" t="str">
        <f t="shared" si="127"/>
        <v/>
      </c>
      <c r="S117" s="201" t="str">
        <f t="shared" si="128"/>
        <v/>
      </c>
      <c r="T117" s="199">
        <f t="shared" si="147"/>
        <v>0</v>
      </c>
      <c r="U117" s="199">
        <f t="shared" si="129"/>
        <v>0</v>
      </c>
      <c r="V117" s="199">
        <f t="shared" si="130"/>
        <v>0</v>
      </c>
      <c r="W117" s="199">
        <f t="shared" si="131"/>
        <v>0</v>
      </c>
      <c r="X117" s="199" t="str">
        <f t="shared" si="132"/>
        <v/>
      </c>
      <c r="Y117" s="199" t="str">
        <f t="shared" si="133"/>
        <v/>
      </c>
      <c r="Z117" s="199" t="str">
        <f t="shared" si="134"/>
        <v/>
      </c>
      <c r="AA117" s="199" t="str">
        <f t="shared" si="135"/>
        <v/>
      </c>
      <c r="AB117" s="201">
        <f t="shared" ca="1" si="136"/>
        <v>2.1054382150466719</v>
      </c>
      <c r="AD117" s="162">
        <f t="shared" si="148"/>
        <v>0</v>
      </c>
      <c r="AE117" s="162">
        <f t="shared" si="137"/>
        <v>0</v>
      </c>
      <c r="AF117" s="162">
        <f t="shared" si="138"/>
        <v>0</v>
      </c>
      <c r="AG117" s="162">
        <f t="shared" si="139"/>
        <v>0</v>
      </c>
      <c r="AH117" s="162" t="str">
        <f t="shared" si="140"/>
        <v/>
      </c>
      <c r="AI117" s="162" t="str">
        <f t="shared" si="141"/>
        <v/>
      </c>
      <c r="AJ117" s="162" t="str">
        <f t="shared" si="142"/>
        <v/>
      </c>
      <c r="AK117" s="162" t="str">
        <f t="shared" si="143"/>
        <v/>
      </c>
      <c r="AM117" s="199">
        <f t="shared" si="149"/>
        <v>0.43745498060599419</v>
      </c>
      <c r="AN117" s="197">
        <f t="shared" si="159"/>
        <v>0</v>
      </c>
      <c r="AO117" s="197">
        <f t="shared" si="160"/>
        <v>0</v>
      </c>
      <c r="AP117" s="197">
        <f t="shared" si="161"/>
        <v>0</v>
      </c>
      <c r="AQ117" s="197">
        <f t="shared" si="162"/>
        <v>0</v>
      </c>
      <c r="AR117" s="197" t="str">
        <f t="shared" si="163"/>
        <v/>
      </c>
      <c r="AS117" s="197" t="str">
        <f t="shared" si="164"/>
        <v/>
      </c>
      <c r="AT117" s="197" t="str">
        <f t="shared" si="165"/>
        <v/>
      </c>
      <c r="AU117" s="197" t="str">
        <f t="shared" si="166"/>
        <v/>
      </c>
      <c r="AV117" s="199">
        <f t="shared" ca="1" si="151"/>
        <v>2.0625802337234975</v>
      </c>
      <c r="AX117" s="162">
        <f t="shared" si="168"/>
        <v>0</v>
      </c>
      <c r="AY117" s="162">
        <f t="shared" si="169"/>
        <v>0</v>
      </c>
      <c r="AZ117" s="162">
        <f t="shared" si="170"/>
        <v>0</v>
      </c>
      <c r="BA117" s="162">
        <f t="shared" si="171"/>
        <v>0</v>
      </c>
      <c r="BB117" s="162" t="str">
        <f t="shared" si="172"/>
        <v/>
      </c>
      <c r="BC117" s="162" t="str">
        <f t="shared" si="173"/>
        <v/>
      </c>
      <c r="BD117" s="162" t="str">
        <f t="shared" si="174"/>
        <v/>
      </c>
      <c r="BE117" s="162" t="str">
        <f t="shared" si="175"/>
        <v/>
      </c>
      <c r="BG117" s="169">
        <f t="shared" si="145"/>
        <v>1.0020307655733445</v>
      </c>
      <c r="BH117" s="169">
        <f t="shared" ca="1" si="146"/>
        <v>2.1209682141795194</v>
      </c>
    </row>
    <row r="118" spans="3:60" x14ac:dyDescent="0.25">
      <c r="C118" s="197">
        <v>4.4000000000000004</v>
      </c>
      <c r="D118" s="198">
        <f t="shared" si="115"/>
        <v>1.6509793618632653</v>
      </c>
      <c r="E118" s="199">
        <f t="shared" si="116"/>
        <v>2.1290909090909094</v>
      </c>
      <c r="F118" s="199">
        <f t="shared" si="117"/>
        <v>10.645454545454546</v>
      </c>
      <c r="G118" s="199">
        <f t="shared" si="118"/>
        <v>0.25051783384432136</v>
      </c>
      <c r="H118" s="200">
        <f t="shared" si="119"/>
        <v>14090.520922288641</v>
      </c>
      <c r="K118" s="199">
        <f t="shared" si="120"/>
        <v>1.05341695867967</v>
      </c>
      <c r="L118" s="201">
        <f t="shared" si="121"/>
        <v>8.8348420172351533E-3</v>
      </c>
      <c r="M118" s="201">
        <f t="shared" si="122"/>
        <v>8.9091449584712667E-3</v>
      </c>
      <c r="N118" s="201">
        <f t="shared" si="123"/>
        <v>9.3644770120680943E-3</v>
      </c>
      <c r="O118" s="201">
        <f t="shared" si="124"/>
        <v>8.8430050264646388E-3</v>
      </c>
      <c r="P118" s="201" t="str">
        <f t="shared" si="125"/>
        <v/>
      </c>
      <c r="Q118" s="201" t="str">
        <f t="shared" si="126"/>
        <v/>
      </c>
      <c r="R118" s="201" t="str">
        <f t="shared" si="127"/>
        <v/>
      </c>
      <c r="S118" s="201" t="str">
        <f t="shared" si="128"/>
        <v/>
      </c>
      <c r="T118" s="199">
        <f t="shared" si="147"/>
        <v>0</v>
      </c>
      <c r="U118" s="199">
        <f t="shared" si="129"/>
        <v>0</v>
      </c>
      <c r="V118" s="199">
        <f t="shared" si="130"/>
        <v>0</v>
      </c>
      <c r="W118" s="199">
        <f t="shared" si="131"/>
        <v>0</v>
      </c>
      <c r="X118" s="199" t="str">
        <f t="shared" si="132"/>
        <v/>
      </c>
      <c r="Y118" s="199" t="str">
        <f t="shared" si="133"/>
        <v/>
      </c>
      <c r="Z118" s="199" t="str">
        <f t="shared" si="134"/>
        <v/>
      </c>
      <c r="AA118" s="199" t="str">
        <f t="shared" si="135"/>
        <v/>
      </c>
      <c r="AB118" s="201">
        <f t="shared" ca="1" si="136"/>
        <v>2.1209267517042805</v>
      </c>
      <c r="AD118" s="162">
        <f t="shared" si="148"/>
        <v>0</v>
      </c>
      <c r="AE118" s="162">
        <f t="shared" si="137"/>
        <v>0</v>
      </c>
      <c r="AF118" s="162">
        <f t="shared" si="138"/>
        <v>0</v>
      </c>
      <c r="AG118" s="162">
        <f t="shared" si="139"/>
        <v>0</v>
      </c>
      <c r="AH118" s="162" t="str">
        <f t="shared" si="140"/>
        <v/>
      </c>
      <c r="AI118" s="162" t="str">
        <f t="shared" si="141"/>
        <v/>
      </c>
      <c r="AJ118" s="162" t="str">
        <f t="shared" si="142"/>
        <v/>
      </c>
      <c r="AK118" s="162" t="str">
        <f t="shared" si="143"/>
        <v/>
      </c>
      <c r="AM118" s="199">
        <f t="shared" si="149"/>
        <v>0.44867177498050687</v>
      </c>
      <c r="AN118" s="197">
        <f t="shared" si="159"/>
        <v>0</v>
      </c>
      <c r="AO118" s="197">
        <f t="shared" si="160"/>
        <v>0</v>
      </c>
      <c r="AP118" s="197">
        <f t="shared" si="161"/>
        <v>0</v>
      </c>
      <c r="AQ118" s="197">
        <f t="shared" si="162"/>
        <v>0</v>
      </c>
      <c r="AR118" s="197" t="str">
        <f t="shared" si="163"/>
        <v/>
      </c>
      <c r="AS118" s="197" t="str">
        <f t="shared" si="164"/>
        <v/>
      </c>
      <c r="AT118" s="197" t="str">
        <f t="shared" si="165"/>
        <v/>
      </c>
      <c r="AU118" s="197" t="str">
        <f t="shared" si="166"/>
        <v/>
      </c>
      <c r="AV118" s="199">
        <f t="shared" ca="1" si="151"/>
        <v>2.1633625628516016</v>
      </c>
      <c r="AX118" s="162">
        <f t="shared" si="168"/>
        <v>0</v>
      </c>
      <c r="AY118" s="162">
        <f t="shared" si="169"/>
        <v>0</v>
      </c>
      <c r="AZ118" s="162">
        <f t="shared" si="170"/>
        <v>0</v>
      </c>
      <c r="BA118" s="162">
        <f t="shared" si="171"/>
        <v>0</v>
      </c>
      <c r="BB118" s="162" t="str">
        <f t="shared" si="172"/>
        <v/>
      </c>
      <c r="BC118" s="162" t="str">
        <f t="shared" si="173"/>
        <v/>
      </c>
      <c r="BD118" s="162" t="str">
        <f t="shared" si="174"/>
        <v/>
      </c>
      <c r="BE118" s="162" t="str">
        <f t="shared" si="175"/>
        <v/>
      </c>
      <c r="BG118" s="169">
        <f t="shared" si="145"/>
        <v>1.0277238621265072</v>
      </c>
      <c r="BH118" s="169">
        <f t="shared" ca="1" si="146"/>
        <v>2.1054382150466719</v>
      </c>
    </row>
    <row r="119" spans="3:60" x14ac:dyDescent="0.25">
      <c r="C119" s="197">
        <v>4.5</v>
      </c>
      <c r="D119" s="198">
        <f t="shared" si="115"/>
        <v>1.6885016200874301</v>
      </c>
      <c r="E119" s="199">
        <f t="shared" si="116"/>
        <v>2.1138888888888889</v>
      </c>
      <c r="F119" s="199">
        <f t="shared" si="117"/>
        <v>10.569444444444445</v>
      </c>
      <c r="G119" s="199">
        <f t="shared" si="118"/>
        <v>0.25621142097714672</v>
      </c>
      <c r="H119" s="200">
        <f t="shared" si="119"/>
        <v>14191.85282522996</v>
      </c>
      <c r="K119" s="199">
        <f t="shared" si="120"/>
        <v>1.0791100552328328</v>
      </c>
      <c r="L119" s="201">
        <f t="shared" si="121"/>
        <v>9.0503259688750354E-3</v>
      </c>
      <c r="M119" s="201">
        <f t="shared" si="122"/>
        <v>9.1264411769705657E-3</v>
      </c>
      <c r="N119" s="201">
        <f t="shared" si="123"/>
        <v>9.5928788904112196E-3</v>
      </c>
      <c r="O119" s="201">
        <f t="shared" si="124"/>
        <v>9.0586880758906068E-3</v>
      </c>
      <c r="P119" s="201" t="str">
        <f t="shared" si="125"/>
        <v/>
      </c>
      <c r="Q119" s="201" t="str">
        <f t="shared" si="126"/>
        <v/>
      </c>
      <c r="R119" s="201" t="str">
        <f t="shared" si="127"/>
        <v/>
      </c>
      <c r="S119" s="201" t="str">
        <f t="shared" si="128"/>
        <v/>
      </c>
      <c r="T119" s="199">
        <f t="shared" si="147"/>
        <v>0</v>
      </c>
      <c r="U119" s="199">
        <f t="shared" si="129"/>
        <v>0</v>
      </c>
      <c r="V119" s="199">
        <f t="shared" si="130"/>
        <v>0</v>
      </c>
      <c r="W119" s="199">
        <f t="shared" si="131"/>
        <v>0</v>
      </c>
      <c r="X119" s="199" t="str">
        <f t="shared" si="132"/>
        <v/>
      </c>
      <c r="Y119" s="199" t="str">
        <f t="shared" si="133"/>
        <v/>
      </c>
      <c r="Z119" s="199" t="str">
        <f t="shared" si="134"/>
        <v/>
      </c>
      <c r="AA119" s="199" t="str">
        <f t="shared" si="135"/>
        <v/>
      </c>
      <c r="AB119" s="201">
        <f t="shared" ca="1" si="136"/>
        <v>2.1331110514862655</v>
      </c>
      <c r="AD119" s="162">
        <f t="shared" si="148"/>
        <v>0</v>
      </c>
      <c r="AE119" s="162">
        <f t="shared" si="137"/>
        <v>0</v>
      </c>
      <c r="AF119" s="162">
        <f t="shared" si="138"/>
        <v>0</v>
      </c>
      <c r="AG119" s="162">
        <f t="shared" si="139"/>
        <v>0</v>
      </c>
      <c r="AH119" s="162" t="str">
        <f t="shared" si="140"/>
        <v/>
      </c>
      <c r="AI119" s="162" t="str">
        <f t="shared" si="141"/>
        <v/>
      </c>
      <c r="AJ119" s="162" t="str">
        <f t="shared" si="142"/>
        <v/>
      </c>
      <c r="AK119" s="162" t="str">
        <f t="shared" si="143"/>
        <v/>
      </c>
      <c r="AM119" s="199">
        <f t="shared" si="149"/>
        <v>0.45988856935501954</v>
      </c>
      <c r="AN119" s="197">
        <f t="shared" si="159"/>
        <v>0</v>
      </c>
      <c r="AO119" s="197">
        <f t="shared" si="160"/>
        <v>0</v>
      </c>
      <c r="AP119" s="197">
        <f t="shared" si="161"/>
        <v>0</v>
      </c>
      <c r="AQ119" s="197">
        <f t="shared" si="162"/>
        <v>0</v>
      </c>
      <c r="AR119" s="197" t="str">
        <f t="shared" si="163"/>
        <v/>
      </c>
      <c r="AS119" s="197" t="str">
        <f t="shared" si="164"/>
        <v/>
      </c>
      <c r="AT119" s="197" t="str">
        <f t="shared" si="165"/>
        <v/>
      </c>
      <c r="AU119" s="197" t="str">
        <f t="shared" si="166"/>
        <v/>
      </c>
      <c r="AV119" s="199">
        <f t="shared" ca="1" si="151"/>
        <v>2.0080840149179022</v>
      </c>
      <c r="AX119" s="162">
        <f t="shared" si="168"/>
        <v>0</v>
      </c>
      <c r="AY119" s="162">
        <f t="shared" si="169"/>
        <v>0</v>
      </c>
      <c r="AZ119" s="162">
        <f t="shared" si="170"/>
        <v>0</v>
      </c>
      <c r="BA119" s="162">
        <f t="shared" si="171"/>
        <v>0</v>
      </c>
      <c r="BB119" s="162" t="str">
        <f t="shared" si="172"/>
        <v/>
      </c>
      <c r="BC119" s="162" t="str">
        <f t="shared" si="173"/>
        <v/>
      </c>
      <c r="BD119" s="162" t="str">
        <f t="shared" si="174"/>
        <v/>
      </c>
      <c r="BE119" s="162" t="str">
        <f t="shared" si="175"/>
        <v/>
      </c>
      <c r="BG119" s="169">
        <f t="shared" si="145"/>
        <v>1.05341695867967</v>
      </c>
      <c r="BH119" s="169">
        <f t="shared" ca="1" si="146"/>
        <v>2.1209267517042805</v>
      </c>
    </row>
    <row r="120" spans="3:60" x14ac:dyDescent="0.25">
      <c r="C120" s="197">
        <v>4.5999999999999996</v>
      </c>
      <c r="D120" s="198">
        <f t="shared" si="115"/>
        <v>1.7260238783115953</v>
      </c>
      <c r="E120" s="199">
        <f t="shared" si="116"/>
        <v>2.0995652173913042</v>
      </c>
      <c r="F120" s="199">
        <f t="shared" si="117"/>
        <v>10.497826086956522</v>
      </c>
      <c r="G120" s="199">
        <f t="shared" si="118"/>
        <v>0.2619050081099723</v>
      </c>
      <c r="H120" s="200">
        <f t="shared" si="119"/>
        <v>14288.6726030234</v>
      </c>
      <c r="K120" s="199">
        <f t="shared" si="120"/>
        <v>1.1048031517859955</v>
      </c>
      <c r="L120" s="201">
        <f t="shared" si="121"/>
        <v>9.2658099205149176E-3</v>
      </c>
      <c r="M120" s="201">
        <f t="shared" si="122"/>
        <v>9.3437373954698665E-3</v>
      </c>
      <c r="N120" s="201">
        <f t="shared" si="123"/>
        <v>9.8212807687543448E-3</v>
      </c>
      <c r="O120" s="201">
        <f t="shared" si="124"/>
        <v>9.2743711253165748E-3</v>
      </c>
      <c r="P120" s="201" t="str">
        <f t="shared" si="125"/>
        <v/>
      </c>
      <c r="Q120" s="201" t="str">
        <f t="shared" si="126"/>
        <v/>
      </c>
      <c r="R120" s="201" t="str">
        <f t="shared" si="127"/>
        <v/>
      </c>
      <c r="S120" s="201" t="str">
        <f t="shared" si="128"/>
        <v/>
      </c>
      <c r="T120" s="199">
        <f t="shared" si="147"/>
        <v>0</v>
      </c>
      <c r="U120" s="199">
        <f t="shared" si="129"/>
        <v>0</v>
      </c>
      <c r="V120" s="199">
        <f t="shared" si="130"/>
        <v>0</v>
      </c>
      <c r="W120" s="199">
        <f t="shared" si="131"/>
        <v>0</v>
      </c>
      <c r="X120" s="199" t="str">
        <f t="shared" si="132"/>
        <v/>
      </c>
      <c r="Y120" s="199" t="str">
        <f t="shared" si="133"/>
        <v/>
      </c>
      <c r="Z120" s="199" t="str">
        <f t="shared" si="134"/>
        <v/>
      </c>
      <c r="AA120" s="199" t="str">
        <f t="shared" si="135"/>
        <v/>
      </c>
      <c r="AB120" s="201">
        <f t="shared" ca="1" si="136"/>
        <v>2.1619004933775696</v>
      </c>
      <c r="AD120" s="162">
        <f t="shared" si="148"/>
        <v>0</v>
      </c>
      <c r="AE120" s="162">
        <f t="shared" si="137"/>
        <v>0</v>
      </c>
      <c r="AF120" s="162">
        <f t="shared" si="138"/>
        <v>0</v>
      </c>
      <c r="AG120" s="162">
        <f t="shared" si="139"/>
        <v>0</v>
      </c>
      <c r="AH120" s="162" t="str">
        <f t="shared" si="140"/>
        <v/>
      </c>
      <c r="AI120" s="162" t="str">
        <f t="shared" si="141"/>
        <v/>
      </c>
      <c r="AJ120" s="162" t="str">
        <f t="shared" si="142"/>
        <v/>
      </c>
      <c r="AK120" s="162" t="str">
        <f t="shared" si="143"/>
        <v/>
      </c>
      <c r="AM120" s="199">
        <f t="shared" si="149"/>
        <v>0.47110536372953221</v>
      </c>
      <c r="AN120" s="197">
        <f t="shared" si="159"/>
        <v>0</v>
      </c>
      <c r="AO120" s="197">
        <f t="shared" si="160"/>
        <v>0</v>
      </c>
      <c r="AP120" s="197">
        <f t="shared" si="161"/>
        <v>0</v>
      </c>
      <c r="AQ120" s="197">
        <f t="shared" si="162"/>
        <v>0</v>
      </c>
      <c r="AR120" s="197" t="str">
        <f t="shared" si="163"/>
        <v/>
      </c>
      <c r="AS120" s="197" t="str">
        <f t="shared" si="164"/>
        <v/>
      </c>
      <c r="AT120" s="197" t="str">
        <f t="shared" si="165"/>
        <v/>
      </c>
      <c r="AU120" s="197" t="str">
        <f t="shared" si="166"/>
        <v/>
      </c>
      <c r="AV120" s="199">
        <f t="shared" ca="1" si="151"/>
        <v>2.1336221822861718</v>
      </c>
      <c r="AX120" s="162">
        <f t="shared" si="168"/>
        <v>0</v>
      </c>
      <c r="AY120" s="162">
        <f t="shared" si="169"/>
        <v>0</v>
      </c>
      <c r="AZ120" s="162">
        <f t="shared" si="170"/>
        <v>0</v>
      </c>
      <c r="BA120" s="162">
        <f t="shared" si="171"/>
        <v>0</v>
      </c>
      <c r="BB120" s="162" t="str">
        <f t="shared" si="172"/>
        <v/>
      </c>
      <c r="BC120" s="162" t="str">
        <f t="shared" si="173"/>
        <v/>
      </c>
      <c r="BD120" s="162" t="str">
        <f t="shared" si="174"/>
        <v/>
      </c>
      <c r="BE120" s="162" t="str">
        <f t="shared" si="175"/>
        <v/>
      </c>
      <c r="BG120" s="169">
        <f t="shared" si="145"/>
        <v>1.0791100552328328</v>
      </c>
      <c r="BH120" s="169">
        <f t="shared" ca="1" si="146"/>
        <v>2.1331110514862655</v>
      </c>
    </row>
    <row r="121" spans="3:60" x14ac:dyDescent="0.25">
      <c r="C121" s="197">
        <v>4.7</v>
      </c>
      <c r="D121" s="198">
        <f t="shared" si="115"/>
        <v>1.7635461365357605</v>
      </c>
      <c r="E121" s="199">
        <f t="shared" si="116"/>
        <v>2.0860638297872338</v>
      </c>
      <c r="F121" s="199">
        <f t="shared" si="117"/>
        <v>10.430319148936169</v>
      </c>
      <c r="G121" s="199">
        <f t="shared" si="118"/>
        <v>0.26759859524279772</v>
      </c>
      <c r="H121" s="200">
        <f t="shared" si="119"/>
        <v>14381.151512060789</v>
      </c>
      <c r="K121" s="199">
        <f t="shared" si="120"/>
        <v>1.1304962483391583</v>
      </c>
      <c r="L121" s="201">
        <f t="shared" si="121"/>
        <v>9.4812938721548015E-3</v>
      </c>
      <c r="M121" s="201">
        <f t="shared" si="122"/>
        <v>9.5610336139691655E-3</v>
      </c>
      <c r="N121" s="201">
        <f t="shared" si="123"/>
        <v>1.004968264709747E-2</v>
      </c>
      <c r="O121" s="201">
        <f t="shared" si="124"/>
        <v>9.4900541747425429E-3</v>
      </c>
      <c r="P121" s="201" t="str">
        <f t="shared" si="125"/>
        <v/>
      </c>
      <c r="Q121" s="201" t="str">
        <f t="shared" si="126"/>
        <v/>
      </c>
      <c r="R121" s="201" t="str">
        <f t="shared" si="127"/>
        <v/>
      </c>
      <c r="S121" s="201" t="str">
        <f t="shared" si="128"/>
        <v/>
      </c>
      <c r="T121" s="199">
        <f t="shared" si="147"/>
        <v>0</v>
      </c>
      <c r="U121" s="199">
        <f t="shared" si="129"/>
        <v>0</v>
      </c>
      <c r="V121" s="199">
        <f t="shared" si="130"/>
        <v>0</v>
      </c>
      <c r="W121" s="199">
        <f t="shared" si="131"/>
        <v>0</v>
      </c>
      <c r="X121" s="199" t="str">
        <f t="shared" si="132"/>
        <v/>
      </c>
      <c r="Y121" s="199" t="str">
        <f t="shared" si="133"/>
        <v/>
      </c>
      <c r="Z121" s="199" t="str">
        <f t="shared" si="134"/>
        <v/>
      </c>
      <c r="AA121" s="199" t="str">
        <f t="shared" si="135"/>
        <v/>
      </c>
      <c r="AB121" s="201">
        <f t="shared" ca="1" si="136"/>
        <v>2.0939512273492817</v>
      </c>
      <c r="AD121" s="162">
        <f t="shared" si="148"/>
        <v>0</v>
      </c>
      <c r="AE121" s="162">
        <f t="shared" si="137"/>
        <v>0</v>
      </c>
      <c r="AF121" s="162">
        <f t="shared" si="138"/>
        <v>0</v>
      </c>
      <c r="AG121" s="162">
        <f t="shared" si="139"/>
        <v>0</v>
      </c>
      <c r="AH121" s="162" t="str">
        <f t="shared" si="140"/>
        <v/>
      </c>
      <c r="AI121" s="162" t="str">
        <f t="shared" si="141"/>
        <v/>
      </c>
      <c r="AJ121" s="162" t="str">
        <f t="shared" si="142"/>
        <v/>
      </c>
      <c r="AK121" s="162" t="str">
        <f t="shared" si="143"/>
        <v/>
      </c>
      <c r="AM121" s="199">
        <f t="shared" si="149"/>
        <v>0.48232215810404488</v>
      </c>
      <c r="AN121" s="197">
        <f t="shared" si="159"/>
        <v>0</v>
      </c>
      <c r="AO121" s="197">
        <f t="shared" si="160"/>
        <v>0</v>
      </c>
      <c r="AP121" s="197">
        <f t="shared" si="161"/>
        <v>0</v>
      </c>
      <c r="AQ121" s="197">
        <f t="shared" si="162"/>
        <v>0</v>
      </c>
      <c r="AR121" s="197" t="str">
        <f t="shared" si="163"/>
        <v/>
      </c>
      <c r="AS121" s="197" t="str">
        <f t="shared" si="164"/>
        <v/>
      </c>
      <c r="AT121" s="197" t="str">
        <f t="shared" si="165"/>
        <v/>
      </c>
      <c r="AU121" s="197" t="str">
        <f t="shared" si="166"/>
        <v/>
      </c>
      <c r="AV121" s="199">
        <f t="shared" ca="1" si="151"/>
        <v>2.131200189746711</v>
      </c>
      <c r="AX121" s="162">
        <f t="shared" si="168"/>
        <v>0</v>
      </c>
      <c r="AY121" s="162">
        <f t="shared" si="169"/>
        <v>0</v>
      </c>
      <c r="AZ121" s="162">
        <f t="shared" si="170"/>
        <v>0</v>
      </c>
      <c r="BA121" s="162">
        <f t="shared" si="171"/>
        <v>0</v>
      </c>
      <c r="BB121" s="162" t="str">
        <f t="shared" si="172"/>
        <v/>
      </c>
      <c r="BC121" s="162" t="str">
        <f t="shared" si="173"/>
        <v/>
      </c>
      <c r="BD121" s="162" t="str">
        <f t="shared" si="174"/>
        <v/>
      </c>
      <c r="BE121" s="162" t="str">
        <f t="shared" si="175"/>
        <v/>
      </c>
      <c r="BG121" s="169">
        <f t="shared" si="145"/>
        <v>1.1048031517859955</v>
      </c>
      <c r="BH121" s="169">
        <f t="shared" ca="1" si="146"/>
        <v>2.1619004933775696</v>
      </c>
    </row>
    <row r="122" spans="3:60" x14ac:dyDescent="0.25">
      <c r="C122" s="197">
        <v>4.8</v>
      </c>
      <c r="D122" s="198">
        <f t="shared" si="115"/>
        <v>1.8010683947599255</v>
      </c>
      <c r="E122" s="199">
        <f t="shared" si="116"/>
        <v>2.0733333333333333</v>
      </c>
      <c r="F122" s="199">
        <f t="shared" si="117"/>
        <v>10.366666666666667</v>
      </c>
      <c r="G122" s="199">
        <f t="shared" si="118"/>
        <v>0.27329218237562319</v>
      </c>
      <c r="H122" s="200">
        <f t="shared" si="119"/>
        <v>14469.453376205787</v>
      </c>
      <c r="K122" s="199">
        <f t="shared" si="120"/>
        <v>1.1561893448923211</v>
      </c>
      <c r="L122" s="201">
        <f t="shared" si="121"/>
        <v>9.6967778237946837E-3</v>
      </c>
      <c r="M122" s="201">
        <f t="shared" si="122"/>
        <v>9.7783298324684662E-3</v>
      </c>
      <c r="N122" s="201">
        <f t="shared" si="123"/>
        <v>1.0278084525440594E-2</v>
      </c>
      <c r="O122" s="201">
        <f t="shared" si="124"/>
        <v>9.7057372241685091E-3</v>
      </c>
      <c r="P122" s="201" t="str">
        <f t="shared" si="125"/>
        <v/>
      </c>
      <c r="Q122" s="201" t="str">
        <f t="shared" si="126"/>
        <v/>
      </c>
      <c r="R122" s="201" t="str">
        <f t="shared" si="127"/>
        <v/>
      </c>
      <c r="S122" s="201" t="str">
        <f t="shared" si="128"/>
        <v/>
      </c>
      <c r="T122" s="199">
        <f t="shared" si="147"/>
        <v>0</v>
      </c>
      <c r="U122" s="199">
        <f t="shared" si="129"/>
        <v>0</v>
      </c>
      <c r="V122" s="199">
        <f t="shared" si="130"/>
        <v>0</v>
      </c>
      <c r="W122" s="199">
        <f t="shared" si="131"/>
        <v>0</v>
      </c>
      <c r="X122" s="199" t="str">
        <f t="shared" si="132"/>
        <v/>
      </c>
      <c r="Y122" s="199" t="str">
        <f t="shared" si="133"/>
        <v/>
      </c>
      <c r="Z122" s="199" t="str">
        <f t="shared" si="134"/>
        <v/>
      </c>
      <c r="AA122" s="199" t="str">
        <f t="shared" si="135"/>
        <v/>
      </c>
      <c r="AB122" s="201">
        <f t="shared" ca="1" si="136"/>
        <v>2.0106854990937122</v>
      </c>
      <c r="AD122" s="162">
        <f t="shared" si="148"/>
        <v>0</v>
      </c>
      <c r="AE122" s="162">
        <f t="shared" si="137"/>
        <v>0</v>
      </c>
      <c r="AF122" s="162">
        <f t="shared" si="138"/>
        <v>0</v>
      </c>
      <c r="AG122" s="162">
        <f t="shared" si="139"/>
        <v>0</v>
      </c>
      <c r="AH122" s="162" t="str">
        <f t="shared" si="140"/>
        <v/>
      </c>
      <c r="AI122" s="162" t="str">
        <f t="shared" si="141"/>
        <v/>
      </c>
      <c r="AJ122" s="162" t="str">
        <f t="shared" si="142"/>
        <v/>
      </c>
      <c r="AK122" s="162" t="str">
        <f t="shared" si="143"/>
        <v/>
      </c>
      <c r="AM122" s="199">
        <f t="shared" si="149"/>
        <v>0.49353895247855756</v>
      </c>
      <c r="AN122" s="197">
        <f t="shared" si="159"/>
        <v>0</v>
      </c>
      <c r="AO122" s="197">
        <f t="shared" si="160"/>
        <v>0</v>
      </c>
      <c r="AP122" s="197">
        <f t="shared" si="161"/>
        <v>0</v>
      </c>
      <c r="AQ122" s="197">
        <f t="shared" si="162"/>
        <v>0</v>
      </c>
      <c r="AR122" s="197" t="str">
        <f t="shared" si="163"/>
        <v/>
      </c>
      <c r="AS122" s="197" t="str">
        <f t="shared" si="164"/>
        <v/>
      </c>
      <c r="AT122" s="197" t="str">
        <f t="shared" si="165"/>
        <v/>
      </c>
      <c r="AU122" s="197" t="str">
        <f t="shared" si="166"/>
        <v/>
      </c>
      <c r="AV122" s="199">
        <f t="shared" ca="1" si="151"/>
        <v>2.1562925426729991</v>
      </c>
      <c r="AX122" s="162">
        <f t="shared" si="168"/>
        <v>0</v>
      </c>
      <c r="AY122" s="162">
        <f t="shared" si="169"/>
        <v>0</v>
      </c>
      <c r="AZ122" s="162">
        <f t="shared" si="170"/>
        <v>0</v>
      </c>
      <c r="BA122" s="162">
        <f t="shared" si="171"/>
        <v>0</v>
      </c>
      <c r="BB122" s="162" t="str">
        <f t="shared" si="172"/>
        <v/>
      </c>
      <c r="BC122" s="162" t="str">
        <f t="shared" si="173"/>
        <v/>
      </c>
      <c r="BD122" s="162" t="str">
        <f t="shared" si="174"/>
        <v/>
      </c>
      <c r="BE122" s="162" t="str">
        <f t="shared" si="175"/>
        <v/>
      </c>
      <c r="BG122" s="169">
        <f t="shared" si="145"/>
        <v>1.1304962483391583</v>
      </c>
      <c r="BH122" s="169">
        <f t="shared" ca="1" si="146"/>
        <v>2.0939512273492817</v>
      </c>
    </row>
    <row r="123" spans="3:60" x14ac:dyDescent="0.25">
      <c r="C123" s="197">
        <v>4.9000000000000004</v>
      </c>
      <c r="D123" s="198">
        <f t="shared" si="115"/>
        <v>1.8385906529840907</v>
      </c>
      <c r="E123" s="199">
        <f t="shared" si="116"/>
        <v>2.061326530612245</v>
      </c>
      <c r="F123" s="199">
        <f t="shared" si="117"/>
        <v>10.306632653061225</v>
      </c>
      <c r="G123" s="199">
        <f t="shared" si="118"/>
        <v>0.27898576950844872</v>
      </c>
      <c r="H123" s="200">
        <f t="shared" si="119"/>
        <v>14553.734963615661</v>
      </c>
      <c r="K123" s="199">
        <f t="shared" si="120"/>
        <v>1.1818824414454838</v>
      </c>
      <c r="L123" s="201">
        <f t="shared" si="121"/>
        <v>9.9122617754345659E-3</v>
      </c>
      <c r="M123" s="201">
        <f t="shared" si="122"/>
        <v>9.9956260509677652E-3</v>
      </c>
      <c r="N123" s="201">
        <f t="shared" si="123"/>
        <v>1.0506486403783719E-2</v>
      </c>
      <c r="O123" s="201">
        <f t="shared" si="124"/>
        <v>9.9214202735944772E-3</v>
      </c>
      <c r="P123" s="201" t="str">
        <f t="shared" si="125"/>
        <v/>
      </c>
      <c r="Q123" s="201" t="str">
        <f t="shared" si="126"/>
        <v/>
      </c>
      <c r="R123" s="201" t="str">
        <f t="shared" si="127"/>
        <v/>
      </c>
      <c r="S123" s="201" t="str">
        <f t="shared" si="128"/>
        <v/>
      </c>
      <c r="T123" s="199">
        <f t="shared" si="147"/>
        <v>0</v>
      </c>
      <c r="U123" s="199">
        <f t="shared" si="129"/>
        <v>0</v>
      </c>
      <c r="V123" s="199">
        <f t="shared" si="130"/>
        <v>0</v>
      </c>
      <c r="W123" s="199">
        <f t="shared" si="131"/>
        <v>0</v>
      </c>
      <c r="X123" s="199" t="str">
        <f t="shared" si="132"/>
        <v/>
      </c>
      <c r="Y123" s="199" t="str">
        <f t="shared" si="133"/>
        <v/>
      </c>
      <c r="Z123" s="199" t="str">
        <f t="shared" si="134"/>
        <v/>
      </c>
      <c r="AA123" s="199" t="str">
        <f t="shared" si="135"/>
        <v/>
      </c>
      <c r="AB123" s="201">
        <f t="shared" ca="1" si="136"/>
        <v>2.0397036102911081</v>
      </c>
      <c r="AD123" s="162">
        <f t="shared" si="148"/>
        <v>0</v>
      </c>
      <c r="AE123" s="162">
        <f t="shared" si="137"/>
        <v>0</v>
      </c>
      <c r="AF123" s="162">
        <f t="shared" si="138"/>
        <v>0</v>
      </c>
      <c r="AG123" s="162">
        <f t="shared" si="139"/>
        <v>0</v>
      </c>
      <c r="AH123" s="162" t="str">
        <f t="shared" si="140"/>
        <v/>
      </c>
      <c r="AI123" s="162" t="str">
        <f t="shared" si="141"/>
        <v/>
      </c>
      <c r="AJ123" s="162" t="str">
        <f t="shared" si="142"/>
        <v/>
      </c>
      <c r="AK123" s="162" t="str">
        <f t="shared" si="143"/>
        <v/>
      </c>
      <c r="AM123" s="199">
        <f t="shared" si="149"/>
        <v>0.50475574685307023</v>
      </c>
      <c r="AN123" s="197">
        <f t="shared" si="159"/>
        <v>0</v>
      </c>
      <c r="AO123" s="197">
        <f t="shared" si="160"/>
        <v>0</v>
      </c>
      <c r="AP123" s="197">
        <f t="shared" si="161"/>
        <v>0</v>
      </c>
      <c r="AQ123" s="197">
        <f t="shared" si="162"/>
        <v>0</v>
      </c>
      <c r="AR123" s="197" t="str">
        <f t="shared" si="163"/>
        <v/>
      </c>
      <c r="AS123" s="197" t="str">
        <f t="shared" si="164"/>
        <v/>
      </c>
      <c r="AT123" s="197" t="str">
        <f t="shared" si="165"/>
        <v/>
      </c>
      <c r="AU123" s="197" t="str">
        <f t="shared" si="166"/>
        <v/>
      </c>
      <c r="AV123" s="199">
        <f t="shared" ca="1" si="151"/>
        <v>2.1259172471053818</v>
      </c>
      <c r="AX123" s="162">
        <f t="shared" si="168"/>
        <v>0</v>
      </c>
      <c r="AY123" s="162">
        <f t="shared" si="169"/>
        <v>0</v>
      </c>
      <c r="AZ123" s="162">
        <f t="shared" si="170"/>
        <v>0</v>
      </c>
      <c r="BA123" s="162">
        <f t="shared" si="171"/>
        <v>0</v>
      </c>
      <c r="BB123" s="162" t="str">
        <f t="shared" si="172"/>
        <v/>
      </c>
      <c r="BC123" s="162" t="str">
        <f t="shared" si="173"/>
        <v/>
      </c>
      <c r="BD123" s="162" t="str">
        <f t="shared" si="174"/>
        <v/>
      </c>
      <c r="BE123" s="162" t="str">
        <f t="shared" si="175"/>
        <v/>
      </c>
      <c r="BG123" s="169">
        <f t="shared" si="145"/>
        <v>1.1561893448923211</v>
      </c>
      <c r="BH123" s="169">
        <f t="shared" ca="1" si="146"/>
        <v>2.0106854990937122</v>
      </c>
    </row>
    <row r="124" spans="3:60" x14ac:dyDescent="0.25">
      <c r="C124" s="197">
        <v>5</v>
      </c>
      <c r="D124" s="198">
        <f t="shared" si="115"/>
        <v>1.876112911208256</v>
      </c>
      <c r="E124" s="199">
        <f t="shared" si="116"/>
        <v>2.0499999999999998</v>
      </c>
      <c r="F124" s="199">
        <f t="shared" si="117"/>
        <v>10.25</v>
      </c>
      <c r="G124" s="199">
        <f t="shared" si="118"/>
        <v>0.28467935664127419</v>
      </c>
      <c r="H124" s="200">
        <f t="shared" si="119"/>
        <v>14634.146341463415</v>
      </c>
      <c r="K124" s="199">
        <f t="shared" si="120"/>
        <v>1.2075755379986466</v>
      </c>
      <c r="L124" s="201">
        <f t="shared" si="121"/>
        <v>1.0127745727074448E-2</v>
      </c>
      <c r="M124" s="201">
        <f t="shared" si="122"/>
        <v>1.0212922269467066E-2</v>
      </c>
      <c r="N124" s="201">
        <f t="shared" si="123"/>
        <v>1.0734888282126844E-2</v>
      </c>
      <c r="O124" s="201">
        <f t="shared" si="124"/>
        <v>1.0137103323020445E-2</v>
      </c>
      <c r="P124" s="201" t="str">
        <f t="shared" si="125"/>
        <v/>
      </c>
      <c r="Q124" s="201" t="str">
        <f t="shared" si="126"/>
        <v/>
      </c>
      <c r="R124" s="201" t="str">
        <f t="shared" si="127"/>
        <v/>
      </c>
      <c r="S124" s="201" t="str">
        <f t="shared" si="128"/>
        <v/>
      </c>
      <c r="T124" s="199">
        <f t="shared" si="147"/>
        <v>0</v>
      </c>
      <c r="U124" s="199">
        <f t="shared" si="129"/>
        <v>0</v>
      </c>
      <c r="V124" s="199">
        <f t="shared" si="130"/>
        <v>0</v>
      </c>
      <c r="W124" s="199">
        <f t="shared" si="131"/>
        <v>0</v>
      </c>
      <c r="X124" s="199" t="str">
        <f t="shared" si="132"/>
        <v/>
      </c>
      <c r="Y124" s="199" t="str">
        <f t="shared" si="133"/>
        <v/>
      </c>
      <c r="Z124" s="199" t="str">
        <f t="shared" si="134"/>
        <v/>
      </c>
      <c r="AA124" s="199" t="str">
        <f t="shared" si="135"/>
        <v/>
      </c>
      <c r="AB124" s="201">
        <f t="shared" ca="1" si="136"/>
        <v>2.052690277945679</v>
      </c>
      <c r="AD124" s="162">
        <f t="shared" si="148"/>
        <v>0</v>
      </c>
      <c r="AE124" s="162">
        <f t="shared" si="137"/>
        <v>0</v>
      </c>
      <c r="AF124" s="162">
        <f t="shared" si="138"/>
        <v>0</v>
      </c>
      <c r="AG124" s="162">
        <f t="shared" si="139"/>
        <v>0</v>
      </c>
      <c r="AH124" s="162" t="str">
        <f t="shared" si="140"/>
        <v/>
      </c>
      <c r="AI124" s="162" t="str">
        <f t="shared" si="141"/>
        <v/>
      </c>
      <c r="AJ124" s="162" t="str">
        <f t="shared" si="142"/>
        <v/>
      </c>
      <c r="AK124" s="162" t="str">
        <f t="shared" si="143"/>
        <v/>
      </c>
      <c r="AM124" s="199">
        <f t="shared" si="149"/>
        <v>0.51597254122758285</v>
      </c>
      <c r="AN124" s="197">
        <f t="shared" si="159"/>
        <v>0</v>
      </c>
      <c r="AO124" s="197">
        <f t="shared" si="160"/>
        <v>0</v>
      </c>
      <c r="AP124" s="197">
        <f t="shared" si="161"/>
        <v>0</v>
      </c>
      <c r="AQ124" s="197">
        <f t="shared" si="162"/>
        <v>0</v>
      </c>
      <c r="AR124" s="197" t="str">
        <f t="shared" si="163"/>
        <v/>
      </c>
      <c r="AS124" s="197" t="str">
        <f t="shared" si="164"/>
        <v/>
      </c>
      <c r="AT124" s="197" t="str">
        <f t="shared" si="165"/>
        <v/>
      </c>
      <c r="AU124" s="197" t="str">
        <f t="shared" si="166"/>
        <v/>
      </c>
      <c r="AV124" s="199">
        <f t="shared" ca="1" si="151"/>
        <v>2.1577268045147808</v>
      </c>
      <c r="AX124" s="162">
        <f t="shared" si="168"/>
        <v>0</v>
      </c>
      <c r="AY124" s="162">
        <f t="shared" si="169"/>
        <v>0</v>
      </c>
      <c r="AZ124" s="162">
        <f t="shared" si="170"/>
        <v>0</v>
      </c>
      <c r="BA124" s="162">
        <f t="shared" si="171"/>
        <v>0</v>
      </c>
      <c r="BB124" s="162" t="str">
        <f t="shared" si="172"/>
        <v/>
      </c>
      <c r="BC124" s="162" t="str">
        <f t="shared" si="173"/>
        <v/>
      </c>
      <c r="BD124" s="162" t="str">
        <f t="shared" si="174"/>
        <v/>
      </c>
      <c r="BE124" s="162" t="str">
        <f t="shared" si="175"/>
        <v/>
      </c>
      <c r="BG124" s="169">
        <f t="shared" si="145"/>
        <v>1.1818824414454838</v>
      </c>
      <c r="BH124" s="169">
        <f t="shared" ca="1" si="146"/>
        <v>2.0397036102911081</v>
      </c>
    </row>
    <row r="125" spans="3:60" x14ac:dyDescent="0.25">
      <c r="C125" s="197">
        <v>5.0999999999999996</v>
      </c>
      <c r="D125" s="198">
        <f t="shared" si="115"/>
        <v>1.9136351694324212</v>
      </c>
      <c r="E125" s="199">
        <f t="shared" si="116"/>
        <v>2.0393137254901963</v>
      </c>
      <c r="F125" s="199">
        <f t="shared" si="117"/>
        <v>10.196568627450981</v>
      </c>
      <c r="G125" s="199">
        <f t="shared" si="118"/>
        <v>0.29037294377409967</v>
      </c>
      <c r="H125" s="200">
        <f t="shared" si="119"/>
        <v>14710.831210037977</v>
      </c>
      <c r="K125" s="199">
        <f t="shared" si="120"/>
        <v>1.2332686345518094</v>
      </c>
      <c r="L125" s="201">
        <f t="shared" si="121"/>
        <v>1.034322967871433E-2</v>
      </c>
      <c r="M125" s="201">
        <f t="shared" si="122"/>
        <v>1.0430218487966365E-2</v>
      </c>
      <c r="N125" s="201">
        <f t="shared" si="123"/>
        <v>1.0963290160469969E-2</v>
      </c>
      <c r="O125" s="201">
        <f t="shared" si="124"/>
        <v>1.0352786372446411E-2</v>
      </c>
      <c r="P125" s="201" t="str">
        <f t="shared" si="125"/>
        <v/>
      </c>
      <c r="Q125" s="201" t="str">
        <f t="shared" si="126"/>
        <v/>
      </c>
      <c r="R125" s="201" t="str">
        <f t="shared" si="127"/>
        <v/>
      </c>
      <c r="S125" s="201" t="str">
        <f t="shared" si="128"/>
        <v/>
      </c>
      <c r="T125" s="199">
        <f t="shared" si="147"/>
        <v>0</v>
      </c>
      <c r="U125" s="199">
        <f t="shared" si="129"/>
        <v>0</v>
      </c>
      <c r="V125" s="199">
        <f t="shared" si="130"/>
        <v>0</v>
      </c>
      <c r="W125" s="199">
        <f t="shared" si="131"/>
        <v>0</v>
      </c>
      <c r="X125" s="199" t="str">
        <f t="shared" si="132"/>
        <v/>
      </c>
      <c r="Y125" s="199" t="str">
        <f t="shared" si="133"/>
        <v/>
      </c>
      <c r="Z125" s="199" t="str">
        <f t="shared" si="134"/>
        <v/>
      </c>
      <c r="AA125" s="199" t="str">
        <f t="shared" si="135"/>
        <v/>
      </c>
      <c r="AB125" s="201">
        <f t="shared" ca="1" si="136"/>
        <v>2.0576487378523249</v>
      </c>
      <c r="AD125" s="162">
        <f t="shared" si="148"/>
        <v>0</v>
      </c>
      <c r="AE125" s="162">
        <f t="shared" si="137"/>
        <v>0</v>
      </c>
      <c r="AF125" s="162">
        <f t="shared" si="138"/>
        <v>0</v>
      </c>
      <c r="AG125" s="162">
        <f t="shared" si="139"/>
        <v>0</v>
      </c>
      <c r="AH125" s="162" t="str">
        <f t="shared" si="140"/>
        <v/>
      </c>
      <c r="AI125" s="162" t="str">
        <f t="shared" si="141"/>
        <v/>
      </c>
      <c r="AJ125" s="162" t="str">
        <f t="shared" si="142"/>
        <v/>
      </c>
      <c r="AK125" s="162" t="str">
        <f t="shared" si="143"/>
        <v/>
      </c>
      <c r="AM125" s="199">
        <f t="shared" si="149"/>
        <v>0.52718933560209547</v>
      </c>
      <c r="AN125" s="197">
        <f t="shared" si="159"/>
        <v>0</v>
      </c>
      <c r="AO125" s="197">
        <f t="shared" si="160"/>
        <v>0</v>
      </c>
      <c r="AP125" s="197">
        <f t="shared" si="161"/>
        <v>0</v>
      </c>
      <c r="AQ125" s="197">
        <f t="shared" si="162"/>
        <v>0</v>
      </c>
      <c r="AR125" s="197" t="str">
        <f t="shared" si="163"/>
        <v/>
      </c>
      <c r="AS125" s="197" t="str">
        <f t="shared" si="164"/>
        <v/>
      </c>
      <c r="AT125" s="197" t="str">
        <f t="shared" si="165"/>
        <v/>
      </c>
      <c r="AU125" s="197" t="str">
        <f t="shared" si="166"/>
        <v/>
      </c>
      <c r="AV125" s="199">
        <f t="shared" ca="1" si="151"/>
        <v>2.1388922186868355</v>
      </c>
      <c r="AX125" s="162">
        <f t="shared" si="168"/>
        <v>0</v>
      </c>
      <c r="AY125" s="162">
        <f t="shared" si="169"/>
        <v>0</v>
      </c>
      <c r="AZ125" s="162">
        <f t="shared" si="170"/>
        <v>0</v>
      </c>
      <c r="BA125" s="162">
        <f t="shared" si="171"/>
        <v>0</v>
      </c>
      <c r="BB125" s="162" t="str">
        <f t="shared" si="172"/>
        <v/>
      </c>
      <c r="BC125" s="162" t="str">
        <f t="shared" si="173"/>
        <v/>
      </c>
      <c r="BD125" s="162" t="str">
        <f t="shared" si="174"/>
        <v/>
      </c>
      <c r="BE125" s="162" t="str">
        <f t="shared" si="175"/>
        <v/>
      </c>
      <c r="BG125" s="169">
        <f t="shared" si="145"/>
        <v>1.2075755379986466</v>
      </c>
      <c r="BH125" s="169">
        <f t="shared" ca="1" si="146"/>
        <v>2.052690277945679</v>
      </c>
    </row>
    <row r="126" spans="3:60" x14ac:dyDescent="0.25">
      <c r="C126" s="197">
        <v>5.2</v>
      </c>
      <c r="D126" s="198">
        <f t="shared" si="115"/>
        <v>1.9511574276565864</v>
      </c>
      <c r="E126" s="199">
        <f t="shared" si="116"/>
        <v>2.0292307692307689</v>
      </c>
      <c r="F126" s="199">
        <f t="shared" si="117"/>
        <v>10.146153846153844</v>
      </c>
      <c r="G126" s="199">
        <f t="shared" si="118"/>
        <v>0.2960665309069252</v>
      </c>
      <c r="H126" s="200">
        <f t="shared" si="119"/>
        <v>14783.927217589086</v>
      </c>
      <c r="K126" s="199">
        <f t="shared" si="120"/>
        <v>1.2589617311049721</v>
      </c>
      <c r="L126" s="201">
        <f t="shared" si="121"/>
        <v>1.0558713630354214E-2</v>
      </c>
      <c r="M126" s="201">
        <f t="shared" si="122"/>
        <v>1.0647514706465666E-2</v>
      </c>
      <c r="N126" s="201">
        <f t="shared" si="123"/>
        <v>1.1191692038813095E-2</v>
      </c>
      <c r="O126" s="201">
        <f t="shared" si="124"/>
        <v>1.056846942187238E-2</v>
      </c>
      <c r="P126" s="201" t="str">
        <f t="shared" si="125"/>
        <v/>
      </c>
      <c r="Q126" s="201" t="str">
        <f t="shared" si="126"/>
        <v/>
      </c>
      <c r="R126" s="201" t="str">
        <f t="shared" si="127"/>
        <v/>
      </c>
      <c r="S126" s="201" t="str">
        <f t="shared" si="128"/>
        <v/>
      </c>
      <c r="T126" s="199">
        <f t="shared" si="147"/>
        <v>0</v>
      </c>
      <c r="U126" s="199">
        <f t="shared" si="129"/>
        <v>0</v>
      </c>
      <c r="V126" s="199">
        <f t="shared" si="130"/>
        <v>0</v>
      </c>
      <c r="W126" s="199">
        <f t="shared" si="131"/>
        <v>0</v>
      </c>
      <c r="X126" s="199" t="str">
        <f t="shared" si="132"/>
        <v/>
      </c>
      <c r="Y126" s="199" t="str">
        <f t="shared" si="133"/>
        <v/>
      </c>
      <c r="Z126" s="199" t="str">
        <f t="shared" si="134"/>
        <v/>
      </c>
      <c r="AA126" s="199" t="str">
        <f t="shared" si="135"/>
        <v/>
      </c>
      <c r="AB126" s="201">
        <f t="shared" ca="1" si="136"/>
        <v>2.0227885004699404</v>
      </c>
      <c r="AD126" s="162">
        <f t="shared" si="148"/>
        <v>0</v>
      </c>
      <c r="AE126" s="162">
        <f t="shared" si="137"/>
        <v>0</v>
      </c>
      <c r="AF126" s="162">
        <f t="shared" si="138"/>
        <v>0</v>
      </c>
      <c r="AG126" s="162">
        <f t="shared" si="139"/>
        <v>0</v>
      </c>
      <c r="AH126" s="162" t="str">
        <f t="shared" si="140"/>
        <v/>
      </c>
      <c r="AI126" s="162" t="str">
        <f t="shared" si="141"/>
        <v/>
      </c>
      <c r="AJ126" s="162" t="str">
        <f t="shared" si="142"/>
        <v/>
      </c>
      <c r="AK126" s="162" t="str">
        <f t="shared" si="143"/>
        <v/>
      </c>
      <c r="AM126" s="199">
        <f t="shared" si="149"/>
        <v>0.53840612997660808</v>
      </c>
      <c r="AN126" s="197">
        <f t="shared" si="159"/>
        <v>0</v>
      </c>
      <c r="AO126" s="197">
        <f t="shared" si="160"/>
        <v>0</v>
      </c>
      <c r="AP126" s="197">
        <f t="shared" si="161"/>
        <v>0</v>
      </c>
      <c r="AQ126" s="197">
        <f t="shared" si="162"/>
        <v>0</v>
      </c>
      <c r="AR126" s="197" t="str">
        <f t="shared" si="163"/>
        <v/>
      </c>
      <c r="AS126" s="197" t="str">
        <f t="shared" si="164"/>
        <v/>
      </c>
      <c r="AT126" s="197" t="str">
        <f t="shared" si="165"/>
        <v/>
      </c>
      <c r="AU126" s="197" t="str">
        <f t="shared" si="166"/>
        <v/>
      </c>
      <c r="AV126" s="199">
        <f t="shared" ca="1" si="151"/>
        <v>2.1376868878367041</v>
      </c>
      <c r="AX126" s="162">
        <f t="shared" si="168"/>
        <v>0</v>
      </c>
      <c r="AY126" s="162">
        <f t="shared" si="169"/>
        <v>0</v>
      </c>
      <c r="AZ126" s="162">
        <f t="shared" si="170"/>
        <v>0</v>
      </c>
      <c r="BA126" s="162">
        <f t="shared" si="171"/>
        <v>0</v>
      </c>
      <c r="BB126" s="162" t="str">
        <f t="shared" si="172"/>
        <v/>
      </c>
      <c r="BC126" s="162" t="str">
        <f t="shared" si="173"/>
        <v/>
      </c>
      <c r="BD126" s="162" t="str">
        <f t="shared" si="174"/>
        <v/>
      </c>
      <c r="BE126" s="162" t="str">
        <f t="shared" si="175"/>
        <v/>
      </c>
      <c r="BG126" s="169">
        <f t="shared" si="145"/>
        <v>1.2332686345518094</v>
      </c>
      <c r="BH126" s="169">
        <f t="shared" ca="1" si="146"/>
        <v>2.0576487378523249</v>
      </c>
    </row>
    <row r="127" spans="3:60" x14ac:dyDescent="0.25">
      <c r="C127" s="197">
        <v>5.3</v>
      </c>
      <c r="D127" s="198">
        <f t="shared" si="115"/>
        <v>1.9886796858807512</v>
      </c>
      <c r="E127" s="199">
        <f t="shared" si="116"/>
        <v>2.0197169811320754</v>
      </c>
      <c r="F127" s="199">
        <f t="shared" si="117"/>
        <v>10.098584905660378</v>
      </c>
      <c r="G127" s="199">
        <f t="shared" si="118"/>
        <v>0.30176011803975067</v>
      </c>
      <c r="H127" s="200">
        <f t="shared" si="119"/>
        <v>14853.566257181559</v>
      </c>
      <c r="K127" s="199">
        <f t="shared" si="120"/>
        <v>1.2846548276581349</v>
      </c>
      <c r="L127" s="201">
        <f t="shared" si="121"/>
        <v>1.0774197581994096E-2</v>
      </c>
      <c r="M127" s="201">
        <f t="shared" si="122"/>
        <v>1.0864810924964965E-2</v>
      </c>
      <c r="N127" s="201">
        <f t="shared" si="123"/>
        <v>1.142009391715622E-2</v>
      </c>
      <c r="O127" s="201">
        <f t="shared" si="124"/>
        <v>1.0784152471298348E-2</v>
      </c>
      <c r="P127" s="201" t="str">
        <f t="shared" si="125"/>
        <v/>
      </c>
      <c r="Q127" s="201" t="str">
        <f t="shared" si="126"/>
        <v/>
      </c>
      <c r="R127" s="201" t="str">
        <f t="shared" si="127"/>
        <v/>
      </c>
      <c r="S127" s="201" t="str">
        <f t="shared" si="128"/>
        <v/>
      </c>
      <c r="T127" s="199">
        <f t="shared" si="147"/>
        <v>0</v>
      </c>
      <c r="U127" s="199">
        <f t="shared" si="129"/>
        <v>0</v>
      </c>
      <c r="V127" s="199">
        <f t="shared" si="130"/>
        <v>0</v>
      </c>
      <c r="W127" s="199">
        <f t="shared" si="131"/>
        <v>0</v>
      </c>
      <c r="X127" s="199" t="str">
        <f t="shared" si="132"/>
        <v/>
      </c>
      <c r="Y127" s="199" t="str">
        <f t="shared" si="133"/>
        <v/>
      </c>
      <c r="Z127" s="199" t="str">
        <f t="shared" si="134"/>
        <v/>
      </c>
      <c r="AA127" s="199" t="str">
        <f t="shared" si="135"/>
        <v/>
      </c>
      <c r="AB127" s="201">
        <f t="shared" ca="1" si="136"/>
        <v>2.1192524767739842</v>
      </c>
      <c r="AD127" s="162">
        <f t="shared" si="148"/>
        <v>0</v>
      </c>
      <c r="AE127" s="162">
        <f t="shared" si="137"/>
        <v>0</v>
      </c>
      <c r="AF127" s="162">
        <f t="shared" si="138"/>
        <v>0</v>
      </c>
      <c r="AG127" s="162">
        <f t="shared" si="139"/>
        <v>0</v>
      </c>
      <c r="AH127" s="162" t="str">
        <f t="shared" si="140"/>
        <v/>
      </c>
      <c r="AI127" s="162" t="str">
        <f t="shared" si="141"/>
        <v/>
      </c>
      <c r="AJ127" s="162" t="str">
        <f t="shared" si="142"/>
        <v/>
      </c>
      <c r="AK127" s="162" t="str">
        <f t="shared" si="143"/>
        <v/>
      </c>
      <c r="AM127" s="199">
        <f t="shared" si="149"/>
        <v>0.5496229243511207</v>
      </c>
      <c r="AN127" s="197">
        <f t="shared" si="159"/>
        <v>0</v>
      </c>
      <c r="AO127" s="197">
        <f t="shared" si="160"/>
        <v>0</v>
      </c>
      <c r="AP127" s="197">
        <f t="shared" si="161"/>
        <v>0</v>
      </c>
      <c r="AQ127" s="197">
        <f t="shared" si="162"/>
        <v>0</v>
      </c>
      <c r="AR127" s="197" t="str">
        <f t="shared" si="163"/>
        <v/>
      </c>
      <c r="AS127" s="197" t="str">
        <f t="shared" si="164"/>
        <v/>
      </c>
      <c r="AT127" s="197" t="str">
        <f t="shared" si="165"/>
        <v/>
      </c>
      <c r="AU127" s="197" t="str">
        <f t="shared" si="166"/>
        <v/>
      </c>
      <c r="AV127" s="199">
        <f t="shared" ca="1" si="151"/>
        <v>2.0093751015366696</v>
      </c>
      <c r="AX127" s="162">
        <f t="shared" si="168"/>
        <v>0</v>
      </c>
      <c r="AY127" s="162">
        <f t="shared" si="169"/>
        <v>0</v>
      </c>
      <c r="AZ127" s="162">
        <f t="shared" si="170"/>
        <v>0</v>
      </c>
      <c r="BA127" s="162">
        <f t="shared" si="171"/>
        <v>0</v>
      </c>
      <c r="BB127" s="162" t="str">
        <f t="shared" si="172"/>
        <v/>
      </c>
      <c r="BC127" s="162" t="str">
        <f t="shared" si="173"/>
        <v/>
      </c>
      <c r="BD127" s="162" t="str">
        <f t="shared" si="174"/>
        <v/>
      </c>
      <c r="BE127" s="162" t="str">
        <f t="shared" si="175"/>
        <v/>
      </c>
      <c r="BG127" s="169">
        <f t="shared" si="145"/>
        <v>1.2589617311049721</v>
      </c>
      <c r="BH127" s="169">
        <f t="shared" ca="1" si="146"/>
        <v>2.0227885004699404</v>
      </c>
    </row>
    <row r="128" spans="3:60" x14ac:dyDescent="0.25">
      <c r="C128" s="197">
        <v>5.4</v>
      </c>
      <c r="D128" s="198">
        <f t="shared" si="115"/>
        <v>2.0262019441049168</v>
      </c>
      <c r="E128" s="199">
        <f t="shared" si="116"/>
        <v>2.0107407407407409</v>
      </c>
      <c r="F128" s="199">
        <f t="shared" si="117"/>
        <v>10.053703703703704</v>
      </c>
      <c r="G128" s="199">
        <f t="shared" si="118"/>
        <v>0.30745370517257625</v>
      </c>
      <c r="H128" s="200">
        <f t="shared" si="119"/>
        <v>14919.874746730522</v>
      </c>
      <c r="K128" s="199">
        <f t="shared" si="120"/>
        <v>1.3103479242112976</v>
      </c>
      <c r="L128" s="201">
        <f t="shared" si="121"/>
        <v>1.0989681533633978E-2</v>
      </c>
      <c r="M128" s="201">
        <f t="shared" si="122"/>
        <v>1.1082107143464266E-2</v>
      </c>
      <c r="N128" s="201">
        <f t="shared" si="123"/>
        <v>1.1648495795499345E-2</v>
      </c>
      <c r="O128" s="201">
        <f t="shared" si="124"/>
        <v>1.0999835520724314E-2</v>
      </c>
      <c r="P128" s="201" t="str">
        <f t="shared" si="125"/>
        <v/>
      </c>
      <c r="Q128" s="201" t="str">
        <f t="shared" si="126"/>
        <v/>
      </c>
      <c r="R128" s="201" t="str">
        <f t="shared" si="127"/>
        <v/>
      </c>
      <c r="S128" s="201" t="str">
        <f t="shared" si="128"/>
        <v/>
      </c>
      <c r="T128" s="199">
        <f t="shared" si="147"/>
        <v>0</v>
      </c>
      <c r="U128" s="199">
        <f t="shared" si="129"/>
        <v>0</v>
      </c>
      <c r="V128" s="199">
        <f t="shared" si="130"/>
        <v>0</v>
      </c>
      <c r="W128" s="199">
        <f t="shared" si="131"/>
        <v>0</v>
      </c>
      <c r="X128" s="199" t="str">
        <f t="shared" si="132"/>
        <v/>
      </c>
      <c r="Y128" s="199" t="str">
        <f t="shared" si="133"/>
        <v/>
      </c>
      <c r="Z128" s="199" t="str">
        <f t="shared" si="134"/>
        <v/>
      </c>
      <c r="AA128" s="199" t="str">
        <f t="shared" si="135"/>
        <v/>
      </c>
      <c r="AB128" s="201">
        <f t="shared" ca="1" si="136"/>
        <v>2.0987454736650193</v>
      </c>
      <c r="AD128" s="162">
        <f t="shared" si="148"/>
        <v>0</v>
      </c>
      <c r="AE128" s="162">
        <f t="shared" si="137"/>
        <v>0</v>
      </c>
      <c r="AF128" s="162">
        <f t="shared" si="138"/>
        <v>0</v>
      </c>
      <c r="AG128" s="162">
        <f t="shared" si="139"/>
        <v>0</v>
      </c>
      <c r="AH128" s="162" t="str">
        <f t="shared" si="140"/>
        <v/>
      </c>
      <c r="AI128" s="162" t="str">
        <f t="shared" si="141"/>
        <v/>
      </c>
      <c r="AJ128" s="162" t="str">
        <f t="shared" si="142"/>
        <v/>
      </c>
      <c r="AK128" s="162" t="str">
        <f t="shared" si="143"/>
        <v/>
      </c>
      <c r="AM128" s="199">
        <f t="shared" si="149"/>
        <v>0.56083971872563332</v>
      </c>
      <c r="AN128" s="197">
        <f t="shared" si="159"/>
        <v>0</v>
      </c>
      <c r="AO128" s="197">
        <f t="shared" si="160"/>
        <v>0</v>
      </c>
      <c r="AP128" s="197">
        <f t="shared" si="161"/>
        <v>0</v>
      </c>
      <c r="AQ128" s="197">
        <f t="shared" si="162"/>
        <v>0</v>
      </c>
      <c r="AR128" s="197" t="str">
        <f t="shared" si="163"/>
        <v/>
      </c>
      <c r="AS128" s="197" t="str">
        <f t="shared" si="164"/>
        <v/>
      </c>
      <c r="AT128" s="197" t="str">
        <f t="shared" si="165"/>
        <v/>
      </c>
      <c r="AU128" s="197" t="str">
        <f t="shared" si="166"/>
        <v/>
      </c>
      <c r="AV128" s="199">
        <f t="shared" ca="1" si="151"/>
        <v>2.0280895349185446</v>
      </c>
      <c r="AX128" s="162">
        <f t="shared" si="168"/>
        <v>0</v>
      </c>
      <c r="AY128" s="162">
        <f t="shared" si="169"/>
        <v>0</v>
      </c>
      <c r="AZ128" s="162">
        <f t="shared" si="170"/>
        <v>0</v>
      </c>
      <c r="BA128" s="162">
        <f t="shared" si="171"/>
        <v>0</v>
      </c>
      <c r="BB128" s="162" t="str">
        <f t="shared" si="172"/>
        <v/>
      </c>
      <c r="BC128" s="162" t="str">
        <f t="shared" si="173"/>
        <v/>
      </c>
      <c r="BD128" s="162" t="str">
        <f t="shared" si="174"/>
        <v/>
      </c>
      <c r="BE128" s="162" t="str">
        <f t="shared" si="175"/>
        <v/>
      </c>
      <c r="BG128" s="169">
        <f t="shared" si="145"/>
        <v>1.2846548276581349</v>
      </c>
      <c r="BH128" s="169">
        <f t="shared" ca="1" si="146"/>
        <v>2.1192524767739842</v>
      </c>
    </row>
    <row r="129" spans="3:60" x14ac:dyDescent="0.25">
      <c r="C129" s="197">
        <v>5.5</v>
      </c>
      <c r="D129" s="198">
        <f t="shared" si="115"/>
        <v>2.0637242023290816</v>
      </c>
      <c r="E129" s="199">
        <f t="shared" si="116"/>
        <v>2.0022727272727274</v>
      </c>
      <c r="F129" s="199">
        <f t="shared" si="117"/>
        <v>10.011363636363637</v>
      </c>
      <c r="G129" s="199">
        <f t="shared" si="118"/>
        <v>0.31314729230540161</v>
      </c>
      <c r="H129" s="200">
        <f t="shared" si="119"/>
        <v>14982.973893303064</v>
      </c>
      <c r="K129" s="199">
        <f t="shared" si="120"/>
        <v>1.3360410207644604</v>
      </c>
      <c r="L129" s="201">
        <f t="shared" si="121"/>
        <v>1.1205165485273861E-2</v>
      </c>
      <c r="M129" s="201">
        <f t="shared" si="122"/>
        <v>1.1299403361963565E-2</v>
      </c>
      <c r="N129" s="201">
        <f t="shared" si="123"/>
        <v>1.1876897673842469E-2</v>
      </c>
      <c r="O129" s="201">
        <f t="shared" si="124"/>
        <v>1.1215518570150282E-2</v>
      </c>
      <c r="P129" s="201" t="str">
        <f t="shared" si="125"/>
        <v/>
      </c>
      <c r="Q129" s="201" t="str">
        <f t="shared" si="126"/>
        <v/>
      </c>
      <c r="R129" s="201" t="str">
        <f t="shared" si="127"/>
        <v/>
      </c>
      <c r="S129" s="201" t="str">
        <f t="shared" si="128"/>
        <v/>
      </c>
      <c r="T129" s="199">
        <f t="shared" si="147"/>
        <v>0</v>
      </c>
      <c r="U129" s="199">
        <f t="shared" si="129"/>
        <v>0</v>
      </c>
      <c r="V129" s="199">
        <f t="shared" si="130"/>
        <v>0</v>
      </c>
      <c r="W129" s="199">
        <f t="shared" si="131"/>
        <v>0</v>
      </c>
      <c r="X129" s="199" t="str">
        <f t="shared" si="132"/>
        <v/>
      </c>
      <c r="Y129" s="199" t="str">
        <f t="shared" si="133"/>
        <v/>
      </c>
      <c r="Z129" s="199" t="str">
        <f t="shared" si="134"/>
        <v/>
      </c>
      <c r="AA129" s="199" t="str">
        <f t="shared" si="135"/>
        <v/>
      </c>
      <c r="AB129" s="201">
        <f t="shared" ca="1" si="136"/>
        <v>2.0826745410271448</v>
      </c>
      <c r="AD129" s="162">
        <f t="shared" si="148"/>
        <v>0</v>
      </c>
      <c r="AE129" s="162">
        <f t="shared" si="137"/>
        <v>0</v>
      </c>
      <c r="AF129" s="162">
        <f t="shared" si="138"/>
        <v>0</v>
      </c>
      <c r="AG129" s="162">
        <f t="shared" si="139"/>
        <v>0</v>
      </c>
      <c r="AH129" s="162" t="str">
        <f t="shared" si="140"/>
        <v/>
      </c>
      <c r="AI129" s="162" t="str">
        <f t="shared" si="141"/>
        <v/>
      </c>
      <c r="AJ129" s="162" t="str">
        <f t="shared" si="142"/>
        <v/>
      </c>
      <c r="AK129" s="162" t="str">
        <f t="shared" si="143"/>
        <v/>
      </c>
      <c r="AM129" s="199">
        <f t="shared" si="149"/>
        <v>0.57205651310014594</v>
      </c>
      <c r="AN129" s="197">
        <f t="shared" si="159"/>
        <v>0</v>
      </c>
      <c r="AO129" s="197">
        <f t="shared" si="160"/>
        <v>0</v>
      </c>
      <c r="AP129" s="197">
        <f t="shared" si="161"/>
        <v>0</v>
      </c>
      <c r="AQ129" s="197">
        <f t="shared" si="162"/>
        <v>0</v>
      </c>
      <c r="AR129" s="197" t="str">
        <f t="shared" si="163"/>
        <v/>
      </c>
      <c r="AS129" s="197" t="str">
        <f t="shared" si="164"/>
        <v/>
      </c>
      <c r="AT129" s="197" t="str">
        <f t="shared" si="165"/>
        <v/>
      </c>
      <c r="AU129" s="197" t="str">
        <f t="shared" si="166"/>
        <v/>
      </c>
      <c r="AV129" s="199">
        <f t="shared" ca="1" si="151"/>
        <v>2.0183055447184222</v>
      </c>
      <c r="AX129" s="162">
        <f t="shared" si="168"/>
        <v>0</v>
      </c>
      <c r="AY129" s="162">
        <f t="shared" si="169"/>
        <v>0</v>
      </c>
      <c r="AZ129" s="162">
        <f t="shared" si="170"/>
        <v>0</v>
      </c>
      <c r="BA129" s="162">
        <f t="shared" si="171"/>
        <v>0</v>
      </c>
      <c r="BB129" s="162" t="str">
        <f t="shared" si="172"/>
        <v/>
      </c>
      <c r="BC129" s="162" t="str">
        <f t="shared" si="173"/>
        <v/>
      </c>
      <c r="BD129" s="162" t="str">
        <f t="shared" si="174"/>
        <v/>
      </c>
      <c r="BE129" s="162" t="str">
        <f t="shared" si="175"/>
        <v/>
      </c>
      <c r="BG129" s="169">
        <f t="shared" si="145"/>
        <v>1.3103479242112976</v>
      </c>
      <c r="BH129" s="169">
        <f t="shared" ca="1" si="146"/>
        <v>2.0987454736650193</v>
      </c>
    </row>
    <row r="130" spans="3:60" x14ac:dyDescent="0.25">
      <c r="C130" s="197">
        <v>5.6</v>
      </c>
      <c r="D130" s="198">
        <f t="shared" si="115"/>
        <v>2.1012464605532468</v>
      </c>
      <c r="E130" s="199">
        <f t="shared" si="116"/>
        <v>1.9942857142857144</v>
      </c>
      <c r="F130" s="199">
        <f t="shared" si="117"/>
        <v>9.9714285714285715</v>
      </c>
      <c r="G130" s="199">
        <f t="shared" si="118"/>
        <v>0.31884087943822709</v>
      </c>
      <c r="H130" s="200">
        <f t="shared" si="119"/>
        <v>15042.97994269341</v>
      </c>
      <c r="K130" s="199">
        <f t="shared" si="120"/>
        <v>1.3617341173176232</v>
      </c>
      <c r="L130" s="201">
        <f t="shared" si="121"/>
        <v>1.1420649436913743E-2</v>
      </c>
      <c r="M130" s="201">
        <f t="shared" si="122"/>
        <v>1.1516699580462865E-2</v>
      </c>
      <c r="N130" s="201">
        <f t="shared" si="123"/>
        <v>1.2105299552185594E-2</v>
      </c>
      <c r="O130" s="201">
        <f t="shared" si="124"/>
        <v>1.1431201619576248E-2</v>
      </c>
      <c r="P130" s="201" t="str">
        <f t="shared" si="125"/>
        <v/>
      </c>
      <c r="Q130" s="201" t="str">
        <f t="shared" si="126"/>
        <v/>
      </c>
      <c r="R130" s="201" t="str">
        <f t="shared" si="127"/>
        <v/>
      </c>
      <c r="S130" s="201" t="str">
        <f t="shared" si="128"/>
        <v/>
      </c>
      <c r="T130" s="199">
        <f t="shared" si="147"/>
        <v>0</v>
      </c>
      <c r="U130" s="199">
        <f t="shared" si="129"/>
        <v>0</v>
      </c>
      <c r="V130" s="199">
        <f t="shared" si="130"/>
        <v>0</v>
      </c>
      <c r="W130" s="199">
        <f t="shared" si="131"/>
        <v>0</v>
      </c>
      <c r="X130" s="199" t="str">
        <f t="shared" si="132"/>
        <v/>
      </c>
      <c r="Y130" s="199" t="str">
        <f t="shared" si="133"/>
        <v/>
      </c>
      <c r="Z130" s="199" t="str">
        <f t="shared" si="134"/>
        <v/>
      </c>
      <c r="AA130" s="199" t="str">
        <f t="shared" si="135"/>
        <v/>
      </c>
      <c r="AB130" s="201">
        <f t="shared" ca="1" si="136"/>
        <v>2.0312442514636584</v>
      </c>
      <c r="AD130" s="162">
        <f t="shared" si="148"/>
        <v>0</v>
      </c>
      <c r="AE130" s="162">
        <f t="shared" si="137"/>
        <v>0</v>
      </c>
      <c r="AF130" s="162">
        <f t="shared" si="138"/>
        <v>0</v>
      </c>
      <c r="AG130" s="162">
        <f t="shared" si="139"/>
        <v>0</v>
      </c>
      <c r="AH130" s="162" t="str">
        <f t="shared" si="140"/>
        <v/>
      </c>
      <c r="AI130" s="162" t="str">
        <f t="shared" si="141"/>
        <v/>
      </c>
      <c r="AJ130" s="162" t="str">
        <f t="shared" si="142"/>
        <v/>
      </c>
      <c r="AK130" s="162" t="str">
        <f t="shared" si="143"/>
        <v/>
      </c>
      <c r="AM130" s="199">
        <f t="shared" si="149"/>
        <v>0.58327330747465855</v>
      </c>
      <c r="AN130" s="197">
        <f t="shared" si="159"/>
        <v>0</v>
      </c>
      <c r="AO130" s="197">
        <f t="shared" si="160"/>
        <v>0</v>
      </c>
      <c r="AP130" s="197">
        <f t="shared" si="161"/>
        <v>0</v>
      </c>
      <c r="AQ130" s="197">
        <f t="shared" si="162"/>
        <v>0</v>
      </c>
      <c r="AR130" s="197" t="str">
        <f t="shared" si="163"/>
        <v/>
      </c>
      <c r="AS130" s="197" t="str">
        <f t="shared" si="164"/>
        <v/>
      </c>
      <c r="AT130" s="197" t="str">
        <f t="shared" si="165"/>
        <v/>
      </c>
      <c r="AU130" s="197" t="str">
        <f t="shared" si="166"/>
        <v/>
      </c>
      <c r="AV130" s="199">
        <f t="shared" ca="1" si="151"/>
        <v>2.1049073060359804</v>
      </c>
      <c r="AX130" s="162">
        <f t="shared" si="168"/>
        <v>0</v>
      </c>
      <c r="AY130" s="162">
        <f t="shared" si="169"/>
        <v>0</v>
      </c>
      <c r="AZ130" s="162">
        <f t="shared" si="170"/>
        <v>0</v>
      </c>
      <c r="BA130" s="162">
        <f t="shared" si="171"/>
        <v>0</v>
      </c>
      <c r="BB130" s="162" t="str">
        <f t="shared" si="172"/>
        <v/>
      </c>
      <c r="BC130" s="162" t="str">
        <f t="shared" si="173"/>
        <v/>
      </c>
      <c r="BD130" s="162" t="str">
        <f t="shared" si="174"/>
        <v/>
      </c>
      <c r="BE130" s="162" t="str">
        <f t="shared" si="175"/>
        <v/>
      </c>
      <c r="BG130" s="169">
        <f t="shared" si="145"/>
        <v>1.3360410207644604</v>
      </c>
      <c r="BH130" s="169">
        <f t="shared" ca="1" si="146"/>
        <v>2.0826745410271448</v>
      </c>
    </row>
    <row r="131" spans="3:60" x14ac:dyDescent="0.25">
      <c r="C131" s="197">
        <v>5.7</v>
      </c>
      <c r="D131" s="198">
        <f t="shared" si="115"/>
        <v>2.1387687187774116</v>
      </c>
      <c r="E131" s="199">
        <f t="shared" si="116"/>
        <v>1.9867543859649124</v>
      </c>
      <c r="F131" s="199">
        <f t="shared" si="117"/>
        <v>9.9337719298245624</v>
      </c>
      <c r="G131" s="199">
        <f t="shared" si="118"/>
        <v>0.32453446657105256</v>
      </c>
      <c r="H131" s="200">
        <f t="shared" si="119"/>
        <v>15100.004415205967</v>
      </c>
      <c r="K131" s="199">
        <f t="shared" si="120"/>
        <v>1.3874272138707859</v>
      </c>
      <c r="L131" s="201">
        <f t="shared" si="121"/>
        <v>1.1636133388553625E-2</v>
      </c>
      <c r="M131" s="201">
        <f t="shared" si="122"/>
        <v>1.1733995798962164E-2</v>
      </c>
      <c r="N131" s="201">
        <f t="shared" si="123"/>
        <v>1.2333701430528719E-2</v>
      </c>
      <c r="O131" s="201">
        <f t="shared" si="124"/>
        <v>1.1646884669002216E-2</v>
      </c>
      <c r="P131" s="201" t="str">
        <f t="shared" si="125"/>
        <v/>
      </c>
      <c r="Q131" s="201" t="str">
        <f t="shared" si="126"/>
        <v/>
      </c>
      <c r="R131" s="201" t="str">
        <f t="shared" si="127"/>
        <v/>
      </c>
      <c r="S131" s="201" t="str">
        <f t="shared" si="128"/>
        <v/>
      </c>
      <c r="T131" s="199">
        <f t="shared" si="147"/>
        <v>0</v>
      </c>
      <c r="U131" s="199">
        <f t="shared" si="129"/>
        <v>0</v>
      </c>
      <c r="V131" s="199">
        <f t="shared" si="130"/>
        <v>0</v>
      </c>
      <c r="W131" s="199">
        <f t="shared" si="131"/>
        <v>0</v>
      </c>
      <c r="X131" s="199" t="str">
        <f t="shared" si="132"/>
        <v/>
      </c>
      <c r="Y131" s="199" t="str">
        <f t="shared" si="133"/>
        <v/>
      </c>
      <c r="Z131" s="199" t="str">
        <f t="shared" si="134"/>
        <v/>
      </c>
      <c r="AA131" s="199" t="str">
        <f t="shared" si="135"/>
        <v/>
      </c>
      <c r="AB131" s="201">
        <f t="shared" ca="1" si="136"/>
        <v>2.012657847708216</v>
      </c>
      <c r="AD131" s="162">
        <f t="shared" si="148"/>
        <v>0</v>
      </c>
      <c r="AE131" s="162">
        <f t="shared" si="137"/>
        <v>0</v>
      </c>
      <c r="AF131" s="162">
        <f t="shared" si="138"/>
        <v>0</v>
      </c>
      <c r="AG131" s="162">
        <f t="shared" si="139"/>
        <v>0</v>
      </c>
      <c r="AH131" s="162" t="str">
        <f t="shared" si="140"/>
        <v/>
      </c>
      <c r="AI131" s="162" t="str">
        <f t="shared" si="141"/>
        <v/>
      </c>
      <c r="AJ131" s="162" t="str">
        <f t="shared" si="142"/>
        <v/>
      </c>
      <c r="AK131" s="162" t="str">
        <f t="shared" si="143"/>
        <v/>
      </c>
      <c r="AM131" s="199">
        <f t="shared" si="149"/>
        <v>0.59449010184917117</v>
      </c>
      <c r="AN131" s="197">
        <f t="shared" si="159"/>
        <v>0</v>
      </c>
      <c r="AO131" s="197">
        <f t="shared" si="160"/>
        <v>0</v>
      </c>
      <c r="AP131" s="197">
        <f t="shared" si="161"/>
        <v>0</v>
      </c>
      <c r="AQ131" s="197">
        <f t="shared" si="162"/>
        <v>0</v>
      </c>
      <c r="AR131" s="197" t="str">
        <f t="shared" si="163"/>
        <v/>
      </c>
      <c r="AS131" s="197" t="str">
        <f t="shared" si="164"/>
        <v/>
      </c>
      <c r="AT131" s="197" t="str">
        <f t="shared" si="165"/>
        <v/>
      </c>
      <c r="AU131" s="197" t="str">
        <f t="shared" si="166"/>
        <v/>
      </c>
      <c r="AV131" s="199">
        <f t="shared" ca="1" si="151"/>
        <v>2.1470984440746883</v>
      </c>
      <c r="AX131" s="162">
        <f t="shared" si="168"/>
        <v>0</v>
      </c>
      <c r="AY131" s="162">
        <f t="shared" si="169"/>
        <v>0</v>
      </c>
      <c r="AZ131" s="162">
        <f t="shared" si="170"/>
        <v>0</v>
      </c>
      <c r="BA131" s="162">
        <f t="shared" si="171"/>
        <v>0</v>
      </c>
      <c r="BB131" s="162" t="str">
        <f t="shared" si="172"/>
        <v/>
      </c>
      <c r="BC131" s="162" t="str">
        <f t="shared" si="173"/>
        <v/>
      </c>
      <c r="BD131" s="162" t="str">
        <f t="shared" si="174"/>
        <v/>
      </c>
      <c r="BE131" s="162" t="str">
        <f t="shared" si="175"/>
        <v/>
      </c>
      <c r="BG131" s="169">
        <f t="shared" si="145"/>
        <v>1.3617341173176232</v>
      </c>
      <c r="BH131" s="169">
        <f t="shared" ca="1" si="146"/>
        <v>2.0312442514636584</v>
      </c>
    </row>
    <row r="132" spans="3:60" x14ac:dyDescent="0.25">
      <c r="C132" s="197">
        <v>5.8</v>
      </c>
      <c r="D132" s="198">
        <f t="shared" si="115"/>
        <v>2.1762909770015768</v>
      </c>
      <c r="E132" s="199">
        <f t="shared" si="116"/>
        <v>1.9796551724137932</v>
      </c>
      <c r="F132" s="199">
        <f t="shared" si="117"/>
        <v>9.8982758620689655</v>
      </c>
      <c r="G132" s="199">
        <f t="shared" si="118"/>
        <v>0.33022805370387809</v>
      </c>
      <c r="H132" s="200">
        <f t="shared" si="119"/>
        <v>15154.154328514196</v>
      </c>
      <c r="K132" s="199">
        <f t="shared" si="120"/>
        <v>1.4131203104239487</v>
      </c>
      <c r="L132" s="201">
        <f t="shared" si="121"/>
        <v>1.1851617340193507E-2</v>
      </c>
      <c r="M132" s="201">
        <f t="shared" si="122"/>
        <v>1.1951292017461465E-2</v>
      </c>
      <c r="N132" s="201">
        <f t="shared" si="123"/>
        <v>1.2562103308871845E-2</v>
      </c>
      <c r="O132" s="201">
        <f t="shared" si="124"/>
        <v>1.1862567718428184E-2</v>
      </c>
      <c r="P132" s="201" t="str">
        <f t="shared" si="125"/>
        <v/>
      </c>
      <c r="Q132" s="201" t="str">
        <f t="shared" si="126"/>
        <v/>
      </c>
      <c r="R132" s="201" t="str">
        <f t="shared" si="127"/>
        <v/>
      </c>
      <c r="S132" s="201" t="str">
        <f t="shared" si="128"/>
        <v/>
      </c>
      <c r="T132" s="199">
        <f t="shared" si="147"/>
        <v>0</v>
      </c>
      <c r="U132" s="199">
        <f t="shared" si="129"/>
        <v>0</v>
      </c>
      <c r="V132" s="199">
        <f t="shared" si="130"/>
        <v>0</v>
      </c>
      <c r="W132" s="199">
        <f t="shared" si="131"/>
        <v>0</v>
      </c>
      <c r="X132" s="199" t="str">
        <f t="shared" si="132"/>
        <v/>
      </c>
      <c r="Y132" s="199" t="str">
        <f t="shared" si="133"/>
        <v/>
      </c>
      <c r="Z132" s="199" t="str">
        <f t="shared" si="134"/>
        <v/>
      </c>
      <c r="AA132" s="199" t="str">
        <f t="shared" si="135"/>
        <v/>
      </c>
      <c r="AB132" s="201">
        <f t="shared" ca="1" si="136"/>
        <v>2.1391328938782075</v>
      </c>
      <c r="AD132" s="162">
        <f t="shared" si="148"/>
        <v>0</v>
      </c>
      <c r="AE132" s="162">
        <f t="shared" si="137"/>
        <v>0</v>
      </c>
      <c r="AF132" s="162">
        <f t="shared" si="138"/>
        <v>0</v>
      </c>
      <c r="AG132" s="162">
        <f t="shared" si="139"/>
        <v>0</v>
      </c>
      <c r="AH132" s="162" t="str">
        <f t="shared" si="140"/>
        <v/>
      </c>
      <c r="AI132" s="162" t="str">
        <f t="shared" si="141"/>
        <v/>
      </c>
      <c r="AJ132" s="162" t="str">
        <f t="shared" si="142"/>
        <v/>
      </c>
      <c r="AK132" s="162" t="str">
        <f t="shared" si="143"/>
        <v/>
      </c>
      <c r="AM132" s="199">
        <f t="shared" si="149"/>
        <v>0.60570689622368379</v>
      </c>
      <c r="AN132" s="197">
        <f t="shared" si="159"/>
        <v>0</v>
      </c>
      <c r="AO132" s="197">
        <f t="shared" si="160"/>
        <v>0</v>
      </c>
      <c r="AP132" s="197">
        <f t="shared" si="161"/>
        <v>0</v>
      </c>
      <c r="AQ132" s="197">
        <f t="shared" si="162"/>
        <v>0</v>
      </c>
      <c r="AR132" s="197" t="str">
        <f t="shared" si="163"/>
        <v/>
      </c>
      <c r="AS132" s="197" t="str">
        <f t="shared" si="164"/>
        <v/>
      </c>
      <c r="AT132" s="197" t="str">
        <f t="shared" si="165"/>
        <v/>
      </c>
      <c r="AU132" s="197" t="str">
        <f t="shared" si="166"/>
        <v/>
      </c>
      <c r="AV132" s="199">
        <f t="shared" ca="1" si="151"/>
        <v>2.1032409617991439</v>
      </c>
      <c r="AX132" s="162">
        <f t="shared" si="168"/>
        <v>0</v>
      </c>
      <c r="AY132" s="162">
        <f t="shared" si="169"/>
        <v>0</v>
      </c>
      <c r="AZ132" s="162">
        <f t="shared" si="170"/>
        <v>0</v>
      </c>
      <c r="BA132" s="162">
        <f t="shared" si="171"/>
        <v>0</v>
      </c>
      <c r="BB132" s="162" t="str">
        <f t="shared" si="172"/>
        <v/>
      </c>
      <c r="BC132" s="162" t="str">
        <f t="shared" si="173"/>
        <v/>
      </c>
      <c r="BD132" s="162" t="str">
        <f t="shared" si="174"/>
        <v/>
      </c>
      <c r="BE132" s="162" t="str">
        <f t="shared" si="175"/>
        <v/>
      </c>
      <c r="BG132" s="169">
        <f t="shared" si="145"/>
        <v>1.3874272138707859</v>
      </c>
      <c r="BH132" s="169">
        <f t="shared" ca="1" si="146"/>
        <v>2.012657847708216</v>
      </c>
    </row>
    <row r="133" spans="3:60" x14ac:dyDescent="0.25">
      <c r="C133" s="197">
        <v>5.9</v>
      </c>
      <c r="D133" s="198">
        <f t="shared" si="115"/>
        <v>2.2138132352257425</v>
      </c>
      <c r="E133" s="199">
        <f t="shared" si="116"/>
        <v>1.9729661016949152</v>
      </c>
      <c r="F133" s="199">
        <f t="shared" si="117"/>
        <v>9.8648305084745758</v>
      </c>
      <c r="G133" s="199">
        <f t="shared" si="118"/>
        <v>0.33592164083670362</v>
      </c>
      <c r="H133" s="200">
        <f t="shared" si="119"/>
        <v>15205.532408401701</v>
      </c>
      <c r="K133" s="199">
        <f t="shared" si="120"/>
        <v>1.4388134069771115</v>
      </c>
      <c r="L133" s="201">
        <f t="shared" si="121"/>
        <v>1.2067101291833391E-2</v>
      </c>
      <c r="M133" s="201">
        <f t="shared" si="122"/>
        <v>1.2168588235960764E-2</v>
      </c>
      <c r="N133" s="201">
        <f t="shared" si="123"/>
        <v>1.279050518721497E-2</v>
      </c>
      <c r="O133" s="201">
        <f t="shared" si="124"/>
        <v>1.207825076785415E-2</v>
      </c>
      <c r="P133" s="201" t="str">
        <f t="shared" si="125"/>
        <v/>
      </c>
      <c r="Q133" s="201" t="str">
        <f t="shared" si="126"/>
        <v/>
      </c>
      <c r="R133" s="201" t="str">
        <f t="shared" si="127"/>
        <v/>
      </c>
      <c r="S133" s="201" t="str">
        <f t="shared" si="128"/>
        <v/>
      </c>
      <c r="T133" s="199">
        <f t="shared" si="147"/>
        <v>0</v>
      </c>
      <c r="U133" s="199">
        <f t="shared" si="129"/>
        <v>0</v>
      </c>
      <c r="V133" s="199">
        <f t="shared" si="130"/>
        <v>0</v>
      </c>
      <c r="W133" s="199">
        <f t="shared" si="131"/>
        <v>0</v>
      </c>
      <c r="X133" s="199" t="str">
        <f t="shared" si="132"/>
        <v/>
      </c>
      <c r="Y133" s="199" t="str">
        <f t="shared" si="133"/>
        <v/>
      </c>
      <c r="Z133" s="199" t="str">
        <f t="shared" si="134"/>
        <v/>
      </c>
      <c r="AA133" s="199" t="str">
        <f t="shared" si="135"/>
        <v/>
      </c>
      <c r="AB133" s="201">
        <f t="shared" ca="1" si="136"/>
        <v>2.0267524100889287</v>
      </c>
      <c r="AD133" s="162">
        <f t="shared" si="148"/>
        <v>0</v>
      </c>
      <c r="AE133" s="162">
        <f t="shared" si="137"/>
        <v>0</v>
      </c>
      <c r="AF133" s="162">
        <f t="shared" si="138"/>
        <v>0</v>
      </c>
      <c r="AG133" s="162">
        <f t="shared" si="139"/>
        <v>0</v>
      </c>
      <c r="AH133" s="162" t="str">
        <f t="shared" si="140"/>
        <v/>
      </c>
      <c r="AI133" s="162" t="str">
        <f t="shared" si="141"/>
        <v/>
      </c>
      <c r="AJ133" s="162" t="str">
        <f t="shared" si="142"/>
        <v/>
      </c>
      <c r="AK133" s="162" t="str">
        <f t="shared" si="143"/>
        <v/>
      </c>
      <c r="AM133" s="199">
        <f t="shared" si="149"/>
        <v>0.61692369059819641</v>
      </c>
      <c r="AN133" s="197">
        <f t="shared" si="159"/>
        <v>0</v>
      </c>
      <c r="AO133" s="197">
        <f t="shared" si="160"/>
        <v>0</v>
      </c>
      <c r="AP133" s="197">
        <f t="shared" si="161"/>
        <v>0</v>
      </c>
      <c r="AQ133" s="197">
        <f t="shared" si="162"/>
        <v>0</v>
      </c>
      <c r="AR133" s="197" t="str">
        <f t="shared" si="163"/>
        <v/>
      </c>
      <c r="AS133" s="197" t="str">
        <f t="shared" si="164"/>
        <v/>
      </c>
      <c r="AT133" s="197" t="str">
        <f t="shared" si="165"/>
        <v/>
      </c>
      <c r="AU133" s="197" t="str">
        <f t="shared" si="166"/>
        <v/>
      </c>
      <c r="AV133" s="199">
        <f t="shared" ca="1" si="151"/>
        <v>2.1074249465847172</v>
      </c>
      <c r="AX133" s="162">
        <f t="shared" si="168"/>
        <v>0</v>
      </c>
      <c r="AY133" s="162">
        <f t="shared" si="169"/>
        <v>0</v>
      </c>
      <c r="AZ133" s="162">
        <f t="shared" si="170"/>
        <v>0</v>
      </c>
      <c r="BA133" s="162">
        <f t="shared" si="171"/>
        <v>0</v>
      </c>
      <c r="BB133" s="162" t="str">
        <f t="shared" si="172"/>
        <v/>
      </c>
      <c r="BC133" s="162" t="str">
        <f t="shared" si="173"/>
        <v/>
      </c>
      <c r="BD133" s="162" t="str">
        <f t="shared" si="174"/>
        <v/>
      </c>
      <c r="BE133" s="162" t="str">
        <f t="shared" si="175"/>
        <v/>
      </c>
      <c r="BG133" s="169">
        <f t="shared" si="145"/>
        <v>1.4131203104239487</v>
      </c>
      <c r="BH133" s="169">
        <f t="shared" ca="1" si="146"/>
        <v>2.1391328938782075</v>
      </c>
    </row>
    <row r="134" spans="3:60" x14ac:dyDescent="0.25">
      <c r="C134" s="197">
        <v>6</v>
      </c>
      <c r="D134" s="198">
        <f t="shared" si="115"/>
        <v>2.2513354934499068</v>
      </c>
      <c r="E134" s="199">
        <f t="shared" si="116"/>
        <v>1.9666666666666666</v>
      </c>
      <c r="F134" s="199">
        <f t="shared" si="117"/>
        <v>9.8333333333333321</v>
      </c>
      <c r="G134" s="199">
        <f t="shared" si="118"/>
        <v>0.34161522796952903</v>
      </c>
      <c r="H134" s="200">
        <f t="shared" si="119"/>
        <v>15254.237288135595</v>
      </c>
      <c r="K134" s="199">
        <f t="shared" si="120"/>
        <v>1.4645065035302742</v>
      </c>
      <c r="L134" s="201">
        <f t="shared" si="121"/>
        <v>1.2282585243473273E-2</v>
      </c>
      <c r="M134" s="201">
        <f t="shared" si="122"/>
        <v>1.2385884454460065E-2</v>
      </c>
      <c r="N134" s="201">
        <f t="shared" si="123"/>
        <v>1.3018907065558095E-2</v>
      </c>
      <c r="O134" s="201">
        <f t="shared" si="124"/>
        <v>1.229393381728012E-2</v>
      </c>
      <c r="P134" s="201" t="str">
        <f t="shared" si="125"/>
        <v/>
      </c>
      <c r="Q134" s="201" t="str">
        <f t="shared" si="126"/>
        <v/>
      </c>
      <c r="R134" s="201" t="str">
        <f t="shared" si="127"/>
        <v/>
      </c>
      <c r="S134" s="201" t="str">
        <f t="shared" si="128"/>
        <v/>
      </c>
      <c r="T134" s="199">
        <f t="shared" si="147"/>
        <v>0</v>
      </c>
      <c r="U134" s="199">
        <f t="shared" si="129"/>
        <v>0</v>
      </c>
      <c r="V134" s="199">
        <f t="shared" si="130"/>
        <v>0</v>
      </c>
      <c r="W134" s="199">
        <f t="shared" si="131"/>
        <v>0</v>
      </c>
      <c r="X134" s="199" t="str">
        <f t="shared" si="132"/>
        <v/>
      </c>
      <c r="Y134" s="199" t="str">
        <f t="shared" si="133"/>
        <v/>
      </c>
      <c r="Z134" s="199" t="str">
        <f t="shared" si="134"/>
        <v/>
      </c>
      <c r="AA134" s="199" t="str">
        <f t="shared" si="135"/>
        <v/>
      </c>
      <c r="AB134" s="201">
        <f t="shared" ca="1" si="136"/>
        <v>2.078335837058177</v>
      </c>
      <c r="AD134" s="162">
        <f t="shared" si="148"/>
        <v>0</v>
      </c>
      <c r="AE134" s="162">
        <f t="shared" si="137"/>
        <v>0</v>
      </c>
      <c r="AF134" s="162">
        <f t="shared" si="138"/>
        <v>0</v>
      </c>
      <c r="AG134" s="162">
        <f t="shared" si="139"/>
        <v>0</v>
      </c>
      <c r="AH134" s="162" t="str">
        <f t="shared" si="140"/>
        <v/>
      </c>
      <c r="AI134" s="162" t="str">
        <f t="shared" si="141"/>
        <v/>
      </c>
      <c r="AJ134" s="162" t="str">
        <f t="shared" si="142"/>
        <v/>
      </c>
      <c r="AK134" s="162" t="str">
        <f t="shared" si="143"/>
        <v/>
      </c>
      <c r="AM134" s="199">
        <f t="shared" si="149"/>
        <v>0.62814048497270902</v>
      </c>
      <c r="AN134" s="197">
        <f t="shared" si="159"/>
        <v>0</v>
      </c>
      <c r="AO134" s="197">
        <f t="shared" si="160"/>
        <v>0</v>
      </c>
      <c r="AP134" s="197">
        <f t="shared" si="161"/>
        <v>0</v>
      </c>
      <c r="AQ134" s="197">
        <f t="shared" si="162"/>
        <v>0</v>
      </c>
      <c r="AR134" s="197" t="str">
        <f t="shared" si="163"/>
        <v/>
      </c>
      <c r="AS134" s="197" t="str">
        <f t="shared" si="164"/>
        <v/>
      </c>
      <c r="AT134" s="197" t="str">
        <f t="shared" si="165"/>
        <v/>
      </c>
      <c r="AU134" s="197" t="str">
        <f t="shared" si="166"/>
        <v/>
      </c>
      <c r="AV134" s="199">
        <f t="shared" ca="1" si="151"/>
        <v>2.0375642329831813</v>
      </c>
      <c r="AX134" s="162">
        <f t="shared" si="168"/>
        <v>0</v>
      </c>
      <c r="AY134" s="162">
        <f t="shared" si="169"/>
        <v>0</v>
      </c>
      <c r="AZ134" s="162">
        <f t="shared" si="170"/>
        <v>0</v>
      </c>
      <c r="BA134" s="162">
        <f t="shared" si="171"/>
        <v>0</v>
      </c>
      <c r="BB134" s="162" t="str">
        <f t="shared" si="172"/>
        <v/>
      </c>
      <c r="BC134" s="162" t="str">
        <f t="shared" si="173"/>
        <v/>
      </c>
      <c r="BD134" s="162" t="str">
        <f t="shared" si="174"/>
        <v/>
      </c>
      <c r="BE134" s="162" t="str">
        <f t="shared" si="175"/>
        <v/>
      </c>
      <c r="BG134" s="169">
        <f t="shared" si="145"/>
        <v>1.4388134069771115</v>
      </c>
      <c r="BH134" s="169">
        <f t="shared" ca="1" si="146"/>
        <v>2.0267524100889287</v>
      </c>
    </row>
    <row r="135" spans="3:60" x14ac:dyDescent="0.25">
      <c r="C135" s="197">
        <v>6.1</v>
      </c>
      <c r="D135" s="198">
        <f t="shared" si="115"/>
        <v>2.288857751674072</v>
      </c>
      <c r="E135" s="199">
        <f t="shared" si="116"/>
        <v>1.9607377049180328</v>
      </c>
      <c r="F135" s="199">
        <f t="shared" si="117"/>
        <v>9.8036885245901644</v>
      </c>
      <c r="G135" s="199">
        <f t="shared" si="118"/>
        <v>0.34730881510235451</v>
      </c>
      <c r="H135" s="200">
        <f t="shared" si="119"/>
        <v>15300.363697169851</v>
      </c>
      <c r="K135" s="199">
        <f t="shared" si="120"/>
        <v>1.490199600083437</v>
      </c>
      <c r="L135" s="201">
        <f t="shared" si="121"/>
        <v>1.2498069195113155E-2</v>
      </c>
      <c r="M135" s="201">
        <f t="shared" si="122"/>
        <v>1.2603180672959366E-2</v>
      </c>
      <c r="N135" s="201">
        <f t="shared" si="123"/>
        <v>1.3247308943901219E-2</v>
      </c>
      <c r="O135" s="201">
        <f t="shared" si="124"/>
        <v>1.2509616866706087E-2</v>
      </c>
      <c r="P135" s="201" t="str">
        <f t="shared" si="125"/>
        <v/>
      </c>
      <c r="Q135" s="201" t="str">
        <f t="shared" si="126"/>
        <v/>
      </c>
      <c r="R135" s="201" t="str">
        <f t="shared" si="127"/>
        <v/>
      </c>
      <c r="S135" s="201" t="str">
        <f t="shared" si="128"/>
        <v/>
      </c>
      <c r="T135" s="199">
        <f t="shared" si="147"/>
        <v>0</v>
      </c>
      <c r="U135" s="199">
        <f t="shared" si="129"/>
        <v>0</v>
      </c>
      <c r="V135" s="199">
        <f t="shared" si="130"/>
        <v>0</v>
      </c>
      <c r="W135" s="199">
        <f t="shared" si="131"/>
        <v>0</v>
      </c>
      <c r="X135" s="199" t="str">
        <f t="shared" si="132"/>
        <v/>
      </c>
      <c r="Y135" s="199" t="str">
        <f t="shared" si="133"/>
        <v/>
      </c>
      <c r="Z135" s="199" t="str">
        <f t="shared" si="134"/>
        <v/>
      </c>
      <c r="AA135" s="199" t="str">
        <f t="shared" si="135"/>
        <v/>
      </c>
      <c r="AB135" s="201">
        <f t="shared" ca="1" si="136"/>
        <v>2.043087044443189</v>
      </c>
      <c r="AD135" s="162">
        <f t="shared" si="148"/>
        <v>0</v>
      </c>
      <c r="AE135" s="162">
        <f t="shared" si="137"/>
        <v>0</v>
      </c>
      <c r="AF135" s="162">
        <f t="shared" si="138"/>
        <v>0</v>
      </c>
      <c r="AG135" s="162">
        <f t="shared" si="139"/>
        <v>0</v>
      </c>
      <c r="AH135" s="162" t="str">
        <f t="shared" si="140"/>
        <v/>
      </c>
      <c r="AI135" s="162" t="str">
        <f t="shared" si="141"/>
        <v/>
      </c>
      <c r="AJ135" s="162" t="str">
        <f t="shared" si="142"/>
        <v/>
      </c>
      <c r="AK135" s="162" t="str">
        <f t="shared" si="143"/>
        <v/>
      </c>
      <c r="AM135" s="199">
        <f t="shared" si="149"/>
        <v>0.63935727934722164</v>
      </c>
      <c r="AN135" s="197">
        <f t="shared" si="159"/>
        <v>0</v>
      </c>
      <c r="AO135" s="197">
        <f t="shared" si="160"/>
        <v>0</v>
      </c>
      <c r="AP135" s="197">
        <f t="shared" si="161"/>
        <v>0</v>
      </c>
      <c r="AQ135" s="197">
        <f t="shared" si="162"/>
        <v>0</v>
      </c>
      <c r="AR135" s="197" t="str">
        <f t="shared" si="163"/>
        <v/>
      </c>
      <c r="AS135" s="197" t="str">
        <f t="shared" si="164"/>
        <v/>
      </c>
      <c r="AT135" s="197" t="str">
        <f t="shared" si="165"/>
        <v/>
      </c>
      <c r="AU135" s="197" t="str">
        <f t="shared" si="166"/>
        <v/>
      </c>
      <c r="AV135" s="199">
        <f t="shared" ca="1" si="151"/>
        <v>2.0893747978854469</v>
      </c>
      <c r="AX135" s="162">
        <f t="shared" si="168"/>
        <v>0</v>
      </c>
      <c r="AY135" s="162">
        <f t="shared" si="169"/>
        <v>0</v>
      </c>
      <c r="AZ135" s="162">
        <f t="shared" si="170"/>
        <v>0</v>
      </c>
      <c r="BA135" s="162">
        <f t="shared" si="171"/>
        <v>0</v>
      </c>
      <c r="BB135" s="162" t="str">
        <f t="shared" si="172"/>
        <v/>
      </c>
      <c r="BC135" s="162" t="str">
        <f t="shared" si="173"/>
        <v/>
      </c>
      <c r="BD135" s="162" t="str">
        <f t="shared" si="174"/>
        <v/>
      </c>
      <c r="BE135" s="162" t="str">
        <f t="shared" si="175"/>
        <v/>
      </c>
      <c r="BG135" s="169">
        <f t="shared" si="145"/>
        <v>1.4645065035302742</v>
      </c>
      <c r="BH135" s="169">
        <f t="shared" ca="1" si="146"/>
        <v>2.078335837058177</v>
      </c>
    </row>
    <row r="136" spans="3:60" x14ac:dyDescent="0.25">
      <c r="C136" s="197">
        <v>6.2</v>
      </c>
      <c r="D136" s="198">
        <f t="shared" si="115"/>
        <v>2.3263800098982377</v>
      </c>
      <c r="E136" s="199">
        <f t="shared" si="116"/>
        <v>1.9551612903225806</v>
      </c>
      <c r="F136" s="199">
        <f t="shared" si="117"/>
        <v>9.7758064516129028</v>
      </c>
      <c r="G136" s="199">
        <f t="shared" si="118"/>
        <v>0.35300240223518004</v>
      </c>
      <c r="H136" s="200">
        <f t="shared" si="119"/>
        <v>15344.002639828412</v>
      </c>
      <c r="K136" s="199">
        <f t="shared" si="120"/>
        <v>1.5158926966365998</v>
      </c>
      <c r="L136" s="201">
        <f t="shared" si="121"/>
        <v>1.2713553146753038E-2</v>
      </c>
      <c r="M136" s="201">
        <f t="shared" si="122"/>
        <v>1.2820476891458665E-2</v>
      </c>
      <c r="N136" s="201">
        <f t="shared" si="123"/>
        <v>1.3475710822244346E-2</v>
      </c>
      <c r="O136" s="201">
        <f t="shared" si="124"/>
        <v>1.2725299916132055E-2</v>
      </c>
      <c r="P136" s="201" t="str">
        <f t="shared" si="125"/>
        <v/>
      </c>
      <c r="Q136" s="201" t="str">
        <f t="shared" si="126"/>
        <v/>
      </c>
      <c r="R136" s="201" t="str">
        <f t="shared" si="127"/>
        <v/>
      </c>
      <c r="S136" s="201" t="str">
        <f t="shared" si="128"/>
        <v/>
      </c>
      <c r="T136" s="199">
        <f t="shared" si="147"/>
        <v>0</v>
      </c>
      <c r="U136" s="199">
        <f t="shared" si="129"/>
        <v>0</v>
      </c>
      <c r="V136" s="199">
        <f t="shared" si="130"/>
        <v>0</v>
      </c>
      <c r="W136" s="199">
        <f t="shared" si="131"/>
        <v>0</v>
      </c>
      <c r="X136" s="199" t="str">
        <f t="shared" si="132"/>
        <v/>
      </c>
      <c r="Y136" s="199" t="str">
        <f t="shared" si="133"/>
        <v/>
      </c>
      <c r="Z136" s="199" t="str">
        <f t="shared" si="134"/>
        <v/>
      </c>
      <c r="AA136" s="199" t="str">
        <f t="shared" si="135"/>
        <v/>
      </c>
      <c r="AB136" s="201">
        <f t="shared" ca="1" si="136"/>
        <v>2.1288801930727965</v>
      </c>
      <c r="AD136" s="162">
        <f t="shared" si="148"/>
        <v>0</v>
      </c>
      <c r="AE136" s="162">
        <f t="shared" si="137"/>
        <v>0</v>
      </c>
      <c r="AF136" s="162">
        <f t="shared" si="138"/>
        <v>0</v>
      </c>
      <c r="AG136" s="162">
        <f t="shared" si="139"/>
        <v>0</v>
      </c>
      <c r="AH136" s="162" t="str">
        <f t="shared" si="140"/>
        <v/>
      </c>
      <c r="AI136" s="162" t="str">
        <f t="shared" si="141"/>
        <v/>
      </c>
      <c r="AJ136" s="162" t="str">
        <f t="shared" si="142"/>
        <v/>
      </c>
      <c r="AK136" s="162" t="str">
        <f t="shared" si="143"/>
        <v/>
      </c>
      <c r="AM136" s="199">
        <f t="shared" si="149"/>
        <v>0.65057407372173426</v>
      </c>
      <c r="AN136" s="197">
        <f t="shared" si="159"/>
        <v>0</v>
      </c>
      <c r="AO136" s="197">
        <f t="shared" si="160"/>
        <v>0</v>
      </c>
      <c r="AP136" s="197">
        <f t="shared" si="161"/>
        <v>0</v>
      </c>
      <c r="AQ136" s="197">
        <f t="shared" si="162"/>
        <v>0</v>
      </c>
      <c r="AR136" s="197" t="str">
        <f t="shared" si="163"/>
        <v/>
      </c>
      <c r="AS136" s="197" t="str">
        <f t="shared" si="164"/>
        <v/>
      </c>
      <c r="AT136" s="197" t="str">
        <f t="shared" si="165"/>
        <v/>
      </c>
      <c r="AU136" s="197" t="str">
        <f t="shared" si="166"/>
        <v/>
      </c>
      <c r="AV136" s="199">
        <f t="shared" ca="1" si="151"/>
        <v>2.1273475005585616</v>
      </c>
      <c r="AX136" s="162">
        <f t="shared" si="168"/>
        <v>0</v>
      </c>
      <c r="AY136" s="162">
        <f t="shared" si="169"/>
        <v>0</v>
      </c>
      <c r="AZ136" s="162">
        <f t="shared" si="170"/>
        <v>0</v>
      </c>
      <c r="BA136" s="162">
        <f t="shared" si="171"/>
        <v>0</v>
      </c>
      <c r="BB136" s="162" t="str">
        <f t="shared" si="172"/>
        <v/>
      </c>
      <c r="BC136" s="162" t="str">
        <f t="shared" si="173"/>
        <v/>
      </c>
      <c r="BD136" s="162" t="str">
        <f t="shared" si="174"/>
        <v/>
      </c>
      <c r="BE136" s="162" t="str">
        <f t="shared" si="175"/>
        <v/>
      </c>
      <c r="BG136" s="169">
        <f t="shared" si="145"/>
        <v>1.490199600083437</v>
      </c>
      <c r="BH136" s="169">
        <f t="shared" ca="1" si="146"/>
        <v>2.043087044443189</v>
      </c>
    </row>
    <row r="137" spans="3:60" x14ac:dyDescent="0.25">
      <c r="C137" s="197">
        <v>6.3</v>
      </c>
      <c r="D137" s="198">
        <f t="shared" si="115"/>
        <v>2.3639022681224025</v>
      </c>
      <c r="E137" s="199">
        <f t="shared" si="116"/>
        <v>1.9499206349206348</v>
      </c>
      <c r="F137" s="199">
        <f t="shared" si="117"/>
        <v>9.7496031746031733</v>
      </c>
      <c r="G137" s="199">
        <f t="shared" si="118"/>
        <v>0.35869598936800545</v>
      </c>
      <c r="H137" s="200">
        <f t="shared" si="119"/>
        <v>15385.241564573245</v>
      </c>
      <c r="K137" s="199">
        <f t="shared" si="120"/>
        <v>1.5415857931897625</v>
      </c>
      <c r="L137" s="201">
        <f t="shared" si="121"/>
        <v>1.292903709839292E-2</v>
      </c>
      <c r="M137" s="201">
        <f t="shared" si="122"/>
        <v>1.3037773109957964E-2</v>
      </c>
      <c r="N137" s="201">
        <f t="shared" si="123"/>
        <v>1.3704112700587469E-2</v>
      </c>
      <c r="O137" s="201">
        <f t="shared" si="124"/>
        <v>1.2940982965558021E-2</v>
      </c>
      <c r="P137" s="201" t="str">
        <f t="shared" si="125"/>
        <v/>
      </c>
      <c r="Q137" s="201" t="str">
        <f t="shared" si="126"/>
        <v/>
      </c>
      <c r="R137" s="201" t="str">
        <f t="shared" si="127"/>
        <v/>
      </c>
      <c r="S137" s="201" t="str">
        <f t="shared" si="128"/>
        <v/>
      </c>
      <c r="T137" s="199">
        <f t="shared" si="147"/>
        <v>0</v>
      </c>
      <c r="U137" s="199">
        <f t="shared" si="129"/>
        <v>0</v>
      </c>
      <c r="V137" s="199">
        <f t="shared" si="130"/>
        <v>0</v>
      </c>
      <c r="W137" s="199">
        <f t="shared" si="131"/>
        <v>0</v>
      </c>
      <c r="X137" s="199" t="str">
        <f t="shared" si="132"/>
        <v/>
      </c>
      <c r="Y137" s="199" t="str">
        <f t="shared" si="133"/>
        <v/>
      </c>
      <c r="Z137" s="199" t="str">
        <f t="shared" si="134"/>
        <v/>
      </c>
      <c r="AA137" s="199" t="str">
        <f t="shared" si="135"/>
        <v/>
      </c>
      <c r="AB137" s="201">
        <f t="shared" ca="1" si="136"/>
        <v>2.163354196275503</v>
      </c>
      <c r="AD137" s="162">
        <f t="shared" si="148"/>
        <v>0</v>
      </c>
      <c r="AE137" s="162">
        <f t="shared" si="137"/>
        <v>0</v>
      </c>
      <c r="AF137" s="162">
        <f t="shared" si="138"/>
        <v>0</v>
      </c>
      <c r="AG137" s="162">
        <f t="shared" si="139"/>
        <v>0</v>
      </c>
      <c r="AH137" s="162" t="str">
        <f t="shared" si="140"/>
        <v/>
      </c>
      <c r="AI137" s="162" t="str">
        <f t="shared" si="141"/>
        <v/>
      </c>
      <c r="AJ137" s="162" t="str">
        <f t="shared" si="142"/>
        <v/>
      </c>
      <c r="AK137" s="162" t="str">
        <f t="shared" si="143"/>
        <v/>
      </c>
      <c r="AM137" s="199">
        <f t="shared" si="149"/>
        <v>0.66179086809624688</v>
      </c>
      <c r="AN137" s="197">
        <f t="shared" si="159"/>
        <v>0</v>
      </c>
      <c r="AO137" s="197">
        <f t="shared" si="160"/>
        <v>0</v>
      </c>
      <c r="AP137" s="197">
        <f t="shared" si="161"/>
        <v>0</v>
      </c>
      <c r="AQ137" s="197">
        <f t="shared" si="162"/>
        <v>0</v>
      </c>
      <c r="AR137" s="197" t="str">
        <f t="shared" si="163"/>
        <v/>
      </c>
      <c r="AS137" s="197" t="str">
        <f t="shared" si="164"/>
        <v/>
      </c>
      <c r="AT137" s="197" t="str">
        <f t="shared" si="165"/>
        <v/>
      </c>
      <c r="AU137" s="197" t="str">
        <f t="shared" si="166"/>
        <v/>
      </c>
      <c r="AV137" s="199">
        <f t="shared" ca="1" si="151"/>
        <v>2.0190905355477544</v>
      </c>
      <c r="AX137" s="162">
        <f t="shared" si="168"/>
        <v>0</v>
      </c>
      <c r="AY137" s="162">
        <f t="shared" si="169"/>
        <v>0</v>
      </c>
      <c r="AZ137" s="162">
        <f t="shared" si="170"/>
        <v>0</v>
      </c>
      <c r="BA137" s="162">
        <f t="shared" si="171"/>
        <v>0</v>
      </c>
      <c r="BB137" s="162" t="str">
        <f t="shared" si="172"/>
        <v/>
      </c>
      <c r="BC137" s="162" t="str">
        <f t="shared" si="173"/>
        <v/>
      </c>
      <c r="BD137" s="162" t="str">
        <f t="shared" si="174"/>
        <v/>
      </c>
      <c r="BE137" s="162" t="str">
        <f t="shared" si="175"/>
        <v/>
      </c>
      <c r="BG137" s="169">
        <f t="shared" si="145"/>
        <v>1.5158926966365998</v>
      </c>
      <c r="BH137" s="169">
        <f t="shared" ca="1" si="146"/>
        <v>2.1288801930727965</v>
      </c>
    </row>
    <row r="138" spans="3:60" x14ac:dyDescent="0.25">
      <c r="C138" s="197">
        <v>6.4</v>
      </c>
      <c r="D138" s="198">
        <f t="shared" si="115"/>
        <v>2.4014245263465677</v>
      </c>
      <c r="E138" s="199">
        <f t="shared" si="116"/>
        <v>1.9450000000000001</v>
      </c>
      <c r="F138" s="199">
        <f t="shared" si="117"/>
        <v>9.7249999999999996</v>
      </c>
      <c r="G138" s="199">
        <f t="shared" si="118"/>
        <v>0.36438957650083098</v>
      </c>
      <c r="H138" s="200">
        <f t="shared" si="119"/>
        <v>15424.164524421594</v>
      </c>
      <c r="K138" s="199">
        <f t="shared" si="120"/>
        <v>1.5672788897429253</v>
      </c>
      <c r="L138" s="201">
        <f t="shared" si="121"/>
        <v>1.3144521050032802E-2</v>
      </c>
      <c r="M138" s="201">
        <f t="shared" si="122"/>
        <v>1.3255069328457264E-2</v>
      </c>
      <c r="N138" s="201">
        <f t="shared" si="123"/>
        <v>1.3932514578930594E-2</v>
      </c>
      <c r="O138" s="201">
        <f t="shared" si="124"/>
        <v>1.3156666014983989E-2</v>
      </c>
      <c r="P138" s="201" t="str">
        <f t="shared" si="125"/>
        <v/>
      </c>
      <c r="Q138" s="201" t="str">
        <f t="shared" si="126"/>
        <v/>
      </c>
      <c r="R138" s="201" t="str">
        <f t="shared" si="127"/>
        <v/>
      </c>
      <c r="S138" s="201" t="str">
        <f t="shared" si="128"/>
        <v/>
      </c>
      <c r="T138" s="199">
        <f t="shared" si="147"/>
        <v>0</v>
      </c>
      <c r="U138" s="199">
        <f t="shared" si="129"/>
        <v>0</v>
      </c>
      <c r="V138" s="199">
        <f t="shared" si="130"/>
        <v>0</v>
      </c>
      <c r="W138" s="199">
        <f t="shared" si="131"/>
        <v>0</v>
      </c>
      <c r="X138" s="199" t="str">
        <f t="shared" si="132"/>
        <v/>
      </c>
      <c r="Y138" s="199" t="str">
        <f t="shared" si="133"/>
        <v/>
      </c>
      <c r="Z138" s="199" t="str">
        <f t="shared" si="134"/>
        <v/>
      </c>
      <c r="AA138" s="199" t="str">
        <f t="shared" si="135"/>
        <v/>
      </c>
      <c r="AB138" s="201">
        <f t="shared" ca="1" si="136"/>
        <v>2.0935570987572287</v>
      </c>
      <c r="AD138" s="162">
        <f t="shared" si="148"/>
        <v>0</v>
      </c>
      <c r="AE138" s="162">
        <f t="shared" si="137"/>
        <v>0</v>
      </c>
      <c r="AF138" s="162">
        <f t="shared" si="138"/>
        <v>0</v>
      </c>
      <c r="AG138" s="162">
        <f t="shared" si="139"/>
        <v>0</v>
      </c>
      <c r="AH138" s="162" t="str">
        <f t="shared" si="140"/>
        <v/>
      </c>
      <c r="AI138" s="162" t="str">
        <f t="shared" si="141"/>
        <v/>
      </c>
      <c r="AJ138" s="162" t="str">
        <f t="shared" si="142"/>
        <v/>
      </c>
      <c r="AK138" s="162" t="str">
        <f t="shared" si="143"/>
        <v/>
      </c>
      <c r="AM138" s="199">
        <f t="shared" si="149"/>
        <v>0.67300766247075949</v>
      </c>
      <c r="AN138" s="197">
        <f t="shared" si="159"/>
        <v>0</v>
      </c>
      <c r="AO138" s="197">
        <f t="shared" si="160"/>
        <v>0</v>
      </c>
      <c r="AP138" s="197">
        <f t="shared" si="161"/>
        <v>0</v>
      </c>
      <c r="AQ138" s="197">
        <f t="shared" si="162"/>
        <v>0</v>
      </c>
      <c r="AR138" s="197" t="str">
        <f t="shared" si="163"/>
        <v/>
      </c>
      <c r="AS138" s="197" t="str">
        <f t="shared" si="164"/>
        <v/>
      </c>
      <c r="AT138" s="197" t="str">
        <f t="shared" si="165"/>
        <v/>
      </c>
      <c r="AU138" s="197" t="str">
        <f t="shared" si="166"/>
        <v/>
      </c>
      <c r="AV138" s="199">
        <f t="shared" ca="1" si="151"/>
        <v>2.116142471719908</v>
      </c>
      <c r="AX138" s="162">
        <f t="shared" si="168"/>
        <v>0</v>
      </c>
      <c r="AY138" s="162">
        <f t="shared" si="169"/>
        <v>0</v>
      </c>
      <c r="AZ138" s="162">
        <f t="shared" si="170"/>
        <v>0</v>
      </c>
      <c r="BA138" s="162">
        <f t="shared" si="171"/>
        <v>0</v>
      </c>
      <c r="BB138" s="162" t="str">
        <f t="shared" si="172"/>
        <v/>
      </c>
      <c r="BC138" s="162" t="str">
        <f t="shared" si="173"/>
        <v/>
      </c>
      <c r="BD138" s="162" t="str">
        <f t="shared" si="174"/>
        <v/>
      </c>
      <c r="BE138" s="162" t="str">
        <f t="shared" si="175"/>
        <v/>
      </c>
      <c r="BG138" s="169">
        <f t="shared" si="145"/>
        <v>1.5415857931897625</v>
      </c>
      <c r="BH138" s="169">
        <f t="shared" ca="1" si="146"/>
        <v>2.163354196275503</v>
      </c>
    </row>
    <row r="139" spans="3:60" x14ac:dyDescent="0.25">
      <c r="C139" s="197">
        <v>6.5</v>
      </c>
      <c r="D139" s="198">
        <f t="shared" si="115"/>
        <v>2.4389467845707324</v>
      </c>
      <c r="E139" s="199">
        <f t="shared" si="116"/>
        <v>1.9403846153846154</v>
      </c>
      <c r="F139" s="199">
        <f t="shared" si="117"/>
        <v>9.7019230769230766</v>
      </c>
      <c r="G139" s="199">
        <f t="shared" si="118"/>
        <v>0.3700831636336564</v>
      </c>
      <c r="H139" s="200">
        <f t="shared" si="119"/>
        <v>15460.852329038653</v>
      </c>
      <c r="K139" s="199">
        <f t="shared" si="120"/>
        <v>1.592971986296088</v>
      </c>
      <c r="L139" s="201">
        <f t="shared" si="121"/>
        <v>1.3360005001672686E-2</v>
      </c>
      <c r="M139" s="201">
        <f t="shared" si="122"/>
        <v>1.3472365546956563E-2</v>
      </c>
      <c r="N139" s="201">
        <f t="shared" si="123"/>
        <v>1.416091645727372E-2</v>
      </c>
      <c r="O139" s="201">
        <f t="shared" si="124"/>
        <v>1.3372349064409957E-2</v>
      </c>
      <c r="P139" s="201" t="str">
        <f t="shared" si="125"/>
        <v/>
      </c>
      <c r="Q139" s="201" t="str">
        <f t="shared" si="126"/>
        <v/>
      </c>
      <c r="R139" s="201" t="str">
        <f t="shared" si="127"/>
        <v/>
      </c>
      <c r="S139" s="201" t="str">
        <f t="shared" si="128"/>
        <v/>
      </c>
      <c r="T139" s="199">
        <f t="shared" si="147"/>
        <v>0</v>
      </c>
      <c r="U139" s="199">
        <f t="shared" si="129"/>
        <v>0</v>
      </c>
      <c r="V139" s="199">
        <f t="shared" si="130"/>
        <v>0</v>
      </c>
      <c r="W139" s="199">
        <f t="shared" si="131"/>
        <v>0</v>
      </c>
      <c r="X139" s="199" t="str">
        <f t="shared" si="132"/>
        <v/>
      </c>
      <c r="Y139" s="199" t="str">
        <f t="shared" si="133"/>
        <v/>
      </c>
      <c r="Z139" s="199" t="str">
        <f t="shared" si="134"/>
        <v/>
      </c>
      <c r="AA139" s="199" t="str">
        <f t="shared" si="135"/>
        <v/>
      </c>
      <c r="AB139" s="201">
        <f t="shared" ca="1" si="136"/>
        <v>2.0782577192442337</v>
      </c>
      <c r="AD139" s="162">
        <f t="shared" si="148"/>
        <v>0</v>
      </c>
      <c r="AE139" s="162">
        <f t="shared" si="137"/>
        <v>0</v>
      </c>
      <c r="AF139" s="162">
        <f t="shared" si="138"/>
        <v>0</v>
      </c>
      <c r="AG139" s="162">
        <f t="shared" si="139"/>
        <v>0</v>
      </c>
      <c r="AH139" s="162" t="str">
        <f t="shared" si="140"/>
        <v/>
      </c>
      <c r="AI139" s="162" t="str">
        <f t="shared" si="141"/>
        <v/>
      </c>
      <c r="AJ139" s="162" t="str">
        <f t="shared" si="142"/>
        <v/>
      </c>
      <c r="AK139" s="162" t="str">
        <f t="shared" si="143"/>
        <v/>
      </c>
      <c r="AM139" s="199">
        <f t="shared" si="149"/>
        <v>0.68422445684527211</v>
      </c>
      <c r="AN139" s="197">
        <f t="shared" si="159"/>
        <v>0</v>
      </c>
      <c r="AO139" s="197">
        <f t="shared" si="160"/>
        <v>0</v>
      </c>
      <c r="AP139" s="197">
        <f t="shared" si="161"/>
        <v>0</v>
      </c>
      <c r="AQ139" s="197">
        <f t="shared" si="162"/>
        <v>0</v>
      </c>
      <c r="AR139" s="197" t="str">
        <f t="shared" si="163"/>
        <v/>
      </c>
      <c r="AS139" s="197" t="str">
        <f t="shared" si="164"/>
        <v/>
      </c>
      <c r="AT139" s="197" t="str">
        <f t="shared" si="165"/>
        <v/>
      </c>
      <c r="AU139" s="197" t="str">
        <f t="shared" si="166"/>
        <v/>
      </c>
      <c r="AV139" s="199">
        <f t="shared" ca="1" si="151"/>
        <v>2.1165841179145986</v>
      </c>
      <c r="AX139" s="162">
        <f t="shared" si="168"/>
        <v>0</v>
      </c>
      <c r="AY139" s="162">
        <f t="shared" si="169"/>
        <v>0</v>
      </c>
      <c r="AZ139" s="162">
        <f t="shared" si="170"/>
        <v>0</v>
      </c>
      <c r="BA139" s="162">
        <f t="shared" si="171"/>
        <v>0</v>
      </c>
      <c r="BB139" s="162" t="str">
        <f t="shared" si="172"/>
        <v/>
      </c>
      <c r="BC139" s="162" t="str">
        <f t="shared" si="173"/>
        <v/>
      </c>
      <c r="BD139" s="162" t="str">
        <f t="shared" si="174"/>
        <v/>
      </c>
      <c r="BE139" s="162" t="str">
        <f t="shared" si="175"/>
        <v/>
      </c>
      <c r="BG139" s="169">
        <f t="shared" si="145"/>
        <v>1.5672788897429253</v>
      </c>
      <c r="BH139" s="169">
        <f t="shared" ca="1" si="146"/>
        <v>2.0935570987572287</v>
      </c>
    </row>
    <row r="140" spans="3:60" x14ac:dyDescent="0.25">
      <c r="C140" s="197">
        <v>6.6</v>
      </c>
      <c r="D140" s="198">
        <f t="shared" si="115"/>
        <v>2.4764690427948977</v>
      </c>
      <c r="E140" s="199">
        <f t="shared" si="116"/>
        <v>1.936060606060606</v>
      </c>
      <c r="F140" s="199">
        <f t="shared" si="117"/>
        <v>9.6803030303030297</v>
      </c>
      <c r="G140" s="199">
        <f t="shared" si="118"/>
        <v>0.37577675076648187</v>
      </c>
      <c r="H140" s="200">
        <f t="shared" si="119"/>
        <v>15495.382688996713</v>
      </c>
      <c r="K140" s="199">
        <f t="shared" si="120"/>
        <v>1.6186650828492508</v>
      </c>
      <c r="L140" s="201">
        <f t="shared" si="121"/>
        <v>1.3575488953312568E-2</v>
      </c>
      <c r="M140" s="201">
        <f t="shared" si="122"/>
        <v>1.3689661765455862E-2</v>
      </c>
      <c r="N140" s="201">
        <f t="shared" si="123"/>
        <v>1.4389318335616843E-2</v>
      </c>
      <c r="O140" s="201">
        <f t="shared" si="124"/>
        <v>1.3588032113835925E-2</v>
      </c>
      <c r="P140" s="201" t="str">
        <f t="shared" si="125"/>
        <v/>
      </c>
      <c r="Q140" s="201" t="str">
        <f t="shared" si="126"/>
        <v/>
      </c>
      <c r="R140" s="201" t="str">
        <f t="shared" si="127"/>
        <v/>
      </c>
      <c r="S140" s="201" t="str">
        <f t="shared" si="128"/>
        <v/>
      </c>
      <c r="T140" s="199">
        <f t="shared" si="147"/>
        <v>0</v>
      </c>
      <c r="U140" s="199">
        <f t="shared" si="129"/>
        <v>0</v>
      </c>
      <c r="V140" s="199">
        <f t="shared" si="130"/>
        <v>0</v>
      </c>
      <c r="W140" s="199">
        <f t="shared" si="131"/>
        <v>0</v>
      </c>
      <c r="X140" s="199" t="str">
        <f t="shared" si="132"/>
        <v/>
      </c>
      <c r="Y140" s="199" t="str">
        <f t="shared" si="133"/>
        <v/>
      </c>
      <c r="Z140" s="199" t="str">
        <f t="shared" si="134"/>
        <v/>
      </c>
      <c r="AA140" s="199" t="str">
        <f t="shared" si="135"/>
        <v/>
      </c>
      <c r="AB140" s="201">
        <f t="shared" ca="1" si="136"/>
        <v>2.0046095378641509</v>
      </c>
      <c r="AD140" s="162">
        <f t="shared" si="148"/>
        <v>0</v>
      </c>
      <c r="AE140" s="162">
        <f t="shared" si="137"/>
        <v>0</v>
      </c>
      <c r="AF140" s="162">
        <f t="shared" si="138"/>
        <v>0</v>
      </c>
      <c r="AG140" s="162">
        <f t="shared" si="139"/>
        <v>0</v>
      </c>
      <c r="AH140" s="162" t="str">
        <f t="shared" si="140"/>
        <v/>
      </c>
      <c r="AI140" s="162" t="str">
        <f t="shared" si="141"/>
        <v/>
      </c>
      <c r="AJ140" s="162" t="str">
        <f t="shared" si="142"/>
        <v/>
      </c>
      <c r="AK140" s="162" t="str">
        <f t="shared" si="143"/>
        <v/>
      </c>
      <c r="AM140" s="199">
        <f t="shared" si="149"/>
        <v>0.69544125121978473</v>
      </c>
      <c r="AN140" s="197">
        <f t="shared" si="159"/>
        <v>0</v>
      </c>
      <c r="AO140" s="197">
        <f t="shared" si="160"/>
        <v>0</v>
      </c>
      <c r="AP140" s="197">
        <f t="shared" si="161"/>
        <v>0</v>
      </c>
      <c r="AQ140" s="197">
        <f t="shared" si="162"/>
        <v>0</v>
      </c>
      <c r="AR140" s="197" t="str">
        <f t="shared" si="163"/>
        <v/>
      </c>
      <c r="AS140" s="197" t="str">
        <f t="shared" si="164"/>
        <v/>
      </c>
      <c r="AT140" s="197" t="str">
        <f t="shared" si="165"/>
        <v/>
      </c>
      <c r="AU140" s="197" t="str">
        <f t="shared" si="166"/>
        <v/>
      </c>
      <c r="AV140" s="199">
        <f t="shared" ca="1" si="151"/>
        <v>2.0796884158298314</v>
      </c>
      <c r="AX140" s="162">
        <f t="shared" si="168"/>
        <v>0</v>
      </c>
      <c r="AY140" s="162">
        <f t="shared" si="169"/>
        <v>0</v>
      </c>
      <c r="AZ140" s="162">
        <f t="shared" si="170"/>
        <v>0</v>
      </c>
      <c r="BA140" s="162">
        <f t="shared" si="171"/>
        <v>0</v>
      </c>
      <c r="BB140" s="162" t="str">
        <f t="shared" si="172"/>
        <v/>
      </c>
      <c r="BC140" s="162" t="str">
        <f t="shared" si="173"/>
        <v/>
      </c>
      <c r="BD140" s="162" t="str">
        <f t="shared" si="174"/>
        <v/>
      </c>
      <c r="BE140" s="162" t="str">
        <f t="shared" si="175"/>
        <v/>
      </c>
      <c r="BG140" s="169">
        <f t="shared" si="145"/>
        <v>1.592971986296088</v>
      </c>
      <c r="BH140" s="169">
        <f t="shared" ca="1" si="146"/>
        <v>2.0782577192442337</v>
      </c>
    </row>
    <row r="141" spans="3:60" x14ac:dyDescent="0.25">
      <c r="C141" s="197">
        <v>6.7</v>
      </c>
      <c r="D141" s="198">
        <f t="shared" ref="D141:D204" si="176">(2*$C$43*$C141)/($C$15/1000000)*1000</f>
        <v>2.5139913010190633</v>
      </c>
      <c r="E141" s="199">
        <f t="shared" ref="E141:E204" si="177">$C$46+$C$47/C141+$C$48*C141</f>
        <v>1.9320149253731342</v>
      </c>
      <c r="F141" s="199">
        <f t="shared" ref="F141:F204" si="178">E141*$C$15</f>
        <v>9.6600746268656721</v>
      </c>
      <c r="G141" s="199">
        <f t="shared" ref="G141:G204" si="179">D141*PI()*$C$14*$C$37/4*60/1000</f>
        <v>0.38147033789930745</v>
      </c>
      <c r="H141" s="200">
        <f t="shared" ref="H141:H204" si="180">($C$13*1000)/F141</f>
        <v>15527.83035265943</v>
      </c>
      <c r="K141" s="199">
        <f t="shared" si="120"/>
        <v>1.6443581794024136</v>
      </c>
      <c r="L141" s="201">
        <f t="shared" si="121"/>
        <v>1.379097290495245E-2</v>
      </c>
      <c r="M141" s="201">
        <f t="shared" si="122"/>
        <v>1.3906957983955163E-2</v>
      </c>
      <c r="N141" s="201">
        <f t="shared" si="123"/>
        <v>1.461772021395997E-2</v>
      </c>
      <c r="O141" s="201">
        <f t="shared" si="124"/>
        <v>1.3803715163261891E-2</v>
      </c>
      <c r="P141" s="201" t="str">
        <f t="shared" si="125"/>
        <v/>
      </c>
      <c r="Q141" s="201" t="str">
        <f t="shared" si="126"/>
        <v/>
      </c>
      <c r="R141" s="201" t="str">
        <f t="shared" si="127"/>
        <v/>
      </c>
      <c r="S141" s="201" t="str">
        <f t="shared" si="128"/>
        <v/>
      </c>
      <c r="T141" s="199">
        <f t="shared" si="147"/>
        <v>0</v>
      </c>
      <c r="U141" s="199">
        <f t="shared" si="129"/>
        <v>0</v>
      </c>
      <c r="V141" s="199">
        <f t="shared" si="130"/>
        <v>0</v>
      </c>
      <c r="W141" s="199">
        <f t="shared" si="131"/>
        <v>0</v>
      </c>
      <c r="X141" s="199" t="str">
        <f t="shared" si="132"/>
        <v/>
      </c>
      <c r="Y141" s="199" t="str">
        <f t="shared" si="133"/>
        <v/>
      </c>
      <c r="Z141" s="199" t="str">
        <f t="shared" si="134"/>
        <v/>
      </c>
      <c r="AA141" s="199" t="str">
        <f t="shared" si="135"/>
        <v/>
      </c>
      <c r="AB141" s="201">
        <f t="shared" ca="1" si="136"/>
        <v>2.1126915616828965</v>
      </c>
      <c r="AD141" s="162">
        <f t="shared" si="148"/>
        <v>0</v>
      </c>
      <c r="AE141" s="162">
        <f t="shared" si="137"/>
        <v>0</v>
      </c>
      <c r="AF141" s="162">
        <f t="shared" si="138"/>
        <v>0</v>
      </c>
      <c r="AG141" s="162">
        <f t="shared" si="139"/>
        <v>0</v>
      </c>
      <c r="AH141" s="162" t="str">
        <f t="shared" si="140"/>
        <v/>
      </c>
      <c r="AI141" s="162" t="str">
        <f t="shared" si="141"/>
        <v/>
      </c>
      <c r="AJ141" s="162" t="str">
        <f t="shared" si="142"/>
        <v/>
      </c>
      <c r="AK141" s="162" t="str">
        <f t="shared" si="143"/>
        <v/>
      </c>
      <c r="AM141" s="199">
        <f t="shared" si="149"/>
        <v>0.70665804559429735</v>
      </c>
      <c r="AN141" s="197">
        <f t="shared" si="159"/>
        <v>0</v>
      </c>
      <c r="AO141" s="197">
        <f t="shared" si="160"/>
        <v>0</v>
      </c>
      <c r="AP141" s="197">
        <f t="shared" si="161"/>
        <v>0</v>
      </c>
      <c r="AQ141" s="197">
        <f t="shared" si="162"/>
        <v>0</v>
      </c>
      <c r="AR141" s="197" t="str">
        <f t="shared" si="163"/>
        <v/>
      </c>
      <c r="AS141" s="197" t="str">
        <f t="shared" si="164"/>
        <v/>
      </c>
      <c r="AT141" s="197" t="str">
        <f t="shared" si="165"/>
        <v/>
      </c>
      <c r="AU141" s="197" t="str">
        <f t="shared" si="166"/>
        <v/>
      </c>
      <c r="AV141" s="199">
        <f t="shared" ca="1" si="151"/>
        <v>2.0621843065998937</v>
      </c>
      <c r="AX141" s="162">
        <f t="shared" si="168"/>
        <v>0</v>
      </c>
      <c r="AY141" s="162">
        <f t="shared" si="169"/>
        <v>0</v>
      </c>
      <c r="AZ141" s="162">
        <f t="shared" si="170"/>
        <v>0</v>
      </c>
      <c r="BA141" s="162">
        <f t="shared" si="171"/>
        <v>0</v>
      </c>
      <c r="BB141" s="162" t="str">
        <f t="shared" si="172"/>
        <v/>
      </c>
      <c r="BC141" s="162" t="str">
        <f t="shared" si="173"/>
        <v/>
      </c>
      <c r="BD141" s="162" t="str">
        <f t="shared" si="174"/>
        <v/>
      </c>
      <c r="BE141" s="162" t="str">
        <f t="shared" si="175"/>
        <v/>
      </c>
      <c r="BG141" s="169">
        <f t="shared" si="145"/>
        <v>1.6186650828492508</v>
      </c>
      <c r="BH141" s="169">
        <f t="shared" ca="1" si="146"/>
        <v>2.0046095378641509</v>
      </c>
    </row>
    <row r="142" spans="3:60" x14ac:dyDescent="0.25">
      <c r="C142" s="197">
        <v>6.8</v>
      </c>
      <c r="D142" s="198">
        <f t="shared" si="176"/>
        <v>2.5515135592432276</v>
      </c>
      <c r="E142" s="199">
        <f t="shared" si="177"/>
        <v>1.9282352941176473</v>
      </c>
      <c r="F142" s="199">
        <f t="shared" si="178"/>
        <v>9.6411764705882366</v>
      </c>
      <c r="G142" s="199">
        <f t="shared" si="179"/>
        <v>0.38716392503213287</v>
      </c>
      <c r="H142" s="200">
        <f t="shared" si="180"/>
        <v>15558.267236119584</v>
      </c>
      <c r="K142" s="199">
        <f t="shared" ref="K142:K205" si="181">K141+1/($C$74*60)</f>
        <v>1.6700512759555763</v>
      </c>
      <c r="L142" s="201">
        <f t="shared" ref="L142:L205" si="182">IF(Q$56="","",SQRT(($K142*$K142)/$Q$72))</f>
        <v>1.4006456856592332E-2</v>
      </c>
      <c r="M142" s="201">
        <f t="shared" ref="M142:M205" si="183">IF(R$56="","",SQRT(($K142*$K142)/$R$72))</f>
        <v>1.4124254202454464E-2</v>
      </c>
      <c r="N142" s="201">
        <f t="shared" ref="N142:N205" si="184">IF(S$56="","",SQRT(($K142*$K142)/$S$72))</f>
        <v>1.4846122092303096E-2</v>
      </c>
      <c r="O142" s="201">
        <f t="shared" ref="O142:O205" si="185">IF(T$56="","",SQRT(($K142*$K142)/$T$72))</f>
        <v>1.4019398212687859E-2</v>
      </c>
      <c r="P142" s="201" t="str">
        <f t="shared" ref="P142:P205" si="186">IF(U$56="","",SQRT(($K142*$K142)/$U$72))</f>
        <v/>
      </c>
      <c r="Q142" s="201" t="str">
        <f t="shared" ref="Q142:Q205" si="187">IF(V$56="","",SQRT(($K142*$K142)/$V$72))</f>
        <v/>
      </c>
      <c r="R142" s="201" t="str">
        <f t="shared" ref="R142:R205" si="188">IF(W$56="","",SQRT(($K142*$K142)/$W$72))</f>
        <v/>
      </c>
      <c r="S142" s="201" t="str">
        <f t="shared" ref="S142:S205" si="189">IF(X$56="","",SQRT(($K142*$K142)/$X$72))</f>
        <v/>
      </c>
      <c r="T142" s="199">
        <f t="shared" ref="T142:T205" si="190">IF(Q$56="","",IF(ABS(($K142-Q$60) / ( L142 / 2.2))&gt;20,0,IF(Q$60&lt;&gt;"",Q$64 * ( POWER(POWER(Q$67, 2),0.5) + POWER(POWER(Q$67, 2),-0.5)  ) / ( POWER(POWER(Q$67, 2),0.5) * EXP( POWER(1 + POWER(Q$67, 2),-1) * ($K142-Q$60)/ ( L142 / 2.2) ) + POWER(POWER(Q$67, 2),-0.5) * EXP(- POWER(Q$67, 2) * POWER(1 + POWER(Q$67, 2),-1) * ($K142-Q$60) / ( L142 / 2.2) ) ),"")))</f>
        <v>0</v>
      </c>
      <c r="U142" s="199">
        <f t="shared" ref="U142:U205" si="191">IF(R$56="","",IF(ABS(($K142-R$60) / ( M142 / 2.2))&gt;20,0,IF(R$60&lt;&gt;"",R$64 * ( POWER(POWER(R$67, 2),0.5) + POWER(POWER(R$67, 2),-0.5)  ) / ( POWER(POWER(R$67, 2),0.5) * EXP( POWER(1 + POWER(R$67, 2),-1) * ($K142-R$60)/ ( M142 / 2.2) ) + POWER(POWER(R$67, 2),-0.5) * EXP(- POWER(R$67, 2) * POWER(1 + POWER(R$67, 2),-1) * ($K142-R$60) / ( M142 / 2.2) ) ),"")))</f>
        <v>0</v>
      </c>
      <c r="V142" s="199">
        <f t="shared" ref="V142:V205" si="192">IF(S$56="","",IF(ABS(($K142-S$60) / ( N142 / 2.2))&gt;20,0,IF(S$60&lt;&gt;"",S$64 * ( POWER(POWER(S$67, 2),0.5) + POWER(POWER(S$67, 2),-0.5)  ) / ( POWER(POWER(S$67, 2),0.5) * EXP( POWER(1 + POWER(S$67, 2),-1) * ($K142-S$60)/ ( N142 / 2.2) ) + POWER(POWER(S$67, 2),-0.5) * EXP(- POWER(S$67, 2) * POWER(1 + POWER(S$67, 2),-1) * ($K142-S$60) / ( N142 / 2.2) ) ),"")))</f>
        <v>0</v>
      </c>
      <c r="W142" s="199">
        <f t="shared" ref="W142:W205" si="193">IF(T$56="","",IF(ABS(($K142-T$60) / ( O142 / 2.2))&gt;20,0,IF(T$60&lt;&gt;"",T$64 * ( POWER(POWER(T$67, 2),0.5) + POWER(POWER(T$67, 2),-0.5)  ) / ( POWER(POWER(T$67, 2),0.5) * EXP( POWER(1 + POWER(T$67, 2),-1) * ($K142-T$60)/ ( O142 / 2.2) ) + POWER(POWER(T$67, 2),-0.5) * EXP(- POWER(T$67, 2) * POWER(1 + POWER(T$67, 2),-1) * ($K142-T$60) / ( O142 / 2.2) ) ),"")))</f>
        <v>0</v>
      </c>
      <c r="X142" s="199" t="str">
        <f t="shared" ref="X142:X205" si="194">IF(U$56="","",IF(ABS(($K142-U$60) / ( P142 / 2.2))&gt;20,0,IF(U$60&lt;&gt;"",U$64 * ( POWER(POWER(U$67, 2),0.5) + POWER(POWER(U$67, 2),-0.5)  ) / ( POWER(POWER(U$67, 2),0.5) * EXP( POWER(1 + POWER(U$67, 2),-1) * ($K142-U$60)/ ( P142 / 2.2) ) + POWER(POWER(U$67, 2),-0.5) * EXP(- POWER(U$67, 2) * POWER(1 + POWER(U$67, 2),-1) * ($K142-U$60) / ( P142 / 2.2) ) ),"")))</f>
        <v/>
      </c>
      <c r="Y142" s="199" t="str">
        <f t="shared" ref="Y142:Y205" si="195">IF(V$56="","",IF(ABS(($K142-V$60) / ( Q142 / 2.2))&gt;20,0,IF(V$60&lt;&gt;"",V$64 * ( POWER(POWER(V$67, 2),0.5) + POWER(POWER(V$67, 2),-0.5)  ) / ( POWER(POWER(V$67, 2),0.5) * EXP( POWER(1 + POWER(V$67, 2),-1) * ($K142-V$60)/ ( Q142 / 2.2) ) + POWER(POWER(V$67, 2),-0.5) * EXP(- POWER(V$67, 2) * POWER(1 + POWER(V$67, 2),-1) * ($K142-V$60) / ( Q142 / 2.2) ) ),"")))</f>
        <v/>
      </c>
      <c r="Z142" s="199" t="str">
        <f t="shared" ref="Z142:Z205" si="196">IF(W$56="","",IF(ABS(($K142-W$60) / ( R142 / 2.2))&gt;20,0,IF(W$60&lt;&gt;"",W$64 * ( POWER(POWER(W$67, 2),0.5) + POWER(POWER(W$67, 2),-0.5)  ) / ( POWER(POWER(W$67, 2),0.5) * EXP( POWER(1 + POWER(W$67, 2),-1) * ($K142-W$60)/ ( R142 / 2.2) ) + POWER(POWER(W$67, 2),-0.5) * EXP(- POWER(W$67, 2) * POWER(1 + POWER(W$67, 2),-1) * ($K142-W$60) / ( R142 / 2.2) ) ),"")))</f>
        <v/>
      </c>
      <c r="AA142" s="199" t="str">
        <f t="shared" ref="AA142:AA205" si="197">IF(X$56="","",IF(ABS(($K142-X$60) / ( S142 / 2.2))&gt;20,0,IF(X$60&lt;&gt;"",X$64 * ( POWER(POWER(X$67, 2),0.5) + POWER(POWER(X$67, 2),-0.5)  ) / ( POWER(POWER(X$67, 2),0.5) * EXP( POWER(1 + POWER(X$67, 2),-1) * ($K142-X$60)/ ( S142 / 2.2) ) + POWER(POWER(X$67, 2),-0.5) * EXP(- POWER(X$67, 2) * POWER(1 + POWER(X$67, 2),-1) * ($K142-X$60) / ( S142 / 2.2) ) ),"")))</f>
        <v/>
      </c>
      <c r="AB142" s="201">
        <f t="shared" ref="AB142:AB205" ca="1" si="198">SUM(T142:AA142)+RAND()*$C$69+$C$67</f>
        <v>2.0770411950131686</v>
      </c>
      <c r="AD142" s="162">
        <f t="shared" ref="AD142:AD205" si="199">IF(Q$56="","",($K142-$K141)*T142)</f>
        <v>0</v>
      </c>
      <c r="AE142" s="162">
        <f t="shared" ref="AE142:AE205" si="200">IF(R$56="","",($K142-$K141)*U142)</f>
        <v>0</v>
      </c>
      <c r="AF142" s="162">
        <f t="shared" ref="AF142:AF205" si="201">IF(S$56="","",($K142-$K141)*V142)</f>
        <v>0</v>
      </c>
      <c r="AG142" s="162">
        <f t="shared" ref="AG142:AG205" si="202">IF(T$56="","",($K142-$K141)*W142)</f>
        <v>0</v>
      </c>
      <c r="AH142" s="162" t="str">
        <f t="shared" ref="AH142:AH205" si="203">IF(U$56="","",($K142-$K141)*X142)</f>
        <v/>
      </c>
      <c r="AI142" s="162" t="str">
        <f t="shared" ref="AI142:AI205" si="204">IF(V$56="","",($K142-$K141)*Y142)</f>
        <v/>
      </c>
      <c r="AJ142" s="162" t="str">
        <f t="shared" ref="AJ142:AJ205" si="205">IF(W$56="","",($K142-$K141)*Z142)</f>
        <v/>
      </c>
      <c r="AK142" s="162" t="str">
        <f t="shared" ref="AK142:AK205" si="206">IF(X$56="","",($K142-$K141)*AA142)</f>
        <v/>
      </c>
      <c r="AM142" s="199">
        <f t="shared" si="149"/>
        <v>0.71787483996880996</v>
      </c>
      <c r="AN142" s="197">
        <f t="shared" si="159"/>
        <v>0</v>
      </c>
      <c r="AO142" s="197">
        <f t="shared" si="160"/>
        <v>0</v>
      </c>
      <c r="AP142" s="197">
        <f t="shared" si="161"/>
        <v>0</v>
      </c>
      <c r="AQ142" s="197">
        <f t="shared" si="162"/>
        <v>0</v>
      </c>
      <c r="AR142" s="197" t="str">
        <f t="shared" si="163"/>
        <v/>
      </c>
      <c r="AS142" s="197" t="str">
        <f t="shared" si="164"/>
        <v/>
      </c>
      <c r="AT142" s="197" t="str">
        <f t="shared" si="165"/>
        <v/>
      </c>
      <c r="AU142" s="197" t="str">
        <f t="shared" si="166"/>
        <v/>
      </c>
      <c r="AV142" s="199">
        <f t="shared" ca="1" si="151"/>
        <v>2.0340607828384232</v>
      </c>
      <c r="AX142" s="162">
        <f t="shared" si="168"/>
        <v>0</v>
      </c>
      <c r="AY142" s="162">
        <f t="shared" si="169"/>
        <v>0</v>
      </c>
      <c r="AZ142" s="162">
        <f t="shared" si="170"/>
        <v>0</v>
      </c>
      <c r="BA142" s="162">
        <f t="shared" si="171"/>
        <v>0</v>
      </c>
      <c r="BB142" s="162" t="str">
        <f t="shared" si="172"/>
        <v/>
      </c>
      <c r="BC142" s="162" t="str">
        <f t="shared" si="173"/>
        <v/>
      </c>
      <c r="BD142" s="162" t="str">
        <f t="shared" si="174"/>
        <v/>
      </c>
      <c r="BE142" s="162" t="str">
        <f t="shared" si="175"/>
        <v/>
      </c>
      <c r="BG142" s="169">
        <f t="shared" ref="BG142:BG205" si="207">IF($C$8="isocratic",K141,AM142)</f>
        <v>1.6443581794024136</v>
      </c>
      <c r="BH142" s="169">
        <f t="shared" ref="BH142:BH205" ca="1" si="208">IF($C$8="isocratic",AB141,AV142)</f>
        <v>2.1126915616828965</v>
      </c>
    </row>
    <row r="143" spans="3:60" x14ac:dyDescent="0.25">
      <c r="C143" s="197">
        <v>6.9</v>
      </c>
      <c r="D143" s="198">
        <f t="shared" si="176"/>
        <v>2.5890358174673933</v>
      </c>
      <c r="E143" s="199">
        <f t="shared" si="177"/>
        <v>1.9247101449275361</v>
      </c>
      <c r="F143" s="199">
        <f t="shared" si="178"/>
        <v>9.6235507246376812</v>
      </c>
      <c r="G143" s="199">
        <f t="shared" si="179"/>
        <v>0.39285751216495846</v>
      </c>
      <c r="H143" s="200">
        <f t="shared" si="180"/>
        <v>15586.762546590866</v>
      </c>
      <c r="K143" s="199">
        <f t="shared" si="181"/>
        <v>1.6957443725087391</v>
      </c>
      <c r="L143" s="201">
        <f t="shared" si="182"/>
        <v>1.4221940808232214E-2</v>
      </c>
      <c r="M143" s="201">
        <f t="shared" si="183"/>
        <v>1.4341550420953765E-2</v>
      </c>
      <c r="N143" s="201">
        <f t="shared" si="184"/>
        <v>1.5074523970646221E-2</v>
      </c>
      <c r="O143" s="201">
        <f t="shared" si="185"/>
        <v>1.4235081262113827E-2</v>
      </c>
      <c r="P143" s="201" t="str">
        <f t="shared" si="186"/>
        <v/>
      </c>
      <c r="Q143" s="201" t="str">
        <f t="shared" si="187"/>
        <v/>
      </c>
      <c r="R143" s="201" t="str">
        <f t="shared" si="188"/>
        <v/>
      </c>
      <c r="S143" s="201" t="str">
        <f t="shared" si="189"/>
        <v/>
      </c>
      <c r="T143" s="199">
        <f t="shared" si="190"/>
        <v>0</v>
      </c>
      <c r="U143" s="199">
        <f t="shared" si="191"/>
        <v>0</v>
      </c>
      <c r="V143" s="199">
        <f t="shared" si="192"/>
        <v>0</v>
      </c>
      <c r="W143" s="199">
        <f t="shared" si="193"/>
        <v>0</v>
      </c>
      <c r="X143" s="199" t="str">
        <f t="shared" si="194"/>
        <v/>
      </c>
      <c r="Y143" s="199" t="str">
        <f t="shared" si="195"/>
        <v/>
      </c>
      <c r="Z143" s="199" t="str">
        <f t="shared" si="196"/>
        <v/>
      </c>
      <c r="AA143" s="199" t="str">
        <f t="shared" si="197"/>
        <v/>
      </c>
      <c r="AB143" s="201">
        <f t="shared" ca="1" si="198"/>
        <v>2.0547689891615457</v>
      </c>
      <c r="AD143" s="162">
        <f t="shared" si="199"/>
        <v>0</v>
      </c>
      <c r="AE143" s="162">
        <f t="shared" si="200"/>
        <v>0</v>
      </c>
      <c r="AF143" s="162">
        <f t="shared" si="201"/>
        <v>0</v>
      </c>
      <c r="AG143" s="162">
        <f t="shared" si="202"/>
        <v>0</v>
      </c>
      <c r="AH143" s="162" t="str">
        <f t="shared" si="203"/>
        <v/>
      </c>
      <c r="AI143" s="162" t="str">
        <f t="shared" si="204"/>
        <v/>
      </c>
      <c r="AJ143" s="162" t="str">
        <f t="shared" si="205"/>
        <v/>
      </c>
      <c r="AK143" s="162" t="str">
        <f t="shared" si="206"/>
        <v/>
      </c>
      <c r="AM143" s="199">
        <f t="shared" ref="AM143:AM206" si="209">AM142+MAX($AK$57:$AR$57)*1.2/3000</f>
        <v>0.72909163434332258</v>
      </c>
      <c r="AN143" s="197">
        <f t="shared" si="159"/>
        <v>0</v>
      </c>
      <c r="AO143" s="197">
        <f t="shared" si="160"/>
        <v>0</v>
      </c>
      <c r="AP143" s="197">
        <f t="shared" si="161"/>
        <v>0</v>
      </c>
      <c r="AQ143" s="197">
        <f t="shared" si="162"/>
        <v>0</v>
      </c>
      <c r="AR143" s="197" t="str">
        <f t="shared" si="163"/>
        <v/>
      </c>
      <c r="AS143" s="197" t="str">
        <f t="shared" si="164"/>
        <v/>
      </c>
      <c r="AT143" s="197" t="str">
        <f t="shared" si="165"/>
        <v/>
      </c>
      <c r="AU143" s="197" t="str">
        <f t="shared" si="166"/>
        <v/>
      </c>
      <c r="AV143" s="199">
        <f t="shared" ref="AV143:AV206" ca="1" si="210">SUM(AN143:AU143)+RAND()*$C$69+K143*$C$70+$C$67</f>
        <v>2.1024779524632073</v>
      </c>
      <c r="AX143" s="162">
        <f t="shared" si="168"/>
        <v>0</v>
      </c>
      <c r="AY143" s="162">
        <f t="shared" si="169"/>
        <v>0</v>
      </c>
      <c r="AZ143" s="162">
        <f t="shared" si="170"/>
        <v>0</v>
      </c>
      <c r="BA143" s="162">
        <f t="shared" si="171"/>
        <v>0</v>
      </c>
      <c r="BB143" s="162" t="str">
        <f t="shared" si="172"/>
        <v/>
      </c>
      <c r="BC143" s="162" t="str">
        <f t="shared" si="173"/>
        <v/>
      </c>
      <c r="BD143" s="162" t="str">
        <f t="shared" si="174"/>
        <v/>
      </c>
      <c r="BE143" s="162" t="str">
        <f t="shared" si="175"/>
        <v/>
      </c>
      <c r="BG143" s="169">
        <f t="shared" si="207"/>
        <v>1.6700512759555763</v>
      </c>
      <c r="BH143" s="169">
        <f t="shared" ca="1" si="208"/>
        <v>2.0770411950131686</v>
      </c>
    </row>
    <row r="144" spans="3:60" x14ac:dyDescent="0.25">
      <c r="C144" s="197">
        <v>7</v>
      </c>
      <c r="D144" s="198">
        <f t="shared" si="176"/>
        <v>2.6265580756915585</v>
      </c>
      <c r="E144" s="199">
        <f t="shared" si="177"/>
        <v>1.9214285714285715</v>
      </c>
      <c r="F144" s="199">
        <f t="shared" si="178"/>
        <v>9.6071428571428577</v>
      </c>
      <c r="G144" s="199">
        <f t="shared" si="179"/>
        <v>0.39855109929778387</v>
      </c>
      <c r="H144" s="200">
        <f t="shared" si="180"/>
        <v>15613.382899628252</v>
      </c>
      <c r="K144" s="199">
        <f t="shared" si="181"/>
        <v>1.7214374690619019</v>
      </c>
      <c r="L144" s="201">
        <f t="shared" si="182"/>
        <v>1.4437424759872098E-2</v>
      </c>
      <c r="M144" s="201">
        <f t="shared" si="183"/>
        <v>1.4558846639453064E-2</v>
      </c>
      <c r="N144" s="201">
        <f t="shared" si="184"/>
        <v>1.5302925848989344E-2</v>
      </c>
      <c r="O144" s="201">
        <f t="shared" si="185"/>
        <v>1.4450764311539794E-2</v>
      </c>
      <c r="P144" s="201" t="str">
        <f t="shared" si="186"/>
        <v/>
      </c>
      <c r="Q144" s="201" t="str">
        <f t="shared" si="187"/>
        <v/>
      </c>
      <c r="R144" s="201" t="str">
        <f t="shared" si="188"/>
        <v/>
      </c>
      <c r="S144" s="201" t="str">
        <f t="shared" si="189"/>
        <v/>
      </c>
      <c r="T144" s="199">
        <f t="shared" si="190"/>
        <v>0</v>
      </c>
      <c r="U144" s="199">
        <f t="shared" si="191"/>
        <v>0</v>
      </c>
      <c r="V144" s="199">
        <f t="shared" si="192"/>
        <v>0</v>
      </c>
      <c r="W144" s="199">
        <f t="shared" si="193"/>
        <v>0</v>
      </c>
      <c r="X144" s="199" t="str">
        <f t="shared" si="194"/>
        <v/>
      </c>
      <c r="Y144" s="199" t="str">
        <f t="shared" si="195"/>
        <v/>
      </c>
      <c r="Z144" s="199" t="str">
        <f t="shared" si="196"/>
        <v/>
      </c>
      <c r="AA144" s="199" t="str">
        <f t="shared" si="197"/>
        <v/>
      </c>
      <c r="AB144" s="201">
        <f t="shared" ca="1" si="198"/>
        <v>2.0191436552510722</v>
      </c>
      <c r="AD144" s="162">
        <f t="shared" si="199"/>
        <v>0</v>
      </c>
      <c r="AE144" s="162">
        <f t="shared" si="200"/>
        <v>0</v>
      </c>
      <c r="AF144" s="162">
        <f t="shared" si="201"/>
        <v>0</v>
      </c>
      <c r="AG144" s="162">
        <f t="shared" si="202"/>
        <v>0</v>
      </c>
      <c r="AH144" s="162" t="str">
        <f t="shared" si="203"/>
        <v/>
      </c>
      <c r="AI144" s="162" t="str">
        <f t="shared" si="204"/>
        <v/>
      </c>
      <c r="AJ144" s="162" t="str">
        <f t="shared" si="205"/>
        <v/>
      </c>
      <c r="AK144" s="162" t="str">
        <f t="shared" si="206"/>
        <v/>
      </c>
      <c r="AM144" s="199">
        <f t="shared" si="209"/>
        <v>0.7403084287178352</v>
      </c>
      <c r="AN144" s="197">
        <f t="shared" ref="AN144:AN207" si="211">IF(AK$56="NOT ELUTED","",IF(AK$51="","",IF(ABS(($AM144-AK$57)/(AK$72/2.2))&gt;20,0,AK$62*(POWER(POWER(AK$66,2),0.5)+POWER(POWER(AK$66,2),-0.5))/(POWER(POWER(AK$66,2),0.5)*EXP(POWER(1+POWER(AK$66,2),-1)*($AM144-AK$57)/(AK$72/2.2))+POWER(POWER(AK$66,2),-0.5)*EXP(-POWER(AK$66,2)*POWER(1+POWER(AK$66,2),-1)*($AM144-AK$57)/(AK$72/2.2))))))</f>
        <v>0</v>
      </c>
      <c r="AO144" s="197">
        <f t="shared" ref="AO144:AO207" si="212">IF(AL$56="NOT ELUTED","",IF(AL$51="","",IF(ABS(($AM144-AL$57)/(AL$72/2.2))&gt;20,0,AL$62*(POWER(POWER(AL$66,2),0.5)+POWER(POWER(AL$66,2),-0.5))/(POWER(POWER(AL$66,2),0.5)*EXP(POWER(1+POWER(AL$66,2),-1)*($AM144-AL$57)/(AL$72/2.2))+POWER(POWER(AL$66,2),-0.5)*EXP(-POWER(AL$66,2)*POWER(1+POWER(AL$66,2),-1)*($AM144-AL$57)/(AL$72/2.2))))))</f>
        <v>0</v>
      </c>
      <c r="AP144" s="197">
        <f t="shared" ref="AP144:AP207" si="213">IF(AM$56="NOT ELUTED","",IF(AM$51="","",IF(ABS(($AM144-AM$57)/(AM$72/2.2))&gt;20,0,AM$62*(POWER(POWER(AM$66,2),0.5)+POWER(POWER(AM$66,2),-0.5))/(POWER(POWER(AM$66,2),0.5)*EXP(POWER(1+POWER(AM$66,2),-1)*($AM144-AM$57)/(AM$72/2.2))+POWER(POWER(AM$66,2),-0.5)*EXP(-POWER(AM$66,2)*POWER(1+POWER(AM$66,2),-1)*($AM144-AM$57)/(AM$72/2.2))))))</f>
        <v>0</v>
      </c>
      <c r="AQ144" s="197">
        <f t="shared" ref="AQ144:AQ207" si="214">IF(AN$56="NOT ELUTED","",IF(AN$51="","",IF(ABS(($AM144-AN$57)/(AN$72/2.2))&gt;20,0,AN$62*(POWER(POWER(AN$66,2),0.5)+POWER(POWER(AN$66,2),-0.5))/(POWER(POWER(AN$66,2),0.5)*EXP(POWER(1+POWER(AN$66,2),-1)*($AM144-AN$57)/(AN$72/2.2))+POWER(POWER(AN$66,2),-0.5)*EXP(-POWER(AN$66,2)*POWER(1+POWER(AN$66,2),-1)*($AM144-AN$57)/(AN$72/2.2))))))</f>
        <v>0</v>
      </c>
      <c r="AR144" s="197" t="str">
        <f t="shared" ref="AR144:AR207" si="215">IF(AO$56="NOT ELUTED","",IF(AO$51="","",IF(ABS(($AM144-AO$57)/(AO$72/2.2))&gt;20,0,AO$62*(POWER(POWER(AO$66,2),0.5)+POWER(POWER(AO$66,2),-0.5))/(POWER(POWER(AO$66,2),0.5)*EXP(POWER(1+POWER(AO$66,2),-1)*($AM144-AO$57)/(AO$72/2.2))+POWER(POWER(AO$66,2),-0.5)*EXP(-POWER(AO$66,2)*POWER(1+POWER(AO$66,2),-1)*($AM144-AO$57)/(AO$72/2.2))))))</f>
        <v/>
      </c>
      <c r="AS144" s="197" t="str">
        <f t="shared" ref="AS144:AS207" si="216">IF(AP$56="NOT ELUTED","",IF(AP$51="","",IF(ABS(($AM144-AP$57)/(AP$72/2.2))&gt;20,0,AP$62*(POWER(POWER(AP$66,2),0.5)+POWER(POWER(AP$66,2),-0.5))/(POWER(POWER(AP$66,2),0.5)*EXP(POWER(1+POWER(AP$66,2),-1)*($AM144-AP$57)/(AP$72/2.2))+POWER(POWER(AP$66,2),-0.5)*EXP(-POWER(AP$66,2)*POWER(1+POWER(AP$66,2),-1)*($AM144-AP$57)/(AP$72/2.2))))))</f>
        <v/>
      </c>
      <c r="AT144" s="197" t="str">
        <f t="shared" ref="AT144:AT207" si="217">IF(AQ$56="NOT ELUTED","",IF(AQ$51="","",IF(ABS(($AM144-AQ$57)/(AQ$72/2.2))&gt;20,0,AQ$62*(POWER(POWER(AQ$66,2),0.5)+POWER(POWER(AQ$66,2),-0.5))/(POWER(POWER(AQ$66,2),0.5)*EXP(POWER(1+POWER(AQ$66,2),-1)*($AM144-AQ$57)/(AQ$72/2.2))+POWER(POWER(AQ$66,2),-0.5)*EXP(-POWER(AQ$66,2)*POWER(1+POWER(AQ$66,2),-1)*($AM144-AQ$57)/(AQ$72/2.2))))))</f>
        <v/>
      </c>
      <c r="AU144" s="197" t="str">
        <f t="shared" ref="AU144:AU207" si="218">IF(AR$56="NOT ELUTED","",IF(AR$51="","",IF(ABS(($AM144-AR$57)/(AR$72/2.2))&gt;20,0,AR$62*(POWER(POWER(AR$66,2),0.5)+POWER(POWER(AR$66,2),-0.5))/(POWER(POWER(AR$66,2),0.5)*EXP(POWER(1+POWER(AR$66,2),-1)*($AM144-AR$57)/(AR$72/2.2))+POWER(POWER(AR$66,2),-0.5)*EXP(-POWER(AR$66,2)*POWER(1+POWER(AR$66,2),-1)*($AM144-AR$57)/(AR$72/2.2))))))</f>
        <v/>
      </c>
      <c r="AV144" s="199">
        <f t="shared" ca="1" si="210"/>
        <v>2.0625268461647299</v>
      </c>
      <c r="AX144" s="162">
        <f t="shared" si="168"/>
        <v>0</v>
      </c>
      <c r="AY144" s="162">
        <f t="shared" si="169"/>
        <v>0</v>
      </c>
      <c r="AZ144" s="162">
        <f t="shared" si="170"/>
        <v>0</v>
      </c>
      <c r="BA144" s="162">
        <f t="shared" si="171"/>
        <v>0</v>
      </c>
      <c r="BB144" s="162" t="str">
        <f t="shared" si="172"/>
        <v/>
      </c>
      <c r="BC144" s="162" t="str">
        <f t="shared" si="173"/>
        <v/>
      </c>
      <c r="BD144" s="162" t="str">
        <f t="shared" si="174"/>
        <v/>
      </c>
      <c r="BE144" s="162" t="str">
        <f t="shared" si="175"/>
        <v/>
      </c>
      <c r="BG144" s="169">
        <f t="shared" si="207"/>
        <v>1.6957443725087391</v>
      </c>
      <c r="BH144" s="169">
        <f t="shared" ca="1" si="208"/>
        <v>2.0547689891615457</v>
      </c>
    </row>
    <row r="145" spans="3:60" x14ac:dyDescent="0.25">
      <c r="C145" s="197">
        <v>7.1</v>
      </c>
      <c r="D145" s="198">
        <f t="shared" si="176"/>
        <v>2.6640803339157233</v>
      </c>
      <c r="E145" s="199">
        <f t="shared" si="177"/>
        <v>1.918380281690141</v>
      </c>
      <c r="F145" s="199">
        <f t="shared" si="178"/>
        <v>9.5919014084507044</v>
      </c>
      <c r="G145" s="199">
        <f t="shared" si="179"/>
        <v>0.40424468643060935</v>
      </c>
      <c r="H145" s="200">
        <f t="shared" si="180"/>
        <v>15638.192430527513</v>
      </c>
      <c r="K145" s="199">
        <f t="shared" si="181"/>
        <v>1.7471305656150646</v>
      </c>
      <c r="L145" s="201">
        <f t="shared" si="182"/>
        <v>1.465290871151198E-2</v>
      </c>
      <c r="M145" s="201">
        <f t="shared" si="183"/>
        <v>1.4776142857952363E-2</v>
      </c>
      <c r="N145" s="201">
        <f t="shared" si="184"/>
        <v>1.553132772733247E-2</v>
      </c>
      <c r="O145" s="201">
        <f t="shared" si="185"/>
        <v>1.4666447360965762E-2</v>
      </c>
      <c r="P145" s="201" t="str">
        <f t="shared" si="186"/>
        <v/>
      </c>
      <c r="Q145" s="201" t="str">
        <f t="shared" si="187"/>
        <v/>
      </c>
      <c r="R145" s="201" t="str">
        <f t="shared" si="188"/>
        <v/>
      </c>
      <c r="S145" s="201" t="str">
        <f t="shared" si="189"/>
        <v/>
      </c>
      <c r="T145" s="199">
        <f t="shared" si="190"/>
        <v>0</v>
      </c>
      <c r="U145" s="199">
        <f t="shared" si="191"/>
        <v>0</v>
      </c>
      <c r="V145" s="199">
        <f t="shared" si="192"/>
        <v>0</v>
      </c>
      <c r="W145" s="199">
        <f t="shared" si="193"/>
        <v>0</v>
      </c>
      <c r="X145" s="199" t="str">
        <f t="shared" si="194"/>
        <v/>
      </c>
      <c r="Y145" s="199" t="str">
        <f t="shared" si="195"/>
        <v/>
      </c>
      <c r="Z145" s="199" t="str">
        <f t="shared" si="196"/>
        <v/>
      </c>
      <c r="AA145" s="199" t="str">
        <f t="shared" si="197"/>
        <v/>
      </c>
      <c r="AB145" s="201">
        <f t="shared" ca="1" si="198"/>
        <v>2.079883028823343</v>
      </c>
      <c r="AD145" s="162">
        <f t="shared" si="199"/>
        <v>0</v>
      </c>
      <c r="AE145" s="162">
        <f t="shared" si="200"/>
        <v>0</v>
      </c>
      <c r="AF145" s="162">
        <f t="shared" si="201"/>
        <v>0</v>
      </c>
      <c r="AG145" s="162">
        <f t="shared" si="202"/>
        <v>0</v>
      </c>
      <c r="AH145" s="162" t="str">
        <f t="shared" si="203"/>
        <v/>
      </c>
      <c r="AI145" s="162" t="str">
        <f t="shared" si="204"/>
        <v/>
      </c>
      <c r="AJ145" s="162" t="str">
        <f t="shared" si="205"/>
        <v/>
      </c>
      <c r="AK145" s="162" t="str">
        <f t="shared" si="206"/>
        <v/>
      </c>
      <c r="AM145" s="199">
        <f t="shared" si="209"/>
        <v>0.75152522309234782</v>
      </c>
      <c r="AN145" s="197">
        <f t="shared" si="211"/>
        <v>0</v>
      </c>
      <c r="AO145" s="197">
        <f t="shared" si="212"/>
        <v>0</v>
      </c>
      <c r="AP145" s="197">
        <f t="shared" si="213"/>
        <v>0</v>
      </c>
      <c r="AQ145" s="197">
        <f t="shared" si="214"/>
        <v>0</v>
      </c>
      <c r="AR145" s="197" t="str">
        <f t="shared" si="215"/>
        <v/>
      </c>
      <c r="AS145" s="197" t="str">
        <f t="shared" si="216"/>
        <v/>
      </c>
      <c r="AT145" s="197" t="str">
        <f t="shared" si="217"/>
        <v/>
      </c>
      <c r="AU145" s="197" t="str">
        <f t="shared" si="218"/>
        <v/>
      </c>
      <c r="AV145" s="199">
        <f t="shared" ca="1" si="210"/>
        <v>2.0395096085244409</v>
      </c>
      <c r="AX145" s="162">
        <f t="shared" si="168"/>
        <v>0</v>
      </c>
      <c r="AY145" s="162">
        <f t="shared" si="169"/>
        <v>0</v>
      </c>
      <c r="AZ145" s="162">
        <f t="shared" si="170"/>
        <v>0</v>
      </c>
      <c r="BA145" s="162">
        <f t="shared" si="171"/>
        <v>0</v>
      </c>
      <c r="BB145" s="162" t="str">
        <f t="shared" si="172"/>
        <v/>
      </c>
      <c r="BC145" s="162" t="str">
        <f t="shared" si="173"/>
        <v/>
      </c>
      <c r="BD145" s="162" t="str">
        <f t="shared" si="174"/>
        <v/>
      </c>
      <c r="BE145" s="162" t="str">
        <f t="shared" si="175"/>
        <v/>
      </c>
      <c r="BG145" s="169">
        <f t="shared" si="207"/>
        <v>1.7214374690619019</v>
      </c>
      <c r="BH145" s="169">
        <f t="shared" ca="1" si="208"/>
        <v>2.0191436552510722</v>
      </c>
    </row>
    <row r="146" spans="3:60" x14ac:dyDescent="0.25">
      <c r="C146" s="197">
        <v>7.2</v>
      </c>
      <c r="D146" s="198">
        <f t="shared" si="176"/>
        <v>2.701602592139889</v>
      </c>
      <c r="E146" s="199">
        <f t="shared" si="177"/>
        <v>1.9155555555555557</v>
      </c>
      <c r="F146" s="199">
        <f t="shared" si="178"/>
        <v>9.5777777777777793</v>
      </c>
      <c r="G146" s="199">
        <f t="shared" si="179"/>
        <v>0.40993827356343504</v>
      </c>
      <c r="H146" s="200">
        <f t="shared" si="180"/>
        <v>15661.252900232015</v>
      </c>
      <c r="K146" s="199">
        <f t="shared" si="181"/>
        <v>1.7728236621682274</v>
      </c>
      <c r="L146" s="201">
        <f t="shared" si="182"/>
        <v>1.4868392663151863E-2</v>
      </c>
      <c r="M146" s="201">
        <f t="shared" si="183"/>
        <v>1.4993439076451663E-2</v>
      </c>
      <c r="N146" s="201">
        <f t="shared" si="184"/>
        <v>1.5759729605675593E-2</v>
      </c>
      <c r="O146" s="201">
        <f t="shared" si="185"/>
        <v>1.488213041039173E-2</v>
      </c>
      <c r="P146" s="201" t="str">
        <f t="shared" si="186"/>
        <v/>
      </c>
      <c r="Q146" s="201" t="str">
        <f t="shared" si="187"/>
        <v/>
      </c>
      <c r="R146" s="201" t="str">
        <f t="shared" si="188"/>
        <v/>
      </c>
      <c r="S146" s="201" t="str">
        <f t="shared" si="189"/>
        <v/>
      </c>
      <c r="T146" s="199">
        <f t="shared" si="190"/>
        <v>0</v>
      </c>
      <c r="U146" s="199">
        <f t="shared" si="191"/>
        <v>0</v>
      </c>
      <c r="V146" s="199">
        <f t="shared" si="192"/>
        <v>0</v>
      </c>
      <c r="W146" s="199">
        <f t="shared" si="193"/>
        <v>0</v>
      </c>
      <c r="X146" s="199" t="str">
        <f t="shared" si="194"/>
        <v/>
      </c>
      <c r="Y146" s="199" t="str">
        <f t="shared" si="195"/>
        <v/>
      </c>
      <c r="Z146" s="199" t="str">
        <f t="shared" si="196"/>
        <v/>
      </c>
      <c r="AA146" s="199" t="str">
        <f t="shared" si="197"/>
        <v/>
      </c>
      <c r="AB146" s="201">
        <f t="shared" ca="1" si="198"/>
        <v>2.150233097249119</v>
      </c>
      <c r="AD146" s="162">
        <f t="shared" si="199"/>
        <v>0</v>
      </c>
      <c r="AE146" s="162">
        <f t="shared" si="200"/>
        <v>0</v>
      </c>
      <c r="AF146" s="162">
        <f t="shared" si="201"/>
        <v>0</v>
      </c>
      <c r="AG146" s="162">
        <f t="shared" si="202"/>
        <v>0</v>
      </c>
      <c r="AH146" s="162" t="str">
        <f t="shared" si="203"/>
        <v/>
      </c>
      <c r="AI146" s="162" t="str">
        <f t="shared" si="204"/>
        <v/>
      </c>
      <c r="AJ146" s="162" t="str">
        <f t="shared" si="205"/>
        <v/>
      </c>
      <c r="AK146" s="162" t="str">
        <f t="shared" si="206"/>
        <v/>
      </c>
      <c r="AM146" s="199">
        <f t="shared" si="209"/>
        <v>0.76274201746686043</v>
      </c>
      <c r="AN146" s="197">
        <f t="shared" si="211"/>
        <v>0</v>
      </c>
      <c r="AO146" s="197">
        <f t="shared" si="212"/>
        <v>0</v>
      </c>
      <c r="AP146" s="197">
        <f t="shared" si="213"/>
        <v>0</v>
      </c>
      <c r="AQ146" s="197">
        <f t="shared" si="214"/>
        <v>0</v>
      </c>
      <c r="AR146" s="197" t="str">
        <f t="shared" si="215"/>
        <v/>
      </c>
      <c r="AS146" s="197" t="str">
        <f t="shared" si="216"/>
        <v/>
      </c>
      <c r="AT146" s="197" t="str">
        <f t="shared" si="217"/>
        <v/>
      </c>
      <c r="AU146" s="197" t="str">
        <f t="shared" si="218"/>
        <v/>
      </c>
      <c r="AV146" s="199">
        <f t="shared" ca="1" si="210"/>
        <v>2.0460021679731439</v>
      </c>
      <c r="AX146" s="162">
        <f t="shared" si="168"/>
        <v>0</v>
      </c>
      <c r="AY146" s="162">
        <f t="shared" si="169"/>
        <v>0</v>
      </c>
      <c r="AZ146" s="162">
        <f t="shared" si="170"/>
        <v>0</v>
      </c>
      <c r="BA146" s="162">
        <f t="shared" si="171"/>
        <v>0</v>
      </c>
      <c r="BB146" s="162" t="str">
        <f t="shared" si="172"/>
        <v/>
      </c>
      <c r="BC146" s="162" t="str">
        <f t="shared" si="173"/>
        <v/>
      </c>
      <c r="BD146" s="162" t="str">
        <f t="shared" si="174"/>
        <v/>
      </c>
      <c r="BE146" s="162" t="str">
        <f t="shared" si="175"/>
        <v/>
      </c>
      <c r="BG146" s="169">
        <f t="shared" si="207"/>
        <v>1.7471305656150646</v>
      </c>
      <c r="BH146" s="169">
        <f t="shared" ca="1" si="208"/>
        <v>2.079883028823343</v>
      </c>
    </row>
    <row r="147" spans="3:60" x14ac:dyDescent="0.25">
      <c r="C147" s="197">
        <v>7.3</v>
      </c>
      <c r="D147" s="198">
        <f t="shared" si="176"/>
        <v>2.7391248503640537</v>
      </c>
      <c r="E147" s="199">
        <f t="shared" si="177"/>
        <v>1.912945205479452</v>
      </c>
      <c r="F147" s="199">
        <f t="shared" si="178"/>
        <v>9.5647260273972599</v>
      </c>
      <c r="G147" s="199">
        <f t="shared" si="179"/>
        <v>0.4156318606962604</v>
      </c>
      <c r="H147" s="200">
        <f t="shared" si="180"/>
        <v>15682.62379605428</v>
      </c>
      <c r="K147" s="199">
        <f t="shared" si="181"/>
        <v>1.7985167587213902</v>
      </c>
      <c r="L147" s="201">
        <f t="shared" si="182"/>
        <v>1.5083876614791745E-2</v>
      </c>
      <c r="M147" s="201">
        <f t="shared" si="183"/>
        <v>1.5210735294950964E-2</v>
      </c>
      <c r="N147" s="201">
        <f t="shared" si="184"/>
        <v>1.598813148401872E-2</v>
      </c>
      <c r="O147" s="201">
        <f t="shared" si="185"/>
        <v>1.5097813459817696E-2</v>
      </c>
      <c r="P147" s="201" t="str">
        <f t="shared" si="186"/>
        <v/>
      </c>
      <c r="Q147" s="201" t="str">
        <f t="shared" si="187"/>
        <v/>
      </c>
      <c r="R147" s="201" t="str">
        <f t="shared" si="188"/>
        <v/>
      </c>
      <c r="S147" s="201" t="str">
        <f t="shared" si="189"/>
        <v/>
      </c>
      <c r="T147" s="199">
        <f t="shared" si="190"/>
        <v>0</v>
      </c>
      <c r="U147" s="199">
        <f t="shared" si="191"/>
        <v>0</v>
      </c>
      <c r="V147" s="199">
        <f t="shared" si="192"/>
        <v>0</v>
      </c>
      <c r="W147" s="199">
        <f t="shared" si="193"/>
        <v>0</v>
      </c>
      <c r="X147" s="199" t="str">
        <f t="shared" si="194"/>
        <v/>
      </c>
      <c r="Y147" s="199" t="str">
        <f t="shared" si="195"/>
        <v/>
      </c>
      <c r="Z147" s="199" t="str">
        <f t="shared" si="196"/>
        <v/>
      </c>
      <c r="AA147" s="199" t="str">
        <f t="shared" si="197"/>
        <v/>
      </c>
      <c r="AB147" s="201">
        <f t="shared" ca="1" si="198"/>
        <v>2.0969891509168557</v>
      </c>
      <c r="AD147" s="162">
        <f t="shared" si="199"/>
        <v>0</v>
      </c>
      <c r="AE147" s="162">
        <f t="shared" si="200"/>
        <v>0</v>
      </c>
      <c r="AF147" s="162">
        <f t="shared" si="201"/>
        <v>0</v>
      </c>
      <c r="AG147" s="162">
        <f t="shared" si="202"/>
        <v>0</v>
      </c>
      <c r="AH147" s="162" t="str">
        <f t="shared" si="203"/>
        <v/>
      </c>
      <c r="AI147" s="162" t="str">
        <f t="shared" si="204"/>
        <v/>
      </c>
      <c r="AJ147" s="162" t="str">
        <f t="shared" si="205"/>
        <v/>
      </c>
      <c r="AK147" s="162" t="str">
        <f t="shared" si="206"/>
        <v/>
      </c>
      <c r="AM147" s="199">
        <f t="shared" si="209"/>
        <v>0.77395881184137305</v>
      </c>
      <c r="AN147" s="197">
        <f t="shared" si="211"/>
        <v>0</v>
      </c>
      <c r="AO147" s="197">
        <f t="shared" si="212"/>
        <v>0</v>
      </c>
      <c r="AP147" s="197">
        <f t="shared" si="213"/>
        <v>0</v>
      </c>
      <c r="AQ147" s="197">
        <f t="shared" si="214"/>
        <v>0</v>
      </c>
      <c r="AR147" s="197" t="str">
        <f t="shared" si="215"/>
        <v/>
      </c>
      <c r="AS147" s="197" t="str">
        <f t="shared" si="216"/>
        <v/>
      </c>
      <c r="AT147" s="197" t="str">
        <f t="shared" si="217"/>
        <v/>
      </c>
      <c r="AU147" s="197" t="str">
        <f t="shared" si="218"/>
        <v/>
      </c>
      <c r="AV147" s="199">
        <f t="shared" ca="1" si="210"/>
        <v>2.0412086423008389</v>
      </c>
      <c r="AX147" s="162">
        <f t="shared" si="168"/>
        <v>0</v>
      </c>
      <c r="AY147" s="162">
        <f t="shared" si="169"/>
        <v>0</v>
      </c>
      <c r="AZ147" s="162">
        <f t="shared" si="170"/>
        <v>0</v>
      </c>
      <c r="BA147" s="162">
        <f t="shared" si="171"/>
        <v>0</v>
      </c>
      <c r="BB147" s="162" t="str">
        <f t="shared" si="172"/>
        <v/>
      </c>
      <c r="BC147" s="162" t="str">
        <f t="shared" si="173"/>
        <v/>
      </c>
      <c r="BD147" s="162" t="str">
        <f t="shared" si="174"/>
        <v/>
      </c>
      <c r="BE147" s="162" t="str">
        <f t="shared" si="175"/>
        <v/>
      </c>
      <c r="BG147" s="169">
        <f t="shared" si="207"/>
        <v>1.7728236621682274</v>
      </c>
      <c r="BH147" s="169">
        <f t="shared" ca="1" si="208"/>
        <v>2.150233097249119</v>
      </c>
    </row>
    <row r="148" spans="3:60" x14ac:dyDescent="0.25">
      <c r="C148" s="197">
        <v>7.4</v>
      </c>
      <c r="D148" s="198">
        <f t="shared" si="176"/>
        <v>2.7766471085882189</v>
      </c>
      <c r="E148" s="199">
        <f t="shared" si="177"/>
        <v>1.9105405405405405</v>
      </c>
      <c r="F148" s="199">
        <f t="shared" si="178"/>
        <v>9.5527027027027032</v>
      </c>
      <c r="G148" s="199">
        <f t="shared" si="179"/>
        <v>0.42132544782908582</v>
      </c>
      <c r="H148" s="200">
        <f t="shared" si="180"/>
        <v>15702.362427500353</v>
      </c>
      <c r="K148" s="199">
        <f t="shared" si="181"/>
        <v>1.8242098552745529</v>
      </c>
      <c r="L148" s="201">
        <f t="shared" si="182"/>
        <v>1.5299360566431627E-2</v>
      </c>
      <c r="M148" s="201">
        <f t="shared" si="183"/>
        <v>1.5428031513450262E-2</v>
      </c>
      <c r="N148" s="201">
        <f t="shared" si="184"/>
        <v>1.6216533362361844E-2</v>
      </c>
      <c r="O148" s="201">
        <f t="shared" si="185"/>
        <v>1.5313496509243664E-2</v>
      </c>
      <c r="P148" s="201" t="str">
        <f t="shared" si="186"/>
        <v/>
      </c>
      <c r="Q148" s="201" t="str">
        <f t="shared" si="187"/>
        <v/>
      </c>
      <c r="R148" s="201" t="str">
        <f t="shared" si="188"/>
        <v/>
      </c>
      <c r="S148" s="201" t="str">
        <f t="shared" si="189"/>
        <v/>
      </c>
      <c r="T148" s="199">
        <f t="shared" si="190"/>
        <v>0</v>
      </c>
      <c r="U148" s="199">
        <f t="shared" si="191"/>
        <v>0</v>
      </c>
      <c r="V148" s="199">
        <f t="shared" si="192"/>
        <v>0</v>
      </c>
      <c r="W148" s="199">
        <f t="shared" si="193"/>
        <v>0</v>
      </c>
      <c r="X148" s="199" t="str">
        <f t="shared" si="194"/>
        <v/>
      </c>
      <c r="Y148" s="199" t="str">
        <f t="shared" si="195"/>
        <v/>
      </c>
      <c r="Z148" s="199" t="str">
        <f t="shared" si="196"/>
        <v/>
      </c>
      <c r="AA148" s="199" t="str">
        <f t="shared" si="197"/>
        <v/>
      </c>
      <c r="AB148" s="201">
        <f t="shared" ca="1" si="198"/>
        <v>2.0088030337696305</v>
      </c>
      <c r="AD148" s="162">
        <f t="shared" si="199"/>
        <v>0</v>
      </c>
      <c r="AE148" s="162">
        <f t="shared" si="200"/>
        <v>0</v>
      </c>
      <c r="AF148" s="162">
        <f t="shared" si="201"/>
        <v>0</v>
      </c>
      <c r="AG148" s="162">
        <f t="shared" si="202"/>
        <v>0</v>
      </c>
      <c r="AH148" s="162" t="str">
        <f t="shared" si="203"/>
        <v/>
      </c>
      <c r="AI148" s="162" t="str">
        <f t="shared" si="204"/>
        <v/>
      </c>
      <c r="AJ148" s="162" t="str">
        <f t="shared" si="205"/>
        <v/>
      </c>
      <c r="AK148" s="162" t="str">
        <f t="shared" si="206"/>
        <v/>
      </c>
      <c r="AM148" s="199">
        <f t="shared" si="209"/>
        <v>0.78517560621588567</v>
      </c>
      <c r="AN148" s="197">
        <f t="shared" si="211"/>
        <v>0</v>
      </c>
      <c r="AO148" s="197">
        <f t="shared" si="212"/>
        <v>0</v>
      </c>
      <c r="AP148" s="197">
        <f t="shared" si="213"/>
        <v>0</v>
      </c>
      <c r="AQ148" s="197">
        <f t="shared" si="214"/>
        <v>0</v>
      </c>
      <c r="AR148" s="197" t="str">
        <f t="shared" si="215"/>
        <v/>
      </c>
      <c r="AS148" s="197" t="str">
        <f t="shared" si="216"/>
        <v/>
      </c>
      <c r="AT148" s="197" t="str">
        <f t="shared" si="217"/>
        <v/>
      </c>
      <c r="AU148" s="197" t="str">
        <f t="shared" si="218"/>
        <v/>
      </c>
      <c r="AV148" s="199">
        <f t="shared" ca="1" si="210"/>
        <v>2.0824239472732455</v>
      </c>
      <c r="AX148" s="162">
        <f t="shared" ref="AX148:AX211" si="219">IF(AN148="","",($AM149-$AM148)*AN148)</f>
        <v>0</v>
      </c>
      <c r="AY148" s="162">
        <f t="shared" ref="AY148:AY211" si="220">IF(AO148="","",($AM149-$AM148)*AO148)</f>
        <v>0</v>
      </c>
      <c r="AZ148" s="162">
        <f t="shared" ref="AZ148:AZ211" si="221">IF(AP148="","",($AM149-$AM148)*AP148)</f>
        <v>0</v>
      </c>
      <c r="BA148" s="162">
        <f t="shared" ref="BA148:BA211" si="222">IF(AQ148="","",($AM149-$AM148)*AQ148)</f>
        <v>0</v>
      </c>
      <c r="BB148" s="162" t="str">
        <f t="shared" ref="BB148:BB211" si="223">IF(AR148="","",($AM149-$AM148)*AR148)</f>
        <v/>
      </c>
      <c r="BC148" s="162" t="str">
        <f t="shared" ref="BC148:BC211" si="224">IF(AS148="","",($AM149-$AM148)*AS148)</f>
        <v/>
      </c>
      <c r="BD148" s="162" t="str">
        <f t="shared" ref="BD148:BD211" si="225">IF(AT148="","",($AM149-$AM148)*AT148)</f>
        <v/>
      </c>
      <c r="BE148" s="162" t="str">
        <f t="shared" ref="BE148:BE211" si="226">IF(AU148="","",($AM149-$AM148)*AU148)</f>
        <v/>
      </c>
      <c r="BG148" s="169">
        <f t="shared" si="207"/>
        <v>1.7985167587213902</v>
      </c>
      <c r="BH148" s="169">
        <f t="shared" ca="1" si="208"/>
        <v>2.0969891509168557</v>
      </c>
    </row>
    <row r="149" spans="3:60" x14ac:dyDescent="0.25">
      <c r="C149" s="197">
        <v>7.5</v>
      </c>
      <c r="D149" s="198">
        <f t="shared" si="176"/>
        <v>2.8141693668123837</v>
      </c>
      <c r="E149" s="199">
        <f t="shared" si="177"/>
        <v>1.9083333333333332</v>
      </c>
      <c r="F149" s="199">
        <f t="shared" si="178"/>
        <v>9.5416666666666661</v>
      </c>
      <c r="G149" s="199">
        <f t="shared" si="179"/>
        <v>0.42701903496191129</v>
      </c>
      <c r="H149" s="200">
        <f t="shared" si="180"/>
        <v>15720.524017467249</v>
      </c>
      <c r="K149" s="199">
        <f t="shared" si="181"/>
        <v>1.8499029518277157</v>
      </c>
      <c r="L149" s="201">
        <f t="shared" si="182"/>
        <v>1.5514844518071509E-2</v>
      </c>
      <c r="M149" s="201">
        <f t="shared" si="183"/>
        <v>1.5645327731949564E-2</v>
      </c>
      <c r="N149" s="201">
        <f t="shared" si="184"/>
        <v>1.6444935240704967E-2</v>
      </c>
      <c r="O149" s="201">
        <f t="shared" si="185"/>
        <v>1.5529179558669632E-2</v>
      </c>
      <c r="P149" s="201" t="str">
        <f t="shared" si="186"/>
        <v/>
      </c>
      <c r="Q149" s="201" t="str">
        <f t="shared" si="187"/>
        <v/>
      </c>
      <c r="R149" s="201" t="str">
        <f t="shared" si="188"/>
        <v/>
      </c>
      <c r="S149" s="201" t="str">
        <f t="shared" si="189"/>
        <v/>
      </c>
      <c r="T149" s="199">
        <f t="shared" si="190"/>
        <v>0</v>
      </c>
      <c r="U149" s="199">
        <f t="shared" si="191"/>
        <v>0</v>
      </c>
      <c r="V149" s="199">
        <f t="shared" si="192"/>
        <v>0</v>
      </c>
      <c r="W149" s="199">
        <f t="shared" si="193"/>
        <v>0</v>
      </c>
      <c r="X149" s="199" t="str">
        <f t="shared" si="194"/>
        <v/>
      </c>
      <c r="Y149" s="199" t="str">
        <f t="shared" si="195"/>
        <v/>
      </c>
      <c r="Z149" s="199" t="str">
        <f t="shared" si="196"/>
        <v/>
      </c>
      <c r="AA149" s="199" t="str">
        <f t="shared" si="197"/>
        <v/>
      </c>
      <c r="AB149" s="201">
        <f t="shared" ca="1" si="198"/>
        <v>2.1553733126293739</v>
      </c>
      <c r="AD149" s="162">
        <f t="shared" si="199"/>
        <v>0</v>
      </c>
      <c r="AE149" s="162">
        <f t="shared" si="200"/>
        <v>0</v>
      </c>
      <c r="AF149" s="162">
        <f t="shared" si="201"/>
        <v>0</v>
      </c>
      <c r="AG149" s="162">
        <f t="shared" si="202"/>
        <v>0</v>
      </c>
      <c r="AH149" s="162" t="str">
        <f t="shared" si="203"/>
        <v/>
      </c>
      <c r="AI149" s="162" t="str">
        <f t="shared" si="204"/>
        <v/>
      </c>
      <c r="AJ149" s="162" t="str">
        <f t="shared" si="205"/>
        <v/>
      </c>
      <c r="AK149" s="162" t="str">
        <f t="shared" si="206"/>
        <v/>
      </c>
      <c r="AM149" s="199">
        <f t="shared" si="209"/>
        <v>0.79639240059039829</v>
      </c>
      <c r="AN149" s="197">
        <f t="shared" si="211"/>
        <v>0</v>
      </c>
      <c r="AO149" s="197">
        <f t="shared" si="212"/>
        <v>0</v>
      </c>
      <c r="AP149" s="197">
        <f t="shared" si="213"/>
        <v>0</v>
      </c>
      <c r="AQ149" s="197">
        <f t="shared" si="214"/>
        <v>0</v>
      </c>
      <c r="AR149" s="197" t="str">
        <f t="shared" si="215"/>
        <v/>
      </c>
      <c r="AS149" s="197" t="str">
        <f t="shared" si="216"/>
        <v/>
      </c>
      <c r="AT149" s="197" t="str">
        <f t="shared" si="217"/>
        <v/>
      </c>
      <c r="AU149" s="197" t="str">
        <f t="shared" si="218"/>
        <v/>
      </c>
      <c r="AV149" s="199">
        <f t="shared" ca="1" si="210"/>
        <v>2.0381597317943956</v>
      </c>
      <c r="AX149" s="162">
        <f t="shared" si="219"/>
        <v>0</v>
      </c>
      <c r="AY149" s="162">
        <f t="shared" si="220"/>
        <v>0</v>
      </c>
      <c r="AZ149" s="162">
        <f t="shared" si="221"/>
        <v>0</v>
      </c>
      <c r="BA149" s="162">
        <f t="shared" si="222"/>
        <v>0</v>
      </c>
      <c r="BB149" s="162" t="str">
        <f t="shared" si="223"/>
        <v/>
      </c>
      <c r="BC149" s="162" t="str">
        <f t="shared" si="224"/>
        <v/>
      </c>
      <c r="BD149" s="162" t="str">
        <f t="shared" si="225"/>
        <v/>
      </c>
      <c r="BE149" s="162" t="str">
        <f t="shared" si="226"/>
        <v/>
      </c>
      <c r="BG149" s="169">
        <f t="shared" si="207"/>
        <v>1.8242098552745529</v>
      </c>
      <c r="BH149" s="169">
        <f t="shared" ca="1" si="208"/>
        <v>2.0088030337696305</v>
      </c>
    </row>
    <row r="150" spans="3:60" x14ac:dyDescent="0.25">
      <c r="C150" s="197">
        <v>7.6</v>
      </c>
      <c r="D150" s="198">
        <f t="shared" si="176"/>
        <v>2.8516916250365489</v>
      </c>
      <c r="E150" s="199">
        <f t="shared" si="177"/>
        <v>1.906315789473684</v>
      </c>
      <c r="F150" s="199">
        <f t="shared" si="178"/>
        <v>9.5315789473684198</v>
      </c>
      <c r="G150" s="199">
        <f t="shared" si="179"/>
        <v>0.43271262209473677</v>
      </c>
      <c r="H150" s="200">
        <f t="shared" si="180"/>
        <v>15737.161789066817</v>
      </c>
      <c r="K150" s="199">
        <f t="shared" si="181"/>
        <v>1.8755960483808785</v>
      </c>
      <c r="L150" s="201">
        <f t="shared" si="182"/>
        <v>1.5730328469711393E-2</v>
      </c>
      <c r="M150" s="201">
        <f t="shared" si="183"/>
        <v>1.5862623950448865E-2</v>
      </c>
      <c r="N150" s="201">
        <f t="shared" si="184"/>
        <v>1.6673337119048094E-2</v>
      </c>
      <c r="O150" s="201">
        <f t="shared" si="185"/>
        <v>1.57448626080956E-2</v>
      </c>
      <c r="P150" s="201" t="str">
        <f t="shared" si="186"/>
        <v/>
      </c>
      <c r="Q150" s="201" t="str">
        <f t="shared" si="187"/>
        <v/>
      </c>
      <c r="R150" s="201" t="str">
        <f t="shared" si="188"/>
        <v/>
      </c>
      <c r="S150" s="201" t="str">
        <f t="shared" si="189"/>
        <v/>
      </c>
      <c r="T150" s="199">
        <f t="shared" si="190"/>
        <v>0</v>
      </c>
      <c r="U150" s="199">
        <f t="shared" si="191"/>
        <v>0</v>
      </c>
      <c r="V150" s="199">
        <f t="shared" si="192"/>
        <v>0</v>
      </c>
      <c r="W150" s="199">
        <f t="shared" si="193"/>
        <v>0</v>
      </c>
      <c r="X150" s="199" t="str">
        <f t="shared" si="194"/>
        <v/>
      </c>
      <c r="Y150" s="199" t="str">
        <f t="shared" si="195"/>
        <v/>
      </c>
      <c r="Z150" s="199" t="str">
        <f t="shared" si="196"/>
        <v/>
      </c>
      <c r="AA150" s="199" t="str">
        <f t="shared" si="197"/>
        <v/>
      </c>
      <c r="AB150" s="201">
        <f t="shared" ca="1" si="198"/>
        <v>2.1184247202770834</v>
      </c>
      <c r="AD150" s="162">
        <f t="shared" si="199"/>
        <v>0</v>
      </c>
      <c r="AE150" s="162">
        <f t="shared" si="200"/>
        <v>0</v>
      </c>
      <c r="AF150" s="162">
        <f t="shared" si="201"/>
        <v>0</v>
      </c>
      <c r="AG150" s="162">
        <f t="shared" si="202"/>
        <v>0</v>
      </c>
      <c r="AH150" s="162" t="str">
        <f t="shared" si="203"/>
        <v/>
      </c>
      <c r="AI150" s="162" t="str">
        <f t="shared" si="204"/>
        <v/>
      </c>
      <c r="AJ150" s="162" t="str">
        <f t="shared" si="205"/>
        <v/>
      </c>
      <c r="AK150" s="162" t="str">
        <f t="shared" si="206"/>
        <v/>
      </c>
      <c r="AM150" s="199">
        <f t="shared" si="209"/>
        <v>0.8076091949649109</v>
      </c>
      <c r="AN150" s="197">
        <f t="shared" si="211"/>
        <v>0</v>
      </c>
      <c r="AO150" s="197">
        <f t="shared" si="212"/>
        <v>0</v>
      </c>
      <c r="AP150" s="197">
        <f t="shared" si="213"/>
        <v>0</v>
      </c>
      <c r="AQ150" s="197">
        <f t="shared" si="214"/>
        <v>0</v>
      </c>
      <c r="AR150" s="197" t="str">
        <f t="shared" si="215"/>
        <v/>
      </c>
      <c r="AS150" s="197" t="str">
        <f t="shared" si="216"/>
        <v/>
      </c>
      <c r="AT150" s="197" t="str">
        <f t="shared" si="217"/>
        <v/>
      </c>
      <c r="AU150" s="197" t="str">
        <f t="shared" si="218"/>
        <v/>
      </c>
      <c r="AV150" s="199">
        <f t="shared" ca="1" si="210"/>
        <v>2.1525618359690468</v>
      </c>
      <c r="AX150" s="162">
        <f t="shared" si="219"/>
        <v>0</v>
      </c>
      <c r="AY150" s="162">
        <f t="shared" si="220"/>
        <v>0</v>
      </c>
      <c r="AZ150" s="162">
        <f t="shared" si="221"/>
        <v>0</v>
      </c>
      <c r="BA150" s="162">
        <f t="shared" si="222"/>
        <v>0</v>
      </c>
      <c r="BB150" s="162" t="str">
        <f t="shared" si="223"/>
        <v/>
      </c>
      <c r="BC150" s="162" t="str">
        <f t="shared" si="224"/>
        <v/>
      </c>
      <c r="BD150" s="162" t="str">
        <f t="shared" si="225"/>
        <v/>
      </c>
      <c r="BE150" s="162" t="str">
        <f t="shared" si="226"/>
        <v/>
      </c>
      <c r="BG150" s="169">
        <f t="shared" si="207"/>
        <v>1.8499029518277157</v>
      </c>
      <c r="BH150" s="169">
        <f t="shared" ca="1" si="208"/>
        <v>2.1553733126293739</v>
      </c>
    </row>
    <row r="151" spans="3:60" x14ac:dyDescent="0.25">
      <c r="C151" s="197">
        <v>7.7</v>
      </c>
      <c r="D151" s="198">
        <f t="shared" si="176"/>
        <v>2.8892138832607146</v>
      </c>
      <c r="E151" s="199">
        <f t="shared" si="177"/>
        <v>1.9044805194805194</v>
      </c>
      <c r="F151" s="199">
        <f t="shared" si="178"/>
        <v>9.5224025974025963</v>
      </c>
      <c r="G151" s="199">
        <f t="shared" si="179"/>
        <v>0.43840620922756229</v>
      </c>
      <c r="H151" s="200">
        <f t="shared" si="180"/>
        <v>15752.327048313957</v>
      </c>
      <c r="K151" s="199">
        <f t="shared" si="181"/>
        <v>1.9012891449340412</v>
      </c>
      <c r="L151" s="201">
        <f t="shared" si="182"/>
        <v>1.5945812421351277E-2</v>
      </c>
      <c r="M151" s="201">
        <f t="shared" si="183"/>
        <v>1.6079920168948162E-2</v>
      </c>
      <c r="N151" s="201">
        <f t="shared" si="184"/>
        <v>1.6901738997391218E-2</v>
      </c>
      <c r="O151" s="201">
        <f t="shared" si="185"/>
        <v>1.5960545657521568E-2</v>
      </c>
      <c r="P151" s="201" t="str">
        <f t="shared" si="186"/>
        <v/>
      </c>
      <c r="Q151" s="201" t="str">
        <f t="shared" si="187"/>
        <v/>
      </c>
      <c r="R151" s="201" t="str">
        <f t="shared" si="188"/>
        <v/>
      </c>
      <c r="S151" s="201" t="str">
        <f t="shared" si="189"/>
        <v/>
      </c>
      <c r="T151" s="199">
        <f t="shared" si="190"/>
        <v>0</v>
      </c>
      <c r="U151" s="199">
        <f t="shared" si="191"/>
        <v>0</v>
      </c>
      <c r="V151" s="199">
        <f t="shared" si="192"/>
        <v>0</v>
      </c>
      <c r="W151" s="199">
        <f t="shared" si="193"/>
        <v>0</v>
      </c>
      <c r="X151" s="199" t="str">
        <f t="shared" si="194"/>
        <v/>
      </c>
      <c r="Y151" s="199" t="str">
        <f t="shared" si="195"/>
        <v/>
      </c>
      <c r="Z151" s="199" t="str">
        <f t="shared" si="196"/>
        <v/>
      </c>
      <c r="AA151" s="199" t="str">
        <f t="shared" si="197"/>
        <v/>
      </c>
      <c r="AB151" s="201">
        <f t="shared" ca="1" si="198"/>
        <v>2.0684319756783385</v>
      </c>
      <c r="AD151" s="162">
        <f t="shared" si="199"/>
        <v>0</v>
      </c>
      <c r="AE151" s="162">
        <f t="shared" si="200"/>
        <v>0</v>
      </c>
      <c r="AF151" s="162">
        <f t="shared" si="201"/>
        <v>0</v>
      </c>
      <c r="AG151" s="162">
        <f t="shared" si="202"/>
        <v>0</v>
      </c>
      <c r="AH151" s="162" t="str">
        <f t="shared" si="203"/>
        <v/>
      </c>
      <c r="AI151" s="162" t="str">
        <f t="shared" si="204"/>
        <v/>
      </c>
      <c r="AJ151" s="162" t="str">
        <f t="shared" si="205"/>
        <v/>
      </c>
      <c r="AK151" s="162" t="str">
        <f t="shared" si="206"/>
        <v/>
      </c>
      <c r="AM151" s="199">
        <f t="shared" si="209"/>
        <v>0.81882598933942352</v>
      </c>
      <c r="AN151" s="197">
        <f t="shared" si="211"/>
        <v>0</v>
      </c>
      <c r="AO151" s="197">
        <f t="shared" si="212"/>
        <v>0</v>
      </c>
      <c r="AP151" s="197">
        <f t="shared" si="213"/>
        <v>0</v>
      </c>
      <c r="AQ151" s="197">
        <f t="shared" si="214"/>
        <v>0</v>
      </c>
      <c r="AR151" s="197" t="str">
        <f t="shared" si="215"/>
        <v/>
      </c>
      <c r="AS151" s="197" t="str">
        <f t="shared" si="216"/>
        <v/>
      </c>
      <c r="AT151" s="197" t="str">
        <f t="shared" si="217"/>
        <v/>
      </c>
      <c r="AU151" s="197" t="str">
        <f t="shared" si="218"/>
        <v/>
      </c>
      <c r="AV151" s="199">
        <f t="shared" ca="1" si="210"/>
        <v>2.0462911908206478</v>
      </c>
      <c r="AX151" s="162">
        <f t="shared" si="219"/>
        <v>0</v>
      </c>
      <c r="AY151" s="162">
        <f t="shared" si="220"/>
        <v>0</v>
      </c>
      <c r="AZ151" s="162">
        <f t="shared" si="221"/>
        <v>0</v>
      </c>
      <c r="BA151" s="162">
        <f t="shared" si="222"/>
        <v>0</v>
      </c>
      <c r="BB151" s="162" t="str">
        <f t="shared" si="223"/>
        <v/>
      </c>
      <c r="BC151" s="162" t="str">
        <f t="shared" si="224"/>
        <v/>
      </c>
      <c r="BD151" s="162" t="str">
        <f t="shared" si="225"/>
        <v/>
      </c>
      <c r="BE151" s="162" t="str">
        <f t="shared" si="226"/>
        <v/>
      </c>
      <c r="BG151" s="169">
        <f t="shared" si="207"/>
        <v>1.8755960483808785</v>
      </c>
      <c r="BH151" s="169">
        <f t="shared" ca="1" si="208"/>
        <v>2.1184247202770834</v>
      </c>
    </row>
    <row r="152" spans="3:60" x14ac:dyDescent="0.25">
      <c r="C152" s="197">
        <v>7.8</v>
      </c>
      <c r="D152" s="198">
        <f t="shared" si="176"/>
        <v>2.9267361414848789</v>
      </c>
      <c r="E152" s="199">
        <f t="shared" si="177"/>
        <v>1.9028205128205129</v>
      </c>
      <c r="F152" s="199">
        <f t="shared" si="178"/>
        <v>9.5141025641025649</v>
      </c>
      <c r="G152" s="199">
        <f t="shared" si="179"/>
        <v>0.44409979636038771</v>
      </c>
      <c r="H152" s="200">
        <f t="shared" si="180"/>
        <v>15766.069262902573</v>
      </c>
      <c r="K152" s="199">
        <f t="shared" si="181"/>
        <v>1.926982241487204</v>
      </c>
      <c r="L152" s="201">
        <f t="shared" si="182"/>
        <v>1.6161296372991157E-2</v>
      </c>
      <c r="M152" s="201">
        <f t="shared" si="183"/>
        <v>1.6297216387447463E-2</v>
      </c>
      <c r="N152" s="201">
        <f t="shared" si="184"/>
        <v>1.7130140875734345E-2</v>
      </c>
      <c r="O152" s="201">
        <f t="shared" si="185"/>
        <v>1.6176228706947536E-2</v>
      </c>
      <c r="P152" s="201" t="str">
        <f t="shared" si="186"/>
        <v/>
      </c>
      <c r="Q152" s="201" t="str">
        <f t="shared" si="187"/>
        <v/>
      </c>
      <c r="R152" s="201" t="str">
        <f t="shared" si="188"/>
        <v/>
      </c>
      <c r="S152" s="201" t="str">
        <f t="shared" si="189"/>
        <v/>
      </c>
      <c r="T152" s="199">
        <f t="shared" si="190"/>
        <v>0</v>
      </c>
      <c r="U152" s="199">
        <f t="shared" si="191"/>
        <v>0</v>
      </c>
      <c r="V152" s="199">
        <f t="shared" si="192"/>
        <v>0</v>
      </c>
      <c r="W152" s="199">
        <f t="shared" si="193"/>
        <v>0</v>
      </c>
      <c r="X152" s="199" t="str">
        <f t="shared" si="194"/>
        <v/>
      </c>
      <c r="Y152" s="199" t="str">
        <f t="shared" si="195"/>
        <v/>
      </c>
      <c r="Z152" s="199" t="str">
        <f t="shared" si="196"/>
        <v/>
      </c>
      <c r="AA152" s="199" t="str">
        <f t="shared" si="197"/>
        <v/>
      </c>
      <c r="AB152" s="201">
        <f t="shared" ca="1" si="198"/>
        <v>2.1110226368211951</v>
      </c>
      <c r="AD152" s="162">
        <f t="shared" si="199"/>
        <v>0</v>
      </c>
      <c r="AE152" s="162">
        <f t="shared" si="200"/>
        <v>0</v>
      </c>
      <c r="AF152" s="162">
        <f t="shared" si="201"/>
        <v>0</v>
      </c>
      <c r="AG152" s="162">
        <f t="shared" si="202"/>
        <v>0</v>
      </c>
      <c r="AH152" s="162" t="str">
        <f t="shared" si="203"/>
        <v/>
      </c>
      <c r="AI152" s="162" t="str">
        <f t="shared" si="204"/>
        <v/>
      </c>
      <c r="AJ152" s="162" t="str">
        <f t="shared" si="205"/>
        <v/>
      </c>
      <c r="AK152" s="162" t="str">
        <f t="shared" si="206"/>
        <v/>
      </c>
      <c r="AM152" s="199">
        <f t="shared" si="209"/>
        <v>0.83004278371393614</v>
      </c>
      <c r="AN152" s="197">
        <f t="shared" si="211"/>
        <v>0</v>
      </c>
      <c r="AO152" s="197">
        <f t="shared" si="212"/>
        <v>0</v>
      </c>
      <c r="AP152" s="197">
        <f t="shared" si="213"/>
        <v>0</v>
      </c>
      <c r="AQ152" s="197">
        <f t="shared" si="214"/>
        <v>0</v>
      </c>
      <c r="AR152" s="197" t="str">
        <f t="shared" si="215"/>
        <v/>
      </c>
      <c r="AS152" s="197" t="str">
        <f t="shared" si="216"/>
        <v/>
      </c>
      <c r="AT152" s="197" t="str">
        <f t="shared" si="217"/>
        <v/>
      </c>
      <c r="AU152" s="197" t="str">
        <f t="shared" si="218"/>
        <v/>
      </c>
      <c r="AV152" s="199">
        <f t="shared" ca="1" si="210"/>
        <v>2.1090552401041927</v>
      </c>
      <c r="AX152" s="162">
        <f t="shared" si="219"/>
        <v>0</v>
      </c>
      <c r="AY152" s="162">
        <f t="shared" si="220"/>
        <v>0</v>
      </c>
      <c r="AZ152" s="162">
        <f t="shared" si="221"/>
        <v>0</v>
      </c>
      <c r="BA152" s="162">
        <f t="shared" si="222"/>
        <v>0</v>
      </c>
      <c r="BB152" s="162" t="str">
        <f t="shared" si="223"/>
        <v/>
      </c>
      <c r="BC152" s="162" t="str">
        <f t="shared" si="224"/>
        <v/>
      </c>
      <c r="BD152" s="162" t="str">
        <f t="shared" si="225"/>
        <v/>
      </c>
      <c r="BE152" s="162" t="str">
        <f t="shared" si="226"/>
        <v/>
      </c>
      <c r="BG152" s="169">
        <f t="shared" si="207"/>
        <v>1.9012891449340412</v>
      </c>
      <c r="BH152" s="169">
        <f t="shared" ca="1" si="208"/>
        <v>2.0684319756783385</v>
      </c>
    </row>
    <row r="153" spans="3:60" x14ac:dyDescent="0.25">
      <c r="C153" s="197">
        <v>7.9</v>
      </c>
      <c r="D153" s="198">
        <f t="shared" si="176"/>
        <v>2.9642583997090446</v>
      </c>
      <c r="E153" s="199">
        <f t="shared" si="177"/>
        <v>1.9013291139240507</v>
      </c>
      <c r="F153" s="199">
        <f t="shared" si="178"/>
        <v>9.5066455696202539</v>
      </c>
      <c r="G153" s="199">
        <f t="shared" si="179"/>
        <v>0.44979338349321324</v>
      </c>
      <c r="H153" s="200">
        <f t="shared" si="180"/>
        <v>15778.43613727905</v>
      </c>
      <c r="K153" s="199">
        <f t="shared" si="181"/>
        <v>1.9526753380403667</v>
      </c>
      <c r="L153" s="201">
        <f t="shared" si="182"/>
        <v>1.6376780324631041E-2</v>
      </c>
      <c r="M153" s="201">
        <f t="shared" si="183"/>
        <v>1.6514512605946764E-2</v>
      </c>
      <c r="N153" s="201">
        <f t="shared" si="184"/>
        <v>1.7358542754077468E-2</v>
      </c>
      <c r="O153" s="201">
        <f t="shared" si="185"/>
        <v>1.6391911756373501E-2</v>
      </c>
      <c r="P153" s="201" t="str">
        <f t="shared" si="186"/>
        <v/>
      </c>
      <c r="Q153" s="201" t="str">
        <f t="shared" si="187"/>
        <v/>
      </c>
      <c r="R153" s="201" t="str">
        <f t="shared" si="188"/>
        <v/>
      </c>
      <c r="S153" s="201" t="str">
        <f t="shared" si="189"/>
        <v/>
      </c>
      <c r="T153" s="199">
        <f t="shared" si="190"/>
        <v>0</v>
      </c>
      <c r="U153" s="199">
        <f t="shared" si="191"/>
        <v>0</v>
      </c>
      <c r="V153" s="199">
        <f t="shared" si="192"/>
        <v>0</v>
      </c>
      <c r="W153" s="199">
        <f t="shared" si="193"/>
        <v>0</v>
      </c>
      <c r="X153" s="199" t="str">
        <f t="shared" si="194"/>
        <v/>
      </c>
      <c r="Y153" s="199" t="str">
        <f t="shared" si="195"/>
        <v/>
      </c>
      <c r="Z153" s="199" t="str">
        <f t="shared" si="196"/>
        <v/>
      </c>
      <c r="AA153" s="199" t="str">
        <f t="shared" si="197"/>
        <v/>
      </c>
      <c r="AB153" s="201">
        <f t="shared" ca="1" si="198"/>
        <v>2.0491826338449273</v>
      </c>
      <c r="AD153" s="162">
        <f t="shared" si="199"/>
        <v>0</v>
      </c>
      <c r="AE153" s="162">
        <f t="shared" si="200"/>
        <v>0</v>
      </c>
      <c r="AF153" s="162">
        <f t="shared" si="201"/>
        <v>0</v>
      </c>
      <c r="AG153" s="162">
        <f t="shared" si="202"/>
        <v>0</v>
      </c>
      <c r="AH153" s="162" t="str">
        <f t="shared" si="203"/>
        <v/>
      </c>
      <c r="AI153" s="162" t="str">
        <f t="shared" si="204"/>
        <v/>
      </c>
      <c r="AJ153" s="162" t="str">
        <f t="shared" si="205"/>
        <v/>
      </c>
      <c r="AK153" s="162" t="str">
        <f t="shared" si="206"/>
        <v/>
      </c>
      <c r="AM153" s="199">
        <f t="shared" si="209"/>
        <v>0.84125957808844876</v>
      </c>
      <c r="AN153" s="197">
        <f t="shared" si="211"/>
        <v>0</v>
      </c>
      <c r="AO153" s="197">
        <f t="shared" si="212"/>
        <v>0</v>
      </c>
      <c r="AP153" s="197">
        <f t="shared" si="213"/>
        <v>0</v>
      </c>
      <c r="AQ153" s="197">
        <f t="shared" si="214"/>
        <v>0</v>
      </c>
      <c r="AR153" s="197" t="str">
        <f t="shared" si="215"/>
        <v/>
      </c>
      <c r="AS153" s="197" t="str">
        <f t="shared" si="216"/>
        <v/>
      </c>
      <c r="AT153" s="197" t="str">
        <f t="shared" si="217"/>
        <v/>
      </c>
      <c r="AU153" s="197" t="str">
        <f t="shared" si="218"/>
        <v/>
      </c>
      <c r="AV153" s="199">
        <f t="shared" ca="1" si="210"/>
        <v>2.1073577403211101</v>
      </c>
      <c r="AX153" s="162">
        <f t="shared" si="219"/>
        <v>0</v>
      </c>
      <c r="AY153" s="162">
        <f t="shared" si="220"/>
        <v>0</v>
      </c>
      <c r="AZ153" s="162">
        <f t="shared" si="221"/>
        <v>0</v>
      </c>
      <c r="BA153" s="162">
        <f t="shared" si="222"/>
        <v>0</v>
      </c>
      <c r="BB153" s="162" t="str">
        <f t="shared" si="223"/>
        <v/>
      </c>
      <c r="BC153" s="162" t="str">
        <f t="shared" si="224"/>
        <v/>
      </c>
      <c r="BD153" s="162" t="str">
        <f t="shared" si="225"/>
        <v/>
      </c>
      <c r="BE153" s="162" t="str">
        <f t="shared" si="226"/>
        <v/>
      </c>
      <c r="BG153" s="169">
        <f t="shared" si="207"/>
        <v>1.926982241487204</v>
      </c>
      <c r="BH153" s="169">
        <f t="shared" ca="1" si="208"/>
        <v>2.1110226368211951</v>
      </c>
    </row>
    <row r="154" spans="3:60" x14ac:dyDescent="0.25">
      <c r="C154" s="197">
        <v>8</v>
      </c>
      <c r="D154" s="198">
        <f t="shared" si="176"/>
        <v>3.0017806579332094</v>
      </c>
      <c r="E154" s="199">
        <f t="shared" si="177"/>
        <v>1.9</v>
      </c>
      <c r="F154" s="199">
        <f t="shared" si="178"/>
        <v>9.5</v>
      </c>
      <c r="G154" s="199">
        <f t="shared" si="179"/>
        <v>0.45548697062603871</v>
      </c>
      <c r="H154" s="200">
        <f t="shared" si="180"/>
        <v>15789.473684210527</v>
      </c>
      <c r="K154" s="199">
        <f t="shared" si="181"/>
        <v>1.9783684345935295</v>
      </c>
      <c r="L154" s="201">
        <f t="shared" si="182"/>
        <v>1.6592264276270922E-2</v>
      </c>
      <c r="M154" s="201">
        <f t="shared" si="183"/>
        <v>1.6731808824446064E-2</v>
      </c>
      <c r="N154" s="201">
        <f t="shared" si="184"/>
        <v>1.7586944632420595E-2</v>
      </c>
      <c r="O154" s="201">
        <f t="shared" si="185"/>
        <v>1.6607594805799469E-2</v>
      </c>
      <c r="P154" s="201" t="str">
        <f t="shared" si="186"/>
        <v/>
      </c>
      <c r="Q154" s="201" t="str">
        <f t="shared" si="187"/>
        <v/>
      </c>
      <c r="R154" s="201" t="str">
        <f t="shared" si="188"/>
        <v/>
      </c>
      <c r="S154" s="201" t="str">
        <f t="shared" si="189"/>
        <v/>
      </c>
      <c r="T154" s="199">
        <f t="shared" si="190"/>
        <v>0</v>
      </c>
      <c r="U154" s="199">
        <f t="shared" si="191"/>
        <v>0</v>
      </c>
      <c r="V154" s="199">
        <f t="shared" si="192"/>
        <v>0</v>
      </c>
      <c r="W154" s="199">
        <f t="shared" si="193"/>
        <v>0</v>
      </c>
      <c r="X154" s="199" t="str">
        <f t="shared" si="194"/>
        <v/>
      </c>
      <c r="Y154" s="199" t="str">
        <f t="shared" si="195"/>
        <v/>
      </c>
      <c r="Z154" s="199" t="str">
        <f t="shared" si="196"/>
        <v/>
      </c>
      <c r="AA154" s="199" t="str">
        <f t="shared" si="197"/>
        <v/>
      </c>
      <c r="AB154" s="201">
        <f t="shared" ca="1" si="198"/>
        <v>2.125364703722497</v>
      </c>
      <c r="AD154" s="162">
        <f t="shared" si="199"/>
        <v>0</v>
      </c>
      <c r="AE154" s="162">
        <f t="shared" si="200"/>
        <v>0</v>
      </c>
      <c r="AF154" s="162">
        <f t="shared" si="201"/>
        <v>0</v>
      </c>
      <c r="AG154" s="162">
        <f t="shared" si="202"/>
        <v>0</v>
      </c>
      <c r="AH154" s="162" t="str">
        <f t="shared" si="203"/>
        <v/>
      </c>
      <c r="AI154" s="162" t="str">
        <f t="shared" si="204"/>
        <v/>
      </c>
      <c r="AJ154" s="162" t="str">
        <f t="shared" si="205"/>
        <v/>
      </c>
      <c r="AK154" s="162" t="str">
        <f t="shared" si="206"/>
        <v/>
      </c>
      <c r="AM154" s="199">
        <f t="shared" si="209"/>
        <v>0.85247637246296137</v>
      </c>
      <c r="AN154" s="197">
        <f t="shared" si="211"/>
        <v>0</v>
      </c>
      <c r="AO154" s="197">
        <f t="shared" si="212"/>
        <v>0</v>
      </c>
      <c r="AP154" s="197">
        <f t="shared" si="213"/>
        <v>0</v>
      </c>
      <c r="AQ154" s="197">
        <f t="shared" si="214"/>
        <v>0</v>
      </c>
      <c r="AR154" s="197" t="str">
        <f t="shared" si="215"/>
        <v/>
      </c>
      <c r="AS154" s="197" t="str">
        <f t="shared" si="216"/>
        <v/>
      </c>
      <c r="AT154" s="197" t="str">
        <f t="shared" si="217"/>
        <v/>
      </c>
      <c r="AU154" s="197" t="str">
        <f t="shared" si="218"/>
        <v/>
      </c>
      <c r="AV154" s="199">
        <f t="shared" ca="1" si="210"/>
        <v>2.0519970647233077</v>
      </c>
      <c r="AX154" s="162">
        <f t="shared" si="219"/>
        <v>0</v>
      </c>
      <c r="AY154" s="162">
        <f t="shared" si="220"/>
        <v>0</v>
      </c>
      <c r="AZ154" s="162">
        <f t="shared" si="221"/>
        <v>0</v>
      </c>
      <c r="BA154" s="162">
        <f t="shared" si="222"/>
        <v>0</v>
      </c>
      <c r="BB154" s="162" t="str">
        <f t="shared" si="223"/>
        <v/>
      </c>
      <c r="BC154" s="162" t="str">
        <f t="shared" si="224"/>
        <v/>
      </c>
      <c r="BD154" s="162" t="str">
        <f t="shared" si="225"/>
        <v/>
      </c>
      <c r="BE154" s="162" t="str">
        <f t="shared" si="226"/>
        <v/>
      </c>
      <c r="BG154" s="169">
        <f t="shared" si="207"/>
        <v>1.9526753380403667</v>
      </c>
      <c r="BH154" s="169">
        <f t="shared" ca="1" si="208"/>
        <v>2.0491826338449273</v>
      </c>
    </row>
    <row r="155" spans="3:60" x14ac:dyDescent="0.25">
      <c r="C155" s="197">
        <v>8.1</v>
      </c>
      <c r="D155" s="198">
        <f t="shared" si="176"/>
        <v>3.0393029161573746</v>
      </c>
      <c r="E155" s="199">
        <f t="shared" si="177"/>
        <v>1.8988271604938272</v>
      </c>
      <c r="F155" s="199">
        <f t="shared" si="178"/>
        <v>9.4941358024691365</v>
      </c>
      <c r="G155" s="199">
        <f t="shared" si="179"/>
        <v>0.46118055775886418</v>
      </c>
      <c r="H155" s="200">
        <f t="shared" si="180"/>
        <v>15799.226293033385</v>
      </c>
      <c r="K155" s="199">
        <f t="shared" si="181"/>
        <v>2.0040615311466921</v>
      </c>
      <c r="L155" s="201">
        <f t="shared" si="182"/>
        <v>1.6807748227910802E-2</v>
      </c>
      <c r="M155" s="201">
        <f t="shared" si="183"/>
        <v>1.6949105042945358E-2</v>
      </c>
      <c r="N155" s="201">
        <f t="shared" si="184"/>
        <v>1.7815346510763715E-2</v>
      </c>
      <c r="O155" s="201">
        <f t="shared" si="185"/>
        <v>1.6823277855225433E-2</v>
      </c>
      <c r="P155" s="201" t="str">
        <f t="shared" si="186"/>
        <v/>
      </c>
      <c r="Q155" s="201" t="str">
        <f t="shared" si="187"/>
        <v/>
      </c>
      <c r="R155" s="201" t="str">
        <f t="shared" si="188"/>
        <v/>
      </c>
      <c r="S155" s="201" t="str">
        <f t="shared" si="189"/>
        <v/>
      </c>
      <c r="T155" s="199">
        <f t="shared" si="190"/>
        <v>0</v>
      </c>
      <c r="U155" s="199">
        <f t="shared" si="191"/>
        <v>0</v>
      </c>
      <c r="V155" s="199">
        <f t="shared" si="192"/>
        <v>0</v>
      </c>
      <c r="W155" s="199">
        <f t="shared" si="193"/>
        <v>0</v>
      </c>
      <c r="X155" s="199" t="str">
        <f t="shared" si="194"/>
        <v/>
      </c>
      <c r="Y155" s="199" t="str">
        <f t="shared" si="195"/>
        <v/>
      </c>
      <c r="Z155" s="199" t="str">
        <f t="shared" si="196"/>
        <v/>
      </c>
      <c r="AA155" s="199" t="str">
        <f t="shared" si="197"/>
        <v/>
      </c>
      <c r="AB155" s="201">
        <f t="shared" ca="1" si="198"/>
        <v>2.1133677669693771</v>
      </c>
      <c r="AD155" s="162">
        <f t="shared" si="199"/>
        <v>0</v>
      </c>
      <c r="AE155" s="162">
        <f t="shared" si="200"/>
        <v>0</v>
      </c>
      <c r="AF155" s="162">
        <f t="shared" si="201"/>
        <v>0</v>
      </c>
      <c r="AG155" s="162">
        <f t="shared" si="202"/>
        <v>0</v>
      </c>
      <c r="AH155" s="162" t="str">
        <f t="shared" si="203"/>
        <v/>
      </c>
      <c r="AI155" s="162" t="str">
        <f t="shared" si="204"/>
        <v/>
      </c>
      <c r="AJ155" s="162" t="str">
        <f t="shared" si="205"/>
        <v/>
      </c>
      <c r="AK155" s="162" t="str">
        <f t="shared" si="206"/>
        <v/>
      </c>
      <c r="AM155" s="199">
        <f t="shared" si="209"/>
        <v>0.86369316683747399</v>
      </c>
      <c r="AN155" s="197">
        <f t="shared" si="211"/>
        <v>0</v>
      </c>
      <c r="AO155" s="197">
        <f t="shared" si="212"/>
        <v>0</v>
      </c>
      <c r="AP155" s="197">
        <f t="shared" si="213"/>
        <v>0</v>
      </c>
      <c r="AQ155" s="197">
        <f t="shared" si="214"/>
        <v>0</v>
      </c>
      <c r="AR155" s="197" t="str">
        <f t="shared" si="215"/>
        <v/>
      </c>
      <c r="AS155" s="197" t="str">
        <f t="shared" si="216"/>
        <v/>
      </c>
      <c r="AT155" s="197" t="str">
        <f t="shared" si="217"/>
        <v/>
      </c>
      <c r="AU155" s="197" t="str">
        <f t="shared" si="218"/>
        <v/>
      </c>
      <c r="AV155" s="199">
        <f t="shared" ca="1" si="210"/>
        <v>2.006123238410622</v>
      </c>
      <c r="AX155" s="162">
        <f t="shared" si="219"/>
        <v>0</v>
      </c>
      <c r="AY155" s="162">
        <f t="shared" si="220"/>
        <v>0</v>
      </c>
      <c r="AZ155" s="162">
        <f t="shared" si="221"/>
        <v>0</v>
      </c>
      <c r="BA155" s="162">
        <f t="shared" si="222"/>
        <v>0</v>
      </c>
      <c r="BB155" s="162" t="str">
        <f t="shared" si="223"/>
        <v/>
      </c>
      <c r="BC155" s="162" t="str">
        <f t="shared" si="224"/>
        <v/>
      </c>
      <c r="BD155" s="162" t="str">
        <f t="shared" si="225"/>
        <v/>
      </c>
      <c r="BE155" s="162" t="str">
        <f t="shared" si="226"/>
        <v/>
      </c>
      <c r="BG155" s="169">
        <f t="shared" si="207"/>
        <v>1.9783684345935295</v>
      </c>
      <c r="BH155" s="169">
        <f t="shared" ca="1" si="208"/>
        <v>2.125364703722497</v>
      </c>
    </row>
    <row r="156" spans="3:60" x14ac:dyDescent="0.25">
      <c r="C156" s="197">
        <v>8.1999999999999993</v>
      </c>
      <c r="D156" s="198">
        <f t="shared" si="176"/>
        <v>3.0768251743815398</v>
      </c>
      <c r="E156" s="199">
        <f t="shared" si="177"/>
        <v>1.8978048780487804</v>
      </c>
      <c r="F156" s="199">
        <f t="shared" si="178"/>
        <v>9.4890243902439018</v>
      </c>
      <c r="G156" s="199">
        <f t="shared" si="179"/>
        <v>0.46687414489168966</v>
      </c>
      <c r="H156" s="200">
        <f t="shared" si="180"/>
        <v>15807.73679475646</v>
      </c>
      <c r="K156" s="199">
        <f t="shared" si="181"/>
        <v>2.0297546276998548</v>
      </c>
      <c r="L156" s="201">
        <f t="shared" si="182"/>
        <v>1.7023232179550686E-2</v>
      </c>
      <c r="M156" s="201">
        <f t="shared" si="183"/>
        <v>1.7166401261444659E-2</v>
      </c>
      <c r="N156" s="201">
        <f t="shared" si="184"/>
        <v>1.8043748389106842E-2</v>
      </c>
      <c r="O156" s="201">
        <f t="shared" si="185"/>
        <v>1.7038960904651401E-2</v>
      </c>
      <c r="P156" s="201" t="str">
        <f t="shared" si="186"/>
        <v/>
      </c>
      <c r="Q156" s="201" t="str">
        <f t="shared" si="187"/>
        <v/>
      </c>
      <c r="R156" s="201" t="str">
        <f t="shared" si="188"/>
        <v/>
      </c>
      <c r="S156" s="201" t="str">
        <f t="shared" si="189"/>
        <v/>
      </c>
      <c r="T156" s="199">
        <f t="shared" si="190"/>
        <v>0</v>
      </c>
      <c r="U156" s="199">
        <f t="shared" si="191"/>
        <v>0</v>
      </c>
      <c r="V156" s="199">
        <f t="shared" si="192"/>
        <v>0</v>
      </c>
      <c r="W156" s="199">
        <f t="shared" si="193"/>
        <v>0</v>
      </c>
      <c r="X156" s="199" t="str">
        <f t="shared" si="194"/>
        <v/>
      </c>
      <c r="Y156" s="199" t="str">
        <f t="shared" si="195"/>
        <v/>
      </c>
      <c r="Z156" s="199" t="str">
        <f t="shared" si="196"/>
        <v/>
      </c>
      <c r="AA156" s="199" t="str">
        <f t="shared" si="197"/>
        <v/>
      </c>
      <c r="AB156" s="201">
        <f t="shared" ca="1" si="198"/>
        <v>2.0947348907080392</v>
      </c>
      <c r="AD156" s="162">
        <f t="shared" si="199"/>
        <v>0</v>
      </c>
      <c r="AE156" s="162">
        <f t="shared" si="200"/>
        <v>0</v>
      </c>
      <c r="AF156" s="162">
        <f t="shared" si="201"/>
        <v>0</v>
      </c>
      <c r="AG156" s="162">
        <f t="shared" si="202"/>
        <v>0</v>
      </c>
      <c r="AH156" s="162" t="str">
        <f t="shared" si="203"/>
        <v/>
      </c>
      <c r="AI156" s="162" t="str">
        <f t="shared" si="204"/>
        <v/>
      </c>
      <c r="AJ156" s="162" t="str">
        <f t="shared" si="205"/>
        <v/>
      </c>
      <c r="AK156" s="162" t="str">
        <f t="shared" si="206"/>
        <v/>
      </c>
      <c r="AM156" s="199">
        <f t="shared" si="209"/>
        <v>0.87490996121198661</v>
      </c>
      <c r="AN156" s="197">
        <f t="shared" si="211"/>
        <v>0</v>
      </c>
      <c r="AO156" s="197">
        <f t="shared" si="212"/>
        <v>0</v>
      </c>
      <c r="AP156" s="197">
        <f t="shared" si="213"/>
        <v>0</v>
      </c>
      <c r="AQ156" s="197">
        <f t="shared" si="214"/>
        <v>0</v>
      </c>
      <c r="AR156" s="197" t="str">
        <f t="shared" si="215"/>
        <v/>
      </c>
      <c r="AS156" s="197" t="str">
        <f t="shared" si="216"/>
        <v/>
      </c>
      <c r="AT156" s="197" t="str">
        <f t="shared" si="217"/>
        <v/>
      </c>
      <c r="AU156" s="197" t="str">
        <f t="shared" si="218"/>
        <v/>
      </c>
      <c r="AV156" s="199">
        <f t="shared" ca="1" si="210"/>
        <v>2.1221372561306433</v>
      </c>
      <c r="AX156" s="162">
        <f t="shared" si="219"/>
        <v>0</v>
      </c>
      <c r="AY156" s="162">
        <f t="shared" si="220"/>
        <v>0</v>
      </c>
      <c r="AZ156" s="162">
        <f t="shared" si="221"/>
        <v>0</v>
      </c>
      <c r="BA156" s="162">
        <f t="shared" si="222"/>
        <v>0</v>
      </c>
      <c r="BB156" s="162" t="str">
        <f t="shared" si="223"/>
        <v/>
      </c>
      <c r="BC156" s="162" t="str">
        <f t="shared" si="224"/>
        <v/>
      </c>
      <c r="BD156" s="162" t="str">
        <f t="shared" si="225"/>
        <v/>
      </c>
      <c r="BE156" s="162" t="str">
        <f t="shared" si="226"/>
        <v/>
      </c>
      <c r="BG156" s="169">
        <f t="shared" si="207"/>
        <v>2.0040615311466921</v>
      </c>
      <c r="BH156" s="169">
        <f t="shared" ca="1" si="208"/>
        <v>2.1133677669693771</v>
      </c>
    </row>
    <row r="157" spans="3:60" x14ac:dyDescent="0.25">
      <c r="C157" s="197">
        <v>8.3000000000000007</v>
      </c>
      <c r="D157" s="198">
        <f t="shared" si="176"/>
        <v>3.1143474326057055</v>
      </c>
      <c r="E157" s="199">
        <f t="shared" si="177"/>
        <v>1.8969277108433735</v>
      </c>
      <c r="F157" s="199">
        <f t="shared" si="178"/>
        <v>9.4846385542168683</v>
      </c>
      <c r="G157" s="199">
        <f t="shared" si="179"/>
        <v>0.47256773202451524</v>
      </c>
      <c r="H157" s="200">
        <f t="shared" si="180"/>
        <v>15815.046524183046</v>
      </c>
      <c r="K157" s="199">
        <f t="shared" si="181"/>
        <v>2.0554477242530176</v>
      </c>
      <c r="L157" s="201">
        <f t="shared" si="182"/>
        <v>1.7238716131190567E-2</v>
      </c>
      <c r="M157" s="201">
        <f t="shared" si="183"/>
        <v>1.738369747994396E-2</v>
      </c>
      <c r="N157" s="201">
        <f t="shared" si="184"/>
        <v>1.8272150267449966E-2</v>
      </c>
      <c r="O157" s="201">
        <f t="shared" si="185"/>
        <v>1.7254643954077369E-2</v>
      </c>
      <c r="P157" s="201" t="str">
        <f t="shared" si="186"/>
        <v/>
      </c>
      <c r="Q157" s="201" t="str">
        <f t="shared" si="187"/>
        <v/>
      </c>
      <c r="R157" s="201" t="str">
        <f t="shared" si="188"/>
        <v/>
      </c>
      <c r="S157" s="201" t="str">
        <f t="shared" si="189"/>
        <v/>
      </c>
      <c r="T157" s="199">
        <f t="shared" si="190"/>
        <v>0</v>
      </c>
      <c r="U157" s="199">
        <f t="shared" si="191"/>
        <v>0</v>
      </c>
      <c r="V157" s="199">
        <f t="shared" si="192"/>
        <v>0</v>
      </c>
      <c r="W157" s="199">
        <f t="shared" si="193"/>
        <v>0</v>
      </c>
      <c r="X157" s="199" t="str">
        <f t="shared" si="194"/>
        <v/>
      </c>
      <c r="Y157" s="199" t="str">
        <f t="shared" si="195"/>
        <v/>
      </c>
      <c r="Z157" s="199" t="str">
        <f t="shared" si="196"/>
        <v/>
      </c>
      <c r="AA157" s="199" t="str">
        <f t="shared" si="197"/>
        <v/>
      </c>
      <c r="AB157" s="201">
        <f t="shared" ca="1" si="198"/>
        <v>2.1452550522195057</v>
      </c>
      <c r="AD157" s="162">
        <f t="shared" si="199"/>
        <v>0</v>
      </c>
      <c r="AE157" s="162">
        <f t="shared" si="200"/>
        <v>0</v>
      </c>
      <c r="AF157" s="162">
        <f t="shared" si="201"/>
        <v>0</v>
      </c>
      <c r="AG157" s="162">
        <f t="shared" si="202"/>
        <v>0</v>
      </c>
      <c r="AH157" s="162" t="str">
        <f t="shared" si="203"/>
        <v/>
      </c>
      <c r="AI157" s="162" t="str">
        <f t="shared" si="204"/>
        <v/>
      </c>
      <c r="AJ157" s="162" t="str">
        <f t="shared" si="205"/>
        <v/>
      </c>
      <c r="AK157" s="162" t="str">
        <f t="shared" si="206"/>
        <v/>
      </c>
      <c r="AM157" s="199">
        <f t="shared" si="209"/>
        <v>0.88612675558649923</v>
      </c>
      <c r="AN157" s="197">
        <f t="shared" si="211"/>
        <v>0</v>
      </c>
      <c r="AO157" s="197">
        <f t="shared" si="212"/>
        <v>0</v>
      </c>
      <c r="AP157" s="197">
        <f t="shared" si="213"/>
        <v>0</v>
      </c>
      <c r="AQ157" s="197">
        <f t="shared" si="214"/>
        <v>0</v>
      </c>
      <c r="AR157" s="197" t="str">
        <f t="shared" si="215"/>
        <v/>
      </c>
      <c r="AS157" s="197" t="str">
        <f t="shared" si="216"/>
        <v/>
      </c>
      <c r="AT157" s="197" t="str">
        <f t="shared" si="217"/>
        <v/>
      </c>
      <c r="AU157" s="197" t="str">
        <f t="shared" si="218"/>
        <v/>
      </c>
      <c r="AV157" s="199">
        <f t="shared" ca="1" si="210"/>
        <v>2.1039679005182474</v>
      </c>
      <c r="AX157" s="162">
        <f t="shared" si="219"/>
        <v>0</v>
      </c>
      <c r="AY157" s="162">
        <f t="shared" si="220"/>
        <v>0</v>
      </c>
      <c r="AZ157" s="162">
        <f t="shared" si="221"/>
        <v>0</v>
      </c>
      <c r="BA157" s="162">
        <f t="shared" si="222"/>
        <v>0</v>
      </c>
      <c r="BB157" s="162" t="str">
        <f t="shared" si="223"/>
        <v/>
      </c>
      <c r="BC157" s="162" t="str">
        <f t="shared" si="224"/>
        <v/>
      </c>
      <c r="BD157" s="162" t="str">
        <f t="shared" si="225"/>
        <v/>
      </c>
      <c r="BE157" s="162" t="str">
        <f t="shared" si="226"/>
        <v/>
      </c>
      <c r="BG157" s="169">
        <f t="shared" si="207"/>
        <v>2.0297546276998548</v>
      </c>
      <c r="BH157" s="169">
        <f t="shared" ca="1" si="208"/>
        <v>2.0947348907080392</v>
      </c>
    </row>
    <row r="158" spans="3:60" x14ac:dyDescent="0.25">
      <c r="C158" s="197">
        <v>8.4</v>
      </c>
      <c r="D158" s="198">
        <f t="shared" si="176"/>
        <v>3.1518696908298702</v>
      </c>
      <c r="E158" s="199">
        <f t="shared" si="177"/>
        <v>1.8961904761904762</v>
      </c>
      <c r="F158" s="199">
        <f t="shared" si="178"/>
        <v>9.480952380952381</v>
      </c>
      <c r="G158" s="199">
        <f t="shared" si="179"/>
        <v>0.47826131915734071</v>
      </c>
      <c r="H158" s="200">
        <f t="shared" si="180"/>
        <v>15821.195379206429</v>
      </c>
      <c r="K158" s="199">
        <f t="shared" si="181"/>
        <v>2.0811408208061803</v>
      </c>
      <c r="L158" s="201">
        <f t="shared" si="182"/>
        <v>1.745420008283045E-2</v>
      </c>
      <c r="M158" s="201">
        <f t="shared" si="183"/>
        <v>1.760099369844326E-2</v>
      </c>
      <c r="N158" s="201">
        <f t="shared" si="184"/>
        <v>1.8500552145793093E-2</v>
      </c>
      <c r="O158" s="201">
        <f t="shared" si="185"/>
        <v>1.7470327003503337E-2</v>
      </c>
      <c r="P158" s="201" t="str">
        <f t="shared" si="186"/>
        <v/>
      </c>
      <c r="Q158" s="201" t="str">
        <f t="shared" si="187"/>
        <v/>
      </c>
      <c r="R158" s="201" t="str">
        <f t="shared" si="188"/>
        <v/>
      </c>
      <c r="S158" s="201" t="str">
        <f t="shared" si="189"/>
        <v/>
      </c>
      <c r="T158" s="199">
        <f t="shared" si="190"/>
        <v>0</v>
      </c>
      <c r="U158" s="199">
        <f t="shared" si="191"/>
        <v>0</v>
      </c>
      <c r="V158" s="199">
        <f t="shared" si="192"/>
        <v>0</v>
      </c>
      <c r="W158" s="199">
        <f t="shared" si="193"/>
        <v>0</v>
      </c>
      <c r="X158" s="199" t="str">
        <f t="shared" si="194"/>
        <v/>
      </c>
      <c r="Y158" s="199" t="str">
        <f t="shared" si="195"/>
        <v/>
      </c>
      <c r="Z158" s="199" t="str">
        <f t="shared" si="196"/>
        <v/>
      </c>
      <c r="AA158" s="199" t="str">
        <f t="shared" si="197"/>
        <v/>
      </c>
      <c r="AB158" s="201">
        <f t="shared" ca="1" si="198"/>
        <v>2.0605909761867296</v>
      </c>
      <c r="AD158" s="162">
        <f t="shared" si="199"/>
        <v>0</v>
      </c>
      <c r="AE158" s="162">
        <f t="shared" si="200"/>
        <v>0</v>
      </c>
      <c r="AF158" s="162">
        <f t="shared" si="201"/>
        <v>0</v>
      </c>
      <c r="AG158" s="162">
        <f t="shared" si="202"/>
        <v>0</v>
      </c>
      <c r="AH158" s="162" t="str">
        <f t="shared" si="203"/>
        <v/>
      </c>
      <c r="AI158" s="162" t="str">
        <f t="shared" si="204"/>
        <v/>
      </c>
      <c r="AJ158" s="162" t="str">
        <f t="shared" si="205"/>
        <v/>
      </c>
      <c r="AK158" s="162" t="str">
        <f t="shared" si="206"/>
        <v/>
      </c>
      <c r="AM158" s="199">
        <f t="shared" si="209"/>
        <v>0.89734354996101184</v>
      </c>
      <c r="AN158" s="197">
        <f t="shared" si="211"/>
        <v>0</v>
      </c>
      <c r="AO158" s="197">
        <f t="shared" si="212"/>
        <v>0</v>
      </c>
      <c r="AP158" s="197">
        <f t="shared" si="213"/>
        <v>0</v>
      </c>
      <c r="AQ158" s="197">
        <f t="shared" si="214"/>
        <v>0</v>
      </c>
      <c r="AR158" s="197" t="str">
        <f t="shared" si="215"/>
        <v/>
      </c>
      <c r="AS158" s="197" t="str">
        <f t="shared" si="216"/>
        <v/>
      </c>
      <c r="AT158" s="197" t="str">
        <f t="shared" si="217"/>
        <v/>
      </c>
      <c r="AU158" s="197" t="str">
        <f t="shared" si="218"/>
        <v/>
      </c>
      <c r="AV158" s="199">
        <f t="shared" ca="1" si="210"/>
        <v>2.0757880877946753</v>
      </c>
      <c r="AX158" s="162">
        <f t="shared" si="219"/>
        <v>0</v>
      </c>
      <c r="AY158" s="162">
        <f t="shared" si="220"/>
        <v>0</v>
      </c>
      <c r="AZ158" s="162">
        <f t="shared" si="221"/>
        <v>0</v>
      </c>
      <c r="BA158" s="162">
        <f t="shared" si="222"/>
        <v>0</v>
      </c>
      <c r="BB158" s="162" t="str">
        <f t="shared" si="223"/>
        <v/>
      </c>
      <c r="BC158" s="162" t="str">
        <f t="shared" si="224"/>
        <v/>
      </c>
      <c r="BD158" s="162" t="str">
        <f t="shared" si="225"/>
        <v/>
      </c>
      <c r="BE158" s="162" t="str">
        <f t="shared" si="226"/>
        <v/>
      </c>
      <c r="BG158" s="169">
        <f t="shared" si="207"/>
        <v>2.0554477242530176</v>
      </c>
      <c r="BH158" s="169">
        <f t="shared" ca="1" si="208"/>
        <v>2.1452550522195057</v>
      </c>
    </row>
    <row r="159" spans="3:60" x14ac:dyDescent="0.25">
      <c r="C159" s="197">
        <v>8.5</v>
      </c>
      <c r="D159" s="198">
        <f t="shared" si="176"/>
        <v>3.189391949054035</v>
      </c>
      <c r="E159" s="199">
        <f t="shared" si="177"/>
        <v>1.8955882352941178</v>
      </c>
      <c r="F159" s="199">
        <f t="shared" si="178"/>
        <v>9.4779411764705888</v>
      </c>
      <c r="G159" s="199">
        <f t="shared" si="179"/>
        <v>0.48395490629016602</v>
      </c>
      <c r="H159" s="200">
        <f t="shared" si="180"/>
        <v>15826.221877424359</v>
      </c>
      <c r="K159" s="199">
        <f t="shared" si="181"/>
        <v>2.1068339173593431</v>
      </c>
      <c r="L159" s="201">
        <f t="shared" si="182"/>
        <v>1.7669684034470331E-2</v>
      </c>
      <c r="M159" s="201">
        <f t="shared" si="183"/>
        <v>1.7818289916942558E-2</v>
      </c>
      <c r="N159" s="201">
        <f t="shared" si="184"/>
        <v>1.8728954024136216E-2</v>
      </c>
      <c r="O159" s="201">
        <f t="shared" si="185"/>
        <v>1.7686010052929305E-2</v>
      </c>
      <c r="P159" s="201" t="str">
        <f t="shared" si="186"/>
        <v/>
      </c>
      <c r="Q159" s="201" t="str">
        <f t="shared" si="187"/>
        <v/>
      </c>
      <c r="R159" s="201" t="str">
        <f t="shared" si="188"/>
        <v/>
      </c>
      <c r="S159" s="201" t="str">
        <f t="shared" si="189"/>
        <v/>
      </c>
      <c r="T159" s="199">
        <f t="shared" si="190"/>
        <v>0</v>
      </c>
      <c r="U159" s="199">
        <f t="shared" si="191"/>
        <v>0</v>
      </c>
      <c r="V159" s="199">
        <f t="shared" si="192"/>
        <v>0</v>
      </c>
      <c r="W159" s="199">
        <f t="shared" si="193"/>
        <v>0</v>
      </c>
      <c r="X159" s="199" t="str">
        <f t="shared" si="194"/>
        <v/>
      </c>
      <c r="Y159" s="199" t="str">
        <f t="shared" si="195"/>
        <v/>
      </c>
      <c r="Z159" s="199" t="str">
        <f t="shared" si="196"/>
        <v/>
      </c>
      <c r="AA159" s="199" t="str">
        <f t="shared" si="197"/>
        <v/>
      </c>
      <c r="AB159" s="201">
        <f t="shared" ca="1" si="198"/>
        <v>2.0474424091846157</v>
      </c>
      <c r="AD159" s="162">
        <f t="shared" si="199"/>
        <v>0</v>
      </c>
      <c r="AE159" s="162">
        <f t="shared" si="200"/>
        <v>0</v>
      </c>
      <c r="AF159" s="162">
        <f t="shared" si="201"/>
        <v>0</v>
      </c>
      <c r="AG159" s="162">
        <f t="shared" si="202"/>
        <v>0</v>
      </c>
      <c r="AH159" s="162" t="str">
        <f t="shared" si="203"/>
        <v/>
      </c>
      <c r="AI159" s="162" t="str">
        <f t="shared" si="204"/>
        <v/>
      </c>
      <c r="AJ159" s="162" t="str">
        <f t="shared" si="205"/>
        <v/>
      </c>
      <c r="AK159" s="162" t="str">
        <f t="shared" si="206"/>
        <v/>
      </c>
      <c r="AM159" s="199">
        <f t="shared" si="209"/>
        <v>0.90856034433552446</v>
      </c>
      <c r="AN159" s="197">
        <f t="shared" si="211"/>
        <v>0</v>
      </c>
      <c r="AO159" s="197">
        <f t="shared" si="212"/>
        <v>0</v>
      </c>
      <c r="AP159" s="197">
        <f t="shared" si="213"/>
        <v>0</v>
      </c>
      <c r="AQ159" s="197">
        <f t="shared" si="214"/>
        <v>0</v>
      </c>
      <c r="AR159" s="197" t="str">
        <f t="shared" si="215"/>
        <v/>
      </c>
      <c r="AS159" s="197" t="str">
        <f t="shared" si="216"/>
        <v/>
      </c>
      <c r="AT159" s="197" t="str">
        <f t="shared" si="217"/>
        <v/>
      </c>
      <c r="AU159" s="197" t="str">
        <f t="shared" si="218"/>
        <v/>
      </c>
      <c r="AV159" s="199">
        <f t="shared" ca="1" si="210"/>
        <v>2.0080787675272549</v>
      </c>
      <c r="AX159" s="162">
        <f t="shared" si="219"/>
        <v>0</v>
      </c>
      <c r="AY159" s="162">
        <f t="shared" si="220"/>
        <v>0</v>
      </c>
      <c r="AZ159" s="162">
        <f t="shared" si="221"/>
        <v>0</v>
      </c>
      <c r="BA159" s="162">
        <f t="shared" si="222"/>
        <v>0</v>
      </c>
      <c r="BB159" s="162" t="str">
        <f t="shared" si="223"/>
        <v/>
      </c>
      <c r="BC159" s="162" t="str">
        <f t="shared" si="224"/>
        <v/>
      </c>
      <c r="BD159" s="162" t="str">
        <f t="shared" si="225"/>
        <v/>
      </c>
      <c r="BE159" s="162" t="str">
        <f t="shared" si="226"/>
        <v/>
      </c>
      <c r="BG159" s="169">
        <f t="shared" si="207"/>
        <v>2.0811408208061803</v>
      </c>
      <c r="BH159" s="169">
        <f t="shared" ca="1" si="208"/>
        <v>2.0605909761867296</v>
      </c>
    </row>
    <row r="160" spans="3:60" x14ac:dyDescent="0.25">
      <c r="C160" s="197">
        <v>8.6</v>
      </c>
      <c r="D160" s="198">
        <f t="shared" si="176"/>
        <v>3.2269142072781998</v>
      </c>
      <c r="E160" s="199">
        <f t="shared" si="177"/>
        <v>1.8951162790697673</v>
      </c>
      <c r="F160" s="199">
        <f t="shared" si="178"/>
        <v>9.4755813953488364</v>
      </c>
      <c r="G160" s="199">
        <f t="shared" si="179"/>
        <v>0.48964849342299155</v>
      </c>
      <c r="H160" s="200">
        <f t="shared" si="180"/>
        <v>15830.163210209843</v>
      </c>
      <c r="K160" s="199">
        <f t="shared" si="181"/>
        <v>2.1325270139125059</v>
      </c>
      <c r="L160" s="201">
        <f t="shared" si="182"/>
        <v>1.7885167986110215E-2</v>
      </c>
      <c r="M160" s="201">
        <f t="shared" si="183"/>
        <v>1.8035586135441858E-2</v>
      </c>
      <c r="N160" s="201">
        <f t="shared" si="184"/>
        <v>1.8957355902479343E-2</v>
      </c>
      <c r="O160" s="201">
        <f t="shared" si="185"/>
        <v>1.7901693102355273E-2</v>
      </c>
      <c r="P160" s="201" t="str">
        <f t="shared" si="186"/>
        <v/>
      </c>
      <c r="Q160" s="201" t="str">
        <f t="shared" si="187"/>
        <v/>
      </c>
      <c r="R160" s="201" t="str">
        <f t="shared" si="188"/>
        <v/>
      </c>
      <c r="S160" s="201" t="str">
        <f t="shared" si="189"/>
        <v/>
      </c>
      <c r="T160" s="199">
        <f t="shared" si="190"/>
        <v>0</v>
      </c>
      <c r="U160" s="199">
        <f t="shared" si="191"/>
        <v>0</v>
      </c>
      <c r="V160" s="199">
        <f t="shared" si="192"/>
        <v>0</v>
      </c>
      <c r="W160" s="199">
        <f t="shared" si="193"/>
        <v>0</v>
      </c>
      <c r="X160" s="199" t="str">
        <f t="shared" si="194"/>
        <v/>
      </c>
      <c r="Y160" s="199" t="str">
        <f t="shared" si="195"/>
        <v/>
      </c>
      <c r="Z160" s="199" t="str">
        <f t="shared" si="196"/>
        <v/>
      </c>
      <c r="AA160" s="199" t="str">
        <f t="shared" si="197"/>
        <v/>
      </c>
      <c r="AB160" s="201">
        <f t="shared" ca="1" si="198"/>
        <v>2.1565816374538063</v>
      </c>
      <c r="AD160" s="162">
        <f t="shared" si="199"/>
        <v>0</v>
      </c>
      <c r="AE160" s="162">
        <f t="shared" si="200"/>
        <v>0</v>
      </c>
      <c r="AF160" s="162">
        <f t="shared" si="201"/>
        <v>0</v>
      </c>
      <c r="AG160" s="162">
        <f t="shared" si="202"/>
        <v>0</v>
      </c>
      <c r="AH160" s="162" t="str">
        <f t="shared" si="203"/>
        <v/>
      </c>
      <c r="AI160" s="162" t="str">
        <f t="shared" si="204"/>
        <v/>
      </c>
      <c r="AJ160" s="162" t="str">
        <f t="shared" si="205"/>
        <v/>
      </c>
      <c r="AK160" s="162" t="str">
        <f t="shared" si="206"/>
        <v/>
      </c>
      <c r="AM160" s="199">
        <f t="shared" si="209"/>
        <v>0.91977713871003708</v>
      </c>
      <c r="AN160" s="197">
        <f t="shared" si="211"/>
        <v>0</v>
      </c>
      <c r="AO160" s="197">
        <f t="shared" si="212"/>
        <v>0</v>
      </c>
      <c r="AP160" s="197">
        <f t="shared" si="213"/>
        <v>0</v>
      </c>
      <c r="AQ160" s="197">
        <f t="shared" si="214"/>
        <v>0</v>
      </c>
      <c r="AR160" s="197" t="str">
        <f t="shared" si="215"/>
        <v/>
      </c>
      <c r="AS160" s="197" t="str">
        <f t="shared" si="216"/>
        <v/>
      </c>
      <c r="AT160" s="197" t="str">
        <f t="shared" si="217"/>
        <v/>
      </c>
      <c r="AU160" s="197" t="str">
        <f t="shared" si="218"/>
        <v/>
      </c>
      <c r="AV160" s="199">
        <f t="shared" ca="1" si="210"/>
        <v>2.1451434689671087</v>
      </c>
      <c r="AX160" s="162">
        <f t="shared" si="219"/>
        <v>0</v>
      </c>
      <c r="AY160" s="162">
        <f t="shared" si="220"/>
        <v>0</v>
      </c>
      <c r="AZ160" s="162">
        <f t="shared" si="221"/>
        <v>0</v>
      </c>
      <c r="BA160" s="162">
        <f t="shared" si="222"/>
        <v>0</v>
      </c>
      <c r="BB160" s="162" t="str">
        <f t="shared" si="223"/>
        <v/>
      </c>
      <c r="BC160" s="162" t="str">
        <f t="shared" si="224"/>
        <v/>
      </c>
      <c r="BD160" s="162" t="str">
        <f t="shared" si="225"/>
        <v/>
      </c>
      <c r="BE160" s="162" t="str">
        <f t="shared" si="226"/>
        <v/>
      </c>
      <c r="BG160" s="169">
        <f t="shared" si="207"/>
        <v>2.1068339173593431</v>
      </c>
      <c r="BH160" s="169">
        <f t="shared" ca="1" si="208"/>
        <v>2.0474424091846157</v>
      </c>
    </row>
    <row r="161" spans="3:60" x14ac:dyDescent="0.25">
      <c r="C161" s="197">
        <v>8.6999999999999993</v>
      </c>
      <c r="D161" s="198">
        <f t="shared" si="176"/>
        <v>3.2644364655023654</v>
      </c>
      <c r="E161" s="199">
        <f t="shared" si="177"/>
        <v>1.8947701149425289</v>
      </c>
      <c r="F161" s="199">
        <f t="shared" si="178"/>
        <v>9.4738505747126442</v>
      </c>
      <c r="G161" s="199">
        <f t="shared" si="179"/>
        <v>0.49534208055581713</v>
      </c>
      <c r="H161" s="200">
        <f t="shared" si="180"/>
        <v>15833.055294367436</v>
      </c>
      <c r="K161" s="199">
        <f t="shared" si="181"/>
        <v>2.1582201104656686</v>
      </c>
      <c r="L161" s="201">
        <f t="shared" si="182"/>
        <v>1.8100651937750099E-2</v>
      </c>
      <c r="M161" s="201">
        <f t="shared" si="183"/>
        <v>1.8252882353941159E-2</v>
      </c>
      <c r="N161" s="201">
        <f t="shared" si="184"/>
        <v>1.9185757780822467E-2</v>
      </c>
      <c r="O161" s="201">
        <f t="shared" si="185"/>
        <v>1.8117376151781241E-2</v>
      </c>
      <c r="P161" s="201" t="str">
        <f t="shared" si="186"/>
        <v/>
      </c>
      <c r="Q161" s="201" t="str">
        <f t="shared" si="187"/>
        <v/>
      </c>
      <c r="R161" s="201" t="str">
        <f t="shared" si="188"/>
        <v/>
      </c>
      <c r="S161" s="201" t="str">
        <f t="shared" si="189"/>
        <v/>
      </c>
      <c r="T161" s="199">
        <f t="shared" si="190"/>
        <v>0</v>
      </c>
      <c r="U161" s="199">
        <f t="shared" si="191"/>
        <v>0</v>
      </c>
      <c r="V161" s="199">
        <f t="shared" si="192"/>
        <v>0</v>
      </c>
      <c r="W161" s="199">
        <f t="shared" si="193"/>
        <v>0</v>
      </c>
      <c r="X161" s="199" t="str">
        <f t="shared" si="194"/>
        <v/>
      </c>
      <c r="Y161" s="199" t="str">
        <f t="shared" si="195"/>
        <v/>
      </c>
      <c r="Z161" s="199" t="str">
        <f t="shared" si="196"/>
        <v/>
      </c>
      <c r="AA161" s="199" t="str">
        <f t="shared" si="197"/>
        <v/>
      </c>
      <c r="AB161" s="201">
        <f t="shared" ca="1" si="198"/>
        <v>2.0276221533282985</v>
      </c>
      <c r="AD161" s="162">
        <f t="shared" si="199"/>
        <v>0</v>
      </c>
      <c r="AE161" s="162">
        <f t="shared" si="200"/>
        <v>0</v>
      </c>
      <c r="AF161" s="162">
        <f t="shared" si="201"/>
        <v>0</v>
      </c>
      <c r="AG161" s="162">
        <f t="shared" si="202"/>
        <v>0</v>
      </c>
      <c r="AH161" s="162" t="str">
        <f t="shared" si="203"/>
        <v/>
      </c>
      <c r="AI161" s="162" t="str">
        <f t="shared" si="204"/>
        <v/>
      </c>
      <c r="AJ161" s="162" t="str">
        <f t="shared" si="205"/>
        <v/>
      </c>
      <c r="AK161" s="162" t="str">
        <f t="shared" si="206"/>
        <v/>
      </c>
      <c r="AM161" s="199">
        <f t="shared" si="209"/>
        <v>0.9309939330845497</v>
      </c>
      <c r="AN161" s="197">
        <f t="shared" si="211"/>
        <v>0</v>
      </c>
      <c r="AO161" s="197">
        <f t="shared" si="212"/>
        <v>0</v>
      </c>
      <c r="AP161" s="197">
        <f t="shared" si="213"/>
        <v>0</v>
      </c>
      <c r="AQ161" s="197">
        <f t="shared" si="214"/>
        <v>0</v>
      </c>
      <c r="AR161" s="197" t="str">
        <f t="shared" si="215"/>
        <v/>
      </c>
      <c r="AS161" s="197" t="str">
        <f t="shared" si="216"/>
        <v/>
      </c>
      <c r="AT161" s="197" t="str">
        <f t="shared" si="217"/>
        <v/>
      </c>
      <c r="AU161" s="197" t="str">
        <f t="shared" si="218"/>
        <v/>
      </c>
      <c r="AV161" s="199">
        <f t="shared" ca="1" si="210"/>
        <v>2.1181452454715752</v>
      </c>
      <c r="AX161" s="162">
        <f t="shared" si="219"/>
        <v>0</v>
      </c>
      <c r="AY161" s="162">
        <f t="shared" si="220"/>
        <v>0</v>
      </c>
      <c r="AZ161" s="162">
        <f t="shared" si="221"/>
        <v>0</v>
      </c>
      <c r="BA161" s="162">
        <f t="shared" si="222"/>
        <v>0</v>
      </c>
      <c r="BB161" s="162" t="str">
        <f t="shared" si="223"/>
        <v/>
      </c>
      <c r="BC161" s="162" t="str">
        <f t="shared" si="224"/>
        <v/>
      </c>
      <c r="BD161" s="162" t="str">
        <f t="shared" si="225"/>
        <v/>
      </c>
      <c r="BE161" s="162" t="str">
        <f t="shared" si="226"/>
        <v/>
      </c>
      <c r="BG161" s="169">
        <f t="shared" si="207"/>
        <v>2.1325270139125059</v>
      </c>
      <c r="BH161" s="169">
        <f t="shared" ca="1" si="208"/>
        <v>2.1565816374538063</v>
      </c>
    </row>
    <row r="162" spans="3:60" x14ac:dyDescent="0.25">
      <c r="C162" s="197">
        <v>8.8000000000000007</v>
      </c>
      <c r="D162" s="198">
        <f t="shared" si="176"/>
        <v>3.3019587237265307</v>
      </c>
      <c r="E162" s="199">
        <f t="shared" si="177"/>
        <v>1.8945454545454545</v>
      </c>
      <c r="F162" s="199">
        <f t="shared" si="178"/>
        <v>9.4727272727272727</v>
      </c>
      <c r="G162" s="199">
        <f t="shared" si="179"/>
        <v>0.50103566768864272</v>
      </c>
      <c r="H162" s="200">
        <f t="shared" si="180"/>
        <v>15834.932821497121</v>
      </c>
      <c r="K162" s="199">
        <f t="shared" si="181"/>
        <v>2.1839132070188314</v>
      </c>
      <c r="L162" s="201">
        <f t="shared" si="182"/>
        <v>1.8316135889389979E-2</v>
      </c>
      <c r="M162" s="201">
        <f t="shared" si="183"/>
        <v>1.847017857244046E-2</v>
      </c>
      <c r="N162" s="201">
        <f t="shared" si="184"/>
        <v>1.941415965916559E-2</v>
      </c>
      <c r="O162" s="201">
        <f t="shared" si="185"/>
        <v>1.8333059201207206E-2</v>
      </c>
      <c r="P162" s="201" t="str">
        <f t="shared" si="186"/>
        <v/>
      </c>
      <c r="Q162" s="201" t="str">
        <f t="shared" si="187"/>
        <v/>
      </c>
      <c r="R162" s="201" t="str">
        <f t="shared" si="188"/>
        <v/>
      </c>
      <c r="S162" s="201" t="str">
        <f t="shared" si="189"/>
        <v/>
      </c>
      <c r="T162" s="199">
        <f t="shared" si="190"/>
        <v>0</v>
      </c>
      <c r="U162" s="199">
        <f t="shared" si="191"/>
        <v>0</v>
      </c>
      <c r="V162" s="199">
        <f t="shared" si="192"/>
        <v>0</v>
      </c>
      <c r="W162" s="199">
        <f t="shared" si="193"/>
        <v>0</v>
      </c>
      <c r="X162" s="199" t="str">
        <f t="shared" si="194"/>
        <v/>
      </c>
      <c r="Y162" s="199" t="str">
        <f t="shared" si="195"/>
        <v/>
      </c>
      <c r="Z162" s="199" t="str">
        <f t="shared" si="196"/>
        <v/>
      </c>
      <c r="AA162" s="199" t="str">
        <f t="shared" si="197"/>
        <v/>
      </c>
      <c r="AB162" s="201">
        <f t="shared" ca="1" si="198"/>
        <v>2.0857196460328233</v>
      </c>
      <c r="AD162" s="162">
        <f t="shared" si="199"/>
        <v>0</v>
      </c>
      <c r="AE162" s="162">
        <f t="shared" si="200"/>
        <v>0</v>
      </c>
      <c r="AF162" s="162">
        <f t="shared" si="201"/>
        <v>0</v>
      </c>
      <c r="AG162" s="162">
        <f t="shared" si="202"/>
        <v>0</v>
      </c>
      <c r="AH162" s="162" t="str">
        <f t="shared" si="203"/>
        <v/>
      </c>
      <c r="AI162" s="162" t="str">
        <f t="shared" si="204"/>
        <v/>
      </c>
      <c r="AJ162" s="162" t="str">
        <f t="shared" si="205"/>
        <v/>
      </c>
      <c r="AK162" s="162" t="str">
        <f t="shared" si="206"/>
        <v/>
      </c>
      <c r="AM162" s="199">
        <f t="shared" si="209"/>
        <v>0.94221072745906231</v>
      </c>
      <c r="AN162" s="197">
        <f t="shared" si="211"/>
        <v>0</v>
      </c>
      <c r="AO162" s="197">
        <f t="shared" si="212"/>
        <v>0</v>
      </c>
      <c r="AP162" s="197">
        <f t="shared" si="213"/>
        <v>0</v>
      </c>
      <c r="AQ162" s="197">
        <f t="shared" si="214"/>
        <v>0</v>
      </c>
      <c r="AR162" s="197" t="str">
        <f t="shared" si="215"/>
        <v/>
      </c>
      <c r="AS162" s="197" t="str">
        <f t="shared" si="216"/>
        <v/>
      </c>
      <c r="AT162" s="197" t="str">
        <f t="shared" si="217"/>
        <v/>
      </c>
      <c r="AU162" s="197" t="str">
        <f t="shared" si="218"/>
        <v/>
      </c>
      <c r="AV162" s="199">
        <f t="shared" ca="1" si="210"/>
        <v>2.0884581791913819</v>
      </c>
      <c r="AX162" s="162">
        <f t="shared" si="219"/>
        <v>0</v>
      </c>
      <c r="AY162" s="162">
        <f t="shared" si="220"/>
        <v>0</v>
      </c>
      <c r="AZ162" s="162">
        <f t="shared" si="221"/>
        <v>0</v>
      </c>
      <c r="BA162" s="162">
        <f t="shared" si="222"/>
        <v>0</v>
      </c>
      <c r="BB162" s="162" t="str">
        <f t="shared" si="223"/>
        <v/>
      </c>
      <c r="BC162" s="162" t="str">
        <f t="shared" si="224"/>
        <v/>
      </c>
      <c r="BD162" s="162" t="str">
        <f t="shared" si="225"/>
        <v/>
      </c>
      <c r="BE162" s="162" t="str">
        <f t="shared" si="226"/>
        <v/>
      </c>
      <c r="BG162" s="169">
        <f t="shared" si="207"/>
        <v>2.1582201104656686</v>
      </c>
      <c r="BH162" s="169">
        <f t="shared" ca="1" si="208"/>
        <v>2.0276221533282985</v>
      </c>
    </row>
    <row r="163" spans="3:60" x14ac:dyDescent="0.25">
      <c r="C163" s="197">
        <v>8.9</v>
      </c>
      <c r="D163" s="198">
        <f t="shared" si="176"/>
        <v>3.3394809819506959</v>
      </c>
      <c r="E163" s="199">
        <f t="shared" si="177"/>
        <v>1.8944382022471911</v>
      </c>
      <c r="F163" s="199">
        <f t="shared" si="178"/>
        <v>9.4721910112359549</v>
      </c>
      <c r="G163" s="199">
        <f t="shared" si="179"/>
        <v>0.50672925482146813</v>
      </c>
      <c r="H163" s="200">
        <f t="shared" si="180"/>
        <v>15835.829305180749</v>
      </c>
      <c r="K163" s="199">
        <f t="shared" si="181"/>
        <v>2.2096063035719942</v>
      </c>
      <c r="L163" s="201">
        <f t="shared" si="182"/>
        <v>1.8531619841029863E-2</v>
      </c>
      <c r="M163" s="201">
        <f t="shared" si="183"/>
        <v>1.8687474790939761E-2</v>
      </c>
      <c r="N163" s="201">
        <f t="shared" si="184"/>
        <v>1.9642561537508717E-2</v>
      </c>
      <c r="O163" s="201">
        <f t="shared" si="185"/>
        <v>1.8548742250633174E-2</v>
      </c>
      <c r="P163" s="201" t="str">
        <f t="shared" si="186"/>
        <v/>
      </c>
      <c r="Q163" s="201" t="str">
        <f t="shared" si="187"/>
        <v/>
      </c>
      <c r="R163" s="201" t="str">
        <f t="shared" si="188"/>
        <v/>
      </c>
      <c r="S163" s="201" t="str">
        <f t="shared" si="189"/>
        <v/>
      </c>
      <c r="T163" s="199">
        <f t="shared" si="190"/>
        <v>0</v>
      </c>
      <c r="U163" s="199">
        <f t="shared" si="191"/>
        <v>0</v>
      </c>
      <c r="V163" s="199">
        <f t="shared" si="192"/>
        <v>0</v>
      </c>
      <c r="W163" s="199">
        <f t="shared" si="193"/>
        <v>0</v>
      </c>
      <c r="X163" s="199" t="str">
        <f t="shared" si="194"/>
        <v/>
      </c>
      <c r="Y163" s="199" t="str">
        <f t="shared" si="195"/>
        <v/>
      </c>
      <c r="Z163" s="199" t="str">
        <f t="shared" si="196"/>
        <v/>
      </c>
      <c r="AA163" s="199" t="str">
        <f t="shared" si="197"/>
        <v/>
      </c>
      <c r="AB163" s="201">
        <f t="shared" ca="1" si="198"/>
        <v>2.1613097306481839</v>
      </c>
      <c r="AD163" s="162">
        <f t="shared" si="199"/>
        <v>0</v>
      </c>
      <c r="AE163" s="162">
        <f t="shared" si="200"/>
        <v>0</v>
      </c>
      <c r="AF163" s="162">
        <f t="shared" si="201"/>
        <v>0</v>
      </c>
      <c r="AG163" s="162">
        <f t="shared" si="202"/>
        <v>0</v>
      </c>
      <c r="AH163" s="162" t="str">
        <f t="shared" si="203"/>
        <v/>
      </c>
      <c r="AI163" s="162" t="str">
        <f t="shared" si="204"/>
        <v/>
      </c>
      <c r="AJ163" s="162" t="str">
        <f t="shared" si="205"/>
        <v/>
      </c>
      <c r="AK163" s="162" t="str">
        <f t="shared" si="206"/>
        <v/>
      </c>
      <c r="AM163" s="199">
        <f t="shared" si="209"/>
        <v>0.95342752183357493</v>
      </c>
      <c r="AN163" s="197">
        <f t="shared" si="211"/>
        <v>0</v>
      </c>
      <c r="AO163" s="197">
        <f t="shared" si="212"/>
        <v>0</v>
      </c>
      <c r="AP163" s="197">
        <f t="shared" si="213"/>
        <v>0</v>
      </c>
      <c r="AQ163" s="197">
        <f t="shared" si="214"/>
        <v>0</v>
      </c>
      <c r="AR163" s="197" t="str">
        <f t="shared" si="215"/>
        <v/>
      </c>
      <c r="AS163" s="197" t="str">
        <f t="shared" si="216"/>
        <v/>
      </c>
      <c r="AT163" s="197" t="str">
        <f t="shared" si="217"/>
        <v/>
      </c>
      <c r="AU163" s="197" t="str">
        <f t="shared" si="218"/>
        <v/>
      </c>
      <c r="AV163" s="199">
        <f t="shared" ca="1" si="210"/>
        <v>2.0824782428043118</v>
      </c>
      <c r="AX163" s="162">
        <f t="shared" si="219"/>
        <v>0</v>
      </c>
      <c r="AY163" s="162">
        <f t="shared" si="220"/>
        <v>0</v>
      </c>
      <c r="AZ163" s="162">
        <f t="shared" si="221"/>
        <v>0</v>
      </c>
      <c r="BA163" s="162">
        <f t="shared" si="222"/>
        <v>0</v>
      </c>
      <c r="BB163" s="162" t="str">
        <f t="shared" si="223"/>
        <v/>
      </c>
      <c r="BC163" s="162" t="str">
        <f t="shared" si="224"/>
        <v/>
      </c>
      <c r="BD163" s="162" t="str">
        <f t="shared" si="225"/>
        <v/>
      </c>
      <c r="BE163" s="162" t="str">
        <f t="shared" si="226"/>
        <v/>
      </c>
      <c r="BG163" s="169">
        <f t="shared" si="207"/>
        <v>2.1839132070188314</v>
      </c>
      <c r="BH163" s="169">
        <f t="shared" ca="1" si="208"/>
        <v>2.0857196460328233</v>
      </c>
    </row>
    <row r="164" spans="3:60" x14ac:dyDescent="0.25">
      <c r="C164" s="197">
        <v>9</v>
      </c>
      <c r="D164" s="198">
        <f t="shared" si="176"/>
        <v>3.3770032401748602</v>
      </c>
      <c r="E164" s="199">
        <f t="shared" si="177"/>
        <v>1.8944444444444444</v>
      </c>
      <c r="F164" s="199">
        <f t="shared" si="178"/>
        <v>9.4722222222222214</v>
      </c>
      <c r="G164" s="199">
        <f t="shared" si="179"/>
        <v>0.51242284195429344</v>
      </c>
      <c r="H164" s="200">
        <f t="shared" si="180"/>
        <v>15835.777126099709</v>
      </c>
      <c r="K164" s="199">
        <f t="shared" si="181"/>
        <v>2.2352994001251569</v>
      </c>
      <c r="L164" s="201">
        <f t="shared" si="182"/>
        <v>1.8747103792669747E-2</v>
      </c>
      <c r="M164" s="201">
        <f t="shared" si="183"/>
        <v>1.8904771009439058E-2</v>
      </c>
      <c r="N164" s="201">
        <f t="shared" si="184"/>
        <v>1.9870963415851841E-2</v>
      </c>
      <c r="O164" s="201">
        <f t="shared" si="185"/>
        <v>1.8764425300059142E-2</v>
      </c>
      <c r="P164" s="201" t="str">
        <f t="shared" si="186"/>
        <v/>
      </c>
      <c r="Q164" s="201" t="str">
        <f t="shared" si="187"/>
        <v/>
      </c>
      <c r="R164" s="201" t="str">
        <f t="shared" si="188"/>
        <v/>
      </c>
      <c r="S164" s="201" t="str">
        <f t="shared" si="189"/>
        <v/>
      </c>
      <c r="T164" s="199">
        <f t="shared" si="190"/>
        <v>0</v>
      </c>
      <c r="U164" s="199">
        <f t="shared" si="191"/>
        <v>0</v>
      </c>
      <c r="V164" s="199">
        <f t="shared" si="192"/>
        <v>0</v>
      </c>
      <c r="W164" s="199">
        <f t="shared" si="193"/>
        <v>0</v>
      </c>
      <c r="X164" s="199" t="str">
        <f t="shared" si="194"/>
        <v/>
      </c>
      <c r="Y164" s="199" t="str">
        <f t="shared" si="195"/>
        <v/>
      </c>
      <c r="Z164" s="199" t="str">
        <f t="shared" si="196"/>
        <v/>
      </c>
      <c r="AA164" s="199" t="str">
        <f t="shared" si="197"/>
        <v/>
      </c>
      <c r="AB164" s="201">
        <f t="shared" ca="1" si="198"/>
        <v>2.0209037216115626</v>
      </c>
      <c r="AD164" s="162">
        <f t="shared" si="199"/>
        <v>0</v>
      </c>
      <c r="AE164" s="162">
        <f t="shared" si="200"/>
        <v>0</v>
      </c>
      <c r="AF164" s="162">
        <f t="shared" si="201"/>
        <v>0</v>
      </c>
      <c r="AG164" s="162">
        <f t="shared" si="202"/>
        <v>0</v>
      </c>
      <c r="AH164" s="162" t="str">
        <f t="shared" si="203"/>
        <v/>
      </c>
      <c r="AI164" s="162" t="str">
        <f t="shared" si="204"/>
        <v/>
      </c>
      <c r="AJ164" s="162" t="str">
        <f t="shared" si="205"/>
        <v/>
      </c>
      <c r="AK164" s="162" t="str">
        <f t="shared" si="206"/>
        <v/>
      </c>
      <c r="AM164" s="199">
        <f t="shared" si="209"/>
        <v>0.96464431620808755</v>
      </c>
      <c r="AN164" s="197">
        <f t="shared" si="211"/>
        <v>0</v>
      </c>
      <c r="AO164" s="197">
        <f t="shared" si="212"/>
        <v>0</v>
      </c>
      <c r="AP164" s="197">
        <f t="shared" si="213"/>
        <v>0</v>
      </c>
      <c r="AQ164" s="197">
        <f t="shared" si="214"/>
        <v>0</v>
      </c>
      <c r="AR164" s="197" t="str">
        <f t="shared" si="215"/>
        <v/>
      </c>
      <c r="AS164" s="197" t="str">
        <f t="shared" si="216"/>
        <v/>
      </c>
      <c r="AT164" s="197" t="str">
        <f t="shared" si="217"/>
        <v/>
      </c>
      <c r="AU164" s="197" t="str">
        <f t="shared" si="218"/>
        <v/>
      </c>
      <c r="AV164" s="199">
        <f t="shared" ca="1" si="210"/>
        <v>2.1187080905120372</v>
      </c>
      <c r="AX164" s="162">
        <f t="shared" si="219"/>
        <v>0</v>
      </c>
      <c r="AY164" s="162">
        <f t="shared" si="220"/>
        <v>0</v>
      </c>
      <c r="AZ164" s="162">
        <f t="shared" si="221"/>
        <v>0</v>
      </c>
      <c r="BA164" s="162">
        <f t="shared" si="222"/>
        <v>0</v>
      </c>
      <c r="BB164" s="162" t="str">
        <f t="shared" si="223"/>
        <v/>
      </c>
      <c r="BC164" s="162" t="str">
        <f t="shared" si="224"/>
        <v/>
      </c>
      <c r="BD164" s="162" t="str">
        <f t="shared" si="225"/>
        <v/>
      </c>
      <c r="BE164" s="162" t="str">
        <f t="shared" si="226"/>
        <v/>
      </c>
      <c r="BG164" s="169">
        <f t="shared" si="207"/>
        <v>2.2096063035719942</v>
      </c>
      <c r="BH164" s="169">
        <f t="shared" ca="1" si="208"/>
        <v>2.1613097306481839</v>
      </c>
    </row>
    <row r="165" spans="3:60" x14ac:dyDescent="0.25">
      <c r="C165" s="197">
        <v>9.1</v>
      </c>
      <c r="D165" s="198">
        <f t="shared" si="176"/>
        <v>3.4145254983990259</v>
      </c>
      <c r="E165" s="199">
        <f t="shared" si="177"/>
        <v>1.8945604395604396</v>
      </c>
      <c r="F165" s="199">
        <f t="shared" si="178"/>
        <v>9.4728021978021975</v>
      </c>
      <c r="G165" s="199">
        <f t="shared" si="179"/>
        <v>0.51811642908711908</v>
      </c>
      <c r="H165" s="200">
        <f t="shared" si="180"/>
        <v>15834.807575186334</v>
      </c>
      <c r="K165" s="199">
        <f t="shared" si="181"/>
        <v>2.2609924966783197</v>
      </c>
      <c r="L165" s="201">
        <f t="shared" si="182"/>
        <v>1.8962587744309627E-2</v>
      </c>
      <c r="M165" s="201">
        <f t="shared" si="183"/>
        <v>1.9122067227938359E-2</v>
      </c>
      <c r="N165" s="201">
        <f t="shared" si="184"/>
        <v>2.0099365294194968E-2</v>
      </c>
      <c r="O165" s="201">
        <f t="shared" si="185"/>
        <v>1.898010834948511E-2</v>
      </c>
      <c r="P165" s="201" t="str">
        <f t="shared" si="186"/>
        <v/>
      </c>
      <c r="Q165" s="201" t="str">
        <f t="shared" si="187"/>
        <v/>
      </c>
      <c r="R165" s="201" t="str">
        <f t="shared" si="188"/>
        <v/>
      </c>
      <c r="S165" s="201" t="str">
        <f t="shared" si="189"/>
        <v/>
      </c>
      <c r="T165" s="199">
        <f t="shared" si="190"/>
        <v>0</v>
      </c>
      <c r="U165" s="199">
        <f t="shared" si="191"/>
        <v>0</v>
      </c>
      <c r="V165" s="199">
        <f t="shared" si="192"/>
        <v>0</v>
      </c>
      <c r="W165" s="199">
        <f t="shared" si="193"/>
        <v>0</v>
      </c>
      <c r="X165" s="199" t="str">
        <f t="shared" si="194"/>
        <v/>
      </c>
      <c r="Y165" s="199" t="str">
        <f t="shared" si="195"/>
        <v/>
      </c>
      <c r="Z165" s="199" t="str">
        <f t="shared" si="196"/>
        <v/>
      </c>
      <c r="AA165" s="199" t="str">
        <f t="shared" si="197"/>
        <v/>
      </c>
      <c r="AB165" s="201">
        <f t="shared" ca="1" si="198"/>
        <v>2.1557822807228302</v>
      </c>
      <c r="AD165" s="162">
        <f t="shared" si="199"/>
        <v>0</v>
      </c>
      <c r="AE165" s="162">
        <f t="shared" si="200"/>
        <v>0</v>
      </c>
      <c r="AF165" s="162">
        <f t="shared" si="201"/>
        <v>0</v>
      </c>
      <c r="AG165" s="162">
        <f t="shared" si="202"/>
        <v>0</v>
      </c>
      <c r="AH165" s="162" t="str">
        <f t="shared" si="203"/>
        <v/>
      </c>
      <c r="AI165" s="162" t="str">
        <f t="shared" si="204"/>
        <v/>
      </c>
      <c r="AJ165" s="162" t="str">
        <f t="shared" si="205"/>
        <v/>
      </c>
      <c r="AK165" s="162" t="str">
        <f t="shared" si="206"/>
        <v/>
      </c>
      <c r="AM165" s="199">
        <f t="shared" si="209"/>
        <v>0.97586111058260017</v>
      </c>
      <c r="AN165" s="197">
        <f t="shared" si="211"/>
        <v>0</v>
      </c>
      <c r="AO165" s="197">
        <f t="shared" si="212"/>
        <v>0</v>
      </c>
      <c r="AP165" s="197">
        <f t="shared" si="213"/>
        <v>0</v>
      </c>
      <c r="AQ165" s="197">
        <f t="shared" si="214"/>
        <v>0</v>
      </c>
      <c r="AR165" s="197" t="str">
        <f t="shared" si="215"/>
        <v/>
      </c>
      <c r="AS165" s="197" t="str">
        <f t="shared" si="216"/>
        <v/>
      </c>
      <c r="AT165" s="197" t="str">
        <f t="shared" si="217"/>
        <v/>
      </c>
      <c r="AU165" s="197" t="str">
        <f t="shared" si="218"/>
        <v/>
      </c>
      <c r="AV165" s="199">
        <f t="shared" ca="1" si="210"/>
        <v>2.1620342077518693</v>
      </c>
      <c r="AX165" s="162">
        <f t="shared" si="219"/>
        <v>0</v>
      </c>
      <c r="AY165" s="162">
        <f t="shared" si="220"/>
        <v>0</v>
      </c>
      <c r="AZ165" s="162">
        <f t="shared" si="221"/>
        <v>0</v>
      </c>
      <c r="BA165" s="162">
        <f t="shared" si="222"/>
        <v>0</v>
      </c>
      <c r="BB165" s="162" t="str">
        <f t="shared" si="223"/>
        <v/>
      </c>
      <c r="BC165" s="162" t="str">
        <f t="shared" si="224"/>
        <v/>
      </c>
      <c r="BD165" s="162" t="str">
        <f t="shared" si="225"/>
        <v/>
      </c>
      <c r="BE165" s="162" t="str">
        <f t="shared" si="226"/>
        <v/>
      </c>
      <c r="BG165" s="169">
        <f t="shared" si="207"/>
        <v>2.2352994001251569</v>
      </c>
      <c r="BH165" s="169">
        <f t="shared" ca="1" si="208"/>
        <v>2.0209037216115626</v>
      </c>
    </row>
    <row r="166" spans="3:60" x14ac:dyDescent="0.25">
      <c r="C166" s="197">
        <v>9.1999999999999993</v>
      </c>
      <c r="D166" s="198">
        <f t="shared" si="176"/>
        <v>3.4520477566231906</v>
      </c>
      <c r="E166" s="199">
        <f t="shared" si="177"/>
        <v>1.8947826086956523</v>
      </c>
      <c r="F166" s="199">
        <f t="shared" si="178"/>
        <v>9.4739130434782624</v>
      </c>
      <c r="G166" s="199">
        <f t="shared" si="179"/>
        <v>0.52381001621994461</v>
      </c>
      <c r="H166" s="200">
        <f t="shared" si="180"/>
        <v>15832.950894905918</v>
      </c>
      <c r="K166" s="199">
        <f t="shared" si="181"/>
        <v>2.2866855932314825</v>
      </c>
      <c r="L166" s="201">
        <f t="shared" si="182"/>
        <v>1.9178071695949511E-2</v>
      </c>
      <c r="M166" s="201">
        <f t="shared" si="183"/>
        <v>1.9339363446437659E-2</v>
      </c>
      <c r="N166" s="201">
        <f t="shared" si="184"/>
        <v>2.0327767172538092E-2</v>
      </c>
      <c r="O166" s="201">
        <f t="shared" si="185"/>
        <v>1.9195791398911078E-2</v>
      </c>
      <c r="P166" s="201" t="str">
        <f t="shared" si="186"/>
        <v/>
      </c>
      <c r="Q166" s="201" t="str">
        <f t="shared" si="187"/>
        <v/>
      </c>
      <c r="R166" s="201" t="str">
        <f t="shared" si="188"/>
        <v/>
      </c>
      <c r="S166" s="201" t="str">
        <f t="shared" si="189"/>
        <v/>
      </c>
      <c r="T166" s="199">
        <f t="shared" si="190"/>
        <v>0</v>
      </c>
      <c r="U166" s="199">
        <f t="shared" si="191"/>
        <v>0</v>
      </c>
      <c r="V166" s="199">
        <f t="shared" si="192"/>
        <v>0</v>
      </c>
      <c r="W166" s="199">
        <f t="shared" si="193"/>
        <v>0</v>
      </c>
      <c r="X166" s="199" t="str">
        <f t="shared" si="194"/>
        <v/>
      </c>
      <c r="Y166" s="199" t="str">
        <f t="shared" si="195"/>
        <v/>
      </c>
      <c r="Z166" s="199" t="str">
        <f t="shared" si="196"/>
        <v/>
      </c>
      <c r="AA166" s="199" t="str">
        <f t="shared" si="197"/>
        <v/>
      </c>
      <c r="AB166" s="201">
        <f t="shared" ca="1" si="198"/>
        <v>2.0288516158456171</v>
      </c>
      <c r="AD166" s="162">
        <f t="shared" si="199"/>
        <v>0</v>
      </c>
      <c r="AE166" s="162">
        <f t="shared" si="200"/>
        <v>0</v>
      </c>
      <c r="AF166" s="162">
        <f t="shared" si="201"/>
        <v>0</v>
      </c>
      <c r="AG166" s="162">
        <f t="shared" si="202"/>
        <v>0</v>
      </c>
      <c r="AH166" s="162" t="str">
        <f t="shared" si="203"/>
        <v/>
      </c>
      <c r="AI166" s="162" t="str">
        <f t="shared" si="204"/>
        <v/>
      </c>
      <c r="AJ166" s="162" t="str">
        <f t="shared" si="205"/>
        <v/>
      </c>
      <c r="AK166" s="162" t="str">
        <f t="shared" si="206"/>
        <v/>
      </c>
      <c r="AM166" s="199">
        <f t="shared" si="209"/>
        <v>0.98707790495711278</v>
      </c>
      <c r="AN166" s="197">
        <f t="shared" si="211"/>
        <v>0</v>
      </c>
      <c r="AO166" s="197">
        <f t="shared" si="212"/>
        <v>0</v>
      </c>
      <c r="AP166" s="197">
        <f t="shared" si="213"/>
        <v>0</v>
      </c>
      <c r="AQ166" s="197">
        <f t="shared" si="214"/>
        <v>0</v>
      </c>
      <c r="AR166" s="197" t="str">
        <f t="shared" si="215"/>
        <v/>
      </c>
      <c r="AS166" s="197" t="str">
        <f t="shared" si="216"/>
        <v/>
      </c>
      <c r="AT166" s="197" t="str">
        <f t="shared" si="217"/>
        <v/>
      </c>
      <c r="AU166" s="197" t="str">
        <f t="shared" si="218"/>
        <v/>
      </c>
      <c r="AV166" s="199">
        <f t="shared" ca="1" si="210"/>
        <v>2.1156756644229362</v>
      </c>
      <c r="AX166" s="162">
        <f t="shared" si="219"/>
        <v>0</v>
      </c>
      <c r="AY166" s="162">
        <f t="shared" si="220"/>
        <v>0</v>
      </c>
      <c r="AZ166" s="162">
        <f t="shared" si="221"/>
        <v>0</v>
      </c>
      <c r="BA166" s="162">
        <f t="shared" si="222"/>
        <v>0</v>
      </c>
      <c r="BB166" s="162" t="str">
        <f t="shared" si="223"/>
        <v/>
      </c>
      <c r="BC166" s="162" t="str">
        <f t="shared" si="224"/>
        <v/>
      </c>
      <c r="BD166" s="162" t="str">
        <f t="shared" si="225"/>
        <v/>
      </c>
      <c r="BE166" s="162" t="str">
        <f t="shared" si="226"/>
        <v/>
      </c>
      <c r="BG166" s="169">
        <f t="shared" si="207"/>
        <v>2.2609924966783197</v>
      </c>
      <c r="BH166" s="169">
        <f t="shared" ca="1" si="208"/>
        <v>2.1557822807228302</v>
      </c>
    </row>
    <row r="167" spans="3:60" x14ac:dyDescent="0.25">
      <c r="C167" s="197">
        <v>9.3000000000000007</v>
      </c>
      <c r="D167" s="198">
        <f t="shared" si="176"/>
        <v>3.4895700148473563</v>
      </c>
      <c r="E167" s="199">
        <f t="shared" si="177"/>
        <v>1.8951075268817206</v>
      </c>
      <c r="F167" s="199">
        <f t="shared" si="178"/>
        <v>9.4755376344086031</v>
      </c>
      <c r="G167" s="199">
        <f t="shared" si="179"/>
        <v>0.52950360335277002</v>
      </c>
      <c r="H167" s="200">
        <f t="shared" si="180"/>
        <v>15830.236318760813</v>
      </c>
      <c r="K167" s="199">
        <f t="shared" si="181"/>
        <v>2.3123786897846452</v>
      </c>
      <c r="L167" s="201">
        <f t="shared" si="182"/>
        <v>1.9393555647589392E-2</v>
      </c>
      <c r="M167" s="201">
        <f t="shared" si="183"/>
        <v>1.9556659664936957E-2</v>
      </c>
      <c r="N167" s="201">
        <f t="shared" si="184"/>
        <v>2.0556169050881215E-2</v>
      </c>
      <c r="O167" s="201">
        <f t="shared" si="185"/>
        <v>1.9411474448337043E-2</v>
      </c>
      <c r="P167" s="201" t="str">
        <f t="shared" si="186"/>
        <v/>
      </c>
      <c r="Q167" s="201" t="str">
        <f t="shared" si="187"/>
        <v/>
      </c>
      <c r="R167" s="201" t="str">
        <f t="shared" si="188"/>
        <v/>
      </c>
      <c r="S167" s="201" t="str">
        <f t="shared" si="189"/>
        <v/>
      </c>
      <c r="T167" s="199">
        <f t="shared" si="190"/>
        <v>0</v>
      </c>
      <c r="U167" s="199">
        <f t="shared" si="191"/>
        <v>0</v>
      </c>
      <c r="V167" s="199">
        <f t="shared" si="192"/>
        <v>0</v>
      </c>
      <c r="W167" s="199">
        <f t="shared" si="193"/>
        <v>0</v>
      </c>
      <c r="X167" s="199" t="str">
        <f t="shared" si="194"/>
        <v/>
      </c>
      <c r="Y167" s="199" t="str">
        <f t="shared" si="195"/>
        <v/>
      </c>
      <c r="Z167" s="199" t="str">
        <f t="shared" si="196"/>
        <v/>
      </c>
      <c r="AA167" s="199" t="str">
        <f t="shared" si="197"/>
        <v/>
      </c>
      <c r="AB167" s="201">
        <f t="shared" ca="1" si="198"/>
        <v>2.0903672826488191</v>
      </c>
      <c r="AD167" s="162">
        <f t="shared" si="199"/>
        <v>0</v>
      </c>
      <c r="AE167" s="162">
        <f t="shared" si="200"/>
        <v>0</v>
      </c>
      <c r="AF167" s="162">
        <f t="shared" si="201"/>
        <v>0</v>
      </c>
      <c r="AG167" s="162">
        <f t="shared" si="202"/>
        <v>0</v>
      </c>
      <c r="AH167" s="162" t="str">
        <f t="shared" si="203"/>
        <v/>
      </c>
      <c r="AI167" s="162" t="str">
        <f t="shared" si="204"/>
        <v/>
      </c>
      <c r="AJ167" s="162" t="str">
        <f t="shared" si="205"/>
        <v/>
      </c>
      <c r="AK167" s="162" t="str">
        <f t="shared" si="206"/>
        <v/>
      </c>
      <c r="AM167" s="199">
        <f t="shared" si="209"/>
        <v>0.9982946993316254</v>
      </c>
      <c r="AN167" s="197">
        <f t="shared" si="211"/>
        <v>0</v>
      </c>
      <c r="AO167" s="197">
        <f t="shared" si="212"/>
        <v>0</v>
      </c>
      <c r="AP167" s="197">
        <f t="shared" si="213"/>
        <v>0</v>
      </c>
      <c r="AQ167" s="197">
        <f t="shared" si="214"/>
        <v>0</v>
      </c>
      <c r="AR167" s="197" t="str">
        <f t="shared" si="215"/>
        <v/>
      </c>
      <c r="AS167" s="197" t="str">
        <f t="shared" si="216"/>
        <v/>
      </c>
      <c r="AT167" s="197" t="str">
        <f t="shared" si="217"/>
        <v/>
      </c>
      <c r="AU167" s="197" t="str">
        <f t="shared" si="218"/>
        <v/>
      </c>
      <c r="AV167" s="199">
        <f t="shared" ca="1" si="210"/>
        <v>2.0983230842512133</v>
      </c>
      <c r="AX167" s="162">
        <f t="shared" si="219"/>
        <v>0</v>
      </c>
      <c r="AY167" s="162">
        <f t="shared" si="220"/>
        <v>0</v>
      </c>
      <c r="AZ167" s="162">
        <f t="shared" si="221"/>
        <v>0</v>
      </c>
      <c r="BA167" s="162">
        <f t="shared" si="222"/>
        <v>0</v>
      </c>
      <c r="BB167" s="162" t="str">
        <f t="shared" si="223"/>
        <v/>
      </c>
      <c r="BC167" s="162" t="str">
        <f t="shared" si="224"/>
        <v/>
      </c>
      <c r="BD167" s="162" t="str">
        <f t="shared" si="225"/>
        <v/>
      </c>
      <c r="BE167" s="162" t="str">
        <f t="shared" si="226"/>
        <v/>
      </c>
      <c r="BG167" s="169">
        <f t="shared" si="207"/>
        <v>2.2866855932314825</v>
      </c>
      <c r="BH167" s="169">
        <f t="shared" ca="1" si="208"/>
        <v>2.0288516158456171</v>
      </c>
    </row>
    <row r="168" spans="3:60" x14ac:dyDescent="0.25">
      <c r="C168" s="197">
        <v>9.4</v>
      </c>
      <c r="D168" s="198">
        <f t="shared" si="176"/>
        <v>3.5270922730715211</v>
      </c>
      <c r="E168" s="199">
        <f t="shared" si="177"/>
        <v>1.8955319148936169</v>
      </c>
      <c r="F168" s="199">
        <f t="shared" si="178"/>
        <v>9.4776595744680847</v>
      </c>
      <c r="G168" s="199">
        <f t="shared" si="179"/>
        <v>0.53519719048559544</v>
      </c>
      <c r="H168" s="200">
        <f t="shared" si="180"/>
        <v>15826.692109103155</v>
      </c>
      <c r="K168" s="199">
        <f t="shared" si="181"/>
        <v>2.338071786337808</v>
      </c>
      <c r="L168" s="201">
        <f t="shared" si="182"/>
        <v>1.9609039599229276E-2</v>
      </c>
      <c r="M168" s="201">
        <f t="shared" si="183"/>
        <v>1.9773955883436257E-2</v>
      </c>
      <c r="N168" s="201">
        <f t="shared" si="184"/>
        <v>2.0784570929224342E-2</v>
      </c>
      <c r="O168" s="201">
        <f t="shared" si="185"/>
        <v>1.9627157497763011E-2</v>
      </c>
      <c r="P168" s="201" t="str">
        <f t="shared" si="186"/>
        <v/>
      </c>
      <c r="Q168" s="201" t="str">
        <f t="shared" si="187"/>
        <v/>
      </c>
      <c r="R168" s="201" t="str">
        <f t="shared" si="188"/>
        <v/>
      </c>
      <c r="S168" s="201" t="str">
        <f t="shared" si="189"/>
        <v/>
      </c>
      <c r="T168" s="199">
        <f t="shared" si="190"/>
        <v>0</v>
      </c>
      <c r="U168" s="199">
        <f t="shared" si="191"/>
        <v>0</v>
      </c>
      <c r="V168" s="199">
        <f t="shared" si="192"/>
        <v>0</v>
      </c>
      <c r="W168" s="199">
        <f t="shared" si="193"/>
        <v>0</v>
      </c>
      <c r="X168" s="199" t="str">
        <f t="shared" si="194"/>
        <v/>
      </c>
      <c r="Y168" s="199" t="str">
        <f t="shared" si="195"/>
        <v/>
      </c>
      <c r="Z168" s="199" t="str">
        <f t="shared" si="196"/>
        <v/>
      </c>
      <c r="AA168" s="199" t="str">
        <f t="shared" si="197"/>
        <v/>
      </c>
      <c r="AB168" s="201">
        <f t="shared" ca="1" si="198"/>
        <v>2.0861116213462778</v>
      </c>
      <c r="AD168" s="162">
        <f t="shared" si="199"/>
        <v>0</v>
      </c>
      <c r="AE168" s="162">
        <f t="shared" si="200"/>
        <v>0</v>
      </c>
      <c r="AF168" s="162">
        <f t="shared" si="201"/>
        <v>0</v>
      </c>
      <c r="AG168" s="162">
        <f t="shared" si="202"/>
        <v>0</v>
      </c>
      <c r="AH168" s="162" t="str">
        <f t="shared" si="203"/>
        <v/>
      </c>
      <c r="AI168" s="162" t="str">
        <f t="shared" si="204"/>
        <v/>
      </c>
      <c r="AJ168" s="162" t="str">
        <f t="shared" si="205"/>
        <v/>
      </c>
      <c r="AK168" s="162" t="str">
        <f t="shared" si="206"/>
        <v/>
      </c>
      <c r="AM168" s="199">
        <f t="shared" si="209"/>
        <v>1.009511493706138</v>
      </c>
      <c r="AN168" s="197">
        <f t="shared" si="211"/>
        <v>0</v>
      </c>
      <c r="AO168" s="197">
        <f t="shared" si="212"/>
        <v>0</v>
      </c>
      <c r="AP168" s="197">
        <f t="shared" si="213"/>
        <v>0</v>
      </c>
      <c r="AQ168" s="197">
        <f t="shared" si="214"/>
        <v>0</v>
      </c>
      <c r="AR168" s="197" t="str">
        <f t="shared" si="215"/>
        <v/>
      </c>
      <c r="AS168" s="197" t="str">
        <f t="shared" si="216"/>
        <v/>
      </c>
      <c r="AT168" s="197" t="str">
        <f t="shared" si="217"/>
        <v/>
      </c>
      <c r="AU168" s="197" t="str">
        <f t="shared" si="218"/>
        <v/>
      </c>
      <c r="AV168" s="199">
        <f t="shared" ca="1" si="210"/>
        <v>2.1431882587046887</v>
      </c>
      <c r="AX168" s="162">
        <f t="shared" si="219"/>
        <v>0</v>
      </c>
      <c r="AY168" s="162">
        <f t="shared" si="220"/>
        <v>0</v>
      </c>
      <c r="AZ168" s="162">
        <f t="shared" si="221"/>
        <v>0</v>
      </c>
      <c r="BA168" s="162">
        <f t="shared" si="222"/>
        <v>0</v>
      </c>
      <c r="BB168" s="162" t="str">
        <f t="shared" si="223"/>
        <v/>
      </c>
      <c r="BC168" s="162" t="str">
        <f t="shared" si="224"/>
        <v/>
      </c>
      <c r="BD168" s="162" t="str">
        <f t="shared" si="225"/>
        <v/>
      </c>
      <c r="BE168" s="162" t="str">
        <f t="shared" si="226"/>
        <v/>
      </c>
      <c r="BG168" s="169">
        <f t="shared" si="207"/>
        <v>2.3123786897846452</v>
      </c>
      <c r="BH168" s="169">
        <f t="shared" ca="1" si="208"/>
        <v>2.0903672826488191</v>
      </c>
    </row>
    <row r="169" spans="3:60" x14ac:dyDescent="0.25">
      <c r="C169" s="197">
        <v>9.5</v>
      </c>
      <c r="D169" s="198">
        <f t="shared" si="176"/>
        <v>3.5646145312956863</v>
      </c>
      <c r="E169" s="199">
        <f t="shared" si="177"/>
        <v>1.8960526315789474</v>
      </c>
      <c r="F169" s="199">
        <f t="shared" si="178"/>
        <v>9.4802631578947363</v>
      </c>
      <c r="G169" s="199">
        <f t="shared" si="179"/>
        <v>0.54089077761842097</v>
      </c>
      <c r="H169" s="200">
        <f t="shared" si="180"/>
        <v>15822.345593337961</v>
      </c>
      <c r="K169" s="199">
        <f t="shared" si="181"/>
        <v>2.3637648828909708</v>
      </c>
      <c r="L169" s="201">
        <f t="shared" si="182"/>
        <v>1.9824523550869159E-2</v>
      </c>
      <c r="M169" s="201">
        <f t="shared" si="183"/>
        <v>1.9991252101935558E-2</v>
      </c>
      <c r="N169" s="201">
        <f t="shared" si="184"/>
        <v>2.1012972807567466E-2</v>
      </c>
      <c r="O169" s="201">
        <f t="shared" si="185"/>
        <v>1.9842840547188982E-2</v>
      </c>
      <c r="P169" s="201" t="str">
        <f t="shared" si="186"/>
        <v/>
      </c>
      <c r="Q169" s="201" t="str">
        <f t="shared" si="187"/>
        <v/>
      </c>
      <c r="R169" s="201" t="str">
        <f t="shared" si="188"/>
        <v/>
      </c>
      <c r="S169" s="201" t="str">
        <f t="shared" si="189"/>
        <v/>
      </c>
      <c r="T169" s="199">
        <f t="shared" si="190"/>
        <v>0</v>
      </c>
      <c r="U169" s="199">
        <f t="shared" si="191"/>
        <v>0</v>
      </c>
      <c r="V169" s="199">
        <f t="shared" si="192"/>
        <v>0</v>
      </c>
      <c r="W169" s="199">
        <f t="shared" si="193"/>
        <v>0</v>
      </c>
      <c r="X169" s="199" t="str">
        <f t="shared" si="194"/>
        <v/>
      </c>
      <c r="Y169" s="199" t="str">
        <f t="shared" si="195"/>
        <v/>
      </c>
      <c r="Z169" s="199" t="str">
        <f t="shared" si="196"/>
        <v/>
      </c>
      <c r="AA169" s="199" t="str">
        <f t="shared" si="197"/>
        <v/>
      </c>
      <c r="AB169" s="201">
        <f t="shared" ca="1" si="198"/>
        <v>2.088921813632266</v>
      </c>
      <c r="AD169" s="162">
        <f t="shared" si="199"/>
        <v>0</v>
      </c>
      <c r="AE169" s="162">
        <f t="shared" si="200"/>
        <v>0</v>
      </c>
      <c r="AF169" s="162">
        <f t="shared" si="201"/>
        <v>0</v>
      </c>
      <c r="AG169" s="162">
        <f t="shared" si="202"/>
        <v>0</v>
      </c>
      <c r="AH169" s="162" t="str">
        <f t="shared" si="203"/>
        <v/>
      </c>
      <c r="AI169" s="162" t="str">
        <f t="shared" si="204"/>
        <v/>
      </c>
      <c r="AJ169" s="162" t="str">
        <f t="shared" si="205"/>
        <v/>
      </c>
      <c r="AK169" s="162" t="str">
        <f t="shared" si="206"/>
        <v/>
      </c>
      <c r="AM169" s="199">
        <f t="shared" si="209"/>
        <v>1.0207282880806507</v>
      </c>
      <c r="AN169" s="197">
        <f t="shared" si="211"/>
        <v>0</v>
      </c>
      <c r="AO169" s="197">
        <f t="shared" si="212"/>
        <v>0</v>
      </c>
      <c r="AP169" s="197">
        <f t="shared" si="213"/>
        <v>0</v>
      </c>
      <c r="AQ169" s="197">
        <f t="shared" si="214"/>
        <v>0</v>
      </c>
      <c r="AR169" s="197" t="str">
        <f t="shared" si="215"/>
        <v/>
      </c>
      <c r="AS169" s="197" t="str">
        <f t="shared" si="216"/>
        <v/>
      </c>
      <c r="AT169" s="197" t="str">
        <f t="shared" si="217"/>
        <v/>
      </c>
      <c r="AU169" s="197" t="str">
        <f t="shared" si="218"/>
        <v/>
      </c>
      <c r="AV169" s="199">
        <f t="shared" ca="1" si="210"/>
        <v>2.1057529562912416</v>
      </c>
      <c r="AX169" s="162">
        <f t="shared" si="219"/>
        <v>0</v>
      </c>
      <c r="AY169" s="162">
        <f t="shared" si="220"/>
        <v>0</v>
      </c>
      <c r="AZ169" s="162">
        <f t="shared" si="221"/>
        <v>0</v>
      </c>
      <c r="BA169" s="162">
        <f t="shared" si="222"/>
        <v>0</v>
      </c>
      <c r="BB169" s="162" t="str">
        <f t="shared" si="223"/>
        <v/>
      </c>
      <c r="BC169" s="162" t="str">
        <f t="shared" si="224"/>
        <v/>
      </c>
      <c r="BD169" s="162" t="str">
        <f t="shared" si="225"/>
        <v/>
      </c>
      <c r="BE169" s="162" t="str">
        <f t="shared" si="226"/>
        <v/>
      </c>
      <c r="BG169" s="169">
        <f t="shared" si="207"/>
        <v>2.338071786337808</v>
      </c>
      <c r="BH169" s="169">
        <f t="shared" ca="1" si="208"/>
        <v>2.0861116213462778</v>
      </c>
    </row>
    <row r="170" spans="3:60" x14ac:dyDescent="0.25">
      <c r="C170" s="197">
        <v>9.6</v>
      </c>
      <c r="D170" s="198">
        <f t="shared" si="176"/>
        <v>3.6021367895198511</v>
      </c>
      <c r="E170" s="199">
        <f t="shared" si="177"/>
        <v>1.8966666666666667</v>
      </c>
      <c r="F170" s="199">
        <f t="shared" si="178"/>
        <v>9.4833333333333343</v>
      </c>
      <c r="G170" s="199">
        <f t="shared" si="179"/>
        <v>0.54658436475124639</v>
      </c>
      <c r="H170" s="200">
        <f t="shared" si="180"/>
        <v>15817.223198594023</v>
      </c>
      <c r="K170" s="199">
        <f t="shared" si="181"/>
        <v>2.3894579794441335</v>
      </c>
      <c r="L170" s="201">
        <f t="shared" si="182"/>
        <v>2.004000750250904E-2</v>
      </c>
      <c r="M170" s="201">
        <f t="shared" si="183"/>
        <v>2.0208548320434859E-2</v>
      </c>
      <c r="N170" s="201">
        <f t="shared" si="184"/>
        <v>2.1241374685910593E-2</v>
      </c>
      <c r="O170" s="201">
        <f t="shared" si="185"/>
        <v>2.0058523596614947E-2</v>
      </c>
      <c r="P170" s="201" t="str">
        <f t="shared" si="186"/>
        <v/>
      </c>
      <c r="Q170" s="201" t="str">
        <f t="shared" si="187"/>
        <v/>
      </c>
      <c r="R170" s="201" t="str">
        <f t="shared" si="188"/>
        <v/>
      </c>
      <c r="S170" s="201" t="str">
        <f t="shared" si="189"/>
        <v/>
      </c>
      <c r="T170" s="199">
        <f t="shared" si="190"/>
        <v>0</v>
      </c>
      <c r="U170" s="199">
        <f t="shared" si="191"/>
        <v>0</v>
      </c>
      <c r="V170" s="199">
        <f t="shared" si="192"/>
        <v>0</v>
      </c>
      <c r="W170" s="199">
        <f t="shared" si="193"/>
        <v>0</v>
      </c>
      <c r="X170" s="199" t="str">
        <f t="shared" si="194"/>
        <v/>
      </c>
      <c r="Y170" s="199" t="str">
        <f t="shared" si="195"/>
        <v/>
      </c>
      <c r="Z170" s="199" t="str">
        <f t="shared" si="196"/>
        <v/>
      </c>
      <c r="AA170" s="199" t="str">
        <f t="shared" si="197"/>
        <v/>
      </c>
      <c r="AB170" s="201">
        <f t="shared" ca="1" si="198"/>
        <v>2.0170718540022601</v>
      </c>
      <c r="AD170" s="162">
        <f t="shared" si="199"/>
        <v>0</v>
      </c>
      <c r="AE170" s="162">
        <f t="shared" si="200"/>
        <v>0</v>
      </c>
      <c r="AF170" s="162">
        <f t="shared" si="201"/>
        <v>0</v>
      </c>
      <c r="AG170" s="162">
        <f t="shared" si="202"/>
        <v>0</v>
      </c>
      <c r="AH170" s="162" t="str">
        <f t="shared" si="203"/>
        <v/>
      </c>
      <c r="AI170" s="162" t="str">
        <f t="shared" si="204"/>
        <v/>
      </c>
      <c r="AJ170" s="162" t="str">
        <f t="shared" si="205"/>
        <v/>
      </c>
      <c r="AK170" s="162" t="str">
        <f t="shared" si="206"/>
        <v/>
      </c>
      <c r="AM170" s="199">
        <f t="shared" si="209"/>
        <v>1.0319450824551635</v>
      </c>
      <c r="AN170" s="197">
        <f t="shared" si="211"/>
        <v>0</v>
      </c>
      <c r="AO170" s="197">
        <f t="shared" si="212"/>
        <v>0</v>
      </c>
      <c r="AP170" s="197">
        <f t="shared" si="213"/>
        <v>0</v>
      </c>
      <c r="AQ170" s="197">
        <f t="shared" si="214"/>
        <v>0</v>
      </c>
      <c r="AR170" s="197" t="str">
        <f t="shared" si="215"/>
        <v/>
      </c>
      <c r="AS170" s="197" t="str">
        <f t="shared" si="216"/>
        <v/>
      </c>
      <c r="AT170" s="197" t="str">
        <f t="shared" si="217"/>
        <v/>
      </c>
      <c r="AU170" s="197" t="str">
        <f t="shared" si="218"/>
        <v/>
      </c>
      <c r="AV170" s="199">
        <f t="shared" ca="1" si="210"/>
        <v>2.0117600411360557</v>
      </c>
      <c r="AX170" s="162">
        <f t="shared" si="219"/>
        <v>0</v>
      </c>
      <c r="AY170" s="162">
        <f t="shared" si="220"/>
        <v>0</v>
      </c>
      <c r="AZ170" s="162">
        <f t="shared" si="221"/>
        <v>0</v>
      </c>
      <c r="BA170" s="162">
        <f t="shared" si="222"/>
        <v>0</v>
      </c>
      <c r="BB170" s="162" t="str">
        <f t="shared" si="223"/>
        <v/>
      </c>
      <c r="BC170" s="162" t="str">
        <f t="shared" si="224"/>
        <v/>
      </c>
      <c r="BD170" s="162" t="str">
        <f t="shared" si="225"/>
        <v/>
      </c>
      <c r="BE170" s="162" t="str">
        <f t="shared" si="226"/>
        <v/>
      </c>
      <c r="BG170" s="169">
        <f t="shared" si="207"/>
        <v>2.3637648828909708</v>
      </c>
      <c r="BH170" s="169">
        <f t="shared" ca="1" si="208"/>
        <v>2.088921813632266</v>
      </c>
    </row>
    <row r="171" spans="3:60" x14ac:dyDescent="0.25">
      <c r="C171" s="197">
        <v>9.6999999999999993</v>
      </c>
      <c r="D171" s="198">
        <f t="shared" si="176"/>
        <v>3.6396590477440163</v>
      </c>
      <c r="E171" s="199">
        <f t="shared" si="177"/>
        <v>1.8973711340206187</v>
      </c>
      <c r="F171" s="199">
        <f t="shared" si="178"/>
        <v>9.4868556701030933</v>
      </c>
      <c r="G171" s="199">
        <f t="shared" si="179"/>
        <v>0.55227795188407192</v>
      </c>
      <c r="H171" s="200">
        <f t="shared" si="180"/>
        <v>15811.350484935749</v>
      </c>
      <c r="K171" s="199">
        <f t="shared" si="181"/>
        <v>2.4151510759972963</v>
      </c>
      <c r="L171" s="201">
        <f t="shared" si="182"/>
        <v>2.0255491454148924E-2</v>
      </c>
      <c r="M171" s="201">
        <f t="shared" si="183"/>
        <v>2.0425844538934156E-2</v>
      </c>
      <c r="N171" s="201">
        <f t="shared" si="184"/>
        <v>2.1469776564253716E-2</v>
      </c>
      <c r="O171" s="201">
        <f t="shared" si="185"/>
        <v>2.0274206646040915E-2</v>
      </c>
      <c r="P171" s="201" t="str">
        <f t="shared" si="186"/>
        <v/>
      </c>
      <c r="Q171" s="201" t="str">
        <f t="shared" si="187"/>
        <v/>
      </c>
      <c r="R171" s="201" t="str">
        <f t="shared" si="188"/>
        <v/>
      </c>
      <c r="S171" s="201" t="str">
        <f t="shared" si="189"/>
        <v/>
      </c>
      <c r="T171" s="199">
        <f t="shared" si="190"/>
        <v>0</v>
      </c>
      <c r="U171" s="199">
        <f t="shared" si="191"/>
        <v>0</v>
      </c>
      <c r="V171" s="199">
        <f t="shared" si="192"/>
        <v>0</v>
      </c>
      <c r="W171" s="199">
        <f t="shared" si="193"/>
        <v>0</v>
      </c>
      <c r="X171" s="199" t="str">
        <f t="shared" si="194"/>
        <v/>
      </c>
      <c r="Y171" s="199" t="str">
        <f t="shared" si="195"/>
        <v/>
      </c>
      <c r="Z171" s="199" t="str">
        <f t="shared" si="196"/>
        <v/>
      </c>
      <c r="AA171" s="199" t="str">
        <f t="shared" si="197"/>
        <v/>
      </c>
      <c r="AB171" s="201">
        <f t="shared" ca="1" si="198"/>
        <v>2.1001752933342148</v>
      </c>
      <c r="AD171" s="162">
        <f t="shared" si="199"/>
        <v>0</v>
      </c>
      <c r="AE171" s="162">
        <f t="shared" si="200"/>
        <v>0</v>
      </c>
      <c r="AF171" s="162">
        <f t="shared" si="201"/>
        <v>0</v>
      </c>
      <c r="AG171" s="162">
        <f t="shared" si="202"/>
        <v>0</v>
      </c>
      <c r="AH171" s="162" t="str">
        <f t="shared" si="203"/>
        <v/>
      </c>
      <c r="AI171" s="162" t="str">
        <f t="shared" si="204"/>
        <v/>
      </c>
      <c r="AJ171" s="162" t="str">
        <f t="shared" si="205"/>
        <v/>
      </c>
      <c r="AK171" s="162" t="str">
        <f t="shared" si="206"/>
        <v/>
      </c>
      <c r="AM171" s="199">
        <f t="shared" si="209"/>
        <v>1.0431618768296762</v>
      </c>
      <c r="AN171" s="197">
        <f t="shared" si="211"/>
        <v>0</v>
      </c>
      <c r="AO171" s="197">
        <f t="shared" si="212"/>
        <v>0</v>
      </c>
      <c r="AP171" s="197">
        <f t="shared" si="213"/>
        <v>0</v>
      </c>
      <c r="AQ171" s="197">
        <f t="shared" si="214"/>
        <v>0</v>
      </c>
      <c r="AR171" s="197" t="str">
        <f t="shared" si="215"/>
        <v/>
      </c>
      <c r="AS171" s="197" t="str">
        <f t="shared" si="216"/>
        <v/>
      </c>
      <c r="AT171" s="197" t="str">
        <f t="shared" si="217"/>
        <v/>
      </c>
      <c r="AU171" s="197" t="str">
        <f t="shared" si="218"/>
        <v/>
      </c>
      <c r="AV171" s="199">
        <f t="shared" ca="1" si="210"/>
        <v>2.1670010310157286</v>
      </c>
      <c r="AX171" s="162">
        <f t="shared" si="219"/>
        <v>0</v>
      </c>
      <c r="AY171" s="162">
        <f t="shared" si="220"/>
        <v>0</v>
      </c>
      <c r="AZ171" s="162">
        <f t="shared" si="221"/>
        <v>0</v>
      </c>
      <c r="BA171" s="162">
        <f t="shared" si="222"/>
        <v>0</v>
      </c>
      <c r="BB171" s="162" t="str">
        <f t="shared" si="223"/>
        <v/>
      </c>
      <c r="BC171" s="162" t="str">
        <f t="shared" si="224"/>
        <v/>
      </c>
      <c r="BD171" s="162" t="str">
        <f t="shared" si="225"/>
        <v/>
      </c>
      <c r="BE171" s="162" t="str">
        <f t="shared" si="226"/>
        <v/>
      </c>
      <c r="BG171" s="169">
        <f t="shared" si="207"/>
        <v>2.3894579794441335</v>
      </c>
      <c r="BH171" s="169">
        <f t="shared" ca="1" si="208"/>
        <v>2.0170718540022601</v>
      </c>
    </row>
    <row r="172" spans="3:60" x14ac:dyDescent="0.25">
      <c r="C172" s="197">
        <v>9.8000000000000007</v>
      </c>
      <c r="D172" s="198">
        <f t="shared" si="176"/>
        <v>3.6771813059681815</v>
      </c>
      <c r="E172" s="199">
        <f t="shared" si="177"/>
        <v>1.8981632653061224</v>
      </c>
      <c r="F172" s="199">
        <f t="shared" si="178"/>
        <v>9.4908163265306129</v>
      </c>
      <c r="G172" s="199">
        <f t="shared" si="179"/>
        <v>0.55797153901689744</v>
      </c>
      <c r="H172" s="200">
        <f t="shared" si="180"/>
        <v>15804.752177185248</v>
      </c>
      <c r="K172" s="199">
        <f t="shared" si="181"/>
        <v>2.440844172550459</v>
      </c>
      <c r="L172" s="201">
        <f t="shared" si="182"/>
        <v>2.0470975405788804E-2</v>
      </c>
      <c r="M172" s="201">
        <f t="shared" si="183"/>
        <v>2.0643140757433457E-2</v>
      </c>
      <c r="N172" s="201">
        <f t="shared" si="184"/>
        <v>2.169817844259684E-2</v>
      </c>
      <c r="O172" s="201">
        <f t="shared" si="185"/>
        <v>2.0489889695466883E-2</v>
      </c>
      <c r="P172" s="201" t="str">
        <f t="shared" si="186"/>
        <v/>
      </c>
      <c r="Q172" s="201" t="str">
        <f t="shared" si="187"/>
        <v/>
      </c>
      <c r="R172" s="201" t="str">
        <f t="shared" si="188"/>
        <v/>
      </c>
      <c r="S172" s="201" t="str">
        <f t="shared" si="189"/>
        <v/>
      </c>
      <c r="T172" s="199">
        <f t="shared" si="190"/>
        <v>0</v>
      </c>
      <c r="U172" s="199">
        <f t="shared" si="191"/>
        <v>0</v>
      </c>
      <c r="V172" s="199">
        <f t="shared" si="192"/>
        <v>0</v>
      </c>
      <c r="W172" s="199">
        <f t="shared" si="193"/>
        <v>0</v>
      </c>
      <c r="X172" s="199" t="str">
        <f t="shared" si="194"/>
        <v/>
      </c>
      <c r="Y172" s="199" t="str">
        <f t="shared" si="195"/>
        <v/>
      </c>
      <c r="Z172" s="199" t="str">
        <f t="shared" si="196"/>
        <v/>
      </c>
      <c r="AA172" s="199" t="str">
        <f t="shared" si="197"/>
        <v/>
      </c>
      <c r="AB172" s="201">
        <f t="shared" ca="1" si="198"/>
        <v>2.0761251848755991</v>
      </c>
      <c r="AD172" s="162">
        <f t="shared" si="199"/>
        <v>0</v>
      </c>
      <c r="AE172" s="162">
        <f t="shared" si="200"/>
        <v>0</v>
      </c>
      <c r="AF172" s="162">
        <f t="shared" si="201"/>
        <v>0</v>
      </c>
      <c r="AG172" s="162">
        <f t="shared" si="202"/>
        <v>0</v>
      </c>
      <c r="AH172" s="162" t="str">
        <f t="shared" si="203"/>
        <v/>
      </c>
      <c r="AI172" s="162" t="str">
        <f t="shared" si="204"/>
        <v/>
      </c>
      <c r="AJ172" s="162" t="str">
        <f t="shared" si="205"/>
        <v/>
      </c>
      <c r="AK172" s="162" t="str">
        <f t="shared" si="206"/>
        <v/>
      </c>
      <c r="AM172" s="199">
        <f t="shared" si="209"/>
        <v>1.0543786712041889</v>
      </c>
      <c r="AN172" s="197">
        <f t="shared" si="211"/>
        <v>0</v>
      </c>
      <c r="AO172" s="197">
        <f t="shared" si="212"/>
        <v>0</v>
      </c>
      <c r="AP172" s="197">
        <f t="shared" si="213"/>
        <v>0</v>
      </c>
      <c r="AQ172" s="197">
        <f t="shared" si="214"/>
        <v>0</v>
      </c>
      <c r="AR172" s="197" t="str">
        <f t="shared" si="215"/>
        <v/>
      </c>
      <c r="AS172" s="197" t="str">
        <f t="shared" si="216"/>
        <v/>
      </c>
      <c r="AT172" s="197" t="str">
        <f t="shared" si="217"/>
        <v/>
      </c>
      <c r="AU172" s="197" t="str">
        <f t="shared" si="218"/>
        <v/>
      </c>
      <c r="AV172" s="199">
        <f t="shared" ca="1" si="210"/>
        <v>2.061855403411295</v>
      </c>
      <c r="AX172" s="162">
        <f t="shared" si="219"/>
        <v>0</v>
      </c>
      <c r="AY172" s="162">
        <f t="shared" si="220"/>
        <v>0</v>
      </c>
      <c r="AZ172" s="162">
        <f t="shared" si="221"/>
        <v>0</v>
      </c>
      <c r="BA172" s="162">
        <f t="shared" si="222"/>
        <v>0</v>
      </c>
      <c r="BB172" s="162" t="str">
        <f t="shared" si="223"/>
        <v/>
      </c>
      <c r="BC172" s="162" t="str">
        <f t="shared" si="224"/>
        <v/>
      </c>
      <c r="BD172" s="162" t="str">
        <f t="shared" si="225"/>
        <v/>
      </c>
      <c r="BE172" s="162" t="str">
        <f t="shared" si="226"/>
        <v/>
      </c>
      <c r="BG172" s="169">
        <f t="shared" si="207"/>
        <v>2.4151510759972963</v>
      </c>
      <c r="BH172" s="169">
        <f t="shared" ca="1" si="208"/>
        <v>2.1001752933342148</v>
      </c>
    </row>
    <row r="173" spans="3:60" x14ac:dyDescent="0.25">
      <c r="C173" s="197">
        <v>9.9</v>
      </c>
      <c r="D173" s="198">
        <f t="shared" si="176"/>
        <v>3.7147035641923472</v>
      </c>
      <c r="E173" s="199">
        <f t="shared" si="177"/>
        <v>1.8990404040404041</v>
      </c>
      <c r="F173" s="199">
        <f t="shared" si="178"/>
        <v>9.4952020202020204</v>
      </c>
      <c r="G173" s="199">
        <f t="shared" si="179"/>
        <v>0.56366512614972297</v>
      </c>
      <c r="H173" s="200">
        <f t="shared" si="180"/>
        <v>15797.452195420334</v>
      </c>
      <c r="K173" s="199">
        <f t="shared" si="181"/>
        <v>2.4665372691036218</v>
      </c>
      <c r="L173" s="201">
        <f t="shared" si="182"/>
        <v>2.0686459357428688E-2</v>
      </c>
      <c r="M173" s="201">
        <f t="shared" si="183"/>
        <v>2.0860436975932758E-2</v>
      </c>
      <c r="N173" s="201">
        <f t="shared" si="184"/>
        <v>2.1926580320939967E-2</v>
      </c>
      <c r="O173" s="201">
        <f t="shared" si="185"/>
        <v>2.0705572744892851E-2</v>
      </c>
      <c r="P173" s="201" t="str">
        <f t="shared" si="186"/>
        <v/>
      </c>
      <c r="Q173" s="201" t="str">
        <f t="shared" si="187"/>
        <v/>
      </c>
      <c r="R173" s="201" t="str">
        <f t="shared" si="188"/>
        <v/>
      </c>
      <c r="S173" s="201" t="str">
        <f t="shared" si="189"/>
        <v/>
      </c>
      <c r="T173" s="199">
        <f t="shared" si="190"/>
        <v>0</v>
      </c>
      <c r="U173" s="199">
        <f t="shared" si="191"/>
        <v>0</v>
      </c>
      <c r="V173" s="199">
        <f t="shared" si="192"/>
        <v>0</v>
      </c>
      <c r="W173" s="199">
        <f t="shared" si="193"/>
        <v>0</v>
      </c>
      <c r="X173" s="199" t="str">
        <f t="shared" si="194"/>
        <v/>
      </c>
      <c r="Y173" s="199" t="str">
        <f t="shared" si="195"/>
        <v/>
      </c>
      <c r="Z173" s="199" t="str">
        <f t="shared" si="196"/>
        <v/>
      </c>
      <c r="AA173" s="199" t="str">
        <f t="shared" si="197"/>
        <v/>
      </c>
      <c r="AB173" s="201">
        <f t="shared" ca="1" si="198"/>
        <v>2.1072070051157539</v>
      </c>
      <c r="AD173" s="162">
        <f t="shared" si="199"/>
        <v>0</v>
      </c>
      <c r="AE173" s="162">
        <f t="shared" si="200"/>
        <v>0</v>
      </c>
      <c r="AF173" s="162">
        <f t="shared" si="201"/>
        <v>0</v>
      </c>
      <c r="AG173" s="162">
        <f t="shared" si="202"/>
        <v>0</v>
      </c>
      <c r="AH173" s="162" t="str">
        <f t="shared" si="203"/>
        <v/>
      </c>
      <c r="AI173" s="162" t="str">
        <f t="shared" si="204"/>
        <v/>
      </c>
      <c r="AJ173" s="162" t="str">
        <f t="shared" si="205"/>
        <v/>
      </c>
      <c r="AK173" s="162" t="str">
        <f t="shared" si="206"/>
        <v/>
      </c>
      <c r="AM173" s="199">
        <f t="shared" si="209"/>
        <v>1.0655954655787017</v>
      </c>
      <c r="AN173" s="197">
        <f t="shared" si="211"/>
        <v>0</v>
      </c>
      <c r="AO173" s="197">
        <f t="shared" si="212"/>
        <v>0</v>
      </c>
      <c r="AP173" s="197">
        <f t="shared" si="213"/>
        <v>0</v>
      </c>
      <c r="AQ173" s="197">
        <f t="shared" si="214"/>
        <v>0</v>
      </c>
      <c r="AR173" s="197" t="str">
        <f t="shared" si="215"/>
        <v/>
      </c>
      <c r="AS173" s="197" t="str">
        <f t="shared" si="216"/>
        <v/>
      </c>
      <c r="AT173" s="197" t="str">
        <f t="shared" si="217"/>
        <v/>
      </c>
      <c r="AU173" s="197" t="str">
        <f t="shared" si="218"/>
        <v/>
      </c>
      <c r="AV173" s="199">
        <f t="shared" ca="1" si="210"/>
        <v>2.0389540054859174</v>
      </c>
      <c r="AX173" s="162">
        <f t="shared" si="219"/>
        <v>0</v>
      </c>
      <c r="AY173" s="162">
        <f t="shared" si="220"/>
        <v>0</v>
      </c>
      <c r="AZ173" s="162">
        <f t="shared" si="221"/>
        <v>0</v>
      </c>
      <c r="BA173" s="162">
        <f t="shared" si="222"/>
        <v>0</v>
      </c>
      <c r="BB173" s="162" t="str">
        <f t="shared" si="223"/>
        <v/>
      </c>
      <c r="BC173" s="162" t="str">
        <f t="shared" si="224"/>
        <v/>
      </c>
      <c r="BD173" s="162" t="str">
        <f t="shared" si="225"/>
        <v/>
      </c>
      <c r="BE173" s="162" t="str">
        <f t="shared" si="226"/>
        <v/>
      </c>
      <c r="BG173" s="169">
        <f t="shared" si="207"/>
        <v>2.440844172550459</v>
      </c>
      <c r="BH173" s="169">
        <f t="shared" ca="1" si="208"/>
        <v>2.0761251848755991</v>
      </c>
    </row>
    <row r="174" spans="3:60" x14ac:dyDescent="0.25">
      <c r="C174" s="197">
        <v>10</v>
      </c>
      <c r="D174" s="198">
        <f t="shared" si="176"/>
        <v>3.7522258224165119</v>
      </c>
      <c r="E174" s="199">
        <f t="shared" si="177"/>
        <v>1.9</v>
      </c>
      <c r="F174" s="199">
        <f t="shared" si="178"/>
        <v>9.5</v>
      </c>
      <c r="G174" s="199">
        <f t="shared" si="179"/>
        <v>0.56935871328254839</v>
      </c>
      <c r="H174" s="200">
        <f t="shared" si="180"/>
        <v>15789.473684210527</v>
      </c>
      <c r="K174" s="199">
        <f t="shared" si="181"/>
        <v>2.4922303656567846</v>
      </c>
      <c r="L174" s="201">
        <f t="shared" si="182"/>
        <v>2.0901943309068569E-2</v>
      </c>
      <c r="M174" s="201">
        <f t="shared" si="183"/>
        <v>2.1077733194432059E-2</v>
      </c>
      <c r="N174" s="201">
        <f t="shared" si="184"/>
        <v>2.2154982199283094E-2</v>
      </c>
      <c r="O174" s="201">
        <f t="shared" si="185"/>
        <v>2.0921255794318819E-2</v>
      </c>
      <c r="P174" s="201" t="str">
        <f t="shared" si="186"/>
        <v/>
      </c>
      <c r="Q174" s="201" t="str">
        <f t="shared" si="187"/>
        <v/>
      </c>
      <c r="R174" s="201" t="str">
        <f t="shared" si="188"/>
        <v/>
      </c>
      <c r="S174" s="201" t="str">
        <f t="shared" si="189"/>
        <v/>
      </c>
      <c r="T174" s="199">
        <f t="shared" si="190"/>
        <v>0</v>
      </c>
      <c r="U174" s="199">
        <f t="shared" si="191"/>
        <v>0</v>
      </c>
      <c r="V174" s="199">
        <f t="shared" si="192"/>
        <v>0</v>
      </c>
      <c r="W174" s="199">
        <f t="shared" si="193"/>
        <v>0</v>
      </c>
      <c r="X174" s="199" t="str">
        <f t="shared" si="194"/>
        <v/>
      </c>
      <c r="Y174" s="199" t="str">
        <f t="shared" si="195"/>
        <v/>
      </c>
      <c r="Z174" s="199" t="str">
        <f t="shared" si="196"/>
        <v/>
      </c>
      <c r="AA174" s="199" t="str">
        <f t="shared" si="197"/>
        <v/>
      </c>
      <c r="AB174" s="201">
        <f t="shared" ca="1" si="198"/>
        <v>2.1442381289735444</v>
      </c>
      <c r="AD174" s="162">
        <f t="shared" si="199"/>
        <v>0</v>
      </c>
      <c r="AE174" s="162">
        <f t="shared" si="200"/>
        <v>0</v>
      </c>
      <c r="AF174" s="162">
        <f t="shared" si="201"/>
        <v>0</v>
      </c>
      <c r="AG174" s="162">
        <f t="shared" si="202"/>
        <v>0</v>
      </c>
      <c r="AH174" s="162" t="str">
        <f t="shared" si="203"/>
        <v/>
      </c>
      <c r="AI174" s="162" t="str">
        <f t="shared" si="204"/>
        <v/>
      </c>
      <c r="AJ174" s="162" t="str">
        <f t="shared" si="205"/>
        <v/>
      </c>
      <c r="AK174" s="162" t="str">
        <f t="shared" si="206"/>
        <v/>
      </c>
      <c r="AM174" s="199">
        <f t="shared" si="209"/>
        <v>1.0768122599532144</v>
      </c>
      <c r="AN174" s="197">
        <f t="shared" si="211"/>
        <v>0</v>
      </c>
      <c r="AO174" s="197">
        <f t="shared" si="212"/>
        <v>0</v>
      </c>
      <c r="AP174" s="197">
        <f t="shared" si="213"/>
        <v>0</v>
      </c>
      <c r="AQ174" s="197">
        <f t="shared" si="214"/>
        <v>0</v>
      </c>
      <c r="AR174" s="197" t="str">
        <f t="shared" si="215"/>
        <v/>
      </c>
      <c r="AS174" s="197" t="str">
        <f t="shared" si="216"/>
        <v/>
      </c>
      <c r="AT174" s="197" t="str">
        <f t="shared" si="217"/>
        <v/>
      </c>
      <c r="AU174" s="197" t="str">
        <f t="shared" si="218"/>
        <v/>
      </c>
      <c r="AV174" s="199">
        <f t="shared" ca="1" si="210"/>
        <v>2.1586635586415963</v>
      </c>
      <c r="AX174" s="162">
        <f t="shared" si="219"/>
        <v>0</v>
      </c>
      <c r="AY174" s="162">
        <f t="shared" si="220"/>
        <v>0</v>
      </c>
      <c r="AZ174" s="162">
        <f t="shared" si="221"/>
        <v>0</v>
      </c>
      <c r="BA174" s="162">
        <f t="shared" si="222"/>
        <v>0</v>
      </c>
      <c r="BB174" s="162" t="str">
        <f t="shared" si="223"/>
        <v/>
      </c>
      <c r="BC174" s="162" t="str">
        <f t="shared" si="224"/>
        <v/>
      </c>
      <c r="BD174" s="162" t="str">
        <f t="shared" si="225"/>
        <v/>
      </c>
      <c r="BE174" s="162" t="str">
        <f t="shared" si="226"/>
        <v/>
      </c>
      <c r="BG174" s="169">
        <f t="shared" si="207"/>
        <v>2.4665372691036218</v>
      </c>
      <c r="BH174" s="169">
        <f t="shared" ca="1" si="208"/>
        <v>2.1072070051157539</v>
      </c>
    </row>
    <row r="175" spans="3:60" x14ac:dyDescent="0.25">
      <c r="C175" s="197">
        <v>10.1</v>
      </c>
      <c r="D175" s="198">
        <f t="shared" si="176"/>
        <v>3.7897480806406767</v>
      </c>
      <c r="E175" s="199">
        <f t="shared" si="177"/>
        <v>1.9010396039603958</v>
      </c>
      <c r="F175" s="199">
        <f t="shared" si="178"/>
        <v>9.5051980198019788</v>
      </c>
      <c r="G175" s="199">
        <f t="shared" si="179"/>
        <v>0.57505230041537381</v>
      </c>
      <c r="H175" s="200">
        <f t="shared" si="180"/>
        <v>15780.839040649986</v>
      </c>
      <c r="K175" s="199">
        <f t="shared" si="181"/>
        <v>2.5179234622099473</v>
      </c>
      <c r="L175" s="201">
        <f t="shared" si="182"/>
        <v>2.1117427260708452E-2</v>
      </c>
      <c r="M175" s="201">
        <f t="shared" si="183"/>
        <v>2.1295029412931356E-2</v>
      </c>
      <c r="N175" s="201">
        <f t="shared" si="184"/>
        <v>2.2383384077626217E-2</v>
      </c>
      <c r="O175" s="201">
        <f t="shared" si="185"/>
        <v>2.1136938843744783E-2</v>
      </c>
      <c r="P175" s="201" t="str">
        <f t="shared" si="186"/>
        <v/>
      </c>
      <c r="Q175" s="201" t="str">
        <f t="shared" si="187"/>
        <v/>
      </c>
      <c r="R175" s="201" t="str">
        <f t="shared" si="188"/>
        <v/>
      </c>
      <c r="S175" s="201" t="str">
        <f t="shared" si="189"/>
        <v/>
      </c>
      <c r="T175" s="199">
        <f t="shared" si="190"/>
        <v>0</v>
      </c>
      <c r="U175" s="199">
        <f t="shared" si="191"/>
        <v>0</v>
      </c>
      <c r="V175" s="199">
        <f t="shared" si="192"/>
        <v>0</v>
      </c>
      <c r="W175" s="199">
        <f t="shared" si="193"/>
        <v>0</v>
      </c>
      <c r="X175" s="199" t="str">
        <f t="shared" si="194"/>
        <v/>
      </c>
      <c r="Y175" s="199" t="str">
        <f t="shared" si="195"/>
        <v/>
      </c>
      <c r="Z175" s="199" t="str">
        <f t="shared" si="196"/>
        <v/>
      </c>
      <c r="AA175" s="199" t="str">
        <f t="shared" si="197"/>
        <v/>
      </c>
      <c r="AB175" s="201">
        <f t="shared" ca="1" si="198"/>
        <v>2.0364166373362695</v>
      </c>
      <c r="AD175" s="162">
        <f t="shared" si="199"/>
        <v>0</v>
      </c>
      <c r="AE175" s="162">
        <f t="shared" si="200"/>
        <v>0</v>
      </c>
      <c r="AF175" s="162">
        <f t="shared" si="201"/>
        <v>0</v>
      </c>
      <c r="AG175" s="162">
        <f t="shared" si="202"/>
        <v>0</v>
      </c>
      <c r="AH175" s="162" t="str">
        <f t="shared" si="203"/>
        <v/>
      </c>
      <c r="AI175" s="162" t="str">
        <f t="shared" si="204"/>
        <v/>
      </c>
      <c r="AJ175" s="162" t="str">
        <f t="shared" si="205"/>
        <v/>
      </c>
      <c r="AK175" s="162" t="str">
        <f t="shared" si="206"/>
        <v/>
      </c>
      <c r="AM175" s="199">
        <f t="shared" si="209"/>
        <v>1.0880290543277271</v>
      </c>
      <c r="AN175" s="197">
        <f t="shared" si="211"/>
        <v>0</v>
      </c>
      <c r="AO175" s="197">
        <f t="shared" si="212"/>
        <v>0</v>
      </c>
      <c r="AP175" s="197">
        <f t="shared" si="213"/>
        <v>0</v>
      </c>
      <c r="AQ175" s="197">
        <f t="shared" si="214"/>
        <v>0</v>
      </c>
      <c r="AR175" s="197" t="str">
        <f t="shared" si="215"/>
        <v/>
      </c>
      <c r="AS175" s="197" t="str">
        <f t="shared" si="216"/>
        <v/>
      </c>
      <c r="AT175" s="197" t="str">
        <f t="shared" si="217"/>
        <v/>
      </c>
      <c r="AU175" s="197" t="str">
        <f t="shared" si="218"/>
        <v/>
      </c>
      <c r="AV175" s="199">
        <f t="shared" ca="1" si="210"/>
        <v>2.0831091317594921</v>
      </c>
      <c r="AX175" s="162">
        <f t="shared" si="219"/>
        <v>0</v>
      </c>
      <c r="AY175" s="162">
        <f t="shared" si="220"/>
        <v>0</v>
      </c>
      <c r="AZ175" s="162">
        <f t="shared" si="221"/>
        <v>0</v>
      </c>
      <c r="BA175" s="162">
        <f t="shared" si="222"/>
        <v>0</v>
      </c>
      <c r="BB175" s="162" t="str">
        <f t="shared" si="223"/>
        <v/>
      </c>
      <c r="BC175" s="162" t="str">
        <f t="shared" si="224"/>
        <v/>
      </c>
      <c r="BD175" s="162" t="str">
        <f t="shared" si="225"/>
        <v/>
      </c>
      <c r="BE175" s="162" t="str">
        <f t="shared" si="226"/>
        <v/>
      </c>
      <c r="BG175" s="169">
        <f t="shared" si="207"/>
        <v>2.4922303656567846</v>
      </c>
      <c r="BH175" s="169">
        <f t="shared" ca="1" si="208"/>
        <v>2.1442381289735444</v>
      </c>
    </row>
    <row r="176" spans="3:60" x14ac:dyDescent="0.25">
      <c r="C176" s="197">
        <v>10.199999999999999</v>
      </c>
      <c r="D176" s="198">
        <f t="shared" si="176"/>
        <v>3.8272703388648424</v>
      </c>
      <c r="E176" s="199">
        <f t="shared" si="177"/>
        <v>1.902156862745098</v>
      </c>
      <c r="F176" s="199">
        <f t="shared" si="178"/>
        <v>9.5107843137254893</v>
      </c>
      <c r="G176" s="199">
        <f t="shared" si="179"/>
        <v>0.58074588754819934</v>
      </c>
      <c r="H176" s="200">
        <f t="shared" si="180"/>
        <v>15771.569941243173</v>
      </c>
      <c r="K176" s="199">
        <f t="shared" si="181"/>
        <v>2.5436165587631101</v>
      </c>
      <c r="L176" s="201">
        <f t="shared" si="182"/>
        <v>2.1332911212348333E-2</v>
      </c>
      <c r="M176" s="201">
        <f t="shared" si="183"/>
        <v>2.1512325631430657E-2</v>
      </c>
      <c r="N176" s="201">
        <f t="shared" si="184"/>
        <v>2.2611785955969341E-2</v>
      </c>
      <c r="O176" s="201">
        <f t="shared" si="185"/>
        <v>2.1352621893170751E-2</v>
      </c>
      <c r="P176" s="201" t="str">
        <f t="shared" si="186"/>
        <v/>
      </c>
      <c r="Q176" s="201" t="str">
        <f t="shared" si="187"/>
        <v/>
      </c>
      <c r="R176" s="201" t="str">
        <f t="shared" si="188"/>
        <v/>
      </c>
      <c r="S176" s="201" t="str">
        <f t="shared" si="189"/>
        <v/>
      </c>
      <c r="T176" s="199">
        <f t="shared" si="190"/>
        <v>0</v>
      </c>
      <c r="U176" s="199">
        <f t="shared" si="191"/>
        <v>0</v>
      </c>
      <c r="V176" s="199">
        <f t="shared" si="192"/>
        <v>0</v>
      </c>
      <c r="W176" s="199">
        <f t="shared" si="193"/>
        <v>0</v>
      </c>
      <c r="X176" s="199" t="str">
        <f t="shared" si="194"/>
        <v/>
      </c>
      <c r="Y176" s="199" t="str">
        <f t="shared" si="195"/>
        <v/>
      </c>
      <c r="Z176" s="199" t="str">
        <f t="shared" si="196"/>
        <v/>
      </c>
      <c r="AA176" s="199" t="str">
        <f t="shared" si="197"/>
        <v/>
      </c>
      <c r="AB176" s="201">
        <f t="shared" ca="1" si="198"/>
        <v>2.0846359817908686</v>
      </c>
      <c r="AD176" s="162">
        <f t="shared" si="199"/>
        <v>0</v>
      </c>
      <c r="AE176" s="162">
        <f t="shared" si="200"/>
        <v>0</v>
      </c>
      <c r="AF176" s="162">
        <f t="shared" si="201"/>
        <v>0</v>
      </c>
      <c r="AG176" s="162">
        <f t="shared" si="202"/>
        <v>0</v>
      </c>
      <c r="AH176" s="162" t="str">
        <f t="shared" si="203"/>
        <v/>
      </c>
      <c r="AI176" s="162" t="str">
        <f t="shared" si="204"/>
        <v/>
      </c>
      <c r="AJ176" s="162" t="str">
        <f t="shared" si="205"/>
        <v/>
      </c>
      <c r="AK176" s="162" t="str">
        <f t="shared" si="206"/>
        <v/>
      </c>
      <c r="AM176" s="199">
        <f t="shared" si="209"/>
        <v>1.0992458487022398</v>
      </c>
      <c r="AN176" s="197">
        <f t="shared" si="211"/>
        <v>0</v>
      </c>
      <c r="AO176" s="197">
        <f t="shared" si="212"/>
        <v>0</v>
      </c>
      <c r="AP176" s="197">
        <f t="shared" si="213"/>
        <v>0</v>
      </c>
      <c r="AQ176" s="197">
        <f t="shared" si="214"/>
        <v>0</v>
      </c>
      <c r="AR176" s="197" t="str">
        <f t="shared" si="215"/>
        <v/>
      </c>
      <c r="AS176" s="197" t="str">
        <f t="shared" si="216"/>
        <v/>
      </c>
      <c r="AT176" s="197" t="str">
        <f t="shared" si="217"/>
        <v/>
      </c>
      <c r="AU176" s="197" t="str">
        <f t="shared" si="218"/>
        <v/>
      </c>
      <c r="AV176" s="199">
        <f t="shared" ca="1" si="210"/>
        <v>2.1156661989385306</v>
      </c>
      <c r="AX176" s="162">
        <f t="shared" si="219"/>
        <v>0</v>
      </c>
      <c r="AY176" s="162">
        <f t="shared" si="220"/>
        <v>0</v>
      </c>
      <c r="AZ176" s="162">
        <f t="shared" si="221"/>
        <v>0</v>
      </c>
      <c r="BA176" s="162">
        <f t="shared" si="222"/>
        <v>0</v>
      </c>
      <c r="BB176" s="162" t="str">
        <f t="shared" si="223"/>
        <v/>
      </c>
      <c r="BC176" s="162" t="str">
        <f t="shared" si="224"/>
        <v/>
      </c>
      <c r="BD176" s="162" t="str">
        <f t="shared" si="225"/>
        <v/>
      </c>
      <c r="BE176" s="162" t="str">
        <f t="shared" si="226"/>
        <v/>
      </c>
      <c r="BG176" s="169">
        <f t="shared" si="207"/>
        <v>2.5179234622099473</v>
      </c>
      <c r="BH176" s="169">
        <f t="shared" ca="1" si="208"/>
        <v>2.0364166373362695</v>
      </c>
    </row>
    <row r="177" spans="3:60" x14ac:dyDescent="0.25">
      <c r="C177" s="197">
        <v>10.3</v>
      </c>
      <c r="D177" s="198">
        <f t="shared" si="176"/>
        <v>3.8647925970890071</v>
      </c>
      <c r="E177" s="199">
        <f t="shared" si="177"/>
        <v>1.9033495145631067</v>
      </c>
      <c r="F177" s="199">
        <f t="shared" si="178"/>
        <v>9.5167475728155342</v>
      </c>
      <c r="G177" s="199">
        <f t="shared" si="179"/>
        <v>0.58643947468102486</v>
      </c>
      <c r="H177" s="200">
        <f t="shared" si="180"/>
        <v>15761.687367696191</v>
      </c>
      <c r="K177" s="199">
        <f t="shared" si="181"/>
        <v>2.5693096553162729</v>
      </c>
      <c r="L177" s="201">
        <f t="shared" si="182"/>
        <v>2.1548395163988217E-2</v>
      </c>
      <c r="M177" s="201">
        <f t="shared" si="183"/>
        <v>2.1729621849929957E-2</v>
      </c>
      <c r="N177" s="201">
        <f t="shared" si="184"/>
        <v>2.2840187834312464E-2</v>
      </c>
      <c r="O177" s="201">
        <f t="shared" si="185"/>
        <v>2.1568304942596719E-2</v>
      </c>
      <c r="P177" s="201" t="str">
        <f t="shared" si="186"/>
        <v/>
      </c>
      <c r="Q177" s="201" t="str">
        <f t="shared" si="187"/>
        <v/>
      </c>
      <c r="R177" s="201" t="str">
        <f t="shared" si="188"/>
        <v/>
      </c>
      <c r="S177" s="201" t="str">
        <f t="shared" si="189"/>
        <v/>
      </c>
      <c r="T177" s="199">
        <f t="shared" si="190"/>
        <v>0</v>
      </c>
      <c r="U177" s="199">
        <f t="shared" si="191"/>
        <v>0</v>
      </c>
      <c r="V177" s="199">
        <f t="shared" si="192"/>
        <v>0</v>
      </c>
      <c r="W177" s="199">
        <f t="shared" si="193"/>
        <v>0</v>
      </c>
      <c r="X177" s="199" t="str">
        <f t="shared" si="194"/>
        <v/>
      </c>
      <c r="Y177" s="199" t="str">
        <f t="shared" si="195"/>
        <v/>
      </c>
      <c r="Z177" s="199" t="str">
        <f t="shared" si="196"/>
        <v/>
      </c>
      <c r="AA177" s="199" t="str">
        <f t="shared" si="197"/>
        <v/>
      </c>
      <c r="AB177" s="201">
        <f t="shared" ca="1" si="198"/>
        <v>2.1314616299705986</v>
      </c>
      <c r="AD177" s="162">
        <f t="shared" si="199"/>
        <v>0</v>
      </c>
      <c r="AE177" s="162">
        <f t="shared" si="200"/>
        <v>0</v>
      </c>
      <c r="AF177" s="162">
        <f t="shared" si="201"/>
        <v>0</v>
      </c>
      <c r="AG177" s="162">
        <f t="shared" si="202"/>
        <v>0</v>
      </c>
      <c r="AH177" s="162" t="str">
        <f t="shared" si="203"/>
        <v/>
      </c>
      <c r="AI177" s="162" t="str">
        <f t="shared" si="204"/>
        <v/>
      </c>
      <c r="AJ177" s="162" t="str">
        <f t="shared" si="205"/>
        <v/>
      </c>
      <c r="AK177" s="162" t="str">
        <f t="shared" si="206"/>
        <v/>
      </c>
      <c r="AM177" s="199">
        <f t="shared" si="209"/>
        <v>1.1104626430767526</v>
      </c>
      <c r="AN177" s="197">
        <f t="shared" si="211"/>
        <v>0</v>
      </c>
      <c r="AO177" s="197">
        <f t="shared" si="212"/>
        <v>0</v>
      </c>
      <c r="AP177" s="197">
        <f t="shared" si="213"/>
        <v>0</v>
      </c>
      <c r="AQ177" s="197">
        <f t="shared" si="214"/>
        <v>0</v>
      </c>
      <c r="AR177" s="197" t="str">
        <f t="shared" si="215"/>
        <v/>
      </c>
      <c r="AS177" s="197" t="str">
        <f t="shared" si="216"/>
        <v/>
      </c>
      <c r="AT177" s="197" t="str">
        <f t="shared" si="217"/>
        <v/>
      </c>
      <c r="AU177" s="197" t="str">
        <f t="shared" si="218"/>
        <v/>
      </c>
      <c r="AV177" s="199">
        <f t="shared" ca="1" si="210"/>
        <v>2.0571013708443675</v>
      </c>
      <c r="AX177" s="162">
        <f t="shared" si="219"/>
        <v>0</v>
      </c>
      <c r="AY177" s="162">
        <f t="shared" si="220"/>
        <v>0</v>
      </c>
      <c r="AZ177" s="162">
        <f t="shared" si="221"/>
        <v>0</v>
      </c>
      <c r="BA177" s="162">
        <f t="shared" si="222"/>
        <v>0</v>
      </c>
      <c r="BB177" s="162" t="str">
        <f t="shared" si="223"/>
        <v/>
      </c>
      <c r="BC177" s="162" t="str">
        <f t="shared" si="224"/>
        <v/>
      </c>
      <c r="BD177" s="162" t="str">
        <f t="shared" si="225"/>
        <v/>
      </c>
      <c r="BE177" s="162" t="str">
        <f t="shared" si="226"/>
        <v/>
      </c>
      <c r="BG177" s="169">
        <f t="shared" si="207"/>
        <v>2.5436165587631101</v>
      </c>
      <c r="BH177" s="169">
        <f t="shared" ca="1" si="208"/>
        <v>2.0846359817908686</v>
      </c>
    </row>
    <row r="178" spans="3:60" x14ac:dyDescent="0.25">
      <c r="C178" s="197">
        <v>10.4</v>
      </c>
      <c r="D178" s="198">
        <f t="shared" si="176"/>
        <v>3.9023148553131728</v>
      </c>
      <c r="E178" s="199">
        <f t="shared" si="177"/>
        <v>1.9046153846153846</v>
      </c>
      <c r="F178" s="199">
        <f t="shared" si="178"/>
        <v>9.523076923076923</v>
      </c>
      <c r="G178" s="199">
        <f t="shared" si="179"/>
        <v>0.59213306181385039</v>
      </c>
      <c r="H178" s="200">
        <f t="shared" si="180"/>
        <v>15751.211631663975</v>
      </c>
      <c r="K178" s="199">
        <f t="shared" si="181"/>
        <v>2.5950027518694356</v>
      </c>
      <c r="L178" s="201">
        <f t="shared" si="182"/>
        <v>2.1763879115628097E-2</v>
      </c>
      <c r="M178" s="201">
        <f t="shared" si="183"/>
        <v>2.1946918068429258E-2</v>
      </c>
      <c r="N178" s="201">
        <f t="shared" si="184"/>
        <v>2.3068589712655591E-2</v>
      </c>
      <c r="O178" s="201">
        <f t="shared" si="185"/>
        <v>2.1783987992022687E-2</v>
      </c>
      <c r="P178" s="201" t="str">
        <f t="shared" si="186"/>
        <v/>
      </c>
      <c r="Q178" s="201" t="str">
        <f t="shared" si="187"/>
        <v/>
      </c>
      <c r="R178" s="201" t="str">
        <f t="shared" si="188"/>
        <v/>
      </c>
      <c r="S178" s="201" t="str">
        <f t="shared" si="189"/>
        <v/>
      </c>
      <c r="T178" s="199">
        <f t="shared" si="190"/>
        <v>0</v>
      </c>
      <c r="U178" s="199">
        <f t="shared" si="191"/>
        <v>0</v>
      </c>
      <c r="V178" s="199">
        <f t="shared" si="192"/>
        <v>0</v>
      </c>
      <c r="W178" s="199">
        <f t="shared" si="193"/>
        <v>0</v>
      </c>
      <c r="X178" s="199" t="str">
        <f t="shared" si="194"/>
        <v/>
      </c>
      <c r="Y178" s="199" t="str">
        <f t="shared" si="195"/>
        <v/>
      </c>
      <c r="Z178" s="199" t="str">
        <f t="shared" si="196"/>
        <v/>
      </c>
      <c r="AA178" s="199" t="str">
        <f t="shared" si="197"/>
        <v/>
      </c>
      <c r="AB178" s="201">
        <f t="shared" ca="1" si="198"/>
        <v>2.0220224909592459</v>
      </c>
      <c r="AD178" s="162">
        <f t="shared" si="199"/>
        <v>0</v>
      </c>
      <c r="AE178" s="162">
        <f t="shared" si="200"/>
        <v>0</v>
      </c>
      <c r="AF178" s="162">
        <f t="shared" si="201"/>
        <v>0</v>
      </c>
      <c r="AG178" s="162">
        <f t="shared" si="202"/>
        <v>0</v>
      </c>
      <c r="AH178" s="162" t="str">
        <f t="shared" si="203"/>
        <v/>
      </c>
      <c r="AI178" s="162" t="str">
        <f t="shared" si="204"/>
        <v/>
      </c>
      <c r="AJ178" s="162" t="str">
        <f t="shared" si="205"/>
        <v/>
      </c>
      <c r="AK178" s="162" t="str">
        <f t="shared" si="206"/>
        <v/>
      </c>
      <c r="AM178" s="199">
        <f t="shared" si="209"/>
        <v>1.1216794374512653</v>
      </c>
      <c r="AN178" s="197">
        <f t="shared" si="211"/>
        <v>0</v>
      </c>
      <c r="AO178" s="197">
        <f t="shared" si="212"/>
        <v>0</v>
      </c>
      <c r="AP178" s="197">
        <f t="shared" si="213"/>
        <v>0</v>
      </c>
      <c r="AQ178" s="197">
        <f t="shared" si="214"/>
        <v>0</v>
      </c>
      <c r="AR178" s="197" t="str">
        <f t="shared" si="215"/>
        <v/>
      </c>
      <c r="AS178" s="197" t="str">
        <f t="shared" si="216"/>
        <v/>
      </c>
      <c r="AT178" s="197" t="str">
        <f t="shared" si="217"/>
        <v/>
      </c>
      <c r="AU178" s="197" t="str">
        <f t="shared" si="218"/>
        <v/>
      </c>
      <c r="AV178" s="199">
        <f t="shared" ca="1" si="210"/>
        <v>2.1322677402522103</v>
      </c>
      <c r="AX178" s="162">
        <f t="shared" si="219"/>
        <v>0</v>
      </c>
      <c r="AY178" s="162">
        <f t="shared" si="220"/>
        <v>0</v>
      </c>
      <c r="AZ178" s="162">
        <f t="shared" si="221"/>
        <v>0</v>
      </c>
      <c r="BA178" s="162">
        <f t="shared" si="222"/>
        <v>0</v>
      </c>
      <c r="BB178" s="162" t="str">
        <f t="shared" si="223"/>
        <v/>
      </c>
      <c r="BC178" s="162" t="str">
        <f t="shared" si="224"/>
        <v/>
      </c>
      <c r="BD178" s="162" t="str">
        <f t="shared" si="225"/>
        <v/>
      </c>
      <c r="BE178" s="162" t="str">
        <f t="shared" si="226"/>
        <v/>
      </c>
      <c r="BG178" s="169">
        <f t="shared" si="207"/>
        <v>2.5693096553162729</v>
      </c>
      <c r="BH178" s="169">
        <f t="shared" ca="1" si="208"/>
        <v>2.1314616299705986</v>
      </c>
    </row>
    <row r="179" spans="3:60" x14ac:dyDescent="0.25">
      <c r="C179" s="197">
        <v>10.5</v>
      </c>
      <c r="D179" s="198">
        <f t="shared" si="176"/>
        <v>3.9398371135373376</v>
      </c>
      <c r="E179" s="199">
        <f t="shared" si="177"/>
        <v>1.9059523809523808</v>
      </c>
      <c r="F179" s="199">
        <f t="shared" si="178"/>
        <v>9.5297619047619051</v>
      </c>
      <c r="G179" s="199">
        <f t="shared" si="179"/>
        <v>0.59782664894667592</v>
      </c>
      <c r="H179" s="200">
        <f t="shared" si="180"/>
        <v>15740.162398500936</v>
      </c>
      <c r="K179" s="199">
        <f t="shared" si="181"/>
        <v>2.6206958484225984</v>
      </c>
      <c r="L179" s="201">
        <f t="shared" si="182"/>
        <v>2.1979363067267981E-2</v>
      </c>
      <c r="M179" s="201">
        <f t="shared" si="183"/>
        <v>2.2164214286928555E-2</v>
      </c>
      <c r="N179" s="201">
        <f t="shared" si="184"/>
        <v>2.3296991590998718E-2</v>
      </c>
      <c r="O179" s="201">
        <f t="shared" si="185"/>
        <v>2.1999671041448655E-2</v>
      </c>
      <c r="P179" s="201" t="str">
        <f t="shared" si="186"/>
        <v/>
      </c>
      <c r="Q179" s="201" t="str">
        <f t="shared" si="187"/>
        <v/>
      </c>
      <c r="R179" s="201" t="str">
        <f t="shared" si="188"/>
        <v/>
      </c>
      <c r="S179" s="201" t="str">
        <f t="shared" si="189"/>
        <v/>
      </c>
      <c r="T179" s="199">
        <f t="shared" si="190"/>
        <v>0</v>
      </c>
      <c r="U179" s="199">
        <f t="shared" si="191"/>
        <v>0</v>
      </c>
      <c r="V179" s="199">
        <f t="shared" si="192"/>
        <v>0</v>
      </c>
      <c r="W179" s="199">
        <f t="shared" si="193"/>
        <v>0</v>
      </c>
      <c r="X179" s="199" t="str">
        <f t="shared" si="194"/>
        <v/>
      </c>
      <c r="Y179" s="199" t="str">
        <f t="shared" si="195"/>
        <v/>
      </c>
      <c r="Z179" s="199" t="str">
        <f t="shared" si="196"/>
        <v/>
      </c>
      <c r="AA179" s="199" t="str">
        <f t="shared" si="197"/>
        <v/>
      </c>
      <c r="AB179" s="201">
        <f t="shared" ca="1" si="198"/>
        <v>2.0228931049798327</v>
      </c>
      <c r="AD179" s="162">
        <f t="shared" si="199"/>
        <v>0</v>
      </c>
      <c r="AE179" s="162">
        <f t="shared" si="200"/>
        <v>0</v>
      </c>
      <c r="AF179" s="162">
        <f t="shared" si="201"/>
        <v>0</v>
      </c>
      <c r="AG179" s="162">
        <f t="shared" si="202"/>
        <v>0</v>
      </c>
      <c r="AH179" s="162" t="str">
        <f t="shared" si="203"/>
        <v/>
      </c>
      <c r="AI179" s="162" t="str">
        <f t="shared" si="204"/>
        <v/>
      </c>
      <c r="AJ179" s="162" t="str">
        <f t="shared" si="205"/>
        <v/>
      </c>
      <c r="AK179" s="162" t="str">
        <f t="shared" si="206"/>
        <v/>
      </c>
      <c r="AM179" s="199">
        <f t="shared" si="209"/>
        <v>1.132896231825778</v>
      </c>
      <c r="AN179" s="197">
        <f t="shared" si="211"/>
        <v>0</v>
      </c>
      <c r="AO179" s="197">
        <f t="shared" si="212"/>
        <v>0</v>
      </c>
      <c r="AP179" s="197">
        <f t="shared" si="213"/>
        <v>0</v>
      </c>
      <c r="AQ179" s="197">
        <f t="shared" si="214"/>
        <v>0</v>
      </c>
      <c r="AR179" s="197" t="str">
        <f t="shared" si="215"/>
        <v/>
      </c>
      <c r="AS179" s="197" t="str">
        <f t="shared" si="216"/>
        <v/>
      </c>
      <c r="AT179" s="197" t="str">
        <f t="shared" si="217"/>
        <v/>
      </c>
      <c r="AU179" s="197" t="str">
        <f t="shared" si="218"/>
        <v/>
      </c>
      <c r="AV179" s="199">
        <f t="shared" ca="1" si="210"/>
        <v>2.1415048813769317</v>
      </c>
      <c r="AX179" s="162">
        <f t="shared" si="219"/>
        <v>0</v>
      </c>
      <c r="AY179" s="162">
        <f t="shared" si="220"/>
        <v>0</v>
      </c>
      <c r="AZ179" s="162">
        <f t="shared" si="221"/>
        <v>0</v>
      </c>
      <c r="BA179" s="162">
        <f t="shared" si="222"/>
        <v>0</v>
      </c>
      <c r="BB179" s="162" t="str">
        <f t="shared" si="223"/>
        <v/>
      </c>
      <c r="BC179" s="162" t="str">
        <f t="shared" si="224"/>
        <v/>
      </c>
      <c r="BD179" s="162" t="str">
        <f t="shared" si="225"/>
        <v/>
      </c>
      <c r="BE179" s="162" t="str">
        <f t="shared" si="226"/>
        <v/>
      </c>
      <c r="BG179" s="169">
        <f t="shared" si="207"/>
        <v>2.5950027518694356</v>
      </c>
      <c r="BH179" s="169">
        <f t="shared" ca="1" si="208"/>
        <v>2.0220224909592459</v>
      </c>
    </row>
    <row r="180" spans="3:60" x14ac:dyDescent="0.25">
      <c r="C180" s="197">
        <v>10.6</v>
      </c>
      <c r="D180" s="198">
        <f t="shared" si="176"/>
        <v>3.9773593717615023</v>
      </c>
      <c r="E180" s="199">
        <f t="shared" si="177"/>
        <v>1.9073584905660377</v>
      </c>
      <c r="F180" s="199">
        <f t="shared" si="178"/>
        <v>9.5367924528301877</v>
      </c>
      <c r="G180" s="199">
        <f t="shared" si="179"/>
        <v>0.60352023607950134</v>
      </c>
      <c r="H180" s="200">
        <f t="shared" si="180"/>
        <v>15728.558710060344</v>
      </c>
      <c r="K180" s="199">
        <f t="shared" si="181"/>
        <v>2.6463889449757612</v>
      </c>
      <c r="L180" s="201">
        <f t="shared" si="182"/>
        <v>2.2194847018907865E-2</v>
      </c>
      <c r="M180" s="201">
        <f t="shared" si="183"/>
        <v>2.2381510505427856E-2</v>
      </c>
      <c r="N180" s="201">
        <f t="shared" si="184"/>
        <v>2.3525393469341842E-2</v>
      </c>
      <c r="O180" s="201">
        <f t="shared" si="185"/>
        <v>2.2215354090874623E-2</v>
      </c>
      <c r="P180" s="201" t="str">
        <f t="shared" si="186"/>
        <v/>
      </c>
      <c r="Q180" s="201" t="str">
        <f t="shared" si="187"/>
        <v/>
      </c>
      <c r="R180" s="201" t="str">
        <f t="shared" si="188"/>
        <v/>
      </c>
      <c r="S180" s="201" t="str">
        <f t="shared" si="189"/>
        <v/>
      </c>
      <c r="T180" s="199">
        <f t="shared" si="190"/>
        <v>0</v>
      </c>
      <c r="U180" s="199">
        <f t="shared" si="191"/>
        <v>0</v>
      </c>
      <c r="V180" s="199">
        <f t="shared" si="192"/>
        <v>0</v>
      </c>
      <c r="W180" s="199">
        <f t="shared" si="193"/>
        <v>0</v>
      </c>
      <c r="X180" s="199" t="str">
        <f t="shared" si="194"/>
        <v/>
      </c>
      <c r="Y180" s="199" t="str">
        <f t="shared" si="195"/>
        <v/>
      </c>
      <c r="Z180" s="199" t="str">
        <f t="shared" si="196"/>
        <v/>
      </c>
      <c r="AA180" s="199" t="str">
        <f t="shared" si="197"/>
        <v/>
      </c>
      <c r="AB180" s="201">
        <f t="shared" ca="1" si="198"/>
        <v>2.12204821581415</v>
      </c>
      <c r="AD180" s="162">
        <f t="shared" si="199"/>
        <v>0</v>
      </c>
      <c r="AE180" s="162">
        <f t="shared" si="200"/>
        <v>0</v>
      </c>
      <c r="AF180" s="162">
        <f t="shared" si="201"/>
        <v>0</v>
      </c>
      <c r="AG180" s="162">
        <f t="shared" si="202"/>
        <v>0</v>
      </c>
      <c r="AH180" s="162" t="str">
        <f t="shared" si="203"/>
        <v/>
      </c>
      <c r="AI180" s="162" t="str">
        <f t="shared" si="204"/>
        <v/>
      </c>
      <c r="AJ180" s="162" t="str">
        <f t="shared" si="205"/>
        <v/>
      </c>
      <c r="AK180" s="162" t="str">
        <f t="shared" si="206"/>
        <v/>
      </c>
      <c r="AM180" s="199">
        <f t="shared" si="209"/>
        <v>1.1441130262002908</v>
      </c>
      <c r="AN180" s="197">
        <f t="shared" si="211"/>
        <v>0</v>
      </c>
      <c r="AO180" s="197">
        <f t="shared" si="212"/>
        <v>0</v>
      </c>
      <c r="AP180" s="197">
        <f t="shared" si="213"/>
        <v>0</v>
      </c>
      <c r="AQ180" s="197">
        <f t="shared" si="214"/>
        <v>0</v>
      </c>
      <c r="AR180" s="197" t="str">
        <f t="shared" si="215"/>
        <v/>
      </c>
      <c r="AS180" s="197" t="str">
        <f t="shared" si="216"/>
        <v/>
      </c>
      <c r="AT180" s="197" t="str">
        <f t="shared" si="217"/>
        <v/>
      </c>
      <c r="AU180" s="197" t="str">
        <f t="shared" si="218"/>
        <v/>
      </c>
      <c r="AV180" s="199">
        <f t="shared" ca="1" si="210"/>
        <v>2.1260179634630409</v>
      </c>
      <c r="AX180" s="162">
        <f t="shared" si="219"/>
        <v>0</v>
      </c>
      <c r="AY180" s="162">
        <f t="shared" si="220"/>
        <v>0</v>
      </c>
      <c r="AZ180" s="162">
        <f t="shared" si="221"/>
        <v>0</v>
      </c>
      <c r="BA180" s="162">
        <f t="shared" si="222"/>
        <v>0</v>
      </c>
      <c r="BB180" s="162" t="str">
        <f t="shared" si="223"/>
        <v/>
      </c>
      <c r="BC180" s="162" t="str">
        <f t="shared" si="224"/>
        <v/>
      </c>
      <c r="BD180" s="162" t="str">
        <f t="shared" si="225"/>
        <v/>
      </c>
      <c r="BE180" s="162" t="str">
        <f t="shared" si="226"/>
        <v/>
      </c>
      <c r="BG180" s="169">
        <f t="shared" si="207"/>
        <v>2.6206958484225984</v>
      </c>
      <c r="BH180" s="169">
        <f t="shared" ca="1" si="208"/>
        <v>2.0228931049798327</v>
      </c>
    </row>
    <row r="181" spans="3:60" x14ac:dyDescent="0.25">
      <c r="C181" s="197">
        <v>10.7</v>
      </c>
      <c r="D181" s="198">
        <f t="shared" si="176"/>
        <v>4.0148816299856671</v>
      </c>
      <c r="E181" s="199">
        <f t="shared" si="177"/>
        <v>1.9088317757009348</v>
      </c>
      <c r="F181" s="199">
        <f t="shared" si="178"/>
        <v>9.5441588785046747</v>
      </c>
      <c r="G181" s="199">
        <f t="shared" si="179"/>
        <v>0.60921382321232675</v>
      </c>
      <c r="H181" s="200">
        <f t="shared" si="180"/>
        <v>15716.419006585225</v>
      </c>
      <c r="K181" s="199">
        <f t="shared" si="181"/>
        <v>2.6720820415289239</v>
      </c>
      <c r="L181" s="201">
        <f t="shared" si="182"/>
        <v>2.2410330970547749E-2</v>
      </c>
      <c r="M181" s="201">
        <f t="shared" si="183"/>
        <v>2.2598806723927157E-2</v>
      </c>
      <c r="N181" s="201">
        <f t="shared" si="184"/>
        <v>2.3753795347684969E-2</v>
      </c>
      <c r="O181" s="201">
        <f t="shared" si="185"/>
        <v>2.2431037140300588E-2</v>
      </c>
      <c r="P181" s="201" t="str">
        <f t="shared" si="186"/>
        <v/>
      </c>
      <c r="Q181" s="201" t="str">
        <f t="shared" si="187"/>
        <v/>
      </c>
      <c r="R181" s="201" t="str">
        <f t="shared" si="188"/>
        <v/>
      </c>
      <c r="S181" s="201" t="str">
        <f t="shared" si="189"/>
        <v/>
      </c>
      <c r="T181" s="199">
        <f t="shared" si="190"/>
        <v>0</v>
      </c>
      <c r="U181" s="199">
        <f t="shared" si="191"/>
        <v>0</v>
      </c>
      <c r="V181" s="199">
        <f t="shared" si="192"/>
        <v>0</v>
      </c>
      <c r="W181" s="199">
        <f t="shared" si="193"/>
        <v>0</v>
      </c>
      <c r="X181" s="199" t="str">
        <f t="shared" si="194"/>
        <v/>
      </c>
      <c r="Y181" s="199" t="str">
        <f t="shared" si="195"/>
        <v/>
      </c>
      <c r="Z181" s="199" t="str">
        <f t="shared" si="196"/>
        <v/>
      </c>
      <c r="AA181" s="199" t="str">
        <f t="shared" si="197"/>
        <v/>
      </c>
      <c r="AB181" s="201">
        <f t="shared" ca="1" si="198"/>
        <v>2.042252168653687</v>
      </c>
      <c r="AD181" s="162">
        <f t="shared" si="199"/>
        <v>0</v>
      </c>
      <c r="AE181" s="162">
        <f t="shared" si="200"/>
        <v>0</v>
      </c>
      <c r="AF181" s="162">
        <f t="shared" si="201"/>
        <v>0</v>
      </c>
      <c r="AG181" s="162">
        <f t="shared" si="202"/>
        <v>0</v>
      </c>
      <c r="AH181" s="162" t="str">
        <f t="shared" si="203"/>
        <v/>
      </c>
      <c r="AI181" s="162" t="str">
        <f t="shared" si="204"/>
        <v/>
      </c>
      <c r="AJ181" s="162" t="str">
        <f t="shared" si="205"/>
        <v/>
      </c>
      <c r="AK181" s="162" t="str">
        <f t="shared" si="206"/>
        <v/>
      </c>
      <c r="AM181" s="199">
        <f t="shared" si="209"/>
        <v>1.1553298205748035</v>
      </c>
      <c r="AN181" s="197">
        <f t="shared" si="211"/>
        <v>0</v>
      </c>
      <c r="AO181" s="197">
        <f t="shared" si="212"/>
        <v>0</v>
      </c>
      <c r="AP181" s="197">
        <f t="shared" si="213"/>
        <v>0</v>
      </c>
      <c r="AQ181" s="197">
        <f t="shared" si="214"/>
        <v>0</v>
      </c>
      <c r="AR181" s="197" t="str">
        <f t="shared" si="215"/>
        <v/>
      </c>
      <c r="AS181" s="197" t="str">
        <f t="shared" si="216"/>
        <v/>
      </c>
      <c r="AT181" s="197" t="str">
        <f t="shared" si="217"/>
        <v/>
      </c>
      <c r="AU181" s="197" t="str">
        <f t="shared" si="218"/>
        <v/>
      </c>
      <c r="AV181" s="199">
        <f t="shared" ca="1" si="210"/>
        <v>2.040393545349283</v>
      </c>
      <c r="AX181" s="162">
        <f t="shared" si="219"/>
        <v>0</v>
      </c>
      <c r="AY181" s="162">
        <f t="shared" si="220"/>
        <v>0</v>
      </c>
      <c r="AZ181" s="162">
        <f t="shared" si="221"/>
        <v>0</v>
      </c>
      <c r="BA181" s="162">
        <f t="shared" si="222"/>
        <v>0</v>
      </c>
      <c r="BB181" s="162" t="str">
        <f t="shared" si="223"/>
        <v/>
      </c>
      <c r="BC181" s="162" t="str">
        <f t="shared" si="224"/>
        <v/>
      </c>
      <c r="BD181" s="162" t="str">
        <f t="shared" si="225"/>
        <v/>
      </c>
      <c r="BE181" s="162" t="str">
        <f t="shared" si="226"/>
        <v/>
      </c>
      <c r="BG181" s="169">
        <f t="shared" si="207"/>
        <v>2.6463889449757612</v>
      </c>
      <c r="BH181" s="169">
        <f t="shared" ca="1" si="208"/>
        <v>2.12204821581415</v>
      </c>
    </row>
    <row r="182" spans="3:60" x14ac:dyDescent="0.25">
      <c r="C182" s="197">
        <v>10.8</v>
      </c>
      <c r="D182" s="198">
        <f t="shared" si="176"/>
        <v>4.0524038882098337</v>
      </c>
      <c r="E182" s="199">
        <f t="shared" si="177"/>
        <v>1.9103703703703703</v>
      </c>
      <c r="F182" s="199">
        <f t="shared" si="178"/>
        <v>9.5518518518518505</v>
      </c>
      <c r="G182" s="199">
        <f t="shared" si="179"/>
        <v>0.61490741034515251</v>
      </c>
      <c r="H182" s="200">
        <f t="shared" si="180"/>
        <v>15703.76114773168</v>
      </c>
      <c r="K182" s="199">
        <f t="shared" si="181"/>
        <v>2.6977751380820867</v>
      </c>
      <c r="L182" s="201">
        <f t="shared" si="182"/>
        <v>2.2625814922187629E-2</v>
      </c>
      <c r="M182" s="201">
        <f t="shared" si="183"/>
        <v>2.2816102942426458E-2</v>
      </c>
      <c r="N182" s="201">
        <f t="shared" si="184"/>
        <v>2.3982197226028092E-2</v>
      </c>
      <c r="O182" s="201">
        <f t="shared" si="185"/>
        <v>2.2646720189726556E-2</v>
      </c>
      <c r="P182" s="201" t="str">
        <f t="shared" si="186"/>
        <v/>
      </c>
      <c r="Q182" s="201" t="str">
        <f t="shared" si="187"/>
        <v/>
      </c>
      <c r="R182" s="201" t="str">
        <f t="shared" si="188"/>
        <v/>
      </c>
      <c r="S182" s="201" t="str">
        <f t="shared" si="189"/>
        <v/>
      </c>
      <c r="T182" s="199">
        <f t="shared" si="190"/>
        <v>0</v>
      </c>
      <c r="U182" s="199">
        <f t="shared" si="191"/>
        <v>0</v>
      </c>
      <c r="V182" s="199">
        <f t="shared" si="192"/>
        <v>0</v>
      </c>
      <c r="W182" s="199">
        <f t="shared" si="193"/>
        <v>0</v>
      </c>
      <c r="X182" s="199" t="str">
        <f t="shared" si="194"/>
        <v/>
      </c>
      <c r="Y182" s="199" t="str">
        <f t="shared" si="195"/>
        <v/>
      </c>
      <c r="Z182" s="199" t="str">
        <f t="shared" si="196"/>
        <v/>
      </c>
      <c r="AA182" s="199" t="str">
        <f t="shared" si="197"/>
        <v/>
      </c>
      <c r="AB182" s="201">
        <f t="shared" ca="1" si="198"/>
        <v>2.0381947940422305</v>
      </c>
      <c r="AD182" s="162">
        <f t="shared" si="199"/>
        <v>0</v>
      </c>
      <c r="AE182" s="162">
        <f t="shared" si="200"/>
        <v>0</v>
      </c>
      <c r="AF182" s="162">
        <f t="shared" si="201"/>
        <v>0</v>
      </c>
      <c r="AG182" s="162">
        <f t="shared" si="202"/>
        <v>0</v>
      </c>
      <c r="AH182" s="162" t="str">
        <f t="shared" si="203"/>
        <v/>
      </c>
      <c r="AI182" s="162" t="str">
        <f t="shared" si="204"/>
        <v/>
      </c>
      <c r="AJ182" s="162" t="str">
        <f t="shared" si="205"/>
        <v/>
      </c>
      <c r="AK182" s="162" t="str">
        <f t="shared" si="206"/>
        <v/>
      </c>
      <c r="AM182" s="199">
        <f t="shared" si="209"/>
        <v>1.1665466149493162</v>
      </c>
      <c r="AN182" s="197">
        <f t="shared" si="211"/>
        <v>0</v>
      </c>
      <c r="AO182" s="197">
        <f t="shared" si="212"/>
        <v>0</v>
      </c>
      <c r="AP182" s="197">
        <f t="shared" si="213"/>
        <v>0</v>
      </c>
      <c r="AQ182" s="197">
        <f t="shared" si="214"/>
        <v>0</v>
      </c>
      <c r="AR182" s="197" t="str">
        <f t="shared" si="215"/>
        <v/>
      </c>
      <c r="AS182" s="197" t="str">
        <f t="shared" si="216"/>
        <v/>
      </c>
      <c r="AT182" s="197" t="str">
        <f t="shared" si="217"/>
        <v/>
      </c>
      <c r="AU182" s="197" t="str">
        <f t="shared" si="218"/>
        <v/>
      </c>
      <c r="AV182" s="199">
        <f t="shared" ca="1" si="210"/>
        <v>2.15173940858381</v>
      </c>
      <c r="AX182" s="162">
        <f t="shared" si="219"/>
        <v>0</v>
      </c>
      <c r="AY182" s="162">
        <f t="shared" si="220"/>
        <v>0</v>
      </c>
      <c r="AZ182" s="162">
        <f t="shared" si="221"/>
        <v>0</v>
      </c>
      <c r="BA182" s="162">
        <f t="shared" si="222"/>
        <v>0</v>
      </c>
      <c r="BB182" s="162" t="str">
        <f t="shared" si="223"/>
        <v/>
      </c>
      <c r="BC182" s="162" t="str">
        <f t="shared" si="224"/>
        <v/>
      </c>
      <c r="BD182" s="162" t="str">
        <f t="shared" si="225"/>
        <v/>
      </c>
      <c r="BE182" s="162" t="str">
        <f t="shared" si="226"/>
        <v/>
      </c>
      <c r="BG182" s="169">
        <f t="shared" si="207"/>
        <v>2.6720820415289239</v>
      </c>
      <c r="BH182" s="169">
        <f t="shared" ca="1" si="208"/>
        <v>2.042252168653687</v>
      </c>
    </row>
    <row r="183" spans="3:60" x14ac:dyDescent="0.25">
      <c r="C183" s="197">
        <v>10.9</v>
      </c>
      <c r="D183" s="198">
        <f t="shared" si="176"/>
        <v>4.0899261464339975</v>
      </c>
      <c r="E183" s="199">
        <f t="shared" si="177"/>
        <v>1.9119724770642201</v>
      </c>
      <c r="F183" s="199">
        <f t="shared" si="178"/>
        <v>9.5598623853211002</v>
      </c>
      <c r="G183" s="199">
        <f t="shared" si="179"/>
        <v>0.62060099747797781</v>
      </c>
      <c r="H183" s="200">
        <f t="shared" si="180"/>
        <v>15690.602432763131</v>
      </c>
      <c r="K183" s="199">
        <f t="shared" si="181"/>
        <v>2.7234682346352495</v>
      </c>
      <c r="L183" s="201">
        <f t="shared" si="182"/>
        <v>2.284129887382751E-2</v>
      </c>
      <c r="M183" s="201">
        <f t="shared" si="183"/>
        <v>2.3033399160925755E-2</v>
      </c>
      <c r="N183" s="201">
        <f t="shared" si="184"/>
        <v>2.4210599104371216E-2</v>
      </c>
      <c r="O183" s="201">
        <f t="shared" si="185"/>
        <v>2.2862403239152524E-2</v>
      </c>
      <c r="P183" s="201" t="str">
        <f t="shared" si="186"/>
        <v/>
      </c>
      <c r="Q183" s="201" t="str">
        <f t="shared" si="187"/>
        <v/>
      </c>
      <c r="R183" s="201" t="str">
        <f t="shared" si="188"/>
        <v/>
      </c>
      <c r="S183" s="201" t="str">
        <f t="shared" si="189"/>
        <v/>
      </c>
      <c r="T183" s="199">
        <f t="shared" si="190"/>
        <v>0</v>
      </c>
      <c r="U183" s="199">
        <f t="shared" si="191"/>
        <v>0</v>
      </c>
      <c r="V183" s="199">
        <f t="shared" si="192"/>
        <v>0</v>
      </c>
      <c r="W183" s="199">
        <f t="shared" si="193"/>
        <v>0</v>
      </c>
      <c r="X183" s="199" t="str">
        <f t="shared" si="194"/>
        <v/>
      </c>
      <c r="Y183" s="199" t="str">
        <f t="shared" si="195"/>
        <v/>
      </c>
      <c r="Z183" s="199" t="str">
        <f t="shared" si="196"/>
        <v/>
      </c>
      <c r="AA183" s="199" t="str">
        <f t="shared" si="197"/>
        <v/>
      </c>
      <c r="AB183" s="201">
        <f t="shared" ca="1" si="198"/>
        <v>2.022650990783621</v>
      </c>
      <c r="AD183" s="162">
        <f t="shared" si="199"/>
        <v>0</v>
      </c>
      <c r="AE183" s="162">
        <f t="shared" si="200"/>
        <v>0</v>
      </c>
      <c r="AF183" s="162">
        <f t="shared" si="201"/>
        <v>0</v>
      </c>
      <c r="AG183" s="162">
        <f t="shared" si="202"/>
        <v>0</v>
      </c>
      <c r="AH183" s="162" t="str">
        <f t="shared" si="203"/>
        <v/>
      </c>
      <c r="AI183" s="162" t="str">
        <f t="shared" si="204"/>
        <v/>
      </c>
      <c r="AJ183" s="162" t="str">
        <f t="shared" si="205"/>
        <v/>
      </c>
      <c r="AK183" s="162" t="str">
        <f t="shared" si="206"/>
        <v/>
      </c>
      <c r="AM183" s="199">
        <f t="shared" si="209"/>
        <v>1.1777634093238289</v>
      </c>
      <c r="AN183" s="197">
        <f t="shared" si="211"/>
        <v>0</v>
      </c>
      <c r="AO183" s="197">
        <f t="shared" si="212"/>
        <v>0</v>
      </c>
      <c r="AP183" s="197">
        <f t="shared" si="213"/>
        <v>0</v>
      </c>
      <c r="AQ183" s="197">
        <f t="shared" si="214"/>
        <v>0</v>
      </c>
      <c r="AR183" s="197" t="str">
        <f t="shared" si="215"/>
        <v/>
      </c>
      <c r="AS183" s="197" t="str">
        <f t="shared" si="216"/>
        <v/>
      </c>
      <c r="AT183" s="197" t="str">
        <f t="shared" si="217"/>
        <v/>
      </c>
      <c r="AU183" s="197" t="str">
        <f t="shared" si="218"/>
        <v/>
      </c>
      <c r="AV183" s="199">
        <f t="shared" ca="1" si="210"/>
        <v>2.0859242539909362</v>
      </c>
      <c r="AX183" s="162">
        <f t="shared" si="219"/>
        <v>0</v>
      </c>
      <c r="AY183" s="162">
        <f t="shared" si="220"/>
        <v>0</v>
      </c>
      <c r="AZ183" s="162">
        <f t="shared" si="221"/>
        <v>0</v>
      </c>
      <c r="BA183" s="162">
        <f t="shared" si="222"/>
        <v>0</v>
      </c>
      <c r="BB183" s="162" t="str">
        <f t="shared" si="223"/>
        <v/>
      </c>
      <c r="BC183" s="162" t="str">
        <f t="shared" si="224"/>
        <v/>
      </c>
      <c r="BD183" s="162" t="str">
        <f t="shared" si="225"/>
        <v/>
      </c>
      <c r="BE183" s="162" t="str">
        <f t="shared" si="226"/>
        <v/>
      </c>
      <c r="BG183" s="169">
        <f t="shared" si="207"/>
        <v>2.6977751380820867</v>
      </c>
      <c r="BH183" s="169">
        <f t="shared" ca="1" si="208"/>
        <v>2.0381947940422305</v>
      </c>
    </row>
    <row r="184" spans="3:60" x14ac:dyDescent="0.25">
      <c r="C184" s="197">
        <v>11</v>
      </c>
      <c r="D184" s="198">
        <f t="shared" si="176"/>
        <v>4.1274484046581632</v>
      </c>
      <c r="E184" s="199">
        <f t="shared" si="177"/>
        <v>1.9136363636363638</v>
      </c>
      <c r="F184" s="199">
        <f t="shared" si="178"/>
        <v>9.5681818181818183</v>
      </c>
      <c r="G184" s="199">
        <f t="shared" si="179"/>
        <v>0.62629458461080323</v>
      </c>
      <c r="H184" s="200">
        <f t="shared" si="180"/>
        <v>15676.959619952493</v>
      </c>
      <c r="K184" s="199">
        <f t="shared" si="181"/>
        <v>2.7491613311884122</v>
      </c>
      <c r="L184" s="201">
        <f t="shared" si="182"/>
        <v>2.3056782825467394E-2</v>
      </c>
      <c r="M184" s="201">
        <f t="shared" si="183"/>
        <v>2.3250695379425056E-2</v>
      </c>
      <c r="N184" s="201">
        <f t="shared" si="184"/>
        <v>2.4439000982714343E-2</v>
      </c>
      <c r="O184" s="201">
        <f t="shared" si="185"/>
        <v>2.3078086288578492E-2</v>
      </c>
      <c r="P184" s="201" t="str">
        <f t="shared" si="186"/>
        <v/>
      </c>
      <c r="Q184" s="201" t="str">
        <f t="shared" si="187"/>
        <v/>
      </c>
      <c r="R184" s="201" t="str">
        <f t="shared" si="188"/>
        <v/>
      </c>
      <c r="S184" s="201" t="str">
        <f t="shared" si="189"/>
        <v/>
      </c>
      <c r="T184" s="199">
        <f t="shared" si="190"/>
        <v>0</v>
      </c>
      <c r="U184" s="199">
        <f t="shared" si="191"/>
        <v>0</v>
      </c>
      <c r="V184" s="199">
        <f t="shared" si="192"/>
        <v>0</v>
      </c>
      <c r="W184" s="199">
        <f t="shared" si="193"/>
        <v>0</v>
      </c>
      <c r="X184" s="199" t="str">
        <f t="shared" si="194"/>
        <v/>
      </c>
      <c r="Y184" s="199" t="str">
        <f t="shared" si="195"/>
        <v/>
      </c>
      <c r="Z184" s="199" t="str">
        <f t="shared" si="196"/>
        <v/>
      </c>
      <c r="AA184" s="199" t="str">
        <f t="shared" si="197"/>
        <v/>
      </c>
      <c r="AB184" s="201">
        <f t="shared" ca="1" si="198"/>
        <v>2.0850304917144391</v>
      </c>
      <c r="AD184" s="162">
        <f t="shared" si="199"/>
        <v>0</v>
      </c>
      <c r="AE184" s="162">
        <f t="shared" si="200"/>
        <v>0</v>
      </c>
      <c r="AF184" s="162">
        <f t="shared" si="201"/>
        <v>0</v>
      </c>
      <c r="AG184" s="162">
        <f t="shared" si="202"/>
        <v>0</v>
      </c>
      <c r="AH184" s="162" t="str">
        <f t="shared" si="203"/>
        <v/>
      </c>
      <c r="AI184" s="162" t="str">
        <f t="shared" si="204"/>
        <v/>
      </c>
      <c r="AJ184" s="162" t="str">
        <f t="shared" si="205"/>
        <v/>
      </c>
      <c r="AK184" s="162" t="str">
        <f t="shared" si="206"/>
        <v/>
      </c>
      <c r="AM184" s="199">
        <f t="shared" si="209"/>
        <v>1.1889802036983417</v>
      </c>
      <c r="AN184" s="197">
        <f t="shared" si="211"/>
        <v>0</v>
      </c>
      <c r="AO184" s="197">
        <f t="shared" si="212"/>
        <v>0</v>
      </c>
      <c r="AP184" s="197">
        <f t="shared" si="213"/>
        <v>0</v>
      </c>
      <c r="AQ184" s="197">
        <f t="shared" si="214"/>
        <v>0</v>
      </c>
      <c r="AR184" s="197" t="str">
        <f t="shared" si="215"/>
        <v/>
      </c>
      <c r="AS184" s="197" t="str">
        <f t="shared" si="216"/>
        <v/>
      </c>
      <c r="AT184" s="197" t="str">
        <f t="shared" si="217"/>
        <v/>
      </c>
      <c r="AU184" s="197" t="str">
        <f t="shared" si="218"/>
        <v/>
      </c>
      <c r="AV184" s="199">
        <f t="shared" ca="1" si="210"/>
        <v>2.0269206757040643</v>
      </c>
      <c r="AX184" s="162">
        <f t="shared" si="219"/>
        <v>0</v>
      </c>
      <c r="AY184" s="162">
        <f t="shared" si="220"/>
        <v>0</v>
      </c>
      <c r="AZ184" s="162">
        <f t="shared" si="221"/>
        <v>0</v>
      </c>
      <c r="BA184" s="162">
        <f t="shared" si="222"/>
        <v>0</v>
      </c>
      <c r="BB184" s="162" t="str">
        <f t="shared" si="223"/>
        <v/>
      </c>
      <c r="BC184" s="162" t="str">
        <f t="shared" si="224"/>
        <v/>
      </c>
      <c r="BD184" s="162" t="str">
        <f t="shared" si="225"/>
        <v/>
      </c>
      <c r="BE184" s="162" t="str">
        <f t="shared" si="226"/>
        <v/>
      </c>
      <c r="BG184" s="169">
        <f t="shared" si="207"/>
        <v>2.7234682346352495</v>
      </c>
      <c r="BH184" s="169">
        <f t="shared" ca="1" si="208"/>
        <v>2.022650990783621</v>
      </c>
    </row>
    <row r="185" spans="3:60" x14ac:dyDescent="0.25">
      <c r="C185" s="197">
        <v>11.1</v>
      </c>
      <c r="D185" s="198">
        <f t="shared" si="176"/>
        <v>4.164970662882328</v>
      </c>
      <c r="E185" s="199">
        <f t="shared" si="177"/>
        <v>1.9153603603603604</v>
      </c>
      <c r="F185" s="199">
        <f t="shared" si="178"/>
        <v>9.5768018018018015</v>
      </c>
      <c r="G185" s="199">
        <f t="shared" si="179"/>
        <v>0.63198817174362876</v>
      </c>
      <c r="H185" s="200">
        <f t="shared" si="180"/>
        <v>15662.848945227064</v>
      </c>
      <c r="K185" s="199">
        <f t="shared" si="181"/>
        <v>2.774854427741575</v>
      </c>
      <c r="L185" s="201">
        <f t="shared" si="182"/>
        <v>2.3272266777107278E-2</v>
      </c>
      <c r="M185" s="201">
        <f t="shared" si="183"/>
        <v>2.3467991597924356E-2</v>
      </c>
      <c r="N185" s="201">
        <f t="shared" si="184"/>
        <v>2.4667402861057466E-2</v>
      </c>
      <c r="O185" s="201">
        <f t="shared" si="185"/>
        <v>2.329376933800446E-2</v>
      </c>
      <c r="P185" s="201" t="str">
        <f t="shared" si="186"/>
        <v/>
      </c>
      <c r="Q185" s="201" t="str">
        <f t="shared" si="187"/>
        <v/>
      </c>
      <c r="R185" s="201" t="str">
        <f t="shared" si="188"/>
        <v/>
      </c>
      <c r="S185" s="201" t="str">
        <f t="shared" si="189"/>
        <v/>
      </c>
      <c r="T185" s="199">
        <f t="shared" si="190"/>
        <v>0</v>
      </c>
      <c r="U185" s="199">
        <f t="shared" si="191"/>
        <v>0</v>
      </c>
      <c r="V185" s="199">
        <f t="shared" si="192"/>
        <v>0</v>
      </c>
      <c r="W185" s="199">
        <f t="shared" si="193"/>
        <v>0</v>
      </c>
      <c r="X185" s="199" t="str">
        <f t="shared" si="194"/>
        <v/>
      </c>
      <c r="Y185" s="199" t="str">
        <f t="shared" si="195"/>
        <v/>
      </c>
      <c r="Z185" s="199" t="str">
        <f t="shared" si="196"/>
        <v/>
      </c>
      <c r="AA185" s="199" t="str">
        <f t="shared" si="197"/>
        <v/>
      </c>
      <c r="AB185" s="201">
        <f t="shared" ca="1" si="198"/>
        <v>2.0080936203789572</v>
      </c>
      <c r="AD185" s="162">
        <f t="shared" si="199"/>
        <v>0</v>
      </c>
      <c r="AE185" s="162">
        <f t="shared" si="200"/>
        <v>0</v>
      </c>
      <c r="AF185" s="162">
        <f t="shared" si="201"/>
        <v>0</v>
      </c>
      <c r="AG185" s="162">
        <f t="shared" si="202"/>
        <v>0</v>
      </c>
      <c r="AH185" s="162" t="str">
        <f t="shared" si="203"/>
        <v/>
      </c>
      <c r="AI185" s="162" t="str">
        <f t="shared" si="204"/>
        <v/>
      </c>
      <c r="AJ185" s="162" t="str">
        <f t="shared" si="205"/>
        <v/>
      </c>
      <c r="AK185" s="162" t="str">
        <f t="shared" si="206"/>
        <v/>
      </c>
      <c r="AM185" s="199">
        <f t="shared" si="209"/>
        <v>1.2001969980728544</v>
      </c>
      <c r="AN185" s="197">
        <f t="shared" si="211"/>
        <v>0</v>
      </c>
      <c r="AO185" s="197">
        <f t="shared" si="212"/>
        <v>0</v>
      </c>
      <c r="AP185" s="197">
        <f t="shared" si="213"/>
        <v>0</v>
      </c>
      <c r="AQ185" s="197">
        <f t="shared" si="214"/>
        <v>0</v>
      </c>
      <c r="AR185" s="197" t="str">
        <f t="shared" si="215"/>
        <v/>
      </c>
      <c r="AS185" s="197" t="str">
        <f t="shared" si="216"/>
        <v/>
      </c>
      <c r="AT185" s="197" t="str">
        <f t="shared" si="217"/>
        <v/>
      </c>
      <c r="AU185" s="197" t="str">
        <f t="shared" si="218"/>
        <v/>
      </c>
      <c r="AV185" s="199">
        <f t="shared" ca="1" si="210"/>
        <v>2.0032333821229424</v>
      </c>
      <c r="AX185" s="162">
        <f t="shared" si="219"/>
        <v>0</v>
      </c>
      <c r="AY185" s="162">
        <f t="shared" si="220"/>
        <v>0</v>
      </c>
      <c r="AZ185" s="162">
        <f t="shared" si="221"/>
        <v>0</v>
      </c>
      <c r="BA185" s="162">
        <f t="shared" si="222"/>
        <v>0</v>
      </c>
      <c r="BB185" s="162" t="str">
        <f t="shared" si="223"/>
        <v/>
      </c>
      <c r="BC185" s="162" t="str">
        <f t="shared" si="224"/>
        <v/>
      </c>
      <c r="BD185" s="162" t="str">
        <f t="shared" si="225"/>
        <v/>
      </c>
      <c r="BE185" s="162" t="str">
        <f t="shared" si="226"/>
        <v/>
      </c>
      <c r="BG185" s="169">
        <f t="shared" si="207"/>
        <v>2.7491613311884122</v>
      </c>
      <c r="BH185" s="169">
        <f t="shared" ca="1" si="208"/>
        <v>2.0850304917144391</v>
      </c>
    </row>
    <row r="186" spans="3:60" x14ac:dyDescent="0.25">
      <c r="C186" s="197">
        <v>11.2</v>
      </c>
      <c r="D186" s="198">
        <f t="shared" si="176"/>
        <v>4.2024929211064936</v>
      </c>
      <c r="E186" s="199">
        <f t="shared" si="177"/>
        <v>1.9171428571428573</v>
      </c>
      <c r="F186" s="199">
        <f t="shared" si="178"/>
        <v>9.5857142857142854</v>
      </c>
      <c r="G186" s="199">
        <f t="shared" si="179"/>
        <v>0.63768175887645417</v>
      </c>
      <c r="H186" s="200">
        <f t="shared" si="180"/>
        <v>15648.28614008942</v>
      </c>
      <c r="K186" s="199">
        <f t="shared" si="181"/>
        <v>2.8005475242947377</v>
      </c>
      <c r="L186" s="201">
        <f t="shared" si="182"/>
        <v>2.3487750728747158E-2</v>
      </c>
      <c r="M186" s="201">
        <f t="shared" si="183"/>
        <v>2.3685287816423657E-2</v>
      </c>
      <c r="N186" s="201">
        <f t="shared" si="184"/>
        <v>2.489580473940059E-2</v>
      </c>
      <c r="O186" s="201">
        <f t="shared" si="185"/>
        <v>2.3509452387430428E-2</v>
      </c>
      <c r="P186" s="201" t="str">
        <f t="shared" si="186"/>
        <v/>
      </c>
      <c r="Q186" s="201" t="str">
        <f t="shared" si="187"/>
        <v/>
      </c>
      <c r="R186" s="201" t="str">
        <f t="shared" si="188"/>
        <v/>
      </c>
      <c r="S186" s="201" t="str">
        <f t="shared" si="189"/>
        <v/>
      </c>
      <c r="T186" s="199">
        <f t="shared" si="190"/>
        <v>0</v>
      </c>
      <c r="U186" s="199">
        <f t="shared" si="191"/>
        <v>0</v>
      </c>
      <c r="V186" s="199">
        <f t="shared" si="192"/>
        <v>0</v>
      </c>
      <c r="W186" s="199">
        <f t="shared" si="193"/>
        <v>0</v>
      </c>
      <c r="X186" s="199" t="str">
        <f t="shared" si="194"/>
        <v/>
      </c>
      <c r="Y186" s="199" t="str">
        <f t="shared" si="195"/>
        <v/>
      </c>
      <c r="Z186" s="199" t="str">
        <f t="shared" si="196"/>
        <v/>
      </c>
      <c r="AA186" s="199" t="str">
        <f t="shared" si="197"/>
        <v/>
      </c>
      <c r="AB186" s="201">
        <f t="shared" ca="1" si="198"/>
        <v>2.0605032500557798</v>
      </c>
      <c r="AD186" s="162">
        <f t="shared" si="199"/>
        <v>0</v>
      </c>
      <c r="AE186" s="162">
        <f t="shared" si="200"/>
        <v>0</v>
      </c>
      <c r="AF186" s="162">
        <f t="shared" si="201"/>
        <v>0</v>
      </c>
      <c r="AG186" s="162">
        <f t="shared" si="202"/>
        <v>0</v>
      </c>
      <c r="AH186" s="162" t="str">
        <f t="shared" si="203"/>
        <v/>
      </c>
      <c r="AI186" s="162" t="str">
        <f t="shared" si="204"/>
        <v/>
      </c>
      <c r="AJ186" s="162" t="str">
        <f t="shared" si="205"/>
        <v/>
      </c>
      <c r="AK186" s="162" t="str">
        <f t="shared" si="206"/>
        <v/>
      </c>
      <c r="AM186" s="199">
        <f t="shared" si="209"/>
        <v>1.2114137924473671</v>
      </c>
      <c r="AN186" s="197">
        <f t="shared" si="211"/>
        <v>0</v>
      </c>
      <c r="AO186" s="197">
        <f t="shared" si="212"/>
        <v>0</v>
      </c>
      <c r="AP186" s="197">
        <f t="shared" si="213"/>
        <v>0</v>
      </c>
      <c r="AQ186" s="197">
        <f t="shared" si="214"/>
        <v>0</v>
      </c>
      <c r="AR186" s="197" t="str">
        <f t="shared" si="215"/>
        <v/>
      </c>
      <c r="AS186" s="197" t="str">
        <f t="shared" si="216"/>
        <v/>
      </c>
      <c r="AT186" s="197" t="str">
        <f t="shared" si="217"/>
        <v/>
      </c>
      <c r="AU186" s="197" t="str">
        <f t="shared" si="218"/>
        <v/>
      </c>
      <c r="AV186" s="199">
        <f t="shared" ca="1" si="210"/>
        <v>2.1050977625998422</v>
      </c>
      <c r="AX186" s="162">
        <f t="shared" si="219"/>
        <v>0</v>
      </c>
      <c r="AY186" s="162">
        <f t="shared" si="220"/>
        <v>0</v>
      </c>
      <c r="AZ186" s="162">
        <f t="shared" si="221"/>
        <v>0</v>
      </c>
      <c r="BA186" s="162">
        <f t="shared" si="222"/>
        <v>0</v>
      </c>
      <c r="BB186" s="162" t="str">
        <f t="shared" si="223"/>
        <v/>
      </c>
      <c r="BC186" s="162" t="str">
        <f t="shared" si="224"/>
        <v/>
      </c>
      <c r="BD186" s="162" t="str">
        <f t="shared" si="225"/>
        <v/>
      </c>
      <c r="BE186" s="162" t="str">
        <f t="shared" si="226"/>
        <v/>
      </c>
      <c r="BG186" s="169">
        <f t="shared" si="207"/>
        <v>2.774854427741575</v>
      </c>
      <c r="BH186" s="169">
        <f t="shared" ca="1" si="208"/>
        <v>2.0080936203789572</v>
      </c>
    </row>
    <row r="187" spans="3:60" x14ac:dyDescent="0.25">
      <c r="C187" s="197">
        <v>11.3</v>
      </c>
      <c r="D187" s="198">
        <f t="shared" si="176"/>
        <v>4.2400151793306584</v>
      </c>
      <c r="E187" s="199">
        <f t="shared" si="177"/>
        <v>1.9189823008849558</v>
      </c>
      <c r="F187" s="199">
        <f t="shared" si="178"/>
        <v>9.594911504424779</v>
      </c>
      <c r="G187" s="199">
        <f t="shared" si="179"/>
        <v>0.64337534600927959</v>
      </c>
      <c r="H187" s="200">
        <f t="shared" si="180"/>
        <v>15633.286448845949</v>
      </c>
      <c r="K187" s="199">
        <f t="shared" si="181"/>
        <v>2.8262406208479005</v>
      </c>
      <c r="L187" s="201">
        <f t="shared" si="182"/>
        <v>2.3703234680387042E-2</v>
      </c>
      <c r="M187" s="201">
        <f t="shared" si="183"/>
        <v>2.3902584034922958E-2</v>
      </c>
      <c r="N187" s="201">
        <f t="shared" si="184"/>
        <v>2.5124206617743717E-2</v>
      </c>
      <c r="O187" s="201">
        <f t="shared" si="185"/>
        <v>2.3725135436856393E-2</v>
      </c>
      <c r="P187" s="201" t="str">
        <f t="shared" si="186"/>
        <v/>
      </c>
      <c r="Q187" s="201" t="str">
        <f t="shared" si="187"/>
        <v/>
      </c>
      <c r="R187" s="201" t="str">
        <f t="shared" si="188"/>
        <v/>
      </c>
      <c r="S187" s="201" t="str">
        <f t="shared" si="189"/>
        <v/>
      </c>
      <c r="T187" s="199">
        <f t="shared" si="190"/>
        <v>0</v>
      </c>
      <c r="U187" s="199">
        <f t="shared" si="191"/>
        <v>0</v>
      </c>
      <c r="V187" s="199">
        <f t="shared" si="192"/>
        <v>0</v>
      </c>
      <c r="W187" s="199">
        <f t="shared" si="193"/>
        <v>0</v>
      </c>
      <c r="X187" s="199" t="str">
        <f t="shared" si="194"/>
        <v/>
      </c>
      <c r="Y187" s="199" t="str">
        <f t="shared" si="195"/>
        <v/>
      </c>
      <c r="Z187" s="199" t="str">
        <f t="shared" si="196"/>
        <v/>
      </c>
      <c r="AA187" s="199" t="str">
        <f t="shared" si="197"/>
        <v/>
      </c>
      <c r="AB187" s="201">
        <f t="shared" ca="1" si="198"/>
        <v>2.1566787926360229</v>
      </c>
      <c r="AD187" s="162">
        <f t="shared" si="199"/>
        <v>0</v>
      </c>
      <c r="AE187" s="162">
        <f t="shared" si="200"/>
        <v>0</v>
      </c>
      <c r="AF187" s="162">
        <f t="shared" si="201"/>
        <v>0</v>
      </c>
      <c r="AG187" s="162">
        <f t="shared" si="202"/>
        <v>0</v>
      </c>
      <c r="AH187" s="162" t="str">
        <f t="shared" si="203"/>
        <v/>
      </c>
      <c r="AI187" s="162" t="str">
        <f t="shared" si="204"/>
        <v/>
      </c>
      <c r="AJ187" s="162" t="str">
        <f t="shared" si="205"/>
        <v/>
      </c>
      <c r="AK187" s="162" t="str">
        <f t="shared" si="206"/>
        <v/>
      </c>
      <c r="AM187" s="199">
        <f t="shared" si="209"/>
        <v>1.2226305868218799</v>
      </c>
      <c r="AN187" s="197">
        <f t="shared" si="211"/>
        <v>0</v>
      </c>
      <c r="AO187" s="197">
        <f t="shared" si="212"/>
        <v>0</v>
      </c>
      <c r="AP187" s="197">
        <f t="shared" si="213"/>
        <v>0</v>
      </c>
      <c r="AQ187" s="197">
        <f t="shared" si="214"/>
        <v>0</v>
      </c>
      <c r="AR187" s="197" t="str">
        <f t="shared" si="215"/>
        <v/>
      </c>
      <c r="AS187" s="197" t="str">
        <f t="shared" si="216"/>
        <v/>
      </c>
      <c r="AT187" s="197" t="str">
        <f t="shared" si="217"/>
        <v/>
      </c>
      <c r="AU187" s="197" t="str">
        <f t="shared" si="218"/>
        <v/>
      </c>
      <c r="AV187" s="199">
        <f t="shared" ca="1" si="210"/>
        <v>2.0726515014074893</v>
      </c>
      <c r="AX187" s="162">
        <f t="shared" si="219"/>
        <v>0</v>
      </c>
      <c r="AY187" s="162">
        <f t="shared" si="220"/>
        <v>0</v>
      </c>
      <c r="AZ187" s="162">
        <f t="shared" si="221"/>
        <v>0</v>
      </c>
      <c r="BA187" s="162">
        <f t="shared" si="222"/>
        <v>0</v>
      </c>
      <c r="BB187" s="162" t="str">
        <f t="shared" si="223"/>
        <v/>
      </c>
      <c r="BC187" s="162" t="str">
        <f t="shared" si="224"/>
        <v/>
      </c>
      <c r="BD187" s="162" t="str">
        <f t="shared" si="225"/>
        <v/>
      </c>
      <c r="BE187" s="162" t="str">
        <f t="shared" si="226"/>
        <v/>
      </c>
      <c r="BG187" s="169">
        <f t="shared" si="207"/>
        <v>2.8005475242947377</v>
      </c>
      <c r="BH187" s="169">
        <f t="shared" ca="1" si="208"/>
        <v>2.0605032500557798</v>
      </c>
    </row>
    <row r="188" spans="3:60" x14ac:dyDescent="0.25">
      <c r="C188" s="197">
        <v>11.4</v>
      </c>
      <c r="D188" s="198">
        <f t="shared" si="176"/>
        <v>4.2775374375548232</v>
      </c>
      <c r="E188" s="199">
        <f t="shared" si="177"/>
        <v>1.9208771929824562</v>
      </c>
      <c r="F188" s="199">
        <f t="shared" si="178"/>
        <v>9.6043859649122805</v>
      </c>
      <c r="G188" s="199">
        <f t="shared" si="179"/>
        <v>0.64906893314210512</v>
      </c>
      <c r="H188" s="200">
        <f t="shared" si="180"/>
        <v>15617.864645173075</v>
      </c>
      <c r="K188" s="199">
        <f t="shared" si="181"/>
        <v>2.8519337174010633</v>
      </c>
      <c r="L188" s="201">
        <f t="shared" si="182"/>
        <v>2.3918718632026926E-2</v>
      </c>
      <c r="M188" s="201">
        <f t="shared" si="183"/>
        <v>2.4119880253422255E-2</v>
      </c>
      <c r="N188" s="201">
        <f t="shared" si="184"/>
        <v>2.535260849608684E-2</v>
      </c>
      <c r="O188" s="201">
        <f t="shared" si="185"/>
        <v>2.3940818486282364E-2</v>
      </c>
      <c r="P188" s="201" t="str">
        <f t="shared" si="186"/>
        <v/>
      </c>
      <c r="Q188" s="201" t="str">
        <f t="shared" si="187"/>
        <v/>
      </c>
      <c r="R188" s="201" t="str">
        <f t="shared" si="188"/>
        <v/>
      </c>
      <c r="S188" s="201" t="str">
        <f t="shared" si="189"/>
        <v/>
      </c>
      <c r="T188" s="199">
        <f t="shared" si="190"/>
        <v>0</v>
      </c>
      <c r="U188" s="199">
        <f t="shared" si="191"/>
        <v>0</v>
      </c>
      <c r="V188" s="199">
        <f t="shared" si="192"/>
        <v>0</v>
      </c>
      <c r="W188" s="199">
        <f t="shared" si="193"/>
        <v>0</v>
      </c>
      <c r="X188" s="199" t="str">
        <f t="shared" si="194"/>
        <v/>
      </c>
      <c r="Y188" s="199" t="str">
        <f t="shared" si="195"/>
        <v/>
      </c>
      <c r="Z188" s="199" t="str">
        <f t="shared" si="196"/>
        <v/>
      </c>
      <c r="AA188" s="199" t="str">
        <f t="shared" si="197"/>
        <v/>
      </c>
      <c r="AB188" s="201">
        <f t="shared" ca="1" si="198"/>
        <v>2.1131157209785658</v>
      </c>
      <c r="AD188" s="162">
        <f t="shared" si="199"/>
        <v>0</v>
      </c>
      <c r="AE188" s="162">
        <f t="shared" si="200"/>
        <v>0</v>
      </c>
      <c r="AF188" s="162">
        <f t="shared" si="201"/>
        <v>0</v>
      </c>
      <c r="AG188" s="162">
        <f t="shared" si="202"/>
        <v>0</v>
      </c>
      <c r="AH188" s="162" t="str">
        <f t="shared" si="203"/>
        <v/>
      </c>
      <c r="AI188" s="162" t="str">
        <f t="shared" si="204"/>
        <v/>
      </c>
      <c r="AJ188" s="162" t="str">
        <f t="shared" si="205"/>
        <v/>
      </c>
      <c r="AK188" s="162" t="str">
        <f t="shared" si="206"/>
        <v/>
      </c>
      <c r="AM188" s="199">
        <f t="shared" si="209"/>
        <v>1.2338473811963926</v>
      </c>
      <c r="AN188" s="197">
        <f t="shared" si="211"/>
        <v>0</v>
      </c>
      <c r="AO188" s="197">
        <f t="shared" si="212"/>
        <v>0</v>
      </c>
      <c r="AP188" s="197">
        <f t="shared" si="213"/>
        <v>0</v>
      </c>
      <c r="AQ188" s="197">
        <f t="shared" si="214"/>
        <v>0</v>
      </c>
      <c r="AR188" s="197" t="str">
        <f t="shared" si="215"/>
        <v/>
      </c>
      <c r="AS188" s="197" t="str">
        <f t="shared" si="216"/>
        <v/>
      </c>
      <c r="AT188" s="197" t="str">
        <f t="shared" si="217"/>
        <v/>
      </c>
      <c r="AU188" s="197" t="str">
        <f t="shared" si="218"/>
        <v/>
      </c>
      <c r="AV188" s="199">
        <f t="shared" ca="1" si="210"/>
        <v>2.1067522254576638</v>
      </c>
      <c r="AX188" s="162">
        <f t="shared" si="219"/>
        <v>0</v>
      </c>
      <c r="AY188" s="162">
        <f t="shared" si="220"/>
        <v>0</v>
      </c>
      <c r="AZ188" s="162">
        <f t="shared" si="221"/>
        <v>0</v>
      </c>
      <c r="BA188" s="162">
        <f t="shared" si="222"/>
        <v>0</v>
      </c>
      <c r="BB188" s="162" t="str">
        <f t="shared" si="223"/>
        <v/>
      </c>
      <c r="BC188" s="162" t="str">
        <f t="shared" si="224"/>
        <v/>
      </c>
      <c r="BD188" s="162" t="str">
        <f t="shared" si="225"/>
        <v/>
      </c>
      <c r="BE188" s="162" t="str">
        <f t="shared" si="226"/>
        <v/>
      </c>
      <c r="BG188" s="169">
        <f t="shared" si="207"/>
        <v>2.8262406208479005</v>
      </c>
      <c r="BH188" s="169">
        <f t="shared" ca="1" si="208"/>
        <v>2.1566787926360229</v>
      </c>
    </row>
    <row r="189" spans="3:60" x14ac:dyDescent="0.25">
      <c r="C189" s="197">
        <v>11.5</v>
      </c>
      <c r="D189" s="198">
        <f t="shared" si="176"/>
        <v>4.3150596957789888</v>
      </c>
      <c r="E189" s="199">
        <f t="shared" si="177"/>
        <v>1.9228260869565217</v>
      </c>
      <c r="F189" s="199">
        <f t="shared" si="178"/>
        <v>9.6141304347826093</v>
      </c>
      <c r="G189" s="199">
        <f t="shared" si="179"/>
        <v>0.65476252027493065</v>
      </c>
      <c r="H189" s="200">
        <f t="shared" si="180"/>
        <v>15602.035048049745</v>
      </c>
      <c r="K189" s="199">
        <f t="shared" si="181"/>
        <v>2.877626813954226</v>
      </c>
      <c r="L189" s="201">
        <f t="shared" si="182"/>
        <v>2.4134202583666806E-2</v>
      </c>
      <c r="M189" s="201">
        <f t="shared" si="183"/>
        <v>2.4337176471921556E-2</v>
      </c>
      <c r="N189" s="201">
        <f t="shared" si="184"/>
        <v>2.5581010374429967E-2</v>
      </c>
      <c r="O189" s="201">
        <f t="shared" si="185"/>
        <v>2.4156501535708329E-2</v>
      </c>
      <c r="P189" s="201" t="str">
        <f t="shared" si="186"/>
        <v/>
      </c>
      <c r="Q189" s="201" t="str">
        <f t="shared" si="187"/>
        <v/>
      </c>
      <c r="R189" s="201" t="str">
        <f t="shared" si="188"/>
        <v/>
      </c>
      <c r="S189" s="201" t="str">
        <f t="shared" si="189"/>
        <v/>
      </c>
      <c r="T189" s="199">
        <f t="shared" si="190"/>
        <v>0</v>
      </c>
      <c r="U189" s="199">
        <f t="shared" si="191"/>
        <v>0</v>
      </c>
      <c r="V189" s="199">
        <f t="shared" si="192"/>
        <v>0</v>
      </c>
      <c r="W189" s="199">
        <f t="shared" si="193"/>
        <v>0</v>
      </c>
      <c r="X189" s="199" t="str">
        <f t="shared" si="194"/>
        <v/>
      </c>
      <c r="Y189" s="199" t="str">
        <f t="shared" si="195"/>
        <v/>
      </c>
      <c r="Z189" s="199" t="str">
        <f t="shared" si="196"/>
        <v/>
      </c>
      <c r="AA189" s="199" t="str">
        <f t="shared" si="197"/>
        <v/>
      </c>
      <c r="AB189" s="201">
        <f t="shared" ca="1" si="198"/>
        <v>2.0151773962712354</v>
      </c>
      <c r="AD189" s="162">
        <f t="shared" si="199"/>
        <v>0</v>
      </c>
      <c r="AE189" s="162">
        <f t="shared" si="200"/>
        <v>0</v>
      </c>
      <c r="AF189" s="162">
        <f t="shared" si="201"/>
        <v>0</v>
      </c>
      <c r="AG189" s="162">
        <f t="shared" si="202"/>
        <v>0</v>
      </c>
      <c r="AH189" s="162" t="str">
        <f t="shared" si="203"/>
        <v/>
      </c>
      <c r="AI189" s="162" t="str">
        <f t="shared" si="204"/>
        <v/>
      </c>
      <c r="AJ189" s="162" t="str">
        <f t="shared" si="205"/>
        <v/>
      </c>
      <c r="AK189" s="162" t="str">
        <f t="shared" si="206"/>
        <v/>
      </c>
      <c r="AM189" s="199">
        <f t="shared" si="209"/>
        <v>1.2450641755709053</v>
      </c>
      <c r="AN189" s="197">
        <f t="shared" si="211"/>
        <v>0</v>
      </c>
      <c r="AO189" s="197">
        <f t="shared" si="212"/>
        <v>0</v>
      </c>
      <c r="AP189" s="197">
        <f t="shared" si="213"/>
        <v>0</v>
      </c>
      <c r="AQ189" s="197">
        <f t="shared" si="214"/>
        <v>0</v>
      </c>
      <c r="AR189" s="197" t="str">
        <f t="shared" si="215"/>
        <v/>
      </c>
      <c r="AS189" s="197" t="str">
        <f t="shared" si="216"/>
        <v/>
      </c>
      <c r="AT189" s="197" t="str">
        <f t="shared" si="217"/>
        <v/>
      </c>
      <c r="AU189" s="197" t="str">
        <f t="shared" si="218"/>
        <v/>
      </c>
      <c r="AV189" s="199">
        <f t="shared" ca="1" si="210"/>
        <v>2.0976933594828227</v>
      </c>
      <c r="AX189" s="162">
        <f t="shared" si="219"/>
        <v>0</v>
      </c>
      <c r="AY189" s="162">
        <f t="shared" si="220"/>
        <v>0</v>
      </c>
      <c r="AZ189" s="162">
        <f t="shared" si="221"/>
        <v>0</v>
      </c>
      <c r="BA189" s="162">
        <f t="shared" si="222"/>
        <v>0</v>
      </c>
      <c r="BB189" s="162" t="str">
        <f t="shared" si="223"/>
        <v/>
      </c>
      <c r="BC189" s="162" t="str">
        <f t="shared" si="224"/>
        <v/>
      </c>
      <c r="BD189" s="162" t="str">
        <f t="shared" si="225"/>
        <v/>
      </c>
      <c r="BE189" s="162" t="str">
        <f t="shared" si="226"/>
        <v/>
      </c>
      <c r="BG189" s="169">
        <f t="shared" si="207"/>
        <v>2.8519337174010633</v>
      </c>
      <c r="BH189" s="169">
        <f t="shared" ca="1" si="208"/>
        <v>2.1131157209785658</v>
      </c>
    </row>
    <row r="190" spans="3:60" x14ac:dyDescent="0.25">
      <c r="C190" s="197">
        <v>11.6</v>
      </c>
      <c r="D190" s="198">
        <f t="shared" si="176"/>
        <v>4.3525819540031536</v>
      </c>
      <c r="E190" s="199">
        <f t="shared" si="177"/>
        <v>1.9248275862068964</v>
      </c>
      <c r="F190" s="199">
        <f t="shared" si="178"/>
        <v>9.6241379310344826</v>
      </c>
      <c r="G190" s="199">
        <f t="shared" si="179"/>
        <v>0.66045610740775618</v>
      </c>
      <c r="H190" s="200">
        <f t="shared" si="180"/>
        <v>15585.811537083482</v>
      </c>
      <c r="K190" s="199">
        <f t="shared" si="181"/>
        <v>2.9033199105073888</v>
      </c>
      <c r="L190" s="201">
        <f t="shared" si="182"/>
        <v>2.434968653530669E-2</v>
      </c>
      <c r="M190" s="201">
        <f t="shared" si="183"/>
        <v>2.4554472690420853E-2</v>
      </c>
      <c r="N190" s="201">
        <f t="shared" si="184"/>
        <v>2.5809412252773091E-2</v>
      </c>
      <c r="O190" s="201">
        <f t="shared" si="185"/>
        <v>2.4372184585134297E-2</v>
      </c>
      <c r="P190" s="201" t="str">
        <f t="shared" si="186"/>
        <v/>
      </c>
      <c r="Q190" s="201" t="str">
        <f t="shared" si="187"/>
        <v/>
      </c>
      <c r="R190" s="201" t="str">
        <f t="shared" si="188"/>
        <v/>
      </c>
      <c r="S190" s="201" t="str">
        <f t="shared" si="189"/>
        <v/>
      </c>
      <c r="T190" s="199">
        <f t="shared" si="190"/>
        <v>0</v>
      </c>
      <c r="U190" s="199">
        <f t="shared" si="191"/>
        <v>0</v>
      </c>
      <c r="V190" s="199">
        <f t="shared" si="192"/>
        <v>0</v>
      </c>
      <c r="W190" s="199">
        <f t="shared" si="193"/>
        <v>0</v>
      </c>
      <c r="X190" s="199" t="str">
        <f t="shared" si="194"/>
        <v/>
      </c>
      <c r="Y190" s="199" t="str">
        <f t="shared" si="195"/>
        <v/>
      </c>
      <c r="Z190" s="199" t="str">
        <f t="shared" si="196"/>
        <v/>
      </c>
      <c r="AA190" s="199" t="str">
        <f t="shared" si="197"/>
        <v/>
      </c>
      <c r="AB190" s="201">
        <f t="shared" ca="1" si="198"/>
        <v>2.1535470714067766</v>
      </c>
      <c r="AD190" s="162">
        <f t="shared" si="199"/>
        <v>0</v>
      </c>
      <c r="AE190" s="162">
        <f t="shared" si="200"/>
        <v>0</v>
      </c>
      <c r="AF190" s="162">
        <f t="shared" si="201"/>
        <v>0</v>
      </c>
      <c r="AG190" s="162">
        <f t="shared" si="202"/>
        <v>0</v>
      </c>
      <c r="AH190" s="162" t="str">
        <f t="shared" si="203"/>
        <v/>
      </c>
      <c r="AI190" s="162" t="str">
        <f t="shared" si="204"/>
        <v/>
      </c>
      <c r="AJ190" s="162" t="str">
        <f t="shared" si="205"/>
        <v/>
      </c>
      <c r="AK190" s="162" t="str">
        <f t="shared" si="206"/>
        <v/>
      </c>
      <c r="AM190" s="199">
        <f t="shared" si="209"/>
        <v>1.256280969945418</v>
      </c>
      <c r="AN190" s="197">
        <f t="shared" si="211"/>
        <v>0</v>
      </c>
      <c r="AO190" s="197">
        <f t="shared" si="212"/>
        <v>0</v>
      </c>
      <c r="AP190" s="197">
        <f t="shared" si="213"/>
        <v>0</v>
      </c>
      <c r="AQ190" s="197">
        <f t="shared" si="214"/>
        <v>0</v>
      </c>
      <c r="AR190" s="197" t="str">
        <f t="shared" si="215"/>
        <v/>
      </c>
      <c r="AS190" s="197" t="str">
        <f t="shared" si="216"/>
        <v/>
      </c>
      <c r="AT190" s="197" t="str">
        <f t="shared" si="217"/>
        <v/>
      </c>
      <c r="AU190" s="197" t="str">
        <f t="shared" si="218"/>
        <v/>
      </c>
      <c r="AV190" s="199">
        <f t="shared" ca="1" si="210"/>
        <v>2.1044021198494405</v>
      </c>
      <c r="AX190" s="162">
        <f t="shared" si="219"/>
        <v>0</v>
      </c>
      <c r="AY190" s="162">
        <f t="shared" si="220"/>
        <v>0</v>
      </c>
      <c r="AZ190" s="162">
        <f t="shared" si="221"/>
        <v>0</v>
      </c>
      <c r="BA190" s="162">
        <f t="shared" si="222"/>
        <v>0</v>
      </c>
      <c r="BB190" s="162" t="str">
        <f t="shared" si="223"/>
        <v/>
      </c>
      <c r="BC190" s="162" t="str">
        <f t="shared" si="224"/>
        <v/>
      </c>
      <c r="BD190" s="162" t="str">
        <f t="shared" si="225"/>
        <v/>
      </c>
      <c r="BE190" s="162" t="str">
        <f t="shared" si="226"/>
        <v/>
      </c>
      <c r="BG190" s="169">
        <f t="shared" si="207"/>
        <v>2.877626813954226</v>
      </c>
      <c r="BH190" s="169">
        <f t="shared" ca="1" si="208"/>
        <v>2.0151773962712354</v>
      </c>
    </row>
    <row r="191" spans="3:60" x14ac:dyDescent="0.25">
      <c r="C191" s="197">
        <v>11.7</v>
      </c>
      <c r="D191" s="198">
        <f t="shared" si="176"/>
        <v>4.3901042122273184</v>
      </c>
      <c r="E191" s="199">
        <f t="shared" si="177"/>
        <v>1.926880341880342</v>
      </c>
      <c r="F191" s="199">
        <f t="shared" si="178"/>
        <v>9.6344017094017094</v>
      </c>
      <c r="G191" s="199">
        <f t="shared" si="179"/>
        <v>0.66614969454058159</v>
      </c>
      <c r="H191" s="200">
        <f t="shared" si="180"/>
        <v>15569.207567255871</v>
      </c>
      <c r="K191" s="199">
        <f t="shared" si="181"/>
        <v>2.9290130070605516</v>
      </c>
      <c r="L191" s="201">
        <f t="shared" si="182"/>
        <v>2.4565170486946571E-2</v>
      </c>
      <c r="M191" s="201">
        <f t="shared" si="183"/>
        <v>2.4771768908920154E-2</v>
      </c>
      <c r="N191" s="201">
        <f t="shared" si="184"/>
        <v>2.6037814131116218E-2</v>
      </c>
      <c r="O191" s="201">
        <f t="shared" si="185"/>
        <v>2.4587867634560265E-2</v>
      </c>
      <c r="P191" s="201" t="str">
        <f t="shared" si="186"/>
        <v/>
      </c>
      <c r="Q191" s="201" t="str">
        <f t="shared" si="187"/>
        <v/>
      </c>
      <c r="R191" s="201" t="str">
        <f t="shared" si="188"/>
        <v/>
      </c>
      <c r="S191" s="201" t="str">
        <f t="shared" si="189"/>
        <v/>
      </c>
      <c r="T191" s="199">
        <f t="shared" si="190"/>
        <v>0</v>
      </c>
      <c r="U191" s="199">
        <f t="shared" si="191"/>
        <v>0</v>
      </c>
      <c r="V191" s="199">
        <f t="shared" si="192"/>
        <v>0</v>
      </c>
      <c r="W191" s="199">
        <f t="shared" si="193"/>
        <v>0</v>
      </c>
      <c r="X191" s="199" t="str">
        <f t="shared" si="194"/>
        <v/>
      </c>
      <c r="Y191" s="199" t="str">
        <f t="shared" si="195"/>
        <v/>
      </c>
      <c r="Z191" s="199" t="str">
        <f t="shared" si="196"/>
        <v/>
      </c>
      <c r="AA191" s="199" t="str">
        <f t="shared" si="197"/>
        <v/>
      </c>
      <c r="AB191" s="201">
        <f t="shared" ca="1" si="198"/>
        <v>2.0684099711457682</v>
      </c>
      <c r="AD191" s="162">
        <f t="shared" si="199"/>
        <v>0</v>
      </c>
      <c r="AE191" s="162">
        <f t="shared" si="200"/>
        <v>0</v>
      </c>
      <c r="AF191" s="162">
        <f t="shared" si="201"/>
        <v>0</v>
      </c>
      <c r="AG191" s="162">
        <f t="shared" si="202"/>
        <v>0</v>
      </c>
      <c r="AH191" s="162" t="str">
        <f t="shared" si="203"/>
        <v/>
      </c>
      <c r="AI191" s="162" t="str">
        <f t="shared" si="204"/>
        <v/>
      </c>
      <c r="AJ191" s="162" t="str">
        <f t="shared" si="205"/>
        <v/>
      </c>
      <c r="AK191" s="162" t="str">
        <f t="shared" si="206"/>
        <v/>
      </c>
      <c r="AM191" s="199">
        <f t="shared" si="209"/>
        <v>1.2674977643199308</v>
      </c>
      <c r="AN191" s="197">
        <f t="shared" si="211"/>
        <v>0</v>
      </c>
      <c r="AO191" s="197">
        <f t="shared" si="212"/>
        <v>0</v>
      </c>
      <c r="AP191" s="197">
        <f t="shared" si="213"/>
        <v>0</v>
      </c>
      <c r="AQ191" s="197">
        <f t="shared" si="214"/>
        <v>0</v>
      </c>
      <c r="AR191" s="197" t="str">
        <f t="shared" si="215"/>
        <v/>
      </c>
      <c r="AS191" s="197" t="str">
        <f t="shared" si="216"/>
        <v/>
      </c>
      <c r="AT191" s="197" t="str">
        <f t="shared" si="217"/>
        <v/>
      </c>
      <c r="AU191" s="197" t="str">
        <f t="shared" si="218"/>
        <v/>
      </c>
      <c r="AV191" s="199">
        <f t="shared" ca="1" si="210"/>
        <v>2.0223871728302596</v>
      </c>
      <c r="AX191" s="162">
        <f t="shared" si="219"/>
        <v>0</v>
      </c>
      <c r="AY191" s="162">
        <f t="shared" si="220"/>
        <v>0</v>
      </c>
      <c r="AZ191" s="162">
        <f t="shared" si="221"/>
        <v>0</v>
      </c>
      <c r="BA191" s="162">
        <f t="shared" si="222"/>
        <v>0</v>
      </c>
      <c r="BB191" s="162" t="str">
        <f t="shared" si="223"/>
        <v/>
      </c>
      <c r="BC191" s="162" t="str">
        <f t="shared" si="224"/>
        <v/>
      </c>
      <c r="BD191" s="162" t="str">
        <f t="shared" si="225"/>
        <v/>
      </c>
      <c r="BE191" s="162" t="str">
        <f t="shared" si="226"/>
        <v/>
      </c>
      <c r="BG191" s="169">
        <f t="shared" si="207"/>
        <v>2.9033199105073888</v>
      </c>
      <c r="BH191" s="169">
        <f t="shared" ca="1" si="208"/>
        <v>2.1535470714067766</v>
      </c>
    </row>
    <row r="192" spans="3:60" x14ac:dyDescent="0.25">
      <c r="C192" s="197">
        <v>11.8</v>
      </c>
      <c r="D192" s="198">
        <f t="shared" si="176"/>
        <v>4.4276264704514849</v>
      </c>
      <c r="E192" s="199">
        <f t="shared" si="177"/>
        <v>1.9289830508474577</v>
      </c>
      <c r="F192" s="199">
        <f t="shared" si="178"/>
        <v>9.6449152542372882</v>
      </c>
      <c r="G192" s="199">
        <f t="shared" si="179"/>
        <v>0.67184328167340723</v>
      </c>
      <c r="H192" s="200">
        <f t="shared" si="180"/>
        <v>15552.236183112205</v>
      </c>
      <c r="K192" s="199">
        <f t="shared" si="181"/>
        <v>2.9547061036137143</v>
      </c>
      <c r="L192" s="201">
        <f t="shared" si="182"/>
        <v>2.4780654438586455E-2</v>
      </c>
      <c r="M192" s="201">
        <f t="shared" si="183"/>
        <v>2.4989065127419455E-2</v>
      </c>
      <c r="N192" s="201">
        <f t="shared" si="184"/>
        <v>2.6266216009459345E-2</v>
      </c>
      <c r="O192" s="201">
        <f t="shared" si="185"/>
        <v>2.4803550683986233E-2</v>
      </c>
      <c r="P192" s="201" t="str">
        <f t="shared" si="186"/>
        <v/>
      </c>
      <c r="Q192" s="201" t="str">
        <f t="shared" si="187"/>
        <v/>
      </c>
      <c r="R192" s="201" t="str">
        <f t="shared" si="188"/>
        <v/>
      </c>
      <c r="S192" s="201" t="str">
        <f t="shared" si="189"/>
        <v/>
      </c>
      <c r="T192" s="199">
        <f t="shared" si="190"/>
        <v>0</v>
      </c>
      <c r="U192" s="199">
        <f t="shared" si="191"/>
        <v>0</v>
      </c>
      <c r="V192" s="199">
        <f t="shared" si="192"/>
        <v>0</v>
      </c>
      <c r="W192" s="199">
        <f t="shared" si="193"/>
        <v>0</v>
      </c>
      <c r="X192" s="199" t="str">
        <f t="shared" si="194"/>
        <v/>
      </c>
      <c r="Y192" s="199" t="str">
        <f t="shared" si="195"/>
        <v/>
      </c>
      <c r="Z192" s="199" t="str">
        <f t="shared" si="196"/>
        <v/>
      </c>
      <c r="AA192" s="199" t="str">
        <f t="shared" si="197"/>
        <v/>
      </c>
      <c r="AB192" s="201">
        <f t="shared" ca="1" si="198"/>
        <v>2.0542740878769741</v>
      </c>
      <c r="AD192" s="162">
        <f t="shared" si="199"/>
        <v>0</v>
      </c>
      <c r="AE192" s="162">
        <f t="shared" si="200"/>
        <v>0</v>
      </c>
      <c r="AF192" s="162">
        <f t="shared" si="201"/>
        <v>0</v>
      </c>
      <c r="AG192" s="162">
        <f t="shared" si="202"/>
        <v>0</v>
      </c>
      <c r="AH192" s="162" t="str">
        <f t="shared" si="203"/>
        <v/>
      </c>
      <c r="AI192" s="162" t="str">
        <f t="shared" si="204"/>
        <v/>
      </c>
      <c r="AJ192" s="162" t="str">
        <f t="shared" si="205"/>
        <v/>
      </c>
      <c r="AK192" s="162" t="str">
        <f t="shared" si="206"/>
        <v/>
      </c>
      <c r="AM192" s="199">
        <f t="shared" si="209"/>
        <v>1.2787145586944435</v>
      </c>
      <c r="AN192" s="197">
        <f t="shared" si="211"/>
        <v>0</v>
      </c>
      <c r="AO192" s="197">
        <f t="shared" si="212"/>
        <v>0</v>
      </c>
      <c r="AP192" s="197">
        <f t="shared" si="213"/>
        <v>0</v>
      </c>
      <c r="AQ192" s="197">
        <f t="shared" si="214"/>
        <v>0</v>
      </c>
      <c r="AR192" s="197" t="str">
        <f t="shared" si="215"/>
        <v/>
      </c>
      <c r="AS192" s="197" t="str">
        <f t="shared" si="216"/>
        <v/>
      </c>
      <c r="AT192" s="197" t="str">
        <f t="shared" si="217"/>
        <v/>
      </c>
      <c r="AU192" s="197" t="str">
        <f t="shared" si="218"/>
        <v/>
      </c>
      <c r="AV192" s="199">
        <f t="shared" ca="1" si="210"/>
        <v>2.0668501518415794</v>
      </c>
      <c r="AX192" s="162">
        <f t="shared" si="219"/>
        <v>0</v>
      </c>
      <c r="AY192" s="162">
        <f t="shared" si="220"/>
        <v>0</v>
      </c>
      <c r="AZ192" s="162">
        <f t="shared" si="221"/>
        <v>0</v>
      </c>
      <c r="BA192" s="162">
        <f t="shared" si="222"/>
        <v>0</v>
      </c>
      <c r="BB192" s="162" t="str">
        <f t="shared" si="223"/>
        <v/>
      </c>
      <c r="BC192" s="162" t="str">
        <f t="shared" si="224"/>
        <v/>
      </c>
      <c r="BD192" s="162" t="str">
        <f t="shared" si="225"/>
        <v/>
      </c>
      <c r="BE192" s="162" t="str">
        <f t="shared" si="226"/>
        <v/>
      </c>
      <c r="BG192" s="169">
        <f t="shared" si="207"/>
        <v>2.9290130070605516</v>
      </c>
      <c r="BH192" s="169">
        <f t="shared" ca="1" si="208"/>
        <v>2.0684099711457682</v>
      </c>
    </row>
    <row r="193" spans="3:60" x14ac:dyDescent="0.25">
      <c r="C193" s="197">
        <v>11.9</v>
      </c>
      <c r="D193" s="198">
        <f t="shared" si="176"/>
        <v>4.4651487286756488</v>
      </c>
      <c r="E193" s="199">
        <f t="shared" si="177"/>
        <v>1.9311344537815125</v>
      </c>
      <c r="F193" s="199">
        <f t="shared" si="178"/>
        <v>9.655672268907562</v>
      </c>
      <c r="G193" s="199">
        <f t="shared" si="179"/>
        <v>0.67753686880623265</v>
      </c>
      <c r="H193" s="200">
        <f t="shared" si="180"/>
        <v>15534.910032418791</v>
      </c>
      <c r="K193" s="199">
        <f t="shared" si="181"/>
        <v>2.9803992001668771</v>
      </c>
      <c r="L193" s="201">
        <f t="shared" si="182"/>
        <v>2.4996138390226335E-2</v>
      </c>
      <c r="M193" s="201">
        <f t="shared" si="183"/>
        <v>2.5206361345918752E-2</v>
      </c>
      <c r="N193" s="201">
        <f t="shared" si="184"/>
        <v>2.6494617887802465E-2</v>
      </c>
      <c r="O193" s="201">
        <f t="shared" si="185"/>
        <v>2.5019233733412197E-2</v>
      </c>
      <c r="P193" s="201" t="str">
        <f t="shared" si="186"/>
        <v/>
      </c>
      <c r="Q193" s="201" t="str">
        <f t="shared" si="187"/>
        <v/>
      </c>
      <c r="R193" s="201" t="str">
        <f t="shared" si="188"/>
        <v/>
      </c>
      <c r="S193" s="201" t="str">
        <f t="shared" si="189"/>
        <v/>
      </c>
      <c r="T193" s="199">
        <f t="shared" si="190"/>
        <v>0</v>
      </c>
      <c r="U193" s="199">
        <f t="shared" si="191"/>
        <v>0</v>
      </c>
      <c r="V193" s="199">
        <f t="shared" si="192"/>
        <v>0</v>
      </c>
      <c r="W193" s="199">
        <f t="shared" si="193"/>
        <v>0</v>
      </c>
      <c r="X193" s="199" t="str">
        <f t="shared" si="194"/>
        <v/>
      </c>
      <c r="Y193" s="199" t="str">
        <f t="shared" si="195"/>
        <v/>
      </c>
      <c r="Z193" s="199" t="str">
        <f t="shared" si="196"/>
        <v/>
      </c>
      <c r="AA193" s="199" t="str">
        <f t="shared" si="197"/>
        <v/>
      </c>
      <c r="AB193" s="201">
        <f t="shared" ca="1" si="198"/>
        <v>2.0685127230083187</v>
      </c>
      <c r="AD193" s="162">
        <f t="shared" si="199"/>
        <v>0</v>
      </c>
      <c r="AE193" s="162">
        <f t="shared" si="200"/>
        <v>0</v>
      </c>
      <c r="AF193" s="162">
        <f t="shared" si="201"/>
        <v>0</v>
      </c>
      <c r="AG193" s="162">
        <f t="shared" si="202"/>
        <v>0</v>
      </c>
      <c r="AH193" s="162" t="str">
        <f t="shared" si="203"/>
        <v/>
      </c>
      <c r="AI193" s="162" t="str">
        <f t="shared" si="204"/>
        <v/>
      </c>
      <c r="AJ193" s="162" t="str">
        <f t="shared" si="205"/>
        <v/>
      </c>
      <c r="AK193" s="162" t="str">
        <f t="shared" si="206"/>
        <v/>
      </c>
      <c r="AM193" s="199">
        <f t="shared" si="209"/>
        <v>1.2899313530689562</v>
      </c>
      <c r="AN193" s="197">
        <f t="shared" si="211"/>
        <v>0</v>
      </c>
      <c r="AO193" s="197">
        <f t="shared" si="212"/>
        <v>0</v>
      </c>
      <c r="AP193" s="197">
        <f t="shared" si="213"/>
        <v>0</v>
      </c>
      <c r="AQ193" s="197">
        <f t="shared" si="214"/>
        <v>0</v>
      </c>
      <c r="AR193" s="197" t="str">
        <f t="shared" si="215"/>
        <v/>
      </c>
      <c r="AS193" s="197" t="str">
        <f t="shared" si="216"/>
        <v/>
      </c>
      <c r="AT193" s="197" t="str">
        <f t="shared" si="217"/>
        <v/>
      </c>
      <c r="AU193" s="197" t="str">
        <f t="shared" si="218"/>
        <v/>
      </c>
      <c r="AV193" s="199">
        <f t="shared" ca="1" si="210"/>
        <v>2.0158882692966578</v>
      </c>
      <c r="AX193" s="162">
        <f t="shared" si="219"/>
        <v>0</v>
      </c>
      <c r="AY193" s="162">
        <f t="shared" si="220"/>
        <v>0</v>
      </c>
      <c r="AZ193" s="162">
        <f t="shared" si="221"/>
        <v>0</v>
      </c>
      <c r="BA193" s="162">
        <f t="shared" si="222"/>
        <v>0</v>
      </c>
      <c r="BB193" s="162" t="str">
        <f t="shared" si="223"/>
        <v/>
      </c>
      <c r="BC193" s="162" t="str">
        <f t="shared" si="224"/>
        <v/>
      </c>
      <c r="BD193" s="162" t="str">
        <f t="shared" si="225"/>
        <v/>
      </c>
      <c r="BE193" s="162" t="str">
        <f t="shared" si="226"/>
        <v/>
      </c>
      <c r="BG193" s="169">
        <f t="shared" si="207"/>
        <v>2.9547061036137143</v>
      </c>
      <c r="BH193" s="169">
        <f t="shared" ca="1" si="208"/>
        <v>2.0542740878769741</v>
      </c>
    </row>
    <row r="194" spans="3:60" x14ac:dyDescent="0.25">
      <c r="C194" s="197">
        <v>12</v>
      </c>
      <c r="D194" s="198">
        <f t="shared" si="176"/>
        <v>4.5026709868998136</v>
      </c>
      <c r="E194" s="199">
        <f t="shared" si="177"/>
        <v>1.9333333333333333</v>
      </c>
      <c r="F194" s="199">
        <f t="shared" si="178"/>
        <v>9.6666666666666661</v>
      </c>
      <c r="G194" s="199">
        <f t="shared" si="179"/>
        <v>0.68323045593905807</v>
      </c>
      <c r="H194" s="200">
        <f t="shared" si="180"/>
        <v>15517.241379310346</v>
      </c>
      <c r="K194" s="199">
        <f t="shared" si="181"/>
        <v>3.0060922967200399</v>
      </c>
      <c r="L194" s="201">
        <f t="shared" si="182"/>
        <v>2.5211622341866219E-2</v>
      </c>
      <c r="M194" s="201">
        <f t="shared" si="183"/>
        <v>2.5423657564418056E-2</v>
      </c>
      <c r="N194" s="201">
        <f t="shared" si="184"/>
        <v>2.6723019766145592E-2</v>
      </c>
      <c r="O194" s="201">
        <f t="shared" si="185"/>
        <v>2.5234916782838169E-2</v>
      </c>
      <c r="P194" s="201" t="str">
        <f t="shared" si="186"/>
        <v/>
      </c>
      <c r="Q194" s="201" t="str">
        <f t="shared" si="187"/>
        <v/>
      </c>
      <c r="R194" s="201" t="str">
        <f t="shared" si="188"/>
        <v/>
      </c>
      <c r="S194" s="201" t="str">
        <f t="shared" si="189"/>
        <v/>
      </c>
      <c r="T194" s="199">
        <f t="shared" si="190"/>
        <v>0</v>
      </c>
      <c r="U194" s="199">
        <f t="shared" si="191"/>
        <v>0</v>
      </c>
      <c r="V194" s="199">
        <f t="shared" si="192"/>
        <v>0</v>
      </c>
      <c r="W194" s="199">
        <f t="shared" si="193"/>
        <v>0</v>
      </c>
      <c r="X194" s="199" t="str">
        <f t="shared" si="194"/>
        <v/>
      </c>
      <c r="Y194" s="199" t="str">
        <f t="shared" si="195"/>
        <v/>
      </c>
      <c r="Z194" s="199" t="str">
        <f t="shared" si="196"/>
        <v/>
      </c>
      <c r="AA194" s="199" t="str">
        <f t="shared" si="197"/>
        <v/>
      </c>
      <c r="AB194" s="201">
        <f t="shared" ca="1" si="198"/>
        <v>2.0437035770981371</v>
      </c>
      <c r="AD194" s="162">
        <f t="shared" si="199"/>
        <v>0</v>
      </c>
      <c r="AE194" s="162">
        <f t="shared" si="200"/>
        <v>0</v>
      </c>
      <c r="AF194" s="162">
        <f t="shared" si="201"/>
        <v>0</v>
      </c>
      <c r="AG194" s="162">
        <f t="shared" si="202"/>
        <v>0</v>
      </c>
      <c r="AH194" s="162" t="str">
        <f t="shared" si="203"/>
        <v/>
      </c>
      <c r="AI194" s="162" t="str">
        <f t="shared" si="204"/>
        <v/>
      </c>
      <c r="AJ194" s="162" t="str">
        <f t="shared" si="205"/>
        <v/>
      </c>
      <c r="AK194" s="162" t="str">
        <f t="shared" si="206"/>
        <v/>
      </c>
      <c r="AM194" s="199">
        <f t="shared" si="209"/>
        <v>1.301148147443469</v>
      </c>
      <c r="AN194" s="197">
        <f t="shared" si="211"/>
        <v>0</v>
      </c>
      <c r="AO194" s="197">
        <f t="shared" si="212"/>
        <v>0</v>
      </c>
      <c r="AP194" s="197">
        <f t="shared" si="213"/>
        <v>0</v>
      </c>
      <c r="AQ194" s="197">
        <f t="shared" si="214"/>
        <v>0</v>
      </c>
      <c r="AR194" s="197" t="str">
        <f t="shared" si="215"/>
        <v/>
      </c>
      <c r="AS194" s="197" t="str">
        <f t="shared" si="216"/>
        <v/>
      </c>
      <c r="AT194" s="197" t="str">
        <f t="shared" si="217"/>
        <v/>
      </c>
      <c r="AU194" s="197" t="str">
        <f t="shared" si="218"/>
        <v/>
      </c>
      <c r="AV194" s="199">
        <f t="shared" ca="1" si="210"/>
        <v>2.0362404361473372</v>
      </c>
      <c r="AX194" s="162">
        <f t="shared" si="219"/>
        <v>0</v>
      </c>
      <c r="AY194" s="162">
        <f t="shared" si="220"/>
        <v>0</v>
      </c>
      <c r="AZ194" s="162">
        <f t="shared" si="221"/>
        <v>0</v>
      </c>
      <c r="BA194" s="162">
        <f t="shared" si="222"/>
        <v>0</v>
      </c>
      <c r="BB194" s="162" t="str">
        <f t="shared" si="223"/>
        <v/>
      </c>
      <c r="BC194" s="162" t="str">
        <f t="shared" si="224"/>
        <v/>
      </c>
      <c r="BD194" s="162" t="str">
        <f t="shared" si="225"/>
        <v/>
      </c>
      <c r="BE194" s="162" t="str">
        <f t="shared" si="226"/>
        <v/>
      </c>
      <c r="BG194" s="169">
        <f t="shared" si="207"/>
        <v>2.9803992001668771</v>
      </c>
      <c r="BH194" s="169">
        <f t="shared" ca="1" si="208"/>
        <v>2.0685127230083187</v>
      </c>
    </row>
    <row r="195" spans="3:60" x14ac:dyDescent="0.25">
      <c r="C195" s="197">
        <v>12.1</v>
      </c>
      <c r="D195" s="198">
        <f t="shared" si="176"/>
        <v>4.5401932451239801</v>
      </c>
      <c r="E195" s="199">
        <f t="shared" si="177"/>
        <v>1.9355785123966942</v>
      </c>
      <c r="F195" s="199">
        <f t="shared" si="178"/>
        <v>9.6778925619834713</v>
      </c>
      <c r="G195" s="199">
        <f t="shared" si="179"/>
        <v>0.6889240430718836</v>
      </c>
      <c r="H195" s="200">
        <f t="shared" si="180"/>
        <v>15499.242116948826</v>
      </c>
      <c r="K195" s="199">
        <f t="shared" si="181"/>
        <v>3.0317853932732026</v>
      </c>
      <c r="L195" s="201">
        <f t="shared" si="182"/>
        <v>2.5427106293506099E-2</v>
      </c>
      <c r="M195" s="201">
        <f t="shared" si="183"/>
        <v>2.5640953782917354E-2</v>
      </c>
      <c r="N195" s="201">
        <f t="shared" si="184"/>
        <v>2.6951421644488716E-2</v>
      </c>
      <c r="O195" s="201">
        <f t="shared" si="185"/>
        <v>2.5450599832264133E-2</v>
      </c>
      <c r="P195" s="201" t="str">
        <f t="shared" si="186"/>
        <v/>
      </c>
      <c r="Q195" s="201" t="str">
        <f t="shared" si="187"/>
        <v/>
      </c>
      <c r="R195" s="201" t="str">
        <f t="shared" si="188"/>
        <v/>
      </c>
      <c r="S195" s="201" t="str">
        <f t="shared" si="189"/>
        <v/>
      </c>
      <c r="T195" s="199">
        <f t="shared" si="190"/>
        <v>0</v>
      </c>
      <c r="U195" s="199">
        <f t="shared" si="191"/>
        <v>0</v>
      </c>
      <c r="V195" s="199">
        <f t="shared" si="192"/>
        <v>0</v>
      </c>
      <c r="W195" s="199">
        <f t="shared" si="193"/>
        <v>0</v>
      </c>
      <c r="X195" s="199" t="str">
        <f t="shared" si="194"/>
        <v/>
      </c>
      <c r="Y195" s="199" t="str">
        <f t="shared" si="195"/>
        <v/>
      </c>
      <c r="Z195" s="199" t="str">
        <f t="shared" si="196"/>
        <v/>
      </c>
      <c r="AA195" s="199" t="str">
        <f t="shared" si="197"/>
        <v/>
      </c>
      <c r="AB195" s="201">
        <f t="shared" ca="1" si="198"/>
        <v>2.0268721046643767</v>
      </c>
      <c r="AD195" s="162">
        <f t="shared" si="199"/>
        <v>0</v>
      </c>
      <c r="AE195" s="162">
        <f t="shared" si="200"/>
        <v>0</v>
      </c>
      <c r="AF195" s="162">
        <f t="shared" si="201"/>
        <v>0</v>
      </c>
      <c r="AG195" s="162">
        <f t="shared" si="202"/>
        <v>0</v>
      </c>
      <c r="AH195" s="162" t="str">
        <f t="shared" si="203"/>
        <v/>
      </c>
      <c r="AI195" s="162" t="str">
        <f t="shared" si="204"/>
        <v/>
      </c>
      <c r="AJ195" s="162" t="str">
        <f t="shared" si="205"/>
        <v/>
      </c>
      <c r="AK195" s="162" t="str">
        <f t="shared" si="206"/>
        <v/>
      </c>
      <c r="AM195" s="199">
        <f t="shared" si="209"/>
        <v>1.3123649418179817</v>
      </c>
      <c r="AN195" s="197">
        <f t="shared" si="211"/>
        <v>0</v>
      </c>
      <c r="AO195" s="197">
        <f t="shared" si="212"/>
        <v>0</v>
      </c>
      <c r="AP195" s="197">
        <f t="shared" si="213"/>
        <v>0</v>
      </c>
      <c r="AQ195" s="197">
        <f t="shared" si="214"/>
        <v>0</v>
      </c>
      <c r="AR195" s="197" t="str">
        <f t="shared" si="215"/>
        <v/>
      </c>
      <c r="AS195" s="197" t="str">
        <f t="shared" si="216"/>
        <v/>
      </c>
      <c r="AT195" s="197" t="str">
        <f t="shared" si="217"/>
        <v/>
      </c>
      <c r="AU195" s="197" t="str">
        <f t="shared" si="218"/>
        <v/>
      </c>
      <c r="AV195" s="199">
        <f t="shared" ca="1" si="210"/>
        <v>2.0553474828749074</v>
      </c>
      <c r="AX195" s="162">
        <f t="shared" si="219"/>
        <v>0</v>
      </c>
      <c r="AY195" s="162">
        <f t="shared" si="220"/>
        <v>0</v>
      </c>
      <c r="AZ195" s="162">
        <f t="shared" si="221"/>
        <v>0</v>
      </c>
      <c r="BA195" s="162">
        <f t="shared" si="222"/>
        <v>0</v>
      </c>
      <c r="BB195" s="162" t="str">
        <f t="shared" si="223"/>
        <v/>
      </c>
      <c r="BC195" s="162" t="str">
        <f t="shared" si="224"/>
        <v/>
      </c>
      <c r="BD195" s="162" t="str">
        <f t="shared" si="225"/>
        <v/>
      </c>
      <c r="BE195" s="162" t="str">
        <f t="shared" si="226"/>
        <v/>
      </c>
      <c r="BG195" s="169">
        <f t="shared" si="207"/>
        <v>3.0060922967200399</v>
      </c>
      <c r="BH195" s="169">
        <f t="shared" ca="1" si="208"/>
        <v>2.0437035770981371</v>
      </c>
    </row>
    <row r="196" spans="3:60" x14ac:dyDescent="0.25">
      <c r="C196" s="197">
        <v>12.2</v>
      </c>
      <c r="D196" s="198">
        <f t="shared" si="176"/>
        <v>4.577715503348144</v>
      </c>
      <c r="E196" s="199">
        <f t="shared" si="177"/>
        <v>1.9378688524590162</v>
      </c>
      <c r="F196" s="199">
        <f t="shared" si="178"/>
        <v>9.6893442622950801</v>
      </c>
      <c r="G196" s="199">
        <f t="shared" si="179"/>
        <v>0.69461763020470901</v>
      </c>
      <c r="H196" s="200">
        <f t="shared" si="180"/>
        <v>15480.92377971407</v>
      </c>
      <c r="K196" s="199">
        <f t="shared" si="181"/>
        <v>3.0574784898263654</v>
      </c>
      <c r="L196" s="201">
        <f t="shared" si="182"/>
        <v>2.5642590245145983E-2</v>
      </c>
      <c r="M196" s="201">
        <f t="shared" si="183"/>
        <v>2.5858250001416654E-2</v>
      </c>
      <c r="N196" s="201">
        <f t="shared" si="184"/>
        <v>2.7179823522831839E-2</v>
      </c>
      <c r="O196" s="201">
        <f t="shared" si="185"/>
        <v>2.5666282881690101E-2</v>
      </c>
      <c r="P196" s="201" t="str">
        <f t="shared" si="186"/>
        <v/>
      </c>
      <c r="Q196" s="201" t="str">
        <f t="shared" si="187"/>
        <v/>
      </c>
      <c r="R196" s="201" t="str">
        <f t="shared" si="188"/>
        <v/>
      </c>
      <c r="S196" s="201" t="str">
        <f t="shared" si="189"/>
        <v/>
      </c>
      <c r="T196" s="199">
        <f t="shared" si="190"/>
        <v>0</v>
      </c>
      <c r="U196" s="199">
        <f t="shared" si="191"/>
        <v>0</v>
      </c>
      <c r="V196" s="199">
        <f t="shared" si="192"/>
        <v>0</v>
      </c>
      <c r="W196" s="199">
        <f t="shared" si="193"/>
        <v>0</v>
      </c>
      <c r="X196" s="199" t="str">
        <f t="shared" si="194"/>
        <v/>
      </c>
      <c r="Y196" s="199" t="str">
        <f t="shared" si="195"/>
        <v/>
      </c>
      <c r="Z196" s="199" t="str">
        <f t="shared" si="196"/>
        <v/>
      </c>
      <c r="AA196" s="199" t="str">
        <f t="shared" si="197"/>
        <v/>
      </c>
      <c r="AB196" s="201">
        <f t="shared" ca="1" si="198"/>
        <v>2.0063152636016639</v>
      </c>
      <c r="AD196" s="162">
        <f t="shared" si="199"/>
        <v>0</v>
      </c>
      <c r="AE196" s="162">
        <f t="shared" si="200"/>
        <v>0</v>
      </c>
      <c r="AF196" s="162">
        <f t="shared" si="201"/>
        <v>0</v>
      </c>
      <c r="AG196" s="162">
        <f t="shared" si="202"/>
        <v>0</v>
      </c>
      <c r="AH196" s="162" t="str">
        <f t="shared" si="203"/>
        <v/>
      </c>
      <c r="AI196" s="162" t="str">
        <f t="shared" si="204"/>
        <v/>
      </c>
      <c r="AJ196" s="162" t="str">
        <f t="shared" si="205"/>
        <v/>
      </c>
      <c r="AK196" s="162" t="str">
        <f t="shared" si="206"/>
        <v/>
      </c>
      <c r="AM196" s="199">
        <f t="shared" si="209"/>
        <v>1.3235817361924944</v>
      </c>
      <c r="AN196" s="197">
        <f t="shared" si="211"/>
        <v>0</v>
      </c>
      <c r="AO196" s="197">
        <f t="shared" si="212"/>
        <v>0</v>
      </c>
      <c r="AP196" s="197">
        <f t="shared" si="213"/>
        <v>0</v>
      </c>
      <c r="AQ196" s="197">
        <f t="shared" si="214"/>
        <v>0</v>
      </c>
      <c r="AR196" s="197" t="str">
        <f t="shared" si="215"/>
        <v/>
      </c>
      <c r="AS196" s="197" t="str">
        <f t="shared" si="216"/>
        <v/>
      </c>
      <c r="AT196" s="197" t="str">
        <f t="shared" si="217"/>
        <v/>
      </c>
      <c r="AU196" s="197" t="str">
        <f t="shared" si="218"/>
        <v/>
      </c>
      <c r="AV196" s="199">
        <f t="shared" ca="1" si="210"/>
        <v>2.1103591596083335</v>
      </c>
      <c r="AX196" s="162">
        <f t="shared" si="219"/>
        <v>0</v>
      </c>
      <c r="AY196" s="162">
        <f t="shared" si="220"/>
        <v>0</v>
      </c>
      <c r="AZ196" s="162">
        <f t="shared" si="221"/>
        <v>0</v>
      </c>
      <c r="BA196" s="162">
        <f t="shared" si="222"/>
        <v>0</v>
      </c>
      <c r="BB196" s="162" t="str">
        <f t="shared" si="223"/>
        <v/>
      </c>
      <c r="BC196" s="162" t="str">
        <f t="shared" si="224"/>
        <v/>
      </c>
      <c r="BD196" s="162" t="str">
        <f t="shared" si="225"/>
        <v/>
      </c>
      <c r="BE196" s="162" t="str">
        <f t="shared" si="226"/>
        <v/>
      </c>
      <c r="BG196" s="169">
        <f t="shared" si="207"/>
        <v>3.0317853932732026</v>
      </c>
      <c r="BH196" s="169">
        <f t="shared" ca="1" si="208"/>
        <v>2.0268721046643767</v>
      </c>
    </row>
    <row r="197" spans="3:60" x14ac:dyDescent="0.25">
      <c r="C197" s="197">
        <v>12.3</v>
      </c>
      <c r="D197" s="198">
        <f t="shared" si="176"/>
        <v>4.6152377615723097</v>
      </c>
      <c r="E197" s="199">
        <f t="shared" si="177"/>
        <v>1.9402032520325205</v>
      </c>
      <c r="F197" s="199">
        <f t="shared" si="178"/>
        <v>9.7010162601626035</v>
      </c>
      <c r="G197" s="199">
        <f t="shared" si="179"/>
        <v>0.70031121733753443</v>
      </c>
      <c r="H197" s="200">
        <f t="shared" si="180"/>
        <v>15462.297554945628</v>
      </c>
      <c r="K197" s="199">
        <f t="shared" si="181"/>
        <v>3.0831715863795282</v>
      </c>
      <c r="L197" s="201">
        <f t="shared" si="182"/>
        <v>2.5858074196785867E-2</v>
      </c>
      <c r="M197" s="201">
        <f t="shared" si="183"/>
        <v>2.6075546219915955E-2</v>
      </c>
      <c r="N197" s="201">
        <f t="shared" si="184"/>
        <v>2.7408225401174966E-2</v>
      </c>
      <c r="O197" s="201">
        <f t="shared" si="185"/>
        <v>2.5881965931116069E-2</v>
      </c>
      <c r="P197" s="201" t="str">
        <f t="shared" si="186"/>
        <v/>
      </c>
      <c r="Q197" s="201" t="str">
        <f t="shared" si="187"/>
        <v/>
      </c>
      <c r="R197" s="201" t="str">
        <f t="shared" si="188"/>
        <v/>
      </c>
      <c r="S197" s="201" t="str">
        <f t="shared" si="189"/>
        <v/>
      </c>
      <c r="T197" s="199">
        <f t="shared" si="190"/>
        <v>0</v>
      </c>
      <c r="U197" s="199">
        <f t="shared" si="191"/>
        <v>0</v>
      </c>
      <c r="V197" s="199">
        <f t="shared" si="192"/>
        <v>0</v>
      </c>
      <c r="W197" s="199">
        <f t="shared" si="193"/>
        <v>0</v>
      </c>
      <c r="X197" s="199" t="str">
        <f t="shared" si="194"/>
        <v/>
      </c>
      <c r="Y197" s="199" t="str">
        <f t="shared" si="195"/>
        <v/>
      </c>
      <c r="Z197" s="199" t="str">
        <f t="shared" si="196"/>
        <v/>
      </c>
      <c r="AA197" s="199" t="str">
        <f t="shared" si="197"/>
        <v/>
      </c>
      <c r="AB197" s="201">
        <f t="shared" ca="1" si="198"/>
        <v>2.1172311893974958</v>
      </c>
      <c r="AD197" s="162">
        <f t="shared" si="199"/>
        <v>0</v>
      </c>
      <c r="AE197" s="162">
        <f t="shared" si="200"/>
        <v>0</v>
      </c>
      <c r="AF197" s="162">
        <f t="shared" si="201"/>
        <v>0</v>
      </c>
      <c r="AG197" s="162">
        <f t="shared" si="202"/>
        <v>0</v>
      </c>
      <c r="AH197" s="162" t="str">
        <f t="shared" si="203"/>
        <v/>
      </c>
      <c r="AI197" s="162" t="str">
        <f t="shared" si="204"/>
        <v/>
      </c>
      <c r="AJ197" s="162" t="str">
        <f t="shared" si="205"/>
        <v/>
      </c>
      <c r="AK197" s="162" t="str">
        <f t="shared" si="206"/>
        <v/>
      </c>
      <c r="AM197" s="199">
        <f t="shared" si="209"/>
        <v>1.3347985305670071</v>
      </c>
      <c r="AN197" s="197">
        <f t="shared" si="211"/>
        <v>0</v>
      </c>
      <c r="AO197" s="197">
        <f t="shared" si="212"/>
        <v>0</v>
      </c>
      <c r="AP197" s="197">
        <f t="shared" si="213"/>
        <v>0</v>
      </c>
      <c r="AQ197" s="197">
        <f t="shared" si="214"/>
        <v>0</v>
      </c>
      <c r="AR197" s="197" t="str">
        <f t="shared" si="215"/>
        <v/>
      </c>
      <c r="AS197" s="197" t="str">
        <f t="shared" si="216"/>
        <v/>
      </c>
      <c r="AT197" s="197" t="str">
        <f t="shared" si="217"/>
        <v/>
      </c>
      <c r="AU197" s="197" t="str">
        <f t="shared" si="218"/>
        <v/>
      </c>
      <c r="AV197" s="199">
        <f t="shared" ca="1" si="210"/>
        <v>2.0708488690792617</v>
      </c>
      <c r="AX197" s="162">
        <f t="shared" si="219"/>
        <v>0</v>
      </c>
      <c r="AY197" s="162">
        <f t="shared" si="220"/>
        <v>0</v>
      </c>
      <c r="AZ197" s="162">
        <f t="shared" si="221"/>
        <v>0</v>
      </c>
      <c r="BA197" s="162">
        <f t="shared" si="222"/>
        <v>0</v>
      </c>
      <c r="BB197" s="162" t="str">
        <f t="shared" si="223"/>
        <v/>
      </c>
      <c r="BC197" s="162" t="str">
        <f t="shared" si="224"/>
        <v/>
      </c>
      <c r="BD197" s="162" t="str">
        <f t="shared" si="225"/>
        <v/>
      </c>
      <c r="BE197" s="162" t="str">
        <f t="shared" si="226"/>
        <v/>
      </c>
      <c r="BG197" s="169">
        <f t="shared" si="207"/>
        <v>3.0574784898263654</v>
      </c>
      <c r="BH197" s="169">
        <f t="shared" ca="1" si="208"/>
        <v>2.0063152636016639</v>
      </c>
    </row>
    <row r="198" spans="3:60" x14ac:dyDescent="0.25">
      <c r="C198" s="197">
        <v>12.4</v>
      </c>
      <c r="D198" s="198">
        <f t="shared" si="176"/>
        <v>4.6527600197964754</v>
      </c>
      <c r="E198" s="199">
        <f t="shared" si="177"/>
        <v>1.9425806451612904</v>
      </c>
      <c r="F198" s="199">
        <f t="shared" si="178"/>
        <v>9.7129032258064516</v>
      </c>
      <c r="G198" s="199">
        <f t="shared" si="179"/>
        <v>0.70600480447036007</v>
      </c>
      <c r="H198" s="200">
        <f t="shared" si="180"/>
        <v>15443.374294254401</v>
      </c>
      <c r="K198" s="199">
        <f t="shared" si="181"/>
        <v>3.1088646829326909</v>
      </c>
      <c r="L198" s="201">
        <f t="shared" si="182"/>
        <v>2.6073558148425748E-2</v>
      </c>
      <c r="M198" s="201">
        <f t="shared" si="183"/>
        <v>2.6292842438415256E-2</v>
      </c>
      <c r="N198" s="201">
        <f t="shared" si="184"/>
        <v>2.7636627279518093E-2</v>
      </c>
      <c r="O198" s="201">
        <f t="shared" si="185"/>
        <v>2.6097648980542038E-2</v>
      </c>
      <c r="P198" s="201" t="str">
        <f t="shared" si="186"/>
        <v/>
      </c>
      <c r="Q198" s="201" t="str">
        <f t="shared" si="187"/>
        <v/>
      </c>
      <c r="R198" s="201" t="str">
        <f t="shared" si="188"/>
        <v/>
      </c>
      <c r="S198" s="201" t="str">
        <f t="shared" si="189"/>
        <v/>
      </c>
      <c r="T198" s="199">
        <f t="shared" si="190"/>
        <v>0</v>
      </c>
      <c r="U198" s="199">
        <f t="shared" si="191"/>
        <v>0</v>
      </c>
      <c r="V198" s="199">
        <f t="shared" si="192"/>
        <v>0</v>
      </c>
      <c r="W198" s="199">
        <f t="shared" si="193"/>
        <v>0</v>
      </c>
      <c r="X198" s="199" t="str">
        <f t="shared" si="194"/>
        <v/>
      </c>
      <c r="Y198" s="199" t="str">
        <f t="shared" si="195"/>
        <v/>
      </c>
      <c r="Z198" s="199" t="str">
        <f t="shared" si="196"/>
        <v/>
      </c>
      <c r="AA198" s="199" t="str">
        <f t="shared" si="197"/>
        <v/>
      </c>
      <c r="AB198" s="201">
        <f t="shared" ca="1" si="198"/>
        <v>2.0225203480457621</v>
      </c>
      <c r="AD198" s="162">
        <f t="shared" si="199"/>
        <v>0</v>
      </c>
      <c r="AE198" s="162">
        <f t="shared" si="200"/>
        <v>0</v>
      </c>
      <c r="AF198" s="162">
        <f t="shared" si="201"/>
        <v>0</v>
      </c>
      <c r="AG198" s="162">
        <f t="shared" si="202"/>
        <v>0</v>
      </c>
      <c r="AH198" s="162" t="str">
        <f t="shared" si="203"/>
        <v/>
      </c>
      <c r="AI198" s="162" t="str">
        <f t="shared" si="204"/>
        <v/>
      </c>
      <c r="AJ198" s="162" t="str">
        <f t="shared" si="205"/>
        <v/>
      </c>
      <c r="AK198" s="162" t="str">
        <f t="shared" si="206"/>
        <v/>
      </c>
      <c r="AM198" s="199">
        <f t="shared" si="209"/>
        <v>1.3460153249415199</v>
      </c>
      <c r="AN198" s="197">
        <f t="shared" si="211"/>
        <v>0</v>
      </c>
      <c r="AO198" s="197">
        <f t="shared" si="212"/>
        <v>0</v>
      </c>
      <c r="AP198" s="197">
        <f t="shared" si="213"/>
        <v>0</v>
      </c>
      <c r="AQ198" s="197">
        <f t="shared" si="214"/>
        <v>0</v>
      </c>
      <c r="AR198" s="197" t="str">
        <f t="shared" si="215"/>
        <v/>
      </c>
      <c r="AS198" s="197" t="str">
        <f t="shared" si="216"/>
        <v/>
      </c>
      <c r="AT198" s="197" t="str">
        <f t="shared" si="217"/>
        <v/>
      </c>
      <c r="AU198" s="197" t="str">
        <f t="shared" si="218"/>
        <v/>
      </c>
      <c r="AV198" s="199">
        <f t="shared" ca="1" si="210"/>
        <v>2.0970507322916752</v>
      </c>
      <c r="AX198" s="162">
        <f t="shared" si="219"/>
        <v>0</v>
      </c>
      <c r="AY198" s="162">
        <f t="shared" si="220"/>
        <v>0</v>
      </c>
      <c r="AZ198" s="162">
        <f t="shared" si="221"/>
        <v>0</v>
      </c>
      <c r="BA198" s="162">
        <f t="shared" si="222"/>
        <v>0</v>
      </c>
      <c r="BB198" s="162" t="str">
        <f t="shared" si="223"/>
        <v/>
      </c>
      <c r="BC198" s="162" t="str">
        <f t="shared" si="224"/>
        <v/>
      </c>
      <c r="BD198" s="162" t="str">
        <f t="shared" si="225"/>
        <v/>
      </c>
      <c r="BE198" s="162" t="str">
        <f t="shared" si="226"/>
        <v/>
      </c>
      <c r="BG198" s="169">
        <f t="shared" si="207"/>
        <v>3.0831715863795282</v>
      </c>
      <c r="BH198" s="169">
        <f t="shared" ca="1" si="208"/>
        <v>2.1172311893974958</v>
      </c>
    </row>
    <row r="199" spans="3:60" x14ac:dyDescent="0.25">
      <c r="C199" s="197">
        <v>12.5</v>
      </c>
      <c r="D199" s="198">
        <f t="shared" si="176"/>
        <v>4.6902822780206401</v>
      </c>
      <c r="E199" s="199">
        <f t="shared" si="177"/>
        <v>1.9450000000000001</v>
      </c>
      <c r="F199" s="199">
        <f t="shared" si="178"/>
        <v>9.7249999999999996</v>
      </c>
      <c r="G199" s="199">
        <f t="shared" si="179"/>
        <v>0.71169839160318549</v>
      </c>
      <c r="H199" s="200">
        <f t="shared" si="180"/>
        <v>15424.164524421594</v>
      </c>
      <c r="K199" s="199">
        <f t="shared" si="181"/>
        <v>3.1345577794858537</v>
      </c>
      <c r="L199" s="201">
        <f t="shared" si="182"/>
        <v>2.6289042100065631E-2</v>
      </c>
      <c r="M199" s="201">
        <f t="shared" si="183"/>
        <v>2.6510138656914557E-2</v>
      </c>
      <c r="N199" s="201">
        <f t="shared" si="184"/>
        <v>2.7865029157861217E-2</v>
      </c>
      <c r="O199" s="201">
        <f t="shared" si="185"/>
        <v>2.6313332029968006E-2</v>
      </c>
      <c r="P199" s="201" t="str">
        <f t="shared" si="186"/>
        <v/>
      </c>
      <c r="Q199" s="201" t="str">
        <f t="shared" si="187"/>
        <v/>
      </c>
      <c r="R199" s="201" t="str">
        <f t="shared" si="188"/>
        <v/>
      </c>
      <c r="S199" s="201" t="str">
        <f t="shared" si="189"/>
        <v/>
      </c>
      <c r="T199" s="199">
        <f t="shared" si="190"/>
        <v>0</v>
      </c>
      <c r="U199" s="199">
        <f t="shared" si="191"/>
        <v>0</v>
      </c>
      <c r="V199" s="199">
        <f t="shared" si="192"/>
        <v>0</v>
      </c>
      <c r="W199" s="199">
        <f t="shared" si="193"/>
        <v>0</v>
      </c>
      <c r="X199" s="199" t="str">
        <f t="shared" si="194"/>
        <v/>
      </c>
      <c r="Y199" s="199" t="str">
        <f t="shared" si="195"/>
        <v/>
      </c>
      <c r="Z199" s="199" t="str">
        <f t="shared" si="196"/>
        <v/>
      </c>
      <c r="AA199" s="199" t="str">
        <f t="shared" si="197"/>
        <v/>
      </c>
      <c r="AB199" s="201">
        <f t="shared" ca="1" si="198"/>
        <v>2.1228308771570705</v>
      </c>
      <c r="AD199" s="162">
        <f t="shared" si="199"/>
        <v>0</v>
      </c>
      <c r="AE199" s="162">
        <f t="shared" si="200"/>
        <v>0</v>
      </c>
      <c r="AF199" s="162">
        <f t="shared" si="201"/>
        <v>0</v>
      </c>
      <c r="AG199" s="162">
        <f t="shared" si="202"/>
        <v>0</v>
      </c>
      <c r="AH199" s="162" t="str">
        <f t="shared" si="203"/>
        <v/>
      </c>
      <c r="AI199" s="162" t="str">
        <f t="shared" si="204"/>
        <v/>
      </c>
      <c r="AJ199" s="162" t="str">
        <f t="shared" si="205"/>
        <v/>
      </c>
      <c r="AK199" s="162" t="str">
        <f t="shared" si="206"/>
        <v/>
      </c>
      <c r="AM199" s="199">
        <f t="shared" si="209"/>
        <v>1.3572321193160326</v>
      </c>
      <c r="AN199" s="197">
        <f t="shared" si="211"/>
        <v>0</v>
      </c>
      <c r="AO199" s="197">
        <f t="shared" si="212"/>
        <v>0</v>
      </c>
      <c r="AP199" s="197">
        <f t="shared" si="213"/>
        <v>0</v>
      </c>
      <c r="AQ199" s="197">
        <f t="shared" si="214"/>
        <v>0</v>
      </c>
      <c r="AR199" s="197" t="str">
        <f t="shared" si="215"/>
        <v/>
      </c>
      <c r="AS199" s="197" t="str">
        <f t="shared" si="216"/>
        <v/>
      </c>
      <c r="AT199" s="197" t="str">
        <f t="shared" si="217"/>
        <v/>
      </c>
      <c r="AU199" s="197" t="str">
        <f t="shared" si="218"/>
        <v/>
      </c>
      <c r="AV199" s="199">
        <f t="shared" ca="1" si="210"/>
        <v>2.1262015636370331</v>
      </c>
      <c r="AX199" s="162">
        <f t="shared" si="219"/>
        <v>0</v>
      </c>
      <c r="AY199" s="162">
        <f t="shared" si="220"/>
        <v>0</v>
      </c>
      <c r="AZ199" s="162">
        <f t="shared" si="221"/>
        <v>0</v>
      </c>
      <c r="BA199" s="162">
        <f t="shared" si="222"/>
        <v>0</v>
      </c>
      <c r="BB199" s="162" t="str">
        <f t="shared" si="223"/>
        <v/>
      </c>
      <c r="BC199" s="162" t="str">
        <f t="shared" si="224"/>
        <v/>
      </c>
      <c r="BD199" s="162" t="str">
        <f t="shared" si="225"/>
        <v/>
      </c>
      <c r="BE199" s="162" t="str">
        <f t="shared" si="226"/>
        <v/>
      </c>
      <c r="BG199" s="169">
        <f t="shared" si="207"/>
        <v>3.1088646829326909</v>
      </c>
      <c r="BH199" s="169">
        <f t="shared" ca="1" si="208"/>
        <v>2.0225203480457621</v>
      </c>
    </row>
    <row r="200" spans="3:60" x14ac:dyDescent="0.25">
      <c r="C200" s="197">
        <v>12.6</v>
      </c>
      <c r="D200" s="198">
        <f t="shared" si="176"/>
        <v>4.7278045362448049</v>
      </c>
      <c r="E200" s="199">
        <f t="shared" si="177"/>
        <v>1.9474603174603176</v>
      </c>
      <c r="F200" s="199">
        <f t="shared" si="178"/>
        <v>9.7373015873015873</v>
      </c>
      <c r="G200" s="199">
        <f t="shared" si="179"/>
        <v>0.7173919787360109</v>
      </c>
      <c r="H200" s="200">
        <f t="shared" si="180"/>
        <v>15404.67845790203</v>
      </c>
      <c r="K200" s="199">
        <f t="shared" si="181"/>
        <v>3.1602508760390164</v>
      </c>
      <c r="L200" s="201">
        <f t="shared" si="182"/>
        <v>2.6504526051705512E-2</v>
      </c>
      <c r="M200" s="201">
        <f t="shared" si="183"/>
        <v>2.6727434875413854E-2</v>
      </c>
      <c r="N200" s="201">
        <f t="shared" si="184"/>
        <v>2.809343103620434E-2</v>
      </c>
      <c r="O200" s="201">
        <f t="shared" si="185"/>
        <v>2.652901507939397E-2</v>
      </c>
      <c r="P200" s="201" t="str">
        <f t="shared" si="186"/>
        <v/>
      </c>
      <c r="Q200" s="201" t="str">
        <f t="shared" si="187"/>
        <v/>
      </c>
      <c r="R200" s="201" t="str">
        <f t="shared" si="188"/>
        <v/>
      </c>
      <c r="S200" s="201" t="str">
        <f t="shared" si="189"/>
        <v/>
      </c>
      <c r="T200" s="199">
        <f t="shared" si="190"/>
        <v>0</v>
      </c>
      <c r="U200" s="199">
        <f t="shared" si="191"/>
        <v>0</v>
      </c>
      <c r="V200" s="199">
        <f t="shared" si="192"/>
        <v>0</v>
      </c>
      <c r="W200" s="199">
        <f t="shared" si="193"/>
        <v>0</v>
      </c>
      <c r="X200" s="199" t="str">
        <f t="shared" si="194"/>
        <v/>
      </c>
      <c r="Y200" s="199" t="str">
        <f t="shared" si="195"/>
        <v/>
      </c>
      <c r="Z200" s="199" t="str">
        <f t="shared" si="196"/>
        <v/>
      </c>
      <c r="AA200" s="199" t="str">
        <f t="shared" si="197"/>
        <v/>
      </c>
      <c r="AB200" s="201">
        <f t="shared" ca="1" si="198"/>
        <v>2.0163674923404065</v>
      </c>
      <c r="AD200" s="162">
        <f t="shared" si="199"/>
        <v>0</v>
      </c>
      <c r="AE200" s="162">
        <f t="shared" si="200"/>
        <v>0</v>
      </c>
      <c r="AF200" s="162">
        <f t="shared" si="201"/>
        <v>0</v>
      </c>
      <c r="AG200" s="162">
        <f t="shared" si="202"/>
        <v>0</v>
      </c>
      <c r="AH200" s="162" t="str">
        <f t="shared" si="203"/>
        <v/>
      </c>
      <c r="AI200" s="162" t="str">
        <f t="shared" si="204"/>
        <v/>
      </c>
      <c r="AJ200" s="162" t="str">
        <f t="shared" si="205"/>
        <v/>
      </c>
      <c r="AK200" s="162" t="str">
        <f t="shared" si="206"/>
        <v/>
      </c>
      <c r="AM200" s="199">
        <f t="shared" si="209"/>
        <v>1.3684489136905453</v>
      </c>
      <c r="AN200" s="197">
        <f t="shared" si="211"/>
        <v>0</v>
      </c>
      <c r="AO200" s="197">
        <f t="shared" si="212"/>
        <v>0</v>
      </c>
      <c r="AP200" s="197">
        <f t="shared" si="213"/>
        <v>0</v>
      </c>
      <c r="AQ200" s="197">
        <f t="shared" si="214"/>
        <v>0</v>
      </c>
      <c r="AR200" s="197" t="str">
        <f t="shared" si="215"/>
        <v/>
      </c>
      <c r="AS200" s="197" t="str">
        <f t="shared" si="216"/>
        <v/>
      </c>
      <c r="AT200" s="197" t="str">
        <f t="shared" si="217"/>
        <v/>
      </c>
      <c r="AU200" s="197" t="str">
        <f t="shared" si="218"/>
        <v/>
      </c>
      <c r="AV200" s="199">
        <f t="shared" ca="1" si="210"/>
        <v>2.0297011149234283</v>
      </c>
      <c r="AX200" s="162">
        <f t="shared" si="219"/>
        <v>0</v>
      </c>
      <c r="AY200" s="162">
        <f t="shared" si="220"/>
        <v>0</v>
      </c>
      <c r="AZ200" s="162">
        <f t="shared" si="221"/>
        <v>0</v>
      </c>
      <c r="BA200" s="162">
        <f t="shared" si="222"/>
        <v>0</v>
      </c>
      <c r="BB200" s="162" t="str">
        <f t="shared" si="223"/>
        <v/>
      </c>
      <c r="BC200" s="162" t="str">
        <f t="shared" si="224"/>
        <v/>
      </c>
      <c r="BD200" s="162" t="str">
        <f t="shared" si="225"/>
        <v/>
      </c>
      <c r="BE200" s="162" t="str">
        <f t="shared" si="226"/>
        <v/>
      </c>
      <c r="BG200" s="169">
        <f t="shared" si="207"/>
        <v>3.1345577794858537</v>
      </c>
      <c r="BH200" s="169">
        <f t="shared" ca="1" si="208"/>
        <v>2.1228308771570705</v>
      </c>
    </row>
    <row r="201" spans="3:60" x14ac:dyDescent="0.25">
      <c r="C201" s="197">
        <v>12.7</v>
      </c>
      <c r="D201" s="198">
        <f t="shared" si="176"/>
        <v>4.7653267944689697</v>
      </c>
      <c r="E201" s="199">
        <f t="shared" si="177"/>
        <v>1.9499606299212597</v>
      </c>
      <c r="F201" s="199">
        <f t="shared" si="178"/>
        <v>9.7498031496062989</v>
      </c>
      <c r="G201" s="199">
        <f t="shared" si="179"/>
        <v>0.72308556586883643</v>
      </c>
      <c r="H201" s="200">
        <f t="shared" si="180"/>
        <v>15384.926002947768</v>
      </c>
      <c r="K201" s="199">
        <f t="shared" si="181"/>
        <v>3.1859439725921792</v>
      </c>
      <c r="L201" s="201">
        <f t="shared" si="182"/>
        <v>2.6720010003345396E-2</v>
      </c>
      <c r="M201" s="201">
        <f t="shared" si="183"/>
        <v>2.6944731093913155E-2</v>
      </c>
      <c r="N201" s="201">
        <f t="shared" si="184"/>
        <v>2.8321832914547467E-2</v>
      </c>
      <c r="O201" s="201">
        <f t="shared" si="185"/>
        <v>2.6744698128819938E-2</v>
      </c>
      <c r="P201" s="201" t="str">
        <f t="shared" si="186"/>
        <v/>
      </c>
      <c r="Q201" s="201" t="str">
        <f t="shared" si="187"/>
        <v/>
      </c>
      <c r="R201" s="201" t="str">
        <f t="shared" si="188"/>
        <v/>
      </c>
      <c r="S201" s="201" t="str">
        <f t="shared" si="189"/>
        <v/>
      </c>
      <c r="T201" s="199">
        <f t="shared" si="190"/>
        <v>0</v>
      </c>
      <c r="U201" s="199">
        <f t="shared" si="191"/>
        <v>0</v>
      </c>
      <c r="V201" s="199">
        <f t="shared" si="192"/>
        <v>0</v>
      </c>
      <c r="W201" s="199">
        <f t="shared" si="193"/>
        <v>0</v>
      </c>
      <c r="X201" s="199" t="str">
        <f t="shared" si="194"/>
        <v/>
      </c>
      <c r="Y201" s="199" t="str">
        <f t="shared" si="195"/>
        <v/>
      </c>
      <c r="Z201" s="199" t="str">
        <f t="shared" si="196"/>
        <v/>
      </c>
      <c r="AA201" s="199" t="str">
        <f t="shared" si="197"/>
        <v/>
      </c>
      <c r="AB201" s="201">
        <f t="shared" ca="1" si="198"/>
        <v>2.1591166904577972</v>
      </c>
      <c r="AD201" s="162">
        <f t="shared" si="199"/>
        <v>0</v>
      </c>
      <c r="AE201" s="162">
        <f t="shared" si="200"/>
        <v>0</v>
      </c>
      <c r="AF201" s="162">
        <f t="shared" si="201"/>
        <v>0</v>
      </c>
      <c r="AG201" s="162">
        <f t="shared" si="202"/>
        <v>0</v>
      </c>
      <c r="AH201" s="162" t="str">
        <f t="shared" si="203"/>
        <v/>
      </c>
      <c r="AI201" s="162" t="str">
        <f t="shared" si="204"/>
        <v/>
      </c>
      <c r="AJ201" s="162" t="str">
        <f t="shared" si="205"/>
        <v/>
      </c>
      <c r="AK201" s="162" t="str">
        <f t="shared" si="206"/>
        <v/>
      </c>
      <c r="AM201" s="199">
        <f t="shared" si="209"/>
        <v>1.3796657080650581</v>
      </c>
      <c r="AN201" s="197">
        <f t="shared" si="211"/>
        <v>0</v>
      </c>
      <c r="AO201" s="197">
        <f t="shared" si="212"/>
        <v>0</v>
      </c>
      <c r="AP201" s="197">
        <f t="shared" si="213"/>
        <v>0</v>
      </c>
      <c r="AQ201" s="197">
        <f t="shared" si="214"/>
        <v>0</v>
      </c>
      <c r="AR201" s="197" t="str">
        <f t="shared" si="215"/>
        <v/>
      </c>
      <c r="AS201" s="197" t="str">
        <f t="shared" si="216"/>
        <v/>
      </c>
      <c r="AT201" s="197" t="str">
        <f t="shared" si="217"/>
        <v/>
      </c>
      <c r="AU201" s="197" t="str">
        <f t="shared" si="218"/>
        <v/>
      </c>
      <c r="AV201" s="199">
        <f t="shared" ca="1" si="210"/>
        <v>2.088184615497402</v>
      </c>
      <c r="AX201" s="162">
        <f t="shared" si="219"/>
        <v>0</v>
      </c>
      <c r="AY201" s="162">
        <f t="shared" si="220"/>
        <v>0</v>
      </c>
      <c r="AZ201" s="162">
        <f t="shared" si="221"/>
        <v>0</v>
      </c>
      <c r="BA201" s="162">
        <f t="shared" si="222"/>
        <v>0</v>
      </c>
      <c r="BB201" s="162" t="str">
        <f t="shared" si="223"/>
        <v/>
      </c>
      <c r="BC201" s="162" t="str">
        <f t="shared" si="224"/>
        <v/>
      </c>
      <c r="BD201" s="162" t="str">
        <f t="shared" si="225"/>
        <v/>
      </c>
      <c r="BE201" s="162" t="str">
        <f t="shared" si="226"/>
        <v/>
      </c>
      <c r="BG201" s="169">
        <f t="shared" si="207"/>
        <v>3.1602508760390164</v>
      </c>
      <c r="BH201" s="169">
        <f t="shared" ca="1" si="208"/>
        <v>2.0163674923404065</v>
      </c>
    </row>
    <row r="202" spans="3:60" x14ac:dyDescent="0.25">
      <c r="C202" s="197">
        <v>12.8</v>
      </c>
      <c r="D202" s="198">
        <f t="shared" si="176"/>
        <v>4.8028490526931353</v>
      </c>
      <c r="E202" s="199">
        <f t="shared" si="177"/>
        <v>1.9525000000000001</v>
      </c>
      <c r="F202" s="199">
        <f t="shared" si="178"/>
        <v>9.7625000000000011</v>
      </c>
      <c r="G202" s="199">
        <f t="shared" si="179"/>
        <v>0.72877915300166196</v>
      </c>
      <c r="H202" s="200">
        <f t="shared" si="180"/>
        <v>15364.916773367477</v>
      </c>
      <c r="K202" s="199">
        <f t="shared" si="181"/>
        <v>3.211637069145342</v>
      </c>
      <c r="L202" s="201">
        <f t="shared" si="182"/>
        <v>2.693549395498528E-2</v>
      </c>
      <c r="M202" s="201">
        <f t="shared" si="183"/>
        <v>2.7162027312412455E-2</v>
      </c>
      <c r="N202" s="201">
        <f t="shared" si="184"/>
        <v>2.8550234792890591E-2</v>
      </c>
      <c r="O202" s="201">
        <f t="shared" si="185"/>
        <v>2.696038117824591E-2</v>
      </c>
      <c r="P202" s="201" t="str">
        <f t="shared" si="186"/>
        <v/>
      </c>
      <c r="Q202" s="201" t="str">
        <f t="shared" si="187"/>
        <v/>
      </c>
      <c r="R202" s="201" t="str">
        <f t="shared" si="188"/>
        <v/>
      </c>
      <c r="S202" s="201" t="str">
        <f t="shared" si="189"/>
        <v/>
      </c>
      <c r="T202" s="199">
        <f t="shared" si="190"/>
        <v>0</v>
      </c>
      <c r="U202" s="199">
        <f t="shared" si="191"/>
        <v>0</v>
      </c>
      <c r="V202" s="199">
        <f t="shared" si="192"/>
        <v>0</v>
      </c>
      <c r="W202" s="199">
        <f t="shared" si="193"/>
        <v>0</v>
      </c>
      <c r="X202" s="199" t="str">
        <f t="shared" si="194"/>
        <v/>
      </c>
      <c r="Y202" s="199" t="str">
        <f t="shared" si="195"/>
        <v/>
      </c>
      <c r="Z202" s="199" t="str">
        <f t="shared" si="196"/>
        <v/>
      </c>
      <c r="AA202" s="199" t="str">
        <f t="shared" si="197"/>
        <v/>
      </c>
      <c r="AB202" s="201">
        <f t="shared" ca="1" si="198"/>
        <v>2.0133905240302981</v>
      </c>
      <c r="AD202" s="162">
        <f t="shared" si="199"/>
        <v>0</v>
      </c>
      <c r="AE202" s="162">
        <f t="shared" si="200"/>
        <v>0</v>
      </c>
      <c r="AF202" s="162">
        <f t="shared" si="201"/>
        <v>0</v>
      </c>
      <c r="AG202" s="162">
        <f t="shared" si="202"/>
        <v>0</v>
      </c>
      <c r="AH202" s="162" t="str">
        <f t="shared" si="203"/>
        <v/>
      </c>
      <c r="AI202" s="162" t="str">
        <f t="shared" si="204"/>
        <v/>
      </c>
      <c r="AJ202" s="162" t="str">
        <f t="shared" si="205"/>
        <v/>
      </c>
      <c r="AK202" s="162" t="str">
        <f t="shared" si="206"/>
        <v/>
      </c>
      <c r="AM202" s="199">
        <f t="shared" si="209"/>
        <v>1.3908825024395708</v>
      </c>
      <c r="AN202" s="197">
        <f t="shared" si="211"/>
        <v>0</v>
      </c>
      <c r="AO202" s="197">
        <f t="shared" si="212"/>
        <v>0</v>
      </c>
      <c r="AP202" s="197">
        <f t="shared" si="213"/>
        <v>0</v>
      </c>
      <c r="AQ202" s="197">
        <f t="shared" si="214"/>
        <v>0</v>
      </c>
      <c r="AR202" s="197" t="str">
        <f t="shared" si="215"/>
        <v/>
      </c>
      <c r="AS202" s="197" t="str">
        <f t="shared" si="216"/>
        <v/>
      </c>
      <c r="AT202" s="197" t="str">
        <f t="shared" si="217"/>
        <v/>
      </c>
      <c r="AU202" s="197" t="str">
        <f t="shared" si="218"/>
        <v/>
      </c>
      <c r="AV202" s="199">
        <f t="shared" ca="1" si="210"/>
        <v>2.0587687666425016</v>
      </c>
      <c r="AX202" s="162">
        <f t="shared" si="219"/>
        <v>0</v>
      </c>
      <c r="AY202" s="162">
        <f t="shared" si="220"/>
        <v>0</v>
      </c>
      <c r="AZ202" s="162">
        <f t="shared" si="221"/>
        <v>0</v>
      </c>
      <c r="BA202" s="162">
        <f t="shared" si="222"/>
        <v>0</v>
      </c>
      <c r="BB202" s="162" t="str">
        <f t="shared" si="223"/>
        <v/>
      </c>
      <c r="BC202" s="162" t="str">
        <f t="shared" si="224"/>
        <v/>
      </c>
      <c r="BD202" s="162" t="str">
        <f t="shared" si="225"/>
        <v/>
      </c>
      <c r="BE202" s="162" t="str">
        <f t="shared" si="226"/>
        <v/>
      </c>
      <c r="BG202" s="169">
        <f t="shared" si="207"/>
        <v>3.1859439725921792</v>
      </c>
      <c r="BH202" s="169">
        <f t="shared" ca="1" si="208"/>
        <v>2.1591166904577972</v>
      </c>
    </row>
    <row r="203" spans="3:60" x14ac:dyDescent="0.25">
      <c r="C203" s="197">
        <v>12.9</v>
      </c>
      <c r="D203" s="198">
        <f t="shared" si="176"/>
        <v>4.840371310917301</v>
      </c>
      <c r="E203" s="199">
        <f t="shared" si="177"/>
        <v>1.9550775193798451</v>
      </c>
      <c r="F203" s="199">
        <f t="shared" si="178"/>
        <v>9.7753875968992254</v>
      </c>
      <c r="G203" s="199">
        <f t="shared" si="179"/>
        <v>0.7344727401344876</v>
      </c>
      <c r="H203" s="200">
        <f t="shared" si="180"/>
        <v>15344.660097936201</v>
      </c>
      <c r="K203" s="199">
        <f t="shared" si="181"/>
        <v>3.2373301656985047</v>
      </c>
      <c r="L203" s="201">
        <f t="shared" si="182"/>
        <v>2.715097790662516E-2</v>
      </c>
      <c r="M203" s="201">
        <f t="shared" si="183"/>
        <v>2.7379323530911756E-2</v>
      </c>
      <c r="N203" s="201">
        <f t="shared" si="184"/>
        <v>2.8778636671233718E-2</v>
      </c>
      <c r="O203" s="201">
        <f t="shared" si="185"/>
        <v>2.7176064227671878E-2</v>
      </c>
      <c r="P203" s="201" t="str">
        <f t="shared" si="186"/>
        <v/>
      </c>
      <c r="Q203" s="201" t="str">
        <f t="shared" si="187"/>
        <v/>
      </c>
      <c r="R203" s="201" t="str">
        <f t="shared" si="188"/>
        <v/>
      </c>
      <c r="S203" s="201" t="str">
        <f t="shared" si="189"/>
        <v/>
      </c>
      <c r="T203" s="199">
        <f t="shared" si="190"/>
        <v>0</v>
      </c>
      <c r="U203" s="199">
        <f t="shared" si="191"/>
        <v>0</v>
      </c>
      <c r="V203" s="199">
        <f t="shared" si="192"/>
        <v>0</v>
      </c>
      <c r="W203" s="199">
        <f t="shared" si="193"/>
        <v>0</v>
      </c>
      <c r="X203" s="199" t="str">
        <f t="shared" si="194"/>
        <v/>
      </c>
      <c r="Y203" s="199" t="str">
        <f t="shared" si="195"/>
        <v/>
      </c>
      <c r="Z203" s="199" t="str">
        <f t="shared" si="196"/>
        <v/>
      </c>
      <c r="AA203" s="199" t="str">
        <f t="shared" si="197"/>
        <v/>
      </c>
      <c r="AB203" s="201">
        <f t="shared" ca="1" si="198"/>
        <v>2.1528944215544294</v>
      </c>
      <c r="AD203" s="162">
        <f t="shared" si="199"/>
        <v>0</v>
      </c>
      <c r="AE203" s="162">
        <f t="shared" si="200"/>
        <v>0</v>
      </c>
      <c r="AF203" s="162">
        <f t="shared" si="201"/>
        <v>0</v>
      </c>
      <c r="AG203" s="162">
        <f t="shared" si="202"/>
        <v>0</v>
      </c>
      <c r="AH203" s="162" t="str">
        <f t="shared" si="203"/>
        <v/>
      </c>
      <c r="AI203" s="162" t="str">
        <f t="shared" si="204"/>
        <v/>
      </c>
      <c r="AJ203" s="162" t="str">
        <f t="shared" si="205"/>
        <v/>
      </c>
      <c r="AK203" s="162" t="str">
        <f t="shared" si="206"/>
        <v/>
      </c>
      <c r="AM203" s="199">
        <f t="shared" si="209"/>
        <v>1.4020992968140835</v>
      </c>
      <c r="AN203" s="197">
        <f t="shared" si="211"/>
        <v>0</v>
      </c>
      <c r="AO203" s="197">
        <f t="shared" si="212"/>
        <v>0</v>
      </c>
      <c r="AP203" s="197">
        <f t="shared" si="213"/>
        <v>0</v>
      </c>
      <c r="AQ203" s="197">
        <f t="shared" si="214"/>
        <v>0</v>
      </c>
      <c r="AR203" s="197" t="str">
        <f t="shared" si="215"/>
        <v/>
      </c>
      <c r="AS203" s="197" t="str">
        <f t="shared" si="216"/>
        <v/>
      </c>
      <c r="AT203" s="197" t="str">
        <f t="shared" si="217"/>
        <v/>
      </c>
      <c r="AU203" s="197" t="str">
        <f t="shared" si="218"/>
        <v/>
      </c>
      <c r="AV203" s="199">
        <f t="shared" ca="1" si="210"/>
        <v>2.0915438556411878</v>
      </c>
      <c r="AX203" s="162">
        <f t="shared" si="219"/>
        <v>0</v>
      </c>
      <c r="AY203" s="162">
        <f t="shared" si="220"/>
        <v>0</v>
      </c>
      <c r="AZ203" s="162">
        <f t="shared" si="221"/>
        <v>0</v>
      </c>
      <c r="BA203" s="162">
        <f t="shared" si="222"/>
        <v>0</v>
      </c>
      <c r="BB203" s="162" t="str">
        <f t="shared" si="223"/>
        <v/>
      </c>
      <c r="BC203" s="162" t="str">
        <f t="shared" si="224"/>
        <v/>
      </c>
      <c r="BD203" s="162" t="str">
        <f t="shared" si="225"/>
        <v/>
      </c>
      <c r="BE203" s="162" t="str">
        <f t="shared" si="226"/>
        <v/>
      </c>
      <c r="BG203" s="169">
        <f t="shared" si="207"/>
        <v>3.211637069145342</v>
      </c>
      <c r="BH203" s="169">
        <f t="shared" ca="1" si="208"/>
        <v>2.0133905240302981</v>
      </c>
    </row>
    <row r="204" spans="3:60" x14ac:dyDescent="0.25">
      <c r="C204" s="197">
        <v>13</v>
      </c>
      <c r="D204" s="198">
        <f t="shared" si="176"/>
        <v>4.8778935691414649</v>
      </c>
      <c r="E204" s="199">
        <f t="shared" si="177"/>
        <v>1.9576923076923078</v>
      </c>
      <c r="F204" s="199">
        <f t="shared" si="178"/>
        <v>9.7884615384615401</v>
      </c>
      <c r="G204" s="199">
        <f t="shared" si="179"/>
        <v>0.7401663272673128</v>
      </c>
      <c r="H204" s="200">
        <f t="shared" si="180"/>
        <v>15324.165029469546</v>
      </c>
      <c r="K204" s="199">
        <f t="shared" si="181"/>
        <v>3.2630232622516675</v>
      </c>
      <c r="L204" s="201">
        <f t="shared" si="182"/>
        <v>2.7366461858265044E-2</v>
      </c>
      <c r="M204" s="201">
        <f t="shared" si="183"/>
        <v>2.7596619749411053E-2</v>
      </c>
      <c r="N204" s="201">
        <f t="shared" si="184"/>
        <v>2.9007038549576841E-2</v>
      </c>
      <c r="O204" s="201">
        <f t="shared" si="185"/>
        <v>2.7391747277097842E-2</v>
      </c>
      <c r="P204" s="201" t="str">
        <f t="shared" si="186"/>
        <v/>
      </c>
      <c r="Q204" s="201" t="str">
        <f t="shared" si="187"/>
        <v/>
      </c>
      <c r="R204" s="201" t="str">
        <f t="shared" si="188"/>
        <v/>
      </c>
      <c r="S204" s="201" t="str">
        <f t="shared" si="189"/>
        <v/>
      </c>
      <c r="T204" s="199">
        <f t="shared" si="190"/>
        <v>0</v>
      </c>
      <c r="U204" s="199">
        <f t="shared" si="191"/>
        <v>0</v>
      </c>
      <c r="V204" s="199">
        <f t="shared" si="192"/>
        <v>0</v>
      </c>
      <c r="W204" s="199">
        <f t="shared" si="193"/>
        <v>0</v>
      </c>
      <c r="X204" s="199" t="str">
        <f t="shared" si="194"/>
        <v/>
      </c>
      <c r="Y204" s="199" t="str">
        <f t="shared" si="195"/>
        <v/>
      </c>
      <c r="Z204" s="199" t="str">
        <f t="shared" si="196"/>
        <v/>
      </c>
      <c r="AA204" s="199" t="str">
        <f t="shared" si="197"/>
        <v/>
      </c>
      <c r="AB204" s="201">
        <f t="shared" ca="1" si="198"/>
        <v>2.0579915060900809</v>
      </c>
      <c r="AD204" s="162">
        <f t="shared" si="199"/>
        <v>0</v>
      </c>
      <c r="AE204" s="162">
        <f t="shared" si="200"/>
        <v>0</v>
      </c>
      <c r="AF204" s="162">
        <f t="shared" si="201"/>
        <v>0</v>
      </c>
      <c r="AG204" s="162">
        <f t="shared" si="202"/>
        <v>0</v>
      </c>
      <c r="AH204" s="162" t="str">
        <f t="shared" si="203"/>
        <v/>
      </c>
      <c r="AI204" s="162" t="str">
        <f t="shared" si="204"/>
        <v/>
      </c>
      <c r="AJ204" s="162" t="str">
        <f t="shared" si="205"/>
        <v/>
      </c>
      <c r="AK204" s="162" t="str">
        <f t="shared" si="206"/>
        <v/>
      </c>
      <c r="AM204" s="199">
        <f t="shared" si="209"/>
        <v>1.4133160911885962</v>
      </c>
      <c r="AN204" s="197">
        <f t="shared" si="211"/>
        <v>0</v>
      </c>
      <c r="AO204" s="197">
        <f t="shared" si="212"/>
        <v>0</v>
      </c>
      <c r="AP204" s="197">
        <f t="shared" si="213"/>
        <v>0</v>
      </c>
      <c r="AQ204" s="197">
        <f t="shared" si="214"/>
        <v>0</v>
      </c>
      <c r="AR204" s="197" t="str">
        <f t="shared" si="215"/>
        <v/>
      </c>
      <c r="AS204" s="197" t="str">
        <f t="shared" si="216"/>
        <v/>
      </c>
      <c r="AT204" s="197" t="str">
        <f t="shared" si="217"/>
        <v/>
      </c>
      <c r="AU204" s="197" t="str">
        <f t="shared" si="218"/>
        <v/>
      </c>
      <c r="AV204" s="199">
        <f t="shared" ca="1" si="210"/>
        <v>2.0378218617787676</v>
      </c>
      <c r="AX204" s="162">
        <f t="shared" si="219"/>
        <v>0</v>
      </c>
      <c r="AY204" s="162">
        <f t="shared" si="220"/>
        <v>0</v>
      </c>
      <c r="AZ204" s="162">
        <f t="shared" si="221"/>
        <v>0</v>
      </c>
      <c r="BA204" s="162">
        <f t="shared" si="222"/>
        <v>0</v>
      </c>
      <c r="BB204" s="162" t="str">
        <f t="shared" si="223"/>
        <v/>
      </c>
      <c r="BC204" s="162" t="str">
        <f t="shared" si="224"/>
        <v/>
      </c>
      <c r="BD204" s="162" t="str">
        <f t="shared" si="225"/>
        <v/>
      </c>
      <c r="BE204" s="162" t="str">
        <f t="shared" si="226"/>
        <v/>
      </c>
      <c r="BG204" s="169">
        <f t="shared" si="207"/>
        <v>3.2373301656985047</v>
      </c>
      <c r="BH204" s="169">
        <f t="shared" ca="1" si="208"/>
        <v>2.1528944215544294</v>
      </c>
    </row>
    <row r="205" spans="3:60" x14ac:dyDescent="0.25">
      <c r="C205" s="197">
        <v>13.1</v>
      </c>
      <c r="D205" s="198">
        <f t="shared" ref="D205:D268" si="227">(2*$C$43*$C205)/($C$15/1000000)*1000</f>
        <v>4.9154158273656305</v>
      </c>
      <c r="E205" s="199">
        <f t="shared" ref="E205:E268" si="228">$C$46+$C$47/C205+$C$48*C205</f>
        <v>1.9603435114503818</v>
      </c>
      <c r="F205" s="199">
        <f t="shared" ref="F205:F268" si="229">E205*$C$15</f>
        <v>9.8017175572519086</v>
      </c>
      <c r="G205" s="199">
        <f t="shared" ref="G205:G268" si="230">D205*PI()*$C$14*$C$37/4*60/1000</f>
        <v>0.74585991440013832</v>
      </c>
      <c r="H205" s="200">
        <f t="shared" ref="H205:H268" si="231">($C$13*1000)/F205</f>
        <v>15303.44035357567</v>
      </c>
      <c r="K205" s="199">
        <f t="shared" si="181"/>
        <v>3.2887163588048303</v>
      </c>
      <c r="L205" s="201">
        <f t="shared" si="182"/>
        <v>2.7581945809904924E-2</v>
      </c>
      <c r="M205" s="201">
        <f t="shared" si="183"/>
        <v>2.7813915967910354E-2</v>
      </c>
      <c r="N205" s="201">
        <f t="shared" si="184"/>
        <v>2.9235440427919965E-2</v>
      </c>
      <c r="O205" s="201">
        <f t="shared" si="185"/>
        <v>2.760743032652381E-2</v>
      </c>
      <c r="P205" s="201" t="str">
        <f t="shared" si="186"/>
        <v/>
      </c>
      <c r="Q205" s="201" t="str">
        <f t="shared" si="187"/>
        <v/>
      </c>
      <c r="R205" s="201" t="str">
        <f t="shared" si="188"/>
        <v/>
      </c>
      <c r="S205" s="201" t="str">
        <f t="shared" si="189"/>
        <v/>
      </c>
      <c r="T205" s="199">
        <f t="shared" si="190"/>
        <v>0</v>
      </c>
      <c r="U205" s="199">
        <f t="shared" si="191"/>
        <v>0</v>
      </c>
      <c r="V205" s="199">
        <f t="shared" si="192"/>
        <v>0</v>
      </c>
      <c r="W205" s="199">
        <f t="shared" si="193"/>
        <v>0</v>
      </c>
      <c r="X205" s="199" t="str">
        <f t="shared" si="194"/>
        <v/>
      </c>
      <c r="Y205" s="199" t="str">
        <f t="shared" si="195"/>
        <v/>
      </c>
      <c r="Z205" s="199" t="str">
        <f t="shared" si="196"/>
        <v/>
      </c>
      <c r="AA205" s="199" t="str">
        <f t="shared" si="197"/>
        <v/>
      </c>
      <c r="AB205" s="201">
        <f t="shared" ca="1" si="198"/>
        <v>2.0427425827031231</v>
      </c>
      <c r="AD205" s="162">
        <f t="shared" si="199"/>
        <v>0</v>
      </c>
      <c r="AE205" s="162">
        <f t="shared" si="200"/>
        <v>0</v>
      </c>
      <c r="AF205" s="162">
        <f t="shared" si="201"/>
        <v>0</v>
      </c>
      <c r="AG205" s="162">
        <f t="shared" si="202"/>
        <v>0</v>
      </c>
      <c r="AH205" s="162" t="str">
        <f t="shared" si="203"/>
        <v/>
      </c>
      <c r="AI205" s="162" t="str">
        <f t="shared" si="204"/>
        <v/>
      </c>
      <c r="AJ205" s="162" t="str">
        <f t="shared" si="205"/>
        <v/>
      </c>
      <c r="AK205" s="162" t="str">
        <f t="shared" si="206"/>
        <v/>
      </c>
      <c r="AM205" s="199">
        <f t="shared" si="209"/>
        <v>1.424532885563109</v>
      </c>
      <c r="AN205" s="197">
        <f t="shared" si="211"/>
        <v>0</v>
      </c>
      <c r="AO205" s="197">
        <f t="shared" si="212"/>
        <v>0</v>
      </c>
      <c r="AP205" s="197">
        <f t="shared" si="213"/>
        <v>0</v>
      </c>
      <c r="AQ205" s="197">
        <f t="shared" si="214"/>
        <v>0</v>
      </c>
      <c r="AR205" s="197" t="str">
        <f t="shared" si="215"/>
        <v/>
      </c>
      <c r="AS205" s="197" t="str">
        <f t="shared" si="216"/>
        <v/>
      </c>
      <c r="AT205" s="197" t="str">
        <f t="shared" si="217"/>
        <v/>
      </c>
      <c r="AU205" s="197" t="str">
        <f t="shared" si="218"/>
        <v/>
      </c>
      <c r="AV205" s="199">
        <f t="shared" ca="1" si="210"/>
        <v>2.1669080506653757</v>
      </c>
      <c r="AX205" s="162">
        <f t="shared" si="219"/>
        <v>0</v>
      </c>
      <c r="AY205" s="162">
        <f t="shared" si="220"/>
        <v>0</v>
      </c>
      <c r="AZ205" s="162">
        <f t="shared" si="221"/>
        <v>0</v>
      </c>
      <c r="BA205" s="162">
        <f t="shared" si="222"/>
        <v>0</v>
      </c>
      <c r="BB205" s="162" t="str">
        <f t="shared" si="223"/>
        <v/>
      </c>
      <c r="BC205" s="162" t="str">
        <f t="shared" si="224"/>
        <v/>
      </c>
      <c r="BD205" s="162" t="str">
        <f t="shared" si="225"/>
        <v/>
      </c>
      <c r="BE205" s="162" t="str">
        <f t="shared" si="226"/>
        <v/>
      </c>
      <c r="BG205" s="169">
        <f t="shared" si="207"/>
        <v>3.2630232622516675</v>
      </c>
      <c r="BH205" s="169">
        <f t="shared" ca="1" si="208"/>
        <v>2.0579915060900809</v>
      </c>
    </row>
    <row r="206" spans="3:60" x14ac:dyDescent="0.25">
      <c r="C206" s="197">
        <v>13.2</v>
      </c>
      <c r="D206" s="198">
        <f t="shared" si="227"/>
        <v>4.9529380855897953</v>
      </c>
      <c r="E206" s="199">
        <f t="shared" si="228"/>
        <v>1.9630303030303029</v>
      </c>
      <c r="F206" s="199">
        <f t="shared" si="229"/>
        <v>9.8151515151515145</v>
      </c>
      <c r="G206" s="199">
        <f t="shared" si="230"/>
        <v>0.75155350153296374</v>
      </c>
      <c r="H206" s="200">
        <f t="shared" si="231"/>
        <v>15282.494597097872</v>
      </c>
      <c r="K206" s="199">
        <f t="shared" ref="K206:K269" si="232">K205+1/($C$74*60)</f>
        <v>3.314409455357993</v>
      </c>
      <c r="L206" s="201">
        <f t="shared" ref="L206:L269" si="233">IF(Q$56="","",SQRT(($K206*$K206)/$Q$72))</f>
        <v>2.7797429761544808E-2</v>
      </c>
      <c r="M206" s="201">
        <f t="shared" ref="M206:M269" si="234">IF(R$56="","",SQRT(($K206*$K206)/$R$72))</f>
        <v>2.8031212186409651E-2</v>
      </c>
      <c r="N206" s="201">
        <f t="shared" ref="N206:N269" si="235">IF(S$56="","",SQRT(($K206*$K206)/$S$72))</f>
        <v>2.9463842306263092E-2</v>
      </c>
      <c r="O206" s="201">
        <f t="shared" ref="O206:O269" si="236">IF(T$56="","",SQRT(($K206*$K206)/$T$72))</f>
        <v>2.7823113375949775E-2</v>
      </c>
      <c r="P206" s="201" t="str">
        <f t="shared" ref="P206:P269" si="237">IF(U$56="","",SQRT(($K206*$K206)/$U$72))</f>
        <v/>
      </c>
      <c r="Q206" s="201" t="str">
        <f t="shared" ref="Q206:Q269" si="238">IF(V$56="","",SQRT(($K206*$K206)/$V$72))</f>
        <v/>
      </c>
      <c r="R206" s="201" t="str">
        <f t="shared" ref="R206:R269" si="239">IF(W$56="","",SQRT(($K206*$K206)/$W$72))</f>
        <v/>
      </c>
      <c r="S206" s="201" t="str">
        <f t="shared" ref="S206:S269" si="240">IF(X$56="","",SQRT(($K206*$K206)/$X$72))</f>
        <v/>
      </c>
      <c r="T206" s="199">
        <f t="shared" ref="T206:T269" si="241">IF(Q$56="","",IF(ABS(($K206-Q$60) / ( L206 / 2.2))&gt;20,0,IF(Q$60&lt;&gt;"",Q$64 * ( POWER(POWER(Q$67, 2),0.5) + POWER(POWER(Q$67, 2),-0.5)  ) / ( POWER(POWER(Q$67, 2),0.5) * EXP( POWER(1 + POWER(Q$67, 2),-1) * ($K206-Q$60)/ ( L206 / 2.2) ) + POWER(POWER(Q$67, 2),-0.5) * EXP(- POWER(Q$67, 2) * POWER(1 + POWER(Q$67, 2),-1) * ($K206-Q$60) / ( L206 / 2.2) ) ),"")))</f>
        <v>0</v>
      </c>
      <c r="U206" s="199">
        <f t="shared" ref="U206:U269" si="242">IF(R$56="","",IF(ABS(($K206-R$60) / ( M206 / 2.2))&gt;20,0,IF(R$60&lt;&gt;"",R$64 * ( POWER(POWER(R$67, 2),0.5) + POWER(POWER(R$67, 2),-0.5)  ) / ( POWER(POWER(R$67, 2),0.5) * EXP( POWER(1 + POWER(R$67, 2),-1) * ($K206-R$60)/ ( M206 / 2.2) ) + POWER(POWER(R$67, 2),-0.5) * EXP(- POWER(R$67, 2) * POWER(1 + POWER(R$67, 2),-1) * ($K206-R$60) / ( M206 / 2.2) ) ),"")))</f>
        <v>0</v>
      </c>
      <c r="V206" s="199">
        <f t="shared" ref="V206:V269" si="243">IF(S$56="","",IF(ABS(($K206-S$60) / ( N206 / 2.2))&gt;20,0,IF(S$60&lt;&gt;"",S$64 * ( POWER(POWER(S$67, 2),0.5) + POWER(POWER(S$67, 2),-0.5)  ) / ( POWER(POWER(S$67, 2),0.5) * EXP( POWER(1 + POWER(S$67, 2),-1) * ($K206-S$60)/ ( N206 / 2.2) ) + POWER(POWER(S$67, 2),-0.5) * EXP(- POWER(S$67, 2) * POWER(1 + POWER(S$67, 2),-1) * ($K206-S$60) / ( N206 / 2.2) ) ),"")))</f>
        <v>0</v>
      </c>
      <c r="W206" s="199">
        <f t="shared" ref="W206:W269" si="244">IF(T$56="","",IF(ABS(($K206-T$60) / ( O206 / 2.2))&gt;20,0,IF(T$60&lt;&gt;"",T$64 * ( POWER(POWER(T$67, 2),0.5) + POWER(POWER(T$67, 2),-0.5)  ) / ( POWER(POWER(T$67, 2),0.5) * EXP( POWER(1 + POWER(T$67, 2),-1) * ($K206-T$60)/ ( O206 / 2.2) ) + POWER(POWER(T$67, 2),-0.5) * EXP(- POWER(T$67, 2) * POWER(1 + POWER(T$67, 2),-1) * ($K206-T$60) / ( O206 / 2.2) ) ),"")))</f>
        <v>0</v>
      </c>
      <c r="X206" s="199" t="str">
        <f t="shared" ref="X206:X269" si="245">IF(U$56="","",IF(ABS(($K206-U$60) / ( P206 / 2.2))&gt;20,0,IF(U$60&lt;&gt;"",U$64 * ( POWER(POWER(U$67, 2),0.5) + POWER(POWER(U$67, 2),-0.5)  ) / ( POWER(POWER(U$67, 2),0.5) * EXP( POWER(1 + POWER(U$67, 2),-1) * ($K206-U$60)/ ( P206 / 2.2) ) + POWER(POWER(U$67, 2),-0.5) * EXP(- POWER(U$67, 2) * POWER(1 + POWER(U$67, 2),-1) * ($K206-U$60) / ( P206 / 2.2) ) ),"")))</f>
        <v/>
      </c>
      <c r="Y206" s="199" t="str">
        <f t="shared" ref="Y206:Y269" si="246">IF(V$56="","",IF(ABS(($K206-V$60) / ( Q206 / 2.2))&gt;20,0,IF(V$60&lt;&gt;"",V$64 * ( POWER(POWER(V$67, 2),0.5) + POWER(POWER(V$67, 2),-0.5)  ) / ( POWER(POWER(V$67, 2),0.5) * EXP( POWER(1 + POWER(V$67, 2),-1) * ($K206-V$60)/ ( Q206 / 2.2) ) + POWER(POWER(V$67, 2),-0.5) * EXP(- POWER(V$67, 2) * POWER(1 + POWER(V$67, 2),-1) * ($K206-V$60) / ( Q206 / 2.2) ) ),"")))</f>
        <v/>
      </c>
      <c r="Z206" s="199" t="str">
        <f t="shared" ref="Z206:Z269" si="247">IF(W$56="","",IF(ABS(($K206-W$60) / ( R206 / 2.2))&gt;20,0,IF(W$60&lt;&gt;"",W$64 * ( POWER(POWER(W$67, 2),0.5) + POWER(POWER(W$67, 2),-0.5)  ) / ( POWER(POWER(W$67, 2),0.5) * EXP( POWER(1 + POWER(W$67, 2),-1) * ($K206-W$60)/ ( R206 / 2.2) ) + POWER(POWER(W$67, 2),-0.5) * EXP(- POWER(W$67, 2) * POWER(1 + POWER(W$67, 2),-1) * ($K206-W$60) / ( R206 / 2.2) ) ),"")))</f>
        <v/>
      </c>
      <c r="AA206" s="199" t="str">
        <f t="shared" ref="AA206:AA269" si="248">IF(X$56="","",IF(ABS(($K206-X$60) / ( S206 / 2.2))&gt;20,0,IF(X$60&lt;&gt;"",X$64 * ( POWER(POWER(X$67, 2),0.5) + POWER(POWER(X$67, 2),-0.5)  ) / ( POWER(POWER(X$67, 2),0.5) * EXP( POWER(1 + POWER(X$67, 2),-1) * ($K206-X$60)/ ( S206 / 2.2) ) + POWER(POWER(X$67, 2),-0.5) * EXP(- POWER(X$67, 2) * POWER(1 + POWER(X$67, 2),-1) * ($K206-X$60) / ( S206 / 2.2) ) ),"")))</f>
        <v/>
      </c>
      <c r="AB206" s="201">
        <f t="shared" ref="AB206:AB269" ca="1" si="249">SUM(T206:AA206)+RAND()*$C$69+$C$67</f>
        <v>2.0144725186141827</v>
      </c>
      <c r="AD206" s="162">
        <f t="shared" ref="AD206:AD269" si="250">IF(Q$56="","",($K206-$K205)*T206)</f>
        <v>0</v>
      </c>
      <c r="AE206" s="162">
        <f t="shared" ref="AE206:AE269" si="251">IF(R$56="","",($K206-$K205)*U206)</f>
        <v>0</v>
      </c>
      <c r="AF206" s="162">
        <f t="shared" ref="AF206:AF269" si="252">IF(S$56="","",($K206-$K205)*V206)</f>
        <v>0</v>
      </c>
      <c r="AG206" s="162">
        <f t="shared" ref="AG206:AG269" si="253">IF(T$56="","",($K206-$K205)*W206)</f>
        <v>0</v>
      </c>
      <c r="AH206" s="162" t="str">
        <f t="shared" ref="AH206:AH269" si="254">IF(U$56="","",($K206-$K205)*X206)</f>
        <v/>
      </c>
      <c r="AI206" s="162" t="str">
        <f t="shared" ref="AI206:AI269" si="255">IF(V$56="","",($K206-$K205)*Y206)</f>
        <v/>
      </c>
      <c r="AJ206" s="162" t="str">
        <f t="shared" ref="AJ206:AJ269" si="256">IF(W$56="","",($K206-$K205)*Z206)</f>
        <v/>
      </c>
      <c r="AK206" s="162" t="str">
        <f t="shared" ref="AK206:AK269" si="257">IF(X$56="","",($K206-$K205)*AA206)</f>
        <v/>
      </c>
      <c r="AM206" s="199">
        <f t="shared" si="209"/>
        <v>1.4357496799376217</v>
      </c>
      <c r="AN206" s="197">
        <f t="shared" si="211"/>
        <v>0</v>
      </c>
      <c r="AO206" s="197">
        <f t="shared" si="212"/>
        <v>0</v>
      </c>
      <c r="AP206" s="197">
        <f t="shared" si="213"/>
        <v>0</v>
      </c>
      <c r="AQ206" s="197">
        <f t="shared" si="214"/>
        <v>0</v>
      </c>
      <c r="AR206" s="197" t="str">
        <f t="shared" si="215"/>
        <v/>
      </c>
      <c r="AS206" s="197" t="str">
        <f t="shared" si="216"/>
        <v/>
      </c>
      <c r="AT206" s="197" t="str">
        <f t="shared" si="217"/>
        <v/>
      </c>
      <c r="AU206" s="197" t="str">
        <f t="shared" si="218"/>
        <v/>
      </c>
      <c r="AV206" s="199">
        <f t="shared" ca="1" si="210"/>
        <v>2.0854695093872682</v>
      </c>
      <c r="AX206" s="162">
        <f t="shared" si="219"/>
        <v>0</v>
      </c>
      <c r="AY206" s="162">
        <f t="shared" si="220"/>
        <v>0</v>
      </c>
      <c r="AZ206" s="162">
        <f t="shared" si="221"/>
        <v>0</v>
      </c>
      <c r="BA206" s="162">
        <f t="shared" si="222"/>
        <v>0</v>
      </c>
      <c r="BB206" s="162" t="str">
        <f t="shared" si="223"/>
        <v/>
      </c>
      <c r="BC206" s="162" t="str">
        <f t="shared" si="224"/>
        <v/>
      </c>
      <c r="BD206" s="162" t="str">
        <f t="shared" si="225"/>
        <v/>
      </c>
      <c r="BE206" s="162" t="str">
        <f t="shared" si="226"/>
        <v/>
      </c>
      <c r="BG206" s="169">
        <f t="shared" ref="BG206:BG269" si="258">IF($C$8="isocratic",K205,AM206)</f>
        <v>3.2887163588048303</v>
      </c>
      <c r="BH206" s="169">
        <f t="shared" ref="BH206:BH269" ca="1" si="259">IF($C$8="isocratic",AB205,AV206)</f>
        <v>2.0427425827031231</v>
      </c>
    </row>
    <row r="207" spans="3:60" x14ac:dyDescent="0.25">
      <c r="C207" s="197">
        <v>13.3</v>
      </c>
      <c r="D207" s="198">
        <f t="shared" si="227"/>
        <v>4.990460343813961</v>
      </c>
      <c r="E207" s="199">
        <f t="shared" si="228"/>
        <v>1.9657518796992481</v>
      </c>
      <c r="F207" s="199">
        <f t="shared" si="229"/>
        <v>9.8287593984962403</v>
      </c>
      <c r="G207" s="199">
        <f t="shared" si="230"/>
        <v>0.75724708866578949</v>
      </c>
      <c r="H207" s="200">
        <f t="shared" si="231"/>
        <v>15261.336036260018</v>
      </c>
      <c r="K207" s="199">
        <f t="shared" si="232"/>
        <v>3.3401025519111558</v>
      </c>
      <c r="L207" s="201">
        <f t="shared" si="233"/>
        <v>2.8012913713184692E-2</v>
      </c>
      <c r="M207" s="201">
        <f t="shared" si="234"/>
        <v>2.8248508404908952E-2</v>
      </c>
      <c r="N207" s="201">
        <f t="shared" si="235"/>
        <v>2.9692244184606215E-2</v>
      </c>
      <c r="O207" s="201">
        <f t="shared" si="236"/>
        <v>2.8038796425375746E-2</v>
      </c>
      <c r="P207" s="201" t="str">
        <f t="shared" si="237"/>
        <v/>
      </c>
      <c r="Q207" s="201" t="str">
        <f t="shared" si="238"/>
        <v/>
      </c>
      <c r="R207" s="201" t="str">
        <f t="shared" si="239"/>
        <v/>
      </c>
      <c r="S207" s="201" t="str">
        <f t="shared" si="240"/>
        <v/>
      </c>
      <c r="T207" s="199">
        <f t="shared" si="241"/>
        <v>0</v>
      </c>
      <c r="U207" s="199">
        <f t="shared" si="242"/>
        <v>0</v>
      </c>
      <c r="V207" s="199">
        <f t="shared" si="243"/>
        <v>0</v>
      </c>
      <c r="W207" s="199">
        <f t="shared" si="244"/>
        <v>0</v>
      </c>
      <c r="X207" s="199" t="str">
        <f t="shared" si="245"/>
        <v/>
      </c>
      <c r="Y207" s="199" t="str">
        <f t="shared" si="246"/>
        <v/>
      </c>
      <c r="Z207" s="199" t="str">
        <f t="shared" si="247"/>
        <v/>
      </c>
      <c r="AA207" s="199" t="str">
        <f t="shared" si="248"/>
        <v/>
      </c>
      <c r="AB207" s="201">
        <f t="shared" ca="1" si="249"/>
        <v>2.1470536902437471</v>
      </c>
      <c r="AD207" s="162">
        <f t="shared" si="250"/>
        <v>0</v>
      </c>
      <c r="AE207" s="162">
        <f t="shared" si="251"/>
        <v>0</v>
      </c>
      <c r="AF207" s="162">
        <f t="shared" si="252"/>
        <v>0</v>
      </c>
      <c r="AG207" s="162">
        <f t="shared" si="253"/>
        <v>0</v>
      </c>
      <c r="AH207" s="162" t="str">
        <f t="shared" si="254"/>
        <v/>
      </c>
      <c r="AI207" s="162" t="str">
        <f t="shared" si="255"/>
        <v/>
      </c>
      <c r="AJ207" s="162" t="str">
        <f t="shared" si="256"/>
        <v/>
      </c>
      <c r="AK207" s="162" t="str">
        <f t="shared" si="257"/>
        <v/>
      </c>
      <c r="AM207" s="199">
        <f t="shared" ref="AM207:AM270" si="260">AM206+MAX($AK$57:$AR$57)*1.2/3000</f>
        <v>1.4469664743121344</v>
      </c>
      <c r="AN207" s="197">
        <f t="shared" si="211"/>
        <v>0</v>
      </c>
      <c r="AO207" s="197">
        <f t="shared" si="212"/>
        <v>0</v>
      </c>
      <c r="AP207" s="197">
        <f t="shared" si="213"/>
        <v>0</v>
      </c>
      <c r="AQ207" s="197">
        <f t="shared" si="214"/>
        <v>0</v>
      </c>
      <c r="AR207" s="197" t="str">
        <f t="shared" si="215"/>
        <v/>
      </c>
      <c r="AS207" s="197" t="str">
        <f t="shared" si="216"/>
        <v/>
      </c>
      <c r="AT207" s="197" t="str">
        <f t="shared" si="217"/>
        <v/>
      </c>
      <c r="AU207" s="197" t="str">
        <f t="shared" si="218"/>
        <v/>
      </c>
      <c r="AV207" s="199">
        <f t="shared" ref="AV207:AV270" ca="1" si="261">SUM(AN207:AU207)+RAND()*$C$69+K207*$C$70+$C$67</f>
        <v>2.0151993296682917</v>
      </c>
      <c r="AX207" s="162">
        <f t="shared" si="219"/>
        <v>0</v>
      </c>
      <c r="AY207" s="162">
        <f t="shared" si="220"/>
        <v>0</v>
      </c>
      <c r="AZ207" s="162">
        <f t="shared" si="221"/>
        <v>0</v>
      </c>
      <c r="BA207" s="162">
        <f t="shared" si="222"/>
        <v>0</v>
      </c>
      <c r="BB207" s="162" t="str">
        <f t="shared" si="223"/>
        <v/>
      </c>
      <c r="BC207" s="162" t="str">
        <f t="shared" si="224"/>
        <v/>
      </c>
      <c r="BD207" s="162" t="str">
        <f t="shared" si="225"/>
        <v/>
      </c>
      <c r="BE207" s="162" t="str">
        <f t="shared" si="226"/>
        <v/>
      </c>
      <c r="BG207" s="169">
        <f t="shared" si="258"/>
        <v>3.314409455357993</v>
      </c>
      <c r="BH207" s="169">
        <f t="shared" ca="1" si="259"/>
        <v>2.0144725186141827</v>
      </c>
    </row>
    <row r="208" spans="3:60" x14ac:dyDescent="0.25">
      <c r="C208" s="197">
        <v>13.4</v>
      </c>
      <c r="D208" s="198">
        <f t="shared" si="227"/>
        <v>5.0279826020381266</v>
      </c>
      <c r="E208" s="199">
        <f t="shared" si="228"/>
        <v>1.9685074626865671</v>
      </c>
      <c r="F208" s="199">
        <f t="shared" si="229"/>
        <v>9.8425373134328353</v>
      </c>
      <c r="G208" s="199">
        <f t="shared" si="230"/>
        <v>0.76294067579861491</v>
      </c>
      <c r="H208" s="200">
        <f t="shared" si="231"/>
        <v>15239.972704526501</v>
      </c>
      <c r="K208" s="199">
        <f t="shared" si="232"/>
        <v>3.3657956484643186</v>
      </c>
      <c r="L208" s="201">
        <f t="shared" si="233"/>
        <v>2.8228397664824573E-2</v>
      </c>
      <c r="M208" s="201">
        <f t="shared" si="234"/>
        <v>2.8465804623408253E-2</v>
      </c>
      <c r="N208" s="201">
        <f t="shared" si="235"/>
        <v>2.9920646062949339E-2</v>
      </c>
      <c r="O208" s="201">
        <f t="shared" si="236"/>
        <v>2.8254479474801711E-2</v>
      </c>
      <c r="P208" s="201" t="str">
        <f t="shared" si="237"/>
        <v/>
      </c>
      <c r="Q208" s="201" t="str">
        <f t="shared" si="238"/>
        <v/>
      </c>
      <c r="R208" s="201" t="str">
        <f t="shared" si="239"/>
        <v/>
      </c>
      <c r="S208" s="201" t="str">
        <f t="shared" si="240"/>
        <v/>
      </c>
      <c r="T208" s="199">
        <f t="shared" si="241"/>
        <v>0</v>
      </c>
      <c r="U208" s="199">
        <f t="shared" si="242"/>
        <v>0</v>
      </c>
      <c r="V208" s="199">
        <f t="shared" si="243"/>
        <v>0</v>
      </c>
      <c r="W208" s="199">
        <f t="shared" si="244"/>
        <v>0</v>
      </c>
      <c r="X208" s="199" t="str">
        <f t="shared" si="245"/>
        <v/>
      </c>
      <c r="Y208" s="199" t="str">
        <f t="shared" si="246"/>
        <v/>
      </c>
      <c r="Z208" s="199" t="str">
        <f t="shared" si="247"/>
        <v/>
      </c>
      <c r="AA208" s="199" t="str">
        <f t="shared" si="248"/>
        <v/>
      </c>
      <c r="AB208" s="201">
        <f t="shared" ca="1" si="249"/>
        <v>2.0375496721214805</v>
      </c>
      <c r="AD208" s="162">
        <f t="shared" si="250"/>
        <v>0</v>
      </c>
      <c r="AE208" s="162">
        <f t="shared" si="251"/>
        <v>0</v>
      </c>
      <c r="AF208" s="162">
        <f t="shared" si="252"/>
        <v>0</v>
      </c>
      <c r="AG208" s="162">
        <f t="shared" si="253"/>
        <v>0</v>
      </c>
      <c r="AH208" s="162" t="str">
        <f t="shared" si="254"/>
        <v/>
      </c>
      <c r="AI208" s="162" t="str">
        <f t="shared" si="255"/>
        <v/>
      </c>
      <c r="AJ208" s="162" t="str">
        <f t="shared" si="256"/>
        <v/>
      </c>
      <c r="AK208" s="162" t="str">
        <f t="shared" si="257"/>
        <v/>
      </c>
      <c r="AM208" s="199">
        <f t="shared" si="260"/>
        <v>1.4581832686866472</v>
      </c>
      <c r="AN208" s="197">
        <f t="shared" ref="AN208:AN271" si="262">IF(AK$56="NOT ELUTED","",IF(AK$51="","",IF(ABS(($AM208-AK$57)/(AK$72/2.2))&gt;20,0,AK$62*(POWER(POWER(AK$66,2),0.5)+POWER(POWER(AK$66,2),-0.5))/(POWER(POWER(AK$66,2),0.5)*EXP(POWER(1+POWER(AK$66,2),-1)*($AM208-AK$57)/(AK$72/2.2))+POWER(POWER(AK$66,2),-0.5)*EXP(-POWER(AK$66,2)*POWER(1+POWER(AK$66,2),-1)*($AM208-AK$57)/(AK$72/2.2))))))</f>
        <v>0</v>
      </c>
      <c r="AO208" s="197">
        <f t="shared" ref="AO208:AO271" si="263">IF(AL$56="NOT ELUTED","",IF(AL$51="","",IF(ABS(($AM208-AL$57)/(AL$72/2.2))&gt;20,0,AL$62*(POWER(POWER(AL$66,2),0.5)+POWER(POWER(AL$66,2),-0.5))/(POWER(POWER(AL$66,2),0.5)*EXP(POWER(1+POWER(AL$66,2),-1)*($AM208-AL$57)/(AL$72/2.2))+POWER(POWER(AL$66,2),-0.5)*EXP(-POWER(AL$66,2)*POWER(1+POWER(AL$66,2),-1)*($AM208-AL$57)/(AL$72/2.2))))))</f>
        <v>0</v>
      </c>
      <c r="AP208" s="197">
        <f t="shared" ref="AP208:AP271" si="264">IF(AM$56="NOT ELUTED","",IF(AM$51="","",IF(ABS(($AM208-AM$57)/(AM$72/2.2))&gt;20,0,AM$62*(POWER(POWER(AM$66,2),0.5)+POWER(POWER(AM$66,2),-0.5))/(POWER(POWER(AM$66,2),0.5)*EXP(POWER(1+POWER(AM$66,2),-1)*($AM208-AM$57)/(AM$72/2.2))+POWER(POWER(AM$66,2),-0.5)*EXP(-POWER(AM$66,2)*POWER(1+POWER(AM$66,2),-1)*($AM208-AM$57)/(AM$72/2.2))))))</f>
        <v>0</v>
      </c>
      <c r="AQ208" s="197">
        <f t="shared" ref="AQ208:AQ271" si="265">IF(AN$56="NOT ELUTED","",IF(AN$51="","",IF(ABS(($AM208-AN$57)/(AN$72/2.2))&gt;20,0,AN$62*(POWER(POWER(AN$66,2),0.5)+POWER(POWER(AN$66,2),-0.5))/(POWER(POWER(AN$66,2),0.5)*EXP(POWER(1+POWER(AN$66,2),-1)*($AM208-AN$57)/(AN$72/2.2))+POWER(POWER(AN$66,2),-0.5)*EXP(-POWER(AN$66,2)*POWER(1+POWER(AN$66,2),-1)*($AM208-AN$57)/(AN$72/2.2))))))</f>
        <v>0</v>
      </c>
      <c r="AR208" s="197" t="str">
        <f t="shared" ref="AR208:AR271" si="266">IF(AO$56="NOT ELUTED","",IF(AO$51="","",IF(ABS(($AM208-AO$57)/(AO$72/2.2))&gt;20,0,AO$62*(POWER(POWER(AO$66,2),0.5)+POWER(POWER(AO$66,2),-0.5))/(POWER(POWER(AO$66,2),0.5)*EXP(POWER(1+POWER(AO$66,2),-1)*($AM208-AO$57)/(AO$72/2.2))+POWER(POWER(AO$66,2),-0.5)*EXP(-POWER(AO$66,2)*POWER(1+POWER(AO$66,2),-1)*($AM208-AO$57)/(AO$72/2.2))))))</f>
        <v/>
      </c>
      <c r="AS208" s="197" t="str">
        <f t="shared" ref="AS208:AS271" si="267">IF(AP$56="NOT ELUTED","",IF(AP$51="","",IF(ABS(($AM208-AP$57)/(AP$72/2.2))&gt;20,0,AP$62*(POWER(POWER(AP$66,2),0.5)+POWER(POWER(AP$66,2),-0.5))/(POWER(POWER(AP$66,2),0.5)*EXP(POWER(1+POWER(AP$66,2),-1)*($AM208-AP$57)/(AP$72/2.2))+POWER(POWER(AP$66,2),-0.5)*EXP(-POWER(AP$66,2)*POWER(1+POWER(AP$66,2),-1)*($AM208-AP$57)/(AP$72/2.2))))))</f>
        <v/>
      </c>
      <c r="AT208" s="197" t="str">
        <f t="shared" ref="AT208:AT271" si="268">IF(AQ$56="NOT ELUTED","",IF(AQ$51="","",IF(ABS(($AM208-AQ$57)/(AQ$72/2.2))&gt;20,0,AQ$62*(POWER(POWER(AQ$66,2),0.5)+POWER(POWER(AQ$66,2),-0.5))/(POWER(POWER(AQ$66,2),0.5)*EXP(POWER(1+POWER(AQ$66,2),-1)*($AM208-AQ$57)/(AQ$72/2.2))+POWER(POWER(AQ$66,2),-0.5)*EXP(-POWER(AQ$66,2)*POWER(1+POWER(AQ$66,2),-1)*($AM208-AQ$57)/(AQ$72/2.2))))))</f>
        <v/>
      </c>
      <c r="AU208" s="197" t="str">
        <f t="shared" ref="AU208:AU271" si="269">IF(AR$56="NOT ELUTED","",IF(AR$51="","",IF(ABS(($AM208-AR$57)/(AR$72/2.2))&gt;20,0,AR$62*(POWER(POWER(AR$66,2),0.5)+POWER(POWER(AR$66,2),-0.5))/(POWER(POWER(AR$66,2),0.5)*EXP(POWER(1+POWER(AR$66,2),-1)*($AM208-AR$57)/(AR$72/2.2))+POWER(POWER(AR$66,2),-0.5)*EXP(-POWER(AR$66,2)*POWER(1+POWER(AR$66,2),-1)*($AM208-AR$57)/(AR$72/2.2))))))</f>
        <v/>
      </c>
      <c r="AV208" s="199">
        <f t="shared" ca="1" si="261"/>
        <v>2.0251966465879265</v>
      </c>
      <c r="AX208" s="162">
        <f t="shared" si="219"/>
        <v>0</v>
      </c>
      <c r="AY208" s="162">
        <f t="shared" si="220"/>
        <v>0</v>
      </c>
      <c r="AZ208" s="162">
        <f t="shared" si="221"/>
        <v>0</v>
      </c>
      <c r="BA208" s="162">
        <f t="shared" si="222"/>
        <v>0</v>
      </c>
      <c r="BB208" s="162" t="str">
        <f t="shared" si="223"/>
        <v/>
      </c>
      <c r="BC208" s="162" t="str">
        <f t="shared" si="224"/>
        <v/>
      </c>
      <c r="BD208" s="162" t="str">
        <f t="shared" si="225"/>
        <v/>
      </c>
      <c r="BE208" s="162" t="str">
        <f t="shared" si="226"/>
        <v/>
      </c>
      <c r="BG208" s="169">
        <f t="shared" si="258"/>
        <v>3.3401025519111558</v>
      </c>
      <c r="BH208" s="169">
        <f t="shared" ca="1" si="259"/>
        <v>2.1470536902437471</v>
      </c>
    </row>
    <row r="209" spans="3:60" x14ac:dyDescent="0.25">
      <c r="C209" s="197">
        <v>13.5</v>
      </c>
      <c r="D209" s="198">
        <f t="shared" si="227"/>
        <v>5.0655048602622914</v>
      </c>
      <c r="E209" s="199">
        <f t="shared" si="228"/>
        <v>1.9712962962962963</v>
      </c>
      <c r="F209" s="199">
        <f t="shared" si="229"/>
        <v>9.856481481481481</v>
      </c>
      <c r="G209" s="199">
        <f t="shared" si="230"/>
        <v>0.76863426293144044</v>
      </c>
      <c r="H209" s="200">
        <f t="shared" si="231"/>
        <v>15218.412400187883</v>
      </c>
      <c r="K209" s="199">
        <f t="shared" si="232"/>
        <v>3.3914887450174813</v>
      </c>
      <c r="L209" s="201">
        <f t="shared" si="233"/>
        <v>2.8443881616464457E-2</v>
      </c>
      <c r="M209" s="201">
        <f t="shared" si="234"/>
        <v>2.8683100841907554E-2</v>
      </c>
      <c r="N209" s="201">
        <f t="shared" si="235"/>
        <v>3.0149047941292466E-2</v>
      </c>
      <c r="O209" s="201">
        <f t="shared" si="236"/>
        <v>2.8470162524227679E-2</v>
      </c>
      <c r="P209" s="201" t="str">
        <f t="shared" si="237"/>
        <v/>
      </c>
      <c r="Q209" s="201" t="str">
        <f t="shared" si="238"/>
        <v/>
      </c>
      <c r="R209" s="201" t="str">
        <f t="shared" si="239"/>
        <v/>
      </c>
      <c r="S209" s="201" t="str">
        <f t="shared" si="240"/>
        <v/>
      </c>
      <c r="T209" s="199">
        <f t="shared" si="241"/>
        <v>0</v>
      </c>
      <c r="U209" s="199">
        <f t="shared" si="242"/>
        <v>0</v>
      </c>
      <c r="V209" s="199">
        <f t="shared" si="243"/>
        <v>0</v>
      </c>
      <c r="W209" s="199">
        <f t="shared" si="244"/>
        <v>0</v>
      </c>
      <c r="X209" s="199" t="str">
        <f t="shared" si="245"/>
        <v/>
      </c>
      <c r="Y209" s="199" t="str">
        <f t="shared" si="246"/>
        <v/>
      </c>
      <c r="Z209" s="199" t="str">
        <f t="shared" si="247"/>
        <v/>
      </c>
      <c r="AA209" s="199" t="str">
        <f t="shared" si="248"/>
        <v/>
      </c>
      <c r="AB209" s="201">
        <f t="shared" ca="1" si="249"/>
        <v>2.1075320079036706</v>
      </c>
      <c r="AD209" s="162">
        <f t="shared" si="250"/>
        <v>0</v>
      </c>
      <c r="AE209" s="162">
        <f t="shared" si="251"/>
        <v>0</v>
      </c>
      <c r="AF209" s="162">
        <f t="shared" si="252"/>
        <v>0</v>
      </c>
      <c r="AG209" s="162">
        <f t="shared" si="253"/>
        <v>0</v>
      </c>
      <c r="AH209" s="162" t="str">
        <f t="shared" si="254"/>
        <v/>
      </c>
      <c r="AI209" s="162" t="str">
        <f t="shared" si="255"/>
        <v/>
      </c>
      <c r="AJ209" s="162" t="str">
        <f t="shared" si="256"/>
        <v/>
      </c>
      <c r="AK209" s="162" t="str">
        <f t="shared" si="257"/>
        <v/>
      </c>
      <c r="AM209" s="199">
        <f t="shared" si="260"/>
        <v>1.4694000630611599</v>
      </c>
      <c r="AN209" s="197">
        <f t="shared" si="262"/>
        <v>0</v>
      </c>
      <c r="AO209" s="197">
        <f t="shared" si="263"/>
        <v>0</v>
      </c>
      <c r="AP209" s="197">
        <f t="shared" si="264"/>
        <v>0</v>
      </c>
      <c r="AQ209" s="197">
        <f t="shared" si="265"/>
        <v>0</v>
      </c>
      <c r="AR209" s="197" t="str">
        <f t="shared" si="266"/>
        <v/>
      </c>
      <c r="AS209" s="197" t="str">
        <f t="shared" si="267"/>
        <v/>
      </c>
      <c r="AT209" s="197" t="str">
        <f t="shared" si="268"/>
        <v/>
      </c>
      <c r="AU209" s="197" t="str">
        <f t="shared" si="269"/>
        <v/>
      </c>
      <c r="AV209" s="199">
        <f t="shared" ca="1" si="261"/>
        <v>2.1486745851166722</v>
      </c>
      <c r="AX209" s="162">
        <f t="shared" si="219"/>
        <v>0</v>
      </c>
      <c r="AY209" s="162">
        <f t="shared" si="220"/>
        <v>0</v>
      </c>
      <c r="AZ209" s="162">
        <f t="shared" si="221"/>
        <v>0</v>
      </c>
      <c r="BA209" s="162">
        <f t="shared" si="222"/>
        <v>0</v>
      </c>
      <c r="BB209" s="162" t="str">
        <f t="shared" si="223"/>
        <v/>
      </c>
      <c r="BC209" s="162" t="str">
        <f t="shared" si="224"/>
        <v/>
      </c>
      <c r="BD209" s="162" t="str">
        <f t="shared" si="225"/>
        <v/>
      </c>
      <c r="BE209" s="162" t="str">
        <f t="shared" si="226"/>
        <v/>
      </c>
      <c r="BG209" s="169">
        <f t="shared" si="258"/>
        <v>3.3657956484643186</v>
      </c>
      <c r="BH209" s="169">
        <f t="shared" ca="1" si="259"/>
        <v>2.0375496721214805</v>
      </c>
    </row>
    <row r="210" spans="3:60" x14ac:dyDescent="0.25">
      <c r="C210" s="197">
        <v>13.6</v>
      </c>
      <c r="D210" s="198">
        <f t="shared" si="227"/>
        <v>5.1030271184864553</v>
      </c>
      <c r="E210" s="199">
        <f t="shared" si="228"/>
        <v>1.9741176470588235</v>
      </c>
      <c r="F210" s="199">
        <f t="shared" si="229"/>
        <v>9.8705882352941181</v>
      </c>
      <c r="G210" s="199">
        <f t="shared" si="230"/>
        <v>0.77432785006426574</v>
      </c>
      <c r="H210" s="200">
        <f t="shared" si="231"/>
        <v>15196.662693682954</v>
      </c>
      <c r="K210" s="199">
        <f t="shared" si="232"/>
        <v>3.4171818415706441</v>
      </c>
      <c r="L210" s="201">
        <f t="shared" si="233"/>
        <v>2.865936556810434E-2</v>
      </c>
      <c r="M210" s="201">
        <f t="shared" si="234"/>
        <v>2.8900397060406854E-2</v>
      </c>
      <c r="N210" s="201">
        <f t="shared" si="235"/>
        <v>3.0377449819635593E-2</v>
      </c>
      <c r="O210" s="201">
        <f t="shared" si="236"/>
        <v>2.8685845573653647E-2</v>
      </c>
      <c r="P210" s="201" t="str">
        <f t="shared" si="237"/>
        <v/>
      </c>
      <c r="Q210" s="201" t="str">
        <f t="shared" si="238"/>
        <v/>
      </c>
      <c r="R210" s="201" t="str">
        <f t="shared" si="239"/>
        <v/>
      </c>
      <c r="S210" s="201" t="str">
        <f t="shared" si="240"/>
        <v/>
      </c>
      <c r="T210" s="199">
        <f t="shared" si="241"/>
        <v>0</v>
      </c>
      <c r="U210" s="199">
        <f t="shared" si="242"/>
        <v>0</v>
      </c>
      <c r="V210" s="199">
        <f t="shared" si="243"/>
        <v>0</v>
      </c>
      <c r="W210" s="199">
        <f t="shared" si="244"/>
        <v>0</v>
      </c>
      <c r="X210" s="199" t="str">
        <f t="shared" si="245"/>
        <v/>
      </c>
      <c r="Y210" s="199" t="str">
        <f t="shared" si="246"/>
        <v/>
      </c>
      <c r="Z210" s="199" t="str">
        <f t="shared" si="247"/>
        <v/>
      </c>
      <c r="AA210" s="199" t="str">
        <f t="shared" si="248"/>
        <v/>
      </c>
      <c r="AB210" s="201">
        <f t="shared" ca="1" si="249"/>
        <v>2.1149558279504128</v>
      </c>
      <c r="AD210" s="162">
        <f t="shared" si="250"/>
        <v>0</v>
      </c>
      <c r="AE210" s="162">
        <f t="shared" si="251"/>
        <v>0</v>
      </c>
      <c r="AF210" s="162">
        <f t="shared" si="252"/>
        <v>0</v>
      </c>
      <c r="AG210" s="162">
        <f t="shared" si="253"/>
        <v>0</v>
      </c>
      <c r="AH210" s="162" t="str">
        <f t="shared" si="254"/>
        <v/>
      </c>
      <c r="AI210" s="162" t="str">
        <f t="shared" si="255"/>
        <v/>
      </c>
      <c r="AJ210" s="162" t="str">
        <f t="shared" si="256"/>
        <v/>
      </c>
      <c r="AK210" s="162" t="str">
        <f t="shared" si="257"/>
        <v/>
      </c>
      <c r="AM210" s="199">
        <f t="shared" si="260"/>
        <v>1.4806168574356726</v>
      </c>
      <c r="AN210" s="197">
        <f t="shared" si="262"/>
        <v>0</v>
      </c>
      <c r="AO210" s="197">
        <f t="shared" si="263"/>
        <v>0</v>
      </c>
      <c r="AP210" s="197">
        <f t="shared" si="264"/>
        <v>0</v>
      </c>
      <c r="AQ210" s="197">
        <f t="shared" si="265"/>
        <v>0</v>
      </c>
      <c r="AR210" s="197" t="str">
        <f t="shared" si="266"/>
        <v/>
      </c>
      <c r="AS210" s="197" t="str">
        <f t="shared" si="267"/>
        <v/>
      </c>
      <c r="AT210" s="197" t="str">
        <f t="shared" si="268"/>
        <v/>
      </c>
      <c r="AU210" s="197" t="str">
        <f t="shared" si="269"/>
        <v/>
      </c>
      <c r="AV210" s="199">
        <f t="shared" ca="1" si="261"/>
        <v>2.1215337877179761</v>
      </c>
      <c r="AX210" s="162">
        <f t="shared" si="219"/>
        <v>0</v>
      </c>
      <c r="AY210" s="162">
        <f t="shared" si="220"/>
        <v>0</v>
      </c>
      <c r="AZ210" s="162">
        <f t="shared" si="221"/>
        <v>0</v>
      </c>
      <c r="BA210" s="162">
        <f t="shared" si="222"/>
        <v>0</v>
      </c>
      <c r="BB210" s="162" t="str">
        <f t="shared" si="223"/>
        <v/>
      </c>
      <c r="BC210" s="162" t="str">
        <f t="shared" si="224"/>
        <v/>
      </c>
      <c r="BD210" s="162" t="str">
        <f t="shared" si="225"/>
        <v/>
      </c>
      <c r="BE210" s="162" t="str">
        <f t="shared" si="226"/>
        <v/>
      </c>
      <c r="BG210" s="169">
        <f t="shared" si="258"/>
        <v>3.3914887450174813</v>
      </c>
      <c r="BH210" s="169">
        <f t="shared" ca="1" si="259"/>
        <v>2.1075320079036706</v>
      </c>
    </row>
    <row r="211" spans="3:60" x14ac:dyDescent="0.25">
      <c r="C211" s="197">
        <v>13.7</v>
      </c>
      <c r="D211" s="198">
        <f t="shared" si="227"/>
        <v>5.140549376710621</v>
      </c>
      <c r="E211" s="199">
        <f t="shared" si="228"/>
        <v>1.9769708029197082</v>
      </c>
      <c r="F211" s="199">
        <f t="shared" si="229"/>
        <v>9.8848540145985417</v>
      </c>
      <c r="G211" s="199">
        <f t="shared" si="230"/>
        <v>0.78002143719709138</v>
      </c>
      <c r="H211" s="200">
        <f t="shared" si="231"/>
        <v>15174.730934667426</v>
      </c>
      <c r="K211" s="199">
        <f t="shared" si="232"/>
        <v>3.4428749381238068</v>
      </c>
      <c r="L211" s="201">
        <f t="shared" si="233"/>
        <v>2.8874849519744221E-2</v>
      </c>
      <c r="M211" s="201">
        <f t="shared" si="234"/>
        <v>2.9117693278906152E-2</v>
      </c>
      <c r="N211" s="201">
        <f t="shared" si="235"/>
        <v>3.0605851697978716E-2</v>
      </c>
      <c r="O211" s="201">
        <f t="shared" si="236"/>
        <v>2.8901528623079615E-2</v>
      </c>
      <c r="P211" s="201" t="str">
        <f t="shared" si="237"/>
        <v/>
      </c>
      <c r="Q211" s="201" t="str">
        <f t="shared" si="238"/>
        <v/>
      </c>
      <c r="R211" s="201" t="str">
        <f t="shared" si="239"/>
        <v/>
      </c>
      <c r="S211" s="201" t="str">
        <f t="shared" si="240"/>
        <v/>
      </c>
      <c r="T211" s="199">
        <f t="shared" si="241"/>
        <v>0</v>
      </c>
      <c r="U211" s="199">
        <f t="shared" si="242"/>
        <v>0</v>
      </c>
      <c r="V211" s="199">
        <f t="shared" si="243"/>
        <v>0</v>
      </c>
      <c r="W211" s="199">
        <f t="shared" si="244"/>
        <v>0</v>
      </c>
      <c r="X211" s="199" t="str">
        <f t="shared" si="245"/>
        <v/>
      </c>
      <c r="Y211" s="199" t="str">
        <f t="shared" si="246"/>
        <v/>
      </c>
      <c r="Z211" s="199" t="str">
        <f t="shared" si="247"/>
        <v/>
      </c>
      <c r="AA211" s="199" t="str">
        <f t="shared" si="248"/>
        <v/>
      </c>
      <c r="AB211" s="201">
        <f t="shared" ca="1" si="249"/>
        <v>2.100485531141806</v>
      </c>
      <c r="AD211" s="162">
        <f t="shared" si="250"/>
        <v>0</v>
      </c>
      <c r="AE211" s="162">
        <f t="shared" si="251"/>
        <v>0</v>
      </c>
      <c r="AF211" s="162">
        <f t="shared" si="252"/>
        <v>0</v>
      </c>
      <c r="AG211" s="162">
        <f t="shared" si="253"/>
        <v>0</v>
      </c>
      <c r="AH211" s="162" t="str">
        <f t="shared" si="254"/>
        <v/>
      </c>
      <c r="AI211" s="162" t="str">
        <f t="shared" si="255"/>
        <v/>
      </c>
      <c r="AJ211" s="162" t="str">
        <f t="shared" si="256"/>
        <v/>
      </c>
      <c r="AK211" s="162" t="str">
        <f t="shared" si="257"/>
        <v/>
      </c>
      <c r="AM211" s="199">
        <f t="shared" si="260"/>
        <v>1.4918336518101853</v>
      </c>
      <c r="AN211" s="197">
        <f t="shared" si="262"/>
        <v>0</v>
      </c>
      <c r="AO211" s="197">
        <f t="shared" si="263"/>
        <v>0</v>
      </c>
      <c r="AP211" s="197">
        <f t="shared" si="264"/>
        <v>0</v>
      </c>
      <c r="AQ211" s="197">
        <f t="shared" si="265"/>
        <v>0</v>
      </c>
      <c r="AR211" s="197" t="str">
        <f t="shared" si="266"/>
        <v/>
      </c>
      <c r="AS211" s="197" t="str">
        <f t="shared" si="267"/>
        <v/>
      </c>
      <c r="AT211" s="197" t="str">
        <f t="shared" si="268"/>
        <v/>
      </c>
      <c r="AU211" s="197" t="str">
        <f t="shared" si="269"/>
        <v/>
      </c>
      <c r="AV211" s="199">
        <f t="shared" ca="1" si="261"/>
        <v>2.0271956529099362</v>
      </c>
      <c r="AX211" s="162">
        <f t="shared" si="219"/>
        <v>0</v>
      </c>
      <c r="AY211" s="162">
        <f t="shared" si="220"/>
        <v>0</v>
      </c>
      <c r="AZ211" s="162">
        <f t="shared" si="221"/>
        <v>0</v>
      </c>
      <c r="BA211" s="162">
        <f t="shared" si="222"/>
        <v>0</v>
      </c>
      <c r="BB211" s="162" t="str">
        <f t="shared" si="223"/>
        <v/>
      </c>
      <c r="BC211" s="162" t="str">
        <f t="shared" si="224"/>
        <v/>
      </c>
      <c r="BD211" s="162" t="str">
        <f t="shared" si="225"/>
        <v/>
      </c>
      <c r="BE211" s="162" t="str">
        <f t="shared" si="226"/>
        <v/>
      </c>
      <c r="BG211" s="169">
        <f t="shared" si="258"/>
        <v>3.4171818415706441</v>
      </c>
      <c r="BH211" s="169">
        <f t="shared" ca="1" si="259"/>
        <v>2.1149558279504128</v>
      </c>
    </row>
    <row r="212" spans="3:60" x14ac:dyDescent="0.25">
      <c r="C212" s="197">
        <v>13.8</v>
      </c>
      <c r="D212" s="198">
        <f t="shared" si="227"/>
        <v>5.1780716349347866</v>
      </c>
      <c r="E212" s="199">
        <f t="shared" si="228"/>
        <v>1.979855072463768</v>
      </c>
      <c r="F212" s="199">
        <f t="shared" si="229"/>
        <v>9.8992753623188392</v>
      </c>
      <c r="G212" s="199">
        <f t="shared" si="230"/>
        <v>0.78571502432991691</v>
      </c>
      <c r="H212" s="200">
        <f t="shared" si="231"/>
        <v>15152.624258839032</v>
      </c>
      <c r="K212" s="199">
        <f t="shared" si="232"/>
        <v>3.4685680346769696</v>
      </c>
      <c r="L212" s="201">
        <f t="shared" si="233"/>
        <v>2.9090333471384101E-2</v>
      </c>
      <c r="M212" s="201">
        <f t="shared" si="234"/>
        <v>2.9334989497405452E-2</v>
      </c>
      <c r="N212" s="201">
        <f t="shared" si="235"/>
        <v>3.083425357632184E-2</v>
      </c>
      <c r="O212" s="201">
        <f t="shared" si="236"/>
        <v>2.9117211672505583E-2</v>
      </c>
      <c r="P212" s="201" t="str">
        <f t="shared" si="237"/>
        <v/>
      </c>
      <c r="Q212" s="201" t="str">
        <f t="shared" si="238"/>
        <v/>
      </c>
      <c r="R212" s="201" t="str">
        <f t="shared" si="239"/>
        <v/>
      </c>
      <c r="S212" s="201" t="str">
        <f t="shared" si="240"/>
        <v/>
      </c>
      <c r="T212" s="199">
        <f t="shared" si="241"/>
        <v>0</v>
      </c>
      <c r="U212" s="199">
        <f t="shared" si="242"/>
        <v>0</v>
      </c>
      <c r="V212" s="199">
        <f t="shared" si="243"/>
        <v>0</v>
      </c>
      <c r="W212" s="199">
        <f t="shared" si="244"/>
        <v>0</v>
      </c>
      <c r="X212" s="199" t="str">
        <f t="shared" si="245"/>
        <v/>
      </c>
      <c r="Y212" s="199" t="str">
        <f t="shared" si="246"/>
        <v/>
      </c>
      <c r="Z212" s="199" t="str">
        <f t="shared" si="247"/>
        <v/>
      </c>
      <c r="AA212" s="199" t="str">
        <f t="shared" si="248"/>
        <v/>
      </c>
      <c r="AB212" s="201">
        <f t="shared" ca="1" si="249"/>
        <v>2.0631498275934388</v>
      </c>
      <c r="AD212" s="162">
        <f t="shared" si="250"/>
        <v>0</v>
      </c>
      <c r="AE212" s="162">
        <f t="shared" si="251"/>
        <v>0</v>
      </c>
      <c r="AF212" s="162">
        <f t="shared" si="252"/>
        <v>0</v>
      </c>
      <c r="AG212" s="162">
        <f t="shared" si="253"/>
        <v>0</v>
      </c>
      <c r="AH212" s="162" t="str">
        <f t="shared" si="254"/>
        <v/>
      </c>
      <c r="AI212" s="162" t="str">
        <f t="shared" si="255"/>
        <v/>
      </c>
      <c r="AJ212" s="162" t="str">
        <f t="shared" si="256"/>
        <v/>
      </c>
      <c r="AK212" s="162" t="str">
        <f t="shared" si="257"/>
        <v/>
      </c>
      <c r="AM212" s="199">
        <f t="shared" si="260"/>
        <v>1.5030504461846981</v>
      </c>
      <c r="AN212" s="197">
        <f t="shared" si="262"/>
        <v>0</v>
      </c>
      <c r="AO212" s="197">
        <f t="shared" si="263"/>
        <v>0</v>
      </c>
      <c r="AP212" s="197">
        <f t="shared" si="264"/>
        <v>0</v>
      </c>
      <c r="AQ212" s="197">
        <f t="shared" si="265"/>
        <v>0</v>
      </c>
      <c r="AR212" s="197" t="str">
        <f t="shared" si="266"/>
        <v/>
      </c>
      <c r="AS212" s="197" t="str">
        <f t="shared" si="267"/>
        <v/>
      </c>
      <c r="AT212" s="197" t="str">
        <f t="shared" si="268"/>
        <v/>
      </c>
      <c r="AU212" s="197" t="str">
        <f t="shared" si="269"/>
        <v/>
      </c>
      <c r="AV212" s="199">
        <f t="shared" ca="1" si="261"/>
        <v>2.0668391694981412</v>
      </c>
      <c r="AX212" s="162">
        <f t="shared" ref="AX212:AX275" si="270">IF(AN212="","",($AM213-$AM212)*AN212)</f>
        <v>0</v>
      </c>
      <c r="AY212" s="162">
        <f t="shared" ref="AY212:AY275" si="271">IF(AO212="","",($AM213-$AM212)*AO212)</f>
        <v>0</v>
      </c>
      <c r="AZ212" s="162">
        <f t="shared" ref="AZ212:AZ275" si="272">IF(AP212="","",($AM213-$AM212)*AP212)</f>
        <v>0</v>
      </c>
      <c r="BA212" s="162">
        <f t="shared" ref="BA212:BA275" si="273">IF(AQ212="","",($AM213-$AM212)*AQ212)</f>
        <v>0</v>
      </c>
      <c r="BB212" s="162" t="str">
        <f t="shared" ref="BB212:BB275" si="274">IF(AR212="","",($AM213-$AM212)*AR212)</f>
        <v/>
      </c>
      <c r="BC212" s="162" t="str">
        <f t="shared" ref="BC212:BC275" si="275">IF(AS212="","",($AM213-$AM212)*AS212)</f>
        <v/>
      </c>
      <c r="BD212" s="162" t="str">
        <f t="shared" ref="BD212:BD275" si="276">IF(AT212="","",($AM213-$AM212)*AT212)</f>
        <v/>
      </c>
      <c r="BE212" s="162" t="str">
        <f t="shared" ref="BE212:BE275" si="277">IF(AU212="","",($AM213-$AM212)*AU212)</f>
        <v/>
      </c>
      <c r="BG212" s="169">
        <f t="shared" si="258"/>
        <v>3.4428749381238068</v>
      </c>
      <c r="BH212" s="169">
        <f t="shared" ca="1" si="259"/>
        <v>2.100485531141806</v>
      </c>
    </row>
    <row r="213" spans="3:60" x14ac:dyDescent="0.25">
      <c r="C213" s="197">
        <v>13.9</v>
      </c>
      <c r="D213" s="198">
        <f t="shared" si="227"/>
        <v>5.2155938931589514</v>
      </c>
      <c r="E213" s="199">
        <f t="shared" si="228"/>
        <v>1.9827697841726619</v>
      </c>
      <c r="F213" s="199">
        <f t="shared" si="229"/>
        <v>9.9138489208633089</v>
      </c>
      <c r="G213" s="199">
        <f t="shared" si="230"/>
        <v>0.79140861146274233</v>
      </c>
      <c r="H213" s="200">
        <f t="shared" si="231"/>
        <v>15130.349594528401</v>
      </c>
      <c r="K213" s="199">
        <f t="shared" si="232"/>
        <v>3.4942611312301324</v>
      </c>
      <c r="L213" s="201">
        <f t="shared" si="233"/>
        <v>2.9305817423023985E-2</v>
      </c>
      <c r="M213" s="201">
        <f t="shared" si="234"/>
        <v>2.9552285715904753E-2</v>
      </c>
      <c r="N213" s="201">
        <f t="shared" si="235"/>
        <v>3.1062655454664967E-2</v>
      </c>
      <c r="O213" s="201">
        <f t="shared" si="236"/>
        <v>2.9332894721931551E-2</v>
      </c>
      <c r="P213" s="201" t="str">
        <f t="shared" si="237"/>
        <v/>
      </c>
      <c r="Q213" s="201" t="str">
        <f t="shared" si="238"/>
        <v/>
      </c>
      <c r="R213" s="201" t="str">
        <f t="shared" si="239"/>
        <v/>
      </c>
      <c r="S213" s="201" t="str">
        <f t="shared" si="240"/>
        <v/>
      </c>
      <c r="T213" s="199">
        <f t="shared" si="241"/>
        <v>0</v>
      </c>
      <c r="U213" s="199">
        <f t="shared" si="242"/>
        <v>0</v>
      </c>
      <c r="V213" s="199">
        <f t="shared" si="243"/>
        <v>0</v>
      </c>
      <c r="W213" s="199">
        <f t="shared" si="244"/>
        <v>0</v>
      </c>
      <c r="X213" s="199" t="str">
        <f t="shared" si="245"/>
        <v/>
      </c>
      <c r="Y213" s="199" t="str">
        <f t="shared" si="246"/>
        <v/>
      </c>
      <c r="Z213" s="199" t="str">
        <f t="shared" si="247"/>
        <v/>
      </c>
      <c r="AA213" s="199" t="str">
        <f t="shared" si="248"/>
        <v/>
      </c>
      <c r="AB213" s="201">
        <f t="shared" ca="1" si="249"/>
        <v>2.0650085774292157</v>
      </c>
      <c r="AD213" s="162">
        <f t="shared" si="250"/>
        <v>0</v>
      </c>
      <c r="AE213" s="162">
        <f t="shared" si="251"/>
        <v>0</v>
      </c>
      <c r="AF213" s="162">
        <f t="shared" si="252"/>
        <v>0</v>
      </c>
      <c r="AG213" s="162">
        <f t="shared" si="253"/>
        <v>0</v>
      </c>
      <c r="AH213" s="162" t="str">
        <f t="shared" si="254"/>
        <v/>
      </c>
      <c r="AI213" s="162" t="str">
        <f t="shared" si="255"/>
        <v/>
      </c>
      <c r="AJ213" s="162" t="str">
        <f t="shared" si="256"/>
        <v/>
      </c>
      <c r="AK213" s="162" t="str">
        <f t="shared" si="257"/>
        <v/>
      </c>
      <c r="AM213" s="199">
        <f t="shared" si="260"/>
        <v>1.5142672405592108</v>
      </c>
      <c r="AN213" s="197">
        <f t="shared" si="262"/>
        <v>0</v>
      </c>
      <c r="AO213" s="197">
        <f t="shared" si="263"/>
        <v>0</v>
      </c>
      <c r="AP213" s="197">
        <f t="shared" si="264"/>
        <v>0</v>
      </c>
      <c r="AQ213" s="197">
        <f t="shared" si="265"/>
        <v>0</v>
      </c>
      <c r="AR213" s="197" t="str">
        <f t="shared" si="266"/>
        <v/>
      </c>
      <c r="AS213" s="197" t="str">
        <f t="shared" si="267"/>
        <v/>
      </c>
      <c r="AT213" s="197" t="str">
        <f t="shared" si="268"/>
        <v/>
      </c>
      <c r="AU213" s="197" t="str">
        <f t="shared" si="269"/>
        <v/>
      </c>
      <c r="AV213" s="199">
        <f t="shared" ca="1" si="261"/>
        <v>2.1645645111898233</v>
      </c>
      <c r="AX213" s="162">
        <f t="shared" si="270"/>
        <v>0</v>
      </c>
      <c r="AY213" s="162">
        <f t="shared" si="271"/>
        <v>0</v>
      </c>
      <c r="AZ213" s="162">
        <f t="shared" si="272"/>
        <v>0</v>
      </c>
      <c r="BA213" s="162">
        <f t="shared" si="273"/>
        <v>0</v>
      </c>
      <c r="BB213" s="162" t="str">
        <f t="shared" si="274"/>
        <v/>
      </c>
      <c r="BC213" s="162" t="str">
        <f t="shared" si="275"/>
        <v/>
      </c>
      <c r="BD213" s="162" t="str">
        <f t="shared" si="276"/>
        <v/>
      </c>
      <c r="BE213" s="162" t="str">
        <f t="shared" si="277"/>
        <v/>
      </c>
      <c r="BG213" s="169">
        <f t="shared" si="258"/>
        <v>3.4685680346769696</v>
      </c>
      <c r="BH213" s="169">
        <f t="shared" ca="1" si="259"/>
        <v>2.0631498275934388</v>
      </c>
    </row>
    <row r="214" spans="3:60" x14ac:dyDescent="0.25">
      <c r="C214" s="197">
        <v>14</v>
      </c>
      <c r="D214" s="198">
        <f t="shared" si="227"/>
        <v>5.253116151383117</v>
      </c>
      <c r="E214" s="199">
        <f t="shared" si="228"/>
        <v>1.9857142857142858</v>
      </c>
      <c r="F214" s="199">
        <f t="shared" si="229"/>
        <v>9.9285714285714288</v>
      </c>
      <c r="G214" s="199">
        <f t="shared" si="230"/>
        <v>0.79710219859556775</v>
      </c>
      <c r="H214" s="200">
        <f t="shared" si="231"/>
        <v>15107.913669064748</v>
      </c>
      <c r="K214" s="199">
        <f t="shared" si="232"/>
        <v>3.5199542277832951</v>
      </c>
      <c r="L214" s="201">
        <f t="shared" si="233"/>
        <v>2.9521301374663869E-2</v>
      </c>
      <c r="M214" s="201">
        <f t="shared" si="234"/>
        <v>2.9769581934404054E-2</v>
      </c>
      <c r="N214" s="201">
        <f t="shared" si="235"/>
        <v>3.129105733300809E-2</v>
      </c>
      <c r="O214" s="201">
        <f t="shared" si="236"/>
        <v>2.9548577771357516E-2</v>
      </c>
      <c r="P214" s="201" t="str">
        <f t="shared" si="237"/>
        <v/>
      </c>
      <c r="Q214" s="201" t="str">
        <f t="shared" si="238"/>
        <v/>
      </c>
      <c r="R214" s="201" t="str">
        <f t="shared" si="239"/>
        <v/>
      </c>
      <c r="S214" s="201" t="str">
        <f t="shared" si="240"/>
        <v/>
      </c>
      <c r="T214" s="199">
        <f t="shared" si="241"/>
        <v>0</v>
      </c>
      <c r="U214" s="199">
        <f t="shared" si="242"/>
        <v>0</v>
      </c>
      <c r="V214" s="199">
        <f t="shared" si="243"/>
        <v>0</v>
      </c>
      <c r="W214" s="199">
        <f t="shared" si="244"/>
        <v>0</v>
      </c>
      <c r="X214" s="199" t="str">
        <f t="shared" si="245"/>
        <v/>
      </c>
      <c r="Y214" s="199" t="str">
        <f t="shared" si="246"/>
        <v/>
      </c>
      <c r="Z214" s="199" t="str">
        <f t="shared" si="247"/>
        <v/>
      </c>
      <c r="AA214" s="199" t="str">
        <f t="shared" si="248"/>
        <v/>
      </c>
      <c r="AB214" s="201">
        <f t="shared" ca="1" si="249"/>
        <v>2.0326154130930241</v>
      </c>
      <c r="AD214" s="162">
        <f t="shared" si="250"/>
        <v>0</v>
      </c>
      <c r="AE214" s="162">
        <f t="shared" si="251"/>
        <v>0</v>
      </c>
      <c r="AF214" s="162">
        <f t="shared" si="252"/>
        <v>0</v>
      </c>
      <c r="AG214" s="162">
        <f t="shared" si="253"/>
        <v>0</v>
      </c>
      <c r="AH214" s="162" t="str">
        <f t="shared" si="254"/>
        <v/>
      </c>
      <c r="AI214" s="162" t="str">
        <f t="shared" si="255"/>
        <v/>
      </c>
      <c r="AJ214" s="162" t="str">
        <f t="shared" si="256"/>
        <v/>
      </c>
      <c r="AK214" s="162" t="str">
        <f t="shared" si="257"/>
        <v/>
      </c>
      <c r="AM214" s="199">
        <f t="shared" si="260"/>
        <v>1.5254840349337235</v>
      </c>
      <c r="AN214" s="197">
        <f t="shared" si="262"/>
        <v>0</v>
      </c>
      <c r="AO214" s="197">
        <f t="shared" si="263"/>
        <v>0</v>
      </c>
      <c r="AP214" s="197">
        <f t="shared" si="264"/>
        <v>0</v>
      </c>
      <c r="AQ214" s="197">
        <f t="shared" si="265"/>
        <v>0</v>
      </c>
      <c r="AR214" s="197" t="str">
        <f t="shared" si="266"/>
        <v/>
      </c>
      <c r="AS214" s="197" t="str">
        <f t="shared" si="267"/>
        <v/>
      </c>
      <c r="AT214" s="197" t="str">
        <f t="shared" si="268"/>
        <v/>
      </c>
      <c r="AU214" s="197" t="str">
        <f t="shared" si="269"/>
        <v/>
      </c>
      <c r="AV214" s="199">
        <f t="shared" ca="1" si="261"/>
        <v>2.0801497215617792</v>
      </c>
      <c r="AX214" s="162">
        <f t="shared" si="270"/>
        <v>0</v>
      </c>
      <c r="AY214" s="162">
        <f t="shared" si="271"/>
        <v>0</v>
      </c>
      <c r="AZ214" s="162">
        <f t="shared" si="272"/>
        <v>0</v>
      </c>
      <c r="BA214" s="162">
        <f t="shared" si="273"/>
        <v>0</v>
      </c>
      <c r="BB214" s="162" t="str">
        <f t="shared" si="274"/>
        <v/>
      </c>
      <c r="BC214" s="162" t="str">
        <f t="shared" si="275"/>
        <v/>
      </c>
      <c r="BD214" s="162" t="str">
        <f t="shared" si="276"/>
        <v/>
      </c>
      <c r="BE214" s="162" t="str">
        <f t="shared" si="277"/>
        <v/>
      </c>
      <c r="BG214" s="169">
        <f t="shared" si="258"/>
        <v>3.4942611312301324</v>
      </c>
      <c r="BH214" s="169">
        <f t="shared" ca="1" si="259"/>
        <v>2.0650085774292157</v>
      </c>
    </row>
    <row r="215" spans="3:60" x14ac:dyDescent="0.25">
      <c r="C215" s="197">
        <v>14.1</v>
      </c>
      <c r="D215" s="198">
        <f t="shared" si="227"/>
        <v>5.2906384096072818</v>
      </c>
      <c r="E215" s="199">
        <f t="shared" si="228"/>
        <v>1.9886879432624114</v>
      </c>
      <c r="F215" s="199">
        <f t="shared" si="229"/>
        <v>9.9434397163120565</v>
      </c>
      <c r="G215" s="199">
        <f t="shared" si="230"/>
        <v>0.80279578572839327</v>
      </c>
      <c r="H215" s="200">
        <f t="shared" si="231"/>
        <v>15085.323014924841</v>
      </c>
      <c r="K215" s="199">
        <f t="shared" si="232"/>
        <v>3.5456473243364579</v>
      </c>
      <c r="L215" s="201">
        <f t="shared" si="233"/>
        <v>2.973678532630375E-2</v>
      </c>
      <c r="M215" s="201">
        <f t="shared" si="234"/>
        <v>2.9986878152903351E-2</v>
      </c>
      <c r="N215" s="201">
        <f t="shared" si="235"/>
        <v>3.1519459211351214E-2</v>
      </c>
      <c r="O215" s="201">
        <f t="shared" si="236"/>
        <v>2.9764260820783484E-2</v>
      </c>
      <c r="P215" s="201" t="str">
        <f t="shared" si="237"/>
        <v/>
      </c>
      <c r="Q215" s="201" t="str">
        <f t="shared" si="238"/>
        <v/>
      </c>
      <c r="R215" s="201" t="str">
        <f t="shared" si="239"/>
        <v/>
      </c>
      <c r="S215" s="201" t="str">
        <f t="shared" si="240"/>
        <v/>
      </c>
      <c r="T215" s="199">
        <f t="shared" si="241"/>
        <v>0</v>
      </c>
      <c r="U215" s="199">
        <f t="shared" si="242"/>
        <v>0</v>
      </c>
      <c r="V215" s="199">
        <f t="shared" si="243"/>
        <v>0</v>
      </c>
      <c r="W215" s="199">
        <f t="shared" si="244"/>
        <v>0</v>
      </c>
      <c r="X215" s="199" t="str">
        <f t="shared" si="245"/>
        <v/>
      </c>
      <c r="Y215" s="199" t="str">
        <f t="shared" si="246"/>
        <v/>
      </c>
      <c r="Z215" s="199" t="str">
        <f t="shared" si="247"/>
        <v/>
      </c>
      <c r="AA215" s="199" t="str">
        <f t="shared" si="248"/>
        <v/>
      </c>
      <c r="AB215" s="201">
        <f t="shared" ca="1" si="249"/>
        <v>2.0810154376144818</v>
      </c>
      <c r="AD215" s="162">
        <f t="shared" si="250"/>
        <v>0</v>
      </c>
      <c r="AE215" s="162">
        <f t="shared" si="251"/>
        <v>0</v>
      </c>
      <c r="AF215" s="162">
        <f t="shared" si="252"/>
        <v>0</v>
      </c>
      <c r="AG215" s="162">
        <f t="shared" si="253"/>
        <v>0</v>
      </c>
      <c r="AH215" s="162" t="str">
        <f t="shared" si="254"/>
        <v/>
      </c>
      <c r="AI215" s="162" t="str">
        <f t="shared" si="255"/>
        <v/>
      </c>
      <c r="AJ215" s="162" t="str">
        <f t="shared" si="256"/>
        <v/>
      </c>
      <c r="AK215" s="162" t="str">
        <f t="shared" si="257"/>
        <v/>
      </c>
      <c r="AM215" s="199">
        <f t="shared" si="260"/>
        <v>1.5367008293082363</v>
      </c>
      <c r="AN215" s="197">
        <f t="shared" si="262"/>
        <v>0</v>
      </c>
      <c r="AO215" s="197">
        <f t="shared" si="263"/>
        <v>0</v>
      </c>
      <c r="AP215" s="197">
        <f t="shared" si="264"/>
        <v>0</v>
      </c>
      <c r="AQ215" s="197">
        <f t="shared" si="265"/>
        <v>0</v>
      </c>
      <c r="AR215" s="197" t="str">
        <f t="shared" si="266"/>
        <v/>
      </c>
      <c r="AS215" s="197" t="str">
        <f t="shared" si="267"/>
        <v/>
      </c>
      <c r="AT215" s="197" t="str">
        <f t="shared" si="268"/>
        <v/>
      </c>
      <c r="AU215" s="197" t="str">
        <f t="shared" si="269"/>
        <v/>
      </c>
      <c r="AV215" s="199">
        <f t="shared" ca="1" si="261"/>
        <v>2.0178665918607437</v>
      </c>
      <c r="AX215" s="162">
        <f t="shared" si="270"/>
        <v>0</v>
      </c>
      <c r="AY215" s="162">
        <f t="shared" si="271"/>
        <v>0</v>
      </c>
      <c r="AZ215" s="162">
        <f t="shared" si="272"/>
        <v>0</v>
      </c>
      <c r="BA215" s="162">
        <f t="shared" si="273"/>
        <v>0</v>
      </c>
      <c r="BB215" s="162" t="str">
        <f t="shared" si="274"/>
        <v/>
      </c>
      <c r="BC215" s="162" t="str">
        <f t="shared" si="275"/>
        <v/>
      </c>
      <c r="BD215" s="162" t="str">
        <f t="shared" si="276"/>
        <v/>
      </c>
      <c r="BE215" s="162" t="str">
        <f t="shared" si="277"/>
        <v/>
      </c>
      <c r="BG215" s="169">
        <f t="shared" si="258"/>
        <v>3.5199542277832951</v>
      </c>
      <c r="BH215" s="169">
        <f t="shared" ca="1" si="259"/>
        <v>2.0326154130930241</v>
      </c>
    </row>
    <row r="216" spans="3:60" x14ac:dyDescent="0.25">
      <c r="C216" s="197">
        <v>14.2</v>
      </c>
      <c r="D216" s="198">
        <f t="shared" si="227"/>
        <v>5.3281606678314466</v>
      </c>
      <c r="E216" s="199">
        <f t="shared" si="228"/>
        <v>1.9916901408450705</v>
      </c>
      <c r="F216" s="199">
        <f t="shared" si="229"/>
        <v>9.9584507042253527</v>
      </c>
      <c r="G216" s="199">
        <f t="shared" si="230"/>
        <v>0.80848937286121869</v>
      </c>
      <c r="H216" s="200">
        <f t="shared" si="231"/>
        <v>15062.583975673573</v>
      </c>
      <c r="K216" s="199">
        <f t="shared" si="232"/>
        <v>3.5713404208896207</v>
      </c>
      <c r="L216" s="201">
        <f t="shared" si="233"/>
        <v>2.9952269277943634E-2</v>
      </c>
      <c r="M216" s="201">
        <f t="shared" si="234"/>
        <v>3.0204174371402652E-2</v>
      </c>
      <c r="N216" s="201">
        <f t="shared" si="235"/>
        <v>3.1747861089694344E-2</v>
      </c>
      <c r="O216" s="201">
        <f t="shared" si="236"/>
        <v>2.9979943870209452E-2</v>
      </c>
      <c r="P216" s="201" t="str">
        <f t="shared" si="237"/>
        <v/>
      </c>
      <c r="Q216" s="201" t="str">
        <f t="shared" si="238"/>
        <v/>
      </c>
      <c r="R216" s="201" t="str">
        <f t="shared" si="239"/>
        <v/>
      </c>
      <c r="S216" s="201" t="str">
        <f t="shared" si="240"/>
        <v/>
      </c>
      <c r="T216" s="199">
        <f t="shared" si="241"/>
        <v>0</v>
      </c>
      <c r="U216" s="199">
        <f t="shared" si="242"/>
        <v>0</v>
      </c>
      <c r="V216" s="199">
        <f t="shared" si="243"/>
        <v>0</v>
      </c>
      <c r="W216" s="199">
        <f t="shared" si="244"/>
        <v>0</v>
      </c>
      <c r="X216" s="199" t="str">
        <f t="shared" si="245"/>
        <v/>
      </c>
      <c r="Y216" s="199" t="str">
        <f t="shared" si="246"/>
        <v/>
      </c>
      <c r="Z216" s="199" t="str">
        <f t="shared" si="247"/>
        <v/>
      </c>
      <c r="AA216" s="199" t="str">
        <f t="shared" si="248"/>
        <v/>
      </c>
      <c r="AB216" s="201">
        <f t="shared" ca="1" si="249"/>
        <v>2.0678572914862126</v>
      </c>
      <c r="AD216" s="162">
        <f t="shared" si="250"/>
        <v>0</v>
      </c>
      <c r="AE216" s="162">
        <f t="shared" si="251"/>
        <v>0</v>
      </c>
      <c r="AF216" s="162">
        <f t="shared" si="252"/>
        <v>0</v>
      </c>
      <c r="AG216" s="162">
        <f t="shared" si="253"/>
        <v>0</v>
      </c>
      <c r="AH216" s="162" t="str">
        <f t="shared" si="254"/>
        <v/>
      </c>
      <c r="AI216" s="162" t="str">
        <f t="shared" si="255"/>
        <v/>
      </c>
      <c r="AJ216" s="162" t="str">
        <f t="shared" si="256"/>
        <v/>
      </c>
      <c r="AK216" s="162" t="str">
        <f t="shared" si="257"/>
        <v/>
      </c>
      <c r="AM216" s="199">
        <f t="shared" si="260"/>
        <v>1.547917623682749</v>
      </c>
      <c r="AN216" s="197">
        <f t="shared" si="262"/>
        <v>0</v>
      </c>
      <c r="AO216" s="197">
        <f t="shared" si="263"/>
        <v>0</v>
      </c>
      <c r="AP216" s="197">
        <f t="shared" si="264"/>
        <v>0</v>
      </c>
      <c r="AQ216" s="197">
        <f t="shared" si="265"/>
        <v>0</v>
      </c>
      <c r="AR216" s="197" t="str">
        <f t="shared" si="266"/>
        <v/>
      </c>
      <c r="AS216" s="197" t="str">
        <f t="shared" si="267"/>
        <v/>
      </c>
      <c r="AT216" s="197" t="str">
        <f t="shared" si="268"/>
        <v/>
      </c>
      <c r="AU216" s="197" t="str">
        <f t="shared" si="269"/>
        <v/>
      </c>
      <c r="AV216" s="199">
        <f t="shared" ca="1" si="261"/>
        <v>2.136239830248384</v>
      </c>
      <c r="AX216" s="162">
        <f t="shared" si="270"/>
        <v>0</v>
      </c>
      <c r="AY216" s="162">
        <f t="shared" si="271"/>
        <v>0</v>
      </c>
      <c r="AZ216" s="162">
        <f t="shared" si="272"/>
        <v>0</v>
      </c>
      <c r="BA216" s="162">
        <f t="shared" si="273"/>
        <v>0</v>
      </c>
      <c r="BB216" s="162" t="str">
        <f t="shared" si="274"/>
        <v/>
      </c>
      <c r="BC216" s="162" t="str">
        <f t="shared" si="275"/>
        <v/>
      </c>
      <c r="BD216" s="162" t="str">
        <f t="shared" si="276"/>
        <v/>
      </c>
      <c r="BE216" s="162" t="str">
        <f t="shared" si="277"/>
        <v/>
      </c>
      <c r="BG216" s="169">
        <f t="shared" si="258"/>
        <v>3.5456473243364579</v>
      </c>
      <c r="BH216" s="169">
        <f t="shared" ca="1" si="259"/>
        <v>2.0810154376144818</v>
      </c>
    </row>
    <row r="217" spans="3:60" x14ac:dyDescent="0.25">
      <c r="C217" s="197">
        <v>14.3</v>
      </c>
      <c r="D217" s="198">
        <f t="shared" si="227"/>
        <v>5.3656829260556123</v>
      </c>
      <c r="E217" s="199">
        <f t="shared" si="228"/>
        <v>1.9947202797202797</v>
      </c>
      <c r="F217" s="199">
        <f t="shared" si="229"/>
        <v>9.9736013986013976</v>
      </c>
      <c r="G217" s="199">
        <f t="shared" si="230"/>
        <v>0.81418295999404422</v>
      </c>
      <c r="H217" s="200">
        <f t="shared" si="231"/>
        <v>15039.702711703976</v>
      </c>
      <c r="K217" s="199">
        <f t="shared" si="232"/>
        <v>3.5970335174427834</v>
      </c>
      <c r="L217" s="201">
        <f t="shared" si="233"/>
        <v>3.0167753229583514E-2</v>
      </c>
      <c r="M217" s="201">
        <f t="shared" si="234"/>
        <v>3.0421470589901953E-2</v>
      </c>
      <c r="N217" s="201">
        <f t="shared" si="235"/>
        <v>3.1976262968037468E-2</v>
      </c>
      <c r="O217" s="201">
        <f t="shared" si="236"/>
        <v>3.019562691963542E-2</v>
      </c>
      <c r="P217" s="201" t="str">
        <f t="shared" si="237"/>
        <v/>
      </c>
      <c r="Q217" s="201" t="str">
        <f t="shared" si="238"/>
        <v/>
      </c>
      <c r="R217" s="201" t="str">
        <f t="shared" si="239"/>
        <v/>
      </c>
      <c r="S217" s="201" t="str">
        <f t="shared" si="240"/>
        <v/>
      </c>
      <c r="T217" s="199">
        <f t="shared" si="241"/>
        <v>0</v>
      </c>
      <c r="U217" s="199">
        <f t="shared" si="242"/>
        <v>0</v>
      </c>
      <c r="V217" s="199">
        <f t="shared" si="243"/>
        <v>0</v>
      </c>
      <c r="W217" s="199">
        <f t="shared" si="244"/>
        <v>0</v>
      </c>
      <c r="X217" s="199" t="str">
        <f t="shared" si="245"/>
        <v/>
      </c>
      <c r="Y217" s="199" t="str">
        <f t="shared" si="246"/>
        <v/>
      </c>
      <c r="Z217" s="199" t="str">
        <f t="shared" si="247"/>
        <v/>
      </c>
      <c r="AA217" s="199" t="str">
        <f t="shared" si="248"/>
        <v/>
      </c>
      <c r="AB217" s="201">
        <f t="shared" ca="1" si="249"/>
        <v>2.0918195902080905</v>
      </c>
      <c r="AD217" s="162">
        <f t="shared" si="250"/>
        <v>0</v>
      </c>
      <c r="AE217" s="162">
        <f t="shared" si="251"/>
        <v>0</v>
      </c>
      <c r="AF217" s="162">
        <f t="shared" si="252"/>
        <v>0</v>
      </c>
      <c r="AG217" s="162">
        <f t="shared" si="253"/>
        <v>0</v>
      </c>
      <c r="AH217" s="162" t="str">
        <f t="shared" si="254"/>
        <v/>
      </c>
      <c r="AI217" s="162" t="str">
        <f t="shared" si="255"/>
        <v/>
      </c>
      <c r="AJ217" s="162" t="str">
        <f t="shared" si="256"/>
        <v/>
      </c>
      <c r="AK217" s="162" t="str">
        <f t="shared" si="257"/>
        <v/>
      </c>
      <c r="AM217" s="199">
        <f t="shared" si="260"/>
        <v>1.5591344180572617</v>
      </c>
      <c r="AN217" s="197">
        <f t="shared" si="262"/>
        <v>0</v>
      </c>
      <c r="AO217" s="197">
        <f t="shared" si="263"/>
        <v>0</v>
      </c>
      <c r="AP217" s="197">
        <f t="shared" si="264"/>
        <v>0</v>
      </c>
      <c r="AQ217" s="197">
        <f t="shared" si="265"/>
        <v>0</v>
      </c>
      <c r="AR217" s="197" t="str">
        <f t="shared" si="266"/>
        <v/>
      </c>
      <c r="AS217" s="197" t="str">
        <f t="shared" si="267"/>
        <v/>
      </c>
      <c r="AT217" s="197" t="str">
        <f t="shared" si="268"/>
        <v/>
      </c>
      <c r="AU217" s="197" t="str">
        <f t="shared" si="269"/>
        <v/>
      </c>
      <c r="AV217" s="199">
        <f t="shared" ca="1" si="261"/>
        <v>2.0922453935996197</v>
      </c>
      <c r="AX217" s="162">
        <f t="shared" si="270"/>
        <v>0</v>
      </c>
      <c r="AY217" s="162">
        <f t="shared" si="271"/>
        <v>0</v>
      </c>
      <c r="AZ217" s="162">
        <f t="shared" si="272"/>
        <v>0</v>
      </c>
      <c r="BA217" s="162">
        <f t="shared" si="273"/>
        <v>0</v>
      </c>
      <c r="BB217" s="162" t="str">
        <f t="shared" si="274"/>
        <v/>
      </c>
      <c r="BC217" s="162" t="str">
        <f t="shared" si="275"/>
        <v/>
      </c>
      <c r="BD217" s="162" t="str">
        <f t="shared" si="276"/>
        <v/>
      </c>
      <c r="BE217" s="162" t="str">
        <f t="shared" si="277"/>
        <v/>
      </c>
      <c r="BG217" s="169">
        <f t="shared" si="258"/>
        <v>3.5713404208896207</v>
      </c>
      <c r="BH217" s="169">
        <f t="shared" ca="1" si="259"/>
        <v>2.0678572914862126</v>
      </c>
    </row>
    <row r="218" spans="3:60" x14ac:dyDescent="0.25">
      <c r="C218" s="197">
        <v>14.4</v>
      </c>
      <c r="D218" s="198">
        <f t="shared" si="227"/>
        <v>5.4032051842797779</v>
      </c>
      <c r="E218" s="199">
        <f t="shared" si="228"/>
        <v>1.9977777777777779</v>
      </c>
      <c r="F218" s="199">
        <f t="shared" si="229"/>
        <v>9.9888888888888889</v>
      </c>
      <c r="G218" s="199">
        <f t="shared" si="230"/>
        <v>0.81987654712687008</v>
      </c>
      <c r="H218" s="200">
        <f t="shared" si="231"/>
        <v>15016.685205784204</v>
      </c>
      <c r="K218" s="199">
        <f t="shared" si="232"/>
        <v>3.6227266139959462</v>
      </c>
      <c r="L218" s="201">
        <f t="shared" si="233"/>
        <v>3.0383237181223398E-2</v>
      </c>
      <c r="M218" s="201">
        <f t="shared" si="234"/>
        <v>3.0638766808401253E-2</v>
      </c>
      <c r="N218" s="201">
        <f t="shared" si="235"/>
        <v>3.2204664846380592E-2</v>
      </c>
      <c r="O218" s="201">
        <f t="shared" si="236"/>
        <v>3.0411309969061388E-2</v>
      </c>
      <c r="P218" s="201" t="str">
        <f t="shared" si="237"/>
        <v/>
      </c>
      <c r="Q218" s="201" t="str">
        <f t="shared" si="238"/>
        <v/>
      </c>
      <c r="R218" s="201" t="str">
        <f t="shared" si="239"/>
        <v/>
      </c>
      <c r="S218" s="201" t="str">
        <f t="shared" si="240"/>
        <v/>
      </c>
      <c r="T218" s="199">
        <f t="shared" si="241"/>
        <v>0</v>
      </c>
      <c r="U218" s="199">
        <f t="shared" si="242"/>
        <v>0</v>
      </c>
      <c r="V218" s="199">
        <f t="shared" si="243"/>
        <v>0</v>
      </c>
      <c r="W218" s="199">
        <f t="shared" si="244"/>
        <v>0</v>
      </c>
      <c r="X218" s="199" t="str">
        <f t="shared" si="245"/>
        <v/>
      </c>
      <c r="Y218" s="199" t="str">
        <f t="shared" si="246"/>
        <v/>
      </c>
      <c r="Z218" s="199" t="str">
        <f t="shared" si="247"/>
        <v/>
      </c>
      <c r="AA218" s="199" t="str">
        <f t="shared" si="248"/>
        <v/>
      </c>
      <c r="AB218" s="201">
        <f t="shared" ca="1" si="249"/>
        <v>2.0507479416089431</v>
      </c>
      <c r="AD218" s="162">
        <f t="shared" si="250"/>
        <v>0</v>
      </c>
      <c r="AE218" s="162">
        <f t="shared" si="251"/>
        <v>0</v>
      </c>
      <c r="AF218" s="162">
        <f t="shared" si="252"/>
        <v>0</v>
      </c>
      <c r="AG218" s="162">
        <f t="shared" si="253"/>
        <v>0</v>
      </c>
      <c r="AH218" s="162" t="str">
        <f t="shared" si="254"/>
        <v/>
      </c>
      <c r="AI218" s="162" t="str">
        <f t="shared" si="255"/>
        <v/>
      </c>
      <c r="AJ218" s="162" t="str">
        <f t="shared" si="256"/>
        <v/>
      </c>
      <c r="AK218" s="162" t="str">
        <f t="shared" si="257"/>
        <v/>
      </c>
      <c r="AM218" s="199">
        <f t="shared" si="260"/>
        <v>1.5703512124317744</v>
      </c>
      <c r="AN218" s="197">
        <f t="shared" si="262"/>
        <v>0</v>
      </c>
      <c r="AO218" s="197">
        <f t="shared" si="263"/>
        <v>0</v>
      </c>
      <c r="AP218" s="197">
        <f t="shared" si="264"/>
        <v>0</v>
      </c>
      <c r="AQ218" s="197">
        <f t="shared" si="265"/>
        <v>0</v>
      </c>
      <c r="AR218" s="197" t="str">
        <f t="shared" si="266"/>
        <v/>
      </c>
      <c r="AS218" s="197" t="str">
        <f t="shared" si="267"/>
        <v/>
      </c>
      <c r="AT218" s="197" t="str">
        <f t="shared" si="268"/>
        <v/>
      </c>
      <c r="AU218" s="197" t="str">
        <f t="shared" si="269"/>
        <v/>
      </c>
      <c r="AV218" s="199">
        <f t="shared" ca="1" si="261"/>
        <v>2.0935178086698576</v>
      </c>
      <c r="AX218" s="162">
        <f t="shared" si="270"/>
        <v>0</v>
      </c>
      <c r="AY218" s="162">
        <f t="shared" si="271"/>
        <v>0</v>
      </c>
      <c r="AZ218" s="162">
        <f t="shared" si="272"/>
        <v>0</v>
      </c>
      <c r="BA218" s="162">
        <f t="shared" si="273"/>
        <v>0</v>
      </c>
      <c r="BB218" s="162" t="str">
        <f t="shared" si="274"/>
        <v/>
      </c>
      <c r="BC218" s="162" t="str">
        <f t="shared" si="275"/>
        <v/>
      </c>
      <c r="BD218" s="162" t="str">
        <f t="shared" si="276"/>
        <v/>
      </c>
      <c r="BE218" s="162" t="str">
        <f t="shared" si="277"/>
        <v/>
      </c>
      <c r="BG218" s="169">
        <f t="shared" si="258"/>
        <v>3.5970335174427834</v>
      </c>
      <c r="BH218" s="169">
        <f t="shared" ca="1" si="259"/>
        <v>2.0918195902080905</v>
      </c>
    </row>
    <row r="219" spans="3:60" x14ac:dyDescent="0.25">
      <c r="C219" s="197">
        <v>14.5</v>
      </c>
      <c r="D219" s="198">
        <f t="shared" si="227"/>
        <v>5.4407274425039418</v>
      </c>
      <c r="E219" s="199">
        <f t="shared" si="228"/>
        <v>2.0008620689655174</v>
      </c>
      <c r="F219" s="199">
        <f t="shared" si="229"/>
        <v>10.004310344827587</v>
      </c>
      <c r="G219" s="199">
        <f t="shared" si="230"/>
        <v>0.82557013425969517</v>
      </c>
      <c r="H219" s="200">
        <f t="shared" si="231"/>
        <v>14993.537268418784</v>
      </c>
      <c r="K219" s="199">
        <f t="shared" si="232"/>
        <v>3.648419710549109</v>
      </c>
      <c r="L219" s="201">
        <f t="shared" si="233"/>
        <v>3.0598721132863282E-2</v>
      </c>
      <c r="M219" s="201">
        <f t="shared" si="234"/>
        <v>3.0856063026900554E-2</v>
      </c>
      <c r="N219" s="201">
        <f t="shared" si="235"/>
        <v>3.2433066724723715E-2</v>
      </c>
      <c r="O219" s="201">
        <f t="shared" si="236"/>
        <v>3.0626993018487356E-2</v>
      </c>
      <c r="P219" s="201" t="str">
        <f t="shared" si="237"/>
        <v/>
      </c>
      <c r="Q219" s="201" t="str">
        <f t="shared" si="238"/>
        <v/>
      </c>
      <c r="R219" s="201" t="str">
        <f t="shared" si="239"/>
        <v/>
      </c>
      <c r="S219" s="201" t="str">
        <f t="shared" si="240"/>
        <v/>
      </c>
      <c r="T219" s="199">
        <f t="shared" si="241"/>
        <v>0</v>
      </c>
      <c r="U219" s="199">
        <f t="shared" si="242"/>
        <v>0</v>
      </c>
      <c r="V219" s="199">
        <f t="shared" si="243"/>
        <v>0</v>
      </c>
      <c r="W219" s="199">
        <f t="shared" si="244"/>
        <v>0</v>
      </c>
      <c r="X219" s="199" t="str">
        <f t="shared" si="245"/>
        <v/>
      </c>
      <c r="Y219" s="199" t="str">
        <f t="shared" si="246"/>
        <v/>
      </c>
      <c r="Z219" s="199" t="str">
        <f t="shared" si="247"/>
        <v/>
      </c>
      <c r="AA219" s="199" t="str">
        <f t="shared" si="248"/>
        <v/>
      </c>
      <c r="AB219" s="201">
        <f t="shared" ca="1" si="249"/>
        <v>2.0116132471709003</v>
      </c>
      <c r="AD219" s="162">
        <f t="shared" si="250"/>
        <v>0</v>
      </c>
      <c r="AE219" s="162">
        <f t="shared" si="251"/>
        <v>0</v>
      </c>
      <c r="AF219" s="162">
        <f t="shared" si="252"/>
        <v>0</v>
      </c>
      <c r="AG219" s="162">
        <f t="shared" si="253"/>
        <v>0</v>
      </c>
      <c r="AH219" s="162" t="str">
        <f t="shared" si="254"/>
        <v/>
      </c>
      <c r="AI219" s="162" t="str">
        <f t="shared" si="255"/>
        <v/>
      </c>
      <c r="AJ219" s="162" t="str">
        <f t="shared" si="256"/>
        <v/>
      </c>
      <c r="AK219" s="162" t="str">
        <f t="shared" si="257"/>
        <v/>
      </c>
      <c r="AM219" s="199">
        <f t="shared" si="260"/>
        <v>1.5815680068062872</v>
      </c>
      <c r="AN219" s="197">
        <f t="shared" si="262"/>
        <v>0</v>
      </c>
      <c r="AO219" s="197">
        <f t="shared" si="263"/>
        <v>0</v>
      </c>
      <c r="AP219" s="197">
        <f t="shared" si="264"/>
        <v>0</v>
      </c>
      <c r="AQ219" s="197">
        <f t="shared" si="265"/>
        <v>0</v>
      </c>
      <c r="AR219" s="197" t="str">
        <f t="shared" si="266"/>
        <v/>
      </c>
      <c r="AS219" s="197" t="str">
        <f t="shared" si="267"/>
        <v/>
      </c>
      <c r="AT219" s="197" t="str">
        <f t="shared" si="268"/>
        <v/>
      </c>
      <c r="AU219" s="197" t="str">
        <f t="shared" si="269"/>
        <v/>
      </c>
      <c r="AV219" s="199">
        <f t="shared" ca="1" si="261"/>
        <v>2.1521953956966109</v>
      </c>
      <c r="AX219" s="162">
        <f t="shared" si="270"/>
        <v>0</v>
      </c>
      <c r="AY219" s="162">
        <f t="shared" si="271"/>
        <v>0</v>
      </c>
      <c r="AZ219" s="162">
        <f t="shared" si="272"/>
        <v>0</v>
      </c>
      <c r="BA219" s="162">
        <f t="shared" si="273"/>
        <v>0</v>
      </c>
      <c r="BB219" s="162" t="str">
        <f t="shared" si="274"/>
        <v/>
      </c>
      <c r="BC219" s="162" t="str">
        <f t="shared" si="275"/>
        <v/>
      </c>
      <c r="BD219" s="162" t="str">
        <f t="shared" si="276"/>
        <v/>
      </c>
      <c r="BE219" s="162" t="str">
        <f t="shared" si="277"/>
        <v/>
      </c>
      <c r="BG219" s="169">
        <f t="shared" si="258"/>
        <v>3.6227266139959462</v>
      </c>
      <c r="BH219" s="169">
        <f t="shared" ca="1" si="259"/>
        <v>2.0507479416089431</v>
      </c>
    </row>
    <row r="220" spans="3:60" x14ac:dyDescent="0.25">
      <c r="C220" s="197">
        <v>14.6</v>
      </c>
      <c r="D220" s="198">
        <f t="shared" si="227"/>
        <v>5.4782497007281075</v>
      </c>
      <c r="E220" s="199">
        <f t="shared" si="228"/>
        <v>2.0039726027397258</v>
      </c>
      <c r="F220" s="199">
        <f t="shared" si="229"/>
        <v>10.019863013698629</v>
      </c>
      <c r="G220" s="199">
        <f t="shared" si="230"/>
        <v>0.8312637213925208</v>
      </c>
      <c r="H220" s="200">
        <f t="shared" si="231"/>
        <v>14970.264543030968</v>
      </c>
      <c r="K220" s="199">
        <f t="shared" si="232"/>
        <v>3.6741128071022717</v>
      </c>
      <c r="L220" s="201">
        <f t="shared" si="233"/>
        <v>3.0814205084503162E-2</v>
      </c>
      <c r="M220" s="201">
        <f t="shared" si="234"/>
        <v>3.1073359245399852E-2</v>
      </c>
      <c r="N220" s="201">
        <f t="shared" si="235"/>
        <v>3.2661468603066839E-2</v>
      </c>
      <c r="O220" s="201">
        <f t="shared" si="236"/>
        <v>3.0842676067913324E-2</v>
      </c>
      <c r="P220" s="201" t="str">
        <f t="shared" si="237"/>
        <v/>
      </c>
      <c r="Q220" s="201" t="str">
        <f t="shared" si="238"/>
        <v/>
      </c>
      <c r="R220" s="201" t="str">
        <f t="shared" si="239"/>
        <v/>
      </c>
      <c r="S220" s="201" t="str">
        <f t="shared" si="240"/>
        <v/>
      </c>
      <c r="T220" s="199">
        <f t="shared" si="241"/>
        <v>0</v>
      </c>
      <c r="U220" s="199">
        <f t="shared" si="242"/>
        <v>0</v>
      </c>
      <c r="V220" s="199">
        <f t="shared" si="243"/>
        <v>0</v>
      </c>
      <c r="W220" s="199">
        <f t="shared" si="244"/>
        <v>0</v>
      </c>
      <c r="X220" s="199" t="str">
        <f t="shared" si="245"/>
        <v/>
      </c>
      <c r="Y220" s="199" t="str">
        <f t="shared" si="246"/>
        <v/>
      </c>
      <c r="Z220" s="199" t="str">
        <f t="shared" si="247"/>
        <v/>
      </c>
      <c r="AA220" s="199" t="str">
        <f t="shared" si="248"/>
        <v/>
      </c>
      <c r="AB220" s="201">
        <f t="shared" ca="1" si="249"/>
        <v>2.0078334378428124</v>
      </c>
      <c r="AD220" s="162">
        <f t="shared" si="250"/>
        <v>0</v>
      </c>
      <c r="AE220" s="162">
        <f t="shared" si="251"/>
        <v>0</v>
      </c>
      <c r="AF220" s="162">
        <f t="shared" si="252"/>
        <v>0</v>
      </c>
      <c r="AG220" s="162">
        <f t="shared" si="253"/>
        <v>0</v>
      </c>
      <c r="AH220" s="162" t="str">
        <f t="shared" si="254"/>
        <v/>
      </c>
      <c r="AI220" s="162" t="str">
        <f t="shared" si="255"/>
        <v/>
      </c>
      <c r="AJ220" s="162" t="str">
        <f t="shared" si="256"/>
        <v/>
      </c>
      <c r="AK220" s="162" t="str">
        <f t="shared" si="257"/>
        <v/>
      </c>
      <c r="AM220" s="199">
        <f t="shared" si="260"/>
        <v>1.5927848011807999</v>
      </c>
      <c r="AN220" s="197">
        <f t="shared" si="262"/>
        <v>0</v>
      </c>
      <c r="AO220" s="197">
        <f t="shared" si="263"/>
        <v>0</v>
      </c>
      <c r="AP220" s="197">
        <f t="shared" si="264"/>
        <v>0</v>
      </c>
      <c r="AQ220" s="197">
        <f t="shared" si="265"/>
        <v>0</v>
      </c>
      <c r="AR220" s="197" t="str">
        <f t="shared" si="266"/>
        <v/>
      </c>
      <c r="AS220" s="197" t="str">
        <f t="shared" si="267"/>
        <v/>
      </c>
      <c r="AT220" s="197" t="str">
        <f t="shared" si="268"/>
        <v/>
      </c>
      <c r="AU220" s="197" t="str">
        <f t="shared" si="269"/>
        <v/>
      </c>
      <c r="AV220" s="199">
        <f t="shared" ca="1" si="261"/>
        <v>2.0992772849007668</v>
      </c>
      <c r="AX220" s="162">
        <f t="shared" si="270"/>
        <v>0</v>
      </c>
      <c r="AY220" s="162">
        <f t="shared" si="271"/>
        <v>0</v>
      </c>
      <c r="AZ220" s="162">
        <f t="shared" si="272"/>
        <v>0</v>
      </c>
      <c r="BA220" s="162">
        <f t="shared" si="273"/>
        <v>0</v>
      </c>
      <c r="BB220" s="162" t="str">
        <f t="shared" si="274"/>
        <v/>
      </c>
      <c r="BC220" s="162" t="str">
        <f t="shared" si="275"/>
        <v/>
      </c>
      <c r="BD220" s="162" t="str">
        <f t="shared" si="276"/>
        <v/>
      </c>
      <c r="BE220" s="162" t="str">
        <f t="shared" si="277"/>
        <v/>
      </c>
      <c r="BG220" s="169">
        <f t="shared" si="258"/>
        <v>3.648419710549109</v>
      </c>
      <c r="BH220" s="169">
        <f t="shared" ca="1" si="259"/>
        <v>2.0116132471709003</v>
      </c>
    </row>
    <row r="221" spans="3:60" x14ac:dyDescent="0.25">
      <c r="C221" s="197">
        <v>14.7</v>
      </c>
      <c r="D221" s="198">
        <f t="shared" si="227"/>
        <v>5.5157719589522722</v>
      </c>
      <c r="E221" s="199">
        <f t="shared" si="228"/>
        <v>2.0071088435374151</v>
      </c>
      <c r="F221" s="199">
        <f t="shared" si="229"/>
        <v>10.035544217687075</v>
      </c>
      <c r="G221" s="199">
        <f t="shared" si="230"/>
        <v>0.83695730852534611</v>
      </c>
      <c r="H221" s="200">
        <f t="shared" si="231"/>
        <v>14946.872510972902</v>
      </c>
      <c r="K221" s="199">
        <f t="shared" si="232"/>
        <v>3.6998059036554345</v>
      </c>
      <c r="L221" s="201">
        <f t="shared" si="233"/>
        <v>3.1029689036143046E-2</v>
      </c>
      <c r="M221" s="201">
        <f t="shared" si="234"/>
        <v>3.1290655463899149E-2</v>
      </c>
      <c r="N221" s="201">
        <f t="shared" si="235"/>
        <v>3.2889870481409962E-2</v>
      </c>
      <c r="O221" s="201">
        <f t="shared" si="236"/>
        <v>3.1058359117339288E-2</v>
      </c>
      <c r="P221" s="201" t="str">
        <f t="shared" si="237"/>
        <v/>
      </c>
      <c r="Q221" s="201" t="str">
        <f t="shared" si="238"/>
        <v/>
      </c>
      <c r="R221" s="201" t="str">
        <f t="shared" si="239"/>
        <v/>
      </c>
      <c r="S221" s="201" t="str">
        <f t="shared" si="240"/>
        <v/>
      </c>
      <c r="T221" s="199">
        <f t="shared" si="241"/>
        <v>0</v>
      </c>
      <c r="U221" s="199">
        <f t="shared" si="242"/>
        <v>0</v>
      </c>
      <c r="V221" s="199">
        <f t="shared" si="243"/>
        <v>0</v>
      </c>
      <c r="W221" s="199">
        <f t="shared" si="244"/>
        <v>0</v>
      </c>
      <c r="X221" s="199" t="str">
        <f t="shared" si="245"/>
        <v/>
      </c>
      <c r="Y221" s="199" t="str">
        <f t="shared" si="246"/>
        <v/>
      </c>
      <c r="Z221" s="199" t="str">
        <f t="shared" si="247"/>
        <v/>
      </c>
      <c r="AA221" s="199" t="str">
        <f t="shared" si="248"/>
        <v/>
      </c>
      <c r="AB221" s="201">
        <f t="shared" ca="1" si="249"/>
        <v>2.0683313955314624</v>
      </c>
      <c r="AD221" s="162">
        <f t="shared" si="250"/>
        <v>0</v>
      </c>
      <c r="AE221" s="162">
        <f t="shared" si="251"/>
        <v>0</v>
      </c>
      <c r="AF221" s="162">
        <f t="shared" si="252"/>
        <v>0</v>
      </c>
      <c r="AG221" s="162">
        <f t="shared" si="253"/>
        <v>0</v>
      </c>
      <c r="AH221" s="162" t="str">
        <f t="shared" si="254"/>
        <v/>
      </c>
      <c r="AI221" s="162" t="str">
        <f t="shared" si="255"/>
        <v/>
      </c>
      <c r="AJ221" s="162" t="str">
        <f t="shared" si="256"/>
        <v/>
      </c>
      <c r="AK221" s="162" t="str">
        <f t="shared" si="257"/>
        <v/>
      </c>
      <c r="AM221" s="199">
        <f t="shared" si="260"/>
        <v>1.6040015955553126</v>
      </c>
      <c r="AN221" s="197">
        <f t="shared" si="262"/>
        <v>0</v>
      </c>
      <c r="AO221" s="197">
        <f t="shared" si="263"/>
        <v>0</v>
      </c>
      <c r="AP221" s="197">
        <f t="shared" si="264"/>
        <v>0</v>
      </c>
      <c r="AQ221" s="197">
        <f t="shared" si="265"/>
        <v>0</v>
      </c>
      <c r="AR221" s="197" t="str">
        <f t="shared" si="266"/>
        <v/>
      </c>
      <c r="AS221" s="197" t="str">
        <f t="shared" si="267"/>
        <v/>
      </c>
      <c r="AT221" s="197" t="str">
        <f t="shared" si="268"/>
        <v/>
      </c>
      <c r="AU221" s="197" t="str">
        <f t="shared" si="269"/>
        <v/>
      </c>
      <c r="AV221" s="199">
        <f t="shared" ca="1" si="261"/>
        <v>2.070170341852327</v>
      </c>
      <c r="AX221" s="162">
        <f t="shared" si="270"/>
        <v>0</v>
      </c>
      <c r="AY221" s="162">
        <f t="shared" si="271"/>
        <v>0</v>
      </c>
      <c r="AZ221" s="162">
        <f t="shared" si="272"/>
        <v>0</v>
      </c>
      <c r="BA221" s="162">
        <f t="shared" si="273"/>
        <v>0</v>
      </c>
      <c r="BB221" s="162" t="str">
        <f t="shared" si="274"/>
        <v/>
      </c>
      <c r="BC221" s="162" t="str">
        <f t="shared" si="275"/>
        <v/>
      </c>
      <c r="BD221" s="162" t="str">
        <f t="shared" si="276"/>
        <v/>
      </c>
      <c r="BE221" s="162" t="str">
        <f t="shared" si="277"/>
        <v/>
      </c>
      <c r="BG221" s="169">
        <f t="shared" si="258"/>
        <v>3.6741128071022717</v>
      </c>
      <c r="BH221" s="169">
        <f t="shared" ca="1" si="259"/>
        <v>2.0078334378428124</v>
      </c>
    </row>
    <row r="222" spans="3:60" x14ac:dyDescent="0.25">
      <c r="C222" s="197">
        <v>14.8</v>
      </c>
      <c r="D222" s="198">
        <f t="shared" si="227"/>
        <v>5.5532942171764379</v>
      </c>
      <c r="E222" s="199">
        <f t="shared" si="228"/>
        <v>2.0102702702702704</v>
      </c>
      <c r="F222" s="199">
        <f t="shared" si="229"/>
        <v>10.051351351351352</v>
      </c>
      <c r="G222" s="199">
        <f t="shared" si="230"/>
        <v>0.84265089565817164</v>
      </c>
      <c r="H222" s="200">
        <f t="shared" si="231"/>
        <v>14923.36649636999</v>
      </c>
      <c r="K222" s="199">
        <f t="shared" si="232"/>
        <v>3.7254990002085973</v>
      </c>
      <c r="L222" s="201">
        <f t="shared" si="233"/>
        <v>3.1245172987782927E-2</v>
      </c>
      <c r="M222" s="201">
        <f t="shared" si="234"/>
        <v>3.150795168239845E-2</v>
      </c>
      <c r="N222" s="201">
        <f t="shared" si="235"/>
        <v>3.3118272359753093E-2</v>
      </c>
      <c r="O222" s="201">
        <f t="shared" si="236"/>
        <v>3.1274042166765256E-2</v>
      </c>
      <c r="P222" s="201" t="str">
        <f t="shared" si="237"/>
        <v/>
      </c>
      <c r="Q222" s="201" t="str">
        <f t="shared" si="238"/>
        <v/>
      </c>
      <c r="R222" s="201" t="str">
        <f t="shared" si="239"/>
        <v/>
      </c>
      <c r="S222" s="201" t="str">
        <f t="shared" si="240"/>
        <v/>
      </c>
      <c r="T222" s="199">
        <f t="shared" si="241"/>
        <v>0</v>
      </c>
      <c r="U222" s="199">
        <f t="shared" si="242"/>
        <v>0</v>
      </c>
      <c r="V222" s="199">
        <f t="shared" si="243"/>
        <v>0</v>
      </c>
      <c r="W222" s="199">
        <f t="shared" si="244"/>
        <v>0</v>
      </c>
      <c r="X222" s="199" t="str">
        <f t="shared" si="245"/>
        <v/>
      </c>
      <c r="Y222" s="199" t="str">
        <f t="shared" si="246"/>
        <v/>
      </c>
      <c r="Z222" s="199" t="str">
        <f t="shared" si="247"/>
        <v/>
      </c>
      <c r="AA222" s="199" t="str">
        <f t="shared" si="248"/>
        <v/>
      </c>
      <c r="AB222" s="201">
        <f t="shared" ca="1" si="249"/>
        <v>2.0351352311894715</v>
      </c>
      <c r="AD222" s="162">
        <f t="shared" si="250"/>
        <v>0</v>
      </c>
      <c r="AE222" s="162">
        <f t="shared" si="251"/>
        <v>0</v>
      </c>
      <c r="AF222" s="162">
        <f t="shared" si="252"/>
        <v>0</v>
      </c>
      <c r="AG222" s="162">
        <f t="shared" si="253"/>
        <v>0</v>
      </c>
      <c r="AH222" s="162" t="str">
        <f t="shared" si="254"/>
        <v/>
      </c>
      <c r="AI222" s="162" t="str">
        <f t="shared" si="255"/>
        <v/>
      </c>
      <c r="AJ222" s="162" t="str">
        <f t="shared" si="256"/>
        <v/>
      </c>
      <c r="AK222" s="162" t="str">
        <f t="shared" si="257"/>
        <v/>
      </c>
      <c r="AM222" s="199">
        <f t="shared" si="260"/>
        <v>1.6152183899298254</v>
      </c>
      <c r="AN222" s="197">
        <f t="shared" si="262"/>
        <v>0</v>
      </c>
      <c r="AO222" s="197">
        <f t="shared" si="263"/>
        <v>0</v>
      </c>
      <c r="AP222" s="197">
        <f t="shared" si="264"/>
        <v>0</v>
      </c>
      <c r="AQ222" s="197">
        <f t="shared" si="265"/>
        <v>0</v>
      </c>
      <c r="AR222" s="197" t="str">
        <f t="shared" si="266"/>
        <v/>
      </c>
      <c r="AS222" s="197" t="str">
        <f t="shared" si="267"/>
        <v/>
      </c>
      <c r="AT222" s="197" t="str">
        <f t="shared" si="268"/>
        <v/>
      </c>
      <c r="AU222" s="197" t="str">
        <f t="shared" si="269"/>
        <v/>
      </c>
      <c r="AV222" s="199">
        <f t="shared" ca="1" si="261"/>
        <v>2.1570141429459917</v>
      </c>
      <c r="AX222" s="162">
        <f t="shared" si="270"/>
        <v>0</v>
      </c>
      <c r="AY222" s="162">
        <f t="shared" si="271"/>
        <v>0</v>
      </c>
      <c r="AZ222" s="162">
        <f t="shared" si="272"/>
        <v>0</v>
      </c>
      <c r="BA222" s="162">
        <f t="shared" si="273"/>
        <v>0</v>
      </c>
      <c r="BB222" s="162" t="str">
        <f t="shared" si="274"/>
        <v/>
      </c>
      <c r="BC222" s="162" t="str">
        <f t="shared" si="275"/>
        <v/>
      </c>
      <c r="BD222" s="162" t="str">
        <f t="shared" si="276"/>
        <v/>
      </c>
      <c r="BE222" s="162" t="str">
        <f t="shared" si="277"/>
        <v/>
      </c>
      <c r="BG222" s="169">
        <f t="shared" si="258"/>
        <v>3.6998059036554345</v>
      </c>
      <c r="BH222" s="169">
        <f t="shared" ca="1" si="259"/>
        <v>2.0683313955314624</v>
      </c>
    </row>
    <row r="223" spans="3:60" x14ac:dyDescent="0.25">
      <c r="C223" s="197">
        <v>14.9</v>
      </c>
      <c r="D223" s="198">
        <f t="shared" si="227"/>
        <v>5.5908164754006027</v>
      </c>
      <c r="E223" s="199">
        <f t="shared" si="228"/>
        <v>2.0134563758389263</v>
      </c>
      <c r="F223" s="199">
        <f t="shared" si="229"/>
        <v>10.067281879194631</v>
      </c>
      <c r="G223" s="199">
        <f t="shared" si="230"/>
        <v>0.84834448279099717</v>
      </c>
      <c r="H223" s="200">
        <f t="shared" si="231"/>
        <v>14899.751670805486</v>
      </c>
      <c r="K223" s="199">
        <f t="shared" si="232"/>
        <v>3.75119209676176</v>
      </c>
      <c r="L223" s="201">
        <f t="shared" si="233"/>
        <v>3.1460656939422814E-2</v>
      </c>
      <c r="M223" s="201">
        <f t="shared" si="234"/>
        <v>3.172524790089775E-2</v>
      </c>
      <c r="N223" s="201">
        <f t="shared" si="235"/>
        <v>3.3346674238096216E-2</v>
      </c>
      <c r="O223" s="201">
        <f t="shared" si="236"/>
        <v>3.1489725216191228E-2</v>
      </c>
      <c r="P223" s="201" t="str">
        <f t="shared" si="237"/>
        <v/>
      </c>
      <c r="Q223" s="201" t="str">
        <f t="shared" si="238"/>
        <v/>
      </c>
      <c r="R223" s="201" t="str">
        <f t="shared" si="239"/>
        <v/>
      </c>
      <c r="S223" s="201" t="str">
        <f t="shared" si="240"/>
        <v/>
      </c>
      <c r="T223" s="199">
        <f t="shared" si="241"/>
        <v>0</v>
      </c>
      <c r="U223" s="199">
        <f t="shared" si="242"/>
        <v>0</v>
      </c>
      <c r="V223" s="199">
        <f t="shared" si="243"/>
        <v>0</v>
      </c>
      <c r="W223" s="199">
        <f t="shared" si="244"/>
        <v>0</v>
      </c>
      <c r="X223" s="199" t="str">
        <f t="shared" si="245"/>
        <v/>
      </c>
      <c r="Y223" s="199" t="str">
        <f t="shared" si="246"/>
        <v/>
      </c>
      <c r="Z223" s="199" t="str">
        <f t="shared" si="247"/>
        <v/>
      </c>
      <c r="AA223" s="199" t="str">
        <f t="shared" si="248"/>
        <v/>
      </c>
      <c r="AB223" s="201">
        <f t="shared" ca="1" si="249"/>
        <v>2.0248014891005419</v>
      </c>
      <c r="AD223" s="162">
        <f t="shared" si="250"/>
        <v>0</v>
      </c>
      <c r="AE223" s="162">
        <f t="shared" si="251"/>
        <v>0</v>
      </c>
      <c r="AF223" s="162">
        <f t="shared" si="252"/>
        <v>0</v>
      </c>
      <c r="AG223" s="162">
        <f t="shared" si="253"/>
        <v>0</v>
      </c>
      <c r="AH223" s="162" t="str">
        <f t="shared" si="254"/>
        <v/>
      </c>
      <c r="AI223" s="162" t="str">
        <f t="shared" si="255"/>
        <v/>
      </c>
      <c r="AJ223" s="162" t="str">
        <f t="shared" si="256"/>
        <v/>
      </c>
      <c r="AK223" s="162" t="str">
        <f t="shared" si="257"/>
        <v/>
      </c>
      <c r="AM223" s="199">
        <f t="shared" si="260"/>
        <v>1.6264351843043381</v>
      </c>
      <c r="AN223" s="197">
        <f t="shared" si="262"/>
        <v>0</v>
      </c>
      <c r="AO223" s="197">
        <f t="shared" si="263"/>
        <v>0</v>
      </c>
      <c r="AP223" s="197">
        <f t="shared" si="264"/>
        <v>0</v>
      </c>
      <c r="AQ223" s="197">
        <f t="shared" si="265"/>
        <v>0</v>
      </c>
      <c r="AR223" s="197" t="str">
        <f t="shared" si="266"/>
        <v/>
      </c>
      <c r="AS223" s="197" t="str">
        <f t="shared" si="267"/>
        <v/>
      </c>
      <c r="AT223" s="197" t="str">
        <f t="shared" si="268"/>
        <v/>
      </c>
      <c r="AU223" s="197" t="str">
        <f t="shared" si="269"/>
        <v/>
      </c>
      <c r="AV223" s="199">
        <f t="shared" ca="1" si="261"/>
        <v>2.0698153178434731</v>
      </c>
      <c r="AX223" s="162">
        <f t="shared" si="270"/>
        <v>0</v>
      </c>
      <c r="AY223" s="162">
        <f t="shared" si="271"/>
        <v>0</v>
      </c>
      <c r="AZ223" s="162">
        <f t="shared" si="272"/>
        <v>0</v>
      </c>
      <c r="BA223" s="162">
        <f t="shared" si="273"/>
        <v>0</v>
      </c>
      <c r="BB223" s="162" t="str">
        <f t="shared" si="274"/>
        <v/>
      </c>
      <c r="BC223" s="162" t="str">
        <f t="shared" si="275"/>
        <v/>
      </c>
      <c r="BD223" s="162" t="str">
        <f t="shared" si="276"/>
        <v/>
      </c>
      <c r="BE223" s="162" t="str">
        <f t="shared" si="277"/>
        <v/>
      </c>
      <c r="BG223" s="169">
        <f t="shared" si="258"/>
        <v>3.7254990002085973</v>
      </c>
      <c r="BH223" s="169">
        <f t="shared" ca="1" si="259"/>
        <v>2.0351352311894715</v>
      </c>
    </row>
    <row r="224" spans="3:60" x14ac:dyDescent="0.25">
      <c r="C224" s="197">
        <v>15</v>
      </c>
      <c r="D224" s="198">
        <f t="shared" si="227"/>
        <v>5.6283387336247674</v>
      </c>
      <c r="E224" s="199">
        <f t="shared" si="228"/>
        <v>2.0166666666666666</v>
      </c>
      <c r="F224" s="199">
        <f t="shared" si="229"/>
        <v>10.083333333333332</v>
      </c>
      <c r="G224" s="199">
        <f t="shared" si="230"/>
        <v>0.85403806992382258</v>
      </c>
      <c r="H224" s="200">
        <f t="shared" si="231"/>
        <v>14876.033057851242</v>
      </c>
      <c r="K224" s="199">
        <f t="shared" si="232"/>
        <v>3.7768851933149228</v>
      </c>
      <c r="L224" s="201">
        <f t="shared" si="233"/>
        <v>3.1676140891062694E-2</v>
      </c>
      <c r="M224" s="201">
        <f t="shared" si="234"/>
        <v>3.1942544119397051E-2</v>
      </c>
      <c r="N224" s="201">
        <f t="shared" si="235"/>
        <v>3.357507611643934E-2</v>
      </c>
      <c r="O224" s="201">
        <f t="shared" si="236"/>
        <v>3.1705408265617192E-2</v>
      </c>
      <c r="P224" s="201" t="str">
        <f t="shared" si="237"/>
        <v/>
      </c>
      <c r="Q224" s="201" t="str">
        <f t="shared" si="238"/>
        <v/>
      </c>
      <c r="R224" s="201" t="str">
        <f t="shared" si="239"/>
        <v/>
      </c>
      <c r="S224" s="201" t="str">
        <f t="shared" si="240"/>
        <v/>
      </c>
      <c r="T224" s="199">
        <f t="shared" si="241"/>
        <v>0</v>
      </c>
      <c r="U224" s="199">
        <f t="shared" si="242"/>
        <v>0</v>
      </c>
      <c r="V224" s="199">
        <f t="shared" si="243"/>
        <v>0</v>
      </c>
      <c r="W224" s="199">
        <f t="shared" si="244"/>
        <v>0</v>
      </c>
      <c r="X224" s="199" t="str">
        <f t="shared" si="245"/>
        <v/>
      </c>
      <c r="Y224" s="199" t="str">
        <f t="shared" si="246"/>
        <v/>
      </c>
      <c r="Z224" s="199" t="str">
        <f t="shared" si="247"/>
        <v/>
      </c>
      <c r="AA224" s="199" t="str">
        <f t="shared" si="248"/>
        <v/>
      </c>
      <c r="AB224" s="201">
        <f t="shared" ca="1" si="249"/>
        <v>2.0289698474705888</v>
      </c>
      <c r="AD224" s="162">
        <f t="shared" si="250"/>
        <v>0</v>
      </c>
      <c r="AE224" s="162">
        <f t="shared" si="251"/>
        <v>0</v>
      </c>
      <c r="AF224" s="162">
        <f t="shared" si="252"/>
        <v>0</v>
      </c>
      <c r="AG224" s="162">
        <f t="shared" si="253"/>
        <v>0</v>
      </c>
      <c r="AH224" s="162" t="str">
        <f t="shared" si="254"/>
        <v/>
      </c>
      <c r="AI224" s="162" t="str">
        <f t="shared" si="255"/>
        <v/>
      </c>
      <c r="AJ224" s="162" t="str">
        <f t="shared" si="256"/>
        <v/>
      </c>
      <c r="AK224" s="162" t="str">
        <f t="shared" si="257"/>
        <v/>
      </c>
      <c r="AM224" s="199">
        <f t="shared" si="260"/>
        <v>1.6376519786788508</v>
      </c>
      <c r="AN224" s="197">
        <f t="shared" si="262"/>
        <v>0</v>
      </c>
      <c r="AO224" s="197">
        <f t="shared" si="263"/>
        <v>0</v>
      </c>
      <c r="AP224" s="197">
        <f t="shared" si="264"/>
        <v>0</v>
      </c>
      <c r="AQ224" s="197">
        <f t="shared" si="265"/>
        <v>0</v>
      </c>
      <c r="AR224" s="197" t="str">
        <f t="shared" si="266"/>
        <v/>
      </c>
      <c r="AS224" s="197" t="str">
        <f t="shared" si="267"/>
        <v/>
      </c>
      <c r="AT224" s="197" t="str">
        <f t="shared" si="268"/>
        <v/>
      </c>
      <c r="AU224" s="197" t="str">
        <f t="shared" si="269"/>
        <v/>
      </c>
      <c r="AV224" s="199">
        <f t="shared" ca="1" si="261"/>
        <v>2.0232178920990291</v>
      </c>
      <c r="AX224" s="162">
        <f t="shared" si="270"/>
        <v>0</v>
      </c>
      <c r="AY224" s="162">
        <f t="shared" si="271"/>
        <v>0</v>
      </c>
      <c r="AZ224" s="162">
        <f t="shared" si="272"/>
        <v>0</v>
      </c>
      <c r="BA224" s="162">
        <f t="shared" si="273"/>
        <v>0</v>
      </c>
      <c r="BB224" s="162" t="str">
        <f t="shared" si="274"/>
        <v/>
      </c>
      <c r="BC224" s="162" t="str">
        <f t="shared" si="275"/>
        <v/>
      </c>
      <c r="BD224" s="162" t="str">
        <f t="shared" si="276"/>
        <v/>
      </c>
      <c r="BE224" s="162" t="str">
        <f t="shared" si="277"/>
        <v/>
      </c>
      <c r="BG224" s="169">
        <f t="shared" si="258"/>
        <v>3.75119209676176</v>
      </c>
      <c r="BH224" s="169">
        <f t="shared" ca="1" si="259"/>
        <v>2.0248014891005419</v>
      </c>
    </row>
    <row r="225" spans="3:60" x14ac:dyDescent="0.25">
      <c r="C225" s="197">
        <v>15.1</v>
      </c>
      <c r="D225" s="198">
        <f t="shared" si="227"/>
        <v>5.6658609918489331</v>
      </c>
      <c r="E225" s="199">
        <f t="shared" si="228"/>
        <v>2.0199006622516555</v>
      </c>
      <c r="F225" s="199">
        <f t="shared" si="229"/>
        <v>10.099503311258278</v>
      </c>
      <c r="G225" s="199">
        <f t="shared" si="230"/>
        <v>0.859731657056648</v>
      </c>
      <c r="H225" s="200">
        <f t="shared" si="231"/>
        <v>14852.215537450205</v>
      </c>
      <c r="K225" s="199">
        <f t="shared" si="232"/>
        <v>3.8025782898680855</v>
      </c>
      <c r="L225" s="201">
        <f t="shared" si="233"/>
        <v>3.1891624842702575E-2</v>
      </c>
      <c r="M225" s="201">
        <f t="shared" si="234"/>
        <v>3.2159840337896352E-2</v>
      </c>
      <c r="N225" s="201">
        <f t="shared" si="235"/>
        <v>3.3803477994782463E-2</v>
      </c>
      <c r="O225" s="201">
        <f t="shared" si="236"/>
        <v>3.1921091315043157E-2</v>
      </c>
      <c r="P225" s="201" t="str">
        <f t="shared" si="237"/>
        <v/>
      </c>
      <c r="Q225" s="201" t="str">
        <f t="shared" si="238"/>
        <v/>
      </c>
      <c r="R225" s="201" t="str">
        <f t="shared" si="239"/>
        <v/>
      </c>
      <c r="S225" s="201" t="str">
        <f t="shared" si="240"/>
        <v/>
      </c>
      <c r="T225" s="199">
        <f t="shared" si="241"/>
        <v>0</v>
      </c>
      <c r="U225" s="199">
        <f t="shared" si="242"/>
        <v>0</v>
      </c>
      <c r="V225" s="199">
        <f t="shared" si="243"/>
        <v>0</v>
      </c>
      <c r="W225" s="199">
        <f t="shared" si="244"/>
        <v>0</v>
      </c>
      <c r="X225" s="199" t="str">
        <f t="shared" si="245"/>
        <v/>
      </c>
      <c r="Y225" s="199" t="str">
        <f t="shared" si="246"/>
        <v/>
      </c>
      <c r="Z225" s="199" t="str">
        <f t="shared" si="247"/>
        <v/>
      </c>
      <c r="AA225" s="199" t="str">
        <f t="shared" si="248"/>
        <v/>
      </c>
      <c r="AB225" s="201">
        <f t="shared" ca="1" si="249"/>
        <v>2.0797149079366335</v>
      </c>
      <c r="AD225" s="162">
        <f t="shared" si="250"/>
        <v>0</v>
      </c>
      <c r="AE225" s="162">
        <f t="shared" si="251"/>
        <v>0</v>
      </c>
      <c r="AF225" s="162">
        <f t="shared" si="252"/>
        <v>0</v>
      </c>
      <c r="AG225" s="162">
        <f t="shared" si="253"/>
        <v>0</v>
      </c>
      <c r="AH225" s="162" t="str">
        <f t="shared" si="254"/>
        <v/>
      </c>
      <c r="AI225" s="162" t="str">
        <f t="shared" si="255"/>
        <v/>
      </c>
      <c r="AJ225" s="162" t="str">
        <f t="shared" si="256"/>
        <v/>
      </c>
      <c r="AK225" s="162" t="str">
        <f t="shared" si="257"/>
        <v/>
      </c>
      <c r="AM225" s="199">
        <f t="shared" si="260"/>
        <v>1.6488687730533635</v>
      </c>
      <c r="AN225" s="197">
        <f t="shared" si="262"/>
        <v>0</v>
      </c>
      <c r="AO225" s="197">
        <f t="shared" si="263"/>
        <v>0</v>
      </c>
      <c r="AP225" s="197">
        <f t="shared" si="264"/>
        <v>0</v>
      </c>
      <c r="AQ225" s="197">
        <f t="shared" si="265"/>
        <v>0</v>
      </c>
      <c r="AR225" s="197" t="str">
        <f t="shared" si="266"/>
        <v/>
      </c>
      <c r="AS225" s="197" t="str">
        <f t="shared" si="267"/>
        <v/>
      </c>
      <c r="AT225" s="197" t="str">
        <f t="shared" si="268"/>
        <v/>
      </c>
      <c r="AU225" s="197" t="str">
        <f t="shared" si="269"/>
        <v/>
      </c>
      <c r="AV225" s="199">
        <f t="shared" ca="1" si="261"/>
        <v>2.1023548308874975</v>
      </c>
      <c r="AX225" s="162">
        <f t="shared" si="270"/>
        <v>0</v>
      </c>
      <c r="AY225" s="162">
        <f t="shared" si="271"/>
        <v>0</v>
      </c>
      <c r="AZ225" s="162">
        <f t="shared" si="272"/>
        <v>0</v>
      </c>
      <c r="BA225" s="162">
        <f t="shared" si="273"/>
        <v>0</v>
      </c>
      <c r="BB225" s="162" t="str">
        <f t="shared" si="274"/>
        <v/>
      </c>
      <c r="BC225" s="162" t="str">
        <f t="shared" si="275"/>
        <v/>
      </c>
      <c r="BD225" s="162" t="str">
        <f t="shared" si="276"/>
        <v/>
      </c>
      <c r="BE225" s="162" t="str">
        <f t="shared" si="277"/>
        <v/>
      </c>
      <c r="BG225" s="169">
        <f t="shared" si="258"/>
        <v>3.7768851933149228</v>
      </c>
      <c r="BH225" s="169">
        <f t="shared" ca="1" si="259"/>
        <v>2.0289698474705888</v>
      </c>
    </row>
    <row r="226" spans="3:60" x14ac:dyDescent="0.25">
      <c r="C226" s="197">
        <v>15.2</v>
      </c>
      <c r="D226" s="198">
        <f t="shared" si="227"/>
        <v>5.7033832500730979</v>
      </c>
      <c r="E226" s="199">
        <f t="shared" si="228"/>
        <v>2.0231578947368423</v>
      </c>
      <c r="F226" s="199">
        <f t="shared" si="229"/>
        <v>10.115789473684211</v>
      </c>
      <c r="G226" s="199">
        <f t="shared" si="230"/>
        <v>0.86542524418947353</v>
      </c>
      <c r="H226" s="200">
        <f t="shared" si="231"/>
        <v>14828.303850156086</v>
      </c>
      <c r="K226" s="199">
        <f t="shared" si="232"/>
        <v>3.8282713864212483</v>
      </c>
      <c r="L226" s="201">
        <f t="shared" si="233"/>
        <v>3.2107108794342455E-2</v>
      </c>
      <c r="M226" s="201">
        <f t="shared" si="234"/>
        <v>3.2377136556395653E-2</v>
      </c>
      <c r="N226" s="201">
        <f t="shared" si="235"/>
        <v>3.4031879873125594E-2</v>
      </c>
      <c r="O226" s="201">
        <f t="shared" si="236"/>
        <v>3.2136774364469128E-2</v>
      </c>
      <c r="P226" s="201" t="str">
        <f t="shared" si="237"/>
        <v/>
      </c>
      <c r="Q226" s="201" t="str">
        <f t="shared" si="238"/>
        <v/>
      </c>
      <c r="R226" s="201" t="str">
        <f t="shared" si="239"/>
        <v/>
      </c>
      <c r="S226" s="201" t="str">
        <f t="shared" si="240"/>
        <v/>
      </c>
      <c r="T226" s="199">
        <f t="shared" si="241"/>
        <v>0</v>
      </c>
      <c r="U226" s="199">
        <f t="shared" si="242"/>
        <v>0</v>
      </c>
      <c r="V226" s="199">
        <f t="shared" si="243"/>
        <v>0</v>
      </c>
      <c r="W226" s="199">
        <f t="shared" si="244"/>
        <v>0</v>
      </c>
      <c r="X226" s="199" t="str">
        <f t="shared" si="245"/>
        <v/>
      </c>
      <c r="Y226" s="199" t="str">
        <f t="shared" si="246"/>
        <v/>
      </c>
      <c r="Z226" s="199" t="str">
        <f t="shared" si="247"/>
        <v/>
      </c>
      <c r="AA226" s="199" t="str">
        <f t="shared" si="248"/>
        <v/>
      </c>
      <c r="AB226" s="201">
        <f t="shared" ca="1" si="249"/>
        <v>2.0723839027611564</v>
      </c>
      <c r="AD226" s="162">
        <f t="shared" si="250"/>
        <v>0</v>
      </c>
      <c r="AE226" s="162">
        <f t="shared" si="251"/>
        <v>0</v>
      </c>
      <c r="AF226" s="162">
        <f t="shared" si="252"/>
        <v>0</v>
      </c>
      <c r="AG226" s="162">
        <f t="shared" si="253"/>
        <v>0</v>
      </c>
      <c r="AH226" s="162" t="str">
        <f t="shared" si="254"/>
        <v/>
      </c>
      <c r="AI226" s="162" t="str">
        <f t="shared" si="255"/>
        <v/>
      </c>
      <c r="AJ226" s="162" t="str">
        <f t="shared" si="256"/>
        <v/>
      </c>
      <c r="AK226" s="162" t="str">
        <f t="shared" si="257"/>
        <v/>
      </c>
      <c r="AM226" s="199">
        <f t="shared" si="260"/>
        <v>1.6600855674278763</v>
      </c>
      <c r="AN226" s="197">
        <f t="shared" si="262"/>
        <v>0</v>
      </c>
      <c r="AO226" s="197">
        <f t="shared" si="263"/>
        <v>0</v>
      </c>
      <c r="AP226" s="197">
        <f t="shared" si="264"/>
        <v>0</v>
      </c>
      <c r="AQ226" s="197">
        <f t="shared" si="265"/>
        <v>0</v>
      </c>
      <c r="AR226" s="197" t="str">
        <f t="shared" si="266"/>
        <v/>
      </c>
      <c r="AS226" s="197" t="str">
        <f t="shared" si="267"/>
        <v/>
      </c>
      <c r="AT226" s="197" t="str">
        <f t="shared" si="268"/>
        <v/>
      </c>
      <c r="AU226" s="197" t="str">
        <f t="shared" si="269"/>
        <v/>
      </c>
      <c r="AV226" s="199">
        <f t="shared" ca="1" si="261"/>
        <v>2.0294669333312396</v>
      </c>
      <c r="AX226" s="162">
        <f t="shared" si="270"/>
        <v>0</v>
      </c>
      <c r="AY226" s="162">
        <f t="shared" si="271"/>
        <v>0</v>
      </c>
      <c r="AZ226" s="162">
        <f t="shared" si="272"/>
        <v>0</v>
      </c>
      <c r="BA226" s="162">
        <f t="shared" si="273"/>
        <v>0</v>
      </c>
      <c r="BB226" s="162" t="str">
        <f t="shared" si="274"/>
        <v/>
      </c>
      <c r="BC226" s="162" t="str">
        <f t="shared" si="275"/>
        <v/>
      </c>
      <c r="BD226" s="162" t="str">
        <f t="shared" si="276"/>
        <v/>
      </c>
      <c r="BE226" s="162" t="str">
        <f t="shared" si="277"/>
        <v/>
      </c>
      <c r="BG226" s="169">
        <f t="shared" si="258"/>
        <v>3.8025782898680855</v>
      </c>
      <c r="BH226" s="169">
        <f t="shared" ca="1" si="259"/>
        <v>2.0797149079366335</v>
      </c>
    </row>
    <row r="227" spans="3:60" x14ac:dyDescent="0.25">
      <c r="C227" s="197">
        <v>15.3</v>
      </c>
      <c r="D227" s="198">
        <f t="shared" si="227"/>
        <v>5.7409055082972626</v>
      </c>
      <c r="E227" s="199">
        <f t="shared" si="228"/>
        <v>2.0264379084967321</v>
      </c>
      <c r="F227" s="199">
        <f t="shared" si="229"/>
        <v>10.13218954248366</v>
      </c>
      <c r="G227" s="199">
        <f t="shared" si="230"/>
        <v>0.87111883132229895</v>
      </c>
      <c r="H227" s="200">
        <f t="shared" si="231"/>
        <v>14804.302601235304</v>
      </c>
      <c r="K227" s="199">
        <f t="shared" si="232"/>
        <v>3.8539644829744111</v>
      </c>
      <c r="L227" s="201">
        <f t="shared" si="233"/>
        <v>3.2322592745982343E-2</v>
      </c>
      <c r="M227" s="201">
        <f t="shared" si="234"/>
        <v>3.2594432774894953E-2</v>
      </c>
      <c r="N227" s="201">
        <f t="shared" si="235"/>
        <v>3.4260281751468717E-2</v>
      </c>
      <c r="O227" s="201">
        <f t="shared" si="236"/>
        <v>3.2352457413895093E-2</v>
      </c>
      <c r="P227" s="201" t="str">
        <f t="shared" si="237"/>
        <v/>
      </c>
      <c r="Q227" s="201" t="str">
        <f t="shared" si="238"/>
        <v/>
      </c>
      <c r="R227" s="201" t="str">
        <f t="shared" si="239"/>
        <v/>
      </c>
      <c r="S227" s="201" t="str">
        <f t="shared" si="240"/>
        <v/>
      </c>
      <c r="T227" s="199">
        <f t="shared" si="241"/>
        <v>0</v>
      </c>
      <c r="U227" s="199">
        <f t="shared" si="242"/>
        <v>0</v>
      </c>
      <c r="V227" s="199">
        <f t="shared" si="243"/>
        <v>0</v>
      </c>
      <c r="W227" s="199">
        <f t="shared" si="244"/>
        <v>0</v>
      </c>
      <c r="X227" s="199" t="str">
        <f t="shared" si="245"/>
        <v/>
      </c>
      <c r="Y227" s="199" t="str">
        <f t="shared" si="246"/>
        <v/>
      </c>
      <c r="Z227" s="199" t="str">
        <f t="shared" si="247"/>
        <v/>
      </c>
      <c r="AA227" s="199" t="str">
        <f t="shared" si="248"/>
        <v/>
      </c>
      <c r="AB227" s="201">
        <f t="shared" ca="1" si="249"/>
        <v>2.0982486441367865</v>
      </c>
      <c r="AD227" s="162">
        <f t="shared" si="250"/>
        <v>0</v>
      </c>
      <c r="AE227" s="162">
        <f t="shared" si="251"/>
        <v>0</v>
      </c>
      <c r="AF227" s="162">
        <f t="shared" si="252"/>
        <v>0</v>
      </c>
      <c r="AG227" s="162">
        <f t="shared" si="253"/>
        <v>0</v>
      </c>
      <c r="AH227" s="162" t="str">
        <f t="shared" si="254"/>
        <v/>
      </c>
      <c r="AI227" s="162" t="str">
        <f t="shared" si="255"/>
        <v/>
      </c>
      <c r="AJ227" s="162" t="str">
        <f t="shared" si="256"/>
        <v/>
      </c>
      <c r="AK227" s="162" t="str">
        <f t="shared" si="257"/>
        <v/>
      </c>
      <c r="AM227" s="199">
        <f t="shared" si="260"/>
        <v>1.671302361802389</v>
      </c>
      <c r="AN227" s="197">
        <f t="shared" si="262"/>
        <v>0</v>
      </c>
      <c r="AO227" s="197">
        <f t="shared" si="263"/>
        <v>0</v>
      </c>
      <c r="AP227" s="197">
        <f t="shared" si="264"/>
        <v>0</v>
      </c>
      <c r="AQ227" s="197">
        <f t="shared" si="265"/>
        <v>0</v>
      </c>
      <c r="AR227" s="197" t="str">
        <f t="shared" si="266"/>
        <v/>
      </c>
      <c r="AS227" s="197" t="str">
        <f t="shared" si="267"/>
        <v/>
      </c>
      <c r="AT227" s="197" t="str">
        <f t="shared" si="268"/>
        <v/>
      </c>
      <c r="AU227" s="197" t="str">
        <f t="shared" si="269"/>
        <v/>
      </c>
      <c r="AV227" s="199">
        <f t="shared" ca="1" si="261"/>
        <v>2.1404424012207608</v>
      </c>
      <c r="AX227" s="162">
        <f t="shared" si="270"/>
        <v>0</v>
      </c>
      <c r="AY227" s="162">
        <f t="shared" si="271"/>
        <v>0</v>
      </c>
      <c r="AZ227" s="162">
        <f t="shared" si="272"/>
        <v>0</v>
      </c>
      <c r="BA227" s="162">
        <f t="shared" si="273"/>
        <v>0</v>
      </c>
      <c r="BB227" s="162" t="str">
        <f t="shared" si="274"/>
        <v/>
      </c>
      <c r="BC227" s="162" t="str">
        <f t="shared" si="275"/>
        <v/>
      </c>
      <c r="BD227" s="162" t="str">
        <f t="shared" si="276"/>
        <v/>
      </c>
      <c r="BE227" s="162" t="str">
        <f t="shared" si="277"/>
        <v/>
      </c>
      <c r="BG227" s="169">
        <f t="shared" si="258"/>
        <v>3.8282713864212483</v>
      </c>
      <c r="BH227" s="169">
        <f t="shared" ca="1" si="259"/>
        <v>2.0723839027611564</v>
      </c>
    </row>
    <row r="228" spans="3:60" x14ac:dyDescent="0.25">
      <c r="C228" s="197">
        <v>15.4</v>
      </c>
      <c r="D228" s="198">
        <f t="shared" si="227"/>
        <v>5.7784277665214292</v>
      </c>
      <c r="E228" s="199">
        <f t="shared" si="228"/>
        <v>2.0297402597402598</v>
      </c>
      <c r="F228" s="199">
        <f t="shared" si="229"/>
        <v>10.148701298701299</v>
      </c>
      <c r="G228" s="199">
        <f t="shared" si="230"/>
        <v>0.87681241845512459</v>
      </c>
      <c r="H228" s="200">
        <f t="shared" si="231"/>
        <v>14780.216264636252</v>
      </c>
      <c r="K228" s="199">
        <f t="shared" si="232"/>
        <v>3.8796575795275738</v>
      </c>
      <c r="L228" s="201">
        <f t="shared" si="233"/>
        <v>3.2538076697622223E-2</v>
      </c>
      <c r="M228" s="201">
        <f t="shared" si="234"/>
        <v>3.2811728993394254E-2</v>
      </c>
      <c r="N228" s="201">
        <f t="shared" si="235"/>
        <v>3.4488683629811841E-2</v>
      </c>
      <c r="O228" s="201">
        <f t="shared" si="236"/>
        <v>3.2568140463321064E-2</v>
      </c>
      <c r="P228" s="201" t="str">
        <f t="shared" si="237"/>
        <v/>
      </c>
      <c r="Q228" s="201" t="str">
        <f t="shared" si="238"/>
        <v/>
      </c>
      <c r="R228" s="201" t="str">
        <f t="shared" si="239"/>
        <v/>
      </c>
      <c r="S228" s="201" t="str">
        <f t="shared" si="240"/>
        <v/>
      </c>
      <c r="T228" s="199">
        <f t="shared" si="241"/>
        <v>0</v>
      </c>
      <c r="U228" s="199">
        <f t="shared" si="242"/>
        <v>0</v>
      </c>
      <c r="V228" s="199">
        <f t="shared" si="243"/>
        <v>0</v>
      </c>
      <c r="W228" s="199">
        <f t="shared" si="244"/>
        <v>0</v>
      </c>
      <c r="X228" s="199" t="str">
        <f t="shared" si="245"/>
        <v/>
      </c>
      <c r="Y228" s="199" t="str">
        <f t="shared" si="246"/>
        <v/>
      </c>
      <c r="Z228" s="199" t="str">
        <f t="shared" si="247"/>
        <v/>
      </c>
      <c r="AA228" s="199" t="str">
        <f t="shared" si="248"/>
        <v/>
      </c>
      <c r="AB228" s="201">
        <f t="shared" ca="1" si="249"/>
        <v>2.013312964345904</v>
      </c>
      <c r="AD228" s="162">
        <f t="shared" si="250"/>
        <v>0</v>
      </c>
      <c r="AE228" s="162">
        <f t="shared" si="251"/>
        <v>0</v>
      </c>
      <c r="AF228" s="162">
        <f t="shared" si="252"/>
        <v>0</v>
      </c>
      <c r="AG228" s="162">
        <f t="shared" si="253"/>
        <v>0</v>
      </c>
      <c r="AH228" s="162" t="str">
        <f t="shared" si="254"/>
        <v/>
      </c>
      <c r="AI228" s="162" t="str">
        <f t="shared" si="255"/>
        <v/>
      </c>
      <c r="AJ228" s="162" t="str">
        <f t="shared" si="256"/>
        <v/>
      </c>
      <c r="AK228" s="162" t="str">
        <f t="shared" si="257"/>
        <v/>
      </c>
      <c r="AM228" s="199">
        <f t="shared" si="260"/>
        <v>1.6825191561769017</v>
      </c>
      <c r="AN228" s="197">
        <f t="shared" si="262"/>
        <v>0</v>
      </c>
      <c r="AO228" s="197">
        <f t="shared" si="263"/>
        <v>0</v>
      </c>
      <c r="AP228" s="197">
        <f t="shared" si="264"/>
        <v>0</v>
      </c>
      <c r="AQ228" s="197">
        <f t="shared" si="265"/>
        <v>0</v>
      </c>
      <c r="AR228" s="197" t="str">
        <f t="shared" si="266"/>
        <v/>
      </c>
      <c r="AS228" s="197" t="str">
        <f t="shared" si="267"/>
        <v/>
      </c>
      <c r="AT228" s="197" t="str">
        <f t="shared" si="268"/>
        <v/>
      </c>
      <c r="AU228" s="197" t="str">
        <f t="shared" si="269"/>
        <v/>
      </c>
      <c r="AV228" s="199">
        <f t="shared" ca="1" si="261"/>
        <v>2.1101090510423655</v>
      </c>
      <c r="AX228" s="162">
        <f t="shared" si="270"/>
        <v>0</v>
      </c>
      <c r="AY228" s="162">
        <f t="shared" si="271"/>
        <v>0</v>
      </c>
      <c r="AZ228" s="162">
        <f t="shared" si="272"/>
        <v>0</v>
      </c>
      <c r="BA228" s="162">
        <f t="shared" si="273"/>
        <v>0</v>
      </c>
      <c r="BB228" s="162" t="str">
        <f t="shared" si="274"/>
        <v/>
      </c>
      <c r="BC228" s="162" t="str">
        <f t="shared" si="275"/>
        <v/>
      </c>
      <c r="BD228" s="162" t="str">
        <f t="shared" si="276"/>
        <v/>
      </c>
      <c r="BE228" s="162" t="str">
        <f t="shared" si="277"/>
        <v/>
      </c>
      <c r="BG228" s="169">
        <f t="shared" si="258"/>
        <v>3.8539644829744111</v>
      </c>
      <c r="BH228" s="169">
        <f t="shared" ca="1" si="259"/>
        <v>2.0982486441367865</v>
      </c>
    </row>
    <row r="229" spans="3:60" x14ac:dyDescent="0.25">
      <c r="C229" s="197">
        <v>15.5</v>
      </c>
      <c r="D229" s="198">
        <f t="shared" si="227"/>
        <v>5.8159500247455931</v>
      </c>
      <c r="E229" s="199">
        <f t="shared" si="228"/>
        <v>2.0330645161290324</v>
      </c>
      <c r="F229" s="199">
        <f t="shared" si="229"/>
        <v>10.165322580645162</v>
      </c>
      <c r="G229" s="199">
        <f t="shared" si="230"/>
        <v>0.88250600558795</v>
      </c>
      <c r="H229" s="200">
        <f t="shared" si="231"/>
        <v>14756.049186830622</v>
      </c>
      <c r="K229" s="199">
        <f t="shared" si="232"/>
        <v>3.9053506760807366</v>
      </c>
      <c r="L229" s="201">
        <f t="shared" si="233"/>
        <v>3.275356064926211E-2</v>
      </c>
      <c r="M229" s="201">
        <f t="shared" si="234"/>
        <v>3.3029025211893548E-2</v>
      </c>
      <c r="N229" s="201">
        <f t="shared" si="235"/>
        <v>3.4717085508154964E-2</v>
      </c>
      <c r="O229" s="201">
        <f t="shared" si="236"/>
        <v>3.2783823512747029E-2</v>
      </c>
      <c r="P229" s="201" t="str">
        <f t="shared" si="237"/>
        <v/>
      </c>
      <c r="Q229" s="201" t="str">
        <f t="shared" si="238"/>
        <v/>
      </c>
      <c r="R229" s="201" t="str">
        <f t="shared" si="239"/>
        <v/>
      </c>
      <c r="S229" s="201" t="str">
        <f t="shared" si="240"/>
        <v/>
      </c>
      <c r="T229" s="199">
        <f t="shared" si="241"/>
        <v>0</v>
      </c>
      <c r="U229" s="199">
        <f t="shared" si="242"/>
        <v>0</v>
      </c>
      <c r="V229" s="199">
        <f t="shared" si="243"/>
        <v>0</v>
      </c>
      <c r="W229" s="199">
        <f t="shared" si="244"/>
        <v>0</v>
      </c>
      <c r="X229" s="199" t="str">
        <f t="shared" si="245"/>
        <v/>
      </c>
      <c r="Y229" s="199" t="str">
        <f t="shared" si="246"/>
        <v/>
      </c>
      <c r="Z229" s="199" t="str">
        <f t="shared" si="247"/>
        <v/>
      </c>
      <c r="AA229" s="199" t="str">
        <f t="shared" si="248"/>
        <v/>
      </c>
      <c r="AB229" s="201">
        <f t="shared" ca="1" si="249"/>
        <v>2.1022596347545179</v>
      </c>
      <c r="AD229" s="162">
        <f t="shared" si="250"/>
        <v>0</v>
      </c>
      <c r="AE229" s="162">
        <f t="shared" si="251"/>
        <v>0</v>
      </c>
      <c r="AF229" s="162">
        <f t="shared" si="252"/>
        <v>0</v>
      </c>
      <c r="AG229" s="162">
        <f t="shared" si="253"/>
        <v>0</v>
      </c>
      <c r="AH229" s="162" t="str">
        <f t="shared" si="254"/>
        <v/>
      </c>
      <c r="AI229" s="162" t="str">
        <f t="shared" si="255"/>
        <v/>
      </c>
      <c r="AJ229" s="162" t="str">
        <f t="shared" si="256"/>
        <v/>
      </c>
      <c r="AK229" s="162" t="str">
        <f t="shared" si="257"/>
        <v/>
      </c>
      <c r="AM229" s="199">
        <f t="shared" si="260"/>
        <v>1.6937359505514145</v>
      </c>
      <c r="AN229" s="197">
        <f t="shared" si="262"/>
        <v>0</v>
      </c>
      <c r="AO229" s="197">
        <f t="shared" si="263"/>
        <v>0</v>
      </c>
      <c r="AP229" s="197">
        <f t="shared" si="264"/>
        <v>0</v>
      </c>
      <c r="AQ229" s="197">
        <f t="shared" si="265"/>
        <v>0</v>
      </c>
      <c r="AR229" s="197" t="str">
        <f t="shared" si="266"/>
        <v/>
      </c>
      <c r="AS229" s="197" t="str">
        <f t="shared" si="267"/>
        <v/>
      </c>
      <c r="AT229" s="197" t="str">
        <f t="shared" si="268"/>
        <v/>
      </c>
      <c r="AU229" s="197" t="str">
        <f t="shared" si="269"/>
        <v/>
      </c>
      <c r="AV229" s="199">
        <f t="shared" ca="1" si="261"/>
        <v>2.0775391038602979</v>
      </c>
      <c r="AX229" s="162">
        <f t="shared" si="270"/>
        <v>0</v>
      </c>
      <c r="AY229" s="162">
        <f t="shared" si="271"/>
        <v>0</v>
      </c>
      <c r="AZ229" s="162">
        <f t="shared" si="272"/>
        <v>0</v>
      </c>
      <c r="BA229" s="162">
        <f t="shared" si="273"/>
        <v>0</v>
      </c>
      <c r="BB229" s="162" t="str">
        <f t="shared" si="274"/>
        <v/>
      </c>
      <c r="BC229" s="162" t="str">
        <f t="shared" si="275"/>
        <v/>
      </c>
      <c r="BD229" s="162" t="str">
        <f t="shared" si="276"/>
        <v/>
      </c>
      <c r="BE229" s="162" t="str">
        <f t="shared" si="277"/>
        <v/>
      </c>
      <c r="BG229" s="169">
        <f t="shared" si="258"/>
        <v>3.8796575795275738</v>
      </c>
      <c r="BH229" s="169">
        <f t="shared" ca="1" si="259"/>
        <v>2.013312964345904</v>
      </c>
    </row>
    <row r="230" spans="3:60" x14ac:dyDescent="0.25">
      <c r="C230" s="197">
        <v>15.6</v>
      </c>
      <c r="D230" s="198">
        <f t="shared" si="227"/>
        <v>5.8534722829697579</v>
      </c>
      <c r="E230" s="199">
        <f t="shared" si="228"/>
        <v>2.0364102564102566</v>
      </c>
      <c r="F230" s="199">
        <f t="shared" si="229"/>
        <v>10.182051282051283</v>
      </c>
      <c r="G230" s="199">
        <f t="shared" si="230"/>
        <v>0.88819959272077542</v>
      </c>
      <c r="H230" s="200">
        <f t="shared" si="231"/>
        <v>14731.80559053135</v>
      </c>
      <c r="K230" s="199">
        <f t="shared" si="232"/>
        <v>3.9310437726338994</v>
      </c>
      <c r="L230" s="201">
        <f t="shared" si="233"/>
        <v>3.2969044600901984E-2</v>
      </c>
      <c r="M230" s="201">
        <f t="shared" si="234"/>
        <v>3.3246321430392856E-2</v>
      </c>
      <c r="N230" s="201">
        <f t="shared" si="235"/>
        <v>3.4945487386498095E-2</v>
      </c>
      <c r="O230" s="201">
        <f t="shared" si="236"/>
        <v>3.2999506562172994E-2</v>
      </c>
      <c r="P230" s="201" t="str">
        <f t="shared" si="237"/>
        <v/>
      </c>
      <c r="Q230" s="201" t="str">
        <f t="shared" si="238"/>
        <v/>
      </c>
      <c r="R230" s="201" t="str">
        <f t="shared" si="239"/>
        <v/>
      </c>
      <c r="S230" s="201" t="str">
        <f t="shared" si="240"/>
        <v/>
      </c>
      <c r="T230" s="199">
        <f t="shared" si="241"/>
        <v>0</v>
      </c>
      <c r="U230" s="199">
        <f t="shared" si="242"/>
        <v>0</v>
      </c>
      <c r="V230" s="199">
        <f t="shared" si="243"/>
        <v>0</v>
      </c>
      <c r="W230" s="199">
        <f t="shared" si="244"/>
        <v>0</v>
      </c>
      <c r="X230" s="199" t="str">
        <f t="shared" si="245"/>
        <v/>
      </c>
      <c r="Y230" s="199" t="str">
        <f t="shared" si="246"/>
        <v/>
      </c>
      <c r="Z230" s="199" t="str">
        <f t="shared" si="247"/>
        <v/>
      </c>
      <c r="AA230" s="199" t="str">
        <f t="shared" si="248"/>
        <v/>
      </c>
      <c r="AB230" s="201">
        <f t="shared" ca="1" si="249"/>
        <v>2.0994206962716842</v>
      </c>
      <c r="AD230" s="162">
        <f t="shared" si="250"/>
        <v>0</v>
      </c>
      <c r="AE230" s="162">
        <f t="shared" si="251"/>
        <v>0</v>
      </c>
      <c r="AF230" s="162">
        <f t="shared" si="252"/>
        <v>0</v>
      </c>
      <c r="AG230" s="162">
        <f t="shared" si="253"/>
        <v>0</v>
      </c>
      <c r="AH230" s="162" t="str">
        <f t="shared" si="254"/>
        <v/>
      </c>
      <c r="AI230" s="162" t="str">
        <f t="shared" si="255"/>
        <v/>
      </c>
      <c r="AJ230" s="162" t="str">
        <f t="shared" si="256"/>
        <v/>
      </c>
      <c r="AK230" s="162" t="str">
        <f t="shared" si="257"/>
        <v/>
      </c>
      <c r="AM230" s="199">
        <f t="shared" si="260"/>
        <v>1.7049527449259272</v>
      </c>
      <c r="AN230" s="197">
        <f t="shared" si="262"/>
        <v>0</v>
      </c>
      <c r="AO230" s="197">
        <f t="shared" si="263"/>
        <v>0</v>
      </c>
      <c r="AP230" s="197">
        <f t="shared" si="264"/>
        <v>0</v>
      </c>
      <c r="AQ230" s="197">
        <f t="shared" si="265"/>
        <v>0</v>
      </c>
      <c r="AR230" s="197" t="str">
        <f t="shared" si="266"/>
        <v/>
      </c>
      <c r="AS230" s="197" t="str">
        <f t="shared" si="267"/>
        <v/>
      </c>
      <c r="AT230" s="197" t="str">
        <f t="shared" si="268"/>
        <v/>
      </c>
      <c r="AU230" s="197" t="str">
        <f t="shared" si="269"/>
        <v/>
      </c>
      <c r="AV230" s="199">
        <f t="shared" ca="1" si="261"/>
        <v>2.140201872396128</v>
      </c>
      <c r="AX230" s="162">
        <f t="shared" si="270"/>
        <v>0</v>
      </c>
      <c r="AY230" s="162">
        <f t="shared" si="271"/>
        <v>0</v>
      </c>
      <c r="AZ230" s="162">
        <f t="shared" si="272"/>
        <v>0</v>
      </c>
      <c r="BA230" s="162">
        <f t="shared" si="273"/>
        <v>0</v>
      </c>
      <c r="BB230" s="162" t="str">
        <f t="shared" si="274"/>
        <v/>
      </c>
      <c r="BC230" s="162" t="str">
        <f t="shared" si="275"/>
        <v/>
      </c>
      <c r="BD230" s="162" t="str">
        <f t="shared" si="276"/>
        <v/>
      </c>
      <c r="BE230" s="162" t="str">
        <f t="shared" si="277"/>
        <v/>
      </c>
      <c r="BG230" s="169">
        <f t="shared" si="258"/>
        <v>3.9053506760807366</v>
      </c>
      <c r="BH230" s="169">
        <f t="shared" ca="1" si="259"/>
        <v>2.1022596347545179</v>
      </c>
    </row>
    <row r="231" spans="3:60" x14ac:dyDescent="0.25">
      <c r="C231" s="197">
        <v>15.7</v>
      </c>
      <c r="D231" s="198">
        <f t="shared" si="227"/>
        <v>5.8909945411939235</v>
      </c>
      <c r="E231" s="199">
        <f t="shared" si="228"/>
        <v>2.0397770700636944</v>
      </c>
      <c r="F231" s="199">
        <f t="shared" si="229"/>
        <v>10.198885350318472</v>
      </c>
      <c r="G231" s="199">
        <f t="shared" si="230"/>
        <v>0.89389317985360095</v>
      </c>
      <c r="H231" s="200">
        <f t="shared" si="231"/>
        <v>14707.489578291619</v>
      </c>
      <c r="K231" s="199">
        <f t="shared" si="232"/>
        <v>3.9567368691870621</v>
      </c>
      <c r="L231" s="201">
        <f t="shared" si="233"/>
        <v>3.3184528552541871E-2</v>
      </c>
      <c r="M231" s="201">
        <f t="shared" si="234"/>
        <v>3.3463617648892149E-2</v>
      </c>
      <c r="N231" s="201">
        <f t="shared" si="235"/>
        <v>3.5173889264841218E-2</v>
      </c>
      <c r="O231" s="201">
        <f t="shared" si="236"/>
        <v>3.3215189611598965E-2</v>
      </c>
      <c r="P231" s="201" t="str">
        <f t="shared" si="237"/>
        <v/>
      </c>
      <c r="Q231" s="201" t="str">
        <f t="shared" si="238"/>
        <v/>
      </c>
      <c r="R231" s="201" t="str">
        <f t="shared" si="239"/>
        <v/>
      </c>
      <c r="S231" s="201" t="str">
        <f t="shared" si="240"/>
        <v/>
      </c>
      <c r="T231" s="199">
        <f t="shared" si="241"/>
        <v>0</v>
      </c>
      <c r="U231" s="199">
        <f t="shared" si="242"/>
        <v>0</v>
      </c>
      <c r="V231" s="199">
        <f t="shared" si="243"/>
        <v>0</v>
      </c>
      <c r="W231" s="199">
        <f t="shared" si="244"/>
        <v>0</v>
      </c>
      <c r="X231" s="199" t="str">
        <f t="shared" si="245"/>
        <v/>
      </c>
      <c r="Y231" s="199" t="str">
        <f t="shared" si="246"/>
        <v/>
      </c>
      <c r="Z231" s="199" t="str">
        <f t="shared" si="247"/>
        <v/>
      </c>
      <c r="AA231" s="199" t="str">
        <f t="shared" si="248"/>
        <v/>
      </c>
      <c r="AB231" s="201">
        <f t="shared" ca="1" si="249"/>
        <v>2.015628108185445</v>
      </c>
      <c r="AD231" s="162">
        <f t="shared" si="250"/>
        <v>0</v>
      </c>
      <c r="AE231" s="162">
        <f t="shared" si="251"/>
        <v>0</v>
      </c>
      <c r="AF231" s="162">
        <f t="shared" si="252"/>
        <v>0</v>
      </c>
      <c r="AG231" s="162">
        <f t="shared" si="253"/>
        <v>0</v>
      </c>
      <c r="AH231" s="162" t="str">
        <f t="shared" si="254"/>
        <v/>
      </c>
      <c r="AI231" s="162" t="str">
        <f t="shared" si="255"/>
        <v/>
      </c>
      <c r="AJ231" s="162" t="str">
        <f t="shared" si="256"/>
        <v/>
      </c>
      <c r="AK231" s="162" t="str">
        <f t="shared" si="257"/>
        <v/>
      </c>
      <c r="AM231" s="199">
        <f t="shared" si="260"/>
        <v>1.7161695393004399</v>
      </c>
      <c r="AN231" s="197">
        <f t="shared" si="262"/>
        <v>0</v>
      </c>
      <c r="AO231" s="197">
        <f t="shared" si="263"/>
        <v>0</v>
      </c>
      <c r="AP231" s="197">
        <f t="shared" si="264"/>
        <v>0</v>
      </c>
      <c r="AQ231" s="197">
        <f t="shared" si="265"/>
        <v>0</v>
      </c>
      <c r="AR231" s="197" t="str">
        <f t="shared" si="266"/>
        <v/>
      </c>
      <c r="AS231" s="197" t="str">
        <f t="shared" si="267"/>
        <v/>
      </c>
      <c r="AT231" s="197" t="str">
        <f t="shared" si="268"/>
        <v/>
      </c>
      <c r="AU231" s="197" t="str">
        <f t="shared" si="269"/>
        <v/>
      </c>
      <c r="AV231" s="199">
        <f t="shared" ca="1" si="261"/>
        <v>2.0854041836283148</v>
      </c>
      <c r="AX231" s="162">
        <f t="shared" si="270"/>
        <v>0</v>
      </c>
      <c r="AY231" s="162">
        <f t="shared" si="271"/>
        <v>0</v>
      </c>
      <c r="AZ231" s="162">
        <f t="shared" si="272"/>
        <v>0</v>
      </c>
      <c r="BA231" s="162">
        <f t="shared" si="273"/>
        <v>0</v>
      </c>
      <c r="BB231" s="162" t="str">
        <f t="shared" si="274"/>
        <v/>
      </c>
      <c r="BC231" s="162" t="str">
        <f t="shared" si="275"/>
        <v/>
      </c>
      <c r="BD231" s="162" t="str">
        <f t="shared" si="276"/>
        <v/>
      </c>
      <c r="BE231" s="162" t="str">
        <f t="shared" si="277"/>
        <v/>
      </c>
      <c r="BG231" s="169">
        <f t="shared" si="258"/>
        <v>3.9310437726338994</v>
      </c>
      <c r="BH231" s="169">
        <f t="shared" ca="1" si="259"/>
        <v>2.0994206962716842</v>
      </c>
    </row>
    <row r="232" spans="3:60" x14ac:dyDescent="0.25">
      <c r="C232" s="197">
        <v>15.8</v>
      </c>
      <c r="D232" s="198">
        <f t="shared" si="227"/>
        <v>5.9285167994180892</v>
      </c>
      <c r="E232" s="199">
        <f t="shared" si="228"/>
        <v>2.0431645569620254</v>
      </c>
      <c r="F232" s="199">
        <f t="shared" si="229"/>
        <v>10.215822784810127</v>
      </c>
      <c r="G232" s="199">
        <f t="shared" si="230"/>
        <v>0.89958676698642648</v>
      </c>
      <c r="H232" s="200">
        <f t="shared" si="231"/>
        <v>14683.105135989095</v>
      </c>
      <c r="K232" s="199">
        <f t="shared" si="232"/>
        <v>3.9824299657402249</v>
      </c>
      <c r="L232" s="201">
        <f t="shared" si="233"/>
        <v>3.3400012504181752E-2</v>
      </c>
      <c r="M232" s="201">
        <f t="shared" si="234"/>
        <v>3.368091386739145E-2</v>
      </c>
      <c r="N232" s="201">
        <f t="shared" si="235"/>
        <v>3.5402291143184342E-2</v>
      </c>
      <c r="O232" s="201">
        <f t="shared" si="236"/>
        <v>3.343087266102493E-2</v>
      </c>
      <c r="P232" s="201" t="str">
        <f t="shared" si="237"/>
        <v/>
      </c>
      <c r="Q232" s="201" t="str">
        <f t="shared" si="238"/>
        <v/>
      </c>
      <c r="R232" s="201" t="str">
        <f t="shared" si="239"/>
        <v/>
      </c>
      <c r="S232" s="201" t="str">
        <f t="shared" si="240"/>
        <v/>
      </c>
      <c r="T232" s="199">
        <f t="shared" si="241"/>
        <v>0</v>
      </c>
      <c r="U232" s="199">
        <f t="shared" si="242"/>
        <v>0</v>
      </c>
      <c r="V232" s="199">
        <f t="shared" si="243"/>
        <v>0</v>
      </c>
      <c r="W232" s="199">
        <f t="shared" si="244"/>
        <v>0</v>
      </c>
      <c r="X232" s="199" t="str">
        <f t="shared" si="245"/>
        <v/>
      </c>
      <c r="Y232" s="199" t="str">
        <f t="shared" si="246"/>
        <v/>
      </c>
      <c r="Z232" s="199" t="str">
        <f t="shared" si="247"/>
        <v/>
      </c>
      <c r="AA232" s="199" t="str">
        <f t="shared" si="248"/>
        <v/>
      </c>
      <c r="AB232" s="201">
        <f t="shared" ca="1" si="249"/>
        <v>2.0725399583485409</v>
      </c>
      <c r="AD232" s="162">
        <f t="shared" si="250"/>
        <v>0</v>
      </c>
      <c r="AE232" s="162">
        <f t="shared" si="251"/>
        <v>0</v>
      </c>
      <c r="AF232" s="162">
        <f t="shared" si="252"/>
        <v>0</v>
      </c>
      <c r="AG232" s="162">
        <f t="shared" si="253"/>
        <v>0</v>
      </c>
      <c r="AH232" s="162" t="str">
        <f t="shared" si="254"/>
        <v/>
      </c>
      <c r="AI232" s="162" t="str">
        <f t="shared" si="255"/>
        <v/>
      </c>
      <c r="AJ232" s="162" t="str">
        <f t="shared" si="256"/>
        <v/>
      </c>
      <c r="AK232" s="162" t="str">
        <f t="shared" si="257"/>
        <v/>
      </c>
      <c r="AM232" s="199">
        <f t="shared" si="260"/>
        <v>1.7273863336749526</v>
      </c>
      <c r="AN232" s="197">
        <f t="shared" si="262"/>
        <v>0</v>
      </c>
      <c r="AO232" s="197">
        <f t="shared" si="263"/>
        <v>0</v>
      </c>
      <c r="AP232" s="197">
        <f t="shared" si="264"/>
        <v>0</v>
      </c>
      <c r="AQ232" s="197">
        <f t="shared" si="265"/>
        <v>0</v>
      </c>
      <c r="AR232" s="197" t="str">
        <f t="shared" si="266"/>
        <v/>
      </c>
      <c r="AS232" s="197" t="str">
        <f t="shared" si="267"/>
        <v/>
      </c>
      <c r="AT232" s="197" t="str">
        <f t="shared" si="268"/>
        <v/>
      </c>
      <c r="AU232" s="197" t="str">
        <f t="shared" si="269"/>
        <v/>
      </c>
      <c r="AV232" s="199">
        <f t="shared" ca="1" si="261"/>
        <v>2.0905926121239866</v>
      </c>
      <c r="AX232" s="162">
        <f t="shared" si="270"/>
        <v>0</v>
      </c>
      <c r="AY232" s="162">
        <f t="shared" si="271"/>
        <v>0</v>
      </c>
      <c r="AZ232" s="162">
        <f t="shared" si="272"/>
        <v>0</v>
      </c>
      <c r="BA232" s="162">
        <f t="shared" si="273"/>
        <v>0</v>
      </c>
      <c r="BB232" s="162" t="str">
        <f t="shared" si="274"/>
        <v/>
      </c>
      <c r="BC232" s="162" t="str">
        <f t="shared" si="275"/>
        <v/>
      </c>
      <c r="BD232" s="162" t="str">
        <f t="shared" si="276"/>
        <v/>
      </c>
      <c r="BE232" s="162" t="str">
        <f t="shared" si="277"/>
        <v/>
      </c>
      <c r="BG232" s="169">
        <f t="shared" si="258"/>
        <v>3.9567368691870621</v>
      </c>
      <c r="BH232" s="169">
        <f t="shared" ca="1" si="259"/>
        <v>2.015628108185445</v>
      </c>
    </row>
    <row r="233" spans="3:60" x14ac:dyDescent="0.25">
      <c r="C233" s="197">
        <v>15.9</v>
      </c>
      <c r="D233" s="198">
        <f t="shared" si="227"/>
        <v>5.966039057642254</v>
      </c>
      <c r="E233" s="199">
        <f t="shared" si="228"/>
        <v>2.046572327044025</v>
      </c>
      <c r="F233" s="199">
        <f t="shared" si="229"/>
        <v>10.232861635220125</v>
      </c>
      <c r="G233" s="199">
        <f t="shared" si="230"/>
        <v>0.90528035411925178</v>
      </c>
      <c r="H233" s="200">
        <f t="shared" si="231"/>
        <v>14658.656136199506</v>
      </c>
      <c r="K233" s="199">
        <f t="shared" si="232"/>
        <v>4.0081230622933877</v>
      </c>
      <c r="L233" s="201">
        <f t="shared" si="233"/>
        <v>3.3615496455821632E-2</v>
      </c>
      <c r="M233" s="201">
        <f t="shared" si="234"/>
        <v>3.3898210085890751E-2</v>
      </c>
      <c r="N233" s="201">
        <f t="shared" si="235"/>
        <v>3.5630693021527465E-2</v>
      </c>
      <c r="O233" s="201">
        <f t="shared" si="236"/>
        <v>3.3646555710450901E-2</v>
      </c>
      <c r="P233" s="201" t="str">
        <f t="shared" si="237"/>
        <v/>
      </c>
      <c r="Q233" s="201" t="str">
        <f t="shared" si="238"/>
        <v/>
      </c>
      <c r="R233" s="201" t="str">
        <f t="shared" si="239"/>
        <v/>
      </c>
      <c r="S233" s="201" t="str">
        <f t="shared" si="240"/>
        <v/>
      </c>
      <c r="T233" s="199">
        <f t="shared" si="241"/>
        <v>0</v>
      </c>
      <c r="U233" s="199">
        <f t="shared" si="242"/>
        <v>0</v>
      </c>
      <c r="V233" s="199">
        <f t="shared" si="243"/>
        <v>0</v>
      </c>
      <c r="W233" s="199">
        <f t="shared" si="244"/>
        <v>0</v>
      </c>
      <c r="X233" s="199" t="str">
        <f t="shared" si="245"/>
        <v/>
      </c>
      <c r="Y233" s="199" t="str">
        <f t="shared" si="246"/>
        <v/>
      </c>
      <c r="Z233" s="199" t="str">
        <f t="shared" si="247"/>
        <v/>
      </c>
      <c r="AA233" s="199" t="str">
        <f t="shared" si="248"/>
        <v/>
      </c>
      <c r="AB233" s="201">
        <f t="shared" ca="1" si="249"/>
        <v>2.015852710672283</v>
      </c>
      <c r="AD233" s="162">
        <f t="shared" si="250"/>
        <v>0</v>
      </c>
      <c r="AE233" s="162">
        <f t="shared" si="251"/>
        <v>0</v>
      </c>
      <c r="AF233" s="162">
        <f t="shared" si="252"/>
        <v>0</v>
      </c>
      <c r="AG233" s="162">
        <f t="shared" si="253"/>
        <v>0</v>
      </c>
      <c r="AH233" s="162" t="str">
        <f t="shared" si="254"/>
        <v/>
      </c>
      <c r="AI233" s="162" t="str">
        <f t="shared" si="255"/>
        <v/>
      </c>
      <c r="AJ233" s="162" t="str">
        <f t="shared" si="256"/>
        <v/>
      </c>
      <c r="AK233" s="162" t="str">
        <f t="shared" si="257"/>
        <v/>
      </c>
      <c r="AM233" s="199">
        <f t="shared" si="260"/>
        <v>1.7386031280494654</v>
      </c>
      <c r="AN233" s="197">
        <f t="shared" si="262"/>
        <v>0</v>
      </c>
      <c r="AO233" s="197">
        <f t="shared" si="263"/>
        <v>0</v>
      </c>
      <c r="AP233" s="197">
        <f t="shared" si="264"/>
        <v>0</v>
      </c>
      <c r="AQ233" s="197">
        <f t="shared" si="265"/>
        <v>0</v>
      </c>
      <c r="AR233" s="197" t="str">
        <f t="shared" si="266"/>
        <v/>
      </c>
      <c r="AS233" s="197" t="str">
        <f t="shared" si="267"/>
        <v/>
      </c>
      <c r="AT233" s="197" t="str">
        <f t="shared" si="268"/>
        <v/>
      </c>
      <c r="AU233" s="197" t="str">
        <f t="shared" si="269"/>
        <v/>
      </c>
      <c r="AV233" s="199">
        <f t="shared" ca="1" si="261"/>
        <v>2.143132428067676</v>
      </c>
      <c r="AX233" s="162">
        <f t="shared" si="270"/>
        <v>0</v>
      </c>
      <c r="AY233" s="162">
        <f t="shared" si="271"/>
        <v>0</v>
      </c>
      <c r="AZ233" s="162">
        <f t="shared" si="272"/>
        <v>0</v>
      </c>
      <c r="BA233" s="162">
        <f t="shared" si="273"/>
        <v>0</v>
      </c>
      <c r="BB233" s="162" t="str">
        <f t="shared" si="274"/>
        <v/>
      </c>
      <c r="BC233" s="162" t="str">
        <f t="shared" si="275"/>
        <v/>
      </c>
      <c r="BD233" s="162" t="str">
        <f t="shared" si="276"/>
        <v/>
      </c>
      <c r="BE233" s="162" t="str">
        <f t="shared" si="277"/>
        <v/>
      </c>
      <c r="BG233" s="169">
        <f t="shared" si="258"/>
        <v>3.9824299657402249</v>
      </c>
      <c r="BH233" s="169">
        <f t="shared" ca="1" si="259"/>
        <v>2.0725399583485409</v>
      </c>
    </row>
    <row r="234" spans="3:60" x14ac:dyDescent="0.25">
      <c r="C234" s="197">
        <v>16</v>
      </c>
      <c r="D234" s="198">
        <f t="shared" si="227"/>
        <v>6.0035613158664187</v>
      </c>
      <c r="E234" s="199">
        <f t="shared" si="228"/>
        <v>2.0499999999999998</v>
      </c>
      <c r="F234" s="199">
        <f t="shared" si="229"/>
        <v>10.25</v>
      </c>
      <c r="G234" s="199">
        <f t="shared" si="230"/>
        <v>0.91097394125207742</v>
      </c>
      <c r="H234" s="200">
        <f t="shared" si="231"/>
        <v>14634.146341463415</v>
      </c>
      <c r="K234" s="199">
        <f t="shared" si="232"/>
        <v>4.03381615884655</v>
      </c>
      <c r="L234" s="201">
        <f t="shared" si="233"/>
        <v>3.3830980407461513E-2</v>
      </c>
      <c r="M234" s="201">
        <f t="shared" si="234"/>
        <v>3.4115506304390045E-2</v>
      </c>
      <c r="N234" s="201">
        <f t="shared" si="235"/>
        <v>3.5859094899870582E-2</v>
      </c>
      <c r="O234" s="201">
        <f t="shared" si="236"/>
        <v>3.3862238759876859E-2</v>
      </c>
      <c r="P234" s="201" t="str">
        <f t="shared" si="237"/>
        <v/>
      </c>
      <c r="Q234" s="201" t="str">
        <f t="shared" si="238"/>
        <v/>
      </c>
      <c r="R234" s="201" t="str">
        <f t="shared" si="239"/>
        <v/>
      </c>
      <c r="S234" s="201" t="str">
        <f t="shared" si="240"/>
        <v/>
      </c>
      <c r="T234" s="199">
        <f t="shared" si="241"/>
        <v>0</v>
      </c>
      <c r="U234" s="199">
        <f t="shared" si="242"/>
        <v>0</v>
      </c>
      <c r="V234" s="199">
        <f t="shared" si="243"/>
        <v>0</v>
      </c>
      <c r="W234" s="199">
        <f t="shared" si="244"/>
        <v>0</v>
      </c>
      <c r="X234" s="199" t="str">
        <f t="shared" si="245"/>
        <v/>
      </c>
      <c r="Y234" s="199" t="str">
        <f t="shared" si="246"/>
        <v/>
      </c>
      <c r="Z234" s="199" t="str">
        <f t="shared" si="247"/>
        <v/>
      </c>
      <c r="AA234" s="199" t="str">
        <f t="shared" si="248"/>
        <v/>
      </c>
      <c r="AB234" s="201">
        <f t="shared" ca="1" si="249"/>
        <v>2.1596879617914282</v>
      </c>
      <c r="AD234" s="162">
        <f t="shared" si="250"/>
        <v>0</v>
      </c>
      <c r="AE234" s="162">
        <f t="shared" si="251"/>
        <v>0</v>
      </c>
      <c r="AF234" s="162">
        <f t="shared" si="252"/>
        <v>0</v>
      </c>
      <c r="AG234" s="162">
        <f t="shared" si="253"/>
        <v>0</v>
      </c>
      <c r="AH234" s="162" t="str">
        <f t="shared" si="254"/>
        <v/>
      </c>
      <c r="AI234" s="162" t="str">
        <f t="shared" si="255"/>
        <v/>
      </c>
      <c r="AJ234" s="162" t="str">
        <f t="shared" si="256"/>
        <v/>
      </c>
      <c r="AK234" s="162" t="str">
        <f t="shared" si="257"/>
        <v/>
      </c>
      <c r="AM234" s="199">
        <f t="shared" si="260"/>
        <v>1.7498199224239781</v>
      </c>
      <c r="AN234" s="197">
        <f t="shared" si="262"/>
        <v>0</v>
      </c>
      <c r="AO234" s="197">
        <f t="shared" si="263"/>
        <v>0</v>
      </c>
      <c r="AP234" s="197">
        <f t="shared" si="264"/>
        <v>0</v>
      </c>
      <c r="AQ234" s="197">
        <f t="shared" si="265"/>
        <v>0</v>
      </c>
      <c r="AR234" s="197" t="str">
        <f t="shared" si="266"/>
        <v/>
      </c>
      <c r="AS234" s="197" t="str">
        <f t="shared" si="267"/>
        <v/>
      </c>
      <c r="AT234" s="197" t="str">
        <f t="shared" si="268"/>
        <v/>
      </c>
      <c r="AU234" s="197" t="str">
        <f t="shared" si="269"/>
        <v/>
      </c>
      <c r="AV234" s="199">
        <f t="shared" ca="1" si="261"/>
        <v>2.0868234104546617</v>
      </c>
      <c r="AX234" s="162">
        <f t="shared" si="270"/>
        <v>0</v>
      </c>
      <c r="AY234" s="162">
        <f t="shared" si="271"/>
        <v>0</v>
      </c>
      <c r="AZ234" s="162">
        <f t="shared" si="272"/>
        <v>0</v>
      </c>
      <c r="BA234" s="162">
        <f t="shared" si="273"/>
        <v>0</v>
      </c>
      <c r="BB234" s="162" t="str">
        <f t="shared" si="274"/>
        <v/>
      </c>
      <c r="BC234" s="162" t="str">
        <f t="shared" si="275"/>
        <v/>
      </c>
      <c r="BD234" s="162" t="str">
        <f t="shared" si="276"/>
        <v/>
      </c>
      <c r="BE234" s="162" t="str">
        <f t="shared" si="277"/>
        <v/>
      </c>
      <c r="BG234" s="169">
        <f t="shared" si="258"/>
        <v>4.0081230622933877</v>
      </c>
      <c r="BH234" s="169">
        <f t="shared" ca="1" si="259"/>
        <v>2.015852710672283</v>
      </c>
    </row>
    <row r="235" spans="3:60" x14ac:dyDescent="0.25">
      <c r="C235" s="197">
        <v>16.100000000000001</v>
      </c>
      <c r="D235" s="198">
        <f t="shared" si="227"/>
        <v>6.0410835740905853</v>
      </c>
      <c r="E235" s="199">
        <f t="shared" si="228"/>
        <v>2.0534472049689443</v>
      </c>
      <c r="F235" s="199">
        <f t="shared" si="229"/>
        <v>10.267236024844721</v>
      </c>
      <c r="G235" s="199">
        <f t="shared" si="230"/>
        <v>0.91666752838490306</v>
      </c>
      <c r="H235" s="200">
        <f t="shared" si="231"/>
        <v>14609.579407449977</v>
      </c>
      <c r="K235" s="199">
        <f t="shared" si="232"/>
        <v>4.0595092553997123</v>
      </c>
      <c r="L235" s="201">
        <f t="shared" si="233"/>
        <v>3.4046464359101393E-2</v>
      </c>
      <c r="M235" s="201">
        <f t="shared" si="234"/>
        <v>3.4332802522889345E-2</v>
      </c>
      <c r="N235" s="201">
        <f t="shared" si="235"/>
        <v>3.6087496778213712E-2</v>
      </c>
      <c r="O235" s="201">
        <f t="shared" si="236"/>
        <v>3.407792180930283E-2</v>
      </c>
      <c r="P235" s="201" t="str">
        <f t="shared" si="237"/>
        <v/>
      </c>
      <c r="Q235" s="201" t="str">
        <f t="shared" si="238"/>
        <v/>
      </c>
      <c r="R235" s="201" t="str">
        <f t="shared" si="239"/>
        <v/>
      </c>
      <c r="S235" s="201" t="str">
        <f t="shared" si="240"/>
        <v/>
      </c>
      <c r="T235" s="199">
        <f t="shared" si="241"/>
        <v>0</v>
      </c>
      <c r="U235" s="199">
        <f t="shared" si="242"/>
        <v>0</v>
      </c>
      <c r="V235" s="199">
        <f t="shared" si="243"/>
        <v>0</v>
      </c>
      <c r="W235" s="199">
        <f t="shared" si="244"/>
        <v>0</v>
      </c>
      <c r="X235" s="199" t="str">
        <f t="shared" si="245"/>
        <v/>
      </c>
      <c r="Y235" s="199" t="str">
        <f t="shared" si="246"/>
        <v/>
      </c>
      <c r="Z235" s="199" t="str">
        <f t="shared" si="247"/>
        <v/>
      </c>
      <c r="AA235" s="199" t="str">
        <f t="shared" si="248"/>
        <v/>
      </c>
      <c r="AB235" s="201">
        <f t="shared" ca="1" si="249"/>
        <v>2.000885300353354</v>
      </c>
      <c r="AD235" s="162">
        <f t="shared" si="250"/>
        <v>0</v>
      </c>
      <c r="AE235" s="162">
        <f t="shared" si="251"/>
        <v>0</v>
      </c>
      <c r="AF235" s="162">
        <f t="shared" si="252"/>
        <v>0</v>
      </c>
      <c r="AG235" s="162">
        <f t="shared" si="253"/>
        <v>0</v>
      </c>
      <c r="AH235" s="162" t="str">
        <f t="shared" si="254"/>
        <v/>
      </c>
      <c r="AI235" s="162" t="str">
        <f t="shared" si="255"/>
        <v/>
      </c>
      <c r="AJ235" s="162" t="str">
        <f t="shared" si="256"/>
        <v/>
      </c>
      <c r="AK235" s="162" t="str">
        <f t="shared" si="257"/>
        <v/>
      </c>
      <c r="AM235" s="199">
        <f t="shared" si="260"/>
        <v>1.7610367167984908</v>
      </c>
      <c r="AN235" s="197">
        <f t="shared" si="262"/>
        <v>0</v>
      </c>
      <c r="AO235" s="197">
        <f t="shared" si="263"/>
        <v>0</v>
      </c>
      <c r="AP235" s="197">
        <f t="shared" si="264"/>
        <v>0</v>
      </c>
      <c r="AQ235" s="197">
        <f t="shared" si="265"/>
        <v>0</v>
      </c>
      <c r="AR235" s="197" t="str">
        <f t="shared" si="266"/>
        <v/>
      </c>
      <c r="AS235" s="197" t="str">
        <f t="shared" si="267"/>
        <v/>
      </c>
      <c r="AT235" s="197" t="str">
        <f t="shared" si="268"/>
        <v/>
      </c>
      <c r="AU235" s="197" t="str">
        <f t="shared" si="269"/>
        <v/>
      </c>
      <c r="AV235" s="199">
        <f t="shared" ca="1" si="261"/>
        <v>2.161453342163377</v>
      </c>
      <c r="AX235" s="162">
        <f t="shared" si="270"/>
        <v>0</v>
      </c>
      <c r="AY235" s="162">
        <f t="shared" si="271"/>
        <v>0</v>
      </c>
      <c r="AZ235" s="162">
        <f t="shared" si="272"/>
        <v>0</v>
      </c>
      <c r="BA235" s="162">
        <f t="shared" si="273"/>
        <v>0</v>
      </c>
      <c r="BB235" s="162" t="str">
        <f t="shared" si="274"/>
        <v/>
      </c>
      <c r="BC235" s="162" t="str">
        <f t="shared" si="275"/>
        <v/>
      </c>
      <c r="BD235" s="162" t="str">
        <f t="shared" si="276"/>
        <v/>
      </c>
      <c r="BE235" s="162" t="str">
        <f t="shared" si="277"/>
        <v/>
      </c>
      <c r="BG235" s="169">
        <f t="shared" si="258"/>
        <v>4.03381615884655</v>
      </c>
      <c r="BH235" s="169">
        <f t="shared" ca="1" si="259"/>
        <v>2.1596879617914282</v>
      </c>
    </row>
    <row r="236" spans="3:60" x14ac:dyDescent="0.25">
      <c r="C236" s="197">
        <v>16.2</v>
      </c>
      <c r="D236" s="198">
        <f t="shared" si="227"/>
        <v>6.0786058323147492</v>
      </c>
      <c r="E236" s="199">
        <f t="shared" si="228"/>
        <v>2.0569135802469134</v>
      </c>
      <c r="F236" s="199">
        <f t="shared" si="229"/>
        <v>10.284567901234567</v>
      </c>
      <c r="G236" s="199">
        <f t="shared" si="230"/>
        <v>0.92236111551772837</v>
      </c>
      <c r="H236" s="200">
        <f t="shared" si="231"/>
        <v>14584.958886021248</v>
      </c>
      <c r="K236" s="199">
        <f t="shared" si="232"/>
        <v>4.0852023519528746</v>
      </c>
      <c r="L236" s="201">
        <f t="shared" si="233"/>
        <v>3.4261948310741273E-2</v>
      </c>
      <c r="M236" s="201">
        <f t="shared" si="234"/>
        <v>3.4550098741388639E-2</v>
      </c>
      <c r="N236" s="201">
        <f t="shared" si="235"/>
        <v>3.6315898656556829E-2</v>
      </c>
      <c r="O236" s="201">
        <f t="shared" si="236"/>
        <v>3.4293604858728795E-2</v>
      </c>
      <c r="P236" s="201" t="str">
        <f t="shared" si="237"/>
        <v/>
      </c>
      <c r="Q236" s="201" t="str">
        <f t="shared" si="238"/>
        <v/>
      </c>
      <c r="R236" s="201" t="str">
        <f t="shared" si="239"/>
        <v/>
      </c>
      <c r="S236" s="201" t="str">
        <f t="shared" si="240"/>
        <v/>
      </c>
      <c r="T236" s="199">
        <f t="shared" si="241"/>
        <v>0</v>
      </c>
      <c r="U236" s="199">
        <f t="shared" si="242"/>
        <v>0</v>
      </c>
      <c r="V236" s="199">
        <f t="shared" si="243"/>
        <v>0</v>
      </c>
      <c r="W236" s="199">
        <f t="shared" si="244"/>
        <v>0</v>
      </c>
      <c r="X236" s="199" t="str">
        <f t="shared" si="245"/>
        <v/>
      </c>
      <c r="Y236" s="199" t="str">
        <f t="shared" si="246"/>
        <v/>
      </c>
      <c r="Z236" s="199" t="str">
        <f t="shared" si="247"/>
        <v/>
      </c>
      <c r="AA236" s="199" t="str">
        <f t="shared" si="248"/>
        <v/>
      </c>
      <c r="AB236" s="201">
        <f t="shared" ca="1" si="249"/>
        <v>2.1198303700435588</v>
      </c>
      <c r="AD236" s="162">
        <f t="shared" si="250"/>
        <v>0</v>
      </c>
      <c r="AE236" s="162">
        <f t="shared" si="251"/>
        <v>0</v>
      </c>
      <c r="AF236" s="162">
        <f t="shared" si="252"/>
        <v>0</v>
      </c>
      <c r="AG236" s="162">
        <f t="shared" si="253"/>
        <v>0</v>
      </c>
      <c r="AH236" s="162" t="str">
        <f t="shared" si="254"/>
        <v/>
      </c>
      <c r="AI236" s="162" t="str">
        <f t="shared" si="255"/>
        <v/>
      </c>
      <c r="AJ236" s="162" t="str">
        <f t="shared" si="256"/>
        <v/>
      </c>
      <c r="AK236" s="162" t="str">
        <f t="shared" si="257"/>
        <v/>
      </c>
      <c r="AM236" s="199">
        <f t="shared" si="260"/>
        <v>1.7722535111730036</v>
      </c>
      <c r="AN236" s="197">
        <f t="shared" si="262"/>
        <v>0</v>
      </c>
      <c r="AO236" s="197">
        <f t="shared" si="263"/>
        <v>0</v>
      </c>
      <c r="AP236" s="197">
        <f t="shared" si="264"/>
        <v>0</v>
      </c>
      <c r="AQ236" s="197">
        <f t="shared" si="265"/>
        <v>0</v>
      </c>
      <c r="AR236" s="197" t="str">
        <f t="shared" si="266"/>
        <v/>
      </c>
      <c r="AS236" s="197" t="str">
        <f t="shared" si="267"/>
        <v/>
      </c>
      <c r="AT236" s="197" t="str">
        <f t="shared" si="268"/>
        <v/>
      </c>
      <c r="AU236" s="197" t="str">
        <f t="shared" si="269"/>
        <v/>
      </c>
      <c r="AV236" s="199">
        <f t="shared" ca="1" si="261"/>
        <v>2.0317013611556125</v>
      </c>
      <c r="AX236" s="162">
        <f t="shared" si="270"/>
        <v>0</v>
      </c>
      <c r="AY236" s="162">
        <f t="shared" si="271"/>
        <v>0</v>
      </c>
      <c r="AZ236" s="162">
        <f t="shared" si="272"/>
        <v>0</v>
      </c>
      <c r="BA236" s="162">
        <f t="shared" si="273"/>
        <v>0</v>
      </c>
      <c r="BB236" s="162" t="str">
        <f t="shared" si="274"/>
        <v/>
      </c>
      <c r="BC236" s="162" t="str">
        <f t="shared" si="275"/>
        <v/>
      </c>
      <c r="BD236" s="162" t="str">
        <f t="shared" si="276"/>
        <v/>
      </c>
      <c r="BE236" s="162" t="str">
        <f t="shared" si="277"/>
        <v/>
      </c>
      <c r="BG236" s="169">
        <f t="shared" si="258"/>
        <v>4.0595092553997123</v>
      </c>
      <c r="BH236" s="169">
        <f t="shared" ca="1" si="259"/>
        <v>2.000885300353354</v>
      </c>
    </row>
    <row r="237" spans="3:60" x14ac:dyDescent="0.25">
      <c r="C237" s="197">
        <v>16.3</v>
      </c>
      <c r="D237" s="198">
        <f t="shared" si="227"/>
        <v>6.1161280905389139</v>
      </c>
      <c r="E237" s="199">
        <f t="shared" si="228"/>
        <v>2.0603987730061348</v>
      </c>
      <c r="F237" s="199">
        <f t="shared" si="229"/>
        <v>10.301993865030674</v>
      </c>
      <c r="G237" s="199">
        <f t="shared" si="230"/>
        <v>0.9280547026505539</v>
      </c>
      <c r="H237" s="200">
        <f t="shared" si="231"/>
        <v>14560.28822820051</v>
      </c>
      <c r="K237" s="199">
        <f t="shared" si="232"/>
        <v>4.1108954485060369</v>
      </c>
      <c r="L237" s="201">
        <f t="shared" si="233"/>
        <v>3.4477432262381147E-2</v>
      </c>
      <c r="M237" s="201">
        <f t="shared" si="234"/>
        <v>3.4767394959887933E-2</v>
      </c>
      <c r="N237" s="201">
        <f t="shared" si="235"/>
        <v>3.6544300534899946E-2</v>
      </c>
      <c r="O237" s="201">
        <f t="shared" si="236"/>
        <v>3.4509287908154752E-2</v>
      </c>
      <c r="P237" s="201" t="str">
        <f t="shared" si="237"/>
        <v/>
      </c>
      <c r="Q237" s="201" t="str">
        <f t="shared" si="238"/>
        <v/>
      </c>
      <c r="R237" s="201" t="str">
        <f t="shared" si="239"/>
        <v/>
      </c>
      <c r="S237" s="201" t="str">
        <f t="shared" si="240"/>
        <v/>
      </c>
      <c r="T237" s="199">
        <f t="shared" si="241"/>
        <v>0</v>
      </c>
      <c r="U237" s="199">
        <f t="shared" si="242"/>
        <v>0</v>
      </c>
      <c r="V237" s="199">
        <f t="shared" si="243"/>
        <v>0</v>
      </c>
      <c r="W237" s="199">
        <f t="shared" si="244"/>
        <v>0</v>
      </c>
      <c r="X237" s="199" t="str">
        <f t="shared" si="245"/>
        <v/>
      </c>
      <c r="Y237" s="199" t="str">
        <f t="shared" si="246"/>
        <v/>
      </c>
      <c r="Z237" s="199" t="str">
        <f t="shared" si="247"/>
        <v/>
      </c>
      <c r="AA237" s="199" t="str">
        <f t="shared" si="248"/>
        <v/>
      </c>
      <c r="AB237" s="201">
        <f t="shared" ca="1" si="249"/>
        <v>2.0657532026944123</v>
      </c>
      <c r="AD237" s="162">
        <f t="shared" si="250"/>
        <v>0</v>
      </c>
      <c r="AE237" s="162">
        <f t="shared" si="251"/>
        <v>0</v>
      </c>
      <c r="AF237" s="162">
        <f t="shared" si="252"/>
        <v>0</v>
      </c>
      <c r="AG237" s="162">
        <f t="shared" si="253"/>
        <v>0</v>
      </c>
      <c r="AH237" s="162" t="str">
        <f t="shared" si="254"/>
        <v/>
      </c>
      <c r="AI237" s="162" t="str">
        <f t="shared" si="255"/>
        <v/>
      </c>
      <c r="AJ237" s="162" t="str">
        <f t="shared" si="256"/>
        <v/>
      </c>
      <c r="AK237" s="162" t="str">
        <f t="shared" si="257"/>
        <v/>
      </c>
      <c r="AM237" s="199">
        <f t="shared" si="260"/>
        <v>1.7834703055475163</v>
      </c>
      <c r="AN237" s="197">
        <f t="shared" si="262"/>
        <v>0</v>
      </c>
      <c r="AO237" s="197">
        <f t="shared" si="263"/>
        <v>0</v>
      </c>
      <c r="AP237" s="197">
        <f t="shared" si="264"/>
        <v>0</v>
      </c>
      <c r="AQ237" s="197">
        <f t="shared" si="265"/>
        <v>0</v>
      </c>
      <c r="AR237" s="197" t="str">
        <f t="shared" si="266"/>
        <v/>
      </c>
      <c r="AS237" s="197" t="str">
        <f t="shared" si="267"/>
        <v/>
      </c>
      <c r="AT237" s="197" t="str">
        <f t="shared" si="268"/>
        <v/>
      </c>
      <c r="AU237" s="197" t="str">
        <f t="shared" si="269"/>
        <v/>
      </c>
      <c r="AV237" s="199">
        <f t="shared" ca="1" si="261"/>
        <v>2.0662769903315663</v>
      </c>
      <c r="AX237" s="162">
        <f t="shared" si="270"/>
        <v>0</v>
      </c>
      <c r="AY237" s="162">
        <f t="shared" si="271"/>
        <v>0</v>
      </c>
      <c r="AZ237" s="162">
        <f t="shared" si="272"/>
        <v>0</v>
      </c>
      <c r="BA237" s="162">
        <f t="shared" si="273"/>
        <v>0</v>
      </c>
      <c r="BB237" s="162" t="str">
        <f t="shared" si="274"/>
        <v/>
      </c>
      <c r="BC237" s="162" t="str">
        <f t="shared" si="275"/>
        <v/>
      </c>
      <c r="BD237" s="162" t="str">
        <f t="shared" si="276"/>
        <v/>
      </c>
      <c r="BE237" s="162" t="str">
        <f t="shared" si="277"/>
        <v/>
      </c>
      <c r="BG237" s="169">
        <f t="shared" si="258"/>
        <v>4.0852023519528746</v>
      </c>
      <c r="BH237" s="169">
        <f t="shared" ca="1" si="259"/>
        <v>2.1198303700435588</v>
      </c>
    </row>
    <row r="238" spans="3:60" x14ac:dyDescent="0.25">
      <c r="C238" s="197">
        <v>16.399999999999999</v>
      </c>
      <c r="D238" s="198">
        <f t="shared" si="227"/>
        <v>6.1536503487630796</v>
      </c>
      <c r="E238" s="199">
        <f t="shared" si="228"/>
        <v>2.0639024390243903</v>
      </c>
      <c r="F238" s="199">
        <f t="shared" si="229"/>
        <v>10.319512195121952</v>
      </c>
      <c r="G238" s="199">
        <f t="shared" si="230"/>
        <v>0.93374828978337931</v>
      </c>
      <c r="H238" s="200">
        <f t="shared" si="231"/>
        <v>14535.570787047978</v>
      </c>
      <c r="K238" s="199">
        <f t="shared" si="232"/>
        <v>4.1365885450591993</v>
      </c>
      <c r="L238" s="201">
        <f t="shared" si="233"/>
        <v>3.4692916214021027E-2</v>
      </c>
      <c r="M238" s="201">
        <f t="shared" si="234"/>
        <v>3.4984691178387234E-2</v>
      </c>
      <c r="N238" s="201">
        <f t="shared" si="235"/>
        <v>3.6772702413243069E-2</v>
      </c>
      <c r="O238" s="201">
        <f t="shared" si="236"/>
        <v>3.4724970957580717E-2</v>
      </c>
      <c r="P238" s="201" t="str">
        <f t="shared" si="237"/>
        <v/>
      </c>
      <c r="Q238" s="201" t="str">
        <f t="shared" si="238"/>
        <v/>
      </c>
      <c r="R238" s="201" t="str">
        <f t="shared" si="239"/>
        <v/>
      </c>
      <c r="S238" s="201" t="str">
        <f t="shared" si="240"/>
        <v/>
      </c>
      <c r="T238" s="199">
        <f t="shared" si="241"/>
        <v>0</v>
      </c>
      <c r="U238" s="199">
        <f t="shared" si="242"/>
        <v>0</v>
      </c>
      <c r="V238" s="199">
        <f t="shared" si="243"/>
        <v>0</v>
      </c>
      <c r="W238" s="199">
        <f t="shared" si="244"/>
        <v>0</v>
      </c>
      <c r="X238" s="199" t="str">
        <f t="shared" si="245"/>
        <v/>
      </c>
      <c r="Y238" s="199" t="str">
        <f t="shared" si="246"/>
        <v/>
      </c>
      <c r="Z238" s="199" t="str">
        <f t="shared" si="247"/>
        <v/>
      </c>
      <c r="AA238" s="199" t="str">
        <f t="shared" si="248"/>
        <v/>
      </c>
      <c r="AB238" s="201">
        <f t="shared" ca="1" si="249"/>
        <v>2.0088474947175685</v>
      </c>
      <c r="AD238" s="162">
        <f t="shared" si="250"/>
        <v>0</v>
      </c>
      <c r="AE238" s="162">
        <f t="shared" si="251"/>
        <v>0</v>
      </c>
      <c r="AF238" s="162">
        <f t="shared" si="252"/>
        <v>0</v>
      </c>
      <c r="AG238" s="162">
        <f t="shared" si="253"/>
        <v>0</v>
      </c>
      <c r="AH238" s="162" t="str">
        <f t="shared" si="254"/>
        <v/>
      </c>
      <c r="AI238" s="162" t="str">
        <f t="shared" si="255"/>
        <v/>
      </c>
      <c r="AJ238" s="162" t="str">
        <f t="shared" si="256"/>
        <v/>
      </c>
      <c r="AK238" s="162" t="str">
        <f t="shared" si="257"/>
        <v/>
      </c>
      <c r="AM238" s="199">
        <f t="shared" si="260"/>
        <v>1.794687099922029</v>
      </c>
      <c r="AN238" s="197">
        <f t="shared" si="262"/>
        <v>0</v>
      </c>
      <c r="AO238" s="197">
        <f t="shared" si="263"/>
        <v>0</v>
      </c>
      <c r="AP238" s="197">
        <f t="shared" si="264"/>
        <v>0</v>
      </c>
      <c r="AQ238" s="197">
        <f t="shared" si="265"/>
        <v>0</v>
      </c>
      <c r="AR238" s="197" t="str">
        <f t="shared" si="266"/>
        <v/>
      </c>
      <c r="AS238" s="197" t="str">
        <f t="shared" si="267"/>
        <v/>
      </c>
      <c r="AT238" s="197" t="str">
        <f t="shared" si="268"/>
        <v/>
      </c>
      <c r="AU238" s="197" t="str">
        <f t="shared" si="269"/>
        <v/>
      </c>
      <c r="AV238" s="199">
        <f t="shared" ca="1" si="261"/>
        <v>2.0936178837407464</v>
      </c>
      <c r="AX238" s="162">
        <f t="shared" si="270"/>
        <v>0</v>
      </c>
      <c r="AY238" s="162">
        <f t="shared" si="271"/>
        <v>0</v>
      </c>
      <c r="AZ238" s="162">
        <f t="shared" si="272"/>
        <v>0</v>
      </c>
      <c r="BA238" s="162">
        <f t="shared" si="273"/>
        <v>0</v>
      </c>
      <c r="BB238" s="162" t="str">
        <f t="shared" si="274"/>
        <v/>
      </c>
      <c r="BC238" s="162" t="str">
        <f t="shared" si="275"/>
        <v/>
      </c>
      <c r="BD238" s="162" t="str">
        <f t="shared" si="276"/>
        <v/>
      </c>
      <c r="BE238" s="162" t="str">
        <f t="shared" si="277"/>
        <v/>
      </c>
      <c r="BG238" s="169">
        <f t="shared" si="258"/>
        <v>4.1108954485060369</v>
      </c>
      <c r="BH238" s="169">
        <f t="shared" ca="1" si="259"/>
        <v>2.0657532026944123</v>
      </c>
    </row>
    <row r="239" spans="3:60" x14ac:dyDescent="0.25">
      <c r="C239" s="197">
        <v>16.5</v>
      </c>
      <c r="D239" s="198">
        <f t="shared" si="227"/>
        <v>6.1911726069872453</v>
      </c>
      <c r="E239" s="199">
        <f t="shared" si="228"/>
        <v>2.0674242424242424</v>
      </c>
      <c r="F239" s="199">
        <f t="shared" si="229"/>
        <v>10.337121212121211</v>
      </c>
      <c r="G239" s="199">
        <f t="shared" si="230"/>
        <v>0.93944187691620507</v>
      </c>
      <c r="H239" s="200">
        <f t="shared" si="231"/>
        <v>14510.809820447052</v>
      </c>
      <c r="K239" s="199">
        <f t="shared" si="232"/>
        <v>4.1622816416123616</v>
      </c>
      <c r="L239" s="201">
        <f t="shared" si="233"/>
        <v>3.4908400165660908E-2</v>
      </c>
      <c r="M239" s="201">
        <f t="shared" si="234"/>
        <v>3.5201987396886528E-2</v>
      </c>
      <c r="N239" s="201">
        <f t="shared" si="235"/>
        <v>3.7001104291586193E-2</v>
      </c>
      <c r="O239" s="201">
        <f t="shared" si="236"/>
        <v>3.4940654007006682E-2</v>
      </c>
      <c r="P239" s="201" t="str">
        <f t="shared" si="237"/>
        <v/>
      </c>
      <c r="Q239" s="201" t="str">
        <f t="shared" si="238"/>
        <v/>
      </c>
      <c r="R239" s="201" t="str">
        <f t="shared" si="239"/>
        <v/>
      </c>
      <c r="S239" s="201" t="str">
        <f t="shared" si="240"/>
        <v/>
      </c>
      <c r="T239" s="199">
        <f t="shared" si="241"/>
        <v>0</v>
      </c>
      <c r="U239" s="199">
        <f t="shared" si="242"/>
        <v>0</v>
      </c>
      <c r="V239" s="199">
        <f t="shared" si="243"/>
        <v>0</v>
      </c>
      <c r="W239" s="199">
        <f t="shared" si="244"/>
        <v>0</v>
      </c>
      <c r="X239" s="199" t="str">
        <f t="shared" si="245"/>
        <v/>
      </c>
      <c r="Y239" s="199" t="str">
        <f t="shared" si="246"/>
        <v/>
      </c>
      <c r="Z239" s="199" t="str">
        <f t="shared" si="247"/>
        <v/>
      </c>
      <c r="AA239" s="199" t="str">
        <f t="shared" si="248"/>
        <v/>
      </c>
      <c r="AB239" s="201">
        <f t="shared" ca="1" si="249"/>
        <v>2.0945629238454773</v>
      </c>
      <c r="AD239" s="162">
        <f t="shared" si="250"/>
        <v>0</v>
      </c>
      <c r="AE239" s="162">
        <f t="shared" si="251"/>
        <v>0</v>
      </c>
      <c r="AF239" s="162">
        <f t="shared" si="252"/>
        <v>0</v>
      </c>
      <c r="AG239" s="162">
        <f t="shared" si="253"/>
        <v>0</v>
      </c>
      <c r="AH239" s="162" t="str">
        <f t="shared" si="254"/>
        <v/>
      </c>
      <c r="AI239" s="162" t="str">
        <f t="shared" si="255"/>
        <v/>
      </c>
      <c r="AJ239" s="162" t="str">
        <f t="shared" si="256"/>
        <v/>
      </c>
      <c r="AK239" s="162" t="str">
        <f t="shared" si="257"/>
        <v/>
      </c>
      <c r="AM239" s="199">
        <f t="shared" si="260"/>
        <v>1.8059038942965417</v>
      </c>
      <c r="AN239" s="197">
        <f t="shared" si="262"/>
        <v>0</v>
      </c>
      <c r="AO239" s="197">
        <f t="shared" si="263"/>
        <v>0</v>
      </c>
      <c r="AP239" s="197">
        <f t="shared" si="264"/>
        <v>0</v>
      </c>
      <c r="AQ239" s="197">
        <f t="shared" si="265"/>
        <v>0</v>
      </c>
      <c r="AR239" s="197" t="str">
        <f t="shared" si="266"/>
        <v/>
      </c>
      <c r="AS239" s="197" t="str">
        <f t="shared" si="267"/>
        <v/>
      </c>
      <c r="AT239" s="197" t="str">
        <f t="shared" si="268"/>
        <v/>
      </c>
      <c r="AU239" s="197" t="str">
        <f t="shared" si="269"/>
        <v/>
      </c>
      <c r="AV239" s="199">
        <f t="shared" ca="1" si="261"/>
        <v>2.1275903792304263</v>
      </c>
      <c r="AX239" s="162">
        <f t="shared" si="270"/>
        <v>0</v>
      </c>
      <c r="AY239" s="162">
        <f t="shared" si="271"/>
        <v>0</v>
      </c>
      <c r="AZ239" s="162">
        <f t="shared" si="272"/>
        <v>0</v>
      </c>
      <c r="BA239" s="162">
        <f t="shared" si="273"/>
        <v>0</v>
      </c>
      <c r="BB239" s="162" t="str">
        <f t="shared" si="274"/>
        <v/>
      </c>
      <c r="BC239" s="162" t="str">
        <f t="shared" si="275"/>
        <v/>
      </c>
      <c r="BD239" s="162" t="str">
        <f t="shared" si="276"/>
        <v/>
      </c>
      <c r="BE239" s="162" t="str">
        <f t="shared" si="277"/>
        <v/>
      </c>
      <c r="BG239" s="169">
        <f t="shared" si="258"/>
        <v>4.1365885450591993</v>
      </c>
      <c r="BH239" s="169">
        <f t="shared" ca="1" si="259"/>
        <v>2.0088474947175685</v>
      </c>
    </row>
    <row r="240" spans="3:60" x14ac:dyDescent="0.25">
      <c r="C240" s="197">
        <v>16.600000000000001</v>
      </c>
      <c r="D240" s="198">
        <f t="shared" si="227"/>
        <v>6.2286948652114109</v>
      </c>
      <c r="E240" s="199">
        <f t="shared" si="228"/>
        <v>2.0709638554216867</v>
      </c>
      <c r="F240" s="199">
        <f t="shared" si="229"/>
        <v>10.354819277108433</v>
      </c>
      <c r="G240" s="199">
        <f t="shared" si="230"/>
        <v>0.94513546404903048</v>
      </c>
      <c r="H240" s="200">
        <f t="shared" si="231"/>
        <v>14486.008493804178</v>
      </c>
      <c r="K240" s="199">
        <f t="shared" si="232"/>
        <v>4.1879747381655239</v>
      </c>
      <c r="L240" s="201">
        <f t="shared" si="233"/>
        <v>3.5123884117300788E-2</v>
      </c>
      <c r="M240" s="201">
        <f t="shared" si="234"/>
        <v>3.5419283615385821E-2</v>
      </c>
      <c r="N240" s="201">
        <f t="shared" si="235"/>
        <v>3.7229506169929316E-2</v>
      </c>
      <c r="O240" s="201">
        <f t="shared" si="236"/>
        <v>3.5156337056432646E-2</v>
      </c>
      <c r="P240" s="201" t="str">
        <f t="shared" si="237"/>
        <v/>
      </c>
      <c r="Q240" s="201" t="str">
        <f t="shared" si="238"/>
        <v/>
      </c>
      <c r="R240" s="201" t="str">
        <f t="shared" si="239"/>
        <v/>
      </c>
      <c r="S240" s="201" t="str">
        <f t="shared" si="240"/>
        <v/>
      </c>
      <c r="T240" s="199">
        <f t="shared" si="241"/>
        <v>0</v>
      </c>
      <c r="U240" s="199">
        <f t="shared" si="242"/>
        <v>0</v>
      </c>
      <c r="V240" s="199">
        <f t="shared" si="243"/>
        <v>0</v>
      </c>
      <c r="W240" s="199">
        <f t="shared" si="244"/>
        <v>0</v>
      </c>
      <c r="X240" s="199" t="str">
        <f t="shared" si="245"/>
        <v/>
      </c>
      <c r="Y240" s="199" t="str">
        <f t="shared" si="246"/>
        <v/>
      </c>
      <c r="Z240" s="199" t="str">
        <f t="shared" si="247"/>
        <v/>
      </c>
      <c r="AA240" s="199" t="str">
        <f t="shared" si="248"/>
        <v/>
      </c>
      <c r="AB240" s="201">
        <f t="shared" ca="1" si="249"/>
        <v>2.1057935250397386</v>
      </c>
      <c r="AD240" s="162">
        <f t="shared" si="250"/>
        <v>0</v>
      </c>
      <c r="AE240" s="162">
        <f t="shared" si="251"/>
        <v>0</v>
      </c>
      <c r="AF240" s="162">
        <f t="shared" si="252"/>
        <v>0</v>
      </c>
      <c r="AG240" s="162">
        <f t="shared" si="253"/>
        <v>0</v>
      </c>
      <c r="AH240" s="162" t="str">
        <f t="shared" si="254"/>
        <v/>
      </c>
      <c r="AI240" s="162" t="str">
        <f t="shared" si="255"/>
        <v/>
      </c>
      <c r="AJ240" s="162" t="str">
        <f t="shared" si="256"/>
        <v/>
      </c>
      <c r="AK240" s="162" t="str">
        <f t="shared" si="257"/>
        <v/>
      </c>
      <c r="AM240" s="199">
        <f t="shared" si="260"/>
        <v>1.8171206886710545</v>
      </c>
      <c r="AN240" s="197">
        <f t="shared" si="262"/>
        <v>0</v>
      </c>
      <c r="AO240" s="197">
        <f t="shared" si="263"/>
        <v>0</v>
      </c>
      <c r="AP240" s="197">
        <f t="shared" si="264"/>
        <v>0</v>
      </c>
      <c r="AQ240" s="197">
        <f t="shared" si="265"/>
        <v>0</v>
      </c>
      <c r="AR240" s="197" t="str">
        <f t="shared" si="266"/>
        <v/>
      </c>
      <c r="AS240" s="197" t="str">
        <f t="shared" si="267"/>
        <v/>
      </c>
      <c r="AT240" s="197" t="str">
        <f t="shared" si="268"/>
        <v/>
      </c>
      <c r="AU240" s="197" t="str">
        <f t="shared" si="269"/>
        <v/>
      </c>
      <c r="AV240" s="199">
        <f t="shared" ca="1" si="261"/>
        <v>2.0688260324828747</v>
      </c>
      <c r="AX240" s="162">
        <f t="shared" si="270"/>
        <v>0</v>
      </c>
      <c r="AY240" s="162">
        <f t="shared" si="271"/>
        <v>0</v>
      </c>
      <c r="AZ240" s="162">
        <f t="shared" si="272"/>
        <v>0</v>
      </c>
      <c r="BA240" s="162">
        <f t="shared" si="273"/>
        <v>0</v>
      </c>
      <c r="BB240" s="162" t="str">
        <f t="shared" si="274"/>
        <v/>
      </c>
      <c r="BC240" s="162" t="str">
        <f t="shared" si="275"/>
        <v/>
      </c>
      <c r="BD240" s="162" t="str">
        <f t="shared" si="276"/>
        <v/>
      </c>
      <c r="BE240" s="162" t="str">
        <f t="shared" si="277"/>
        <v/>
      </c>
      <c r="BG240" s="169">
        <f t="shared" si="258"/>
        <v>4.1622816416123616</v>
      </c>
      <c r="BH240" s="169">
        <f t="shared" ca="1" si="259"/>
        <v>2.0945629238454773</v>
      </c>
    </row>
    <row r="241" spans="3:60" x14ac:dyDescent="0.25">
      <c r="C241" s="197">
        <v>16.7</v>
      </c>
      <c r="D241" s="198">
        <f t="shared" si="227"/>
        <v>6.2662171234355748</v>
      </c>
      <c r="E241" s="199">
        <f t="shared" si="228"/>
        <v>2.0745209580838324</v>
      </c>
      <c r="F241" s="199">
        <f t="shared" si="229"/>
        <v>10.372604790419162</v>
      </c>
      <c r="G241" s="199">
        <f t="shared" si="230"/>
        <v>0.9508290511818559</v>
      </c>
      <c r="H241" s="200">
        <f t="shared" si="231"/>
        <v>14461.169882665357</v>
      </c>
      <c r="K241" s="199">
        <f t="shared" si="232"/>
        <v>4.2136678347186862</v>
      </c>
      <c r="L241" s="201">
        <f t="shared" si="233"/>
        <v>3.5339368068940662E-2</v>
      </c>
      <c r="M241" s="201">
        <f t="shared" si="234"/>
        <v>3.5636579833885115E-2</v>
      </c>
      <c r="N241" s="201">
        <f t="shared" si="235"/>
        <v>3.7457908048272433E-2</v>
      </c>
      <c r="O241" s="201">
        <f t="shared" si="236"/>
        <v>3.5372020105858611E-2</v>
      </c>
      <c r="P241" s="201" t="str">
        <f t="shared" si="237"/>
        <v/>
      </c>
      <c r="Q241" s="201" t="str">
        <f t="shared" si="238"/>
        <v/>
      </c>
      <c r="R241" s="201" t="str">
        <f t="shared" si="239"/>
        <v/>
      </c>
      <c r="S241" s="201" t="str">
        <f t="shared" si="240"/>
        <v/>
      </c>
      <c r="T241" s="199">
        <f t="shared" si="241"/>
        <v>0</v>
      </c>
      <c r="U241" s="199">
        <f t="shared" si="242"/>
        <v>0</v>
      </c>
      <c r="V241" s="199">
        <f t="shared" si="243"/>
        <v>0</v>
      </c>
      <c r="W241" s="199">
        <f t="shared" si="244"/>
        <v>0</v>
      </c>
      <c r="X241" s="199" t="str">
        <f t="shared" si="245"/>
        <v/>
      </c>
      <c r="Y241" s="199" t="str">
        <f t="shared" si="246"/>
        <v/>
      </c>
      <c r="Z241" s="199" t="str">
        <f t="shared" si="247"/>
        <v/>
      </c>
      <c r="AA241" s="199" t="str">
        <f t="shared" si="248"/>
        <v/>
      </c>
      <c r="AB241" s="201">
        <f t="shared" ca="1" si="249"/>
        <v>2.1029318260982368</v>
      </c>
      <c r="AD241" s="162">
        <f t="shared" si="250"/>
        <v>0</v>
      </c>
      <c r="AE241" s="162">
        <f t="shared" si="251"/>
        <v>0</v>
      </c>
      <c r="AF241" s="162">
        <f t="shared" si="252"/>
        <v>0</v>
      </c>
      <c r="AG241" s="162">
        <f t="shared" si="253"/>
        <v>0</v>
      </c>
      <c r="AH241" s="162" t="str">
        <f t="shared" si="254"/>
        <v/>
      </c>
      <c r="AI241" s="162" t="str">
        <f t="shared" si="255"/>
        <v/>
      </c>
      <c r="AJ241" s="162" t="str">
        <f t="shared" si="256"/>
        <v/>
      </c>
      <c r="AK241" s="162" t="str">
        <f t="shared" si="257"/>
        <v/>
      </c>
      <c r="AM241" s="199">
        <f t="shared" si="260"/>
        <v>1.8283374830455672</v>
      </c>
      <c r="AN241" s="197">
        <f t="shared" si="262"/>
        <v>0</v>
      </c>
      <c r="AO241" s="197">
        <f t="shared" si="263"/>
        <v>0</v>
      </c>
      <c r="AP241" s="197">
        <f t="shared" si="264"/>
        <v>0</v>
      </c>
      <c r="AQ241" s="197">
        <f t="shared" si="265"/>
        <v>0</v>
      </c>
      <c r="AR241" s="197" t="str">
        <f t="shared" si="266"/>
        <v/>
      </c>
      <c r="AS241" s="197" t="str">
        <f t="shared" si="267"/>
        <v/>
      </c>
      <c r="AT241" s="197" t="str">
        <f t="shared" si="268"/>
        <v/>
      </c>
      <c r="AU241" s="197" t="str">
        <f t="shared" si="269"/>
        <v/>
      </c>
      <c r="AV241" s="199">
        <f t="shared" ca="1" si="261"/>
        <v>2.0470558554438334</v>
      </c>
      <c r="AX241" s="162">
        <f t="shared" si="270"/>
        <v>0</v>
      </c>
      <c r="AY241" s="162">
        <f t="shared" si="271"/>
        <v>0</v>
      </c>
      <c r="AZ241" s="162">
        <f t="shared" si="272"/>
        <v>0</v>
      </c>
      <c r="BA241" s="162">
        <f t="shared" si="273"/>
        <v>0</v>
      </c>
      <c r="BB241" s="162" t="str">
        <f t="shared" si="274"/>
        <v/>
      </c>
      <c r="BC241" s="162" t="str">
        <f t="shared" si="275"/>
        <v/>
      </c>
      <c r="BD241" s="162" t="str">
        <f t="shared" si="276"/>
        <v/>
      </c>
      <c r="BE241" s="162" t="str">
        <f t="shared" si="277"/>
        <v/>
      </c>
      <c r="BG241" s="169">
        <f t="shared" si="258"/>
        <v>4.1879747381655239</v>
      </c>
      <c r="BH241" s="169">
        <f t="shared" ca="1" si="259"/>
        <v>2.1057935250397386</v>
      </c>
    </row>
    <row r="242" spans="3:60" x14ac:dyDescent="0.25">
      <c r="C242" s="197">
        <v>16.8</v>
      </c>
      <c r="D242" s="198">
        <f t="shared" si="227"/>
        <v>6.3037393816597405</v>
      </c>
      <c r="E242" s="199">
        <f t="shared" si="228"/>
        <v>2.078095238095238</v>
      </c>
      <c r="F242" s="199">
        <f t="shared" si="229"/>
        <v>10.390476190476189</v>
      </c>
      <c r="G242" s="199">
        <f t="shared" si="230"/>
        <v>0.95652263831468143</v>
      </c>
      <c r="H242" s="200">
        <f t="shared" si="231"/>
        <v>14436.296975252064</v>
      </c>
      <c r="K242" s="199">
        <f t="shared" si="232"/>
        <v>4.2393609312718485</v>
      </c>
      <c r="L242" s="201">
        <f t="shared" si="233"/>
        <v>3.5554852020580542E-2</v>
      </c>
      <c r="M242" s="201">
        <f t="shared" si="234"/>
        <v>3.5853876052384416E-2</v>
      </c>
      <c r="N242" s="201">
        <f t="shared" si="235"/>
        <v>3.7686309926615556E-2</v>
      </c>
      <c r="O242" s="201">
        <f t="shared" si="236"/>
        <v>3.5587703155284568E-2</v>
      </c>
      <c r="P242" s="201" t="str">
        <f t="shared" si="237"/>
        <v/>
      </c>
      <c r="Q242" s="201" t="str">
        <f t="shared" si="238"/>
        <v/>
      </c>
      <c r="R242" s="201" t="str">
        <f t="shared" si="239"/>
        <v/>
      </c>
      <c r="S242" s="201" t="str">
        <f t="shared" si="240"/>
        <v/>
      </c>
      <c r="T242" s="199">
        <f t="shared" si="241"/>
        <v>0</v>
      </c>
      <c r="U242" s="199">
        <f t="shared" si="242"/>
        <v>0</v>
      </c>
      <c r="V242" s="199">
        <f t="shared" si="243"/>
        <v>0</v>
      </c>
      <c r="W242" s="199">
        <f t="shared" si="244"/>
        <v>0</v>
      </c>
      <c r="X242" s="199" t="str">
        <f t="shared" si="245"/>
        <v/>
      </c>
      <c r="Y242" s="199" t="str">
        <f t="shared" si="246"/>
        <v/>
      </c>
      <c r="Z242" s="199" t="str">
        <f t="shared" si="247"/>
        <v/>
      </c>
      <c r="AA242" s="199" t="str">
        <f t="shared" si="248"/>
        <v/>
      </c>
      <c r="AB242" s="201">
        <f t="shared" ca="1" si="249"/>
        <v>2.0505139257145566</v>
      </c>
      <c r="AD242" s="162">
        <f t="shared" si="250"/>
        <v>0</v>
      </c>
      <c r="AE242" s="162">
        <f t="shared" si="251"/>
        <v>0</v>
      </c>
      <c r="AF242" s="162">
        <f t="shared" si="252"/>
        <v>0</v>
      </c>
      <c r="AG242" s="162">
        <f t="shared" si="253"/>
        <v>0</v>
      </c>
      <c r="AH242" s="162" t="str">
        <f t="shared" si="254"/>
        <v/>
      </c>
      <c r="AI242" s="162" t="str">
        <f t="shared" si="255"/>
        <v/>
      </c>
      <c r="AJ242" s="162" t="str">
        <f t="shared" si="256"/>
        <v/>
      </c>
      <c r="AK242" s="162" t="str">
        <f t="shared" si="257"/>
        <v/>
      </c>
      <c r="AM242" s="199">
        <f t="shared" si="260"/>
        <v>1.8395542774200799</v>
      </c>
      <c r="AN242" s="197">
        <f t="shared" si="262"/>
        <v>0</v>
      </c>
      <c r="AO242" s="197">
        <f t="shared" si="263"/>
        <v>0</v>
      </c>
      <c r="AP242" s="197">
        <f t="shared" si="264"/>
        <v>0</v>
      </c>
      <c r="AQ242" s="197">
        <f t="shared" si="265"/>
        <v>0</v>
      </c>
      <c r="AR242" s="197" t="str">
        <f t="shared" si="266"/>
        <v/>
      </c>
      <c r="AS242" s="197" t="str">
        <f t="shared" si="267"/>
        <v/>
      </c>
      <c r="AT242" s="197" t="str">
        <f t="shared" si="268"/>
        <v/>
      </c>
      <c r="AU242" s="197" t="str">
        <f t="shared" si="269"/>
        <v/>
      </c>
      <c r="AV242" s="199">
        <f t="shared" ca="1" si="261"/>
        <v>2.0282818862077838</v>
      </c>
      <c r="AX242" s="162">
        <f t="shared" si="270"/>
        <v>0</v>
      </c>
      <c r="AY242" s="162">
        <f t="shared" si="271"/>
        <v>0</v>
      </c>
      <c r="AZ242" s="162">
        <f t="shared" si="272"/>
        <v>0</v>
      </c>
      <c r="BA242" s="162">
        <f t="shared" si="273"/>
        <v>0</v>
      </c>
      <c r="BB242" s="162" t="str">
        <f t="shared" si="274"/>
        <v/>
      </c>
      <c r="BC242" s="162" t="str">
        <f t="shared" si="275"/>
        <v/>
      </c>
      <c r="BD242" s="162" t="str">
        <f t="shared" si="276"/>
        <v/>
      </c>
      <c r="BE242" s="162" t="str">
        <f t="shared" si="277"/>
        <v/>
      </c>
      <c r="BG242" s="169">
        <f t="shared" si="258"/>
        <v>4.2136678347186862</v>
      </c>
      <c r="BH242" s="169">
        <f t="shared" ca="1" si="259"/>
        <v>2.1029318260982368</v>
      </c>
    </row>
    <row r="243" spans="3:60" x14ac:dyDescent="0.25">
      <c r="C243" s="197">
        <v>16.899999999999999</v>
      </c>
      <c r="D243" s="198">
        <f t="shared" si="227"/>
        <v>6.3412616398839043</v>
      </c>
      <c r="E243" s="199">
        <f t="shared" si="228"/>
        <v>2.0816863905325445</v>
      </c>
      <c r="F243" s="199">
        <f t="shared" si="229"/>
        <v>10.408431952662722</v>
      </c>
      <c r="G243" s="199">
        <f t="shared" si="230"/>
        <v>0.96221622544750662</v>
      </c>
      <c r="H243" s="200">
        <f t="shared" si="231"/>
        <v>14411.392674919343</v>
      </c>
      <c r="K243" s="199">
        <f t="shared" si="232"/>
        <v>4.2650540278250109</v>
      </c>
      <c r="L243" s="201">
        <f t="shared" si="233"/>
        <v>3.5770335972220423E-2</v>
      </c>
      <c r="M243" s="201">
        <f t="shared" si="234"/>
        <v>3.607117227088371E-2</v>
      </c>
      <c r="N243" s="201">
        <f t="shared" si="235"/>
        <v>3.791471180495868E-2</v>
      </c>
      <c r="O243" s="201">
        <f t="shared" si="236"/>
        <v>3.580338620471054E-2</v>
      </c>
      <c r="P243" s="201" t="str">
        <f t="shared" si="237"/>
        <v/>
      </c>
      <c r="Q243" s="201" t="str">
        <f t="shared" si="238"/>
        <v/>
      </c>
      <c r="R243" s="201" t="str">
        <f t="shared" si="239"/>
        <v/>
      </c>
      <c r="S243" s="201" t="str">
        <f t="shared" si="240"/>
        <v/>
      </c>
      <c r="T243" s="199">
        <f t="shared" si="241"/>
        <v>0</v>
      </c>
      <c r="U243" s="199">
        <f t="shared" si="242"/>
        <v>0</v>
      </c>
      <c r="V243" s="199">
        <f t="shared" si="243"/>
        <v>0</v>
      </c>
      <c r="W243" s="199">
        <f t="shared" si="244"/>
        <v>0</v>
      </c>
      <c r="X243" s="199" t="str">
        <f t="shared" si="245"/>
        <v/>
      </c>
      <c r="Y243" s="199" t="str">
        <f t="shared" si="246"/>
        <v/>
      </c>
      <c r="Z243" s="199" t="str">
        <f t="shared" si="247"/>
        <v/>
      </c>
      <c r="AA243" s="199" t="str">
        <f t="shared" si="248"/>
        <v/>
      </c>
      <c r="AB243" s="201">
        <f t="shared" ca="1" si="249"/>
        <v>2.0255935188120628</v>
      </c>
      <c r="AD243" s="162">
        <f t="shared" si="250"/>
        <v>0</v>
      </c>
      <c r="AE243" s="162">
        <f t="shared" si="251"/>
        <v>0</v>
      </c>
      <c r="AF243" s="162">
        <f t="shared" si="252"/>
        <v>0</v>
      </c>
      <c r="AG243" s="162">
        <f t="shared" si="253"/>
        <v>0</v>
      </c>
      <c r="AH243" s="162" t="str">
        <f t="shared" si="254"/>
        <v/>
      </c>
      <c r="AI243" s="162" t="str">
        <f t="shared" si="255"/>
        <v/>
      </c>
      <c r="AJ243" s="162" t="str">
        <f t="shared" si="256"/>
        <v/>
      </c>
      <c r="AK243" s="162" t="str">
        <f t="shared" si="257"/>
        <v/>
      </c>
      <c r="AM243" s="199">
        <f t="shared" si="260"/>
        <v>1.8507710717945927</v>
      </c>
      <c r="AN243" s="197">
        <f t="shared" si="262"/>
        <v>0</v>
      </c>
      <c r="AO243" s="197">
        <f t="shared" si="263"/>
        <v>0</v>
      </c>
      <c r="AP243" s="197">
        <f t="shared" si="264"/>
        <v>0</v>
      </c>
      <c r="AQ243" s="197">
        <f t="shared" si="265"/>
        <v>0</v>
      </c>
      <c r="AR243" s="197" t="str">
        <f t="shared" si="266"/>
        <v/>
      </c>
      <c r="AS243" s="197" t="str">
        <f t="shared" si="267"/>
        <v/>
      </c>
      <c r="AT243" s="197" t="str">
        <f t="shared" si="268"/>
        <v/>
      </c>
      <c r="AU243" s="197" t="str">
        <f t="shared" si="269"/>
        <v/>
      </c>
      <c r="AV243" s="199">
        <f t="shared" ca="1" si="261"/>
        <v>2.1513498083672467</v>
      </c>
      <c r="AX243" s="162">
        <f t="shared" si="270"/>
        <v>0</v>
      </c>
      <c r="AY243" s="162">
        <f t="shared" si="271"/>
        <v>0</v>
      </c>
      <c r="AZ243" s="162">
        <f t="shared" si="272"/>
        <v>0</v>
      </c>
      <c r="BA243" s="162">
        <f t="shared" si="273"/>
        <v>0</v>
      </c>
      <c r="BB243" s="162" t="str">
        <f t="shared" si="274"/>
        <v/>
      </c>
      <c r="BC243" s="162" t="str">
        <f t="shared" si="275"/>
        <v/>
      </c>
      <c r="BD243" s="162" t="str">
        <f t="shared" si="276"/>
        <v/>
      </c>
      <c r="BE243" s="162" t="str">
        <f t="shared" si="277"/>
        <v/>
      </c>
      <c r="BG243" s="169">
        <f t="shared" si="258"/>
        <v>4.2393609312718485</v>
      </c>
      <c r="BH243" s="169">
        <f t="shared" ca="1" si="259"/>
        <v>2.0505139257145566</v>
      </c>
    </row>
    <row r="244" spans="3:60" x14ac:dyDescent="0.25">
      <c r="C244" s="197">
        <v>17</v>
      </c>
      <c r="D244" s="198">
        <f t="shared" si="227"/>
        <v>6.37878389810807</v>
      </c>
      <c r="E244" s="199">
        <f t="shared" si="228"/>
        <v>2.085294117647059</v>
      </c>
      <c r="F244" s="199">
        <f t="shared" si="229"/>
        <v>10.426470588235295</v>
      </c>
      <c r="G244" s="199">
        <f t="shared" si="230"/>
        <v>0.96790981258033204</v>
      </c>
      <c r="H244" s="200">
        <f t="shared" si="231"/>
        <v>14386.459802538786</v>
      </c>
      <c r="K244" s="199">
        <f t="shared" si="232"/>
        <v>4.2907471243781732</v>
      </c>
      <c r="L244" s="201">
        <f t="shared" si="233"/>
        <v>3.5985819923860303E-2</v>
      </c>
      <c r="M244" s="201">
        <f t="shared" si="234"/>
        <v>3.6288468489383011E-2</v>
      </c>
      <c r="N244" s="201">
        <f t="shared" si="235"/>
        <v>3.8143113683301796E-2</v>
      </c>
      <c r="O244" s="201">
        <f t="shared" si="236"/>
        <v>3.6019069254136504E-2</v>
      </c>
      <c r="P244" s="201" t="str">
        <f t="shared" si="237"/>
        <v/>
      </c>
      <c r="Q244" s="201" t="str">
        <f t="shared" si="238"/>
        <v/>
      </c>
      <c r="R244" s="201" t="str">
        <f t="shared" si="239"/>
        <v/>
      </c>
      <c r="S244" s="201" t="str">
        <f t="shared" si="240"/>
        <v/>
      </c>
      <c r="T244" s="199">
        <f t="shared" si="241"/>
        <v>0</v>
      </c>
      <c r="U244" s="199">
        <f t="shared" si="242"/>
        <v>0</v>
      </c>
      <c r="V244" s="199">
        <f t="shared" si="243"/>
        <v>0</v>
      </c>
      <c r="W244" s="199">
        <f t="shared" si="244"/>
        <v>0</v>
      </c>
      <c r="X244" s="199" t="str">
        <f t="shared" si="245"/>
        <v/>
      </c>
      <c r="Y244" s="199" t="str">
        <f t="shared" si="246"/>
        <v/>
      </c>
      <c r="Z244" s="199" t="str">
        <f t="shared" si="247"/>
        <v/>
      </c>
      <c r="AA244" s="199" t="str">
        <f t="shared" si="248"/>
        <v/>
      </c>
      <c r="AB244" s="201">
        <f t="shared" ca="1" si="249"/>
        <v>2.0091501512595977</v>
      </c>
      <c r="AD244" s="162">
        <f t="shared" si="250"/>
        <v>0</v>
      </c>
      <c r="AE244" s="162">
        <f t="shared" si="251"/>
        <v>0</v>
      </c>
      <c r="AF244" s="162">
        <f t="shared" si="252"/>
        <v>0</v>
      </c>
      <c r="AG244" s="162">
        <f t="shared" si="253"/>
        <v>0</v>
      </c>
      <c r="AH244" s="162" t="str">
        <f t="shared" si="254"/>
        <v/>
      </c>
      <c r="AI244" s="162" t="str">
        <f t="shared" si="255"/>
        <v/>
      </c>
      <c r="AJ244" s="162" t="str">
        <f t="shared" si="256"/>
        <v/>
      </c>
      <c r="AK244" s="162" t="str">
        <f t="shared" si="257"/>
        <v/>
      </c>
      <c r="AM244" s="199">
        <f t="shared" si="260"/>
        <v>1.8619878661691054</v>
      </c>
      <c r="AN244" s="197">
        <f t="shared" si="262"/>
        <v>0</v>
      </c>
      <c r="AO244" s="197">
        <f t="shared" si="263"/>
        <v>0</v>
      </c>
      <c r="AP244" s="197">
        <f t="shared" si="264"/>
        <v>0</v>
      </c>
      <c r="AQ244" s="197">
        <f t="shared" si="265"/>
        <v>0</v>
      </c>
      <c r="AR244" s="197" t="str">
        <f t="shared" si="266"/>
        <v/>
      </c>
      <c r="AS244" s="197" t="str">
        <f t="shared" si="267"/>
        <v/>
      </c>
      <c r="AT244" s="197" t="str">
        <f t="shared" si="268"/>
        <v/>
      </c>
      <c r="AU244" s="197" t="str">
        <f t="shared" si="269"/>
        <v/>
      </c>
      <c r="AV244" s="199">
        <f t="shared" ca="1" si="261"/>
        <v>2.0604518088006434</v>
      </c>
      <c r="AX244" s="162">
        <f t="shared" si="270"/>
        <v>0</v>
      </c>
      <c r="AY244" s="162">
        <f t="shared" si="271"/>
        <v>0</v>
      </c>
      <c r="AZ244" s="162">
        <f t="shared" si="272"/>
        <v>0</v>
      </c>
      <c r="BA244" s="162">
        <f t="shared" si="273"/>
        <v>0</v>
      </c>
      <c r="BB244" s="162" t="str">
        <f t="shared" si="274"/>
        <v/>
      </c>
      <c r="BC244" s="162" t="str">
        <f t="shared" si="275"/>
        <v/>
      </c>
      <c r="BD244" s="162" t="str">
        <f t="shared" si="276"/>
        <v/>
      </c>
      <c r="BE244" s="162" t="str">
        <f t="shared" si="277"/>
        <v/>
      </c>
      <c r="BG244" s="169">
        <f t="shared" si="258"/>
        <v>4.2650540278250109</v>
      </c>
      <c r="BH244" s="169">
        <f t="shared" ca="1" si="259"/>
        <v>2.0255935188120628</v>
      </c>
    </row>
    <row r="245" spans="3:60" x14ac:dyDescent="0.25">
      <c r="C245" s="197">
        <v>17.100000000000001</v>
      </c>
      <c r="D245" s="198">
        <f t="shared" si="227"/>
        <v>6.4163061563322357</v>
      </c>
      <c r="E245" s="199">
        <f t="shared" si="228"/>
        <v>2.0889181286549707</v>
      </c>
      <c r="F245" s="199">
        <f t="shared" si="229"/>
        <v>10.444590643274854</v>
      </c>
      <c r="G245" s="199">
        <f t="shared" si="230"/>
        <v>0.97360339971315779</v>
      </c>
      <c r="H245" s="200">
        <f t="shared" si="231"/>
        <v>14361.501098808807</v>
      </c>
      <c r="K245" s="199">
        <f t="shared" si="232"/>
        <v>4.3164402209313355</v>
      </c>
      <c r="L245" s="201">
        <f t="shared" si="233"/>
        <v>3.6201303875500183E-2</v>
      </c>
      <c r="M245" s="201">
        <f t="shared" si="234"/>
        <v>3.6505764707882304E-2</v>
      </c>
      <c r="N245" s="201">
        <f t="shared" si="235"/>
        <v>3.837151556164492E-2</v>
      </c>
      <c r="O245" s="201">
        <f t="shared" si="236"/>
        <v>3.6234752303562469E-2</v>
      </c>
      <c r="P245" s="201" t="str">
        <f t="shared" si="237"/>
        <v/>
      </c>
      <c r="Q245" s="201" t="str">
        <f t="shared" si="238"/>
        <v/>
      </c>
      <c r="R245" s="201" t="str">
        <f t="shared" si="239"/>
        <v/>
      </c>
      <c r="S245" s="201" t="str">
        <f t="shared" si="240"/>
        <v/>
      </c>
      <c r="T245" s="199">
        <f t="shared" si="241"/>
        <v>0</v>
      </c>
      <c r="U245" s="199">
        <f t="shared" si="242"/>
        <v>0</v>
      </c>
      <c r="V245" s="199">
        <f t="shared" si="243"/>
        <v>0</v>
      </c>
      <c r="W245" s="199">
        <f t="shared" si="244"/>
        <v>0</v>
      </c>
      <c r="X245" s="199" t="str">
        <f t="shared" si="245"/>
        <v/>
      </c>
      <c r="Y245" s="199" t="str">
        <f t="shared" si="246"/>
        <v/>
      </c>
      <c r="Z245" s="199" t="str">
        <f t="shared" si="247"/>
        <v/>
      </c>
      <c r="AA245" s="199" t="str">
        <f t="shared" si="248"/>
        <v/>
      </c>
      <c r="AB245" s="201">
        <f t="shared" ca="1" si="249"/>
        <v>2.0557047812049087</v>
      </c>
      <c r="AD245" s="162">
        <f t="shared" si="250"/>
        <v>0</v>
      </c>
      <c r="AE245" s="162">
        <f t="shared" si="251"/>
        <v>0</v>
      </c>
      <c r="AF245" s="162">
        <f t="shared" si="252"/>
        <v>0</v>
      </c>
      <c r="AG245" s="162">
        <f t="shared" si="253"/>
        <v>0</v>
      </c>
      <c r="AH245" s="162" t="str">
        <f t="shared" si="254"/>
        <v/>
      </c>
      <c r="AI245" s="162" t="str">
        <f t="shared" si="255"/>
        <v/>
      </c>
      <c r="AJ245" s="162" t="str">
        <f t="shared" si="256"/>
        <v/>
      </c>
      <c r="AK245" s="162" t="str">
        <f t="shared" si="257"/>
        <v/>
      </c>
      <c r="AM245" s="199">
        <f t="shared" si="260"/>
        <v>1.8732046605436181</v>
      </c>
      <c r="AN245" s="197">
        <f t="shared" si="262"/>
        <v>0</v>
      </c>
      <c r="AO245" s="197">
        <f t="shared" si="263"/>
        <v>0</v>
      </c>
      <c r="AP245" s="197">
        <f t="shared" si="264"/>
        <v>0</v>
      </c>
      <c r="AQ245" s="197">
        <f t="shared" si="265"/>
        <v>0</v>
      </c>
      <c r="AR245" s="197" t="str">
        <f t="shared" si="266"/>
        <v/>
      </c>
      <c r="AS245" s="197" t="str">
        <f t="shared" si="267"/>
        <v/>
      </c>
      <c r="AT245" s="197" t="str">
        <f t="shared" si="268"/>
        <v/>
      </c>
      <c r="AU245" s="197" t="str">
        <f t="shared" si="269"/>
        <v/>
      </c>
      <c r="AV245" s="199">
        <f t="shared" ca="1" si="261"/>
        <v>2.0105409043351083</v>
      </c>
      <c r="AX245" s="162">
        <f t="shared" si="270"/>
        <v>0</v>
      </c>
      <c r="AY245" s="162">
        <f t="shared" si="271"/>
        <v>0</v>
      </c>
      <c r="AZ245" s="162">
        <f t="shared" si="272"/>
        <v>0</v>
      </c>
      <c r="BA245" s="162">
        <f t="shared" si="273"/>
        <v>0</v>
      </c>
      <c r="BB245" s="162" t="str">
        <f t="shared" si="274"/>
        <v/>
      </c>
      <c r="BC245" s="162" t="str">
        <f t="shared" si="275"/>
        <v/>
      </c>
      <c r="BD245" s="162" t="str">
        <f t="shared" si="276"/>
        <v/>
      </c>
      <c r="BE245" s="162" t="str">
        <f t="shared" si="277"/>
        <v/>
      </c>
      <c r="BG245" s="169">
        <f t="shared" si="258"/>
        <v>4.2907471243781732</v>
      </c>
      <c r="BH245" s="169">
        <f t="shared" ca="1" si="259"/>
        <v>2.0091501512595977</v>
      </c>
    </row>
    <row r="246" spans="3:60" x14ac:dyDescent="0.25">
      <c r="C246" s="197">
        <v>17.2</v>
      </c>
      <c r="D246" s="198">
        <f t="shared" si="227"/>
        <v>6.4538284145563996</v>
      </c>
      <c r="E246" s="199">
        <f t="shared" si="228"/>
        <v>2.0925581395348836</v>
      </c>
      <c r="F246" s="199">
        <f t="shared" si="229"/>
        <v>10.462790697674418</v>
      </c>
      <c r="G246" s="199">
        <f t="shared" si="230"/>
        <v>0.9792969868459831</v>
      </c>
      <c r="H246" s="200">
        <f t="shared" si="231"/>
        <v>14336.519226494778</v>
      </c>
      <c r="K246" s="199">
        <f t="shared" si="232"/>
        <v>4.3421333174844978</v>
      </c>
      <c r="L246" s="201">
        <f t="shared" si="233"/>
        <v>3.6416787827140057E-2</v>
      </c>
      <c r="M246" s="201">
        <f t="shared" si="234"/>
        <v>3.6723060926381598E-2</v>
      </c>
      <c r="N246" s="201">
        <f t="shared" si="235"/>
        <v>3.8599917439988043E-2</v>
      </c>
      <c r="O246" s="201">
        <f t="shared" si="236"/>
        <v>3.6450435352988433E-2</v>
      </c>
      <c r="P246" s="201" t="str">
        <f t="shared" si="237"/>
        <v/>
      </c>
      <c r="Q246" s="201" t="str">
        <f t="shared" si="238"/>
        <v/>
      </c>
      <c r="R246" s="201" t="str">
        <f t="shared" si="239"/>
        <v/>
      </c>
      <c r="S246" s="201" t="str">
        <f t="shared" si="240"/>
        <v/>
      </c>
      <c r="T246" s="199">
        <f t="shared" si="241"/>
        <v>0</v>
      </c>
      <c r="U246" s="199">
        <f t="shared" si="242"/>
        <v>0</v>
      </c>
      <c r="V246" s="199">
        <f t="shared" si="243"/>
        <v>0</v>
      </c>
      <c r="W246" s="199">
        <f t="shared" si="244"/>
        <v>0</v>
      </c>
      <c r="X246" s="199" t="str">
        <f t="shared" si="245"/>
        <v/>
      </c>
      <c r="Y246" s="199" t="str">
        <f t="shared" si="246"/>
        <v/>
      </c>
      <c r="Z246" s="199" t="str">
        <f t="shared" si="247"/>
        <v/>
      </c>
      <c r="AA246" s="199" t="str">
        <f t="shared" si="248"/>
        <v/>
      </c>
      <c r="AB246" s="201">
        <f t="shared" ca="1" si="249"/>
        <v>2.0244445377116258</v>
      </c>
      <c r="AD246" s="162">
        <f t="shared" si="250"/>
        <v>0</v>
      </c>
      <c r="AE246" s="162">
        <f t="shared" si="251"/>
        <v>0</v>
      </c>
      <c r="AF246" s="162">
        <f t="shared" si="252"/>
        <v>0</v>
      </c>
      <c r="AG246" s="162">
        <f t="shared" si="253"/>
        <v>0</v>
      </c>
      <c r="AH246" s="162" t="str">
        <f t="shared" si="254"/>
        <v/>
      </c>
      <c r="AI246" s="162" t="str">
        <f t="shared" si="255"/>
        <v/>
      </c>
      <c r="AJ246" s="162" t="str">
        <f t="shared" si="256"/>
        <v/>
      </c>
      <c r="AK246" s="162" t="str">
        <f t="shared" si="257"/>
        <v/>
      </c>
      <c r="AM246" s="199">
        <f t="shared" si="260"/>
        <v>1.8844214549181308</v>
      </c>
      <c r="AN246" s="197">
        <f t="shared" si="262"/>
        <v>0</v>
      </c>
      <c r="AO246" s="197">
        <f t="shared" si="263"/>
        <v>0</v>
      </c>
      <c r="AP246" s="197">
        <f t="shared" si="264"/>
        <v>0</v>
      </c>
      <c r="AQ246" s="197">
        <f t="shared" si="265"/>
        <v>0</v>
      </c>
      <c r="AR246" s="197" t="str">
        <f t="shared" si="266"/>
        <v/>
      </c>
      <c r="AS246" s="197" t="str">
        <f t="shared" si="267"/>
        <v/>
      </c>
      <c r="AT246" s="197" t="str">
        <f t="shared" si="268"/>
        <v/>
      </c>
      <c r="AU246" s="197" t="str">
        <f t="shared" si="269"/>
        <v/>
      </c>
      <c r="AV246" s="199">
        <f t="shared" ca="1" si="261"/>
        <v>2.0201374497518292</v>
      </c>
      <c r="AX246" s="162">
        <f t="shared" si="270"/>
        <v>0</v>
      </c>
      <c r="AY246" s="162">
        <f t="shared" si="271"/>
        <v>0</v>
      </c>
      <c r="AZ246" s="162">
        <f t="shared" si="272"/>
        <v>0</v>
      </c>
      <c r="BA246" s="162">
        <f t="shared" si="273"/>
        <v>0</v>
      </c>
      <c r="BB246" s="162" t="str">
        <f t="shared" si="274"/>
        <v/>
      </c>
      <c r="BC246" s="162" t="str">
        <f t="shared" si="275"/>
        <v/>
      </c>
      <c r="BD246" s="162" t="str">
        <f t="shared" si="276"/>
        <v/>
      </c>
      <c r="BE246" s="162" t="str">
        <f t="shared" si="277"/>
        <v/>
      </c>
      <c r="BG246" s="169">
        <f t="shared" si="258"/>
        <v>4.3164402209313355</v>
      </c>
      <c r="BH246" s="169">
        <f t="shared" ca="1" si="259"/>
        <v>2.0557047812049087</v>
      </c>
    </row>
    <row r="247" spans="3:60" x14ac:dyDescent="0.25">
      <c r="C247" s="197">
        <v>17.3</v>
      </c>
      <c r="D247" s="198">
        <f t="shared" si="227"/>
        <v>6.4913506727805652</v>
      </c>
      <c r="E247" s="199">
        <f t="shared" si="228"/>
        <v>2.09621387283237</v>
      </c>
      <c r="F247" s="199">
        <f t="shared" si="229"/>
        <v>10.481069364161851</v>
      </c>
      <c r="G247" s="199">
        <f t="shared" si="230"/>
        <v>0.98499057397880874</v>
      </c>
      <c r="H247" s="200">
        <f t="shared" si="231"/>
        <v>14311.516772601302</v>
      </c>
      <c r="K247" s="199">
        <f t="shared" si="232"/>
        <v>4.3678264140376601</v>
      </c>
      <c r="L247" s="201">
        <f t="shared" si="233"/>
        <v>3.6632271778779937E-2</v>
      </c>
      <c r="M247" s="201">
        <f t="shared" si="234"/>
        <v>3.6940357144880899E-2</v>
      </c>
      <c r="N247" s="201">
        <f t="shared" si="235"/>
        <v>3.882831931833116E-2</v>
      </c>
      <c r="O247" s="201">
        <f t="shared" si="236"/>
        <v>3.6666118402414391E-2</v>
      </c>
      <c r="P247" s="201" t="str">
        <f t="shared" si="237"/>
        <v/>
      </c>
      <c r="Q247" s="201" t="str">
        <f t="shared" si="238"/>
        <v/>
      </c>
      <c r="R247" s="201" t="str">
        <f t="shared" si="239"/>
        <v/>
      </c>
      <c r="S247" s="201" t="str">
        <f t="shared" si="240"/>
        <v/>
      </c>
      <c r="T247" s="199">
        <f t="shared" si="241"/>
        <v>0</v>
      </c>
      <c r="U247" s="199">
        <f t="shared" si="242"/>
        <v>0</v>
      </c>
      <c r="V247" s="199">
        <f t="shared" si="243"/>
        <v>0</v>
      </c>
      <c r="W247" s="199">
        <f t="shared" si="244"/>
        <v>0</v>
      </c>
      <c r="X247" s="199" t="str">
        <f t="shared" si="245"/>
        <v/>
      </c>
      <c r="Y247" s="199" t="str">
        <f t="shared" si="246"/>
        <v/>
      </c>
      <c r="Z247" s="199" t="str">
        <f t="shared" si="247"/>
        <v/>
      </c>
      <c r="AA247" s="199" t="str">
        <f t="shared" si="248"/>
        <v/>
      </c>
      <c r="AB247" s="201">
        <f t="shared" ca="1" si="249"/>
        <v>2.0065306793382995</v>
      </c>
      <c r="AD247" s="162">
        <f t="shared" si="250"/>
        <v>0</v>
      </c>
      <c r="AE247" s="162">
        <f t="shared" si="251"/>
        <v>0</v>
      </c>
      <c r="AF247" s="162">
        <f t="shared" si="252"/>
        <v>0</v>
      </c>
      <c r="AG247" s="162">
        <f t="shared" si="253"/>
        <v>0</v>
      </c>
      <c r="AH247" s="162" t="str">
        <f t="shared" si="254"/>
        <v/>
      </c>
      <c r="AI247" s="162" t="str">
        <f t="shared" si="255"/>
        <v/>
      </c>
      <c r="AJ247" s="162" t="str">
        <f t="shared" si="256"/>
        <v/>
      </c>
      <c r="AK247" s="162" t="str">
        <f t="shared" si="257"/>
        <v/>
      </c>
      <c r="AM247" s="199">
        <f t="shared" si="260"/>
        <v>1.8956382492926436</v>
      </c>
      <c r="AN247" s="197">
        <f t="shared" si="262"/>
        <v>0</v>
      </c>
      <c r="AO247" s="197">
        <f t="shared" si="263"/>
        <v>0</v>
      </c>
      <c r="AP247" s="197">
        <f t="shared" si="264"/>
        <v>0</v>
      </c>
      <c r="AQ247" s="197">
        <f t="shared" si="265"/>
        <v>0</v>
      </c>
      <c r="AR247" s="197" t="str">
        <f t="shared" si="266"/>
        <v/>
      </c>
      <c r="AS247" s="197" t="str">
        <f t="shared" si="267"/>
        <v/>
      </c>
      <c r="AT247" s="197" t="str">
        <f t="shared" si="268"/>
        <v/>
      </c>
      <c r="AU247" s="197" t="str">
        <f t="shared" si="269"/>
        <v/>
      </c>
      <c r="AV247" s="199">
        <f t="shared" ca="1" si="261"/>
        <v>2.0188364555058698</v>
      </c>
      <c r="AX247" s="162">
        <f t="shared" si="270"/>
        <v>0</v>
      </c>
      <c r="AY247" s="162">
        <f t="shared" si="271"/>
        <v>0</v>
      </c>
      <c r="AZ247" s="162">
        <f t="shared" si="272"/>
        <v>0</v>
      </c>
      <c r="BA247" s="162">
        <f t="shared" si="273"/>
        <v>0</v>
      </c>
      <c r="BB247" s="162" t="str">
        <f t="shared" si="274"/>
        <v/>
      </c>
      <c r="BC247" s="162" t="str">
        <f t="shared" si="275"/>
        <v/>
      </c>
      <c r="BD247" s="162" t="str">
        <f t="shared" si="276"/>
        <v/>
      </c>
      <c r="BE247" s="162" t="str">
        <f t="shared" si="277"/>
        <v/>
      </c>
      <c r="BG247" s="169">
        <f t="shared" si="258"/>
        <v>4.3421333174844978</v>
      </c>
      <c r="BH247" s="169">
        <f t="shared" ca="1" si="259"/>
        <v>2.0244445377116258</v>
      </c>
    </row>
    <row r="248" spans="3:60" x14ac:dyDescent="0.25">
      <c r="C248" s="197">
        <v>17.399999999999999</v>
      </c>
      <c r="D248" s="198">
        <f t="shared" si="227"/>
        <v>6.5288729310047309</v>
      </c>
      <c r="E248" s="199">
        <f t="shared" si="228"/>
        <v>2.0998850574712642</v>
      </c>
      <c r="F248" s="199">
        <f t="shared" si="229"/>
        <v>10.499425287356321</v>
      </c>
      <c r="G248" s="199">
        <f t="shared" si="230"/>
        <v>0.99068416111163426</v>
      </c>
      <c r="H248" s="200">
        <f t="shared" si="231"/>
        <v>14286.496250478955</v>
      </c>
      <c r="K248" s="199">
        <f t="shared" si="232"/>
        <v>4.3935195105908225</v>
      </c>
      <c r="L248" s="201">
        <f t="shared" si="233"/>
        <v>3.6847755730419811E-2</v>
      </c>
      <c r="M248" s="201">
        <f t="shared" si="234"/>
        <v>3.7157653363380193E-2</v>
      </c>
      <c r="N248" s="201">
        <f t="shared" si="235"/>
        <v>3.9056721196674277E-2</v>
      </c>
      <c r="O248" s="201">
        <f t="shared" si="236"/>
        <v>3.6881801451840356E-2</v>
      </c>
      <c r="P248" s="201" t="str">
        <f t="shared" si="237"/>
        <v/>
      </c>
      <c r="Q248" s="201" t="str">
        <f t="shared" si="238"/>
        <v/>
      </c>
      <c r="R248" s="201" t="str">
        <f t="shared" si="239"/>
        <v/>
      </c>
      <c r="S248" s="201" t="str">
        <f t="shared" si="240"/>
        <v/>
      </c>
      <c r="T248" s="199">
        <f t="shared" si="241"/>
        <v>0</v>
      </c>
      <c r="U248" s="199">
        <f t="shared" si="242"/>
        <v>0</v>
      </c>
      <c r="V248" s="199">
        <f t="shared" si="243"/>
        <v>0</v>
      </c>
      <c r="W248" s="199">
        <f t="shared" si="244"/>
        <v>0</v>
      </c>
      <c r="X248" s="199" t="str">
        <f t="shared" si="245"/>
        <v/>
      </c>
      <c r="Y248" s="199" t="str">
        <f t="shared" si="246"/>
        <v/>
      </c>
      <c r="Z248" s="199" t="str">
        <f t="shared" si="247"/>
        <v/>
      </c>
      <c r="AA248" s="199" t="str">
        <f t="shared" si="248"/>
        <v/>
      </c>
      <c r="AB248" s="201">
        <f t="shared" ca="1" si="249"/>
        <v>2.0783184382842239</v>
      </c>
      <c r="AD248" s="162">
        <f t="shared" si="250"/>
        <v>0</v>
      </c>
      <c r="AE248" s="162">
        <f t="shared" si="251"/>
        <v>0</v>
      </c>
      <c r="AF248" s="162">
        <f t="shared" si="252"/>
        <v>0</v>
      </c>
      <c r="AG248" s="162">
        <f t="shared" si="253"/>
        <v>0</v>
      </c>
      <c r="AH248" s="162" t="str">
        <f t="shared" si="254"/>
        <v/>
      </c>
      <c r="AI248" s="162" t="str">
        <f t="shared" si="255"/>
        <v/>
      </c>
      <c r="AJ248" s="162" t="str">
        <f t="shared" si="256"/>
        <v/>
      </c>
      <c r="AK248" s="162" t="str">
        <f t="shared" si="257"/>
        <v/>
      </c>
      <c r="AM248" s="199">
        <f t="shared" si="260"/>
        <v>1.9068550436671563</v>
      </c>
      <c r="AN248" s="197">
        <f t="shared" si="262"/>
        <v>0</v>
      </c>
      <c r="AO248" s="197">
        <f t="shared" si="263"/>
        <v>0</v>
      </c>
      <c r="AP248" s="197">
        <f t="shared" si="264"/>
        <v>0</v>
      </c>
      <c r="AQ248" s="197">
        <f t="shared" si="265"/>
        <v>0</v>
      </c>
      <c r="AR248" s="197" t="str">
        <f t="shared" si="266"/>
        <v/>
      </c>
      <c r="AS248" s="197" t="str">
        <f t="shared" si="267"/>
        <v/>
      </c>
      <c r="AT248" s="197" t="str">
        <f t="shared" si="268"/>
        <v/>
      </c>
      <c r="AU248" s="197" t="str">
        <f t="shared" si="269"/>
        <v/>
      </c>
      <c r="AV248" s="199">
        <f t="shared" ca="1" si="261"/>
        <v>2.1255578902517289</v>
      </c>
      <c r="AX248" s="162">
        <f t="shared" si="270"/>
        <v>0</v>
      </c>
      <c r="AY248" s="162">
        <f t="shared" si="271"/>
        <v>0</v>
      </c>
      <c r="AZ248" s="162">
        <f t="shared" si="272"/>
        <v>0</v>
      </c>
      <c r="BA248" s="162">
        <f t="shared" si="273"/>
        <v>0</v>
      </c>
      <c r="BB248" s="162" t="str">
        <f t="shared" si="274"/>
        <v/>
      </c>
      <c r="BC248" s="162" t="str">
        <f t="shared" si="275"/>
        <v/>
      </c>
      <c r="BD248" s="162" t="str">
        <f t="shared" si="276"/>
        <v/>
      </c>
      <c r="BE248" s="162" t="str">
        <f t="shared" si="277"/>
        <v/>
      </c>
      <c r="BG248" s="169">
        <f t="shared" si="258"/>
        <v>4.3678264140376601</v>
      </c>
      <c r="BH248" s="169">
        <f t="shared" ca="1" si="259"/>
        <v>2.0065306793382995</v>
      </c>
    </row>
    <row r="249" spans="3:60" x14ac:dyDescent="0.25">
      <c r="C249" s="197">
        <v>17.5</v>
      </c>
      <c r="D249" s="198">
        <f t="shared" si="227"/>
        <v>6.5663951892288956</v>
      </c>
      <c r="E249" s="199">
        <f t="shared" si="228"/>
        <v>2.1035714285714286</v>
      </c>
      <c r="F249" s="199">
        <f t="shared" si="229"/>
        <v>10.517857142857142</v>
      </c>
      <c r="G249" s="199">
        <f t="shared" si="230"/>
        <v>0.99637774824445968</v>
      </c>
      <c r="H249" s="200">
        <f t="shared" si="231"/>
        <v>14261.460101867573</v>
      </c>
      <c r="K249" s="199">
        <f t="shared" si="232"/>
        <v>4.4192126071439848</v>
      </c>
      <c r="L249" s="201">
        <f t="shared" si="233"/>
        <v>3.7063239682059698E-2</v>
      </c>
      <c r="M249" s="201">
        <f t="shared" si="234"/>
        <v>3.7374949581879487E-2</v>
      </c>
      <c r="N249" s="201">
        <f t="shared" si="235"/>
        <v>3.92851230750174E-2</v>
      </c>
      <c r="O249" s="201">
        <f t="shared" si="236"/>
        <v>3.709748450126632E-2</v>
      </c>
      <c r="P249" s="201" t="str">
        <f t="shared" si="237"/>
        <v/>
      </c>
      <c r="Q249" s="201" t="str">
        <f t="shared" si="238"/>
        <v/>
      </c>
      <c r="R249" s="201" t="str">
        <f t="shared" si="239"/>
        <v/>
      </c>
      <c r="S249" s="201" t="str">
        <f t="shared" si="240"/>
        <v/>
      </c>
      <c r="T249" s="199">
        <f t="shared" si="241"/>
        <v>0</v>
      </c>
      <c r="U249" s="199">
        <f t="shared" si="242"/>
        <v>0</v>
      </c>
      <c r="V249" s="199">
        <f t="shared" si="243"/>
        <v>0</v>
      </c>
      <c r="W249" s="199">
        <f t="shared" si="244"/>
        <v>0</v>
      </c>
      <c r="X249" s="199" t="str">
        <f t="shared" si="245"/>
        <v/>
      </c>
      <c r="Y249" s="199" t="str">
        <f t="shared" si="246"/>
        <v/>
      </c>
      <c r="Z249" s="199" t="str">
        <f t="shared" si="247"/>
        <v/>
      </c>
      <c r="AA249" s="199" t="str">
        <f t="shared" si="248"/>
        <v/>
      </c>
      <c r="AB249" s="201">
        <f t="shared" ca="1" si="249"/>
        <v>2.1318652781593981</v>
      </c>
      <c r="AD249" s="162">
        <f t="shared" si="250"/>
        <v>0</v>
      </c>
      <c r="AE249" s="162">
        <f t="shared" si="251"/>
        <v>0</v>
      </c>
      <c r="AF249" s="162">
        <f t="shared" si="252"/>
        <v>0</v>
      </c>
      <c r="AG249" s="162">
        <f t="shared" si="253"/>
        <v>0</v>
      </c>
      <c r="AH249" s="162" t="str">
        <f t="shared" si="254"/>
        <v/>
      </c>
      <c r="AI249" s="162" t="str">
        <f t="shared" si="255"/>
        <v/>
      </c>
      <c r="AJ249" s="162" t="str">
        <f t="shared" si="256"/>
        <v/>
      </c>
      <c r="AK249" s="162" t="str">
        <f t="shared" si="257"/>
        <v/>
      </c>
      <c r="AM249" s="199">
        <f t="shared" si="260"/>
        <v>1.918071838041669</v>
      </c>
      <c r="AN249" s="197">
        <f t="shared" si="262"/>
        <v>0</v>
      </c>
      <c r="AO249" s="197">
        <f t="shared" si="263"/>
        <v>0</v>
      </c>
      <c r="AP249" s="197">
        <f t="shared" si="264"/>
        <v>0</v>
      </c>
      <c r="AQ249" s="197">
        <f t="shared" si="265"/>
        <v>0</v>
      </c>
      <c r="AR249" s="197" t="str">
        <f t="shared" si="266"/>
        <v/>
      </c>
      <c r="AS249" s="197" t="str">
        <f t="shared" si="267"/>
        <v/>
      </c>
      <c r="AT249" s="197" t="str">
        <f t="shared" si="268"/>
        <v/>
      </c>
      <c r="AU249" s="197" t="str">
        <f t="shared" si="269"/>
        <v/>
      </c>
      <c r="AV249" s="199">
        <f t="shared" ca="1" si="261"/>
        <v>2.1142368617328229</v>
      </c>
      <c r="AX249" s="162">
        <f t="shared" si="270"/>
        <v>0</v>
      </c>
      <c r="AY249" s="162">
        <f t="shared" si="271"/>
        <v>0</v>
      </c>
      <c r="AZ249" s="162">
        <f t="shared" si="272"/>
        <v>0</v>
      </c>
      <c r="BA249" s="162">
        <f t="shared" si="273"/>
        <v>0</v>
      </c>
      <c r="BB249" s="162" t="str">
        <f t="shared" si="274"/>
        <v/>
      </c>
      <c r="BC249" s="162" t="str">
        <f t="shared" si="275"/>
        <v/>
      </c>
      <c r="BD249" s="162" t="str">
        <f t="shared" si="276"/>
        <v/>
      </c>
      <c r="BE249" s="162" t="str">
        <f t="shared" si="277"/>
        <v/>
      </c>
      <c r="BG249" s="169">
        <f t="shared" si="258"/>
        <v>4.3935195105908225</v>
      </c>
      <c r="BH249" s="169">
        <f t="shared" ca="1" si="259"/>
        <v>2.0783184382842239</v>
      </c>
    </row>
    <row r="250" spans="3:60" x14ac:dyDescent="0.25">
      <c r="C250" s="197">
        <v>17.600000000000001</v>
      </c>
      <c r="D250" s="198">
        <f t="shared" si="227"/>
        <v>6.6039174474530613</v>
      </c>
      <c r="E250" s="199">
        <f t="shared" si="228"/>
        <v>2.1072727272727274</v>
      </c>
      <c r="F250" s="199">
        <f t="shared" si="229"/>
        <v>10.536363636363637</v>
      </c>
      <c r="G250" s="199">
        <f t="shared" si="230"/>
        <v>1.0020713353772854</v>
      </c>
      <c r="H250" s="200">
        <f t="shared" si="231"/>
        <v>14236.410698878342</v>
      </c>
      <c r="K250" s="199">
        <f t="shared" si="232"/>
        <v>4.4449057036971471</v>
      </c>
      <c r="L250" s="201">
        <f t="shared" si="233"/>
        <v>3.7278723633699572E-2</v>
      </c>
      <c r="M250" s="201">
        <f t="shared" si="234"/>
        <v>3.7592245800378787E-2</v>
      </c>
      <c r="N250" s="201">
        <f t="shared" si="235"/>
        <v>3.9513524953360524E-2</v>
      </c>
      <c r="O250" s="201">
        <f t="shared" si="236"/>
        <v>3.7313167550692285E-2</v>
      </c>
      <c r="P250" s="201" t="str">
        <f t="shared" si="237"/>
        <v/>
      </c>
      <c r="Q250" s="201" t="str">
        <f t="shared" si="238"/>
        <v/>
      </c>
      <c r="R250" s="201" t="str">
        <f t="shared" si="239"/>
        <v/>
      </c>
      <c r="S250" s="201" t="str">
        <f t="shared" si="240"/>
        <v/>
      </c>
      <c r="T250" s="199">
        <f t="shared" si="241"/>
        <v>0</v>
      </c>
      <c r="U250" s="199">
        <f t="shared" si="242"/>
        <v>0</v>
      </c>
      <c r="V250" s="199">
        <f t="shared" si="243"/>
        <v>0</v>
      </c>
      <c r="W250" s="199">
        <f t="shared" si="244"/>
        <v>0</v>
      </c>
      <c r="X250" s="199" t="str">
        <f t="shared" si="245"/>
        <v/>
      </c>
      <c r="Y250" s="199" t="str">
        <f t="shared" si="246"/>
        <v/>
      </c>
      <c r="Z250" s="199" t="str">
        <f t="shared" si="247"/>
        <v/>
      </c>
      <c r="AA250" s="199" t="str">
        <f t="shared" si="248"/>
        <v/>
      </c>
      <c r="AB250" s="201">
        <f t="shared" ca="1" si="249"/>
        <v>2.1573040921635562</v>
      </c>
      <c r="AD250" s="162">
        <f t="shared" si="250"/>
        <v>0</v>
      </c>
      <c r="AE250" s="162">
        <f t="shared" si="251"/>
        <v>0</v>
      </c>
      <c r="AF250" s="162">
        <f t="shared" si="252"/>
        <v>0</v>
      </c>
      <c r="AG250" s="162">
        <f t="shared" si="253"/>
        <v>0</v>
      </c>
      <c r="AH250" s="162" t="str">
        <f t="shared" si="254"/>
        <v/>
      </c>
      <c r="AI250" s="162" t="str">
        <f t="shared" si="255"/>
        <v/>
      </c>
      <c r="AJ250" s="162" t="str">
        <f t="shared" si="256"/>
        <v/>
      </c>
      <c r="AK250" s="162" t="str">
        <f t="shared" si="257"/>
        <v/>
      </c>
      <c r="AM250" s="199">
        <f t="shared" si="260"/>
        <v>1.9292886324161818</v>
      </c>
      <c r="AN250" s="197">
        <f t="shared" si="262"/>
        <v>0</v>
      </c>
      <c r="AO250" s="197">
        <f t="shared" si="263"/>
        <v>0</v>
      </c>
      <c r="AP250" s="197">
        <f t="shared" si="264"/>
        <v>0</v>
      </c>
      <c r="AQ250" s="197">
        <f t="shared" si="265"/>
        <v>0</v>
      </c>
      <c r="AR250" s="197" t="str">
        <f t="shared" si="266"/>
        <v/>
      </c>
      <c r="AS250" s="197" t="str">
        <f t="shared" si="267"/>
        <v/>
      </c>
      <c r="AT250" s="197" t="str">
        <f t="shared" si="268"/>
        <v/>
      </c>
      <c r="AU250" s="197" t="str">
        <f t="shared" si="269"/>
        <v/>
      </c>
      <c r="AV250" s="199">
        <f t="shared" ca="1" si="261"/>
        <v>2.126470062625772</v>
      </c>
      <c r="AX250" s="162">
        <f t="shared" si="270"/>
        <v>0</v>
      </c>
      <c r="AY250" s="162">
        <f t="shared" si="271"/>
        <v>0</v>
      </c>
      <c r="AZ250" s="162">
        <f t="shared" si="272"/>
        <v>0</v>
      </c>
      <c r="BA250" s="162">
        <f t="shared" si="273"/>
        <v>0</v>
      </c>
      <c r="BB250" s="162" t="str">
        <f t="shared" si="274"/>
        <v/>
      </c>
      <c r="BC250" s="162" t="str">
        <f t="shared" si="275"/>
        <v/>
      </c>
      <c r="BD250" s="162" t="str">
        <f t="shared" si="276"/>
        <v/>
      </c>
      <c r="BE250" s="162" t="str">
        <f t="shared" si="277"/>
        <v/>
      </c>
      <c r="BG250" s="169">
        <f t="shared" si="258"/>
        <v>4.4192126071439848</v>
      </c>
      <c r="BH250" s="169">
        <f t="shared" ca="1" si="259"/>
        <v>2.1318652781593981</v>
      </c>
    </row>
    <row r="251" spans="3:60" x14ac:dyDescent="0.25">
      <c r="C251" s="197">
        <v>17.7</v>
      </c>
      <c r="D251" s="198">
        <f t="shared" si="227"/>
        <v>6.6414397056772261</v>
      </c>
      <c r="E251" s="199">
        <f t="shared" si="228"/>
        <v>2.1109887005649717</v>
      </c>
      <c r="F251" s="199">
        <f t="shared" si="229"/>
        <v>10.554943502824859</v>
      </c>
      <c r="G251" s="199">
        <f t="shared" si="230"/>
        <v>1.0077649225101108</v>
      </c>
      <c r="H251" s="200">
        <f t="shared" si="231"/>
        <v>14211.350345916579</v>
      </c>
      <c r="K251" s="199">
        <f t="shared" si="232"/>
        <v>4.4705988002503094</v>
      </c>
      <c r="L251" s="201">
        <f t="shared" si="233"/>
        <v>3.7494207585339452E-2</v>
      </c>
      <c r="M251" s="201">
        <f t="shared" si="234"/>
        <v>3.7809542018878081E-2</v>
      </c>
      <c r="N251" s="201">
        <f t="shared" si="235"/>
        <v>3.9741926831703647E-2</v>
      </c>
      <c r="O251" s="201">
        <f t="shared" si="236"/>
        <v>3.7528850600118249E-2</v>
      </c>
      <c r="P251" s="201" t="str">
        <f t="shared" si="237"/>
        <v/>
      </c>
      <c r="Q251" s="201" t="str">
        <f t="shared" si="238"/>
        <v/>
      </c>
      <c r="R251" s="201" t="str">
        <f t="shared" si="239"/>
        <v/>
      </c>
      <c r="S251" s="201" t="str">
        <f t="shared" si="240"/>
        <v/>
      </c>
      <c r="T251" s="199">
        <f t="shared" si="241"/>
        <v>0</v>
      </c>
      <c r="U251" s="199">
        <f t="shared" si="242"/>
        <v>0</v>
      </c>
      <c r="V251" s="199">
        <f t="shared" si="243"/>
        <v>0</v>
      </c>
      <c r="W251" s="199">
        <f t="shared" si="244"/>
        <v>0</v>
      </c>
      <c r="X251" s="199" t="str">
        <f t="shared" si="245"/>
        <v/>
      </c>
      <c r="Y251" s="199" t="str">
        <f t="shared" si="246"/>
        <v/>
      </c>
      <c r="Z251" s="199" t="str">
        <f t="shared" si="247"/>
        <v/>
      </c>
      <c r="AA251" s="199" t="str">
        <f t="shared" si="248"/>
        <v/>
      </c>
      <c r="AB251" s="201">
        <f t="shared" ca="1" si="249"/>
        <v>2.0463849605388744</v>
      </c>
      <c r="AD251" s="162">
        <f t="shared" si="250"/>
        <v>0</v>
      </c>
      <c r="AE251" s="162">
        <f t="shared" si="251"/>
        <v>0</v>
      </c>
      <c r="AF251" s="162">
        <f t="shared" si="252"/>
        <v>0</v>
      </c>
      <c r="AG251" s="162">
        <f t="shared" si="253"/>
        <v>0</v>
      </c>
      <c r="AH251" s="162" t="str">
        <f t="shared" si="254"/>
        <v/>
      </c>
      <c r="AI251" s="162" t="str">
        <f t="shared" si="255"/>
        <v/>
      </c>
      <c r="AJ251" s="162" t="str">
        <f t="shared" si="256"/>
        <v/>
      </c>
      <c r="AK251" s="162" t="str">
        <f t="shared" si="257"/>
        <v/>
      </c>
      <c r="AM251" s="199">
        <f t="shared" si="260"/>
        <v>1.9405054267906945</v>
      </c>
      <c r="AN251" s="197">
        <f t="shared" si="262"/>
        <v>0</v>
      </c>
      <c r="AO251" s="197">
        <f t="shared" si="263"/>
        <v>0</v>
      </c>
      <c r="AP251" s="197">
        <f t="shared" si="264"/>
        <v>0</v>
      </c>
      <c r="AQ251" s="197">
        <f t="shared" si="265"/>
        <v>0</v>
      </c>
      <c r="AR251" s="197" t="str">
        <f t="shared" si="266"/>
        <v/>
      </c>
      <c r="AS251" s="197" t="str">
        <f t="shared" si="267"/>
        <v/>
      </c>
      <c r="AT251" s="197" t="str">
        <f t="shared" si="268"/>
        <v/>
      </c>
      <c r="AU251" s="197" t="str">
        <f t="shared" si="269"/>
        <v/>
      </c>
      <c r="AV251" s="199">
        <f t="shared" ca="1" si="261"/>
        <v>2.0566112685889464</v>
      </c>
      <c r="AX251" s="162">
        <f t="shared" si="270"/>
        <v>0</v>
      </c>
      <c r="AY251" s="162">
        <f t="shared" si="271"/>
        <v>0</v>
      </c>
      <c r="AZ251" s="162">
        <f t="shared" si="272"/>
        <v>0</v>
      </c>
      <c r="BA251" s="162">
        <f t="shared" si="273"/>
        <v>0</v>
      </c>
      <c r="BB251" s="162" t="str">
        <f t="shared" si="274"/>
        <v/>
      </c>
      <c r="BC251" s="162" t="str">
        <f t="shared" si="275"/>
        <v/>
      </c>
      <c r="BD251" s="162" t="str">
        <f t="shared" si="276"/>
        <v/>
      </c>
      <c r="BE251" s="162" t="str">
        <f t="shared" si="277"/>
        <v/>
      </c>
      <c r="BG251" s="169">
        <f t="shared" si="258"/>
        <v>4.4449057036971471</v>
      </c>
      <c r="BH251" s="169">
        <f t="shared" ca="1" si="259"/>
        <v>2.1573040921635562</v>
      </c>
    </row>
    <row r="252" spans="3:60" x14ac:dyDescent="0.25">
      <c r="C252" s="197">
        <v>17.8</v>
      </c>
      <c r="D252" s="198">
        <f t="shared" si="227"/>
        <v>6.6789619639013917</v>
      </c>
      <c r="E252" s="199">
        <f t="shared" si="228"/>
        <v>2.1147191011235957</v>
      </c>
      <c r="F252" s="199">
        <f t="shared" si="229"/>
        <v>10.573595505617979</v>
      </c>
      <c r="G252" s="199">
        <f t="shared" si="230"/>
        <v>1.0134585096429363</v>
      </c>
      <c r="H252" s="200">
        <f t="shared" si="231"/>
        <v>14186.281281547206</v>
      </c>
      <c r="K252" s="199">
        <f t="shared" si="232"/>
        <v>4.4962918968034717</v>
      </c>
      <c r="L252" s="201">
        <f t="shared" si="233"/>
        <v>3.7709691536979333E-2</v>
      </c>
      <c r="M252" s="201">
        <f t="shared" si="234"/>
        <v>3.8026838237377375E-2</v>
      </c>
      <c r="N252" s="201">
        <f t="shared" si="235"/>
        <v>3.9970328710046764E-2</v>
      </c>
      <c r="O252" s="201">
        <f t="shared" si="236"/>
        <v>3.7744533649544207E-2</v>
      </c>
      <c r="P252" s="201" t="str">
        <f t="shared" si="237"/>
        <v/>
      </c>
      <c r="Q252" s="201" t="str">
        <f t="shared" si="238"/>
        <v/>
      </c>
      <c r="R252" s="201" t="str">
        <f t="shared" si="239"/>
        <v/>
      </c>
      <c r="S252" s="201" t="str">
        <f t="shared" si="240"/>
        <v/>
      </c>
      <c r="T252" s="199">
        <f t="shared" si="241"/>
        <v>0</v>
      </c>
      <c r="U252" s="199">
        <f t="shared" si="242"/>
        <v>0</v>
      </c>
      <c r="V252" s="199">
        <f t="shared" si="243"/>
        <v>0</v>
      </c>
      <c r="W252" s="199">
        <f t="shared" si="244"/>
        <v>0</v>
      </c>
      <c r="X252" s="199" t="str">
        <f t="shared" si="245"/>
        <v/>
      </c>
      <c r="Y252" s="199" t="str">
        <f t="shared" si="246"/>
        <v/>
      </c>
      <c r="Z252" s="199" t="str">
        <f t="shared" si="247"/>
        <v/>
      </c>
      <c r="AA252" s="199" t="str">
        <f t="shared" si="248"/>
        <v/>
      </c>
      <c r="AB252" s="201">
        <f t="shared" ca="1" si="249"/>
        <v>2.1183338479717841</v>
      </c>
      <c r="AD252" s="162">
        <f t="shared" si="250"/>
        <v>0</v>
      </c>
      <c r="AE252" s="162">
        <f t="shared" si="251"/>
        <v>0</v>
      </c>
      <c r="AF252" s="162">
        <f t="shared" si="252"/>
        <v>0</v>
      </c>
      <c r="AG252" s="162">
        <f t="shared" si="253"/>
        <v>0</v>
      </c>
      <c r="AH252" s="162" t="str">
        <f t="shared" si="254"/>
        <v/>
      </c>
      <c r="AI252" s="162" t="str">
        <f t="shared" si="255"/>
        <v/>
      </c>
      <c r="AJ252" s="162" t="str">
        <f t="shared" si="256"/>
        <v/>
      </c>
      <c r="AK252" s="162" t="str">
        <f t="shared" si="257"/>
        <v/>
      </c>
      <c r="AM252" s="199">
        <f t="shared" si="260"/>
        <v>1.9517222211652072</v>
      </c>
      <c r="AN252" s="197">
        <f t="shared" si="262"/>
        <v>0</v>
      </c>
      <c r="AO252" s="197">
        <f t="shared" si="263"/>
        <v>0</v>
      </c>
      <c r="AP252" s="197">
        <f t="shared" si="264"/>
        <v>0</v>
      </c>
      <c r="AQ252" s="197">
        <f t="shared" si="265"/>
        <v>0</v>
      </c>
      <c r="AR252" s="197" t="str">
        <f t="shared" si="266"/>
        <v/>
      </c>
      <c r="AS252" s="197" t="str">
        <f t="shared" si="267"/>
        <v/>
      </c>
      <c r="AT252" s="197" t="str">
        <f t="shared" si="268"/>
        <v/>
      </c>
      <c r="AU252" s="197" t="str">
        <f t="shared" si="269"/>
        <v/>
      </c>
      <c r="AV252" s="199">
        <f t="shared" ca="1" si="261"/>
        <v>2.0383221144748291</v>
      </c>
      <c r="AX252" s="162">
        <f t="shared" si="270"/>
        <v>0</v>
      </c>
      <c r="AY252" s="162">
        <f t="shared" si="271"/>
        <v>0</v>
      </c>
      <c r="AZ252" s="162">
        <f t="shared" si="272"/>
        <v>0</v>
      </c>
      <c r="BA252" s="162">
        <f t="shared" si="273"/>
        <v>0</v>
      </c>
      <c r="BB252" s="162" t="str">
        <f t="shared" si="274"/>
        <v/>
      </c>
      <c r="BC252" s="162" t="str">
        <f t="shared" si="275"/>
        <v/>
      </c>
      <c r="BD252" s="162" t="str">
        <f t="shared" si="276"/>
        <v/>
      </c>
      <c r="BE252" s="162" t="str">
        <f t="shared" si="277"/>
        <v/>
      </c>
      <c r="BG252" s="169">
        <f t="shared" si="258"/>
        <v>4.4705988002503094</v>
      </c>
      <c r="BH252" s="169">
        <f t="shared" ca="1" si="259"/>
        <v>2.0463849605388744</v>
      </c>
    </row>
    <row r="253" spans="3:60" x14ac:dyDescent="0.25">
      <c r="C253" s="197">
        <v>17.899999999999999</v>
      </c>
      <c r="D253" s="198">
        <f t="shared" si="227"/>
        <v>6.7164842221255547</v>
      </c>
      <c r="E253" s="199">
        <f t="shared" si="228"/>
        <v>2.1184636871508378</v>
      </c>
      <c r="F253" s="199">
        <f t="shared" si="229"/>
        <v>10.592318435754189</v>
      </c>
      <c r="G253" s="199">
        <f t="shared" si="230"/>
        <v>1.0191520967757615</v>
      </c>
      <c r="H253" s="200">
        <f t="shared" si="231"/>
        <v>14161.205680304849</v>
      </c>
      <c r="K253" s="199">
        <f t="shared" si="232"/>
        <v>4.5219849933566341</v>
      </c>
      <c r="L253" s="201">
        <f t="shared" si="233"/>
        <v>3.7925175488619206E-2</v>
      </c>
      <c r="M253" s="201">
        <f t="shared" si="234"/>
        <v>3.8244134455876669E-2</v>
      </c>
      <c r="N253" s="201">
        <f t="shared" si="235"/>
        <v>4.0198730588389887E-2</v>
      </c>
      <c r="O253" s="201">
        <f t="shared" si="236"/>
        <v>3.7960216698970171E-2</v>
      </c>
      <c r="P253" s="201" t="str">
        <f t="shared" si="237"/>
        <v/>
      </c>
      <c r="Q253" s="201" t="str">
        <f t="shared" si="238"/>
        <v/>
      </c>
      <c r="R253" s="201" t="str">
        <f t="shared" si="239"/>
        <v/>
      </c>
      <c r="S253" s="201" t="str">
        <f t="shared" si="240"/>
        <v/>
      </c>
      <c r="T253" s="199">
        <f t="shared" si="241"/>
        <v>0</v>
      </c>
      <c r="U253" s="199">
        <f t="shared" si="242"/>
        <v>0</v>
      </c>
      <c r="V253" s="199">
        <f t="shared" si="243"/>
        <v>0</v>
      </c>
      <c r="W253" s="199">
        <f t="shared" si="244"/>
        <v>0</v>
      </c>
      <c r="X253" s="199" t="str">
        <f t="shared" si="245"/>
        <v/>
      </c>
      <c r="Y253" s="199" t="str">
        <f t="shared" si="246"/>
        <v/>
      </c>
      <c r="Z253" s="199" t="str">
        <f t="shared" si="247"/>
        <v/>
      </c>
      <c r="AA253" s="199" t="str">
        <f t="shared" si="248"/>
        <v/>
      </c>
      <c r="AB253" s="201">
        <f t="shared" ca="1" si="249"/>
        <v>2.0958453388255749</v>
      </c>
      <c r="AD253" s="162">
        <f t="shared" si="250"/>
        <v>0</v>
      </c>
      <c r="AE253" s="162">
        <f t="shared" si="251"/>
        <v>0</v>
      </c>
      <c r="AF253" s="162">
        <f t="shared" si="252"/>
        <v>0</v>
      </c>
      <c r="AG253" s="162">
        <f t="shared" si="253"/>
        <v>0</v>
      </c>
      <c r="AH253" s="162" t="str">
        <f t="shared" si="254"/>
        <v/>
      </c>
      <c r="AI253" s="162" t="str">
        <f t="shared" si="255"/>
        <v/>
      </c>
      <c r="AJ253" s="162" t="str">
        <f t="shared" si="256"/>
        <v/>
      </c>
      <c r="AK253" s="162" t="str">
        <f t="shared" si="257"/>
        <v/>
      </c>
      <c r="AM253" s="199">
        <f t="shared" si="260"/>
        <v>1.9629390155397199</v>
      </c>
      <c r="AN253" s="197">
        <f t="shared" si="262"/>
        <v>0</v>
      </c>
      <c r="AO253" s="197">
        <f t="shared" si="263"/>
        <v>0</v>
      </c>
      <c r="AP253" s="197">
        <f t="shared" si="264"/>
        <v>0</v>
      </c>
      <c r="AQ253" s="197">
        <f t="shared" si="265"/>
        <v>0</v>
      </c>
      <c r="AR253" s="197" t="str">
        <f t="shared" si="266"/>
        <v/>
      </c>
      <c r="AS253" s="197" t="str">
        <f t="shared" si="267"/>
        <v/>
      </c>
      <c r="AT253" s="197" t="str">
        <f t="shared" si="268"/>
        <v/>
      </c>
      <c r="AU253" s="197" t="str">
        <f t="shared" si="269"/>
        <v/>
      </c>
      <c r="AV253" s="199">
        <f t="shared" ca="1" si="261"/>
        <v>2.1560032803342879</v>
      </c>
      <c r="AX253" s="162">
        <f t="shared" si="270"/>
        <v>0</v>
      </c>
      <c r="AY253" s="162">
        <f t="shared" si="271"/>
        <v>0</v>
      </c>
      <c r="AZ253" s="162">
        <f t="shared" si="272"/>
        <v>0</v>
      </c>
      <c r="BA253" s="162">
        <f t="shared" si="273"/>
        <v>0</v>
      </c>
      <c r="BB253" s="162" t="str">
        <f t="shared" si="274"/>
        <v/>
      </c>
      <c r="BC253" s="162" t="str">
        <f t="shared" si="275"/>
        <v/>
      </c>
      <c r="BD253" s="162" t="str">
        <f t="shared" si="276"/>
        <v/>
      </c>
      <c r="BE253" s="162" t="str">
        <f t="shared" si="277"/>
        <v/>
      </c>
      <c r="BG253" s="169">
        <f t="shared" si="258"/>
        <v>4.4962918968034717</v>
      </c>
      <c r="BH253" s="169">
        <f t="shared" ca="1" si="259"/>
        <v>2.1183338479717841</v>
      </c>
    </row>
    <row r="254" spans="3:60" x14ac:dyDescent="0.25">
      <c r="C254" s="197">
        <v>18</v>
      </c>
      <c r="D254" s="198">
        <f t="shared" si="227"/>
        <v>6.7540064803497204</v>
      </c>
      <c r="E254" s="199">
        <f t="shared" si="228"/>
        <v>2.1222222222222222</v>
      </c>
      <c r="F254" s="199">
        <f t="shared" si="229"/>
        <v>10.611111111111111</v>
      </c>
      <c r="G254" s="199">
        <f t="shared" si="230"/>
        <v>1.0248456839085869</v>
      </c>
      <c r="H254" s="200">
        <f t="shared" si="231"/>
        <v>14136.125654450263</v>
      </c>
      <c r="K254" s="199">
        <f t="shared" si="232"/>
        <v>4.5476780899097964</v>
      </c>
      <c r="L254" s="201">
        <f t="shared" si="233"/>
        <v>3.8140659440259093E-2</v>
      </c>
      <c r="M254" s="201">
        <f t="shared" si="234"/>
        <v>3.846143067437597E-2</v>
      </c>
      <c r="N254" s="201">
        <f t="shared" si="235"/>
        <v>4.0427132466733004E-2</v>
      </c>
      <c r="O254" s="201">
        <f t="shared" si="236"/>
        <v>3.8175899748396136E-2</v>
      </c>
      <c r="P254" s="201" t="str">
        <f t="shared" si="237"/>
        <v/>
      </c>
      <c r="Q254" s="201" t="str">
        <f t="shared" si="238"/>
        <v/>
      </c>
      <c r="R254" s="201" t="str">
        <f t="shared" si="239"/>
        <v/>
      </c>
      <c r="S254" s="201" t="str">
        <f t="shared" si="240"/>
        <v/>
      </c>
      <c r="T254" s="199">
        <f t="shared" si="241"/>
        <v>0</v>
      </c>
      <c r="U254" s="199">
        <f t="shared" si="242"/>
        <v>0</v>
      </c>
      <c r="V254" s="199">
        <f t="shared" si="243"/>
        <v>0</v>
      </c>
      <c r="W254" s="199">
        <f t="shared" si="244"/>
        <v>0</v>
      </c>
      <c r="X254" s="199" t="str">
        <f t="shared" si="245"/>
        <v/>
      </c>
      <c r="Y254" s="199" t="str">
        <f t="shared" si="246"/>
        <v/>
      </c>
      <c r="Z254" s="199" t="str">
        <f t="shared" si="247"/>
        <v/>
      </c>
      <c r="AA254" s="199" t="str">
        <f t="shared" si="248"/>
        <v/>
      </c>
      <c r="AB254" s="201">
        <f t="shared" ca="1" si="249"/>
        <v>2.0182883611737199</v>
      </c>
      <c r="AD254" s="162">
        <f t="shared" si="250"/>
        <v>0</v>
      </c>
      <c r="AE254" s="162">
        <f t="shared" si="251"/>
        <v>0</v>
      </c>
      <c r="AF254" s="162">
        <f t="shared" si="252"/>
        <v>0</v>
      </c>
      <c r="AG254" s="162">
        <f t="shared" si="253"/>
        <v>0</v>
      </c>
      <c r="AH254" s="162" t="str">
        <f t="shared" si="254"/>
        <v/>
      </c>
      <c r="AI254" s="162" t="str">
        <f t="shared" si="255"/>
        <v/>
      </c>
      <c r="AJ254" s="162" t="str">
        <f t="shared" si="256"/>
        <v/>
      </c>
      <c r="AK254" s="162" t="str">
        <f t="shared" si="257"/>
        <v/>
      </c>
      <c r="AM254" s="199">
        <f t="shared" si="260"/>
        <v>1.9741558099142327</v>
      </c>
      <c r="AN254" s="197">
        <f t="shared" si="262"/>
        <v>0</v>
      </c>
      <c r="AO254" s="197">
        <f t="shared" si="263"/>
        <v>0</v>
      </c>
      <c r="AP254" s="197">
        <f t="shared" si="264"/>
        <v>0</v>
      </c>
      <c r="AQ254" s="197">
        <f t="shared" si="265"/>
        <v>0</v>
      </c>
      <c r="AR254" s="197" t="str">
        <f t="shared" si="266"/>
        <v/>
      </c>
      <c r="AS254" s="197" t="str">
        <f t="shared" si="267"/>
        <v/>
      </c>
      <c r="AT254" s="197" t="str">
        <f t="shared" si="268"/>
        <v/>
      </c>
      <c r="AU254" s="197" t="str">
        <f t="shared" si="269"/>
        <v/>
      </c>
      <c r="AV254" s="199">
        <f t="shared" ca="1" si="261"/>
        <v>2.0097502608107241</v>
      </c>
      <c r="AX254" s="162">
        <f t="shared" si="270"/>
        <v>0</v>
      </c>
      <c r="AY254" s="162">
        <f t="shared" si="271"/>
        <v>0</v>
      </c>
      <c r="AZ254" s="162">
        <f t="shared" si="272"/>
        <v>0</v>
      </c>
      <c r="BA254" s="162">
        <f t="shared" si="273"/>
        <v>0</v>
      </c>
      <c r="BB254" s="162" t="str">
        <f t="shared" si="274"/>
        <v/>
      </c>
      <c r="BC254" s="162" t="str">
        <f t="shared" si="275"/>
        <v/>
      </c>
      <c r="BD254" s="162" t="str">
        <f t="shared" si="276"/>
        <v/>
      </c>
      <c r="BE254" s="162" t="str">
        <f t="shared" si="277"/>
        <v/>
      </c>
      <c r="BG254" s="169">
        <f t="shared" si="258"/>
        <v>4.5219849933566341</v>
      </c>
      <c r="BH254" s="169">
        <f t="shared" ca="1" si="259"/>
        <v>2.0958453388255749</v>
      </c>
    </row>
    <row r="255" spans="3:60" x14ac:dyDescent="0.25">
      <c r="C255" s="197">
        <v>18.100000000000001</v>
      </c>
      <c r="D255" s="198">
        <f t="shared" si="227"/>
        <v>6.7915287385738869</v>
      </c>
      <c r="E255" s="199">
        <f t="shared" si="228"/>
        <v>2.1259944751381217</v>
      </c>
      <c r="F255" s="199">
        <f t="shared" si="229"/>
        <v>10.629972375690608</v>
      </c>
      <c r="G255" s="199">
        <f t="shared" si="230"/>
        <v>1.0305392710414127</v>
      </c>
      <c r="H255" s="200">
        <f t="shared" si="231"/>
        <v>14111.043255674953</v>
      </c>
      <c r="K255" s="199">
        <f t="shared" si="232"/>
        <v>4.5733711864629587</v>
      </c>
      <c r="L255" s="201">
        <f t="shared" si="233"/>
        <v>3.8356143391898967E-2</v>
      </c>
      <c r="M255" s="201">
        <f t="shared" si="234"/>
        <v>3.8678726892875263E-2</v>
      </c>
      <c r="N255" s="201">
        <f t="shared" si="235"/>
        <v>4.0655534345076128E-2</v>
      </c>
      <c r="O255" s="201">
        <f t="shared" si="236"/>
        <v>3.8391582797822101E-2</v>
      </c>
      <c r="P255" s="201" t="str">
        <f t="shared" si="237"/>
        <v/>
      </c>
      <c r="Q255" s="201" t="str">
        <f t="shared" si="238"/>
        <v/>
      </c>
      <c r="R255" s="201" t="str">
        <f t="shared" si="239"/>
        <v/>
      </c>
      <c r="S255" s="201" t="str">
        <f t="shared" si="240"/>
        <v/>
      </c>
      <c r="T255" s="199">
        <f t="shared" si="241"/>
        <v>0</v>
      </c>
      <c r="U255" s="199">
        <f t="shared" si="242"/>
        <v>0</v>
      </c>
      <c r="V255" s="199">
        <f t="shared" si="243"/>
        <v>0</v>
      </c>
      <c r="W255" s="199">
        <f t="shared" si="244"/>
        <v>0</v>
      </c>
      <c r="X255" s="199" t="str">
        <f t="shared" si="245"/>
        <v/>
      </c>
      <c r="Y255" s="199" t="str">
        <f t="shared" si="246"/>
        <v/>
      </c>
      <c r="Z255" s="199" t="str">
        <f t="shared" si="247"/>
        <v/>
      </c>
      <c r="AA255" s="199" t="str">
        <f t="shared" si="248"/>
        <v/>
      </c>
      <c r="AB255" s="201">
        <f t="shared" ca="1" si="249"/>
        <v>2.1140053214235341</v>
      </c>
      <c r="AD255" s="162">
        <f t="shared" si="250"/>
        <v>0</v>
      </c>
      <c r="AE255" s="162">
        <f t="shared" si="251"/>
        <v>0</v>
      </c>
      <c r="AF255" s="162">
        <f t="shared" si="252"/>
        <v>0</v>
      </c>
      <c r="AG255" s="162">
        <f t="shared" si="253"/>
        <v>0</v>
      </c>
      <c r="AH255" s="162" t="str">
        <f t="shared" si="254"/>
        <v/>
      </c>
      <c r="AI255" s="162" t="str">
        <f t="shared" si="255"/>
        <v/>
      </c>
      <c r="AJ255" s="162" t="str">
        <f t="shared" si="256"/>
        <v/>
      </c>
      <c r="AK255" s="162" t="str">
        <f t="shared" si="257"/>
        <v/>
      </c>
      <c r="AM255" s="199">
        <f t="shared" si="260"/>
        <v>1.9853726042887454</v>
      </c>
      <c r="AN255" s="197">
        <f t="shared" si="262"/>
        <v>0</v>
      </c>
      <c r="AO255" s="197">
        <f t="shared" si="263"/>
        <v>0</v>
      </c>
      <c r="AP255" s="197">
        <f t="shared" si="264"/>
        <v>0</v>
      </c>
      <c r="AQ255" s="197">
        <f t="shared" si="265"/>
        <v>0</v>
      </c>
      <c r="AR255" s="197" t="str">
        <f t="shared" si="266"/>
        <v/>
      </c>
      <c r="AS255" s="197" t="str">
        <f t="shared" si="267"/>
        <v/>
      </c>
      <c r="AT255" s="197" t="str">
        <f t="shared" si="268"/>
        <v/>
      </c>
      <c r="AU255" s="197" t="str">
        <f t="shared" si="269"/>
        <v/>
      </c>
      <c r="AV255" s="199">
        <f t="shared" ca="1" si="261"/>
        <v>2.0907058406006733</v>
      </c>
      <c r="AX255" s="162">
        <f t="shared" si="270"/>
        <v>0</v>
      </c>
      <c r="AY255" s="162">
        <f t="shared" si="271"/>
        <v>0</v>
      </c>
      <c r="AZ255" s="162">
        <f t="shared" si="272"/>
        <v>0</v>
      </c>
      <c r="BA255" s="162">
        <f t="shared" si="273"/>
        <v>0</v>
      </c>
      <c r="BB255" s="162" t="str">
        <f t="shared" si="274"/>
        <v/>
      </c>
      <c r="BC255" s="162" t="str">
        <f t="shared" si="275"/>
        <v/>
      </c>
      <c r="BD255" s="162" t="str">
        <f t="shared" si="276"/>
        <v/>
      </c>
      <c r="BE255" s="162" t="str">
        <f t="shared" si="277"/>
        <v/>
      </c>
      <c r="BG255" s="169">
        <f t="shared" si="258"/>
        <v>4.5476780899097964</v>
      </c>
      <c r="BH255" s="169">
        <f t="shared" ca="1" si="259"/>
        <v>2.0182883611737199</v>
      </c>
    </row>
    <row r="256" spans="3:60" x14ac:dyDescent="0.25">
      <c r="C256" s="197">
        <v>18.2</v>
      </c>
      <c r="D256" s="198">
        <f t="shared" si="227"/>
        <v>6.8290509967980517</v>
      </c>
      <c r="E256" s="199">
        <f t="shared" si="228"/>
        <v>2.12978021978022</v>
      </c>
      <c r="F256" s="199">
        <f t="shared" si="229"/>
        <v>10.648901098901099</v>
      </c>
      <c r="G256" s="199">
        <f t="shared" si="230"/>
        <v>1.0362328581742382</v>
      </c>
      <c r="H256" s="200">
        <f t="shared" si="231"/>
        <v>14085.960476755585</v>
      </c>
      <c r="K256" s="199">
        <f t="shared" si="232"/>
        <v>4.599064283016121</v>
      </c>
      <c r="L256" s="201">
        <f t="shared" si="233"/>
        <v>3.8571627343538847E-2</v>
      </c>
      <c r="M256" s="201">
        <f t="shared" si="234"/>
        <v>3.8896023111374564E-2</v>
      </c>
      <c r="N256" s="201">
        <f t="shared" si="235"/>
        <v>4.0883936223419251E-2</v>
      </c>
      <c r="O256" s="201">
        <f t="shared" si="236"/>
        <v>3.8607265847248065E-2</v>
      </c>
      <c r="P256" s="201" t="str">
        <f t="shared" si="237"/>
        <v/>
      </c>
      <c r="Q256" s="201" t="str">
        <f t="shared" si="238"/>
        <v/>
      </c>
      <c r="R256" s="201" t="str">
        <f t="shared" si="239"/>
        <v/>
      </c>
      <c r="S256" s="201" t="str">
        <f t="shared" si="240"/>
        <v/>
      </c>
      <c r="T256" s="199">
        <f t="shared" si="241"/>
        <v>0</v>
      </c>
      <c r="U256" s="199">
        <f t="shared" si="242"/>
        <v>0</v>
      </c>
      <c r="V256" s="199">
        <f t="shared" si="243"/>
        <v>0</v>
      </c>
      <c r="W256" s="199">
        <f t="shared" si="244"/>
        <v>0</v>
      </c>
      <c r="X256" s="199" t="str">
        <f t="shared" si="245"/>
        <v/>
      </c>
      <c r="Y256" s="199" t="str">
        <f t="shared" si="246"/>
        <v/>
      </c>
      <c r="Z256" s="199" t="str">
        <f t="shared" si="247"/>
        <v/>
      </c>
      <c r="AA256" s="199" t="str">
        <f t="shared" si="248"/>
        <v/>
      </c>
      <c r="AB256" s="201">
        <f t="shared" ca="1" si="249"/>
        <v>2.1013771632891962</v>
      </c>
      <c r="AD256" s="162">
        <f t="shared" si="250"/>
        <v>0</v>
      </c>
      <c r="AE256" s="162">
        <f t="shared" si="251"/>
        <v>0</v>
      </c>
      <c r="AF256" s="162">
        <f t="shared" si="252"/>
        <v>0</v>
      </c>
      <c r="AG256" s="162">
        <f t="shared" si="253"/>
        <v>0</v>
      </c>
      <c r="AH256" s="162" t="str">
        <f t="shared" si="254"/>
        <v/>
      </c>
      <c r="AI256" s="162" t="str">
        <f t="shared" si="255"/>
        <v/>
      </c>
      <c r="AJ256" s="162" t="str">
        <f t="shared" si="256"/>
        <v/>
      </c>
      <c r="AK256" s="162" t="str">
        <f t="shared" si="257"/>
        <v/>
      </c>
      <c r="AM256" s="199">
        <f t="shared" si="260"/>
        <v>1.9965893986632581</v>
      </c>
      <c r="AN256" s="197">
        <f t="shared" si="262"/>
        <v>0</v>
      </c>
      <c r="AO256" s="197">
        <f t="shared" si="263"/>
        <v>0</v>
      </c>
      <c r="AP256" s="197">
        <f t="shared" si="264"/>
        <v>0</v>
      </c>
      <c r="AQ256" s="197">
        <f t="shared" si="265"/>
        <v>0</v>
      </c>
      <c r="AR256" s="197" t="str">
        <f t="shared" si="266"/>
        <v/>
      </c>
      <c r="AS256" s="197" t="str">
        <f t="shared" si="267"/>
        <v/>
      </c>
      <c r="AT256" s="197" t="str">
        <f t="shared" si="268"/>
        <v/>
      </c>
      <c r="AU256" s="197" t="str">
        <f t="shared" si="269"/>
        <v/>
      </c>
      <c r="AV256" s="199">
        <f t="shared" ca="1" si="261"/>
        <v>2.1227812211953605</v>
      </c>
      <c r="AX256" s="162">
        <f t="shared" si="270"/>
        <v>0</v>
      </c>
      <c r="AY256" s="162">
        <f t="shared" si="271"/>
        <v>0</v>
      </c>
      <c r="AZ256" s="162">
        <f t="shared" si="272"/>
        <v>0</v>
      </c>
      <c r="BA256" s="162">
        <f t="shared" si="273"/>
        <v>0</v>
      </c>
      <c r="BB256" s="162" t="str">
        <f t="shared" si="274"/>
        <v/>
      </c>
      <c r="BC256" s="162" t="str">
        <f t="shared" si="275"/>
        <v/>
      </c>
      <c r="BD256" s="162" t="str">
        <f t="shared" si="276"/>
        <v/>
      </c>
      <c r="BE256" s="162" t="str">
        <f t="shared" si="277"/>
        <v/>
      </c>
      <c r="BG256" s="169">
        <f t="shared" si="258"/>
        <v>4.5733711864629587</v>
      </c>
      <c r="BH256" s="169">
        <f t="shared" ca="1" si="259"/>
        <v>2.1140053214235341</v>
      </c>
    </row>
    <row r="257" spans="3:60" x14ac:dyDescent="0.25">
      <c r="C257" s="197">
        <v>18.3</v>
      </c>
      <c r="D257" s="198">
        <f t="shared" si="227"/>
        <v>6.8665732550222174</v>
      </c>
      <c r="E257" s="199">
        <f t="shared" si="228"/>
        <v>2.1335792349726779</v>
      </c>
      <c r="F257" s="199">
        <f t="shared" si="229"/>
        <v>10.66789617486339</v>
      </c>
      <c r="G257" s="199">
        <f t="shared" si="230"/>
        <v>1.0419264453070636</v>
      </c>
      <c r="H257" s="200">
        <f t="shared" si="231"/>
        <v>14060.879253159854</v>
      </c>
      <c r="K257" s="199">
        <f t="shared" si="232"/>
        <v>4.6247573795692833</v>
      </c>
      <c r="L257" s="201">
        <f t="shared" si="233"/>
        <v>3.8787111295178728E-2</v>
      </c>
      <c r="M257" s="201">
        <f t="shared" si="234"/>
        <v>3.9113319329873858E-2</v>
      </c>
      <c r="N257" s="201">
        <f t="shared" si="235"/>
        <v>4.1112338101762375E-2</v>
      </c>
      <c r="O257" s="201">
        <f t="shared" si="236"/>
        <v>3.882294889667403E-2</v>
      </c>
      <c r="P257" s="201" t="str">
        <f t="shared" si="237"/>
        <v/>
      </c>
      <c r="Q257" s="201" t="str">
        <f t="shared" si="238"/>
        <v/>
      </c>
      <c r="R257" s="201" t="str">
        <f t="shared" si="239"/>
        <v/>
      </c>
      <c r="S257" s="201" t="str">
        <f t="shared" si="240"/>
        <v/>
      </c>
      <c r="T257" s="199">
        <f t="shared" si="241"/>
        <v>0</v>
      </c>
      <c r="U257" s="199">
        <f t="shared" si="242"/>
        <v>0</v>
      </c>
      <c r="V257" s="199">
        <f t="shared" si="243"/>
        <v>0</v>
      </c>
      <c r="W257" s="199">
        <f t="shared" si="244"/>
        <v>0</v>
      </c>
      <c r="X257" s="199" t="str">
        <f t="shared" si="245"/>
        <v/>
      </c>
      <c r="Y257" s="199" t="str">
        <f t="shared" si="246"/>
        <v/>
      </c>
      <c r="Z257" s="199" t="str">
        <f t="shared" si="247"/>
        <v/>
      </c>
      <c r="AA257" s="199" t="str">
        <f t="shared" si="248"/>
        <v/>
      </c>
      <c r="AB257" s="201">
        <f t="shared" ca="1" si="249"/>
        <v>2.1538345195996831</v>
      </c>
      <c r="AD257" s="162">
        <f t="shared" si="250"/>
        <v>0</v>
      </c>
      <c r="AE257" s="162">
        <f t="shared" si="251"/>
        <v>0</v>
      </c>
      <c r="AF257" s="162">
        <f t="shared" si="252"/>
        <v>0</v>
      </c>
      <c r="AG257" s="162">
        <f t="shared" si="253"/>
        <v>0</v>
      </c>
      <c r="AH257" s="162" t="str">
        <f t="shared" si="254"/>
        <v/>
      </c>
      <c r="AI257" s="162" t="str">
        <f t="shared" si="255"/>
        <v/>
      </c>
      <c r="AJ257" s="162" t="str">
        <f t="shared" si="256"/>
        <v/>
      </c>
      <c r="AK257" s="162" t="str">
        <f t="shared" si="257"/>
        <v/>
      </c>
      <c r="AM257" s="199">
        <f t="shared" si="260"/>
        <v>2.0078061930377706</v>
      </c>
      <c r="AN257" s="197">
        <f t="shared" si="262"/>
        <v>0</v>
      </c>
      <c r="AO257" s="197">
        <f t="shared" si="263"/>
        <v>0</v>
      </c>
      <c r="AP257" s="197">
        <f t="shared" si="264"/>
        <v>0</v>
      </c>
      <c r="AQ257" s="197">
        <f t="shared" si="265"/>
        <v>0</v>
      </c>
      <c r="AR257" s="197" t="str">
        <f t="shared" si="266"/>
        <v/>
      </c>
      <c r="AS257" s="197" t="str">
        <f t="shared" si="267"/>
        <v/>
      </c>
      <c r="AT257" s="197" t="str">
        <f t="shared" si="268"/>
        <v/>
      </c>
      <c r="AU257" s="197" t="str">
        <f t="shared" si="269"/>
        <v/>
      </c>
      <c r="AV257" s="199">
        <f t="shared" ca="1" si="261"/>
        <v>2.0550334098837957</v>
      </c>
      <c r="AX257" s="162">
        <f t="shared" si="270"/>
        <v>0</v>
      </c>
      <c r="AY257" s="162">
        <f t="shared" si="271"/>
        <v>0</v>
      </c>
      <c r="AZ257" s="162">
        <f t="shared" si="272"/>
        <v>0</v>
      </c>
      <c r="BA257" s="162">
        <f t="shared" si="273"/>
        <v>0</v>
      </c>
      <c r="BB257" s="162" t="str">
        <f t="shared" si="274"/>
        <v/>
      </c>
      <c r="BC257" s="162" t="str">
        <f t="shared" si="275"/>
        <v/>
      </c>
      <c r="BD257" s="162" t="str">
        <f t="shared" si="276"/>
        <v/>
      </c>
      <c r="BE257" s="162" t="str">
        <f t="shared" si="277"/>
        <v/>
      </c>
      <c r="BG257" s="169">
        <f t="shared" si="258"/>
        <v>4.599064283016121</v>
      </c>
      <c r="BH257" s="169">
        <f t="shared" ca="1" si="259"/>
        <v>2.1013771632891962</v>
      </c>
    </row>
    <row r="258" spans="3:60" x14ac:dyDescent="0.25">
      <c r="C258" s="197">
        <v>18.399999999999999</v>
      </c>
      <c r="D258" s="198">
        <f t="shared" si="227"/>
        <v>6.9040955132463813</v>
      </c>
      <c r="E258" s="199">
        <f t="shared" si="228"/>
        <v>2.1373913043478261</v>
      </c>
      <c r="F258" s="199">
        <f t="shared" si="229"/>
        <v>10.68695652173913</v>
      </c>
      <c r="G258" s="199">
        <f t="shared" si="230"/>
        <v>1.0476200324398892</v>
      </c>
      <c r="H258" s="200">
        <f t="shared" si="231"/>
        <v>14035.801464605371</v>
      </c>
      <c r="K258" s="199">
        <f t="shared" si="232"/>
        <v>4.6504504761224457</v>
      </c>
      <c r="L258" s="201">
        <f t="shared" si="233"/>
        <v>3.9002595246818601E-2</v>
      </c>
      <c r="M258" s="201">
        <f t="shared" si="234"/>
        <v>3.9330615548373152E-2</v>
      </c>
      <c r="N258" s="201">
        <f t="shared" si="235"/>
        <v>4.1340739980105491E-2</v>
      </c>
      <c r="O258" s="201">
        <f t="shared" si="236"/>
        <v>3.9038631946099994E-2</v>
      </c>
      <c r="P258" s="201" t="str">
        <f t="shared" si="237"/>
        <v/>
      </c>
      <c r="Q258" s="201" t="str">
        <f t="shared" si="238"/>
        <v/>
      </c>
      <c r="R258" s="201" t="str">
        <f t="shared" si="239"/>
        <v/>
      </c>
      <c r="S258" s="201" t="str">
        <f t="shared" si="240"/>
        <v/>
      </c>
      <c r="T258" s="199">
        <f t="shared" si="241"/>
        <v>0</v>
      </c>
      <c r="U258" s="199">
        <f t="shared" si="242"/>
        <v>0</v>
      </c>
      <c r="V258" s="199">
        <f t="shared" si="243"/>
        <v>0</v>
      </c>
      <c r="W258" s="199">
        <f t="shared" si="244"/>
        <v>0</v>
      </c>
      <c r="X258" s="199" t="str">
        <f t="shared" si="245"/>
        <v/>
      </c>
      <c r="Y258" s="199" t="str">
        <f t="shared" si="246"/>
        <v/>
      </c>
      <c r="Z258" s="199" t="str">
        <f t="shared" si="247"/>
        <v/>
      </c>
      <c r="AA258" s="199" t="str">
        <f t="shared" si="248"/>
        <v/>
      </c>
      <c r="AB258" s="201">
        <f t="shared" ca="1" si="249"/>
        <v>2.0446392050017534</v>
      </c>
      <c r="AD258" s="162">
        <f t="shared" si="250"/>
        <v>0</v>
      </c>
      <c r="AE258" s="162">
        <f t="shared" si="251"/>
        <v>0</v>
      </c>
      <c r="AF258" s="162">
        <f t="shared" si="252"/>
        <v>0</v>
      </c>
      <c r="AG258" s="162">
        <f t="shared" si="253"/>
        <v>0</v>
      </c>
      <c r="AH258" s="162" t="str">
        <f t="shared" si="254"/>
        <v/>
      </c>
      <c r="AI258" s="162" t="str">
        <f t="shared" si="255"/>
        <v/>
      </c>
      <c r="AJ258" s="162" t="str">
        <f t="shared" si="256"/>
        <v/>
      </c>
      <c r="AK258" s="162" t="str">
        <f t="shared" si="257"/>
        <v/>
      </c>
      <c r="AM258" s="199">
        <f t="shared" si="260"/>
        <v>2.0190229874122831</v>
      </c>
      <c r="AN258" s="197">
        <f t="shared" si="262"/>
        <v>0</v>
      </c>
      <c r="AO258" s="197">
        <f t="shared" si="263"/>
        <v>0</v>
      </c>
      <c r="AP258" s="197">
        <f t="shared" si="264"/>
        <v>0</v>
      </c>
      <c r="AQ258" s="197">
        <f t="shared" si="265"/>
        <v>0</v>
      </c>
      <c r="AR258" s="197" t="str">
        <f t="shared" si="266"/>
        <v/>
      </c>
      <c r="AS258" s="197" t="str">
        <f t="shared" si="267"/>
        <v/>
      </c>
      <c r="AT258" s="197" t="str">
        <f t="shared" si="268"/>
        <v/>
      </c>
      <c r="AU258" s="197" t="str">
        <f t="shared" si="269"/>
        <v/>
      </c>
      <c r="AV258" s="199">
        <f t="shared" ca="1" si="261"/>
        <v>2.0467256301837917</v>
      </c>
      <c r="AX258" s="162">
        <f t="shared" si="270"/>
        <v>0</v>
      </c>
      <c r="AY258" s="162">
        <f t="shared" si="271"/>
        <v>0</v>
      </c>
      <c r="AZ258" s="162">
        <f t="shared" si="272"/>
        <v>0</v>
      </c>
      <c r="BA258" s="162">
        <f t="shared" si="273"/>
        <v>0</v>
      </c>
      <c r="BB258" s="162" t="str">
        <f t="shared" si="274"/>
        <v/>
      </c>
      <c r="BC258" s="162" t="str">
        <f t="shared" si="275"/>
        <v/>
      </c>
      <c r="BD258" s="162" t="str">
        <f t="shared" si="276"/>
        <v/>
      </c>
      <c r="BE258" s="162" t="str">
        <f t="shared" si="277"/>
        <v/>
      </c>
      <c r="BG258" s="169">
        <f t="shared" si="258"/>
        <v>4.6247573795692833</v>
      </c>
      <c r="BH258" s="169">
        <f t="shared" ca="1" si="259"/>
        <v>2.1538345195996831</v>
      </c>
    </row>
    <row r="259" spans="3:60" x14ac:dyDescent="0.25">
      <c r="C259" s="197">
        <v>18.5</v>
      </c>
      <c r="D259" s="198">
        <f t="shared" si="227"/>
        <v>6.9416177714705469</v>
      </c>
      <c r="E259" s="199">
        <f t="shared" si="228"/>
        <v>2.1412162162162165</v>
      </c>
      <c r="F259" s="199">
        <f t="shared" si="229"/>
        <v>10.706081081081082</v>
      </c>
      <c r="G259" s="199">
        <f t="shared" si="230"/>
        <v>1.0533136195727144</v>
      </c>
      <c r="H259" s="200">
        <f t="shared" si="231"/>
        <v>14010.72893657305</v>
      </c>
      <c r="K259" s="199">
        <f t="shared" si="232"/>
        <v>4.676143572675608</v>
      </c>
      <c r="L259" s="201">
        <f t="shared" si="233"/>
        <v>3.9218079198458482E-2</v>
      </c>
      <c r="M259" s="201">
        <f t="shared" si="234"/>
        <v>3.9547911766872446E-2</v>
      </c>
      <c r="N259" s="201">
        <f t="shared" si="235"/>
        <v>4.1569141858448615E-2</v>
      </c>
      <c r="O259" s="201">
        <f t="shared" si="236"/>
        <v>3.9254314995525959E-2</v>
      </c>
      <c r="P259" s="201" t="str">
        <f t="shared" si="237"/>
        <v/>
      </c>
      <c r="Q259" s="201" t="str">
        <f t="shared" si="238"/>
        <v/>
      </c>
      <c r="R259" s="201" t="str">
        <f t="shared" si="239"/>
        <v/>
      </c>
      <c r="S259" s="201" t="str">
        <f t="shared" si="240"/>
        <v/>
      </c>
      <c r="T259" s="199">
        <f t="shared" si="241"/>
        <v>0</v>
      </c>
      <c r="U259" s="199">
        <f t="shared" si="242"/>
        <v>0</v>
      </c>
      <c r="V259" s="199">
        <f t="shared" si="243"/>
        <v>0</v>
      </c>
      <c r="W259" s="199">
        <f t="shared" si="244"/>
        <v>0</v>
      </c>
      <c r="X259" s="199" t="str">
        <f t="shared" si="245"/>
        <v/>
      </c>
      <c r="Y259" s="199" t="str">
        <f t="shared" si="246"/>
        <v/>
      </c>
      <c r="Z259" s="199" t="str">
        <f t="shared" si="247"/>
        <v/>
      </c>
      <c r="AA259" s="199" t="str">
        <f t="shared" si="248"/>
        <v/>
      </c>
      <c r="AB259" s="201">
        <f t="shared" ca="1" si="249"/>
        <v>2.1101161082879782</v>
      </c>
      <c r="AD259" s="162">
        <f t="shared" si="250"/>
        <v>0</v>
      </c>
      <c r="AE259" s="162">
        <f t="shared" si="251"/>
        <v>0</v>
      </c>
      <c r="AF259" s="162">
        <f t="shared" si="252"/>
        <v>0</v>
      </c>
      <c r="AG259" s="162">
        <f t="shared" si="253"/>
        <v>0</v>
      </c>
      <c r="AH259" s="162" t="str">
        <f t="shared" si="254"/>
        <v/>
      </c>
      <c r="AI259" s="162" t="str">
        <f t="shared" si="255"/>
        <v/>
      </c>
      <c r="AJ259" s="162" t="str">
        <f t="shared" si="256"/>
        <v/>
      </c>
      <c r="AK259" s="162" t="str">
        <f t="shared" si="257"/>
        <v/>
      </c>
      <c r="AM259" s="199">
        <f t="shared" si="260"/>
        <v>2.0302397817867956</v>
      </c>
      <c r="AN259" s="197">
        <f t="shared" si="262"/>
        <v>0</v>
      </c>
      <c r="AO259" s="197">
        <f t="shared" si="263"/>
        <v>0</v>
      </c>
      <c r="AP259" s="197">
        <f t="shared" si="264"/>
        <v>0</v>
      </c>
      <c r="AQ259" s="197">
        <f t="shared" si="265"/>
        <v>0</v>
      </c>
      <c r="AR259" s="197" t="str">
        <f t="shared" si="266"/>
        <v/>
      </c>
      <c r="AS259" s="197" t="str">
        <f t="shared" si="267"/>
        <v/>
      </c>
      <c r="AT259" s="197" t="str">
        <f t="shared" si="268"/>
        <v/>
      </c>
      <c r="AU259" s="197" t="str">
        <f t="shared" si="269"/>
        <v/>
      </c>
      <c r="AV259" s="199">
        <f t="shared" ca="1" si="261"/>
        <v>2.0797291579326358</v>
      </c>
      <c r="AX259" s="162">
        <f t="shared" si="270"/>
        <v>0</v>
      </c>
      <c r="AY259" s="162">
        <f t="shared" si="271"/>
        <v>0</v>
      </c>
      <c r="AZ259" s="162">
        <f t="shared" si="272"/>
        <v>0</v>
      </c>
      <c r="BA259" s="162">
        <f t="shared" si="273"/>
        <v>0</v>
      </c>
      <c r="BB259" s="162" t="str">
        <f t="shared" si="274"/>
        <v/>
      </c>
      <c r="BC259" s="162" t="str">
        <f t="shared" si="275"/>
        <v/>
      </c>
      <c r="BD259" s="162" t="str">
        <f t="shared" si="276"/>
        <v/>
      </c>
      <c r="BE259" s="162" t="str">
        <f t="shared" si="277"/>
        <v/>
      </c>
      <c r="BG259" s="169">
        <f t="shared" si="258"/>
        <v>4.6504504761224457</v>
      </c>
      <c r="BH259" s="169">
        <f t="shared" ca="1" si="259"/>
        <v>2.0446392050017534</v>
      </c>
    </row>
    <row r="260" spans="3:60" x14ac:dyDescent="0.25">
      <c r="C260" s="197">
        <v>18.600000000000001</v>
      </c>
      <c r="D260" s="198">
        <f t="shared" si="227"/>
        <v>6.9791400296947126</v>
      </c>
      <c r="E260" s="199">
        <f t="shared" si="228"/>
        <v>2.1450537634408606</v>
      </c>
      <c r="F260" s="199">
        <f t="shared" si="229"/>
        <v>10.725268817204302</v>
      </c>
      <c r="G260" s="199">
        <f t="shared" si="230"/>
        <v>1.05900720670554</v>
      </c>
      <c r="H260" s="200">
        <f t="shared" si="231"/>
        <v>13985.663441776529</v>
      </c>
      <c r="K260" s="199">
        <f t="shared" si="232"/>
        <v>4.7018366692287703</v>
      </c>
      <c r="L260" s="201">
        <f t="shared" si="233"/>
        <v>3.9433563150098362E-2</v>
      </c>
      <c r="M260" s="201">
        <f t="shared" si="234"/>
        <v>3.9765207985371746E-2</v>
      </c>
      <c r="N260" s="201">
        <f t="shared" si="235"/>
        <v>4.1797543736791731E-2</v>
      </c>
      <c r="O260" s="201">
        <f t="shared" si="236"/>
        <v>3.9469998044951923E-2</v>
      </c>
      <c r="P260" s="201" t="str">
        <f t="shared" si="237"/>
        <v/>
      </c>
      <c r="Q260" s="201" t="str">
        <f t="shared" si="238"/>
        <v/>
      </c>
      <c r="R260" s="201" t="str">
        <f t="shared" si="239"/>
        <v/>
      </c>
      <c r="S260" s="201" t="str">
        <f t="shared" si="240"/>
        <v/>
      </c>
      <c r="T260" s="199">
        <f t="shared" si="241"/>
        <v>0</v>
      </c>
      <c r="U260" s="199">
        <f t="shared" si="242"/>
        <v>0</v>
      </c>
      <c r="V260" s="199">
        <f t="shared" si="243"/>
        <v>0</v>
      </c>
      <c r="W260" s="199">
        <f t="shared" si="244"/>
        <v>0</v>
      </c>
      <c r="X260" s="199" t="str">
        <f t="shared" si="245"/>
        <v/>
      </c>
      <c r="Y260" s="199" t="str">
        <f t="shared" si="246"/>
        <v/>
      </c>
      <c r="Z260" s="199" t="str">
        <f t="shared" si="247"/>
        <v/>
      </c>
      <c r="AA260" s="199" t="str">
        <f t="shared" si="248"/>
        <v/>
      </c>
      <c r="AB260" s="201">
        <f t="shared" ca="1" si="249"/>
        <v>2.0019300640391857</v>
      </c>
      <c r="AD260" s="162">
        <f t="shared" si="250"/>
        <v>0</v>
      </c>
      <c r="AE260" s="162">
        <f t="shared" si="251"/>
        <v>0</v>
      </c>
      <c r="AF260" s="162">
        <f t="shared" si="252"/>
        <v>0</v>
      </c>
      <c r="AG260" s="162">
        <f t="shared" si="253"/>
        <v>0</v>
      </c>
      <c r="AH260" s="162" t="str">
        <f t="shared" si="254"/>
        <v/>
      </c>
      <c r="AI260" s="162" t="str">
        <f t="shared" si="255"/>
        <v/>
      </c>
      <c r="AJ260" s="162" t="str">
        <f t="shared" si="256"/>
        <v/>
      </c>
      <c r="AK260" s="162" t="str">
        <f t="shared" si="257"/>
        <v/>
      </c>
      <c r="AM260" s="199">
        <f t="shared" si="260"/>
        <v>2.0414565761613082</v>
      </c>
      <c r="AN260" s="197">
        <f t="shared" si="262"/>
        <v>0</v>
      </c>
      <c r="AO260" s="197">
        <f t="shared" si="263"/>
        <v>0</v>
      </c>
      <c r="AP260" s="197">
        <f t="shared" si="264"/>
        <v>0</v>
      </c>
      <c r="AQ260" s="197">
        <f t="shared" si="265"/>
        <v>0</v>
      </c>
      <c r="AR260" s="197" t="str">
        <f t="shared" si="266"/>
        <v/>
      </c>
      <c r="AS260" s="197" t="str">
        <f t="shared" si="267"/>
        <v/>
      </c>
      <c r="AT260" s="197" t="str">
        <f t="shared" si="268"/>
        <v/>
      </c>
      <c r="AU260" s="197" t="str">
        <f t="shared" si="269"/>
        <v/>
      </c>
      <c r="AV260" s="199">
        <f t="shared" ca="1" si="261"/>
        <v>2.0232114736618763</v>
      </c>
      <c r="AX260" s="162">
        <f t="shared" si="270"/>
        <v>0</v>
      </c>
      <c r="AY260" s="162">
        <f t="shared" si="271"/>
        <v>0</v>
      </c>
      <c r="AZ260" s="162">
        <f t="shared" si="272"/>
        <v>0</v>
      </c>
      <c r="BA260" s="162">
        <f t="shared" si="273"/>
        <v>0</v>
      </c>
      <c r="BB260" s="162" t="str">
        <f t="shared" si="274"/>
        <v/>
      </c>
      <c r="BC260" s="162" t="str">
        <f t="shared" si="275"/>
        <v/>
      </c>
      <c r="BD260" s="162" t="str">
        <f t="shared" si="276"/>
        <v/>
      </c>
      <c r="BE260" s="162" t="str">
        <f t="shared" si="277"/>
        <v/>
      </c>
      <c r="BG260" s="169">
        <f t="shared" si="258"/>
        <v>4.676143572675608</v>
      </c>
      <c r="BH260" s="169">
        <f t="shared" ca="1" si="259"/>
        <v>2.1101161082879782</v>
      </c>
    </row>
    <row r="261" spans="3:60" x14ac:dyDescent="0.25">
      <c r="C261" s="197">
        <v>18.7</v>
      </c>
      <c r="D261" s="198">
        <f t="shared" si="227"/>
        <v>7.0166622879188782</v>
      </c>
      <c r="E261" s="199">
        <f t="shared" si="228"/>
        <v>2.148903743315508</v>
      </c>
      <c r="F261" s="199">
        <f t="shared" si="229"/>
        <v>10.74451871657754</v>
      </c>
      <c r="G261" s="199">
        <f t="shared" si="230"/>
        <v>1.0647007938383657</v>
      </c>
      <c r="H261" s="200">
        <f t="shared" si="231"/>
        <v>13960.606701588922</v>
      </c>
      <c r="K261" s="199">
        <f t="shared" si="232"/>
        <v>4.7275297657819326</v>
      </c>
      <c r="L261" s="201">
        <f t="shared" si="233"/>
        <v>3.9649047101738243E-2</v>
      </c>
      <c r="M261" s="201">
        <f t="shared" si="234"/>
        <v>3.998250420387104E-2</v>
      </c>
      <c r="N261" s="201">
        <f t="shared" si="235"/>
        <v>4.2025945615134855E-2</v>
      </c>
      <c r="O261" s="201">
        <f t="shared" si="236"/>
        <v>3.9685681094377888E-2</v>
      </c>
      <c r="P261" s="201" t="str">
        <f t="shared" si="237"/>
        <v/>
      </c>
      <c r="Q261" s="201" t="str">
        <f t="shared" si="238"/>
        <v/>
      </c>
      <c r="R261" s="201" t="str">
        <f t="shared" si="239"/>
        <v/>
      </c>
      <c r="S261" s="201" t="str">
        <f t="shared" si="240"/>
        <v/>
      </c>
      <c r="T261" s="199">
        <f t="shared" si="241"/>
        <v>0</v>
      </c>
      <c r="U261" s="199">
        <f t="shared" si="242"/>
        <v>0</v>
      </c>
      <c r="V261" s="199">
        <f t="shared" si="243"/>
        <v>0</v>
      </c>
      <c r="W261" s="199">
        <f t="shared" si="244"/>
        <v>0</v>
      </c>
      <c r="X261" s="199" t="str">
        <f t="shared" si="245"/>
        <v/>
      </c>
      <c r="Y261" s="199" t="str">
        <f t="shared" si="246"/>
        <v/>
      </c>
      <c r="Z261" s="199" t="str">
        <f t="shared" si="247"/>
        <v/>
      </c>
      <c r="AA261" s="199" t="str">
        <f t="shared" si="248"/>
        <v/>
      </c>
      <c r="AB261" s="201">
        <f t="shared" ca="1" si="249"/>
        <v>2.070451577869366</v>
      </c>
      <c r="AD261" s="162">
        <f t="shared" si="250"/>
        <v>0</v>
      </c>
      <c r="AE261" s="162">
        <f t="shared" si="251"/>
        <v>0</v>
      </c>
      <c r="AF261" s="162">
        <f t="shared" si="252"/>
        <v>0</v>
      </c>
      <c r="AG261" s="162">
        <f t="shared" si="253"/>
        <v>0</v>
      </c>
      <c r="AH261" s="162" t="str">
        <f t="shared" si="254"/>
        <v/>
      </c>
      <c r="AI261" s="162" t="str">
        <f t="shared" si="255"/>
        <v/>
      </c>
      <c r="AJ261" s="162" t="str">
        <f t="shared" si="256"/>
        <v/>
      </c>
      <c r="AK261" s="162" t="str">
        <f t="shared" si="257"/>
        <v/>
      </c>
      <c r="AM261" s="199">
        <f t="shared" si="260"/>
        <v>2.0526733705358207</v>
      </c>
      <c r="AN261" s="197">
        <f t="shared" si="262"/>
        <v>0</v>
      </c>
      <c r="AO261" s="197">
        <f t="shared" si="263"/>
        <v>0</v>
      </c>
      <c r="AP261" s="197">
        <f t="shared" si="264"/>
        <v>0</v>
      </c>
      <c r="AQ261" s="197">
        <f t="shared" si="265"/>
        <v>0</v>
      </c>
      <c r="AR261" s="197" t="str">
        <f t="shared" si="266"/>
        <v/>
      </c>
      <c r="AS261" s="197" t="str">
        <f t="shared" si="267"/>
        <v/>
      </c>
      <c r="AT261" s="197" t="str">
        <f t="shared" si="268"/>
        <v/>
      </c>
      <c r="AU261" s="197" t="str">
        <f t="shared" si="269"/>
        <v/>
      </c>
      <c r="AV261" s="199">
        <f t="shared" ca="1" si="261"/>
        <v>2.1146496288307217</v>
      </c>
      <c r="AX261" s="162">
        <f t="shared" si="270"/>
        <v>0</v>
      </c>
      <c r="AY261" s="162">
        <f t="shared" si="271"/>
        <v>0</v>
      </c>
      <c r="AZ261" s="162">
        <f t="shared" si="272"/>
        <v>0</v>
      </c>
      <c r="BA261" s="162">
        <f t="shared" si="273"/>
        <v>0</v>
      </c>
      <c r="BB261" s="162" t="str">
        <f t="shared" si="274"/>
        <v/>
      </c>
      <c r="BC261" s="162" t="str">
        <f t="shared" si="275"/>
        <v/>
      </c>
      <c r="BD261" s="162" t="str">
        <f t="shared" si="276"/>
        <v/>
      </c>
      <c r="BE261" s="162" t="str">
        <f t="shared" si="277"/>
        <v/>
      </c>
      <c r="BG261" s="169">
        <f t="shared" si="258"/>
        <v>4.7018366692287703</v>
      </c>
      <c r="BH261" s="169">
        <f t="shared" ca="1" si="259"/>
        <v>2.0019300640391857</v>
      </c>
    </row>
    <row r="262" spans="3:60" x14ac:dyDescent="0.25">
      <c r="C262" s="197">
        <v>18.8</v>
      </c>
      <c r="D262" s="198">
        <f t="shared" si="227"/>
        <v>7.0541845461430421</v>
      </c>
      <c r="E262" s="199">
        <f t="shared" si="228"/>
        <v>2.1527659574468085</v>
      </c>
      <c r="F262" s="199">
        <f t="shared" si="229"/>
        <v>10.763829787234043</v>
      </c>
      <c r="G262" s="199">
        <f t="shared" si="230"/>
        <v>1.0703943809711909</v>
      </c>
      <c r="H262" s="200">
        <f t="shared" si="231"/>
        <v>13935.560387428346</v>
      </c>
      <c r="K262" s="199">
        <f t="shared" si="232"/>
        <v>4.7532228623350949</v>
      </c>
      <c r="L262" s="201">
        <f t="shared" si="233"/>
        <v>3.9864531053378116E-2</v>
      </c>
      <c r="M262" s="201">
        <f t="shared" si="234"/>
        <v>4.0199800422370341E-2</v>
      </c>
      <c r="N262" s="201">
        <f t="shared" si="235"/>
        <v>4.2254347493477978E-2</v>
      </c>
      <c r="O262" s="201">
        <f t="shared" si="236"/>
        <v>3.9901364143803852E-2</v>
      </c>
      <c r="P262" s="201" t="str">
        <f t="shared" si="237"/>
        <v/>
      </c>
      <c r="Q262" s="201" t="str">
        <f t="shared" si="238"/>
        <v/>
      </c>
      <c r="R262" s="201" t="str">
        <f t="shared" si="239"/>
        <v/>
      </c>
      <c r="S262" s="201" t="str">
        <f t="shared" si="240"/>
        <v/>
      </c>
      <c r="T262" s="199">
        <f t="shared" si="241"/>
        <v>0</v>
      </c>
      <c r="U262" s="199">
        <f t="shared" si="242"/>
        <v>0</v>
      </c>
      <c r="V262" s="199">
        <f t="shared" si="243"/>
        <v>0</v>
      </c>
      <c r="W262" s="199">
        <f t="shared" si="244"/>
        <v>0</v>
      </c>
      <c r="X262" s="199" t="str">
        <f t="shared" si="245"/>
        <v/>
      </c>
      <c r="Y262" s="199" t="str">
        <f t="shared" si="246"/>
        <v/>
      </c>
      <c r="Z262" s="199" t="str">
        <f t="shared" si="247"/>
        <v/>
      </c>
      <c r="AA262" s="199" t="str">
        <f t="shared" si="248"/>
        <v/>
      </c>
      <c r="AB262" s="201">
        <f t="shared" ca="1" si="249"/>
        <v>2.1625057109986128</v>
      </c>
      <c r="AD262" s="162">
        <f t="shared" si="250"/>
        <v>0</v>
      </c>
      <c r="AE262" s="162">
        <f t="shared" si="251"/>
        <v>0</v>
      </c>
      <c r="AF262" s="162">
        <f t="shared" si="252"/>
        <v>0</v>
      </c>
      <c r="AG262" s="162">
        <f t="shared" si="253"/>
        <v>0</v>
      </c>
      <c r="AH262" s="162" t="str">
        <f t="shared" si="254"/>
        <v/>
      </c>
      <c r="AI262" s="162" t="str">
        <f t="shared" si="255"/>
        <v/>
      </c>
      <c r="AJ262" s="162" t="str">
        <f t="shared" si="256"/>
        <v/>
      </c>
      <c r="AK262" s="162" t="str">
        <f t="shared" si="257"/>
        <v/>
      </c>
      <c r="AM262" s="199">
        <f t="shared" si="260"/>
        <v>2.0638901649103332</v>
      </c>
      <c r="AN262" s="197">
        <f t="shared" si="262"/>
        <v>0</v>
      </c>
      <c r="AO262" s="197">
        <f t="shared" si="263"/>
        <v>0</v>
      </c>
      <c r="AP262" s="197">
        <f t="shared" si="264"/>
        <v>0</v>
      </c>
      <c r="AQ262" s="197">
        <f t="shared" si="265"/>
        <v>0</v>
      </c>
      <c r="AR262" s="197" t="str">
        <f t="shared" si="266"/>
        <v/>
      </c>
      <c r="AS262" s="197" t="str">
        <f t="shared" si="267"/>
        <v/>
      </c>
      <c r="AT262" s="197" t="str">
        <f t="shared" si="268"/>
        <v/>
      </c>
      <c r="AU262" s="197" t="str">
        <f t="shared" si="269"/>
        <v/>
      </c>
      <c r="AV262" s="199">
        <f t="shared" ca="1" si="261"/>
        <v>2.0748960949113475</v>
      </c>
      <c r="AX262" s="162">
        <f t="shared" si="270"/>
        <v>0</v>
      </c>
      <c r="AY262" s="162">
        <f t="shared" si="271"/>
        <v>0</v>
      </c>
      <c r="AZ262" s="162">
        <f t="shared" si="272"/>
        <v>0</v>
      </c>
      <c r="BA262" s="162">
        <f t="shared" si="273"/>
        <v>0</v>
      </c>
      <c r="BB262" s="162" t="str">
        <f t="shared" si="274"/>
        <v/>
      </c>
      <c r="BC262" s="162" t="str">
        <f t="shared" si="275"/>
        <v/>
      </c>
      <c r="BD262" s="162" t="str">
        <f t="shared" si="276"/>
        <v/>
      </c>
      <c r="BE262" s="162" t="str">
        <f t="shared" si="277"/>
        <v/>
      </c>
      <c r="BG262" s="169">
        <f t="shared" si="258"/>
        <v>4.7275297657819326</v>
      </c>
      <c r="BH262" s="169">
        <f t="shared" ca="1" si="259"/>
        <v>2.070451577869366</v>
      </c>
    </row>
    <row r="263" spans="3:60" x14ac:dyDescent="0.25">
      <c r="C263" s="197">
        <v>18.899999999999999</v>
      </c>
      <c r="D263" s="198">
        <f t="shared" si="227"/>
        <v>7.0917068043672069</v>
      </c>
      <c r="E263" s="199">
        <f t="shared" si="228"/>
        <v>2.1566402116402115</v>
      </c>
      <c r="F263" s="199">
        <f t="shared" si="229"/>
        <v>10.783201058201058</v>
      </c>
      <c r="G263" s="199">
        <f t="shared" si="230"/>
        <v>1.0760879681040165</v>
      </c>
      <c r="H263" s="200">
        <f t="shared" si="231"/>
        <v>13910.526122103507</v>
      </c>
      <c r="K263" s="199">
        <f t="shared" si="232"/>
        <v>4.7789159588882573</v>
      </c>
      <c r="L263" s="201">
        <f t="shared" si="233"/>
        <v>4.0080015005017997E-2</v>
      </c>
      <c r="M263" s="201">
        <f t="shared" si="234"/>
        <v>4.0417096640869635E-2</v>
      </c>
      <c r="N263" s="201">
        <f t="shared" si="235"/>
        <v>4.2482749371821095E-2</v>
      </c>
      <c r="O263" s="201">
        <f t="shared" si="236"/>
        <v>4.011704719322981E-2</v>
      </c>
      <c r="P263" s="201" t="str">
        <f t="shared" si="237"/>
        <v/>
      </c>
      <c r="Q263" s="201" t="str">
        <f t="shared" si="238"/>
        <v/>
      </c>
      <c r="R263" s="201" t="str">
        <f t="shared" si="239"/>
        <v/>
      </c>
      <c r="S263" s="201" t="str">
        <f t="shared" si="240"/>
        <v/>
      </c>
      <c r="T263" s="199">
        <f t="shared" si="241"/>
        <v>0</v>
      </c>
      <c r="U263" s="199">
        <f t="shared" si="242"/>
        <v>0</v>
      </c>
      <c r="V263" s="199">
        <f t="shared" si="243"/>
        <v>0</v>
      </c>
      <c r="W263" s="199">
        <f t="shared" si="244"/>
        <v>0</v>
      </c>
      <c r="X263" s="199" t="str">
        <f t="shared" si="245"/>
        <v/>
      </c>
      <c r="Y263" s="199" t="str">
        <f t="shared" si="246"/>
        <v/>
      </c>
      <c r="Z263" s="199" t="str">
        <f t="shared" si="247"/>
        <v/>
      </c>
      <c r="AA263" s="199" t="str">
        <f t="shared" si="248"/>
        <v/>
      </c>
      <c r="AB263" s="201">
        <f t="shared" ca="1" si="249"/>
        <v>2.0969353297775126</v>
      </c>
      <c r="AD263" s="162">
        <f t="shared" si="250"/>
        <v>0</v>
      </c>
      <c r="AE263" s="162">
        <f t="shared" si="251"/>
        <v>0</v>
      </c>
      <c r="AF263" s="162">
        <f t="shared" si="252"/>
        <v>0</v>
      </c>
      <c r="AG263" s="162">
        <f t="shared" si="253"/>
        <v>0</v>
      </c>
      <c r="AH263" s="162" t="str">
        <f t="shared" si="254"/>
        <v/>
      </c>
      <c r="AI263" s="162" t="str">
        <f t="shared" si="255"/>
        <v/>
      </c>
      <c r="AJ263" s="162" t="str">
        <f t="shared" si="256"/>
        <v/>
      </c>
      <c r="AK263" s="162" t="str">
        <f t="shared" si="257"/>
        <v/>
      </c>
      <c r="AM263" s="199">
        <f t="shared" si="260"/>
        <v>2.0751069592848457</v>
      </c>
      <c r="AN263" s="197">
        <f t="shared" si="262"/>
        <v>0</v>
      </c>
      <c r="AO263" s="197">
        <f t="shared" si="263"/>
        <v>0</v>
      </c>
      <c r="AP263" s="197">
        <f t="shared" si="264"/>
        <v>0</v>
      </c>
      <c r="AQ263" s="197">
        <f t="shared" si="265"/>
        <v>0</v>
      </c>
      <c r="AR263" s="197" t="str">
        <f t="shared" si="266"/>
        <v/>
      </c>
      <c r="AS263" s="197" t="str">
        <f t="shared" si="267"/>
        <v/>
      </c>
      <c r="AT263" s="197" t="str">
        <f t="shared" si="268"/>
        <v/>
      </c>
      <c r="AU263" s="197" t="str">
        <f t="shared" si="269"/>
        <v/>
      </c>
      <c r="AV263" s="199">
        <f t="shared" ca="1" si="261"/>
        <v>2.1100120700149025</v>
      </c>
      <c r="AX263" s="162">
        <f t="shared" si="270"/>
        <v>0</v>
      </c>
      <c r="AY263" s="162">
        <f t="shared" si="271"/>
        <v>0</v>
      </c>
      <c r="AZ263" s="162">
        <f t="shared" si="272"/>
        <v>0</v>
      </c>
      <c r="BA263" s="162">
        <f t="shared" si="273"/>
        <v>0</v>
      </c>
      <c r="BB263" s="162" t="str">
        <f t="shared" si="274"/>
        <v/>
      </c>
      <c r="BC263" s="162" t="str">
        <f t="shared" si="275"/>
        <v/>
      </c>
      <c r="BD263" s="162" t="str">
        <f t="shared" si="276"/>
        <v/>
      </c>
      <c r="BE263" s="162" t="str">
        <f t="shared" si="277"/>
        <v/>
      </c>
      <c r="BG263" s="169">
        <f t="shared" si="258"/>
        <v>4.7532228623350949</v>
      </c>
      <c r="BH263" s="169">
        <f t="shared" ca="1" si="259"/>
        <v>2.1625057109986128</v>
      </c>
    </row>
    <row r="264" spans="3:60" x14ac:dyDescent="0.25">
      <c r="C264" s="197">
        <v>19</v>
      </c>
      <c r="D264" s="198">
        <f t="shared" si="227"/>
        <v>7.1292290625913726</v>
      </c>
      <c r="E264" s="199">
        <f t="shared" si="228"/>
        <v>2.1605263157894736</v>
      </c>
      <c r="F264" s="199">
        <f t="shared" si="229"/>
        <v>10.802631578947368</v>
      </c>
      <c r="G264" s="199">
        <f t="shared" si="230"/>
        <v>1.0817815552368419</v>
      </c>
      <c r="H264" s="200">
        <f t="shared" si="231"/>
        <v>13885.505481120585</v>
      </c>
      <c r="K264" s="199">
        <f t="shared" si="232"/>
        <v>4.8046090554414196</v>
      </c>
      <c r="L264" s="201">
        <f t="shared" si="233"/>
        <v>4.0295498956657877E-2</v>
      </c>
      <c r="M264" s="201">
        <f t="shared" si="234"/>
        <v>4.0634392859368929E-2</v>
      </c>
      <c r="N264" s="201">
        <f t="shared" si="235"/>
        <v>4.2711151250164218E-2</v>
      </c>
      <c r="O264" s="201">
        <f t="shared" si="236"/>
        <v>4.0332730242655775E-2</v>
      </c>
      <c r="P264" s="201" t="str">
        <f t="shared" si="237"/>
        <v/>
      </c>
      <c r="Q264" s="201" t="str">
        <f t="shared" si="238"/>
        <v/>
      </c>
      <c r="R264" s="201" t="str">
        <f t="shared" si="239"/>
        <v/>
      </c>
      <c r="S264" s="201" t="str">
        <f t="shared" si="240"/>
        <v/>
      </c>
      <c r="T264" s="199">
        <f t="shared" si="241"/>
        <v>0</v>
      </c>
      <c r="U264" s="199">
        <f t="shared" si="242"/>
        <v>0</v>
      </c>
      <c r="V264" s="199">
        <f t="shared" si="243"/>
        <v>0</v>
      </c>
      <c r="W264" s="199">
        <f t="shared" si="244"/>
        <v>0</v>
      </c>
      <c r="X264" s="199" t="str">
        <f t="shared" si="245"/>
        <v/>
      </c>
      <c r="Y264" s="199" t="str">
        <f t="shared" si="246"/>
        <v/>
      </c>
      <c r="Z264" s="199" t="str">
        <f t="shared" si="247"/>
        <v/>
      </c>
      <c r="AA264" s="199" t="str">
        <f t="shared" si="248"/>
        <v/>
      </c>
      <c r="AB264" s="201">
        <f t="shared" ca="1" si="249"/>
        <v>2.0798405088907725</v>
      </c>
      <c r="AD264" s="162">
        <f t="shared" si="250"/>
        <v>0</v>
      </c>
      <c r="AE264" s="162">
        <f t="shared" si="251"/>
        <v>0</v>
      </c>
      <c r="AF264" s="162">
        <f t="shared" si="252"/>
        <v>0</v>
      </c>
      <c r="AG264" s="162">
        <f t="shared" si="253"/>
        <v>0</v>
      </c>
      <c r="AH264" s="162" t="str">
        <f t="shared" si="254"/>
        <v/>
      </c>
      <c r="AI264" s="162" t="str">
        <f t="shared" si="255"/>
        <v/>
      </c>
      <c r="AJ264" s="162" t="str">
        <f t="shared" si="256"/>
        <v/>
      </c>
      <c r="AK264" s="162" t="str">
        <f t="shared" si="257"/>
        <v/>
      </c>
      <c r="AM264" s="199">
        <f t="shared" si="260"/>
        <v>2.0863237536593582</v>
      </c>
      <c r="AN264" s="197">
        <f t="shared" si="262"/>
        <v>0</v>
      </c>
      <c r="AO264" s="197">
        <f t="shared" si="263"/>
        <v>0</v>
      </c>
      <c r="AP264" s="197">
        <f t="shared" si="264"/>
        <v>0</v>
      </c>
      <c r="AQ264" s="197">
        <f t="shared" si="265"/>
        <v>0</v>
      </c>
      <c r="AR264" s="197" t="str">
        <f t="shared" si="266"/>
        <v/>
      </c>
      <c r="AS264" s="197" t="str">
        <f t="shared" si="267"/>
        <v/>
      </c>
      <c r="AT264" s="197" t="str">
        <f t="shared" si="268"/>
        <v/>
      </c>
      <c r="AU264" s="197" t="str">
        <f t="shared" si="269"/>
        <v/>
      </c>
      <c r="AV264" s="199">
        <f t="shared" ca="1" si="261"/>
        <v>2.0383319990958113</v>
      </c>
      <c r="AX264" s="162">
        <f t="shared" si="270"/>
        <v>0</v>
      </c>
      <c r="AY264" s="162">
        <f t="shared" si="271"/>
        <v>0</v>
      </c>
      <c r="AZ264" s="162">
        <f t="shared" si="272"/>
        <v>0</v>
      </c>
      <c r="BA264" s="162">
        <f t="shared" si="273"/>
        <v>0</v>
      </c>
      <c r="BB264" s="162" t="str">
        <f t="shared" si="274"/>
        <v/>
      </c>
      <c r="BC264" s="162" t="str">
        <f t="shared" si="275"/>
        <v/>
      </c>
      <c r="BD264" s="162" t="str">
        <f t="shared" si="276"/>
        <v/>
      </c>
      <c r="BE264" s="162" t="str">
        <f t="shared" si="277"/>
        <v/>
      </c>
      <c r="BG264" s="169">
        <f t="shared" si="258"/>
        <v>4.7789159588882573</v>
      </c>
      <c r="BH264" s="169">
        <f t="shared" ca="1" si="259"/>
        <v>2.0969353297775126</v>
      </c>
    </row>
    <row r="265" spans="3:60" x14ac:dyDescent="0.25">
      <c r="C265" s="197">
        <v>19.100000000000001</v>
      </c>
      <c r="D265" s="198">
        <f t="shared" si="227"/>
        <v>7.1667513208155391</v>
      </c>
      <c r="E265" s="199">
        <f t="shared" si="228"/>
        <v>2.1644240837696334</v>
      </c>
      <c r="F265" s="199">
        <f t="shared" si="229"/>
        <v>10.822120418848167</v>
      </c>
      <c r="G265" s="199">
        <f t="shared" si="230"/>
        <v>1.0874751423696678</v>
      </c>
      <c r="H265" s="200">
        <f t="shared" si="231"/>
        <v>13860.499993952662</v>
      </c>
      <c r="K265" s="199">
        <f t="shared" si="232"/>
        <v>4.8303021519945819</v>
      </c>
      <c r="L265" s="201">
        <f t="shared" si="233"/>
        <v>4.0510982908297757E-2</v>
      </c>
      <c r="M265" s="201">
        <f t="shared" si="234"/>
        <v>4.0851689077868222E-2</v>
      </c>
      <c r="N265" s="201">
        <f t="shared" si="235"/>
        <v>4.2939553128507342E-2</v>
      </c>
      <c r="O265" s="201">
        <f t="shared" si="236"/>
        <v>4.0548413292081739E-2</v>
      </c>
      <c r="P265" s="201" t="str">
        <f t="shared" si="237"/>
        <v/>
      </c>
      <c r="Q265" s="201" t="str">
        <f t="shared" si="238"/>
        <v/>
      </c>
      <c r="R265" s="201" t="str">
        <f t="shared" si="239"/>
        <v/>
      </c>
      <c r="S265" s="201" t="str">
        <f t="shared" si="240"/>
        <v/>
      </c>
      <c r="T265" s="199">
        <f t="shared" si="241"/>
        <v>0</v>
      </c>
      <c r="U265" s="199">
        <f t="shared" si="242"/>
        <v>0</v>
      </c>
      <c r="V265" s="199">
        <f t="shared" si="243"/>
        <v>0</v>
      </c>
      <c r="W265" s="199">
        <f t="shared" si="244"/>
        <v>0</v>
      </c>
      <c r="X265" s="199" t="str">
        <f t="shared" si="245"/>
        <v/>
      </c>
      <c r="Y265" s="199" t="str">
        <f t="shared" si="246"/>
        <v/>
      </c>
      <c r="Z265" s="199" t="str">
        <f t="shared" si="247"/>
        <v/>
      </c>
      <c r="AA265" s="199" t="str">
        <f t="shared" si="248"/>
        <v/>
      </c>
      <c r="AB265" s="201">
        <f t="shared" ca="1" si="249"/>
        <v>2.0689989210569251</v>
      </c>
      <c r="AD265" s="162">
        <f t="shared" si="250"/>
        <v>0</v>
      </c>
      <c r="AE265" s="162">
        <f t="shared" si="251"/>
        <v>0</v>
      </c>
      <c r="AF265" s="162">
        <f t="shared" si="252"/>
        <v>0</v>
      </c>
      <c r="AG265" s="162">
        <f t="shared" si="253"/>
        <v>0</v>
      </c>
      <c r="AH265" s="162" t="str">
        <f t="shared" si="254"/>
        <v/>
      </c>
      <c r="AI265" s="162" t="str">
        <f t="shared" si="255"/>
        <v/>
      </c>
      <c r="AJ265" s="162" t="str">
        <f t="shared" si="256"/>
        <v/>
      </c>
      <c r="AK265" s="162" t="str">
        <f t="shared" si="257"/>
        <v/>
      </c>
      <c r="AM265" s="199">
        <f t="shared" si="260"/>
        <v>2.0975405480338707</v>
      </c>
      <c r="AN265" s="197">
        <f t="shared" si="262"/>
        <v>0</v>
      </c>
      <c r="AO265" s="197">
        <f t="shared" si="263"/>
        <v>0</v>
      </c>
      <c r="AP265" s="197">
        <f t="shared" si="264"/>
        <v>0</v>
      </c>
      <c r="AQ265" s="197">
        <f t="shared" si="265"/>
        <v>0</v>
      </c>
      <c r="AR265" s="197" t="str">
        <f t="shared" si="266"/>
        <v/>
      </c>
      <c r="AS265" s="197" t="str">
        <f t="shared" si="267"/>
        <v/>
      </c>
      <c r="AT265" s="197" t="str">
        <f t="shared" si="268"/>
        <v/>
      </c>
      <c r="AU265" s="197" t="str">
        <f t="shared" si="269"/>
        <v/>
      </c>
      <c r="AV265" s="199">
        <f t="shared" ca="1" si="261"/>
        <v>2.0949948225546016</v>
      </c>
      <c r="AX265" s="162">
        <f t="shared" si="270"/>
        <v>0</v>
      </c>
      <c r="AY265" s="162">
        <f t="shared" si="271"/>
        <v>0</v>
      </c>
      <c r="AZ265" s="162">
        <f t="shared" si="272"/>
        <v>0</v>
      </c>
      <c r="BA265" s="162">
        <f t="shared" si="273"/>
        <v>0</v>
      </c>
      <c r="BB265" s="162" t="str">
        <f t="shared" si="274"/>
        <v/>
      </c>
      <c r="BC265" s="162" t="str">
        <f t="shared" si="275"/>
        <v/>
      </c>
      <c r="BD265" s="162" t="str">
        <f t="shared" si="276"/>
        <v/>
      </c>
      <c r="BE265" s="162" t="str">
        <f t="shared" si="277"/>
        <v/>
      </c>
      <c r="BG265" s="169">
        <f t="shared" si="258"/>
        <v>4.8046090554414196</v>
      </c>
      <c r="BH265" s="169">
        <f t="shared" ca="1" si="259"/>
        <v>2.0798405088907725</v>
      </c>
    </row>
    <row r="266" spans="3:60" x14ac:dyDescent="0.25">
      <c r="C266" s="197">
        <v>19.2</v>
      </c>
      <c r="D266" s="198">
        <f t="shared" si="227"/>
        <v>7.2042735790397021</v>
      </c>
      <c r="E266" s="199">
        <f t="shared" si="228"/>
        <v>2.168333333333333</v>
      </c>
      <c r="F266" s="199">
        <f t="shared" si="229"/>
        <v>10.841666666666665</v>
      </c>
      <c r="G266" s="199">
        <f t="shared" si="230"/>
        <v>1.0931687295024928</v>
      </c>
      <c r="H266" s="200">
        <f t="shared" si="231"/>
        <v>13835.511145272869</v>
      </c>
      <c r="K266" s="199">
        <f t="shared" si="232"/>
        <v>4.8559952485477442</v>
      </c>
      <c r="L266" s="201">
        <f t="shared" si="233"/>
        <v>4.0726466859937638E-2</v>
      </c>
      <c r="M266" s="201">
        <f t="shared" si="234"/>
        <v>4.1068985296367523E-2</v>
      </c>
      <c r="N266" s="201">
        <f t="shared" si="235"/>
        <v>4.3167955006850459E-2</v>
      </c>
      <c r="O266" s="201">
        <f t="shared" si="236"/>
        <v>4.0764096341507704E-2</v>
      </c>
      <c r="P266" s="201" t="str">
        <f t="shared" si="237"/>
        <v/>
      </c>
      <c r="Q266" s="201" t="str">
        <f t="shared" si="238"/>
        <v/>
      </c>
      <c r="R266" s="201" t="str">
        <f t="shared" si="239"/>
        <v/>
      </c>
      <c r="S266" s="201" t="str">
        <f t="shared" si="240"/>
        <v/>
      </c>
      <c r="T266" s="199">
        <f t="shared" si="241"/>
        <v>0</v>
      </c>
      <c r="U266" s="199">
        <f t="shared" si="242"/>
        <v>0</v>
      </c>
      <c r="V266" s="199">
        <f t="shared" si="243"/>
        <v>0</v>
      </c>
      <c r="W266" s="199">
        <f t="shared" si="244"/>
        <v>0</v>
      </c>
      <c r="X266" s="199" t="str">
        <f t="shared" si="245"/>
        <v/>
      </c>
      <c r="Y266" s="199" t="str">
        <f t="shared" si="246"/>
        <v/>
      </c>
      <c r="Z266" s="199" t="str">
        <f t="shared" si="247"/>
        <v/>
      </c>
      <c r="AA266" s="199" t="str">
        <f t="shared" si="248"/>
        <v/>
      </c>
      <c r="AB266" s="201">
        <f t="shared" ca="1" si="249"/>
        <v>2.0890876579500364</v>
      </c>
      <c r="AD266" s="162">
        <f t="shared" si="250"/>
        <v>0</v>
      </c>
      <c r="AE266" s="162">
        <f t="shared" si="251"/>
        <v>0</v>
      </c>
      <c r="AF266" s="162">
        <f t="shared" si="252"/>
        <v>0</v>
      </c>
      <c r="AG266" s="162">
        <f t="shared" si="253"/>
        <v>0</v>
      </c>
      <c r="AH266" s="162" t="str">
        <f t="shared" si="254"/>
        <v/>
      </c>
      <c r="AI266" s="162" t="str">
        <f t="shared" si="255"/>
        <v/>
      </c>
      <c r="AJ266" s="162" t="str">
        <f t="shared" si="256"/>
        <v/>
      </c>
      <c r="AK266" s="162" t="str">
        <f t="shared" si="257"/>
        <v/>
      </c>
      <c r="AM266" s="199">
        <f t="shared" si="260"/>
        <v>2.1087573424083832</v>
      </c>
      <c r="AN266" s="197">
        <f t="shared" si="262"/>
        <v>0</v>
      </c>
      <c r="AO266" s="197">
        <f t="shared" si="263"/>
        <v>0</v>
      </c>
      <c r="AP266" s="197">
        <f t="shared" si="264"/>
        <v>0</v>
      </c>
      <c r="AQ266" s="197">
        <f t="shared" si="265"/>
        <v>0</v>
      </c>
      <c r="AR266" s="197" t="str">
        <f t="shared" si="266"/>
        <v/>
      </c>
      <c r="AS266" s="197" t="str">
        <f t="shared" si="267"/>
        <v/>
      </c>
      <c r="AT266" s="197" t="str">
        <f t="shared" si="268"/>
        <v/>
      </c>
      <c r="AU266" s="197" t="str">
        <f t="shared" si="269"/>
        <v/>
      </c>
      <c r="AV266" s="199">
        <f t="shared" ca="1" si="261"/>
        <v>2.006652894244771</v>
      </c>
      <c r="AX266" s="162">
        <f t="shared" si="270"/>
        <v>0</v>
      </c>
      <c r="AY266" s="162">
        <f t="shared" si="271"/>
        <v>0</v>
      </c>
      <c r="AZ266" s="162">
        <f t="shared" si="272"/>
        <v>0</v>
      </c>
      <c r="BA266" s="162">
        <f t="shared" si="273"/>
        <v>0</v>
      </c>
      <c r="BB266" s="162" t="str">
        <f t="shared" si="274"/>
        <v/>
      </c>
      <c r="BC266" s="162" t="str">
        <f t="shared" si="275"/>
        <v/>
      </c>
      <c r="BD266" s="162" t="str">
        <f t="shared" si="276"/>
        <v/>
      </c>
      <c r="BE266" s="162" t="str">
        <f t="shared" si="277"/>
        <v/>
      </c>
      <c r="BG266" s="169">
        <f t="shared" si="258"/>
        <v>4.8303021519945819</v>
      </c>
      <c r="BH266" s="169">
        <f t="shared" ca="1" si="259"/>
        <v>2.0689989210569251</v>
      </c>
    </row>
    <row r="267" spans="3:60" x14ac:dyDescent="0.25">
      <c r="C267" s="197">
        <v>19.3</v>
      </c>
      <c r="D267" s="198">
        <f t="shared" si="227"/>
        <v>7.2417958372638678</v>
      </c>
      <c r="E267" s="199">
        <f t="shared" si="228"/>
        <v>2.1722538860103628</v>
      </c>
      <c r="F267" s="199">
        <f t="shared" si="229"/>
        <v>10.861269430051815</v>
      </c>
      <c r="G267" s="199">
        <f t="shared" si="230"/>
        <v>1.0988623166353184</v>
      </c>
      <c r="H267" s="200">
        <f t="shared" si="231"/>
        <v>13810.540376152368</v>
      </c>
      <c r="K267" s="199">
        <f t="shared" si="232"/>
        <v>4.8816883451009065</v>
      </c>
      <c r="L267" s="201">
        <f t="shared" si="233"/>
        <v>4.0941950811577511E-2</v>
      </c>
      <c r="M267" s="201">
        <f t="shared" si="234"/>
        <v>4.1286281514866817E-2</v>
      </c>
      <c r="N267" s="201">
        <f t="shared" si="235"/>
        <v>4.3396356885193582E-2</v>
      </c>
      <c r="O267" s="201">
        <f t="shared" si="236"/>
        <v>4.0979779390933668E-2</v>
      </c>
      <c r="P267" s="201" t="str">
        <f t="shared" si="237"/>
        <v/>
      </c>
      <c r="Q267" s="201" t="str">
        <f t="shared" si="238"/>
        <v/>
      </c>
      <c r="R267" s="201" t="str">
        <f t="shared" si="239"/>
        <v/>
      </c>
      <c r="S267" s="201" t="str">
        <f t="shared" si="240"/>
        <v/>
      </c>
      <c r="T267" s="199">
        <f t="shared" si="241"/>
        <v>0</v>
      </c>
      <c r="U267" s="199">
        <f t="shared" si="242"/>
        <v>0</v>
      </c>
      <c r="V267" s="199">
        <f t="shared" si="243"/>
        <v>0</v>
      </c>
      <c r="W267" s="199">
        <f t="shared" si="244"/>
        <v>0</v>
      </c>
      <c r="X267" s="199" t="str">
        <f t="shared" si="245"/>
        <v/>
      </c>
      <c r="Y267" s="199" t="str">
        <f t="shared" si="246"/>
        <v/>
      </c>
      <c r="Z267" s="199" t="str">
        <f t="shared" si="247"/>
        <v/>
      </c>
      <c r="AA267" s="199" t="str">
        <f t="shared" si="248"/>
        <v/>
      </c>
      <c r="AB267" s="201">
        <f t="shared" ca="1" si="249"/>
        <v>2.1055205847953609</v>
      </c>
      <c r="AD267" s="162">
        <f t="shared" si="250"/>
        <v>0</v>
      </c>
      <c r="AE267" s="162">
        <f t="shared" si="251"/>
        <v>0</v>
      </c>
      <c r="AF267" s="162">
        <f t="shared" si="252"/>
        <v>0</v>
      </c>
      <c r="AG267" s="162">
        <f t="shared" si="253"/>
        <v>0</v>
      </c>
      <c r="AH267" s="162" t="str">
        <f t="shared" si="254"/>
        <v/>
      </c>
      <c r="AI267" s="162" t="str">
        <f t="shared" si="255"/>
        <v/>
      </c>
      <c r="AJ267" s="162" t="str">
        <f t="shared" si="256"/>
        <v/>
      </c>
      <c r="AK267" s="162" t="str">
        <f t="shared" si="257"/>
        <v/>
      </c>
      <c r="AM267" s="199">
        <f t="shared" si="260"/>
        <v>2.1199741367828957</v>
      </c>
      <c r="AN267" s="197">
        <f t="shared" si="262"/>
        <v>0</v>
      </c>
      <c r="AO267" s="197">
        <f t="shared" si="263"/>
        <v>0</v>
      </c>
      <c r="AP267" s="197">
        <f t="shared" si="264"/>
        <v>0</v>
      </c>
      <c r="AQ267" s="197">
        <f t="shared" si="265"/>
        <v>0</v>
      </c>
      <c r="AR267" s="197" t="str">
        <f t="shared" si="266"/>
        <v/>
      </c>
      <c r="AS267" s="197" t="str">
        <f t="shared" si="267"/>
        <v/>
      </c>
      <c r="AT267" s="197" t="str">
        <f t="shared" si="268"/>
        <v/>
      </c>
      <c r="AU267" s="197" t="str">
        <f t="shared" si="269"/>
        <v/>
      </c>
      <c r="AV267" s="199">
        <f t="shared" ca="1" si="261"/>
        <v>2.1404561910743984</v>
      </c>
      <c r="AX267" s="162">
        <f t="shared" si="270"/>
        <v>0</v>
      </c>
      <c r="AY267" s="162">
        <f t="shared" si="271"/>
        <v>0</v>
      </c>
      <c r="AZ267" s="162">
        <f t="shared" si="272"/>
        <v>0</v>
      </c>
      <c r="BA267" s="162">
        <f t="shared" si="273"/>
        <v>0</v>
      </c>
      <c r="BB267" s="162" t="str">
        <f t="shared" si="274"/>
        <v/>
      </c>
      <c r="BC267" s="162" t="str">
        <f t="shared" si="275"/>
        <v/>
      </c>
      <c r="BD267" s="162" t="str">
        <f t="shared" si="276"/>
        <v/>
      </c>
      <c r="BE267" s="162" t="str">
        <f t="shared" si="277"/>
        <v/>
      </c>
      <c r="BG267" s="169">
        <f t="shared" si="258"/>
        <v>4.8559952485477442</v>
      </c>
      <c r="BH267" s="169">
        <f t="shared" ca="1" si="259"/>
        <v>2.0890876579500364</v>
      </c>
    </row>
    <row r="268" spans="3:60" x14ac:dyDescent="0.25">
      <c r="C268" s="197">
        <v>19.399999999999999</v>
      </c>
      <c r="D268" s="198">
        <f t="shared" si="227"/>
        <v>7.2793180954880325</v>
      </c>
      <c r="E268" s="199">
        <f t="shared" si="228"/>
        <v>2.1761855670103092</v>
      </c>
      <c r="F268" s="199">
        <f t="shared" si="229"/>
        <v>10.880927835051546</v>
      </c>
      <c r="G268" s="199">
        <f t="shared" si="230"/>
        <v>1.1045559037681438</v>
      </c>
      <c r="H268" s="200">
        <f t="shared" si="231"/>
        <v>13785.589085224312</v>
      </c>
      <c r="K268" s="199">
        <f t="shared" si="232"/>
        <v>4.9073814416540689</v>
      </c>
      <c r="L268" s="201">
        <f t="shared" si="233"/>
        <v>4.1157434763217392E-2</v>
      </c>
      <c r="M268" s="201">
        <f t="shared" si="234"/>
        <v>4.1503577733366118E-2</v>
      </c>
      <c r="N268" s="201">
        <f t="shared" si="235"/>
        <v>4.3624758763536699E-2</v>
      </c>
      <c r="O268" s="201">
        <f t="shared" si="236"/>
        <v>4.1195462440359633E-2</v>
      </c>
      <c r="P268" s="201" t="str">
        <f t="shared" si="237"/>
        <v/>
      </c>
      <c r="Q268" s="201" t="str">
        <f t="shared" si="238"/>
        <v/>
      </c>
      <c r="R268" s="201" t="str">
        <f t="shared" si="239"/>
        <v/>
      </c>
      <c r="S268" s="201" t="str">
        <f t="shared" si="240"/>
        <v/>
      </c>
      <c r="T268" s="199">
        <f t="shared" si="241"/>
        <v>0</v>
      </c>
      <c r="U268" s="199">
        <f t="shared" si="242"/>
        <v>0</v>
      </c>
      <c r="V268" s="199">
        <f t="shared" si="243"/>
        <v>0</v>
      </c>
      <c r="W268" s="199">
        <f t="shared" si="244"/>
        <v>0</v>
      </c>
      <c r="X268" s="199" t="str">
        <f t="shared" si="245"/>
        <v/>
      </c>
      <c r="Y268" s="199" t="str">
        <f t="shared" si="246"/>
        <v/>
      </c>
      <c r="Z268" s="199" t="str">
        <f t="shared" si="247"/>
        <v/>
      </c>
      <c r="AA268" s="199" t="str">
        <f t="shared" si="248"/>
        <v/>
      </c>
      <c r="AB268" s="201">
        <f t="shared" ca="1" si="249"/>
        <v>2.1343190112601325</v>
      </c>
      <c r="AD268" s="162">
        <f t="shared" si="250"/>
        <v>0</v>
      </c>
      <c r="AE268" s="162">
        <f t="shared" si="251"/>
        <v>0</v>
      </c>
      <c r="AF268" s="162">
        <f t="shared" si="252"/>
        <v>0</v>
      </c>
      <c r="AG268" s="162">
        <f t="shared" si="253"/>
        <v>0</v>
      </c>
      <c r="AH268" s="162" t="str">
        <f t="shared" si="254"/>
        <v/>
      </c>
      <c r="AI268" s="162" t="str">
        <f t="shared" si="255"/>
        <v/>
      </c>
      <c r="AJ268" s="162" t="str">
        <f t="shared" si="256"/>
        <v/>
      </c>
      <c r="AK268" s="162" t="str">
        <f t="shared" si="257"/>
        <v/>
      </c>
      <c r="AM268" s="199">
        <f t="shared" si="260"/>
        <v>2.1311909311574082</v>
      </c>
      <c r="AN268" s="197">
        <f t="shared" si="262"/>
        <v>0</v>
      </c>
      <c r="AO268" s="197">
        <f t="shared" si="263"/>
        <v>0</v>
      </c>
      <c r="AP268" s="197">
        <f t="shared" si="264"/>
        <v>0</v>
      </c>
      <c r="AQ268" s="197">
        <f t="shared" si="265"/>
        <v>0</v>
      </c>
      <c r="AR268" s="197" t="str">
        <f t="shared" si="266"/>
        <v/>
      </c>
      <c r="AS268" s="197" t="str">
        <f t="shared" si="267"/>
        <v/>
      </c>
      <c r="AT268" s="197" t="str">
        <f t="shared" si="268"/>
        <v/>
      </c>
      <c r="AU268" s="197" t="str">
        <f t="shared" si="269"/>
        <v/>
      </c>
      <c r="AV268" s="199">
        <f t="shared" ca="1" si="261"/>
        <v>2.0374112762737249</v>
      </c>
      <c r="AX268" s="162">
        <f t="shared" si="270"/>
        <v>0</v>
      </c>
      <c r="AY268" s="162">
        <f t="shared" si="271"/>
        <v>0</v>
      </c>
      <c r="AZ268" s="162">
        <f t="shared" si="272"/>
        <v>0</v>
      </c>
      <c r="BA268" s="162">
        <f t="shared" si="273"/>
        <v>0</v>
      </c>
      <c r="BB268" s="162" t="str">
        <f t="shared" si="274"/>
        <v/>
      </c>
      <c r="BC268" s="162" t="str">
        <f t="shared" si="275"/>
        <v/>
      </c>
      <c r="BD268" s="162" t="str">
        <f t="shared" si="276"/>
        <v/>
      </c>
      <c r="BE268" s="162" t="str">
        <f t="shared" si="277"/>
        <v/>
      </c>
      <c r="BG268" s="169">
        <f t="shared" si="258"/>
        <v>4.8816883451009065</v>
      </c>
      <c r="BH268" s="169">
        <f t="shared" ca="1" si="259"/>
        <v>2.1055205847953609</v>
      </c>
    </row>
    <row r="269" spans="3:60" x14ac:dyDescent="0.25">
      <c r="C269" s="197">
        <v>19.5</v>
      </c>
      <c r="D269" s="198">
        <f t="shared" ref="D269:D332" si="278">(2*$C$43*$C269)/($C$15/1000000)*1000</f>
        <v>7.3168403537121982</v>
      </c>
      <c r="E269" s="199">
        <f t="shared" ref="E269:E332" si="279">$C$46+$C$47/C269+$C$48*C269</f>
        <v>2.1801282051282049</v>
      </c>
      <c r="F269" s="199">
        <f t="shared" ref="F269:F332" si="280">E269*$C$15</f>
        <v>10.900641025641026</v>
      </c>
      <c r="G269" s="199">
        <f t="shared" ref="G269:G332" si="281">D269*PI()*$C$14*$C$37/4*60/1000</f>
        <v>1.1102494909009695</v>
      </c>
      <c r="H269" s="200">
        <f t="shared" ref="H269:H332" si="282">($C$13*1000)/F269</f>
        <v>13760.658629814761</v>
      </c>
      <c r="K269" s="199">
        <f t="shared" si="232"/>
        <v>4.9330745382072312</v>
      </c>
      <c r="L269" s="201">
        <f t="shared" si="233"/>
        <v>4.1372918714857272E-2</v>
      </c>
      <c r="M269" s="201">
        <f t="shared" si="234"/>
        <v>4.1720873951865411E-2</v>
      </c>
      <c r="N269" s="201">
        <f t="shared" si="235"/>
        <v>4.3853160641879822E-2</v>
      </c>
      <c r="O269" s="201">
        <f t="shared" si="236"/>
        <v>4.141114548978559E-2</v>
      </c>
      <c r="P269" s="201" t="str">
        <f t="shared" si="237"/>
        <v/>
      </c>
      <c r="Q269" s="201" t="str">
        <f t="shared" si="238"/>
        <v/>
      </c>
      <c r="R269" s="201" t="str">
        <f t="shared" si="239"/>
        <v/>
      </c>
      <c r="S269" s="201" t="str">
        <f t="shared" si="240"/>
        <v/>
      </c>
      <c r="T269" s="199">
        <f t="shared" si="241"/>
        <v>0</v>
      </c>
      <c r="U269" s="199">
        <f t="shared" si="242"/>
        <v>0</v>
      </c>
      <c r="V269" s="199">
        <f t="shared" si="243"/>
        <v>0</v>
      </c>
      <c r="W269" s="199">
        <f t="shared" si="244"/>
        <v>0</v>
      </c>
      <c r="X269" s="199" t="str">
        <f t="shared" si="245"/>
        <v/>
      </c>
      <c r="Y269" s="199" t="str">
        <f t="shared" si="246"/>
        <v/>
      </c>
      <c r="Z269" s="199" t="str">
        <f t="shared" si="247"/>
        <v/>
      </c>
      <c r="AA269" s="199" t="str">
        <f t="shared" si="248"/>
        <v/>
      </c>
      <c r="AB269" s="201">
        <f t="shared" ca="1" si="249"/>
        <v>2.1615128827021182</v>
      </c>
      <c r="AD269" s="162">
        <f t="shared" si="250"/>
        <v>0</v>
      </c>
      <c r="AE269" s="162">
        <f t="shared" si="251"/>
        <v>0</v>
      </c>
      <c r="AF269" s="162">
        <f t="shared" si="252"/>
        <v>0</v>
      </c>
      <c r="AG269" s="162">
        <f t="shared" si="253"/>
        <v>0</v>
      </c>
      <c r="AH269" s="162" t="str">
        <f t="shared" si="254"/>
        <v/>
      </c>
      <c r="AI269" s="162" t="str">
        <f t="shared" si="255"/>
        <v/>
      </c>
      <c r="AJ269" s="162" t="str">
        <f t="shared" si="256"/>
        <v/>
      </c>
      <c r="AK269" s="162" t="str">
        <f t="shared" si="257"/>
        <v/>
      </c>
      <c r="AM269" s="199">
        <f t="shared" si="260"/>
        <v>2.1424077255319207</v>
      </c>
      <c r="AN269" s="197">
        <f t="shared" si="262"/>
        <v>0</v>
      </c>
      <c r="AO269" s="197">
        <f t="shared" si="263"/>
        <v>0</v>
      </c>
      <c r="AP269" s="197">
        <f t="shared" si="264"/>
        <v>0</v>
      </c>
      <c r="AQ269" s="197">
        <f t="shared" si="265"/>
        <v>0</v>
      </c>
      <c r="AR269" s="197" t="str">
        <f t="shared" si="266"/>
        <v/>
      </c>
      <c r="AS269" s="197" t="str">
        <f t="shared" si="267"/>
        <v/>
      </c>
      <c r="AT269" s="197" t="str">
        <f t="shared" si="268"/>
        <v/>
      </c>
      <c r="AU269" s="197" t="str">
        <f t="shared" si="269"/>
        <v/>
      </c>
      <c r="AV269" s="199">
        <f t="shared" ca="1" si="261"/>
        <v>2.0838819485413334</v>
      </c>
      <c r="AX269" s="162">
        <f t="shared" si="270"/>
        <v>0</v>
      </c>
      <c r="AY269" s="162">
        <f t="shared" si="271"/>
        <v>0</v>
      </c>
      <c r="AZ269" s="162">
        <f t="shared" si="272"/>
        <v>0</v>
      </c>
      <c r="BA269" s="162">
        <f t="shared" si="273"/>
        <v>0</v>
      </c>
      <c r="BB269" s="162" t="str">
        <f t="shared" si="274"/>
        <v/>
      </c>
      <c r="BC269" s="162" t="str">
        <f t="shared" si="275"/>
        <v/>
      </c>
      <c r="BD269" s="162" t="str">
        <f t="shared" si="276"/>
        <v/>
      </c>
      <c r="BE269" s="162" t="str">
        <f t="shared" si="277"/>
        <v/>
      </c>
      <c r="BG269" s="169">
        <f t="shared" si="258"/>
        <v>4.9073814416540689</v>
      </c>
      <c r="BH269" s="169">
        <f t="shared" ca="1" si="259"/>
        <v>2.1343190112601325</v>
      </c>
    </row>
    <row r="270" spans="3:60" x14ac:dyDescent="0.25">
      <c r="C270" s="197">
        <v>19.600000000000001</v>
      </c>
      <c r="D270" s="198">
        <f t="shared" si="278"/>
        <v>7.354362611936363</v>
      </c>
      <c r="E270" s="199">
        <f t="shared" si="279"/>
        <v>2.1840816326530614</v>
      </c>
      <c r="F270" s="199">
        <f t="shared" si="280"/>
        <v>10.920408163265307</v>
      </c>
      <c r="G270" s="199">
        <f t="shared" si="281"/>
        <v>1.1159430780337949</v>
      </c>
      <c r="H270" s="200">
        <f t="shared" si="282"/>
        <v>13735.750327041673</v>
      </c>
      <c r="K270" s="199">
        <f t="shared" ref="K270:K333" si="283">K269+1/($C$74*60)</f>
        <v>4.9587676347603935</v>
      </c>
      <c r="L270" s="201">
        <f t="shared" ref="L270:L333" si="284">IF(Q$56="","",SQRT(($K270*$K270)/$Q$72))</f>
        <v>4.1588402666497153E-2</v>
      </c>
      <c r="M270" s="201">
        <f t="shared" ref="M270:M333" si="285">IF(R$56="","",SQRT(($K270*$K270)/$R$72))</f>
        <v>4.1938170170364705E-2</v>
      </c>
      <c r="N270" s="201">
        <f t="shared" ref="N270:N333" si="286">IF(S$56="","",SQRT(($K270*$K270)/$S$72))</f>
        <v>4.4081562520222946E-2</v>
      </c>
      <c r="O270" s="201">
        <f t="shared" ref="O270:O333" si="287">IF(T$56="","",SQRT(($K270*$K270)/$T$72))</f>
        <v>4.1626828539211562E-2</v>
      </c>
      <c r="P270" s="201" t="str">
        <f t="shared" ref="P270:P333" si="288">IF(U$56="","",SQRT(($K270*$K270)/$U$72))</f>
        <v/>
      </c>
      <c r="Q270" s="201" t="str">
        <f t="shared" ref="Q270:Q333" si="289">IF(V$56="","",SQRT(($K270*$K270)/$V$72))</f>
        <v/>
      </c>
      <c r="R270" s="201" t="str">
        <f t="shared" ref="R270:R333" si="290">IF(W$56="","",SQRT(($K270*$K270)/$W$72))</f>
        <v/>
      </c>
      <c r="S270" s="201" t="str">
        <f t="shared" ref="S270:S333" si="291">IF(X$56="","",SQRT(($K270*$K270)/$X$72))</f>
        <v/>
      </c>
      <c r="T270" s="199">
        <f t="shared" ref="T270:T333" si="292">IF(Q$56="","",IF(ABS(($K270-Q$60) / ( L270 / 2.2))&gt;20,0,IF(Q$60&lt;&gt;"",Q$64 * ( POWER(POWER(Q$67, 2),0.5) + POWER(POWER(Q$67, 2),-0.5)  ) / ( POWER(POWER(Q$67, 2),0.5) * EXP( POWER(1 + POWER(Q$67, 2),-1) * ($K270-Q$60)/ ( L270 / 2.2) ) + POWER(POWER(Q$67, 2),-0.5) * EXP(- POWER(Q$67, 2) * POWER(1 + POWER(Q$67, 2),-1) * ($K270-Q$60) / ( L270 / 2.2) ) ),"")))</f>
        <v>0</v>
      </c>
      <c r="U270" s="199">
        <f t="shared" ref="U270:U333" si="293">IF(R$56="","",IF(ABS(($K270-R$60) / ( M270 / 2.2))&gt;20,0,IF(R$60&lt;&gt;"",R$64 * ( POWER(POWER(R$67, 2),0.5) + POWER(POWER(R$67, 2),-0.5)  ) / ( POWER(POWER(R$67, 2),0.5) * EXP( POWER(1 + POWER(R$67, 2),-1) * ($K270-R$60)/ ( M270 / 2.2) ) + POWER(POWER(R$67, 2),-0.5) * EXP(- POWER(R$67, 2) * POWER(1 + POWER(R$67, 2),-1) * ($K270-R$60) / ( M270 / 2.2) ) ),"")))</f>
        <v>0</v>
      </c>
      <c r="V270" s="199">
        <f t="shared" ref="V270:V333" si="294">IF(S$56="","",IF(ABS(($K270-S$60) / ( N270 / 2.2))&gt;20,0,IF(S$60&lt;&gt;"",S$64 * ( POWER(POWER(S$67, 2),0.5) + POWER(POWER(S$67, 2),-0.5)  ) / ( POWER(POWER(S$67, 2),0.5) * EXP( POWER(1 + POWER(S$67, 2),-1) * ($K270-S$60)/ ( N270 / 2.2) ) + POWER(POWER(S$67, 2),-0.5) * EXP(- POWER(S$67, 2) * POWER(1 + POWER(S$67, 2),-1) * ($K270-S$60) / ( N270 / 2.2) ) ),"")))</f>
        <v>0</v>
      </c>
      <c r="W270" s="199">
        <f t="shared" ref="W270:W333" si="295">IF(T$56="","",IF(ABS(($K270-T$60) / ( O270 / 2.2))&gt;20,0,IF(T$60&lt;&gt;"",T$64 * ( POWER(POWER(T$67, 2),0.5) + POWER(POWER(T$67, 2),-0.5)  ) / ( POWER(POWER(T$67, 2),0.5) * EXP( POWER(1 + POWER(T$67, 2),-1) * ($K270-T$60)/ ( O270 / 2.2) ) + POWER(POWER(T$67, 2),-0.5) * EXP(- POWER(T$67, 2) * POWER(1 + POWER(T$67, 2),-1) * ($K270-T$60) / ( O270 / 2.2) ) ),"")))</f>
        <v>0</v>
      </c>
      <c r="X270" s="199" t="str">
        <f t="shared" ref="X270:X333" si="296">IF(U$56="","",IF(ABS(($K270-U$60) / ( P270 / 2.2))&gt;20,0,IF(U$60&lt;&gt;"",U$64 * ( POWER(POWER(U$67, 2),0.5) + POWER(POWER(U$67, 2),-0.5)  ) / ( POWER(POWER(U$67, 2),0.5) * EXP( POWER(1 + POWER(U$67, 2),-1) * ($K270-U$60)/ ( P270 / 2.2) ) + POWER(POWER(U$67, 2),-0.5) * EXP(- POWER(U$67, 2) * POWER(1 + POWER(U$67, 2),-1) * ($K270-U$60) / ( P270 / 2.2) ) ),"")))</f>
        <v/>
      </c>
      <c r="Y270" s="199" t="str">
        <f t="shared" ref="Y270:Y333" si="297">IF(V$56="","",IF(ABS(($K270-V$60) / ( Q270 / 2.2))&gt;20,0,IF(V$60&lt;&gt;"",V$64 * ( POWER(POWER(V$67, 2),0.5) + POWER(POWER(V$67, 2),-0.5)  ) / ( POWER(POWER(V$67, 2),0.5) * EXP( POWER(1 + POWER(V$67, 2),-1) * ($K270-V$60)/ ( Q270 / 2.2) ) + POWER(POWER(V$67, 2),-0.5) * EXP(- POWER(V$67, 2) * POWER(1 + POWER(V$67, 2),-1) * ($K270-V$60) / ( Q270 / 2.2) ) ),"")))</f>
        <v/>
      </c>
      <c r="Z270" s="199" t="str">
        <f t="shared" ref="Z270:Z333" si="298">IF(W$56="","",IF(ABS(($K270-W$60) / ( R270 / 2.2))&gt;20,0,IF(W$60&lt;&gt;"",W$64 * ( POWER(POWER(W$67, 2),0.5) + POWER(POWER(W$67, 2),-0.5)  ) / ( POWER(POWER(W$67, 2),0.5) * EXP( POWER(1 + POWER(W$67, 2),-1) * ($K270-W$60)/ ( R270 / 2.2) ) + POWER(POWER(W$67, 2),-0.5) * EXP(- POWER(W$67, 2) * POWER(1 + POWER(W$67, 2),-1) * ($K270-W$60) / ( R270 / 2.2) ) ),"")))</f>
        <v/>
      </c>
      <c r="AA270" s="199" t="str">
        <f t="shared" ref="AA270:AA333" si="299">IF(X$56="","",IF(ABS(($K270-X$60) / ( S270 / 2.2))&gt;20,0,IF(X$60&lt;&gt;"",X$64 * ( POWER(POWER(X$67, 2),0.5) + POWER(POWER(X$67, 2),-0.5)  ) / ( POWER(POWER(X$67, 2),0.5) * EXP( POWER(1 + POWER(X$67, 2),-1) * ($K270-X$60)/ ( S270 / 2.2) ) + POWER(POWER(X$67, 2),-0.5) * EXP(- POWER(X$67, 2) * POWER(1 + POWER(X$67, 2),-1) * ($K270-X$60) / ( S270 / 2.2) ) ),"")))</f>
        <v/>
      </c>
      <c r="AB270" s="201">
        <f t="shared" ref="AB270:AB333" ca="1" si="300">SUM(T270:AA270)+RAND()*$C$69+$C$67</f>
        <v>2.0050899242065934</v>
      </c>
      <c r="AD270" s="162">
        <f t="shared" ref="AD270:AD333" si="301">IF(Q$56="","",($K270-$K269)*T270)</f>
        <v>0</v>
      </c>
      <c r="AE270" s="162">
        <f t="shared" ref="AE270:AE333" si="302">IF(R$56="","",($K270-$K269)*U270)</f>
        <v>0</v>
      </c>
      <c r="AF270" s="162">
        <f t="shared" ref="AF270:AF333" si="303">IF(S$56="","",($K270-$K269)*V270)</f>
        <v>0</v>
      </c>
      <c r="AG270" s="162">
        <f t="shared" ref="AG270:AG333" si="304">IF(T$56="","",($K270-$K269)*W270)</f>
        <v>0</v>
      </c>
      <c r="AH270" s="162" t="str">
        <f t="shared" ref="AH270:AH333" si="305">IF(U$56="","",($K270-$K269)*X270)</f>
        <v/>
      </c>
      <c r="AI270" s="162" t="str">
        <f t="shared" ref="AI270:AI333" si="306">IF(V$56="","",($K270-$K269)*Y270)</f>
        <v/>
      </c>
      <c r="AJ270" s="162" t="str">
        <f t="shared" ref="AJ270:AJ333" si="307">IF(W$56="","",($K270-$K269)*Z270)</f>
        <v/>
      </c>
      <c r="AK270" s="162" t="str">
        <f t="shared" ref="AK270:AK333" si="308">IF(X$56="","",($K270-$K269)*AA270)</f>
        <v/>
      </c>
      <c r="AM270" s="199">
        <f t="shared" si="260"/>
        <v>2.1536245199064332</v>
      </c>
      <c r="AN270" s="197">
        <f t="shared" si="262"/>
        <v>0</v>
      </c>
      <c r="AO270" s="197">
        <f t="shared" si="263"/>
        <v>0</v>
      </c>
      <c r="AP270" s="197">
        <f t="shared" si="264"/>
        <v>0</v>
      </c>
      <c r="AQ270" s="197">
        <f t="shared" si="265"/>
        <v>0</v>
      </c>
      <c r="AR270" s="197" t="str">
        <f t="shared" si="266"/>
        <v/>
      </c>
      <c r="AS270" s="197" t="str">
        <f t="shared" si="267"/>
        <v/>
      </c>
      <c r="AT270" s="197" t="str">
        <f t="shared" si="268"/>
        <v/>
      </c>
      <c r="AU270" s="197" t="str">
        <f t="shared" si="269"/>
        <v/>
      </c>
      <c r="AV270" s="199">
        <f t="shared" ca="1" si="261"/>
        <v>2.0262298747547987</v>
      </c>
      <c r="AX270" s="162">
        <f t="shared" si="270"/>
        <v>0</v>
      </c>
      <c r="AY270" s="162">
        <f t="shared" si="271"/>
        <v>0</v>
      </c>
      <c r="AZ270" s="162">
        <f t="shared" si="272"/>
        <v>0</v>
      </c>
      <c r="BA270" s="162">
        <f t="shared" si="273"/>
        <v>0</v>
      </c>
      <c r="BB270" s="162" t="str">
        <f t="shared" si="274"/>
        <v/>
      </c>
      <c r="BC270" s="162" t="str">
        <f t="shared" si="275"/>
        <v/>
      </c>
      <c r="BD270" s="162" t="str">
        <f t="shared" si="276"/>
        <v/>
      </c>
      <c r="BE270" s="162" t="str">
        <f t="shared" si="277"/>
        <v/>
      </c>
      <c r="BG270" s="169">
        <f t="shared" ref="BG270:BG333" si="309">IF($C$8="isocratic",K269,AM270)</f>
        <v>4.9330745382072312</v>
      </c>
      <c r="BH270" s="169">
        <f t="shared" ref="BH270:BH333" ca="1" si="310">IF($C$8="isocratic",AB269,AV270)</f>
        <v>2.1615128827021182</v>
      </c>
    </row>
    <row r="271" spans="3:60" x14ac:dyDescent="0.25">
      <c r="C271" s="197">
        <v>19.7</v>
      </c>
      <c r="D271" s="198">
        <f t="shared" si="278"/>
        <v>7.3918848701605278</v>
      </c>
      <c r="E271" s="199">
        <f t="shared" si="279"/>
        <v>2.1880456852791879</v>
      </c>
      <c r="F271" s="199">
        <f t="shared" si="280"/>
        <v>10.94022842639594</v>
      </c>
      <c r="G271" s="199">
        <f t="shared" si="281"/>
        <v>1.1216366651666203</v>
      </c>
      <c r="H271" s="200">
        <f t="shared" si="282"/>
        <v>13710.8654548829</v>
      </c>
      <c r="K271" s="199">
        <f t="shared" si="283"/>
        <v>4.9844607313135558</v>
      </c>
      <c r="L271" s="201">
        <f t="shared" si="284"/>
        <v>4.1803886618137026E-2</v>
      </c>
      <c r="M271" s="201">
        <f t="shared" si="285"/>
        <v>4.2155466388864006E-2</v>
      </c>
      <c r="N271" s="201">
        <f t="shared" si="286"/>
        <v>4.4309964398566062E-2</v>
      </c>
      <c r="O271" s="201">
        <f t="shared" si="287"/>
        <v>4.184251158863752E-2</v>
      </c>
      <c r="P271" s="201" t="str">
        <f t="shared" si="288"/>
        <v/>
      </c>
      <c r="Q271" s="201" t="str">
        <f t="shared" si="289"/>
        <v/>
      </c>
      <c r="R271" s="201" t="str">
        <f t="shared" si="290"/>
        <v/>
      </c>
      <c r="S271" s="201" t="str">
        <f t="shared" si="291"/>
        <v/>
      </c>
      <c r="T271" s="199">
        <f t="shared" si="292"/>
        <v>0</v>
      </c>
      <c r="U271" s="199">
        <f t="shared" si="293"/>
        <v>0</v>
      </c>
      <c r="V271" s="199">
        <f t="shared" si="294"/>
        <v>0</v>
      </c>
      <c r="W271" s="199">
        <f t="shared" si="295"/>
        <v>0</v>
      </c>
      <c r="X271" s="199" t="str">
        <f t="shared" si="296"/>
        <v/>
      </c>
      <c r="Y271" s="199" t="str">
        <f t="shared" si="297"/>
        <v/>
      </c>
      <c r="Z271" s="199" t="str">
        <f t="shared" si="298"/>
        <v/>
      </c>
      <c r="AA271" s="199" t="str">
        <f t="shared" si="299"/>
        <v/>
      </c>
      <c r="AB271" s="201">
        <f t="shared" ca="1" si="300"/>
        <v>2.0317866660228026</v>
      </c>
      <c r="AD271" s="162">
        <f t="shared" si="301"/>
        <v>0</v>
      </c>
      <c r="AE271" s="162">
        <f t="shared" si="302"/>
        <v>0</v>
      </c>
      <c r="AF271" s="162">
        <f t="shared" si="303"/>
        <v>0</v>
      </c>
      <c r="AG271" s="162">
        <f t="shared" si="304"/>
        <v>0</v>
      </c>
      <c r="AH271" s="162" t="str">
        <f t="shared" si="305"/>
        <v/>
      </c>
      <c r="AI271" s="162" t="str">
        <f t="shared" si="306"/>
        <v/>
      </c>
      <c r="AJ271" s="162" t="str">
        <f t="shared" si="307"/>
        <v/>
      </c>
      <c r="AK271" s="162" t="str">
        <f t="shared" si="308"/>
        <v/>
      </c>
      <c r="AM271" s="199">
        <f t="shared" ref="AM271:AM334" si="311">AM270+MAX($AK$57:$AR$57)*1.2/3000</f>
        <v>2.1648413142809457</v>
      </c>
      <c r="AN271" s="197">
        <f t="shared" si="262"/>
        <v>0</v>
      </c>
      <c r="AO271" s="197">
        <f t="shared" si="263"/>
        <v>0</v>
      </c>
      <c r="AP271" s="197">
        <f t="shared" si="264"/>
        <v>0</v>
      </c>
      <c r="AQ271" s="197">
        <f t="shared" si="265"/>
        <v>0</v>
      </c>
      <c r="AR271" s="197" t="str">
        <f t="shared" si="266"/>
        <v/>
      </c>
      <c r="AS271" s="197" t="str">
        <f t="shared" si="267"/>
        <v/>
      </c>
      <c r="AT271" s="197" t="str">
        <f t="shared" si="268"/>
        <v/>
      </c>
      <c r="AU271" s="197" t="str">
        <f t="shared" si="269"/>
        <v/>
      </c>
      <c r="AV271" s="199">
        <f t="shared" ref="AV271:AV334" ca="1" si="312">SUM(AN271:AU271)+RAND()*$C$69+K271*$C$70+$C$67</f>
        <v>2.0665243695524995</v>
      </c>
      <c r="AX271" s="162">
        <f t="shared" si="270"/>
        <v>0</v>
      </c>
      <c r="AY271" s="162">
        <f t="shared" si="271"/>
        <v>0</v>
      </c>
      <c r="AZ271" s="162">
        <f t="shared" si="272"/>
        <v>0</v>
      </c>
      <c r="BA271" s="162">
        <f t="shared" si="273"/>
        <v>0</v>
      </c>
      <c r="BB271" s="162" t="str">
        <f t="shared" si="274"/>
        <v/>
      </c>
      <c r="BC271" s="162" t="str">
        <f t="shared" si="275"/>
        <v/>
      </c>
      <c r="BD271" s="162" t="str">
        <f t="shared" si="276"/>
        <v/>
      </c>
      <c r="BE271" s="162" t="str">
        <f t="shared" si="277"/>
        <v/>
      </c>
      <c r="BG271" s="169">
        <f t="shared" si="309"/>
        <v>4.9587676347603935</v>
      </c>
      <c r="BH271" s="169">
        <f t="shared" ca="1" si="310"/>
        <v>2.0050899242065934</v>
      </c>
    </row>
    <row r="272" spans="3:60" x14ac:dyDescent="0.25">
      <c r="C272" s="197">
        <v>19.8</v>
      </c>
      <c r="D272" s="198">
        <f t="shared" si="278"/>
        <v>7.4294071283846943</v>
      </c>
      <c r="E272" s="199">
        <f t="shared" si="279"/>
        <v>2.1920202020202022</v>
      </c>
      <c r="F272" s="199">
        <f t="shared" si="280"/>
        <v>10.960101010101011</v>
      </c>
      <c r="G272" s="199">
        <f t="shared" si="281"/>
        <v>1.1273302522994459</v>
      </c>
      <c r="H272" s="200">
        <f t="shared" si="282"/>
        <v>13686.005253214136</v>
      </c>
      <c r="K272" s="199">
        <f t="shared" si="283"/>
        <v>5.0101538278667181</v>
      </c>
      <c r="L272" s="201">
        <f t="shared" si="284"/>
        <v>4.2019370569776907E-2</v>
      </c>
      <c r="M272" s="201">
        <f t="shared" si="285"/>
        <v>4.23727626073633E-2</v>
      </c>
      <c r="N272" s="201">
        <f t="shared" si="286"/>
        <v>4.4538366276909186E-2</v>
      </c>
      <c r="O272" s="201">
        <f t="shared" si="287"/>
        <v>4.2058194638063484E-2</v>
      </c>
      <c r="P272" s="201" t="str">
        <f t="shared" si="288"/>
        <v/>
      </c>
      <c r="Q272" s="201" t="str">
        <f t="shared" si="289"/>
        <v/>
      </c>
      <c r="R272" s="201" t="str">
        <f t="shared" si="290"/>
        <v/>
      </c>
      <c r="S272" s="201" t="str">
        <f t="shared" si="291"/>
        <v/>
      </c>
      <c r="T272" s="199">
        <f t="shared" si="292"/>
        <v>0</v>
      </c>
      <c r="U272" s="199">
        <f t="shared" si="293"/>
        <v>0</v>
      </c>
      <c r="V272" s="199">
        <f t="shared" si="294"/>
        <v>0</v>
      </c>
      <c r="W272" s="199">
        <f t="shared" si="295"/>
        <v>0</v>
      </c>
      <c r="X272" s="199" t="str">
        <f t="shared" si="296"/>
        <v/>
      </c>
      <c r="Y272" s="199" t="str">
        <f t="shared" si="297"/>
        <v/>
      </c>
      <c r="Z272" s="199" t="str">
        <f t="shared" si="298"/>
        <v/>
      </c>
      <c r="AA272" s="199" t="str">
        <f t="shared" si="299"/>
        <v/>
      </c>
      <c r="AB272" s="201">
        <f t="shared" ca="1" si="300"/>
        <v>2.0482392623200067</v>
      </c>
      <c r="AD272" s="162">
        <f t="shared" si="301"/>
        <v>0</v>
      </c>
      <c r="AE272" s="162">
        <f t="shared" si="302"/>
        <v>0</v>
      </c>
      <c r="AF272" s="162">
        <f t="shared" si="303"/>
        <v>0</v>
      </c>
      <c r="AG272" s="162">
        <f t="shared" si="304"/>
        <v>0</v>
      </c>
      <c r="AH272" s="162" t="str">
        <f t="shared" si="305"/>
        <v/>
      </c>
      <c r="AI272" s="162" t="str">
        <f t="shared" si="306"/>
        <v/>
      </c>
      <c r="AJ272" s="162" t="str">
        <f t="shared" si="307"/>
        <v/>
      </c>
      <c r="AK272" s="162" t="str">
        <f t="shared" si="308"/>
        <v/>
      </c>
      <c r="AM272" s="199">
        <f t="shared" si="311"/>
        <v>2.1760581086554582</v>
      </c>
      <c r="AN272" s="197">
        <f t="shared" ref="AN272:AN335" si="313">IF(AK$56="NOT ELUTED","",IF(AK$51="","",IF(ABS(($AM272-AK$57)/(AK$72/2.2))&gt;20,0,AK$62*(POWER(POWER(AK$66,2),0.5)+POWER(POWER(AK$66,2),-0.5))/(POWER(POWER(AK$66,2),0.5)*EXP(POWER(1+POWER(AK$66,2),-1)*($AM272-AK$57)/(AK$72/2.2))+POWER(POWER(AK$66,2),-0.5)*EXP(-POWER(AK$66,2)*POWER(1+POWER(AK$66,2),-1)*($AM272-AK$57)/(AK$72/2.2))))))</f>
        <v>0</v>
      </c>
      <c r="AO272" s="197">
        <f t="shared" ref="AO272:AO335" si="314">IF(AL$56="NOT ELUTED","",IF(AL$51="","",IF(ABS(($AM272-AL$57)/(AL$72/2.2))&gt;20,0,AL$62*(POWER(POWER(AL$66,2),0.5)+POWER(POWER(AL$66,2),-0.5))/(POWER(POWER(AL$66,2),0.5)*EXP(POWER(1+POWER(AL$66,2),-1)*($AM272-AL$57)/(AL$72/2.2))+POWER(POWER(AL$66,2),-0.5)*EXP(-POWER(AL$66,2)*POWER(1+POWER(AL$66,2),-1)*($AM272-AL$57)/(AL$72/2.2))))))</f>
        <v>0</v>
      </c>
      <c r="AP272" s="197">
        <f t="shared" ref="AP272:AP335" si="315">IF(AM$56="NOT ELUTED","",IF(AM$51="","",IF(ABS(($AM272-AM$57)/(AM$72/2.2))&gt;20,0,AM$62*(POWER(POWER(AM$66,2),0.5)+POWER(POWER(AM$66,2),-0.5))/(POWER(POWER(AM$66,2),0.5)*EXP(POWER(1+POWER(AM$66,2),-1)*($AM272-AM$57)/(AM$72/2.2))+POWER(POWER(AM$66,2),-0.5)*EXP(-POWER(AM$66,2)*POWER(1+POWER(AM$66,2),-1)*($AM272-AM$57)/(AM$72/2.2))))))</f>
        <v>0</v>
      </c>
      <c r="AQ272" s="197">
        <f t="shared" ref="AQ272:AQ335" si="316">IF(AN$56="NOT ELUTED","",IF(AN$51="","",IF(ABS(($AM272-AN$57)/(AN$72/2.2))&gt;20,0,AN$62*(POWER(POWER(AN$66,2),0.5)+POWER(POWER(AN$66,2),-0.5))/(POWER(POWER(AN$66,2),0.5)*EXP(POWER(1+POWER(AN$66,2),-1)*($AM272-AN$57)/(AN$72/2.2))+POWER(POWER(AN$66,2),-0.5)*EXP(-POWER(AN$66,2)*POWER(1+POWER(AN$66,2),-1)*($AM272-AN$57)/(AN$72/2.2))))))</f>
        <v>0</v>
      </c>
      <c r="AR272" s="197" t="str">
        <f t="shared" ref="AR272:AR335" si="317">IF(AO$56="NOT ELUTED","",IF(AO$51="","",IF(ABS(($AM272-AO$57)/(AO$72/2.2))&gt;20,0,AO$62*(POWER(POWER(AO$66,2),0.5)+POWER(POWER(AO$66,2),-0.5))/(POWER(POWER(AO$66,2),0.5)*EXP(POWER(1+POWER(AO$66,2),-1)*($AM272-AO$57)/(AO$72/2.2))+POWER(POWER(AO$66,2),-0.5)*EXP(-POWER(AO$66,2)*POWER(1+POWER(AO$66,2),-1)*($AM272-AO$57)/(AO$72/2.2))))))</f>
        <v/>
      </c>
      <c r="AS272" s="197" t="str">
        <f t="shared" ref="AS272:AS335" si="318">IF(AP$56="NOT ELUTED","",IF(AP$51="","",IF(ABS(($AM272-AP$57)/(AP$72/2.2))&gt;20,0,AP$62*(POWER(POWER(AP$66,2),0.5)+POWER(POWER(AP$66,2),-0.5))/(POWER(POWER(AP$66,2),0.5)*EXP(POWER(1+POWER(AP$66,2),-1)*($AM272-AP$57)/(AP$72/2.2))+POWER(POWER(AP$66,2),-0.5)*EXP(-POWER(AP$66,2)*POWER(1+POWER(AP$66,2),-1)*($AM272-AP$57)/(AP$72/2.2))))))</f>
        <v/>
      </c>
      <c r="AT272" s="197" t="str">
        <f t="shared" ref="AT272:AT335" si="319">IF(AQ$56="NOT ELUTED","",IF(AQ$51="","",IF(ABS(($AM272-AQ$57)/(AQ$72/2.2))&gt;20,0,AQ$62*(POWER(POWER(AQ$66,2),0.5)+POWER(POWER(AQ$66,2),-0.5))/(POWER(POWER(AQ$66,2),0.5)*EXP(POWER(1+POWER(AQ$66,2),-1)*($AM272-AQ$57)/(AQ$72/2.2))+POWER(POWER(AQ$66,2),-0.5)*EXP(-POWER(AQ$66,2)*POWER(1+POWER(AQ$66,2),-1)*($AM272-AQ$57)/(AQ$72/2.2))))))</f>
        <v/>
      </c>
      <c r="AU272" s="197" t="str">
        <f t="shared" ref="AU272:AU335" si="320">IF(AR$56="NOT ELUTED","",IF(AR$51="","",IF(ABS(($AM272-AR$57)/(AR$72/2.2))&gt;20,0,AR$62*(POWER(POWER(AR$66,2),0.5)+POWER(POWER(AR$66,2),-0.5))/(POWER(POWER(AR$66,2),0.5)*EXP(POWER(1+POWER(AR$66,2),-1)*($AM272-AR$57)/(AR$72/2.2))+POWER(POWER(AR$66,2),-0.5)*EXP(-POWER(AR$66,2)*POWER(1+POWER(AR$66,2),-1)*($AM272-AR$57)/(AR$72/2.2))))))</f>
        <v/>
      </c>
      <c r="AV272" s="199">
        <f t="shared" ca="1" si="312"/>
        <v>2.1112788509622273</v>
      </c>
      <c r="AX272" s="162">
        <f t="shared" si="270"/>
        <v>0</v>
      </c>
      <c r="AY272" s="162">
        <f t="shared" si="271"/>
        <v>0</v>
      </c>
      <c r="AZ272" s="162">
        <f t="shared" si="272"/>
        <v>0</v>
      </c>
      <c r="BA272" s="162">
        <f t="shared" si="273"/>
        <v>0</v>
      </c>
      <c r="BB272" s="162" t="str">
        <f t="shared" si="274"/>
        <v/>
      </c>
      <c r="BC272" s="162" t="str">
        <f t="shared" si="275"/>
        <v/>
      </c>
      <c r="BD272" s="162" t="str">
        <f t="shared" si="276"/>
        <v/>
      </c>
      <c r="BE272" s="162" t="str">
        <f t="shared" si="277"/>
        <v/>
      </c>
      <c r="BG272" s="169">
        <f t="shared" si="309"/>
        <v>4.9844607313135558</v>
      </c>
      <c r="BH272" s="169">
        <f t="shared" ca="1" si="310"/>
        <v>2.0317866660228026</v>
      </c>
    </row>
    <row r="273" spans="3:60" x14ac:dyDescent="0.25">
      <c r="C273" s="197">
        <v>19.899999999999999</v>
      </c>
      <c r="D273" s="198">
        <f t="shared" si="278"/>
        <v>7.4669293866088582</v>
      </c>
      <c r="E273" s="199">
        <f t="shared" si="279"/>
        <v>2.1960050251256282</v>
      </c>
      <c r="F273" s="199">
        <f t="shared" si="280"/>
        <v>10.980025125628142</v>
      </c>
      <c r="G273" s="199">
        <f t="shared" si="281"/>
        <v>1.1330238394322711</v>
      </c>
      <c r="H273" s="200">
        <f t="shared" si="282"/>
        <v>13661.170924817792</v>
      </c>
      <c r="K273" s="199">
        <f t="shared" si="283"/>
        <v>5.0358469244198805</v>
      </c>
      <c r="L273" s="201">
        <f t="shared" si="284"/>
        <v>4.2234854521416787E-2</v>
      </c>
      <c r="M273" s="201">
        <f t="shared" si="285"/>
        <v>4.2590058825862594E-2</v>
      </c>
      <c r="N273" s="201">
        <f t="shared" si="286"/>
        <v>4.4766768155252309E-2</v>
      </c>
      <c r="O273" s="201">
        <f t="shared" si="287"/>
        <v>4.2273877687489449E-2</v>
      </c>
      <c r="P273" s="201" t="str">
        <f t="shared" si="288"/>
        <v/>
      </c>
      <c r="Q273" s="201" t="str">
        <f t="shared" si="289"/>
        <v/>
      </c>
      <c r="R273" s="201" t="str">
        <f t="shared" si="290"/>
        <v/>
      </c>
      <c r="S273" s="201" t="str">
        <f t="shared" si="291"/>
        <v/>
      </c>
      <c r="T273" s="199">
        <f t="shared" si="292"/>
        <v>0</v>
      </c>
      <c r="U273" s="199">
        <f t="shared" si="293"/>
        <v>0</v>
      </c>
      <c r="V273" s="199">
        <f t="shared" si="294"/>
        <v>0</v>
      </c>
      <c r="W273" s="199">
        <f t="shared" si="295"/>
        <v>0</v>
      </c>
      <c r="X273" s="199" t="str">
        <f t="shared" si="296"/>
        <v/>
      </c>
      <c r="Y273" s="199" t="str">
        <f t="shared" si="297"/>
        <v/>
      </c>
      <c r="Z273" s="199" t="str">
        <f t="shared" si="298"/>
        <v/>
      </c>
      <c r="AA273" s="199" t="str">
        <f t="shared" si="299"/>
        <v/>
      </c>
      <c r="AB273" s="201">
        <f t="shared" ca="1" si="300"/>
        <v>2.126175410395696</v>
      </c>
      <c r="AD273" s="162">
        <f t="shared" si="301"/>
        <v>0</v>
      </c>
      <c r="AE273" s="162">
        <f t="shared" si="302"/>
        <v>0</v>
      </c>
      <c r="AF273" s="162">
        <f t="shared" si="303"/>
        <v>0</v>
      </c>
      <c r="AG273" s="162">
        <f t="shared" si="304"/>
        <v>0</v>
      </c>
      <c r="AH273" s="162" t="str">
        <f t="shared" si="305"/>
        <v/>
      </c>
      <c r="AI273" s="162" t="str">
        <f t="shared" si="306"/>
        <v/>
      </c>
      <c r="AJ273" s="162" t="str">
        <f t="shared" si="307"/>
        <v/>
      </c>
      <c r="AK273" s="162" t="str">
        <f t="shared" si="308"/>
        <v/>
      </c>
      <c r="AM273" s="199">
        <f t="shared" si="311"/>
        <v>2.1872749030299707</v>
      </c>
      <c r="AN273" s="197">
        <f t="shared" si="313"/>
        <v>0</v>
      </c>
      <c r="AO273" s="197">
        <f t="shared" si="314"/>
        <v>0</v>
      </c>
      <c r="AP273" s="197">
        <f t="shared" si="315"/>
        <v>0</v>
      </c>
      <c r="AQ273" s="197">
        <f t="shared" si="316"/>
        <v>0</v>
      </c>
      <c r="AR273" s="197" t="str">
        <f t="shared" si="317"/>
        <v/>
      </c>
      <c r="AS273" s="197" t="str">
        <f t="shared" si="318"/>
        <v/>
      </c>
      <c r="AT273" s="197" t="str">
        <f t="shared" si="319"/>
        <v/>
      </c>
      <c r="AU273" s="197" t="str">
        <f t="shared" si="320"/>
        <v/>
      </c>
      <c r="AV273" s="199">
        <f t="shared" ca="1" si="312"/>
        <v>2.0655744898389501</v>
      </c>
      <c r="AX273" s="162">
        <f t="shared" si="270"/>
        <v>0</v>
      </c>
      <c r="AY273" s="162">
        <f t="shared" si="271"/>
        <v>0</v>
      </c>
      <c r="AZ273" s="162">
        <f t="shared" si="272"/>
        <v>0</v>
      </c>
      <c r="BA273" s="162">
        <f t="shared" si="273"/>
        <v>0</v>
      </c>
      <c r="BB273" s="162" t="str">
        <f t="shared" si="274"/>
        <v/>
      </c>
      <c r="BC273" s="162" t="str">
        <f t="shared" si="275"/>
        <v/>
      </c>
      <c r="BD273" s="162" t="str">
        <f t="shared" si="276"/>
        <v/>
      </c>
      <c r="BE273" s="162" t="str">
        <f t="shared" si="277"/>
        <v/>
      </c>
      <c r="BG273" s="169">
        <f t="shared" si="309"/>
        <v>5.0101538278667181</v>
      </c>
      <c r="BH273" s="169">
        <f t="shared" ca="1" si="310"/>
        <v>2.0482392623200067</v>
      </c>
    </row>
    <row r="274" spans="3:60" x14ac:dyDescent="0.25">
      <c r="C274" s="197">
        <v>20</v>
      </c>
      <c r="D274" s="198">
        <f t="shared" si="278"/>
        <v>7.5044516448330238</v>
      </c>
      <c r="E274" s="199">
        <f t="shared" si="279"/>
        <v>2.2000000000000002</v>
      </c>
      <c r="F274" s="199">
        <f t="shared" si="280"/>
        <v>11</v>
      </c>
      <c r="G274" s="199">
        <f t="shared" si="281"/>
        <v>1.1387174265650968</v>
      </c>
      <c r="H274" s="200">
        <f t="shared" si="282"/>
        <v>13636.363636363636</v>
      </c>
      <c r="K274" s="199">
        <f t="shared" si="283"/>
        <v>5.0615400209730428</v>
      </c>
      <c r="L274" s="201">
        <f t="shared" si="284"/>
        <v>4.245033847305666E-2</v>
      </c>
      <c r="M274" s="201">
        <f t="shared" si="285"/>
        <v>4.2807355044361894E-2</v>
      </c>
      <c r="N274" s="201">
        <f t="shared" si="286"/>
        <v>4.4995170033595426E-2</v>
      </c>
      <c r="O274" s="201">
        <f t="shared" si="287"/>
        <v>4.2489560736915413E-2</v>
      </c>
      <c r="P274" s="201" t="str">
        <f t="shared" si="288"/>
        <v/>
      </c>
      <c r="Q274" s="201" t="str">
        <f t="shared" si="289"/>
        <v/>
      </c>
      <c r="R274" s="201" t="str">
        <f t="shared" si="290"/>
        <v/>
      </c>
      <c r="S274" s="201" t="str">
        <f t="shared" si="291"/>
        <v/>
      </c>
      <c r="T274" s="199">
        <f t="shared" si="292"/>
        <v>0</v>
      </c>
      <c r="U274" s="199">
        <f t="shared" si="293"/>
        <v>0</v>
      </c>
      <c r="V274" s="199">
        <f t="shared" si="294"/>
        <v>0</v>
      </c>
      <c r="W274" s="199">
        <f t="shared" si="295"/>
        <v>0</v>
      </c>
      <c r="X274" s="199" t="str">
        <f t="shared" si="296"/>
        <v/>
      </c>
      <c r="Y274" s="199" t="str">
        <f t="shared" si="297"/>
        <v/>
      </c>
      <c r="Z274" s="199" t="str">
        <f t="shared" si="298"/>
        <v/>
      </c>
      <c r="AA274" s="199" t="str">
        <f t="shared" si="299"/>
        <v/>
      </c>
      <c r="AB274" s="201">
        <f t="shared" ca="1" si="300"/>
        <v>2.1244909831628358</v>
      </c>
      <c r="AD274" s="162">
        <f t="shared" si="301"/>
        <v>0</v>
      </c>
      <c r="AE274" s="162">
        <f t="shared" si="302"/>
        <v>0</v>
      </c>
      <c r="AF274" s="162">
        <f t="shared" si="303"/>
        <v>0</v>
      </c>
      <c r="AG274" s="162">
        <f t="shared" si="304"/>
        <v>0</v>
      </c>
      <c r="AH274" s="162" t="str">
        <f t="shared" si="305"/>
        <v/>
      </c>
      <c r="AI274" s="162" t="str">
        <f t="shared" si="306"/>
        <v/>
      </c>
      <c r="AJ274" s="162" t="str">
        <f t="shared" si="307"/>
        <v/>
      </c>
      <c r="AK274" s="162" t="str">
        <f t="shared" si="308"/>
        <v/>
      </c>
      <c r="AM274" s="199">
        <f t="shared" si="311"/>
        <v>2.1984916974044832</v>
      </c>
      <c r="AN274" s="197">
        <f t="shared" si="313"/>
        <v>0</v>
      </c>
      <c r="AO274" s="197">
        <f t="shared" si="314"/>
        <v>0</v>
      </c>
      <c r="AP274" s="197">
        <f t="shared" si="315"/>
        <v>0</v>
      </c>
      <c r="AQ274" s="197">
        <f t="shared" si="316"/>
        <v>0</v>
      </c>
      <c r="AR274" s="197" t="str">
        <f t="shared" si="317"/>
        <v/>
      </c>
      <c r="AS274" s="197" t="str">
        <f t="shared" si="318"/>
        <v/>
      </c>
      <c r="AT274" s="197" t="str">
        <f t="shared" si="319"/>
        <v/>
      </c>
      <c r="AU274" s="197" t="str">
        <f t="shared" si="320"/>
        <v/>
      </c>
      <c r="AV274" s="199">
        <f t="shared" ca="1" si="312"/>
        <v>2.0239380547103734</v>
      </c>
      <c r="AX274" s="162">
        <f t="shared" si="270"/>
        <v>0</v>
      </c>
      <c r="AY274" s="162">
        <f t="shared" si="271"/>
        <v>0</v>
      </c>
      <c r="AZ274" s="162">
        <f t="shared" si="272"/>
        <v>0</v>
      </c>
      <c r="BA274" s="162">
        <f t="shared" si="273"/>
        <v>0</v>
      </c>
      <c r="BB274" s="162" t="str">
        <f t="shared" si="274"/>
        <v/>
      </c>
      <c r="BC274" s="162" t="str">
        <f t="shared" si="275"/>
        <v/>
      </c>
      <c r="BD274" s="162" t="str">
        <f t="shared" si="276"/>
        <v/>
      </c>
      <c r="BE274" s="162" t="str">
        <f t="shared" si="277"/>
        <v/>
      </c>
      <c r="BG274" s="169">
        <f t="shared" si="309"/>
        <v>5.0358469244198805</v>
      </c>
      <c r="BH274" s="169">
        <f t="shared" ca="1" si="310"/>
        <v>2.126175410395696</v>
      </c>
    </row>
    <row r="275" spans="3:60" x14ac:dyDescent="0.25">
      <c r="C275" s="197">
        <v>20.100000000000001</v>
      </c>
      <c r="D275" s="198">
        <f t="shared" si="278"/>
        <v>7.5419739030571895</v>
      </c>
      <c r="E275" s="199">
        <f t="shared" si="279"/>
        <v>2.204004975124378</v>
      </c>
      <c r="F275" s="199">
        <f t="shared" si="280"/>
        <v>11.020024875621889</v>
      </c>
      <c r="G275" s="199">
        <f t="shared" si="281"/>
        <v>1.1444110136979222</v>
      </c>
      <c r="H275" s="200">
        <f t="shared" si="282"/>
        <v>13611.584519362086</v>
      </c>
      <c r="K275" s="199">
        <f t="shared" si="283"/>
        <v>5.0872331175262051</v>
      </c>
      <c r="L275" s="201">
        <f t="shared" si="284"/>
        <v>4.2665822424696541E-2</v>
      </c>
      <c r="M275" s="201">
        <f t="shared" si="285"/>
        <v>4.3024651262861188E-2</v>
      </c>
      <c r="N275" s="201">
        <f t="shared" si="286"/>
        <v>4.522357191193855E-2</v>
      </c>
      <c r="O275" s="201">
        <f t="shared" si="287"/>
        <v>4.2705243786341378E-2</v>
      </c>
      <c r="P275" s="201" t="str">
        <f t="shared" si="288"/>
        <v/>
      </c>
      <c r="Q275" s="201" t="str">
        <f t="shared" si="289"/>
        <v/>
      </c>
      <c r="R275" s="201" t="str">
        <f t="shared" si="290"/>
        <v/>
      </c>
      <c r="S275" s="201" t="str">
        <f t="shared" si="291"/>
        <v/>
      </c>
      <c r="T275" s="199">
        <f t="shared" si="292"/>
        <v>0</v>
      </c>
      <c r="U275" s="199">
        <f t="shared" si="293"/>
        <v>0</v>
      </c>
      <c r="V275" s="199">
        <f t="shared" si="294"/>
        <v>0</v>
      </c>
      <c r="W275" s="199">
        <f t="shared" si="295"/>
        <v>0</v>
      </c>
      <c r="X275" s="199" t="str">
        <f t="shared" si="296"/>
        <v/>
      </c>
      <c r="Y275" s="199" t="str">
        <f t="shared" si="297"/>
        <v/>
      </c>
      <c r="Z275" s="199" t="str">
        <f t="shared" si="298"/>
        <v/>
      </c>
      <c r="AA275" s="199" t="str">
        <f t="shared" si="299"/>
        <v/>
      </c>
      <c r="AB275" s="201">
        <f t="shared" ca="1" si="300"/>
        <v>2.0127681029130544</v>
      </c>
      <c r="AD275" s="162">
        <f t="shared" si="301"/>
        <v>0</v>
      </c>
      <c r="AE275" s="162">
        <f t="shared" si="302"/>
        <v>0</v>
      </c>
      <c r="AF275" s="162">
        <f t="shared" si="303"/>
        <v>0</v>
      </c>
      <c r="AG275" s="162">
        <f t="shared" si="304"/>
        <v>0</v>
      </c>
      <c r="AH275" s="162" t="str">
        <f t="shared" si="305"/>
        <v/>
      </c>
      <c r="AI275" s="162" t="str">
        <f t="shared" si="306"/>
        <v/>
      </c>
      <c r="AJ275" s="162" t="str">
        <f t="shared" si="307"/>
        <v/>
      </c>
      <c r="AK275" s="162" t="str">
        <f t="shared" si="308"/>
        <v/>
      </c>
      <c r="AM275" s="199">
        <f t="shared" si="311"/>
        <v>2.2097084917789958</v>
      </c>
      <c r="AN275" s="197">
        <f t="shared" si="313"/>
        <v>0</v>
      </c>
      <c r="AO275" s="197">
        <f t="shared" si="314"/>
        <v>0</v>
      </c>
      <c r="AP275" s="197">
        <f t="shared" si="315"/>
        <v>0</v>
      </c>
      <c r="AQ275" s="197">
        <f t="shared" si="316"/>
        <v>0</v>
      </c>
      <c r="AR275" s="197" t="str">
        <f t="shared" si="317"/>
        <v/>
      </c>
      <c r="AS275" s="197" t="str">
        <f t="shared" si="318"/>
        <v/>
      </c>
      <c r="AT275" s="197" t="str">
        <f t="shared" si="319"/>
        <v/>
      </c>
      <c r="AU275" s="197" t="str">
        <f t="shared" si="320"/>
        <v/>
      </c>
      <c r="AV275" s="199">
        <f t="shared" ca="1" si="312"/>
        <v>2.1459019643995059</v>
      </c>
      <c r="AX275" s="162">
        <f t="shared" si="270"/>
        <v>0</v>
      </c>
      <c r="AY275" s="162">
        <f t="shared" si="271"/>
        <v>0</v>
      </c>
      <c r="AZ275" s="162">
        <f t="shared" si="272"/>
        <v>0</v>
      </c>
      <c r="BA275" s="162">
        <f t="shared" si="273"/>
        <v>0</v>
      </c>
      <c r="BB275" s="162" t="str">
        <f t="shared" si="274"/>
        <v/>
      </c>
      <c r="BC275" s="162" t="str">
        <f t="shared" si="275"/>
        <v/>
      </c>
      <c r="BD275" s="162" t="str">
        <f t="shared" si="276"/>
        <v/>
      </c>
      <c r="BE275" s="162" t="str">
        <f t="shared" si="277"/>
        <v/>
      </c>
      <c r="BG275" s="169">
        <f t="shared" si="309"/>
        <v>5.0615400209730428</v>
      </c>
      <c r="BH275" s="169">
        <f t="shared" ca="1" si="310"/>
        <v>2.1244909831628358</v>
      </c>
    </row>
    <row r="276" spans="3:60" x14ac:dyDescent="0.25">
      <c r="C276" s="197">
        <v>20.2</v>
      </c>
      <c r="D276" s="198">
        <f t="shared" si="278"/>
        <v>7.5794961612813534</v>
      </c>
      <c r="E276" s="199">
        <f t="shared" si="279"/>
        <v>2.208019801980198</v>
      </c>
      <c r="F276" s="199">
        <f t="shared" si="280"/>
        <v>11.04009900990099</v>
      </c>
      <c r="G276" s="199">
        <f t="shared" si="281"/>
        <v>1.1501046008307476</v>
      </c>
      <c r="H276" s="200">
        <f t="shared" si="282"/>
        <v>13586.834671090983</v>
      </c>
      <c r="K276" s="199">
        <f t="shared" si="283"/>
        <v>5.1129262140793674</v>
      </c>
      <c r="L276" s="201">
        <f t="shared" si="284"/>
        <v>4.2881306376336421E-2</v>
      </c>
      <c r="M276" s="201">
        <f t="shared" si="285"/>
        <v>4.3241947481360482E-2</v>
      </c>
      <c r="N276" s="201">
        <f t="shared" si="286"/>
        <v>4.5451973790281673E-2</v>
      </c>
      <c r="O276" s="201">
        <f t="shared" si="287"/>
        <v>4.2920926835767342E-2</v>
      </c>
      <c r="P276" s="201" t="str">
        <f t="shared" si="288"/>
        <v/>
      </c>
      <c r="Q276" s="201" t="str">
        <f t="shared" si="289"/>
        <v/>
      </c>
      <c r="R276" s="201" t="str">
        <f t="shared" si="290"/>
        <v/>
      </c>
      <c r="S276" s="201" t="str">
        <f t="shared" si="291"/>
        <v/>
      </c>
      <c r="T276" s="199">
        <f t="shared" si="292"/>
        <v>0</v>
      </c>
      <c r="U276" s="199">
        <f t="shared" si="293"/>
        <v>0</v>
      </c>
      <c r="V276" s="199">
        <f t="shared" si="294"/>
        <v>0</v>
      </c>
      <c r="W276" s="199">
        <f t="shared" si="295"/>
        <v>0</v>
      </c>
      <c r="X276" s="199" t="str">
        <f t="shared" si="296"/>
        <v/>
      </c>
      <c r="Y276" s="199" t="str">
        <f t="shared" si="297"/>
        <v/>
      </c>
      <c r="Z276" s="199" t="str">
        <f t="shared" si="298"/>
        <v/>
      </c>
      <c r="AA276" s="199" t="str">
        <f t="shared" si="299"/>
        <v/>
      </c>
      <c r="AB276" s="201">
        <f t="shared" ca="1" si="300"/>
        <v>2.0543236076667948</v>
      </c>
      <c r="AD276" s="162">
        <f t="shared" si="301"/>
        <v>0</v>
      </c>
      <c r="AE276" s="162">
        <f t="shared" si="302"/>
        <v>0</v>
      </c>
      <c r="AF276" s="162">
        <f t="shared" si="303"/>
        <v>0</v>
      </c>
      <c r="AG276" s="162">
        <f t="shared" si="304"/>
        <v>0</v>
      </c>
      <c r="AH276" s="162" t="str">
        <f t="shared" si="305"/>
        <v/>
      </c>
      <c r="AI276" s="162" t="str">
        <f t="shared" si="306"/>
        <v/>
      </c>
      <c r="AJ276" s="162" t="str">
        <f t="shared" si="307"/>
        <v/>
      </c>
      <c r="AK276" s="162" t="str">
        <f t="shared" si="308"/>
        <v/>
      </c>
      <c r="AM276" s="199">
        <f t="shared" si="311"/>
        <v>2.2209252861535083</v>
      </c>
      <c r="AN276" s="197">
        <f t="shared" si="313"/>
        <v>0</v>
      </c>
      <c r="AO276" s="197">
        <f t="shared" si="314"/>
        <v>0</v>
      </c>
      <c r="AP276" s="197">
        <f t="shared" si="315"/>
        <v>0</v>
      </c>
      <c r="AQ276" s="197">
        <f t="shared" si="316"/>
        <v>0</v>
      </c>
      <c r="AR276" s="197" t="str">
        <f t="shared" si="317"/>
        <v/>
      </c>
      <c r="AS276" s="197" t="str">
        <f t="shared" si="318"/>
        <v/>
      </c>
      <c r="AT276" s="197" t="str">
        <f t="shared" si="319"/>
        <v/>
      </c>
      <c r="AU276" s="197" t="str">
        <f t="shared" si="320"/>
        <v/>
      </c>
      <c r="AV276" s="199">
        <f t="shared" ca="1" si="312"/>
        <v>2.0858009041468746</v>
      </c>
      <c r="AX276" s="162">
        <f t="shared" ref="AX276:AX339" si="321">IF(AN276="","",($AM277-$AM276)*AN276)</f>
        <v>0</v>
      </c>
      <c r="AY276" s="162">
        <f t="shared" ref="AY276:AY339" si="322">IF(AO276="","",($AM277-$AM276)*AO276)</f>
        <v>0</v>
      </c>
      <c r="AZ276" s="162">
        <f t="shared" ref="AZ276:AZ339" si="323">IF(AP276="","",($AM277-$AM276)*AP276)</f>
        <v>0</v>
      </c>
      <c r="BA276" s="162">
        <f t="shared" ref="BA276:BA339" si="324">IF(AQ276="","",($AM277-$AM276)*AQ276)</f>
        <v>0</v>
      </c>
      <c r="BB276" s="162" t="str">
        <f t="shared" ref="BB276:BB339" si="325">IF(AR276="","",($AM277-$AM276)*AR276)</f>
        <v/>
      </c>
      <c r="BC276" s="162" t="str">
        <f t="shared" ref="BC276:BC339" si="326">IF(AS276="","",($AM277-$AM276)*AS276)</f>
        <v/>
      </c>
      <c r="BD276" s="162" t="str">
        <f t="shared" ref="BD276:BD339" si="327">IF(AT276="","",($AM277-$AM276)*AT276)</f>
        <v/>
      </c>
      <c r="BE276" s="162" t="str">
        <f t="shared" ref="BE276:BE339" si="328">IF(AU276="","",($AM277-$AM276)*AU276)</f>
        <v/>
      </c>
      <c r="BG276" s="169">
        <f t="shared" si="309"/>
        <v>5.0872331175262051</v>
      </c>
      <c r="BH276" s="169">
        <f t="shared" ca="1" si="310"/>
        <v>2.0127681029130544</v>
      </c>
    </row>
    <row r="277" spans="3:60" x14ac:dyDescent="0.25">
      <c r="C277" s="197">
        <v>20.3</v>
      </c>
      <c r="D277" s="198">
        <f t="shared" si="278"/>
        <v>7.6170184195055191</v>
      </c>
      <c r="E277" s="199">
        <f t="shared" si="279"/>
        <v>2.2120443349753698</v>
      </c>
      <c r="F277" s="199">
        <f t="shared" si="280"/>
        <v>11.06022167487685</v>
      </c>
      <c r="G277" s="199">
        <f t="shared" si="281"/>
        <v>1.1557981879635733</v>
      </c>
      <c r="H277" s="200">
        <f t="shared" si="282"/>
        <v>13562.115155496662</v>
      </c>
      <c r="K277" s="199">
        <f t="shared" si="283"/>
        <v>5.1386193106325297</v>
      </c>
      <c r="L277" s="201">
        <f t="shared" si="284"/>
        <v>4.3096790327976302E-2</v>
      </c>
      <c r="M277" s="201">
        <f t="shared" si="285"/>
        <v>4.3459243699859783E-2</v>
      </c>
      <c r="N277" s="201">
        <f t="shared" si="286"/>
        <v>4.5680375668624797E-2</v>
      </c>
      <c r="O277" s="201">
        <f t="shared" si="287"/>
        <v>4.3136609885193307E-2</v>
      </c>
      <c r="P277" s="201" t="str">
        <f t="shared" si="288"/>
        <v/>
      </c>
      <c r="Q277" s="201" t="str">
        <f t="shared" si="289"/>
        <v/>
      </c>
      <c r="R277" s="201" t="str">
        <f t="shared" si="290"/>
        <v/>
      </c>
      <c r="S277" s="201" t="str">
        <f t="shared" si="291"/>
        <v/>
      </c>
      <c r="T277" s="199">
        <f t="shared" si="292"/>
        <v>0</v>
      </c>
      <c r="U277" s="199">
        <f t="shared" si="293"/>
        <v>0</v>
      </c>
      <c r="V277" s="199">
        <f t="shared" si="294"/>
        <v>0</v>
      </c>
      <c r="W277" s="199">
        <f t="shared" si="295"/>
        <v>0</v>
      </c>
      <c r="X277" s="199" t="str">
        <f t="shared" si="296"/>
        <v/>
      </c>
      <c r="Y277" s="199" t="str">
        <f t="shared" si="297"/>
        <v/>
      </c>
      <c r="Z277" s="199" t="str">
        <f t="shared" si="298"/>
        <v/>
      </c>
      <c r="AA277" s="199" t="str">
        <f t="shared" si="299"/>
        <v/>
      </c>
      <c r="AB277" s="201">
        <f t="shared" ca="1" si="300"/>
        <v>2.0372168526872327</v>
      </c>
      <c r="AD277" s="162">
        <f t="shared" si="301"/>
        <v>0</v>
      </c>
      <c r="AE277" s="162">
        <f t="shared" si="302"/>
        <v>0</v>
      </c>
      <c r="AF277" s="162">
        <f t="shared" si="303"/>
        <v>0</v>
      </c>
      <c r="AG277" s="162">
        <f t="shared" si="304"/>
        <v>0</v>
      </c>
      <c r="AH277" s="162" t="str">
        <f t="shared" si="305"/>
        <v/>
      </c>
      <c r="AI277" s="162" t="str">
        <f t="shared" si="306"/>
        <v/>
      </c>
      <c r="AJ277" s="162" t="str">
        <f t="shared" si="307"/>
        <v/>
      </c>
      <c r="AK277" s="162" t="str">
        <f t="shared" si="308"/>
        <v/>
      </c>
      <c r="AM277" s="199">
        <f t="shared" si="311"/>
        <v>2.2321420805280208</v>
      </c>
      <c r="AN277" s="197">
        <f t="shared" si="313"/>
        <v>0</v>
      </c>
      <c r="AO277" s="197">
        <f t="shared" si="314"/>
        <v>0</v>
      </c>
      <c r="AP277" s="197">
        <f t="shared" si="315"/>
        <v>0</v>
      </c>
      <c r="AQ277" s="197">
        <f t="shared" si="316"/>
        <v>0</v>
      </c>
      <c r="AR277" s="197" t="str">
        <f t="shared" si="317"/>
        <v/>
      </c>
      <c r="AS277" s="197" t="str">
        <f t="shared" si="318"/>
        <v/>
      </c>
      <c r="AT277" s="197" t="str">
        <f t="shared" si="319"/>
        <v/>
      </c>
      <c r="AU277" s="197" t="str">
        <f t="shared" si="320"/>
        <v/>
      </c>
      <c r="AV277" s="199">
        <f t="shared" ca="1" si="312"/>
        <v>2.0662202632888262</v>
      </c>
      <c r="AX277" s="162">
        <f t="shared" si="321"/>
        <v>0</v>
      </c>
      <c r="AY277" s="162">
        <f t="shared" si="322"/>
        <v>0</v>
      </c>
      <c r="AZ277" s="162">
        <f t="shared" si="323"/>
        <v>0</v>
      </c>
      <c r="BA277" s="162">
        <f t="shared" si="324"/>
        <v>0</v>
      </c>
      <c r="BB277" s="162" t="str">
        <f t="shared" si="325"/>
        <v/>
      </c>
      <c r="BC277" s="162" t="str">
        <f t="shared" si="326"/>
        <v/>
      </c>
      <c r="BD277" s="162" t="str">
        <f t="shared" si="327"/>
        <v/>
      </c>
      <c r="BE277" s="162" t="str">
        <f t="shared" si="328"/>
        <v/>
      </c>
      <c r="BG277" s="169">
        <f t="shared" si="309"/>
        <v>5.1129262140793674</v>
      </c>
      <c r="BH277" s="169">
        <f t="shared" ca="1" si="310"/>
        <v>2.0543236076667948</v>
      </c>
    </row>
    <row r="278" spans="3:60" x14ac:dyDescent="0.25">
      <c r="C278" s="197">
        <v>20.399999999999999</v>
      </c>
      <c r="D278" s="198">
        <f t="shared" si="278"/>
        <v>7.6545406777296847</v>
      </c>
      <c r="E278" s="199">
        <f t="shared" si="279"/>
        <v>2.2160784313725488</v>
      </c>
      <c r="F278" s="199">
        <f t="shared" si="280"/>
        <v>11.080392156862743</v>
      </c>
      <c r="G278" s="199">
        <f t="shared" si="281"/>
        <v>1.1614917750963987</v>
      </c>
      <c r="H278" s="200">
        <f t="shared" si="282"/>
        <v>13537.427004070079</v>
      </c>
      <c r="K278" s="199">
        <f t="shared" si="283"/>
        <v>5.1643124071856921</v>
      </c>
      <c r="L278" s="201">
        <f t="shared" si="284"/>
        <v>4.3312274279616182E-2</v>
      </c>
      <c r="M278" s="201">
        <f t="shared" si="285"/>
        <v>4.3676539918359077E-2</v>
      </c>
      <c r="N278" s="201">
        <f t="shared" si="286"/>
        <v>4.5908777546967913E-2</v>
      </c>
      <c r="O278" s="201">
        <f t="shared" si="287"/>
        <v>4.3352292934619271E-2</v>
      </c>
      <c r="P278" s="201" t="str">
        <f t="shared" si="288"/>
        <v/>
      </c>
      <c r="Q278" s="201" t="str">
        <f t="shared" si="289"/>
        <v/>
      </c>
      <c r="R278" s="201" t="str">
        <f t="shared" si="290"/>
        <v/>
      </c>
      <c r="S278" s="201" t="str">
        <f t="shared" si="291"/>
        <v/>
      </c>
      <c r="T278" s="199">
        <f t="shared" si="292"/>
        <v>0</v>
      </c>
      <c r="U278" s="199">
        <f t="shared" si="293"/>
        <v>0</v>
      </c>
      <c r="V278" s="199">
        <f t="shared" si="294"/>
        <v>0</v>
      </c>
      <c r="W278" s="199">
        <f t="shared" si="295"/>
        <v>0</v>
      </c>
      <c r="X278" s="199" t="str">
        <f t="shared" si="296"/>
        <v/>
      </c>
      <c r="Y278" s="199" t="str">
        <f t="shared" si="297"/>
        <v/>
      </c>
      <c r="Z278" s="199" t="str">
        <f t="shared" si="298"/>
        <v/>
      </c>
      <c r="AA278" s="199" t="str">
        <f t="shared" si="299"/>
        <v/>
      </c>
      <c r="AB278" s="201">
        <f t="shared" ca="1" si="300"/>
        <v>2.1145292855140538</v>
      </c>
      <c r="AD278" s="162">
        <f t="shared" si="301"/>
        <v>0</v>
      </c>
      <c r="AE278" s="162">
        <f t="shared" si="302"/>
        <v>0</v>
      </c>
      <c r="AF278" s="162">
        <f t="shared" si="303"/>
        <v>0</v>
      </c>
      <c r="AG278" s="162">
        <f t="shared" si="304"/>
        <v>0</v>
      </c>
      <c r="AH278" s="162" t="str">
        <f t="shared" si="305"/>
        <v/>
      </c>
      <c r="AI278" s="162" t="str">
        <f t="shared" si="306"/>
        <v/>
      </c>
      <c r="AJ278" s="162" t="str">
        <f t="shared" si="307"/>
        <v/>
      </c>
      <c r="AK278" s="162" t="str">
        <f t="shared" si="308"/>
        <v/>
      </c>
      <c r="AM278" s="199">
        <f t="shared" si="311"/>
        <v>2.2433588749025333</v>
      </c>
      <c r="AN278" s="197">
        <f t="shared" si="313"/>
        <v>0</v>
      </c>
      <c r="AO278" s="197">
        <f t="shared" si="314"/>
        <v>0</v>
      </c>
      <c r="AP278" s="197">
        <f t="shared" si="315"/>
        <v>0</v>
      </c>
      <c r="AQ278" s="197">
        <f t="shared" si="316"/>
        <v>0</v>
      </c>
      <c r="AR278" s="197" t="str">
        <f t="shared" si="317"/>
        <v/>
      </c>
      <c r="AS278" s="197" t="str">
        <f t="shared" si="318"/>
        <v/>
      </c>
      <c r="AT278" s="197" t="str">
        <f t="shared" si="319"/>
        <v/>
      </c>
      <c r="AU278" s="197" t="str">
        <f t="shared" si="320"/>
        <v/>
      </c>
      <c r="AV278" s="199">
        <f t="shared" ca="1" si="312"/>
        <v>2.0520469919492466</v>
      </c>
      <c r="AX278" s="162">
        <f t="shared" si="321"/>
        <v>0</v>
      </c>
      <c r="AY278" s="162">
        <f t="shared" si="322"/>
        <v>0</v>
      </c>
      <c r="AZ278" s="162">
        <f t="shared" si="323"/>
        <v>0</v>
      </c>
      <c r="BA278" s="162">
        <f t="shared" si="324"/>
        <v>0</v>
      </c>
      <c r="BB278" s="162" t="str">
        <f t="shared" si="325"/>
        <v/>
      </c>
      <c r="BC278" s="162" t="str">
        <f t="shared" si="326"/>
        <v/>
      </c>
      <c r="BD278" s="162" t="str">
        <f t="shared" si="327"/>
        <v/>
      </c>
      <c r="BE278" s="162" t="str">
        <f t="shared" si="328"/>
        <v/>
      </c>
      <c r="BG278" s="169">
        <f t="shared" si="309"/>
        <v>5.1386193106325297</v>
      </c>
      <c r="BH278" s="169">
        <f t="shared" ca="1" si="310"/>
        <v>2.0372168526872327</v>
      </c>
    </row>
    <row r="279" spans="3:60" x14ac:dyDescent="0.25">
      <c r="C279" s="197">
        <v>20.5</v>
      </c>
      <c r="D279" s="198">
        <f t="shared" si="278"/>
        <v>7.6920629359538486</v>
      </c>
      <c r="E279" s="199">
        <f t="shared" si="279"/>
        <v>2.2201219512195123</v>
      </c>
      <c r="F279" s="199">
        <f t="shared" si="280"/>
        <v>11.100609756097562</v>
      </c>
      <c r="G279" s="199">
        <f t="shared" si="281"/>
        <v>1.1671853622292243</v>
      </c>
      <c r="H279" s="200">
        <f t="shared" si="282"/>
        <v>13512.771216698708</v>
      </c>
      <c r="K279" s="199">
        <f t="shared" si="283"/>
        <v>5.1900055037388544</v>
      </c>
      <c r="L279" s="201">
        <f t="shared" si="284"/>
        <v>4.3527758231256056E-2</v>
      </c>
      <c r="M279" s="201">
        <f t="shared" si="285"/>
        <v>4.389383613685837E-2</v>
      </c>
      <c r="N279" s="201">
        <f t="shared" si="286"/>
        <v>4.613717942531103E-2</v>
      </c>
      <c r="O279" s="201">
        <f t="shared" si="287"/>
        <v>4.3567975984045229E-2</v>
      </c>
      <c r="P279" s="201" t="str">
        <f t="shared" si="288"/>
        <v/>
      </c>
      <c r="Q279" s="201" t="str">
        <f t="shared" si="289"/>
        <v/>
      </c>
      <c r="R279" s="201" t="str">
        <f t="shared" si="290"/>
        <v/>
      </c>
      <c r="S279" s="201" t="str">
        <f t="shared" si="291"/>
        <v/>
      </c>
      <c r="T279" s="199">
        <f t="shared" si="292"/>
        <v>0</v>
      </c>
      <c r="U279" s="199">
        <f t="shared" si="293"/>
        <v>0</v>
      </c>
      <c r="V279" s="199">
        <f t="shared" si="294"/>
        <v>0</v>
      </c>
      <c r="W279" s="199">
        <f t="shared" si="295"/>
        <v>0</v>
      </c>
      <c r="X279" s="199" t="str">
        <f t="shared" si="296"/>
        <v/>
      </c>
      <c r="Y279" s="199" t="str">
        <f t="shared" si="297"/>
        <v/>
      </c>
      <c r="Z279" s="199" t="str">
        <f t="shared" si="298"/>
        <v/>
      </c>
      <c r="AA279" s="199" t="str">
        <f t="shared" si="299"/>
        <v/>
      </c>
      <c r="AB279" s="201">
        <f t="shared" ca="1" si="300"/>
        <v>2.0659431974142382</v>
      </c>
      <c r="AD279" s="162">
        <f t="shared" si="301"/>
        <v>0</v>
      </c>
      <c r="AE279" s="162">
        <f t="shared" si="302"/>
        <v>0</v>
      </c>
      <c r="AF279" s="162">
        <f t="shared" si="303"/>
        <v>0</v>
      </c>
      <c r="AG279" s="162">
        <f t="shared" si="304"/>
        <v>0</v>
      </c>
      <c r="AH279" s="162" t="str">
        <f t="shared" si="305"/>
        <v/>
      </c>
      <c r="AI279" s="162" t="str">
        <f t="shared" si="306"/>
        <v/>
      </c>
      <c r="AJ279" s="162" t="str">
        <f t="shared" si="307"/>
        <v/>
      </c>
      <c r="AK279" s="162" t="str">
        <f t="shared" si="308"/>
        <v/>
      </c>
      <c r="AM279" s="199">
        <f t="shared" si="311"/>
        <v>2.2545756692770458</v>
      </c>
      <c r="AN279" s="197">
        <f t="shared" si="313"/>
        <v>0</v>
      </c>
      <c r="AO279" s="197">
        <f t="shared" si="314"/>
        <v>0</v>
      </c>
      <c r="AP279" s="197">
        <f t="shared" si="315"/>
        <v>0</v>
      </c>
      <c r="AQ279" s="197">
        <f t="shared" si="316"/>
        <v>0</v>
      </c>
      <c r="AR279" s="197" t="str">
        <f t="shared" si="317"/>
        <v/>
      </c>
      <c r="AS279" s="197" t="str">
        <f t="shared" si="318"/>
        <v/>
      </c>
      <c r="AT279" s="197" t="str">
        <f t="shared" si="319"/>
        <v/>
      </c>
      <c r="AU279" s="197" t="str">
        <f t="shared" si="320"/>
        <v/>
      </c>
      <c r="AV279" s="199">
        <f t="shared" ca="1" si="312"/>
        <v>2.1101582568798172</v>
      </c>
      <c r="AX279" s="162">
        <f t="shared" si="321"/>
        <v>0</v>
      </c>
      <c r="AY279" s="162">
        <f t="shared" si="322"/>
        <v>0</v>
      </c>
      <c r="AZ279" s="162">
        <f t="shared" si="323"/>
        <v>0</v>
      </c>
      <c r="BA279" s="162">
        <f t="shared" si="324"/>
        <v>0</v>
      </c>
      <c r="BB279" s="162" t="str">
        <f t="shared" si="325"/>
        <v/>
      </c>
      <c r="BC279" s="162" t="str">
        <f t="shared" si="326"/>
        <v/>
      </c>
      <c r="BD279" s="162" t="str">
        <f t="shared" si="327"/>
        <v/>
      </c>
      <c r="BE279" s="162" t="str">
        <f t="shared" si="328"/>
        <v/>
      </c>
      <c r="BG279" s="169">
        <f t="shared" si="309"/>
        <v>5.1643124071856921</v>
      </c>
      <c r="BH279" s="169">
        <f t="shared" ca="1" si="310"/>
        <v>2.1145292855140538</v>
      </c>
    </row>
    <row r="280" spans="3:60" x14ac:dyDescent="0.25">
      <c r="C280" s="197">
        <v>20.6</v>
      </c>
      <c r="D280" s="198">
        <f t="shared" si="278"/>
        <v>7.7295851941780143</v>
      </c>
      <c r="E280" s="199">
        <f t="shared" si="279"/>
        <v>2.2241747572815536</v>
      </c>
      <c r="F280" s="199">
        <f t="shared" si="280"/>
        <v>11.120873786407767</v>
      </c>
      <c r="G280" s="199">
        <f t="shared" si="281"/>
        <v>1.1728789493620497</v>
      </c>
      <c r="H280" s="200">
        <f t="shared" si="282"/>
        <v>13488.14876249509</v>
      </c>
      <c r="K280" s="199">
        <f t="shared" si="283"/>
        <v>5.2156986002920167</v>
      </c>
      <c r="L280" s="201">
        <f t="shared" si="284"/>
        <v>4.3743242182895936E-2</v>
      </c>
      <c r="M280" s="201">
        <f t="shared" si="285"/>
        <v>4.4111132355357664E-2</v>
      </c>
      <c r="N280" s="201">
        <f t="shared" si="286"/>
        <v>4.6365581303654153E-2</v>
      </c>
      <c r="O280" s="201">
        <f t="shared" si="287"/>
        <v>4.3783659033471194E-2</v>
      </c>
      <c r="P280" s="201" t="str">
        <f t="shared" si="288"/>
        <v/>
      </c>
      <c r="Q280" s="201" t="str">
        <f t="shared" si="289"/>
        <v/>
      </c>
      <c r="R280" s="201" t="str">
        <f t="shared" si="290"/>
        <v/>
      </c>
      <c r="S280" s="201" t="str">
        <f t="shared" si="291"/>
        <v/>
      </c>
      <c r="T280" s="199">
        <f t="shared" si="292"/>
        <v>0</v>
      </c>
      <c r="U280" s="199">
        <f t="shared" si="293"/>
        <v>0</v>
      </c>
      <c r="V280" s="199">
        <f t="shared" si="294"/>
        <v>0</v>
      </c>
      <c r="W280" s="199">
        <f t="shared" si="295"/>
        <v>0</v>
      </c>
      <c r="X280" s="199" t="str">
        <f t="shared" si="296"/>
        <v/>
      </c>
      <c r="Y280" s="199" t="str">
        <f t="shared" si="297"/>
        <v/>
      </c>
      <c r="Z280" s="199" t="str">
        <f t="shared" si="298"/>
        <v/>
      </c>
      <c r="AA280" s="199" t="str">
        <f t="shared" si="299"/>
        <v/>
      </c>
      <c r="AB280" s="201">
        <f t="shared" ca="1" si="300"/>
        <v>2.0443514832158218</v>
      </c>
      <c r="AD280" s="162">
        <f t="shared" si="301"/>
        <v>0</v>
      </c>
      <c r="AE280" s="162">
        <f t="shared" si="302"/>
        <v>0</v>
      </c>
      <c r="AF280" s="162">
        <f t="shared" si="303"/>
        <v>0</v>
      </c>
      <c r="AG280" s="162">
        <f t="shared" si="304"/>
        <v>0</v>
      </c>
      <c r="AH280" s="162" t="str">
        <f t="shared" si="305"/>
        <v/>
      </c>
      <c r="AI280" s="162" t="str">
        <f t="shared" si="306"/>
        <v/>
      </c>
      <c r="AJ280" s="162" t="str">
        <f t="shared" si="307"/>
        <v/>
      </c>
      <c r="AK280" s="162" t="str">
        <f t="shared" si="308"/>
        <v/>
      </c>
      <c r="AM280" s="199">
        <f t="shared" si="311"/>
        <v>2.2657924636515583</v>
      </c>
      <c r="AN280" s="197">
        <f t="shared" si="313"/>
        <v>0</v>
      </c>
      <c r="AO280" s="197">
        <f t="shared" si="314"/>
        <v>0</v>
      </c>
      <c r="AP280" s="197">
        <f t="shared" si="315"/>
        <v>0</v>
      </c>
      <c r="AQ280" s="197">
        <f t="shared" si="316"/>
        <v>0</v>
      </c>
      <c r="AR280" s="197" t="str">
        <f t="shared" si="317"/>
        <v/>
      </c>
      <c r="AS280" s="197" t="str">
        <f t="shared" si="318"/>
        <v/>
      </c>
      <c r="AT280" s="197" t="str">
        <f t="shared" si="319"/>
        <v/>
      </c>
      <c r="AU280" s="197" t="str">
        <f t="shared" si="320"/>
        <v/>
      </c>
      <c r="AV280" s="199">
        <f t="shared" ca="1" si="312"/>
        <v>2.1631449329543457</v>
      </c>
      <c r="AX280" s="162">
        <f t="shared" si="321"/>
        <v>0</v>
      </c>
      <c r="AY280" s="162">
        <f t="shared" si="322"/>
        <v>0</v>
      </c>
      <c r="AZ280" s="162">
        <f t="shared" si="323"/>
        <v>0</v>
      </c>
      <c r="BA280" s="162">
        <f t="shared" si="324"/>
        <v>0</v>
      </c>
      <c r="BB280" s="162" t="str">
        <f t="shared" si="325"/>
        <v/>
      </c>
      <c r="BC280" s="162" t="str">
        <f t="shared" si="326"/>
        <v/>
      </c>
      <c r="BD280" s="162" t="str">
        <f t="shared" si="327"/>
        <v/>
      </c>
      <c r="BE280" s="162" t="str">
        <f t="shared" si="328"/>
        <v/>
      </c>
      <c r="BG280" s="169">
        <f t="shared" si="309"/>
        <v>5.1900055037388544</v>
      </c>
      <c r="BH280" s="169">
        <f t="shared" ca="1" si="310"/>
        <v>2.0659431974142382</v>
      </c>
    </row>
    <row r="281" spans="3:60" x14ac:dyDescent="0.25">
      <c r="C281" s="197">
        <v>20.7</v>
      </c>
      <c r="D281" s="198">
        <f t="shared" si="278"/>
        <v>7.7671074524021799</v>
      </c>
      <c r="E281" s="199">
        <f t="shared" si="279"/>
        <v>2.2282367149758455</v>
      </c>
      <c r="F281" s="199">
        <f t="shared" si="280"/>
        <v>11.141183574879229</v>
      </c>
      <c r="G281" s="199">
        <f t="shared" si="281"/>
        <v>1.1785725364948754</v>
      </c>
      <c r="H281" s="200">
        <f t="shared" si="282"/>
        <v>13463.560580602498</v>
      </c>
      <c r="K281" s="199">
        <f t="shared" si="283"/>
        <v>5.241391696845179</v>
      </c>
      <c r="L281" s="201">
        <f t="shared" si="284"/>
        <v>4.3958726134535817E-2</v>
      </c>
      <c r="M281" s="201">
        <f t="shared" si="285"/>
        <v>4.4328428573856965E-2</v>
      </c>
      <c r="N281" s="201">
        <f t="shared" si="286"/>
        <v>4.6593983181997277E-2</v>
      </c>
      <c r="O281" s="201">
        <f t="shared" si="287"/>
        <v>4.3999342082897165E-2</v>
      </c>
      <c r="P281" s="201" t="str">
        <f t="shared" si="288"/>
        <v/>
      </c>
      <c r="Q281" s="201" t="str">
        <f t="shared" si="289"/>
        <v/>
      </c>
      <c r="R281" s="201" t="str">
        <f t="shared" si="290"/>
        <v/>
      </c>
      <c r="S281" s="201" t="str">
        <f t="shared" si="291"/>
        <v/>
      </c>
      <c r="T281" s="199">
        <f t="shared" si="292"/>
        <v>0</v>
      </c>
      <c r="U281" s="199">
        <f t="shared" si="293"/>
        <v>0</v>
      </c>
      <c r="V281" s="199">
        <f t="shared" si="294"/>
        <v>0</v>
      </c>
      <c r="W281" s="199">
        <f t="shared" si="295"/>
        <v>0</v>
      </c>
      <c r="X281" s="199" t="str">
        <f t="shared" si="296"/>
        <v/>
      </c>
      <c r="Y281" s="199" t="str">
        <f t="shared" si="297"/>
        <v/>
      </c>
      <c r="Z281" s="199" t="str">
        <f t="shared" si="298"/>
        <v/>
      </c>
      <c r="AA281" s="199" t="str">
        <f t="shared" si="299"/>
        <v/>
      </c>
      <c r="AB281" s="201">
        <f t="shared" ca="1" si="300"/>
        <v>2.0344802067940448</v>
      </c>
      <c r="AD281" s="162">
        <f t="shared" si="301"/>
        <v>0</v>
      </c>
      <c r="AE281" s="162">
        <f t="shared" si="302"/>
        <v>0</v>
      </c>
      <c r="AF281" s="162">
        <f t="shared" si="303"/>
        <v>0</v>
      </c>
      <c r="AG281" s="162">
        <f t="shared" si="304"/>
        <v>0</v>
      </c>
      <c r="AH281" s="162" t="str">
        <f t="shared" si="305"/>
        <v/>
      </c>
      <c r="AI281" s="162" t="str">
        <f t="shared" si="306"/>
        <v/>
      </c>
      <c r="AJ281" s="162" t="str">
        <f t="shared" si="307"/>
        <v/>
      </c>
      <c r="AK281" s="162" t="str">
        <f t="shared" si="308"/>
        <v/>
      </c>
      <c r="AM281" s="199">
        <f t="shared" si="311"/>
        <v>2.2770092580260708</v>
      </c>
      <c r="AN281" s="197">
        <f t="shared" si="313"/>
        <v>0</v>
      </c>
      <c r="AO281" s="197">
        <f t="shared" si="314"/>
        <v>0</v>
      </c>
      <c r="AP281" s="197">
        <f t="shared" si="315"/>
        <v>0</v>
      </c>
      <c r="AQ281" s="197">
        <f t="shared" si="316"/>
        <v>0</v>
      </c>
      <c r="AR281" s="197" t="str">
        <f t="shared" si="317"/>
        <v/>
      </c>
      <c r="AS281" s="197" t="str">
        <f t="shared" si="318"/>
        <v/>
      </c>
      <c r="AT281" s="197" t="str">
        <f t="shared" si="319"/>
        <v/>
      </c>
      <c r="AU281" s="197" t="str">
        <f t="shared" si="320"/>
        <v/>
      </c>
      <c r="AV281" s="199">
        <f t="shared" ca="1" si="312"/>
        <v>2.1069519369096557</v>
      </c>
      <c r="AX281" s="162">
        <f t="shared" si="321"/>
        <v>0</v>
      </c>
      <c r="AY281" s="162">
        <f t="shared" si="322"/>
        <v>0</v>
      </c>
      <c r="AZ281" s="162">
        <f t="shared" si="323"/>
        <v>0</v>
      </c>
      <c r="BA281" s="162">
        <f t="shared" si="324"/>
        <v>0</v>
      </c>
      <c r="BB281" s="162" t="str">
        <f t="shared" si="325"/>
        <v/>
      </c>
      <c r="BC281" s="162" t="str">
        <f t="shared" si="326"/>
        <v/>
      </c>
      <c r="BD281" s="162" t="str">
        <f t="shared" si="327"/>
        <v/>
      </c>
      <c r="BE281" s="162" t="str">
        <f t="shared" si="328"/>
        <v/>
      </c>
      <c r="BG281" s="169">
        <f t="shared" si="309"/>
        <v>5.2156986002920167</v>
      </c>
      <c r="BH281" s="169">
        <f t="shared" ca="1" si="310"/>
        <v>2.0443514832158218</v>
      </c>
    </row>
    <row r="282" spans="3:60" x14ac:dyDescent="0.25">
      <c r="C282" s="197">
        <v>20.8</v>
      </c>
      <c r="D282" s="198">
        <f t="shared" si="278"/>
        <v>7.8046297106263456</v>
      </c>
      <c r="E282" s="199">
        <f t="shared" si="279"/>
        <v>2.2323076923076925</v>
      </c>
      <c r="F282" s="199">
        <f t="shared" si="280"/>
        <v>11.161538461538463</v>
      </c>
      <c r="G282" s="199">
        <f t="shared" si="281"/>
        <v>1.1842661236277008</v>
      </c>
      <c r="H282" s="200">
        <f t="shared" si="282"/>
        <v>13439.007580978634</v>
      </c>
      <c r="K282" s="199">
        <f t="shared" si="283"/>
        <v>5.2670847933983413</v>
      </c>
      <c r="L282" s="201">
        <f t="shared" si="284"/>
        <v>4.4174210086175697E-2</v>
      </c>
      <c r="M282" s="201">
        <f t="shared" si="285"/>
        <v>4.4545724792356259E-2</v>
      </c>
      <c r="N282" s="201">
        <f t="shared" si="286"/>
        <v>4.68223850603404E-2</v>
      </c>
      <c r="O282" s="201">
        <f t="shared" si="287"/>
        <v>4.4215025132323123E-2</v>
      </c>
      <c r="P282" s="201" t="str">
        <f t="shared" si="288"/>
        <v/>
      </c>
      <c r="Q282" s="201" t="str">
        <f t="shared" si="289"/>
        <v/>
      </c>
      <c r="R282" s="201" t="str">
        <f t="shared" si="290"/>
        <v/>
      </c>
      <c r="S282" s="201" t="str">
        <f t="shared" si="291"/>
        <v/>
      </c>
      <c r="T282" s="199">
        <f t="shared" si="292"/>
        <v>0</v>
      </c>
      <c r="U282" s="199">
        <f t="shared" si="293"/>
        <v>0</v>
      </c>
      <c r="V282" s="199">
        <f t="shared" si="294"/>
        <v>0</v>
      </c>
      <c r="W282" s="199">
        <f t="shared" si="295"/>
        <v>0</v>
      </c>
      <c r="X282" s="199" t="str">
        <f t="shared" si="296"/>
        <v/>
      </c>
      <c r="Y282" s="199" t="str">
        <f t="shared" si="297"/>
        <v/>
      </c>
      <c r="Z282" s="199" t="str">
        <f t="shared" si="298"/>
        <v/>
      </c>
      <c r="AA282" s="199" t="str">
        <f t="shared" si="299"/>
        <v/>
      </c>
      <c r="AB282" s="201">
        <f t="shared" ca="1" si="300"/>
        <v>2.0157970094670268</v>
      </c>
      <c r="AD282" s="162">
        <f t="shared" si="301"/>
        <v>0</v>
      </c>
      <c r="AE282" s="162">
        <f t="shared" si="302"/>
        <v>0</v>
      </c>
      <c r="AF282" s="162">
        <f t="shared" si="303"/>
        <v>0</v>
      </c>
      <c r="AG282" s="162">
        <f t="shared" si="304"/>
        <v>0</v>
      </c>
      <c r="AH282" s="162" t="str">
        <f t="shared" si="305"/>
        <v/>
      </c>
      <c r="AI282" s="162" t="str">
        <f t="shared" si="306"/>
        <v/>
      </c>
      <c r="AJ282" s="162" t="str">
        <f t="shared" si="307"/>
        <v/>
      </c>
      <c r="AK282" s="162" t="str">
        <f t="shared" si="308"/>
        <v/>
      </c>
      <c r="AM282" s="199">
        <f t="shared" si="311"/>
        <v>2.2882260524005833</v>
      </c>
      <c r="AN282" s="197">
        <f t="shared" si="313"/>
        <v>0</v>
      </c>
      <c r="AO282" s="197">
        <f t="shared" si="314"/>
        <v>0</v>
      </c>
      <c r="AP282" s="197">
        <f t="shared" si="315"/>
        <v>0</v>
      </c>
      <c r="AQ282" s="197">
        <f t="shared" si="316"/>
        <v>0</v>
      </c>
      <c r="AR282" s="197" t="str">
        <f t="shared" si="317"/>
        <v/>
      </c>
      <c r="AS282" s="197" t="str">
        <f t="shared" si="318"/>
        <v/>
      </c>
      <c r="AT282" s="197" t="str">
        <f t="shared" si="319"/>
        <v/>
      </c>
      <c r="AU282" s="197" t="str">
        <f t="shared" si="320"/>
        <v/>
      </c>
      <c r="AV282" s="199">
        <f t="shared" ca="1" si="312"/>
        <v>2.1647824576253418</v>
      </c>
      <c r="AX282" s="162">
        <f t="shared" si="321"/>
        <v>0</v>
      </c>
      <c r="AY282" s="162">
        <f t="shared" si="322"/>
        <v>0</v>
      </c>
      <c r="AZ282" s="162">
        <f t="shared" si="323"/>
        <v>0</v>
      </c>
      <c r="BA282" s="162">
        <f t="shared" si="324"/>
        <v>0</v>
      </c>
      <c r="BB282" s="162" t="str">
        <f t="shared" si="325"/>
        <v/>
      </c>
      <c r="BC282" s="162" t="str">
        <f t="shared" si="326"/>
        <v/>
      </c>
      <c r="BD282" s="162" t="str">
        <f t="shared" si="327"/>
        <v/>
      </c>
      <c r="BE282" s="162" t="str">
        <f t="shared" si="328"/>
        <v/>
      </c>
      <c r="BG282" s="169">
        <f t="shared" si="309"/>
        <v>5.241391696845179</v>
      </c>
      <c r="BH282" s="169">
        <f t="shared" ca="1" si="310"/>
        <v>2.0344802067940448</v>
      </c>
    </row>
    <row r="283" spans="3:60" x14ac:dyDescent="0.25">
      <c r="C283" s="197">
        <v>20.9</v>
      </c>
      <c r="D283" s="198">
        <f t="shared" si="278"/>
        <v>7.8421519688505086</v>
      </c>
      <c r="E283" s="199">
        <f t="shared" si="279"/>
        <v>2.2363875598086125</v>
      </c>
      <c r="F283" s="199">
        <f t="shared" si="280"/>
        <v>11.181937799043062</v>
      </c>
      <c r="G283" s="199">
        <f t="shared" si="281"/>
        <v>1.189959710760526</v>
      </c>
      <c r="H283" s="200">
        <f t="shared" si="282"/>
        <v>13414.490645157839</v>
      </c>
      <c r="K283" s="199">
        <f t="shared" si="283"/>
        <v>5.2927778899515037</v>
      </c>
      <c r="L283" s="201">
        <f t="shared" si="284"/>
        <v>4.438969403781557E-2</v>
      </c>
      <c r="M283" s="201">
        <f t="shared" si="285"/>
        <v>4.476302101085556E-2</v>
      </c>
      <c r="N283" s="201">
        <f t="shared" si="286"/>
        <v>4.7050786938683517E-2</v>
      </c>
      <c r="O283" s="201">
        <f t="shared" si="287"/>
        <v>4.4430708181749087E-2</v>
      </c>
      <c r="P283" s="201" t="str">
        <f t="shared" si="288"/>
        <v/>
      </c>
      <c r="Q283" s="201" t="str">
        <f t="shared" si="289"/>
        <v/>
      </c>
      <c r="R283" s="201" t="str">
        <f t="shared" si="290"/>
        <v/>
      </c>
      <c r="S283" s="201" t="str">
        <f t="shared" si="291"/>
        <v/>
      </c>
      <c r="T283" s="199">
        <f t="shared" si="292"/>
        <v>0</v>
      </c>
      <c r="U283" s="199">
        <f t="shared" si="293"/>
        <v>0</v>
      </c>
      <c r="V283" s="199">
        <f t="shared" si="294"/>
        <v>0</v>
      </c>
      <c r="W283" s="199">
        <f t="shared" si="295"/>
        <v>0</v>
      </c>
      <c r="X283" s="199" t="str">
        <f t="shared" si="296"/>
        <v/>
      </c>
      <c r="Y283" s="199" t="str">
        <f t="shared" si="297"/>
        <v/>
      </c>
      <c r="Z283" s="199" t="str">
        <f t="shared" si="298"/>
        <v/>
      </c>
      <c r="AA283" s="199" t="str">
        <f t="shared" si="299"/>
        <v/>
      </c>
      <c r="AB283" s="201">
        <f t="shared" ca="1" si="300"/>
        <v>2.036560211200118</v>
      </c>
      <c r="AD283" s="162">
        <f t="shared" si="301"/>
        <v>0</v>
      </c>
      <c r="AE283" s="162">
        <f t="shared" si="302"/>
        <v>0</v>
      </c>
      <c r="AF283" s="162">
        <f t="shared" si="303"/>
        <v>0</v>
      </c>
      <c r="AG283" s="162">
        <f t="shared" si="304"/>
        <v>0</v>
      </c>
      <c r="AH283" s="162" t="str">
        <f t="shared" si="305"/>
        <v/>
      </c>
      <c r="AI283" s="162" t="str">
        <f t="shared" si="306"/>
        <v/>
      </c>
      <c r="AJ283" s="162" t="str">
        <f t="shared" si="307"/>
        <v/>
      </c>
      <c r="AK283" s="162" t="str">
        <f t="shared" si="308"/>
        <v/>
      </c>
      <c r="AM283" s="199">
        <f t="shared" si="311"/>
        <v>2.2994428467750958</v>
      </c>
      <c r="AN283" s="197">
        <f t="shared" si="313"/>
        <v>0</v>
      </c>
      <c r="AO283" s="197">
        <f t="shared" si="314"/>
        <v>0</v>
      </c>
      <c r="AP283" s="197">
        <f t="shared" si="315"/>
        <v>0</v>
      </c>
      <c r="AQ283" s="197">
        <f t="shared" si="316"/>
        <v>0</v>
      </c>
      <c r="AR283" s="197" t="str">
        <f t="shared" si="317"/>
        <v/>
      </c>
      <c r="AS283" s="197" t="str">
        <f t="shared" si="318"/>
        <v/>
      </c>
      <c r="AT283" s="197" t="str">
        <f t="shared" si="319"/>
        <v/>
      </c>
      <c r="AU283" s="197" t="str">
        <f t="shared" si="320"/>
        <v/>
      </c>
      <c r="AV283" s="199">
        <f t="shared" ca="1" si="312"/>
        <v>2.0174409490923226</v>
      </c>
      <c r="AX283" s="162">
        <f t="shared" si="321"/>
        <v>0</v>
      </c>
      <c r="AY283" s="162">
        <f t="shared" si="322"/>
        <v>0</v>
      </c>
      <c r="AZ283" s="162">
        <f t="shared" si="323"/>
        <v>0</v>
      </c>
      <c r="BA283" s="162">
        <f t="shared" si="324"/>
        <v>0</v>
      </c>
      <c r="BB283" s="162" t="str">
        <f t="shared" si="325"/>
        <v/>
      </c>
      <c r="BC283" s="162" t="str">
        <f t="shared" si="326"/>
        <v/>
      </c>
      <c r="BD283" s="162" t="str">
        <f t="shared" si="327"/>
        <v/>
      </c>
      <c r="BE283" s="162" t="str">
        <f t="shared" si="328"/>
        <v/>
      </c>
      <c r="BG283" s="169">
        <f t="shared" si="309"/>
        <v>5.2670847933983413</v>
      </c>
      <c r="BH283" s="169">
        <f t="shared" ca="1" si="310"/>
        <v>2.0157970094670268</v>
      </c>
    </row>
    <row r="284" spans="3:60" x14ac:dyDescent="0.25">
      <c r="C284" s="197">
        <v>21</v>
      </c>
      <c r="D284" s="198">
        <f t="shared" si="278"/>
        <v>7.8796742270746751</v>
      </c>
      <c r="E284" s="199">
        <f t="shared" si="279"/>
        <v>2.2404761904761905</v>
      </c>
      <c r="F284" s="199">
        <f t="shared" si="280"/>
        <v>11.202380952380953</v>
      </c>
      <c r="G284" s="199">
        <f t="shared" si="281"/>
        <v>1.1956532978933518</v>
      </c>
      <c r="H284" s="200">
        <f t="shared" si="282"/>
        <v>13390.010626992562</v>
      </c>
      <c r="K284" s="199">
        <f t="shared" si="283"/>
        <v>5.318470986504666</v>
      </c>
      <c r="L284" s="201">
        <f t="shared" si="284"/>
        <v>4.4605177989455451E-2</v>
      </c>
      <c r="M284" s="201">
        <f t="shared" si="285"/>
        <v>4.4980317229354853E-2</v>
      </c>
      <c r="N284" s="201">
        <f t="shared" si="286"/>
        <v>4.7279188817026641E-2</v>
      </c>
      <c r="O284" s="201">
        <f t="shared" si="287"/>
        <v>4.4646391231175052E-2</v>
      </c>
      <c r="P284" s="201" t="str">
        <f t="shared" si="288"/>
        <v/>
      </c>
      <c r="Q284" s="201" t="str">
        <f t="shared" si="289"/>
        <v/>
      </c>
      <c r="R284" s="201" t="str">
        <f t="shared" si="290"/>
        <v/>
      </c>
      <c r="S284" s="201" t="str">
        <f t="shared" si="291"/>
        <v/>
      </c>
      <c r="T284" s="199">
        <f t="shared" si="292"/>
        <v>0</v>
      </c>
      <c r="U284" s="199">
        <f t="shared" si="293"/>
        <v>0</v>
      </c>
      <c r="V284" s="199">
        <f t="shared" si="294"/>
        <v>0</v>
      </c>
      <c r="W284" s="199">
        <f t="shared" si="295"/>
        <v>0</v>
      </c>
      <c r="X284" s="199" t="str">
        <f t="shared" si="296"/>
        <v/>
      </c>
      <c r="Y284" s="199" t="str">
        <f t="shared" si="297"/>
        <v/>
      </c>
      <c r="Z284" s="199" t="str">
        <f t="shared" si="298"/>
        <v/>
      </c>
      <c r="AA284" s="199" t="str">
        <f t="shared" si="299"/>
        <v/>
      </c>
      <c r="AB284" s="201">
        <f t="shared" ca="1" si="300"/>
        <v>2.0563146526300558</v>
      </c>
      <c r="AD284" s="162">
        <f t="shared" si="301"/>
        <v>0</v>
      </c>
      <c r="AE284" s="162">
        <f t="shared" si="302"/>
        <v>0</v>
      </c>
      <c r="AF284" s="162">
        <f t="shared" si="303"/>
        <v>0</v>
      </c>
      <c r="AG284" s="162">
        <f t="shared" si="304"/>
        <v>0</v>
      </c>
      <c r="AH284" s="162" t="str">
        <f t="shared" si="305"/>
        <v/>
      </c>
      <c r="AI284" s="162" t="str">
        <f t="shared" si="306"/>
        <v/>
      </c>
      <c r="AJ284" s="162" t="str">
        <f t="shared" si="307"/>
        <v/>
      </c>
      <c r="AK284" s="162" t="str">
        <f t="shared" si="308"/>
        <v/>
      </c>
      <c r="AM284" s="199">
        <f t="shared" si="311"/>
        <v>2.3106596411496083</v>
      </c>
      <c r="AN284" s="197">
        <f t="shared" si="313"/>
        <v>0</v>
      </c>
      <c r="AO284" s="197">
        <f t="shared" si="314"/>
        <v>0</v>
      </c>
      <c r="AP284" s="197">
        <f t="shared" si="315"/>
        <v>0</v>
      </c>
      <c r="AQ284" s="197">
        <f t="shared" si="316"/>
        <v>0</v>
      </c>
      <c r="AR284" s="197" t="str">
        <f t="shared" si="317"/>
        <v/>
      </c>
      <c r="AS284" s="197" t="str">
        <f t="shared" si="318"/>
        <v/>
      </c>
      <c r="AT284" s="197" t="str">
        <f t="shared" si="319"/>
        <v/>
      </c>
      <c r="AU284" s="197" t="str">
        <f t="shared" si="320"/>
        <v/>
      </c>
      <c r="AV284" s="199">
        <f t="shared" ca="1" si="312"/>
        <v>2.0466697962543883</v>
      </c>
      <c r="AX284" s="162">
        <f t="shared" si="321"/>
        <v>0</v>
      </c>
      <c r="AY284" s="162">
        <f t="shared" si="322"/>
        <v>0</v>
      </c>
      <c r="AZ284" s="162">
        <f t="shared" si="323"/>
        <v>0</v>
      </c>
      <c r="BA284" s="162">
        <f t="shared" si="324"/>
        <v>0</v>
      </c>
      <c r="BB284" s="162" t="str">
        <f t="shared" si="325"/>
        <v/>
      </c>
      <c r="BC284" s="162" t="str">
        <f t="shared" si="326"/>
        <v/>
      </c>
      <c r="BD284" s="162" t="str">
        <f t="shared" si="327"/>
        <v/>
      </c>
      <c r="BE284" s="162" t="str">
        <f t="shared" si="328"/>
        <v/>
      </c>
      <c r="BG284" s="169">
        <f t="shared" si="309"/>
        <v>5.2927778899515037</v>
      </c>
      <c r="BH284" s="169">
        <f t="shared" ca="1" si="310"/>
        <v>2.036560211200118</v>
      </c>
    </row>
    <row r="285" spans="3:60" x14ac:dyDescent="0.25">
      <c r="C285" s="197">
        <v>21.1</v>
      </c>
      <c r="D285" s="198">
        <f t="shared" si="278"/>
        <v>7.9171964852988408</v>
      </c>
      <c r="E285" s="199">
        <f t="shared" si="279"/>
        <v>2.2445734597156397</v>
      </c>
      <c r="F285" s="199">
        <f t="shared" si="280"/>
        <v>11.222867298578198</v>
      </c>
      <c r="G285" s="199">
        <f t="shared" si="281"/>
        <v>1.2013468850261773</v>
      </c>
      <c r="H285" s="200">
        <f t="shared" si="282"/>
        <v>13365.568353374649</v>
      </c>
      <c r="K285" s="199">
        <f t="shared" si="283"/>
        <v>5.3441640830578283</v>
      </c>
      <c r="L285" s="201">
        <f t="shared" si="284"/>
        <v>4.4820661941095331E-2</v>
      </c>
      <c r="M285" s="201">
        <f t="shared" si="285"/>
        <v>4.5197613447854147E-2</v>
      </c>
      <c r="N285" s="201">
        <f t="shared" si="286"/>
        <v>4.7507590695369757E-2</v>
      </c>
      <c r="O285" s="201">
        <f t="shared" si="287"/>
        <v>4.4862074280601016E-2</v>
      </c>
      <c r="P285" s="201" t="str">
        <f t="shared" si="288"/>
        <v/>
      </c>
      <c r="Q285" s="201" t="str">
        <f t="shared" si="289"/>
        <v/>
      </c>
      <c r="R285" s="201" t="str">
        <f t="shared" si="290"/>
        <v/>
      </c>
      <c r="S285" s="201" t="str">
        <f t="shared" si="291"/>
        <v/>
      </c>
      <c r="T285" s="199">
        <f t="shared" si="292"/>
        <v>0</v>
      </c>
      <c r="U285" s="199">
        <f t="shared" si="293"/>
        <v>0</v>
      </c>
      <c r="V285" s="199">
        <f t="shared" si="294"/>
        <v>0</v>
      </c>
      <c r="W285" s="199">
        <f t="shared" si="295"/>
        <v>0</v>
      </c>
      <c r="X285" s="199" t="str">
        <f t="shared" si="296"/>
        <v/>
      </c>
      <c r="Y285" s="199" t="str">
        <f t="shared" si="297"/>
        <v/>
      </c>
      <c r="Z285" s="199" t="str">
        <f t="shared" si="298"/>
        <v/>
      </c>
      <c r="AA285" s="199" t="str">
        <f t="shared" si="299"/>
        <v/>
      </c>
      <c r="AB285" s="201">
        <f t="shared" ca="1" si="300"/>
        <v>2.1491900632491072</v>
      </c>
      <c r="AD285" s="162">
        <f t="shared" si="301"/>
        <v>0</v>
      </c>
      <c r="AE285" s="162">
        <f t="shared" si="302"/>
        <v>0</v>
      </c>
      <c r="AF285" s="162">
        <f t="shared" si="303"/>
        <v>0</v>
      </c>
      <c r="AG285" s="162">
        <f t="shared" si="304"/>
        <v>0</v>
      </c>
      <c r="AH285" s="162" t="str">
        <f t="shared" si="305"/>
        <v/>
      </c>
      <c r="AI285" s="162" t="str">
        <f t="shared" si="306"/>
        <v/>
      </c>
      <c r="AJ285" s="162" t="str">
        <f t="shared" si="307"/>
        <v/>
      </c>
      <c r="AK285" s="162" t="str">
        <f t="shared" si="308"/>
        <v/>
      </c>
      <c r="AM285" s="199">
        <f t="shared" si="311"/>
        <v>2.3218764355241208</v>
      </c>
      <c r="AN285" s="197">
        <f t="shared" si="313"/>
        <v>0</v>
      </c>
      <c r="AO285" s="197">
        <f t="shared" si="314"/>
        <v>0</v>
      </c>
      <c r="AP285" s="197">
        <f t="shared" si="315"/>
        <v>0</v>
      </c>
      <c r="AQ285" s="197">
        <f t="shared" si="316"/>
        <v>0</v>
      </c>
      <c r="AR285" s="197" t="str">
        <f t="shared" si="317"/>
        <v/>
      </c>
      <c r="AS285" s="197" t="str">
        <f t="shared" si="318"/>
        <v/>
      </c>
      <c r="AT285" s="197" t="str">
        <f t="shared" si="319"/>
        <v/>
      </c>
      <c r="AU285" s="197" t="str">
        <f t="shared" si="320"/>
        <v/>
      </c>
      <c r="AV285" s="199">
        <f t="shared" ca="1" si="312"/>
        <v>2.1397817456978423</v>
      </c>
      <c r="AX285" s="162">
        <f t="shared" si="321"/>
        <v>0</v>
      </c>
      <c r="AY285" s="162">
        <f t="shared" si="322"/>
        <v>0</v>
      </c>
      <c r="AZ285" s="162">
        <f t="shared" si="323"/>
        <v>0</v>
      </c>
      <c r="BA285" s="162">
        <f t="shared" si="324"/>
        <v>0</v>
      </c>
      <c r="BB285" s="162" t="str">
        <f t="shared" si="325"/>
        <v/>
      </c>
      <c r="BC285" s="162" t="str">
        <f t="shared" si="326"/>
        <v/>
      </c>
      <c r="BD285" s="162" t="str">
        <f t="shared" si="327"/>
        <v/>
      </c>
      <c r="BE285" s="162" t="str">
        <f t="shared" si="328"/>
        <v/>
      </c>
      <c r="BG285" s="169">
        <f t="shared" si="309"/>
        <v>5.318470986504666</v>
      </c>
      <c r="BH285" s="169">
        <f t="shared" ca="1" si="310"/>
        <v>2.0563146526300558</v>
      </c>
    </row>
    <row r="286" spans="3:60" x14ac:dyDescent="0.25">
      <c r="C286" s="197">
        <v>21.2</v>
      </c>
      <c r="D286" s="198">
        <f t="shared" si="278"/>
        <v>7.9547187435230047</v>
      </c>
      <c r="E286" s="199">
        <f t="shared" si="279"/>
        <v>2.2486792452830189</v>
      </c>
      <c r="F286" s="199">
        <f t="shared" si="280"/>
        <v>11.243396226415094</v>
      </c>
      <c r="G286" s="199">
        <f t="shared" si="281"/>
        <v>1.2070404721590027</v>
      </c>
      <c r="H286" s="200">
        <f t="shared" si="282"/>
        <v>13341.164624937071</v>
      </c>
      <c r="K286" s="199">
        <f t="shared" si="283"/>
        <v>5.3698571796109906</v>
      </c>
      <c r="L286" s="201">
        <f t="shared" si="284"/>
        <v>4.5036145892735205E-2</v>
      </c>
      <c r="M286" s="201">
        <f t="shared" si="285"/>
        <v>4.5414909666353448E-2</v>
      </c>
      <c r="N286" s="201">
        <f t="shared" si="286"/>
        <v>4.7735992573712881E-2</v>
      </c>
      <c r="O286" s="201">
        <f t="shared" si="287"/>
        <v>4.5077757330026981E-2</v>
      </c>
      <c r="P286" s="201" t="str">
        <f t="shared" si="288"/>
        <v/>
      </c>
      <c r="Q286" s="201" t="str">
        <f t="shared" si="289"/>
        <v/>
      </c>
      <c r="R286" s="201" t="str">
        <f t="shared" si="290"/>
        <v/>
      </c>
      <c r="S286" s="201" t="str">
        <f t="shared" si="291"/>
        <v/>
      </c>
      <c r="T286" s="199">
        <f t="shared" si="292"/>
        <v>0</v>
      </c>
      <c r="U286" s="199">
        <f t="shared" si="293"/>
        <v>0</v>
      </c>
      <c r="V286" s="199">
        <f t="shared" si="294"/>
        <v>0</v>
      </c>
      <c r="W286" s="199">
        <f t="shared" si="295"/>
        <v>0</v>
      </c>
      <c r="X286" s="199" t="str">
        <f t="shared" si="296"/>
        <v/>
      </c>
      <c r="Y286" s="199" t="str">
        <f t="shared" si="297"/>
        <v/>
      </c>
      <c r="Z286" s="199" t="str">
        <f t="shared" si="298"/>
        <v/>
      </c>
      <c r="AA286" s="199" t="str">
        <f t="shared" si="299"/>
        <v/>
      </c>
      <c r="AB286" s="201">
        <f t="shared" ca="1" si="300"/>
        <v>2.0626849929692272</v>
      </c>
      <c r="AD286" s="162">
        <f t="shared" si="301"/>
        <v>0</v>
      </c>
      <c r="AE286" s="162">
        <f t="shared" si="302"/>
        <v>0</v>
      </c>
      <c r="AF286" s="162">
        <f t="shared" si="303"/>
        <v>0</v>
      </c>
      <c r="AG286" s="162">
        <f t="shared" si="304"/>
        <v>0</v>
      </c>
      <c r="AH286" s="162" t="str">
        <f t="shared" si="305"/>
        <v/>
      </c>
      <c r="AI286" s="162" t="str">
        <f t="shared" si="306"/>
        <v/>
      </c>
      <c r="AJ286" s="162" t="str">
        <f t="shared" si="307"/>
        <v/>
      </c>
      <c r="AK286" s="162" t="str">
        <f t="shared" si="308"/>
        <v/>
      </c>
      <c r="AM286" s="199">
        <f t="shared" si="311"/>
        <v>2.3330932298986333</v>
      </c>
      <c r="AN286" s="197">
        <f t="shared" si="313"/>
        <v>0</v>
      </c>
      <c r="AO286" s="197">
        <f t="shared" si="314"/>
        <v>0</v>
      </c>
      <c r="AP286" s="197">
        <f t="shared" si="315"/>
        <v>0</v>
      </c>
      <c r="AQ286" s="197">
        <f t="shared" si="316"/>
        <v>0</v>
      </c>
      <c r="AR286" s="197" t="str">
        <f t="shared" si="317"/>
        <v/>
      </c>
      <c r="AS286" s="197" t="str">
        <f t="shared" si="318"/>
        <v/>
      </c>
      <c r="AT286" s="197" t="str">
        <f t="shared" si="319"/>
        <v/>
      </c>
      <c r="AU286" s="197" t="str">
        <f t="shared" si="320"/>
        <v/>
      </c>
      <c r="AV286" s="199">
        <f t="shared" ca="1" si="312"/>
        <v>2.1589451018288615</v>
      </c>
      <c r="AX286" s="162">
        <f t="shared" si="321"/>
        <v>0</v>
      </c>
      <c r="AY286" s="162">
        <f t="shared" si="322"/>
        <v>0</v>
      </c>
      <c r="AZ286" s="162">
        <f t="shared" si="323"/>
        <v>0</v>
      </c>
      <c r="BA286" s="162">
        <f t="shared" si="324"/>
        <v>0</v>
      </c>
      <c r="BB286" s="162" t="str">
        <f t="shared" si="325"/>
        <v/>
      </c>
      <c r="BC286" s="162" t="str">
        <f t="shared" si="326"/>
        <v/>
      </c>
      <c r="BD286" s="162" t="str">
        <f t="shared" si="327"/>
        <v/>
      </c>
      <c r="BE286" s="162" t="str">
        <f t="shared" si="328"/>
        <v/>
      </c>
      <c r="BG286" s="169">
        <f t="shared" si="309"/>
        <v>5.3441640830578283</v>
      </c>
      <c r="BH286" s="169">
        <f t="shared" ca="1" si="310"/>
        <v>2.1491900632491072</v>
      </c>
    </row>
    <row r="287" spans="3:60" x14ac:dyDescent="0.25">
      <c r="C287" s="197">
        <v>21.3</v>
      </c>
      <c r="D287" s="198">
        <f t="shared" si="278"/>
        <v>7.9922410017471703</v>
      </c>
      <c r="E287" s="199">
        <f t="shared" si="279"/>
        <v>2.2527934272300474</v>
      </c>
      <c r="F287" s="199">
        <f t="shared" si="280"/>
        <v>11.263967136150237</v>
      </c>
      <c r="G287" s="199">
        <f t="shared" si="281"/>
        <v>1.2127340592918283</v>
      </c>
      <c r="H287" s="200">
        <f t="shared" si="282"/>
        <v>13316.800216736652</v>
      </c>
      <c r="K287" s="199">
        <f t="shared" si="283"/>
        <v>5.3955502761641529</v>
      </c>
      <c r="L287" s="201">
        <f t="shared" si="284"/>
        <v>4.5251629844375085E-2</v>
      </c>
      <c r="M287" s="201">
        <f t="shared" si="285"/>
        <v>4.5632205884852742E-2</v>
      </c>
      <c r="N287" s="201">
        <f t="shared" si="286"/>
        <v>4.7964394452056004E-2</v>
      </c>
      <c r="O287" s="201">
        <f t="shared" si="287"/>
        <v>4.5293440379452939E-2</v>
      </c>
      <c r="P287" s="201" t="str">
        <f t="shared" si="288"/>
        <v/>
      </c>
      <c r="Q287" s="201" t="str">
        <f t="shared" si="289"/>
        <v/>
      </c>
      <c r="R287" s="201" t="str">
        <f t="shared" si="290"/>
        <v/>
      </c>
      <c r="S287" s="201" t="str">
        <f t="shared" si="291"/>
        <v/>
      </c>
      <c r="T287" s="199">
        <f t="shared" si="292"/>
        <v>0</v>
      </c>
      <c r="U287" s="199">
        <f t="shared" si="293"/>
        <v>0</v>
      </c>
      <c r="V287" s="199">
        <f t="shared" si="294"/>
        <v>0</v>
      </c>
      <c r="W287" s="199">
        <f t="shared" si="295"/>
        <v>0</v>
      </c>
      <c r="X287" s="199" t="str">
        <f t="shared" si="296"/>
        <v/>
      </c>
      <c r="Y287" s="199" t="str">
        <f t="shared" si="297"/>
        <v/>
      </c>
      <c r="Z287" s="199" t="str">
        <f t="shared" si="298"/>
        <v/>
      </c>
      <c r="AA287" s="199" t="str">
        <f t="shared" si="299"/>
        <v/>
      </c>
      <c r="AB287" s="201">
        <f t="shared" ca="1" si="300"/>
        <v>2.0962546570305394</v>
      </c>
      <c r="AD287" s="162">
        <f t="shared" si="301"/>
        <v>0</v>
      </c>
      <c r="AE287" s="162">
        <f t="shared" si="302"/>
        <v>0</v>
      </c>
      <c r="AF287" s="162">
        <f t="shared" si="303"/>
        <v>0</v>
      </c>
      <c r="AG287" s="162">
        <f t="shared" si="304"/>
        <v>0</v>
      </c>
      <c r="AH287" s="162" t="str">
        <f t="shared" si="305"/>
        <v/>
      </c>
      <c r="AI287" s="162" t="str">
        <f t="shared" si="306"/>
        <v/>
      </c>
      <c r="AJ287" s="162" t="str">
        <f t="shared" si="307"/>
        <v/>
      </c>
      <c r="AK287" s="162" t="str">
        <f t="shared" si="308"/>
        <v/>
      </c>
      <c r="AM287" s="199">
        <f t="shared" si="311"/>
        <v>2.3443100242731458</v>
      </c>
      <c r="AN287" s="197">
        <f t="shared" si="313"/>
        <v>0</v>
      </c>
      <c r="AO287" s="197">
        <f t="shared" si="314"/>
        <v>0</v>
      </c>
      <c r="AP287" s="197">
        <f t="shared" si="315"/>
        <v>0</v>
      </c>
      <c r="AQ287" s="197">
        <f t="shared" si="316"/>
        <v>0</v>
      </c>
      <c r="AR287" s="197" t="str">
        <f t="shared" si="317"/>
        <v/>
      </c>
      <c r="AS287" s="197" t="str">
        <f t="shared" si="318"/>
        <v/>
      </c>
      <c r="AT287" s="197" t="str">
        <f t="shared" si="319"/>
        <v/>
      </c>
      <c r="AU287" s="197" t="str">
        <f t="shared" si="320"/>
        <v/>
      </c>
      <c r="AV287" s="199">
        <f t="shared" ca="1" si="312"/>
        <v>2.1411991881431072</v>
      </c>
      <c r="AX287" s="162">
        <f t="shared" si="321"/>
        <v>0</v>
      </c>
      <c r="AY287" s="162">
        <f t="shared" si="322"/>
        <v>0</v>
      </c>
      <c r="AZ287" s="162">
        <f t="shared" si="323"/>
        <v>0</v>
      </c>
      <c r="BA287" s="162">
        <f t="shared" si="324"/>
        <v>0</v>
      </c>
      <c r="BB287" s="162" t="str">
        <f t="shared" si="325"/>
        <v/>
      </c>
      <c r="BC287" s="162" t="str">
        <f t="shared" si="326"/>
        <v/>
      </c>
      <c r="BD287" s="162" t="str">
        <f t="shared" si="327"/>
        <v/>
      </c>
      <c r="BE287" s="162" t="str">
        <f t="shared" si="328"/>
        <v/>
      </c>
      <c r="BG287" s="169">
        <f t="shared" si="309"/>
        <v>5.3698571796109906</v>
      </c>
      <c r="BH287" s="169">
        <f t="shared" ca="1" si="310"/>
        <v>2.0626849929692272</v>
      </c>
    </row>
    <row r="288" spans="3:60" x14ac:dyDescent="0.25">
      <c r="C288" s="197">
        <v>21.4</v>
      </c>
      <c r="D288" s="198">
        <f t="shared" si="278"/>
        <v>8.0297632599713342</v>
      </c>
      <c r="E288" s="199">
        <f t="shared" si="279"/>
        <v>2.2569158878504672</v>
      </c>
      <c r="F288" s="199">
        <f t="shared" si="280"/>
        <v>11.284579439252337</v>
      </c>
      <c r="G288" s="199">
        <f t="shared" si="281"/>
        <v>1.2184276464246535</v>
      </c>
      <c r="H288" s="200">
        <f t="shared" si="282"/>
        <v>13292.475878918382</v>
      </c>
      <c r="K288" s="199">
        <f t="shared" si="283"/>
        <v>5.4212433727173153</v>
      </c>
      <c r="L288" s="201">
        <f t="shared" si="284"/>
        <v>4.5467113796014966E-2</v>
      </c>
      <c r="M288" s="201">
        <f t="shared" si="285"/>
        <v>4.5849502103352036E-2</v>
      </c>
      <c r="N288" s="201">
        <f t="shared" si="286"/>
        <v>4.8192796330399128E-2</v>
      </c>
      <c r="O288" s="201">
        <f t="shared" si="287"/>
        <v>4.550912342887891E-2</v>
      </c>
      <c r="P288" s="201" t="str">
        <f t="shared" si="288"/>
        <v/>
      </c>
      <c r="Q288" s="201" t="str">
        <f t="shared" si="289"/>
        <v/>
      </c>
      <c r="R288" s="201" t="str">
        <f t="shared" si="290"/>
        <v/>
      </c>
      <c r="S288" s="201" t="str">
        <f t="shared" si="291"/>
        <v/>
      </c>
      <c r="T288" s="199">
        <f t="shared" si="292"/>
        <v>0</v>
      </c>
      <c r="U288" s="199">
        <f t="shared" si="293"/>
        <v>0</v>
      </c>
      <c r="V288" s="199">
        <f t="shared" si="294"/>
        <v>0</v>
      </c>
      <c r="W288" s="199">
        <f t="shared" si="295"/>
        <v>0</v>
      </c>
      <c r="X288" s="199" t="str">
        <f t="shared" si="296"/>
        <v/>
      </c>
      <c r="Y288" s="199" t="str">
        <f t="shared" si="297"/>
        <v/>
      </c>
      <c r="Z288" s="199" t="str">
        <f t="shared" si="298"/>
        <v/>
      </c>
      <c r="AA288" s="199" t="str">
        <f t="shared" si="299"/>
        <v/>
      </c>
      <c r="AB288" s="201">
        <f t="shared" ca="1" si="300"/>
        <v>2.1153108385726322</v>
      </c>
      <c r="AD288" s="162">
        <f t="shared" si="301"/>
        <v>0</v>
      </c>
      <c r="AE288" s="162">
        <f t="shared" si="302"/>
        <v>0</v>
      </c>
      <c r="AF288" s="162">
        <f t="shared" si="303"/>
        <v>0</v>
      </c>
      <c r="AG288" s="162">
        <f t="shared" si="304"/>
        <v>0</v>
      </c>
      <c r="AH288" s="162" t="str">
        <f t="shared" si="305"/>
        <v/>
      </c>
      <c r="AI288" s="162" t="str">
        <f t="shared" si="306"/>
        <v/>
      </c>
      <c r="AJ288" s="162" t="str">
        <f t="shared" si="307"/>
        <v/>
      </c>
      <c r="AK288" s="162" t="str">
        <f t="shared" si="308"/>
        <v/>
      </c>
      <c r="AM288" s="199">
        <f t="shared" si="311"/>
        <v>2.3555268186476583</v>
      </c>
      <c r="AN288" s="197">
        <f t="shared" si="313"/>
        <v>0</v>
      </c>
      <c r="AO288" s="197">
        <f t="shared" si="314"/>
        <v>0</v>
      </c>
      <c r="AP288" s="197">
        <f t="shared" si="315"/>
        <v>0</v>
      </c>
      <c r="AQ288" s="197">
        <f t="shared" si="316"/>
        <v>0</v>
      </c>
      <c r="AR288" s="197" t="str">
        <f t="shared" si="317"/>
        <v/>
      </c>
      <c r="AS288" s="197" t="str">
        <f t="shared" si="318"/>
        <v/>
      </c>
      <c r="AT288" s="197" t="str">
        <f t="shared" si="319"/>
        <v/>
      </c>
      <c r="AU288" s="197" t="str">
        <f t="shared" si="320"/>
        <v/>
      </c>
      <c r="AV288" s="199">
        <f t="shared" ca="1" si="312"/>
        <v>2.0783962442084918</v>
      </c>
      <c r="AX288" s="162">
        <f t="shared" si="321"/>
        <v>0</v>
      </c>
      <c r="AY288" s="162">
        <f t="shared" si="322"/>
        <v>0</v>
      </c>
      <c r="AZ288" s="162">
        <f t="shared" si="323"/>
        <v>0</v>
      </c>
      <c r="BA288" s="162">
        <f t="shared" si="324"/>
        <v>0</v>
      </c>
      <c r="BB288" s="162" t="str">
        <f t="shared" si="325"/>
        <v/>
      </c>
      <c r="BC288" s="162" t="str">
        <f t="shared" si="326"/>
        <v/>
      </c>
      <c r="BD288" s="162" t="str">
        <f t="shared" si="327"/>
        <v/>
      </c>
      <c r="BE288" s="162" t="str">
        <f t="shared" si="328"/>
        <v/>
      </c>
      <c r="BG288" s="169">
        <f t="shared" si="309"/>
        <v>5.3955502761641529</v>
      </c>
      <c r="BH288" s="169">
        <f t="shared" ca="1" si="310"/>
        <v>2.0962546570305394</v>
      </c>
    </row>
    <row r="289" spans="3:60" x14ac:dyDescent="0.25">
      <c r="C289" s="197">
        <v>21.5</v>
      </c>
      <c r="D289" s="198">
        <f t="shared" si="278"/>
        <v>8.0672855181955008</v>
      </c>
      <c r="E289" s="199">
        <f t="shared" si="279"/>
        <v>2.2610465116279066</v>
      </c>
      <c r="F289" s="199">
        <f t="shared" si="280"/>
        <v>11.305232558139533</v>
      </c>
      <c r="G289" s="199">
        <f t="shared" si="281"/>
        <v>1.2241212335574791</v>
      </c>
      <c r="H289" s="200">
        <f t="shared" si="282"/>
        <v>13268.192337361792</v>
      </c>
      <c r="K289" s="199">
        <f t="shared" si="283"/>
        <v>5.4469364692704776</v>
      </c>
      <c r="L289" s="201">
        <f t="shared" si="284"/>
        <v>4.5682597747654846E-2</v>
      </c>
      <c r="M289" s="201">
        <f t="shared" si="285"/>
        <v>4.6066798321851329E-2</v>
      </c>
      <c r="N289" s="201">
        <f t="shared" si="286"/>
        <v>4.8421198208742244E-2</v>
      </c>
      <c r="O289" s="201">
        <f t="shared" si="287"/>
        <v>4.5724806478304875E-2</v>
      </c>
      <c r="P289" s="201" t="str">
        <f t="shared" si="288"/>
        <v/>
      </c>
      <c r="Q289" s="201" t="str">
        <f t="shared" si="289"/>
        <v/>
      </c>
      <c r="R289" s="201" t="str">
        <f t="shared" si="290"/>
        <v/>
      </c>
      <c r="S289" s="201" t="str">
        <f t="shared" si="291"/>
        <v/>
      </c>
      <c r="T289" s="199">
        <f t="shared" si="292"/>
        <v>0</v>
      </c>
      <c r="U289" s="199">
        <f t="shared" si="293"/>
        <v>0</v>
      </c>
      <c r="V289" s="199">
        <f t="shared" si="294"/>
        <v>0</v>
      </c>
      <c r="W289" s="199">
        <f t="shared" si="295"/>
        <v>0</v>
      </c>
      <c r="X289" s="199" t="str">
        <f t="shared" si="296"/>
        <v/>
      </c>
      <c r="Y289" s="199" t="str">
        <f t="shared" si="297"/>
        <v/>
      </c>
      <c r="Z289" s="199" t="str">
        <f t="shared" si="298"/>
        <v/>
      </c>
      <c r="AA289" s="199" t="str">
        <f t="shared" si="299"/>
        <v/>
      </c>
      <c r="AB289" s="201">
        <f t="shared" ca="1" si="300"/>
        <v>2.1039276087432364</v>
      </c>
      <c r="AD289" s="162">
        <f t="shared" si="301"/>
        <v>0</v>
      </c>
      <c r="AE289" s="162">
        <f t="shared" si="302"/>
        <v>0</v>
      </c>
      <c r="AF289" s="162">
        <f t="shared" si="303"/>
        <v>0</v>
      </c>
      <c r="AG289" s="162">
        <f t="shared" si="304"/>
        <v>0</v>
      </c>
      <c r="AH289" s="162" t="str">
        <f t="shared" si="305"/>
        <v/>
      </c>
      <c r="AI289" s="162" t="str">
        <f t="shared" si="306"/>
        <v/>
      </c>
      <c r="AJ289" s="162" t="str">
        <f t="shared" si="307"/>
        <v/>
      </c>
      <c r="AK289" s="162" t="str">
        <f t="shared" si="308"/>
        <v/>
      </c>
      <c r="AM289" s="199">
        <f t="shared" si="311"/>
        <v>2.3667436130221708</v>
      </c>
      <c r="AN289" s="197">
        <f t="shared" si="313"/>
        <v>0</v>
      </c>
      <c r="AO289" s="197">
        <f t="shared" si="314"/>
        <v>0</v>
      </c>
      <c r="AP289" s="197">
        <f t="shared" si="315"/>
        <v>0</v>
      </c>
      <c r="AQ289" s="197">
        <f t="shared" si="316"/>
        <v>0</v>
      </c>
      <c r="AR289" s="197" t="str">
        <f t="shared" si="317"/>
        <v/>
      </c>
      <c r="AS289" s="197" t="str">
        <f t="shared" si="318"/>
        <v/>
      </c>
      <c r="AT289" s="197" t="str">
        <f t="shared" si="319"/>
        <v/>
      </c>
      <c r="AU289" s="197" t="str">
        <f t="shared" si="320"/>
        <v/>
      </c>
      <c r="AV289" s="199">
        <f t="shared" ca="1" si="312"/>
        <v>2.0343839968346096</v>
      </c>
      <c r="AX289" s="162">
        <f t="shared" si="321"/>
        <v>0</v>
      </c>
      <c r="AY289" s="162">
        <f t="shared" si="322"/>
        <v>0</v>
      </c>
      <c r="AZ289" s="162">
        <f t="shared" si="323"/>
        <v>0</v>
      </c>
      <c r="BA289" s="162">
        <f t="shared" si="324"/>
        <v>0</v>
      </c>
      <c r="BB289" s="162" t="str">
        <f t="shared" si="325"/>
        <v/>
      </c>
      <c r="BC289" s="162" t="str">
        <f t="shared" si="326"/>
        <v/>
      </c>
      <c r="BD289" s="162" t="str">
        <f t="shared" si="327"/>
        <v/>
      </c>
      <c r="BE289" s="162" t="str">
        <f t="shared" si="328"/>
        <v/>
      </c>
      <c r="BG289" s="169">
        <f t="shared" si="309"/>
        <v>5.4212433727173153</v>
      </c>
      <c r="BH289" s="169">
        <f t="shared" ca="1" si="310"/>
        <v>2.1153108385726322</v>
      </c>
    </row>
    <row r="290" spans="3:60" x14ac:dyDescent="0.25">
      <c r="C290" s="197">
        <v>21.6</v>
      </c>
      <c r="D290" s="198">
        <f t="shared" si="278"/>
        <v>8.1048077764196673</v>
      </c>
      <c r="E290" s="199">
        <f t="shared" si="279"/>
        <v>2.2651851851851852</v>
      </c>
      <c r="F290" s="199">
        <f t="shared" si="280"/>
        <v>11.325925925925926</v>
      </c>
      <c r="G290" s="199">
        <f t="shared" si="281"/>
        <v>1.229814820690305</v>
      </c>
      <c r="H290" s="200">
        <f t="shared" si="282"/>
        <v>13243.950294310007</v>
      </c>
      <c r="K290" s="199">
        <f t="shared" si="283"/>
        <v>5.4726295658236399</v>
      </c>
      <c r="L290" s="201">
        <f t="shared" si="284"/>
        <v>4.589808169929472E-2</v>
      </c>
      <c r="M290" s="201">
        <f t="shared" si="285"/>
        <v>4.628409454035063E-2</v>
      </c>
      <c r="N290" s="201">
        <f t="shared" si="286"/>
        <v>4.8649600087085368E-2</v>
      </c>
      <c r="O290" s="201">
        <f t="shared" si="287"/>
        <v>4.5940489527730832E-2</v>
      </c>
      <c r="P290" s="201" t="str">
        <f t="shared" si="288"/>
        <v/>
      </c>
      <c r="Q290" s="201" t="str">
        <f t="shared" si="289"/>
        <v/>
      </c>
      <c r="R290" s="201" t="str">
        <f t="shared" si="290"/>
        <v/>
      </c>
      <c r="S290" s="201" t="str">
        <f t="shared" si="291"/>
        <v/>
      </c>
      <c r="T290" s="199">
        <f t="shared" si="292"/>
        <v>0</v>
      </c>
      <c r="U290" s="199">
        <f t="shared" si="293"/>
        <v>0</v>
      </c>
      <c r="V290" s="199">
        <f t="shared" si="294"/>
        <v>0</v>
      </c>
      <c r="W290" s="199">
        <f t="shared" si="295"/>
        <v>0</v>
      </c>
      <c r="X290" s="199" t="str">
        <f t="shared" si="296"/>
        <v/>
      </c>
      <c r="Y290" s="199" t="str">
        <f t="shared" si="297"/>
        <v/>
      </c>
      <c r="Z290" s="199" t="str">
        <f t="shared" si="298"/>
        <v/>
      </c>
      <c r="AA290" s="199" t="str">
        <f t="shared" si="299"/>
        <v/>
      </c>
      <c r="AB290" s="201">
        <f t="shared" ca="1" si="300"/>
        <v>2.0411473160259677</v>
      </c>
      <c r="AD290" s="162">
        <f t="shared" si="301"/>
        <v>0</v>
      </c>
      <c r="AE290" s="162">
        <f t="shared" si="302"/>
        <v>0</v>
      </c>
      <c r="AF290" s="162">
        <f t="shared" si="303"/>
        <v>0</v>
      </c>
      <c r="AG290" s="162">
        <f t="shared" si="304"/>
        <v>0</v>
      </c>
      <c r="AH290" s="162" t="str">
        <f t="shared" si="305"/>
        <v/>
      </c>
      <c r="AI290" s="162" t="str">
        <f t="shared" si="306"/>
        <v/>
      </c>
      <c r="AJ290" s="162" t="str">
        <f t="shared" si="307"/>
        <v/>
      </c>
      <c r="AK290" s="162" t="str">
        <f t="shared" si="308"/>
        <v/>
      </c>
      <c r="AM290" s="199">
        <f t="shared" si="311"/>
        <v>2.3779604073966834</v>
      </c>
      <c r="AN290" s="197">
        <f t="shared" si="313"/>
        <v>0</v>
      </c>
      <c r="AO290" s="197">
        <f t="shared" si="314"/>
        <v>0</v>
      </c>
      <c r="AP290" s="197">
        <f t="shared" si="315"/>
        <v>0</v>
      </c>
      <c r="AQ290" s="197">
        <f t="shared" si="316"/>
        <v>0</v>
      </c>
      <c r="AR290" s="197" t="str">
        <f t="shared" si="317"/>
        <v/>
      </c>
      <c r="AS290" s="197" t="str">
        <f t="shared" si="318"/>
        <v/>
      </c>
      <c r="AT290" s="197" t="str">
        <f t="shared" si="319"/>
        <v/>
      </c>
      <c r="AU290" s="197" t="str">
        <f t="shared" si="320"/>
        <v/>
      </c>
      <c r="AV290" s="199">
        <f t="shared" ca="1" si="312"/>
        <v>2.1163823789607541</v>
      </c>
      <c r="AX290" s="162">
        <f t="shared" si="321"/>
        <v>0</v>
      </c>
      <c r="AY290" s="162">
        <f t="shared" si="322"/>
        <v>0</v>
      </c>
      <c r="AZ290" s="162">
        <f t="shared" si="323"/>
        <v>0</v>
      </c>
      <c r="BA290" s="162">
        <f t="shared" si="324"/>
        <v>0</v>
      </c>
      <c r="BB290" s="162" t="str">
        <f t="shared" si="325"/>
        <v/>
      </c>
      <c r="BC290" s="162" t="str">
        <f t="shared" si="326"/>
        <v/>
      </c>
      <c r="BD290" s="162" t="str">
        <f t="shared" si="327"/>
        <v/>
      </c>
      <c r="BE290" s="162" t="str">
        <f t="shared" si="328"/>
        <v/>
      </c>
      <c r="BG290" s="169">
        <f t="shared" si="309"/>
        <v>5.4469364692704776</v>
      </c>
      <c r="BH290" s="169">
        <f t="shared" ca="1" si="310"/>
        <v>2.1039276087432364</v>
      </c>
    </row>
    <row r="291" spans="3:60" x14ac:dyDescent="0.25">
      <c r="C291" s="197">
        <v>21.7</v>
      </c>
      <c r="D291" s="198">
        <f t="shared" si="278"/>
        <v>8.1423300346438285</v>
      </c>
      <c r="E291" s="199">
        <f t="shared" si="279"/>
        <v>2.2693317972350231</v>
      </c>
      <c r="F291" s="199">
        <f t="shared" si="280"/>
        <v>11.346658986175115</v>
      </c>
      <c r="G291" s="199">
        <f t="shared" si="281"/>
        <v>1.2355084078231295</v>
      </c>
      <c r="H291" s="200">
        <f t="shared" si="282"/>
        <v>13219.750428981917</v>
      </c>
      <c r="K291" s="199">
        <f t="shared" si="283"/>
        <v>5.4983226623768022</v>
      </c>
      <c r="L291" s="201">
        <f t="shared" si="284"/>
        <v>4.61135656509346E-2</v>
      </c>
      <c r="M291" s="201">
        <f t="shared" si="285"/>
        <v>4.6501390758849924E-2</v>
      </c>
      <c r="N291" s="201">
        <f t="shared" si="286"/>
        <v>4.8878001965428484E-2</v>
      </c>
      <c r="O291" s="201">
        <f t="shared" si="287"/>
        <v>4.6156172577156797E-2</v>
      </c>
      <c r="P291" s="201" t="str">
        <f t="shared" si="288"/>
        <v/>
      </c>
      <c r="Q291" s="201" t="str">
        <f t="shared" si="289"/>
        <v/>
      </c>
      <c r="R291" s="201" t="str">
        <f t="shared" si="290"/>
        <v/>
      </c>
      <c r="S291" s="201" t="str">
        <f t="shared" si="291"/>
        <v/>
      </c>
      <c r="T291" s="199">
        <f t="shared" si="292"/>
        <v>0</v>
      </c>
      <c r="U291" s="199">
        <f t="shared" si="293"/>
        <v>0</v>
      </c>
      <c r="V291" s="199">
        <f t="shared" si="294"/>
        <v>0</v>
      </c>
      <c r="W291" s="199">
        <f t="shared" si="295"/>
        <v>0</v>
      </c>
      <c r="X291" s="199" t="str">
        <f t="shared" si="296"/>
        <v/>
      </c>
      <c r="Y291" s="199" t="str">
        <f t="shared" si="297"/>
        <v/>
      </c>
      <c r="Z291" s="199" t="str">
        <f t="shared" si="298"/>
        <v/>
      </c>
      <c r="AA291" s="199" t="str">
        <f t="shared" si="299"/>
        <v/>
      </c>
      <c r="AB291" s="201">
        <f t="shared" ca="1" si="300"/>
        <v>2.1161004522237108</v>
      </c>
      <c r="AD291" s="162">
        <f t="shared" si="301"/>
        <v>0</v>
      </c>
      <c r="AE291" s="162">
        <f t="shared" si="302"/>
        <v>0</v>
      </c>
      <c r="AF291" s="162">
        <f t="shared" si="303"/>
        <v>0</v>
      </c>
      <c r="AG291" s="162">
        <f t="shared" si="304"/>
        <v>0</v>
      </c>
      <c r="AH291" s="162" t="str">
        <f t="shared" si="305"/>
        <v/>
      </c>
      <c r="AI291" s="162" t="str">
        <f t="shared" si="306"/>
        <v/>
      </c>
      <c r="AJ291" s="162" t="str">
        <f t="shared" si="307"/>
        <v/>
      </c>
      <c r="AK291" s="162" t="str">
        <f t="shared" si="308"/>
        <v/>
      </c>
      <c r="AM291" s="199">
        <f t="shared" si="311"/>
        <v>2.3891772017711959</v>
      </c>
      <c r="AN291" s="197">
        <f t="shared" si="313"/>
        <v>0</v>
      </c>
      <c r="AO291" s="197">
        <f t="shared" si="314"/>
        <v>0</v>
      </c>
      <c r="AP291" s="197">
        <f t="shared" si="315"/>
        <v>0</v>
      </c>
      <c r="AQ291" s="197">
        <f t="shared" si="316"/>
        <v>0</v>
      </c>
      <c r="AR291" s="197" t="str">
        <f t="shared" si="317"/>
        <v/>
      </c>
      <c r="AS291" s="197" t="str">
        <f t="shared" si="318"/>
        <v/>
      </c>
      <c r="AT291" s="197" t="str">
        <f t="shared" si="319"/>
        <v/>
      </c>
      <c r="AU291" s="197" t="str">
        <f t="shared" si="320"/>
        <v/>
      </c>
      <c r="AV291" s="199">
        <f t="shared" ca="1" si="312"/>
        <v>2.1053987844526496</v>
      </c>
      <c r="AX291" s="162">
        <f t="shared" si="321"/>
        <v>0</v>
      </c>
      <c r="AY291" s="162">
        <f t="shared" si="322"/>
        <v>0</v>
      </c>
      <c r="AZ291" s="162">
        <f t="shared" si="323"/>
        <v>0</v>
      </c>
      <c r="BA291" s="162">
        <f t="shared" si="324"/>
        <v>0</v>
      </c>
      <c r="BB291" s="162" t="str">
        <f t="shared" si="325"/>
        <v/>
      </c>
      <c r="BC291" s="162" t="str">
        <f t="shared" si="326"/>
        <v/>
      </c>
      <c r="BD291" s="162" t="str">
        <f t="shared" si="327"/>
        <v/>
      </c>
      <c r="BE291" s="162" t="str">
        <f t="shared" si="328"/>
        <v/>
      </c>
      <c r="BG291" s="169">
        <f t="shared" si="309"/>
        <v>5.4726295658236399</v>
      </c>
      <c r="BH291" s="169">
        <f t="shared" ca="1" si="310"/>
        <v>2.0411473160259677</v>
      </c>
    </row>
    <row r="292" spans="3:60" x14ac:dyDescent="0.25">
      <c r="C292" s="197">
        <v>21.8</v>
      </c>
      <c r="D292" s="198">
        <f t="shared" si="278"/>
        <v>8.1798522928679951</v>
      </c>
      <c r="E292" s="199">
        <f t="shared" si="279"/>
        <v>2.2734862385321102</v>
      </c>
      <c r="F292" s="199">
        <f t="shared" si="280"/>
        <v>11.36743119266055</v>
      </c>
      <c r="G292" s="199">
        <f t="shared" si="281"/>
        <v>1.2412019949559556</v>
      </c>
      <c r="H292" s="200">
        <f t="shared" si="282"/>
        <v>13195.593398167952</v>
      </c>
      <c r="K292" s="199">
        <f t="shared" si="283"/>
        <v>5.5240157589299645</v>
      </c>
      <c r="L292" s="201">
        <f t="shared" si="284"/>
        <v>4.6329049602574481E-2</v>
      </c>
      <c r="M292" s="201">
        <f t="shared" si="285"/>
        <v>4.6718686977349225E-2</v>
      </c>
      <c r="N292" s="201">
        <f t="shared" si="286"/>
        <v>4.9106403843771608E-2</v>
      </c>
      <c r="O292" s="201">
        <f t="shared" si="287"/>
        <v>4.6371855626582761E-2</v>
      </c>
      <c r="P292" s="201" t="str">
        <f t="shared" si="288"/>
        <v/>
      </c>
      <c r="Q292" s="201" t="str">
        <f t="shared" si="289"/>
        <v/>
      </c>
      <c r="R292" s="201" t="str">
        <f t="shared" si="290"/>
        <v/>
      </c>
      <c r="S292" s="201" t="str">
        <f t="shared" si="291"/>
        <v/>
      </c>
      <c r="T292" s="199">
        <f t="shared" si="292"/>
        <v>0</v>
      </c>
      <c r="U292" s="199">
        <f t="shared" si="293"/>
        <v>0</v>
      </c>
      <c r="V292" s="199">
        <f t="shared" si="294"/>
        <v>0</v>
      </c>
      <c r="W292" s="199">
        <f t="shared" si="295"/>
        <v>0</v>
      </c>
      <c r="X292" s="199" t="str">
        <f t="shared" si="296"/>
        <v/>
      </c>
      <c r="Y292" s="199" t="str">
        <f t="shared" si="297"/>
        <v/>
      </c>
      <c r="Z292" s="199" t="str">
        <f t="shared" si="298"/>
        <v/>
      </c>
      <c r="AA292" s="199" t="str">
        <f t="shared" si="299"/>
        <v/>
      </c>
      <c r="AB292" s="201">
        <f t="shared" ca="1" si="300"/>
        <v>2.0225483969939475</v>
      </c>
      <c r="AD292" s="162">
        <f t="shared" si="301"/>
        <v>0</v>
      </c>
      <c r="AE292" s="162">
        <f t="shared" si="302"/>
        <v>0</v>
      </c>
      <c r="AF292" s="162">
        <f t="shared" si="303"/>
        <v>0</v>
      </c>
      <c r="AG292" s="162">
        <f t="shared" si="304"/>
        <v>0</v>
      </c>
      <c r="AH292" s="162" t="str">
        <f t="shared" si="305"/>
        <v/>
      </c>
      <c r="AI292" s="162" t="str">
        <f t="shared" si="306"/>
        <v/>
      </c>
      <c r="AJ292" s="162" t="str">
        <f t="shared" si="307"/>
        <v/>
      </c>
      <c r="AK292" s="162" t="str">
        <f t="shared" si="308"/>
        <v/>
      </c>
      <c r="AM292" s="199">
        <f t="shared" si="311"/>
        <v>2.4003939961457084</v>
      </c>
      <c r="AN292" s="197">
        <f t="shared" si="313"/>
        <v>0</v>
      </c>
      <c r="AO292" s="197">
        <f t="shared" si="314"/>
        <v>0</v>
      </c>
      <c r="AP292" s="197">
        <f t="shared" si="315"/>
        <v>0</v>
      </c>
      <c r="AQ292" s="197">
        <f t="shared" si="316"/>
        <v>0</v>
      </c>
      <c r="AR292" s="197" t="str">
        <f t="shared" si="317"/>
        <v/>
      </c>
      <c r="AS292" s="197" t="str">
        <f t="shared" si="318"/>
        <v/>
      </c>
      <c r="AT292" s="197" t="str">
        <f t="shared" si="319"/>
        <v/>
      </c>
      <c r="AU292" s="197" t="str">
        <f t="shared" si="320"/>
        <v/>
      </c>
      <c r="AV292" s="199">
        <f t="shared" ca="1" si="312"/>
        <v>2.1184138638491601</v>
      </c>
      <c r="AX292" s="162">
        <f t="shared" si="321"/>
        <v>0</v>
      </c>
      <c r="AY292" s="162">
        <f t="shared" si="322"/>
        <v>0</v>
      </c>
      <c r="AZ292" s="162">
        <f t="shared" si="323"/>
        <v>0</v>
      </c>
      <c r="BA292" s="162">
        <f t="shared" si="324"/>
        <v>0</v>
      </c>
      <c r="BB292" s="162" t="str">
        <f t="shared" si="325"/>
        <v/>
      </c>
      <c r="BC292" s="162" t="str">
        <f t="shared" si="326"/>
        <v/>
      </c>
      <c r="BD292" s="162" t="str">
        <f t="shared" si="327"/>
        <v/>
      </c>
      <c r="BE292" s="162" t="str">
        <f t="shared" si="328"/>
        <v/>
      </c>
      <c r="BG292" s="169">
        <f t="shared" si="309"/>
        <v>5.4983226623768022</v>
      </c>
      <c r="BH292" s="169">
        <f t="shared" ca="1" si="310"/>
        <v>2.1161004522237108</v>
      </c>
    </row>
    <row r="293" spans="3:60" x14ac:dyDescent="0.25">
      <c r="C293" s="197">
        <v>21.9</v>
      </c>
      <c r="D293" s="198">
        <f t="shared" si="278"/>
        <v>8.2173745510921616</v>
      </c>
      <c r="E293" s="199">
        <f t="shared" si="279"/>
        <v>2.2776484018264842</v>
      </c>
      <c r="F293" s="199">
        <f t="shared" si="280"/>
        <v>11.388242009132421</v>
      </c>
      <c r="G293" s="199">
        <f t="shared" si="281"/>
        <v>1.2468955820887813</v>
      </c>
      <c r="H293" s="200">
        <f t="shared" si="282"/>
        <v>13171.479836809975</v>
      </c>
      <c r="K293" s="199">
        <f t="shared" si="283"/>
        <v>5.5497088554831269</v>
      </c>
      <c r="L293" s="201">
        <f t="shared" si="284"/>
        <v>4.6544533554214361E-2</v>
      </c>
      <c r="M293" s="201">
        <f t="shared" si="285"/>
        <v>4.6935983195848519E-2</v>
      </c>
      <c r="N293" s="201">
        <f t="shared" si="286"/>
        <v>4.9334805722114725E-2</v>
      </c>
      <c r="O293" s="201">
        <f t="shared" si="287"/>
        <v>4.6587538676008726E-2</v>
      </c>
      <c r="P293" s="201" t="str">
        <f t="shared" si="288"/>
        <v/>
      </c>
      <c r="Q293" s="201" t="str">
        <f t="shared" si="289"/>
        <v/>
      </c>
      <c r="R293" s="201" t="str">
        <f t="shared" si="290"/>
        <v/>
      </c>
      <c r="S293" s="201" t="str">
        <f t="shared" si="291"/>
        <v/>
      </c>
      <c r="T293" s="199">
        <f t="shared" si="292"/>
        <v>0</v>
      </c>
      <c r="U293" s="199">
        <f t="shared" si="293"/>
        <v>0</v>
      </c>
      <c r="V293" s="199">
        <f t="shared" si="294"/>
        <v>0</v>
      </c>
      <c r="W293" s="199">
        <f t="shared" si="295"/>
        <v>0</v>
      </c>
      <c r="X293" s="199" t="str">
        <f t="shared" si="296"/>
        <v/>
      </c>
      <c r="Y293" s="199" t="str">
        <f t="shared" si="297"/>
        <v/>
      </c>
      <c r="Z293" s="199" t="str">
        <f t="shared" si="298"/>
        <v/>
      </c>
      <c r="AA293" s="199" t="str">
        <f t="shared" si="299"/>
        <v/>
      </c>
      <c r="AB293" s="201">
        <f t="shared" ca="1" si="300"/>
        <v>2.0129328051387616</v>
      </c>
      <c r="AD293" s="162">
        <f t="shared" si="301"/>
        <v>0</v>
      </c>
      <c r="AE293" s="162">
        <f t="shared" si="302"/>
        <v>0</v>
      </c>
      <c r="AF293" s="162">
        <f t="shared" si="303"/>
        <v>0</v>
      </c>
      <c r="AG293" s="162">
        <f t="shared" si="304"/>
        <v>0</v>
      </c>
      <c r="AH293" s="162" t="str">
        <f t="shared" si="305"/>
        <v/>
      </c>
      <c r="AI293" s="162" t="str">
        <f t="shared" si="306"/>
        <v/>
      </c>
      <c r="AJ293" s="162" t="str">
        <f t="shared" si="307"/>
        <v/>
      </c>
      <c r="AK293" s="162" t="str">
        <f t="shared" si="308"/>
        <v/>
      </c>
      <c r="AM293" s="199">
        <f t="shared" si="311"/>
        <v>2.4116107905202209</v>
      </c>
      <c r="AN293" s="197">
        <f t="shared" si="313"/>
        <v>0</v>
      </c>
      <c r="AO293" s="197">
        <f t="shared" si="314"/>
        <v>0</v>
      </c>
      <c r="AP293" s="197">
        <f t="shared" si="315"/>
        <v>0</v>
      </c>
      <c r="AQ293" s="197">
        <f t="shared" si="316"/>
        <v>0</v>
      </c>
      <c r="AR293" s="197" t="str">
        <f t="shared" si="317"/>
        <v/>
      </c>
      <c r="AS293" s="197" t="str">
        <f t="shared" si="318"/>
        <v/>
      </c>
      <c r="AT293" s="197" t="str">
        <f t="shared" si="319"/>
        <v/>
      </c>
      <c r="AU293" s="197" t="str">
        <f t="shared" si="320"/>
        <v/>
      </c>
      <c r="AV293" s="199">
        <f t="shared" ca="1" si="312"/>
        <v>2.0580630851297284</v>
      </c>
      <c r="AX293" s="162">
        <f t="shared" si="321"/>
        <v>0</v>
      </c>
      <c r="AY293" s="162">
        <f t="shared" si="322"/>
        <v>0</v>
      </c>
      <c r="AZ293" s="162">
        <f t="shared" si="323"/>
        <v>0</v>
      </c>
      <c r="BA293" s="162">
        <f t="shared" si="324"/>
        <v>0</v>
      </c>
      <c r="BB293" s="162" t="str">
        <f t="shared" si="325"/>
        <v/>
      </c>
      <c r="BC293" s="162" t="str">
        <f t="shared" si="326"/>
        <v/>
      </c>
      <c r="BD293" s="162" t="str">
        <f t="shared" si="327"/>
        <v/>
      </c>
      <c r="BE293" s="162" t="str">
        <f t="shared" si="328"/>
        <v/>
      </c>
      <c r="BG293" s="169">
        <f t="shared" si="309"/>
        <v>5.5240157589299645</v>
      </c>
      <c r="BH293" s="169">
        <f t="shared" ca="1" si="310"/>
        <v>2.0225483969939475</v>
      </c>
    </row>
    <row r="294" spans="3:60" x14ac:dyDescent="0.25">
      <c r="C294" s="197">
        <v>22</v>
      </c>
      <c r="D294" s="198">
        <f t="shared" si="278"/>
        <v>8.2548968093163264</v>
      </c>
      <c r="E294" s="199">
        <f t="shared" si="279"/>
        <v>2.2818181818181822</v>
      </c>
      <c r="F294" s="199">
        <f t="shared" si="280"/>
        <v>11.40909090909091</v>
      </c>
      <c r="G294" s="199">
        <f t="shared" si="281"/>
        <v>1.2525891692216065</v>
      </c>
      <c r="H294" s="200">
        <f t="shared" si="282"/>
        <v>13147.410358565736</v>
      </c>
      <c r="K294" s="199">
        <f t="shared" si="283"/>
        <v>5.5754019520362892</v>
      </c>
      <c r="L294" s="201">
        <f t="shared" si="284"/>
        <v>4.6760017505854234E-2</v>
      </c>
      <c r="M294" s="201">
        <f t="shared" si="285"/>
        <v>4.7153279414347812E-2</v>
      </c>
      <c r="N294" s="201">
        <f t="shared" si="286"/>
        <v>4.9563207600457848E-2</v>
      </c>
      <c r="O294" s="201">
        <f t="shared" si="287"/>
        <v>4.6803221725434691E-2</v>
      </c>
      <c r="P294" s="201" t="str">
        <f t="shared" si="288"/>
        <v/>
      </c>
      <c r="Q294" s="201" t="str">
        <f t="shared" si="289"/>
        <v/>
      </c>
      <c r="R294" s="201" t="str">
        <f t="shared" si="290"/>
        <v/>
      </c>
      <c r="S294" s="201" t="str">
        <f t="shared" si="291"/>
        <v/>
      </c>
      <c r="T294" s="199">
        <f t="shared" si="292"/>
        <v>0</v>
      </c>
      <c r="U294" s="199">
        <f t="shared" si="293"/>
        <v>0</v>
      </c>
      <c r="V294" s="199">
        <f t="shared" si="294"/>
        <v>0</v>
      </c>
      <c r="W294" s="199">
        <f t="shared" si="295"/>
        <v>0</v>
      </c>
      <c r="X294" s="199" t="str">
        <f t="shared" si="296"/>
        <v/>
      </c>
      <c r="Y294" s="199" t="str">
        <f t="shared" si="297"/>
        <v/>
      </c>
      <c r="Z294" s="199" t="str">
        <f t="shared" si="298"/>
        <v/>
      </c>
      <c r="AA294" s="199" t="str">
        <f t="shared" si="299"/>
        <v/>
      </c>
      <c r="AB294" s="201">
        <f t="shared" ca="1" si="300"/>
        <v>2.0396617019473813</v>
      </c>
      <c r="AD294" s="162">
        <f t="shared" si="301"/>
        <v>0</v>
      </c>
      <c r="AE294" s="162">
        <f t="shared" si="302"/>
        <v>0</v>
      </c>
      <c r="AF294" s="162">
        <f t="shared" si="303"/>
        <v>0</v>
      </c>
      <c r="AG294" s="162">
        <f t="shared" si="304"/>
        <v>0</v>
      </c>
      <c r="AH294" s="162" t="str">
        <f t="shared" si="305"/>
        <v/>
      </c>
      <c r="AI294" s="162" t="str">
        <f t="shared" si="306"/>
        <v/>
      </c>
      <c r="AJ294" s="162" t="str">
        <f t="shared" si="307"/>
        <v/>
      </c>
      <c r="AK294" s="162" t="str">
        <f t="shared" si="308"/>
        <v/>
      </c>
      <c r="AM294" s="199">
        <f t="shared" si="311"/>
        <v>2.4228275848947334</v>
      </c>
      <c r="AN294" s="197">
        <f t="shared" si="313"/>
        <v>0</v>
      </c>
      <c r="AO294" s="197">
        <f t="shared" si="314"/>
        <v>0</v>
      </c>
      <c r="AP294" s="197">
        <f t="shared" si="315"/>
        <v>0</v>
      </c>
      <c r="AQ294" s="197">
        <f t="shared" si="316"/>
        <v>0</v>
      </c>
      <c r="AR294" s="197" t="str">
        <f t="shared" si="317"/>
        <v/>
      </c>
      <c r="AS294" s="197" t="str">
        <f t="shared" si="318"/>
        <v/>
      </c>
      <c r="AT294" s="197" t="str">
        <f t="shared" si="319"/>
        <v/>
      </c>
      <c r="AU294" s="197" t="str">
        <f t="shared" si="320"/>
        <v/>
      </c>
      <c r="AV294" s="199">
        <f t="shared" ca="1" si="312"/>
        <v>2.160482792146118</v>
      </c>
      <c r="AX294" s="162">
        <f t="shared" si="321"/>
        <v>0</v>
      </c>
      <c r="AY294" s="162">
        <f t="shared" si="322"/>
        <v>0</v>
      </c>
      <c r="AZ294" s="162">
        <f t="shared" si="323"/>
        <v>0</v>
      </c>
      <c r="BA294" s="162">
        <f t="shared" si="324"/>
        <v>0</v>
      </c>
      <c r="BB294" s="162" t="str">
        <f t="shared" si="325"/>
        <v/>
      </c>
      <c r="BC294" s="162" t="str">
        <f t="shared" si="326"/>
        <v/>
      </c>
      <c r="BD294" s="162" t="str">
        <f t="shared" si="327"/>
        <v/>
      </c>
      <c r="BE294" s="162" t="str">
        <f t="shared" si="328"/>
        <v/>
      </c>
      <c r="BG294" s="169">
        <f t="shared" si="309"/>
        <v>5.5497088554831269</v>
      </c>
      <c r="BH294" s="169">
        <f t="shared" ca="1" si="310"/>
        <v>2.0129328051387616</v>
      </c>
    </row>
    <row r="295" spans="3:60" x14ac:dyDescent="0.25">
      <c r="C295" s="197">
        <v>22.1</v>
      </c>
      <c r="D295" s="198">
        <f t="shared" si="278"/>
        <v>8.292419067540493</v>
      </c>
      <c r="E295" s="199">
        <f t="shared" si="279"/>
        <v>2.2859954751131224</v>
      </c>
      <c r="F295" s="199">
        <f t="shared" si="280"/>
        <v>11.429977375565612</v>
      </c>
      <c r="G295" s="199">
        <f t="shared" si="281"/>
        <v>1.2582827563544323</v>
      </c>
      <c r="H295" s="200">
        <f t="shared" si="282"/>
        <v>13123.385556358309</v>
      </c>
      <c r="K295" s="199">
        <f t="shared" si="283"/>
        <v>5.6010950485894515</v>
      </c>
      <c r="L295" s="201">
        <f t="shared" si="284"/>
        <v>4.6975501457494115E-2</v>
      </c>
      <c r="M295" s="201">
        <f t="shared" si="285"/>
        <v>4.7370575632847106E-2</v>
      </c>
      <c r="N295" s="201">
        <f t="shared" si="286"/>
        <v>4.9791609478800972E-2</v>
      </c>
      <c r="O295" s="201">
        <f t="shared" si="287"/>
        <v>4.7018904774860655E-2</v>
      </c>
      <c r="P295" s="201" t="str">
        <f t="shared" si="288"/>
        <v/>
      </c>
      <c r="Q295" s="201" t="str">
        <f t="shared" si="289"/>
        <v/>
      </c>
      <c r="R295" s="201" t="str">
        <f t="shared" si="290"/>
        <v/>
      </c>
      <c r="S295" s="201" t="str">
        <f t="shared" si="291"/>
        <v/>
      </c>
      <c r="T295" s="199">
        <f t="shared" si="292"/>
        <v>0</v>
      </c>
      <c r="U295" s="199">
        <f t="shared" si="293"/>
        <v>0</v>
      </c>
      <c r="V295" s="199">
        <f t="shared" si="294"/>
        <v>0</v>
      </c>
      <c r="W295" s="199">
        <f t="shared" si="295"/>
        <v>0</v>
      </c>
      <c r="X295" s="199" t="str">
        <f t="shared" si="296"/>
        <v/>
      </c>
      <c r="Y295" s="199" t="str">
        <f t="shared" si="297"/>
        <v/>
      </c>
      <c r="Z295" s="199" t="str">
        <f t="shared" si="298"/>
        <v/>
      </c>
      <c r="AA295" s="199" t="str">
        <f t="shared" si="299"/>
        <v/>
      </c>
      <c r="AB295" s="201">
        <f t="shared" ca="1" si="300"/>
        <v>2.061154644048977</v>
      </c>
      <c r="AD295" s="162">
        <f t="shared" si="301"/>
        <v>0</v>
      </c>
      <c r="AE295" s="162">
        <f t="shared" si="302"/>
        <v>0</v>
      </c>
      <c r="AF295" s="162">
        <f t="shared" si="303"/>
        <v>0</v>
      </c>
      <c r="AG295" s="162">
        <f t="shared" si="304"/>
        <v>0</v>
      </c>
      <c r="AH295" s="162" t="str">
        <f t="shared" si="305"/>
        <v/>
      </c>
      <c r="AI295" s="162" t="str">
        <f t="shared" si="306"/>
        <v/>
      </c>
      <c r="AJ295" s="162" t="str">
        <f t="shared" si="307"/>
        <v/>
      </c>
      <c r="AK295" s="162" t="str">
        <f t="shared" si="308"/>
        <v/>
      </c>
      <c r="AM295" s="199">
        <f t="shared" si="311"/>
        <v>2.4340443792692459</v>
      </c>
      <c r="AN295" s="197">
        <f t="shared" si="313"/>
        <v>0</v>
      </c>
      <c r="AO295" s="197">
        <f t="shared" si="314"/>
        <v>0</v>
      </c>
      <c r="AP295" s="197">
        <f t="shared" si="315"/>
        <v>0</v>
      </c>
      <c r="AQ295" s="197">
        <f t="shared" si="316"/>
        <v>0</v>
      </c>
      <c r="AR295" s="197" t="str">
        <f t="shared" si="317"/>
        <v/>
      </c>
      <c r="AS295" s="197" t="str">
        <f t="shared" si="318"/>
        <v/>
      </c>
      <c r="AT295" s="197" t="str">
        <f t="shared" si="319"/>
        <v/>
      </c>
      <c r="AU295" s="197" t="str">
        <f t="shared" si="320"/>
        <v/>
      </c>
      <c r="AV295" s="199">
        <f t="shared" ca="1" si="312"/>
        <v>2.1619581948901478</v>
      </c>
      <c r="AX295" s="162">
        <f t="shared" si="321"/>
        <v>0</v>
      </c>
      <c r="AY295" s="162">
        <f t="shared" si="322"/>
        <v>0</v>
      </c>
      <c r="AZ295" s="162">
        <f t="shared" si="323"/>
        <v>0</v>
      </c>
      <c r="BA295" s="162">
        <f t="shared" si="324"/>
        <v>0</v>
      </c>
      <c r="BB295" s="162" t="str">
        <f t="shared" si="325"/>
        <v/>
      </c>
      <c r="BC295" s="162" t="str">
        <f t="shared" si="326"/>
        <v/>
      </c>
      <c r="BD295" s="162" t="str">
        <f t="shared" si="327"/>
        <v/>
      </c>
      <c r="BE295" s="162" t="str">
        <f t="shared" si="328"/>
        <v/>
      </c>
      <c r="BG295" s="169">
        <f t="shared" si="309"/>
        <v>5.5754019520362892</v>
      </c>
      <c r="BH295" s="169">
        <f t="shared" ca="1" si="310"/>
        <v>2.0396617019473813</v>
      </c>
    </row>
    <row r="296" spans="3:60" x14ac:dyDescent="0.25">
      <c r="C296" s="197">
        <v>22.2</v>
      </c>
      <c r="D296" s="198">
        <f t="shared" si="278"/>
        <v>8.329941325764656</v>
      </c>
      <c r="E296" s="199">
        <f t="shared" si="279"/>
        <v>2.2901801801801804</v>
      </c>
      <c r="F296" s="199">
        <f t="shared" si="280"/>
        <v>11.450900900900901</v>
      </c>
      <c r="G296" s="199">
        <f t="shared" si="281"/>
        <v>1.2639763434872575</v>
      </c>
      <c r="H296" s="200">
        <f t="shared" si="282"/>
        <v>13099.406002910979</v>
      </c>
      <c r="K296" s="199">
        <f t="shared" si="283"/>
        <v>5.6267881451426138</v>
      </c>
      <c r="L296" s="201">
        <f t="shared" si="284"/>
        <v>4.7190985409133995E-2</v>
      </c>
      <c r="M296" s="201">
        <f t="shared" si="285"/>
        <v>4.7587871851346407E-2</v>
      </c>
      <c r="N296" s="201">
        <f t="shared" si="286"/>
        <v>5.0020011357144088E-2</v>
      </c>
      <c r="O296" s="201">
        <f t="shared" si="287"/>
        <v>4.7234587824286613E-2</v>
      </c>
      <c r="P296" s="201" t="str">
        <f t="shared" si="288"/>
        <v/>
      </c>
      <c r="Q296" s="201" t="str">
        <f t="shared" si="289"/>
        <v/>
      </c>
      <c r="R296" s="201" t="str">
        <f t="shared" si="290"/>
        <v/>
      </c>
      <c r="S296" s="201" t="str">
        <f t="shared" si="291"/>
        <v/>
      </c>
      <c r="T296" s="199">
        <f t="shared" si="292"/>
        <v>0</v>
      </c>
      <c r="U296" s="199">
        <f t="shared" si="293"/>
        <v>0</v>
      </c>
      <c r="V296" s="199">
        <f t="shared" si="294"/>
        <v>0</v>
      </c>
      <c r="W296" s="199">
        <f t="shared" si="295"/>
        <v>0</v>
      </c>
      <c r="X296" s="199" t="str">
        <f t="shared" si="296"/>
        <v/>
      </c>
      <c r="Y296" s="199" t="str">
        <f t="shared" si="297"/>
        <v/>
      </c>
      <c r="Z296" s="199" t="str">
        <f t="shared" si="298"/>
        <v/>
      </c>
      <c r="AA296" s="199" t="str">
        <f t="shared" si="299"/>
        <v/>
      </c>
      <c r="AB296" s="201">
        <f t="shared" ca="1" si="300"/>
        <v>2.1253821615096911</v>
      </c>
      <c r="AD296" s="162">
        <f t="shared" si="301"/>
        <v>0</v>
      </c>
      <c r="AE296" s="162">
        <f t="shared" si="302"/>
        <v>0</v>
      </c>
      <c r="AF296" s="162">
        <f t="shared" si="303"/>
        <v>0</v>
      </c>
      <c r="AG296" s="162">
        <f t="shared" si="304"/>
        <v>0</v>
      </c>
      <c r="AH296" s="162" t="str">
        <f t="shared" si="305"/>
        <v/>
      </c>
      <c r="AI296" s="162" t="str">
        <f t="shared" si="306"/>
        <v/>
      </c>
      <c r="AJ296" s="162" t="str">
        <f t="shared" si="307"/>
        <v/>
      </c>
      <c r="AK296" s="162" t="str">
        <f t="shared" si="308"/>
        <v/>
      </c>
      <c r="AM296" s="199">
        <f t="shared" si="311"/>
        <v>2.4452611736437584</v>
      </c>
      <c r="AN296" s="197">
        <f t="shared" si="313"/>
        <v>0</v>
      </c>
      <c r="AO296" s="197">
        <f t="shared" si="314"/>
        <v>0</v>
      </c>
      <c r="AP296" s="197">
        <f t="shared" si="315"/>
        <v>0</v>
      </c>
      <c r="AQ296" s="197">
        <f t="shared" si="316"/>
        <v>0</v>
      </c>
      <c r="AR296" s="197" t="str">
        <f t="shared" si="317"/>
        <v/>
      </c>
      <c r="AS296" s="197" t="str">
        <f t="shared" si="318"/>
        <v/>
      </c>
      <c r="AT296" s="197" t="str">
        <f t="shared" si="319"/>
        <v/>
      </c>
      <c r="AU296" s="197" t="str">
        <f t="shared" si="320"/>
        <v/>
      </c>
      <c r="AV296" s="199">
        <f t="shared" ca="1" si="312"/>
        <v>2.0124724402986489</v>
      </c>
      <c r="AX296" s="162">
        <f t="shared" si="321"/>
        <v>0</v>
      </c>
      <c r="AY296" s="162">
        <f t="shared" si="322"/>
        <v>0</v>
      </c>
      <c r="AZ296" s="162">
        <f t="shared" si="323"/>
        <v>0</v>
      </c>
      <c r="BA296" s="162">
        <f t="shared" si="324"/>
        <v>0</v>
      </c>
      <c r="BB296" s="162" t="str">
        <f t="shared" si="325"/>
        <v/>
      </c>
      <c r="BC296" s="162" t="str">
        <f t="shared" si="326"/>
        <v/>
      </c>
      <c r="BD296" s="162" t="str">
        <f t="shared" si="327"/>
        <v/>
      </c>
      <c r="BE296" s="162" t="str">
        <f t="shared" si="328"/>
        <v/>
      </c>
      <c r="BG296" s="169">
        <f t="shared" si="309"/>
        <v>5.6010950485894515</v>
      </c>
      <c r="BH296" s="169">
        <f t="shared" ca="1" si="310"/>
        <v>2.061154644048977</v>
      </c>
    </row>
    <row r="297" spans="3:60" x14ac:dyDescent="0.25">
      <c r="C297" s="197">
        <v>22.3</v>
      </c>
      <c r="D297" s="198">
        <f t="shared" si="278"/>
        <v>8.3674635839888207</v>
      </c>
      <c r="E297" s="199">
        <f t="shared" si="279"/>
        <v>2.2943721973094169</v>
      </c>
      <c r="F297" s="199">
        <f t="shared" si="280"/>
        <v>11.471860986547085</v>
      </c>
      <c r="G297" s="199">
        <f t="shared" si="281"/>
        <v>1.2696699306200829</v>
      </c>
      <c r="H297" s="200">
        <f t="shared" si="282"/>
        <v>13075.472251267969</v>
      </c>
      <c r="K297" s="199">
        <f t="shared" si="283"/>
        <v>5.6524812416957761</v>
      </c>
      <c r="L297" s="201">
        <f t="shared" si="284"/>
        <v>4.7406469360773876E-2</v>
      </c>
      <c r="M297" s="201">
        <f t="shared" si="285"/>
        <v>4.7805168069845701E-2</v>
      </c>
      <c r="N297" s="201">
        <f t="shared" si="286"/>
        <v>5.0248413235487212E-2</v>
      </c>
      <c r="O297" s="201">
        <f t="shared" si="287"/>
        <v>4.7450270873712584E-2</v>
      </c>
      <c r="P297" s="201" t="str">
        <f t="shared" si="288"/>
        <v/>
      </c>
      <c r="Q297" s="201" t="str">
        <f t="shared" si="289"/>
        <v/>
      </c>
      <c r="R297" s="201" t="str">
        <f t="shared" si="290"/>
        <v/>
      </c>
      <c r="S297" s="201" t="str">
        <f t="shared" si="291"/>
        <v/>
      </c>
      <c r="T297" s="199">
        <f t="shared" si="292"/>
        <v>0</v>
      </c>
      <c r="U297" s="199">
        <f t="shared" si="293"/>
        <v>0</v>
      </c>
      <c r="V297" s="199">
        <f t="shared" si="294"/>
        <v>0</v>
      </c>
      <c r="W297" s="199">
        <f t="shared" si="295"/>
        <v>0</v>
      </c>
      <c r="X297" s="199" t="str">
        <f t="shared" si="296"/>
        <v/>
      </c>
      <c r="Y297" s="199" t="str">
        <f t="shared" si="297"/>
        <v/>
      </c>
      <c r="Z297" s="199" t="str">
        <f t="shared" si="298"/>
        <v/>
      </c>
      <c r="AA297" s="199" t="str">
        <f t="shared" si="299"/>
        <v/>
      </c>
      <c r="AB297" s="201">
        <f t="shared" ca="1" si="300"/>
        <v>2.0757004788819371</v>
      </c>
      <c r="AD297" s="162">
        <f t="shared" si="301"/>
        <v>0</v>
      </c>
      <c r="AE297" s="162">
        <f t="shared" si="302"/>
        <v>0</v>
      </c>
      <c r="AF297" s="162">
        <f t="shared" si="303"/>
        <v>0</v>
      </c>
      <c r="AG297" s="162">
        <f t="shared" si="304"/>
        <v>0</v>
      </c>
      <c r="AH297" s="162" t="str">
        <f t="shared" si="305"/>
        <v/>
      </c>
      <c r="AI297" s="162" t="str">
        <f t="shared" si="306"/>
        <v/>
      </c>
      <c r="AJ297" s="162" t="str">
        <f t="shared" si="307"/>
        <v/>
      </c>
      <c r="AK297" s="162" t="str">
        <f t="shared" si="308"/>
        <v/>
      </c>
      <c r="AM297" s="199">
        <f t="shared" si="311"/>
        <v>2.4564779680182709</v>
      </c>
      <c r="AN297" s="197">
        <f t="shared" si="313"/>
        <v>0</v>
      </c>
      <c r="AO297" s="197">
        <f t="shared" si="314"/>
        <v>0</v>
      </c>
      <c r="AP297" s="197">
        <f t="shared" si="315"/>
        <v>0</v>
      </c>
      <c r="AQ297" s="197">
        <f t="shared" si="316"/>
        <v>0</v>
      </c>
      <c r="AR297" s="197" t="str">
        <f t="shared" si="317"/>
        <v/>
      </c>
      <c r="AS297" s="197" t="str">
        <f t="shared" si="318"/>
        <v/>
      </c>
      <c r="AT297" s="197" t="str">
        <f t="shared" si="319"/>
        <v/>
      </c>
      <c r="AU297" s="197" t="str">
        <f t="shared" si="320"/>
        <v/>
      </c>
      <c r="AV297" s="199">
        <f t="shared" ca="1" si="312"/>
        <v>2.0737973878825735</v>
      </c>
      <c r="AX297" s="162">
        <f t="shared" si="321"/>
        <v>0</v>
      </c>
      <c r="AY297" s="162">
        <f t="shared" si="322"/>
        <v>0</v>
      </c>
      <c r="AZ297" s="162">
        <f t="shared" si="323"/>
        <v>0</v>
      </c>
      <c r="BA297" s="162">
        <f t="shared" si="324"/>
        <v>0</v>
      </c>
      <c r="BB297" s="162" t="str">
        <f t="shared" si="325"/>
        <v/>
      </c>
      <c r="BC297" s="162" t="str">
        <f t="shared" si="326"/>
        <v/>
      </c>
      <c r="BD297" s="162" t="str">
        <f t="shared" si="327"/>
        <v/>
      </c>
      <c r="BE297" s="162" t="str">
        <f t="shared" si="328"/>
        <v/>
      </c>
      <c r="BG297" s="169">
        <f t="shared" si="309"/>
        <v>5.6267881451426138</v>
      </c>
      <c r="BH297" s="169">
        <f t="shared" ca="1" si="310"/>
        <v>2.1253821615096911</v>
      </c>
    </row>
    <row r="298" spans="3:60" x14ac:dyDescent="0.25">
      <c r="C298" s="197">
        <v>22.4</v>
      </c>
      <c r="D298" s="198">
        <f t="shared" si="278"/>
        <v>8.4049858422129873</v>
      </c>
      <c r="E298" s="199">
        <f t="shared" si="279"/>
        <v>2.2985714285714285</v>
      </c>
      <c r="F298" s="199">
        <f t="shared" si="280"/>
        <v>11.492857142857142</v>
      </c>
      <c r="G298" s="199">
        <f t="shared" si="281"/>
        <v>1.2753635177529083</v>
      </c>
      <c r="H298" s="200">
        <f t="shared" si="282"/>
        <v>13051.58483530143</v>
      </c>
      <c r="K298" s="199">
        <f t="shared" si="283"/>
        <v>5.6781743382489385</v>
      </c>
      <c r="L298" s="201">
        <f t="shared" si="284"/>
        <v>4.7621953312413756E-2</v>
      </c>
      <c r="M298" s="201">
        <f t="shared" si="285"/>
        <v>4.8022464288344995E-2</v>
      </c>
      <c r="N298" s="201">
        <f t="shared" si="286"/>
        <v>5.0476815113830328E-2</v>
      </c>
      <c r="O298" s="201">
        <f t="shared" si="287"/>
        <v>4.7665953923138542E-2</v>
      </c>
      <c r="P298" s="201" t="str">
        <f t="shared" si="288"/>
        <v/>
      </c>
      <c r="Q298" s="201" t="str">
        <f t="shared" si="289"/>
        <v/>
      </c>
      <c r="R298" s="201" t="str">
        <f t="shared" si="290"/>
        <v/>
      </c>
      <c r="S298" s="201" t="str">
        <f t="shared" si="291"/>
        <v/>
      </c>
      <c r="T298" s="199">
        <f t="shared" si="292"/>
        <v>0</v>
      </c>
      <c r="U298" s="199">
        <f t="shared" si="293"/>
        <v>0</v>
      </c>
      <c r="V298" s="199">
        <f t="shared" si="294"/>
        <v>0</v>
      </c>
      <c r="W298" s="199">
        <f t="shared" si="295"/>
        <v>0</v>
      </c>
      <c r="X298" s="199" t="str">
        <f t="shared" si="296"/>
        <v/>
      </c>
      <c r="Y298" s="199" t="str">
        <f t="shared" si="297"/>
        <v/>
      </c>
      <c r="Z298" s="199" t="str">
        <f t="shared" si="298"/>
        <v/>
      </c>
      <c r="AA298" s="199" t="str">
        <f t="shared" si="299"/>
        <v/>
      </c>
      <c r="AB298" s="201">
        <f t="shared" ca="1" si="300"/>
        <v>2.1124253946071581</v>
      </c>
      <c r="AD298" s="162">
        <f t="shared" si="301"/>
        <v>0</v>
      </c>
      <c r="AE298" s="162">
        <f t="shared" si="302"/>
        <v>0</v>
      </c>
      <c r="AF298" s="162">
        <f t="shared" si="303"/>
        <v>0</v>
      </c>
      <c r="AG298" s="162">
        <f t="shared" si="304"/>
        <v>0</v>
      </c>
      <c r="AH298" s="162" t="str">
        <f t="shared" si="305"/>
        <v/>
      </c>
      <c r="AI298" s="162" t="str">
        <f t="shared" si="306"/>
        <v/>
      </c>
      <c r="AJ298" s="162" t="str">
        <f t="shared" si="307"/>
        <v/>
      </c>
      <c r="AK298" s="162" t="str">
        <f t="shared" si="308"/>
        <v/>
      </c>
      <c r="AM298" s="199">
        <f t="shared" si="311"/>
        <v>2.4676947623927834</v>
      </c>
      <c r="AN298" s="197">
        <f t="shared" si="313"/>
        <v>0</v>
      </c>
      <c r="AO298" s="197">
        <f t="shared" si="314"/>
        <v>0</v>
      </c>
      <c r="AP298" s="197">
        <f t="shared" si="315"/>
        <v>0</v>
      </c>
      <c r="AQ298" s="197">
        <f t="shared" si="316"/>
        <v>0</v>
      </c>
      <c r="AR298" s="197" t="str">
        <f t="shared" si="317"/>
        <v/>
      </c>
      <c r="AS298" s="197" t="str">
        <f t="shared" si="318"/>
        <v/>
      </c>
      <c r="AT298" s="197" t="str">
        <f t="shared" si="319"/>
        <v/>
      </c>
      <c r="AU298" s="197" t="str">
        <f t="shared" si="320"/>
        <v/>
      </c>
      <c r="AV298" s="199">
        <f t="shared" ca="1" si="312"/>
        <v>2.1360609373147184</v>
      </c>
      <c r="AX298" s="162">
        <f t="shared" si="321"/>
        <v>0</v>
      </c>
      <c r="AY298" s="162">
        <f t="shared" si="322"/>
        <v>0</v>
      </c>
      <c r="AZ298" s="162">
        <f t="shared" si="323"/>
        <v>0</v>
      </c>
      <c r="BA298" s="162">
        <f t="shared" si="324"/>
        <v>0</v>
      </c>
      <c r="BB298" s="162" t="str">
        <f t="shared" si="325"/>
        <v/>
      </c>
      <c r="BC298" s="162" t="str">
        <f t="shared" si="326"/>
        <v/>
      </c>
      <c r="BD298" s="162" t="str">
        <f t="shared" si="327"/>
        <v/>
      </c>
      <c r="BE298" s="162" t="str">
        <f t="shared" si="328"/>
        <v/>
      </c>
      <c r="BG298" s="169">
        <f t="shared" si="309"/>
        <v>5.6524812416957761</v>
      </c>
      <c r="BH298" s="169">
        <f t="shared" ca="1" si="310"/>
        <v>2.0757004788819371</v>
      </c>
    </row>
    <row r="299" spans="3:60" x14ac:dyDescent="0.25">
      <c r="C299" s="197">
        <v>22.5</v>
      </c>
      <c r="D299" s="198">
        <f t="shared" si="278"/>
        <v>8.4425081004371538</v>
      </c>
      <c r="E299" s="199">
        <f t="shared" si="279"/>
        <v>2.302777777777778</v>
      </c>
      <c r="F299" s="199">
        <f t="shared" si="280"/>
        <v>11.513888888888889</v>
      </c>
      <c r="G299" s="199">
        <f t="shared" si="281"/>
        <v>1.2810571048857344</v>
      </c>
      <c r="H299" s="200">
        <f t="shared" si="282"/>
        <v>13027.744270205067</v>
      </c>
      <c r="K299" s="199">
        <f t="shared" si="283"/>
        <v>5.7038674348021008</v>
      </c>
      <c r="L299" s="201">
        <f t="shared" si="284"/>
        <v>4.7837437264053637E-2</v>
      </c>
      <c r="M299" s="201">
        <f t="shared" si="285"/>
        <v>4.8239760506844295E-2</v>
      </c>
      <c r="N299" s="201">
        <f t="shared" si="286"/>
        <v>5.0705216992173459E-2</v>
      </c>
      <c r="O299" s="201">
        <f t="shared" si="287"/>
        <v>4.7881636972564506E-2</v>
      </c>
      <c r="P299" s="201" t="str">
        <f t="shared" si="288"/>
        <v/>
      </c>
      <c r="Q299" s="201" t="str">
        <f t="shared" si="289"/>
        <v/>
      </c>
      <c r="R299" s="201" t="str">
        <f t="shared" si="290"/>
        <v/>
      </c>
      <c r="S299" s="201" t="str">
        <f t="shared" si="291"/>
        <v/>
      </c>
      <c r="T299" s="199">
        <f t="shared" si="292"/>
        <v>0</v>
      </c>
      <c r="U299" s="199">
        <f t="shared" si="293"/>
        <v>0</v>
      </c>
      <c r="V299" s="199">
        <f t="shared" si="294"/>
        <v>0</v>
      </c>
      <c r="W299" s="199">
        <f t="shared" si="295"/>
        <v>0</v>
      </c>
      <c r="X299" s="199" t="str">
        <f t="shared" si="296"/>
        <v/>
      </c>
      <c r="Y299" s="199" t="str">
        <f t="shared" si="297"/>
        <v/>
      </c>
      <c r="Z299" s="199" t="str">
        <f t="shared" si="298"/>
        <v/>
      </c>
      <c r="AA299" s="199" t="str">
        <f t="shared" si="299"/>
        <v/>
      </c>
      <c r="AB299" s="201">
        <f t="shared" ca="1" si="300"/>
        <v>2.091807618298565</v>
      </c>
      <c r="AD299" s="162">
        <f t="shared" si="301"/>
        <v>0</v>
      </c>
      <c r="AE299" s="162">
        <f t="shared" si="302"/>
        <v>0</v>
      </c>
      <c r="AF299" s="162">
        <f t="shared" si="303"/>
        <v>0</v>
      </c>
      <c r="AG299" s="162">
        <f t="shared" si="304"/>
        <v>0</v>
      </c>
      <c r="AH299" s="162" t="str">
        <f t="shared" si="305"/>
        <v/>
      </c>
      <c r="AI299" s="162" t="str">
        <f t="shared" si="306"/>
        <v/>
      </c>
      <c r="AJ299" s="162" t="str">
        <f t="shared" si="307"/>
        <v/>
      </c>
      <c r="AK299" s="162" t="str">
        <f t="shared" si="308"/>
        <v/>
      </c>
      <c r="AM299" s="199">
        <f t="shared" si="311"/>
        <v>2.4789115567672959</v>
      </c>
      <c r="AN299" s="197">
        <f t="shared" si="313"/>
        <v>0</v>
      </c>
      <c r="AO299" s="197">
        <f t="shared" si="314"/>
        <v>0</v>
      </c>
      <c r="AP299" s="197">
        <f t="shared" si="315"/>
        <v>0</v>
      </c>
      <c r="AQ299" s="197">
        <f t="shared" si="316"/>
        <v>0</v>
      </c>
      <c r="AR299" s="197" t="str">
        <f t="shared" si="317"/>
        <v/>
      </c>
      <c r="AS299" s="197" t="str">
        <f t="shared" si="318"/>
        <v/>
      </c>
      <c r="AT299" s="197" t="str">
        <f t="shared" si="319"/>
        <v/>
      </c>
      <c r="AU299" s="197" t="str">
        <f t="shared" si="320"/>
        <v/>
      </c>
      <c r="AV299" s="199">
        <f t="shared" ca="1" si="312"/>
        <v>2.0358220547284454</v>
      </c>
      <c r="AX299" s="162">
        <f t="shared" si="321"/>
        <v>0</v>
      </c>
      <c r="AY299" s="162">
        <f t="shared" si="322"/>
        <v>0</v>
      </c>
      <c r="AZ299" s="162">
        <f t="shared" si="323"/>
        <v>0</v>
      </c>
      <c r="BA299" s="162">
        <f t="shared" si="324"/>
        <v>0</v>
      </c>
      <c r="BB299" s="162" t="str">
        <f t="shared" si="325"/>
        <v/>
      </c>
      <c r="BC299" s="162" t="str">
        <f t="shared" si="326"/>
        <v/>
      </c>
      <c r="BD299" s="162" t="str">
        <f t="shared" si="327"/>
        <v/>
      </c>
      <c r="BE299" s="162" t="str">
        <f t="shared" si="328"/>
        <v/>
      </c>
      <c r="BG299" s="169">
        <f t="shared" si="309"/>
        <v>5.6781743382489385</v>
      </c>
      <c r="BH299" s="169">
        <f t="shared" ca="1" si="310"/>
        <v>2.1124253946071581</v>
      </c>
    </row>
    <row r="300" spans="3:60" x14ac:dyDescent="0.25">
      <c r="C300" s="197">
        <v>22.6</v>
      </c>
      <c r="D300" s="198">
        <f t="shared" si="278"/>
        <v>8.4800303586613168</v>
      </c>
      <c r="E300" s="199">
        <f t="shared" si="279"/>
        <v>2.306991150442478</v>
      </c>
      <c r="F300" s="199">
        <f t="shared" si="280"/>
        <v>11.53495575221239</v>
      </c>
      <c r="G300" s="199">
        <f t="shared" si="281"/>
        <v>1.2867506920185592</v>
      </c>
      <c r="H300" s="200">
        <f t="shared" si="282"/>
        <v>13003.951052974797</v>
      </c>
      <c r="K300" s="199">
        <f t="shared" si="283"/>
        <v>5.7295605313552631</v>
      </c>
      <c r="L300" s="201">
        <f t="shared" si="284"/>
        <v>4.805292121569351E-2</v>
      </c>
      <c r="M300" s="201">
        <f t="shared" si="285"/>
        <v>4.8457056725343596E-2</v>
      </c>
      <c r="N300" s="201">
        <f t="shared" si="286"/>
        <v>5.0933618870516575E-2</v>
      </c>
      <c r="O300" s="201">
        <f t="shared" si="287"/>
        <v>4.8097320021990471E-2</v>
      </c>
      <c r="P300" s="201" t="str">
        <f t="shared" si="288"/>
        <v/>
      </c>
      <c r="Q300" s="201" t="str">
        <f t="shared" si="289"/>
        <v/>
      </c>
      <c r="R300" s="201" t="str">
        <f t="shared" si="290"/>
        <v/>
      </c>
      <c r="S300" s="201" t="str">
        <f t="shared" si="291"/>
        <v/>
      </c>
      <c r="T300" s="199">
        <f t="shared" si="292"/>
        <v>0</v>
      </c>
      <c r="U300" s="199">
        <f t="shared" si="293"/>
        <v>0</v>
      </c>
      <c r="V300" s="199">
        <f t="shared" si="294"/>
        <v>0</v>
      </c>
      <c r="W300" s="199">
        <f t="shared" si="295"/>
        <v>0</v>
      </c>
      <c r="X300" s="199" t="str">
        <f t="shared" si="296"/>
        <v/>
      </c>
      <c r="Y300" s="199" t="str">
        <f t="shared" si="297"/>
        <v/>
      </c>
      <c r="Z300" s="199" t="str">
        <f t="shared" si="298"/>
        <v/>
      </c>
      <c r="AA300" s="199" t="str">
        <f t="shared" si="299"/>
        <v/>
      </c>
      <c r="AB300" s="201">
        <f t="shared" ca="1" si="300"/>
        <v>2.0116808447512033</v>
      </c>
      <c r="AD300" s="162">
        <f t="shared" si="301"/>
        <v>0</v>
      </c>
      <c r="AE300" s="162">
        <f t="shared" si="302"/>
        <v>0</v>
      </c>
      <c r="AF300" s="162">
        <f t="shared" si="303"/>
        <v>0</v>
      </c>
      <c r="AG300" s="162">
        <f t="shared" si="304"/>
        <v>0</v>
      </c>
      <c r="AH300" s="162" t="str">
        <f t="shared" si="305"/>
        <v/>
      </c>
      <c r="AI300" s="162" t="str">
        <f t="shared" si="306"/>
        <v/>
      </c>
      <c r="AJ300" s="162" t="str">
        <f t="shared" si="307"/>
        <v/>
      </c>
      <c r="AK300" s="162" t="str">
        <f t="shared" si="308"/>
        <v/>
      </c>
      <c r="AM300" s="199">
        <f t="shared" si="311"/>
        <v>2.4901283511418084</v>
      </c>
      <c r="AN300" s="197">
        <f t="shared" si="313"/>
        <v>0</v>
      </c>
      <c r="AO300" s="197">
        <f t="shared" si="314"/>
        <v>0</v>
      </c>
      <c r="AP300" s="197">
        <f t="shared" si="315"/>
        <v>0</v>
      </c>
      <c r="AQ300" s="197">
        <f t="shared" si="316"/>
        <v>0</v>
      </c>
      <c r="AR300" s="197" t="str">
        <f t="shared" si="317"/>
        <v/>
      </c>
      <c r="AS300" s="197" t="str">
        <f t="shared" si="318"/>
        <v/>
      </c>
      <c r="AT300" s="197" t="str">
        <f t="shared" si="319"/>
        <v/>
      </c>
      <c r="AU300" s="197" t="str">
        <f t="shared" si="320"/>
        <v/>
      </c>
      <c r="AV300" s="199">
        <f t="shared" ca="1" si="312"/>
        <v>2.104276124299763</v>
      </c>
      <c r="AX300" s="162">
        <f t="shared" si="321"/>
        <v>0</v>
      </c>
      <c r="AY300" s="162">
        <f t="shared" si="322"/>
        <v>0</v>
      </c>
      <c r="AZ300" s="162">
        <f t="shared" si="323"/>
        <v>0</v>
      </c>
      <c r="BA300" s="162">
        <f t="shared" si="324"/>
        <v>0</v>
      </c>
      <c r="BB300" s="162" t="str">
        <f t="shared" si="325"/>
        <v/>
      </c>
      <c r="BC300" s="162" t="str">
        <f t="shared" si="326"/>
        <v/>
      </c>
      <c r="BD300" s="162" t="str">
        <f t="shared" si="327"/>
        <v/>
      </c>
      <c r="BE300" s="162" t="str">
        <f t="shared" si="328"/>
        <v/>
      </c>
      <c r="BG300" s="169">
        <f t="shared" si="309"/>
        <v>5.7038674348021008</v>
      </c>
      <c r="BH300" s="169">
        <f t="shared" ca="1" si="310"/>
        <v>2.091807618298565</v>
      </c>
    </row>
    <row r="301" spans="3:60" x14ac:dyDescent="0.25">
      <c r="C301" s="197">
        <v>22.7</v>
      </c>
      <c r="D301" s="198">
        <f t="shared" si="278"/>
        <v>8.5175526168854816</v>
      </c>
      <c r="E301" s="199">
        <f t="shared" si="279"/>
        <v>2.3112114537444937</v>
      </c>
      <c r="F301" s="199">
        <f t="shared" si="280"/>
        <v>11.556057268722469</v>
      </c>
      <c r="G301" s="199">
        <f t="shared" si="281"/>
        <v>1.2924442791513848</v>
      </c>
      <c r="H301" s="200">
        <f t="shared" si="282"/>
        <v>12980.2056628768</v>
      </c>
      <c r="K301" s="199">
        <f t="shared" si="283"/>
        <v>5.7552536279084254</v>
      </c>
      <c r="L301" s="201">
        <f t="shared" si="284"/>
        <v>4.8268405167333391E-2</v>
      </c>
      <c r="M301" s="201">
        <f t="shared" si="285"/>
        <v>4.8674352943842883E-2</v>
      </c>
      <c r="N301" s="201">
        <f t="shared" si="286"/>
        <v>5.1162020748859692E-2</v>
      </c>
      <c r="O301" s="201">
        <f t="shared" si="287"/>
        <v>4.8313003071416435E-2</v>
      </c>
      <c r="P301" s="201" t="str">
        <f t="shared" si="288"/>
        <v/>
      </c>
      <c r="Q301" s="201" t="str">
        <f t="shared" si="289"/>
        <v/>
      </c>
      <c r="R301" s="201" t="str">
        <f t="shared" si="290"/>
        <v/>
      </c>
      <c r="S301" s="201" t="str">
        <f t="shared" si="291"/>
        <v/>
      </c>
      <c r="T301" s="199">
        <f t="shared" si="292"/>
        <v>0</v>
      </c>
      <c r="U301" s="199">
        <f t="shared" si="293"/>
        <v>0</v>
      </c>
      <c r="V301" s="199">
        <f t="shared" si="294"/>
        <v>0</v>
      </c>
      <c r="W301" s="199">
        <f t="shared" si="295"/>
        <v>0</v>
      </c>
      <c r="X301" s="199" t="str">
        <f t="shared" si="296"/>
        <v/>
      </c>
      <c r="Y301" s="199" t="str">
        <f t="shared" si="297"/>
        <v/>
      </c>
      <c r="Z301" s="199" t="str">
        <f t="shared" si="298"/>
        <v/>
      </c>
      <c r="AA301" s="199" t="str">
        <f t="shared" si="299"/>
        <v/>
      </c>
      <c r="AB301" s="201">
        <f t="shared" ca="1" si="300"/>
        <v>2.1415009553428224</v>
      </c>
      <c r="AD301" s="162">
        <f t="shared" si="301"/>
        <v>0</v>
      </c>
      <c r="AE301" s="162">
        <f t="shared" si="302"/>
        <v>0</v>
      </c>
      <c r="AF301" s="162">
        <f t="shared" si="303"/>
        <v>0</v>
      </c>
      <c r="AG301" s="162">
        <f t="shared" si="304"/>
        <v>0</v>
      </c>
      <c r="AH301" s="162" t="str">
        <f t="shared" si="305"/>
        <v/>
      </c>
      <c r="AI301" s="162" t="str">
        <f t="shared" si="306"/>
        <v/>
      </c>
      <c r="AJ301" s="162" t="str">
        <f t="shared" si="307"/>
        <v/>
      </c>
      <c r="AK301" s="162" t="str">
        <f t="shared" si="308"/>
        <v/>
      </c>
      <c r="AM301" s="199">
        <f t="shared" si="311"/>
        <v>2.5013451455163209</v>
      </c>
      <c r="AN301" s="197">
        <f t="shared" si="313"/>
        <v>0</v>
      </c>
      <c r="AO301" s="197">
        <f t="shared" si="314"/>
        <v>0</v>
      </c>
      <c r="AP301" s="197">
        <f t="shared" si="315"/>
        <v>0</v>
      </c>
      <c r="AQ301" s="197">
        <f t="shared" si="316"/>
        <v>0</v>
      </c>
      <c r="AR301" s="197" t="str">
        <f t="shared" si="317"/>
        <v/>
      </c>
      <c r="AS301" s="197" t="str">
        <f t="shared" si="318"/>
        <v/>
      </c>
      <c r="AT301" s="197" t="str">
        <f t="shared" si="319"/>
        <v/>
      </c>
      <c r="AU301" s="197" t="str">
        <f t="shared" si="320"/>
        <v/>
      </c>
      <c r="AV301" s="199">
        <f t="shared" ca="1" si="312"/>
        <v>2.0585969728761899</v>
      </c>
      <c r="AX301" s="162">
        <f t="shared" si="321"/>
        <v>0</v>
      </c>
      <c r="AY301" s="162">
        <f t="shared" si="322"/>
        <v>0</v>
      </c>
      <c r="AZ301" s="162">
        <f t="shared" si="323"/>
        <v>0</v>
      </c>
      <c r="BA301" s="162">
        <f t="shared" si="324"/>
        <v>0</v>
      </c>
      <c r="BB301" s="162" t="str">
        <f t="shared" si="325"/>
        <v/>
      </c>
      <c r="BC301" s="162" t="str">
        <f t="shared" si="326"/>
        <v/>
      </c>
      <c r="BD301" s="162" t="str">
        <f t="shared" si="327"/>
        <v/>
      </c>
      <c r="BE301" s="162" t="str">
        <f t="shared" si="328"/>
        <v/>
      </c>
      <c r="BG301" s="169">
        <f t="shared" si="309"/>
        <v>5.7295605313552631</v>
      </c>
      <c r="BH301" s="169">
        <f t="shared" ca="1" si="310"/>
        <v>2.0116808447512033</v>
      </c>
    </row>
    <row r="302" spans="3:60" x14ac:dyDescent="0.25">
      <c r="C302" s="197">
        <v>22.8</v>
      </c>
      <c r="D302" s="198">
        <f t="shared" si="278"/>
        <v>8.5550748751096464</v>
      </c>
      <c r="E302" s="199">
        <f t="shared" si="279"/>
        <v>2.3154385964912283</v>
      </c>
      <c r="F302" s="199">
        <f t="shared" si="280"/>
        <v>11.577192982456141</v>
      </c>
      <c r="G302" s="199">
        <f t="shared" si="281"/>
        <v>1.2981378662842102</v>
      </c>
      <c r="H302" s="200">
        <f t="shared" si="282"/>
        <v>12956.508561903318</v>
      </c>
      <c r="K302" s="199">
        <f t="shared" si="283"/>
        <v>5.7809467244615877</v>
      </c>
      <c r="L302" s="201">
        <f t="shared" si="284"/>
        <v>4.8483889118973271E-2</v>
      </c>
      <c r="M302" s="201">
        <f t="shared" si="285"/>
        <v>4.8891649162342184E-2</v>
      </c>
      <c r="N302" s="201">
        <f t="shared" si="286"/>
        <v>5.1390422627202816E-2</v>
      </c>
      <c r="O302" s="201">
        <f t="shared" si="287"/>
        <v>4.85286861208424E-2</v>
      </c>
      <c r="P302" s="201" t="str">
        <f t="shared" si="288"/>
        <v/>
      </c>
      <c r="Q302" s="201" t="str">
        <f t="shared" si="289"/>
        <v/>
      </c>
      <c r="R302" s="201" t="str">
        <f t="shared" si="290"/>
        <v/>
      </c>
      <c r="S302" s="201" t="str">
        <f t="shared" si="291"/>
        <v/>
      </c>
      <c r="T302" s="199">
        <f t="shared" si="292"/>
        <v>0</v>
      </c>
      <c r="U302" s="199">
        <f t="shared" si="293"/>
        <v>0</v>
      </c>
      <c r="V302" s="199">
        <f t="shared" si="294"/>
        <v>0</v>
      </c>
      <c r="W302" s="199">
        <f t="shared" si="295"/>
        <v>0</v>
      </c>
      <c r="X302" s="199" t="str">
        <f t="shared" si="296"/>
        <v/>
      </c>
      <c r="Y302" s="199" t="str">
        <f t="shared" si="297"/>
        <v/>
      </c>
      <c r="Z302" s="199" t="str">
        <f t="shared" si="298"/>
        <v/>
      </c>
      <c r="AA302" s="199" t="str">
        <f t="shared" si="299"/>
        <v/>
      </c>
      <c r="AB302" s="201">
        <f t="shared" ca="1" si="300"/>
        <v>2.1138554908846707</v>
      </c>
      <c r="AD302" s="162">
        <f t="shared" si="301"/>
        <v>0</v>
      </c>
      <c r="AE302" s="162">
        <f t="shared" si="302"/>
        <v>0</v>
      </c>
      <c r="AF302" s="162">
        <f t="shared" si="303"/>
        <v>0</v>
      </c>
      <c r="AG302" s="162">
        <f t="shared" si="304"/>
        <v>0</v>
      </c>
      <c r="AH302" s="162" t="str">
        <f t="shared" si="305"/>
        <v/>
      </c>
      <c r="AI302" s="162" t="str">
        <f t="shared" si="306"/>
        <v/>
      </c>
      <c r="AJ302" s="162" t="str">
        <f t="shared" si="307"/>
        <v/>
      </c>
      <c r="AK302" s="162" t="str">
        <f t="shared" si="308"/>
        <v/>
      </c>
      <c r="AM302" s="199">
        <f t="shared" si="311"/>
        <v>2.5125619398908334</v>
      </c>
      <c r="AN302" s="197">
        <f t="shared" si="313"/>
        <v>0</v>
      </c>
      <c r="AO302" s="197">
        <f t="shared" si="314"/>
        <v>0</v>
      </c>
      <c r="AP302" s="197">
        <f t="shared" si="315"/>
        <v>0</v>
      </c>
      <c r="AQ302" s="197">
        <f t="shared" si="316"/>
        <v>0</v>
      </c>
      <c r="AR302" s="197" t="str">
        <f t="shared" si="317"/>
        <v/>
      </c>
      <c r="AS302" s="197" t="str">
        <f t="shared" si="318"/>
        <v/>
      </c>
      <c r="AT302" s="197" t="str">
        <f t="shared" si="319"/>
        <v/>
      </c>
      <c r="AU302" s="197" t="str">
        <f t="shared" si="320"/>
        <v/>
      </c>
      <c r="AV302" s="199">
        <f t="shared" ca="1" si="312"/>
        <v>2.1178797156896358</v>
      </c>
      <c r="AX302" s="162">
        <f t="shared" si="321"/>
        <v>0</v>
      </c>
      <c r="AY302" s="162">
        <f t="shared" si="322"/>
        <v>0</v>
      </c>
      <c r="AZ302" s="162">
        <f t="shared" si="323"/>
        <v>0</v>
      </c>
      <c r="BA302" s="162">
        <f t="shared" si="324"/>
        <v>0</v>
      </c>
      <c r="BB302" s="162" t="str">
        <f t="shared" si="325"/>
        <v/>
      </c>
      <c r="BC302" s="162" t="str">
        <f t="shared" si="326"/>
        <v/>
      </c>
      <c r="BD302" s="162" t="str">
        <f t="shared" si="327"/>
        <v/>
      </c>
      <c r="BE302" s="162" t="str">
        <f t="shared" si="328"/>
        <v/>
      </c>
      <c r="BG302" s="169">
        <f t="shared" si="309"/>
        <v>5.7552536279084254</v>
      </c>
      <c r="BH302" s="169">
        <f t="shared" ca="1" si="310"/>
        <v>2.1415009553428224</v>
      </c>
    </row>
    <row r="303" spans="3:60" x14ac:dyDescent="0.25">
      <c r="C303" s="197">
        <v>22.9</v>
      </c>
      <c r="D303" s="198">
        <f t="shared" si="278"/>
        <v>8.5925971333338111</v>
      </c>
      <c r="E303" s="199">
        <f t="shared" si="279"/>
        <v>2.3196724890829694</v>
      </c>
      <c r="F303" s="199">
        <f t="shared" si="280"/>
        <v>11.598362445414846</v>
      </c>
      <c r="G303" s="199">
        <f t="shared" si="281"/>
        <v>1.3038314534170359</v>
      </c>
      <c r="H303" s="200">
        <f t="shared" si="282"/>
        <v>12932.860195216537</v>
      </c>
      <c r="K303" s="199">
        <f t="shared" si="283"/>
        <v>5.8066398210147501</v>
      </c>
      <c r="L303" s="201">
        <f t="shared" si="284"/>
        <v>4.8699373070613144E-2</v>
      </c>
      <c r="M303" s="201">
        <f t="shared" si="285"/>
        <v>4.9108945380841477E-2</v>
      </c>
      <c r="N303" s="201">
        <f t="shared" si="286"/>
        <v>5.1618824505545939E-2</v>
      </c>
      <c r="O303" s="201">
        <f t="shared" si="287"/>
        <v>4.8744369170268365E-2</v>
      </c>
      <c r="P303" s="201" t="str">
        <f t="shared" si="288"/>
        <v/>
      </c>
      <c r="Q303" s="201" t="str">
        <f t="shared" si="289"/>
        <v/>
      </c>
      <c r="R303" s="201" t="str">
        <f t="shared" si="290"/>
        <v/>
      </c>
      <c r="S303" s="201" t="str">
        <f t="shared" si="291"/>
        <v/>
      </c>
      <c r="T303" s="199">
        <f t="shared" si="292"/>
        <v>0</v>
      </c>
      <c r="U303" s="199">
        <f t="shared" si="293"/>
        <v>0</v>
      </c>
      <c r="V303" s="199">
        <f t="shared" si="294"/>
        <v>0</v>
      </c>
      <c r="W303" s="199">
        <f t="shared" si="295"/>
        <v>0</v>
      </c>
      <c r="X303" s="199" t="str">
        <f t="shared" si="296"/>
        <v/>
      </c>
      <c r="Y303" s="199" t="str">
        <f t="shared" si="297"/>
        <v/>
      </c>
      <c r="Z303" s="199" t="str">
        <f t="shared" si="298"/>
        <v/>
      </c>
      <c r="AA303" s="199" t="str">
        <f t="shared" si="299"/>
        <v/>
      </c>
      <c r="AB303" s="201">
        <f t="shared" ca="1" si="300"/>
        <v>2.1518490055193817</v>
      </c>
      <c r="AD303" s="162">
        <f t="shared" si="301"/>
        <v>0</v>
      </c>
      <c r="AE303" s="162">
        <f t="shared" si="302"/>
        <v>0</v>
      </c>
      <c r="AF303" s="162">
        <f t="shared" si="303"/>
        <v>0</v>
      </c>
      <c r="AG303" s="162">
        <f t="shared" si="304"/>
        <v>0</v>
      </c>
      <c r="AH303" s="162" t="str">
        <f t="shared" si="305"/>
        <v/>
      </c>
      <c r="AI303" s="162" t="str">
        <f t="shared" si="306"/>
        <v/>
      </c>
      <c r="AJ303" s="162" t="str">
        <f t="shared" si="307"/>
        <v/>
      </c>
      <c r="AK303" s="162" t="str">
        <f t="shared" si="308"/>
        <v/>
      </c>
      <c r="AM303" s="199">
        <f t="shared" si="311"/>
        <v>2.5237787342653459</v>
      </c>
      <c r="AN303" s="197">
        <f t="shared" si="313"/>
        <v>0</v>
      </c>
      <c r="AO303" s="197">
        <f t="shared" si="314"/>
        <v>0</v>
      </c>
      <c r="AP303" s="197">
        <f t="shared" si="315"/>
        <v>0</v>
      </c>
      <c r="AQ303" s="197">
        <f t="shared" si="316"/>
        <v>0</v>
      </c>
      <c r="AR303" s="197" t="str">
        <f t="shared" si="317"/>
        <v/>
      </c>
      <c r="AS303" s="197" t="str">
        <f t="shared" si="318"/>
        <v/>
      </c>
      <c r="AT303" s="197" t="str">
        <f t="shared" si="319"/>
        <v/>
      </c>
      <c r="AU303" s="197" t="str">
        <f t="shared" si="320"/>
        <v/>
      </c>
      <c r="AV303" s="199">
        <f t="shared" ca="1" si="312"/>
        <v>2.1619324742053596</v>
      </c>
      <c r="AX303" s="162">
        <f t="shared" si="321"/>
        <v>0</v>
      </c>
      <c r="AY303" s="162">
        <f t="shared" si="322"/>
        <v>0</v>
      </c>
      <c r="AZ303" s="162">
        <f t="shared" si="323"/>
        <v>0</v>
      </c>
      <c r="BA303" s="162">
        <f t="shared" si="324"/>
        <v>0</v>
      </c>
      <c r="BB303" s="162" t="str">
        <f t="shared" si="325"/>
        <v/>
      </c>
      <c r="BC303" s="162" t="str">
        <f t="shared" si="326"/>
        <v/>
      </c>
      <c r="BD303" s="162" t="str">
        <f t="shared" si="327"/>
        <v/>
      </c>
      <c r="BE303" s="162" t="str">
        <f t="shared" si="328"/>
        <v/>
      </c>
      <c r="BG303" s="169">
        <f t="shared" si="309"/>
        <v>5.7809467244615877</v>
      </c>
      <c r="BH303" s="169">
        <f t="shared" ca="1" si="310"/>
        <v>2.1138554908846707</v>
      </c>
    </row>
    <row r="304" spans="3:60" x14ac:dyDescent="0.25">
      <c r="C304" s="197">
        <v>23</v>
      </c>
      <c r="D304" s="198">
        <f t="shared" si="278"/>
        <v>8.6301193915579777</v>
      </c>
      <c r="E304" s="199">
        <f t="shared" si="279"/>
        <v>2.3239130434782611</v>
      </c>
      <c r="F304" s="199">
        <f t="shared" si="280"/>
        <v>11.619565217391305</v>
      </c>
      <c r="G304" s="199">
        <f t="shared" si="281"/>
        <v>1.3095250405498613</v>
      </c>
      <c r="H304" s="200">
        <f t="shared" si="282"/>
        <v>12909.260991580917</v>
      </c>
      <c r="K304" s="199">
        <f t="shared" si="283"/>
        <v>5.8323329175679124</v>
      </c>
      <c r="L304" s="201">
        <f t="shared" si="284"/>
        <v>4.8914857022253025E-2</v>
      </c>
      <c r="M304" s="201">
        <f t="shared" si="285"/>
        <v>4.9326241599340771E-2</v>
      </c>
      <c r="N304" s="201">
        <f t="shared" si="286"/>
        <v>5.1847226383889056E-2</v>
      </c>
      <c r="O304" s="201">
        <f t="shared" si="287"/>
        <v>4.8960052219694329E-2</v>
      </c>
      <c r="P304" s="201" t="str">
        <f t="shared" si="288"/>
        <v/>
      </c>
      <c r="Q304" s="201" t="str">
        <f t="shared" si="289"/>
        <v/>
      </c>
      <c r="R304" s="201" t="str">
        <f t="shared" si="290"/>
        <v/>
      </c>
      <c r="S304" s="201" t="str">
        <f t="shared" si="291"/>
        <v/>
      </c>
      <c r="T304" s="199">
        <f t="shared" si="292"/>
        <v>0</v>
      </c>
      <c r="U304" s="199">
        <f t="shared" si="293"/>
        <v>0</v>
      </c>
      <c r="V304" s="199">
        <f t="shared" si="294"/>
        <v>0</v>
      </c>
      <c r="W304" s="199">
        <f t="shared" si="295"/>
        <v>0</v>
      </c>
      <c r="X304" s="199" t="str">
        <f t="shared" si="296"/>
        <v/>
      </c>
      <c r="Y304" s="199" t="str">
        <f t="shared" si="297"/>
        <v/>
      </c>
      <c r="Z304" s="199" t="str">
        <f t="shared" si="298"/>
        <v/>
      </c>
      <c r="AA304" s="199" t="str">
        <f t="shared" si="299"/>
        <v/>
      </c>
      <c r="AB304" s="201">
        <f t="shared" ca="1" si="300"/>
        <v>2.0500179854600722</v>
      </c>
      <c r="AD304" s="162">
        <f t="shared" si="301"/>
        <v>0</v>
      </c>
      <c r="AE304" s="162">
        <f t="shared" si="302"/>
        <v>0</v>
      </c>
      <c r="AF304" s="162">
        <f t="shared" si="303"/>
        <v>0</v>
      </c>
      <c r="AG304" s="162">
        <f t="shared" si="304"/>
        <v>0</v>
      </c>
      <c r="AH304" s="162" t="str">
        <f t="shared" si="305"/>
        <v/>
      </c>
      <c r="AI304" s="162" t="str">
        <f t="shared" si="306"/>
        <v/>
      </c>
      <c r="AJ304" s="162" t="str">
        <f t="shared" si="307"/>
        <v/>
      </c>
      <c r="AK304" s="162" t="str">
        <f t="shared" si="308"/>
        <v/>
      </c>
      <c r="AM304" s="199">
        <f t="shared" si="311"/>
        <v>2.5349955286398584</v>
      </c>
      <c r="AN304" s="197">
        <f t="shared" si="313"/>
        <v>0</v>
      </c>
      <c r="AO304" s="197">
        <f t="shared" si="314"/>
        <v>0</v>
      </c>
      <c r="AP304" s="197">
        <f t="shared" si="315"/>
        <v>0</v>
      </c>
      <c r="AQ304" s="197">
        <f t="shared" si="316"/>
        <v>0</v>
      </c>
      <c r="AR304" s="197" t="str">
        <f t="shared" si="317"/>
        <v/>
      </c>
      <c r="AS304" s="197" t="str">
        <f t="shared" si="318"/>
        <v/>
      </c>
      <c r="AT304" s="197" t="str">
        <f t="shared" si="319"/>
        <v/>
      </c>
      <c r="AU304" s="197" t="str">
        <f t="shared" si="320"/>
        <v/>
      </c>
      <c r="AV304" s="199">
        <f t="shared" ca="1" si="312"/>
        <v>2.1363386098679893</v>
      </c>
      <c r="AX304" s="162">
        <f t="shared" si="321"/>
        <v>0</v>
      </c>
      <c r="AY304" s="162">
        <f t="shared" si="322"/>
        <v>0</v>
      </c>
      <c r="AZ304" s="162">
        <f t="shared" si="323"/>
        <v>0</v>
      </c>
      <c r="BA304" s="162">
        <f t="shared" si="324"/>
        <v>0</v>
      </c>
      <c r="BB304" s="162" t="str">
        <f t="shared" si="325"/>
        <v/>
      </c>
      <c r="BC304" s="162" t="str">
        <f t="shared" si="326"/>
        <v/>
      </c>
      <c r="BD304" s="162" t="str">
        <f t="shared" si="327"/>
        <v/>
      </c>
      <c r="BE304" s="162" t="str">
        <f t="shared" si="328"/>
        <v/>
      </c>
      <c r="BG304" s="169">
        <f t="shared" si="309"/>
        <v>5.8066398210147501</v>
      </c>
      <c r="BH304" s="169">
        <f t="shared" ca="1" si="310"/>
        <v>2.1518490055193817</v>
      </c>
    </row>
    <row r="305" spans="3:60" x14ac:dyDescent="0.25">
      <c r="C305" s="197">
        <v>23.1</v>
      </c>
      <c r="D305" s="198">
        <f t="shared" si="278"/>
        <v>8.6676416497821425</v>
      </c>
      <c r="E305" s="199">
        <f t="shared" si="279"/>
        <v>2.3281601731601729</v>
      </c>
      <c r="F305" s="199">
        <f t="shared" si="280"/>
        <v>11.640800865800864</v>
      </c>
      <c r="G305" s="199">
        <f t="shared" si="281"/>
        <v>1.3152186276826869</v>
      </c>
      <c r="H305" s="200">
        <f t="shared" si="282"/>
        <v>12885.711363784272</v>
      </c>
      <c r="K305" s="199">
        <f t="shared" si="283"/>
        <v>5.8580260141210747</v>
      </c>
      <c r="L305" s="201">
        <f t="shared" si="284"/>
        <v>4.9130340973892905E-2</v>
      </c>
      <c r="M305" s="201">
        <f t="shared" si="285"/>
        <v>4.9543537817840072E-2</v>
      </c>
      <c r="N305" s="201">
        <f t="shared" si="286"/>
        <v>5.2075628262232179E-2</v>
      </c>
      <c r="O305" s="201">
        <f t="shared" si="287"/>
        <v>4.9175735269120287E-2</v>
      </c>
      <c r="P305" s="201" t="str">
        <f t="shared" si="288"/>
        <v/>
      </c>
      <c r="Q305" s="201" t="str">
        <f t="shared" si="289"/>
        <v/>
      </c>
      <c r="R305" s="201" t="str">
        <f t="shared" si="290"/>
        <v/>
      </c>
      <c r="S305" s="201" t="str">
        <f t="shared" si="291"/>
        <v/>
      </c>
      <c r="T305" s="199">
        <f t="shared" si="292"/>
        <v>0</v>
      </c>
      <c r="U305" s="199">
        <f t="shared" si="293"/>
        <v>0</v>
      </c>
      <c r="V305" s="199">
        <f t="shared" si="294"/>
        <v>0</v>
      </c>
      <c r="W305" s="199">
        <f t="shared" si="295"/>
        <v>0</v>
      </c>
      <c r="X305" s="199" t="str">
        <f t="shared" si="296"/>
        <v/>
      </c>
      <c r="Y305" s="199" t="str">
        <f t="shared" si="297"/>
        <v/>
      </c>
      <c r="Z305" s="199" t="str">
        <f t="shared" si="298"/>
        <v/>
      </c>
      <c r="AA305" s="199" t="str">
        <f t="shared" si="299"/>
        <v/>
      </c>
      <c r="AB305" s="201">
        <f t="shared" ca="1" si="300"/>
        <v>2.1582288102814946</v>
      </c>
      <c r="AD305" s="162">
        <f t="shared" si="301"/>
        <v>0</v>
      </c>
      <c r="AE305" s="162">
        <f t="shared" si="302"/>
        <v>0</v>
      </c>
      <c r="AF305" s="162">
        <f t="shared" si="303"/>
        <v>0</v>
      </c>
      <c r="AG305" s="162">
        <f t="shared" si="304"/>
        <v>0</v>
      </c>
      <c r="AH305" s="162" t="str">
        <f t="shared" si="305"/>
        <v/>
      </c>
      <c r="AI305" s="162" t="str">
        <f t="shared" si="306"/>
        <v/>
      </c>
      <c r="AJ305" s="162" t="str">
        <f t="shared" si="307"/>
        <v/>
      </c>
      <c r="AK305" s="162" t="str">
        <f t="shared" si="308"/>
        <v/>
      </c>
      <c r="AM305" s="199">
        <f t="shared" si="311"/>
        <v>2.5462123230143709</v>
      </c>
      <c r="AN305" s="197">
        <f t="shared" si="313"/>
        <v>0</v>
      </c>
      <c r="AO305" s="197">
        <f t="shared" si="314"/>
        <v>0</v>
      </c>
      <c r="AP305" s="197">
        <f t="shared" si="315"/>
        <v>0</v>
      </c>
      <c r="AQ305" s="197">
        <f t="shared" si="316"/>
        <v>0</v>
      </c>
      <c r="AR305" s="197" t="str">
        <f t="shared" si="317"/>
        <v/>
      </c>
      <c r="AS305" s="197" t="str">
        <f t="shared" si="318"/>
        <v/>
      </c>
      <c r="AT305" s="197" t="str">
        <f t="shared" si="319"/>
        <v/>
      </c>
      <c r="AU305" s="197" t="str">
        <f t="shared" si="320"/>
        <v/>
      </c>
      <c r="AV305" s="199">
        <f t="shared" ca="1" si="312"/>
        <v>2.0590784704658294</v>
      </c>
      <c r="AX305" s="162">
        <f t="shared" si="321"/>
        <v>0</v>
      </c>
      <c r="AY305" s="162">
        <f t="shared" si="322"/>
        <v>0</v>
      </c>
      <c r="AZ305" s="162">
        <f t="shared" si="323"/>
        <v>0</v>
      </c>
      <c r="BA305" s="162">
        <f t="shared" si="324"/>
        <v>0</v>
      </c>
      <c r="BB305" s="162" t="str">
        <f t="shared" si="325"/>
        <v/>
      </c>
      <c r="BC305" s="162" t="str">
        <f t="shared" si="326"/>
        <v/>
      </c>
      <c r="BD305" s="162" t="str">
        <f t="shared" si="327"/>
        <v/>
      </c>
      <c r="BE305" s="162" t="str">
        <f t="shared" si="328"/>
        <v/>
      </c>
      <c r="BG305" s="169">
        <f t="shared" si="309"/>
        <v>5.8323329175679124</v>
      </c>
      <c r="BH305" s="169">
        <f t="shared" ca="1" si="310"/>
        <v>2.0500179854600722</v>
      </c>
    </row>
    <row r="306" spans="3:60" x14ac:dyDescent="0.25">
      <c r="C306" s="197">
        <v>23.2</v>
      </c>
      <c r="D306" s="198">
        <f t="shared" si="278"/>
        <v>8.7051639080063072</v>
      </c>
      <c r="E306" s="199">
        <f t="shared" si="279"/>
        <v>2.3324137931034485</v>
      </c>
      <c r="F306" s="199">
        <f t="shared" si="280"/>
        <v>11.662068965517243</v>
      </c>
      <c r="G306" s="199">
        <f t="shared" si="281"/>
        <v>1.3209122148155124</v>
      </c>
      <c r="H306" s="200">
        <f t="shared" si="282"/>
        <v>12862.211709047899</v>
      </c>
      <c r="K306" s="199">
        <f t="shared" si="283"/>
        <v>5.883719110674237</v>
      </c>
      <c r="L306" s="201">
        <f t="shared" si="284"/>
        <v>4.9345824925532786E-2</v>
      </c>
      <c r="M306" s="201">
        <f t="shared" si="285"/>
        <v>4.9760834036339366E-2</v>
      </c>
      <c r="N306" s="201">
        <f t="shared" si="286"/>
        <v>5.2304030140575303E-2</v>
      </c>
      <c r="O306" s="201">
        <f t="shared" si="287"/>
        <v>4.9391418318546258E-2</v>
      </c>
      <c r="P306" s="201" t="str">
        <f t="shared" si="288"/>
        <v/>
      </c>
      <c r="Q306" s="201" t="str">
        <f t="shared" si="289"/>
        <v/>
      </c>
      <c r="R306" s="201" t="str">
        <f t="shared" si="290"/>
        <v/>
      </c>
      <c r="S306" s="201" t="str">
        <f t="shared" si="291"/>
        <v/>
      </c>
      <c r="T306" s="199">
        <f t="shared" si="292"/>
        <v>0</v>
      </c>
      <c r="U306" s="199">
        <f t="shared" si="293"/>
        <v>0</v>
      </c>
      <c r="V306" s="199">
        <f t="shared" si="294"/>
        <v>0</v>
      </c>
      <c r="W306" s="199">
        <f t="shared" si="295"/>
        <v>0</v>
      </c>
      <c r="X306" s="199" t="str">
        <f t="shared" si="296"/>
        <v/>
      </c>
      <c r="Y306" s="199" t="str">
        <f t="shared" si="297"/>
        <v/>
      </c>
      <c r="Z306" s="199" t="str">
        <f t="shared" si="298"/>
        <v/>
      </c>
      <c r="AA306" s="199" t="str">
        <f t="shared" si="299"/>
        <v/>
      </c>
      <c r="AB306" s="201">
        <f t="shared" ca="1" si="300"/>
        <v>2.0280628157904275</v>
      </c>
      <c r="AD306" s="162">
        <f t="shared" si="301"/>
        <v>0</v>
      </c>
      <c r="AE306" s="162">
        <f t="shared" si="302"/>
        <v>0</v>
      </c>
      <c r="AF306" s="162">
        <f t="shared" si="303"/>
        <v>0</v>
      </c>
      <c r="AG306" s="162">
        <f t="shared" si="304"/>
        <v>0</v>
      </c>
      <c r="AH306" s="162" t="str">
        <f t="shared" si="305"/>
        <v/>
      </c>
      <c r="AI306" s="162" t="str">
        <f t="shared" si="306"/>
        <v/>
      </c>
      <c r="AJ306" s="162" t="str">
        <f t="shared" si="307"/>
        <v/>
      </c>
      <c r="AK306" s="162" t="str">
        <f t="shared" si="308"/>
        <v/>
      </c>
      <c r="AM306" s="199">
        <f t="shared" si="311"/>
        <v>2.5574291173888835</v>
      </c>
      <c r="AN306" s="197">
        <f t="shared" si="313"/>
        <v>0</v>
      </c>
      <c r="AO306" s="197">
        <f t="shared" si="314"/>
        <v>0</v>
      </c>
      <c r="AP306" s="197">
        <f t="shared" si="315"/>
        <v>0</v>
      </c>
      <c r="AQ306" s="197">
        <f t="shared" si="316"/>
        <v>0</v>
      </c>
      <c r="AR306" s="197" t="str">
        <f t="shared" si="317"/>
        <v/>
      </c>
      <c r="AS306" s="197" t="str">
        <f t="shared" si="318"/>
        <v/>
      </c>
      <c r="AT306" s="197" t="str">
        <f t="shared" si="319"/>
        <v/>
      </c>
      <c r="AU306" s="197" t="str">
        <f t="shared" si="320"/>
        <v/>
      </c>
      <c r="AV306" s="199">
        <f t="shared" ca="1" si="312"/>
        <v>2.0740407171158322</v>
      </c>
      <c r="AX306" s="162">
        <f t="shared" si="321"/>
        <v>0</v>
      </c>
      <c r="AY306" s="162">
        <f t="shared" si="322"/>
        <v>0</v>
      </c>
      <c r="AZ306" s="162">
        <f t="shared" si="323"/>
        <v>0</v>
      </c>
      <c r="BA306" s="162">
        <f t="shared" si="324"/>
        <v>0</v>
      </c>
      <c r="BB306" s="162" t="str">
        <f t="shared" si="325"/>
        <v/>
      </c>
      <c r="BC306" s="162" t="str">
        <f t="shared" si="326"/>
        <v/>
      </c>
      <c r="BD306" s="162" t="str">
        <f t="shared" si="327"/>
        <v/>
      </c>
      <c r="BE306" s="162" t="str">
        <f t="shared" si="328"/>
        <v/>
      </c>
      <c r="BG306" s="169">
        <f t="shared" si="309"/>
        <v>5.8580260141210747</v>
      </c>
      <c r="BH306" s="169">
        <f t="shared" ca="1" si="310"/>
        <v>2.1582288102814946</v>
      </c>
    </row>
    <row r="307" spans="3:60" x14ac:dyDescent="0.25">
      <c r="C307" s="197">
        <v>23.3</v>
      </c>
      <c r="D307" s="198">
        <f t="shared" si="278"/>
        <v>8.7426861662304738</v>
      </c>
      <c r="E307" s="199">
        <f t="shared" si="279"/>
        <v>2.3366738197424892</v>
      </c>
      <c r="F307" s="199">
        <f t="shared" si="280"/>
        <v>11.683369098712447</v>
      </c>
      <c r="G307" s="199">
        <f t="shared" si="281"/>
        <v>1.326605801948338</v>
      </c>
      <c r="H307" s="200">
        <f t="shared" si="282"/>
        <v>12838.762409426112</v>
      </c>
      <c r="K307" s="199">
        <f t="shared" si="283"/>
        <v>5.9094122072273993</v>
      </c>
      <c r="L307" s="201">
        <f t="shared" si="284"/>
        <v>4.9561308877172659E-2</v>
      </c>
      <c r="M307" s="201">
        <f t="shared" si="285"/>
        <v>4.9978130254838667E-2</v>
      </c>
      <c r="N307" s="201">
        <f t="shared" si="286"/>
        <v>5.2532432018918426E-2</v>
      </c>
      <c r="O307" s="201">
        <f t="shared" si="287"/>
        <v>4.9607101367972216E-2</v>
      </c>
      <c r="P307" s="201" t="str">
        <f t="shared" si="288"/>
        <v/>
      </c>
      <c r="Q307" s="201" t="str">
        <f t="shared" si="289"/>
        <v/>
      </c>
      <c r="R307" s="201" t="str">
        <f t="shared" si="290"/>
        <v/>
      </c>
      <c r="S307" s="201" t="str">
        <f t="shared" si="291"/>
        <v/>
      </c>
      <c r="T307" s="199">
        <f t="shared" si="292"/>
        <v>0</v>
      </c>
      <c r="U307" s="199">
        <f t="shared" si="293"/>
        <v>0</v>
      </c>
      <c r="V307" s="199">
        <f t="shared" si="294"/>
        <v>0</v>
      </c>
      <c r="W307" s="199">
        <f t="shared" si="295"/>
        <v>0</v>
      </c>
      <c r="X307" s="199" t="str">
        <f t="shared" si="296"/>
        <v/>
      </c>
      <c r="Y307" s="199" t="str">
        <f t="shared" si="297"/>
        <v/>
      </c>
      <c r="Z307" s="199" t="str">
        <f t="shared" si="298"/>
        <v/>
      </c>
      <c r="AA307" s="199" t="str">
        <f t="shared" si="299"/>
        <v/>
      </c>
      <c r="AB307" s="201">
        <f t="shared" ca="1" si="300"/>
        <v>2.117229912110107</v>
      </c>
      <c r="AD307" s="162">
        <f t="shared" si="301"/>
        <v>0</v>
      </c>
      <c r="AE307" s="162">
        <f t="shared" si="302"/>
        <v>0</v>
      </c>
      <c r="AF307" s="162">
        <f t="shared" si="303"/>
        <v>0</v>
      </c>
      <c r="AG307" s="162">
        <f t="shared" si="304"/>
        <v>0</v>
      </c>
      <c r="AH307" s="162" t="str">
        <f t="shared" si="305"/>
        <v/>
      </c>
      <c r="AI307" s="162" t="str">
        <f t="shared" si="306"/>
        <v/>
      </c>
      <c r="AJ307" s="162" t="str">
        <f t="shared" si="307"/>
        <v/>
      </c>
      <c r="AK307" s="162" t="str">
        <f t="shared" si="308"/>
        <v/>
      </c>
      <c r="AM307" s="199">
        <f t="shared" si="311"/>
        <v>2.568645911763396</v>
      </c>
      <c r="AN307" s="197">
        <f t="shared" si="313"/>
        <v>0</v>
      </c>
      <c r="AO307" s="197">
        <f t="shared" si="314"/>
        <v>0</v>
      </c>
      <c r="AP307" s="197">
        <f t="shared" si="315"/>
        <v>0</v>
      </c>
      <c r="AQ307" s="197">
        <f t="shared" si="316"/>
        <v>0</v>
      </c>
      <c r="AR307" s="197" t="str">
        <f t="shared" si="317"/>
        <v/>
      </c>
      <c r="AS307" s="197" t="str">
        <f t="shared" si="318"/>
        <v/>
      </c>
      <c r="AT307" s="197" t="str">
        <f t="shared" si="319"/>
        <v/>
      </c>
      <c r="AU307" s="197" t="str">
        <f t="shared" si="320"/>
        <v/>
      </c>
      <c r="AV307" s="199">
        <f t="shared" ca="1" si="312"/>
        <v>2.1020024280110881</v>
      </c>
      <c r="AX307" s="162">
        <f t="shared" si="321"/>
        <v>0</v>
      </c>
      <c r="AY307" s="162">
        <f t="shared" si="322"/>
        <v>0</v>
      </c>
      <c r="AZ307" s="162">
        <f t="shared" si="323"/>
        <v>0</v>
      </c>
      <c r="BA307" s="162">
        <f t="shared" si="324"/>
        <v>0</v>
      </c>
      <c r="BB307" s="162" t="str">
        <f t="shared" si="325"/>
        <v/>
      </c>
      <c r="BC307" s="162" t="str">
        <f t="shared" si="326"/>
        <v/>
      </c>
      <c r="BD307" s="162" t="str">
        <f t="shared" si="327"/>
        <v/>
      </c>
      <c r="BE307" s="162" t="str">
        <f t="shared" si="328"/>
        <v/>
      </c>
      <c r="BG307" s="169">
        <f t="shared" si="309"/>
        <v>5.883719110674237</v>
      </c>
      <c r="BH307" s="169">
        <f t="shared" ca="1" si="310"/>
        <v>2.0280628157904275</v>
      </c>
    </row>
    <row r="308" spans="3:60" x14ac:dyDescent="0.25">
      <c r="C308" s="197">
        <v>23.4</v>
      </c>
      <c r="D308" s="198">
        <f t="shared" si="278"/>
        <v>8.7802084244546368</v>
      </c>
      <c r="E308" s="199">
        <f t="shared" si="279"/>
        <v>2.3409401709401711</v>
      </c>
      <c r="F308" s="199">
        <f t="shared" si="280"/>
        <v>11.704700854700857</v>
      </c>
      <c r="G308" s="199">
        <f t="shared" si="281"/>
        <v>1.3322993890811632</v>
      </c>
      <c r="H308" s="200">
        <f t="shared" si="282"/>
        <v>12815.363832195404</v>
      </c>
      <c r="K308" s="199">
        <f t="shared" si="283"/>
        <v>5.9351053037805617</v>
      </c>
      <c r="L308" s="201">
        <f t="shared" si="284"/>
        <v>4.977679282881254E-2</v>
      </c>
      <c r="M308" s="201">
        <f t="shared" si="285"/>
        <v>5.019542647333796E-2</v>
      </c>
      <c r="N308" s="201">
        <f t="shared" si="286"/>
        <v>5.2760833897261543E-2</v>
      </c>
      <c r="O308" s="201">
        <f t="shared" si="287"/>
        <v>4.982278441739818E-2</v>
      </c>
      <c r="P308" s="201" t="str">
        <f t="shared" si="288"/>
        <v/>
      </c>
      <c r="Q308" s="201" t="str">
        <f t="shared" si="289"/>
        <v/>
      </c>
      <c r="R308" s="201" t="str">
        <f t="shared" si="290"/>
        <v/>
      </c>
      <c r="S308" s="201" t="str">
        <f t="shared" si="291"/>
        <v/>
      </c>
      <c r="T308" s="199">
        <f t="shared" si="292"/>
        <v>0</v>
      </c>
      <c r="U308" s="199">
        <f t="shared" si="293"/>
        <v>0</v>
      </c>
      <c r="V308" s="199">
        <f t="shared" si="294"/>
        <v>0</v>
      </c>
      <c r="W308" s="199">
        <f t="shared" si="295"/>
        <v>0</v>
      </c>
      <c r="X308" s="199" t="str">
        <f t="shared" si="296"/>
        <v/>
      </c>
      <c r="Y308" s="199" t="str">
        <f t="shared" si="297"/>
        <v/>
      </c>
      <c r="Z308" s="199" t="str">
        <f t="shared" si="298"/>
        <v/>
      </c>
      <c r="AA308" s="199" t="str">
        <f t="shared" si="299"/>
        <v/>
      </c>
      <c r="AB308" s="201">
        <f t="shared" ca="1" si="300"/>
        <v>2.0311821487378574</v>
      </c>
      <c r="AD308" s="162">
        <f t="shared" si="301"/>
        <v>0</v>
      </c>
      <c r="AE308" s="162">
        <f t="shared" si="302"/>
        <v>0</v>
      </c>
      <c r="AF308" s="162">
        <f t="shared" si="303"/>
        <v>0</v>
      </c>
      <c r="AG308" s="162">
        <f t="shared" si="304"/>
        <v>0</v>
      </c>
      <c r="AH308" s="162" t="str">
        <f t="shared" si="305"/>
        <v/>
      </c>
      <c r="AI308" s="162" t="str">
        <f t="shared" si="306"/>
        <v/>
      </c>
      <c r="AJ308" s="162" t="str">
        <f t="shared" si="307"/>
        <v/>
      </c>
      <c r="AK308" s="162" t="str">
        <f t="shared" si="308"/>
        <v/>
      </c>
      <c r="AM308" s="199">
        <f t="shared" si="311"/>
        <v>2.5798627061379085</v>
      </c>
      <c r="AN308" s="197">
        <f t="shared" si="313"/>
        <v>0</v>
      </c>
      <c r="AO308" s="197">
        <f t="shared" si="314"/>
        <v>0</v>
      </c>
      <c r="AP308" s="197">
        <f t="shared" si="315"/>
        <v>0</v>
      </c>
      <c r="AQ308" s="197">
        <f t="shared" si="316"/>
        <v>0</v>
      </c>
      <c r="AR308" s="197" t="str">
        <f t="shared" si="317"/>
        <v/>
      </c>
      <c r="AS308" s="197" t="str">
        <f t="shared" si="318"/>
        <v/>
      </c>
      <c r="AT308" s="197" t="str">
        <f t="shared" si="319"/>
        <v/>
      </c>
      <c r="AU308" s="197" t="str">
        <f t="shared" si="320"/>
        <v/>
      </c>
      <c r="AV308" s="199">
        <f t="shared" ca="1" si="312"/>
        <v>2.0895474581332918</v>
      </c>
      <c r="AX308" s="162">
        <f t="shared" si="321"/>
        <v>0</v>
      </c>
      <c r="AY308" s="162">
        <f t="shared" si="322"/>
        <v>0</v>
      </c>
      <c r="AZ308" s="162">
        <f t="shared" si="323"/>
        <v>0</v>
      </c>
      <c r="BA308" s="162">
        <f t="shared" si="324"/>
        <v>0</v>
      </c>
      <c r="BB308" s="162" t="str">
        <f t="shared" si="325"/>
        <v/>
      </c>
      <c r="BC308" s="162" t="str">
        <f t="shared" si="326"/>
        <v/>
      </c>
      <c r="BD308" s="162" t="str">
        <f t="shared" si="327"/>
        <v/>
      </c>
      <c r="BE308" s="162" t="str">
        <f t="shared" si="328"/>
        <v/>
      </c>
      <c r="BG308" s="169">
        <f t="shared" si="309"/>
        <v>5.9094122072273993</v>
      </c>
      <c r="BH308" s="169">
        <f t="shared" ca="1" si="310"/>
        <v>2.117229912110107</v>
      </c>
    </row>
    <row r="309" spans="3:60" x14ac:dyDescent="0.25">
      <c r="C309" s="197">
        <v>23.5</v>
      </c>
      <c r="D309" s="198">
        <f t="shared" si="278"/>
        <v>8.8177306826788033</v>
      </c>
      <c r="E309" s="199">
        <f t="shared" si="279"/>
        <v>2.3452127659574469</v>
      </c>
      <c r="F309" s="199">
        <f t="shared" si="280"/>
        <v>11.726063829787234</v>
      </c>
      <c r="G309" s="199">
        <f t="shared" si="281"/>
        <v>1.3379929762139888</v>
      </c>
      <c r="H309" s="200">
        <f t="shared" si="282"/>
        <v>12792.016330233613</v>
      </c>
      <c r="K309" s="199">
        <f t="shared" si="283"/>
        <v>5.960798400333724</v>
      </c>
      <c r="L309" s="201">
        <f t="shared" si="284"/>
        <v>4.999227678045242E-2</v>
      </c>
      <c r="M309" s="201">
        <f t="shared" si="285"/>
        <v>5.0412722691837254E-2</v>
      </c>
      <c r="N309" s="201">
        <f t="shared" si="286"/>
        <v>5.2989235775604666E-2</v>
      </c>
      <c r="O309" s="201">
        <f t="shared" si="287"/>
        <v>5.0038467466824145E-2</v>
      </c>
      <c r="P309" s="201" t="str">
        <f t="shared" si="288"/>
        <v/>
      </c>
      <c r="Q309" s="201" t="str">
        <f t="shared" si="289"/>
        <v/>
      </c>
      <c r="R309" s="201" t="str">
        <f t="shared" si="290"/>
        <v/>
      </c>
      <c r="S309" s="201" t="str">
        <f t="shared" si="291"/>
        <v/>
      </c>
      <c r="T309" s="199">
        <f t="shared" si="292"/>
        <v>0</v>
      </c>
      <c r="U309" s="199">
        <f t="shared" si="293"/>
        <v>0</v>
      </c>
      <c r="V309" s="199">
        <f t="shared" si="294"/>
        <v>0</v>
      </c>
      <c r="W309" s="199">
        <f t="shared" si="295"/>
        <v>0</v>
      </c>
      <c r="X309" s="199" t="str">
        <f t="shared" si="296"/>
        <v/>
      </c>
      <c r="Y309" s="199" t="str">
        <f t="shared" si="297"/>
        <v/>
      </c>
      <c r="Z309" s="199" t="str">
        <f t="shared" si="298"/>
        <v/>
      </c>
      <c r="AA309" s="199" t="str">
        <f t="shared" si="299"/>
        <v/>
      </c>
      <c r="AB309" s="201">
        <f t="shared" ca="1" si="300"/>
        <v>2.1488607747867396</v>
      </c>
      <c r="AD309" s="162">
        <f t="shared" si="301"/>
        <v>0</v>
      </c>
      <c r="AE309" s="162">
        <f t="shared" si="302"/>
        <v>0</v>
      </c>
      <c r="AF309" s="162">
        <f t="shared" si="303"/>
        <v>0</v>
      </c>
      <c r="AG309" s="162">
        <f t="shared" si="304"/>
        <v>0</v>
      </c>
      <c r="AH309" s="162" t="str">
        <f t="shared" si="305"/>
        <v/>
      </c>
      <c r="AI309" s="162" t="str">
        <f t="shared" si="306"/>
        <v/>
      </c>
      <c r="AJ309" s="162" t="str">
        <f t="shared" si="307"/>
        <v/>
      </c>
      <c r="AK309" s="162" t="str">
        <f t="shared" si="308"/>
        <v/>
      </c>
      <c r="AM309" s="199">
        <f t="shared" si="311"/>
        <v>2.591079500512421</v>
      </c>
      <c r="AN309" s="197">
        <f t="shared" si="313"/>
        <v>0</v>
      </c>
      <c r="AO309" s="197">
        <f t="shared" si="314"/>
        <v>0</v>
      </c>
      <c r="AP309" s="197">
        <f t="shared" si="315"/>
        <v>0</v>
      </c>
      <c r="AQ309" s="197">
        <f t="shared" si="316"/>
        <v>0</v>
      </c>
      <c r="AR309" s="197" t="str">
        <f t="shared" si="317"/>
        <v/>
      </c>
      <c r="AS309" s="197" t="str">
        <f t="shared" si="318"/>
        <v/>
      </c>
      <c r="AT309" s="197" t="str">
        <f t="shared" si="319"/>
        <v/>
      </c>
      <c r="AU309" s="197" t="str">
        <f t="shared" si="320"/>
        <v/>
      </c>
      <c r="AV309" s="199">
        <f t="shared" ca="1" si="312"/>
        <v>2.1688172830137917</v>
      </c>
      <c r="AX309" s="162">
        <f t="shared" si="321"/>
        <v>0</v>
      </c>
      <c r="AY309" s="162">
        <f t="shared" si="322"/>
        <v>0</v>
      </c>
      <c r="AZ309" s="162">
        <f t="shared" si="323"/>
        <v>0</v>
      </c>
      <c r="BA309" s="162">
        <f t="shared" si="324"/>
        <v>0</v>
      </c>
      <c r="BB309" s="162" t="str">
        <f t="shared" si="325"/>
        <v/>
      </c>
      <c r="BC309" s="162" t="str">
        <f t="shared" si="326"/>
        <v/>
      </c>
      <c r="BD309" s="162" t="str">
        <f t="shared" si="327"/>
        <v/>
      </c>
      <c r="BE309" s="162" t="str">
        <f t="shared" si="328"/>
        <v/>
      </c>
      <c r="BG309" s="169">
        <f t="shared" si="309"/>
        <v>5.9351053037805617</v>
      </c>
      <c r="BH309" s="169">
        <f t="shared" ca="1" si="310"/>
        <v>2.0311821487378574</v>
      </c>
    </row>
    <row r="310" spans="3:60" x14ac:dyDescent="0.25">
      <c r="C310" s="197">
        <v>23.6</v>
      </c>
      <c r="D310" s="198">
        <f t="shared" si="278"/>
        <v>8.8552529409029699</v>
      </c>
      <c r="E310" s="199">
        <f t="shared" si="279"/>
        <v>2.349491525423729</v>
      </c>
      <c r="F310" s="199">
        <f t="shared" si="280"/>
        <v>11.747457627118646</v>
      </c>
      <c r="G310" s="199">
        <f t="shared" si="281"/>
        <v>1.3436865633468145</v>
      </c>
      <c r="H310" s="200">
        <f t="shared" si="282"/>
        <v>12768.720242389263</v>
      </c>
      <c r="K310" s="199">
        <f t="shared" si="283"/>
        <v>5.9864914968868863</v>
      </c>
      <c r="L310" s="201">
        <f t="shared" si="284"/>
        <v>5.0207760732092301E-2</v>
      </c>
      <c r="M310" s="201">
        <f t="shared" si="285"/>
        <v>5.0630018910336555E-2</v>
      </c>
      <c r="N310" s="201">
        <f t="shared" si="286"/>
        <v>5.321763765394779E-2</v>
      </c>
      <c r="O310" s="201">
        <f t="shared" si="287"/>
        <v>5.025415051625011E-2</v>
      </c>
      <c r="P310" s="201" t="str">
        <f t="shared" si="288"/>
        <v/>
      </c>
      <c r="Q310" s="201" t="str">
        <f t="shared" si="289"/>
        <v/>
      </c>
      <c r="R310" s="201" t="str">
        <f t="shared" si="290"/>
        <v/>
      </c>
      <c r="S310" s="201" t="str">
        <f t="shared" si="291"/>
        <v/>
      </c>
      <c r="T310" s="199">
        <f t="shared" si="292"/>
        <v>0</v>
      </c>
      <c r="U310" s="199">
        <f t="shared" si="293"/>
        <v>0</v>
      </c>
      <c r="V310" s="199">
        <f t="shared" si="294"/>
        <v>0</v>
      </c>
      <c r="W310" s="199">
        <f t="shared" si="295"/>
        <v>0</v>
      </c>
      <c r="X310" s="199" t="str">
        <f t="shared" si="296"/>
        <v/>
      </c>
      <c r="Y310" s="199" t="str">
        <f t="shared" si="297"/>
        <v/>
      </c>
      <c r="Z310" s="199" t="str">
        <f t="shared" si="298"/>
        <v/>
      </c>
      <c r="AA310" s="199" t="str">
        <f t="shared" si="299"/>
        <v/>
      </c>
      <c r="AB310" s="201">
        <f t="shared" ca="1" si="300"/>
        <v>2.0278418962855471</v>
      </c>
      <c r="AD310" s="162">
        <f t="shared" si="301"/>
        <v>0</v>
      </c>
      <c r="AE310" s="162">
        <f t="shared" si="302"/>
        <v>0</v>
      </c>
      <c r="AF310" s="162">
        <f t="shared" si="303"/>
        <v>0</v>
      </c>
      <c r="AG310" s="162">
        <f t="shared" si="304"/>
        <v>0</v>
      </c>
      <c r="AH310" s="162" t="str">
        <f t="shared" si="305"/>
        <v/>
      </c>
      <c r="AI310" s="162" t="str">
        <f t="shared" si="306"/>
        <v/>
      </c>
      <c r="AJ310" s="162" t="str">
        <f t="shared" si="307"/>
        <v/>
      </c>
      <c r="AK310" s="162" t="str">
        <f t="shared" si="308"/>
        <v/>
      </c>
      <c r="AM310" s="199">
        <f t="shared" si="311"/>
        <v>2.6022962948869335</v>
      </c>
      <c r="AN310" s="197">
        <f t="shared" si="313"/>
        <v>0</v>
      </c>
      <c r="AO310" s="197">
        <f t="shared" si="314"/>
        <v>0</v>
      </c>
      <c r="AP310" s="197">
        <f t="shared" si="315"/>
        <v>0</v>
      </c>
      <c r="AQ310" s="197">
        <f t="shared" si="316"/>
        <v>0</v>
      </c>
      <c r="AR310" s="197" t="str">
        <f t="shared" si="317"/>
        <v/>
      </c>
      <c r="AS310" s="197" t="str">
        <f t="shared" si="318"/>
        <v/>
      </c>
      <c r="AT310" s="197" t="str">
        <f t="shared" si="319"/>
        <v/>
      </c>
      <c r="AU310" s="197" t="str">
        <f t="shared" si="320"/>
        <v/>
      </c>
      <c r="AV310" s="199">
        <f t="shared" ca="1" si="312"/>
        <v>2.0577459935229983</v>
      </c>
      <c r="AX310" s="162">
        <f t="shared" si="321"/>
        <v>0</v>
      </c>
      <c r="AY310" s="162">
        <f t="shared" si="322"/>
        <v>0</v>
      </c>
      <c r="AZ310" s="162">
        <f t="shared" si="323"/>
        <v>0</v>
      </c>
      <c r="BA310" s="162">
        <f t="shared" si="324"/>
        <v>0</v>
      </c>
      <c r="BB310" s="162" t="str">
        <f t="shared" si="325"/>
        <v/>
      </c>
      <c r="BC310" s="162" t="str">
        <f t="shared" si="326"/>
        <v/>
      </c>
      <c r="BD310" s="162" t="str">
        <f t="shared" si="327"/>
        <v/>
      </c>
      <c r="BE310" s="162" t="str">
        <f t="shared" si="328"/>
        <v/>
      </c>
      <c r="BG310" s="169">
        <f t="shared" si="309"/>
        <v>5.960798400333724</v>
      </c>
      <c r="BH310" s="169">
        <f t="shared" ca="1" si="310"/>
        <v>2.1488607747867396</v>
      </c>
    </row>
    <row r="311" spans="3:60" x14ac:dyDescent="0.25">
      <c r="C311" s="197">
        <v>23.7</v>
      </c>
      <c r="D311" s="198">
        <f t="shared" si="278"/>
        <v>8.8927751991271329</v>
      </c>
      <c r="E311" s="199">
        <f t="shared" si="279"/>
        <v>2.3537763713080171</v>
      </c>
      <c r="F311" s="199">
        <f t="shared" si="280"/>
        <v>11.768881856540085</v>
      </c>
      <c r="G311" s="199">
        <f t="shared" si="281"/>
        <v>1.3493801504796397</v>
      </c>
      <c r="H311" s="200">
        <f t="shared" si="282"/>
        <v>12745.475893841478</v>
      </c>
      <c r="K311" s="199">
        <f t="shared" si="283"/>
        <v>6.0121845934400486</v>
      </c>
      <c r="L311" s="201">
        <f t="shared" si="284"/>
        <v>5.0423244683732174E-2</v>
      </c>
      <c r="M311" s="201">
        <f t="shared" si="285"/>
        <v>5.0847315128835849E-2</v>
      </c>
      <c r="N311" s="201">
        <f t="shared" si="286"/>
        <v>5.3446039532290907E-2</v>
      </c>
      <c r="O311" s="201">
        <f t="shared" si="287"/>
        <v>5.0469833565676074E-2</v>
      </c>
      <c r="P311" s="201" t="str">
        <f t="shared" si="288"/>
        <v/>
      </c>
      <c r="Q311" s="201" t="str">
        <f t="shared" si="289"/>
        <v/>
      </c>
      <c r="R311" s="201" t="str">
        <f t="shared" si="290"/>
        <v/>
      </c>
      <c r="S311" s="201" t="str">
        <f t="shared" si="291"/>
        <v/>
      </c>
      <c r="T311" s="199">
        <f t="shared" si="292"/>
        <v>0</v>
      </c>
      <c r="U311" s="199">
        <f t="shared" si="293"/>
        <v>0</v>
      </c>
      <c r="V311" s="199">
        <f t="shared" si="294"/>
        <v>0</v>
      </c>
      <c r="W311" s="199">
        <f t="shared" si="295"/>
        <v>0</v>
      </c>
      <c r="X311" s="199" t="str">
        <f t="shared" si="296"/>
        <v/>
      </c>
      <c r="Y311" s="199" t="str">
        <f t="shared" si="297"/>
        <v/>
      </c>
      <c r="Z311" s="199" t="str">
        <f t="shared" si="298"/>
        <v/>
      </c>
      <c r="AA311" s="199" t="str">
        <f t="shared" si="299"/>
        <v/>
      </c>
      <c r="AB311" s="201">
        <f t="shared" ca="1" si="300"/>
        <v>2.0637972946103882</v>
      </c>
      <c r="AD311" s="162">
        <f t="shared" si="301"/>
        <v>0</v>
      </c>
      <c r="AE311" s="162">
        <f t="shared" si="302"/>
        <v>0</v>
      </c>
      <c r="AF311" s="162">
        <f t="shared" si="303"/>
        <v>0</v>
      </c>
      <c r="AG311" s="162">
        <f t="shared" si="304"/>
        <v>0</v>
      </c>
      <c r="AH311" s="162" t="str">
        <f t="shared" si="305"/>
        <v/>
      </c>
      <c r="AI311" s="162" t="str">
        <f t="shared" si="306"/>
        <v/>
      </c>
      <c r="AJ311" s="162" t="str">
        <f t="shared" si="307"/>
        <v/>
      </c>
      <c r="AK311" s="162" t="str">
        <f t="shared" si="308"/>
        <v/>
      </c>
      <c r="AM311" s="199">
        <f t="shared" si="311"/>
        <v>2.613513089261446</v>
      </c>
      <c r="AN311" s="197">
        <f t="shared" si="313"/>
        <v>0</v>
      </c>
      <c r="AO311" s="197">
        <f t="shared" si="314"/>
        <v>0</v>
      </c>
      <c r="AP311" s="197">
        <f t="shared" si="315"/>
        <v>0</v>
      </c>
      <c r="AQ311" s="197">
        <f t="shared" si="316"/>
        <v>0</v>
      </c>
      <c r="AR311" s="197" t="str">
        <f t="shared" si="317"/>
        <v/>
      </c>
      <c r="AS311" s="197" t="str">
        <f t="shared" si="318"/>
        <v/>
      </c>
      <c r="AT311" s="197" t="str">
        <f t="shared" si="319"/>
        <v/>
      </c>
      <c r="AU311" s="197" t="str">
        <f t="shared" si="320"/>
        <v/>
      </c>
      <c r="AV311" s="199">
        <f t="shared" ca="1" si="312"/>
        <v>2.0367189364328953</v>
      </c>
      <c r="AX311" s="162">
        <f t="shared" si="321"/>
        <v>0</v>
      </c>
      <c r="AY311" s="162">
        <f t="shared" si="322"/>
        <v>0</v>
      </c>
      <c r="AZ311" s="162">
        <f t="shared" si="323"/>
        <v>0</v>
      </c>
      <c r="BA311" s="162">
        <f t="shared" si="324"/>
        <v>0</v>
      </c>
      <c r="BB311" s="162" t="str">
        <f t="shared" si="325"/>
        <v/>
      </c>
      <c r="BC311" s="162" t="str">
        <f t="shared" si="326"/>
        <v/>
      </c>
      <c r="BD311" s="162" t="str">
        <f t="shared" si="327"/>
        <v/>
      </c>
      <c r="BE311" s="162" t="str">
        <f t="shared" si="328"/>
        <v/>
      </c>
      <c r="BG311" s="169">
        <f t="shared" si="309"/>
        <v>5.9864914968868863</v>
      </c>
      <c r="BH311" s="169">
        <f t="shared" ca="1" si="310"/>
        <v>2.0278418962855471</v>
      </c>
    </row>
    <row r="312" spans="3:60" x14ac:dyDescent="0.25">
      <c r="C312" s="197">
        <v>23.8</v>
      </c>
      <c r="D312" s="198">
        <f t="shared" si="278"/>
        <v>8.9302974573512977</v>
      </c>
      <c r="E312" s="199">
        <f t="shared" si="279"/>
        <v>2.3580672268907565</v>
      </c>
      <c r="F312" s="199">
        <f t="shared" si="280"/>
        <v>11.790336134453783</v>
      </c>
      <c r="G312" s="199">
        <f t="shared" si="281"/>
        <v>1.3550737376124653</v>
      </c>
      <c r="H312" s="200">
        <f t="shared" si="282"/>
        <v>12722.283596450588</v>
      </c>
      <c r="K312" s="199">
        <f t="shared" si="283"/>
        <v>6.037877689993211</v>
      </c>
      <c r="L312" s="201">
        <f t="shared" si="284"/>
        <v>5.0638728635372054E-2</v>
      </c>
      <c r="M312" s="201">
        <f t="shared" si="285"/>
        <v>5.1064611347335143E-2</v>
      </c>
      <c r="N312" s="201">
        <f t="shared" si="286"/>
        <v>5.367444141063403E-2</v>
      </c>
      <c r="O312" s="201">
        <f t="shared" si="287"/>
        <v>5.0685516615102039E-2</v>
      </c>
      <c r="P312" s="201" t="str">
        <f t="shared" si="288"/>
        <v/>
      </c>
      <c r="Q312" s="201" t="str">
        <f t="shared" si="289"/>
        <v/>
      </c>
      <c r="R312" s="201" t="str">
        <f t="shared" si="290"/>
        <v/>
      </c>
      <c r="S312" s="201" t="str">
        <f t="shared" si="291"/>
        <v/>
      </c>
      <c r="T312" s="199">
        <f t="shared" si="292"/>
        <v>0</v>
      </c>
      <c r="U312" s="199">
        <f t="shared" si="293"/>
        <v>0</v>
      </c>
      <c r="V312" s="199">
        <f t="shared" si="294"/>
        <v>0</v>
      </c>
      <c r="W312" s="199">
        <f t="shared" si="295"/>
        <v>0</v>
      </c>
      <c r="X312" s="199" t="str">
        <f t="shared" si="296"/>
        <v/>
      </c>
      <c r="Y312" s="199" t="str">
        <f t="shared" si="297"/>
        <v/>
      </c>
      <c r="Z312" s="199" t="str">
        <f t="shared" si="298"/>
        <v/>
      </c>
      <c r="AA312" s="199" t="str">
        <f t="shared" si="299"/>
        <v/>
      </c>
      <c r="AB312" s="201">
        <f t="shared" ca="1" si="300"/>
        <v>2.0127674423302362</v>
      </c>
      <c r="AD312" s="162">
        <f t="shared" si="301"/>
        <v>0</v>
      </c>
      <c r="AE312" s="162">
        <f t="shared" si="302"/>
        <v>0</v>
      </c>
      <c r="AF312" s="162">
        <f t="shared" si="303"/>
        <v>0</v>
      </c>
      <c r="AG312" s="162">
        <f t="shared" si="304"/>
        <v>0</v>
      </c>
      <c r="AH312" s="162" t="str">
        <f t="shared" si="305"/>
        <v/>
      </c>
      <c r="AI312" s="162" t="str">
        <f t="shared" si="306"/>
        <v/>
      </c>
      <c r="AJ312" s="162" t="str">
        <f t="shared" si="307"/>
        <v/>
      </c>
      <c r="AK312" s="162" t="str">
        <f t="shared" si="308"/>
        <v/>
      </c>
      <c r="AM312" s="199">
        <f t="shared" si="311"/>
        <v>2.6247298836359585</v>
      </c>
      <c r="AN312" s="197">
        <f t="shared" si="313"/>
        <v>0</v>
      </c>
      <c r="AO312" s="197">
        <f t="shared" si="314"/>
        <v>0</v>
      </c>
      <c r="AP312" s="197">
        <f t="shared" si="315"/>
        <v>0</v>
      </c>
      <c r="AQ312" s="197">
        <f t="shared" si="316"/>
        <v>0</v>
      </c>
      <c r="AR312" s="197" t="str">
        <f t="shared" si="317"/>
        <v/>
      </c>
      <c r="AS312" s="197" t="str">
        <f t="shared" si="318"/>
        <v/>
      </c>
      <c r="AT312" s="197" t="str">
        <f t="shared" si="319"/>
        <v/>
      </c>
      <c r="AU312" s="197" t="str">
        <f t="shared" si="320"/>
        <v/>
      </c>
      <c r="AV312" s="199">
        <f t="shared" ca="1" si="312"/>
        <v>2.1270840543440106</v>
      </c>
      <c r="AX312" s="162">
        <f t="shared" si="321"/>
        <v>0</v>
      </c>
      <c r="AY312" s="162">
        <f t="shared" si="322"/>
        <v>0</v>
      </c>
      <c r="AZ312" s="162">
        <f t="shared" si="323"/>
        <v>0</v>
      </c>
      <c r="BA312" s="162">
        <f t="shared" si="324"/>
        <v>0</v>
      </c>
      <c r="BB312" s="162" t="str">
        <f t="shared" si="325"/>
        <v/>
      </c>
      <c r="BC312" s="162" t="str">
        <f t="shared" si="326"/>
        <v/>
      </c>
      <c r="BD312" s="162" t="str">
        <f t="shared" si="327"/>
        <v/>
      </c>
      <c r="BE312" s="162" t="str">
        <f t="shared" si="328"/>
        <v/>
      </c>
      <c r="BG312" s="169">
        <f t="shared" si="309"/>
        <v>6.0121845934400486</v>
      </c>
      <c r="BH312" s="169">
        <f t="shared" ca="1" si="310"/>
        <v>2.0637972946103882</v>
      </c>
    </row>
    <row r="313" spans="3:60" x14ac:dyDescent="0.25">
      <c r="C313" s="197">
        <v>23.9</v>
      </c>
      <c r="D313" s="198">
        <f t="shared" si="278"/>
        <v>8.9678197155754624</v>
      </c>
      <c r="E313" s="199">
        <f t="shared" si="279"/>
        <v>2.362364016736402</v>
      </c>
      <c r="F313" s="199">
        <f t="shared" si="280"/>
        <v>11.81182008368201</v>
      </c>
      <c r="G313" s="199">
        <f t="shared" si="281"/>
        <v>1.3607673247452903</v>
      </c>
      <c r="H313" s="200">
        <f t="shared" si="282"/>
        <v>12699.143649099811</v>
      </c>
      <c r="K313" s="199">
        <f t="shared" si="283"/>
        <v>6.0635707865463733</v>
      </c>
      <c r="L313" s="201">
        <f t="shared" si="284"/>
        <v>5.0854212587011935E-2</v>
      </c>
      <c r="M313" s="201">
        <f t="shared" si="285"/>
        <v>5.1281907565834443E-2</v>
      </c>
      <c r="N313" s="201">
        <f t="shared" si="286"/>
        <v>5.3902843288977154E-2</v>
      </c>
      <c r="O313" s="201">
        <f t="shared" si="287"/>
        <v>5.0901199664528003E-2</v>
      </c>
      <c r="P313" s="201" t="str">
        <f t="shared" si="288"/>
        <v/>
      </c>
      <c r="Q313" s="201" t="str">
        <f t="shared" si="289"/>
        <v/>
      </c>
      <c r="R313" s="201" t="str">
        <f t="shared" si="290"/>
        <v/>
      </c>
      <c r="S313" s="201" t="str">
        <f t="shared" si="291"/>
        <v/>
      </c>
      <c r="T313" s="199">
        <f t="shared" si="292"/>
        <v>0</v>
      </c>
      <c r="U313" s="199">
        <f t="shared" si="293"/>
        <v>0</v>
      </c>
      <c r="V313" s="199">
        <f t="shared" si="294"/>
        <v>0</v>
      </c>
      <c r="W313" s="199">
        <f t="shared" si="295"/>
        <v>0</v>
      </c>
      <c r="X313" s="199" t="str">
        <f t="shared" si="296"/>
        <v/>
      </c>
      <c r="Y313" s="199" t="str">
        <f t="shared" si="297"/>
        <v/>
      </c>
      <c r="Z313" s="199" t="str">
        <f t="shared" si="298"/>
        <v/>
      </c>
      <c r="AA313" s="199" t="str">
        <f t="shared" si="299"/>
        <v/>
      </c>
      <c r="AB313" s="201">
        <f t="shared" ca="1" si="300"/>
        <v>2.0732130157600008</v>
      </c>
      <c r="AD313" s="162">
        <f t="shared" si="301"/>
        <v>0</v>
      </c>
      <c r="AE313" s="162">
        <f t="shared" si="302"/>
        <v>0</v>
      </c>
      <c r="AF313" s="162">
        <f t="shared" si="303"/>
        <v>0</v>
      </c>
      <c r="AG313" s="162">
        <f t="shared" si="304"/>
        <v>0</v>
      </c>
      <c r="AH313" s="162" t="str">
        <f t="shared" si="305"/>
        <v/>
      </c>
      <c r="AI313" s="162" t="str">
        <f t="shared" si="306"/>
        <v/>
      </c>
      <c r="AJ313" s="162" t="str">
        <f t="shared" si="307"/>
        <v/>
      </c>
      <c r="AK313" s="162" t="str">
        <f t="shared" si="308"/>
        <v/>
      </c>
      <c r="AM313" s="199">
        <f t="shared" si="311"/>
        <v>2.635946678010471</v>
      </c>
      <c r="AN313" s="197">
        <f t="shared" si="313"/>
        <v>0</v>
      </c>
      <c r="AO313" s="197">
        <f t="shared" si="314"/>
        <v>0</v>
      </c>
      <c r="AP313" s="197">
        <f t="shared" si="315"/>
        <v>0</v>
      </c>
      <c r="AQ313" s="197">
        <f t="shared" si="316"/>
        <v>0</v>
      </c>
      <c r="AR313" s="197" t="str">
        <f t="shared" si="317"/>
        <v/>
      </c>
      <c r="AS313" s="197" t="str">
        <f t="shared" si="318"/>
        <v/>
      </c>
      <c r="AT313" s="197" t="str">
        <f t="shared" si="319"/>
        <v/>
      </c>
      <c r="AU313" s="197" t="str">
        <f t="shared" si="320"/>
        <v/>
      </c>
      <c r="AV313" s="199">
        <f t="shared" ca="1" si="312"/>
        <v>2.0518811095629994</v>
      </c>
      <c r="AX313" s="162">
        <f t="shared" si="321"/>
        <v>0</v>
      </c>
      <c r="AY313" s="162">
        <f t="shared" si="322"/>
        <v>0</v>
      </c>
      <c r="AZ313" s="162">
        <f t="shared" si="323"/>
        <v>0</v>
      </c>
      <c r="BA313" s="162">
        <f t="shared" si="324"/>
        <v>0</v>
      </c>
      <c r="BB313" s="162" t="str">
        <f t="shared" si="325"/>
        <v/>
      </c>
      <c r="BC313" s="162" t="str">
        <f t="shared" si="326"/>
        <v/>
      </c>
      <c r="BD313" s="162" t="str">
        <f t="shared" si="327"/>
        <v/>
      </c>
      <c r="BE313" s="162" t="str">
        <f t="shared" si="328"/>
        <v/>
      </c>
      <c r="BG313" s="169">
        <f t="shared" si="309"/>
        <v>6.037877689993211</v>
      </c>
      <c r="BH313" s="169">
        <f t="shared" ca="1" si="310"/>
        <v>2.0127674423302362</v>
      </c>
    </row>
    <row r="314" spans="3:60" x14ac:dyDescent="0.25">
      <c r="C314" s="197">
        <v>24</v>
      </c>
      <c r="D314" s="198">
        <f t="shared" si="278"/>
        <v>9.0053419737996272</v>
      </c>
      <c r="E314" s="199">
        <f t="shared" si="279"/>
        <v>2.3666666666666671</v>
      </c>
      <c r="F314" s="199">
        <f t="shared" si="280"/>
        <v>11.833333333333336</v>
      </c>
      <c r="G314" s="199">
        <f t="shared" si="281"/>
        <v>1.3664609118781161</v>
      </c>
      <c r="H314" s="200">
        <f t="shared" si="282"/>
        <v>12676.056338028167</v>
      </c>
      <c r="K314" s="199">
        <f t="shared" si="283"/>
        <v>6.0892638830995356</v>
      </c>
      <c r="L314" s="201">
        <f t="shared" si="284"/>
        <v>5.1069696538651808E-2</v>
      </c>
      <c r="M314" s="201">
        <f t="shared" si="285"/>
        <v>5.1499203784333737E-2</v>
      </c>
      <c r="N314" s="201">
        <f t="shared" si="286"/>
        <v>5.413124516732027E-2</v>
      </c>
      <c r="O314" s="201">
        <f t="shared" si="287"/>
        <v>5.1116882713953968E-2</v>
      </c>
      <c r="P314" s="201" t="str">
        <f t="shared" si="288"/>
        <v/>
      </c>
      <c r="Q314" s="201" t="str">
        <f t="shared" si="289"/>
        <v/>
      </c>
      <c r="R314" s="201" t="str">
        <f t="shared" si="290"/>
        <v/>
      </c>
      <c r="S314" s="201" t="str">
        <f t="shared" si="291"/>
        <v/>
      </c>
      <c r="T314" s="199">
        <f t="shared" si="292"/>
        <v>0</v>
      </c>
      <c r="U314" s="199">
        <f t="shared" si="293"/>
        <v>0</v>
      </c>
      <c r="V314" s="199">
        <f t="shared" si="294"/>
        <v>0</v>
      </c>
      <c r="W314" s="199">
        <f t="shared" si="295"/>
        <v>0</v>
      </c>
      <c r="X314" s="199" t="str">
        <f t="shared" si="296"/>
        <v/>
      </c>
      <c r="Y314" s="199" t="str">
        <f t="shared" si="297"/>
        <v/>
      </c>
      <c r="Z314" s="199" t="str">
        <f t="shared" si="298"/>
        <v/>
      </c>
      <c r="AA314" s="199" t="str">
        <f t="shared" si="299"/>
        <v/>
      </c>
      <c r="AB314" s="201">
        <f t="shared" ca="1" si="300"/>
        <v>2.0927483481952587</v>
      </c>
      <c r="AD314" s="162">
        <f t="shared" si="301"/>
        <v>0</v>
      </c>
      <c r="AE314" s="162">
        <f t="shared" si="302"/>
        <v>0</v>
      </c>
      <c r="AF314" s="162">
        <f t="shared" si="303"/>
        <v>0</v>
      </c>
      <c r="AG314" s="162">
        <f t="shared" si="304"/>
        <v>0</v>
      </c>
      <c r="AH314" s="162" t="str">
        <f t="shared" si="305"/>
        <v/>
      </c>
      <c r="AI314" s="162" t="str">
        <f t="shared" si="306"/>
        <v/>
      </c>
      <c r="AJ314" s="162" t="str">
        <f t="shared" si="307"/>
        <v/>
      </c>
      <c r="AK314" s="162" t="str">
        <f t="shared" si="308"/>
        <v/>
      </c>
      <c r="AM314" s="199">
        <f t="shared" si="311"/>
        <v>2.6471634723849835</v>
      </c>
      <c r="AN314" s="197">
        <f t="shared" si="313"/>
        <v>0</v>
      </c>
      <c r="AO314" s="197">
        <f t="shared" si="314"/>
        <v>0</v>
      </c>
      <c r="AP314" s="197">
        <f t="shared" si="315"/>
        <v>0</v>
      </c>
      <c r="AQ314" s="197">
        <f t="shared" si="316"/>
        <v>0</v>
      </c>
      <c r="AR314" s="197" t="str">
        <f t="shared" si="317"/>
        <v/>
      </c>
      <c r="AS314" s="197" t="str">
        <f t="shared" si="318"/>
        <v/>
      </c>
      <c r="AT314" s="197" t="str">
        <f t="shared" si="319"/>
        <v/>
      </c>
      <c r="AU314" s="197" t="str">
        <f t="shared" si="320"/>
        <v/>
      </c>
      <c r="AV314" s="199">
        <f t="shared" ca="1" si="312"/>
        <v>2.0153409350843479</v>
      </c>
      <c r="AX314" s="162">
        <f t="shared" si="321"/>
        <v>0</v>
      </c>
      <c r="AY314" s="162">
        <f t="shared" si="322"/>
        <v>0</v>
      </c>
      <c r="AZ314" s="162">
        <f t="shared" si="323"/>
        <v>0</v>
      </c>
      <c r="BA314" s="162">
        <f t="shared" si="324"/>
        <v>0</v>
      </c>
      <c r="BB314" s="162" t="str">
        <f t="shared" si="325"/>
        <v/>
      </c>
      <c r="BC314" s="162" t="str">
        <f t="shared" si="326"/>
        <v/>
      </c>
      <c r="BD314" s="162" t="str">
        <f t="shared" si="327"/>
        <v/>
      </c>
      <c r="BE314" s="162" t="str">
        <f t="shared" si="328"/>
        <v/>
      </c>
      <c r="BG314" s="169">
        <f t="shared" si="309"/>
        <v>6.0635707865463733</v>
      </c>
      <c r="BH314" s="169">
        <f t="shared" ca="1" si="310"/>
        <v>2.0732130157600008</v>
      </c>
    </row>
    <row r="315" spans="3:60" x14ac:dyDescent="0.25">
      <c r="C315" s="197">
        <v>24.1</v>
      </c>
      <c r="D315" s="198">
        <f t="shared" si="278"/>
        <v>9.0428642320237937</v>
      </c>
      <c r="E315" s="199">
        <f t="shared" si="279"/>
        <v>2.3709751037344402</v>
      </c>
      <c r="F315" s="199">
        <f t="shared" si="280"/>
        <v>11.854875518672202</v>
      </c>
      <c r="G315" s="199">
        <f t="shared" si="281"/>
        <v>1.372154499010942</v>
      </c>
      <c r="H315" s="200">
        <f t="shared" si="282"/>
        <v>12653.021937154905</v>
      </c>
      <c r="K315" s="199">
        <f t="shared" si="283"/>
        <v>6.1149569796526979</v>
      </c>
      <c r="L315" s="201">
        <f t="shared" si="284"/>
        <v>5.1285180490291696E-2</v>
      </c>
      <c r="M315" s="201">
        <f t="shared" si="285"/>
        <v>5.1716500002833031E-2</v>
      </c>
      <c r="N315" s="201">
        <f t="shared" si="286"/>
        <v>5.4359647045663394E-2</v>
      </c>
      <c r="O315" s="201">
        <f t="shared" si="287"/>
        <v>5.1332565763379932E-2</v>
      </c>
      <c r="P315" s="201" t="str">
        <f t="shared" si="288"/>
        <v/>
      </c>
      <c r="Q315" s="201" t="str">
        <f t="shared" si="289"/>
        <v/>
      </c>
      <c r="R315" s="201" t="str">
        <f t="shared" si="290"/>
        <v/>
      </c>
      <c r="S315" s="201" t="str">
        <f t="shared" si="291"/>
        <v/>
      </c>
      <c r="T315" s="199">
        <f t="shared" si="292"/>
        <v>0</v>
      </c>
      <c r="U315" s="199">
        <f t="shared" si="293"/>
        <v>0</v>
      </c>
      <c r="V315" s="199">
        <f t="shared" si="294"/>
        <v>0</v>
      </c>
      <c r="W315" s="199">
        <f t="shared" si="295"/>
        <v>0</v>
      </c>
      <c r="X315" s="199" t="str">
        <f t="shared" si="296"/>
        <v/>
      </c>
      <c r="Y315" s="199" t="str">
        <f t="shared" si="297"/>
        <v/>
      </c>
      <c r="Z315" s="199" t="str">
        <f t="shared" si="298"/>
        <v/>
      </c>
      <c r="AA315" s="199" t="str">
        <f t="shared" si="299"/>
        <v/>
      </c>
      <c r="AB315" s="201">
        <f t="shared" ca="1" si="300"/>
        <v>2.0403137172372863</v>
      </c>
      <c r="AD315" s="162">
        <f t="shared" si="301"/>
        <v>0</v>
      </c>
      <c r="AE315" s="162">
        <f t="shared" si="302"/>
        <v>0</v>
      </c>
      <c r="AF315" s="162">
        <f t="shared" si="303"/>
        <v>0</v>
      </c>
      <c r="AG315" s="162">
        <f t="shared" si="304"/>
        <v>0</v>
      </c>
      <c r="AH315" s="162" t="str">
        <f t="shared" si="305"/>
        <v/>
      </c>
      <c r="AI315" s="162" t="str">
        <f t="shared" si="306"/>
        <v/>
      </c>
      <c r="AJ315" s="162" t="str">
        <f t="shared" si="307"/>
        <v/>
      </c>
      <c r="AK315" s="162" t="str">
        <f t="shared" si="308"/>
        <v/>
      </c>
      <c r="AM315" s="199">
        <f t="shared" si="311"/>
        <v>2.658380266759496</v>
      </c>
      <c r="AN315" s="197">
        <f t="shared" si="313"/>
        <v>0</v>
      </c>
      <c r="AO315" s="197">
        <f t="shared" si="314"/>
        <v>0</v>
      </c>
      <c r="AP315" s="197">
        <f t="shared" si="315"/>
        <v>0</v>
      </c>
      <c r="AQ315" s="197">
        <f t="shared" si="316"/>
        <v>0</v>
      </c>
      <c r="AR315" s="197" t="str">
        <f t="shared" si="317"/>
        <v/>
      </c>
      <c r="AS315" s="197" t="str">
        <f t="shared" si="318"/>
        <v/>
      </c>
      <c r="AT315" s="197" t="str">
        <f t="shared" si="319"/>
        <v/>
      </c>
      <c r="AU315" s="197" t="str">
        <f t="shared" si="320"/>
        <v/>
      </c>
      <c r="AV315" s="199">
        <f t="shared" ca="1" si="312"/>
        <v>2.0317500431398541</v>
      </c>
      <c r="AX315" s="162">
        <f t="shared" si="321"/>
        <v>0</v>
      </c>
      <c r="AY315" s="162">
        <f t="shared" si="322"/>
        <v>0</v>
      </c>
      <c r="AZ315" s="162">
        <f t="shared" si="323"/>
        <v>0</v>
      </c>
      <c r="BA315" s="162">
        <f t="shared" si="324"/>
        <v>0</v>
      </c>
      <c r="BB315" s="162" t="str">
        <f t="shared" si="325"/>
        <v/>
      </c>
      <c r="BC315" s="162" t="str">
        <f t="shared" si="326"/>
        <v/>
      </c>
      <c r="BD315" s="162" t="str">
        <f t="shared" si="327"/>
        <v/>
      </c>
      <c r="BE315" s="162" t="str">
        <f t="shared" si="328"/>
        <v/>
      </c>
      <c r="BG315" s="169">
        <f t="shared" si="309"/>
        <v>6.0892638830995356</v>
      </c>
      <c r="BH315" s="169">
        <f t="shared" ca="1" si="310"/>
        <v>2.0927483481952587</v>
      </c>
    </row>
    <row r="316" spans="3:60" x14ac:dyDescent="0.25">
      <c r="C316" s="197">
        <v>24.2</v>
      </c>
      <c r="D316" s="198">
        <f t="shared" si="278"/>
        <v>9.0803864902479603</v>
      </c>
      <c r="E316" s="199">
        <f t="shared" si="279"/>
        <v>2.375289256198347</v>
      </c>
      <c r="F316" s="199">
        <f t="shared" si="280"/>
        <v>11.876446280991734</v>
      </c>
      <c r="G316" s="199">
        <f t="shared" si="281"/>
        <v>1.3778480861437672</v>
      </c>
      <c r="H316" s="200">
        <f t="shared" si="282"/>
        <v>12630.040708395672</v>
      </c>
      <c r="K316" s="199">
        <f t="shared" si="283"/>
        <v>6.1406500762058602</v>
      </c>
      <c r="L316" s="201">
        <f t="shared" si="284"/>
        <v>5.1500664441931569E-2</v>
      </c>
      <c r="M316" s="201">
        <f t="shared" si="285"/>
        <v>5.1933796221332325E-2</v>
      </c>
      <c r="N316" s="201">
        <f t="shared" si="286"/>
        <v>5.458804892400651E-2</v>
      </c>
      <c r="O316" s="201">
        <f t="shared" si="287"/>
        <v>5.154824881280589E-2</v>
      </c>
      <c r="P316" s="201" t="str">
        <f t="shared" si="288"/>
        <v/>
      </c>
      <c r="Q316" s="201" t="str">
        <f t="shared" si="289"/>
        <v/>
      </c>
      <c r="R316" s="201" t="str">
        <f t="shared" si="290"/>
        <v/>
      </c>
      <c r="S316" s="201" t="str">
        <f t="shared" si="291"/>
        <v/>
      </c>
      <c r="T316" s="199">
        <f t="shared" si="292"/>
        <v>0</v>
      </c>
      <c r="U316" s="199">
        <f t="shared" si="293"/>
        <v>0</v>
      </c>
      <c r="V316" s="199">
        <f t="shared" si="294"/>
        <v>0</v>
      </c>
      <c r="W316" s="199">
        <f t="shared" si="295"/>
        <v>0</v>
      </c>
      <c r="X316" s="199" t="str">
        <f t="shared" si="296"/>
        <v/>
      </c>
      <c r="Y316" s="199" t="str">
        <f t="shared" si="297"/>
        <v/>
      </c>
      <c r="Z316" s="199" t="str">
        <f t="shared" si="298"/>
        <v/>
      </c>
      <c r="AA316" s="199" t="str">
        <f t="shared" si="299"/>
        <v/>
      </c>
      <c r="AB316" s="201">
        <f t="shared" ca="1" si="300"/>
        <v>2.0898528574988564</v>
      </c>
      <c r="AD316" s="162">
        <f t="shared" si="301"/>
        <v>0</v>
      </c>
      <c r="AE316" s="162">
        <f t="shared" si="302"/>
        <v>0</v>
      </c>
      <c r="AF316" s="162">
        <f t="shared" si="303"/>
        <v>0</v>
      </c>
      <c r="AG316" s="162">
        <f t="shared" si="304"/>
        <v>0</v>
      </c>
      <c r="AH316" s="162" t="str">
        <f t="shared" si="305"/>
        <v/>
      </c>
      <c r="AI316" s="162" t="str">
        <f t="shared" si="306"/>
        <v/>
      </c>
      <c r="AJ316" s="162" t="str">
        <f t="shared" si="307"/>
        <v/>
      </c>
      <c r="AK316" s="162" t="str">
        <f t="shared" si="308"/>
        <v/>
      </c>
      <c r="AM316" s="199">
        <f t="shared" si="311"/>
        <v>2.6695970611340085</v>
      </c>
      <c r="AN316" s="197">
        <f t="shared" si="313"/>
        <v>0</v>
      </c>
      <c r="AO316" s="197">
        <f t="shared" si="314"/>
        <v>0</v>
      </c>
      <c r="AP316" s="197">
        <f t="shared" si="315"/>
        <v>0</v>
      </c>
      <c r="AQ316" s="197">
        <f t="shared" si="316"/>
        <v>0</v>
      </c>
      <c r="AR316" s="197" t="str">
        <f t="shared" si="317"/>
        <v/>
      </c>
      <c r="AS316" s="197" t="str">
        <f t="shared" si="318"/>
        <v/>
      </c>
      <c r="AT316" s="197" t="str">
        <f t="shared" si="319"/>
        <v/>
      </c>
      <c r="AU316" s="197" t="str">
        <f t="shared" si="320"/>
        <v/>
      </c>
      <c r="AV316" s="199">
        <f t="shared" ca="1" si="312"/>
        <v>2.127516690842826</v>
      </c>
      <c r="AX316" s="162">
        <f t="shared" si="321"/>
        <v>0</v>
      </c>
      <c r="AY316" s="162">
        <f t="shared" si="322"/>
        <v>0</v>
      </c>
      <c r="AZ316" s="162">
        <f t="shared" si="323"/>
        <v>0</v>
      </c>
      <c r="BA316" s="162">
        <f t="shared" si="324"/>
        <v>0</v>
      </c>
      <c r="BB316" s="162" t="str">
        <f t="shared" si="325"/>
        <v/>
      </c>
      <c r="BC316" s="162" t="str">
        <f t="shared" si="326"/>
        <v/>
      </c>
      <c r="BD316" s="162" t="str">
        <f t="shared" si="327"/>
        <v/>
      </c>
      <c r="BE316" s="162" t="str">
        <f t="shared" si="328"/>
        <v/>
      </c>
      <c r="BG316" s="169">
        <f t="shared" si="309"/>
        <v>6.1149569796526979</v>
      </c>
      <c r="BH316" s="169">
        <f t="shared" ca="1" si="310"/>
        <v>2.0403137172372863</v>
      </c>
    </row>
    <row r="317" spans="3:60" x14ac:dyDescent="0.25">
      <c r="C317" s="197">
        <v>24.3</v>
      </c>
      <c r="D317" s="198">
        <f t="shared" si="278"/>
        <v>9.1179087484721233</v>
      </c>
      <c r="E317" s="199">
        <f t="shared" si="279"/>
        <v>2.3796090534979424</v>
      </c>
      <c r="F317" s="199">
        <f t="shared" si="280"/>
        <v>11.898045267489712</v>
      </c>
      <c r="G317" s="199">
        <f t="shared" si="281"/>
        <v>1.3835416732765926</v>
      </c>
      <c r="H317" s="200">
        <f t="shared" si="282"/>
        <v>12607.112901970619</v>
      </c>
      <c r="K317" s="199">
        <f t="shared" si="283"/>
        <v>6.1663431727590226</v>
      </c>
      <c r="L317" s="201">
        <f t="shared" si="284"/>
        <v>5.171614839357145E-2</v>
      </c>
      <c r="M317" s="201">
        <f t="shared" si="285"/>
        <v>5.2151092439831626E-2</v>
      </c>
      <c r="N317" s="201">
        <f t="shared" si="286"/>
        <v>5.4816450802349627E-2</v>
      </c>
      <c r="O317" s="201">
        <f t="shared" si="287"/>
        <v>5.1763931862231854E-2</v>
      </c>
      <c r="P317" s="201" t="str">
        <f t="shared" si="288"/>
        <v/>
      </c>
      <c r="Q317" s="201" t="str">
        <f t="shared" si="289"/>
        <v/>
      </c>
      <c r="R317" s="201" t="str">
        <f t="shared" si="290"/>
        <v/>
      </c>
      <c r="S317" s="201" t="str">
        <f t="shared" si="291"/>
        <v/>
      </c>
      <c r="T317" s="199">
        <f t="shared" si="292"/>
        <v>0</v>
      </c>
      <c r="U317" s="199">
        <f t="shared" si="293"/>
        <v>0</v>
      </c>
      <c r="V317" s="199">
        <f t="shared" si="294"/>
        <v>0</v>
      </c>
      <c r="W317" s="199">
        <f t="shared" si="295"/>
        <v>0</v>
      </c>
      <c r="X317" s="199" t="str">
        <f t="shared" si="296"/>
        <v/>
      </c>
      <c r="Y317" s="199" t="str">
        <f t="shared" si="297"/>
        <v/>
      </c>
      <c r="Z317" s="199" t="str">
        <f t="shared" si="298"/>
        <v/>
      </c>
      <c r="AA317" s="199" t="str">
        <f t="shared" si="299"/>
        <v/>
      </c>
      <c r="AB317" s="201">
        <f t="shared" ca="1" si="300"/>
        <v>2.0452613144899288</v>
      </c>
      <c r="AD317" s="162">
        <f t="shared" si="301"/>
        <v>0</v>
      </c>
      <c r="AE317" s="162">
        <f t="shared" si="302"/>
        <v>0</v>
      </c>
      <c r="AF317" s="162">
        <f t="shared" si="303"/>
        <v>0</v>
      </c>
      <c r="AG317" s="162">
        <f t="shared" si="304"/>
        <v>0</v>
      </c>
      <c r="AH317" s="162" t="str">
        <f t="shared" si="305"/>
        <v/>
      </c>
      <c r="AI317" s="162" t="str">
        <f t="shared" si="306"/>
        <v/>
      </c>
      <c r="AJ317" s="162" t="str">
        <f t="shared" si="307"/>
        <v/>
      </c>
      <c r="AK317" s="162" t="str">
        <f t="shared" si="308"/>
        <v/>
      </c>
      <c r="AM317" s="199">
        <f t="shared" si="311"/>
        <v>2.680813855508521</v>
      </c>
      <c r="AN317" s="197">
        <f t="shared" si="313"/>
        <v>0</v>
      </c>
      <c r="AO317" s="197">
        <f t="shared" si="314"/>
        <v>0</v>
      </c>
      <c r="AP317" s="197">
        <f t="shared" si="315"/>
        <v>0</v>
      </c>
      <c r="AQ317" s="197">
        <f t="shared" si="316"/>
        <v>0</v>
      </c>
      <c r="AR317" s="197" t="str">
        <f t="shared" si="317"/>
        <v/>
      </c>
      <c r="AS317" s="197" t="str">
        <f t="shared" si="318"/>
        <v/>
      </c>
      <c r="AT317" s="197" t="str">
        <f t="shared" si="319"/>
        <v/>
      </c>
      <c r="AU317" s="197" t="str">
        <f t="shared" si="320"/>
        <v/>
      </c>
      <c r="AV317" s="199">
        <f t="shared" ca="1" si="312"/>
        <v>2.1666075853119424</v>
      </c>
      <c r="AX317" s="162">
        <f t="shared" si="321"/>
        <v>0</v>
      </c>
      <c r="AY317" s="162">
        <f t="shared" si="322"/>
        <v>0</v>
      </c>
      <c r="AZ317" s="162">
        <f t="shared" si="323"/>
        <v>0</v>
      </c>
      <c r="BA317" s="162">
        <f t="shared" si="324"/>
        <v>0</v>
      </c>
      <c r="BB317" s="162" t="str">
        <f t="shared" si="325"/>
        <v/>
      </c>
      <c r="BC317" s="162" t="str">
        <f t="shared" si="326"/>
        <v/>
      </c>
      <c r="BD317" s="162" t="str">
        <f t="shared" si="327"/>
        <v/>
      </c>
      <c r="BE317" s="162" t="str">
        <f t="shared" si="328"/>
        <v/>
      </c>
      <c r="BG317" s="169">
        <f t="shared" si="309"/>
        <v>6.1406500762058602</v>
      </c>
      <c r="BH317" s="169">
        <f t="shared" ca="1" si="310"/>
        <v>2.0898528574988564</v>
      </c>
    </row>
    <row r="318" spans="3:60" x14ac:dyDescent="0.25">
      <c r="C318" s="197">
        <v>24.4</v>
      </c>
      <c r="D318" s="198">
        <f t="shared" si="278"/>
        <v>9.1554310066962881</v>
      </c>
      <c r="E318" s="199">
        <f t="shared" si="279"/>
        <v>2.3839344262295081</v>
      </c>
      <c r="F318" s="199">
        <f t="shared" si="280"/>
        <v>11.919672131147541</v>
      </c>
      <c r="G318" s="199">
        <f t="shared" si="281"/>
        <v>1.389235260409418</v>
      </c>
      <c r="H318" s="200">
        <f t="shared" si="282"/>
        <v>12584.238756704717</v>
      </c>
      <c r="K318" s="199">
        <f t="shared" si="283"/>
        <v>6.1920362693121849</v>
      </c>
      <c r="L318" s="201">
        <f t="shared" si="284"/>
        <v>5.193163234521133E-2</v>
      </c>
      <c r="M318" s="201">
        <f t="shared" si="285"/>
        <v>5.2368388658330919E-2</v>
      </c>
      <c r="N318" s="201">
        <f t="shared" si="286"/>
        <v>5.5044852680692757E-2</v>
      </c>
      <c r="O318" s="201">
        <f t="shared" si="287"/>
        <v>5.1979614911657819E-2</v>
      </c>
      <c r="P318" s="201" t="str">
        <f t="shared" si="288"/>
        <v/>
      </c>
      <c r="Q318" s="201" t="str">
        <f t="shared" si="289"/>
        <v/>
      </c>
      <c r="R318" s="201" t="str">
        <f t="shared" si="290"/>
        <v/>
      </c>
      <c r="S318" s="201" t="str">
        <f t="shared" si="291"/>
        <v/>
      </c>
      <c r="T318" s="199">
        <f t="shared" si="292"/>
        <v>0</v>
      </c>
      <c r="U318" s="199">
        <f t="shared" si="293"/>
        <v>0</v>
      </c>
      <c r="V318" s="199">
        <f t="shared" si="294"/>
        <v>0</v>
      </c>
      <c r="W318" s="199">
        <f t="shared" si="295"/>
        <v>0</v>
      </c>
      <c r="X318" s="199" t="str">
        <f t="shared" si="296"/>
        <v/>
      </c>
      <c r="Y318" s="199" t="str">
        <f t="shared" si="297"/>
        <v/>
      </c>
      <c r="Z318" s="199" t="str">
        <f t="shared" si="298"/>
        <v/>
      </c>
      <c r="AA318" s="199" t="str">
        <f t="shared" si="299"/>
        <v/>
      </c>
      <c r="AB318" s="201">
        <f t="shared" ca="1" si="300"/>
        <v>2.1192416943354915</v>
      </c>
      <c r="AD318" s="162">
        <f t="shared" si="301"/>
        <v>0</v>
      </c>
      <c r="AE318" s="162">
        <f t="shared" si="302"/>
        <v>0</v>
      </c>
      <c r="AF318" s="162">
        <f t="shared" si="303"/>
        <v>0</v>
      </c>
      <c r="AG318" s="162">
        <f t="shared" si="304"/>
        <v>0</v>
      </c>
      <c r="AH318" s="162" t="str">
        <f t="shared" si="305"/>
        <v/>
      </c>
      <c r="AI318" s="162" t="str">
        <f t="shared" si="306"/>
        <v/>
      </c>
      <c r="AJ318" s="162" t="str">
        <f t="shared" si="307"/>
        <v/>
      </c>
      <c r="AK318" s="162" t="str">
        <f t="shared" si="308"/>
        <v/>
      </c>
      <c r="AM318" s="199">
        <f t="shared" si="311"/>
        <v>2.6920306498830335</v>
      </c>
      <c r="AN318" s="197">
        <f t="shared" si="313"/>
        <v>0</v>
      </c>
      <c r="AO318" s="197">
        <f t="shared" si="314"/>
        <v>0</v>
      </c>
      <c r="AP318" s="197">
        <f t="shared" si="315"/>
        <v>0</v>
      </c>
      <c r="AQ318" s="197">
        <f t="shared" si="316"/>
        <v>0</v>
      </c>
      <c r="AR318" s="197" t="str">
        <f t="shared" si="317"/>
        <v/>
      </c>
      <c r="AS318" s="197" t="str">
        <f t="shared" si="318"/>
        <v/>
      </c>
      <c r="AT318" s="197" t="str">
        <f t="shared" si="319"/>
        <v/>
      </c>
      <c r="AU318" s="197" t="str">
        <f t="shared" si="320"/>
        <v/>
      </c>
      <c r="AV318" s="199">
        <f t="shared" ca="1" si="312"/>
        <v>2.0535440677685188</v>
      </c>
      <c r="AX318" s="162">
        <f t="shared" si="321"/>
        <v>0</v>
      </c>
      <c r="AY318" s="162">
        <f t="shared" si="322"/>
        <v>0</v>
      </c>
      <c r="AZ318" s="162">
        <f t="shared" si="323"/>
        <v>0</v>
      </c>
      <c r="BA318" s="162">
        <f t="shared" si="324"/>
        <v>0</v>
      </c>
      <c r="BB318" s="162" t="str">
        <f t="shared" si="325"/>
        <v/>
      </c>
      <c r="BC318" s="162" t="str">
        <f t="shared" si="326"/>
        <v/>
      </c>
      <c r="BD318" s="162" t="str">
        <f t="shared" si="327"/>
        <v/>
      </c>
      <c r="BE318" s="162" t="str">
        <f t="shared" si="328"/>
        <v/>
      </c>
      <c r="BG318" s="169">
        <f t="shared" si="309"/>
        <v>6.1663431727590226</v>
      </c>
      <c r="BH318" s="169">
        <f t="shared" ca="1" si="310"/>
        <v>2.0452613144899288</v>
      </c>
    </row>
    <row r="319" spans="3:60" x14ac:dyDescent="0.25">
      <c r="C319" s="197">
        <v>24.5</v>
      </c>
      <c r="D319" s="198">
        <f t="shared" si="278"/>
        <v>9.1929532649204546</v>
      </c>
      <c r="E319" s="199">
        <f t="shared" si="279"/>
        <v>2.3882653061224488</v>
      </c>
      <c r="F319" s="199">
        <f t="shared" si="280"/>
        <v>11.941326530612244</v>
      </c>
      <c r="G319" s="199">
        <f t="shared" si="281"/>
        <v>1.3949288475422437</v>
      </c>
      <c r="H319" s="200">
        <f t="shared" si="282"/>
        <v>12561.418500320446</v>
      </c>
      <c r="K319" s="199">
        <f t="shared" si="283"/>
        <v>6.2177293658653472</v>
      </c>
      <c r="L319" s="201">
        <f t="shared" si="284"/>
        <v>5.2147116296851211E-2</v>
      </c>
      <c r="M319" s="201">
        <f t="shared" si="285"/>
        <v>5.258568487683022E-2</v>
      </c>
      <c r="N319" s="201">
        <f t="shared" si="286"/>
        <v>5.5273254559035874E-2</v>
      </c>
      <c r="O319" s="201">
        <f t="shared" si="287"/>
        <v>5.2195297961083784E-2</v>
      </c>
      <c r="P319" s="201" t="str">
        <f t="shared" si="288"/>
        <v/>
      </c>
      <c r="Q319" s="201" t="str">
        <f t="shared" si="289"/>
        <v/>
      </c>
      <c r="R319" s="201" t="str">
        <f t="shared" si="290"/>
        <v/>
      </c>
      <c r="S319" s="201" t="str">
        <f t="shared" si="291"/>
        <v/>
      </c>
      <c r="T319" s="199">
        <f t="shared" si="292"/>
        <v>0</v>
      </c>
      <c r="U319" s="199">
        <f t="shared" si="293"/>
        <v>0</v>
      </c>
      <c r="V319" s="199">
        <f t="shared" si="294"/>
        <v>0</v>
      </c>
      <c r="W319" s="199">
        <f t="shared" si="295"/>
        <v>0</v>
      </c>
      <c r="X319" s="199" t="str">
        <f t="shared" si="296"/>
        <v/>
      </c>
      <c r="Y319" s="199" t="str">
        <f t="shared" si="297"/>
        <v/>
      </c>
      <c r="Z319" s="199" t="str">
        <f t="shared" si="298"/>
        <v/>
      </c>
      <c r="AA319" s="199" t="str">
        <f t="shared" si="299"/>
        <v/>
      </c>
      <c r="AB319" s="201">
        <f t="shared" ca="1" si="300"/>
        <v>2.0805122068146478</v>
      </c>
      <c r="AD319" s="162">
        <f t="shared" si="301"/>
        <v>0</v>
      </c>
      <c r="AE319" s="162">
        <f t="shared" si="302"/>
        <v>0</v>
      </c>
      <c r="AF319" s="162">
        <f t="shared" si="303"/>
        <v>0</v>
      </c>
      <c r="AG319" s="162">
        <f t="shared" si="304"/>
        <v>0</v>
      </c>
      <c r="AH319" s="162" t="str">
        <f t="shared" si="305"/>
        <v/>
      </c>
      <c r="AI319" s="162" t="str">
        <f t="shared" si="306"/>
        <v/>
      </c>
      <c r="AJ319" s="162" t="str">
        <f t="shared" si="307"/>
        <v/>
      </c>
      <c r="AK319" s="162" t="str">
        <f t="shared" si="308"/>
        <v/>
      </c>
      <c r="AM319" s="199">
        <f t="shared" si="311"/>
        <v>2.703247444257546</v>
      </c>
      <c r="AN319" s="197">
        <f t="shared" si="313"/>
        <v>0</v>
      </c>
      <c r="AO319" s="197">
        <f t="shared" si="314"/>
        <v>0</v>
      </c>
      <c r="AP319" s="197">
        <f t="shared" si="315"/>
        <v>0</v>
      </c>
      <c r="AQ319" s="197">
        <f t="shared" si="316"/>
        <v>0</v>
      </c>
      <c r="AR319" s="197" t="str">
        <f t="shared" si="317"/>
        <v/>
      </c>
      <c r="AS319" s="197" t="str">
        <f t="shared" si="318"/>
        <v/>
      </c>
      <c r="AT319" s="197" t="str">
        <f t="shared" si="319"/>
        <v/>
      </c>
      <c r="AU319" s="197" t="str">
        <f t="shared" si="320"/>
        <v/>
      </c>
      <c r="AV319" s="199">
        <f t="shared" ca="1" si="312"/>
        <v>2.1026450086991337</v>
      </c>
      <c r="AX319" s="162">
        <f t="shared" si="321"/>
        <v>0</v>
      </c>
      <c r="AY319" s="162">
        <f t="shared" si="322"/>
        <v>0</v>
      </c>
      <c r="AZ319" s="162">
        <f t="shared" si="323"/>
        <v>0</v>
      </c>
      <c r="BA319" s="162">
        <f t="shared" si="324"/>
        <v>0</v>
      </c>
      <c r="BB319" s="162" t="str">
        <f t="shared" si="325"/>
        <v/>
      </c>
      <c r="BC319" s="162" t="str">
        <f t="shared" si="326"/>
        <v/>
      </c>
      <c r="BD319" s="162" t="str">
        <f t="shared" si="327"/>
        <v/>
      </c>
      <c r="BE319" s="162" t="str">
        <f t="shared" si="328"/>
        <v/>
      </c>
      <c r="BG319" s="169">
        <f t="shared" si="309"/>
        <v>6.1920362693121849</v>
      </c>
      <c r="BH319" s="169">
        <f t="shared" ca="1" si="310"/>
        <v>2.1192416943354915</v>
      </c>
    </row>
    <row r="320" spans="3:60" x14ac:dyDescent="0.25">
      <c r="C320" s="197">
        <v>24.6</v>
      </c>
      <c r="D320" s="198">
        <f t="shared" si="278"/>
        <v>9.2304755231446194</v>
      </c>
      <c r="E320" s="199">
        <f t="shared" si="279"/>
        <v>2.3926016260162601</v>
      </c>
      <c r="F320" s="199">
        <f t="shared" si="280"/>
        <v>11.963008130081301</v>
      </c>
      <c r="G320" s="199">
        <f t="shared" si="281"/>
        <v>1.4006224346750689</v>
      </c>
      <c r="H320" s="200">
        <f t="shared" si="282"/>
        <v>12538.652349723063</v>
      </c>
      <c r="K320" s="199">
        <f t="shared" si="283"/>
        <v>6.2434224624185095</v>
      </c>
      <c r="L320" s="201">
        <f t="shared" si="284"/>
        <v>5.2362600248491084E-2</v>
      </c>
      <c r="M320" s="201">
        <f t="shared" si="285"/>
        <v>5.2802981095329514E-2</v>
      </c>
      <c r="N320" s="201">
        <f t="shared" si="286"/>
        <v>5.5501656437378998E-2</v>
      </c>
      <c r="O320" s="201">
        <f t="shared" si="287"/>
        <v>5.2410981010509748E-2</v>
      </c>
      <c r="P320" s="201" t="str">
        <f t="shared" si="288"/>
        <v/>
      </c>
      <c r="Q320" s="201" t="str">
        <f t="shared" si="289"/>
        <v/>
      </c>
      <c r="R320" s="201" t="str">
        <f t="shared" si="290"/>
        <v/>
      </c>
      <c r="S320" s="201" t="str">
        <f t="shared" si="291"/>
        <v/>
      </c>
      <c r="T320" s="199">
        <f t="shared" si="292"/>
        <v>0</v>
      </c>
      <c r="U320" s="199">
        <f t="shared" si="293"/>
        <v>0</v>
      </c>
      <c r="V320" s="199">
        <f t="shared" si="294"/>
        <v>0</v>
      </c>
      <c r="W320" s="199">
        <f t="shared" si="295"/>
        <v>0</v>
      </c>
      <c r="X320" s="199" t="str">
        <f t="shared" si="296"/>
        <v/>
      </c>
      <c r="Y320" s="199" t="str">
        <f t="shared" si="297"/>
        <v/>
      </c>
      <c r="Z320" s="199" t="str">
        <f t="shared" si="298"/>
        <v/>
      </c>
      <c r="AA320" s="199" t="str">
        <f t="shared" si="299"/>
        <v/>
      </c>
      <c r="AB320" s="201">
        <f t="shared" ca="1" si="300"/>
        <v>2.0391884500500863</v>
      </c>
      <c r="AD320" s="162">
        <f t="shared" si="301"/>
        <v>0</v>
      </c>
      <c r="AE320" s="162">
        <f t="shared" si="302"/>
        <v>0</v>
      </c>
      <c r="AF320" s="162">
        <f t="shared" si="303"/>
        <v>0</v>
      </c>
      <c r="AG320" s="162">
        <f t="shared" si="304"/>
        <v>0</v>
      </c>
      <c r="AH320" s="162" t="str">
        <f t="shared" si="305"/>
        <v/>
      </c>
      <c r="AI320" s="162" t="str">
        <f t="shared" si="306"/>
        <v/>
      </c>
      <c r="AJ320" s="162" t="str">
        <f t="shared" si="307"/>
        <v/>
      </c>
      <c r="AK320" s="162" t="str">
        <f t="shared" si="308"/>
        <v/>
      </c>
      <c r="AM320" s="199">
        <f t="shared" si="311"/>
        <v>2.7144642386320585</v>
      </c>
      <c r="AN320" s="197">
        <f t="shared" si="313"/>
        <v>0</v>
      </c>
      <c r="AO320" s="197">
        <f t="shared" si="314"/>
        <v>0</v>
      </c>
      <c r="AP320" s="197">
        <f t="shared" si="315"/>
        <v>0</v>
      </c>
      <c r="AQ320" s="197">
        <f t="shared" si="316"/>
        <v>0</v>
      </c>
      <c r="AR320" s="197" t="str">
        <f t="shared" si="317"/>
        <v/>
      </c>
      <c r="AS320" s="197" t="str">
        <f t="shared" si="318"/>
        <v/>
      </c>
      <c r="AT320" s="197" t="str">
        <f t="shared" si="319"/>
        <v/>
      </c>
      <c r="AU320" s="197" t="str">
        <f t="shared" si="320"/>
        <v/>
      </c>
      <c r="AV320" s="199">
        <f t="shared" ca="1" si="312"/>
        <v>2.0788004870751204</v>
      </c>
      <c r="AX320" s="162">
        <f t="shared" si="321"/>
        <v>0</v>
      </c>
      <c r="AY320" s="162">
        <f t="shared" si="322"/>
        <v>0</v>
      </c>
      <c r="AZ320" s="162">
        <f t="shared" si="323"/>
        <v>0</v>
      </c>
      <c r="BA320" s="162">
        <f t="shared" si="324"/>
        <v>0</v>
      </c>
      <c r="BB320" s="162" t="str">
        <f t="shared" si="325"/>
        <v/>
      </c>
      <c r="BC320" s="162" t="str">
        <f t="shared" si="326"/>
        <v/>
      </c>
      <c r="BD320" s="162" t="str">
        <f t="shared" si="327"/>
        <v/>
      </c>
      <c r="BE320" s="162" t="str">
        <f t="shared" si="328"/>
        <v/>
      </c>
      <c r="BG320" s="169">
        <f t="shared" si="309"/>
        <v>6.2177293658653472</v>
      </c>
      <c r="BH320" s="169">
        <f t="shared" ca="1" si="310"/>
        <v>2.0805122068146478</v>
      </c>
    </row>
    <row r="321" spans="3:60" x14ac:dyDescent="0.25">
      <c r="C321" s="197">
        <v>24.7</v>
      </c>
      <c r="D321" s="198">
        <f t="shared" si="278"/>
        <v>9.2679977813687842</v>
      </c>
      <c r="E321" s="199">
        <f t="shared" si="279"/>
        <v>2.3969433198380568</v>
      </c>
      <c r="F321" s="199">
        <f t="shared" si="280"/>
        <v>11.984716599190284</v>
      </c>
      <c r="G321" s="199">
        <f t="shared" si="281"/>
        <v>1.4063160218078947</v>
      </c>
      <c r="H321" s="200">
        <f t="shared" si="282"/>
        <v>12515.940511278703</v>
      </c>
      <c r="K321" s="199">
        <f t="shared" si="283"/>
        <v>6.2691155589716718</v>
      </c>
      <c r="L321" s="201">
        <f t="shared" si="284"/>
        <v>5.2578084200130965E-2</v>
      </c>
      <c r="M321" s="201">
        <f t="shared" si="285"/>
        <v>5.3020277313828808E-2</v>
      </c>
      <c r="N321" s="201">
        <f t="shared" si="286"/>
        <v>5.5730058315722114E-2</v>
      </c>
      <c r="O321" s="201">
        <f t="shared" si="287"/>
        <v>5.2626664059935713E-2</v>
      </c>
      <c r="P321" s="201" t="str">
        <f t="shared" si="288"/>
        <v/>
      </c>
      <c r="Q321" s="201" t="str">
        <f t="shared" si="289"/>
        <v/>
      </c>
      <c r="R321" s="201" t="str">
        <f t="shared" si="290"/>
        <v/>
      </c>
      <c r="S321" s="201" t="str">
        <f t="shared" si="291"/>
        <v/>
      </c>
      <c r="T321" s="199">
        <f t="shared" si="292"/>
        <v>0</v>
      </c>
      <c r="U321" s="199">
        <f t="shared" si="293"/>
        <v>0</v>
      </c>
      <c r="V321" s="199">
        <f t="shared" si="294"/>
        <v>0</v>
      </c>
      <c r="W321" s="199">
        <f t="shared" si="295"/>
        <v>0</v>
      </c>
      <c r="X321" s="199" t="str">
        <f t="shared" si="296"/>
        <v/>
      </c>
      <c r="Y321" s="199" t="str">
        <f t="shared" si="297"/>
        <v/>
      </c>
      <c r="Z321" s="199" t="str">
        <f t="shared" si="298"/>
        <v/>
      </c>
      <c r="AA321" s="199" t="str">
        <f t="shared" si="299"/>
        <v/>
      </c>
      <c r="AB321" s="201">
        <f t="shared" ca="1" si="300"/>
        <v>2.0505395057721261</v>
      </c>
      <c r="AD321" s="162">
        <f t="shared" si="301"/>
        <v>0</v>
      </c>
      <c r="AE321" s="162">
        <f t="shared" si="302"/>
        <v>0</v>
      </c>
      <c r="AF321" s="162">
        <f t="shared" si="303"/>
        <v>0</v>
      </c>
      <c r="AG321" s="162">
        <f t="shared" si="304"/>
        <v>0</v>
      </c>
      <c r="AH321" s="162" t="str">
        <f t="shared" si="305"/>
        <v/>
      </c>
      <c r="AI321" s="162" t="str">
        <f t="shared" si="306"/>
        <v/>
      </c>
      <c r="AJ321" s="162" t="str">
        <f t="shared" si="307"/>
        <v/>
      </c>
      <c r="AK321" s="162" t="str">
        <f t="shared" si="308"/>
        <v/>
      </c>
      <c r="AM321" s="199">
        <f t="shared" si="311"/>
        <v>2.7256810330065711</v>
      </c>
      <c r="AN321" s="197">
        <f t="shared" si="313"/>
        <v>0</v>
      </c>
      <c r="AO321" s="197">
        <f t="shared" si="314"/>
        <v>0</v>
      </c>
      <c r="AP321" s="197">
        <f t="shared" si="315"/>
        <v>0</v>
      </c>
      <c r="AQ321" s="197">
        <f t="shared" si="316"/>
        <v>0</v>
      </c>
      <c r="AR321" s="197" t="str">
        <f t="shared" si="317"/>
        <v/>
      </c>
      <c r="AS321" s="197" t="str">
        <f t="shared" si="318"/>
        <v/>
      </c>
      <c r="AT321" s="197" t="str">
        <f t="shared" si="319"/>
        <v/>
      </c>
      <c r="AU321" s="197" t="str">
        <f t="shared" si="320"/>
        <v/>
      </c>
      <c r="AV321" s="199">
        <f t="shared" ca="1" si="312"/>
        <v>2.1491296515503509</v>
      </c>
      <c r="AX321" s="162">
        <f t="shared" si="321"/>
        <v>0</v>
      </c>
      <c r="AY321" s="162">
        <f t="shared" si="322"/>
        <v>0</v>
      </c>
      <c r="AZ321" s="162">
        <f t="shared" si="323"/>
        <v>0</v>
      </c>
      <c r="BA321" s="162">
        <f t="shared" si="324"/>
        <v>0</v>
      </c>
      <c r="BB321" s="162" t="str">
        <f t="shared" si="325"/>
        <v/>
      </c>
      <c r="BC321" s="162" t="str">
        <f t="shared" si="326"/>
        <v/>
      </c>
      <c r="BD321" s="162" t="str">
        <f t="shared" si="327"/>
        <v/>
      </c>
      <c r="BE321" s="162" t="str">
        <f t="shared" si="328"/>
        <v/>
      </c>
      <c r="BG321" s="169">
        <f t="shared" si="309"/>
        <v>6.2434224624185095</v>
      </c>
      <c r="BH321" s="169">
        <f t="shared" ca="1" si="310"/>
        <v>2.0391884500500863</v>
      </c>
    </row>
    <row r="322" spans="3:60" x14ac:dyDescent="0.25">
      <c r="C322" s="197">
        <v>24.8</v>
      </c>
      <c r="D322" s="198">
        <f t="shared" si="278"/>
        <v>9.3055200395929507</v>
      </c>
      <c r="E322" s="199">
        <f t="shared" si="279"/>
        <v>2.4012903225806452</v>
      </c>
      <c r="F322" s="199">
        <f t="shared" si="280"/>
        <v>12.006451612903227</v>
      </c>
      <c r="G322" s="199">
        <f t="shared" si="281"/>
        <v>1.4120096089407201</v>
      </c>
      <c r="H322" s="200">
        <f t="shared" si="282"/>
        <v>12493.283181085437</v>
      </c>
      <c r="K322" s="199">
        <f t="shared" si="283"/>
        <v>6.2948086555248342</v>
      </c>
      <c r="L322" s="201">
        <f t="shared" si="284"/>
        <v>5.2793568151770838E-2</v>
      </c>
      <c r="M322" s="201">
        <f t="shared" si="285"/>
        <v>5.3237573532328109E-2</v>
      </c>
      <c r="N322" s="201">
        <f t="shared" si="286"/>
        <v>5.5958460194065238E-2</v>
      </c>
      <c r="O322" s="201">
        <f t="shared" si="287"/>
        <v>5.284234710936167E-2</v>
      </c>
      <c r="P322" s="201" t="str">
        <f t="shared" si="288"/>
        <v/>
      </c>
      <c r="Q322" s="201" t="str">
        <f t="shared" si="289"/>
        <v/>
      </c>
      <c r="R322" s="201" t="str">
        <f t="shared" si="290"/>
        <v/>
      </c>
      <c r="S322" s="201" t="str">
        <f t="shared" si="291"/>
        <v/>
      </c>
      <c r="T322" s="199">
        <f t="shared" si="292"/>
        <v>0</v>
      </c>
      <c r="U322" s="199">
        <f t="shared" si="293"/>
        <v>0</v>
      </c>
      <c r="V322" s="199">
        <f t="shared" si="294"/>
        <v>0</v>
      </c>
      <c r="W322" s="199">
        <f t="shared" si="295"/>
        <v>0</v>
      </c>
      <c r="X322" s="199" t="str">
        <f t="shared" si="296"/>
        <v/>
      </c>
      <c r="Y322" s="199" t="str">
        <f t="shared" si="297"/>
        <v/>
      </c>
      <c r="Z322" s="199" t="str">
        <f t="shared" si="298"/>
        <v/>
      </c>
      <c r="AA322" s="199" t="str">
        <f t="shared" si="299"/>
        <v/>
      </c>
      <c r="AB322" s="201">
        <f t="shared" ca="1" si="300"/>
        <v>2.1640857920828882</v>
      </c>
      <c r="AD322" s="162">
        <f t="shared" si="301"/>
        <v>0</v>
      </c>
      <c r="AE322" s="162">
        <f t="shared" si="302"/>
        <v>0</v>
      </c>
      <c r="AF322" s="162">
        <f t="shared" si="303"/>
        <v>0</v>
      </c>
      <c r="AG322" s="162">
        <f t="shared" si="304"/>
        <v>0</v>
      </c>
      <c r="AH322" s="162" t="str">
        <f t="shared" si="305"/>
        <v/>
      </c>
      <c r="AI322" s="162" t="str">
        <f t="shared" si="306"/>
        <v/>
      </c>
      <c r="AJ322" s="162" t="str">
        <f t="shared" si="307"/>
        <v/>
      </c>
      <c r="AK322" s="162" t="str">
        <f t="shared" si="308"/>
        <v/>
      </c>
      <c r="AM322" s="199">
        <f t="shared" si="311"/>
        <v>2.7368978273810836</v>
      </c>
      <c r="AN322" s="197">
        <f t="shared" si="313"/>
        <v>0</v>
      </c>
      <c r="AO322" s="197">
        <f t="shared" si="314"/>
        <v>0</v>
      </c>
      <c r="AP322" s="197">
        <f t="shared" si="315"/>
        <v>0</v>
      </c>
      <c r="AQ322" s="197">
        <f t="shared" si="316"/>
        <v>0</v>
      </c>
      <c r="AR322" s="197" t="str">
        <f t="shared" si="317"/>
        <v/>
      </c>
      <c r="AS322" s="197" t="str">
        <f t="shared" si="318"/>
        <v/>
      </c>
      <c r="AT322" s="197" t="str">
        <f t="shared" si="319"/>
        <v/>
      </c>
      <c r="AU322" s="197" t="str">
        <f t="shared" si="320"/>
        <v/>
      </c>
      <c r="AV322" s="199">
        <f t="shared" ca="1" si="312"/>
        <v>2.1000701399250334</v>
      </c>
      <c r="AX322" s="162">
        <f t="shared" si="321"/>
        <v>0</v>
      </c>
      <c r="AY322" s="162">
        <f t="shared" si="322"/>
        <v>0</v>
      </c>
      <c r="AZ322" s="162">
        <f t="shared" si="323"/>
        <v>0</v>
      </c>
      <c r="BA322" s="162">
        <f t="shared" si="324"/>
        <v>0</v>
      </c>
      <c r="BB322" s="162" t="str">
        <f t="shared" si="325"/>
        <v/>
      </c>
      <c r="BC322" s="162" t="str">
        <f t="shared" si="326"/>
        <v/>
      </c>
      <c r="BD322" s="162" t="str">
        <f t="shared" si="327"/>
        <v/>
      </c>
      <c r="BE322" s="162" t="str">
        <f t="shared" si="328"/>
        <v/>
      </c>
      <c r="BG322" s="169">
        <f t="shared" si="309"/>
        <v>6.2691155589716718</v>
      </c>
      <c r="BH322" s="169">
        <f t="shared" ca="1" si="310"/>
        <v>2.0505395057721261</v>
      </c>
    </row>
    <row r="323" spans="3:60" x14ac:dyDescent="0.25">
      <c r="C323" s="197">
        <v>24.9</v>
      </c>
      <c r="D323" s="198">
        <f t="shared" si="278"/>
        <v>9.3430422978171137</v>
      </c>
      <c r="E323" s="199">
        <f t="shared" si="279"/>
        <v>2.4056425702811248</v>
      </c>
      <c r="F323" s="199">
        <f t="shared" si="280"/>
        <v>12.028212851405623</v>
      </c>
      <c r="G323" s="199">
        <f t="shared" si="281"/>
        <v>1.4177031960735453</v>
      </c>
      <c r="H323" s="200">
        <f t="shared" si="282"/>
        <v>12470.680545237517</v>
      </c>
      <c r="K323" s="199">
        <f t="shared" si="283"/>
        <v>6.3205017520779965</v>
      </c>
      <c r="L323" s="201">
        <f t="shared" si="284"/>
        <v>5.3009052103410718E-2</v>
      </c>
      <c r="M323" s="201">
        <f t="shared" si="285"/>
        <v>5.3454869750827402E-2</v>
      </c>
      <c r="N323" s="201">
        <f t="shared" si="286"/>
        <v>5.6186862072408361E-2</v>
      </c>
      <c r="O323" s="201">
        <f t="shared" si="287"/>
        <v>5.3058030158787642E-2</v>
      </c>
      <c r="P323" s="201" t="str">
        <f t="shared" si="288"/>
        <v/>
      </c>
      <c r="Q323" s="201" t="str">
        <f t="shared" si="289"/>
        <v/>
      </c>
      <c r="R323" s="201" t="str">
        <f t="shared" si="290"/>
        <v/>
      </c>
      <c r="S323" s="201" t="str">
        <f t="shared" si="291"/>
        <v/>
      </c>
      <c r="T323" s="199">
        <f t="shared" si="292"/>
        <v>0</v>
      </c>
      <c r="U323" s="199">
        <f t="shared" si="293"/>
        <v>0</v>
      </c>
      <c r="V323" s="199">
        <f t="shared" si="294"/>
        <v>0</v>
      </c>
      <c r="W323" s="199">
        <f t="shared" si="295"/>
        <v>0</v>
      </c>
      <c r="X323" s="199" t="str">
        <f t="shared" si="296"/>
        <v/>
      </c>
      <c r="Y323" s="199" t="str">
        <f t="shared" si="297"/>
        <v/>
      </c>
      <c r="Z323" s="199" t="str">
        <f t="shared" si="298"/>
        <v/>
      </c>
      <c r="AA323" s="199" t="str">
        <f t="shared" si="299"/>
        <v/>
      </c>
      <c r="AB323" s="201">
        <f t="shared" ca="1" si="300"/>
        <v>2.1152304525566707</v>
      </c>
      <c r="AD323" s="162">
        <f t="shared" si="301"/>
        <v>0</v>
      </c>
      <c r="AE323" s="162">
        <f t="shared" si="302"/>
        <v>0</v>
      </c>
      <c r="AF323" s="162">
        <f t="shared" si="303"/>
        <v>0</v>
      </c>
      <c r="AG323" s="162">
        <f t="shared" si="304"/>
        <v>0</v>
      </c>
      <c r="AH323" s="162" t="str">
        <f t="shared" si="305"/>
        <v/>
      </c>
      <c r="AI323" s="162" t="str">
        <f t="shared" si="306"/>
        <v/>
      </c>
      <c r="AJ323" s="162" t="str">
        <f t="shared" si="307"/>
        <v/>
      </c>
      <c r="AK323" s="162" t="str">
        <f t="shared" si="308"/>
        <v/>
      </c>
      <c r="AM323" s="199">
        <f t="shared" si="311"/>
        <v>2.7481146217555961</v>
      </c>
      <c r="AN323" s="197">
        <f t="shared" si="313"/>
        <v>0</v>
      </c>
      <c r="AO323" s="197">
        <f t="shared" si="314"/>
        <v>0</v>
      </c>
      <c r="AP323" s="197">
        <f t="shared" si="315"/>
        <v>0</v>
      </c>
      <c r="AQ323" s="197">
        <f t="shared" si="316"/>
        <v>0</v>
      </c>
      <c r="AR323" s="197" t="str">
        <f t="shared" si="317"/>
        <v/>
      </c>
      <c r="AS323" s="197" t="str">
        <f t="shared" si="318"/>
        <v/>
      </c>
      <c r="AT323" s="197" t="str">
        <f t="shared" si="319"/>
        <v/>
      </c>
      <c r="AU323" s="197" t="str">
        <f t="shared" si="320"/>
        <v/>
      </c>
      <c r="AV323" s="199">
        <f t="shared" ca="1" si="312"/>
        <v>2.0315737427887299</v>
      </c>
      <c r="AX323" s="162">
        <f t="shared" si="321"/>
        <v>0</v>
      </c>
      <c r="AY323" s="162">
        <f t="shared" si="322"/>
        <v>0</v>
      </c>
      <c r="AZ323" s="162">
        <f t="shared" si="323"/>
        <v>0</v>
      </c>
      <c r="BA323" s="162">
        <f t="shared" si="324"/>
        <v>0</v>
      </c>
      <c r="BB323" s="162" t="str">
        <f t="shared" si="325"/>
        <v/>
      </c>
      <c r="BC323" s="162" t="str">
        <f t="shared" si="326"/>
        <v/>
      </c>
      <c r="BD323" s="162" t="str">
        <f t="shared" si="327"/>
        <v/>
      </c>
      <c r="BE323" s="162" t="str">
        <f t="shared" si="328"/>
        <v/>
      </c>
      <c r="BG323" s="169">
        <f t="shared" si="309"/>
        <v>6.2948086555248342</v>
      </c>
      <c r="BH323" s="169">
        <f t="shared" ca="1" si="310"/>
        <v>2.1640857920828882</v>
      </c>
    </row>
    <row r="324" spans="3:60" x14ac:dyDescent="0.25">
      <c r="C324" s="197">
        <v>25</v>
      </c>
      <c r="D324" s="198">
        <f t="shared" si="278"/>
        <v>9.3805645560412803</v>
      </c>
      <c r="E324" s="199">
        <f t="shared" si="279"/>
        <v>2.41</v>
      </c>
      <c r="F324" s="199">
        <f t="shared" si="280"/>
        <v>12.05</v>
      </c>
      <c r="G324" s="199">
        <f t="shared" si="281"/>
        <v>1.423396783206371</v>
      </c>
      <c r="H324" s="200">
        <f t="shared" si="282"/>
        <v>12448.132780082988</v>
      </c>
      <c r="K324" s="199">
        <f t="shared" si="283"/>
        <v>6.3461948486311588</v>
      </c>
      <c r="L324" s="201">
        <f t="shared" si="284"/>
        <v>5.3224536055050606E-2</v>
      </c>
      <c r="M324" s="201">
        <f t="shared" si="285"/>
        <v>5.3672165969326696E-2</v>
      </c>
      <c r="N324" s="201">
        <f t="shared" si="286"/>
        <v>5.6415263950751478E-2</v>
      </c>
      <c r="O324" s="201">
        <f t="shared" si="287"/>
        <v>5.3273713208213599E-2</v>
      </c>
      <c r="P324" s="201" t="str">
        <f t="shared" si="288"/>
        <v/>
      </c>
      <c r="Q324" s="201" t="str">
        <f t="shared" si="289"/>
        <v/>
      </c>
      <c r="R324" s="201" t="str">
        <f t="shared" si="290"/>
        <v/>
      </c>
      <c r="S324" s="201" t="str">
        <f t="shared" si="291"/>
        <v/>
      </c>
      <c r="T324" s="199">
        <f t="shared" si="292"/>
        <v>0</v>
      </c>
      <c r="U324" s="199">
        <f t="shared" si="293"/>
        <v>0</v>
      </c>
      <c r="V324" s="199">
        <f t="shared" si="294"/>
        <v>0</v>
      </c>
      <c r="W324" s="199">
        <f t="shared" si="295"/>
        <v>0</v>
      </c>
      <c r="X324" s="199" t="str">
        <f t="shared" si="296"/>
        <v/>
      </c>
      <c r="Y324" s="199" t="str">
        <f t="shared" si="297"/>
        <v/>
      </c>
      <c r="Z324" s="199" t="str">
        <f t="shared" si="298"/>
        <v/>
      </c>
      <c r="AA324" s="199" t="str">
        <f t="shared" si="299"/>
        <v/>
      </c>
      <c r="AB324" s="201">
        <f t="shared" ca="1" si="300"/>
        <v>2.0567346669593056</v>
      </c>
      <c r="AD324" s="162">
        <f t="shared" si="301"/>
        <v>0</v>
      </c>
      <c r="AE324" s="162">
        <f t="shared" si="302"/>
        <v>0</v>
      </c>
      <c r="AF324" s="162">
        <f t="shared" si="303"/>
        <v>0</v>
      </c>
      <c r="AG324" s="162">
        <f t="shared" si="304"/>
        <v>0</v>
      </c>
      <c r="AH324" s="162" t="str">
        <f t="shared" si="305"/>
        <v/>
      </c>
      <c r="AI324" s="162" t="str">
        <f t="shared" si="306"/>
        <v/>
      </c>
      <c r="AJ324" s="162" t="str">
        <f t="shared" si="307"/>
        <v/>
      </c>
      <c r="AK324" s="162" t="str">
        <f t="shared" si="308"/>
        <v/>
      </c>
      <c r="AM324" s="199">
        <f t="shared" si="311"/>
        <v>2.7593314161301086</v>
      </c>
      <c r="AN324" s="197">
        <f t="shared" si="313"/>
        <v>0</v>
      </c>
      <c r="AO324" s="197">
        <f t="shared" si="314"/>
        <v>0</v>
      </c>
      <c r="AP324" s="197">
        <f t="shared" si="315"/>
        <v>0</v>
      </c>
      <c r="AQ324" s="197">
        <f t="shared" si="316"/>
        <v>0</v>
      </c>
      <c r="AR324" s="197" t="str">
        <f t="shared" si="317"/>
        <v/>
      </c>
      <c r="AS324" s="197" t="str">
        <f t="shared" si="318"/>
        <v/>
      </c>
      <c r="AT324" s="197" t="str">
        <f t="shared" si="319"/>
        <v/>
      </c>
      <c r="AU324" s="197" t="str">
        <f t="shared" si="320"/>
        <v/>
      </c>
      <c r="AV324" s="199">
        <f t="shared" ca="1" si="312"/>
        <v>2.0897799012398321</v>
      </c>
      <c r="AX324" s="162">
        <f t="shared" si="321"/>
        <v>0</v>
      </c>
      <c r="AY324" s="162">
        <f t="shared" si="322"/>
        <v>0</v>
      </c>
      <c r="AZ324" s="162">
        <f t="shared" si="323"/>
        <v>0</v>
      </c>
      <c r="BA324" s="162">
        <f t="shared" si="324"/>
        <v>0</v>
      </c>
      <c r="BB324" s="162" t="str">
        <f t="shared" si="325"/>
        <v/>
      </c>
      <c r="BC324" s="162" t="str">
        <f t="shared" si="326"/>
        <v/>
      </c>
      <c r="BD324" s="162" t="str">
        <f t="shared" si="327"/>
        <v/>
      </c>
      <c r="BE324" s="162" t="str">
        <f t="shared" si="328"/>
        <v/>
      </c>
      <c r="BG324" s="169">
        <f t="shared" si="309"/>
        <v>6.3205017520779965</v>
      </c>
      <c r="BH324" s="169">
        <f t="shared" ca="1" si="310"/>
        <v>2.1152304525566707</v>
      </c>
    </row>
    <row r="325" spans="3:60" x14ac:dyDescent="0.25">
      <c r="C325" s="197">
        <v>25.1</v>
      </c>
      <c r="D325" s="198">
        <f t="shared" si="278"/>
        <v>9.4180868142654433</v>
      </c>
      <c r="E325" s="199">
        <f t="shared" si="279"/>
        <v>2.414362549800797</v>
      </c>
      <c r="F325" s="199">
        <f t="shared" si="280"/>
        <v>12.071812749003985</v>
      </c>
      <c r="G325" s="199">
        <f t="shared" si="281"/>
        <v>1.4290903703391964</v>
      </c>
      <c r="H325" s="200">
        <f t="shared" si="282"/>
        <v>12425.640052474813</v>
      </c>
      <c r="K325" s="199">
        <f t="shared" si="283"/>
        <v>6.3718879451843211</v>
      </c>
      <c r="L325" s="201">
        <f t="shared" si="284"/>
        <v>5.3440020006690479E-2</v>
      </c>
      <c r="M325" s="201">
        <f t="shared" si="285"/>
        <v>5.388946218782599E-2</v>
      </c>
      <c r="N325" s="201">
        <f t="shared" si="286"/>
        <v>5.6643665829094601E-2</v>
      </c>
      <c r="O325" s="201">
        <f t="shared" si="287"/>
        <v>5.3489396257639571E-2</v>
      </c>
      <c r="P325" s="201" t="str">
        <f t="shared" si="288"/>
        <v/>
      </c>
      <c r="Q325" s="201" t="str">
        <f t="shared" si="289"/>
        <v/>
      </c>
      <c r="R325" s="201" t="str">
        <f t="shared" si="290"/>
        <v/>
      </c>
      <c r="S325" s="201" t="str">
        <f t="shared" si="291"/>
        <v/>
      </c>
      <c r="T325" s="199">
        <f t="shared" si="292"/>
        <v>0</v>
      </c>
      <c r="U325" s="199">
        <f t="shared" si="293"/>
        <v>0</v>
      </c>
      <c r="V325" s="199">
        <f t="shared" si="294"/>
        <v>0</v>
      </c>
      <c r="W325" s="199">
        <f t="shared" si="295"/>
        <v>0</v>
      </c>
      <c r="X325" s="199" t="str">
        <f t="shared" si="296"/>
        <v/>
      </c>
      <c r="Y325" s="199" t="str">
        <f t="shared" si="297"/>
        <v/>
      </c>
      <c r="Z325" s="199" t="str">
        <f t="shared" si="298"/>
        <v/>
      </c>
      <c r="AA325" s="199" t="str">
        <f t="shared" si="299"/>
        <v/>
      </c>
      <c r="AB325" s="201">
        <f t="shared" ca="1" si="300"/>
        <v>2.0496571966034693</v>
      </c>
      <c r="AD325" s="162">
        <f t="shared" si="301"/>
        <v>0</v>
      </c>
      <c r="AE325" s="162">
        <f t="shared" si="302"/>
        <v>0</v>
      </c>
      <c r="AF325" s="162">
        <f t="shared" si="303"/>
        <v>0</v>
      </c>
      <c r="AG325" s="162">
        <f t="shared" si="304"/>
        <v>0</v>
      </c>
      <c r="AH325" s="162" t="str">
        <f t="shared" si="305"/>
        <v/>
      </c>
      <c r="AI325" s="162" t="str">
        <f t="shared" si="306"/>
        <v/>
      </c>
      <c r="AJ325" s="162" t="str">
        <f t="shared" si="307"/>
        <v/>
      </c>
      <c r="AK325" s="162" t="str">
        <f t="shared" si="308"/>
        <v/>
      </c>
      <c r="AM325" s="199">
        <f t="shared" si="311"/>
        <v>2.7705482105046211</v>
      </c>
      <c r="AN325" s="197">
        <f t="shared" si="313"/>
        <v>0</v>
      </c>
      <c r="AO325" s="197">
        <f t="shared" si="314"/>
        <v>0</v>
      </c>
      <c r="AP325" s="197">
        <f t="shared" si="315"/>
        <v>0</v>
      </c>
      <c r="AQ325" s="197">
        <f t="shared" si="316"/>
        <v>0</v>
      </c>
      <c r="AR325" s="197" t="str">
        <f t="shared" si="317"/>
        <v/>
      </c>
      <c r="AS325" s="197" t="str">
        <f t="shared" si="318"/>
        <v/>
      </c>
      <c r="AT325" s="197" t="str">
        <f t="shared" si="319"/>
        <v/>
      </c>
      <c r="AU325" s="197" t="str">
        <f t="shared" si="320"/>
        <v/>
      </c>
      <c r="AV325" s="199">
        <f t="shared" ca="1" si="312"/>
        <v>2.027408612195519</v>
      </c>
      <c r="AX325" s="162">
        <f t="shared" si="321"/>
        <v>0</v>
      </c>
      <c r="AY325" s="162">
        <f t="shared" si="322"/>
        <v>0</v>
      </c>
      <c r="AZ325" s="162">
        <f t="shared" si="323"/>
        <v>0</v>
      </c>
      <c r="BA325" s="162">
        <f t="shared" si="324"/>
        <v>0</v>
      </c>
      <c r="BB325" s="162" t="str">
        <f t="shared" si="325"/>
        <v/>
      </c>
      <c r="BC325" s="162" t="str">
        <f t="shared" si="326"/>
        <v/>
      </c>
      <c r="BD325" s="162" t="str">
        <f t="shared" si="327"/>
        <v/>
      </c>
      <c r="BE325" s="162" t="str">
        <f t="shared" si="328"/>
        <v/>
      </c>
      <c r="BG325" s="169">
        <f t="shared" si="309"/>
        <v>6.3461948486311588</v>
      </c>
      <c r="BH325" s="169">
        <f t="shared" ca="1" si="310"/>
        <v>2.0567346669593056</v>
      </c>
    </row>
    <row r="326" spans="3:60" x14ac:dyDescent="0.25">
      <c r="C326" s="197">
        <v>25.2</v>
      </c>
      <c r="D326" s="198">
        <f t="shared" si="278"/>
        <v>9.4556090724896098</v>
      </c>
      <c r="E326" s="199">
        <f t="shared" si="279"/>
        <v>2.4187301587301588</v>
      </c>
      <c r="F326" s="199">
        <f t="shared" si="280"/>
        <v>12.093650793650795</v>
      </c>
      <c r="G326" s="199">
        <f t="shared" si="281"/>
        <v>1.4347839574720218</v>
      </c>
      <c r="H326" s="200">
        <f t="shared" si="282"/>
        <v>12403.202520015748</v>
      </c>
      <c r="K326" s="199">
        <f t="shared" si="283"/>
        <v>6.3975810417374834</v>
      </c>
      <c r="L326" s="201">
        <f t="shared" si="284"/>
        <v>5.365550395833036E-2</v>
      </c>
      <c r="M326" s="201">
        <f t="shared" si="285"/>
        <v>5.4106758406325291E-2</v>
      </c>
      <c r="N326" s="201">
        <f t="shared" si="286"/>
        <v>5.6872067707437725E-2</v>
      </c>
      <c r="O326" s="201">
        <f t="shared" si="287"/>
        <v>5.3705079307065529E-2</v>
      </c>
      <c r="P326" s="201" t="str">
        <f t="shared" si="288"/>
        <v/>
      </c>
      <c r="Q326" s="201" t="str">
        <f t="shared" si="289"/>
        <v/>
      </c>
      <c r="R326" s="201" t="str">
        <f t="shared" si="290"/>
        <v/>
      </c>
      <c r="S326" s="201" t="str">
        <f t="shared" si="291"/>
        <v/>
      </c>
      <c r="T326" s="199">
        <f t="shared" si="292"/>
        <v>0</v>
      </c>
      <c r="U326" s="199">
        <f t="shared" si="293"/>
        <v>0</v>
      </c>
      <c r="V326" s="199">
        <f t="shared" si="294"/>
        <v>0</v>
      </c>
      <c r="W326" s="199">
        <f t="shared" si="295"/>
        <v>0</v>
      </c>
      <c r="X326" s="199" t="str">
        <f t="shared" si="296"/>
        <v/>
      </c>
      <c r="Y326" s="199" t="str">
        <f t="shared" si="297"/>
        <v/>
      </c>
      <c r="Z326" s="199" t="str">
        <f t="shared" si="298"/>
        <v/>
      </c>
      <c r="AA326" s="199" t="str">
        <f t="shared" si="299"/>
        <v/>
      </c>
      <c r="AB326" s="201">
        <f t="shared" ca="1" si="300"/>
        <v>2.0675946943301597</v>
      </c>
      <c r="AD326" s="162">
        <f t="shared" si="301"/>
        <v>0</v>
      </c>
      <c r="AE326" s="162">
        <f t="shared" si="302"/>
        <v>0</v>
      </c>
      <c r="AF326" s="162">
        <f t="shared" si="303"/>
        <v>0</v>
      </c>
      <c r="AG326" s="162">
        <f t="shared" si="304"/>
        <v>0</v>
      </c>
      <c r="AH326" s="162" t="str">
        <f t="shared" si="305"/>
        <v/>
      </c>
      <c r="AI326" s="162" t="str">
        <f t="shared" si="306"/>
        <v/>
      </c>
      <c r="AJ326" s="162" t="str">
        <f t="shared" si="307"/>
        <v/>
      </c>
      <c r="AK326" s="162" t="str">
        <f t="shared" si="308"/>
        <v/>
      </c>
      <c r="AM326" s="199">
        <f t="shared" si="311"/>
        <v>2.7817650048791336</v>
      </c>
      <c r="AN326" s="197">
        <f t="shared" si="313"/>
        <v>0</v>
      </c>
      <c r="AO326" s="197">
        <f t="shared" si="314"/>
        <v>0</v>
      </c>
      <c r="AP326" s="197">
        <f t="shared" si="315"/>
        <v>0</v>
      </c>
      <c r="AQ326" s="197">
        <f t="shared" si="316"/>
        <v>0</v>
      </c>
      <c r="AR326" s="197" t="str">
        <f t="shared" si="317"/>
        <v/>
      </c>
      <c r="AS326" s="197" t="str">
        <f t="shared" si="318"/>
        <v/>
      </c>
      <c r="AT326" s="197" t="str">
        <f t="shared" si="319"/>
        <v/>
      </c>
      <c r="AU326" s="197" t="str">
        <f t="shared" si="320"/>
        <v/>
      </c>
      <c r="AV326" s="199">
        <f t="shared" ca="1" si="312"/>
        <v>2.0658153023894839</v>
      </c>
      <c r="AX326" s="162">
        <f t="shared" si="321"/>
        <v>0</v>
      </c>
      <c r="AY326" s="162">
        <f t="shared" si="322"/>
        <v>0</v>
      </c>
      <c r="AZ326" s="162">
        <f t="shared" si="323"/>
        <v>0</v>
      </c>
      <c r="BA326" s="162">
        <f t="shared" si="324"/>
        <v>0</v>
      </c>
      <c r="BB326" s="162" t="str">
        <f t="shared" si="325"/>
        <v/>
      </c>
      <c r="BC326" s="162" t="str">
        <f t="shared" si="326"/>
        <v/>
      </c>
      <c r="BD326" s="162" t="str">
        <f t="shared" si="327"/>
        <v/>
      </c>
      <c r="BE326" s="162" t="str">
        <f t="shared" si="328"/>
        <v/>
      </c>
      <c r="BG326" s="169">
        <f t="shared" si="309"/>
        <v>6.3718879451843211</v>
      </c>
      <c r="BH326" s="169">
        <f t="shared" ca="1" si="310"/>
        <v>2.0496571966034693</v>
      </c>
    </row>
    <row r="327" spans="3:60" x14ac:dyDescent="0.25">
      <c r="C327" s="197">
        <v>25.3</v>
      </c>
      <c r="D327" s="198">
        <f t="shared" si="278"/>
        <v>9.4931313307137764</v>
      </c>
      <c r="E327" s="199">
        <f t="shared" si="279"/>
        <v>2.4231027667984191</v>
      </c>
      <c r="F327" s="199">
        <f t="shared" si="280"/>
        <v>12.115513833992095</v>
      </c>
      <c r="G327" s="199">
        <f t="shared" si="281"/>
        <v>1.4404775446048474</v>
      </c>
      <c r="H327" s="200">
        <f t="shared" si="282"/>
        <v>12380.820331297049</v>
      </c>
      <c r="K327" s="199">
        <f t="shared" si="283"/>
        <v>6.4232741382906458</v>
      </c>
      <c r="L327" s="201">
        <f t="shared" si="284"/>
        <v>5.3870987909970233E-2</v>
      </c>
      <c r="M327" s="201">
        <f t="shared" si="285"/>
        <v>5.4324054624824585E-2</v>
      </c>
      <c r="N327" s="201">
        <f t="shared" si="286"/>
        <v>5.7100469585780848E-2</v>
      </c>
      <c r="O327" s="201">
        <f t="shared" si="287"/>
        <v>5.3920762356491493E-2</v>
      </c>
      <c r="P327" s="201" t="str">
        <f t="shared" si="288"/>
        <v/>
      </c>
      <c r="Q327" s="201" t="str">
        <f t="shared" si="289"/>
        <v/>
      </c>
      <c r="R327" s="201" t="str">
        <f t="shared" si="290"/>
        <v/>
      </c>
      <c r="S327" s="201" t="str">
        <f t="shared" si="291"/>
        <v/>
      </c>
      <c r="T327" s="199">
        <f t="shared" si="292"/>
        <v>0</v>
      </c>
      <c r="U327" s="199">
        <f t="shared" si="293"/>
        <v>0</v>
      </c>
      <c r="V327" s="199">
        <f t="shared" si="294"/>
        <v>0</v>
      </c>
      <c r="W327" s="199">
        <f t="shared" si="295"/>
        <v>0</v>
      </c>
      <c r="X327" s="199" t="str">
        <f t="shared" si="296"/>
        <v/>
      </c>
      <c r="Y327" s="199" t="str">
        <f t="shared" si="297"/>
        <v/>
      </c>
      <c r="Z327" s="199" t="str">
        <f t="shared" si="298"/>
        <v/>
      </c>
      <c r="AA327" s="199" t="str">
        <f t="shared" si="299"/>
        <v/>
      </c>
      <c r="AB327" s="201">
        <f t="shared" ca="1" si="300"/>
        <v>2.1324676032474046</v>
      </c>
      <c r="AD327" s="162">
        <f t="shared" si="301"/>
        <v>0</v>
      </c>
      <c r="AE327" s="162">
        <f t="shared" si="302"/>
        <v>0</v>
      </c>
      <c r="AF327" s="162">
        <f t="shared" si="303"/>
        <v>0</v>
      </c>
      <c r="AG327" s="162">
        <f t="shared" si="304"/>
        <v>0</v>
      </c>
      <c r="AH327" s="162" t="str">
        <f t="shared" si="305"/>
        <v/>
      </c>
      <c r="AI327" s="162" t="str">
        <f t="shared" si="306"/>
        <v/>
      </c>
      <c r="AJ327" s="162" t="str">
        <f t="shared" si="307"/>
        <v/>
      </c>
      <c r="AK327" s="162" t="str">
        <f t="shared" si="308"/>
        <v/>
      </c>
      <c r="AM327" s="199">
        <f t="shared" si="311"/>
        <v>2.7929817992536461</v>
      </c>
      <c r="AN327" s="197">
        <f t="shared" si="313"/>
        <v>0</v>
      </c>
      <c r="AO327" s="197">
        <f t="shared" si="314"/>
        <v>0</v>
      </c>
      <c r="AP327" s="197">
        <f t="shared" si="315"/>
        <v>0</v>
      </c>
      <c r="AQ327" s="197">
        <f t="shared" si="316"/>
        <v>0</v>
      </c>
      <c r="AR327" s="197" t="str">
        <f t="shared" si="317"/>
        <v/>
      </c>
      <c r="AS327" s="197" t="str">
        <f t="shared" si="318"/>
        <v/>
      </c>
      <c r="AT327" s="197" t="str">
        <f t="shared" si="319"/>
        <v/>
      </c>
      <c r="AU327" s="197" t="str">
        <f t="shared" si="320"/>
        <v/>
      </c>
      <c r="AV327" s="199">
        <f t="shared" ca="1" si="312"/>
        <v>2.0758662702437807</v>
      </c>
      <c r="AX327" s="162">
        <f t="shared" si="321"/>
        <v>0</v>
      </c>
      <c r="AY327" s="162">
        <f t="shared" si="322"/>
        <v>0</v>
      </c>
      <c r="AZ327" s="162">
        <f t="shared" si="323"/>
        <v>0</v>
      </c>
      <c r="BA327" s="162">
        <f t="shared" si="324"/>
        <v>0</v>
      </c>
      <c r="BB327" s="162" t="str">
        <f t="shared" si="325"/>
        <v/>
      </c>
      <c r="BC327" s="162" t="str">
        <f t="shared" si="326"/>
        <v/>
      </c>
      <c r="BD327" s="162" t="str">
        <f t="shared" si="327"/>
        <v/>
      </c>
      <c r="BE327" s="162" t="str">
        <f t="shared" si="328"/>
        <v/>
      </c>
      <c r="BG327" s="169">
        <f t="shared" si="309"/>
        <v>6.3975810417374834</v>
      </c>
      <c r="BH327" s="169">
        <f t="shared" ca="1" si="310"/>
        <v>2.0675946943301597</v>
      </c>
    </row>
    <row r="328" spans="3:60" x14ac:dyDescent="0.25">
      <c r="C328" s="197">
        <v>25.4</v>
      </c>
      <c r="D328" s="198">
        <f t="shared" si="278"/>
        <v>9.5306535889379393</v>
      </c>
      <c r="E328" s="199">
        <f t="shared" si="279"/>
        <v>2.4274803149606301</v>
      </c>
      <c r="F328" s="199">
        <f t="shared" si="280"/>
        <v>12.13740157480315</v>
      </c>
      <c r="G328" s="199">
        <f t="shared" si="281"/>
        <v>1.4461711317376729</v>
      </c>
      <c r="H328" s="200">
        <f t="shared" si="282"/>
        <v>12358.49362613124</v>
      </c>
      <c r="K328" s="199">
        <f t="shared" si="283"/>
        <v>6.4489672348438081</v>
      </c>
      <c r="L328" s="201">
        <f t="shared" si="284"/>
        <v>5.4086471861610114E-2</v>
      </c>
      <c r="M328" s="201">
        <f t="shared" si="285"/>
        <v>5.4541350843323878E-2</v>
      </c>
      <c r="N328" s="201">
        <f t="shared" si="286"/>
        <v>5.7328871464123965E-2</v>
      </c>
      <c r="O328" s="201">
        <f t="shared" si="287"/>
        <v>5.4136445405917458E-2</v>
      </c>
      <c r="P328" s="201" t="str">
        <f t="shared" si="288"/>
        <v/>
      </c>
      <c r="Q328" s="201" t="str">
        <f t="shared" si="289"/>
        <v/>
      </c>
      <c r="R328" s="201" t="str">
        <f t="shared" si="290"/>
        <v/>
      </c>
      <c r="S328" s="201" t="str">
        <f t="shared" si="291"/>
        <v/>
      </c>
      <c r="T328" s="199">
        <f t="shared" si="292"/>
        <v>0</v>
      </c>
      <c r="U328" s="199">
        <f t="shared" si="293"/>
        <v>0</v>
      </c>
      <c r="V328" s="199">
        <f t="shared" si="294"/>
        <v>0</v>
      </c>
      <c r="W328" s="199">
        <f t="shared" si="295"/>
        <v>0</v>
      </c>
      <c r="X328" s="199" t="str">
        <f t="shared" si="296"/>
        <v/>
      </c>
      <c r="Y328" s="199" t="str">
        <f t="shared" si="297"/>
        <v/>
      </c>
      <c r="Z328" s="199" t="str">
        <f t="shared" si="298"/>
        <v/>
      </c>
      <c r="AA328" s="199" t="str">
        <f t="shared" si="299"/>
        <v/>
      </c>
      <c r="AB328" s="201">
        <f t="shared" ca="1" si="300"/>
        <v>2.0401242589228135</v>
      </c>
      <c r="AD328" s="162">
        <f t="shared" si="301"/>
        <v>0</v>
      </c>
      <c r="AE328" s="162">
        <f t="shared" si="302"/>
        <v>0</v>
      </c>
      <c r="AF328" s="162">
        <f t="shared" si="303"/>
        <v>0</v>
      </c>
      <c r="AG328" s="162">
        <f t="shared" si="304"/>
        <v>0</v>
      </c>
      <c r="AH328" s="162" t="str">
        <f t="shared" si="305"/>
        <v/>
      </c>
      <c r="AI328" s="162" t="str">
        <f t="shared" si="306"/>
        <v/>
      </c>
      <c r="AJ328" s="162" t="str">
        <f t="shared" si="307"/>
        <v/>
      </c>
      <c r="AK328" s="162" t="str">
        <f t="shared" si="308"/>
        <v/>
      </c>
      <c r="AM328" s="199">
        <f t="shared" si="311"/>
        <v>2.8041985936281586</v>
      </c>
      <c r="AN328" s="197">
        <f t="shared" si="313"/>
        <v>0</v>
      </c>
      <c r="AO328" s="197">
        <f t="shared" si="314"/>
        <v>0</v>
      </c>
      <c r="AP328" s="197">
        <f t="shared" si="315"/>
        <v>0</v>
      </c>
      <c r="AQ328" s="197">
        <f t="shared" si="316"/>
        <v>0</v>
      </c>
      <c r="AR328" s="197" t="str">
        <f t="shared" si="317"/>
        <v/>
      </c>
      <c r="AS328" s="197" t="str">
        <f t="shared" si="318"/>
        <v/>
      </c>
      <c r="AT328" s="197" t="str">
        <f t="shared" si="319"/>
        <v/>
      </c>
      <c r="AU328" s="197" t="str">
        <f t="shared" si="320"/>
        <v/>
      </c>
      <c r="AV328" s="199">
        <f t="shared" ca="1" si="312"/>
        <v>2.1269731420769351</v>
      </c>
      <c r="AX328" s="162">
        <f t="shared" si="321"/>
        <v>0</v>
      </c>
      <c r="AY328" s="162">
        <f t="shared" si="322"/>
        <v>0</v>
      </c>
      <c r="AZ328" s="162">
        <f t="shared" si="323"/>
        <v>0</v>
      </c>
      <c r="BA328" s="162">
        <f t="shared" si="324"/>
        <v>0</v>
      </c>
      <c r="BB328" s="162" t="str">
        <f t="shared" si="325"/>
        <v/>
      </c>
      <c r="BC328" s="162" t="str">
        <f t="shared" si="326"/>
        <v/>
      </c>
      <c r="BD328" s="162" t="str">
        <f t="shared" si="327"/>
        <v/>
      </c>
      <c r="BE328" s="162" t="str">
        <f t="shared" si="328"/>
        <v/>
      </c>
      <c r="BG328" s="169">
        <f t="shared" si="309"/>
        <v>6.4232741382906458</v>
      </c>
      <c r="BH328" s="169">
        <f t="shared" ca="1" si="310"/>
        <v>2.1324676032474046</v>
      </c>
    </row>
    <row r="329" spans="3:60" x14ac:dyDescent="0.25">
      <c r="C329" s="197">
        <v>25.5</v>
      </c>
      <c r="D329" s="198">
        <f t="shared" si="278"/>
        <v>9.5681758471621041</v>
      </c>
      <c r="E329" s="199">
        <f t="shared" si="279"/>
        <v>2.431862745098039</v>
      </c>
      <c r="F329" s="199">
        <f t="shared" si="280"/>
        <v>12.159313725490195</v>
      </c>
      <c r="G329" s="199">
        <f t="shared" si="281"/>
        <v>1.4518647188704981</v>
      </c>
      <c r="H329" s="200">
        <f t="shared" si="282"/>
        <v>12336.222535779078</v>
      </c>
      <c r="K329" s="199">
        <f t="shared" si="283"/>
        <v>6.4746603313969704</v>
      </c>
      <c r="L329" s="201">
        <f t="shared" si="284"/>
        <v>5.4301955813249994E-2</v>
      </c>
      <c r="M329" s="201">
        <f t="shared" si="285"/>
        <v>5.4758647061823172E-2</v>
      </c>
      <c r="N329" s="201">
        <f t="shared" si="286"/>
        <v>5.7557273342467082E-2</v>
      </c>
      <c r="O329" s="201">
        <f t="shared" si="287"/>
        <v>5.4352128455343415E-2</v>
      </c>
      <c r="P329" s="201" t="str">
        <f t="shared" si="288"/>
        <v/>
      </c>
      <c r="Q329" s="201" t="str">
        <f t="shared" si="289"/>
        <v/>
      </c>
      <c r="R329" s="201" t="str">
        <f t="shared" si="290"/>
        <v/>
      </c>
      <c r="S329" s="201" t="str">
        <f t="shared" si="291"/>
        <v/>
      </c>
      <c r="T329" s="199">
        <f t="shared" si="292"/>
        <v>0</v>
      </c>
      <c r="U329" s="199">
        <f t="shared" si="293"/>
        <v>0</v>
      </c>
      <c r="V329" s="199">
        <f t="shared" si="294"/>
        <v>0</v>
      </c>
      <c r="W329" s="199">
        <f t="shared" si="295"/>
        <v>0</v>
      </c>
      <c r="X329" s="199" t="str">
        <f t="shared" si="296"/>
        <v/>
      </c>
      <c r="Y329" s="199" t="str">
        <f t="shared" si="297"/>
        <v/>
      </c>
      <c r="Z329" s="199" t="str">
        <f t="shared" si="298"/>
        <v/>
      </c>
      <c r="AA329" s="199" t="str">
        <f t="shared" si="299"/>
        <v/>
      </c>
      <c r="AB329" s="201">
        <f t="shared" ca="1" si="300"/>
        <v>2.1223475292750562</v>
      </c>
      <c r="AD329" s="162">
        <f t="shared" si="301"/>
        <v>0</v>
      </c>
      <c r="AE329" s="162">
        <f t="shared" si="302"/>
        <v>0</v>
      </c>
      <c r="AF329" s="162">
        <f t="shared" si="303"/>
        <v>0</v>
      </c>
      <c r="AG329" s="162">
        <f t="shared" si="304"/>
        <v>0</v>
      </c>
      <c r="AH329" s="162" t="str">
        <f t="shared" si="305"/>
        <v/>
      </c>
      <c r="AI329" s="162" t="str">
        <f t="shared" si="306"/>
        <v/>
      </c>
      <c r="AJ329" s="162" t="str">
        <f t="shared" si="307"/>
        <v/>
      </c>
      <c r="AK329" s="162" t="str">
        <f t="shared" si="308"/>
        <v/>
      </c>
      <c r="AM329" s="199">
        <f t="shared" si="311"/>
        <v>2.8154153880026711</v>
      </c>
      <c r="AN329" s="197">
        <f t="shared" si="313"/>
        <v>0</v>
      </c>
      <c r="AO329" s="197">
        <f t="shared" si="314"/>
        <v>0</v>
      </c>
      <c r="AP329" s="197">
        <f t="shared" si="315"/>
        <v>0</v>
      </c>
      <c r="AQ329" s="197">
        <f t="shared" si="316"/>
        <v>0</v>
      </c>
      <c r="AR329" s="197" t="str">
        <f t="shared" si="317"/>
        <v/>
      </c>
      <c r="AS329" s="197" t="str">
        <f t="shared" si="318"/>
        <v/>
      </c>
      <c r="AT329" s="197" t="str">
        <f t="shared" si="319"/>
        <v/>
      </c>
      <c r="AU329" s="197" t="str">
        <f t="shared" si="320"/>
        <v/>
      </c>
      <c r="AV329" s="199">
        <f t="shared" ca="1" si="312"/>
        <v>2.0902679111297466</v>
      </c>
      <c r="AX329" s="162">
        <f t="shared" si="321"/>
        <v>0</v>
      </c>
      <c r="AY329" s="162">
        <f t="shared" si="322"/>
        <v>0</v>
      </c>
      <c r="AZ329" s="162">
        <f t="shared" si="323"/>
        <v>0</v>
      </c>
      <c r="BA329" s="162">
        <f t="shared" si="324"/>
        <v>0</v>
      </c>
      <c r="BB329" s="162" t="str">
        <f t="shared" si="325"/>
        <v/>
      </c>
      <c r="BC329" s="162" t="str">
        <f t="shared" si="326"/>
        <v/>
      </c>
      <c r="BD329" s="162" t="str">
        <f t="shared" si="327"/>
        <v/>
      </c>
      <c r="BE329" s="162" t="str">
        <f t="shared" si="328"/>
        <v/>
      </c>
      <c r="BG329" s="169">
        <f t="shared" si="309"/>
        <v>6.4489672348438081</v>
      </c>
      <c r="BH329" s="169">
        <f t="shared" ca="1" si="310"/>
        <v>2.0401242589228135</v>
      </c>
    </row>
    <row r="330" spans="3:60" x14ac:dyDescent="0.25">
      <c r="C330" s="197">
        <v>25.6</v>
      </c>
      <c r="D330" s="198">
        <f t="shared" si="278"/>
        <v>9.6056981053862707</v>
      </c>
      <c r="E330" s="199">
        <f t="shared" si="279"/>
        <v>2.4362500000000002</v>
      </c>
      <c r="F330" s="199">
        <f t="shared" si="280"/>
        <v>12.181250000000002</v>
      </c>
      <c r="G330" s="199">
        <f t="shared" si="281"/>
        <v>1.4575583060033239</v>
      </c>
      <c r="H330" s="200">
        <f t="shared" si="282"/>
        <v>12314.007183170856</v>
      </c>
      <c r="K330" s="199">
        <f t="shared" si="283"/>
        <v>6.5003534279501327</v>
      </c>
      <c r="L330" s="201">
        <f t="shared" si="284"/>
        <v>5.4517439764889875E-2</v>
      </c>
      <c r="M330" s="201">
        <f t="shared" si="285"/>
        <v>5.4975943280322473E-2</v>
      </c>
      <c r="N330" s="201">
        <f t="shared" si="286"/>
        <v>5.7785675220810205E-2</v>
      </c>
      <c r="O330" s="201">
        <f t="shared" si="287"/>
        <v>5.456781150476938E-2</v>
      </c>
      <c r="P330" s="201" t="str">
        <f t="shared" si="288"/>
        <v/>
      </c>
      <c r="Q330" s="201" t="str">
        <f t="shared" si="289"/>
        <v/>
      </c>
      <c r="R330" s="201" t="str">
        <f t="shared" si="290"/>
        <v/>
      </c>
      <c r="S330" s="201" t="str">
        <f t="shared" si="291"/>
        <v/>
      </c>
      <c r="T330" s="199">
        <f t="shared" si="292"/>
        <v>0</v>
      </c>
      <c r="U330" s="199">
        <f t="shared" si="293"/>
        <v>0</v>
      </c>
      <c r="V330" s="199">
        <f t="shared" si="294"/>
        <v>0</v>
      </c>
      <c r="W330" s="199">
        <f t="shared" si="295"/>
        <v>0</v>
      </c>
      <c r="X330" s="199" t="str">
        <f t="shared" si="296"/>
        <v/>
      </c>
      <c r="Y330" s="199" t="str">
        <f t="shared" si="297"/>
        <v/>
      </c>
      <c r="Z330" s="199" t="str">
        <f t="shared" si="298"/>
        <v/>
      </c>
      <c r="AA330" s="199" t="str">
        <f t="shared" si="299"/>
        <v/>
      </c>
      <c r="AB330" s="201">
        <f t="shared" ca="1" si="300"/>
        <v>2.1026292269962386</v>
      </c>
      <c r="AD330" s="162">
        <f t="shared" si="301"/>
        <v>0</v>
      </c>
      <c r="AE330" s="162">
        <f t="shared" si="302"/>
        <v>0</v>
      </c>
      <c r="AF330" s="162">
        <f t="shared" si="303"/>
        <v>0</v>
      </c>
      <c r="AG330" s="162">
        <f t="shared" si="304"/>
        <v>0</v>
      </c>
      <c r="AH330" s="162" t="str">
        <f t="shared" si="305"/>
        <v/>
      </c>
      <c r="AI330" s="162" t="str">
        <f t="shared" si="306"/>
        <v/>
      </c>
      <c r="AJ330" s="162" t="str">
        <f t="shared" si="307"/>
        <v/>
      </c>
      <c r="AK330" s="162" t="str">
        <f t="shared" si="308"/>
        <v/>
      </c>
      <c r="AM330" s="199">
        <f t="shared" si="311"/>
        <v>2.8266321823771836</v>
      </c>
      <c r="AN330" s="197">
        <f t="shared" si="313"/>
        <v>0</v>
      </c>
      <c r="AO330" s="197">
        <f t="shared" si="314"/>
        <v>0</v>
      </c>
      <c r="AP330" s="197">
        <f t="shared" si="315"/>
        <v>0</v>
      </c>
      <c r="AQ330" s="197">
        <f t="shared" si="316"/>
        <v>0</v>
      </c>
      <c r="AR330" s="197" t="str">
        <f t="shared" si="317"/>
        <v/>
      </c>
      <c r="AS330" s="197" t="str">
        <f t="shared" si="318"/>
        <v/>
      </c>
      <c r="AT330" s="197" t="str">
        <f t="shared" si="319"/>
        <v/>
      </c>
      <c r="AU330" s="197" t="str">
        <f t="shared" si="320"/>
        <v/>
      </c>
      <c r="AV330" s="199">
        <f t="shared" ca="1" si="312"/>
        <v>2.1057975919109806</v>
      </c>
      <c r="AX330" s="162">
        <f t="shared" si="321"/>
        <v>0</v>
      </c>
      <c r="AY330" s="162">
        <f t="shared" si="322"/>
        <v>0</v>
      </c>
      <c r="AZ330" s="162">
        <f t="shared" si="323"/>
        <v>0</v>
      </c>
      <c r="BA330" s="162">
        <f t="shared" si="324"/>
        <v>0</v>
      </c>
      <c r="BB330" s="162" t="str">
        <f t="shared" si="325"/>
        <v/>
      </c>
      <c r="BC330" s="162" t="str">
        <f t="shared" si="326"/>
        <v/>
      </c>
      <c r="BD330" s="162" t="str">
        <f t="shared" si="327"/>
        <v/>
      </c>
      <c r="BE330" s="162" t="str">
        <f t="shared" si="328"/>
        <v/>
      </c>
      <c r="BG330" s="169">
        <f t="shared" si="309"/>
        <v>6.4746603313969704</v>
      </c>
      <c r="BH330" s="169">
        <f t="shared" ca="1" si="310"/>
        <v>2.1223475292750562</v>
      </c>
    </row>
    <row r="331" spans="3:60" x14ac:dyDescent="0.25">
      <c r="C331" s="197">
        <v>25.7</v>
      </c>
      <c r="D331" s="198">
        <f t="shared" si="278"/>
        <v>9.6432203636104354</v>
      </c>
      <c r="E331" s="199">
        <f t="shared" si="279"/>
        <v>2.4406420233463035</v>
      </c>
      <c r="F331" s="199">
        <f t="shared" si="280"/>
        <v>12.203210116731517</v>
      </c>
      <c r="G331" s="199">
        <f t="shared" si="281"/>
        <v>1.4632518931361493</v>
      </c>
      <c r="H331" s="200">
        <f t="shared" si="282"/>
        <v>12291.847683122225</v>
      </c>
      <c r="K331" s="199">
        <f t="shared" si="283"/>
        <v>6.526046524503295</v>
      </c>
      <c r="L331" s="201">
        <f t="shared" si="284"/>
        <v>5.4732923716529748E-2</v>
      </c>
      <c r="M331" s="201">
        <f t="shared" si="285"/>
        <v>5.5193239498821767E-2</v>
      </c>
      <c r="N331" s="201">
        <f t="shared" si="286"/>
        <v>5.8014077099153329E-2</v>
      </c>
      <c r="O331" s="201">
        <f t="shared" si="287"/>
        <v>5.4783494554195344E-2</v>
      </c>
      <c r="P331" s="201" t="str">
        <f t="shared" si="288"/>
        <v/>
      </c>
      <c r="Q331" s="201" t="str">
        <f t="shared" si="289"/>
        <v/>
      </c>
      <c r="R331" s="201" t="str">
        <f t="shared" si="290"/>
        <v/>
      </c>
      <c r="S331" s="201" t="str">
        <f t="shared" si="291"/>
        <v/>
      </c>
      <c r="T331" s="199">
        <f t="shared" si="292"/>
        <v>0</v>
      </c>
      <c r="U331" s="199">
        <f t="shared" si="293"/>
        <v>0</v>
      </c>
      <c r="V331" s="199">
        <f t="shared" si="294"/>
        <v>0</v>
      </c>
      <c r="W331" s="199">
        <f t="shared" si="295"/>
        <v>0</v>
      </c>
      <c r="X331" s="199" t="str">
        <f t="shared" si="296"/>
        <v/>
      </c>
      <c r="Y331" s="199" t="str">
        <f t="shared" si="297"/>
        <v/>
      </c>
      <c r="Z331" s="199" t="str">
        <f t="shared" si="298"/>
        <v/>
      </c>
      <c r="AA331" s="199" t="str">
        <f t="shared" si="299"/>
        <v/>
      </c>
      <c r="AB331" s="201">
        <f t="shared" ca="1" si="300"/>
        <v>2.0957817013265778</v>
      </c>
      <c r="AD331" s="162">
        <f t="shared" si="301"/>
        <v>0</v>
      </c>
      <c r="AE331" s="162">
        <f t="shared" si="302"/>
        <v>0</v>
      </c>
      <c r="AF331" s="162">
        <f t="shared" si="303"/>
        <v>0</v>
      </c>
      <c r="AG331" s="162">
        <f t="shared" si="304"/>
        <v>0</v>
      </c>
      <c r="AH331" s="162" t="str">
        <f t="shared" si="305"/>
        <v/>
      </c>
      <c r="AI331" s="162" t="str">
        <f t="shared" si="306"/>
        <v/>
      </c>
      <c r="AJ331" s="162" t="str">
        <f t="shared" si="307"/>
        <v/>
      </c>
      <c r="AK331" s="162" t="str">
        <f t="shared" si="308"/>
        <v/>
      </c>
      <c r="AM331" s="199">
        <f t="shared" si="311"/>
        <v>2.8378489767516961</v>
      </c>
      <c r="AN331" s="197">
        <f t="shared" si="313"/>
        <v>0</v>
      </c>
      <c r="AO331" s="197">
        <f t="shared" si="314"/>
        <v>0</v>
      </c>
      <c r="AP331" s="197">
        <f t="shared" si="315"/>
        <v>0</v>
      </c>
      <c r="AQ331" s="197">
        <f t="shared" si="316"/>
        <v>0</v>
      </c>
      <c r="AR331" s="197" t="str">
        <f t="shared" si="317"/>
        <v/>
      </c>
      <c r="AS331" s="197" t="str">
        <f t="shared" si="318"/>
        <v/>
      </c>
      <c r="AT331" s="197" t="str">
        <f t="shared" si="319"/>
        <v/>
      </c>
      <c r="AU331" s="197" t="str">
        <f t="shared" si="320"/>
        <v/>
      </c>
      <c r="AV331" s="199">
        <f t="shared" ca="1" si="312"/>
        <v>2.0721390184724151</v>
      </c>
      <c r="AX331" s="162">
        <f t="shared" si="321"/>
        <v>0</v>
      </c>
      <c r="AY331" s="162">
        <f t="shared" si="322"/>
        <v>0</v>
      </c>
      <c r="AZ331" s="162">
        <f t="shared" si="323"/>
        <v>0</v>
      </c>
      <c r="BA331" s="162">
        <f t="shared" si="324"/>
        <v>0</v>
      </c>
      <c r="BB331" s="162" t="str">
        <f t="shared" si="325"/>
        <v/>
      </c>
      <c r="BC331" s="162" t="str">
        <f t="shared" si="326"/>
        <v/>
      </c>
      <c r="BD331" s="162" t="str">
        <f t="shared" si="327"/>
        <v/>
      </c>
      <c r="BE331" s="162" t="str">
        <f t="shared" si="328"/>
        <v/>
      </c>
      <c r="BG331" s="169">
        <f t="shared" si="309"/>
        <v>6.5003534279501327</v>
      </c>
      <c r="BH331" s="169">
        <f t="shared" ca="1" si="310"/>
        <v>2.1026292269962386</v>
      </c>
    </row>
    <row r="332" spans="3:60" x14ac:dyDescent="0.25">
      <c r="C332" s="197">
        <v>25.8</v>
      </c>
      <c r="D332" s="198">
        <f t="shared" si="278"/>
        <v>9.680742621834602</v>
      </c>
      <c r="E332" s="199">
        <f t="shared" si="279"/>
        <v>2.4450387596899228</v>
      </c>
      <c r="F332" s="199">
        <f t="shared" si="280"/>
        <v>12.225193798449613</v>
      </c>
      <c r="G332" s="199">
        <f t="shared" si="281"/>
        <v>1.4689454802689752</v>
      </c>
      <c r="H332" s="200">
        <f t="shared" si="282"/>
        <v>12269.744142544623</v>
      </c>
      <c r="K332" s="199">
        <f t="shared" si="283"/>
        <v>6.5517396210564574</v>
      </c>
      <c r="L332" s="201">
        <f t="shared" si="284"/>
        <v>5.4948407668169628E-2</v>
      </c>
      <c r="M332" s="201">
        <f t="shared" si="285"/>
        <v>5.5410535717321067E-2</v>
      </c>
      <c r="N332" s="201">
        <f t="shared" si="286"/>
        <v>5.8242478977496445E-2</v>
      </c>
      <c r="O332" s="201">
        <f t="shared" si="287"/>
        <v>5.4999177603621309E-2</v>
      </c>
      <c r="P332" s="201" t="str">
        <f t="shared" si="288"/>
        <v/>
      </c>
      <c r="Q332" s="201" t="str">
        <f t="shared" si="289"/>
        <v/>
      </c>
      <c r="R332" s="201" t="str">
        <f t="shared" si="290"/>
        <v/>
      </c>
      <c r="S332" s="201" t="str">
        <f t="shared" si="291"/>
        <v/>
      </c>
      <c r="T332" s="199">
        <f t="shared" si="292"/>
        <v>0</v>
      </c>
      <c r="U332" s="199">
        <f t="shared" si="293"/>
        <v>0</v>
      </c>
      <c r="V332" s="199">
        <f t="shared" si="294"/>
        <v>0</v>
      </c>
      <c r="W332" s="199">
        <f t="shared" si="295"/>
        <v>0</v>
      </c>
      <c r="X332" s="199" t="str">
        <f t="shared" si="296"/>
        <v/>
      </c>
      <c r="Y332" s="199" t="str">
        <f t="shared" si="297"/>
        <v/>
      </c>
      <c r="Z332" s="199" t="str">
        <f t="shared" si="298"/>
        <v/>
      </c>
      <c r="AA332" s="199" t="str">
        <f t="shared" si="299"/>
        <v/>
      </c>
      <c r="AB332" s="201">
        <f t="shared" ca="1" si="300"/>
        <v>2.0198684634712007</v>
      </c>
      <c r="AD332" s="162">
        <f t="shared" si="301"/>
        <v>0</v>
      </c>
      <c r="AE332" s="162">
        <f t="shared" si="302"/>
        <v>0</v>
      </c>
      <c r="AF332" s="162">
        <f t="shared" si="303"/>
        <v>0</v>
      </c>
      <c r="AG332" s="162">
        <f t="shared" si="304"/>
        <v>0</v>
      </c>
      <c r="AH332" s="162" t="str">
        <f t="shared" si="305"/>
        <v/>
      </c>
      <c r="AI332" s="162" t="str">
        <f t="shared" si="306"/>
        <v/>
      </c>
      <c r="AJ332" s="162" t="str">
        <f t="shared" si="307"/>
        <v/>
      </c>
      <c r="AK332" s="162" t="str">
        <f t="shared" si="308"/>
        <v/>
      </c>
      <c r="AM332" s="199">
        <f t="shared" si="311"/>
        <v>2.8490657711262086</v>
      </c>
      <c r="AN332" s="197">
        <f t="shared" si="313"/>
        <v>0</v>
      </c>
      <c r="AO332" s="197">
        <f t="shared" si="314"/>
        <v>0</v>
      </c>
      <c r="AP332" s="197">
        <f t="shared" si="315"/>
        <v>0</v>
      </c>
      <c r="AQ332" s="197">
        <f t="shared" si="316"/>
        <v>0</v>
      </c>
      <c r="AR332" s="197" t="str">
        <f t="shared" si="317"/>
        <v/>
      </c>
      <c r="AS332" s="197" t="str">
        <f t="shared" si="318"/>
        <v/>
      </c>
      <c r="AT332" s="197" t="str">
        <f t="shared" si="319"/>
        <v/>
      </c>
      <c r="AU332" s="197" t="str">
        <f t="shared" si="320"/>
        <v/>
      </c>
      <c r="AV332" s="199">
        <f t="shared" ca="1" si="312"/>
        <v>2.1232143667243957</v>
      </c>
      <c r="AX332" s="162">
        <f t="shared" si="321"/>
        <v>0</v>
      </c>
      <c r="AY332" s="162">
        <f t="shared" si="322"/>
        <v>0</v>
      </c>
      <c r="AZ332" s="162">
        <f t="shared" si="323"/>
        <v>0</v>
      </c>
      <c r="BA332" s="162">
        <f t="shared" si="324"/>
        <v>0</v>
      </c>
      <c r="BB332" s="162" t="str">
        <f t="shared" si="325"/>
        <v/>
      </c>
      <c r="BC332" s="162" t="str">
        <f t="shared" si="326"/>
        <v/>
      </c>
      <c r="BD332" s="162" t="str">
        <f t="shared" si="327"/>
        <v/>
      </c>
      <c r="BE332" s="162" t="str">
        <f t="shared" si="328"/>
        <v/>
      </c>
      <c r="BG332" s="169">
        <f t="shared" si="309"/>
        <v>6.526046524503295</v>
      </c>
      <c r="BH332" s="169">
        <f t="shared" ca="1" si="310"/>
        <v>2.0957817013265778</v>
      </c>
    </row>
    <row r="333" spans="3:60" x14ac:dyDescent="0.25">
      <c r="C333" s="197">
        <v>25.9</v>
      </c>
      <c r="D333" s="198">
        <f t="shared" ref="D333:D396" si="329">(2*$C$43*$C333)/($C$15/1000000)*1000</f>
        <v>9.718264880058765</v>
      </c>
      <c r="E333" s="199">
        <f t="shared" ref="E333:E396" si="330">$C$46+$C$47/C333+$C$48*C333</f>
        <v>2.4494401544401541</v>
      </c>
      <c r="F333" s="199">
        <f t="shared" ref="F333:F396" si="331">E333*$C$15</f>
        <v>12.24720077220077</v>
      </c>
      <c r="G333" s="199">
        <f t="shared" ref="G333:G396" si="332">D333*PI()*$C$14*$C$37/4*60/1000</f>
        <v>1.4746390674018002</v>
      </c>
      <c r="H333" s="200">
        <f t="shared" ref="H333:H396" si="333">($C$13*1000)/F333</f>
        <v>12247.696660650532</v>
      </c>
      <c r="K333" s="199">
        <f t="shared" si="283"/>
        <v>6.5774327176096197</v>
      </c>
      <c r="L333" s="201">
        <f t="shared" si="284"/>
        <v>5.5163891619809516E-2</v>
      </c>
      <c r="M333" s="201">
        <f t="shared" si="285"/>
        <v>5.5627831935820361E-2</v>
      </c>
      <c r="N333" s="201">
        <f t="shared" si="286"/>
        <v>5.8470880855839569E-2</v>
      </c>
      <c r="O333" s="201">
        <f t="shared" si="287"/>
        <v>5.5214860653047274E-2</v>
      </c>
      <c r="P333" s="201" t="str">
        <f t="shared" si="288"/>
        <v/>
      </c>
      <c r="Q333" s="201" t="str">
        <f t="shared" si="289"/>
        <v/>
      </c>
      <c r="R333" s="201" t="str">
        <f t="shared" si="290"/>
        <v/>
      </c>
      <c r="S333" s="201" t="str">
        <f t="shared" si="291"/>
        <v/>
      </c>
      <c r="T333" s="199">
        <f t="shared" si="292"/>
        <v>0</v>
      </c>
      <c r="U333" s="199">
        <f t="shared" si="293"/>
        <v>0</v>
      </c>
      <c r="V333" s="199">
        <f t="shared" si="294"/>
        <v>0</v>
      </c>
      <c r="W333" s="199">
        <f t="shared" si="295"/>
        <v>0</v>
      </c>
      <c r="X333" s="199" t="str">
        <f t="shared" si="296"/>
        <v/>
      </c>
      <c r="Y333" s="199" t="str">
        <f t="shared" si="297"/>
        <v/>
      </c>
      <c r="Z333" s="199" t="str">
        <f t="shared" si="298"/>
        <v/>
      </c>
      <c r="AA333" s="199" t="str">
        <f t="shared" si="299"/>
        <v/>
      </c>
      <c r="AB333" s="201">
        <f t="shared" ca="1" si="300"/>
        <v>2.018890638403898</v>
      </c>
      <c r="AD333" s="162">
        <f t="shared" si="301"/>
        <v>0</v>
      </c>
      <c r="AE333" s="162">
        <f t="shared" si="302"/>
        <v>0</v>
      </c>
      <c r="AF333" s="162">
        <f t="shared" si="303"/>
        <v>0</v>
      </c>
      <c r="AG333" s="162">
        <f t="shared" si="304"/>
        <v>0</v>
      </c>
      <c r="AH333" s="162" t="str">
        <f t="shared" si="305"/>
        <v/>
      </c>
      <c r="AI333" s="162" t="str">
        <f t="shared" si="306"/>
        <v/>
      </c>
      <c r="AJ333" s="162" t="str">
        <f t="shared" si="307"/>
        <v/>
      </c>
      <c r="AK333" s="162" t="str">
        <f t="shared" si="308"/>
        <v/>
      </c>
      <c r="AM333" s="199">
        <f t="shared" si="311"/>
        <v>2.8602825655007211</v>
      </c>
      <c r="AN333" s="197">
        <f t="shared" si="313"/>
        <v>0</v>
      </c>
      <c r="AO333" s="197">
        <f t="shared" si="314"/>
        <v>0</v>
      </c>
      <c r="AP333" s="197">
        <f t="shared" si="315"/>
        <v>0</v>
      </c>
      <c r="AQ333" s="197">
        <f t="shared" si="316"/>
        <v>0</v>
      </c>
      <c r="AR333" s="197" t="str">
        <f t="shared" si="317"/>
        <v/>
      </c>
      <c r="AS333" s="197" t="str">
        <f t="shared" si="318"/>
        <v/>
      </c>
      <c r="AT333" s="197" t="str">
        <f t="shared" si="319"/>
        <v/>
      </c>
      <c r="AU333" s="197" t="str">
        <f t="shared" si="320"/>
        <v/>
      </c>
      <c r="AV333" s="199">
        <f t="shared" ca="1" si="312"/>
        <v>2.042563568720241</v>
      </c>
      <c r="AX333" s="162">
        <f t="shared" si="321"/>
        <v>0</v>
      </c>
      <c r="AY333" s="162">
        <f t="shared" si="322"/>
        <v>0</v>
      </c>
      <c r="AZ333" s="162">
        <f t="shared" si="323"/>
        <v>0</v>
      </c>
      <c r="BA333" s="162">
        <f t="shared" si="324"/>
        <v>0</v>
      </c>
      <c r="BB333" s="162" t="str">
        <f t="shared" si="325"/>
        <v/>
      </c>
      <c r="BC333" s="162" t="str">
        <f t="shared" si="326"/>
        <v/>
      </c>
      <c r="BD333" s="162" t="str">
        <f t="shared" si="327"/>
        <v/>
      </c>
      <c r="BE333" s="162" t="str">
        <f t="shared" si="328"/>
        <v/>
      </c>
      <c r="BG333" s="169">
        <f t="shared" si="309"/>
        <v>6.5517396210564574</v>
      </c>
      <c r="BH333" s="169">
        <f t="shared" ca="1" si="310"/>
        <v>2.0198684634712007</v>
      </c>
    </row>
    <row r="334" spans="3:60" x14ac:dyDescent="0.25">
      <c r="C334" s="197">
        <v>26</v>
      </c>
      <c r="D334" s="198">
        <f t="shared" si="329"/>
        <v>9.7557871382829298</v>
      </c>
      <c r="E334" s="199">
        <f t="shared" si="330"/>
        <v>2.453846153846154</v>
      </c>
      <c r="F334" s="199">
        <f t="shared" si="331"/>
        <v>12.26923076923077</v>
      </c>
      <c r="G334" s="199">
        <f t="shared" si="332"/>
        <v>1.4803326545346256</v>
      </c>
      <c r="H334" s="200">
        <f t="shared" si="333"/>
        <v>12225.705329153605</v>
      </c>
      <c r="K334" s="199">
        <f t="shared" ref="K334:K397" si="334">K333+1/($C$74*60)</f>
        <v>6.603125814162782</v>
      </c>
      <c r="L334" s="201">
        <f t="shared" ref="L334:L397" si="335">IF(Q$56="","",SQRT(($K334*$K334)/$Q$72))</f>
        <v>5.5379375571449389E-2</v>
      </c>
      <c r="M334" s="201">
        <f t="shared" ref="M334:M397" si="336">IF(R$56="","",SQRT(($K334*$K334)/$R$72))</f>
        <v>5.5845128154319662E-2</v>
      </c>
      <c r="N334" s="201">
        <f t="shared" ref="N334:N397" si="337">IF(S$56="","",SQRT(($K334*$K334)/$S$72))</f>
        <v>5.8699282734182692E-2</v>
      </c>
      <c r="O334" s="201">
        <f t="shared" ref="O334:O397" si="338">IF(T$56="","",SQRT(($K334*$K334)/$T$72))</f>
        <v>5.5430543702473238E-2</v>
      </c>
      <c r="P334" s="201" t="str">
        <f t="shared" ref="P334:P397" si="339">IF(U$56="","",SQRT(($K334*$K334)/$U$72))</f>
        <v/>
      </c>
      <c r="Q334" s="201" t="str">
        <f t="shared" ref="Q334:Q397" si="340">IF(V$56="","",SQRT(($K334*$K334)/$V$72))</f>
        <v/>
      </c>
      <c r="R334" s="201" t="str">
        <f t="shared" ref="R334:R397" si="341">IF(W$56="","",SQRT(($K334*$K334)/$W$72))</f>
        <v/>
      </c>
      <c r="S334" s="201" t="str">
        <f t="shared" ref="S334:S397" si="342">IF(X$56="","",SQRT(($K334*$K334)/$X$72))</f>
        <v/>
      </c>
      <c r="T334" s="199">
        <f t="shared" ref="T334:T397" si="343">IF(Q$56="","",IF(ABS(($K334-Q$60) / ( L334 / 2.2))&gt;20,0,IF(Q$60&lt;&gt;"",Q$64 * ( POWER(POWER(Q$67, 2),0.5) + POWER(POWER(Q$67, 2),-0.5)  ) / ( POWER(POWER(Q$67, 2),0.5) * EXP( POWER(1 + POWER(Q$67, 2),-1) * ($K334-Q$60)/ ( L334 / 2.2) ) + POWER(POWER(Q$67, 2),-0.5) * EXP(- POWER(Q$67, 2) * POWER(1 + POWER(Q$67, 2),-1) * ($K334-Q$60) / ( L334 / 2.2) ) ),"")))</f>
        <v>0</v>
      </c>
      <c r="U334" s="199">
        <f t="shared" ref="U334:U397" si="344">IF(R$56="","",IF(ABS(($K334-R$60) / ( M334 / 2.2))&gt;20,0,IF(R$60&lt;&gt;"",R$64 * ( POWER(POWER(R$67, 2),0.5) + POWER(POWER(R$67, 2),-0.5)  ) / ( POWER(POWER(R$67, 2),0.5) * EXP( POWER(1 + POWER(R$67, 2),-1) * ($K334-R$60)/ ( M334 / 2.2) ) + POWER(POWER(R$67, 2),-0.5) * EXP(- POWER(R$67, 2) * POWER(1 + POWER(R$67, 2),-1) * ($K334-R$60) / ( M334 / 2.2) ) ),"")))</f>
        <v>0</v>
      </c>
      <c r="V334" s="199">
        <f t="shared" ref="V334:V397" si="345">IF(S$56="","",IF(ABS(($K334-S$60) / ( N334 / 2.2))&gt;20,0,IF(S$60&lt;&gt;"",S$64 * ( POWER(POWER(S$67, 2),0.5) + POWER(POWER(S$67, 2),-0.5)  ) / ( POWER(POWER(S$67, 2),0.5) * EXP( POWER(1 + POWER(S$67, 2),-1) * ($K334-S$60)/ ( N334 / 2.2) ) + POWER(POWER(S$67, 2),-0.5) * EXP(- POWER(S$67, 2) * POWER(1 + POWER(S$67, 2),-1) * ($K334-S$60) / ( N334 / 2.2) ) ),"")))</f>
        <v>0</v>
      </c>
      <c r="W334" s="199">
        <f t="shared" ref="W334:W397" si="346">IF(T$56="","",IF(ABS(($K334-T$60) / ( O334 / 2.2))&gt;20,0,IF(T$60&lt;&gt;"",T$64 * ( POWER(POWER(T$67, 2),0.5) + POWER(POWER(T$67, 2),-0.5)  ) / ( POWER(POWER(T$67, 2),0.5) * EXP( POWER(1 + POWER(T$67, 2),-1) * ($K334-T$60)/ ( O334 / 2.2) ) + POWER(POWER(T$67, 2),-0.5) * EXP(- POWER(T$67, 2) * POWER(1 + POWER(T$67, 2),-1) * ($K334-T$60) / ( O334 / 2.2) ) ),"")))</f>
        <v>0</v>
      </c>
      <c r="X334" s="199" t="str">
        <f t="shared" ref="X334:X397" si="347">IF(U$56="","",IF(ABS(($K334-U$60) / ( P334 / 2.2))&gt;20,0,IF(U$60&lt;&gt;"",U$64 * ( POWER(POWER(U$67, 2),0.5) + POWER(POWER(U$67, 2),-0.5)  ) / ( POWER(POWER(U$67, 2),0.5) * EXP( POWER(1 + POWER(U$67, 2),-1) * ($K334-U$60)/ ( P334 / 2.2) ) + POWER(POWER(U$67, 2),-0.5) * EXP(- POWER(U$67, 2) * POWER(1 + POWER(U$67, 2),-1) * ($K334-U$60) / ( P334 / 2.2) ) ),"")))</f>
        <v/>
      </c>
      <c r="Y334" s="199" t="str">
        <f t="shared" ref="Y334:Y397" si="348">IF(V$56="","",IF(ABS(($K334-V$60) / ( Q334 / 2.2))&gt;20,0,IF(V$60&lt;&gt;"",V$64 * ( POWER(POWER(V$67, 2),0.5) + POWER(POWER(V$67, 2),-0.5)  ) / ( POWER(POWER(V$67, 2),0.5) * EXP( POWER(1 + POWER(V$67, 2),-1) * ($K334-V$60)/ ( Q334 / 2.2) ) + POWER(POWER(V$67, 2),-0.5) * EXP(- POWER(V$67, 2) * POWER(1 + POWER(V$67, 2),-1) * ($K334-V$60) / ( Q334 / 2.2) ) ),"")))</f>
        <v/>
      </c>
      <c r="Z334" s="199" t="str">
        <f t="shared" ref="Z334:Z397" si="349">IF(W$56="","",IF(ABS(($K334-W$60) / ( R334 / 2.2))&gt;20,0,IF(W$60&lt;&gt;"",W$64 * ( POWER(POWER(W$67, 2),0.5) + POWER(POWER(W$67, 2),-0.5)  ) / ( POWER(POWER(W$67, 2),0.5) * EXP( POWER(1 + POWER(W$67, 2),-1) * ($K334-W$60)/ ( R334 / 2.2) ) + POWER(POWER(W$67, 2),-0.5) * EXP(- POWER(W$67, 2) * POWER(1 + POWER(W$67, 2),-1) * ($K334-W$60) / ( R334 / 2.2) ) ),"")))</f>
        <v/>
      </c>
      <c r="AA334" s="199" t="str">
        <f t="shared" ref="AA334:AA397" si="350">IF(X$56="","",IF(ABS(($K334-X$60) / ( S334 / 2.2))&gt;20,0,IF(X$60&lt;&gt;"",X$64 * ( POWER(POWER(X$67, 2),0.5) + POWER(POWER(X$67, 2),-0.5)  ) / ( POWER(POWER(X$67, 2),0.5) * EXP( POWER(1 + POWER(X$67, 2),-1) * ($K334-X$60)/ ( S334 / 2.2) ) + POWER(POWER(X$67, 2),-0.5) * EXP(- POWER(X$67, 2) * POWER(1 + POWER(X$67, 2),-1) * ($K334-X$60) / ( S334 / 2.2) ) ),"")))</f>
        <v/>
      </c>
      <c r="AB334" s="201">
        <f t="shared" ref="AB334:AB397" ca="1" si="351">SUM(T334:AA334)+RAND()*$C$69+$C$67</f>
        <v>2.0669053123880641</v>
      </c>
      <c r="AD334" s="162">
        <f t="shared" ref="AD334:AD397" si="352">IF(Q$56="","",($K334-$K333)*T334)</f>
        <v>0</v>
      </c>
      <c r="AE334" s="162">
        <f t="shared" ref="AE334:AE397" si="353">IF(R$56="","",($K334-$K333)*U334)</f>
        <v>0</v>
      </c>
      <c r="AF334" s="162">
        <f t="shared" ref="AF334:AF397" si="354">IF(S$56="","",($K334-$K333)*V334)</f>
        <v>0</v>
      </c>
      <c r="AG334" s="162">
        <f t="shared" ref="AG334:AG397" si="355">IF(T$56="","",($K334-$K333)*W334)</f>
        <v>0</v>
      </c>
      <c r="AH334" s="162" t="str">
        <f t="shared" ref="AH334:AH397" si="356">IF(U$56="","",($K334-$K333)*X334)</f>
        <v/>
      </c>
      <c r="AI334" s="162" t="str">
        <f t="shared" ref="AI334:AI397" si="357">IF(V$56="","",($K334-$K333)*Y334)</f>
        <v/>
      </c>
      <c r="AJ334" s="162" t="str">
        <f t="shared" ref="AJ334:AJ397" si="358">IF(W$56="","",($K334-$K333)*Z334)</f>
        <v/>
      </c>
      <c r="AK334" s="162" t="str">
        <f t="shared" ref="AK334:AK397" si="359">IF(X$56="","",($K334-$K333)*AA334)</f>
        <v/>
      </c>
      <c r="AM334" s="199">
        <f t="shared" si="311"/>
        <v>2.8714993598752336</v>
      </c>
      <c r="AN334" s="197">
        <f t="shared" si="313"/>
        <v>0</v>
      </c>
      <c r="AO334" s="197">
        <f t="shared" si="314"/>
        <v>0</v>
      </c>
      <c r="AP334" s="197">
        <f t="shared" si="315"/>
        <v>0</v>
      </c>
      <c r="AQ334" s="197">
        <f t="shared" si="316"/>
        <v>0</v>
      </c>
      <c r="AR334" s="197" t="str">
        <f t="shared" si="317"/>
        <v/>
      </c>
      <c r="AS334" s="197" t="str">
        <f t="shared" si="318"/>
        <v/>
      </c>
      <c r="AT334" s="197" t="str">
        <f t="shared" si="319"/>
        <v/>
      </c>
      <c r="AU334" s="197" t="str">
        <f t="shared" si="320"/>
        <v/>
      </c>
      <c r="AV334" s="199">
        <f t="shared" ca="1" si="312"/>
        <v>2.1154049621936006</v>
      </c>
      <c r="AX334" s="162">
        <f t="shared" si="321"/>
        <v>0</v>
      </c>
      <c r="AY334" s="162">
        <f t="shared" si="322"/>
        <v>0</v>
      </c>
      <c r="AZ334" s="162">
        <f t="shared" si="323"/>
        <v>0</v>
      </c>
      <c r="BA334" s="162">
        <f t="shared" si="324"/>
        <v>0</v>
      </c>
      <c r="BB334" s="162" t="str">
        <f t="shared" si="325"/>
        <v/>
      </c>
      <c r="BC334" s="162" t="str">
        <f t="shared" si="326"/>
        <v/>
      </c>
      <c r="BD334" s="162" t="str">
        <f t="shared" si="327"/>
        <v/>
      </c>
      <c r="BE334" s="162" t="str">
        <f t="shared" si="328"/>
        <v/>
      </c>
      <c r="BG334" s="169">
        <f t="shared" ref="BG334:BG397" si="360">IF($C$8="isocratic",K333,AM334)</f>
        <v>6.5774327176096197</v>
      </c>
      <c r="BH334" s="169">
        <f t="shared" ref="BH334:BH397" ca="1" si="361">IF($C$8="isocratic",AB333,AV334)</f>
        <v>2.018890638403898</v>
      </c>
    </row>
    <row r="335" spans="3:60" x14ac:dyDescent="0.25">
      <c r="C335" s="197">
        <v>26.1</v>
      </c>
      <c r="D335" s="198">
        <f t="shared" si="329"/>
        <v>9.7933093965070963</v>
      </c>
      <c r="E335" s="199">
        <f t="shared" si="330"/>
        <v>2.458256704980843</v>
      </c>
      <c r="F335" s="199">
        <f t="shared" si="331"/>
        <v>12.291283524904216</v>
      </c>
      <c r="G335" s="199">
        <f t="shared" si="332"/>
        <v>1.4860262416674512</v>
      </c>
      <c r="H335" s="200">
        <f t="shared" si="333"/>
        <v>12203.770232463898</v>
      </c>
      <c r="K335" s="199">
        <f t="shared" si="334"/>
        <v>6.6288189107159443</v>
      </c>
      <c r="L335" s="201">
        <f t="shared" si="335"/>
        <v>5.5594859523089263E-2</v>
      </c>
      <c r="M335" s="201">
        <f t="shared" si="336"/>
        <v>5.6062424372818956E-2</v>
      </c>
      <c r="N335" s="201">
        <f t="shared" si="337"/>
        <v>5.8927684612525809E-2</v>
      </c>
      <c r="O335" s="201">
        <f t="shared" si="338"/>
        <v>5.5646226751899203E-2</v>
      </c>
      <c r="P335" s="201" t="str">
        <f t="shared" si="339"/>
        <v/>
      </c>
      <c r="Q335" s="201" t="str">
        <f t="shared" si="340"/>
        <v/>
      </c>
      <c r="R335" s="201" t="str">
        <f t="shared" si="341"/>
        <v/>
      </c>
      <c r="S335" s="201" t="str">
        <f t="shared" si="342"/>
        <v/>
      </c>
      <c r="T335" s="199">
        <f t="shared" si="343"/>
        <v>0</v>
      </c>
      <c r="U335" s="199">
        <f t="shared" si="344"/>
        <v>0</v>
      </c>
      <c r="V335" s="199">
        <f t="shared" si="345"/>
        <v>0</v>
      </c>
      <c r="W335" s="199">
        <f t="shared" si="346"/>
        <v>0</v>
      </c>
      <c r="X335" s="199" t="str">
        <f t="shared" si="347"/>
        <v/>
      </c>
      <c r="Y335" s="199" t="str">
        <f t="shared" si="348"/>
        <v/>
      </c>
      <c r="Z335" s="199" t="str">
        <f t="shared" si="349"/>
        <v/>
      </c>
      <c r="AA335" s="199" t="str">
        <f t="shared" si="350"/>
        <v/>
      </c>
      <c r="AB335" s="201">
        <f t="shared" ca="1" si="351"/>
        <v>2.075404973612117</v>
      </c>
      <c r="AD335" s="162">
        <f t="shared" si="352"/>
        <v>0</v>
      </c>
      <c r="AE335" s="162">
        <f t="shared" si="353"/>
        <v>0</v>
      </c>
      <c r="AF335" s="162">
        <f t="shared" si="354"/>
        <v>0</v>
      </c>
      <c r="AG335" s="162">
        <f t="shared" si="355"/>
        <v>0</v>
      </c>
      <c r="AH335" s="162" t="str">
        <f t="shared" si="356"/>
        <v/>
      </c>
      <c r="AI335" s="162" t="str">
        <f t="shared" si="357"/>
        <v/>
      </c>
      <c r="AJ335" s="162" t="str">
        <f t="shared" si="358"/>
        <v/>
      </c>
      <c r="AK335" s="162" t="str">
        <f t="shared" si="359"/>
        <v/>
      </c>
      <c r="AM335" s="199">
        <f t="shared" ref="AM335:AM398" si="362">AM334+MAX($AK$57:$AR$57)*1.2/3000</f>
        <v>2.8827161542497461</v>
      </c>
      <c r="AN335" s="197">
        <f t="shared" si="313"/>
        <v>0</v>
      </c>
      <c r="AO335" s="197">
        <f t="shared" si="314"/>
        <v>0</v>
      </c>
      <c r="AP335" s="197">
        <f t="shared" si="315"/>
        <v>0</v>
      </c>
      <c r="AQ335" s="197">
        <f t="shared" si="316"/>
        <v>0</v>
      </c>
      <c r="AR335" s="197" t="str">
        <f t="shared" si="317"/>
        <v/>
      </c>
      <c r="AS335" s="197" t="str">
        <f t="shared" si="318"/>
        <v/>
      </c>
      <c r="AT335" s="197" t="str">
        <f t="shared" si="319"/>
        <v/>
      </c>
      <c r="AU335" s="197" t="str">
        <f t="shared" si="320"/>
        <v/>
      </c>
      <c r="AV335" s="199">
        <f t="shared" ref="AV335:AV398" ca="1" si="363">SUM(AN335:AU335)+RAND()*$C$69+K335*$C$70+$C$67</f>
        <v>2.0993000526471741</v>
      </c>
      <c r="AX335" s="162">
        <f t="shared" si="321"/>
        <v>0</v>
      </c>
      <c r="AY335" s="162">
        <f t="shared" si="322"/>
        <v>0</v>
      </c>
      <c r="AZ335" s="162">
        <f t="shared" si="323"/>
        <v>0</v>
      </c>
      <c r="BA335" s="162">
        <f t="shared" si="324"/>
        <v>0</v>
      </c>
      <c r="BB335" s="162" t="str">
        <f t="shared" si="325"/>
        <v/>
      </c>
      <c r="BC335" s="162" t="str">
        <f t="shared" si="326"/>
        <v/>
      </c>
      <c r="BD335" s="162" t="str">
        <f t="shared" si="327"/>
        <v/>
      </c>
      <c r="BE335" s="162" t="str">
        <f t="shared" si="328"/>
        <v/>
      </c>
      <c r="BG335" s="169">
        <f t="shared" si="360"/>
        <v>6.603125814162782</v>
      </c>
      <c r="BH335" s="169">
        <f t="shared" ca="1" si="361"/>
        <v>2.0669053123880641</v>
      </c>
    </row>
    <row r="336" spans="3:60" x14ac:dyDescent="0.25">
      <c r="C336" s="197">
        <v>26.2</v>
      </c>
      <c r="D336" s="198">
        <f t="shared" si="329"/>
        <v>9.8308316547312611</v>
      </c>
      <c r="E336" s="199">
        <f t="shared" si="330"/>
        <v>2.4626717557251911</v>
      </c>
      <c r="F336" s="199">
        <f t="shared" si="331"/>
        <v>12.313358778625956</v>
      </c>
      <c r="G336" s="199">
        <f t="shared" si="332"/>
        <v>1.4917198288002766</v>
      </c>
      <c r="H336" s="200">
        <f t="shared" si="333"/>
        <v>12181.891447878241</v>
      </c>
      <c r="K336" s="199">
        <f t="shared" si="334"/>
        <v>6.6545120072691066</v>
      </c>
      <c r="L336" s="201">
        <f t="shared" si="335"/>
        <v>5.581034347472915E-2</v>
      </c>
      <c r="M336" s="201">
        <f t="shared" si="336"/>
        <v>5.627972059131825E-2</v>
      </c>
      <c r="N336" s="201">
        <f t="shared" si="337"/>
        <v>5.9156086490868932E-2</v>
      </c>
      <c r="O336" s="201">
        <f t="shared" si="338"/>
        <v>5.5861909801325167E-2</v>
      </c>
      <c r="P336" s="201" t="str">
        <f t="shared" si="339"/>
        <v/>
      </c>
      <c r="Q336" s="201" t="str">
        <f t="shared" si="340"/>
        <v/>
      </c>
      <c r="R336" s="201" t="str">
        <f t="shared" si="341"/>
        <v/>
      </c>
      <c r="S336" s="201" t="str">
        <f t="shared" si="342"/>
        <v/>
      </c>
      <c r="T336" s="199">
        <f t="shared" si="343"/>
        <v>0</v>
      </c>
      <c r="U336" s="199">
        <f t="shared" si="344"/>
        <v>0</v>
      </c>
      <c r="V336" s="199">
        <f t="shared" si="345"/>
        <v>0</v>
      </c>
      <c r="W336" s="199">
        <f t="shared" si="346"/>
        <v>0</v>
      </c>
      <c r="X336" s="199" t="str">
        <f t="shared" si="347"/>
        <v/>
      </c>
      <c r="Y336" s="199" t="str">
        <f t="shared" si="348"/>
        <v/>
      </c>
      <c r="Z336" s="199" t="str">
        <f t="shared" si="349"/>
        <v/>
      </c>
      <c r="AA336" s="199" t="str">
        <f t="shared" si="350"/>
        <v/>
      </c>
      <c r="AB336" s="201">
        <f t="shared" ca="1" si="351"/>
        <v>2.1577407304583924</v>
      </c>
      <c r="AD336" s="162">
        <f t="shared" si="352"/>
        <v>0</v>
      </c>
      <c r="AE336" s="162">
        <f t="shared" si="353"/>
        <v>0</v>
      </c>
      <c r="AF336" s="162">
        <f t="shared" si="354"/>
        <v>0</v>
      </c>
      <c r="AG336" s="162">
        <f t="shared" si="355"/>
        <v>0</v>
      </c>
      <c r="AH336" s="162" t="str">
        <f t="shared" si="356"/>
        <v/>
      </c>
      <c r="AI336" s="162" t="str">
        <f t="shared" si="357"/>
        <v/>
      </c>
      <c r="AJ336" s="162" t="str">
        <f t="shared" si="358"/>
        <v/>
      </c>
      <c r="AK336" s="162" t="str">
        <f t="shared" si="359"/>
        <v/>
      </c>
      <c r="AM336" s="199">
        <f t="shared" si="362"/>
        <v>2.8939329486242586</v>
      </c>
      <c r="AN336" s="197">
        <f t="shared" ref="AN336:AN399" si="364">IF(AK$56="NOT ELUTED","",IF(AK$51="","",IF(ABS(($AM336-AK$57)/(AK$72/2.2))&gt;20,0,AK$62*(POWER(POWER(AK$66,2),0.5)+POWER(POWER(AK$66,2),-0.5))/(POWER(POWER(AK$66,2),0.5)*EXP(POWER(1+POWER(AK$66,2),-1)*($AM336-AK$57)/(AK$72/2.2))+POWER(POWER(AK$66,2),-0.5)*EXP(-POWER(AK$66,2)*POWER(1+POWER(AK$66,2),-1)*($AM336-AK$57)/(AK$72/2.2))))))</f>
        <v>0</v>
      </c>
      <c r="AO336" s="197">
        <f t="shared" ref="AO336:AO399" si="365">IF(AL$56="NOT ELUTED","",IF(AL$51="","",IF(ABS(($AM336-AL$57)/(AL$72/2.2))&gt;20,0,AL$62*(POWER(POWER(AL$66,2),0.5)+POWER(POWER(AL$66,2),-0.5))/(POWER(POWER(AL$66,2),0.5)*EXP(POWER(1+POWER(AL$66,2),-1)*($AM336-AL$57)/(AL$72/2.2))+POWER(POWER(AL$66,2),-0.5)*EXP(-POWER(AL$66,2)*POWER(1+POWER(AL$66,2),-1)*($AM336-AL$57)/(AL$72/2.2))))))</f>
        <v>0</v>
      </c>
      <c r="AP336" s="197">
        <f t="shared" ref="AP336:AP399" si="366">IF(AM$56="NOT ELUTED","",IF(AM$51="","",IF(ABS(($AM336-AM$57)/(AM$72/2.2))&gt;20,0,AM$62*(POWER(POWER(AM$66,2),0.5)+POWER(POWER(AM$66,2),-0.5))/(POWER(POWER(AM$66,2),0.5)*EXP(POWER(1+POWER(AM$66,2),-1)*($AM336-AM$57)/(AM$72/2.2))+POWER(POWER(AM$66,2),-0.5)*EXP(-POWER(AM$66,2)*POWER(1+POWER(AM$66,2),-1)*($AM336-AM$57)/(AM$72/2.2))))))</f>
        <v>0</v>
      </c>
      <c r="AQ336" s="197">
        <f t="shared" ref="AQ336:AQ399" si="367">IF(AN$56="NOT ELUTED","",IF(AN$51="","",IF(ABS(($AM336-AN$57)/(AN$72/2.2))&gt;20,0,AN$62*(POWER(POWER(AN$66,2),0.5)+POWER(POWER(AN$66,2),-0.5))/(POWER(POWER(AN$66,2),0.5)*EXP(POWER(1+POWER(AN$66,2),-1)*($AM336-AN$57)/(AN$72/2.2))+POWER(POWER(AN$66,2),-0.5)*EXP(-POWER(AN$66,2)*POWER(1+POWER(AN$66,2),-1)*($AM336-AN$57)/(AN$72/2.2))))))</f>
        <v>0</v>
      </c>
      <c r="AR336" s="197" t="str">
        <f t="shared" ref="AR336:AR399" si="368">IF(AO$56="NOT ELUTED","",IF(AO$51="","",IF(ABS(($AM336-AO$57)/(AO$72/2.2))&gt;20,0,AO$62*(POWER(POWER(AO$66,2),0.5)+POWER(POWER(AO$66,2),-0.5))/(POWER(POWER(AO$66,2),0.5)*EXP(POWER(1+POWER(AO$66,2),-1)*($AM336-AO$57)/(AO$72/2.2))+POWER(POWER(AO$66,2),-0.5)*EXP(-POWER(AO$66,2)*POWER(1+POWER(AO$66,2),-1)*($AM336-AO$57)/(AO$72/2.2))))))</f>
        <v/>
      </c>
      <c r="AS336" s="197" t="str">
        <f t="shared" ref="AS336:AS399" si="369">IF(AP$56="NOT ELUTED","",IF(AP$51="","",IF(ABS(($AM336-AP$57)/(AP$72/2.2))&gt;20,0,AP$62*(POWER(POWER(AP$66,2),0.5)+POWER(POWER(AP$66,2),-0.5))/(POWER(POWER(AP$66,2),0.5)*EXP(POWER(1+POWER(AP$66,2),-1)*($AM336-AP$57)/(AP$72/2.2))+POWER(POWER(AP$66,2),-0.5)*EXP(-POWER(AP$66,2)*POWER(1+POWER(AP$66,2),-1)*($AM336-AP$57)/(AP$72/2.2))))))</f>
        <v/>
      </c>
      <c r="AT336" s="197" t="str">
        <f t="shared" ref="AT336:AT399" si="370">IF(AQ$56="NOT ELUTED","",IF(AQ$51="","",IF(ABS(($AM336-AQ$57)/(AQ$72/2.2))&gt;20,0,AQ$62*(POWER(POWER(AQ$66,2),0.5)+POWER(POWER(AQ$66,2),-0.5))/(POWER(POWER(AQ$66,2),0.5)*EXP(POWER(1+POWER(AQ$66,2),-1)*($AM336-AQ$57)/(AQ$72/2.2))+POWER(POWER(AQ$66,2),-0.5)*EXP(-POWER(AQ$66,2)*POWER(1+POWER(AQ$66,2),-1)*($AM336-AQ$57)/(AQ$72/2.2))))))</f>
        <v/>
      </c>
      <c r="AU336" s="197" t="str">
        <f t="shared" ref="AU336:AU399" si="371">IF(AR$56="NOT ELUTED","",IF(AR$51="","",IF(ABS(($AM336-AR$57)/(AR$72/2.2))&gt;20,0,AR$62*(POWER(POWER(AR$66,2),0.5)+POWER(POWER(AR$66,2),-0.5))/(POWER(POWER(AR$66,2),0.5)*EXP(POWER(1+POWER(AR$66,2),-1)*($AM336-AR$57)/(AR$72/2.2))+POWER(POWER(AR$66,2),-0.5)*EXP(-POWER(AR$66,2)*POWER(1+POWER(AR$66,2),-1)*($AM336-AR$57)/(AR$72/2.2))))))</f>
        <v/>
      </c>
      <c r="AV336" s="199">
        <f t="shared" ca="1" si="363"/>
        <v>2.1359168035805536</v>
      </c>
      <c r="AX336" s="162">
        <f t="shared" si="321"/>
        <v>0</v>
      </c>
      <c r="AY336" s="162">
        <f t="shared" si="322"/>
        <v>0</v>
      </c>
      <c r="AZ336" s="162">
        <f t="shared" si="323"/>
        <v>0</v>
      </c>
      <c r="BA336" s="162">
        <f t="shared" si="324"/>
        <v>0</v>
      </c>
      <c r="BB336" s="162" t="str">
        <f t="shared" si="325"/>
        <v/>
      </c>
      <c r="BC336" s="162" t="str">
        <f t="shared" si="326"/>
        <v/>
      </c>
      <c r="BD336" s="162" t="str">
        <f t="shared" si="327"/>
        <v/>
      </c>
      <c r="BE336" s="162" t="str">
        <f t="shared" si="328"/>
        <v/>
      </c>
      <c r="BG336" s="169">
        <f t="shared" si="360"/>
        <v>6.6288189107159443</v>
      </c>
      <c r="BH336" s="169">
        <f t="shared" ca="1" si="361"/>
        <v>2.075404973612117</v>
      </c>
    </row>
    <row r="337" spans="3:60" x14ac:dyDescent="0.25">
      <c r="C337" s="197">
        <v>26.3</v>
      </c>
      <c r="D337" s="198">
        <f t="shared" si="329"/>
        <v>9.8683539129554259</v>
      </c>
      <c r="E337" s="199">
        <f t="shared" si="330"/>
        <v>2.4670912547528516</v>
      </c>
      <c r="F337" s="199">
        <f t="shared" si="331"/>
        <v>12.335456273764258</v>
      </c>
      <c r="G337" s="199">
        <f t="shared" si="332"/>
        <v>1.4974134159331023</v>
      </c>
      <c r="H337" s="200">
        <f t="shared" si="333"/>
        <v>12160.069045765938</v>
      </c>
      <c r="K337" s="199">
        <f t="shared" si="334"/>
        <v>6.680205103822269</v>
      </c>
      <c r="L337" s="201">
        <f t="shared" si="335"/>
        <v>5.6025827426369024E-2</v>
      </c>
      <c r="M337" s="201">
        <f t="shared" si="336"/>
        <v>5.6497016809817543E-2</v>
      </c>
      <c r="N337" s="201">
        <f t="shared" si="337"/>
        <v>5.9384488369212049E-2</v>
      </c>
      <c r="O337" s="201">
        <f t="shared" si="338"/>
        <v>5.6077592850751132E-2</v>
      </c>
      <c r="P337" s="201" t="str">
        <f t="shared" si="339"/>
        <v/>
      </c>
      <c r="Q337" s="201" t="str">
        <f t="shared" si="340"/>
        <v/>
      </c>
      <c r="R337" s="201" t="str">
        <f t="shared" si="341"/>
        <v/>
      </c>
      <c r="S337" s="201" t="str">
        <f t="shared" si="342"/>
        <v/>
      </c>
      <c r="T337" s="199">
        <f t="shared" si="343"/>
        <v>0</v>
      </c>
      <c r="U337" s="199">
        <f t="shared" si="344"/>
        <v>0</v>
      </c>
      <c r="V337" s="199">
        <f t="shared" si="345"/>
        <v>0</v>
      </c>
      <c r="W337" s="199">
        <f t="shared" si="346"/>
        <v>0</v>
      </c>
      <c r="X337" s="199" t="str">
        <f t="shared" si="347"/>
        <v/>
      </c>
      <c r="Y337" s="199" t="str">
        <f t="shared" si="348"/>
        <v/>
      </c>
      <c r="Z337" s="199" t="str">
        <f t="shared" si="349"/>
        <v/>
      </c>
      <c r="AA337" s="199" t="str">
        <f t="shared" si="350"/>
        <v/>
      </c>
      <c r="AB337" s="201">
        <f t="shared" ca="1" si="351"/>
        <v>2.1493028009904607</v>
      </c>
      <c r="AD337" s="162">
        <f t="shared" si="352"/>
        <v>0</v>
      </c>
      <c r="AE337" s="162">
        <f t="shared" si="353"/>
        <v>0</v>
      </c>
      <c r="AF337" s="162">
        <f t="shared" si="354"/>
        <v>0</v>
      </c>
      <c r="AG337" s="162">
        <f t="shared" si="355"/>
        <v>0</v>
      </c>
      <c r="AH337" s="162" t="str">
        <f t="shared" si="356"/>
        <v/>
      </c>
      <c r="AI337" s="162" t="str">
        <f t="shared" si="357"/>
        <v/>
      </c>
      <c r="AJ337" s="162" t="str">
        <f t="shared" si="358"/>
        <v/>
      </c>
      <c r="AK337" s="162" t="str">
        <f t="shared" si="359"/>
        <v/>
      </c>
      <c r="AM337" s="199">
        <f t="shared" si="362"/>
        <v>2.9051497429987712</v>
      </c>
      <c r="AN337" s="197">
        <f t="shared" si="364"/>
        <v>0</v>
      </c>
      <c r="AO337" s="197">
        <f t="shared" si="365"/>
        <v>0</v>
      </c>
      <c r="AP337" s="197">
        <f t="shared" si="366"/>
        <v>0</v>
      </c>
      <c r="AQ337" s="197">
        <f t="shared" si="367"/>
        <v>0</v>
      </c>
      <c r="AR337" s="197" t="str">
        <f t="shared" si="368"/>
        <v/>
      </c>
      <c r="AS337" s="197" t="str">
        <f t="shared" si="369"/>
        <v/>
      </c>
      <c r="AT337" s="197" t="str">
        <f t="shared" si="370"/>
        <v/>
      </c>
      <c r="AU337" s="197" t="str">
        <f t="shared" si="371"/>
        <v/>
      </c>
      <c r="AV337" s="199">
        <f t="shared" ca="1" si="363"/>
        <v>2.1357858463753527</v>
      </c>
      <c r="AX337" s="162">
        <f t="shared" si="321"/>
        <v>0</v>
      </c>
      <c r="AY337" s="162">
        <f t="shared" si="322"/>
        <v>0</v>
      </c>
      <c r="AZ337" s="162">
        <f t="shared" si="323"/>
        <v>0</v>
      </c>
      <c r="BA337" s="162">
        <f t="shared" si="324"/>
        <v>0</v>
      </c>
      <c r="BB337" s="162" t="str">
        <f t="shared" si="325"/>
        <v/>
      </c>
      <c r="BC337" s="162" t="str">
        <f t="shared" si="326"/>
        <v/>
      </c>
      <c r="BD337" s="162" t="str">
        <f t="shared" si="327"/>
        <v/>
      </c>
      <c r="BE337" s="162" t="str">
        <f t="shared" si="328"/>
        <v/>
      </c>
      <c r="BG337" s="169">
        <f t="shared" si="360"/>
        <v>6.6545120072691066</v>
      </c>
      <c r="BH337" s="169">
        <f t="shared" ca="1" si="361"/>
        <v>2.1577407304583924</v>
      </c>
    </row>
    <row r="338" spans="3:60" x14ac:dyDescent="0.25">
      <c r="C338" s="197">
        <v>26.4</v>
      </c>
      <c r="D338" s="198">
        <f t="shared" si="329"/>
        <v>9.9058761711795906</v>
      </c>
      <c r="E338" s="199">
        <f t="shared" si="330"/>
        <v>2.4715151515151517</v>
      </c>
      <c r="F338" s="199">
        <f t="shared" si="331"/>
        <v>12.357575757575759</v>
      </c>
      <c r="G338" s="199">
        <f t="shared" si="332"/>
        <v>1.5031070030659275</v>
      </c>
      <c r="H338" s="200">
        <f t="shared" si="333"/>
        <v>12138.303089749876</v>
      </c>
      <c r="K338" s="199">
        <f t="shared" si="334"/>
        <v>6.7058982003754313</v>
      </c>
      <c r="L338" s="201">
        <f t="shared" si="335"/>
        <v>5.6241311378008904E-2</v>
      </c>
      <c r="M338" s="201">
        <f t="shared" si="336"/>
        <v>5.6714313028316844E-2</v>
      </c>
      <c r="N338" s="201">
        <f t="shared" si="337"/>
        <v>5.9612890247555179E-2</v>
      </c>
      <c r="O338" s="201">
        <f t="shared" si="338"/>
        <v>5.6293275900177096E-2</v>
      </c>
      <c r="P338" s="201" t="str">
        <f t="shared" si="339"/>
        <v/>
      </c>
      <c r="Q338" s="201" t="str">
        <f t="shared" si="340"/>
        <v/>
      </c>
      <c r="R338" s="201" t="str">
        <f t="shared" si="341"/>
        <v/>
      </c>
      <c r="S338" s="201" t="str">
        <f t="shared" si="342"/>
        <v/>
      </c>
      <c r="T338" s="199">
        <f t="shared" si="343"/>
        <v>0</v>
      </c>
      <c r="U338" s="199">
        <f t="shared" si="344"/>
        <v>0</v>
      </c>
      <c r="V338" s="199">
        <f t="shared" si="345"/>
        <v>0</v>
      </c>
      <c r="W338" s="199">
        <f t="shared" si="346"/>
        <v>0</v>
      </c>
      <c r="X338" s="199" t="str">
        <f t="shared" si="347"/>
        <v/>
      </c>
      <c r="Y338" s="199" t="str">
        <f t="shared" si="348"/>
        <v/>
      </c>
      <c r="Z338" s="199" t="str">
        <f t="shared" si="349"/>
        <v/>
      </c>
      <c r="AA338" s="199" t="str">
        <f t="shared" si="350"/>
        <v/>
      </c>
      <c r="AB338" s="201">
        <f t="shared" ca="1" si="351"/>
        <v>2.0632806181701255</v>
      </c>
      <c r="AD338" s="162">
        <f t="shared" si="352"/>
        <v>0</v>
      </c>
      <c r="AE338" s="162">
        <f t="shared" si="353"/>
        <v>0</v>
      </c>
      <c r="AF338" s="162">
        <f t="shared" si="354"/>
        <v>0</v>
      </c>
      <c r="AG338" s="162">
        <f t="shared" si="355"/>
        <v>0</v>
      </c>
      <c r="AH338" s="162" t="str">
        <f t="shared" si="356"/>
        <v/>
      </c>
      <c r="AI338" s="162" t="str">
        <f t="shared" si="357"/>
        <v/>
      </c>
      <c r="AJ338" s="162" t="str">
        <f t="shared" si="358"/>
        <v/>
      </c>
      <c r="AK338" s="162" t="str">
        <f t="shared" si="359"/>
        <v/>
      </c>
      <c r="AM338" s="199">
        <f t="shared" si="362"/>
        <v>2.9163665373732837</v>
      </c>
      <c r="AN338" s="197">
        <f t="shared" si="364"/>
        <v>0</v>
      </c>
      <c r="AO338" s="197">
        <f t="shared" si="365"/>
        <v>0</v>
      </c>
      <c r="AP338" s="197">
        <f t="shared" si="366"/>
        <v>0</v>
      </c>
      <c r="AQ338" s="197">
        <f t="shared" si="367"/>
        <v>0</v>
      </c>
      <c r="AR338" s="197" t="str">
        <f t="shared" si="368"/>
        <v/>
      </c>
      <c r="AS338" s="197" t="str">
        <f t="shared" si="369"/>
        <v/>
      </c>
      <c r="AT338" s="197" t="str">
        <f t="shared" si="370"/>
        <v/>
      </c>
      <c r="AU338" s="197" t="str">
        <f t="shared" si="371"/>
        <v/>
      </c>
      <c r="AV338" s="199">
        <f t="shared" ca="1" si="363"/>
        <v>2.0673915983368882</v>
      </c>
      <c r="AX338" s="162">
        <f t="shared" si="321"/>
        <v>0</v>
      </c>
      <c r="AY338" s="162">
        <f t="shared" si="322"/>
        <v>0</v>
      </c>
      <c r="AZ338" s="162">
        <f t="shared" si="323"/>
        <v>0</v>
      </c>
      <c r="BA338" s="162">
        <f t="shared" si="324"/>
        <v>0</v>
      </c>
      <c r="BB338" s="162" t="str">
        <f t="shared" si="325"/>
        <v/>
      </c>
      <c r="BC338" s="162" t="str">
        <f t="shared" si="326"/>
        <v/>
      </c>
      <c r="BD338" s="162" t="str">
        <f t="shared" si="327"/>
        <v/>
      </c>
      <c r="BE338" s="162" t="str">
        <f t="shared" si="328"/>
        <v/>
      </c>
      <c r="BG338" s="169">
        <f t="shared" si="360"/>
        <v>6.680205103822269</v>
      </c>
      <c r="BH338" s="169">
        <f t="shared" ca="1" si="361"/>
        <v>2.1493028009904607</v>
      </c>
    </row>
    <row r="339" spans="3:60" x14ac:dyDescent="0.25">
      <c r="C339" s="197">
        <v>26.5</v>
      </c>
      <c r="D339" s="198">
        <f t="shared" si="329"/>
        <v>9.9433984294037572</v>
      </c>
      <c r="E339" s="199">
        <f t="shared" si="330"/>
        <v>2.4759433962264152</v>
      </c>
      <c r="F339" s="199">
        <f t="shared" si="331"/>
        <v>12.379716981132077</v>
      </c>
      <c r="G339" s="199">
        <f t="shared" si="332"/>
        <v>1.5088005901987536</v>
      </c>
      <c r="H339" s="200">
        <f t="shared" si="333"/>
        <v>12116.593636883214</v>
      </c>
      <c r="K339" s="199">
        <f t="shared" si="334"/>
        <v>6.7315912969285936</v>
      </c>
      <c r="L339" s="201">
        <f t="shared" si="335"/>
        <v>5.6456795329648785E-2</v>
      </c>
      <c r="M339" s="201">
        <f t="shared" si="336"/>
        <v>5.6931609246816138E-2</v>
      </c>
      <c r="N339" s="201">
        <f t="shared" si="337"/>
        <v>5.9841292125898296E-2</v>
      </c>
      <c r="O339" s="201">
        <f t="shared" si="338"/>
        <v>5.6508958949603061E-2</v>
      </c>
      <c r="P339" s="201" t="str">
        <f t="shared" si="339"/>
        <v/>
      </c>
      <c r="Q339" s="201" t="str">
        <f t="shared" si="340"/>
        <v/>
      </c>
      <c r="R339" s="201" t="str">
        <f t="shared" si="341"/>
        <v/>
      </c>
      <c r="S339" s="201" t="str">
        <f t="shared" si="342"/>
        <v/>
      </c>
      <c r="T339" s="199">
        <f t="shared" si="343"/>
        <v>0</v>
      </c>
      <c r="U339" s="199">
        <f t="shared" si="344"/>
        <v>0</v>
      </c>
      <c r="V339" s="199">
        <f t="shared" si="345"/>
        <v>0</v>
      </c>
      <c r="W339" s="199">
        <f t="shared" si="346"/>
        <v>0</v>
      </c>
      <c r="X339" s="199" t="str">
        <f t="shared" si="347"/>
        <v/>
      </c>
      <c r="Y339" s="199" t="str">
        <f t="shared" si="348"/>
        <v/>
      </c>
      <c r="Z339" s="199" t="str">
        <f t="shared" si="349"/>
        <v/>
      </c>
      <c r="AA339" s="199" t="str">
        <f t="shared" si="350"/>
        <v/>
      </c>
      <c r="AB339" s="201">
        <f t="shared" ca="1" si="351"/>
        <v>2.1641628200555898</v>
      </c>
      <c r="AD339" s="162">
        <f t="shared" si="352"/>
        <v>0</v>
      </c>
      <c r="AE339" s="162">
        <f t="shared" si="353"/>
        <v>0</v>
      </c>
      <c r="AF339" s="162">
        <f t="shared" si="354"/>
        <v>0</v>
      </c>
      <c r="AG339" s="162">
        <f t="shared" si="355"/>
        <v>0</v>
      </c>
      <c r="AH339" s="162" t="str">
        <f t="shared" si="356"/>
        <v/>
      </c>
      <c r="AI339" s="162" t="str">
        <f t="shared" si="357"/>
        <v/>
      </c>
      <c r="AJ339" s="162" t="str">
        <f t="shared" si="358"/>
        <v/>
      </c>
      <c r="AK339" s="162" t="str">
        <f t="shared" si="359"/>
        <v/>
      </c>
      <c r="AM339" s="199">
        <f t="shared" si="362"/>
        <v>2.9275833317477962</v>
      </c>
      <c r="AN339" s="197">
        <f t="shared" si="364"/>
        <v>0</v>
      </c>
      <c r="AO339" s="197">
        <f t="shared" si="365"/>
        <v>0</v>
      </c>
      <c r="AP339" s="197">
        <f t="shared" si="366"/>
        <v>0</v>
      </c>
      <c r="AQ339" s="197">
        <f t="shared" si="367"/>
        <v>0</v>
      </c>
      <c r="AR339" s="197" t="str">
        <f t="shared" si="368"/>
        <v/>
      </c>
      <c r="AS339" s="197" t="str">
        <f t="shared" si="369"/>
        <v/>
      </c>
      <c r="AT339" s="197" t="str">
        <f t="shared" si="370"/>
        <v/>
      </c>
      <c r="AU339" s="197" t="str">
        <f t="shared" si="371"/>
        <v/>
      </c>
      <c r="AV339" s="199">
        <f t="shared" ca="1" si="363"/>
        <v>2.1681333681406629</v>
      </c>
      <c r="AX339" s="162">
        <f t="shared" si="321"/>
        <v>0</v>
      </c>
      <c r="AY339" s="162">
        <f t="shared" si="322"/>
        <v>0</v>
      </c>
      <c r="AZ339" s="162">
        <f t="shared" si="323"/>
        <v>0</v>
      </c>
      <c r="BA339" s="162">
        <f t="shared" si="324"/>
        <v>0</v>
      </c>
      <c r="BB339" s="162" t="str">
        <f t="shared" si="325"/>
        <v/>
      </c>
      <c r="BC339" s="162" t="str">
        <f t="shared" si="326"/>
        <v/>
      </c>
      <c r="BD339" s="162" t="str">
        <f t="shared" si="327"/>
        <v/>
      </c>
      <c r="BE339" s="162" t="str">
        <f t="shared" si="328"/>
        <v/>
      </c>
      <c r="BG339" s="169">
        <f t="shared" si="360"/>
        <v>6.7058982003754313</v>
      </c>
      <c r="BH339" s="169">
        <f t="shared" ca="1" si="361"/>
        <v>2.0632806181701255</v>
      </c>
    </row>
    <row r="340" spans="3:60" x14ac:dyDescent="0.25">
      <c r="C340" s="197">
        <v>26.6</v>
      </c>
      <c r="D340" s="198">
        <f t="shared" si="329"/>
        <v>9.980920687627922</v>
      </c>
      <c r="E340" s="199">
        <f t="shared" si="330"/>
        <v>2.4803759398496243</v>
      </c>
      <c r="F340" s="199">
        <f t="shared" si="331"/>
        <v>12.401879699248122</v>
      </c>
      <c r="G340" s="199">
        <f t="shared" si="332"/>
        <v>1.514494177331579</v>
      </c>
      <c r="H340" s="200">
        <f t="shared" si="333"/>
        <v>12094.940737821697</v>
      </c>
      <c r="K340" s="199">
        <f t="shared" si="334"/>
        <v>6.7572843934817559</v>
      </c>
      <c r="L340" s="201">
        <f t="shared" si="335"/>
        <v>5.6672279281288665E-2</v>
      </c>
      <c r="M340" s="201">
        <f t="shared" si="336"/>
        <v>5.7148905465315439E-2</v>
      </c>
      <c r="N340" s="201">
        <f t="shared" si="337"/>
        <v>6.006969400424142E-2</v>
      </c>
      <c r="O340" s="201">
        <f t="shared" si="338"/>
        <v>5.6724641999029025E-2</v>
      </c>
      <c r="P340" s="201" t="str">
        <f t="shared" si="339"/>
        <v/>
      </c>
      <c r="Q340" s="201" t="str">
        <f t="shared" si="340"/>
        <v/>
      </c>
      <c r="R340" s="201" t="str">
        <f t="shared" si="341"/>
        <v/>
      </c>
      <c r="S340" s="201" t="str">
        <f t="shared" si="342"/>
        <v/>
      </c>
      <c r="T340" s="199">
        <f t="shared" si="343"/>
        <v>0</v>
      </c>
      <c r="U340" s="199">
        <f t="shared" si="344"/>
        <v>0</v>
      </c>
      <c r="V340" s="199">
        <f t="shared" si="345"/>
        <v>0</v>
      </c>
      <c r="W340" s="199">
        <f t="shared" si="346"/>
        <v>0</v>
      </c>
      <c r="X340" s="199" t="str">
        <f t="shared" si="347"/>
        <v/>
      </c>
      <c r="Y340" s="199" t="str">
        <f t="shared" si="348"/>
        <v/>
      </c>
      <c r="Z340" s="199" t="str">
        <f t="shared" si="349"/>
        <v/>
      </c>
      <c r="AA340" s="199" t="str">
        <f t="shared" si="350"/>
        <v/>
      </c>
      <c r="AB340" s="201">
        <f t="shared" ca="1" si="351"/>
        <v>2.142042397437836</v>
      </c>
      <c r="AD340" s="162">
        <f t="shared" si="352"/>
        <v>0</v>
      </c>
      <c r="AE340" s="162">
        <f t="shared" si="353"/>
        <v>0</v>
      </c>
      <c r="AF340" s="162">
        <f t="shared" si="354"/>
        <v>0</v>
      </c>
      <c r="AG340" s="162">
        <f t="shared" si="355"/>
        <v>0</v>
      </c>
      <c r="AH340" s="162" t="str">
        <f t="shared" si="356"/>
        <v/>
      </c>
      <c r="AI340" s="162" t="str">
        <f t="shared" si="357"/>
        <v/>
      </c>
      <c r="AJ340" s="162" t="str">
        <f t="shared" si="358"/>
        <v/>
      </c>
      <c r="AK340" s="162" t="str">
        <f t="shared" si="359"/>
        <v/>
      </c>
      <c r="AM340" s="199">
        <f t="shared" si="362"/>
        <v>2.9388001261223087</v>
      </c>
      <c r="AN340" s="197">
        <f t="shared" si="364"/>
        <v>0</v>
      </c>
      <c r="AO340" s="197">
        <f t="shared" si="365"/>
        <v>0</v>
      </c>
      <c r="AP340" s="197">
        <f t="shared" si="366"/>
        <v>0</v>
      </c>
      <c r="AQ340" s="197">
        <f t="shared" si="367"/>
        <v>0</v>
      </c>
      <c r="AR340" s="197" t="str">
        <f t="shared" si="368"/>
        <v/>
      </c>
      <c r="AS340" s="197" t="str">
        <f t="shared" si="369"/>
        <v/>
      </c>
      <c r="AT340" s="197" t="str">
        <f t="shared" si="370"/>
        <v/>
      </c>
      <c r="AU340" s="197" t="str">
        <f t="shared" si="371"/>
        <v/>
      </c>
      <c r="AV340" s="199">
        <f t="shared" ca="1" si="363"/>
        <v>2.0778032108033884</v>
      </c>
      <c r="AX340" s="162">
        <f t="shared" ref="AX340:AX403" si="372">IF(AN340="","",($AM341-$AM340)*AN340)</f>
        <v>0</v>
      </c>
      <c r="AY340" s="162">
        <f t="shared" ref="AY340:AY403" si="373">IF(AO340="","",($AM341-$AM340)*AO340)</f>
        <v>0</v>
      </c>
      <c r="AZ340" s="162">
        <f t="shared" ref="AZ340:AZ403" si="374">IF(AP340="","",($AM341-$AM340)*AP340)</f>
        <v>0</v>
      </c>
      <c r="BA340" s="162">
        <f t="shared" ref="BA340:BA403" si="375">IF(AQ340="","",($AM341-$AM340)*AQ340)</f>
        <v>0</v>
      </c>
      <c r="BB340" s="162" t="str">
        <f t="shared" ref="BB340:BB403" si="376">IF(AR340="","",($AM341-$AM340)*AR340)</f>
        <v/>
      </c>
      <c r="BC340" s="162" t="str">
        <f t="shared" ref="BC340:BC403" si="377">IF(AS340="","",($AM341-$AM340)*AS340)</f>
        <v/>
      </c>
      <c r="BD340" s="162" t="str">
        <f t="shared" ref="BD340:BD403" si="378">IF(AT340="","",($AM341-$AM340)*AT340)</f>
        <v/>
      </c>
      <c r="BE340" s="162" t="str">
        <f t="shared" ref="BE340:BE403" si="379">IF(AU340="","",($AM341-$AM340)*AU340)</f>
        <v/>
      </c>
      <c r="BG340" s="169">
        <f t="shared" si="360"/>
        <v>6.7315912969285936</v>
      </c>
      <c r="BH340" s="169">
        <f t="shared" ca="1" si="361"/>
        <v>2.1641628200555898</v>
      </c>
    </row>
    <row r="341" spans="3:60" x14ac:dyDescent="0.25">
      <c r="C341" s="197">
        <v>26.7</v>
      </c>
      <c r="D341" s="198">
        <f t="shared" si="329"/>
        <v>10.018442945852087</v>
      </c>
      <c r="E341" s="199">
        <f t="shared" si="330"/>
        <v>2.4848127340823969</v>
      </c>
      <c r="F341" s="199">
        <f t="shared" si="331"/>
        <v>12.424063670411984</v>
      </c>
      <c r="G341" s="199">
        <f t="shared" si="332"/>
        <v>1.5201877644644042</v>
      </c>
      <c r="H341" s="200">
        <f t="shared" si="333"/>
        <v>12073.344436991763</v>
      </c>
      <c r="K341" s="199">
        <f t="shared" si="334"/>
        <v>6.7829774900349182</v>
      </c>
      <c r="L341" s="201">
        <f t="shared" si="335"/>
        <v>5.6887763232928538E-2</v>
      </c>
      <c r="M341" s="201">
        <f t="shared" si="336"/>
        <v>5.7366201683814733E-2</v>
      </c>
      <c r="N341" s="201">
        <f t="shared" si="337"/>
        <v>6.0298095882584536E-2</v>
      </c>
      <c r="O341" s="201">
        <f t="shared" si="338"/>
        <v>5.694032504845499E-2</v>
      </c>
      <c r="P341" s="201" t="str">
        <f t="shared" si="339"/>
        <v/>
      </c>
      <c r="Q341" s="201" t="str">
        <f t="shared" si="340"/>
        <v/>
      </c>
      <c r="R341" s="201" t="str">
        <f t="shared" si="341"/>
        <v/>
      </c>
      <c r="S341" s="201" t="str">
        <f t="shared" si="342"/>
        <v/>
      </c>
      <c r="T341" s="199">
        <f t="shared" si="343"/>
        <v>0</v>
      </c>
      <c r="U341" s="199">
        <f t="shared" si="344"/>
        <v>0</v>
      </c>
      <c r="V341" s="199">
        <f t="shared" si="345"/>
        <v>0</v>
      </c>
      <c r="W341" s="199">
        <f t="shared" si="346"/>
        <v>0</v>
      </c>
      <c r="X341" s="199" t="str">
        <f t="shared" si="347"/>
        <v/>
      </c>
      <c r="Y341" s="199" t="str">
        <f t="shared" si="348"/>
        <v/>
      </c>
      <c r="Z341" s="199" t="str">
        <f t="shared" si="349"/>
        <v/>
      </c>
      <c r="AA341" s="199" t="str">
        <f t="shared" si="350"/>
        <v/>
      </c>
      <c r="AB341" s="201">
        <f t="shared" ca="1" si="351"/>
        <v>2.1589342479152611</v>
      </c>
      <c r="AD341" s="162">
        <f t="shared" si="352"/>
        <v>0</v>
      </c>
      <c r="AE341" s="162">
        <f t="shared" si="353"/>
        <v>0</v>
      </c>
      <c r="AF341" s="162">
        <f t="shared" si="354"/>
        <v>0</v>
      </c>
      <c r="AG341" s="162">
        <f t="shared" si="355"/>
        <v>0</v>
      </c>
      <c r="AH341" s="162" t="str">
        <f t="shared" si="356"/>
        <v/>
      </c>
      <c r="AI341" s="162" t="str">
        <f t="shared" si="357"/>
        <v/>
      </c>
      <c r="AJ341" s="162" t="str">
        <f t="shared" si="358"/>
        <v/>
      </c>
      <c r="AK341" s="162" t="str">
        <f t="shared" si="359"/>
        <v/>
      </c>
      <c r="AM341" s="199">
        <f t="shared" si="362"/>
        <v>2.9500169204968212</v>
      </c>
      <c r="AN341" s="197">
        <f t="shared" si="364"/>
        <v>0</v>
      </c>
      <c r="AO341" s="197">
        <f t="shared" si="365"/>
        <v>0</v>
      </c>
      <c r="AP341" s="197">
        <f t="shared" si="366"/>
        <v>0</v>
      </c>
      <c r="AQ341" s="197">
        <f t="shared" si="367"/>
        <v>0</v>
      </c>
      <c r="AR341" s="197" t="str">
        <f t="shared" si="368"/>
        <v/>
      </c>
      <c r="AS341" s="197" t="str">
        <f t="shared" si="369"/>
        <v/>
      </c>
      <c r="AT341" s="197" t="str">
        <f t="shared" si="370"/>
        <v/>
      </c>
      <c r="AU341" s="197" t="str">
        <f t="shared" si="371"/>
        <v/>
      </c>
      <c r="AV341" s="199">
        <f t="shared" ca="1" si="363"/>
        <v>2.036774186427079</v>
      </c>
      <c r="AX341" s="162">
        <f t="shared" si="372"/>
        <v>0</v>
      </c>
      <c r="AY341" s="162">
        <f t="shared" si="373"/>
        <v>0</v>
      </c>
      <c r="AZ341" s="162">
        <f t="shared" si="374"/>
        <v>0</v>
      </c>
      <c r="BA341" s="162">
        <f t="shared" si="375"/>
        <v>0</v>
      </c>
      <c r="BB341" s="162" t="str">
        <f t="shared" si="376"/>
        <v/>
      </c>
      <c r="BC341" s="162" t="str">
        <f t="shared" si="377"/>
        <v/>
      </c>
      <c r="BD341" s="162" t="str">
        <f t="shared" si="378"/>
        <v/>
      </c>
      <c r="BE341" s="162" t="str">
        <f t="shared" si="379"/>
        <v/>
      </c>
      <c r="BG341" s="169">
        <f t="shared" si="360"/>
        <v>6.7572843934817559</v>
      </c>
      <c r="BH341" s="169">
        <f t="shared" ca="1" si="361"/>
        <v>2.142042397437836</v>
      </c>
    </row>
    <row r="342" spans="3:60" x14ac:dyDescent="0.25">
      <c r="C342" s="197">
        <v>26.8</v>
      </c>
      <c r="D342" s="198">
        <f t="shared" si="329"/>
        <v>10.055965204076253</v>
      </c>
      <c r="E342" s="199">
        <f t="shared" si="330"/>
        <v>2.4892537313432834</v>
      </c>
      <c r="F342" s="199">
        <f t="shared" si="331"/>
        <v>12.446268656716416</v>
      </c>
      <c r="G342" s="199">
        <f t="shared" si="332"/>
        <v>1.5258813515972298</v>
      </c>
      <c r="H342" s="200">
        <f t="shared" si="333"/>
        <v>12051.804772754529</v>
      </c>
      <c r="K342" s="199">
        <f t="shared" si="334"/>
        <v>6.8086705865880806</v>
      </c>
      <c r="L342" s="201">
        <f t="shared" si="335"/>
        <v>5.7103247184568412E-2</v>
      </c>
      <c r="M342" s="201">
        <f t="shared" si="336"/>
        <v>5.7583497902314026E-2</v>
      </c>
      <c r="N342" s="201">
        <f t="shared" si="337"/>
        <v>6.052649776092766E-2</v>
      </c>
      <c r="O342" s="201">
        <f t="shared" si="338"/>
        <v>5.7156008097880948E-2</v>
      </c>
      <c r="P342" s="201" t="str">
        <f t="shared" si="339"/>
        <v/>
      </c>
      <c r="Q342" s="201" t="str">
        <f t="shared" si="340"/>
        <v/>
      </c>
      <c r="R342" s="201" t="str">
        <f t="shared" si="341"/>
        <v/>
      </c>
      <c r="S342" s="201" t="str">
        <f t="shared" si="342"/>
        <v/>
      </c>
      <c r="T342" s="199">
        <f t="shared" si="343"/>
        <v>0</v>
      </c>
      <c r="U342" s="199">
        <f t="shared" si="344"/>
        <v>0</v>
      </c>
      <c r="V342" s="199">
        <f t="shared" si="345"/>
        <v>0</v>
      </c>
      <c r="W342" s="199">
        <f t="shared" si="346"/>
        <v>0</v>
      </c>
      <c r="X342" s="199" t="str">
        <f t="shared" si="347"/>
        <v/>
      </c>
      <c r="Y342" s="199" t="str">
        <f t="shared" si="348"/>
        <v/>
      </c>
      <c r="Z342" s="199" t="str">
        <f t="shared" si="349"/>
        <v/>
      </c>
      <c r="AA342" s="199" t="str">
        <f t="shared" si="350"/>
        <v/>
      </c>
      <c r="AB342" s="201">
        <f t="shared" ca="1" si="351"/>
        <v>2.0272006464996659</v>
      </c>
      <c r="AD342" s="162">
        <f t="shared" si="352"/>
        <v>0</v>
      </c>
      <c r="AE342" s="162">
        <f t="shared" si="353"/>
        <v>0</v>
      </c>
      <c r="AF342" s="162">
        <f t="shared" si="354"/>
        <v>0</v>
      </c>
      <c r="AG342" s="162">
        <f t="shared" si="355"/>
        <v>0</v>
      </c>
      <c r="AH342" s="162" t="str">
        <f t="shared" si="356"/>
        <v/>
      </c>
      <c r="AI342" s="162" t="str">
        <f t="shared" si="357"/>
        <v/>
      </c>
      <c r="AJ342" s="162" t="str">
        <f t="shared" si="358"/>
        <v/>
      </c>
      <c r="AK342" s="162" t="str">
        <f t="shared" si="359"/>
        <v/>
      </c>
      <c r="AM342" s="199">
        <f t="shared" si="362"/>
        <v>2.9612337148713337</v>
      </c>
      <c r="AN342" s="197">
        <f t="shared" si="364"/>
        <v>0</v>
      </c>
      <c r="AO342" s="197">
        <f t="shared" si="365"/>
        <v>0</v>
      </c>
      <c r="AP342" s="197">
        <f t="shared" si="366"/>
        <v>0</v>
      </c>
      <c r="AQ342" s="197">
        <f t="shared" si="367"/>
        <v>0</v>
      </c>
      <c r="AR342" s="197" t="str">
        <f t="shared" si="368"/>
        <v/>
      </c>
      <c r="AS342" s="197" t="str">
        <f t="shared" si="369"/>
        <v/>
      </c>
      <c r="AT342" s="197" t="str">
        <f t="shared" si="370"/>
        <v/>
      </c>
      <c r="AU342" s="197" t="str">
        <f t="shared" si="371"/>
        <v/>
      </c>
      <c r="AV342" s="199">
        <f t="shared" ca="1" si="363"/>
        <v>2.0217057722687635</v>
      </c>
      <c r="AX342" s="162">
        <f t="shared" si="372"/>
        <v>0</v>
      </c>
      <c r="AY342" s="162">
        <f t="shared" si="373"/>
        <v>0</v>
      </c>
      <c r="AZ342" s="162">
        <f t="shared" si="374"/>
        <v>0</v>
      </c>
      <c r="BA342" s="162">
        <f t="shared" si="375"/>
        <v>0</v>
      </c>
      <c r="BB342" s="162" t="str">
        <f t="shared" si="376"/>
        <v/>
      </c>
      <c r="BC342" s="162" t="str">
        <f t="shared" si="377"/>
        <v/>
      </c>
      <c r="BD342" s="162" t="str">
        <f t="shared" si="378"/>
        <v/>
      </c>
      <c r="BE342" s="162" t="str">
        <f t="shared" si="379"/>
        <v/>
      </c>
      <c r="BG342" s="169">
        <f t="shared" si="360"/>
        <v>6.7829774900349182</v>
      </c>
      <c r="BH342" s="169">
        <f t="shared" ca="1" si="361"/>
        <v>2.1589342479152611</v>
      </c>
    </row>
    <row r="343" spans="3:60" x14ac:dyDescent="0.25">
      <c r="C343" s="197">
        <v>26.9</v>
      </c>
      <c r="D343" s="198">
        <f t="shared" si="329"/>
        <v>10.093487462300416</v>
      </c>
      <c r="E343" s="199">
        <f t="shared" si="330"/>
        <v>2.4936988847583645</v>
      </c>
      <c r="F343" s="199">
        <f t="shared" si="331"/>
        <v>12.468494423791823</v>
      </c>
      <c r="G343" s="199">
        <f t="shared" si="332"/>
        <v>1.531574938730055</v>
      </c>
      <c r="H343" s="200">
        <f t="shared" si="333"/>
        <v>12030.321777565759</v>
      </c>
      <c r="K343" s="199">
        <f t="shared" si="334"/>
        <v>6.8343636831412429</v>
      </c>
      <c r="L343" s="201">
        <f t="shared" si="335"/>
        <v>5.7318731136208299E-2</v>
      </c>
      <c r="M343" s="201">
        <f t="shared" si="336"/>
        <v>5.780079412081332E-2</v>
      </c>
      <c r="N343" s="201">
        <f t="shared" si="337"/>
        <v>6.0754899639270783E-2</v>
      </c>
      <c r="O343" s="201">
        <f t="shared" si="338"/>
        <v>5.7371691147306912E-2</v>
      </c>
      <c r="P343" s="201" t="str">
        <f t="shared" si="339"/>
        <v/>
      </c>
      <c r="Q343" s="201" t="str">
        <f t="shared" si="340"/>
        <v/>
      </c>
      <c r="R343" s="201" t="str">
        <f t="shared" si="341"/>
        <v/>
      </c>
      <c r="S343" s="201" t="str">
        <f t="shared" si="342"/>
        <v/>
      </c>
      <c r="T343" s="199">
        <f t="shared" si="343"/>
        <v>0</v>
      </c>
      <c r="U343" s="199">
        <f t="shared" si="344"/>
        <v>0</v>
      </c>
      <c r="V343" s="199">
        <f t="shared" si="345"/>
        <v>0</v>
      </c>
      <c r="W343" s="199">
        <f t="shared" si="346"/>
        <v>0</v>
      </c>
      <c r="X343" s="199" t="str">
        <f t="shared" si="347"/>
        <v/>
      </c>
      <c r="Y343" s="199" t="str">
        <f t="shared" si="348"/>
        <v/>
      </c>
      <c r="Z343" s="199" t="str">
        <f t="shared" si="349"/>
        <v/>
      </c>
      <c r="AA343" s="199" t="str">
        <f t="shared" si="350"/>
        <v/>
      </c>
      <c r="AB343" s="201">
        <f t="shared" ca="1" si="351"/>
        <v>2.0497566435556882</v>
      </c>
      <c r="AD343" s="162">
        <f t="shared" si="352"/>
        <v>0</v>
      </c>
      <c r="AE343" s="162">
        <f t="shared" si="353"/>
        <v>0</v>
      </c>
      <c r="AF343" s="162">
        <f t="shared" si="354"/>
        <v>0</v>
      </c>
      <c r="AG343" s="162">
        <f t="shared" si="355"/>
        <v>0</v>
      </c>
      <c r="AH343" s="162" t="str">
        <f t="shared" si="356"/>
        <v/>
      </c>
      <c r="AI343" s="162" t="str">
        <f t="shared" si="357"/>
        <v/>
      </c>
      <c r="AJ343" s="162" t="str">
        <f t="shared" si="358"/>
        <v/>
      </c>
      <c r="AK343" s="162" t="str">
        <f t="shared" si="359"/>
        <v/>
      </c>
      <c r="AM343" s="199">
        <f t="shared" si="362"/>
        <v>2.9724505092458462</v>
      </c>
      <c r="AN343" s="197">
        <f t="shared" si="364"/>
        <v>0</v>
      </c>
      <c r="AO343" s="197">
        <f t="shared" si="365"/>
        <v>0</v>
      </c>
      <c r="AP343" s="197">
        <f t="shared" si="366"/>
        <v>0</v>
      </c>
      <c r="AQ343" s="197">
        <f t="shared" si="367"/>
        <v>0</v>
      </c>
      <c r="AR343" s="197" t="str">
        <f t="shared" si="368"/>
        <v/>
      </c>
      <c r="AS343" s="197" t="str">
        <f t="shared" si="369"/>
        <v/>
      </c>
      <c r="AT343" s="197" t="str">
        <f t="shared" si="370"/>
        <v/>
      </c>
      <c r="AU343" s="197" t="str">
        <f t="shared" si="371"/>
        <v/>
      </c>
      <c r="AV343" s="199">
        <f t="shared" ca="1" si="363"/>
        <v>2.0606380490864757</v>
      </c>
      <c r="AX343" s="162">
        <f t="shared" si="372"/>
        <v>0</v>
      </c>
      <c r="AY343" s="162">
        <f t="shared" si="373"/>
        <v>0</v>
      </c>
      <c r="AZ343" s="162">
        <f t="shared" si="374"/>
        <v>0</v>
      </c>
      <c r="BA343" s="162">
        <f t="shared" si="375"/>
        <v>0</v>
      </c>
      <c r="BB343" s="162" t="str">
        <f t="shared" si="376"/>
        <v/>
      </c>
      <c r="BC343" s="162" t="str">
        <f t="shared" si="377"/>
        <v/>
      </c>
      <c r="BD343" s="162" t="str">
        <f t="shared" si="378"/>
        <v/>
      </c>
      <c r="BE343" s="162" t="str">
        <f t="shared" si="379"/>
        <v/>
      </c>
      <c r="BG343" s="169">
        <f t="shared" si="360"/>
        <v>6.8086705865880806</v>
      </c>
      <c r="BH343" s="169">
        <f t="shared" ca="1" si="361"/>
        <v>2.0272006464996659</v>
      </c>
    </row>
    <row r="344" spans="3:60" x14ac:dyDescent="0.25">
      <c r="C344" s="197">
        <v>27</v>
      </c>
      <c r="D344" s="198">
        <f t="shared" si="329"/>
        <v>10.131009720524583</v>
      </c>
      <c r="E344" s="199">
        <f t="shared" si="330"/>
        <v>2.4981481481481485</v>
      </c>
      <c r="F344" s="199">
        <f t="shared" si="331"/>
        <v>12.490740740740742</v>
      </c>
      <c r="G344" s="199">
        <f t="shared" si="332"/>
        <v>1.5372685258628809</v>
      </c>
      <c r="H344" s="200">
        <f t="shared" si="333"/>
        <v>12008.895478131948</v>
      </c>
      <c r="K344" s="199">
        <f t="shared" si="334"/>
        <v>6.8600567796944052</v>
      </c>
      <c r="L344" s="201">
        <f t="shared" si="335"/>
        <v>5.7534215087848173E-2</v>
      </c>
      <c r="M344" s="201">
        <f t="shared" si="336"/>
        <v>5.8018090339312621E-2</v>
      </c>
      <c r="N344" s="201">
        <f t="shared" si="337"/>
        <v>6.09833015176139E-2</v>
      </c>
      <c r="O344" s="201">
        <f t="shared" si="338"/>
        <v>5.7587374196732877E-2</v>
      </c>
      <c r="P344" s="201" t="str">
        <f t="shared" si="339"/>
        <v/>
      </c>
      <c r="Q344" s="201" t="str">
        <f t="shared" si="340"/>
        <v/>
      </c>
      <c r="R344" s="201" t="str">
        <f t="shared" si="341"/>
        <v/>
      </c>
      <c r="S344" s="201" t="str">
        <f t="shared" si="342"/>
        <v/>
      </c>
      <c r="T344" s="199">
        <f t="shared" si="343"/>
        <v>0</v>
      </c>
      <c r="U344" s="199">
        <f t="shared" si="344"/>
        <v>0</v>
      </c>
      <c r="V344" s="199">
        <f t="shared" si="345"/>
        <v>0</v>
      </c>
      <c r="W344" s="199">
        <f t="shared" si="346"/>
        <v>0</v>
      </c>
      <c r="X344" s="199" t="str">
        <f t="shared" si="347"/>
        <v/>
      </c>
      <c r="Y344" s="199" t="str">
        <f t="shared" si="348"/>
        <v/>
      </c>
      <c r="Z344" s="199" t="str">
        <f t="shared" si="349"/>
        <v/>
      </c>
      <c r="AA344" s="199" t="str">
        <f t="shared" si="350"/>
        <v/>
      </c>
      <c r="AB344" s="201">
        <f t="shared" ca="1" si="351"/>
        <v>2.1521977537615431</v>
      </c>
      <c r="AD344" s="162">
        <f t="shared" si="352"/>
        <v>0</v>
      </c>
      <c r="AE344" s="162">
        <f t="shared" si="353"/>
        <v>0</v>
      </c>
      <c r="AF344" s="162">
        <f t="shared" si="354"/>
        <v>0</v>
      </c>
      <c r="AG344" s="162">
        <f t="shared" si="355"/>
        <v>0</v>
      </c>
      <c r="AH344" s="162" t="str">
        <f t="shared" si="356"/>
        <v/>
      </c>
      <c r="AI344" s="162" t="str">
        <f t="shared" si="357"/>
        <v/>
      </c>
      <c r="AJ344" s="162" t="str">
        <f t="shared" si="358"/>
        <v/>
      </c>
      <c r="AK344" s="162" t="str">
        <f t="shared" si="359"/>
        <v/>
      </c>
      <c r="AM344" s="199">
        <f t="shared" si="362"/>
        <v>2.9836673036203587</v>
      </c>
      <c r="AN344" s="197">
        <f t="shared" si="364"/>
        <v>0</v>
      </c>
      <c r="AO344" s="197">
        <f t="shared" si="365"/>
        <v>0</v>
      </c>
      <c r="AP344" s="197">
        <f t="shared" si="366"/>
        <v>0</v>
      </c>
      <c r="AQ344" s="197">
        <f t="shared" si="367"/>
        <v>0</v>
      </c>
      <c r="AR344" s="197" t="str">
        <f t="shared" si="368"/>
        <v/>
      </c>
      <c r="AS344" s="197" t="str">
        <f t="shared" si="369"/>
        <v/>
      </c>
      <c r="AT344" s="197" t="str">
        <f t="shared" si="370"/>
        <v/>
      </c>
      <c r="AU344" s="197" t="str">
        <f t="shared" si="371"/>
        <v/>
      </c>
      <c r="AV344" s="199">
        <f t="shared" ca="1" si="363"/>
        <v>2.1512550539688542</v>
      </c>
      <c r="AX344" s="162">
        <f t="shared" si="372"/>
        <v>0</v>
      </c>
      <c r="AY344" s="162">
        <f t="shared" si="373"/>
        <v>0</v>
      </c>
      <c r="AZ344" s="162">
        <f t="shared" si="374"/>
        <v>0</v>
      </c>
      <c r="BA344" s="162">
        <f t="shared" si="375"/>
        <v>0</v>
      </c>
      <c r="BB344" s="162" t="str">
        <f t="shared" si="376"/>
        <v/>
      </c>
      <c r="BC344" s="162" t="str">
        <f t="shared" si="377"/>
        <v/>
      </c>
      <c r="BD344" s="162" t="str">
        <f t="shared" si="378"/>
        <v/>
      </c>
      <c r="BE344" s="162" t="str">
        <f t="shared" si="379"/>
        <v/>
      </c>
      <c r="BG344" s="169">
        <f t="shared" si="360"/>
        <v>6.8343636831412429</v>
      </c>
      <c r="BH344" s="169">
        <f t="shared" ca="1" si="361"/>
        <v>2.0497566435556882</v>
      </c>
    </row>
    <row r="345" spans="3:60" x14ac:dyDescent="0.25">
      <c r="C345" s="197">
        <v>27.1</v>
      </c>
      <c r="D345" s="198">
        <f t="shared" si="329"/>
        <v>10.168531978748748</v>
      </c>
      <c r="E345" s="199">
        <f t="shared" si="330"/>
        <v>2.5026014760147604</v>
      </c>
      <c r="F345" s="199">
        <f t="shared" si="331"/>
        <v>12.513007380073802</v>
      </c>
      <c r="G345" s="199">
        <f t="shared" si="332"/>
        <v>1.5429621129957063</v>
      </c>
      <c r="H345" s="200">
        <f t="shared" si="333"/>
        <v>11987.52589556255</v>
      </c>
      <c r="K345" s="199">
        <f t="shared" si="334"/>
        <v>6.8857498762475675</v>
      </c>
      <c r="L345" s="201">
        <f t="shared" si="335"/>
        <v>5.7749699039488053E-2</v>
      </c>
      <c r="M345" s="201">
        <f t="shared" si="336"/>
        <v>5.8235386557811915E-2</v>
      </c>
      <c r="N345" s="201">
        <f t="shared" si="337"/>
        <v>6.1211703395957023E-2</v>
      </c>
      <c r="O345" s="201">
        <f t="shared" si="338"/>
        <v>5.7803057246158841E-2</v>
      </c>
      <c r="P345" s="201" t="str">
        <f t="shared" si="339"/>
        <v/>
      </c>
      <c r="Q345" s="201" t="str">
        <f t="shared" si="340"/>
        <v/>
      </c>
      <c r="R345" s="201" t="str">
        <f t="shared" si="341"/>
        <v/>
      </c>
      <c r="S345" s="201" t="str">
        <f t="shared" si="342"/>
        <v/>
      </c>
      <c r="T345" s="199">
        <f t="shared" si="343"/>
        <v>0</v>
      </c>
      <c r="U345" s="199">
        <f t="shared" si="344"/>
        <v>0</v>
      </c>
      <c r="V345" s="199">
        <f t="shared" si="345"/>
        <v>0</v>
      </c>
      <c r="W345" s="199">
        <f t="shared" si="346"/>
        <v>0</v>
      </c>
      <c r="X345" s="199" t="str">
        <f t="shared" si="347"/>
        <v/>
      </c>
      <c r="Y345" s="199" t="str">
        <f t="shared" si="348"/>
        <v/>
      </c>
      <c r="Z345" s="199" t="str">
        <f t="shared" si="349"/>
        <v/>
      </c>
      <c r="AA345" s="199" t="str">
        <f t="shared" si="350"/>
        <v/>
      </c>
      <c r="AB345" s="201">
        <f t="shared" ca="1" si="351"/>
        <v>2.1263222836903588</v>
      </c>
      <c r="AD345" s="162">
        <f t="shared" si="352"/>
        <v>0</v>
      </c>
      <c r="AE345" s="162">
        <f t="shared" si="353"/>
        <v>0</v>
      </c>
      <c r="AF345" s="162">
        <f t="shared" si="354"/>
        <v>0</v>
      </c>
      <c r="AG345" s="162">
        <f t="shared" si="355"/>
        <v>0</v>
      </c>
      <c r="AH345" s="162" t="str">
        <f t="shared" si="356"/>
        <v/>
      </c>
      <c r="AI345" s="162" t="str">
        <f t="shared" si="357"/>
        <v/>
      </c>
      <c r="AJ345" s="162" t="str">
        <f t="shared" si="358"/>
        <v/>
      </c>
      <c r="AK345" s="162" t="str">
        <f t="shared" si="359"/>
        <v/>
      </c>
      <c r="AM345" s="199">
        <f t="shared" si="362"/>
        <v>2.9948840979948712</v>
      </c>
      <c r="AN345" s="197">
        <f t="shared" si="364"/>
        <v>0</v>
      </c>
      <c r="AO345" s="197">
        <f t="shared" si="365"/>
        <v>0</v>
      </c>
      <c r="AP345" s="197">
        <f t="shared" si="366"/>
        <v>0</v>
      </c>
      <c r="AQ345" s="197">
        <f t="shared" si="367"/>
        <v>0</v>
      </c>
      <c r="AR345" s="197" t="str">
        <f t="shared" si="368"/>
        <v/>
      </c>
      <c r="AS345" s="197" t="str">
        <f t="shared" si="369"/>
        <v/>
      </c>
      <c r="AT345" s="197" t="str">
        <f t="shared" si="370"/>
        <v/>
      </c>
      <c r="AU345" s="197" t="str">
        <f t="shared" si="371"/>
        <v/>
      </c>
      <c r="AV345" s="199">
        <f t="shared" ca="1" si="363"/>
        <v>2.0307772666413078</v>
      </c>
      <c r="AX345" s="162">
        <f t="shared" si="372"/>
        <v>0</v>
      </c>
      <c r="AY345" s="162">
        <f t="shared" si="373"/>
        <v>0</v>
      </c>
      <c r="AZ345" s="162">
        <f t="shared" si="374"/>
        <v>0</v>
      </c>
      <c r="BA345" s="162">
        <f t="shared" si="375"/>
        <v>0</v>
      </c>
      <c r="BB345" s="162" t="str">
        <f t="shared" si="376"/>
        <v/>
      </c>
      <c r="BC345" s="162" t="str">
        <f t="shared" si="377"/>
        <v/>
      </c>
      <c r="BD345" s="162" t="str">
        <f t="shared" si="378"/>
        <v/>
      </c>
      <c r="BE345" s="162" t="str">
        <f t="shared" si="379"/>
        <v/>
      </c>
      <c r="BG345" s="169">
        <f t="shared" si="360"/>
        <v>6.8600567796944052</v>
      </c>
      <c r="BH345" s="169">
        <f t="shared" ca="1" si="361"/>
        <v>2.1521977537615431</v>
      </c>
    </row>
    <row r="346" spans="3:60" x14ac:dyDescent="0.25">
      <c r="C346" s="197">
        <v>27.2</v>
      </c>
      <c r="D346" s="198">
        <f t="shared" si="329"/>
        <v>10.206054236972911</v>
      </c>
      <c r="E346" s="199">
        <f t="shared" si="330"/>
        <v>2.5070588235294116</v>
      </c>
      <c r="F346" s="199">
        <f t="shared" si="331"/>
        <v>12.535294117647059</v>
      </c>
      <c r="G346" s="199">
        <f t="shared" si="332"/>
        <v>1.5486557001285315</v>
      </c>
      <c r="H346" s="200">
        <f t="shared" si="333"/>
        <v>11966.213045518536</v>
      </c>
      <c r="K346" s="199">
        <f t="shared" si="334"/>
        <v>6.9114429728007298</v>
      </c>
      <c r="L346" s="201">
        <f t="shared" si="335"/>
        <v>5.7965182991127934E-2</v>
      </c>
      <c r="M346" s="201">
        <f t="shared" si="336"/>
        <v>5.8452682776311216E-2</v>
      </c>
      <c r="N346" s="201">
        <f t="shared" si="337"/>
        <v>6.1440105274300147E-2</v>
      </c>
      <c r="O346" s="201">
        <f t="shared" si="338"/>
        <v>5.8018740295584806E-2</v>
      </c>
      <c r="P346" s="201" t="str">
        <f t="shared" si="339"/>
        <v/>
      </c>
      <c r="Q346" s="201" t="str">
        <f t="shared" si="340"/>
        <v/>
      </c>
      <c r="R346" s="201" t="str">
        <f t="shared" si="341"/>
        <v/>
      </c>
      <c r="S346" s="201" t="str">
        <f t="shared" si="342"/>
        <v/>
      </c>
      <c r="T346" s="199">
        <f t="shared" si="343"/>
        <v>0</v>
      </c>
      <c r="U346" s="199">
        <f t="shared" si="344"/>
        <v>0</v>
      </c>
      <c r="V346" s="199">
        <f t="shared" si="345"/>
        <v>0</v>
      </c>
      <c r="W346" s="199">
        <f t="shared" si="346"/>
        <v>0</v>
      </c>
      <c r="X346" s="199" t="str">
        <f t="shared" si="347"/>
        <v/>
      </c>
      <c r="Y346" s="199" t="str">
        <f t="shared" si="348"/>
        <v/>
      </c>
      <c r="Z346" s="199" t="str">
        <f t="shared" si="349"/>
        <v/>
      </c>
      <c r="AA346" s="199" t="str">
        <f t="shared" si="350"/>
        <v/>
      </c>
      <c r="AB346" s="201">
        <f t="shared" ca="1" si="351"/>
        <v>2.0228692771983101</v>
      </c>
      <c r="AD346" s="162">
        <f t="shared" si="352"/>
        <v>0</v>
      </c>
      <c r="AE346" s="162">
        <f t="shared" si="353"/>
        <v>0</v>
      </c>
      <c r="AF346" s="162">
        <f t="shared" si="354"/>
        <v>0</v>
      </c>
      <c r="AG346" s="162">
        <f t="shared" si="355"/>
        <v>0</v>
      </c>
      <c r="AH346" s="162" t="str">
        <f t="shared" si="356"/>
        <v/>
      </c>
      <c r="AI346" s="162" t="str">
        <f t="shared" si="357"/>
        <v/>
      </c>
      <c r="AJ346" s="162" t="str">
        <f t="shared" si="358"/>
        <v/>
      </c>
      <c r="AK346" s="162" t="str">
        <f t="shared" si="359"/>
        <v/>
      </c>
      <c r="AM346" s="199">
        <f t="shared" si="362"/>
        <v>3.0061008923693837</v>
      </c>
      <c r="AN346" s="197">
        <f t="shared" si="364"/>
        <v>0</v>
      </c>
      <c r="AO346" s="197">
        <f t="shared" si="365"/>
        <v>0</v>
      </c>
      <c r="AP346" s="197">
        <f t="shared" si="366"/>
        <v>0</v>
      </c>
      <c r="AQ346" s="197">
        <f t="shared" si="367"/>
        <v>0</v>
      </c>
      <c r="AR346" s="197" t="str">
        <f t="shared" si="368"/>
        <v/>
      </c>
      <c r="AS346" s="197" t="str">
        <f t="shared" si="369"/>
        <v/>
      </c>
      <c r="AT346" s="197" t="str">
        <f t="shared" si="370"/>
        <v/>
      </c>
      <c r="AU346" s="197" t="str">
        <f t="shared" si="371"/>
        <v/>
      </c>
      <c r="AV346" s="199">
        <f t="shared" ca="1" si="363"/>
        <v>2.0396422747334215</v>
      </c>
      <c r="AX346" s="162">
        <f t="shared" si="372"/>
        <v>0</v>
      </c>
      <c r="AY346" s="162">
        <f t="shared" si="373"/>
        <v>0</v>
      </c>
      <c r="AZ346" s="162">
        <f t="shared" si="374"/>
        <v>0</v>
      </c>
      <c r="BA346" s="162">
        <f t="shared" si="375"/>
        <v>0</v>
      </c>
      <c r="BB346" s="162" t="str">
        <f t="shared" si="376"/>
        <v/>
      </c>
      <c r="BC346" s="162" t="str">
        <f t="shared" si="377"/>
        <v/>
      </c>
      <c r="BD346" s="162" t="str">
        <f t="shared" si="378"/>
        <v/>
      </c>
      <c r="BE346" s="162" t="str">
        <f t="shared" si="379"/>
        <v/>
      </c>
      <c r="BG346" s="169">
        <f t="shared" si="360"/>
        <v>6.8857498762475675</v>
      </c>
      <c r="BH346" s="169">
        <f t="shared" ca="1" si="361"/>
        <v>2.1263222836903588</v>
      </c>
    </row>
    <row r="347" spans="3:60" x14ac:dyDescent="0.25">
      <c r="C347" s="197">
        <v>27.3</v>
      </c>
      <c r="D347" s="198">
        <f t="shared" si="329"/>
        <v>10.243576495197077</v>
      </c>
      <c r="E347" s="199">
        <f t="shared" si="330"/>
        <v>2.5115201465201467</v>
      </c>
      <c r="F347" s="199">
        <f t="shared" si="331"/>
        <v>12.557600732600733</v>
      </c>
      <c r="G347" s="199">
        <f t="shared" si="332"/>
        <v>1.5543492872613569</v>
      </c>
      <c r="H347" s="200">
        <f t="shared" si="333"/>
        <v>11944.956938357313</v>
      </c>
      <c r="K347" s="199">
        <f t="shared" si="334"/>
        <v>6.9371360693538922</v>
      </c>
      <c r="L347" s="201">
        <f t="shared" si="335"/>
        <v>5.8180666942767807E-2</v>
      </c>
      <c r="M347" s="201">
        <f t="shared" si="336"/>
        <v>5.8669978994810509E-2</v>
      </c>
      <c r="N347" s="201">
        <f t="shared" si="337"/>
        <v>6.1668507152643263E-2</v>
      </c>
      <c r="O347" s="201">
        <f t="shared" si="338"/>
        <v>5.823442334501077E-2</v>
      </c>
      <c r="P347" s="201" t="str">
        <f t="shared" si="339"/>
        <v/>
      </c>
      <c r="Q347" s="201" t="str">
        <f t="shared" si="340"/>
        <v/>
      </c>
      <c r="R347" s="201" t="str">
        <f t="shared" si="341"/>
        <v/>
      </c>
      <c r="S347" s="201" t="str">
        <f t="shared" si="342"/>
        <v/>
      </c>
      <c r="T347" s="199">
        <f t="shared" si="343"/>
        <v>0</v>
      </c>
      <c r="U347" s="199">
        <f t="shared" si="344"/>
        <v>0</v>
      </c>
      <c r="V347" s="199">
        <f t="shared" si="345"/>
        <v>0</v>
      </c>
      <c r="W347" s="199">
        <f t="shared" si="346"/>
        <v>0</v>
      </c>
      <c r="X347" s="199" t="str">
        <f t="shared" si="347"/>
        <v/>
      </c>
      <c r="Y347" s="199" t="str">
        <f t="shared" si="348"/>
        <v/>
      </c>
      <c r="Z347" s="199" t="str">
        <f t="shared" si="349"/>
        <v/>
      </c>
      <c r="AA347" s="199" t="str">
        <f t="shared" si="350"/>
        <v/>
      </c>
      <c r="AB347" s="201">
        <f t="shared" ca="1" si="351"/>
        <v>2.1104826269048944</v>
      </c>
      <c r="AD347" s="162">
        <f t="shared" si="352"/>
        <v>0</v>
      </c>
      <c r="AE347" s="162">
        <f t="shared" si="353"/>
        <v>0</v>
      </c>
      <c r="AF347" s="162">
        <f t="shared" si="354"/>
        <v>0</v>
      </c>
      <c r="AG347" s="162">
        <f t="shared" si="355"/>
        <v>0</v>
      </c>
      <c r="AH347" s="162" t="str">
        <f t="shared" si="356"/>
        <v/>
      </c>
      <c r="AI347" s="162" t="str">
        <f t="shared" si="357"/>
        <v/>
      </c>
      <c r="AJ347" s="162" t="str">
        <f t="shared" si="358"/>
        <v/>
      </c>
      <c r="AK347" s="162" t="str">
        <f t="shared" si="359"/>
        <v/>
      </c>
      <c r="AM347" s="199">
        <f t="shared" si="362"/>
        <v>3.0173176867438962</v>
      </c>
      <c r="AN347" s="197">
        <f t="shared" si="364"/>
        <v>0</v>
      </c>
      <c r="AO347" s="197">
        <f t="shared" si="365"/>
        <v>0</v>
      </c>
      <c r="AP347" s="197">
        <f t="shared" si="366"/>
        <v>0</v>
      </c>
      <c r="AQ347" s="197">
        <f t="shared" si="367"/>
        <v>0</v>
      </c>
      <c r="AR347" s="197" t="str">
        <f t="shared" si="368"/>
        <v/>
      </c>
      <c r="AS347" s="197" t="str">
        <f t="shared" si="369"/>
        <v/>
      </c>
      <c r="AT347" s="197" t="str">
        <f t="shared" si="370"/>
        <v/>
      </c>
      <c r="AU347" s="197" t="str">
        <f t="shared" si="371"/>
        <v/>
      </c>
      <c r="AV347" s="199">
        <f t="shared" ca="1" si="363"/>
        <v>2.1013711201427885</v>
      </c>
      <c r="AX347" s="162">
        <f t="shared" si="372"/>
        <v>0</v>
      </c>
      <c r="AY347" s="162">
        <f t="shared" si="373"/>
        <v>0</v>
      </c>
      <c r="AZ347" s="162">
        <f t="shared" si="374"/>
        <v>0</v>
      </c>
      <c r="BA347" s="162">
        <f t="shared" si="375"/>
        <v>0</v>
      </c>
      <c r="BB347" s="162" t="str">
        <f t="shared" si="376"/>
        <v/>
      </c>
      <c r="BC347" s="162" t="str">
        <f t="shared" si="377"/>
        <v/>
      </c>
      <c r="BD347" s="162" t="str">
        <f t="shared" si="378"/>
        <v/>
      </c>
      <c r="BE347" s="162" t="str">
        <f t="shared" si="379"/>
        <v/>
      </c>
      <c r="BG347" s="169">
        <f t="shared" si="360"/>
        <v>6.9114429728007298</v>
      </c>
      <c r="BH347" s="169">
        <f t="shared" ca="1" si="361"/>
        <v>2.0228692771983101</v>
      </c>
    </row>
    <row r="348" spans="3:60" x14ac:dyDescent="0.25">
      <c r="C348" s="197">
        <v>27.4</v>
      </c>
      <c r="D348" s="198">
        <f t="shared" si="329"/>
        <v>10.281098753421242</v>
      </c>
      <c r="E348" s="199">
        <f t="shared" si="330"/>
        <v>2.5159854014598544</v>
      </c>
      <c r="F348" s="199">
        <f t="shared" si="331"/>
        <v>12.579927007299272</v>
      </c>
      <c r="G348" s="199">
        <f t="shared" si="332"/>
        <v>1.5600428743941828</v>
      </c>
      <c r="H348" s="200">
        <f t="shared" si="333"/>
        <v>11923.757579274128</v>
      </c>
      <c r="K348" s="199">
        <f t="shared" si="334"/>
        <v>6.9628291659070545</v>
      </c>
      <c r="L348" s="201">
        <f t="shared" si="335"/>
        <v>5.8396150894407695E-2</v>
      </c>
      <c r="M348" s="201">
        <f t="shared" si="336"/>
        <v>5.8887275213309803E-2</v>
      </c>
      <c r="N348" s="201">
        <f t="shared" si="337"/>
        <v>6.1896909030986387E-2</v>
      </c>
      <c r="O348" s="201">
        <f t="shared" si="338"/>
        <v>5.8450106394436735E-2</v>
      </c>
      <c r="P348" s="201" t="str">
        <f t="shared" si="339"/>
        <v/>
      </c>
      <c r="Q348" s="201" t="str">
        <f t="shared" si="340"/>
        <v/>
      </c>
      <c r="R348" s="201" t="str">
        <f t="shared" si="341"/>
        <v/>
      </c>
      <c r="S348" s="201" t="str">
        <f t="shared" si="342"/>
        <v/>
      </c>
      <c r="T348" s="199">
        <f t="shared" si="343"/>
        <v>0</v>
      </c>
      <c r="U348" s="199">
        <f t="shared" si="344"/>
        <v>0</v>
      </c>
      <c r="V348" s="199">
        <f t="shared" si="345"/>
        <v>0</v>
      </c>
      <c r="W348" s="199">
        <f t="shared" si="346"/>
        <v>0</v>
      </c>
      <c r="X348" s="199" t="str">
        <f t="shared" si="347"/>
        <v/>
      </c>
      <c r="Y348" s="199" t="str">
        <f t="shared" si="348"/>
        <v/>
      </c>
      <c r="Z348" s="199" t="str">
        <f t="shared" si="349"/>
        <v/>
      </c>
      <c r="AA348" s="199" t="str">
        <f t="shared" si="350"/>
        <v/>
      </c>
      <c r="AB348" s="201">
        <f t="shared" ca="1" si="351"/>
        <v>2.0738097434619287</v>
      </c>
      <c r="AD348" s="162">
        <f t="shared" si="352"/>
        <v>0</v>
      </c>
      <c r="AE348" s="162">
        <f t="shared" si="353"/>
        <v>0</v>
      </c>
      <c r="AF348" s="162">
        <f t="shared" si="354"/>
        <v>0</v>
      </c>
      <c r="AG348" s="162">
        <f t="shared" si="355"/>
        <v>0</v>
      </c>
      <c r="AH348" s="162" t="str">
        <f t="shared" si="356"/>
        <v/>
      </c>
      <c r="AI348" s="162" t="str">
        <f t="shared" si="357"/>
        <v/>
      </c>
      <c r="AJ348" s="162" t="str">
        <f t="shared" si="358"/>
        <v/>
      </c>
      <c r="AK348" s="162" t="str">
        <f t="shared" si="359"/>
        <v/>
      </c>
      <c r="AM348" s="199">
        <f t="shared" si="362"/>
        <v>3.0285344811184087</v>
      </c>
      <c r="AN348" s="197">
        <f t="shared" si="364"/>
        <v>0</v>
      </c>
      <c r="AO348" s="197">
        <f t="shared" si="365"/>
        <v>0</v>
      </c>
      <c r="AP348" s="197">
        <f t="shared" si="366"/>
        <v>0</v>
      </c>
      <c r="AQ348" s="197">
        <f t="shared" si="367"/>
        <v>0</v>
      </c>
      <c r="AR348" s="197" t="str">
        <f t="shared" si="368"/>
        <v/>
      </c>
      <c r="AS348" s="197" t="str">
        <f t="shared" si="369"/>
        <v/>
      </c>
      <c r="AT348" s="197" t="str">
        <f t="shared" si="370"/>
        <v/>
      </c>
      <c r="AU348" s="197" t="str">
        <f t="shared" si="371"/>
        <v/>
      </c>
      <c r="AV348" s="199">
        <f t="shared" ca="1" si="363"/>
        <v>2.1604653491867301</v>
      </c>
      <c r="AX348" s="162">
        <f t="shared" si="372"/>
        <v>0</v>
      </c>
      <c r="AY348" s="162">
        <f t="shared" si="373"/>
        <v>0</v>
      </c>
      <c r="AZ348" s="162">
        <f t="shared" si="374"/>
        <v>0</v>
      </c>
      <c r="BA348" s="162">
        <f t="shared" si="375"/>
        <v>0</v>
      </c>
      <c r="BB348" s="162" t="str">
        <f t="shared" si="376"/>
        <v/>
      </c>
      <c r="BC348" s="162" t="str">
        <f t="shared" si="377"/>
        <v/>
      </c>
      <c r="BD348" s="162" t="str">
        <f t="shared" si="378"/>
        <v/>
      </c>
      <c r="BE348" s="162" t="str">
        <f t="shared" si="379"/>
        <v/>
      </c>
      <c r="BG348" s="169">
        <f t="shared" si="360"/>
        <v>6.9371360693538922</v>
      </c>
      <c r="BH348" s="169">
        <f t="shared" ca="1" si="361"/>
        <v>2.1104826269048944</v>
      </c>
    </row>
    <row r="349" spans="3:60" x14ac:dyDescent="0.25">
      <c r="C349" s="197">
        <v>27.5</v>
      </c>
      <c r="D349" s="198">
        <f t="shared" si="329"/>
        <v>10.318621011645408</v>
      </c>
      <c r="E349" s="199">
        <f t="shared" si="330"/>
        <v>2.5204545454545455</v>
      </c>
      <c r="F349" s="199">
        <f t="shared" si="331"/>
        <v>12.602272727272727</v>
      </c>
      <c r="G349" s="199">
        <f t="shared" si="332"/>
        <v>1.5657364615270082</v>
      </c>
      <c r="H349" s="200">
        <f t="shared" si="333"/>
        <v>11902.614968440037</v>
      </c>
      <c r="K349" s="199">
        <f t="shared" si="334"/>
        <v>6.9885222624602168</v>
      </c>
      <c r="L349" s="201">
        <f t="shared" si="335"/>
        <v>5.8611634846047568E-2</v>
      </c>
      <c r="M349" s="201">
        <f t="shared" si="336"/>
        <v>5.9104571431809097E-2</v>
      </c>
      <c r="N349" s="201">
        <f t="shared" si="337"/>
        <v>6.2125310909329504E-2</v>
      </c>
      <c r="O349" s="201">
        <f t="shared" si="338"/>
        <v>5.8665789443862693E-2</v>
      </c>
      <c r="P349" s="201" t="str">
        <f t="shared" si="339"/>
        <v/>
      </c>
      <c r="Q349" s="201" t="str">
        <f t="shared" si="340"/>
        <v/>
      </c>
      <c r="R349" s="201" t="str">
        <f t="shared" si="341"/>
        <v/>
      </c>
      <c r="S349" s="201" t="str">
        <f t="shared" si="342"/>
        <v/>
      </c>
      <c r="T349" s="199">
        <f t="shared" si="343"/>
        <v>0</v>
      </c>
      <c r="U349" s="199">
        <f t="shared" si="344"/>
        <v>0</v>
      </c>
      <c r="V349" s="199">
        <f t="shared" si="345"/>
        <v>0</v>
      </c>
      <c r="W349" s="199">
        <f t="shared" si="346"/>
        <v>0</v>
      </c>
      <c r="X349" s="199" t="str">
        <f t="shared" si="347"/>
        <v/>
      </c>
      <c r="Y349" s="199" t="str">
        <f t="shared" si="348"/>
        <v/>
      </c>
      <c r="Z349" s="199" t="str">
        <f t="shared" si="349"/>
        <v/>
      </c>
      <c r="AA349" s="199" t="str">
        <f t="shared" si="350"/>
        <v/>
      </c>
      <c r="AB349" s="201">
        <f t="shared" ca="1" si="351"/>
        <v>2.0129600777088492</v>
      </c>
      <c r="AD349" s="162">
        <f t="shared" si="352"/>
        <v>0</v>
      </c>
      <c r="AE349" s="162">
        <f t="shared" si="353"/>
        <v>0</v>
      </c>
      <c r="AF349" s="162">
        <f t="shared" si="354"/>
        <v>0</v>
      </c>
      <c r="AG349" s="162">
        <f t="shared" si="355"/>
        <v>0</v>
      </c>
      <c r="AH349" s="162" t="str">
        <f t="shared" si="356"/>
        <v/>
      </c>
      <c r="AI349" s="162" t="str">
        <f t="shared" si="357"/>
        <v/>
      </c>
      <c r="AJ349" s="162" t="str">
        <f t="shared" si="358"/>
        <v/>
      </c>
      <c r="AK349" s="162" t="str">
        <f t="shared" si="359"/>
        <v/>
      </c>
      <c r="AM349" s="199">
        <f t="shared" si="362"/>
        <v>3.0397512754929212</v>
      </c>
      <c r="AN349" s="197">
        <f t="shared" si="364"/>
        <v>0</v>
      </c>
      <c r="AO349" s="197">
        <f t="shared" si="365"/>
        <v>0</v>
      </c>
      <c r="AP349" s="197">
        <f t="shared" si="366"/>
        <v>0</v>
      </c>
      <c r="AQ349" s="197">
        <f t="shared" si="367"/>
        <v>0</v>
      </c>
      <c r="AR349" s="197" t="str">
        <f t="shared" si="368"/>
        <v/>
      </c>
      <c r="AS349" s="197" t="str">
        <f t="shared" si="369"/>
        <v/>
      </c>
      <c r="AT349" s="197" t="str">
        <f t="shared" si="370"/>
        <v/>
      </c>
      <c r="AU349" s="197" t="str">
        <f t="shared" si="371"/>
        <v/>
      </c>
      <c r="AV349" s="199">
        <f t="shared" ca="1" si="363"/>
        <v>2.047097967044742</v>
      </c>
      <c r="AX349" s="162">
        <f t="shared" si="372"/>
        <v>0</v>
      </c>
      <c r="AY349" s="162">
        <f t="shared" si="373"/>
        <v>0</v>
      </c>
      <c r="AZ349" s="162">
        <f t="shared" si="374"/>
        <v>0</v>
      </c>
      <c r="BA349" s="162">
        <f t="shared" si="375"/>
        <v>0</v>
      </c>
      <c r="BB349" s="162" t="str">
        <f t="shared" si="376"/>
        <v/>
      </c>
      <c r="BC349" s="162" t="str">
        <f t="shared" si="377"/>
        <v/>
      </c>
      <c r="BD349" s="162" t="str">
        <f t="shared" si="378"/>
        <v/>
      </c>
      <c r="BE349" s="162" t="str">
        <f t="shared" si="379"/>
        <v/>
      </c>
      <c r="BG349" s="169">
        <f t="shared" si="360"/>
        <v>6.9628291659070545</v>
      </c>
      <c r="BH349" s="169">
        <f t="shared" ca="1" si="361"/>
        <v>2.0738097434619287</v>
      </c>
    </row>
    <row r="350" spans="3:60" x14ac:dyDescent="0.25">
      <c r="C350" s="197">
        <v>27.6</v>
      </c>
      <c r="D350" s="198">
        <f t="shared" si="329"/>
        <v>10.356143269869573</v>
      </c>
      <c r="E350" s="199">
        <f t="shared" si="330"/>
        <v>2.5249275362318842</v>
      </c>
      <c r="F350" s="199">
        <f t="shared" si="331"/>
        <v>12.62463768115942</v>
      </c>
      <c r="G350" s="199">
        <f t="shared" si="332"/>
        <v>1.5714300486598338</v>
      </c>
      <c r="H350" s="200">
        <f t="shared" si="333"/>
        <v>11881.529101136493</v>
      </c>
      <c r="K350" s="199">
        <f t="shared" si="334"/>
        <v>7.0142153590133791</v>
      </c>
      <c r="L350" s="201">
        <f t="shared" si="335"/>
        <v>5.8827118797687449E-2</v>
      </c>
      <c r="M350" s="201">
        <f t="shared" si="336"/>
        <v>5.9321867650308398E-2</v>
      </c>
      <c r="N350" s="201">
        <f t="shared" si="337"/>
        <v>6.2353712787672627E-2</v>
      </c>
      <c r="O350" s="201">
        <f t="shared" si="338"/>
        <v>5.8881472493288657E-2</v>
      </c>
      <c r="P350" s="201" t="str">
        <f t="shared" si="339"/>
        <v/>
      </c>
      <c r="Q350" s="201" t="str">
        <f t="shared" si="340"/>
        <v/>
      </c>
      <c r="R350" s="201" t="str">
        <f t="shared" si="341"/>
        <v/>
      </c>
      <c r="S350" s="201" t="str">
        <f t="shared" si="342"/>
        <v/>
      </c>
      <c r="T350" s="199">
        <f t="shared" si="343"/>
        <v>0</v>
      </c>
      <c r="U350" s="199">
        <f t="shared" si="344"/>
        <v>0</v>
      </c>
      <c r="V350" s="199">
        <f t="shared" si="345"/>
        <v>0</v>
      </c>
      <c r="W350" s="199">
        <f t="shared" si="346"/>
        <v>0</v>
      </c>
      <c r="X350" s="199" t="str">
        <f t="shared" si="347"/>
        <v/>
      </c>
      <c r="Y350" s="199" t="str">
        <f t="shared" si="348"/>
        <v/>
      </c>
      <c r="Z350" s="199" t="str">
        <f t="shared" si="349"/>
        <v/>
      </c>
      <c r="AA350" s="199" t="str">
        <f t="shared" si="350"/>
        <v/>
      </c>
      <c r="AB350" s="201">
        <f t="shared" ca="1" si="351"/>
        <v>2.0660937684410645</v>
      </c>
      <c r="AD350" s="162">
        <f t="shared" si="352"/>
        <v>0</v>
      </c>
      <c r="AE350" s="162">
        <f t="shared" si="353"/>
        <v>0</v>
      </c>
      <c r="AF350" s="162">
        <f t="shared" si="354"/>
        <v>0</v>
      </c>
      <c r="AG350" s="162">
        <f t="shared" si="355"/>
        <v>0</v>
      </c>
      <c r="AH350" s="162" t="str">
        <f t="shared" si="356"/>
        <v/>
      </c>
      <c r="AI350" s="162" t="str">
        <f t="shared" si="357"/>
        <v/>
      </c>
      <c r="AJ350" s="162" t="str">
        <f t="shared" si="358"/>
        <v/>
      </c>
      <c r="AK350" s="162" t="str">
        <f t="shared" si="359"/>
        <v/>
      </c>
      <c r="AM350" s="199">
        <f t="shared" si="362"/>
        <v>3.0509680698674337</v>
      </c>
      <c r="AN350" s="197">
        <f t="shared" si="364"/>
        <v>0</v>
      </c>
      <c r="AO350" s="197">
        <f t="shared" si="365"/>
        <v>0</v>
      </c>
      <c r="AP350" s="197">
        <f t="shared" si="366"/>
        <v>0</v>
      </c>
      <c r="AQ350" s="197">
        <f t="shared" si="367"/>
        <v>0</v>
      </c>
      <c r="AR350" s="197" t="str">
        <f t="shared" si="368"/>
        <v/>
      </c>
      <c r="AS350" s="197" t="str">
        <f t="shared" si="369"/>
        <v/>
      </c>
      <c r="AT350" s="197" t="str">
        <f t="shared" si="370"/>
        <v/>
      </c>
      <c r="AU350" s="197" t="str">
        <f t="shared" si="371"/>
        <v/>
      </c>
      <c r="AV350" s="199">
        <f t="shared" ca="1" si="363"/>
        <v>2.1377371422173619</v>
      </c>
      <c r="AX350" s="162">
        <f t="shared" si="372"/>
        <v>0</v>
      </c>
      <c r="AY350" s="162">
        <f t="shared" si="373"/>
        <v>0</v>
      </c>
      <c r="AZ350" s="162">
        <f t="shared" si="374"/>
        <v>0</v>
      </c>
      <c r="BA350" s="162">
        <f t="shared" si="375"/>
        <v>0</v>
      </c>
      <c r="BB350" s="162" t="str">
        <f t="shared" si="376"/>
        <v/>
      </c>
      <c r="BC350" s="162" t="str">
        <f t="shared" si="377"/>
        <v/>
      </c>
      <c r="BD350" s="162" t="str">
        <f t="shared" si="378"/>
        <v/>
      </c>
      <c r="BE350" s="162" t="str">
        <f t="shared" si="379"/>
        <v/>
      </c>
      <c r="BG350" s="169">
        <f t="shared" si="360"/>
        <v>6.9885222624602168</v>
      </c>
      <c r="BH350" s="169">
        <f t="shared" ca="1" si="361"/>
        <v>2.0129600777088492</v>
      </c>
    </row>
    <row r="351" spans="3:60" x14ac:dyDescent="0.25">
      <c r="C351" s="197">
        <v>27.7</v>
      </c>
      <c r="D351" s="198">
        <f t="shared" si="329"/>
        <v>10.393665528093736</v>
      </c>
      <c r="E351" s="199">
        <f t="shared" si="330"/>
        <v>2.529404332129964</v>
      </c>
      <c r="F351" s="199">
        <f t="shared" si="331"/>
        <v>12.64702166064982</v>
      </c>
      <c r="G351" s="199">
        <f t="shared" si="332"/>
        <v>1.577123635792659</v>
      </c>
      <c r="H351" s="200">
        <f t="shared" si="333"/>
        <v>11860.499967886733</v>
      </c>
      <c r="K351" s="199">
        <f t="shared" si="334"/>
        <v>7.0399084555665414</v>
      </c>
      <c r="L351" s="201">
        <f t="shared" si="335"/>
        <v>5.9042602749327329E-2</v>
      </c>
      <c r="M351" s="201">
        <f t="shared" si="336"/>
        <v>5.9539163868807692E-2</v>
      </c>
      <c r="N351" s="201">
        <f t="shared" si="337"/>
        <v>6.2582114666015751E-2</v>
      </c>
      <c r="O351" s="201">
        <f t="shared" si="338"/>
        <v>5.9097155542714622E-2</v>
      </c>
      <c r="P351" s="201" t="str">
        <f t="shared" si="339"/>
        <v/>
      </c>
      <c r="Q351" s="201" t="str">
        <f t="shared" si="340"/>
        <v/>
      </c>
      <c r="R351" s="201" t="str">
        <f t="shared" si="341"/>
        <v/>
      </c>
      <c r="S351" s="201" t="str">
        <f t="shared" si="342"/>
        <v/>
      </c>
      <c r="T351" s="199">
        <f t="shared" si="343"/>
        <v>0</v>
      </c>
      <c r="U351" s="199">
        <f t="shared" si="344"/>
        <v>0</v>
      </c>
      <c r="V351" s="199">
        <f t="shared" si="345"/>
        <v>0</v>
      </c>
      <c r="W351" s="199">
        <f t="shared" si="346"/>
        <v>0</v>
      </c>
      <c r="X351" s="199" t="str">
        <f t="shared" si="347"/>
        <v/>
      </c>
      <c r="Y351" s="199" t="str">
        <f t="shared" si="348"/>
        <v/>
      </c>
      <c r="Z351" s="199" t="str">
        <f t="shared" si="349"/>
        <v/>
      </c>
      <c r="AA351" s="199" t="str">
        <f t="shared" si="350"/>
        <v/>
      </c>
      <c r="AB351" s="201">
        <f t="shared" ca="1" si="351"/>
        <v>2.0262508548440064</v>
      </c>
      <c r="AD351" s="162">
        <f t="shared" si="352"/>
        <v>0</v>
      </c>
      <c r="AE351" s="162">
        <f t="shared" si="353"/>
        <v>0</v>
      </c>
      <c r="AF351" s="162">
        <f t="shared" si="354"/>
        <v>0</v>
      </c>
      <c r="AG351" s="162">
        <f t="shared" si="355"/>
        <v>0</v>
      </c>
      <c r="AH351" s="162" t="str">
        <f t="shared" si="356"/>
        <v/>
      </c>
      <c r="AI351" s="162" t="str">
        <f t="shared" si="357"/>
        <v/>
      </c>
      <c r="AJ351" s="162" t="str">
        <f t="shared" si="358"/>
        <v/>
      </c>
      <c r="AK351" s="162" t="str">
        <f t="shared" si="359"/>
        <v/>
      </c>
      <c r="AM351" s="199">
        <f t="shared" si="362"/>
        <v>3.0621848642419462</v>
      </c>
      <c r="AN351" s="197">
        <f t="shared" si="364"/>
        <v>0</v>
      </c>
      <c r="AO351" s="197">
        <f t="shared" si="365"/>
        <v>0</v>
      </c>
      <c r="AP351" s="197">
        <f t="shared" si="366"/>
        <v>0</v>
      </c>
      <c r="AQ351" s="197">
        <f t="shared" si="367"/>
        <v>0</v>
      </c>
      <c r="AR351" s="197" t="str">
        <f t="shared" si="368"/>
        <v/>
      </c>
      <c r="AS351" s="197" t="str">
        <f t="shared" si="369"/>
        <v/>
      </c>
      <c r="AT351" s="197" t="str">
        <f t="shared" si="370"/>
        <v/>
      </c>
      <c r="AU351" s="197" t="str">
        <f t="shared" si="371"/>
        <v/>
      </c>
      <c r="AV351" s="199">
        <f t="shared" ca="1" si="363"/>
        <v>2.1406791565391314</v>
      </c>
      <c r="AX351" s="162">
        <f t="shared" si="372"/>
        <v>0</v>
      </c>
      <c r="AY351" s="162">
        <f t="shared" si="373"/>
        <v>0</v>
      </c>
      <c r="AZ351" s="162">
        <f t="shared" si="374"/>
        <v>0</v>
      </c>
      <c r="BA351" s="162">
        <f t="shared" si="375"/>
        <v>0</v>
      </c>
      <c r="BB351" s="162" t="str">
        <f t="shared" si="376"/>
        <v/>
      </c>
      <c r="BC351" s="162" t="str">
        <f t="shared" si="377"/>
        <v/>
      </c>
      <c r="BD351" s="162" t="str">
        <f t="shared" si="378"/>
        <v/>
      </c>
      <c r="BE351" s="162" t="str">
        <f t="shared" si="379"/>
        <v/>
      </c>
      <c r="BG351" s="169">
        <f t="shared" si="360"/>
        <v>7.0142153590133791</v>
      </c>
      <c r="BH351" s="169">
        <f t="shared" ca="1" si="361"/>
        <v>2.0660937684410645</v>
      </c>
    </row>
    <row r="352" spans="3:60" x14ac:dyDescent="0.25">
      <c r="C352" s="197">
        <v>27.8</v>
      </c>
      <c r="D352" s="198">
        <f t="shared" si="329"/>
        <v>10.431187786317903</v>
      </c>
      <c r="E352" s="199">
        <f t="shared" si="330"/>
        <v>2.5338848920863311</v>
      </c>
      <c r="F352" s="199">
        <f t="shared" si="331"/>
        <v>12.669424460431655</v>
      </c>
      <c r="G352" s="199">
        <f t="shared" si="332"/>
        <v>1.5828172229254847</v>
      </c>
      <c r="H352" s="200">
        <f t="shared" si="333"/>
        <v>11839.527554583912</v>
      </c>
      <c r="K352" s="199">
        <f t="shared" si="334"/>
        <v>7.0656015521197038</v>
      </c>
      <c r="L352" s="201">
        <f t="shared" si="335"/>
        <v>5.9258086700967202E-2</v>
      </c>
      <c r="M352" s="201">
        <f t="shared" si="336"/>
        <v>5.9756460087306985E-2</v>
      </c>
      <c r="N352" s="201">
        <f t="shared" si="337"/>
        <v>6.2810516544358874E-2</v>
      </c>
      <c r="O352" s="201">
        <f t="shared" si="338"/>
        <v>5.9312838592140586E-2</v>
      </c>
      <c r="P352" s="201" t="str">
        <f t="shared" si="339"/>
        <v/>
      </c>
      <c r="Q352" s="201" t="str">
        <f t="shared" si="340"/>
        <v/>
      </c>
      <c r="R352" s="201" t="str">
        <f t="shared" si="341"/>
        <v/>
      </c>
      <c r="S352" s="201" t="str">
        <f t="shared" si="342"/>
        <v/>
      </c>
      <c r="T352" s="199">
        <f t="shared" si="343"/>
        <v>0</v>
      </c>
      <c r="U352" s="199">
        <f t="shared" si="344"/>
        <v>0</v>
      </c>
      <c r="V352" s="199">
        <f t="shared" si="345"/>
        <v>0</v>
      </c>
      <c r="W352" s="199">
        <f t="shared" si="346"/>
        <v>0</v>
      </c>
      <c r="X352" s="199" t="str">
        <f t="shared" si="347"/>
        <v/>
      </c>
      <c r="Y352" s="199" t="str">
        <f t="shared" si="348"/>
        <v/>
      </c>
      <c r="Z352" s="199" t="str">
        <f t="shared" si="349"/>
        <v/>
      </c>
      <c r="AA352" s="199" t="str">
        <f t="shared" si="350"/>
        <v/>
      </c>
      <c r="AB352" s="201">
        <f t="shared" ca="1" si="351"/>
        <v>2.0084938551801228</v>
      </c>
      <c r="AD352" s="162">
        <f t="shared" si="352"/>
        <v>0</v>
      </c>
      <c r="AE352" s="162">
        <f t="shared" si="353"/>
        <v>0</v>
      </c>
      <c r="AF352" s="162">
        <f t="shared" si="354"/>
        <v>0</v>
      </c>
      <c r="AG352" s="162">
        <f t="shared" si="355"/>
        <v>0</v>
      </c>
      <c r="AH352" s="162" t="str">
        <f t="shared" si="356"/>
        <v/>
      </c>
      <c r="AI352" s="162" t="str">
        <f t="shared" si="357"/>
        <v/>
      </c>
      <c r="AJ352" s="162" t="str">
        <f t="shared" si="358"/>
        <v/>
      </c>
      <c r="AK352" s="162" t="str">
        <f t="shared" si="359"/>
        <v/>
      </c>
      <c r="AM352" s="199">
        <f t="shared" si="362"/>
        <v>3.0734016586164588</v>
      </c>
      <c r="AN352" s="197">
        <f t="shared" si="364"/>
        <v>0</v>
      </c>
      <c r="AO352" s="197">
        <f t="shared" si="365"/>
        <v>0</v>
      </c>
      <c r="AP352" s="197">
        <f t="shared" si="366"/>
        <v>0</v>
      </c>
      <c r="AQ352" s="197">
        <f t="shared" si="367"/>
        <v>0</v>
      </c>
      <c r="AR352" s="197" t="str">
        <f t="shared" si="368"/>
        <v/>
      </c>
      <c r="AS352" s="197" t="str">
        <f t="shared" si="369"/>
        <v/>
      </c>
      <c r="AT352" s="197" t="str">
        <f t="shared" si="370"/>
        <v/>
      </c>
      <c r="AU352" s="197" t="str">
        <f t="shared" si="371"/>
        <v/>
      </c>
      <c r="AV352" s="199">
        <f t="shared" ca="1" si="363"/>
        <v>2.0206842081726468</v>
      </c>
      <c r="AX352" s="162">
        <f t="shared" si="372"/>
        <v>0</v>
      </c>
      <c r="AY352" s="162">
        <f t="shared" si="373"/>
        <v>0</v>
      </c>
      <c r="AZ352" s="162">
        <f t="shared" si="374"/>
        <v>0</v>
      </c>
      <c r="BA352" s="162">
        <f t="shared" si="375"/>
        <v>0</v>
      </c>
      <c r="BB352" s="162" t="str">
        <f t="shared" si="376"/>
        <v/>
      </c>
      <c r="BC352" s="162" t="str">
        <f t="shared" si="377"/>
        <v/>
      </c>
      <c r="BD352" s="162" t="str">
        <f t="shared" si="378"/>
        <v/>
      </c>
      <c r="BE352" s="162" t="str">
        <f t="shared" si="379"/>
        <v/>
      </c>
      <c r="BG352" s="169">
        <f t="shared" si="360"/>
        <v>7.0399084555665414</v>
      </c>
      <c r="BH352" s="169">
        <f t="shared" ca="1" si="361"/>
        <v>2.0262508548440064</v>
      </c>
    </row>
    <row r="353" spans="3:60" x14ac:dyDescent="0.25">
      <c r="C353" s="197">
        <v>27.9</v>
      </c>
      <c r="D353" s="198">
        <f t="shared" si="329"/>
        <v>10.468710044542068</v>
      </c>
      <c r="E353" s="199">
        <f t="shared" si="330"/>
        <v>2.5383691756272402</v>
      </c>
      <c r="F353" s="199">
        <f t="shared" si="331"/>
        <v>12.691845878136201</v>
      </c>
      <c r="G353" s="199">
        <f t="shared" si="332"/>
        <v>1.5885108100583103</v>
      </c>
      <c r="H353" s="200">
        <f t="shared" si="333"/>
        <v>11818.611842616192</v>
      </c>
      <c r="K353" s="199">
        <f t="shared" si="334"/>
        <v>7.0912946486728661</v>
      </c>
      <c r="L353" s="201">
        <f t="shared" si="335"/>
        <v>5.9473570652607083E-2</v>
      </c>
      <c r="M353" s="201">
        <f t="shared" si="336"/>
        <v>5.9973756305806286E-2</v>
      </c>
      <c r="N353" s="201">
        <f t="shared" si="337"/>
        <v>6.3038918422701998E-2</v>
      </c>
      <c r="O353" s="201">
        <f t="shared" si="338"/>
        <v>5.9528521641566551E-2</v>
      </c>
      <c r="P353" s="201" t="str">
        <f t="shared" si="339"/>
        <v/>
      </c>
      <c r="Q353" s="201" t="str">
        <f t="shared" si="340"/>
        <v/>
      </c>
      <c r="R353" s="201" t="str">
        <f t="shared" si="341"/>
        <v/>
      </c>
      <c r="S353" s="201" t="str">
        <f t="shared" si="342"/>
        <v/>
      </c>
      <c r="T353" s="199">
        <f t="shared" si="343"/>
        <v>0</v>
      </c>
      <c r="U353" s="199">
        <f t="shared" si="344"/>
        <v>0</v>
      </c>
      <c r="V353" s="199">
        <f t="shared" si="345"/>
        <v>0</v>
      </c>
      <c r="W353" s="199">
        <f t="shared" si="346"/>
        <v>0</v>
      </c>
      <c r="X353" s="199" t="str">
        <f t="shared" si="347"/>
        <v/>
      </c>
      <c r="Y353" s="199" t="str">
        <f t="shared" si="348"/>
        <v/>
      </c>
      <c r="Z353" s="199" t="str">
        <f t="shared" si="349"/>
        <v/>
      </c>
      <c r="AA353" s="199" t="str">
        <f t="shared" si="350"/>
        <v/>
      </c>
      <c r="AB353" s="201">
        <f t="shared" ca="1" si="351"/>
        <v>2.0493176348535758</v>
      </c>
      <c r="AD353" s="162">
        <f t="shared" si="352"/>
        <v>0</v>
      </c>
      <c r="AE353" s="162">
        <f t="shared" si="353"/>
        <v>0</v>
      </c>
      <c r="AF353" s="162">
        <f t="shared" si="354"/>
        <v>0</v>
      </c>
      <c r="AG353" s="162">
        <f t="shared" si="355"/>
        <v>0</v>
      </c>
      <c r="AH353" s="162" t="str">
        <f t="shared" si="356"/>
        <v/>
      </c>
      <c r="AI353" s="162" t="str">
        <f t="shared" si="357"/>
        <v/>
      </c>
      <c r="AJ353" s="162" t="str">
        <f t="shared" si="358"/>
        <v/>
      </c>
      <c r="AK353" s="162" t="str">
        <f t="shared" si="359"/>
        <v/>
      </c>
      <c r="AM353" s="199">
        <f t="shared" si="362"/>
        <v>3.0846184529909713</v>
      </c>
      <c r="AN353" s="197">
        <f t="shared" si="364"/>
        <v>0</v>
      </c>
      <c r="AO353" s="197">
        <f t="shared" si="365"/>
        <v>0</v>
      </c>
      <c r="AP353" s="197">
        <f t="shared" si="366"/>
        <v>0</v>
      </c>
      <c r="AQ353" s="197">
        <f t="shared" si="367"/>
        <v>0</v>
      </c>
      <c r="AR353" s="197" t="str">
        <f t="shared" si="368"/>
        <v/>
      </c>
      <c r="AS353" s="197" t="str">
        <f t="shared" si="369"/>
        <v/>
      </c>
      <c r="AT353" s="197" t="str">
        <f t="shared" si="370"/>
        <v/>
      </c>
      <c r="AU353" s="197" t="str">
        <f t="shared" si="371"/>
        <v/>
      </c>
      <c r="AV353" s="199">
        <f t="shared" ca="1" si="363"/>
        <v>2.0431332644580928</v>
      </c>
      <c r="AX353" s="162">
        <f t="shared" si="372"/>
        <v>0</v>
      </c>
      <c r="AY353" s="162">
        <f t="shared" si="373"/>
        <v>0</v>
      </c>
      <c r="AZ353" s="162">
        <f t="shared" si="374"/>
        <v>0</v>
      </c>
      <c r="BA353" s="162">
        <f t="shared" si="375"/>
        <v>0</v>
      </c>
      <c r="BB353" s="162" t="str">
        <f t="shared" si="376"/>
        <v/>
      </c>
      <c r="BC353" s="162" t="str">
        <f t="shared" si="377"/>
        <v/>
      </c>
      <c r="BD353" s="162" t="str">
        <f t="shared" si="378"/>
        <v/>
      </c>
      <c r="BE353" s="162" t="str">
        <f t="shared" si="379"/>
        <v/>
      </c>
      <c r="BG353" s="169">
        <f t="shared" si="360"/>
        <v>7.0656015521197038</v>
      </c>
      <c r="BH353" s="169">
        <f t="shared" ca="1" si="361"/>
        <v>2.0084938551801228</v>
      </c>
    </row>
    <row r="354" spans="3:60" x14ac:dyDescent="0.25">
      <c r="C354" s="197">
        <v>28</v>
      </c>
      <c r="D354" s="198">
        <f t="shared" si="329"/>
        <v>10.506232302766234</v>
      </c>
      <c r="E354" s="199">
        <f t="shared" si="330"/>
        <v>2.5428571428571427</v>
      </c>
      <c r="F354" s="199">
        <f t="shared" si="331"/>
        <v>12.714285714285714</v>
      </c>
      <c r="G354" s="199">
        <f t="shared" si="332"/>
        <v>1.5942043971911355</v>
      </c>
      <c r="H354" s="200">
        <f t="shared" si="333"/>
        <v>11797.752808988766</v>
      </c>
      <c r="K354" s="199">
        <f t="shared" si="334"/>
        <v>7.1169877452260284</v>
      </c>
      <c r="L354" s="201">
        <f t="shared" si="335"/>
        <v>5.9689054604246963E-2</v>
      </c>
      <c r="M354" s="201">
        <f t="shared" si="336"/>
        <v>6.019105252430558E-2</v>
      </c>
      <c r="N354" s="201">
        <f t="shared" si="337"/>
        <v>6.3267320301045107E-2</v>
      </c>
      <c r="O354" s="201">
        <f t="shared" si="338"/>
        <v>5.9744204690992515E-2</v>
      </c>
      <c r="P354" s="201" t="str">
        <f t="shared" si="339"/>
        <v/>
      </c>
      <c r="Q354" s="201" t="str">
        <f t="shared" si="340"/>
        <v/>
      </c>
      <c r="R354" s="201" t="str">
        <f t="shared" si="341"/>
        <v/>
      </c>
      <c r="S354" s="201" t="str">
        <f t="shared" si="342"/>
        <v/>
      </c>
      <c r="T354" s="199">
        <f t="shared" si="343"/>
        <v>0</v>
      </c>
      <c r="U354" s="199">
        <f t="shared" si="344"/>
        <v>0</v>
      </c>
      <c r="V354" s="199">
        <f t="shared" si="345"/>
        <v>0</v>
      </c>
      <c r="W354" s="199">
        <f t="shared" si="346"/>
        <v>0</v>
      </c>
      <c r="X354" s="199" t="str">
        <f t="shared" si="347"/>
        <v/>
      </c>
      <c r="Y354" s="199" t="str">
        <f t="shared" si="348"/>
        <v/>
      </c>
      <c r="Z354" s="199" t="str">
        <f t="shared" si="349"/>
        <v/>
      </c>
      <c r="AA354" s="199" t="str">
        <f t="shared" si="350"/>
        <v/>
      </c>
      <c r="AB354" s="201">
        <f t="shared" ca="1" si="351"/>
        <v>2.0118071277057403</v>
      </c>
      <c r="AD354" s="162">
        <f t="shared" si="352"/>
        <v>0</v>
      </c>
      <c r="AE354" s="162">
        <f t="shared" si="353"/>
        <v>0</v>
      </c>
      <c r="AF354" s="162">
        <f t="shared" si="354"/>
        <v>0</v>
      </c>
      <c r="AG354" s="162">
        <f t="shared" si="355"/>
        <v>0</v>
      </c>
      <c r="AH354" s="162" t="str">
        <f t="shared" si="356"/>
        <v/>
      </c>
      <c r="AI354" s="162" t="str">
        <f t="shared" si="357"/>
        <v/>
      </c>
      <c r="AJ354" s="162" t="str">
        <f t="shared" si="358"/>
        <v/>
      </c>
      <c r="AK354" s="162" t="str">
        <f t="shared" si="359"/>
        <v/>
      </c>
      <c r="AM354" s="199">
        <f t="shared" si="362"/>
        <v>3.0958352473654838</v>
      </c>
      <c r="AN354" s="197">
        <f t="shared" si="364"/>
        <v>0</v>
      </c>
      <c r="AO354" s="197">
        <f t="shared" si="365"/>
        <v>0</v>
      </c>
      <c r="AP354" s="197">
        <f t="shared" si="366"/>
        <v>0</v>
      </c>
      <c r="AQ354" s="197">
        <f t="shared" si="367"/>
        <v>0</v>
      </c>
      <c r="AR354" s="197" t="str">
        <f t="shared" si="368"/>
        <v/>
      </c>
      <c r="AS354" s="197" t="str">
        <f t="shared" si="369"/>
        <v/>
      </c>
      <c r="AT354" s="197" t="str">
        <f t="shared" si="370"/>
        <v/>
      </c>
      <c r="AU354" s="197" t="str">
        <f t="shared" si="371"/>
        <v/>
      </c>
      <c r="AV354" s="199">
        <f t="shared" ca="1" si="363"/>
        <v>2.1200455114775245</v>
      </c>
      <c r="AX354" s="162">
        <f t="shared" si="372"/>
        <v>0</v>
      </c>
      <c r="AY354" s="162">
        <f t="shared" si="373"/>
        <v>0</v>
      </c>
      <c r="AZ354" s="162">
        <f t="shared" si="374"/>
        <v>0</v>
      </c>
      <c r="BA354" s="162">
        <f t="shared" si="375"/>
        <v>0</v>
      </c>
      <c r="BB354" s="162" t="str">
        <f t="shared" si="376"/>
        <v/>
      </c>
      <c r="BC354" s="162" t="str">
        <f t="shared" si="377"/>
        <v/>
      </c>
      <c r="BD354" s="162" t="str">
        <f t="shared" si="378"/>
        <v/>
      </c>
      <c r="BE354" s="162" t="str">
        <f t="shared" si="379"/>
        <v/>
      </c>
      <c r="BG354" s="169">
        <f t="shared" si="360"/>
        <v>7.0912946486728661</v>
      </c>
      <c r="BH354" s="169">
        <f t="shared" ca="1" si="361"/>
        <v>2.0493176348535758</v>
      </c>
    </row>
    <row r="355" spans="3:60" x14ac:dyDescent="0.25">
      <c r="C355" s="197">
        <v>28.1</v>
      </c>
      <c r="D355" s="198">
        <f t="shared" si="329"/>
        <v>10.543754560990399</v>
      </c>
      <c r="E355" s="199">
        <f t="shared" si="330"/>
        <v>2.5473487544483988</v>
      </c>
      <c r="F355" s="199">
        <f t="shared" si="331"/>
        <v>12.736743772241994</v>
      </c>
      <c r="G355" s="199">
        <f t="shared" si="332"/>
        <v>1.5998979843239614</v>
      </c>
      <c r="H355" s="200">
        <f t="shared" si="333"/>
        <v>11776.950426442954</v>
      </c>
      <c r="K355" s="199">
        <f t="shared" si="334"/>
        <v>7.1426808417791907</v>
      </c>
      <c r="L355" s="201">
        <f t="shared" si="335"/>
        <v>5.9904538555886844E-2</v>
      </c>
      <c r="M355" s="201">
        <f t="shared" si="336"/>
        <v>6.0408348742804874E-2</v>
      </c>
      <c r="N355" s="201">
        <f t="shared" si="337"/>
        <v>6.3495722179388231E-2</v>
      </c>
      <c r="O355" s="201">
        <f t="shared" si="338"/>
        <v>5.995988774041848E-2</v>
      </c>
      <c r="P355" s="201" t="str">
        <f t="shared" si="339"/>
        <v/>
      </c>
      <c r="Q355" s="201" t="str">
        <f t="shared" si="340"/>
        <v/>
      </c>
      <c r="R355" s="201" t="str">
        <f t="shared" si="341"/>
        <v/>
      </c>
      <c r="S355" s="201" t="str">
        <f t="shared" si="342"/>
        <v/>
      </c>
      <c r="T355" s="199">
        <f t="shared" si="343"/>
        <v>0</v>
      </c>
      <c r="U355" s="199">
        <f t="shared" si="344"/>
        <v>0</v>
      </c>
      <c r="V355" s="199">
        <f t="shared" si="345"/>
        <v>0</v>
      </c>
      <c r="W355" s="199">
        <f t="shared" si="346"/>
        <v>0</v>
      </c>
      <c r="X355" s="199" t="str">
        <f t="shared" si="347"/>
        <v/>
      </c>
      <c r="Y355" s="199" t="str">
        <f t="shared" si="348"/>
        <v/>
      </c>
      <c r="Z355" s="199" t="str">
        <f t="shared" si="349"/>
        <v/>
      </c>
      <c r="AA355" s="199" t="str">
        <f t="shared" si="350"/>
        <v/>
      </c>
      <c r="AB355" s="201">
        <f t="shared" ca="1" si="351"/>
        <v>2.1366947558159177</v>
      </c>
      <c r="AD355" s="162">
        <f t="shared" si="352"/>
        <v>0</v>
      </c>
      <c r="AE355" s="162">
        <f t="shared" si="353"/>
        <v>0</v>
      </c>
      <c r="AF355" s="162">
        <f t="shared" si="354"/>
        <v>0</v>
      </c>
      <c r="AG355" s="162">
        <f t="shared" si="355"/>
        <v>0</v>
      </c>
      <c r="AH355" s="162" t="str">
        <f t="shared" si="356"/>
        <v/>
      </c>
      <c r="AI355" s="162" t="str">
        <f t="shared" si="357"/>
        <v/>
      </c>
      <c r="AJ355" s="162" t="str">
        <f t="shared" si="358"/>
        <v/>
      </c>
      <c r="AK355" s="162" t="str">
        <f t="shared" si="359"/>
        <v/>
      </c>
      <c r="AM355" s="199">
        <f t="shared" si="362"/>
        <v>3.1070520417399963</v>
      </c>
      <c r="AN355" s="197">
        <f t="shared" si="364"/>
        <v>0</v>
      </c>
      <c r="AO355" s="197">
        <f t="shared" si="365"/>
        <v>0</v>
      </c>
      <c r="AP355" s="197">
        <f t="shared" si="366"/>
        <v>0</v>
      </c>
      <c r="AQ355" s="197">
        <f t="shared" si="367"/>
        <v>0</v>
      </c>
      <c r="AR355" s="197" t="str">
        <f t="shared" si="368"/>
        <v/>
      </c>
      <c r="AS355" s="197" t="str">
        <f t="shared" si="369"/>
        <v/>
      </c>
      <c r="AT355" s="197" t="str">
        <f t="shared" si="370"/>
        <v/>
      </c>
      <c r="AU355" s="197" t="str">
        <f t="shared" si="371"/>
        <v/>
      </c>
      <c r="AV355" s="199">
        <f t="shared" ca="1" si="363"/>
        <v>2.1441533368349841</v>
      </c>
      <c r="AX355" s="162">
        <f t="shared" si="372"/>
        <v>0</v>
      </c>
      <c r="AY355" s="162">
        <f t="shared" si="373"/>
        <v>0</v>
      </c>
      <c r="AZ355" s="162">
        <f t="shared" si="374"/>
        <v>0</v>
      </c>
      <c r="BA355" s="162">
        <f t="shared" si="375"/>
        <v>0</v>
      </c>
      <c r="BB355" s="162" t="str">
        <f t="shared" si="376"/>
        <v/>
      </c>
      <c r="BC355" s="162" t="str">
        <f t="shared" si="377"/>
        <v/>
      </c>
      <c r="BD355" s="162" t="str">
        <f t="shared" si="378"/>
        <v/>
      </c>
      <c r="BE355" s="162" t="str">
        <f t="shared" si="379"/>
        <v/>
      </c>
      <c r="BG355" s="169">
        <f t="shared" si="360"/>
        <v>7.1169877452260284</v>
      </c>
      <c r="BH355" s="169">
        <f t="shared" ca="1" si="361"/>
        <v>2.0118071277057403</v>
      </c>
    </row>
    <row r="356" spans="3:60" x14ac:dyDescent="0.25">
      <c r="C356" s="197">
        <v>28.2</v>
      </c>
      <c r="D356" s="198">
        <f t="shared" si="329"/>
        <v>10.581276819214564</v>
      </c>
      <c r="E356" s="199">
        <f t="shared" si="330"/>
        <v>2.5518439716312056</v>
      </c>
      <c r="F356" s="199">
        <f t="shared" si="331"/>
        <v>12.759219858156028</v>
      </c>
      <c r="G356" s="199">
        <f t="shared" si="332"/>
        <v>1.6055915714567865</v>
      </c>
      <c r="H356" s="200">
        <f t="shared" si="333"/>
        <v>11756.204663572442</v>
      </c>
      <c r="K356" s="199">
        <f t="shared" si="334"/>
        <v>7.168373938332353</v>
      </c>
      <c r="L356" s="201">
        <f t="shared" si="335"/>
        <v>6.0120022507526717E-2</v>
      </c>
      <c r="M356" s="201">
        <f t="shared" si="336"/>
        <v>6.0625644961304175E-2</v>
      </c>
      <c r="N356" s="201">
        <f t="shared" si="337"/>
        <v>6.3724124057731354E-2</v>
      </c>
      <c r="O356" s="201">
        <f t="shared" si="338"/>
        <v>6.0175570789844444E-2</v>
      </c>
      <c r="P356" s="201" t="str">
        <f t="shared" si="339"/>
        <v/>
      </c>
      <c r="Q356" s="201" t="str">
        <f t="shared" si="340"/>
        <v/>
      </c>
      <c r="R356" s="201" t="str">
        <f t="shared" si="341"/>
        <v/>
      </c>
      <c r="S356" s="201" t="str">
        <f t="shared" si="342"/>
        <v/>
      </c>
      <c r="T356" s="199">
        <f t="shared" si="343"/>
        <v>0</v>
      </c>
      <c r="U356" s="199">
        <f t="shared" si="344"/>
        <v>0</v>
      </c>
      <c r="V356" s="199">
        <f t="shared" si="345"/>
        <v>0</v>
      </c>
      <c r="W356" s="199">
        <f t="shared" si="346"/>
        <v>0</v>
      </c>
      <c r="X356" s="199" t="str">
        <f t="shared" si="347"/>
        <v/>
      </c>
      <c r="Y356" s="199" t="str">
        <f t="shared" si="348"/>
        <v/>
      </c>
      <c r="Z356" s="199" t="str">
        <f t="shared" si="349"/>
        <v/>
      </c>
      <c r="AA356" s="199" t="str">
        <f t="shared" si="350"/>
        <v/>
      </c>
      <c r="AB356" s="201">
        <f t="shared" ca="1" si="351"/>
        <v>2.1138405956595316</v>
      </c>
      <c r="AD356" s="162">
        <f t="shared" si="352"/>
        <v>0</v>
      </c>
      <c r="AE356" s="162">
        <f t="shared" si="353"/>
        <v>0</v>
      </c>
      <c r="AF356" s="162">
        <f t="shared" si="354"/>
        <v>0</v>
      </c>
      <c r="AG356" s="162">
        <f t="shared" si="355"/>
        <v>0</v>
      </c>
      <c r="AH356" s="162" t="str">
        <f t="shared" si="356"/>
        <v/>
      </c>
      <c r="AI356" s="162" t="str">
        <f t="shared" si="357"/>
        <v/>
      </c>
      <c r="AJ356" s="162" t="str">
        <f t="shared" si="358"/>
        <v/>
      </c>
      <c r="AK356" s="162" t="str">
        <f t="shared" si="359"/>
        <v/>
      </c>
      <c r="AM356" s="199">
        <f t="shared" si="362"/>
        <v>3.1182688361145088</v>
      </c>
      <c r="AN356" s="197">
        <f t="shared" si="364"/>
        <v>0</v>
      </c>
      <c r="AO356" s="197">
        <f t="shared" si="365"/>
        <v>0</v>
      </c>
      <c r="AP356" s="197">
        <f t="shared" si="366"/>
        <v>0</v>
      </c>
      <c r="AQ356" s="197">
        <f t="shared" si="367"/>
        <v>0</v>
      </c>
      <c r="AR356" s="197" t="str">
        <f t="shared" si="368"/>
        <v/>
      </c>
      <c r="AS356" s="197" t="str">
        <f t="shared" si="369"/>
        <v/>
      </c>
      <c r="AT356" s="197" t="str">
        <f t="shared" si="370"/>
        <v/>
      </c>
      <c r="AU356" s="197" t="str">
        <f t="shared" si="371"/>
        <v/>
      </c>
      <c r="AV356" s="199">
        <f t="shared" ca="1" si="363"/>
        <v>2.1215897052233439</v>
      </c>
      <c r="AX356" s="162">
        <f t="shared" si="372"/>
        <v>0</v>
      </c>
      <c r="AY356" s="162">
        <f t="shared" si="373"/>
        <v>0</v>
      </c>
      <c r="AZ356" s="162">
        <f t="shared" si="374"/>
        <v>0</v>
      </c>
      <c r="BA356" s="162">
        <f t="shared" si="375"/>
        <v>0</v>
      </c>
      <c r="BB356" s="162" t="str">
        <f t="shared" si="376"/>
        <v/>
      </c>
      <c r="BC356" s="162" t="str">
        <f t="shared" si="377"/>
        <v/>
      </c>
      <c r="BD356" s="162" t="str">
        <f t="shared" si="378"/>
        <v/>
      </c>
      <c r="BE356" s="162" t="str">
        <f t="shared" si="379"/>
        <v/>
      </c>
      <c r="BG356" s="169">
        <f t="shared" si="360"/>
        <v>7.1426808417791907</v>
      </c>
      <c r="BH356" s="169">
        <f t="shared" ca="1" si="361"/>
        <v>2.1366947558159177</v>
      </c>
    </row>
    <row r="357" spans="3:60" x14ac:dyDescent="0.25">
      <c r="C357" s="197">
        <v>28.3</v>
      </c>
      <c r="D357" s="198">
        <f t="shared" si="329"/>
        <v>10.618799077438728</v>
      </c>
      <c r="E357" s="199">
        <f t="shared" si="330"/>
        <v>2.5563427561837457</v>
      </c>
      <c r="F357" s="199">
        <f t="shared" si="331"/>
        <v>12.781713780918729</v>
      </c>
      <c r="G357" s="199">
        <f t="shared" si="332"/>
        <v>1.611285158589612</v>
      </c>
      <c r="H357" s="200">
        <f t="shared" si="333"/>
        <v>11735.515484936657</v>
      </c>
      <c r="K357" s="199">
        <f t="shared" si="334"/>
        <v>7.1940670348855154</v>
      </c>
      <c r="L357" s="201">
        <f t="shared" si="335"/>
        <v>6.0335506459166598E-2</v>
      </c>
      <c r="M357" s="201">
        <f t="shared" si="336"/>
        <v>6.0842941179803468E-2</v>
      </c>
      <c r="N357" s="201">
        <f t="shared" si="337"/>
        <v>6.3952525936074478E-2</v>
      </c>
      <c r="O357" s="201">
        <f t="shared" si="338"/>
        <v>6.0391253839270409E-2</v>
      </c>
      <c r="P357" s="201" t="str">
        <f t="shared" si="339"/>
        <v/>
      </c>
      <c r="Q357" s="201" t="str">
        <f t="shared" si="340"/>
        <v/>
      </c>
      <c r="R357" s="201" t="str">
        <f t="shared" si="341"/>
        <v/>
      </c>
      <c r="S357" s="201" t="str">
        <f t="shared" si="342"/>
        <v/>
      </c>
      <c r="T357" s="199">
        <f t="shared" si="343"/>
        <v>0</v>
      </c>
      <c r="U357" s="199">
        <f t="shared" si="344"/>
        <v>0</v>
      </c>
      <c r="V357" s="199">
        <f t="shared" si="345"/>
        <v>0</v>
      </c>
      <c r="W357" s="199">
        <f t="shared" si="346"/>
        <v>0</v>
      </c>
      <c r="X357" s="199" t="str">
        <f t="shared" si="347"/>
        <v/>
      </c>
      <c r="Y357" s="199" t="str">
        <f t="shared" si="348"/>
        <v/>
      </c>
      <c r="Z357" s="199" t="str">
        <f t="shared" si="349"/>
        <v/>
      </c>
      <c r="AA357" s="199" t="str">
        <f t="shared" si="350"/>
        <v/>
      </c>
      <c r="AB357" s="201">
        <f t="shared" ca="1" si="351"/>
        <v>2.0597202373403394</v>
      </c>
      <c r="AD357" s="162">
        <f t="shared" si="352"/>
        <v>0</v>
      </c>
      <c r="AE357" s="162">
        <f t="shared" si="353"/>
        <v>0</v>
      </c>
      <c r="AF357" s="162">
        <f t="shared" si="354"/>
        <v>0</v>
      </c>
      <c r="AG357" s="162">
        <f t="shared" si="355"/>
        <v>0</v>
      </c>
      <c r="AH357" s="162" t="str">
        <f t="shared" si="356"/>
        <v/>
      </c>
      <c r="AI357" s="162" t="str">
        <f t="shared" si="357"/>
        <v/>
      </c>
      <c r="AJ357" s="162" t="str">
        <f t="shared" si="358"/>
        <v/>
      </c>
      <c r="AK357" s="162" t="str">
        <f t="shared" si="359"/>
        <v/>
      </c>
      <c r="AM357" s="199">
        <f t="shared" si="362"/>
        <v>3.1294856304890213</v>
      </c>
      <c r="AN357" s="197">
        <f t="shared" si="364"/>
        <v>0</v>
      </c>
      <c r="AO357" s="197">
        <f t="shared" si="365"/>
        <v>0</v>
      </c>
      <c r="AP357" s="197">
        <f t="shared" si="366"/>
        <v>0</v>
      </c>
      <c r="AQ357" s="197">
        <f t="shared" si="367"/>
        <v>0</v>
      </c>
      <c r="AR357" s="197" t="str">
        <f t="shared" si="368"/>
        <v/>
      </c>
      <c r="AS357" s="197" t="str">
        <f t="shared" si="369"/>
        <v/>
      </c>
      <c r="AT357" s="197" t="str">
        <f t="shared" si="370"/>
        <v/>
      </c>
      <c r="AU357" s="197" t="str">
        <f t="shared" si="371"/>
        <v/>
      </c>
      <c r="AV357" s="199">
        <f t="shared" ca="1" si="363"/>
        <v>2.1193354015782018</v>
      </c>
      <c r="AX357" s="162">
        <f t="shared" si="372"/>
        <v>0</v>
      </c>
      <c r="AY357" s="162">
        <f t="shared" si="373"/>
        <v>0</v>
      </c>
      <c r="AZ357" s="162">
        <f t="shared" si="374"/>
        <v>0</v>
      </c>
      <c r="BA357" s="162">
        <f t="shared" si="375"/>
        <v>0</v>
      </c>
      <c r="BB357" s="162" t="str">
        <f t="shared" si="376"/>
        <v/>
      </c>
      <c r="BC357" s="162" t="str">
        <f t="shared" si="377"/>
        <v/>
      </c>
      <c r="BD357" s="162" t="str">
        <f t="shared" si="378"/>
        <v/>
      </c>
      <c r="BE357" s="162" t="str">
        <f t="shared" si="379"/>
        <v/>
      </c>
      <c r="BG357" s="169">
        <f t="shared" si="360"/>
        <v>7.168373938332353</v>
      </c>
      <c r="BH357" s="169">
        <f t="shared" ca="1" si="361"/>
        <v>2.1138405956595316</v>
      </c>
    </row>
    <row r="358" spans="3:60" x14ac:dyDescent="0.25">
      <c r="C358" s="197">
        <v>28.4</v>
      </c>
      <c r="D358" s="198">
        <f t="shared" si="329"/>
        <v>10.656321335662893</v>
      </c>
      <c r="E358" s="199">
        <f t="shared" si="330"/>
        <v>2.560845070422535</v>
      </c>
      <c r="F358" s="199">
        <f t="shared" si="331"/>
        <v>12.804225352112674</v>
      </c>
      <c r="G358" s="199">
        <f t="shared" si="332"/>
        <v>1.6169787457224374</v>
      </c>
      <c r="H358" s="200">
        <f t="shared" si="333"/>
        <v>11714.882851171491</v>
      </c>
      <c r="K358" s="199">
        <f t="shared" si="334"/>
        <v>7.2197601314386777</v>
      </c>
      <c r="L358" s="201">
        <f t="shared" si="335"/>
        <v>6.0550990410806478E-2</v>
      </c>
      <c r="M358" s="201">
        <f t="shared" si="336"/>
        <v>6.1060237398302762E-2</v>
      </c>
      <c r="N358" s="201">
        <f t="shared" si="337"/>
        <v>6.4180927814417602E-2</v>
      </c>
      <c r="O358" s="201">
        <f t="shared" si="338"/>
        <v>6.0606936888696374E-2</v>
      </c>
      <c r="P358" s="201" t="str">
        <f t="shared" si="339"/>
        <v/>
      </c>
      <c r="Q358" s="201" t="str">
        <f t="shared" si="340"/>
        <v/>
      </c>
      <c r="R358" s="201" t="str">
        <f t="shared" si="341"/>
        <v/>
      </c>
      <c r="S358" s="201" t="str">
        <f t="shared" si="342"/>
        <v/>
      </c>
      <c r="T358" s="199">
        <f t="shared" si="343"/>
        <v>0</v>
      </c>
      <c r="U358" s="199">
        <f t="shared" si="344"/>
        <v>0</v>
      </c>
      <c r="V358" s="199">
        <f t="shared" si="345"/>
        <v>0</v>
      </c>
      <c r="W358" s="199">
        <f t="shared" si="346"/>
        <v>0</v>
      </c>
      <c r="X358" s="199" t="str">
        <f t="shared" si="347"/>
        <v/>
      </c>
      <c r="Y358" s="199" t="str">
        <f t="shared" si="348"/>
        <v/>
      </c>
      <c r="Z358" s="199" t="str">
        <f t="shared" si="349"/>
        <v/>
      </c>
      <c r="AA358" s="199" t="str">
        <f t="shared" si="350"/>
        <v/>
      </c>
      <c r="AB358" s="201">
        <f t="shared" ca="1" si="351"/>
        <v>2.0125309580557356</v>
      </c>
      <c r="AD358" s="162">
        <f t="shared" si="352"/>
        <v>0</v>
      </c>
      <c r="AE358" s="162">
        <f t="shared" si="353"/>
        <v>0</v>
      </c>
      <c r="AF358" s="162">
        <f t="shared" si="354"/>
        <v>0</v>
      </c>
      <c r="AG358" s="162">
        <f t="shared" si="355"/>
        <v>0</v>
      </c>
      <c r="AH358" s="162" t="str">
        <f t="shared" si="356"/>
        <v/>
      </c>
      <c r="AI358" s="162" t="str">
        <f t="shared" si="357"/>
        <v/>
      </c>
      <c r="AJ358" s="162" t="str">
        <f t="shared" si="358"/>
        <v/>
      </c>
      <c r="AK358" s="162" t="str">
        <f t="shared" si="359"/>
        <v/>
      </c>
      <c r="AM358" s="199">
        <f t="shared" si="362"/>
        <v>3.1407024248635338</v>
      </c>
      <c r="AN358" s="197">
        <f t="shared" si="364"/>
        <v>0</v>
      </c>
      <c r="AO358" s="197">
        <f t="shared" si="365"/>
        <v>0</v>
      </c>
      <c r="AP358" s="197">
        <f t="shared" si="366"/>
        <v>0</v>
      </c>
      <c r="AQ358" s="197">
        <f t="shared" si="367"/>
        <v>0</v>
      </c>
      <c r="AR358" s="197" t="str">
        <f t="shared" si="368"/>
        <v/>
      </c>
      <c r="AS358" s="197" t="str">
        <f t="shared" si="369"/>
        <v/>
      </c>
      <c r="AT358" s="197" t="str">
        <f t="shared" si="370"/>
        <v/>
      </c>
      <c r="AU358" s="197" t="str">
        <f t="shared" si="371"/>
        <v/>
      </c>
      <c r="AV358" s="199">
        <f t="shared" ca="1" si="363"/>
        <v>2.1580830309865635</v>
      </c>
      <c r="AX358" s="162">
        <f t="shared" si="372"/>
        <v>0</v>
      </c>
      <c r="AY358" s="162">
        <f t="shared" si="373"/>
        <v>0</v>
      </c>
      <c r="AZ358" s="162">
        <f t="shared" si="374"/>
        <v>0</v>
      </c>
      <c r="BA358" s="162">
        <f t="shared" si="375"/>
        <v>0</v>
      </c>
      <c r="BB358" s="162" t="str">
        <f t="shared" si="376"/>
        <v/>
      </c>
      <c r="BC358" s="162" t="str">
        <f t="shared" si="377"/>
        <v/>
      </c>
      <c r="BD358" s="162" t="str">
        <f t="shared" si="378"/>
        <v/>
      </c>
      <c r="BE358" s="162" t="str">
        <f t="shared" si="379"/>
        <v/>
      </c>
      <c r="BG358" s="169">
        <f t="shared" si="360"/>
        <v>7.1940670348855154</v>
      </c>
      <c r="BH358" s="169">
        <f t="shared" ca="1" si="361"/>
        <v>2.0597202373403394</v>
      </c>
    </row>
    <row r="359" spans="3:60" x14ac:dyDescent="0.25">
      <c r="C359" s="197">
        <v>28.5</v>
      </c>
      <c r="D359" s="198">
        <f t="shared" si="329"/>
        <v>10.69384359388706</v>
      </c>
      <c r="E359" s="199">
        <f t="shared" si="330"/>
        <v>2.5653508771929827</v>
      </c>
      <c r="F359" s="199">
        <f t="shared" si="331"/>
        <v>12.826754385964914</v>
      </c>
      <c r="G359" s="199">
        <f t="shared" si="332"/>
        <v>1.6226723328552632</v>
      </c>
      <c r="H359" s="200">
        <f t="shared" si="333"/>
        <v>11694.30671909728</v>
      </c>
      <c r="K359" s="199">
        <f t="shared" si="334"/>
        <v>7.24545322799184</v>
      </c>
      <c r="L359" s="201">
        <f t="shared" si="335"/>
        <v>6.0766474362446359E-2</v>
      </c>
      <c r="M359" s="201">
        <f t="shared" si="336"/>
        <v>6.1277533616802056E-2</v>
      </c>
      <c r="N359" s="201">
        <f t="shared" si="337"/>
        <v>6.4409329692760711E-2</v>
      </c>
      <c r="O359" s="201">
        <f t="shared" si="338"/>
        <v>6.0822619938122331E-2</v>
      </c>
      <c r="P359" s="201" t="str">
        <f t="shared" si="339"/>
        <v/>
      </c>
      <c r="Q359" s="201" t="str">
        <f t="shared" si="340"/>
        <v/>
      </c>
      <c r="R359" s="201" t="str">
        <f t="shared" si="341"/>
        <v/>
      </c>
      <c r="S359" s="201" t="str">
        <f t="shared" si="342"/>
        <v/>
      </c>
      <c r="T359" s="199">
        <f t="shared" si="343"/>
        <v>0</v>
      </c>
      <c r="U359" s="199">
        <f t="shared" si="344"/>
        <v>0</v>
      </c>
      <c r="V359" s="199">
        <f t="shared" si="345"/>
        <v>0</v>
      </c>
      <c r="W359" s="199">
        <f t="shared" si="346"/>
        <v>0</v>
      </c>
      <c r="X359" s="199" t="str">
        <f t="shared" si="347"/>
        <v/>
      </c>
      <c r="Y359" s="199" t="str">
        <f t="shared" si="348"/>
        <v/>
      </c>
      <c r="Z359" s="199" t="str">
        <f t="shared" si="349"/>
        <v/>
      </c>
      <c r="AA359" s="199" t="str">
        <f t="shared" si="350"/>
        <v/>
      </c>
      <c r="AB359" s="201">
        <f t="shared" ca="1" si="351"/>
        <v>2.0694056391125937</v>
      </c>
      <c r="AD359" s="162">
        <f t="shared" si="352"/>
        <v>0</v>
      </c>
      <c r="AE359" s="162">
        <f t="shared" si="353"/>
        <v>0</v>
      </c>
      <c r="AF359" s="162">
        <f t="shared" si="354"/>
        <v>0</v>
      </c>
      <c r="AG359" s="162">
        <f t="shared" si="355"/>
        <v>0</v>
      </c>
      <c r="AH359" s="162" t="str">
        <f t="shared" si="356"/>
        <v/>
      </c>
      <c r="AI359" s="162" t="str">
        <f t="shared" si="357"/>
        <v/>
      </c>
      <c r="AJ359" s="162" t="str">
        <f t="shared" si="358"/>
        <v/>
      </c>
      <c r="AK359" s="162" t="str">
        <f t="shared" si="359"/>
        <v/>
      </c>
      <c r="AM359" s="199">
        <f t="shared" si="362"/>
        <v>3.1519192192380463</v>
      </c>
      <c r="AN359" s="197">
        <f t="shared" si="364"/>
        <v>0</v>
      </c>
      <c r="AO359" s="197">
        <f t="shared" si="365"/>
        <v>0</v>
      </c>
      <c r="AP359" s="197">
        <f t="shared" si="366"/>
        <v>0</v>
      </c>
      <c r="AQ359" s="197">
        <f t="shared" si="367"/>
        <v>0</v>
      </c>
      <c r="AR359" s="197" t="str">
        <f t="shared" si="368"/>
        <v/>
      </c>
      <c r="AS359" s="197" t="str">
        <f t="shared" si="369"/>
        <v/>
      </c>
      <c r="AT359" s="197" t="str">
        <f t="shared" si="370"/>
        <v/>
      </c>
      <c r="AU359" s="197" t="str">
        <f t="shared" si="371"/>
        <v/>
      </c>
      <c r="AV359" s="199">
        <f t="shared" ca="1" si="363"/>
        <v>2.0703433806753697</v>
      </c>
      <c r="AX359" s="162">
        <f t="shared" si="372"/>
        <v>0</v>
      </c>
      <c r="AY359" s="162">
        <f t="shared" si="373"/>
        <v>0</v>
      </c>
      <c r="AZ359" s="162">
        <f t="shared" si="374"/>
        <v>0</v>
      </c>
      <c r="BA359" s="162">
        <f t="shared" si="375"/>
        <v>0</v>
      </c>
      <c r="BB359" s="162" t="str">
        <f t="shared" si="376"/>
        <v/>
      </c>
      <c r="BC359" s="162" t="str">
        <f t="shared" si="377"/>
        <v/>
      </c>
      <c r="BD359" s="162" t="str">
        <f t="shared" si="378"/>
        <v/>
      </c>
      <c r="BE359" s="162" t="str">
        <f t="shared" si="379"/>
        <v/>
      </c>
      <c r="BG359" s="169">
        <f t="shared" si="360"/>
        <v>7.2197601314386777</v>
      </c>
      <c r="BH359" s="169">
        <f t="shared" ca="1" si="361"/>
        <v>2.0125309580557356</v>
      </c>
    </row>
    <row r="360" spans="3:60" x14ac:dyDescent="0.25">
      <c r="C360" s="197">
        <v>28.6</v>
      </c>
      <c r="D360" s="198">
        <f t="shared" si="329"/>
        <v>10.731365852111225</v>
      </c>
      <c r="E360" s="199">
        <f t="shared" si="330"/>
        <v>2.5698601398601397</v>
      </c>
      <c r="F360" s="199">
        <f t="shared" si="331"/>
        <v>12.849300699300699</v>
      </c>
      <c r="G360" s="199">
        <f t="shared" si="332"/>
        <v>1.6283659199880884</v>
      </c>
      <c r="H360" s="200">
        <f t="shared" si="333"/>
        <v>11673.787041824267</v>
      </c>
      <c r="K360" s="199">
        <f t="shared" si="334"/>
        <v>7.2711463245450023</v>
      </c>
      <c r="L360" s="201">
        <f t="shared" si="335"/>
        <v>6.0981958314086239E-2</v>
      </c>
      <c r="M360" s="201">
        <f t="shared" si="336"/>
        <v>6.1494829835301357E-2</v>
      </c>
      <c r="N360" s="201">
        <f t="shared" si="337"/>
        <v>6.4637731571103835E-2</v>
      </c>
      <c r="O360" s="201">
        <f t="shared" si="338"/>
        <v>6.1038302987548303E-2</v>
      </c>
      <c r="P360" s="201" t="str">
        <f t="shared" si="339"/>
        <v/>
      </c>
      <c r="Q360" s="201" t="str">
        <f t="shared" si="340"/>
        <v/>
      </c>
      <c r="R360" s="201" t="str">
        <f t="shared" si="341"/>
        <v/>
      </c>
      <c r="S360" s="201" t="str">
        <f t="shared" si="342"/>
        <v/>
      </c>
      <c r="T360" s="199">
        <f t="shared" si="343"/>
        <v>0</v>
      </c>
      <c r="U360" s="199">
        <f t="shared" si="344"/>
        <v>0</v>
      </c>
      <c r="V360" s="199">
        <f t="shared" si="345"/>
        <v>0</v>
      </c>
      <c r="W360" s="199">
        <f t="shared" si="346"/>
        <v>0</v>
      </c>
      <c r="X360" s="199" t="str">
        <f t="shared" si="347"/>
        <v/>
      </c>
      <c r="Y360" s="199" t="str">
        <f t="shared" si="348"/>
        <v/>
      </c>
      <c r="Z360" s="199" t="str">
        <f t="shared" si="349"/>
        <v/>
      </c>
      <c r="AA360" s="199" t="str">
        <f t="shared" si="350"/>
        <v/>
      </c>
      <c r="AB360" s="201">
        <f t="shared" ca="1" si="351"/>
        <v>2.0521724593751731</v>
      </c>
      <c r="AD360" s="162">
        <f t="shared" si="352"/>
        <v>0</v>
      </c>
      <c r="AE360" s="162">
        <f t="shared" si="353"/>
        <v>0</v>
      </c>
      <c r="AF360" s="162">
        <f t="shared" si="354"/>
        <v>0</v>
      </c>
      <c r="AG360" s="162">
        <f t="shared" si="355"/>
        <v>0</v>
      </c>
      <c r="AH360" s="162" t="str">
        <f t="shared" si="356"/>
        <v/>
      </c>
      <c r="AI360" s="162" t="str">
        <f t="shared" si="357"/>
        <v/>
      </c>
      <c r="AJ360" s="162" t="str">
        <f t="shared" si="358"/>
        <v/>
      </c>
      <c r="AK360" s="162" t="str">
        <f t="shared" si="359"/>
        <v/>
      </c>
      <c r="AM360" s="199">
        <f t="shared" si="362"/>
        <v>3.1631360136125588</v>
      </c>
      <c r="AN360" s="197">
        <f t="shared" si="364"/>
        <v>0</v>
      </c>
      <c r="AO360" s="197">
        <f t="shared" si="365"/>
        <v>0</v>
      </c>
      <c r="AP360" s="197">
        <f t="shared" si="366"/>
        <v>0</v>
      </c>
      <c r="AQ360" s="197">
        <f t="shared" si="367"/>
        <v>0</v>
      </c>
      <c r="AR360" s="197" t="str">
        <f t="shared" si="368"/>
        <v/>
      </c>
      <c r="AS360" s="197" t="str">
        <f t="shared" si="369"/>
        <v/>
      </c>
      <c r="AT360" s="197" t="str">
        <f t="shared" si="370"/>
        <v/>
      </c>
      <c r="AU360" s="197" t="str">
        <f t="shared" si="371"/>
        <v/>
      </c>
      <c r="AV360" s="199">
        <f t="shared" ca="1" si="363"/>
        <v>2.0196621951596465</v>
      </c>
      <c r="AX360" s="162">
        <f t="shared" si="372"/>
        <v>0</v>
      </c>
      <c r="AY360" s="162">
        <f t="shared" si="373"/>
        <v>0</v>
      </c>
      <c r="AZ360" s="162">
        <f t="shared" si="374"/>
        <v>0</v>
      </c>
      <c r="BA360" s="162">
        <f t="shared" si="375"/>
        <v>0</v>
      </c>
      <c r="BB360" s="162" t="str">
        <f t="shared" si="376"/>
        <v/>
      </c>
      <c r="BC360" s="162" t="str">
        <f t="shared" si="377"/>
        <v/>
      </c>
      <c r="BD360" s="162" t="str">
        <f t="shared" si="378"/>
        <v/>
      </c>
      <c r="BE360" s="162" t="str">
        <f t="shared" si="379"/>
        <v/>
      </c>
      <c r="BG360" s="169">
        <f t="shared" si="360"/>
        <v>7.24545322799184</v>
      </c>
      <c r="BH360" s="169">
        <f t="shared" ca="1" si="361"/>
        <v>2.0694056391125937</v>
      </c>
    </row>
    <row r="361" spans="3:60" x14ac:dyDescent="0.25">
      <c r="C361" s="197">
        <v>28.7</v>
      </c>
      <c r="D361" s="198">
        <f t="shared" si="329"/>
        <v>10.768888110335389</v>
      </c>
      <c r="E361" s="199">
        <f t="shared" si="330"/>
        <v>2.5743728222996518</v>
      </c>
      <c r="F361" s="199">
        <f t="shared" si="331"/>
        <v>12.871864111498258</v>
      </c>
      <c r="G361" s="199">
        <f t="shared" si="332"/>
        <v>1.6340595071209139</v>
      </c>
      <c r="H361" s="200">
        <f t="shared" si="333"/>
        <v>11653.323768855444</v>
      </c>
      <c r="K361" s="199">
        <f t="shared" si="334"/>
        <v>7.2968394210981646</v>
      </c>
      <c r="L361" s="201">
        <f t="shared" si="335"/>
        <v>6.1197442265726112E-2</v>
      </c>
      <c r="M361" s="201">
        <f t="shared" si="336"/>
        <v>6.1712126053800657E-2</v>
      </c>
      <c r="N361" s="201">
        <f t="shared" si="337"/>
        <v>6.4866133449446958E-2</v>
      </c>
      <c r="O361" s="201">
        <f t="shared" si="338"/>
        <v>6.1253986036974267E-2</v>
      </c>
      <c r="P361" s="201" t="str">
        <f t="shared" si="339"/>
        <v/>
      </c>
      <c r="Q361" s="201" t="str">
        <f t="shared" si="340"/>
        <v/>
      </c>
      <c r="R361" s="201" t="str">
        <f t="shared" si="341"/>
        <v/>
      </c>
      <c r="S361" s="201" t="str">
        <f t="shared" si="342"/>
        <v/>
      </c>
      <c r="T361" s="199">
        <f t="shared" si="343"/>
        <v>0</v>
      </c>
      <c r="U361" s="199">
        <f t="shared" si="344"/>
        <v>0</v>
      </c>
      <c r="V361" s="199">
        <f t="shared" si="345"/>
        <v>0</v>
      </c>
      <c r="W361" s="199">
        <f t="shared" si="346"/>
        <v>0</v>
      </c>
      <c r="X361" s="199" t="str">
        <f t="shared" si="347"/>
        <v/>
      </c>
      <c r="Y361" s="199" t="str">
        <f t="shared" si="348"/>
        <v/>
      </c>
      <c r="Z361" s="199" t="str">
        <f t="shared" si="349"/>
        <v/>
      </c>
      <c r="AA361" s="199" t="str">
        <f t="shared" si="350"/>
        <v/>
      </c>
      <c r="AB361" s="201">
        <f t="shared" ca="1" si="351"/>
        <v>2.1220575882628889</v>
      </c>
      <c r="AD361" s="162">
        <f t="shared" si="352"/>
        <v>0</v>
      </c>
      <c r="AE361" s="162">
        <f t="shared" si="353"/>
        <v>0</v>
      </c>
      <c r="AF361" s="162">
        <f t="shared" si="354"/>
        <v>0</v>
      </c>
      <c r="AG361" s="162">
        <f t="shared" si="355"/>
        <v>0</v>
      </c>
      <c r="AH361" s="162" t="str">
        <f t="shared" si="356"/>
        <v/>
      </c>
      <c r="AI361" s="162" t="str">
        <f t="shared" si="357"/>
        <v/>
      </c>
      <c r="AJ361" s="162" t="str">
        <f t="shared" si="358"/>
        <v/>
      </c>
      <c r="AK361" s="162" t="str">
        <f t="shared" si="359"/>
        <v/>
      </c>
      <c r="AM361" s="199">
        <f t="shared" si="362"/>
        <v>3.1743528079870713</v>
      </c>
      <c r="AN361" s="197">
        <f t="shared" si="364"/>
        <v>0</v>
      </c>
      <c r="AO361" s="197">
        <f t="shared" si="365"/>
        <v>0</v>
      </c>
      <c r="AP361" s="197">
        <f t="shared" si="366"/>
        <v>0</v>
      </c>
      <c r="AQ361" s="197">
        <f t="shared" si="367"/>
        <v>0</v>
      </c>
      <c r="AR361" s="197" t="str">
        <f t="shared" si="368"/>
        <v/>
      </c>
      <c r="AS361" s="197" t="str">
        <f t="shared" si="369"/>
        <v/>
      </c>
      <c r="AT361" s="197" t="str">
        <f t="shared" si="370"/>
        <v/>
      </c>
      <c r="AU361" s="197" t="str">
        <f t="shared" si="371"/>
        <v/>
      </c>
      <c r="AV361" s="199">
        <f t="shared" ca="1" si="363"/>
        <v>2.1319750298609543</v>
      </c>
      <c r="AX361" s="162">
        <f t="shared" si="372"/>
        <v>0</v>
      </c>
      <c r="AY361" s="162">
        <f t="shared" si="373"/>
        <v>0</v>
      </c>
      <c r="AZ361" s="162">
        <f t="shared" si="374"/>
        <v>0</v>
      </c>
      <c r="BA361" s="162">
        <f t="shared" si="375"/>
        <v>0</v>
      </c>
      <c r="BB361" s="162" t="str">
        <f t="shared" si="376"/>
        <v/>
      </c>
      <c r="BC361" s="162" t="str">
        <f t="shared" si="377"/>
        <v/>
      </c>
      <c r="BD361" s="162" t="str">
        <f t="shared" si="378"/>
        <v/>
      </c>
      <c r="BE361" s="162" t="str">
        <f t="shared" si="379"/>
        <v/>
      </c>
      <c r="BG361" s="169">
        <f t="shared" si="360"/>
        <v>7.2711463245450023</v>
      </c>
      <c r="BH361" s="169">
        <f t="shared" ca="1" si="361"/>
        <v>2.0521724593751731</v>
      </c>
    </row>
    <row r="362" spans="3:60" x14ac:dyDescent="0.25">
      <c r="C362" s="197">
        <v>28.8</v>
      </c>
      <c r="D362" s="198">
        <f t="shared" si="329"/>
        <v>10.806410368559556</v>
      </c>
      <c r="E362" s="199">
        <f t="shared" si="330"/>
        <v>2.5788888888888888</v>
      </c>
      <c r="F362" s="199">
        <f t="shared" si="331"/>
        <v>12.894444444444444</v>
      </c>
      <c r="G362" s="199">
        <f t="shared" si="332"/>
        <v>1.6397530942537402</v>
      </c>
      <c r="H362" s="200">
        <f t="shared" si="333"/>
        <v>11632.916846186989</v>
      </c>
      <c r="K362" s="199">
        <f t="shared" si="334"/>
        <v>7.322532517651327</v>
      </c>
      <c r="L362" s="201">
        <f t="shared" si="335"/>
        <v>6.1412926217365993E-2</v>
      </c>
      <c r="M362" s="201">
        <f t="shared" si="336"/>
        <v>6.1929422272299951E-2</v>
      </c>
      <c r="N362" s="201">
        <f t="shared" si="337"/>
        <v>6.5094535327790082E-2</v>
      </c>
      <c r="O362" s="201">
        <f t="shared" si="338"/>
        <v>6.1469669086400225E-2</v>
      </c>
      <c r="P362" s="201" t="str">
        <f t="shared" si="339"/>
        <v/>
      </c>
      <c r="Q362" s="201" t="str">
        <f t="shared" si="340"/>
        <v/>
      </c>
      <c r="R362" s="201" t="str">
        <f t="shared" si="341"/>
        <v/>
      </c>
      <c r="S362" s="201" t="str">
        <f t="shared" si="342"/>
        <v/>
      </c>
      <c r="T362" s="199">
        <f t="shared" si="343"/>
        <v>0</v>
      </c>
      <c r="U362" s="199">
        <f t="shared" si="344"/>
        <v>0</v>
      </c>
      <c r="V362" s="199">
        <f t="shared" si="345"/>
        <v>0</v>
      </c>
      <c r="W362" s="199">
        <f t="shared" si="346"/>
        <v>0</v>
      </c>
      <c r="X362" s="199" t="str">
        <f t="shared" si="347"/>
        <v/>
      </c>
      <c r="Y362" s="199" t="str">
        <f t="shared" si="348"/>
        <v/>
      </c>
      <c r="Z362" s="199" t="str">
        <f t="shared" si="349"/>
        <v/>
      </c>
      <c r="AA362" s="199" t="str">
        <f t="shared" si="350"/>
        <v/>
      </c>
      <c r="AB362" s="201">
        <f t="shared" ca="1" si="351"/>
        <v>2.1124914464558318</v>
      </c>
      <c r="AD362" s="162">
        <f t="shared" si="352"/>
        <v>0</v>
      </c>
      <c r="AE362" s="162">
        <f t="shared" si="353"/>
        <v>0</v>
      </c>
      <c r="AF362" s="162">
        <f t="shared" si="354"/>
        <v>0</v>
      </c>
      <c r="AG362" s="162">
        <f t="shared" si="355"/>
        <v>0</v>
      </c>
      <c r="AH362" s="162" t="str">
        <f t="shared" si="356"/>
        <v/>
      </c>
      <c r="AI362" s="162" t="str">
        <f t="shared" si="357"/>
        <v/>
      </c>
      <c r="AJ362" s="162" t="str">
        <f t="shared" si="358"/>
        <v/>
      </c>
      <c r="AK362" s="162" t="str">
        <f t="shared" si="359"/>
        <v/>
      </c>
      <c r="AM362" s="199">
        <f t="shared" si="362"/>
        <v>3.1855696023615838</v>
      </c>
      <c r="AN362" s="197">
        <f t="shared" si="364"/>
        <v>0</v>
      </c>
      <c r="AO362" s="197">
        <f t="shared" si="365"/>
        <v>0</v>
      </c>
      <c r="AP362" s="197">
        <f t="shared" si="366"/>
        <v>0</v>
      </c>
      <c r="AQ362" s="197">
        <f t="shared" si="367"/>
        <v>0</v>
      </c>
      <c r="AR362" s="197" t="str">
        <f t="shared" si="368"/>
        <v/>
      </c>
      <c r="AS362" s="197" t="str">
        <f t="shared" si="369"/>
        <v/>
      </c>
      <c r="AT362" s="197" t="str">
        <f t="shared" si="370"/>
        <v/>
      </c>
      <c r="AU362" s="197" t="str">
        <f t="shared" si="371"/>
        <v/>
      </c>
      <c r="AV362" s="199">
        <f t="shared" ca="1" si="363"/>
        <v>2.08003296090993</v>
      </c>
      <c r="AX362" s="162">
        <f t="shared" si="372"/>
        <v>0</v>
      </c>
      <c r="AY362" s="162">
        <f t="shared" si="373"/>
        <v>0</v>
      </c>
      <c r="AZ362" s="162">
        <f t="shared" si="374"/>
        <v>0</v>
      </c>
      <c r="BA362" s="162">
        <f t="shared" si="375"/>
        <v>0</v>
      </c>
      <c r="BB362" s="162" t="str">
        <f t="shared" si="376"/>
        <v/>
      </c>
      <c r="BC362" s="162" t="str">
        <f t="shared" si="377"/>
        <v/>
      </c>
      <c r="BD362" s="162" t="str">
        <f t="shared" si="378"/>
        <v/>
      </c>
      <c r="BE362" s="162" t="str">
        <f t="shared" si="379"/>
        <v/>
      </c>
      <c r="BG362" s="169">
        <f t="shared" si="360"/>
        <v>7.2968394210981646</v>
      </c>
      <c r="BH362" s="169">
        <f t="shared" ca="1" si="361"/>
        <v>2.1220575882628889</v>
      </c>
    </row>
    <row r="363" spans="3:60" x14ac:dyDescent="0.25">
      <c r="C363" s="197">
        <v>28.9</v>
      </c>
      <c r="D363" s="198">
        <f t="shared" si="329"/>
        <v>10.843932626783717</v>
      </c>
      <c r="E363" s="199">
        <f t="shared" si="330"/>
        <v>2.5834083044982696</v>
      </c>
      <c r="F363" s="199">
        <f t="shared" si="331"/>
        <v>12.917041522491349</v>
      </c>
      <c r="G363" s="199">
        <f t="shared" si="332"/>
        <v>1.6454466813865649</v>
      </c>
      <c r="H363" s="200">
        <f t="shared" si="333"/>
        <v>11612.566216406267</v>
      </c>
      <c r="K363" s="199">
        <f t="shared" si="334"/>
        <v>7.3482256142044893</v>
      </c>
      <c r="L363" s="201">
        <f t="shared" si="335"/>
        <v>6.1628410169005873E-2</v>
      </c>
      <c r="M363" s="201">
        <f t="shared" si="336"/>
        <v>6.2146718490799245E-2</v>
      </c>
      <c r="N363" s="201">
        <f t="shared" si="337"/>
        <v>6.5322937206133191E-2</v>
      </c>
      <c r="O363" s="201">
        <f t="shared" si="338"/>
        <v>6.1685352135826189E-2</v>
      </c>
      <c r="P363" s="201" t="str">
        <f t="shared" si="339"/>
        <v/>
      </c>
      <c r="Q363" s="201" t="str">
        <f t="shared" si="340"/>
        <v/>
      </c>
      <c r="R363" s="201" t="str">
        <f t="shared" si="341"/>
        <v/>
      </c>
      <c r="S363" s="201" t="str">
        <f t="shared" si="342"/>
        <v/>
      </c>
      <c r="T363" s="199">
        <f t="shared" si="343"/>
        <v>0</v>
      </c>
      <c r="U363" s="199">
        <f t="shared" si="344"/>
        <v>0</v>
      </c>
      <c r="V363" s="199">
        <f t="shared" si="345"/>
        <v>0</v>
      </c>
      <c r="W363" s="199">
        <f t="shared" si="346"/>
        <v>0</v>
      </c>
      <c r="X363" s="199" t="str">
        <f t="shared" si="347"/>
        <v/>
      </c>
      <c r="Y363" s="199" t="str">
        <f t="shared" si="348"/>
        <v/>
      </c>
      <c r="Z363" s="199" t="str">
        <f t="shared" si="349"/>
        <v/>
      </c>
      <c r="AA363" s="199" t="str">
        <f t="shared" si="350"/>
        <v/>
      </c>
      <c r="AB363" s="201">
        <f t="shared" ca="1" si="351"/>
        <v>2.1058420102201638</v>
      </c>
      <c r="AD363" s="162">
        <f t="shared" si="352"/>
        <v>0</v>
      </c>
      <c r="AE363" s="162">
        <f t="shared" si="353"/>
        <v>0</v>
      </c>
      <c r="AF363" s="162">
        <f t="shared" si="354"/>
        <v>0</v>
      </c>
      <c r="AG363" s="162">
        <f t="shared" si="355"/>
        <v>0</v>
      </c>
      <c r="AH363" s="162" t="str">
        <f t="shared" si="356"/>
        <v/>
      </c>
      <c r="AI363" s="162" t="str">
        <f t="shared" si="357"/>
        <v/>
      </c>
      <c r="AJ363" s="162" t="str">
        <f t="shared" si="358"/>
        <v/>
      </c>
      <c r="AK363" s="162" t="str">
        <f t="shared" si="359"/>
        <v/>
      </c>
      <c r="AM363" s="199">
        <f t="shared" si="362"/>
        <v>3.1967863967360963</v>
      </c>
      <c r="AN363" s="197">
        <f t="shared" si="364"/>
        <v>0</v>
      </c>
      <c r="AO363" s="197">
        <f t="shared" si="365"/>
        <v>0</v>
      </c>
      <c r="AP363" s="197">
        <f t="shared" si="366"/>
        <v>0</v>
      </c>
      <c r="AQ363" s="197">
        <f t="shared" si="367"/>
        <v>0</v>
      </c>
      <c r="AR363" s="197" t="str">
        <f t="shared" si="368"/>
        <v/>
      </c>
      <c r="AS363" s="197" t="str">
        <f t="shared" si="369"/>
        <v/>
      </c>
      <c r="AT363" s="197" t="str">
        <f t="shared" si="370"/>
        <v/>
      </c>
      <c r="AU363" s="197" t="str">
        <f t="shared" si="371"/>
        <v/>
      </c>
      <c r="AV363" s="199">
        <f t="shared" ca="1" si="363"/>
        <v>2.1624600544274508</v>
      </c>
      <c r="AX363" s="162">
        <f t="shared" si="372"/>
        <v>0</v>
      </c>
      <c r="AY363" s="162">
        <f t="shared" si="373"/>
        <v>0</v>
      </c>
      <c r="AZ363" s="162">
        <f t="shared" si="374"/>
        <v>0</v>
      </c>
      <c r="BA363" s="162">
        <f t="shared" si="375"/>
        <v>0</v>
      </c>
      <c r="BB363" s="162" t="str">
        <f t="shared" si="376"/>
        <v/>
      </c>
      <c r="BC363" s="162" t="str">
        <f t="shared" si="377"/>
        <v/>
      </c>
      <c r="BD363" s="162" t="str">
        <f t="shared" si="378"/>
        <v/>
      </c>
      <c r="BE363" s="162" t="str">
        <f t="shared" si="379"/>
        <v/>
      </c>
      <c r="BG363" s="169">
        <f t="shared" si="360"/>
        <v>7.322532517651327</v>
      </c>
      <c r="BH363" s="169">
        <f t="shared" ca="1" si="361"/>
        <v>2.1124914464558318</v>
      </c>
    </row>
    <row r="364" spans="3:60" x14ac:dyDescent="0.25">
      <c r="C364" s="197">
        <v>29</v>
      </c>
      <c r="D364" s="198">
        <f t="shared" si="329"/>
        <v>10.881454885007884</v>
      </c>
      <c r="E364" s="199">
        <f t="shared" si="330"/>
        <v>2.5879310344827591</v>
      </c>
      <c r="F364" s="199">
        <f t="shared" si="331"/>
        <v>12.939655172413795</v>
      </c>
      <c r="G364" s="199">
        <f t="shared" si="332"/>
        <v>1.6511402685193903</v>
      </c>
      <c r="H364" s="200">
        <f t="shared" si="333"/>
        <v>11592.271818787473</v>
      </c>
      <c r="K364" s="199">
        <f t="shared" si="334"/>
        <v>7.3739187107576516</v>
      </c>
      <c r="L364" s="201">
        <f t="shared" si="335"/>
        <v>6.1843894120645754E-2</v>
      </c>
      <c r="M364" s="201">
        <f t="shared" si="336"/>
        <v>6.2364014709298539E-2</v>
      </c>
      <c r="N364" s="201">
        <f t="shared" si="337"/>
        <v>6.5551339084476315E-2</v>
      </c>
      <c r="O364" s="201">
        <f t="shared" si="338"/>
        <v>6.1901035185252154E-2</v>
      </c>
      <c r="P364" s="201" t="str">
        <f t="shared" si="339"/>
        <v/>
      </c>
      <c r="Q364" s="201" t="str">
        <f t="shared" si="340"/>
        <v/>
      </c>
      <c r="R364" s="201" t="str">
        <f t="shared" si="341"/>
        <v/>
      </c>
      <c r="S364" s="201" t="str">
        <f t="shared" si="342"/>
        <v/>
      </c>
      <c r="T364" s="199">
        <f t="shared" si="343"/>
        <v>0</v>
      </c>
      <c r="U364" s="199">
        <f t="shared" si="344"/>
        <v>0</v>
      </c>
      <c r="V364" s="199">
        <f t="shared" si="345"/>
        <v>0</v>
      </c>
      <c r="W364" s="199">
        <f t="shared" si="346"/>
        <v>0</v>
      </c>
      <c r="X364" s="199" t="str">
        <f t="shared" si="347"/>
        <v/>
      </c>
      <c r="Y364" s="199" t="str">
        <f t="shared" si="348"/>
        <v/>
      </c>
      <c r="Z364" s="199" t="str">
        <f t="shared" si="349"/>
        <v/>
      </c>
      <c r="AA364" s="199" t="str">
        <f t="shared" si="350"/>
        <v/>
      </c>
      <c r="AB364" s="201">
        <f t="shared" ca="1" si="351"/>
        <v>2.0712924311442569</v>
      </c>
      <c r="AD364" s="162">
        <f t="shared" si="352"/>
        <v>0</v>
      </c>
      <c r="AE364" s="162">
        <f t="shared" si="353"/>
        <v>0</v>
      </c>
      <c r="AF364" s="162">
        <f t="shared" si="354"/>
        <v>0</v>
      </c>
      <c r="AG364" s="162">
        <f t="shared" si="355"/>
        <v>0</v>
      </c>
      <c r="AH364" s="162" t="str">
        <f t="shared" si="356"/>
        <v/>
      </c>
      <c r="AI364" s="162" t="str">
        <f t="shared" si="357"/>
        <v/>
      </c>
      <c r="AJ364" s="162" t="str">
        <f t="shared" si="358"/>
        <v/>
      </c>
      <c r="AK364" s="162" t="str">
        <f t="shared" si="359"/>
        <v/>
      </c>
      <c r="AM364" s="199">
        <f t="shared" si="362"/>
        <v>3.2080031911106088</v>
      </c>
      <c r="AN364" s="197">
        <f t="shared" si="364"/>
        <v>0</v>
      </c>
      <c r="AO364" s="197">
        <f t="shared" si="365"/>
        <v>0</v>
      </c>
      <c r="AP364" s="197">
        <f t="shared" si="366"/>
        <v>0</v>
      </c>
      <c r="AQ364" s="197">
        <f t="shared" si="367"/>
        <v>0</v>
      </c>
      <c r="AR364" s="197" t="str">
        <f t="shared" si="368"/>
        <v/>
      </c>
      <c r="AS364" s="197" t="str">
        <f t="shared" si="369"/>
        <v/>
      </c>
      <c r="AT364" s="197" t="str">
        <f t="shared" si="370"/>
        <v/>
      </c>
      <c r="AU364" s="197" t="str">
        <f t="shared" si="371"/>
        <v/>
      </c>
      <c r="AV364" s="199">
        <f t="shared" ca="1" si="363"/>
        <v>2.0794047493323604</v>
      </c>
      <c r="AX364" s="162">
        <f t="shared" si="372"/>
        <v>0</v>
      </c>
      <c r="AY364" s="162">
        <f t="shared" si="373"/>
        <v>0</v>
      </c>
      <c r="AZ364" s="162">
        <f t="shared" si="374"/>
        <v>0</v>
      </c>
      <c r="BA364" s="162">
        <f t="shared" si="375"/>
        <v>0</v>
      </c>
      <c r="BB364" s="162" t="str">
        <f t="shared" si="376"/>
        <v/>
      </c>
      <c r="BC364" s="162" t="str">
        <f t="shared" si="377"/>
        <v/>
      </c>
      <c r="BD364" s="162" t="str">
        <f t="shared" si="378"/>
        <v/>
      </c>
      <c r="BE364" s="162" t="str">
        <f t="shared" si="379"/>
        <v/>
      </c>
      <c r="BG364" s="169">
        <f t="shared" si="360"/>
        <v>7.3482256142044893</v>
      </c>
      <c r="BH364" s="169">
        <f t="shared" ca="1" si="361"/>
        <v>2.1058420102201638</v>
      </c>
    </row>
    <row r="365" spans="3:60" x14ac:dyDescent="0.25">
      <c r="C365" s="197">
        <v>29.1</v>
      </c>
      <c r="D365" s="198">
        <f t="shared" si="329"/>
        <v>10.918977143232052</v>
      </c>
      <c r="E365" s="199">
        <f t="shared" si="330"/>
        <v>2.5924570446735395</v>
      </c>
      <c r="F365" s="199">
        <f t="shared" si="331"/>
        <v>12.962285223367697</v>
      </c>
      <c r="G365" s="199">
        <f t="shared" si="332"/>
        <v>1.656833855652216</v>
      </c>
      <c r="H365" s="200">
        <f t="shared" si="333"/>
        <v>11572.033589385012</v>
      </c>
      <c r="K365" s="199">
        <f t="shared" si="334"/>
        <v>7.3996118073108139</v>
      </c>
      <c r="L365" s="201">
        <f t="shared" si="335"/>
        <v>6.2059378072285634E-2</v>
      </c>
      <c r="M365" s="201">
        <f t="shared" si="336"/>
        <v>6.258131092779784E-2</v>
      </c>
      <c r="N365" s="201">
        <f t="shared" si="337"/>
        <v>6.5779740962819452E-2</v>
      </c>
      <c r="O365" s="201">
        <f t="shared" si="338"/>
        <v>6.2116718234678119E-2</v>
      </c>
      <c r="P365" s="201" t="str">
        <f t="shared" si="339"/>
        <v/>
      </c>
      <c r="Q365" s="201" t="str">
        <f t="shared" si="340"/>
        <v/>
      </c>
      <c r="R365" s="201" t="str">
        <f t="shared" si="341"/>
        <v/>
      </c>
      <c r="S365" s="201" t="str">
        <f t="shared" si="342"/>
        <v/>
      </c>
      <c r="T365" s="199">
        <f t="shared" si="343"/>
        <v>0</v>
      </c>
      <c r="U365" s="199">
        <f t="shared" si="344"/>
        <v>0</v>
      </c>
      <c r="V365" s="199">
        <f t="shared" si="345"/>
        <v>0</v>
      </c>
      <c r="W365" s="199">
        <f t="shared" si="346"/>
        <v>0</v>
      </c>
      <c r="X365" s="199" t="str">
        <f t="shared" si="347"/>
        <v/>
      </c>
      <c r="Y365" s="199" t="str">
        <f t="shared" si="348"/>
        <v/>
      </c>
      <c r="Z365" s="199" t="str">
        <f t="shared" si="349"/>
        <v/>
      </c>
      <c r="AA365" s="199" t="str">
        <f t="shared" si="350"/>
        <v/>
      </c>
      <c r="AB365" s="201">
        <f t="shared" ca="1" si="351"/>
        <v>2.1465645266799878</v>
      </c>
      <c r="AD365" s="162">
        <f t="shared" si="352"/>
        <v>0</v>
      </c>
      <c r="AE365" s="162">
        <f t="shared" si="353"/>
        <v>0</v>
      </c>
      <c r="AF365" s="162">
        <f t="shared" si="354"/>
        <v>0</v>
      </c>
      <c r="AG365" s="162">
        <f t="shared" si="355"/>
        <v>0</v>
      </c>
      <c r="AH365" s="162" t="str">
        <f t="shared" si="356"/>
        <v/>
      </c>
      <c r="AI365" s="162" t="str">
        <f t="shared" si="357"/>
        <v/>
      </c>
      <c r="AJ365" s="162" t="str">
        <f t="shared" si="358"/>
        <v/>
      </c>
      <c r="AK365" s="162" t="str">
        <f t="shared" si="359"/>
        <v/>
      </c>
      <c r="AM365" s="199">
        <f t="shared" si="362"/>
        <v>3.2192199854851213</v>
      </c>
      <c r="AN365" s="197">
        <f t="shared" si="364"/>
        <v>0</v>
      </c>
      <c r="AO365" s="197">
        <f t="shared" si="365"/>
        <v>0</v>
      </c>
      <c r="AP365" s="197">
        <f t="shared" si="366"/>
        <v>0</v>
      </c>
      <c r="AQ365" s="197">
        <f t="shared" si="367"/>
        <v>0</v>
      </c>
      <c r="AR365" s="197" t="str">
        <f t="shared" si="368"/>
        <v/>
      </c>
      <c r="AS365" s="197" t="str">
        <f t="shared" si="369"/>
        <v/>
      </c>
      <c r="AT365" s="197" t="str">
        <f t="shared" si="370"/>
        <v/>
      </c>
      <c r="AU365" s="197" t="str">
        <f t="shared" si="371"/>
        <v/>
      </c>
      <c r="AV365" s="199">
        <f t="shared" ca="1" si="363"/>
        <v>2.1267811941654973</v>
      </c>
      <c r="AX365" s="162">
        <f t="shared" si="372"/>
        <v>0</v>
      </c>
      <c r="AY365" s="162">
        <f t="shared" si="373"/>
        <v>0</v>
      </c>
      <c r="AZ365" s="162">
        <f t="shared" si="374"/>
        <v>0</v>
      </c>
      <c r="BA365" s="162">
        <f t="shared" si="375"/>
        <v>0</v>
      </c>
      <c r="BB365" s="162" t="str">
        <f t="shared" si="376"/>
        <v/>
      </c>
      <c r="BC365" s="162" t="str">
        <f t="shared" si="377"/>
        <v/>
      </c>
      <c r="BD365" s="162" t="str">
        <f t="shared" si="378"/>
        <v/>
      </c>
      <c r="BE365" s="162" t="str">
        <f t="shared" si="379"/>
        <v/>
      </c>
      <c r="BG365" s="169">
        <f t="shared" si="360"/>
        <v>7.3739187107576516</v>
      </c>
      <c r="BH365" s="169">
        <f t="shared" ca="1" si="361"/>
        <v>2.0712924311442569</v>
      </c>
    </row>
    <row r="366" spans="3:60" x14ac:dyDescent="0.25">
      <c r="C366" s="197">
        <v>29.2</v>
      </c>
      <c r="D366" s="198">
        <f t="shared" si="329"/>
        <v>10.956499401456215</v>
      </c>
      <c r="E366" s="199">
        <f t="shared" si="330"/>
        <v>2.5969863013698631</v>
      </c>
      <c r="F366" s="199">
        <f t="shared" si="331"/>
        <v>12.984931506849316</v>
      </c>
      <c r="G366" s="199">
        <f t="shared" si="332"/>
        <v>1.6625274427850416</v>
      </c>
      <c r="H366" s="200">
        <f t="shared" si="333"/>
        <v>11551.85146112459</v>
      </c>
      <c r="K366" s="199">
        <f t="shared" si="334"/>
        <v>7.4253049038639762</v>
      </c>
      <c r="L366" s="201">
        <f t="shared" si="335"/>
        <v>6.2274862023925508E-2</v>
      </c>
      <c r="M366" s="201">
        <f t="shared" si="336"/>
        <v>6.2798607146297133E-2</v>
      </c>
      <c r="N366" s="201">
        <f t="shared" si="337"/>
        <v>6.6008142841162562E-2</v>
      </c>
      <c r="O366" s="201">
        <f t="shared" si="338"/>
        <v>6.2332401284104076E-2</v>
      </c>
      <c r="P366" s="201" t="str">
        <f t="shared" si="339"/>
        <v/>
      </c>
      <c r="Q366" s="201" t="str">
        <f t="shared" si="340"/>
        <v/>
      </c>
      <c r="R366" s="201" t="str">
        <f t="shared" si="341"/>
        <v/>
      </c>
      <c r="S366" s="201" t="str">
        <f t="shared" si="342"/>
        <v/>
      </c>
      <c r="T366" s="199">
        <f t="shared" si="343"/>
        <v>0</v>
      </c>
      <c r="U366" s="199">
        <f t="shared" si="344"/>
        <v>0</v>
      </c>
      <c r="V366" s="199">
        <f t="shared" si="345"/>
        <v>0</v>
      </c>
      <c r="W366" s="199">
        <f t="shared" si="346"/>
        <v>0</v>
      </c>
      <c r="X366" s="199" t="str">
        <f t="shared" si="347"/>
        <v/>
      </c>
      <c r="Y366" s="199" t="str">
        <f t="shared" si="348"/>
        <v/>
      </c>
      <c r="Z366" s="199" t="str">
        <f t="shared" si="349"/>
        <v/>
      </c>
      <c r="AA366" s="199" t="str">
        <f t="shared" si="350"/>
        <v/>
      </c>
      <c r="AB366" s="201">
        <f t="shared" ca="1" si="351"/>
        <v>2.0385489290975936</v>
      </c>
      <c r="AD366" s="162">
        <f t="shared" si="352"/>
        <v>0</v>
      </c>
      <c r="AE366" s="162">
        <f t="shared" si="353"/>
        <v>0</v>
      </c>
      <c r="AF366" s="162">
        <f t="shared" si="354"/>
        <v>0</v>
      </c>
      <c r="AG366" s="162">
        <f t="shared" si="355"/>
        <v>0</v>
      </c>
      <c r="AH366" s="162" t="str">
        <f t="shared" si="356"/>
        <v/>
      </c>
      <c r="AI366" s="162" t="str">
        <f t="shared" si="357"/>
        <v/>
      </c>
      <c r="AJ366" s="162" t="str">
        <f t="shared" si="358"/>
        <v/>
      </c>
      <c r="AK366" s="162" t="str">
        <f t="shared" si="359"/>
        <v/>
      </c>
      <c r="AM366" s="199">
        <f t="shared" si="362"/>
        <v>3.2304367798596338</v>
      </c>
      <c r="AN366" s="197">
        <f t="shared" si="364"/>
        <v>0</v>
      </c>
      <c r="AO366" s="197">
        <f t="shared" si="365"/>
        <v>0</v>
      </c>
      <c r="AP366" s="197">
        <f t="shared" si="366"/>
        <v>0</v>
      </c>
      <c r="AQ366" s="197">
        <f t="shared" si="367"/>
        <v>0</v>
      </c>
      <c r="AR366" s="197" t="str">
        <f t="shared" si="368"/>
        <v/>
      </c>
      <c r="AS366" s="197" t="str">
        <f t="shared" si="369"/>
        <v/>
      </c>
      <c r="AT366" s="197" t="str">
        <f t="shared" si="370"/>
        <v/>
      </c>
      <c r="AU366" s="197" t="str">
        <f t="shared" si="371"/>
        <v/>
      </c>
      <c r="AV366" s="199">
        <f t="shared" ca="1" si="363"/>
        <v>2.1524616466720676</v>
      </c>
      <c r="AX366" s="162">
        <f t="shared" si="372"/>
        <v>0</v>
      </c>
      <c r="AY366" s="162">
        <f t="shared" si="373"/>
        <v>0</v>
      </c>
      <c r="AZ366" s="162">
        <f t="shared" si="374"/>
        <v>0</v>
      </c>
      <c r="BA366" s="162">
        <f t="shared" si="375"/>
        <v>0</v>
      </c>
      <c r="BB366" s="162" t="str">
        <f t="shared" si="376"/>
        <v/>
      </c>
      <c r="BC366" s="162" t="str">
        <f t="shared" si="377"/>
        <v/>
      </c>
      <c r="BD366" s="162" t="str">
        <f t="shared" si="378"/>
        <v/>
      </c>
      <c r="BE366" s="162" t="str">
        <f t="shared" si="379"/>
        <v/>
      </c>
      <c r="BG366" s="169">
        <f t="shared" si="360"/>
        <v>7.3996118073108139</v>
      </c>
      <c r="BH366" s="169">
        <f t="shared" ca="1" si="361"/>
        <v>2.1465645266799878</v>
      </c>
    </row>
    <row r="367" spans="3:60" x14ac:dyDescent="0.25">
      <c r="C367" s="197">
        <v>29.3</v>
      </c>
      <c r="D367" s="198">
        <f t="shared" si="329"/>
        <v>10.99402165968038</v>
      </c>
      <c r="E367" s="199">
        <f t="shared" si="330"/>
        <v>2.6015187713310581</v>
      </c>
      <c r="F367" s="199">
        <f t="shared" si="331"/>
        <v>13.007593856655291</v>
      </c>
      <c r="G367" s="199">
        <f t="shared" si="332"/>
        <v>1.6682210299178668</v>
      </c>
      <c r="H367" s="200">
        <f t="shared" si="333"/>
        <v>11531.725363892187</v>
      </c>
      <c r="K367" s="199">
        <f t="shared" si="334"/>
        <v>7.4509980004171386</v>
      </c>
      <c r="L367" s="201">
        <f t="shared" si="335"/>
        <v>6.2490345975565388E-2</v>
      </c>
      <c r="M367" s="201">
        <f t="shared" si="336"/>
        <v>6.3015903364796427E-2</v>
      </c>
      <c r="N367" s="201">
        <f t="shared" si="337"/>
        <v>6.6236544719505686E-2</v>
      </c>
      <c r="O367" s="201">
        <f t="shared" si="338"/>
        <v>6.2548084333530041E-2</v>
      </c>
      <c r="P367" s="201" t="str">
        <f t="shared" si="339"/>
        <v/>
      </c>
      <c r="Q367" s="201" t="str">
        <f t="shared" si="340"/>
        <v/>
      </c>
      <c r="R367" s="201" t="str">
        <f t="shared" si="341"/>
        <v/>
      </c>
      <c r="S367" s="201" t="str">
        <f t="shared" si="342"/>
        <v/>
      </c>
      <c r="T367" s="199">
        <f t="shared" si="343"/>
        <v>0</v>
      </c>
      <c r="U367" s="199">
        <f t="shared" si="344"/>
        <v>0</v>
      </c>
      <c r="V367" s="199">
        <f t="shared" si="345"/>
        <v>0</v>
      </c>
      <c r="W367" s="199">
        <f t="shared" si="346"/>
        <v>0</v>
      </c>
      <c r="X367" s="199" t="str">
        <f t="shared" si="347"/>
        <v/>
      </c>
      <c r="Y367" s="199" t="str">
        <f t="shared" si="348"/>
        <v/>
      </c>
      <c r="Z367" s="199" t="str">
        <f t="shared" si="349"/>
        <v/>
      </c>
      <c r="AA367" s="199" t="str">
        <f t="shared" si="350"/>
        <v/>
      </c>
      <c r="AB367" s="201">
        <f t="shared" ca="1" si="351"/>
        <v>2.0050377806253139</v>
      </c>
      <c r="AD367" s="162">
        <f t="shared" si="352"/>
        <v>0</v>
      </c>
      <c r="AE367" s="162">
        <f t="shared" si="353"/>
        <v>0</v>
      </c>
      <c r="AF367" s="162">
        <f t="shared" si="354"/>
        <v>0</v>
      </c>
      <c r="AG367" s="162">
        <f t="shared" si="355"/>
        <v>0</v>
      </c>
      <c r="AH367" s="162" t="str">
        <f t="shared" si="356"/>
        <v/>
      </c>
      <c r="AI367" s="162" t="str">
        <f t="shared" si="357"/>
        <v/>
      </c>
      <c r="AJ367" s="162" t="str">
        <f t="shared" si="358"/>
        <v/>
      </c>
      <c r="AK367" s="162" t="str">
        <f t="shared" si="359"/>
        <v/>
      </c>
      <c r="AM367" s="199">
        <f t="shared" si="362"/>
        <v>3.2416535742341464</v>
      </c>
      <c r="AN367" s="197">
        <f t="shared" si="364"/>
        <v>0</v>
      </c>
      <c r="AO367" s="197">
        <f t="shared" si="365"/>
        <v>0</v>
      </c>
      <c r="AP367" s="197">
        <f t="shared" si="366"/>
        <v>0</v>
      </c>
      <c r="AQ367" s="197">
        <f t="shared" si="367"/>
        <v>0</v>
      </c>
      <c r="AR367" s="197" t="str">
        <f t="shared" si="368"/>
        <v/>
      </c>
      <c r="AS367" s="197" t="str">
        <f t="shared" si="369"/>
        <v/>
      </c>
      <c r="AT367" s="197" t="str">
        <f t="shared" si="370"/>
        <v/>
      </c>
      <c r="AU367" s="197" t="str">
        <f t="shared" si="371"/>
        <v/>
      </c>
      <c r="AV367" s="199">
        <f t="shared" ca="1" si="363"/>
        <v>2.1162227019387765</v>
      </c>
      <c r="AX367" s="162">
        <f t="shared" si="372"/>
        <v>0</v>
      </c>
      <c r="AY367" s="162">
        <f t="shared" si="373"/>
        <v>0</v>
      </c>
      <c r="AZ367" s="162">
        <f t="shared" si="374"/>
        <v>0</v>
      </c>
      <c r="BA367" s="162">
        <f t="shared" si="375"/>
        <v>0</v>
      </c>
      <c r="BB367" s="162" t="str">
        <f t="shared" si="376"/>
        <v/>
      </c>
      <c r="BC367" s="162" t="str">
        <f t="shared" si="377"/>
        <v/>
      </c>
      <c r="BD367" s="162" t="str">
        <f t="shared" si="378"/>
        <v/>
      </c>
      <c r="BE367" s="162" t="str">
        <f t="shared" si="379"/>
        <v/>
      </c>
      <c r="BG367" s="169">
        <f t="shared" si="360"/>
        <v>7.4253049038639762</v>
      </c>
      <c r="BH367" s="169">
        <f t="shared" ca="1" si="361"/>
        <v>2.0385489290975936</v>
      </c>
    </row>
    <row r="368" spans="3:60" x14ac:dyDescent="0.25">
      <c r="C368" s="197">
        <v>29.4</v>
      </c>
      <c r="D368" s="198">
        <f t="shared" si="329"/>
        <v>11.031543917904544</v>
      </c>
      <c r="E368" s="199">
        <f t="shared" si="330"/>
        <v>2.6060544217687074</v>
      </c>
      <c r="F368" s="199">
        <f t="shared" si="331"/>
        <v>13.030272108843537</v>
      </c>
      <c r="G368" s="199">
        <f t="shared" si="332"/>
        <v>1.6739146170506922</v>
      </c>
      <c r="H368" s="200">
        <f t="shared" si="333"/>
        <v>11511.655224620847</v>
      </c>
      <c r="K368" s="199">
        <f t="shared" si="334"/>
        <v>7.4766910969703009</v>
      </c>
      <c r="L368" s="201">
        <f t="shared" si="335"/>
        <v>6.2705829927205262E-2</v>
      </c>
      <c r="M368" s="201">
        <f t="shared" si="336"/>
        <v>6.3233199583295721E-2</v>
      </c>
      <c r="N368" s="201">
        <f t="shared" si="337"/>
        <v>6.6464946597848809E-2</v>
      </c>
      <c r="O368" s="201">
        <f t="shared" si="338"/>
        <v>6.2763767382956012E-2</v>
      </c>
      <c r="P368" s="201" t="str">
        <f t="shared" si="339"/>
        <v/>
      </c>
      <c r="Q368" s="201" t="str">
        <f t="shared" si="340"/>
        <v/>
      </c>
      <c r="R368" s="201" t="str">
        <f t="shared" si="341"/>
        <v/>
      </c>
      <c r="S368" s="201" t="str">
        <f t="shared" si="342"/>
        <v/>
      </c>
      <c r="T368" s="199">
        <f t="shared" si="343"/>
        <v>0</v>
      </c>
      <c r="U368" s="199">
        <f t="shared" si="344"/>
        <v>0</v>
      </c>
      <c r="V368" s="199">
        <f t="shared" si="345"/>
        <v>0</v>
      </c>
      <c r="W368" s="199">
        <f t="shared" si="346"/>
        <v>0</v>
      </c>
      <c r="X368" s="199" t="str">
        <f t="shared" si="347"/>
        <v/>
      </c>
      <c r="Y368" s="199" t="str">
        <f t="shared" si="348"/>
        <v/>
      </c>
      <c r="Z368" s="199" t="str">
        <f t="shared" si="349"/>
        <v/>
      </c>
      <c r="AA368" s="199" t="str">
        <f t="shared" si="350"/>
        <v/>
      </c>
      <c r="AB368" s="201">
        <f t="shared" ca="1" si="351"/>
        <v>2.0636582719679426</v>
      </c>
      <c r="AD368" s="162">
        <f t="shared" si="352"/>
        <v>0</v>
      </c>
      <c r="AE368" s="162">
        <f t="shared" si="353"/>
        <v>0</v>
      </c>
      <c r="AF368" s="162">
        <f t="shared" si="354"/>
        <v>0</v>
      </c>
      <c r="AG368" s="162">
        <f t="shared" si="355"/>
        <v>0</v>
      </c>
      <c r="AH368" s="162" t="str">
        <f t="shared" si="356"/>
        <v/>
      </c>
      <c r="AI368" s="162" t="str">
        <f t="shared" si="357"/>
        <v/>
      </c>
      <c r="AJ368" s="162" t="str">
        <f t="shared" si="358"/>
        <v/>
      </c>
      <c r="AK368" s="162" t="str">
        <f t="shared" si="359"/>
        <v/>
      </c>
      <c r="AM368" s="199">
        <f t="shared" si="362"/>
        <v>3.2528703686086589</v>
      </c>
      <c r="AN368" s="197">
        <f t="shared" si="364"/>
        <v>0</v>
      </c>
      <c r="AO368" s="197">
        <f t="shared" si="365"/>
        <v>0</v>
      </c>
      <c r="AP368" s="197">
        <f t="shared" si="366"/>
        <v>0</v>
      </c>
      <c r="AQ368" s="197">
        <f t="shared" si="367"/>
        <v>0</v>
      </c>
      <c r="AR368" s="197" t="str">
        <f t="shared" si="368"/>
        <v/>
      </c>
      <c r="AS368" s="197" t="str">
        <f t="shared" si="369"/>
        <v/>
      </c>
      <c r="AT368" s="197" t="str">
        <f t="shared" si="370"/>
        <v/>
      </c>
      <c r="AU368" s="197" t="str">
        <f t="shared" si="371"/>
        <v/>
      </c>
      <c r="AV368" s="199">
        <f t="shared" ca="1" si="363"/>
        <v>2.1074761476070756</v>
      </c>
      <c r="AX368" s="162">
        <f t="shared" si="372"/>
        <v>0</v>
      </c>
      <c r="AY368" s="162">
        <f t="shared" si="373"/>
        <v>0</v>
      </c>
      <c r="AZ368" s="162">
        <f t="shared" si="374"/>
        <v>0</v>
      </c>
      <c r="BA368" s="162">
        <f t="shared" si="375"/>
        <v>0</v>
      </c>
      <c r="BB368" s="162" t="str">
        <f t="shared" si="376"/>
        <v/>
      </c>
      <c r="BC368" s="162" t="str">
        <f t="shared" si="377"/>
        <v/>
      </c>
      <c r="BD368" s="162" t="str">
        <f t="shared" si="378"/>
        <v/>
      </c>
      <c r="BE368" s="162" t="str">
        <f t="shared" si="379"/>
        <v/>
      </c>
      <c r="BG368" s="169">
        <f t="shared" si="360"/>
        <v>7.4509980004171386</v>
      </c>
      <c r="BH368" s="169">
        <f t="shared" ca="1" si="361"/>
        <v>2.0050377806253139</v>
      </c>
    </row>
    <row r="369" spans="3:60" x14ac:dyDescent="0.25">
      <c r="C369" s="197">
        <v>29.5</v>
      </c>
      <c r="D369" s="198">
        <f t="shared" si="329"/>
        <v>11.069066176128709</v>
      </c>
      <c r="E369" s="199">
        <f t="shared" si="330"/>
        <v>2.6105932203389832</v>
      </c>
      <c r="F369" s="199">
        <f t="shared" si="331"/>
        <v>13.052966101694917</v>
      </c>
      <c r="G369" s="199">
        <f t="shared" si="332"/>
        <v>1.6796082041835176</v>
      </c>
      <c r="H369" s="200">
        <f t="shared" si="333"/>
        <v>11491.640967375424</v>
      </c>
      <c r="K369" s="199">
        <f t="shared" si="334"/>
        <v>7.5023841935234632</v>
      </c>
      <c r="L369" s="201">
        <f t="shared" si="335"/>
        <v>6.2921313878845142E-2</v>
      </c>
      <c r="M369" s="201">
        <f t="shared" si="336"/>
        <v>6.3450495801795015E-2</v>
      </c>
      <c r="N369" s="201">
        <f t="shared" si="337"/>
        <v>6.6693348476191933E-2</v>
      </c>
      <c r="O369" s="201">
        <f t="shared" si="338"/>
        <v>6.297945043238197E-2</v>
      </c>
      <c r="P369" s="201" t="str">
        <f t="shared" si="339"/>
        <v/>
      </c>
      <c r="Q369" s="201" t="str">
        <f t="shared" si="340"/>
        <v/>
      </c>
      <c r="R369" s="201" t="str">
        <f t="shared" si="341"/>
        <v/>
      </c>
      <c r="S369" s="201" t="str">
        <f t="shared" si="342"/>
        <v/>
      </c>
      <c r="T369" s="199">
        <f t="shared" si="343"/>
        <v>0</v>
      </c>
      <c r="U369" s="199">
        <f t="shared" si="344"/>
        <v>0</v>
      </c>
      <c r="V369" s="199">
        <f t="shared" si="345"/>
        <v>0</v>
      </c>
      <c r="W369" s="199">
        <f t="shared" si="346"/>
        <v>0</v>
      </c>
      <c r="X369" s="199" t="str">
        <f t="shared" si="347"/>
        <v/>
      </c>
      <c r="Y369" s="199" t="str">
        <f t="shared" si="348"/>
        <v/>
      </c>
      <c r="Z369" s="199" t="str">
        <f t="shared" si="349"/>
        <v/>
      </c>
      <c r="AA369" s="199" t="str">
        <f t="shared" si="350"/>
        <v/>
      </c>
      <c r="AB369" s="201">
        <f t="shared" ca="1" si="351"/>
        <v>2.0724960713505842</v>
      </c>
      <c r="AD369" s="162">
        <f t="shared" si="352"/>
        <v>0</v>
      </c>
      <c r="AE369" s="162">
        <f t="shared" si="353"/>
        <v>0</v>
      </c>
      <c r="AF369" s="162">
        <f t="shared" si="354"/>
        <v>0</v>
      </c>
      <c r="AG369" s="162">
        <f t="shared" si="355"/>
        <v>0</v>
      </c>
      <c r="AH369" s="162" t="str">
        <f t="shared" si="356"/>
        <v/>
      </c>
      <c r="AI369" s="162" t="str">
        <f t="shared" si="357"/>
        <v/>
      </c>
      <c r="AJ369" s="162" t="str">
        <f t="shared" si="358"/>
        <v/>
      </c>
      <c r="AK369" s="162" t="str">
        <f t="shared" si="359"/>
        <v/>
      </c>
      <c r="AM369" s="199">
        <f t="shared" si="362"/>
        <v>3.2640871629831714</v>
      </c>
      <c r="AN369" s="197">
        <f t="shared" si="364"/>
        <v>0</v>
      </c>
      <c r="AO369" s="197">
        <f t="shared" si="365"/>
        <v>0</v>
      </c>
      <c r="AP369" s="197">
        <f t="shared" si="366"/>
        <v>0</v>
      </c>
      <c r="AQ369" s="197">
        <f t="shared" si="367"/>
        <v>0</v>
      </c>
      <c r="AR369" s="197" t="str">
        <f t="shared" si="368"/>
        <v/>
      </c>
      <c r="AS369" s="197" t="str">
        <f t="shared" si="369"/>
        <v/>
      </c>
      <c r="AT369" s="197" t="str">
        <f t="shared" si="370"/>
        <v/>
      </c>
      <c r="AU369" s="197" t="str">
        <f t="shared" si="371"/>
        <v/>
      </c>
      <c r="AV369" s="199">
        <f t="shared" ca="1" si="363"/>
        <v>2.0629810566311204</v>
      </c>
      <c r="AX369" s="162">
        <f t="shared" si="372"/>
        <v>0</v>
      </c>
      <c r="AY369" s="162">
        <f t="shared" si="373"/>
        <v>0</v>
      </c>
      <c r="AZ369" s="162">
        <f t="shared" si="374"/>
        <v>0</v>
      </c>
      <c r="BA369" s="162">
        <f t="shared" si="375"/>
        <v>0</v>
      </c>
      <c r="BB369" s="162" t="str">
        <f t="shared" si="376"/>
        <v/>
      </c>
      <c r="BC369" s="162" t="str">
        <f t="shared" si="377"/>
        <v/>
      </c>
      <c r="BD369" s="162" t="str">
        <f t="shared" si="378"/>
        <v/>
      </c>
      <c r="BE369" s="162" t="str">
        <f t="shared" si="379"/>
        <v/>
      </c>
      <c r="BG369" s="169">
        <f t="shared" si="360"/>
        <v>7.4766910969703009</v>
      </c>
      <c r="BH369" s="169">
        <f t="shared" ca="1" si="361"/>
        <v>2.0636582719679426</v>
      </c>
    </row>
    <row r="370" spans="3:60" x14ac:dyDescent="0.25">
      <c r="C370" s="197">
        <v>29.6</v>
      </c>
      <c r="D370" s="198">
        <f t="shared" si="329"/>
        <v>11.106588434352876</v>
      </c>
      <c r="E370" s="199">
        <f t="shared" si="330"/>
        <v>2.6151351351351355</v>
      </c>
      <c r="F370" s="199">
        <f t="shared" si="331"/>
        <v>13.075675675675678</v>
      </c>
      <c r="G370" s="199">
        <f t="shared" si="332"/>
        <v>1.6853017913163433</v>
      </c>
      <c r="H370" s="200">
        <f t="shared" si="333"/>
        <v>11471.682513435302</v>
      </c>
      <c r="K370" s="199">
        <f t="shared" si="334"/>
        <v>7.5280772900766255</v>
      </c>
      <c r="L370" s="201">
        <f t="shared" si="335"/>
        <v>6.3136797830485022E-2</v>
      </c>
      <c r="M370" s="201">
        <f t="shared" si="336"/>
        <v>6.3667792020294309E-2</v>
      </c>
      <c r="N370" s="201">
        <f t="shared" si="337"/>
        <v>6.6921750354535056E-2</v>
      </c>
      <c r="O370" s="201">
        <f t="shared" si="338"/>
        <v>6.3195133481807941E-2</v>
      </c>
      <c r="P370" s="201" t="str">
        <f t="shared" si="339"/>
        <v/>
      </c>
      <c r="Q370" s="201" t="str">
        <f t="shared" si="340"/>
        <v/>
      </c>
      <c r="R370" s="201" t="str">
        <f t="shared" si="341"/>
        <v/>
      </c>
      <c r="S370" s="201" t="str">
        <f t="shared" si="342"/>
        <v/>
      </c>
      <c r="T370" s="199">
        <f t="shared" si="343"/>
        <v>0</v>
      </c>
      <c r="U370" s="199">
        <f t="shared" si="344"/>
        <v>0</v>
      </c>
      <c r="V370" s="199">
        <f t="shared" si="345"/>
        <v>0</v>
      </c>
      <c r="W370" s="199">
        <f t="shared" si="346"/>
        <v>0</v>
      </c>
      <c r="X370" s="199" t="str">
        <f t="shared" si="347"/>
        <v/>
      </c>
      <c r="Y370" s="199" t="str">
        <f t="shared" si="348"/>
        <v/>
      </c>
      <c r="Z370" s="199" t="str">
        <f t="shared" si="349"/>
        <v/>
      </c>
      <c r="AA370" s="199" t="str">
        <f t="shared" si="350"/>
        <v/>
      </c>
      <c r="AB370" s="201">
        <f t="shared" ca="1" si="351"/>
        <v>2.0087574632830338</v>
      </c>
      <c r="AD370" s="162">
        <f t="shared" si="352"/>
        <v>0</v>
      </c>
      <c r="AE370" s="162">
        <f t="shared" si="353"/>
        <v>0</v>
      </c>
      <c r="AF370" s="162">
        <f t="shared" si="354"/>
        <v>0</v>
      </c>
      <c r="AG370" s="162">
        <f t="shared" si="355"/>
        <v>0</v>
      </c>
      <c r="AH370" s="162" t="str">
        <f t="shared" si="356"/>
        <v/>
      </c>
      <c r="AI370" s="162" t="str">
        <f t="shared" si="357"/>
        <v/>
      </c>
      <c r="AJ370" s="162" t="str">
        <f t="shared" si="358"/>
        <v/>
      </c>
      <c r="AK370" s="162" t="str">
        <f t="shared" si="359"/>
        <v/>
      </c>
      <c r="AM370" s="199">
        <f t="shared" si="362"/>
        <v>3.2753039573576839</v>
      </c>
      <c r="AN370" s="197">
        <f t="shared" si="364"/>
        <v>0</v>
      </c>
      <c r="AO370" s="197">
        <f t="shared" si="365"/>
        <v>0</v>
      </c>
      <c r="AP370" s="197">
        <f t="shared" si="366"/>
        <v>0</v>
      </c>
      <c r="AQ370" s="197">
        <f t="shared" si="367"/>
        <v>0</v>
      </c>
      <c r="AR370" s="197" t="str">
        <f t="shared" si="368"/>
        <v/>
      </c>
      <c r="AS370" s="197" t="str">
        <f t="shared" si="369"/>
        <v/>
      </c>
      <c r="AT370" s="197" t="str">
        <f t="shared" si="370"/>
        <v/>
      </c>
      <c r="AU370" s="197" t="str">
        <f t="shared" si="371"/>
        <v/>
      </c>
      <c r="AV370" s="199">
        <f t="shared" ca="1" si="363"/>
        <v>2.1301115757925744</v>
      </c>
      <c r="AX370" s="162">
        <f t="shared" si="372"/>
        <v>0</v>
      </c>
      <c r="AY370" s="162">
        <f t="shared" si="373"/>
        <v>0</v>
      </c>
      <c r="AZ370" s="162">
        <f t="shared" si="374"/>
        <v>0</v>
      </c>
      <c r="BA370" s="162">
        <f t="shared" si="375"/>
        <v>0</v>
      </c>
      <c r="BB370" s="162" t="str">
        <f t="shared" si="376"/>
        <v/>
      </c>
      <c r="BC370" s="162" t="str">
        <f t="shared" si="377"/>
        <v/>
      </c>
      <c r="BD370" s="162" t="str">
        <f t="shared" si="378"/>
        <v/>
      </c>
      <c r="BE370" s="162" t="str">
        <f t="shared" si="379"/>
        <v/>
      </c>
      <c r="BG370" s="169">
        <f t="shared" si="360"/>
        <v>7.5023841935234632</v>
      </c>
      <c r="BH370" s="169">
        <f t="shared" ca="1" si="361"/>
        <v>2.0724960713505842</v>
      </c>
    </row>
    <row r="371" spans="3:60" x14ac:dyDescent="0.25">
      <c r="C371" s="197">
        <v>29.7</v>
      </c>
      <c r="D371" s="198">
        <f t="shared" si="329"/>
        <v>11.144110692577039</v>
      </c>
      <c r="E371" s="199">
        <f t="shared" si="330"/>
        <v>2.6196801346801348</v>
      </c>
      <c r="F371" s="199">
        <f t="shared" si="331"/>
        <v>13.098400673400674</v>
      </c>
      <c r="G371" s="199">
        <f t="shared" si="332"/>
        <v>1.6909953784491685</v>
      </c>
      <c r="H371" s="200">
        <f t="shared" si="333"/>
        <v>11451.779781375113</v>
      </c>
      <c r="K371" s="199">
        <f t="shared" si="334"/>
        <v>7.5537703866297878</v>
      </c>
      <c r="L371" s="201">
        <f t="shared" si="335"/>
        <v>6.3352281782124903E-2</v>
      </c>
      <c r="M371" s="201">
        <f t="shared" si="336"/>
        <v>6.3885088238793616E-2</v>
      </c>
      <c r="N371" s="201">
        <f t="shared" si="337"/>
        <v>6.7150152232878166E-2</v>
      </c>
      <c r="O371" s="201">
        <f t="shared" si="338"/>
        <v>6.3410816531233899E-2</v>
      </c>
      <c r="P371" s="201" t="str">
        <f t="shared" si="339"/>
        <v/>
      </c>
      <c r="Q371" s="201" t="str">
        <f t="shared" si="340"/>
        <v/>
      </c>
      <c r="R371" s="201" t="str">
        <f t="shared" si="341"/>
        <v/>
      </c>
      <c r="S371" s="201" t="str">
        <f t="shared" si="342"/>
        <v/>
      </c>
      <c r="T371" s="199">
        <f t="shared" si="343"/>
        <v>0</v>
      </c>
      <c r="U371" s="199">
        <f t="shared" si="344"/>
        <v>0</v>
      </c>
      <c r="V371" s="199">
        <f t="shared" si="345"/>
        <v>0</v>
      </c>
      <c r="W371" s="199">
        <f t="shared" si="346"/>
        <v>0</v>
      </c>
      <c r="X371" s="199" t="str">
        <f t="shared" si="347"/>
        <v/>
      </c>
      <c r="Y371" s="199" t="str">
        <f t="shared" si="348"/>
        <v/>
      </c>
      <c r="Z371" s="199" t="str">
        <f t="shared" si="349"/>
        <v/>
      </c>
      <c r="AA371" s="199" t="str">
        <f t="shared" si="350"/>
        <v/>
      </c>
      <c r="AB371" s="201">
        <f t="shared" ca="1" si="351"/>
        <v>2.0188128136902779</v>
      </c>
      <c r="AD371" s="162">
        <f t="shared" si="352"/>
        <v>0</v>
      </c>
      <c r="AE371" s="162">
        <f t="shared" si="353"/>
        <v>0</v>
      </c>
      <c r="AF371" s="162">
        <f t="shared" si="354"/>
        <v>0</v>
      </c>
      <c r="AG371" s="162">
        <f t="shared" si="355"/>
        <v>0</v>
      </c>
      <c r="AH371" s="162" t="str">
        <f t="shared" si="356"/>
        <v/>
      </c>
      <c r="AI371" s="162" t="str">
        <f t="shared" si="357"/>
        <v/>
      </c>
      <c r="AJ371" s="162" t="str">
        <f t="shared" si="358"/>
        <v/>
      </c>
      <c r="AK371" s="162" t="str">
        <f t="shared" si="359"/>
        <v/>
      </c>
      <c r="AM371" s="199">
        <f t="shared" si="362"/>
        <v>3.2865207517321964</v>
      </c>
      <c r="AN371" s="197">
        <f t="shared" si="364"/>
        <v>0</v>
      </c>
      <c r="AO371" s="197">
        <f t="shared" si="365"/>
        <v>0</v>
      </c>
      <c r="AP371" s="197">
        <f t="shared" si="366"/>
        <v>0</v>
      </c>
      <c r="AQ371" s="197">
        <f t="shared" si="367"/>
        <v>0</v>
      </c>
      <c r="AR371" s="197" t="str">
        <f t="shared" si="368"/>
        <v/>
      </c>
      <c r="AS371" s="197" t="str">
        <f t="shared" si="369"/>
        <v/>
      </c>
      <c r="AT371" s="197" t="str">
        <f t="shared" si="370"/>
        <v/>
      </c>
      <c r="AU371" s="197" t="str">
        <f t="shared" si="371"/>
        <v/>
      </c>
      <c r="AV371" s="199">
        <f t="shared" ca="1" si="363"/>
        <v>2.1232981795300794</v>
      </c>
      <c r="AX371" s="162">
        <f t="shared" si="372"/>
        <v>0</v>
      </c>
      <c r="AY371" s="162">
        <f t="shared" si="373"/>
        <v>0</v>
      </c>
      <c r="AZ371" s="162">
        <f t="shared" si="374"/>
        <v>0</v>
      </c>
      <c r="BA371" s="162">
        <f t="shared" si="375"/>
        <v>0</v>
      </c>
      <c r="BB371" s="162" t="str">
        <f t="shared" si="376"/>
        <v/>
      </c>
      <c r="BC371" s="162" t="str">
        <f t="shared" si="377"/>
        <v/>
      </c>
      <c r="BD371" s="162" t="str">
        <f t="shared" si="378"/>
        <v/>
      </c>
      <c r="BE371" s="162" t="str">
        <f t="shared" si="379"/>
        <v/>
      </c>
      <c r="BG371" s="169">
        <f t="shared" si="360"/>
        <v>7.5280772900766255</v>
      </c>
      <c r="BH371" s="169">
        <f t="shared" ca="1" si="361"/>
        <v>2.0087574632830338</v>
      </c>
    </row>
    <row r="372" spans="3:60" x14ac:dyDescent="0.25">
      <c r="C372" s="197">
        <v>29.8</v>
      </c>
      <c r="D372" s="198">
        <f t="shared" si="329"/>
        <v>11.181632950801205</v>
      </c>
      <c r="E372" s="199">
        <f t="shared" si="330"/>
        <v>2.6242281879194636</v>
      </c>
      <c r="F372" s="199">
        <f t="shared" si="331"/>
        <v>13.121140939597318</v>
      </c>
      <c r="G372" s="199">
        <f t="shared" si="332"/>
        <v>1.6966889655819943</v>
      </c>
      <c r="H372" s="200">
        <f t="shared" si="333"/>
        <v>11431.93268714355</v>
      </c>
      <c r="K372" s="199">
        <f t="shared" si="334"/>
        <v>7.5794634831829502</v>
      </c>
      <c r="L372" s="201">
        <f t="shared" si="335"/>
        <v>6.3567765733764783E-2</v>
      </c>
      <c r="M372" s="201">
        <f t="shared" si="336"/>
        <v>6.410238445729291E-2</v>
      </c>
      <c r="N372" s="201">
        <f t="shared" si="337"/>
        <v>6.7378554111221289E-2</v>
      </c>
      <c r="O372" s="201">
        <f t="shared" si="338"/>
        <v>6.3626499580659857E-2</v>
      </c>
      <c r="P372" s="201" t="str">
        <f t="shared" si="339"/>
        <v/>
      </c>
      <c r="Q372" s="201" t="str">
        <f t="shared" si="340"/>
        <v/>
      </c>
      <c r="R372" s="201" t="str">
        <f t="shared" si="341"/>
        <v/>
      </c>
      <c r="S372" s="201" t="str">
        <f t="shared" si="342"/>
        <v/>
      </c>
      <c r="T372" s="199">
        <f t="shared" si="343"/>
        <v>0</v>
      </c>
      <c r="U372" s="199">
        <f t="shared" si="344"/>
        <v>0</v>
      </c>
      <c r="V372" s="199">
        <f t="shared" si="345"/>
        <v>0</v>
      </c>
      <c r="W372" s="199">
        <f t="shared" si="346"/>
        <v>0</v>
      </c>
      <c r="X372" s="199" t="str">
        <f t="shared" si="347"/>
        <v/>
      </c>
      <c r="Y372" s="199" t="str">
        <f t="shared" si="348"/>
        <v/>
      </c>
      <c r="Z372" s="199" t="str">
        <f t="shared" si="349"/>
        <v/>
      </c>
      <c r="AA372" s="199" t="str">
        <f t="shared" si="350"/>
        <v/>
      </c>
      <c r="AB372" s="201">
        <f t="shared" ca="1" si="351"/>
        <v>2.0837682229432106</v>
      </c>
      <c r="AD372" s="162">
        <f t="shared" si="352"/>
        <v>0</v>
      </c>
      <c r="AE372" s="162">
        <f t="shared" si="353"/>
        <v>0</v>
      </c>
      <c r="AF372" s="162">
        <f t="shared" si="354"/>
        <v>0</v>
      </c>
      <c r="AG372" s="162">
        <f t="shared" si="355"/>
        <v>0</v>
      </c>
      <c r="AH372" s="162" t="str">
        <f t="shared" si="356"/>
        <v/>
      </c>
      <c r="AI372" s="162" t="str">
        <f t="shared" si="357"/>
        <v/>
      </c>
      <c r="AJ372" s="162" t="str">
        <f t="shared" si="358"/>
        <v/>
      </c>
      <c r="AK372" s="162" t="str">
        <f t="shared" si="359"/>
        <v/>
      </c>
      <c r="AM372" s="199">
        <f t="shared" si="362"/>
        <v>3.2977375461067089</v>
      </c>
      <c r="AN372" s="197">
        <f t="shared" si="364"/>
        <v>0</v>
      </c>
      <c r="AO372" s="197">
        <f t="shared" si="365"/>
        <v>0</v>
      </c>
      <c r="AP372" s="197">
        <f t="shared" si="366"/>
        <v>0</v>
      </c>
      <c r="AQ372" s="197">
        <f t="shared" si="367"/>
        <v>0</v>
      </c>
      <c r="AR372" s="197" t="str">
        <f t="shared" si="368"/>
        <v/>
      </c>
      <c r="AS372" s="197" t="str">
        <f t="shared" si="369"/>
        <v/>
      </c>
      <c r="AT372" s="197" t="str">
        <f t="shared" si="370"/>
        <v/>
      </c>
      <c r="AU372" s="197" t="str">
        <f t="shared" si="371"/>
        <v/>
      </c>
      <c r="AV372" s="199">
        <f t="shared" ca="1" si="363"/>
        <v>2.0947424440645621</v>
      </c>
      <c r="AX372" s="162">
        <f t="shared" si="372"/>
        <v>0</v>
      </c>
      <c r="AY372" s="162">
        <f t="shared" si="373"/>
        <v>0</v>
      </c>
      <c r="AZ372" s="162">
        <f t="shared" si="374"/>
        <v>0</v>
      </c>
      <c r="BA372" s="162">
        <f t="shared" si="375"/>
        <v>0</v>
      </c>
      <c r="BB372" s="162" t="str">
        <f t="shared" si="376"/>
        <v/>
      </c>
      <c r="BC372" s="162" t="str">
        <f t="shared" si="377"/>
        <v/>
      </c>
      <c r="BD372" s="162" t="str">
        <f t="shared" si="378"/>
        <v/>
      </c>
      <c r="BE372" s="162" t="str">
        <f t="shared" si="379"/>
        <v/>
      </c>
      <c r="BG372" s="169">
        <f t="shared" si="360"/>
        <v>7.5537703866297878</v>
      </c>
      <c r="BH372" s="169">
        <f t="shared" ca="1" si="361"/>
        <v>2.0188128136902779</v>
      </c>
    </row>
    <row r="373" spans="3:60" x14ac:dyDescent="0.25">
      <c r="C373" s="197">
        <v>29.9</v>
      </c>
      <c r="D373" s="198">
        <f t="shared" si="329"/>
        <v>11.21915520902537</v>
      </c>
      <c r="E373" s="199">
        <f t="shared" si="330"/>
        <v>2.6287792642140468</v>
      </c>
      <c r="F373" s="199">
        <f t="shared" si="331"/>
        <v>13.143896321070233</v>
      </c>
      <c r="G373" s="199">
        <f t="shared" si="332"/>
        <v>1.7023825527148195</v>
      </c>
      <c r="H373" s="200">
        <f t="shared" si="333"/>
        <v>11412.141144140305</v>
      </c>
      <c r="K373" s="199">
        <f t="shared" si="334"/>
        <v>7.6051565797361125</v>
      </c>
      <c r="L373" s="201">
        <f t="shared" si="335"/>
        <v>6.3783249685404664E-2</v>
      </c>
      <c r="M373" s="201">
        <f t="shared" si="336"/>
        <v>6.4319680675792204E-2</v>
      </c>
      <c r="N373" s="201">
        <f t="shared" si="337"/>
        <v>6.7606955989564413E-2</v>
      </c>
      <c r="O373" s="201">
        <f t="shared" si="338"/>
        <v>6.3842182630085828E-2</v>
      </c>
      <c r="P373" s="201" t="str">
        <f t="shared" si="339"/>
        <v/>
      </c>
      <c r="Q373" s="201" t="str">
        <f t="shared" si="340"/>
        <v/>
      </c>
      <c r="R373" s="201" t="str">
        <f t="shared" si="341"/>
        <v/>
      </c>
      <c r="S373" s="201" t="str">
        <f t="shared" si="342"/>
        <v/>
      </c>
      <c r="T373" s="199">
        <f t="shared" si="343"/>
        <v>0</v>
      </c>
      <c r="U373" s="199">
        <f t="shared" si="344"/>
        <v>0</v>
      </c>
      <c r="V373" s="199">
        <f t="shared" si="345"/>
        <v>0</v>
      </c>
      <c r="W373" s="199">
        <f t="shared" si="346"/>
        <v>0</v>
      </c>
      <c r="X373" s="199" t="str">
        <f t="shared" si="347"/>
        <v/>
      </c>
      <c r="Y373" s="199" t="str">
        <f t="shared" si="348"/>
        <v/>
      </c>
      <c r="Z373" s="199" t="str">
        <f t="shared" si="349"/>
        <v/>
      </c>
      <c r="AA373" s="199" t="str">
        <f t="shared" si="350"/>
        <v/>
      </c>
      <c r="AB373" s="201">
        <f t="shared" ca="1" si="351"/>
        <v>2.1517377327398517</v>
      </c>
      <c r="AD373" s="162">
        <f t="shared" si="352"/>
        <v>0</v>
      </c>
      <c r="AE373" s="162">
        <f t="shared" si="353"/>
        <v>0</v>
      </c>
      <c r="AF373" s="162">
        <f t="shared" si="354"/>
        <v>0</v>
      </c>
      <c r="AG373" s="162">
        <f t="shared" si="355"/>
        <v>0</v>
      </c>
      <c r="AH373" s="162" t="str">
        <f t="shared" si="356"/>
        <v/>
      </c>
      <c r="AI373" s="162" t="str">
        <f t="shared" si="357"/>
        <v/>
      </c>
      <c r="AJ373" s="162" t="str">
        <f t="shared" si="358"/>
        <v/>
      </c>
      <c r="AK373" s="162" t="str">
        <f t="shared" si="359"/>
        <v/>
      </c>
      <c r="AM373" s="199">
        <f t="shared" si="362"/>
        <v>3.3089543404812214</v>
      </c>
      <c r="AN373" s="197">
        <f t="shared" si="364"/>
        <v>0</v>
      </c>
      <c r="AO373" s="197">
        <f t="shared" si="365"/>
        <v>0</v>
      </c>
      <c r="AP373" s="197">
        <f t="shared" si="366"/>
        <v>0</v>
      </c>
      <c r="AQ373" s="197">
        <f t="shared" si="367"/>
        <v>0</v>
      </c>
      <c r="AR373" s="197" t="str">
        <f t="shared" si="368"/>
        <v/>
      </c>
      <c r="AS373" s="197" t="str">
        <f t="shared" si="369"/>
        <v/>
      </c>
      <c r="AT373" s="197" t="str">
        <f t="shared" si="370"/>
        <v/>
      </c>
      <c r="AU373" s="197" t="str">
        <f t="shared" si="371"/>
        <v/>
      </c>
      <c r="AV373" s="199">
        <f t="shared" ca="1" si="363"/>
        <v>2.0836279276502392</v>
      </c>
      <c r="AX373" s="162">
        <f t="shared" si="372"/>
        <v>0</v>
      </c>
      <c r="AY373" s="162">
        <f t="shared" si="373"/>
        <v>0</v>
      </c>
      <c r="AZ373" s="162">
        <f t="shared" si="374"/>
        <v>0</v>
      </c>
      <c r="BA373" s="162">
        <f t="shared" si="375"/>
        <v>0</v>
      </c>
      <c r="BB373" s="162" t="str">
        <f t="shared" si="376"/>
        <v/>
      </c>
      <c r="BC373" s="162" t="str">
        <f t="shared" si="377"/>
        <v/>
      </c>
      <c r="BD373" s="162" t="str">
        <f t="shared" si="378"/>
        <v/>
      </c>
      <c r="BE373" s="162" t="str">
        <f t="shared" si="379"/>
        <v/>
      </c>
      <c r="BG373" s="169">
        <f t="shared" si="360"/>
        <v>7.5794634831829502</v>
      </c>
      <c r="BH373" s="169">
        <f t="shared" ca="1" si="361"/>
        <v>2.0837682229432106</v>
      </c>
    </row>
    <row r="374" spans="3:60" x14ac:dyDescent="0.25">
      <c r="C374" s="197">
        <v>30</v>
      </c>
      <c r="D374" s="198">
        <f t="shared" si="329"/>
        <v>11.256677467249535</v>
      </c>
      <c r="E374" s="199">
        <f t="shared" si="330"/>
        <v>2.6333333333333333</v>
      </c>
      <c r="F374" s="199">
        <f t="shared" si="331"/>
        <v>13.166666666666666</v>
      </c>
      <c r="G374" s="199">
        <f t="shared" si="332"/>
        <v>1.7080761398476452</v>
      </c>
      <c r="H374" s="200">
        <f t="shared" si="333"/>
        <v>11392.40506329114</v>
      </c>
      <c r="K374" s="199">
        <f t="shared" si="334"/>
        <v>7.6308496762892748</v>
      </c>
      <c r="L374" s="201">
        <f t="shared" si="335"/>
        <v>6.3998733637044544E-2</v>
      </c>
      <c r="M374" s="201">
        <f t="shared" si="336"/>
        <v>6.4536976894291498E-2</v>
      </c>
      <c r="N374" s="201">
        <f t="shared" si="337"/>
        <v>6.7835357867907536E-2</v>
      </c>
      <c r="O374" s="201">
        <f t="shared" si="338"/>
        <v>6.4057865679511786E-2</v>
      </c>
      <c r="P374" s="201" t="str">
        <f t="shared" si="339"/>
        <v/>
      </c>
      <c r="Q374" s="201" t="str">
        <f t="shared" si="340"/>
        <v/>
      </c>
      <c r="R374" s="201" t="str">
        <f t="shared" si="341"/>
        <v/>
      </c>
      <c r="S374" s="201" t="str">
        <f t="shared" si="342"/>
        <v/>
      </c>
      <c r="T374" s="199">
        <f t="shared" si="343"/>
        <v>0</v>
      </c>
      <c r="U374" s="199">
        <f t="shared" si="344"/>
        <v>0</v>
      </c>
      <c r="V374" s="199">
        <f t="shared" si="345"/>
        <v>0</v>
      </c>
      <c r="W374" s="199">
        <f t="shared" si="346"/>
        <v>0</v>
      </c>
      <c r="X374" s="199" t="str">
        <f t="shared" si="347"/>
        <v/>
      </c>
      <c r="Y374" s="199" t="str">
        <f t="shared" si="348"/>
        <v/>
      </c>
      <c r="Z374" s="199" t="str">
        <f t="shared" si="349"/>
        <v/>
      </c>
      <c r="AA374" s="199" t="str">
        <f t="shared" si="350"/>
        <v/>
      </c>
      <c r="AB374" s="201">
        <f t="shared" ca="1" si="351"/>
        <v>2.0925566652834879</v>
      </c>
      <c r="AD374" s="162">
        <f t="shared" si="352"/>
        <v>0</v>
      </c>
      <c r="AE374" s="162">
        <f t="shared" si="353"/>
        <v>0</v>
      </c>
      <c r="AF374" s="162">
        <f t="shared" si="354"/>
        <v>0</v>
      </c>
      <c r="AG374" s="162">
        <f t="shared" si="355"/>
        <v>0</v>
      </c>
      <c r="AH374" s="162" t="str">
        <f t="shared" si="356"/>
        <v/>
      </c>
      <c r="AI374" s="162" t="str">
        <f t="shared" si="357"/>
        <v/>
      </c>
      <c r="AJ374" s="162" t="str">
        <f t="shared" si="358"/>
        <v/>
      </c>
      <c r="AK374" s="162" t="str">
        <f t="shared" si="359"/>
        <v/>
      </c>
      <c r="AM374" s="199">
        <f t="shared" si="362"/>
        <v>3.3201711348557339</v>
      </c>
      <c r="AN374" s="197">
        <f t="shared" si="364"/>
        <v>0</v>
      </c>
      <c r="AO374" s="197">
        <f t="shared" si="365"/>
        <v>0</v>
      </c>
      <c r="AP374" s="197">
        <f t="shared" si="366"/>
        <v>0</v>
      </c>
      <c r="AQ374" s="197">
        <f t="shared" si="367"/>
        <v>0</v>
      </c>
      <c r="AR374" s="197" t="str">
        <f t="shared" si="368"/>
        <v/>
      </c>
      <c r="AS374" s="197" t="str">
        <f t="shared" si="369"/>
        <v/>
      </c>
      <c r="AT374" s="197" t="str">
        <f t="shared" si="370"/>
        <v/>
      </c>
      <c r="AU374" s="197" t="str">
        <f t="shared" si="371"/>
        <v/>
      </c>
      <c r="AV374" s="199">
        <f t="shared" ca="1" si="363"/>
        <v>2.1355997221936445</v>
      </c>
      <c r="AX374" s="162">
        <f t="shared" si="372"/>
        <v>0</v>
      </c>
      <c r="AY374" s="162">
        <f t="shared" si="373"/>
        <v>0</v>
      </c>
      <c r="AZ374" s="162">
        <f t="shared" si="374"/>
        <v>0</v>
      </c>
      <c r="BA374" s="162">
        <f t="shared" si="375"/>
        <v>0</v>
      </c>
      <c r="BB374" s="162" t="str">
        <f t="shared" si="376"/>
        <v/>
      </c>
      <c r="BC374" s="162" t="str">
        <f t="shared" si="377"/>
        <v/>
      </c>
      <c r="BD374" s="162" t="str">
        <f t="shared" si="378"/>
        <v/>
      </c>
      <c r="BE374" s="162" t="str">
        <f t="shared" si="379"/>
        <v/>
      </c>
      <c r="BG374" s="169">
        <f t="shared" si="360"/>
        <v>7.6051565797361125</v>
      </c>
      <c r="BH374" s="169">
        <f t="shared" ca="1" si="361"/>
        <v>2.1517377327398517</v>
      </c>
    </row>
    <row r="375" spans="3:60" x14ac:dyDescent="0.25">
      <c r="C375" s="197">
        <v>30.1</v>
      </c>
      <c r="D375" s="198">
        <f t="shared" si="329"/>
        <v>11.294199725473701</v>
      </c>
      <c r="E375" s="199">
        <f t="shared" si="330"/>
        <v>2.6378903654485049</v>
      </c>
      <c r="F375" s="199">
        <f t="shared" si="331"/>
        <v>13.189451827242525</v>
      </c>
      <c r="G375" s="199">
        <f t="shared" si="332"/>
        <v>1.7137697269804708</v>
      </c>
      <c r="H375" s="200">
        <f t="shared" si="333"/>
        <v>11372.724353121203</v>
      </c>
      <c r="K375" s="199">
        <f t="shared" si="334"/>
        <v>7.6565427728424371</v>
      </c>
      <c r="L375" s="201">
        <f t="shared" si="335"/>
        <v>6.4214217588684411E-2</v>
      </c>
      <c r="M375" s="201">
        <f t="shared" si="336"/>
        <v>6.4754273112790806E-2</v>
      </c>
      <c r="N375" s="201">
        <f t="shared" si="337"/>
        <v>6.806375974625066E-2</v>
      </c>
      <c r="O375" s="201">
        <f t="shared" si="338"/>
        <v>6.4273548728937757E-2</v>
      </c>
      <c r="P375" s="201" t="str">
        <f t="shared" si="339"/>
        <v/>
      </c>
      <c r="Q375" s="201" t="str">
        <f t="shared" si="340"/>
        <v/>
      </c>
      <c r="R375" s="201" t="str">
        <f t="shared" si="341"/>
        <v/>
      </c>
      <c r="S375" s="201" t="str">
        <f t="shared" si="342"/>
        <v/>
      </c>
      <c r="T375" s="199">
        <f t="shared" si="343"/>
        <v>0</v>
      </c>
      <c r="U375" s="199">
        <f t="shared" si="344"/>
        <v>0</v>
      </c>
      <c r="V375" s="199">
        <f t="shared" si="345"/>
        <v>0</v>
      </c>
      <c r="W375" s="199">
        <f t="shared" si="346"/>
        <v>0</v>
      </c>
      <c r="X375" s="199" t="str">
        <f t="shared" si="347"/>
        <v/>
      </c>
      <c r="Y375" s="199" t="str">
        <f t="shared" si="348"/>
        <v/>
      </c>
      <c r="Z375" s="199" t="str">
        <f t="shared" si="349"/>
        <v/>
      </c>
      <c r="AA375" s="199" t="str">
        <f t="shared" si="350"/>
        <v/>
      </c>
      <c r="AB375" s="201">
        <f t="shared" ca="1" si="351"/>
        <v>2.0092364914905523</v>
      </c>
      <c r="AD375" s="162">
        <f t="shared" si="352"/>
        <v>0</v>
      </c>
      <c r="AE375" s="162">
        <f t="shared" si="353"/>
        <v>0</v>
      </c>
      <c r="AF375" s="162">
        <f t="shared" si="354"/>
        <v>0</v>
      </c>
      <c r="AG375" s="162">
        <f t="shared" si="355"/>
        <v>0</v>
      </c>
      <c r="AH375" s="162" t="str">
        <f t="shared" si="356"/>
        <v/>
      </c>
      <c r="AI375" s="162" t="str">
        <f t="shared" si="357"/>
        <v/>
      </c>
      <c r="AJ375" s="162" t="str">
        <f t="shared" si="358"/>
        <v/>
      </c>
      <c r="AK375" s="162" t="str">
        <f t="shared" si="359"/>
        <v/>
      </c>
      <c r="AM375" s="199">
        <f t="shared" si="362"/>
        <v>3.3313879292302464</v>
      </c>
      <c r="AN375" s="197">
        <f t="shared" si="364"/>
        <v>0</v>
      </c>
      <c r="AO375" s="197">
        <f t="shared" si="365"/>
        <v>0</v>
      </c>
      <c r="AP375" s="197">
        <f t="shared" si="366"/>
        <v>0</v>
      </c>
      <c r="AQ375" s="197">
        <f t="shared" si="367"/>
        <v>0</v>
      </c>
      <c r="AR375" s="197" t="str">
        <f t="shared" si="368"/>
        <v/>
      </c>
      <c r="AS375" s="197" t="str">
        <f t="shared" si="369"/>
        <v/>
      </c>
      <c r="AT375" s="197" t="str">
        <f t="shared" si="370"/>
        <v/>
      </c>
      <c r="AU375" s="197" t="str">
        <f t="shared" si="371"/>
        <v/>
      </c>
      <c r="AV375" s="199">
        <f t="shared" ca="1" si="363"/>
        <v>2.0431155150863947</v>
      </c>
      <c r="AX375" s="162">
        <f t="shared" si="372"/>
        <v>0</v>
      </c>
      <c r="AY375" s="162">
        <f t="shared" si="373"/>
        <v>0</v>
      </c>
      <c r="AZ375" s="162">
        <f t="shared" si="374"/>
        <v>0</v>
      </c>
      <c r="BA375" s="162">
        <f t="shared" si="375"/>
        <v>0</v>
      </c>
      <c r="BB375" s="162" t="str">
        <f t="shared" si="376"/>
        <v/>
      </c>
      <c r="BC375" s="162" t="str">
        <f t="shared" si="377"/>
        <v/>
      </c>
      <c r="BD375" s="162" t="str">
        <f t="shared" si="378"/>
        <v/>
      </c>
      <c r="BE375" s="162" t="str">
        <f t="shared" si="379"/>
        <v/>
      </c>
      <c r="BG375" s="169">
        <f t="shared" si="360"/>
        <v>7.6308496762892748</v>
      </c>
      <c r="BH375" s="169">
        <f t="shared" ca="1" si="361"/>
        <v>2.0925566652834879</v>
      </c>
    </row>
    <row r="376" spans="3:60" x14ac:dyDescent="0.25">
      <c r="C376" s="197">
        <v>30.2</v>
      </c>
      <c r="D376" s="198">
        <f t="shared" si="329"/>
        <v>11.331721983697866</v>
      </c>
      <c r="E376" s="199">
        <f t="shared" si="330"/>
        <v>2.6424503311258278</v>
      </c>
      <c r="F376" s="199">
        <f t="shared" si="331"/>
        <v>13.212251655629139</v>
      </c>
      <c r="G376" s="199">
        <f t="shared" si="332"/>
        <v>1.719463314113296</v>
      </c>
      <c r="H376" s="200">
        <f t="shared" si="333"/>
        <v>11353.098919826571</v>
      </c>
      <c r="K376" s="199">
        <f t="shared" si="334"/>
        <v>7.6822358693955994</v>
      </c>
      <c r="L376" s="201">
        <f t="shared" si="335"/>
        <v>6.4429701540324291E-2</v>
      </c>
      <c r="M376" s="201">
        <f t="shared" si="336"/>
        <v>6.4971569331290099E-2</v>
      </c>
      <c r="N376" s="201">
        <f t="shared" si="337"/>
        <v>6.8292161624593783E-2</v>
      </c>
      <c r="O376" s="201">
        <f t="shared" si="338"/>
        <v>6.4489231778363715E-2</v>
      </c>
      <c r="P376" s="201" t="str">
        <f t="shared" si="339"/>
        <v/>
      </c>
      <c r="Q376" s="201" t="str">
        <f t="shared" si="340"/>
        <v/>
      </c>
      <c r="R376" s="201" t="str">
        <f t="shared" si="341"/>
        <v/>
      </c>
      <c r="S376" s="201" t="str">
        <f t="shared" si="342"/>
        <v/>
      </c>
      <c r="T376" s="199">
        <f t="shared" si="343"/>
        <v>0</v>
      </c>
      <c r="U376" s="199">
        <f t="shared" si="344"/>
        <v>0</v>
      </c>
      <c r="V376" s="199">
        <f t="shared" si="345"/>
        <v>0</v>
      </c>
      <c r="W376" s="199">
        <f t="shared" si="346"/>
        <v>0</v>
      </c>
      <c r="X376" s="199" t="str">
        <f t="shared" si="347"/>
        <v/>
      </c>
      <c r="Y376" s="199" t="str">
        <f t="shared" si="348"/>
        <v/>
      </c>
      <c r="Z376" s="199" t="str">
        <f t="shared" si="349"/>
        <v/>
      </c>
      <c r="AA376" s="199" t="str">
        <f t="shared" si="350"/>
        <v/>
      </c>
      <c r="AB376" s="201">
        <f t="shared" ca="1" si="351"/>
        <v>2.1619070458473257</v>
      </c>
      <c r="AD376" s="162">
        <f t="shared" si="352"/>
        <v>0</v>
      </c>
      <c r="AE376" s="162">
        <f t="shared" si="353"/>
        <v>0</v>
      </c>
      <c r="AF376" s="162">
        <f t="shared" si="354"/>
        <v>0</v>
      </c>
      <c r="AG376" s="162">
        <f t="shared" si="355"/>
        <v>0</v>
      </c>
      <c r="AH376" s="162" t="str">
        <f t="shared" si="356"/>
        <v/>
      </c>
      <c r="AI376" s="162" t="str">
        <f t="shared" si="357"/>
        <v/>
      </c>
      <c r="AJ376" s="162" t="str">
        <f t="shared" si="358"/>
        <v/>
      </c>
      <c r="AK376" s="162" t="str">
        <f t="shared" si="359"/>
        <v/>
      </c>
      <c r="AM376" s="199">
        <f t="shared" si="362"/>
        <v>3.3426047236047589</v>
      </c>
      <c r="AN376" s="197">
        <f t="shared" si="364"/>
        <v>0</v>
      </c>
      <c r="AO376" s="197">
        <f t="shared" si="365"/>
        <v>0</v>
      </c>
      <c r="AP376" s="197">
        <f t="shared" si="366"/>
        <v>0</v>
      </c>
      <c r="AQ376" s="197">
        <f t="shared" si="367"/>
        <v>0</v>
      </c>
      <c r="AR376" s="197" t="str">
        <f t="shared" si="368"/>
        <v/>
      </c>
      <c r="AS376" s="197" t="str">
        <f t="shared" si="369"/>
        <v/>
      </c>
      <c r="AT376" s="197" t="str">
        <f t="shared" si="370"/>
        <v/>
      </c>
      <c r="AU376" s="197" t="str">
        <f t="shared" si="371"/>
        <v/>
      </c>
      <c r="AV376" s="199">
        <f t="shared" ca="1" si="363"/>
        <v>2.1481394341218154</v>
      </c>
      <c r="AX376" s="162">
        <f t="shared" si="372"/>
        <v>0</v>
      </c>
      <c r="AY376" s="162">
        <f t="shared" si="373"/>
        <v>0</v>
      </c>
      <c r="AZ376" s="162">
        <f t="shared" si="374"/>
        <v>0</v>
      </c>
      <c r="BA376" s="162">
        <f t="shared" si="375"/>
        <v>0</v>
      </c>
      <c r="BB376" s="162" t="str">
        <f t="shared" si="376"/>
        <v/>
      </c>
      <c r="BC376" s="162" t="str">
        <f t="shared" si="377"/>
        <v/>
      </c>
      <c r="BD376" s="162" t="str">
        <f t="shared" si="378"/>
        <v/>
      </c>
      <c r="BE376" s="162" t="str">
        <f t="shared" si="379"/>
        <v/>
      </c>
      <c r="BG376" s="169">
        <f t="shared" si="360"/>
        <v>7.6565427728424371</v>
      </c>
      <c r="BH376" s="169">
        <f t="shared" ca="1" si="361"/>
        <v>2.0092364914905523</v>
      </c>
    </row>
    <row r="377" spans="3:60" x14ac:dyDescent="0.25">
      <c r="C377" s="197">
        <v>30.3</v>
      </c>
      <c r="D377" s="198">
        <f t="shared" si="329"/>
        <v>11.369244241922031</v>
      </c>
      <c r="E377" s="199">
        <f t="shared" si="330"/>
        <v>2.6470132013201324</v>
      </c>
      <c r="F377" s="199">
        <f t="shared" si="331"/>
        <v>13.235066006600661</v>
      </c>
      <c r="G377" s="199">
        <f t="shared" si="332"/>
        <v>1.7251569012461219</v>
      </c>
      <c r="H377" s="200">
        <f t="shared" si="333"/>
        <v>11333.528667344101</v>
      </c>
      <c r="K377" s="199">
        <f t="shared" si="334"/>
        <v>7.7079289659487618</v>
      </c>
      <c r="L377" s="201">
        <f t="shared" si="335"/>
        <v>6.4645185491964172E-2</v>
      </c>
      <c r="M377" s="201">
        <f t="shared" si="336"/>
        <v>6.5188865549789393E-2</v>
      </c>
      <c r="N377" s="201">
        <f t="shared" si="337"/>
        <v>6.8520563502936893E-2</v>
      </c>
      <c r="O377" s="201">
        <f t="shared" si="338"/>
        <v>6.4704914827789686E-2</v>
      </c>
      <c r="P377" s="201" t="str">
        <f t="shared" si="339"/>
        <v/>
      </c>
      <c r="Q377" s="201" t="str">
        <f t="shared" si="340"/>
        <v/>
      </c>
      <c r="R377" s="201" t="str">
        <f t="shared" si="341"/>
        <v/>
      </c>
      <c r="S377" s="201" t="str">
        <f t="shared" si="342"/>
        <v/>
      </c>
      <c r="T377" s="199">
        <f t="shared" si="343"/>
        <v>0</v>
      </c>
      <c r="U377" s="199">
        <f t="shared" si="344"/>
        <v>0</v>
      </c>
      <c r="V377" s="199">
        <f t="shared" si="345"/>
        <v>0</v>
      </c>
      <c r="W377" s="199">
        <f t="shared" si="346"/>
        <v>0</v>
      </c>
      <c r="X377" s="199" t="str">
        <f t="shared" si="347"/>
        <v/>
      </c>
      <c r="Y377" s="199" t="str">
        <f t="shared" si="348"/>
        <v/>
      </c>
      <c r="Z377" s="199" t="str">
        <f t="shared" si="349"/>
        <v/>
      </c>
      <c r="AA377" s="199" t="str">
        <f t="shared" si="350"/>
        <v/>
      </c>
      <c r="AB377" s="201">
        <f t="shared" ca="1" si="351"/>
        <v>2.1007006693536465</v>
      </c>
      <c r="AD377" s="162">
        <f t="shared" si="352"/>
        <v>0</v>
      </c>
      <c r="AE377" s="162">
        <f t="shared" si="353"/>
        <v>0</v>
      </c>
      <c r="AF377" s="162">
        <f t="shared" si="354"/>
        <v>0</v>
      </c>
      <c r="AG377" s="162">
        <f t="shared" si="355"/>
        <v>0</v>
      </c>
      <c r="AH377" s="162" t="str">
        <f t="shared" si="356"/>
        <v/>
      </c>
      <c r="AI377" s="162" t="str">
        <f t="shared" si="357"/>
        <v/>
      </c>
      <c r="AJ377" s="162" t="str">
        <f t="shared" si="358"/>
        <v/>
      </c>
      <c r="AK377" s="162" t="str">
        <f t="shared" si="359"/>
        <v/>
      </c>
      <c r="AM377" s="199">
        <f t="shared" si="362"/>
        <v>3.3538215179792714</v>
      </c>
      <c r="AN377" s="197">
        <f t="shared" si="364"/>
        <v>0</v>
      </c>
      <c r="AO377" s="197">
        <f t="shared" si="365"/>
        <v>0</v>
      </c>
      <c r="AP377" s="197">
        <f t="shared" si="366"/>
        <v>0</v>
      </c>
      <c r="AQ377" s="197">
        <f t="shared" si="367"/>
        <v>0</v>
      </c>
      <c r="AR377" s="197" t="str">
        <f t="shared" si="368"/>
        <v/>
      </c>
      <c r="AS377" s="197" t="str">
        <f t="shared" si="369"/>
        <v/>
      </c>
      <c r="AT377" s="197" t="str">
        <f t="shared" si="370"/>
        <v/>
      </c>
      <c r="AU377" s="197" t="str">
        <f t="shared" si="371"/>
        <v/>
      </c>
      <c r="AV377" s="199">
        <f t="shared" ca="1" si="363"/>
        <v>2.031351470154565</v>
      </c>
      <c r="AX377" s="162">
        <f t="shared" si="372"/>
        <v>0</v>
      </c>
      <c r="AY377" s="162">
        <f t="shared" si="373"/>
        <v>0</v>
      </c>
      <c r="AZ377" s="162">
        <f t="shared" si="374"/>
        <v>0</v>
      </c>
      <c r="BA377" s="162">
        <f t="shared" si="375"/>
        <v>0</v>
      </c>
      <c r="BB377" s="162" t="str">
        <f t="shared" si="376"/>
        <v/>
      </c>
      <c r="BC377" s="162" t="str">
        <f t="shared" si="377"/>
        <v/>
      </c>
      <c r="BD377" s="162" t="str">
        <f t="shared" si="378"/>
        <v/>
      </c>
      <c r="BE377" s="162" t="str">
        <f t="shared" si="379"/>
        <v/>
      </c>
      <c r="BG377" s="169">
        <f t="shared" si="360"/>
        <v>7.6822358693955994</v>
      </c>
      <c r="BH377" s="169">
        <f t="shared" ca="1" si="361"/>
        <v>2.1619070458473257</v>
      </c>
    </row>
    <row r="378" spans="3:60" x14ac:dyDescent="0.25">
      <c r="C378" s="197">
        <v>30.4</v>
      </c>
      <c r="D378" s="198">
        <f t="shared" si="329"/>
        <v>11.406766500146196</v>
      </c>
      <c r="E378" s="199">
        <f t="shared" si="330"/>
        <v>2.6515789473684208</v>
      </c>
      <c r="F378" s="199">
        <f t="shared" si="331"/>
        <v>13.257894736842104</v>
      </c>
      <c r="G378" s="199">
        <f t="shared" si="332"/>
        <v>1.7308504883789471</v>
      </c>
      <c r="H378" s="200">
        <f t="shared" si="333"/>
        <v>11314.013497419612</v>
      </c>
      <c r="K378" s="199">
        <f t="shared" si="334"/>
        <v>7.7336220625019241</v>
      </c>
      <c r="L378" s="201">
        <f t="shared" si="335"/>
        <v>6.4860669443604052E-2</v>
      </c>
      <c r="M378" s="201">
        <f t="shared" si="336"/>
        <v>6.5406161768288687E-2</v>
      </c>
      <c r="N378" s="201">
        <f t="shared" si="337"/>
        <v>6.8748965381280017E-2</v>
      </c>
      <c r="O378" s="201">
        <f t="shared" si="338"/>
        <v>6.4920597877215644E-2</v>
      </c>
      <c r="P378" s="201" t="str">
        <f t="shared" si="339"/>
        <v/>
      </c>
      <c r="Q378" s="201" t="str">
        <f t="shared" si="340"/>
        <v/>
      </c>
      <c r="R378" s="201" t="str">
        <f t="shared" si="341"/>
        <v/>
      </c>
      <c r="S378" s="201" t="str">
        <f t="shared" si="342"/>
        <v/>
      </c>
      <c r="T378" s="199">
        <f t="shared" si="343"/>
        <v>0</v>
      </c>
      <c r="U378" s="199">
        <f t="shared" si="344"/>
        <v>0</v>
      </c>
      <c r="V378" s="199">
        <f t="shared" si="345"/>
        <v>0</v>
      </c>
      <c r="W378" s="199">
        <f t="shared" si="346"/>
        <v>0</v>
      </c>
      <c r="X378" s="199" t="str">
        <f t="shared" si="347"/>
        <v/>
      </c>
      <c r="Y378" s="199" t="str">
        <f t="shared" si="348"/>
        <v/>
      </c>
      <c r="Z378" s="199" t="str">
        <f t="shared" si="349"/>
        <v/>
      </c>
      <c r="AA378" s="199" t="str">
        <f t="shared" si="350"/>
        <v/>
      </c>
      <c r="AB378" s="201">
        <f t="shared" ca="1" si="351"/>
        <v>2.0901712580535792</v>
      </c>
      <c r="AD378" s="162">
        <f t="shared" si="352"/>
        <v>0</v>
      </c>
      <c r="AE378" s="162">
        <f t="shared" si="353"/>
        <v>0</v>
      </c>
      <c r="AF378" s="162">
        <f t="shared" si="354"/>
        <v>0</v>
      </c>
      <c r="AG378" s="162">
        <f t="shared" si="355"/>
        <v>0</v>
      </c>
      <c r="AH378" s="162" t="str">
        <f t="shared" si="356"/>
        <v/>
      </c>
      <c r="AI378" s="162" t="str">
        <f t="shared" si="357"/>
        <v/>
      </c>
      <c r="AJ378" s="162" t="str">
        <f t="shared" si="358"/>
        <v/>
      </c>
      <c r="AK378" s="162" t="str">
        <f t="shared" si="359"/>
        <v/>
      </c>
      <c r="AM378" s="199">
        <f t="shared" si="362"/>
        <v>3.3650383123537839</v>
      </c>
      <c r="AN378" s="197">
        <f t="shared" si="364"/>
        <v>0</v>
      </c>
      <c r="AO378" s="197">
        <f t="shared" si="365"/>
        <v>0</v>
      </c>
      <c r="AP378" s="197">
        <f t="shared" si="366"/>
        <v>0</v>
      </c>
      <c r="AQ378" s="197">
        <f t="shared" si="367"/>
        <v>0</v>
      </c>
      <c r="AR378" s="197" t="str">
        <f t="shared" si="368"/>
        <v/>
      </c>
      <c r="AS378" s="197" t="str">
        <f t="shared" si="369"/>
        <v/>
      </c>
      <c r="AT378" s="197" t="str">
        <f t="shared" si="370"/>
        <v/>
      </c>
      <c r="AU378" s="197" t="str">
        <f t="shared" si="371"/>
        <v/>
      </c>
      <c r="AV378" s="199">
        <f t="shared" ca="1" si="363"/>
        <v>2.0455372453911322</v>
      </c>
      <c r="AX378" s="162">
        <f t="shared" si="372"/>
        <v>0</v>
      </c>
      <c r="AY378" s="162">
        <f t="shared" si="373"/>
        <v>0</v>
      </c>
      <c r="AZ378" s="162">
        <f t="shared" si="374"/>
        <v>0</v>
      </c>
      <c r="BA378" s="162">
        <f t="shared" si="375"/>
        <v>0</v>
      </c>
      <c r="BB378" s="162" t="str">
        <f t="shared" si="376"/>
        <v/>
      </c>
      <c r="BC378" s="162" t="str">
        <f t="shared" si="377"/>
        <v/>
      </c>
      <c r="BD378" s="162" t="str">
        <f t="shared" si="378"/>
        <v/>
      </c>
      <c r="BE378" s="162" t="str">
        <f t="shared" si="379"/>
        <v/>
      </c>
      <c r="BG378" s="169">
        <f t="shared" si="360"/>
        <v>7.7079289659487618</v>
      </c>
      <c r="BH378" s="169">
        <f t="shared" ca="1" si="361"/>
        <v>2.1007006693536465</v>
      </c>
    </row>
    <row r="379" spans="3:60" x14ac:dyDescent="0.25">
      <c r="C379" s="197">
        <v>30.5</v>
      </c>
      <c r="D379" s="198">
        <f t="shared" si="329"/>
        <v>11.444288758370362</v>
      </c>
      <c r="E379" s="199">
        <f t="shared" si="330"/>
        <v>2.6561475409836066</v>
      </c>
      <c r="F379" s="199">
        <f t="shared" si="331"/>
        <v>13.280737704918034</v>
      </c>
      <c r="G379" s="199">
        <f t="shared" si="332"/>
        <v>1.7365440755117727</v>
      </c>
      <c r="H379" s="200">
        <f t="shared" si="333"/>
        <v>11294.553309674433</v>
      </c>
      <c r="K379" s="199">
        <f t="shared" si="334"/>
        <v>7.7593151590550864</v>
      </c>
      <c r="L379" s="201">
        <f t="shared" si="335"/>
        <v>6.5076153395243932E-2</v>
      </c>
      <c r="M379" s="201">
        <f t="shared" si="336"/>
        <v>6.5623457986787981E-2</v>
      </c>
      <c r="N379" s="201">
        <f t="shared" si="337"/>
        <v>6.897736725962314E-2</v>
      </c>
      <c r="O379" s="201">
        <f t="shared" si="338"/>
        <v>6.5136280926641615E-2</v>
      </c>
      <c r="P379" s="201" t="str">
        <f t="shared" si="339"/>
        <v/>
      </c>
      <c r="Q379" s="201" t="str">
        <f t="shared" si="340"/>
        <v/>
      </c>
      <c r="R379" s="201" t="str">
        <f t="shared" si="341"/>
        <v/>
      </c>
      <c r="S379" s="201" t="str">
        <f t="shared" si="342"/>
        <v/>
      </c>
      <c r="T379" s="199">
        <f t="shared" si="343"/>
        <v>0</v>
      </c>
      <c r="U379" s="199">
        <f t="shared" si="344"/>
        <v>0</v>
      </c>
      <c r="V379" s="199">
        <f t="shared" si="345"/>
        <v>0</v>
      </c>
      <c r="W379" s="199">
        <f t="shared" si="346"/>
        <v>0</v>
      </c>
      <c r="X379" s="199" t="str">
        <f t="shared" si="347"/>
        <v/>
      </c>
      <c r="Y379" s="199" t="str">
        <f t="shared" si="348"/>
        <v/>
      </c>
      <c r="Z379" s="199" t="str">
        <f t="shared" si="349"/>
        <v/>
      </c>
      <c r="AA379" s="199" t="str">
        <f t="shared" si="350"/>
        <v/>
      </c>
      <c r="AB379" s="201">
        <f t="shared" ca="1" si="351"/>
        <v>2.0239921976665238</v>
      </c>
      <c r="AD379" s="162">
        <f t="shared" si="352"/>
        <v>0</v>
      </c>
      <c r="AE379" s="162">
        <f t="shared" si="353"/>
        <v>0</v>
      </c>
      <c r="AF379" s="162">
        <f t="shared" si="354"/>
        <v>0</v>
      </c>
      <c r="AG379" s="162">
        <f t="shared" si="355"/>
        <v>0</v>
      </c>
      <c r="AH379" s="162" t="str">
        <f t="shared" si="356"/>
        <v/>
      </c>
      <c r="AI379" s="162" t="str">
        <f t="shared" si="357"/>
        <v/>
      </c>
      <c r="AJ379" s="162" t="str">
        <f t="shared" si="358"/>
        <v/>
      </c>
      <c r="AK379" s="162" t="str">
        <f t="shared" si="359"/>
        <v/>
      </c>
      <c r="AM379" s="199">
        <f t="shared" si="362"/>
        <v>3.3762551067282964</v>
      </c>
      <c r="AN379" s="197">
        <f t="shared" si="364"/>
        <v>0</v>
      </c>
      <c r="AO379" s="197">
        <f t="shared" si="365"/>
        <v>0</v>
      </c>
      <c r="AP379" s="197">
        <f t="shared" si="366"/>
        <v>0</v>
      </c>
      <c r="AQ379" s="197">
        <f t="shared" si="367"/>
        <v>0</v>
      </c>
      <c r="AR379" s="197" t="str">
        <f t="shared" si="368"/>
        <v/>
      </c>
      <c r="AS379" s="197" t="str">
        <f t="shared" si="369"/>
        <v/>
      </c>
      <c r="AT379" s="197" t="str">
        <f t="shared" si="370"/>
        <v/>
      </c>
      <c r="AU379" s="197" t="str">
        <f t="shared" si="371"/>
        <v/>
      </c>
      <c r="AV379" s="199">
        <f t="shared" ca="1" si="363"/>
        <v>2.1476362160101994</v>
      </c>
      <c r="AX379" s="162">
        <f t="shared" si="372"/>
        <v>0</v>
      </c>
      <c r="AY379" s="162">
        <f t="shared" si="373"/>
        <v>0</v>
      </c>
      <c r="AZ379" s="162">
        <f t="shared" si="374"/>
        <v>0</v>
      </c>
      <c r="BA379" s="162">
        <f t="shared" si="375"/>
        <v>0</v>
      </c>
      <c r="BB379" s="162" t="str">
        <f t="shared" si="376"/>
        <v/>
      </c>
      <c r="BC379" s="162" t="str">
        <f t="shared" si="377"/>
        <v/>
      </c>
      <c r="BD379" s="162" t="str">
        <f t="shared" si="378"/>
        <v/>
      </c>
      <c r="BE379" s="162" t="str">
        <f t="shared" si="379"/>
        <v/>
      </c>
      <c r="BG379" s="169">
        <f t="shared" si="360"/>
        <v>7.7336220625019241</v>
      </c>
      <c r="BH379" s="169">
        <f t="shared" ca="1" si="361"/>
        <v>2.0901712580535792</v>
      </c>
    </row>
    <row r="380" spans="3:60" x14ac:dyDescent="0.25">
      <c r="C380" s="197">
        <v>30.6</v>
      </c>
      <c r="D380" s="198">
        <f t="shared" si="329"/>
        <v>11.481811016594525</v>
      </c>
      <c r="E380" s="199">
        <f t="shared" si="330"/>
        <v>2.6607189542483662</v>
      </c>
      <c r="F380" s="199">
        <f t="shared" si="331"/>
        <v>13.303594771241832</v>
      </c>
      <c r="G380" s="199">
        <f t="shared" si="332"/>
        <v>1.7422376626445979</v>
      </c>
      <c r="H380" s="200">
        <f t="shared" si="333"/>
        <v>11275.148001670392</v>
      </c>
      <c r="K380" s="199">
        <f t="shared" si="334"/>
        <v>7.7850082556082487</v>
      </c>
      <c r="L380" s="201">
        <f t="shared" si="335"/>
        <v>6.5291637346883813E-2</v>
      </c>
      <c r="M380" s="201">
        <f t="shared" si="336"/>
        <v>6.5840754205287275E-2</v>
      </c>
      <c r="N380" s="201">
        <f t="shared" si="337"/>
        <v>6.9205769137966264E-2</v>
      </c>
      <c r="O380" s="201">
        <f t="shared" si="338"/>
        <v>6.5351963976067573E-2</v>
      </c>
      <c r="P380" s="201" t="str">
        <f t="shared" si="339"/>
        <v/>
      </c>
      <c r="Q380" s="201" t="str">
        <f t="shared" si="340"/>
        <v/>
      </c>
      <c r="R380" s="201" t="str">
        <f t="shared" si="341"/>
        <v/>
      </c>
      <c r="S380" s="201" t="str">
        <f t="shared" si="342"/>
        <v/>
      </c>
      <c r="T380" s="199">
        <f t="shared" si="343"/>
        <v>0</v>
      </c>
      <c r="U380" s="199">
        <f t="shared" si="344"/>
        <v>0</v>
      </c>
      <c r="V380" s="199">
        <f t="shared" si="345"/>
        <v>0</v>
      </c>
      <c r="W380" s="199">
        <f t="shared" si="346"/>
        <v>0</v>
      </c>
      <c r="X380" s="199" t="str">
        <f t="shared" si="347"/>
        <v/>
      </c>
      <c r="Y380" s="199" t="str">
        <f t="shared" si="348"/>
        <v/>
      </c>
      <c r="Z380" s="199" t="str">
        <f t="shared" si="349"/>
        <v/>
      </c>
      <c r="AA380" s="199" t="str">
        <f t="shared" si="350"/>
        <v/>
      </c>
      <c r="AB380" s="201">
        <f t="shared" ca="1" si="351"/>
        <v>2.0964581660165216</v>
      </c>
      <c r="AD380" s="162">
        <f t="shared" si="352"/>
        <v>0</v>
      </c>
      <c r="AE380" s="162">
        <f t="shared" si="353"/>
        <v>0</v>
      </c>
      <c r="AF380" s="162">
        <f t="shared" si="354"/>
        <v>0</v>
      </c>
      <c r="AG380" s="162">
        <f t="shared" si="355"/>
        <v>0</v>
      </c>
      <c r="AH380" s="162" t="str">
        <f t="shared" si="356"/>
        <v/>
      </c>
      <c r="AI380" s="162" t="str">
        <f t="shared" si="357"/>
        <v/>
      </c>
      <c r="AJ380" s="162" t="str">
        <f t="shared" si="358"/>
        <v/>
      </c>
      <c r="AK380" s="162" t="str">
        <f t="shared" si="359"/>
        <v/>
      </c>
      <c r="AM380" s="199">
        <f t="shared" si="362"/>
        <v>3.3874719011028089</v>
      </c>
      <c r="AN380" s="197">
        <f t="shared" si="364"/>
        <v>0</v>
      </c>
      <c r="AO380" s="197">
        <f t="shared" si="365"/>
        <v>0</v>
      </c>
      <c r="AP380" s="197">
        <f t="shared" si="366"/>
        <v>0</v>
      </c>
      <c r="AQ380" s="197">
        <f t="shared" si="367"/>
        <v>0</v>
      </c>
      <c r="AR380" s="197" t="str">
        <f t="shared" si="368"/>
        <v/>
      </c>
      <c r="AS380" s="197" t="str">
        <f t="shared" si="369"/>
        <v/>
      </c>
      <c r="AT380" s="197" t="str">
        <f t="shared" si="370"/>
        <v/>
      </c>
      <c r="AU380" s="197" t="str">
        <f t="shared" si="371"/>
        <v/>
      </c>
      <c r="AV380" s="199">
        <f t="shared" ca="1" si="363"/>
        <v>2.1541552718450498</v>
      </c>
      <c r="AX380" s="162">
        <f t="shared" si="372"/>
        <v>0</v>
      </c>
      <c r="AY380" s="162">
        <f t="shared" si="373"/>
        <v>0</v>
      </c>
      <c r="AZ380" s="162">
        <f t="shared" si="374"/>
        <v>0</v>
      </c>
      <c r="BA380" s="162">
        <f t="shared" si="375"/>
        <v>0</v>
      </c>
      <c r="BB380" s="162" t="str">
        <f t="shared" si="376"/>
        <v/>
      </c>
      <c r="BC380" s="162" t="str">
        <f t="shared" si="377"/>
        <v/>
      </c>
      <c r="BD380" s="162" t="str">
        <f t="shared" si="378"/>
        <v/>
      </c>
      <c r="BE380" s="162" t="str">
        <f t="shared" si="379"/>
        <v/>
      </c>
      <c r="BG380" s="169">
        <f t="shared" si="360"/>
        <v>7.7593151590550864</v>
      </c>
      <c r="BH380" s="169">
        <f t="shared" ca="1" si="361"/>
        <v>2.0239921976665238</v>
      </c>
    </row>
    <row r="381" spans="3:60" x14ac:dyDescent="0.25">
      <c r="C381" s="197">
        <v>30.7</v>
      </c>
      <c r="D381" s="198">
        <f t="shared" si="329"/>
        <v>11.519333274818692</v>
      </c>
      <c r="E381" s="199">
        <f t="shared" si="330"/>
        <v>2.6652931596091207</v>
      </c>
      <c r="F381" s="199">
        <f t="shared" si="331"/>
        <v>13.326465798045604</v>
      </c>
      <c r="G381" s="199">
        <f t="shared" si="332"/>
        <v>1.7479312497774238</v>
      </c>
      <c r="H381" s="200">
        <f t="shared" si="333"/>
        <v>11255.797468973229</v>
      </c>
      <c r="K381" s="199">
        <f t="shared" si="334"/>
        <v>7.810701352161411</v>
      </c>
      <c r="L381" s="201">
        <f t="shared" si="335"/>
        <v>6.5507121298523693E-2</v>
      </c>
      <c r="M381" s="201">
        <f t="shared" si="336"/>
        <v>6.6058050423786582E-2</v>
      </c>
      <c r="N381" s="201">
        <f t="shared" si="337"/>
        <v>6.9434171016309387E-2</v>
      </c>
      <c r="O381" s="201">
        <f t="shared" si="338"/>
        <v>6.5567647025493531E-2</v>
      </c>
      <c r="P381" s="201" t="str">
        <f t="shared" si="339"/>
        <v/>
      </c>
      <c r="Q381" s="201" t="str">
        <f t="shared" si="340"/>
        <v/>
      </c>
      <c r="R381" s="201" t="str">
        <f t="shared" si="341"/>
        <v/>
      </c>
      <c r="S381" s="201" t="str">
        <f t="shared" si="342"/>
        <v/>
      </c>
      <c r="T381" s="199">
        <f t="shared" si="343"/>
        <v>0</v>
      </c>
      <c r="U381" s="199">
        <f t="shared" si="344"/>
        <v>0</v>
      </c>
      <c r="V381" s="199">
        <f t="shared" si="345"/>
        <v>0</v>
      </c>
      <c r="W381" s="199">
        <f t="shared" si="346"/>
        <v>0</v>
      </c>
      <c r="X381" s="199" t="str">
        <f t="shared" si="347"/>
        <v/>
      </c>
      <c r="Y381" s="199" t="str">
        <f t="shared" si="348"/>
        <v/>
      </c>
      <c r="Z381" s="199" t="str">
        <f t="shared" si="349"/>
        <v/>
      </c>
      <c r="AA381" s="199" t="str">
        <f t="shared" si="350"/>
        <v/>
      </c>
      <c r="AB381" s="201">
        <f t="shared" ca="1" si="351"/>
        <v>2.0733487034981133</v>
      </c>
      <c r="AD381" s="162">
        <f t="shared" si="352"/>
        <v>0</v>
      </c>
      <c r="AE381" s="162">
        <f t="shared" si="353"/>
        <v>0</v>
      </c>
      <c r="AF381" s="162">
        <f t="shared" si="354"/>
        <v>0</v>
      </c>
      <c r="AG381" s="162">
        <f t="shared" si="355"/>
        <v>0</v>
      </c>
      <c r="AH381" s="162" t="str">
        <f t="shared" si="356"/>
        <v/>
      </c>
      <c r="AI381" s="162" t="str">
        <f t="shared" si="357"/>
        <v/>
      </c>
      <c r="AJ381" s="162" t="str">
        <f t="shared" si="358"/>
        <v/>
      </c>
      <c r="AK381" s="162" t="str">
        <f t="shared" si="359"/>
        <v/>
      </c>
      <c r="AM381" s="199">
        <f t="shared" si="362"/>
        <v>3.3986886954773214</v>
      </c>
      <c r="AN381" s="197">
        <f t="shared" si="364"/>
        <v>0</v>
      </c>
      <c r="AO381" s="197">
        <f t="shared" si="365"/>
        <v>0</v>
      </c>
      <c r="AP381" s="197">
        <f t="shared" si="366"/>
        <v>0</v>
      </c>
      <c r="AQ381" s="197">
        <f t="shared" si="367"/>
        <v>0</v>
      </c>
      <c r="AR381" s="197" t="str">
        <f t="shared" si="368"/>
        <v/>
      </c>
      <c r="AS381" s="197" t="str">
        <f t="shared" si="369"/>
        <v/>
      </c>
      <c r="AT381" s="197" t="str">
        <f t="shared" si="370"/>
        <v/>
      </c>
      <c r="AU381" s="197" t="str">
        <f t="shared" si="371"/>
        <v/>
      </c>
      <c r="AV381" s="199">
        <f t="shared" ca="1" si="363"/>
        <v>2.0875859883957575</v>
      </c>
      <c r="AX381" s="162">
        <f t="shared" si="372"/>
        <v>0</v>
      </c>
      <c r="AY381" s="162">
        <f t="shared" si="373"/>
        <v>0</v>
      </c>
      <c r="AZ381" s="162">
        <f t="shared" si="374"/>
        <v>0</v>
      </c>
      <c r="BA381" s="162">
        <f t="shared" si="375"/>
        <v>0</v>
      </c>
      <c r="BB381" s="162" t="str">
        <f t="shared" si="376"/>
        <v/>
      </c>
      <c r="BC381" s="162" t="str">
        <f t="shared" si="377"/>
        <v/>
      </c>
      <c r="BD381" s="162" t="str">
        <f t="shared" si="378"/>
        <v/>
      </c>
      <c r="BE381" s="162" t="str">
        <f t="shared" si="379"/>
        <v/>
      </c>
      <c r="BG381" s="169">
        <f t="shared" si="360"/>
        <v>7.7850082556082487</v>
      </c>
      <c r="BH381" s="169">
        <f t="shared" ca="1" si="361"/>
        <v>2.0964581660165216</v>
      </c>
    </row>
    <row r="382" spans="3:60" x14ac:dyDescent="0.25">
      <c r="C382" s="197">
        <v>30.8</v>
      </c>
      <c r="D382" s="198">
        <f t="shared" si="329"/>
        <v>11.556855533042858</v>
      </c>
      <c r="E382" s="199">
        <f t="shared" si="330"/>
        <v>2.6698701298701302</v>
      </c>
      <c r="F382" s="199">
        <f t="shared" si="331"/>
        <v>13.349350649350651</v>
      </c>
      <c r="G382" s="199">
        <f t="shared" si="332"/>
        <v>1.7536248369102492</v>
      </c>
      <c r="H382" s="200">
        <f t="shared" si="333"/>
        <v>11236.501605214513</v>
      </c>
      <c r="K382" s="199">
        <f t="shared" si="334"/>
        <v>7.8363944487145734</v>
      </c>
      <c r="L382" s="201">
        <f t="shared" si="335"/>
        <v>6.572260525016356E-2</v>
      </c>
      <c r="M382" s="201">
        <f t="shared" si="336"/>
        <v>6.6275346642285876E-2</v>
      </c>
      <c r="N382" s="201">
        <f t="shared" si="337"/>
        <v>6.9662572894652497E-2</v>
      </c>
      <c r="O382" s="201">
        <f t="shared" si="338"/>
        <v>6.5783330074919502E-2</v>
      </c>
      <c r="P382" s="201" t="str">
        <f t="shared" si="339"/>
        <v/>
      </c>
      <c r="Q382" s="201" t="str">
        <f t="shared" si="340"/>
        <v/>
      </c>
      <c r="R382" s="201" t="str">
        <f t="shared" si="341"/>
        <v/>
      </c>
      <c r="S382" s="201" t="str">
        <f t="shared" si="342"/>
        <v/>
      </c>
      <c r="T382" s="199">
        <f t="shared" si="343"/>
        <v>0</v>
      </c>
      <c r="U382" s="199">
        <f t="shared" si="344"/>
        <v>0</v>
      </c>
      <c r="V382" s="199">
        <f t="shared" si="345"/>
        <v>0</v>
      </c>
      <c r="W382" s="199">
        <f t="shared" si="346"/>
        <v>0</v>
      </c>
      <c r="X382" s="199" t="str">
        <f t="shared" si="347"/>
        <v/>
      </c>
      <c r="Y382" s="199" t="str">
        <f t="shared" si="348"/>
        <v/>
      </c>
      <c r="Z382" s="199" t="str">
        <f t="shared" si="349"/>
        <v/>
      </c>
      <c r="AA382" s="199" t="str">
        <f t="shared" si="350"/>
        <v/>
      </c>
      <c r="AB382" s="201">
        <f t="shared" ca="1" si="351"/>
        <v>2.0009289015561298</v>
      </c>
      <c r="AD382" s="162">
        <f t="shared" si="352"/>
        <v>0</v>
      </c>
      <c r="AE382" s="162">
        <f t="shared" si="353"/>
        <v>0</v>
      </c>
      <c r="AF382" s="162">
        <f t="shared" si="354"/>
        <v>0</v>
      </c>
      <c r="AG382" s="162">
        <f t="shared" si="355"/>
        <v>0</v>
      </c>
      <c r="AH382" s="162" t="str">
        <f t="shared" si="356"/>
        <v/>
      </c>
      <c r="AI382" s="162" t="str">
        <f t="shared" si="357"/>
        <v/>
      </c>
      <c r="AJ382" s="162" t="str">
        <f t="shared" si="358"/>
        <v/>
      </c>
      <c r="AK382" s="162" t="str">
        <f t="shared" si="359"/>
        <v/>
      </c>
      <c r="AM382" s="199">
        <f t="shared" si="362"/>
        <v>3.4099054898518339</v>
      </c>
      <c r="AN382" s="197">
        <f t="shared" si="364"/>
        <v>0</v>
      </c>
      <c r="AO382" s="197">
        <f t="shared" si="365"/>
        <v>0</v>
      </c>
      <c r="AP382" s="197">
        <f t="shared" si="366"/>
        <v>0</v>
      </c>
      <c r="AQ382" s="197">
        <f t="shared" si="367"/>
        <v>0</v>
      </c>
      <c r="AR382" s="197" t="str">
        <f t="shared" si="368"/>
        <v/>
      </c>
      <c r="AS382" s="197" t="str">
        <f t="shared" si="369"/>
        <v/>
      </c>
      <c r="AT382" s="197" t="str">
        <f t="shared" si="370"/>
        <v/>
      </c>
      <c r="AU382" s="197" t="str">
        <f t="shared" si="371"/>
        <v/>
      </c>
      <c r="AV382" s="199">
        <f t="shared" ca="1" si="363"/>
        <v>2.1184019942777828</v>
      </c>
      <c r="AX382" s="162">
        <f t="shared" si="372"/>
        <v>0</v>
      </c>
      <c r="AY382" s="162">
        <f t="shared" si="373"/>
        <v>0</v>
      </c>
      <c r="AZ382" s="162">
        <f t="shared" si="374"/>
        <v>0</v>
      </c>
      <c r="BA382" s="162">
        <f t="shared" si="375"/>
        <v>0</v>
      </c>
      <c r="BB382" s="162" t="str">
        <f t="shared" si="376"/>
        <v/>
      </c>
      <c r="BC382" s="162" t="str">
        <f t="shared" si="377"/>
        <v/>
      </c>
      <c r="BD382" s="162" t="str">
        <f t="shared" si="378"/>
        <v/>
      </c>
      <c r="BE382" s="162" t="str">
        <f t="shared" si="379"/>
        <v/>
      </c>
      <c r="BG382" s="169">
        <f t="shared" si="360"/>
        <v>7.810701352161411</v>
      </c>
      <c r="BH382" s="169">
        <f t="shared" ca="1" si="361"/>
        <v>2.0733487034981133</v>
      </c>
    </row>
    <row r="383" spans="3:60" x14ac:dyDescent="0.25">
      <c r="C383" s="197">
        <v>30.9</v>
      </c>
      <c r="D383" s="198">
        <f t="shared" si="329"/>
        <v>11.594377791267021</v>
      </c>
      <c r="E383" s="199">
        <f t="shared" si="330"/>
        <v>2.6744498381877024</v>
      </c>
      <c r="F383" s="199">
        <f t="shared" si="331"/>
        <v>13.372249190938511</v>
      </c>
      <c r="G383" s="199">
        <f t="shared" si="332"/>
        <v>1.7593184240430744</v>
      </c>
      <c r="H383" s="200">
        <f t="shared" si="333"/>
        <v>11217.260302152092</v>
      </c>
      <c r="K383" s="199">
        <f t="shared" si="334"/>
        <v>7.8620875452677357</v>
      </c>
      <c r="L383" s="201">
        <f t="shared" si="335"/>
        <v>6.593808920180344E-2</v>
      </c>
      <c r="M383" s="201">
        <f t="shared" si="336"/>
        <v>6.649264286078517E-2</v>
      </c>
      <c r="N383" s="201">
        <f t="shared" si="337"/>
        <v>6.989097477299562E-2</v>
      </c>
      <c r="O383" s="201">
        <f t="shared" si="338"/>
        <v>6.599901312434546E-2</v>
      </c>
      <c r="P383" s="201" t="str">
        <f t="shared" si="339"/>
        <v/>
      </c>
      <c r="Q383" s="201" t="str">
        <f t="shared" si="340"/>
        <v/>
      </c>
      <c r="R383" s="201" t="str">
        <f t="shared" si="341"/>
        <v/>
      </c>
      <c r="S383" s="201" t="str">
        <f t="shared" si="342"/>
        <v/>
      </c>
      <c r="T383" s="199">
        <f t="shared" si="343"/>
        <v>0</v>
      </c>
      <c r="U383" s="199">
        <f t="shared" si="344"/>
        <v>0</v>
      </c>
      <c r="V383" s="199">
        <f t="shared" si="345"/>
        <v>0</v>
      </c>
      <c r="W383" s="199">
        <f t="shared" si="346"/>
        <v>0</v>
      </c>
      <c r="X383" s="199" t="str">
        <f t="shared" si="347"/>
        <v/>
      </c>
      <c r="Y383" s="199" t="str">
        <f t="shared" si="348"/>
        <v/>
      </c>
      <c r="Z383" s="199" t="str">
        <f t="shared" si="349"/>
        <v/>
      </c>
      <c r="AA383" s="199" t="str">
        <f t="shared" si="350"/>
        <v/>
      </c>
      <c r="AB383" s="201">
        <f t="shared" ca="1" si="351"/>
        <v>2.0503160344662339</v>
      </c>
      <c r="AD383" s="162">
        <f t="shared" si="352"/>
        <v>0</v>
      </c>
      <c r="AE383" s="162">
        <f t="shared" si="353"/>
        <v>0</v>
      </c>
      <c r="AF383" s="162">
        <f t="shared" si="354"/>
        <v>0</v>
      </c>
      <c r="AG383" s="162">
        <f t="shared" si="355"/>
        <v>0</v>
      </c>
      <c r="AH383" s="162" t="str">
        <f t="shared" si="356"/>
        <v/>
      </c>
      <c r="AI383" s="162" t="str">
        <f t="shared" si="357"/>
        <v/>
      </c>
      <c r="AJ383" s="162" t="str">
        <f t="shared" si="358"/>
        <v/>
      </c>
      <c r="AK383" s="162" t="str">
        <f t="shared" si="359"/>
        <v/>
      </c>
      <c r="AM383" s="199">
        <f t="shared" si="362"/>
        <v>3.4211222842263465</v>
      </c>
      <c r="AN383" s="197">
        <f t="shared" si="364"/>
        <v>0</v>
      </c>
      <c r="AO383" s="197">
        <f t="shared" si="365"/>
        <v>0</v>
      </c>
      <c r="AP383" s="197">
        <f t="shared" si="366"/>
        <v>0</v>
      </c>
      <c r="AQ383" s="197">
        <f t="shared" si="367"/>
        <v>0</v>
      </c>
      <c r="AR383" s="197" t="str">
        <f t="shared" si="368"/>
        <v/>
      </c>
      <c r="AS383" s="197" t="str">
        <f t="shared" si="369"/>
        <v/>
      </c>
      <c r="AT383" s="197" t="str">
        <f t="shared" si="370"/>
        <v/>
      </c>
      <c r="AU383" s="197" t="str">
        <f t="shared" si="371"/>
        <v/>
      </c>
      <c r="AV383" s="199">
        <f t="shared" ca="1" si="363"/>
        <v>2.0875688038034053</v>
      </c>
      <c r="AX383" s="162">
        <f t="shared" si="372"/>
        <v>0</v>
      </c>
      <c r="AY383" s="162">
        <f t="shared" si="373"/>
        <v>0</v>
      </c>
      <c r="AZ383" s="162">
        <f t="shared" si="374"/>
        <v>0</v>
      </c>
      <c r="BA383" s="162">
        <f t="shared" si="375"/>
        <v>0</v>
      </c>
      <c r="BB383" s="162" t="str">
        <f t="shared" si="376"/>
        <v/>
      </c>
      <c r="BC383" s="162" t="str">
        <f t="shared" si="377"/>
        <v/>
      </c>
      <c r="BD383" s="162" t="str">
        <f t="shared" si="378"/>
        <v/>
      </c>
      <c r="BE383" s="162" t="str">
        <f t="shared" si="379"/>
        <v/>
      </c>
      <c r="BG383" s="169">
        <f t="shared" si="360"/>
        <v>7.8363944487145734</v>
      </c>
      <c r="BH383" s="169">
        <f t="shared" ca="1" si="361"/>
        <v>2.0009289015561298</v>
      </c>
    </row>
    <row r="384" spans="3:60" x14ac:dyDescent="0.25">
      <c r="C384" s="197">
        <v>31</v>
      </c>
      <c r="D384" s="198">
        <f t="shared" si="329"/>
        <v>11.631900049491186</v>
      </c>
      <c r="E384" s="199">
        <f t="shared" si="330"/>
        <v>2.6790322580645158</v>
      </c>
      <c r="F384" s="199">
        <f t="shared" si="331"/>
        <v>13.39516129032258</v>
      </c>
      <c r="G384" s="199">
        <f t="shared" si="332"/>
        <v>1.7650120111759</v>
      </c>
      <c r="H384" s="200">
        <f t="shared" si="333"/>
        <v>11198.07344972908</v>
      </c>
      <c r="K384" s="199">
        <f t="shared" si="334"/>
        <v>7.887780641820898</v>
      </c>
      <c r="L384" s="201">
        <f t="shared" si="335"/>
        <v>6.6153573153443335E-2</v>
      </c>
      <c r="M384" s="201">
        <f t="shared" si="336"/>
        <v>6.6709939079284464E-2</v>
      </c>
      <c r="N384" s="201">
        <f t="shared" si="337"/>
        <v>7.0119376651338744E-2</v>
      </c>
      <c r="O384" s="201">
        <f t="shared" si="338"/>
        <v>6.6214696173771431E-2</v>
      </c>
      <c r="P384" s="201" t="str">
        <f t="shared" si="339"/>
        <v/>
      </c>
      <c r="Q384" s="201" t="str">
        <f t="shared" si="340"/>
        <v/>
      </c>
      <c r="R384" s="201" t="str">
        <f t="shared" si="341"/>
        <v/>
      </c>
      <c r="S384" s="201" t="str">
        <f t="shared" si="342"/>
        <v/>
      </c>
      <c r="T384" s="199">
        <f t="shared" si="343"/>
        <v>0</v>
      </c>
      <c r="U384" s="199">
        <f t="shared" si="344"/>
        <v>0</v>
      </c>
      <c r="V384" s="199">
        <f t="shared" si="345"/>
        <v>0</v>
      </c>
      <c r="W384" s="199">
        <f t="shared" si="346"/>
        <v>0</v>
      </c>
      <c r="X384" s="199" t="str">
        <f t="shared" si="347"/>
        <v/>
      </c>
      <c r="Y384" s="199" t="str">
        <f t="shared" si="348"/>
        <v/>
      </c>
      <c r="Z384" s="199" t="str">
        <f t="shared" si="349"/>
        <v/>
      </c>
      <c r="AA384" s="199" t="str">
        <f t="shared" si="350"/>
        <v/>
      </c>
      <c r="AB384" s="201">
        <f t="shared" ca="1" si="351"/>
        <v>2.0749605243735569</v>
      </c>
      <c r="AD384" s="162">
        <f t="shared" si="352"/>
        <v>0</v>
      </c>
      <c r="AE384" s="162">
        <f t="shared" si="353"/>
        <v>0</v>
      </c>
      <c r="AF384" s="162">
        <f t="shared" si="354"/>
        <v>0</v>
      </c>
      <c r="AG384" s="162">
        <f t="shared" si="355"/>
        <v>0</v>
      </c>
      <c r="AH384" s="162" t="str">
        <f t="shared" si="356"/>
        <v/>
      </c>
      <c r="AI384" s="162" t="str">
        <f t="shared" si="357"/>
        <v/>
      </c>
      <c r="AJ384" s="162" t="str">
        <f t="shared" si="358"/>
        <v/>
      </c>
      <c r="AK384" s="162" t="str">
        <f t="shared" si="359"/>
        <v/>
      </c>
      <c r="AM384" s="199">
        <f t="shared" si="362"/>
        <v>3.432339078600859</v>
      </c>
      <c r="AN384" s="197">
        <f t="shared" si="364"/>
        <v>0</v>
      </c>
      <c r="AO384" s="197">
        <f t="shared" si="365"/>
        <v>0</v>
      </c>
      <c r="AP384" s="197">
        <f t="shared" si="366"/>
        <v>0</v>
      </c>
      <c r="AQ384" s="197">
        <f t="shared" si="367"/>
        <v>0</v>
      </c>
      <c r="AR384" s="197" t="str">
        <f t="shared" si="368"/>
        <v/>
      </c>
      <c r="AS384" s="197" t="str">
        <f t="shared" si="369"/>
        <v/>
      </c>
      <c r="AT384" s="197" t="str">
        <f t="shared" si="370"/>
        <v/>
      </c>
      <c r="AU384" s="197" t="str">
        <f t="shared" si="371"/>
        <v/>
      </c>
      <c r="AV384" s="199">
        <f t="shared" ca="1" si="363"/>
        <v>2.119117932968956</v>
      </c>
      <c r="AX384" s="162">
        <f t="shared" si="372"/>
        <v>0</v>
      </c>
      <c r="AY384" s="162">
        <f t="shared" si="373"/>
        <v>0</v>
      </c>
      <c r="AZ384" s="162">
        <f t="shared" si="374"/>
        <v>0</v>
      </c>
      <c r="BA384" s="162">
        <f t="shared" si="375"/>
        <v>0</v>
      </c>
      <c r="BB384" s="162" t="str">
        <f t="shared" si="376"/>
        <v/>
      </c>
      <c r="BC384" s="162" t="str">
        <f t="shared" si="377"/>
        <v/>
      </c>
      <c r="BD384" s="162" t="str">
        <f t="shared" si="378"/>
        <v/>
      </c>
      <c r="BE384" s="162" t="str">
        <f t="shared" si="379"/>
        <v/>
      </c>
      <c r="BG384" s="169">
        <f t="shared" si="360"/>
        <v>7.8620875452677357</v>
      </c>
      <c r="BH384" s="169">
        <f t="shared" ca="1" si="361"/>
        <v>2.0503160344662339</v>
      </c>
    </row>
    <row r="385" spans="3:60" x14ac:dyDescent="0.25">
      <c r="C385" s="197">
        <v>31.1</v>
      </c>
      <c r="D385" s="198">
        <f t="shared" si="329"/>
        <v>11.669422307715353</v>
      </c>
      <c r="E385" s="199">
        <f t="shared" si="330"/>
        <v>2.6836173633440517</v>
      </c>
      <c r="F385" s="199">
        <f t="shared" si="331"/>
        <v>13.418086816720258</v>
      </c>
      <c r="G385" s="199">
        <f t="shared" si="332"/>
        <v>1.7707055983087256</v>
      </c>
      <c r="H385" s="200">
        <f t="shared" si="333"/>
        <v>11178.940936131463</v>
      </c>
      <c r="K385" s="199">
        <f t="shared" si="334"/>
        <v>7.9134737383740603</v>
      </c>
      <c r="L385" s="201">
        <f t="shared" si="335"/>
        <v>6.6369057105083201E-2</v>
      </c>
      <c r="M385" s="201">
        <f t="shared" si="336"/>
        <v>6.6927235297783758E-2</v>
      </c>
      <c r="N385" s="201">
        <f t="shared" si="337"/>
        <v>7.0347778529681868E-2</v>
      </c>
      <c r="O385" s="201">
        <f t="shared" si="338"/>
        <v>6.6430379223197389E-2</v>
      </c>
      <c r="P385" s="201" t="str">
        <f t="shared" si="339"/>
        <v/>
      </c>
      <c r="Q385" s="201" t="str">
        <f t="shared" si="340"/>
        <v/>
      </c>
      <c r="R385" s="201" t="str">
        <f t="shared" si="341"/>
        <v/>
      </c>
      <c r="S385" s="201" t="str">
        <f t="shared" si="342"/>
        <v/>
      </c>
      <c r="T385" s="199">
        <f t="shared" si="343"/>
        <v>0</v>
      </c>
      <c r="U385" s="199">
        <f t="shared" si="344"/>
        <v>0</v>
      </c>
      <c r="V385" s="199">
        <f t="shared" si="345"/>
        <v>0</v>
      </c>
      <c r="W385" s="199">
        <f t="shared" si="346"/>
        <v>0</v>
      </c>
      <c r="X385" s="199" t="str">
        <f t="shared" si="347"/>
        <v/>
      </c>
      <c r="Y385" s="199" t="str">
        <f t="shared" si="348"/>
        <v/>
      </c>
      <c r="Z385" s="199" t="str">
        <f t="shared" si="349"/>
        <v/>
      </c>
      <c r="AA385" s="199" t="str">
        <f t="shared" si="350"/>
        <v/>
      </c>
      <c r="AB385" s="201">
        <f t="shared" ca="1" si="351"/>
        <v>2.0508166851913607</v>
      </c>
      <c r="AD385" s="162">
        <f t="shared" si="352"/>
        <v>0</v>
      </c>
      <c r="AE385" s="162">
        <f t="shared" si="353"/>
        <v>0</v>
      </c>
      <c r="AF385" s="162">
        <f t="shared" si="354"/>
        <v>0</v>
      </c>
      <c r="AG385" s="162">
        <f t="shared" si="355"/>
        <v>0</v>
      </c>
      <c r="AH385" s="162" t="str">
        <f t="shared" si="356"/>
        <v/>
      </c>
      <c r="AI385" s="162" t="str">
        <f t="shared" si="357"/>
        <v/>
      </c>
      <c r="AJ385" s="162" t="str">
        <f t="shared" si="358"/>
        <v/>
      </c>
      <c r="AK385" s="162" t="str">
        <f t="shared" si="359"/>
        <v/>
      </c>
      <c r="AM385" s="199">
        <f t="shared" si="362"/>
        <v>3.4435558729753715</v>
      </c>
      <c r="AN385" s="197">
        <f t="shared" si="364"/>
        <v>0</v>
      </c>
      <c r="AO385" s="197">
        <f t="shared" si="365"/>
        <v>0</v>
      </c>
      <c r="AP385" s="197">
        <f t="shared" si="366"/>
        <v>0</v>
      </c>
      <c r="AQ385" s="197">
        <f t="shared" si="367"/>
        <v>0</v>
      </c>
      <c r="AR385" s="197" t="str">
        <f t="shared" si="368"/>
        <v/>
      </c>
      <c r="AS385" s="197" t="str">
        <f t="shared" si="369"/>
        <v/>
      </c>
      <c r="AT385" s="197" t="str">
        <f t="shared" si="370"/>
        <v/>
      </c>
      <c r="AU385" s="197" t="str">
        <f t="shared" si="371"/>
        <v/>
      </c>
      <c r="AV385" s="199">
        <f t="shared" ca="1" si="363"/>
        <v>2.1548537107118602</v>
      </c>
      <c r="AX385" s="162">
        <f t="shared" si="372"/>
        <v>0</v>
      </c>
      <c r="AY385" s="162">
        <f t="shared" si="373"/>
        <v>0</v>
      </c>
      <c r="AZ385" s="162">
        <f t="shared" si="374"/>
        <v>0</v>
      </c>
      <c r="BA385" s="162">
        <f t="shared" si="375"/>
        <v>0</v>
      </c>
      <c r="BB385" s="162" t="str">
        <f t="shared" si="376"/>
        <v/>
      </c>
      <c r="BC385" s="162" t="str">
        <f t="shared" si="377"/>
        <v/>
      </c>
      <c r="BD385" s="162" t="str">
        <f t="shared" si="378"/>
        <v/>
      </c>
      <c r="BE385" s="162" t="str">
        <f t="shared" si="379"/>
        <v/>
      </c>
      <c r="BG385" s="169">
        <f t="shared" si="360"/>
        <v>7.887780641820898</v>
      </c>
      <c r="BH385" s="169">
        <f t="shared" ca="1" si="361"/>
        <v>2.0749605243735569</v>
      </c>
    </row>
    <row r="386" spans="3:60" x14ac:dyDescent="0.25">
      <c r="C386" s="197">
        <v>31.2</v>
      </c>
      <c r="D386" s="198">
        <f t="shared" si="329"/>
        <v>11.706944565939516</v>
      </c>
      <c r="E386" s="199">
        <f t="shared" si="330"/>
        <v>2.6882051282051282</v>
      </c>
      <c r="F386" s="199">
        <f t="shared" si="331"/>
        <v>13.441025641025641</v>
      </c>
      <c r="G386" s="199">
        <f t="shared" si="332"/>
        <v>1.7763991854415508</v>
      </c>
      <c r="H386" s="200">
        <f t="shared" si="333"/>
        <v>11159.862647844335</v>
      </c>
      <c r="K386" s="199">
        <f t="shared" si="334"/>
        <v>7.9391668349272226</v>
      </c>
      <c r="L386" s="201">
        <f t="shared" si="335"/>
        <v>6.6584541056723082E-2</v>
      </c>
      <c r="M386" s="201">
        <f t="shared" si="336"/>
        <v>6.7144531516283051E-2</v>
      </c>
      <c r="N386" s="201">
        <f t="shared" si="337"/>
        <v>7.0576180408024991E-2</v>
      </c>
      <c r="O386" s="201">
        <f t="shared" si="338"/>
        <v>6.664606227262336E-2</v>
      </c>
      <c r="P386" s="201" t="str">
        <f t="shared" si="339"/>
        <v/>
      </c>
      <c r="Q386" s="201" t="str">
        <f t="shared" si="340"/>
        <v/>
      </c>
      <c r="R386" s="201" t="str">
        <f t="shared" si="341"/>
        <v/>
      </c>
      <c r="S386" s="201" t="str">
        <f t="shared" si="342"/>
        <v/>
      </c>
      <c r="T386" s="199">
        <f t="shared" si="343"/>
        <v>0</v>
      </c>
      <c r="U386" s="199">
        <f t="shared" si="344"/>
        <v>0</v>
      </c>
      <c r="V386" s="199">
        <f t="shared" si="345"/>
        <v>0</v>
      </c>
      <c r="W386" s="199">
        <f t="shared" si="346"/>
        <v>0</v>
      </c>
      <c r="X386" s="199" t="str">
        <f t="shared" si="347"/>
        <v/>
      </c>
      <c r="Y386" s="199" t="str">
        <f t="shared" si="348"/>
        <v/>
      </c>
      <c r="Z386" s="199" t="str">
        <f t="shared" si="349"/>
        <v/>
      </c>
      <c r="AA386" s="199" t="str">
        <f t="shared" si="350"/>
        <v/>
      </c>
      <c r="AB386" s="201">
        <f t="shared" ca="1" si="351"/>
        <v>2.1454057273914575</v>
      </c>
      <c r="AD386" s="162">
        <f t="shared" si="352"/>
        <v>0</v>
      </c>
      <c r="AE386" s="162">
        <f t="shared" si="353"/>
        <v>0</v>
      </c>
      <c r="AF386" s="162">
        <f t="shared" si="354"/>
        <v>0</v>
      </c>
      <c r="AG386" s="162">
        <f t="shared" si="355"/>
        <v>0</v>
      </c>
      <c r="AH386" s="162" t="str">
        <f t="shared" si="356"/>
        <v/>
      </c>
      <c r="AI386" s="162" t="str">
        <f t="shared" si="357"/>
        <v/>
      </c>
      <c r="AJ386" s="162" t="str">
        <f t="shared" si="358"/>
        <v/>
      </c>
      <c r="AK386" s="162" t="str">
        <f t="shared" si="359"/>
        <v/>
      </c>
      <c r="AM386" s="199">
        <f t="shared" si="362"/>
        <v>3.454772667349884</v>
      </c>
      <c r="AN386" s="197">
        <f t="shared" si="364"/>
        <v>0</v>
      </c>
      <c r="AO386" s="197">
        <f t="shared" si="365"/>
        <v>0</v>
      </c>
      <c r="AP386" s="197">
        <f t="shared" si="366"/>
        <v>0</v>
      </c>
      <c r="AQ386" s="197">
        <f t="shared" si="367"/>
        <v>0</v>
      </c>
      <c r="AR386" s="197" t="str">
        <f t="shared" si="368"/>
        <v/>
      </c>
      <c r="AS386" s="197" t="str">
        <f t="shared" si="369"/>
        <v/>
      </c>
      <c r="AT386" s="197" t="str">
        <f t="shared" si="370"/>
        <v/>
      </c>
      <c r="AU386" s="197" t="str">
        <f t="shared" si="371"/>
        <v/>
      </c>
      <c r="AV386" s="199">
        <f t="shared" ca="1" si="363"/>
        <v>2.049259795796631</v>
      </c>
      <c r="AX386" s="162">
        <f t="shared" si="372"/>
        <v>0</v>
      </c>
      <c r="AY386" s="162">
        <f t="shared" si="373"/>
        <v>0</v>
      </c>
      <c r="AZ386" s="162">
        <f t="shared" si="374"/>
        <v>0</v>
      </c>
      <c r="BA386" s="162">
        <f t="shared" si="375"/>
        <v>0</v>
      </c>
      <c r="BB386" s="162" t="str">
        <f t="shared" si="376"/>
        <v/>
      </c>
      <c r="BC386" s="162" t="str">
        <f t="shared" si="377"/>
        <v/>
      </c>
      <c r="BD386" s="162" t="str">
        <f t="shared" si="378"/>
        <v/>
      </c>
      <c r="BE386" s="162" t="str">
        <f t="shared" si="379"/>
        <v/>
      </c>
      <c r="BG386" s="169">
        <f t="shared" si="360"/>
        <v>7.9134737383740603</v>
      </c>
      <c r="BH386" s="169">
        <f t="shared" ca="1" si="361"/>
        <v>2.0508166851913607</v>
      </c>
    </row>
    <row r="387" spans="3:60" x14ac:dyDescent="0.25">
      <c r="C387" s="197">
        <v>31.3</v>
      </c>
      <c r="D387" s="198">
        <f t="shared" si="329"/>
        <v>11.744466824163682</v>
      </c>
      <c r="E387" s="199">
        <f t="shared" si="330"/>
        <v>2.6927955271565498</v>
      </c>
      <c r="F387" s="199">
        <f t="shared" si="331"/>
        <v>13.463977635782749</v>
      </c>
      <c r="G387" s="199">
        <f t="shared" si="332"/>
        <v>1.7820927725743763</v>
      </c>
      <c r="H387" s="200">
        <f t="shared" si="333"/>
        <v>11140.838469706765</v>
      </c>
      <c r="K387" s="199">
        <f t="shared" si="334"/>
        <v>7.964859931480385</v>
      </c>
      <c r="L387" s="201">
        <f t="shared" si="335"/>
        <v>6.6800025008362962E-2</v>
      </c>
      <c r="M387" s="201">
        <f t="shared" si="336"/>
        <v>6.7361827734782345E-2</v>
      </c>
      <c r="N387" s="201">
        <f t="shared" si="337"/>
        <v>7.0804582286368101E-2</v>
      </c>
      <c r="O387" s="201">
        <f t="shared" si="338"/>
        <v>6.6861745322049318E-2</v>
      </c>
      <c r="P387" s="201" t="str">
        <f t="shared" si="339"/>
        <v/>
      </c>
      <c r="Q387" s="201" t="str">
        <f t="shared" si="340"/>
        <v/>
      </c>
      <c r="R387" s="201" t="str">
        <f t="shared" si="341"/>
        <v/>
      </c>
      <c r="S387" s="201" t="str">
        <f t="shared" si="342"/>
        <v/>
      </c>
      <c r="T387" s="199">
        <f t="shared" si="343"/>
        <v>0</v>
      </c>
      <c r="U387" s="199">
        <f t="shared" si="344"/>
        <v>0</v>
      </c>
      <c r="V387" s="199">
        <f t="shared" si="345"/>
        <v>0</v>
      </c>
      <c r="W387" s="199">
        <f t="shared" si="346"/>
        <v>0</v>
      </c>
      <c r="X387" s="199" t="str">
        <f t="shared" si="347"/>
        <v/>
      </c>
      <c r="Y387" s="199" t="str">
        <f t="shared" si="348"/>
        <v/>
      </c>
      <c r="Z387" s="199" t="str">
        <f t="shared" si="349"/>
        <v/>
      </c>
      <c r="AA387" s="199" t="str">
        <f t="shared" si="350"/>
        <v/>
      </c>
      <c r="AB387" s="201">
        <f t="shared" ca="1" si="351"/>
        <v>2.0929084561371534</v>
      </c>
      <c r="AD387" s="162">
        <f t="shared" si="352"/>
        <v>0</v>
      </c>
      <c r="AE387" s="162">
        <f t="shared" si="353"/>
        <v>0</v>
      </c>
      <c r="AF387" s="162">
        <f t="shared" si="354"/>
        <v>0</v>
      </c>
      <c r="AG387" s="162">
        <f t="shared" si="355"/>
        <v>0</v>
      </c>
      <c r="AH387" s="162" t="str">
        <f t="shared" si="356"/>
        <v/>
      </c>
      <c r="AI387" s="162" t="str">
        <f t="shared" si="357"/>
        <v/>
      </c>
      <c r="AJ387" s="162" t="str">
        <f t="shared" si="358"/>
        <v/>
      </c>
      <c r="AK387" s="162" t="str">
        <f t="shared" si="359"/>
        <v/>
      </c>
      <c r="AM387" s="199">
        <f t="shared" si="362"/>
        <v>3.4659894617243965</v>
      </c>
      <c r="AN387" s="197">
        <f t="shared" si="364"/>
        <v>0</v>
      </c>
      <c r="AO387" s="197">
        <f t="shared" si="365"/>
        <v>0</v>
      </c>
      <c r="AP387" s="197">
        <f t="shared" si="366"/>
        <v>0</v>
      </c>
      <c r="AQ387" s="197">
        <f t="shared" si="367"/>
        <v>0</v>
      </c>
      <c r="AR387" s="197" t="str">
        <f t="shared" si="368"/>
        <v/>
      </c>
      <c r="AS387" s="197" t="str">
        <f t="shared" si="369"/>
        <v/>
      </c>
      <c r="AT387" s="197" t="str">
        <f t="shared" si="370"/>
        <v/>
      </c>
      <c r="AU387" s="197" t="str">
        <f t="shared" si="371"/>
        <v/>
      </c>
      <c r="AV387" s="199">
        <f t="shared" ca="1" si="363"/>
        <v>2.0260198459624976</v>
      </c>
      <c r="AX387" s="162">
        <f t="shared" si="372"/>
        <v>0</v>
      </c>
      <c r="AY387" s="162">
        <f t="shared" si="373"/>
        <v>0</v>
      </c>
      <c r="AZ387" s="162">
        <f t="shared" si="374"/>
        <v>0</v>
      </c>
      <c r="BA387" s="162">
        <f t="shared" si="375"/>
        <v>0</v>
      </c>
      <c r="BB387" s="162" t="str">
        <f t="shared" si="376"/>
        <v/>
      </c>
      <c r="BC387" s="162" t="str">
        <f t="shared" si="377"/>
        <v/>
      </c>
      <c r="BD387" s="162" t="str">
        <f t="shared" si="378"/>
        <v/>
      </c>
      <c r="BE387" s="162" t="str">
        <f t="shared" si="379"/>
        <v/>
      </c>
      <c r="BG387" s="169">
        <f t="shared" si="360"/>
        <v>7.9391668349272226</v>
      </c>
      <c r="BH387" s="169">
        <f t="shared" ca="1" si="361"/>
        <v>2.1454057273914575</v>
      </c>
    </row>
    <row r="388" spans="3:60" x14ac:dyDescent="0.25">
      <c r="C388" s="197">
        <v>31.4</v>
      </c>
      <c r="D388" s="198">
        <f t="shared" si="329"/>
        <v>11.781989082387847</v>
      </c>
      <c r="E388" s="199">
        <f t="shared" si="330"/>
        <v>2.6973885350318474</v>
      </c>
      <c r="F388" s="199">
        <f t="shared" si="331"/>
        <v>13.486942675159238</v>
      </c>
      <c r="G388" s="199">
        <f t="shared" si="332"/>
        <v>1.7877863597072019</v>
      </c>
      <c r="H388" s="200">
        <f t="shared" si="333"/>
        <v>11121.868284965405</v>
      </c>
      <c r="K388" s="199">
        <f t="shared" si="334"/>
        <v>7.9905530280335473</v>
      </c>
      <c r="L388" s="201">
        <f t="shared" si="335"/>
        <v>6.7015508960002843E-2</v>
      </c>
      <c r="M388" s="201">
        <f t="shared" si="336"/>
        <v>6.7579123953281653E-2</v>
      </c>
      <c r="N388" s="201">
        <f t="shared" si="337"/>
        <v>7.1032984164711224E-2</v>
      </c>
      <c r="O388" s="201">
        <f t="shared" si="338"/>
        <v>6.7077428371475289E-2</v>
      </c>
      <c r="P388" s="201" t="str">
        <f t="shared" si="339"/>
        <v/>
      </c>
      <c r="Q388" s="201" t="str">
        <f t="shared" si="340"/>
        <v/>
      </c>
      <c r="R388" s="201" t="str">
        <f t="shared" si="341"/>
        <v/>
      </c>
      <c r="S388" s="201" t="str">
        <f t="shared" si="342"/>
        <v/>
      </c>
      <c r="T388" s="199">
        <f t="shared" si="343"/>
        <v>0</v>
      </c>
      <c r="U388" s="199">
        <f t="shared" si="344"/>
        <v>0</v>
      </c>
      <c r="V388" s="199">
        <f t="shared" si="345"/>
        <v>0</v>
      </c>
      <c r="W388" s="199">
        <f t="shared" si="346"/>
        <v>0</v>
      </c>
      <c r="X388" s="199" t="str">
        <f t="shared" si="347"/>
        <v/>
      </c>
      <c r="Y388" s="199" t="str">
        <f t="shared" si="348"/>
        <v/>
      </c>
      <c r="Z388" s="199" t="str">
        <f t="shared" si="349"/>
        <v/>
      </c>
      <c r="AA388" s="199" t="str">
        <f t="shared" si="350"/>
        <v/>
      </c>
      <c r="AB388" s="201">
        <f t="shared" ca="1" si="351"/>
        <v>2.0534205925204945</v>
      </c>
      <c r="AD388" s="162">
        <f t="shared" si="352"/>
        <v>0</v>
      </c>
      <c r="AE388" s="162">
        <f t="shared" si="353"/>
        <v>0</v>
      </c>
      <c r="AF388" s="162">
        <f t="shared" si="354"/>
        <v>0</v>
      </c>
      <c r="AG388" s="162">
        <f t="shared" si="355"/>
        <v>0</v>
      </c>
      <c r="AH388" s="162" t="str">
        <f t="shared" si="356"/>
        <v/>
      </c>
      <c r="AI388" s="162" t="str">
        <f t="shared" si="357"/>
        <v/>
      </c>
      <c r="AJ388" s="162" t="str">
        <f t="shared" si="358"/>
        <v/>
      </c>
      <c r="AK388" s="162" t="str">
        <f t="shared" si="359"/>
        <v/>
      </c>
      <c r="AM388" s="199">
        <f t="shared" si="362"/>
        <v>3.477206256098909</v>
      </c>
      <c r="AN388" s="197">
        <f t="shared" si="364"/>
        <v>0</v>
      </c>
      <c r="AO388" s="197">
        <f t="shared" si="365"/>
        <v>0</v>
      </c>
      <c r="AP388" s="197">
        <f t="shared" si="366"/>
        <v>0</v>
      </c>
      <c r="AQ388" s="197">
        <f t="shared" si="367"/>
        <v>0</v>
      </c>
      <c r="AR388" s="197" t="str">
        <f t="shared" si="368"/>
        <v/>
      </c>
      <c r="AS388" s="197" t="str">
        <f t="shared" si="369"/>
        <v/>
      </c>
      <c r="AT388" s="197" t="str">
        <f t="shared" si="370"/>
        <v/>
      </c>
      <c r="AU388" s="197" t="str">
        <f t="shared" si="371"/>
        <v/>
      </c>
      <c r="AV388" s="199">
        <f t="shared" ca="1" si="363"/>
        <v>2.1189780164645002</v>
      </c>
      <c r="AX388" s="162">
        <f t="shared" si="372"/>
        <v>0</v>
      </c>
      <c r="AY388" s="162">
        <f t="shared" si="373"/>
        <v>0</v>
      </c>
      <c r="AZ388" s="162">
        <f t="shared" si="374"/>
        <v>0</v>
      </c>
      <c r="BA388" s="162">
        <f t="shared" si="375"/>
        <v>0</v>
      </c>
      <c r="BB388" s="162" t="str">
        <f t="shared" si="376"/>
        <v/>
      </c>
      <c r="BC388" s="162" t="str">
        <f t="shared" si="377"/>
        <v/>
      </c>
      <c r="BD388" s="162" t="str">
        <f t="shared" si="378"/>
        <v/>
      </c>
      <c r="BE388" s="162" t="str">
        <f t="shared" si="379"/>
        <v/>
      </c>
      <c r="BG388" s="169">
        <f t="shared" si="360"/>
        <v>7.964859931480385</v>
      </c>
      <c r="BH388" s="169">
        <f t="shared" ca="1" si="361"/>
        <v>2.0929084561371534</v>
      </c>
    </row>
    <row r="389" spans="3:60" x14ac:dyDescent="0.25">
      <c r="C389" s="197">
        <v>31.5</v>
      </c>
      <c r="D389" s="198">
        <f t="shared" si="329"/>
        <v>11.819511340612012</v>
      </c>
      <c r="E389" s="199">
        <f t="shared" si="330"/>
        <v>2.7019841269841272</v>
      </c>
      <c r="F389" s="199">
        <f t="shared" si="331"/>
        <v>13.509920634920636</v>
      </c>
      <c r="G389" s="199">
        <f t="shared" si="332"/>
        <v>1.7934799468400273</v>
      </c>
      <c r="H389" s="200">
        <f t="shared" si="333"/>
        <v>11102.951975326772</v>
      </c>
      <c r="K389" s="199">
        <f t="shared" si="334"/>
        <v>8.0162461245867096</v>
      </c>
      <c r="L389" s="201">
        <f t="shared" si="335"/>
        <v>6.7230992911642709E-2</v>
      </c>
      <c r="M389" s="201">
        <f t="shared" si="336"/>
        <v>6.7796420171780933E-2</v>
      </c>
      <c r="N389" s="201">
        <f t="shared" si="337"/>
        <v>7.1261386043054348E-2</v>
      </c>
      <c r="O389" s="201">
        <f t="shared" si="338"/>
        <v>6.7293111420901247E-2</v>
      </c>
      <c r="P389" s="201" t="str">
        <f t="shared" si="339"/>
        <v/>
      </c>
      <c r="Q389" s="201" t="str">
        <f t="shared" si="340"/>
        <v/>
      </c>
      <c r="R389" s="201" t="str">
        <f t="shared" si="341"/>
        <v/>
      </c>
      <c r="S389" s="201" t="str">
        <f t="shared" si="342"/>
        <v/>
      </c>
      <c r="T389" s="199">
        <f t="shared" si="343"/>
        <v>0</v>
      </c>
      <c r="U389" s="199">
        <f t="shared" si="344"/>
        <v>0</v>
      </c>
      <c r="V389" s="199">
        <f t="shared" si="345"/>
        <v>0</v>
      </c>
      <c r="W389" s="199">
        <f t="shared" si="346"/>
        <v>0</v>
      </c>
      <c r="X389" s="199" t="str">
        <f t="shared" si="347"/>
        <v/>
      </c>
      <c r="Y389" s="199" t="str">
        <f t="shared" si="348"/>
        <v/>
      </c>
      <c r="Z389" s="199" t="str">
        <f t="shared" si="349"/>
        <v/>
      </c>
      <c r="AA389" s="199" t="str">
        <f t="shared" si="350"/>
        <v/>
      </c>
      <c r="AB389" s="201">
        <f t="shared" ca="1" si="351"/>
        <v>2.0136825629240862</v>
      </c>
      <c r="AD389" s="162">
        <f t="shared" si="352"/>
        <v>0</v>
      </c>
      <c r="AE389" s="162">
        <f t="shared" si="353"/>
        <v>0</v>
      </c>
      <c r="AF389" s="162">
        <f t="shared" si="354"/>
        <v>0</v>
      </c>
      <c r="AG389" s="162">
        <f t="shared" si="355"/>
        <v>0</v>
      </c>
      <c r="AH389" s="162" t="str">
        <f t="shared" si="356"/>
        <v/>
      </c>
      <c r="AI389" s="162" t="str">
        <f t="shared" si="357"/>
        <v/>
      </c>
      <c r="AJ389" s="162" t="str">
        <f t="shared" si="358"/>
        <v/>
      </c>
      <c r="AK389" s="162" t="str">
        <f t="shared" si="359"/>
        <v/>
      </c>
      <c r="AM389" s="199">
        <f t="shared" si="362"/>
        <v>3.4884230504734215</v>
      </c>
      <c r="AN389" s="197">
        <f t="shared" si="364"/>
        <v>0</v>
      </c>
      <c r="AO389" s="197">
        <f t="shared" si="365"/>
        <v>0</v>
      </c>
      <c r="AP389" s="197">
        <f t="shared" si="366"/>
        <v>0</v>
      </c>
      <c r="AQ389" s="197">
        <f t="shared" si="367"/>
        <v>0</v>
      </c>
      <c r="AR389" s="197" t="str">
        <f t="shared" si="368"/>
        <v/>
      </c>
      <c r="AS389" s="197" t="str">
        <f t="shared" si="369"/>
        <v/>
      </c>
      <c r="AT389" s="197" t="str">
        <f t="shared" si="370"/>
        <v/>
      </c>
      <c r="AU389" s="197" t="str">
        <f t="shared" si="371"/>
        <v/>
      </c>
      <c r="AV389" s="199">
        <f t="shared" ca="1" si="363"/>
        <v>2.0228707376807349</v>
      </c>
      <c r="AX389" s="162">
        <f t="shared" si="372"/>
        <v>0</v>
      </c>
      <c r="AY389" s="162">
        <f t="shared" si="373"/>
        <v>0</v>
      </c>
      <c r="AZ389" s="162">
        <f t="shared" si="374"/>
        <v>0</v>
      </c>
      <c r="BA389" s="162">
        <f t="shared" si="375"/>
        <v>0</v>
      </c>
      <c r="BB389" s="162" t="str">
        <f t="shared" si="376"/>
        <v/>
      </c>
      <c r="BC389" s="162" t="str">
        <f t="shared" si="377"/>
        <v/>
      </c>
      <c r="BD389" s="162" t="str">
        <f t="shared" si="378"/>
        <v/>
      </c>
      <c r="BE389" s="162" t="str">
        <f t="shared" si="379"/>
        <v/>
      </c>
      <c r="BG389" s="169">
        <f t="shared" si="360"/>
        <v>7.9905530280335473</v>
      </c>
      <c r="BH389" s="169">
        <f t="shared" ca="1" si="361"/>
        <v>2.0534205925204945</v>
      </c>
    </row>
    <row r="390" spans="3:60" x14ac:dyDescent="0.25">
      <c r="C390" s="197">
        <v>31.6</v>
      </c>
      <c r="D390" s="198">
        <f t="shared" si="329"/>
        <v>11.857033598836178</v>
      </c>
      <c r="E390" s="199">
        <f t="shared" si="330"/>
        <v>2.7065822784810125</v>
      </c>
      <c r="F390" s="199">
        <f t="shared" si="331"/>
        <v>13.532911392405062</v>
      </c>
      <c r="G390" s="199">
        <f t="shared" si="332"/>
        <v>1.799173533972853</v>
      </c>
      <c r="H390" s="200">
        <f t="shared" si="333"/>
        <v>11084.089421008326</v>
      </c>
      <c r="K390" s="199">
        <f t="shared" si="334"/>
        <v>8.0419392211398719</v>
      </c>
      <c r="L390" s="201">
        <f t="shared" si="335"/>
        <v>6.744647686328259E-2</v>
      </c>
      <c r="M390" s="201">
        <f t="shared" si="336"/>
        <v>6.8013716390280241E-2</v>
      </c>
      <c r="N390" s="201">
        <f t="shared" si="337"/>
        <v>7.1489787921397457E-2</v>
      </c>
      <c r="O390" s="201">
        <f t="shared" si="338"/>
        <v>6.7508794470327205E-2</v>
      </c>
      <c r="P390" s="201" t="str">
        <f t="shared" si="339"/>
        <v/>
      </c>
      <c r="Q390" s="201" t="str">
        <f t="shared" si="340"/>
        <v/>
      </c>
      <c r="R390" s="201" t="str">
        <f t="shared" si="341"/>
        <v/>
      </c>
      <c r="S390" s="201" t="str">
        <f t="shared" si="342"/>
        <v/>
      </c>
      <c r="T390" s="199">
        <f t="shared" si="343"/>
        <v>0</v>
      </c>
      <c r="U390" s="199">
        <f t="shared" si="344"/>
        <v>0</v>
      </c>
      <c r="V390" s="199">
        <f t="shared" si="345"/>
        <v>0</v>
      </c>
      <c r="W390" s="199">
        <f t="shared" si="346"/>
        <v>0</v>
      </c>
      <c r="X390" s="199" t="str">
        <f t="shared" si="347"/>
        <v/>
      </c>
      <c r="Y390" s="199" t="str">
        <f t="shared" si="348"/>
        <v/>
      </c>
      <c r="Z390" s="199" t="str">
        <f t="shared" si="349"/>
        <v/>
      </c>
      <c r="AA390" s="199" t="str">
        <f t="shared" si="350"/>
        <v/>
      </c>
      <c r="AB390" s="201">
        <f t="shared" ca="1" si="351"/>
        <v>2.0754281978441411</v>
      </c>
      <c r="AD390" s="162">
        <f t="shared" si="352"/>
        <v>0</v>
      </c>
      <c r="AE390" s="162">
        <f t="shared" si="353"/>
        <v>0</v>
      </c>
      <c r="AF390" s="162">
        <f t="shared" si="354"/>
        <v>0</v>
      </c>
      <c r="AG390" s="162">
        <f t="shared" si="355"/>
        <v>0</v>
      </c>
      <c r="AH390" s="162" t="str">
        <f t="shared" si="356"/>
        <v/>
      </c>
      <c r="AI390" s="162" t="str">
        <f t="shared" si="357"/>
        <v/>
      </c>
      <c r="AJ390" s="162" t="str">
        <f t="shared" si="358"/>
        <v/>
      </c>
      <c r="AK390" s="162" t="str">
        <f t="shared" si="359"/>
        <v/>
      </c>
      <c r="AM390" s="199">
        <f t="shared" si="362"/>
        <v>3.499639844847934</v>
      </c>
      <c r="AN390" s="197">
        <f t="shared" si="364"/>
        <v>0</v>
      </c>
      <c r="AO390" s="197">
        <f t="shared" si="365"/>
        <v>0</v>
      </c>
      <c r="AP390" s="197">
        <f t="shared" si="366"/>
        <v>0</v>
      </c>
      <c r="AQ390" s="197">
        <f t="shared" si="367"/>
        <v>0</v>
      </c>
      <c r="AR390" s="197" t="str">
        <f t="shared" si="368"/>
        <v/>
      </c>
      <c r="AS390" s="197" t="str">
        <f t="shared" si="369"/>
        <v/>
      </c>
      <c r="AT390" s="197" t="str">
        <f t="shared" si="370"/>
        <v/>
      </c>
      <c r="AU390" s="197" t="str">
        <f t="shared" si="371"/>
        <v/>
      </c>
      <c r="AV390" s="199">
        <f t="shared" ca="1" si="363"/>
        <v>2.1415713940169714</v>
      </c>
      <c r="AX390" s="162">
        <f t="shared" si="372"/>
        <v>0</v>
      </c>
      <c r="AY390" s="162">
        <f t="shared" si="373"/>
        <v>0</v>
      </c>
      <c r="AZ390" s="162">
        <f t="shared" si="374"/>
        <v>0</v>
      </c>
      <c r="BA390" s="162">
        <f t="shared" si="375"/>
        <v>0</v>
      </c>
      <c r="BB390" s="162" t="str">
        <f t="shared" si="376"/>
        <v/>
      </c>
      <c r="BC390" s="162" t="str">
        <f t="shared" si="377"/>
        <v/>
      </c>
      <c r="BD390" s="162" t="str">
        <f t="shared" si="378"/>
        <v/>
      </c>
      <c r="BE390" s="162" t="str">
        <f t="shared" si="379"/>
        <v/>
      </c>
      <c r="BG390" s="169">
        <f t="shared" si="360"/>
        <v>8.0162461245867096</v>
      </c>
      <c r="BH390" s="169">
        <f t="shared" ca="1" si="361"/>
        <v>2.0136825629240862</v>
      </c>
    </row>
    <row r="391" spans="3:60" x14ac:dyDescent="0.25">
      <c r="C391" s="197">
        <v>31.7</v>
      </c>
      <c r="D391" s="198">
        <f t="shared" si="329"/>
        <v>11.894555857060341</v>
      </c>
      <c r="E391" s="199">
        <f t="shared" si="330"/>
        <v>2.7111829652996846</v>
      </c>
      <c r="F391" s="199">
        <f t="shared" si="331"/>
        <v>13.555914826498423</v>
      </c>
      <c r="G391" s="199">
        <f t="shared" si="332"/>
        <v>1.8048671211056784</v>
      </c>
      <c r="H391" s="200">
        <f t="shared" si="333"/>
        <v>11065.2805007883</v>
      </c>
      <c r="K391" s="199">
        <f t="shared" si="334"/>
        <v>8.0676323176930342</v>
      </c>
      <c r="L391" s="201">
        <f t="shared" si="335"/>
        <v>6.7661960814922484E-2</v>
      </c>
      <c r="M391" s="201">
        <f t="shared" si="336"/>
        <v>6.8231012608779534E-2</v>
      </c>
      <c r="N391" s="201">
        <f t="shared" si="337"/>
        <v>7.1718189799740595E-2</v>
      </c>
      <c r="O391" s="201">
        <f t="shared" si="338"/>
        <v>6.7724477519753176E-2</v>
      </c>
      <c r="P391" s="201" t="str">
        <f t="shared" si="339"/>
        <v/>
      </c>
      <c r="Q391" s="201" t="str">
        <f t="shared" si="340"/>
        <v/>
      </c>
      <c r="R391" s="201" t="str">
        <f t="shared" si="341"/>
        <v/>
      </c>
      <c r="S391" s="201" t="str">
        <f t="shared" si="342"/>
        <v/>
      </c>
      <c r="T391" s="199">
        <f t="shared" si="343"/>
        <v>0</v>
      </c>
      <c r="U391" s="199">
        <f t="shared" si="344"/>
        <v>0</v>
      </c>
      <c r="V391" s="199">
        <f t="shared" si="345"/>
        <v>0</v>
      </c>
      <c r="W391" s="199">
        <f t="shared" si="346"/>
        <v>0</v>
      </c>
      <c r="X391" s="199" t="str">
        <f t="shared" si="347"/>
        <v/>
      </c>
      <c r="Y391" s="199" t="str">
        <f t="shared" si="348"/>
        <v/>
      </c>
      <c r="Z391" s="199" t="str">
        <f t="shared" si="349"/>
        <v/>
      </c>
      <c r="AA391" s="199" t="str">
        <f t="shared" si="350"/>
        <v/>
      </c>
      <c r="AB391" s="201">
        <f t="shared" ca="1" si="351"/>
        <v>2.0619193743557882</v>
      </c>
      <c r="AD391" s="162">
        <f t="shared" si="352"/>
        <v>0</v>
      </c>
      <c r="AE391" s="162">
        <f t="shared" si="353"/>
        <v>0</v>
      </c>
      <c r="AF391" s="162">
        <f t="shared" si="354"/>
        <v>0</v>
      </c>
      <c r="AG391" s="162">
        <f t="shared" si="355"/>
        <v>0</v>
      </c>
      <c r="AH391" s="162" t="str">
        <f t="shared" si="356"/>
        <v/>
      </c>
      <c r="AI391" s="162" t="str">
        <f t="shared" si="357"/>
        <v/>
      </c>
      <c r="AJ391" s="162" t="str">
        <f t="shared" si="358"/>
        <v/>
      </c>
      <c r="AK391" s="162" t="str">
        <f t="shared" si="359"/>
        <v/>
      </c>
      <c r="AM391" s="199">
        <f t="shared" si="362"/>
        <v>3.5108566392224465</v>
      </c>
      <c r="AN391" s="197">
        <f t="shared" si="364"/>
        <v>0</v>
      </c>
      <c r="AO391" s="197">
        <f t="shared" si="365"/>
        <v>0</v>
      </c>
      <c r="AP391" s="197">
        <f t="shared" si="366"/>
        <v>0</v>
      </c>
      <c r="AQ391" s="197">
        <f t="shared" si="367"/>
        <v>0</v>
      </c>
      <c r="AR391" s="197" t="str">
        <f t="shared" si="368"/>
        <v/>
      </c>
      <c r="AS391" s="197" t="str">
        <f t="shared" si="369"/>
        <v/>
      </c>
      <c r="AT391" s="197" t="str">
        <f t="shared" si="370"/>
        <v/>
      </c>
      <c r="AU391" s="197" t="str">
        <f t="shared" si="371"/>
        <v/>
      </c>
      <c r="AV391" s="199">
        <f t="shared" ca="1" si="363"/>
        <v>2.0205615772269581</v>
      </c>
      <c r="AX391" s="162">
        <f t="shared" si="372"/>
        <v>0</v>
      </c>
      <c r="AY391" s="162">
        <f t="shared" si="373"/>
        <v>0</v>
      </c>
      <c r="AZ391" s="162">
        <f t="shared" si="374"/>
        <v>0</v>
      </c>
      <c r="BA391" s="162">
        <f t="shared" si="375"/>
        <v>0</v>
      </c>
      <c r="BB391" s="162" t="str">
        <f t="shared" si="376"/>
        <v/>
      </c>
      <c r="BC391" s="162" t="str">
        <f t="shared" si="377"/>
        <v/>
      </c>
      <c r="BD391" s="162" t="str">
        <f t="shared" si="378"/>
        <v/>
      </c>
      <c r="BE391" s="162" t="str">
        <f t="shared" si="379"/>
        <v/>
      </c>
      <c r="BG391" s="169">
        <f t="shared" si="360"/>
        <v>8.0419392211398719</v>
      </c>
      <c r="BH391" s="169">
        <f t="shared" ca="1" si="361"/>
        <v>2.0754281978441411</v>
      </c>
    </row>
    <row r="392" spans="3:60" x14ac:dyDescent="0.25">
      <c r="C392" s="197">
        <v>31.8</v>
      </c>
      <c r="D392" s="198">
        <f t="shared" si="329"/>
        <v>11.932078115284508</v>
      </c>
      <c r="E392" s="199">
        <f t="shared" si="330"/>
        <v>2.7157861635220124</v>
      </c>
      <c r="F392" s="199">
        <f t="shared" si="331"/>
        <v>13.578930817610061</v>
      </c>
      <c r="G392" s="199">
        <f t="shared" si="332"/>
        <v>1.8105607082385036</v>
      </c>
      <c r="H392" s="200">
        <f t="shared" si="333"/>
        <v>11046.525092054377</v>
      </c>
      <c r="K392" s="199">
        <f t="shared" si="334"/>
        <v>8.0933254142461966</v>
      </c>
      <c r="L392" s="201">
        <f t="shared" si="335"/>
        <v>6.787744476656235E-2</v>
      </c>
      <c r="M392" s="201">
        <f t="shared" si="336"/>
        <v>6.8448308827278828E-2</v>
      </c>
      <c r="N392" s="201">
        <f t="shared" si="337"/>
        <v>7.1946591678083704E-2</v>
      </c>
      <c r="O392" s="201">
        <f t="shared" si="338"/>
        <v>6.7940160569179134E-2</v>
      </c>
      <c r="P392" s="201" t="str">
        <f t="shared" si="339"/>
        <v/>
      </c>
      <c r="Q392" s="201" t="str">
        <f t="shared" si="340"/>
        <v/>
      </c>
      <c r="R392" s="201" t="str">
        <f t="shared" si="341"/>
        <v/>
      </c>
      <c r="S392" s="201" t="str">
        <f t="shared" si="342"/>
        <v/>
      </c>
      <c r="T392" s="199">
        <f t="shared" si="343"/>
        <v>0</v>
      </c>
      <c r="U392" s="199">
        <f t="shared" si="344"/>
        <v>0</v>
      </c>
      <c r="V392" s="199">
        <f t="shared" si="345"/>
        <v>0</v>
      </c>
      <c r="W392" s="199">
        <f t="shared" si="346"/>
        <v>0</v>
      </c>
      <c r="X392" s="199" t="str">
        <f t="shared" si="347"/>
        <v/>
      </c>
      <c r="Y392" s="199" t="str">
        <f t="shared" si="348"/>
        <v/>
      </c>
      <c r="Z392" s="199" t="str">
        <f t="shared" si="349"/>
        <v/>
      </c>
      <c r="AA392" s="199" t="str">
        <f t="shared" si="350"/>
        <v/>
      </c>
      <c r="AB392" s="201">
        <f t="shared" ca="1" si="351"/>
        <v>2.0328467244898336</v>
      </c>
      <c r="AD392" s="162">
        <f t="shared" si="352"/>
        <v>0</v>
      </c>
      <c r="AE392" s="162">
        <f t="shared" si="353"/>
        <v>0</v>
      </c>
      <c r="AF392" s="162">
        <f t="shared" si="354"/>
        <v>0</v>
      </c>
      <c r="AG392" s="162">
        <f t="shared" si="355"/>
        <v>0</v>
      </c>
      <c r="AH392" s="162" t="str">
        <f t="shared" si="356"/>
        <v/>
      </c>
      <c r="AI392" s="162" t="str">
        <f t="shared" si="357"/>
        <v/>
      </c>
      <c r="AJ392" s="162" t="str">
        <f t="shared" si="358"/>
        <v/>
      </c>
      <c r="AK392" s="162" t="str">
        <f t="shared" si="359"/>
        <v/>
      </c>
      <c r="AM392" s="199">
        <f t="shared" si="362"/>
        <v>3.522073433596959</v>
      </c>
      <c r="AN392" s="197">
        <f t="shared" si="364"/>
        <v>0</v>
      </c>
      <c r="AO392" s="197">
        <f t="shared" si="365"/>
        <v>0</v>
      </c>
      <c r="AP392" s="197">
        <f t="shared" si="366"/>
        <v>0</v>
      </c>
      <c r="AQ392" s="197">
        <f t="shared" si="367"/>
        <v>0</v>
      </c>
      <c r="AR392" s="197" t="str">
        <f t="shared" si="368"/>
        <v/>
      </c>
      <c r="AS392" s="197" t="str">
        <f t="shared" si="369"/>
        <v/>
      </c>
      <c r="AT392" s="197" t="str">
        <f t="shared" si="370"/>
        <v/>
      </c>
      <c r="AU392" s="197" t="str">
        <f t="shared" si="371"/>
        <v/>
      </c>
      <c r="AV392" s="199">
        <f t="shared" ca="1" si="363"/>
        <v>2.1275171117919887</v>
      </c>
      <c r="AX392" s="162">
        <f t="shared" si="372"/>
        <v>0</v>
      </c>
      <c r="AY392" s="162">
        <f t="shared" si="373"/>
        <v>0</v>
      </c>
      <c r="AZ392" s="162">
        <f t="shared" si="374"/>
        <v>0</v>
      </c>
      <c r="BA392" s="162">
        <f t="shared" si="375"/>
        <v>0</v>
      </c>
      <c r="BB392" s="162" t="str">
        <f t="shared" si="376"/>
        <v/>
      </c>
      <c r="BC392" s="162" t="str">
        <f t="shared" si="377"/>
        <v/>
      </c>
      <c r="BD392" s="162" t="str">
        <f t="shared" si="378"/>
        <v/>
      </c>
      <c r="BE392" s="162" t="str">
        <f t="shared" si="379"/>
        <v/>
      </c>
      <c r="BG392" s="169">
        <f t="shared" si="360"/>
        <v>8.0676323176930342</v>
      </c>
      <c r="BH392" s="169">
        <f t="shared" ca="1" si="361"/>
        <v>2.0619193743557882</v>
      </c>
    </row>
    <row r="393" spans="3:60" x14ac:dyDescent="0.25">
      <c r="C393" s="197">
        <v>31.9</v>
      </c>
      <c r="D393" s="198">
        <f t="shared" si="329"/>
        <v>11.969600373508674</v>
      </c>
      <c r="E393" s="199">
        <f t="shared" si="330"/>
        <v>2.7203918495297805</v>
      </c>
      <c r="F393" s="199">
        <f t="shared" si="331"/>
        <v>13.601959247648903</v>
      </c>
      <c r="G393" s="199">
        <f t="shared" si="332"/>
        <v>1.8162542953713299</v>
      </c>
      <c r="H393" s="200">
        <f t="shared" si="333"/>
        <v>11027.823070851171</v>
      </c>
      <c r="K393" s="199">
        <f t="shared" si="334"/>
        <v>8.1190185107993589</v>
      </c>
      <c r="L393" s="201">
        <f t="shared" si="335"/>
        <v>6.8092928718202231E-2</v>
      </c>
      <c r="M393" s="201">
        <f t="shared" si="336"/>
        <v>6.8665605045778122E-2</v>
      </c>
      <c r="N393" s="201">
        <f t="shared" si="337"/>
        <v>7.2174993556426828E-2</v>
      </c>
      <c r="O393" s="201">
        <f t="shared" si="338"/>
        <v>6.8155843618605105E-2</v>
      </c>
      <c r="P393" s="201" t="str">
        <f t="shared" si="339"/>
        <v/>
      </c>
      <c r="Q393" s="201" t="str">
        <f t="shared" si="340"/>
        <v/>
      </c>
      <c r="R393" s="201" t="str">
        <f t="shared" si="341"/>
        <v/>
      </c>
      <c r="S393" s="201" t="str">
        <f t="shared" si="342"/>
        <v/>
      </c>
      <c r="T393" s="199">
        <f t="shared" si="343"/>
        <v>0</v>
      </c>
      <c r="U393" s="199">
        <f t="shared" si="344"/>
        <v>0</v>
      </c>
      <c r="V393" s="199">
        <f t="shared" si="345"/>
        <v>0</v>
      </c>
      <c r="W393" s="199">
        <f t="shared" si="346"/>
        <v>0</v>
      </c>
      <c r="X393" s="199" t="str">
        <f t="shared" si="347"/>
        <v/>
      </c>
      <c r="Y393" s="199" t="str">
        <f t="shared" si="348"/>
        <v/>
      </c>
      <c r="Z393" s="199" t="str">
        <f t="shared" si="349"/>
        <v/>
      </c>
      <c r="AA393" s="199" t="str">
        <f t="shared" si="350"/>
        <v/>
      </c>
      <c r="AB393" s="201">
        <f t="shared" ca="1" si="351"/>
        <v>2.1172974971324372</v>
      </c>
      <c r="AD393" s="162">
        <f t="shared" si="352"/>
        <v>0</v>
      </c>
      <c r="AE393" s="162">
        <f t="shared" si="353"/>
        <v>0</v>
      </c>
      <c r="AF393" s="162">
        <f t="shared" si="354"/>
        <v>0</v>
      </c>
      <c r="AG393" s="162">
        <f t="shared" si="355"/>
        <v>0</v>
      </c>
      <c r="AH393" s="162" t="str">
        <f t="shared" si="356"/>
        <v/>
      </c>
      <c r="AI393" s="162" t="str">
        <f t="shared" si="357"/>
        <v/>
      </c>
      <c r="AJ393" s="162" t="str">
        <f t="shared" si="358"/>
        <v/>
      </c>
      <c r="AK393" s="162" t="str">
        <f t="shared" si="359"/>
        <v/>
      </c>
      <c r="AM393" s="199">
        <f t="shared" si="362"/>
        <v>3.5332902279714715</v>
      </c>
      <c r="AN393" s="197">
        <f t="shared" si="364"/>
        <v>0</v>
      </c>
      <c r="AO393" s="197">
        <f t="shared" si="365"/>
        <v>0</v>
      </c>
      <c r="AP393" s="197">
        <f t="shared" si="366"/>
        <v>0</v>
      </c>
      <c r="AQ393" s="197">
        <f t="shared" si="367"/>
        <v>0</v>
      </c>
      <c r="AR393" s="197" t="str">
        <f t="shared" si="368"/>
        <v/>
      </c>
      <c r="AS393" s="197" t="str">
        <f t="shared" si="369"/>
        <v/>
      </c>
      <c r="AT393" s="197" t="str">
        <f t="shared" si="370"/>
        <v/>
      </c>
      <c r="AU393" s="197" t="str">
        <f t="shared" si="371"/>
        <v/>
      </c>
      <c r="AV393" s="199">
        <f t="shared" ca="1" si="363"/>
        <v>2.0790964022012748</v>
      </c>
      <c r="AX393" s="162">
        <f t="shared" si="372"/>
        <v>0</v>
      </c>
      <c r="AY393" s="162">
        <f t="shared" si="373"/>
        <v>0</v>
      </c>
      <c r="AZ393" s="162">
        <f t="shared" si="374"/>
        <v>0</v>
      </c>
      <c r="BA393" s="162">
        <f t="shared" si="375"/>
        <v>0</v>
      </c>
      <c r="BB393" s="162" t="str">
        <f t="shared" si="376"/>
        <v/>
      </c>
      <c r="BC393" s="162" t="str">
        <f t="shared" si="377"/>
        <v/>
      </c>
      <c r="BD393" s="162" t="str">
        <f t="shared" si="378"/>
        <v/>
      </c>
      <c r="BE393" s="162" t="str">
        <f t="shared" si="379"/>
        <v/>
      </c>
      <c r="BG393" s="169">
        <f t="shared" si="360"/>
        <v>8.0933254142461966</v>
      </c>
      <c r="BH393" s="169">
        <f t="shared" ca="1" si="361"/>
        <v>2.0328467244898336</v>
      </c>
    </row>
    <row r="394" spans="3:60" x14ac:dyDescent="0.25">
      <c r="C394" s="197">
        <v>32</v>
      </c>
      <c r="D394" s="198">
        <f t="shared" si="329"/>
        <v>12.007122631732837</v>
      </c>
      <c r="E394" s="199">
        <f t="shared" si="330"/>
        <v>2.7250000000000001</v>
      </c>
      <c r="F394" s="199">
        <f t="shared" si="331"/>
        <v>13.625</v>
      </c>
      <c r="G394" s="199">
        <f t="shared" si="332"/>
        <v>1.8219478825041548</v>
      </c>
      <c r="H394" s="200">
        <f t="shared" si="333"/>
        <v>11009.174311926605</v>
      </c>
      <c r="K394" s="199">
        <f t="shared" si="334"/>
        <v>8.1447116073525212</v>
      </c>
      <c r="L394" s="201">
        <f t="shared" si="335"/>
        <v>6.8308412669842111E-2</v>
      </c>
      <c r="M394" s="201">
        <f t="shared" si="336"/>
        <v>6.888290126427743E-2</v>
      </c>
      <c r="N394" s="201">
        <f t="shared" si="337"/>
        <v>7.2403395434769952E-2</v>
      </c>
      <c r="O394" s="201">
        <f t="shared" si="338"/>
        <v>6.8371526668031063E-2</v>
      </c>
      <c r="P394" s="201" t="str">
        <f t="shared" si="339"/>
        <v/>
      </c>
      <c r="Q394" s="201" t="str">
        <f t="shared" si="340"/>
        <v/>
      </c>
      <c r="R394" s="201" t="str">
        <f t="shared" si="341"/>
        <v/>
      </c>
      <c r="S394" s="201" t="str">
        <f t="shared" si="342"/>
        <v/>
      </c>
      <c r="T394" s="199">
        <f t="shared" si="343"/>
        <v>0</v>
      </c>
      <c r="U394" s="199">
        <f t="shared" si="344"/>
        <v>0</v>
      </c>
      <c r="V394" s="199">
        <f t="shared" si="345"/>
        <v>0</v>
      </c>
      <c r="W394" s="199">
        <f t="shared" si="346"/>
        <v>0</v>
      </c>
      <c r="X394" s="199" t="str">
        <f t="shared" si="347"/>
        <v/>
      </c>
      <c r="Y394" s="199" t="str">
        <f t="shared" si="348"/>
        <v/>
      </c>
      <c r="Z394" s="199" t="str">
        <f t="shared" si="349"/>
        <v/>
      </c>
      <c r="AA394" s="199" t="str">
        <f t="shared" si="350"/>
        <v/>
      </c>
      <c r="AB394" s="201">
        <f t="shared" ca="1" si="351"/>
        <v>2.1505219054753919</v>
      </c>
      <c r="AD394" s="162">
        <f t="shared" si="352"/>
        <v>0</v>
      </c>
      <c r="AE394" s="162">
        <f t="shared" si="353"/>
        <v>0</v>
      </c>
      <c r="AF394" s="162">
        <f t="shared" si="354"/>
        <v>0</v>
      </c>
      <c r="AG394" s="162">
        <f t="shared" si="355"/>
        <v>0</v>
      </c>
      <c r="AH394" s="162" t="str">
        <f t="shared" si="356"/>
        <v/>
      </c>
      <c r="AI394" s="162" t="str">
        <f t="shared" si="357"/>
        <v/>
      </c>
      <c r="AJ394" s="162" t="str">
        <f t="shared" si="358"/>
        <v/>
      </c>
      <c r="AK394" s="162" t="str">
        <f t="shared" si="359"/>
        <v/>
      </c>
      <c r="AM394" s="199">
        <f t="shared" si="362"/>
        <v>3.544507022345984</v>
      </c>
      <c r="AN394" s="197">
        <f t="shared" si="364"/>
        <v>0</v>
      </c>
      <c r="AO394" s="197">
        <f t="shared" si="365"/>
        <v>0</v>
      </c>
      <c r="AP394" s="197">
        <f t="shared" si="366"/>
        <v>0</v>
      </c>
      <c r="AQ394" s="197">
        <f t="shared" si="367"/>
        <v>0</v>
      </c>
      <c r="AR394" s="197" t="str">
        <f t="shared" si="368"/>
        <v/>
      </c>
      <c r="AS394" s="197" t="str">
        <f t="shared" si="369"/>
        <v/>
      </c>
      <c r="AT394" s="197" t="str">
        <f t="shared" si="370"/>
        <v/>
      </c>
      <c r="AU394" s="197" t="str">
        <f t="shared" si="371"/>
        <v/>
      </c>
      <c r="AV394" s="199">
        <f t="shared" ca="1" si="363"/>
        <v>2.1323204972156145</v>
      </c>
      <c r="AX394" s="162">
        <f t="shared" si="372"/>
        <v>0</v>
      </c>
      <c r="AY394" s="162">
        <f t="shared" si="373"/>
        <v>0</v>
      </c>
      <c r="AZ394" s="162">
        <f t="shared" si="374"/>
        <v>0</v>
      </c>
      <c r="BA394" s="162">
        <f t="shared" si="375"/>
        <v>0</v>
      </c>
      <c r="BB394" s="162" t="str">
        <f t="shared" si="376"/>
        <v/>
      </c>
      <c r="BC394" s="162" t="str">
        <f t="shared" si="377"/>
        <v/>
      </c>
      <c r="BD394" s="162" t="str">
        <f t="shared" si="378"/>
        <v/>
      </c>
      <c r="BE394" s="162" t="str">
        <f t="shared" si="379"/>
        <v/>
      </c>
      <c r="BG394" s="169">
        <f t="shared" si="360"/>
        <v>8.1190185107993589</v>
      </c>
      <c r="BH394" s="169">
        <f t="shared" ca="1" si="361"/>
        <v>2.1172974971324372</v>
      </c>
    </row>
    <row r="395" spans="3:60" x14ac:dyDescent="0.25">
      <c r="C395" s="197">
        <v>32.1</v>
      </c>
      <c r="D395" s="198">
        <f t="shared" si="329"/>
        <v>12.044644889957002</v>
      </c>
      <c r="E395" s="199">
        <f t="shared" si="330"/>
        <v>2.729610591900312</v>
      </c>
      <c r="F395" s="199">
        <f t="shared" si="331"/>
        <v>13.648052959501559</v>
      </c>
      <c r="G395" s="199">
        <f t="shared" si="332"/>
        <v>1.8276414696369803</v>
      </c>
      <c r="H395" s="200">
        <f t="shared" si="333"/>
        <v>10990.578688777168</v>
      </c>
      <c r="K395" s="199">
        <f t="shared" si="334"/>
        <v>8.1704047039056835</v>
      </c>
      <c r="L395" s="201">
        <f t="shared" si="335"/>
        <v>6.8523896621481992E-2</v>
      </c>
      <c r="M395" s="201">
        <f t="shared" si="336"/>
        <v>6.9100197482776723E-2</v>
      </c>
      <c r="N395" s="201">
        <f t="shared" si="337"/>
        <v>7.2631797313113075E-2</v>
      </c>
      <c r="O395" s="201">
        <f t="shared" si="338"/>
        <v>6.8587209717457021E-2</v>
      </c>
      <c r="P395" s="201" t="str">
        <f t="shared" si="339"/>
        <v/>
      </c>
      <c r="Q395" s="201" t="str">
        <f t="shared" si="340"/>
        <v/>
      </c>
      <c r="R395" s="201" t="str">
        <f t="shared" si="341"/>
        <v/>
      </c>
      <c r="S395" s="201" t="str">
        <f t="shared" si="342"/>
        <v/>
      </c>
      <c r="T395" s="199">
        <f t="shared" si="343"/>
        <v>0</v>
      </c>
      <c r="U395" s="199">
        <f t="shared" si="344"/>
        <v>0</v>
      </c>
      <c r="V395" s="199">
        <f t="shared" si="345"/>
        <v>0</v>
      </c>
      <c r="W395" s="199">
        <f t="shared" si="346"/>
        <v>0</v>
      </c>
      <c r="X395" s="199" t="str">
        <f t="shared" si="347"/>
        <v/>
      </c>
      <c r="Y395" s="199" t="str">
        <f t="shared" si="348"/>
        <v/>
      </c>
      <c r="Z395" s="199" t="str">
        <f t="shared" si="349"/>
        <v/>
      </c>
      <c r="AA395" s="199" t="str">
        <f t="shared" si="350"/>
        <v/>
      </c>
      <c r="AB395" s="201">
        <f t="shared" ca="1" si="351"/>
        <v>2.1554238453641514</v>
      </c>
      <c r="AD395" s="162">
        <f t="shared" si="352"/>
        <v>0</v>
      </c>
      <c r="AE395" s="162">
        <f t="shared" si="353"/>
        <v>0</v>
      </c>
      <c r="AF395" s="162">
        <f t="shared" si="354"/>
        <v>0</v>
      </c>
      <c r="AG395" s="162">
        <f t="shared" si="355"/>
        <v>0</v>
      </c>
      <c r="AH395" s="162" t="str">
        <f t="shared" si="356"/>
        <v/>
      </c>
      <c r="AI395" s="162" t="str">
        <f t="shared" si="357"/>
        <v/>
      </c>
      <c r="AJ395" s="162" t="str">
        <f t="shared" si="358"/>
        <v/>
      </c>
      <c r="AK395" s="162" t="str">
        <f t="shared" si="359"/>
        <v/>
      </c>
      <c r="AM395" s="199">
        <f t="shared" si="362"/>
        <v>3.5557238167204965</v>
      </c>
      <c r="AN395" s="197">
        <f t="shared" si="364"/>
        <v>0</v>
      </c>
      <c r="AO395" s="197">
        <f t="shared" si="365"/>
        <v>0</v>
      </c>
      <c r="AP395" s="197">
        <f t="shared" si="366"/>
        <v>0</v>
      </c>
      <c r="AQ395" s="197">
        <f t="shared" si="367"/>
        <v>0</v>
      </c>
      <c r="AR395" s="197" t="str">
        <f t="shared" si="368"/>
        <v/>
      </c>
      <c r="AS395" s="197" t="str">
        <f t="shared" si="369"/>
        <v/>
      </c>
      <c r="AT395" s="197" t="str">
        <f t="shared" si="370"/>
        <v/>
      </c>
      <c r="AU395" s="197" t="str">
        <f t="shared" si="371"/>
        <v/>
      </c>
      <c r="AV395" s="199">
        <f t="shared" ca="1" si="363"/>
        <v>2.1391949233748617</v>
      </c>
      <c r="AX395" s="162">
        <f t="shared" si="372"/>
        <v>0</v>
      </c>
      <c r="AY395" s="162">
        <f t="shared" si="373"/>
        <v>0</v>
      </c>
      <c r="AZ395" s="162">
        <f t="shared" si="374"/>
        <v>0</v>
      </c>
      <c r="BA395" s="162">
        <f t="shared" si="375"/>
        <v>0</v>
      </c>
      <c r="BB395" s="162" t="str">
        <f t="shared" si="376"/>
        <v/>
      </c>
      <c r="BC395" s="162" t="str">
        <f t="shared" si="377"/>
        <v/>
      </c>
      <c r="BD395" s="162" t="str">
        <f t="shared" si="378"/>
        <v/>
      </c>
      <c r="BE395" s="162" t="str">
        <f t="shared" si="379"/>
        <v/>
      </c>
      <c r="BG395" s="169">
        <f t="shared" si="360"/>
        <v>8.1447116073525212</v>
      </c>
      <c r="BH395" s="169">
        <f t="shared" ca="1" si="361"/>
        <v>2.1505219054753919</v>
      </c>
    </row>
    <row r="396" spans="3:60" x14ac:dyDescent="0.25">
      <c r="C396" s="197">
        <v>32.200000000000003</v>
      </c>
      <c r="D396" s="198">
        <f t="shared" si="329"/>
        <v>12.082167148181171</v>
      </c>
      <c r="E396" s="199">
        <f t="shared" si="330"/>
        <v>2.7342236024844722</v>
      </c>
      <c r="F396" s="199">
        <f t="shared" si="331"/>
        <v>13.671118012422362</v>
      </c>
      <c r="G396" s="199">
        <f t="shared" si="332"/>
        <v>1.8333350567698061</v>
      </c>
      <c r="H396" s="200">
        <f t="shared" si="333"/>
        <v>10972.036073692101</v>
      </c>
      <c r="K396" s="199">
        <f t="shared" si="334"/>
        <v>8.1960978004588458</v>
      </c>
      <c r="L396" s="201">
        <f t="shared" si="335"/>
        <v>6.8739380573121872E-2</v>
      </c>
      <c r="M396" s="201">
        <f t="shared" si="336"/>
        <v>6.9317493701276017E-2</v>
      </c>
      <c r="N396" s="201">
        <f t="shared" si="337"/>
        <v>7.2860199191456199E-2</v>
      </c>
      <c r="O396" s="201">
        <f t="shared" si="338"/>
        <v>6.8802892766882992E-2</v>
      </c>
      <c r="P396" s="201" t="str">
        <f t="shared" si="339"/>
        <v/>
      </c>
      <c r="Q396" s="201" t="str">
        <f t="shared" si="340"/>
        <v/>
      </c>
      <c r="R396" s="201" t="str">
        <f t="shared" si="341"/>
        <v/>
      </c>
      <c r="S396" s="201" t="str">
        <f t="shared" si="342"/>
        <v/>
      </c>
      <c r="T396" s="199">
        <f t="shared" si="343"/>
        <v>0</v>
      </c>
      <c r="U396" s="199">
        <f t="shared" si="344"/>
        <v>0</v>
      </c>
      <c r="V396" s="199">
        <f t="shared" si="345"/>
        <v>0</v>
      </c>
      <c r="W396" s="199">
        <f t="shared" si="346"/>
        <v>0</v>
      </c>
      <c r="X396" s="199" t="str">
        <f t="shared" si="347"/>
        <v/>
      </c>
      <c r="Y396" s="199" t="str">
        <f t="shared" si="348"/>
        <v/>
      </c>
      <c r="Z396" s="199" t="str">
        <f t="shared" si="349"/>
        <v/>
      </c>
      <c r="AA396" s="199" t="str">
        <f t="shared" si="350"/>
        <v/>
      </c>
      <c r="AB396" s="201">
        <f t="shared" ca="1" si="351"/>
        <v>2.0040154531923826</v>
      </c>
      <c r="AD396" s="162">
        <f t="shared" si="352"/>
        <v>0</v>
      </c>
      <c r="AE396" s="162">
        <f t="shared" si="353"/>
        <v>0</v>
      </c>
      <c r="AF396" s="162">
        <f t="shared" si="354"/>
        <v>0</v>
      </c>
      <c r="AG396" s="162">
        <f t="shared" si="355"/>
        <v>0</v>
      </c>
      <c r="AH396" s="162" t="str">
        <f t="shared" si="356"/>
        <v/>
      </c>
      <c r="AI396" s="162" t="str">
        <f t="shared" si="357"/>
        <v/>
      </c>
      <c r="AJ396" s="162" t="str">
        <f t="shared" si="358"/>
        <v/>
      </c>
      <c r="AK396" s="162" t="str">
        <f t="shared" si="359"/>
        <v/>
      </c>
      <c r="AM396" s="199">
        <f t="shared" si="362"/>
        <v>3.566940611095009</v>
      </c>
      <c r="AN396" s="197">
        <f t="shared" si="364"/>
        <v>0</v>
      </c>
      <c r="AO396" s="197">
        <f t="shared" si="365"/>
        <v>0</v>
      </c>
      <c r="AP396" s="197">
        <f t="shared" si="366"/>
        <v>0</v>
      </c>
      <c r="AQ396" s="197">
        <f t="shared" si="367"/>
        <v>0</v>
      </c>
      <c r="AR396" s="197" t="str">
        <f t="shared" si="368"/>
        <v/>
      </c>
      <c r="AS396" s="197" t="str">
        <f t="shared" si="369"/>
        <v/>
      </c>
      <c r="AT396" s="197" t="str">
        <f t="shared" si="370"/>
        <v/>
      </c>
      <c r="AU396" s="197" t="str">
        <f t="shared" si="371"/>
        <v/>
      </c>
      <c r="AV396" s="199">
        <f t="shared" ca="1" si="363"/>
        <v>2.1640231254748548</v>
      </c>
      <c r="AX396" s="162">
        <f t="shared" si="372"/>
        <v>0</v>
      </c>
      <c r="AY396" s="162">
        <f t="shared" si="373"/>
        <v>0</v>
      </c>
      <c r="AZ396" s="162">
        <f t="shared" si="374"/>
        <v>0</v>
      </c>
      <c r="BA396" s="162">
        <f t="shared" si="375"/>
        <v>0</v>
      </c>
      <c r="BB396" s="162" t="str">
        <f t="shared" si="376"/>
        <v/>
      </c>
      <c r="BC396" s="162" t="str">
        <f t="shared" si="377"/>
        <v/>
      </c>
      <c r="BD396" s="162" t="str">
        <f t="shared" si="378"/>
        <v/>
      </c>
      <c r="BE396" s="162" t="str">
        <f t="shared" si="379"/>
        <v/>
      </c>
      <c r="BG396" s="169">
        <f t="shared" si="360"/>
        <v>8.1704047039056835</v>
      </c>
      <c r="BH396" s="169">
        <f t="shared" ca="1" si="361"/>
        <v>2.1554238453641514</v>
      </c>
    </row>
    <row r="397" spans="3:60" x14ac:dyDescent="0.25">
      <c r="C397" s="197">
        <v>32.299999999999997</v>
      </c>
      <c r="D397" s="198">
        <f t="shared" ref="D397:D460" si="380">(2*$C$43*$C397)/($C$15/1000000)*1000</f>
        <v>12.119689406405332</v>
      </c>
      <c r="E397" s="199">
        <f t="shared" ref="E397:E460" si="381">$C$46+$C$47/C397+$C$48*C397</f>
        <v>2.7388390092879256</v>
      </c>
      <c r="F397" s="199">
        <f t="shared" ref="F397:F460" si="382">E397*$C$15</f>
        <v>13.694195046439628</v>
      </c>
      <c r="G397" s="199">
        <f t="shared" ref="G397:G460" si="383">D397*PI()*$C$14*$C$37/4*60/1000</f>
        <v>1.8390286439026313</v>
      </c>
      <c r="H397" s="200">
        <f t="shared" ref="H397:H460" si="384">($C$13*1000)/F397</f>
        <v>10953.546337796517</v>
      </c>
      <c r="K397" s="199">
        <f t="shared" si="334"/>
        <v>8.2217908970120082</v>
      </c>
      <c r="L397" s="201">
        <f t="shared" si="335"/>
        <v>6.8954864524761753E-2</v>
      </c>
      <c r="M397" s="201">
        <f t="shared" si="336"/>
        <v>6.9534789919775311E-2</v>
      </c>
      <c r="N397" s="201">
        <f t="shared" si="337"/>
        <v>7.3088601069799322E-2</v>
      </c>
      <c r="O397" s="201">
        <f t="shared" si="338"/>
        <v>6.901857581630895E-2</v>
      </c>
      <c r="P397" s="201" t="str">
        <f t="shared" si="339"/>
        <v/>
      </c>
      <c r="Q397" s="201" t="str">
        <f t="shared" si="340"/>
        <v/>
      </c>
      <c r="R397" s="201" t="str">
        <f t="shared" si="341"/>
        <v/>
      </c>
      <c r="S397" s="201" t="str">
        <f t="shared" si="342"/>
        <v/>
      </c>
      <c r="T397" s="199">
        <f t="shared" si="343"/>
        <v>0</v>
      </c>
      <c r="U397" s="199">
        <f t="shared" si="344"/>
        <v>0</v>
      </c>
      <c r="V397" s="199">
        <f t="shared" si="345"/>
        <v>0</v>
      </c>
      <c r="W397" s="199">
        <f t="shared" si="346"/>
        <v>0</v>
      </c>
      <c r="X397" s="199" t="str">
        <f t="shared" si="347"/>
        <v/>
      </c>
      <c r="Y397" s="199" t="str">
        <f t="shared" si="348"/>
        <v/>
      </c>
      <c r="Z397" s="199" t="str">
        <f t="shared" si="349"/>
        <v/>
      </c>
      <c r="AA397" s="199" t="str">
        <f t="shared" si="350"/>
        <v/>
      </c>
      <c r="AB397" s="201">
        <f t="shared" ca="1" si="351"/>
        <v>2.1513503710523736</v>
      </c>
      <c r="AD397" s="162">
        <f t="shared" si="352"/>
        <v>0</v>
      </c>
      <c r="AE397" s="162">
        <f t="shared" si="353"/>
        <v>0</v>
      </c>
      <c r="AF397" s="162">
        <f t="shared" si="354"/>
        <v>0</v>
      </c>
      <c r="AG397" s="162">
        <f t="shared" si="355"/>
        <v>0</v>
      </c>
      <c r="AH397" s="162" t="str">
        <f t="shared" si="356"/>
        <v/>
      </c>
      <c r="AI397" s="162" t="str">
        <f t="shared" si="357"/>
        <v/>
      </c>
      <c r="AJ397" s="162" t="str">
        <f t="shared" si="358"/>
        <v/>
      </c>
      <c r="AK397" s="162" t="str">
        <f t="shared" si="359"/>
        <v/>
      </c>
      <c r="AM397" s="199">
        <f t="shared" si="362"/>
        <v>3.5781574054695215</v>
      </c>
      <c r="AN397" s="197">
        <f t="shared" si="364"/>
        <v>0</v>
      </c>
      <c r="AO397" s="197">
        <f t="shared" si="365"/>
        <v>0</v>
      </c>
      <c r="AP397" s="197">
        <f t="shared" si="366"/>
        <v>0</v>
      </c>
      <c r="AQ397" s="197">
        <f t="shared" si="367"/>
        <v>0</v>
      </c>
      <c r="AR397" s="197" t="str">
        <f t="shared" si="368"/>
        <v/>
      </c>
      <c r="AS397" s="197" t="str">
        <f t="shared" si="369"/>
        <v/>
      </c>
      <c r="AT397" s="197" t="str">
        <f t="shared" si="370"/>
        <v/>
      </c>
      <c r="AU397" s="197" t="str">
        <f t="shared" si="371"/>
        <v/>
      </c>
      <c r="AV397" s="199">
        <f t="shared" ca="1" si="363"/>
        <v>2.1442663887174969</v>
      </c>
      <c r="AX397" s="162">
        <f t="shared" si="372"/>
        <v>0</v>
      </c>
      <c r="AY397" s="162">
        <f t="shared" si="373"/>
        <v>0</v>
      </c>
      <c r="AZ397" s="162">
        <f t="shared" si="374"/>
        <v>0</v>
      </c>
      <c r="BA397" s="162">
        <f t="shared" si="375"/>
        <v>0</v>
      </c>
      <c r="BB397" s="162" t="str">
        <f t="shared" si="376"/>
        <v/>
      </c>
      <c r="BC397" s="162" t="str">
        <f t="shared" si="377"/>
        <v/>
      </c>
      <c r="BD397" s="162" t="str">
        <f t="shared" si="378"/>
        <v/>
      </c>
      <c r="BE397" s="162" t="str">
        <f t="shared" si="379"/>
        <v/>
      </c>
      <c r="BG397" s="169">
        <f t="shared" si="360"/>
        <v>8.1960978004588458</v>
      </c>
      <c r="BH397" s="169">
        <f t="shared" ca="1" si="361"/>
        <v>2.0040154531923826</v>
      </c>
    </row>
    <row r="398" spans="3:60" x14ac:dyDescent="0.25">
      <c r="C398" s="197">
        <v>32.4</v>
      </c>
      <c r="D398" s="198">
        <f t="shared" si="380"/>
        <v>12.157211664629498</v>
      </c>
      <c r="E398" s="199">
        <f t="shared" si="381"/>
        <v>2.743456790123457</v>
      </c>
      <c r="F398" s="199">
        <f t="shared" si="382"/>
        <v>13.717283950617285</v>
      </c>
      <c r="G398" s="199">
        <f t="shared" si="383"/>
        <v>1.8447222310354567</v>
      </c>
      <c r="H398" s="200">
        <f t="shared" si="384"/>
        <v>10935.10935109351</v>
      </c>
      <c r="K398" s="199">
        <f t="shared" ref="K398:K461" si="385">K397+1/($C$74*60)</f>
        <v>8.2474839935651705</v>
      </c>
      <c r="L398" s="201">
        <f t="shared" ref="L398:L461" si="386">IF(Q$56="","",SQRT(($K398*$K398)/$Q$72))</f>
        <v>6.9170348476401633E-2</v>
      </c>
      <c r="M398" s="201">
        <f t="shared" ref="M398:M461" si="387">IF(R$56="","",SQRT(($K398*$K398)/$R$72))</f>
        <v>6.9752086138274605E-2</v>
      </c>
      <c r="N398" s="201">
        <f t="shared" ref="N398:N461" si="388">IF(S$56="","",SQRT(($K398*$K398)/$S$72))</f>
        <v>7.3317002948142446E-2</v>
      </c>
      <c r="O398" s="201">
        <f t="shared" ref="O398:O461" si="389">IF(T$56="","",SQRT(($K398*$K398)/$T$72))</f>
        <v>6.9234258865734921E-2</v>
      </c>
      <c r="P398" s="201" t="str">
        <f t="shared" ref="P398:P461" si="390">IF(U$56="","",SQRT(($K398*$K398)/$U$72))</f>
        <v/>
      </c>
      <c r="Q398" s="201" t="str">
        <f t="shared" ref="Q398:Q461" si="391">IF(V$56="","",SQRT(($K398*$K398)/$V$72))</f>
        <v/>
      </c>
      <c r="R398" s="201" t="str">
        <f t="shared" ref="R398:R461" si="392">IF(W$56="","",SQRT(($K398*$K398)/$W$72))</f>
        <v/>
      </c>
      <c r="S398" s="201" t="str">
        <f t="shared" ref="S398:S461" si="393">IF(X$56="","",SQRT(($K398*$K398)/$X$72))</f>
        <v/>
      </c>
      <c r="T398" s="199">
        <f t="shared" ref="T398:T461" si="394">IF(Q$56="","",IF(ABS(($K398-Q$60) / ( L398 / 2.2))&gt;20,0,IF(Q$60&lt;&gt;"",Q$64 * ( POWER(POWER(Q$67, 2),0.5) + POWER(POWER(Q$67, 2),-0.5)  ) / ( POWER(POWER(Q$67, 2),0.5) * EXP( POWER(1 + POWER(Q$67, 2),-1) * ($K398-Q$60)/ ( L398 / 2.2) ) + POWER(POWER(Q$67, 2),-0.5) * EXP(- POWER(Q$67, 2) * POWER(1 + POWER(Q$67, 2),-1) * ($K398-Q$60) / ( L398 / 2.2) ) ),"")))</f>
        <v>0</v>
      </c>
      <c r="U398" s="199">
        <f t="shared" ref="U398:U461" si="395">IF(R$56="","",IF(ABS(($K398-R$60) / ( M398 / 2.2))&gt;20,0,IF(R$60&lt;&gt;"",R$64 * ( POWER(POWER(R$67, 2),0.5) + POWER(POWER(R$67, 2),-0.5)  ) / ( POWER(POWER(R$67, 2),0.5) * EXP( POWER(1 + POWER(R$67, 2),-1) * ($K398-R$60)/ ( M398 / 2.2) ) + POWER(POWER(R$67, 2),-0.5) * EXP(- POWER(R$67, 2) * POWER(1 + POWER(R$67, 2),-1) * ($K398-R$60) / ( M398 / 2.2) ) ),"")))</f>
        <v>0</v>
      </c>
      <c r="V398" s="199">
        <f t="shared" ref="V398:V461" si="396">IF(S$56="","",IF(ABS(($K398-S$60) / ( N398 / 2.2))&gt;20,0,IF(S$60&lt;&gt;"",S$64 * ( POWER(POWER(S$67, 2),0.5) + POWER(POWER(S$67, 2),-0.5)  ) / ( POWER(POWER(S$67, 2),0.5) * EXP( POWER(1 + POWER(S$67, 2),-1) * ($K398-S$60)/ ( N398 / 2.2) ) + POWER(POWER(S$67, 2),-0.5) * EXP(- POWER(S$67, 2) * POWER(1 + POWER(S$67, 2),-1) * ($K398-S$60) / ( N398 / 2.2) ) ),"")))</f>
        <v>0</v>
      </c>
      <c r="W398" s="199">
        <f t="shared" ref="W398:W461" si="397">IF(T$56="","",IF(ABS(($K398-T$60) / ( O398 / 2.2))&gt;20,0,IF(T$60&lt;&gt;"",T$64 * ( POWER(POWER(T$67, 2),0.5) + POWER(POWER(T$67, 2),-0.5)  ) / ( POWER(POWER(T$67, 2),0.5) * EXP( POWER(1 + POWER(T$67, 2),-1) * ($K398-T$60)/ ( O398 / 2.2) ) + POWER(POWER(T$67, 2),-0.5) * EXP(- POWER(T$67, 2) * POWER(1 + POWER(T$67, 2),-1) * ($K398-T$60) / ( O398 / 2.2) ) ),"")))</f>
        <v>0</v>
      </c>
      <c r="X398" s="199" t="str">
        <f t="shared" ref="X398:X461" si="398">IF(U$56="","",IF(ABS(($K398-U$60) / ( P398 / 2.2))&gt;20,0,IF(U$60&lt;&gt;"",U$64 * ( POWER(POWER(U$67, 2),0.5) + POWER(POWER(U$67, 2),-0.5)  ) / ( POWER(POWER(U$67, 2),0.5) * EXP( POWER(1 + POWER(U$67, 2),-1) * ($K398-U$60)/ ( P398 / 2.2) ) + POWER(POWER(U$67, 2),-0.5) * EXP(- POWER(U$67, 2) * POWER(1 + POWER(U$67, 2),-1) * ($K398-U$60) / ( P398 / 2.2) ) ),"")))</f>
        <v/>
      </c>
      <c r="Y398" s="199" t="str">
        <f t="shared" ref="Y398:Y461" si="399">IF(V$56="","",IF(ABS(($K398-V$60) / ( Q398 / 2.2))&gt;20,0,IF(V$60&lt;&gt;"",V$64 * ( POWER(POWER(V$67, 2),0.5) + POWER(POWER(V$67, 2),-0.5)  ) / ( POWER(POWER(V$67, 2),0.5) * EXP( POWER(1 + POWER(V$67, 2),-1) * ($K398-V$60)/ ( Q398 / 2.2) ) + POWER(POWER(V$67, 2),-0.5) * EXP(- POWER(V$67, 2) * POWER(1 + POWER(V$67, 2),-1) * ($K398-V$60) / ( Q398 / 2.2) ) ),"")))</f>
        <v/>
      </c>
      <c r="Z398" s="199" t="str">
        <f t="shared" ref="Z398:Z461" si="400">IF(W$56="","",IF(ABS(($K398-W$60) / ( R398 / 2.2))&gt;20,0,IF(W$60&lt;&gt;"",W$64 * ( POWER(POWER(W$67, 2),0.5) + POWER(POWER(W$67, 2),-0.5)  ) / ( POWER(POWER(W$67, 2),0.5) * EXP( POWER(1 + POWER(W$67, 2),-1) * ($K398-W$60)/ ( R398 / 2.2) ) + POWER(POWER(W$67, 2),-0.5) * EXP(- POWER(W$67, 2) * POWER(1 + POWER(W$67, 2),-1) * ($K398-W$60) / ( R398 / 2.2) ) ),"")))</f>
        <v/>
      </c>
      <c r="AA398" s="199" t="str">
        <f t="shared" ref="AA398:AA461" si="401">IF(X$56="","",IF(ABS(($K398-X$60) / ( S398 / 2.2))&gt;20,0,IF(X$60&lt;&gt;"",X$64 * ( POWER(POWER(X$67, 2),0.5) + POWER(POWER(X$67, 2),-0.5)  ) / ( POWER(POWER(X$67, 2),0.5) * EXP( POWER(1 + POWER(X$67, 2),-1) * ($K398-X$60)/ ( S398 / 2.2) ) + POWER(POWER(X$67, 2),-0.5) * EXP(- POWER(X$67, 2) * POWER(1 + POWER(X$67, 2),-1) * ($K398-X$60) / ( S398 / 2.2) ) ),"")))</f>
        <v/>
      </c>
      <c r="AB398" s="201">
        <f t="shared" ref="AB398:AB461" ca="1" si="402">SUM(T398:AA398)+RAND()*$C$69+$C$67</f>
        <v>2.0377848836995174</v>
      </c>
      <c r="AD398" s="162">
        <f t="shared" ref="AD398:AD461" si="403">IF(Q$56="","",($K398-$K397)*T398)</f>
        <v>0</v>
      </c>
      <c r="AE398" s="162">
        <f t="shared" ref="AE398:AE461" si="404">IF(R$56="","",($K398-$K397)*U398)</f>
        <v>0</v>
      </c>
      <c r="AF398" s="162">
        <f t="shared" ref="AF398:AF461" si="405">IF(S$56="","",($K398-$K397)*V398)</f>
        <v>0</v>
      </c>
      <c r="AG398" s="162">
        <f t="shared" ref="AG398:AG461" si="406">IF(T$56="","",($K398-$K397)*W398)</f>
        <v>0</v>
      </c>
      <c r="AH398" s="162" t="str">
        <f t="shared" ref="AH398:AH461" si="407">IF(U$56="","",($K398-$K397)*X398)</f>
        <v/>
      </c>
      <c r="AI398" s="162" t="str">
        <f t="shared" ref="AI398:AI461" si="408">IF(V$56="","",($K398-$K397)*Y398)</f>
        <v/>
      </c>
      <c r="AJ398" s="162" t="str">
        <f t="shared" ref="AJ398:AJ461" si="409">IF(W$56="","",($K398-$K397)*Z398)</f>
        <v/>
      </c>
      <c r="AK398" s="162" t="str">
        <f t="shared" ref="AK398:AK461" si="410">IF(X$56="","",($K398-$K397)*AA398)</f>
        <v/>
      </c>
      <c r="AM398" s="199">
        <f t="shared" si="362"/>
        <v>3.5893741998440341</v>
      </c>
      <c r="AN398" s="197">
        <f t="shared" si="364"/>
        <v>0</v>
      </c>
      <c r="AO398" s="197">
        <f t="shared" si="365"/>
        <v>0</v>
      </c>
      <c r="AP398" s="197">
        <f t="shared" si="366"/>
        <v>0</v>
      </c>
      <c r="AQ398" s="197">
        <f t="shared" si="367"/>
        <v>0</v>
      </c>
      <c r="AR398" s="197" t="str">
        <f t="shared" si="368"/>
        <v/>
      </c>
      <c r="AS398" s="197" t="str">
        <f t="shared" si="369"/>
        <v/>
      </c>
      <c r="AT398" s="197" t="str">
        <f t="shared" si="370"/>
        <v/>
      </c>
      <c r="AU398" s="197" t="str">
        <f t="shared" si="371"/>
        <v/>
      </c>
      <c r="AV398" s="199">
        <f t="shared" ca="1" si="363"/>
        <v>2.1506962896755297</v>
      </c>
      <c r="AX398" s="162">
        <f t="shared" si="372"/>
        <v>0</v>
      </c>
      <c r="AY398" s="162">
        <f t="shared" si="373"/>
        <v>0</v>
      </c>
      <c r="AZ398" s="162">
        <f t="shared" si="374"/>
        <v>0</v>
      </c>
      <c r="BA398" s="162">
        <f t="shared" si="375"/>
        <v>0</v>
      </c>
      <c r="BB398" s="162" t="str">
        <f t="shared" si="376"/>
        <v/>
      </c>
      <c r="BC398" s="162" t="str">
        <f t="shared" si="377"/>
        <v/>
      </c>
      <c r="BD398" s="162" t="str">
        <f t="shared" si="378"/>
        <v/>
      </c>
      <c r="BE398" s="162" t="str">
        <f t="shared" si="379"/>
        <v/>
      </c>
      <c r="BG398" s="169">
        <f t="shared" ref="BG398:BG461" si="411">IF($C$8="isocratic",K397,AM398)</f>
        <v>8.2217908970120082</v>
      </c>
      <c r="BH398" s="169">
        <f t="shared" ref="BH398:BH461" ca="1" si="412">IF($C$8="isocratic",AB397,AV398)</f>
        <v>2.1513503710523736</v>
      </c>
    </row>
    <row r="399" spans="3:60" x14ac:dyDescent="0.25">
      <c r="C399" s="197">
        <v>32.5</v>
      </c>
      <c r="D399" s="198">
        <f t="shared" si="380"/>
        <v>12.194733922853665</v>
      </c>
      <c r="E399" s="199">
        <f t="shared" si="381"/>
        <v>2.7480769230769231</v>
      </c>
      <c r="F399" s="199">
        <f t="shared" si="382"/>
        <v>13.740384615384615</v>
      </c>
      <c r="G399" s="199">
        <f t="shared" si="383"/>
        <v>1.8504158181682822</v>
      </c>
      <c r="H399" s="200">
        <f t="shared" si="384"/>
        <v>10916.724982505249</v>
      </c>
      <c r="K399" s="199">
        <f t="shared" si="385"/>
        <v>8.2731770901183328</v>
      </c>
      <c r="L399" s="201">
        <f t="shared" si="386"/>
        <v>6.93858324280415E-2</v>
      </c>
      <c r="M399" s="201">
        <f t="shared" si="387"/>
        <v>6.9969382356773899E-2</v>
      </c>
      <c r="N399" s="201">
        <f t="shared" si="388"/>
        <v>7.3545404826485555E-2</v>
      </c>
      <c r="O399" s="201">
        <f t="shared" si="389"/>
        <v>6.9449941915160879E-2</v>
      </c>
      <c r="P399" s="201" t="str">
        <f t="shared" si="390"/>
        <v/>
      </c>
      <c r="Q399" s="201" t="str">
        <f t="shared" si="391"/>
        <v/>
      </c>
      <c r="R399" s="201" t="str">
        <f t="shared" si="392"/>
        <v/>
      </c>
      <c r="S399" s="201" t="str">
        <f t="shared" si="393"/>
        <v/>
      </c>
      <c r="T399" s="199">
        <f t="shared" si="394"/>
        <v>0</v>
      </c>
      <c r="U399" s="199">
        <f t="shared" si="395"/>
        <v>0</v>
      </c>
      <c r="V399" s="199">
        <f t="shared" si="396"/>
        <v>0</v>
      </c>
      <c r="W399" s="199">
        <f t="shared" si="397"/>
        <v>0</v>
      </c>
      <c r="X399" s="199" t="str">
        <f t="shared" si="398"/>
        <v/>
      </c>
      <c r="Y399" s="199" t="str">
        <f t="shared" si="399"/>
        <v/>
      </c>
      <c r="Z399" s="199" t="str">
        <f t="shared" si="400"/>
        <v/>
      </c>
      <c r="AA399" s="199" t="str">
        <f t="shared" si="401"/>
        <v/>
      </c>
      <c r="AB399" s="201">
        <f t="shared" ca="1" si="402"/>
        <v>2.1323105366219464</v>
      </c>
      <c r="AD399" s="162">
        <f t="shared" si="403"/>
        <v>0</v>
      </c>
      <c r="AE399" s="162">
        <f t="shared" si="404"/>
        <v>0</v>
      </c>
      <c r="AF399" s="162">
        <f t="shared" si="405"/>
        <v>0</v>
      </c>
      <c r="AG399" s="162">
        <f t="shared" si="406"/>
        <v>0</v>
      </c>
      <c r="AH399" s="162" t="str">
        <f t="shared" si="407"/>
        <v/>
      </c>
      <c r="AI399" s="162" t="str">
        <f t="shared" si="408"/>
        <v/>
      </c>
      <c r="AJ399" s="162" t="str">
        <f t="shared" si="409"/>
        <v/>
      </c>
      <c r="AK399" s="162" t="str">
        <f t="shared" si="410"/>
        <v/>
      </c>
      <c r="AM399" s="199">
        <f t="shared" ref="AM399:AM462" si="413">AM398+MAX($AK$57:$AR$57)*1.2/3000</f>
        <v>3.6005909942185466</v>
      </c>
      <c r="AN399" s="197">
        <f t="shared" si="364"/>
        <v>0</v>
      </c>
      <c r="AO399" s="197">
        <f t="shared" si="365"/>
        <v>0</v>
      </c>
      <c r="AP399" s="197">
        <f t="shared" si="366"/>
        <v>0</v>
      </c>
      <c r="AQ399" s="197">
        <f t="shared" si="367"/>
        <v>0</v>
      </c>
      <c r="AR399" s="197" t="str">
        <f t="shared" si="368"/>
        <v/>
      </c>
      <c r="AS399" s="197" t="str">
        <f t="shared" si="369"/>
        <v/>
      </c>
      <c r="AT399" s="197" t="str">
        <f t="shared" si="370"/>
        <v/>
      </c>
      <c r="AU399" s="197" t="str">
        <f t="shared" si="371"/>
        <v/>
      </c>
      <c r="AV399" s="199">
        <f t="shared" ref="AV399:AV462" ca="1" si="414">SUM(AN399:AU399)+RAND()*$C$69+K399*$C$70+$C$67</f>
        <v>2.0414027996018107</v>
      </c>
      <c r="AX399" s="162">
        <f t="shared" si="372"/>
        <v>0</v>
      </c>
      <c r="AY399" s="162">
        <f t="shared" si="373"/>
        <v>0</v>
      </c>
      <c r="AZ399" s="162">
        <f t="shared" si="374"/>
        <v>0</v>
      </c>
      <c r="BA399" s="162">
        <f t="shared" si="375"/>
        <v>0</v>
      </c>
      <c r="BB399" s="162" t="str">
        <f t="shared" si="376"/>
        <v/>
      </c>
      <c r="BC399" s="162" t="str">
        <f t="shared" si="377"/>
        <v/>
      </c>
      <c r="BD399" s="162" t="str">
        <f t="shared" si="378"/>
        <v/>
      </c>
      <c r="BE399" s="162" t="str">
        <f t="shared" si="379"/>
        <v/>
      </c>
      <c r="BG399" s="169">
        <f t="shared" si="411"/>
        <v>8.2474839935651705</v>
      </c>
      <c r="BH399" s="169">
        <f t="shared" ca="1" si="412"/>
        <v>2.0377848836995174</v>
      </c>
    </row>
    <row r="400" spans="3:60" x14ac:dyDescent="0.25">
      <c r="C400" s="197">
        <v>32.6</v>
      </c>
      <c r="D400" s="198">
        <f t="shared" si="380"/>
        <v>12.232256181077828</v>
      </c>
      <c r="E400" s="199">
        <f t="shared" si="381"/>
        <v>2.7526993865030676</v>
      </c>
      <c r="F400" s="199">
        <f t="shared" si="382"/>
        <v>13.763496932515338</v>
      </c>
      <c r="G400" s="199">
        <f t="shared" si="383"/>
        <v>1.8561094053011078</v>
      </c>
      <c r="H400" s="200">
        <f t="shared" si="384"/>
        <v>10898.393099913081</v>
      </c>
      <c r="K400" s="199">
        <f t="shared" si="385"/>
        <v>8.2988701866714951</v>
      </c>
      <c r="L400" s="201">
        <f t="shared" si="386"/>
        <v>6.960131637968138E-2</v>
      </c>
      <c r="M400" s="201">
        <f t="shared" si="387"/>
        <v>7.0186678575273206E-2</v>
      </c>
      <c r="N400" s="201">
        <f t="shared" si="388"/>
        <v>7.3773806704828679E-2</v>
      </c>
      <c r="O400" s="201">
        <f t="shared" si="389"/>
        <v>6.966562496458685E-2</v>
      </c>
      <c r="P400" s="201" t="str">
        <f t="shared" si="390"/>
        <v/>
      </c>
      <c r="Q400" s="201" t="str">
        <f t="shared" si="391"/>
        <v/>
      </c>
      <c r="R400" s="201" t="str">
        <f t="shared" si="392"/>
        <v/>
      </c>
      <c r="S400" s="201" t="str">
        <f t="shared" si="393"/>
        <v/>
      </c>
      <c r="T400" s="199">
        <f t="shared" si="394"/>
        <v>0</v>
      </c>
      <c r="U400" s="199">
        <f t="shared" si="395"/>
        <v>0</v>
      </c>
      <c r="V400" s="199">
        <f t="shared" si="396"/>
        <v>0</v>
      </c>
      <c r="W400" s="199">
        <f t="shared" si="397"/>
        <v>0</v>
      </c>
      <c r="X400" s="199" t="str">
        <f t="shared" si="398"/>
        <v/>
      </c>
      <c r="Y400" s="199" t="str">
        <f t="shared" si="399"/>
        <v/>
      </c>
      <c r="Z400" s="199" t="str">
        <f t="shared" si="400"/>
        <v/>
      </c>
      <c r="AA400" s="199" t="str">
        <f t="shared" si="401"/>
        <v/>
      </c>
      <c r="AB400" s="201">
        <f t="shared" ca="1" si="402"/>
        <v>2.0977600279527899</v>
      </c>
      <c r="AD400" s="162">
        <f t="shared" si="403"/>
        <v>0</v>
      </c>
      <c r="AE400" s="162">
        <f t="shared" si="404"/>
        <v>0</v>
      </c>
      <c r="AF400" s="162">
        <f t="shared" si="405"/>
        <v>0</v>
      </c>
      <c r="AG400" s="162">
        <f t="shared" si="406"/>
        <v>0</v>
      </c>
      <c r="AH400" s="162" t="str">
        <f t="shared" si="407"/>
        <v/>
      </c>
      <c r="AI400" s="162" t="str">
        <f t="shared" si="408"/>
        <v/>
      </c>
      <c r="AJ400" s="162" t="str">
        <f t="shared" si="409"/>
        <v/>
      </c>
      <c r="AK400" s="162" t="str">
        <f t="shared" si="410"/>
        <v/>
      </c>
      <c r="AM400" s="199">
        <f t="shared" si="413"/>
        <v>3.6118077885930591</v>
      </c>
      <c r="AN400" s="197">
        <f t="shared" ref="AN400:AN463" si="415">IF(AK$56="NOT ELUTED","",IF(AK$51="","",IF(ABS(($AM400-AK$57)/(AK$72/2.2))&gt;20,0,AK$62*(POWER(POWER(AK$66,2),0.5)+POWER(POWER(AK$66,2),-0.5))/(POWER(POWER(AK$66,2),0.5)*EXP(POWER(1+POWER(AK$66,2),-1)*($AM400-AK$57)/(AK$72/2.2))+POWER(POWER(AK$66,2),-0.5)*EXP(-POWER(AK$66,2)*POWER(1+POWER(AK$66,2),-1)*($AM400-AK$57)/(AK$72/2.2))))))</f>
        <v>0</v>
      </c>
      <c r="AO400" s="197">
        <f t="shared" ref="AO400:AO463" si="416">IF(AL$56="NOT ELUTED","",IF(AL$51="","",IF(ABS(($AM400-AL$57)/(AL$72/2.2))&gt;20,0,AL$62*(POWER(POWER(AL$66,2),0.5)+POWER(POWER(AL$66,2),-0.5))/(POWER(POWER(AL$66,2),0.5)*EXP(POWER(1+POWER(AL$66,2),-1)*($AM400-AL$57)/(AL$72/2.2))+POWER(POWER(AL$66,2),-0.5)*EXP(-POWER(AL$66,2)*POWER(1+POWER(AL$66,2),-1)*($AM400-AL$57)/(AL$72/2.2))))))</f>
        <v>0</v>
      </c>
      <c r="AP400" s="197">
        <f t="shared" ref="AP400:AP463" si="417">IF(AM$56="NOT ELUTED","",IF(AM$51="","",IF(ABS(($AM400-AM$57)/(AM$72/2.2))&gt;20,0,AM$62*(POWER(POWER(AM$66,2),0.5)+POWER(POWER(AM$66,2),-0.5))/(POWER(POWER(AM$66,2),0.5)*EXP(POWER(1+POWER(AM$66,2),-1)*($AM400-AM$57)/(AM$72/2.2))+POWER(POWER(AM$66,2),-0.5)*EXP(-POWER(AM$66,2)*POWER(1+POWER(AM$66,2),-1)*($AM400-AM$57)/(AM$72/2.2))))))</f>
        <v>0</v>
      </c>
      <c r="AQ400" s="197">
        <f t="shared" ref="AQ400:AQ463" si="418">IF(AN$56="NOT ELUTED","",IF(AN$51="","",IF(ABS(($AM400-AN$57)/(AN$72/2.2))&gt;20,0,AN$62*(POWER(POWER(AN$66,2),0.5)+POWER(POWER(AN$66,2),-0.5))/(POWER(POWER(AN$66,2),0.5)*EXP(POWER(1+POWER(AN$66,2),-1)*($AM400-AN$57)/(AN$72/2.2))+POWER(POWER(AN$66,2),-0.5)*EXP(-POWER(AN$66,2)*POWER(1+POWER(AN$66,2),-1)*($AM400-AN$57)/(AN$72/2.2))))))</f>
        <v>0</v>
      </c>
      <c r="AR400" s="197" t="str">
        <f t="shared" ref="AR400:AR463" si="419">IF(AO$56="NOT ELUTED","",IF(AO$51="","",IF(ABS(($AM400-AO$57)/(AO$72/2.2))&gt;20,0,AO$62*(POWER(POWER(AO$66,2),0.5)+POWER(POWER(AO$66,2),-0.5))/(POWER(POWER(AO$66,2),0.5)*EXP(POWER(1+POWER(AO$66,2),-1)*($AM400-AO$57)/(AO$72/2.2))+POWER(POWER(AO$66,2),-0.5)*EXP(-POWER(AO$66,2)*POWER(1+POWER(AO$66,2),-1)*($AM400-AO$57)/(AO$72/2.2))))))</f>
        <v/>
      </c>
      <c r="AS400" s="197" t="str">
        <f t="shared" ref="AS400:AS463" si="420">IF(AP$56="NOT ELUTED","",IF(AP$51="","",IF(ABS(($AM400-AP$57)/(AP$72/2.2))&gt;20,0,AP$62*(POWER(POWER(AP$66,2),0.5)+POWER(POWER(AP$66,2),-0.5))/(POWER(POWER(AP$66,2),0.5)*EXP(POWER(1+POWER(AP$66,2),-1)*($AM400-AP$57)/(AP$72/2.2))+POWER(POWER(AP$66,2),-0.5)*EXP(-POWER(AP$66,2)*POWER(1+POWER(AP$66,2),-1)*($AM400-AP$57)/(AP$72/2.2))))))</f>
        <v/>
      </c>
      <c r="AT400" s="197" t="str">
        <f t="shared" ref="AT400:AT463" si="421">IF(AQ$56="NOT ELUTED","",IF(AQ$51="","",IF(ABS(($AM400-AQ$57)/(AQ$72/2.2))&gt;20,0,AQ$62*(POWER(POWER(AQ$66,2),0.5)+POWER(POWER(AQ$66,2),-0.5))/(POWER(POWER(AQ$66,2),0.5)*EXP(POWER(1+POWER(AQ$66,2),-1)*($AM400-AQ$57)/(AQ$72/2.2))+POWER(POWER(AQ$66,2),-0.5)*EXP(-POWER(AQ$66,2)*POWER(1+POWER(AQ$66,2),-1)*($AM400-AQ$57)/(AQ$72/2.2))))))</f>
        <v/>
      </c>
      <c r="AU400" s="197" t="str">
        <f t="shared" ref="AU400:AU463" si="422">IF(AR$56="NOT ELUTED","",IF(AR$51="","",IF(ABS(($AM400-AR$57)/(AR$72/2.2))&gt;20,0,AR$62*(POWER(POWER(AR$66,2),0.5)+POWER(POWER(AR$66,2),-0.5))/(POWER(POWER(AR$66,2),0.5)*EXP(POWER(1+POWER(AR$66,2),-1)*($AM400-AR$57)/(AR$72/2.2))+POWER(POWER(AR$66,2),-0.5)*EXP(-POWER(AR$66,2)*POWER(1+POWER(AR$66,2),-1)*($AM400-AR$57)/(AR$72/2.2))))))</f>
        <v/>
      </c>
      <c r="AV400" s="199">
        <f t="shared" ca="1" si="414"/>
        <v>2.0533438240226261</v>
      </c>
      <c r="AX400" s="162">
        <f t="shared" si="372"/>
        <v>0</v>
      </c>
      <c r="AY400" s="162">
        <f t="shared" si="373"/>
        <v>0</v>
      </c>
      <c r="AZ400" s="162">
        <f t="shared" si="374"/>
        <v>0</v>
      </c>
      <c r="BA400" s="162">
        <f t="shared" si="375"/>
        <v>0</v>
      </c>
      <c r="BB400" s="162" t="str">
        <f t="shared" si="376"/>
        <v/>
      </c>
      <c r="BC400" s="162" t="str">
        <f t="shared" si="377"/>
        <v/>
      </c>
      <c r="BD400" s="162" t="str">
        <f t="shared" si="378"/>
        <v/>
      </c>
      <c r="BE400" s="162" t="str">
        <f t="shared" si="379"/>
        <v/>
      </c>
      <c r="BG400" s="169">
        <f t="shared" si="411"/>
        <v>8.2731770901183328</v>
      </c>
      <c r="BH400" s="169">
        <f t="shared" ca="1" si="412"/>
        <v>2.1323105366219464</v>
      </c>
    </row>
    <row r="401" spans="3:60" x14ac:dyDescent="0.25">
      <c r="C401" s="197">
        <v>32.700000000000003</v>
      </c>
      <c r="D401" s="198">
        <f t="shared" si="380"/>
        <v>12.269778439301996</v>
      </c>
      <c r="E401" s="199">
        <f t="shared" si="381"/>
        <v>2.7573241590214073</v>
      </c>
      <c r="F401" s="199">
        <f t="shared" si="382"/>
        <v>13.786620795107037</v>
      </c>
      <c r="G401" s="199">
        <f t="shared" si="383"/>
        <v>1.8618029924339334</v>
      </c>
      <c r="H401" s="200">
        <f t="shared" si="384"/>
        <v>10880.113570196694</v>
      </c>
      <c r="K401" s="199">
        <f t="shared" si="385"/>
        <v>8.3245632832246574</v>
      </c>
      <c r="L401" s="201">
        <f t="shared" si="386"/>
        <v>6.981680033132126E-2</v>
      </c>
      <c r="M401" s="201">
        <f t="shared" si="387"/>
        <v>7.04039747937725E-2</v>
      </c>
      <c r="N401" s="201">
        <f t="shared" si="388"/>
        <v>7.4002208583171802E-2</v>
      </c>
      <c r="O401" s="201">
        <f t="shared" si="389"/>
        <v>6.9881308014012822E-2</v>
      </c>
      <c r="P401" s="201" t="str">
        <f t="shared" si="390"/>
        <v/>
      </c>
      <c r="Q401" s="201" t="str">
        <f t="shared" si="391"/>
        <v/>
      </c>
      <c r="R401" s="201" t="str">
        <f t="shared" si="392"/>
        <v/>
      </c>
      <c r="S401" s="201" t="str">
        <f t="shared" si="393"/>
        <v/>
      </c>
      <c r="T401" s="199">
        <f t="shared" si="394"/>
        <v>0</v>
      </c>
      <c r="U401" s="199">
        <f t="shared" si="395"/>
        <v>0</v>
      </c>
      <c r="V401" s="199">
        <f t="shared" si="396"/>
        <v>0</v>
      </c>
      <c r="W401" s="199">
        <f t="shared" si="397"/>
        <v>0</v>
      </c>
      <c r="X401" s="199" t="str">
        <f t="shared" si="398"/>
        <v/>
      </c>
      <c r="Y401" s="199" t="str">
        <f t="shared" si="399"/>
        <v/>
      </c>
      <c r="Z401" s="199" t="str">
        <f t="shared" si="400"/>
        <v/>
      </c>
      <c r="AA401" s="199" t="str">
        <f t="shared" si="401"/>
        <v/>
      </c>
      <c r="AB401" s="201">
        <f t="shared" ca="1" si="402"/>
        <v>2.0333664916127367</v>
      </c>
      <c r="AD401" s="162">
        <f t="shared" si="403"/>
        <v>0</v>
      </c>
      <c r="AE401" s="162">
        <f t="shared" si="404"/>
        <v>0</v>
      </c>
      <c r="AF401" s="162">
        <f t="shared" si="405"/>
        <v>0</v>
      </c>
      <c r="AG401" s="162">
        <f t="shared" si="406"/>
        <v>0</v>
      </c>
      <c r="AH401" s="162" t="str">
        <f t="shared" si="407"/>
        <v/>
      </c>
      <c r="AI401" s="162" t="str">
        <f t="shared" si="408"/>
        <v/>
      </c>
      <c r="AJ401" s="162" t="str">
        <f t="shared" si="409"/>
        <v/>
      </c>
      <c r="AK401" s="162" t="str">
        <f t="shared" si="410"/>
        <v/>
      </c>
      <c r="AM401" s="199">
        <f t="shared" si="413"/>
        <v>3.6230245829675716</v>
      </c>
      <c r="AN401" s="197">
        <f t="shared" si="415"/>
        <v>0</v>
      </c>
      <c r="AO401" s="197">
        <f t="shared" si="416"/>
        <v>0</v>
      </c>
      <c r="AP401" s="197">
        <f t="shared" si="417"/>
        <v>0</v>
      </c>
      <c r="AQ401" s="197">
        <f t="shared" si="418"/>
        <v>0</v>
      </c>
      <c r="AR401" s="197" t="str">
        <f t="shared" si="419"/>
        <v/>
      </c>
      <c r="AS401" s="197" t="str">
        <f t="shared" si="420"/>
        <v/>
      </c>
      <c r="AT401" s="197" t="str">
        <f t="shared" si="421"/>
        <v/>
      </c>
      <c r="AU401" s="197" t="str">
        <f t="shared" si="422"/>
        <v/>
      </c>
      <c r="AV401" s="199">
        <f t="shared" ca="1" si="414"/>
        <v>2.0880921812034847</v>
      </c>
      <c r="AX401" s="162">
        <f t="shared" si="372"/>
        <v>0</v>
      </c>
      <c r="AY401" s="162">
        <f t="shared" si="373"/>
        <v>0</v>
      </c>
      <c r="AZ401" s="162">
        <f t="shared" si="374"/>
        <v>0</v>
      </c>
      <c r="BA401" s="162">
        <f t="shared" si="375"/>
        <v>0</v>
      </c>
      <c r="BB401" s="162" t="str">
        <f t="shared" si="376"/>
        <v/>
      </c>
      <c r="BC401" s="162" t="str">
        <f t="shared" si="377"/>
        <v/>
      </c>
      <c r="BD401" s="162" t="str">
        <f t="shared" si="378"/>
        <v/>
      </c>
      <c r="BE401" s="162" t="str">
        <f t="shared" si="379"/>
        <v/>
      </c>
      <c r="BG401" s="169">
        <f t="shared" si="411"/>
        <v>8.2988701866714951</v>
      </c>
      <c r="BH401" s="169">
        <f t="shared" ca="1" si="412"/>
        <v>2.0977600279527899</v>
      </c>
    </row>
    <row r="402" spans="3:60" x14ac:dyDescent="0.25">
      <c r="C402" s="197">
        <v>32.799999999999997</v>
      </c>
      <c r="D402" s="198">
        <f t="shared" si="380"/>
        <v>12.307300697526159</v>
      </c>
      <c r="E402" s="199">
        <f t="shared" si="381"/>
        <v>2.7619512195121949</v>
      </c>
      <c r="F402" s="199">
        <f t="shared" si="382"/>
        <v>13.809756097560975</v>
      </c>
      <c r="G402" s="199">
        <f t="shared" si="383"/>
        <v>1.8674965795667586</v>
      </c>
      <c r="H402" s="200">
        <f t="shared" si="384"/>
        <v>10861.886259272344</v>
      </c>
      <c r="K402" s="199">
        <f t="shared" si="385"/>
        <v>8.3502563797778198</v>
      </c>
      <c r="L402" s="201">
        <f t="shared" si="386"/>
        <v>7.0032284282961141E-2</v>
      </c>
      <c r="M402" s="201">
        <f t="shared" si="387"/>
        <v>7.0621271012271794E-2</v>
      </c>
      <c r="N402" s="201">
        <f t="shared" si="388"/>
        <v>7.4230610461514912E-2</v>
      </c>
      <c r="O402" s="201">
        <f t="shared" si="389"/>
        <v>7.0096991063438779E-2</v>
      </c>
      <c r="P402" s="201" t="str">
        <f t="shared" si="390"/>
        <v/>
      </c>
      <c r="Q402" s="201" t="str">
        <f t="shared" si="391"/>
        <v/>
      </c>
      <c r="R402" s="201" t="str">
        <f t="shared" si="392"/>
        <v/>
      </c>
      <c r="S402" s="201" t="str">
        <f t="shared" si="393"/>
        <v/>
      </c>
      <c r="T402" s="199">
        <f t="shared" si="394"/>
        <v>0</v>
      </c>
      <c r="U402" s="199">
        <f t="shared" si="395"/>
        <v>0</v>
      </c>
      <c r="V402" s="199">
        <f t="shared" si="396"/>
        <v>0</v>
      </c>
      <c r="W402" s="199">
        <f t="shared" si="397"/>
        <v>0</v>
      </c>
      <c r="X402" s="199" t="str">
        <f t="shared" si="398"/>
        <v/>
      </c>
      <c r="Y402" s="199" t="str">
        <f t="shared" si="399"/>
        <v/>
      </c>
      <c r="Z402" s="199" t="str">
        <f t="shared" si="400"/>
        <v/>
      </c>
      <c r="AA402" s="199" t="str">
        <f t="shared" si="401"/>
        <v/>
      </c>
      <c r="AB402" s="201">
        <f t="shared" ca="1" si="402"/>
        <v>2.0275069915349726</v>
      </c>
      <c r="AD402" s="162">
        <f t="shared" si="403"/>
        <v>0</v>
      </c>
      <c r="AE402" s="162">
        <f t="shared" si="404"/>
        <v>0</v>
      </c>
      <c r="AF402" s="162">
        <f t="shared" si="405"/>
        <v>0</v>
      </c>
      <c r="AG402" s="162">
        <f t="shared" si="406"/>
        <v>0</v>
      </c>
      <c r="AH402" s="162" t="str">
        <f t="shared" si="407"/>
        <v/>
      </c>
      <c r="AI402" s="162" t="str">
        <f t="shared" si="408"/>
        <v/>
      </c>
      <c r="AJ402" s="162" t="str">
        <f t="shared" si="409"/>
        <v/>
      </c>
      <c r="AK402" s="162" t="str">
        <f t="shared" si="410"/>
        <v/>
      </c>
      <c r="AM402" s="199">
        <f t="shared" si="413"/>
        <v>3.6342413773420841</v>
      </c>
      <c r="AN402" s="197">
        <f t="shared" si="415"/>
        <v>0</v>
      </c>
      <c r="AO402" s="197">
        <f t="shared" si="416"/>
        <v>0</v>
      </c>
      <c r="AP402" s="197">
        <f t="shared" si="417"/>
        <v>0</v>
      </c>
      <c r="AQ402" s="197">
        <f t="shared" si="418"/>
        <v>0</v>
      </c>
      <c r="AR402" s="197" t="str">
        <f t="shared" si="419"/>
        <v/>
      </c>
      <c r="AS402" s="197" t="str">
        <f t="shared" si="420"/>
        <v/>
      </c>
      <c r="AT402" s="197" t="str">
        <f t="shared" si="421"/>
        <v/>
      </c>
      <c r="AU402" s="197" t="str">
        <f t="shared" si="422"/>
        <v/>
      </c>
      <c r="AV402" s="199">
        <f t="shared" ca="1" si="414"/>
        <v>2.1209750732580992</v>
      </c>
      <c r="AX402" s="162">
        <f t="shared" si="372"/>
        <v>0</v>
      </c>
      <c r="AY402" s="162">
        <f t="shared" si="373"/>
        <v>0</v>
      </c>
      <c r="AZ402" s="162">
        <f t="shared" si="374"/>
        <v>0</v>
      </c>
      <c r="BA402" s="162">
        <f t="shared" si="375"/>
        <v>0</v>
      </c>
      <c r="BB402" s="162" t="str">
        <f t="shared" si="376"/>
        <v/>
      </c>
      <c r="BC402" s="162" t="str">
        <f t="shared" si="377"/>
        <v/>
      </c>
      <c r="BD402" s="162" t="str">
        <f t="shared" si="378"/>
        <v/>
      </c>
      <c r="BE402" s="162" t="str">
        <f t="shared" si="379"/>
        <v/>
      </c>
      <c r="BG402" s="169">
        <f t="shared" si="411"/>
        <v>8.3245632832246574</v>
      </c>
      <c r="BH402" s="169">
        <f t="shared" ca="1" si="412"/>
        <v>2.0333664916127367</v>
      </c>
    </row>
    <row r="403" spans="3:60" x14ac:dyDescent="0.25">
      <c r="C403" s="197">
        <v>32.9</v>
      </c>
      <c r="D403" s="198">
        <f t="shared" si="380"/>
        <v>12.344822955750322</v>
      </c>
      <c r="E403" s="199">
        <f t="shared" si="381"/>
        <v>2.7665805471124623</v>
      </c>
      <c r="F403" s="199">
        <f t="shared" si="382"/>
        <v>13.83290273556231</v>
      </c>
      <c r="G403" s="199">
        <f t="shared" si="383"/>
        <v>1.8731901666995838</v>
      </c>
      <c r="H403" s="200">
        <f t="shared" si="384"/>
        <v>10843.711032130124</v>
      </c>
      <c r="K403" s="199">
        <f t="shared" si="385"/>
        <v>8.3759494763309821</v>
      </c>
      <c r="L403" s="201">
        <f t="shared" si="386"/>
        <v>7.0247768234601021E-2</v>
      </c>
      <c r="M403" s="201">
        <f t="shared" si="387"/>
        <v>7.0838567230771088E-2</v>
      </c>
      <c r="N403" s="201">
        <f t="shared" si="388"/>
        <v>7.4459012339858036E-2</v>
      </c>
      <c r="O403" s="201">
        <f t="shared" si="389"/>
        <v>7.0312674112864737E-2</v>
      </c>
      <c r="P403" s="201" t="str">
        <f t="shared" si="390"/>
        <v/>
      </c>
      <c r="Q403" s="201" t="str">
        <f t="shared" si="391"/>
        <v/>
      </c>
      <c r="R403" s="201" t="str">
        <f t="shared" si="392"/>
        <v/>
      </c>
      <c r="S403" s="201" t="str">
        <f t="shared" si="393"/>
        <v/>
      </c>
      <c r="T403" s="199">
        <f t="shared" si="394"/>
        <v>0</v>
      </c>
      <c r="U403" s="199">
        <f t="shared" si="395"/>
        <v>0</v>
      </c>
      <c r="V403" s="199">
        <f t="shared" si="396"/>
        <v>0</v>
      </c>
      <c r="W403" s="199">
        <f t="shared" si="397"/>
        <v>0</v>
      </c>
      <c r="X403" s="199" t="str">
        <f t="shared" si="398"/>
        <v/>
      </c>
      <c r="Y403" s="199" t="str">
        <f t="shared" si="399"/>
        <v/>
      </c>
      <c r="Z403" s="199" t="str">
        <f t="shared" si="400"/>
        <v/>
      </c>
      <c r="AA403" s="199" t="str">
        <f t="shared" si="401"/>
        <v/>
      </c>
      <c r="AB403" s="201">
        <f t="shared" ca="1" si="402"/>
        <v>2.117198475523157</v>
      </c>
      <c r="AD403" s="162">
        <f t="shared" si="403"/>
        <v>0</v>
      </c>
      <c r="AE403" s="162">
        <f t="shared" si="404"/>
        <v>0</v>
      </c>
      <c r="AF403" s="162">
        <f t="shared" si="405"/>
        <v>0</v>
      </c>
      <c r="AG403" s="162">
        <f t="shared" si="406"/>
        <v>0</v>
      </c>
      <c r="AH403" s="162" t="str">
        <f t="shared" si="407"/>
        <v/>
      </c>
      <c r="AI403" s="162" t="str">
        <f t="shared" si="408"/>
        <v/>
      </c>
      <c r="AJ403" s="162" t="str">
        <f t="shared" si="409"/>
        <v/>
      </c>
      <c r="AK403" s="162" t="str">
        <f t="shared" si="410"/>
        <v/>
      </c>
      <c r="AM403" s="199">
        <f t="shared" si="413"/>
        <v>3.6454581717165966</v>
      </c>
      <c r="AN403" s="197">
        <f t="shared" si="415"/>
        <v>0</v>
      </c>
      <c r="AO403" s="197">
        <f t="shared" si="416"/>
        <v>0</v>
      </c>
      <c r="AP403" s="197">
        <f t="shared" si="417"/>
        <v>0</v>
      </c>
      <c r="AQ403" s="197">
        <f t="shared" si="418"/>
        <v>0</v>
      </c>
      <c r="AR403" s="197" t="str">
        <f t="shared" si="419"/>
        <v/>
      </c>
      <c r="AS403" s="197" t="str">
        <f t="shared" si="420"/>
        <v/>
      </c>
      <c r="AT403" s="197" t="str">
        <f t="shared" si="421"/>
        <v/>
      </c>
      <c r="AU403" s="197" t="str">
        <f t="shared" si="422"/>
        <v/>
      </c>
      <c r="AV403" s="199">
        <f t="shared" ca="1" si="414"/>
        <v>2.0213602669354858</v>
      </c>
      <c r="AX403" s="162">
        <f t="shared" si="372"/>
        <v>0</v>
      </c>
      <c r="AY403" s="162">
        <f t="shared" si="373"/>
        <v>0</v>
      </c>
      <c r="AZ403" s="162">
        <f t="shared" si="374"/>
        <v>0</v>
      </c>
      <c r="BA403" s="162">
        <f t="shared" si="375"/>
        <v>0</v>
      </c>
      <c r="BB403" s="162" t="str">
        <f t="shared" si="376"/>
        <v/>
      </c>
      <c r="BC403" s="162" t="str">
        <f t="shared" si="377"/>
        <v/>
      </c>
      <c r="BD403" s="162" t="str">
        <f t="shared" si="378"/>
        <v/>
      </c>
      <c r="BE403" s="162" t="str">
        <f t="shared" si="379"/>
        <v/>
      </c>
      <c r="BG403" s="169">
        <f t="shared" si="411"/>
        <v>8.3502563797778198</v>
      </c>
      <c r="BH403" s="169">
        <f t="shared" ca="1" si="412"/>
        <v>2.0275069915349726</v>
      </c>
    </row>
    <row r="404" spans="3:60" x14ac:dyDescent="0.25">
      <c r="C404" s="197">
        <v>33</v>
      </c>
      <c r="D404" s="198">
        <f t="shared" si="380"/>
        <v>12.382345213974491</v>
      </c>
      <c r="E404" s="199">
        <f t="shared" si="381"/>
        <v>2.7712121212121215</v>
      </c>
      <c r="F404" s="199">
        <f t="shared" si="382"/>
        <v>13.856060606060607</v>
      </c>
      <c r="G404" s="199">
        <f t="shared" si="383"/>
        <v>1.8788837538324101</v>
      </c>
      <c r="H404" s="200">
        <f t="shared" si="384"/>
        <v>10825.58775287042</v>
      </c>
      <c r="K404" s="199">
        <f t="shared" si="385"/>
        <v>8.4016425728841444</v>
      </c>
      <c r="L404" s="201">
        <f t="shared" si="386"/>
        <v>7.0463252186240902E-2</v>
      </c>
      <c r="M404" s="201">
        <f t="shared" si="387"/>
        <v>7.1055863449270382E-2</v>
      </c>
      <c r="N404" s="201">
        <f t="shared" si="388"/>
        <v>7.4687414218201159E-2</v>
      </c>
      <c r="O404" s="201">
        <f t="shared" si="389"/>
        <v>7.0528357162290695E-2</v>
      </c>
      <c r="P404" s="201" t="str">
        <f t="shared" si="390"/>
        <v/>
      </c>
      <c r="Q404" s="201" t="str">
        <f t="shared" si="391"/>
        <v/>
      </c>
      <c r="R404" s="201" t="str">
        <f t="shared" si="392"/>
        <v/>
      </c>
      <c r="S404" s="201" t="str">
        <f t="shared" si="393"/>
        <v/>
      </c>
      <c r="T404" s="199">
        <f t="shared" si="394"/>
        <v>0</v>
      </c>
      <c r="U404" s="199">
        <f t="shared" si="395"/>
        <v>0</v>
      </c>
      <c r="V404" s="199">
        <f t="shared" si="396"/>
        <v>0</v>
      </c>
      <c r="W404" s="199">
        <f t="shared" si="397"/>
        <v>0</v>
      </c>
      <c r="X404" s="199" t="str">
        <f t="shared" si="398"/>
        <v/>
      </c>
      <c r="Y404" s="199" t="str">
        <f t="shared" si="399"/>
        <v/>
      </c>
      <c r="Z404" s="199" t="str">
        <f t="shared" si="400"/>
        <v/>
      </c>
      <c r="AA404" s="199" t="str">
        <f t="shared" si="401"/>
        <v/>
      </c>
      <c r="AB404" s="201">
        <f t="shared" ca="1" si="402"/>
        <v>2.0423099696404066</v>
      </c>
      <c r="AD404" s="162">
        <f t="shared" si="403"/>
        <v>0</v>
      </c>
      <c r="AE404" s="162">
        <f t="shared" si="404"/>
        <v>0</v>
      </c>
      <c r="AF404" s="162">
        <f t="shared" si="405"/>
        <v>0</v>
      </c>
      <c r="AG404" s="162">
        <f t="shared" si="406"/>
        <v>0</v>
      </c>
      <c r="AH404" s="162" t="str">
        <f t="shared" si="407"/>
        <v/>
      </c>
      <c r="AI404" s="162" t="str">
        <f t="shared" si="408"/>
        <v/>
      </c>
      <c r="AJ404" s="162" t="str">
        <f t="shared" si="409"/>
        <v/>
      </c>
      <c r="AK404" s="162" t="str">
        <f t="shared" si="410"/>
        <v/>
      </c>
      <c r="AM404" s="199">
        <f t="shared" si="413"/>
        <v>3.6566749660911091</v>
      </c>
      <c r="AN404" s="197">
        <f t="shared" si="415"/>
        <v>0</v>
      </c>
      <c r="AO404" s="197">
        <f t="shared" si="416"/>
        <v>0</v>
      </c>
      <c r="AP404" s="197">
        <f t="shared" si="417"/>
        <v>0</v>
      </c>
      <c r="AQ404" s="197">
        <f t="shared" si="418"/>
        <v>0</v>
      </c>
      <c r="AR404" s="197" t="str">
        <f t="shared" si="419"/>
        <v/>
      </c>
      <c r="AS404" s="197" t="str">
        <f t="shared" si="420"/>
        <v/>
      </c>
      <c r="AT404" s="197" t="str">
        <f t="shared" si="421"/>
        <v/>
      </c>
      <c r="AU404" s="197" t="str">
        <f t="shared" si="422"/>
        <v/>
      </c>
      <c r="AV404" s="199">
        <f t="shared" ca="1" si="414"/>
        <v>2.166994475453949</v>
      </c>
      <c r="AX404" s="162">
        <f t="shared" ref="AX404:AX467" si="423">IF(AN404="","",($AM405-$AM404)*AN404)</f>
        <v>0</v>
      </c>
      <c r="AY404" s="162">
        <f t="shared" ref="AY404:AY467" si="424">IF(AO404="","",($AM405-$AM404)*AO404)</f>
        <v>0</v>
      </c>
      <c r="AZ404" s="162">
        <f t="shared" ref="AZ404:AZ467" si="425">IF(AP404="","",($AM405-$AM404)*AP404)</f>
        <v>0</v>
      </c>
      <c r="BA404" s="162">
        <f t="shared" ref="BA404:BA467" si="426">IF(AQ404="","",($AM405-$AM404)*AQ404)</f>
        <v>0</v>
      </c>
      <c r="BB404" s="162" t="str">
        <f t="shared" ref="BB404:BB467" si="427">IF(AR404="","",($AM405-$AM404)*AR404)</f>
        <v/>
      </c>
      <c r="BC404" s="162" t="str">
        <f t="shared" ref="BC404:BC467" si="428">IF(AS404="","",($AM405-$AM404)*AS404)</f>
        <v/>
      </c>
      <c r="BD404" s="162" t="str">
        <f t="shared" ref="BD404:BD467" si="429">IF(AT404="","",($AM405-$AM404)*AT404)</f>
        <v/>
      </c>
      <c r="BE404" s="162" t="str">
        <f t="shared" ref="BE404:BE467" si="430">IF(AU404="","",($AM405-$AM404)*AU404)</f>
        <v/>
      </c>
      <c r="BG404" s="169">
        <f t="shared" si="411"/>
        <v>8.3759494763309821</v>
      </c>
      <c r="BH404" s="169">
        <f t="shared" ca="1" si="412"/>
        <v>2.117198475523157</v>
      </c>
    </row>
    <row r="405" spans="3:60" x14ac:dyDescent="0.25">
      <c r="C405" s="197">
        <v>33.1</v>
      </c>
      <c r="D405" s="198">
        <f t="shared" si="380"/>
        <v>12.419867472198655</v>
      </c>
      <c r="E405" s="199">
        <f t="shared" si="381"/>
        <v>2.7758459214501512</v>
      </c>
      <c r="F405" s="199">
        <f t="shared" si="382"/>
        <v>13.879229607250757</v>
      </c>
      <c r="G405" s="199">
        <f t="shared" si="383"/>
        <v>1.8845773409652353</v>
      </c>
      <c r="H405" s="200">
        <f t="shared" si="384"/>
        <v>10807.516284739415</v>
      </c>
      <c r="K405" s="199">
        <f t="shared" si="385"/>
        <v>8.4273356694373067</v>
      </c>
      <c r="L405" s="201">
        <f t="shared" si="386"/>
        <v>7.0678736137880782E-2</v>
      </c>
      <c r="M405" s="201">
        <f t="shared" si="387"/>
        <v>7.1273159667769689E-2</v>
      </c>
      <c r="N405" s="201">
        <f t="shared" si="388"/>
        <v>7.4915816096544283E-2</v>
      </c>
      <c r="O405" s="201">
        <f t="shared" si="389"/>
        <v>7.0744040211716666E-2</v>
      </c>
      <c r="P405" s="201" t="str">
        <f t="shared" si="390"/>
        <v/>
      </c>
      <c r="Q405" s="201" t="str">
        <f t="shared" si="391"/>
        <v/>
      </c>
      <c r="R405" s="201" t="str">
        <f t="shared" si="392"/>
        <v/>
      </c>
      <c r="S405" s="201" t="str">
        <f t="shared" si="393"/>
        <v/>
      </c>
      <c r="T405" s="199">
        <f t="shared" si="394"/>
        <v>0</v>
      </c>
      <c r="U405" s="199">
        <f t="shared" si="395"/>
        <v>0</v>
      </c>
      <c r="V405" s="199">
        <f t="shared" si="396"/>
        <v>0</v>
      </c>
      <c r="W405" s="199">
        <f t="shared" si="397"/>
        <v>0</v>
      </c>
      <c r="X405" s="199" t="str">
        <f t="shared" si="398"/>
        <v/>
      </c>
      <c r="Y405" s="199" t="str">
        <f t="shared" si="399"/>
        <v/>
      </c>
      <c r="Z405" s="199" t="str">
        <f t="shared" si="400"/>
        <v/>
      </c>
      <c r="AA405" s="199" t="str">
        <f t="shared" si="401"/>
        <v/>
      </c>
      <c r="AB405" s="201">
        <f t="shared" ca="1" si="402"/>
        <v>2.066460590036963</v>
      </c>
      <c r="AD405" s="162">
        <f t="shared" si="403"/>
        <v>0</v>
      </c>
      <c r="AE405" s="162">
        <f t="shared" si="404"/>
        <v>0</v>
      </c>
      <c r="AF405" s="162">
        <f t="shared" si="405"/>
        <v>0</v>
      </c>
      <c r="AG405" s="162">
        <f t="shared" si="406"/>
        <v>0</v>
      </c>
      <c r="AH405" s="162" t="str">
        <f t="shared" si="407"/>
        <v/>
      </c>
      <c r="AI405" s="162" t="str">
        <f t="shared" si="408"/>
        <v/>
      </c>
      <c r="AJ405" s="162" t="str">
        <f t="shared" si="409"/>
        <v/>
      </c>
      <c r="AK405" s="162" t="str">
        <f t="shared" si="410"/>
        <v/>
      </c>
      <c r="AM405" s="199">
        <f t="shared" si="413"/>
        <v>3.6678917604656216</v>
      </c>
      <c r="AN405" s="197">
        <f t="shared" si="415"/>
        <v>0</v>
      </c>
      <c r="AO405" s="197">
        <f t="shared" si="416"/>
        <v>0</v>
      </c>
      <c r="AP405" s="197">
        <f t="shared" si="417"/>
        <v>0</v>
      </c>
      <c r="AQ405" s="197">
        <f t="shared" si="418"/>
        <v>0</v>
      </c>
      <c r="AR405" s="197" t="str">
        <f t="shared" si="419"/>
        <v/>
      </c>
      <c r="AS405" s="197" t="str">
        <f t="shared" si="420"/>
        <v/>
      </c>
      <c r="AT405" s="197" t="str">
        <f t="shared" si="421"/>
        <v/>
      </c>
      <c r="AU405" s="197" t="str">
        <f t="shared" si="422"/>
        <v/>
      </c>
      <c r="AV405" s="199">
        <f t="shared" ca="1" si="414"/>
        <v>2.0203142448907068</v>
      </c>
      <c r="AX405" s="162">
        <f t="shared" si="423"/>
        <v>0</v>
      </c>
      <c r="AY405" s="162">
        <f t="shared" si="424"/>
        <v>0</v>
      </c>
      <c r="AZ405" s="162">
        <f t="shared" si="425"/>
        <v>0</v>
      </c>
      <c r="BA405" s="162">
        <f t="shared" si="426"/>
        <v>0</v>
      </c>
      <c r="BB405" s="162" t="str">
        <f t="shared" si="427"/>
        <v/>
      </c>
      <c r="BC405" s="162" t="str">
        <f t="shared" si="428"/>
        <v/>
      </c>
      <c r="BD405" s="162" t="str">
        <f t="shared" si="429"/>
        <v/>
      </c>
      <c r="BE405" s="162" t="str">
        <f t="shared" si="430"/>
        <v/>
      </c>
      <c r="BG405" s="169">
        <f t="shared" si="411"/>
        <v>8.4016425728841444</v>
      </c>
      <c r="BH405" s="169">
        <f t="shared" ca="1" si="412"/>
        <v>2.0423099696404066</v>
      </c>
    </row>
    <row r="406" spans="3:60" x14ac:dyDescent="0.25">
      <c r="C406" s="197">
        <v>33.200000000000003</v>
      </c>
      <c r="D406" s="198">
        <f t="shared" si="380"/>
        <v>12.457389730422822</v>
      </c>
      <c r="E406" s="199">
        <f t="shared" si="381"/>
        <v>2.7804819277108432</v>
      </c>
      <c r="F406" s="199">
        <f t="shared" si="382"/>
        <v>13.902409638554216</v>
      </c>
      <c r="G406" s="199">
        <f t="shared" si="383"/>
        <v>1.890270928098061</v>
      </c>
      <c r="H406" s="200">
        <f t="shared" si="384"/>
        <v>10789.496490163792</v>
      </c>
      <c r="K406" s="199">
        <f t="shared" si="385"/>
        <v>8.453028765990469</v>
      </c>
      <c r="L406" s="201">
        <f t="shared" si="386"/>
        <v>7.0894220089520663E-2</v>
      </c>
      <c r="M406" s="201">
        <f t="shared" si="387"/>
        <v>7.1490455886268983E-2</v>
      </c>
      <c r="N406" s="201">
        <f t="shared" si="388"/>
        <v>7.5144217974887406E-2</v>
      </c>
      <c r="O406" s="201">
        <f t="shared" si="389"/>
        <v>7.0959723261142638E-2</v>
      </c>
      <c r="P406" s="201" t="str">
        <f t="shared" si="390"/>
        <v/>
      </c>
      <c r="Q406" s="201" t="str">
        <f t="shared" si="391"/>
        <v/>
      </c>
      <c r="R406" s="201" t="str">
        <f t="shared" si="392"/>
        <v/>
      </c>
      <c r="S406" s="201" t="str">
        <f t="shared" si="393"/>
        <v/>
      </c>
      <c r="T406" s="199">
        <f t="shared" si="394"/>
        <v>0</v>
      </c>
      <c r="U406" s="199">
        <f t="shared" si="395"/>
        <v>0</v>
      </c>
      <c r="V406" s="199">
        <f t="shared" si="396"/>
        <v>0</v>
      </c>
      <c r="W406" s="199">
        <f t="shared" si="397"/>
        <v>0</v>
      </c>
      <c r="X406" s="199" t="str">
        <f t="shared" si="398"/>
        <v/>
      </c>
      <c r="Y406" s="199" t="str">
        <f t="shared" si="399"/>
        <v/>
      </c>
      <c r="Z406" s="199" t="str">
        <f t="shared" si="400"/>
        <v/>
      </c>
      <c r="AA406" s="199" t="str">
        <f t="shared" si="401"/>
        <v/>
      </c>
      <c r="AB406" s="201">
        <f t="shared" ca="1" si="402"/>
        <v>2.0416227004710898</v>
      </c>
      <c r="AD406" s="162">
        <f t="shared" si="403"/>
        <v>0</v>
      </c>
      <c r="AE406" s="162">
        <f t="shared" si="404"/>
        <v>0</v>
      </c>
      <c r="AF406" s="162">
        <f t="shared" si="405"/>
        <v>0</v>
      </c>
      <c r="AG406" s="162">
        <f t="shared" si="406"/>
        <v>0</v>
      </c>
      <c r="AH406" s="162" t="str">
        <f t="shared" si="407"/>
        <v/>
      </c>
      <c r="AI406" s="162" t="str">
        <f t="shared" si="408"/>
        <v/>
      </c>
      <c r="AJ406" s="162" t="str">
        <f t="shared" si="409"/>
        <v/>
      </c>
      <c r="AK406" s="162" t="str">
        <f t="shared" si="410"/>
        <v/>
      </c>
      <c r="AM406" s="199">
        <f t="shared" si="413"/>
        <v>3.6791085548401341</v>
      </c>
      <c r="AN406" s="197">
        <f t="shared" si="415"/>
        <v>0</v>
      </c>
      <c r="AO406" s="197">
        <f t="shared" si="416"/>
        <v>0</v>
      </c>
      <c r="AP406" s="197">
        <f t="shared" si="417"/>
        <v>0</v>
      </c>
      <c r="AQ406" s="197">
        <f t="shared" si="418"/>
        <v>0</v>
      </c>
      <c r="AR406" s="197" t="str">
        <f t="shared" si="419"/>
        <v/>
      </c>
      <c r="AS406" s="197" t="str">
        <f t="shared" si="420"/>
        <v/>
      </c>
      <c r="AT406" s="197" t="str">
        <f t="shared" si="421"/>
        <v/>
      </c>
      <c r="AU406" s="197" t="str">
        <f t="shared" si="422"/>
        <v/>
      </c>
      <c r="AV406" s="199">
        <f t="shared" ca="1" si="414"/>
        <v>2.0337964544911742</v>
      </c>
      <c r="AX406" s="162">
        <f t="shared" si="423"/>
        <v>0</v>
      </c>
      <c r="AY406" s="162">
        <f t="shared" si="424"/>
        <v>0</v>
      </c>
      <c r="AZ406" s="162">
        <f t="shared" si="425"/>
        <v>0</v>
      </c>
      <c r="BA406" s="162">
        <f t="shared" si="426"/>
        <v>0</v>
      </c>
      <c r="BB406" s="162" t="str">
        <f t="shared" si="427"/>
        <v/>
      </c>
      <c r="BC406" s="162" t="str">
        <f t="shared" si="428"/>
        <v/>
      </c>
      <c r="BD406" s="162" t="str">
        <f t="shared" si="429"/>
        <v/>
      </c>
      <c r="BE406" s="162" t="str">
        <f t="shared" si="430"/>
        <v/>
      </c>
      <c r="BG406" s="169">
        <f t="shared" si="411"/>
        <v>8.4273356694373067</v>
      </c>
      <c r="BH406" s="169">
        <f t="shared" ca="1" si="412"/>
        <v>2.066460590036963</v>
      </c>
    </row>
    <row r="407" spans="3:60" x14ac:dyDescent="0.25">
      <c r="C407" s="197">
        <v>33.299999999999997</v>
      </c>
      <c r="D407" s="198">
        <f t="shared" si="380"/>
        <v>12.494911988646983</v>
      </c>
      <c r="E407" s="199">
        <f t="shared" si="381"/>
        <v>2.7851201201201201</v>
      </c>
      <c r="F407" s="199">
        <f t="shared" si="382"/>
        <v>13.9256006006006</v>
      </c>
      <c r="G407" s="199">
        <f t="shared" si="383"/>
        <v>1.8959645152308857</v>
      </c>
      <c r="H407" s="200">
        <f t="shared" si="384"/>
        <v>10771.528230784575</v>
      </c>
      <c r="K407" s="199">
        <f t="shared" si="385"/>
        <v>8.4787218625436314</v>
      </c>
      <c r="L407" s="201">
        <f t="shared" si="386"/>
        <v>7.1109704041160543E-2</v>
      </c>
      <c r="M407" s="201">
        <f t="shared" si="387"/>
        <v>7.1707752104768277E-2</v>
      </c>
      <c r="N407" s="201">
        <f t="shared" si="388"/>
        <v>7.537261985323053E-2</v>
      </c>
      <c r="O407" s="201">
        <f t="shared" si="389"/>
        <v>7.1175406310568595E-2</v>
      </c>
      <c r="P407" s="201" t="str">
        <f t="shared" si="390"/>
        <v/>
      </c>
      <c r="Q407" s="201" t="str">
        <f t="shared" si="391"/>
        <v/>
      </c>
      <c r="R407" s="201" t="str">
        <f t="shared" si="392"/>
        <v/>
      </c>
      <c r="S407" s="201" t="str">
        <f t="shared" si="393"/>
        <v/>
      </c>
      <c r="T407" s="199">
        <f t="shared" si="394"/>
        <v>0</v>
      </c>
      <c r="U407" s="199">
        <f t="shared" si="395"/>
        <v>0</v>
      </c>
      <c r="V407" s="199">
        <f t="shared" si="396"/>
        <v>0</v>
      </c>
      <c r="W407" s="199">
        <f t="shared" si="397"/>
        <v>0</v>
      </c>
      <c r="X407" s="199" t="str">
        <f t="shared" si="398"/>
        <v/>
      </c>
      <c r="Y407" s="199" t="str">
        <f t="shared" si="399"/>
        <v/>
      </c>
      <c r="Z407" s="199" t="str">
        <f t="shared" si="400"/>
        <v/>
      </c>
      <c r="AA407" s="199" t="str">
        <f t="shared" si="401"/>
        <v/>
      </c>
      <c r="AB407" s="201">
        <f t="shared" ca="1" si="402"/>
        <v>2.079797231359156</v>
      </c>
      <c r="AD407" s="162">
        <f t="shared" si="403"/>
        <v>0</v>
      </c>
      <c r="AE407" s="162">
        <f t="shared" si="404"/>
        <v>0</v>
      </c>
      <c r="AF407" s="162">
        <f t="shared" si="405"/>
        <v>0</v>
      </c>
      <c r="AG407" s="162">
        <f t="shared" si="406"/>
        <v>0</v>
      </c>
      <c r="AH407" s="162" t="str">
        <f t="shared" si="407"/>
        <v/>
      </c>
      <c r="AI407" s="162" t="str">
        <f t="shared" si="408"/>
        <v/>
      </c>
      <c r="AJ407" s="162" t="str">
        <f t="shared" si="409"/>
        <v/>
      </c>
      <c r="AK407" s="162" t="str">
        <f t="shared" si="410"/>
        <v/>
      </c>
      <c r="AM407" s="199">
        <f t="shared" si="413"/>
        <v>3.6903253492146466</v>
      </c>
      <c r="AN407" s="197">
        <f t="shared" si="415"/>
        <v>0</v>
      </c>
      <c r="AO407" s="197">
        <f t="shared" si="416"/>
        <v>0</v>
      </c>
      <c r="AP407" s="197">
        <f t="shared" si="417"/>
        <v>0</v>
      </c>
      <c r="AQ407" s="197">
        <f t="shared" si="418"/>
        <v>0</v>
      </c>
      <c r="AR407" s="197" t="str">
        <f t="shared" si="419"/>
        <v/>
      </c>
      <c r="AS407" s="197" t="str">
        <f t="shared" si="420"/>
        <v/>
      </c>
      <c r="AT407" s="197" t="str">
        <f t="shared" si="421"/>
        <v/>
      </c>
      <c r="AU407" s="197" t="str">
        <f t="shared" si="422"/>
        <v/>
      </c>
      <c r="AV407" s="199">
        <f t="shared" ca="1" si="414"/>
        <v>2.0977043215193794</v>
      </c>
      <c r="AX407" s="162">
        <f t="shared" si="423"/>
        <v>0</v>
      </c>
      <c r="AY407" s="162">
        <f t="shared" si="424"/>
        <v>0</v>
      </c>
      <c r="AZ407" s="162">
        <f t="shared" si="425"/>
        <v>0</v>
      </c>
      <c r="BA407" s="162">
        <f t="shared" si="426"/>
        <v>0</v>
      </c>
      <c r="BB407" s="162" t="str">
        <f t="shared" si="427"/>
        <v/>
      </c>
      <c r="BC407" s="162" t="str">
        <f t="shared" si="428"/>
        <v/>
      </c>
      <c r="BD407" s="162" t="str">
        <f t="shared" si="429"/>
        <v/>
      </c>
      <c r="BE407" s="162" t="str">
        <f t="shared" si="430"/>
        <v/>
      </c>
      <c r="BG407" s="169">
        <f t="shared" si="411"/>
        <v>8.453028765990469</v>
      </c>
      <c r="BH407" s="169">
        <f t="shared" ca="1" si="412"/>
        <v>2.0416227004710898</v>
      </c>
    </row>
    <row r="408" spans="3:60" x14ac:dyDescent="0.25">
      <c r="C408" s="197">
        <v>33.4</v>
      </c>
      <c r="D408" s="198">
        <f t="shared" si="380"/>
        <v>12.53243424687115</v>
      </c>
      <c r="E408" s="199">
        <f t="shared" si="381"/>
        <v>2.7897604790419162</v>
      </c>
      <c r="F408" s="199">
        <f t="shared" si="382"/>
        <v>13.948802395209581</v>
      </c>
      <c r="G408" s="199">
        <f t="shared" si="383"/>
        <v>1.9016581023637118</v>
      </c>
      <c r="H408" s="200">
        <f t="shared" si="384"/>
        <v>10753.611367490179</v>
      </c>
      <c r="K408" s="199">
        <f t="shared" si="385"/>
        <v>8.5044149590967937</v>
      </c>
      <c r="L408" s="201">
        <f t="shared" si="386"/>
        <v>7.132518799280041E-2</v>
      </c>
      <c r="M408" s="201">
        <f t="shared" si="387"/>
        <v>7.1925048323267571E-2</v>
      </c>
      <c r="N408" s="201">
        <f t="shared" si="388"/>
        <v>7.5601021731573639E-2</v>
      </c>
      <c r="O408" s="201">
        <f t="shared" si="389"/>
        <v>7.1391089359994553E-2</v>
      </c>
      <c r="P408" s="201" t="str">
        <f t="shared" si="390"/>
        <v/>
      </c>
      <c r="Q408" s="201" t="str">
        <f t="shared" si="391"/>
        <v/>
      </c>
      <c r="R408" s="201" t="str">
        <f t="shared" si="392"/>
        <v/>
      </c>
      <c r="S408" s="201" t="str">
        <f t="shared" si="393"/>
        <v/>
      </c>
      <c r="T408" s="199">
        <f t="shared" si="394"/>
        <v>0</v>
      </c>
      <c r="U408" s="199">
        <f t="shared" si="395"/>
        <v>0</v>
      </c>
      <c r="V408" s="199">
        <f t="shared" si="396"/>
        <v>0</v>
      </c>
      <c r="W408" s="199">
        <f t="shared" si="397"/>
        <v>0</v>
      </c>
      <c r="X408" s="199" t="str">
        <f t="shared" si="398"/>
        <v/>
      </c>
      <c r="Y408" s="199" t="str">
        <f t="shared" si="399"/>
        <v/>
      </c>
      <c r="Z408" s="199" t="str">
        <f t="shared" si="400"/>
        <v/>
      </c>
      <c r="AA408" s="199" t="str">
        <f t="shared" si="401"/>
        <v/>
      </c>
      <c r="AB408" s="201">
        <f t="shared" ca="1" si="402"/>
        <v>2.1603542869459273</v>
      </c>
      <c r="AD408" s="162">
        <f t="shared" si="403"/>
        <v>0</v>
      </c>
      <c r="AE408" s="162">
        <f t="shared" si="404"/>
        <v>0</v>
      </c>
      <c r="AF408" s="162">
        <f t="shared" si="405"/>
        <v>0</v>
      </c>
      <c r="AG408" s="162">
        <f t="shared" si="406"/>
        <v>0</v>
      </c>
      <c r="AH408" s="162" t="str">
        <f t="shared" si="407"/>
        <v/>
      </c>
      <c r="AI408" s="162" t="str">
        <f t="shared" si="408"/>
        <v/>
      </c>
      <c r="AJ408" s="162" t="str">
        <f t="shared" si="409"/>
        <v/>
      </c>
      <c r="AK408" s="162" t="str">
        <f t="shared" si="410"/>
        <v/>
      </c>
      <c r="AM408" s="199">
        <f t="shared" si="413"/>
        <v>3.7015421435891591</v>
      </c>
      <c r="AN408" s="197">
        <f t="shared" si="415"/>
        <v>0</v>
      </c>
      <c r="AO408" s="197">
        <f t="shared" si="416"/>
        <v>0</v>
      </c>
      <c r="AP408" s="197">
        <f t="shared" si="417"/>
        <v>0</v>
      </c>
      <c r="AQ408" s="197">
        <f t="shared" si="418"/>
        <v>0</v>
      </c>
      <c r="AR408" s="197" t="str">
        <f t="shared" si="419"/>
        <v/>
      </c>
      <c r="AS408" s="197" t="str">
        <f t="shared" si="420"/>
        <v/>
      </c>
      <c r="AT408" s="197" t="str">
        <f t="shared" si="421"/>
        <v/>
      </c>
      <c r="AU408" s="197" t="str">
        <f t="shared" si="422"/>
        <v/>
      </c>
      <c r="AV408" s="199">
        <f t="shared" ca="1" si="414"/>
        <v>2.1342144449774443</v>
      </c>
      <c r="AX408" s="162">
        <f t="shared" si="423"/>
        <v>0</v>
      </c>
      <c r="AY408" s="162">
        <f t="shared" si="424"/>
        <v>0</v>
      </c>
      <c r="AZ408" s="162">
        <f t="shared" si="425"/>
        <v>0</v>
      </c>
      <c r="BA408" s="162">
        <f t="shared" si="426"/>
        <v>0</v>
      </c>
      <c r="BB408" s="162" t="str">
        <f t="shared" si="427"/>
        <v/>
      </c>
      <c r="BC408" s="162" t="str">
        <f t="shared" si="428"/>
        <v/>
      </c>
      <c r="BD408" s="162" t="str">
        <f t="shared" si="429"/>
        <v/>
      </c>
      <c r="BE408" s="162" t="str">
        <f t="shared" si="430"/>
        <v/>
      </c>
      <c r="BG408" s="169">
        <f t="shared" si="411"/>
        <v>8.4787218625436314</v>
      </c>
      <c r="BH408" s="169">
        <f t="shared" ca="1" si="412"/>
        <v>2.079797231359156</v>
      </c>
    </row>
    <row r="409" spans="3:60" x14ac:dyDescent="0.25">
      <c r="C409" s="197">
        <v>33.5</v>
      </c>
      <c r="D409" s="198">
        <f t="shared" si="380"/>
        <v>12.569956505095314</v>
      </c>
      <c r="E409" s="199">
        <f t="shared" si="381"/>
        <v>2.794402985074627</v>
      </c>
      <c r="F409" s="199">
        <f t="shared" si="382"/>
        <v>13.972014925373134</v>
      </c>
      <c r="G409" s="199">
        <f t="shared" si="383"/>
        <v>1.907351689496537</v>
      </c>
      <c r="H409" s="200">
        <f t="shared" si="384"/>
        <v>10735.745760448657</v>
      </c>
      <c r="K409" s="199">
        <f t="shared" si="385"/>
        <v>8.530108055649956</v>
      </c>
      <c r="L409" s="201">
        <f t="shared" si="386"/>
        <v>7.154067194444029E-2</v>
      </c>
      <c r="M409" s="201">
        <f t="shared" si="387"/>
        <v>7.2142344541766865E-2</v>
      </c>
      <c r="N409" s="201">
        <f t="shared" si="388"/>
        <v>7.5829423609916763E-2</v>
      </c>
      <c r="O409" s="201">
        <f t="shared" si="389"/>
        <v>7.1606772409420524E-2</v>
      </c>
      <c r="P409" s="201" t="str">
        <f t="shared" si="390"/>
        <v/>
      </c>
      <c r="Q409" s="201" t="str">
        <f t="shared" si="391"/>
        <v/>
      </c>
      <c r="R409" s="201" t="str">
        <f t="shared" si="392"/>
        <v/>
      </c>
      <c r="S409" s="201" t="str">
        <f t="shared" si="393"/>
        <v/>
      </c>
      <c r="T409" s="199">
        <f t="shared" si="394"/>
        <v>0</v>
      </c>
      <c r="U409" s="199">
        <f t="shared" si="395"/>
        <v>0</v>
      </c>
      <c r="V409" s="199">
        <f t="shared" si="396"/>
        <v>0</v>
      </c>
      <c r="W409" s="199">
        <f t="shared" si="397"/>
        <v>0</v>
      </c>
      <c r="X409" s="199" t="str">
        <f t="shared" si="398"/>
        <v/>
      </c>
      <c r="Y409" s="199" t="str">
        <f t="shared" si="399"/>
        <v/>
      </c>
      <c r="Z409" s="199" t="str">
        <f t="shared" si="400"/>
        <v/>
      </c>
      <c r="AA409" s="199" t="str">
        <f t="shared" si="401"/>
        <v/>
      </c>
      <c r="AB409" s="201">
        <f t="shared" ca="1" si="402"/>
        <v>2.1385420855884929</v>
      </c>
      <c r="AD409" s="162">
        <f t="shared" si="403"/>
        <v>0</v>
      </c>
      <c r="AE409" s="162">
        <f t="shared" si="404"/>
        <v>0</v>
      </c>
      <c r="AF409" s="162">
        <f t="shared" si="405"/>
        <v>0</v>
      </c>
      <c r="AG409" s="162">
        <f t="shared" si="406"/>
        <v>0</v>
      </c>
      <c r="AH409" s="162" t="str">
        <f t="shared" si="407"/>
        <v/>
      </c>
      <c r="AI409" s="162" t="str">
        <f t="shared" si="408"/>
        <v/>
      </c>
      <c r="AJ409" s="162" t="str">
        <f t="shared" si="409"/>
        <v/>
      </c>
      <c r="AK409" s="162" t="str">
        <f t="shared" si="410"/>
        <v/>
      </c>
      <c r="AM409" s="199">
        <f t="shared" si="413"/>
        <v>3.7127589379636716</v>
      </c>
      <c r="AN409" s="197">
        <f t="shared" si="415"/>
        <v>0</v>
      </c>
      <c r="AO409" s="197">
        <f t="shared" si="416"/>
        <v>0</v>
      </c>
      <c r="AP409" s="197">
        <f t="shared" si="417"/>
        <v>0</v>
      </c>
      <c r="AQ409" s="197">
        <f t="shared" si="418"/>
        <v>0</v>
      </c>
      <c r="AR409" s="197" t="str">
        <f t="shared" si="419"/>
        <v/>
      </c>
      <c r="AS409" s="197" t="str">
        <f t="shared" si="420"/>
        <v/>
      </c>
      <c r="AT409" s="197" t="str">
        <f t="shared" si="421"/>
        <v/>
      </c>
      <c r="AU409" s="197" t="str">
        <f t="shared" si="422"/>
        <v/>
      </c>
      <c r="AV409" s="199">
        <f t="shared" ca="1" si="414"/>
        <v>2.1208550954811285</v>
      </c>
      <c r="AX409" s="162">
        <f t="shared" si="423"/>
        <v>0</v>
      </c>
      <c r="AY409" s="162">
        <f t="shared" si="424"/>
        <v>0</v>
      </c>
      <c r="AZ409" s="162">
        <f t="shared" si="425"/>
        <v>0</v>
      </c>
      <c r="BA409" s="162">
        <f t="shared" si="426"/>
        <v>0</v>
      </c>
      <c r="BB409" s="162" t="str">
        <f t="shared" si="427"/>
        <v/>
      </c>
      <c r="BC409" s="162" t="str">
        <f t="shared" si="428"/>
        <v/>
      </c>
      <c r="BD409" s="162" t="str">
        <f t="shared" si="429"/>
        <v/>
      </c>
      <c r="BE409" s="162" t="str">
        <f t="shared" si="430"/>
        <v/>
      </c>
      <c r="BG409" s="169">
        <f t="shared" si="411"/>
        <v>8.5044149590967937</v>
      </c>
      <c r="BH409" s="169">
        <f t="shared" ca="1" si="412"/>
        <v>2.1603542869459273</v>
      </c>
    </row>
    <row r="410" spans="3:60" x14ac:dyDescent="0.25">
      <c r="C410" s="197">
        <v>33.6</v>
      </c>
      <c r="D410" s="198">
        <f t="shared" si="380"/>
        <v>12.607478763319481</v>
      </c>
      <c r="E410" s="199">
        <f t="shared" si="381"/>
        <v>2.7990476190476192</v>
      </c>
      <c r="F410" s="199">
        <f t="shared" si="382"/>
        <v>13.995238095238097</v>
      </c>
      <c r="G410" s="199">
        <f t="shared" si="383"/>
        <v>1.9130452766293629</v>
      </c>
      <c r="H410" s="200">
        <f t="shared" si="384"/>
        <v>10717.931269139162</v>
      </c>
      <c r="K410" s="199">
        <f t="shared" si="385"/>
        <v>8.5558011522031183</v>
      </c>
      <c r="L410" s="201">
        <f t="shared" si="386"/>
        <v>7.175615589608017E-2</v>
      </c>
      <c r="M410" s="201">
        <f t="shared" si="387"/>
        <v>7.2359640760266158E-2</v>
      </c>
      <c r="N410" s="201">
        <f t="shared" si="388"/>
        <v>7.6057825488259886E-2</v>
      </c>
      <c r="O410" s="201">
        <f t="shared" si="389"/>
        <v>7.1822455458846482E-2</v>
      </c>
      <c r="P410" s="201" t="str">
        <f t="shared" si="390"/>
        <v/>
      </c>
      <c r="Q410" s="201" t="str">
        <f t="shared" si="391"/>
        <v/>
      </c>
      <c r="R410" s="201" t="str">
        <f t="shared" si="392"/>
        <v/>
      </c>
      <c r="S410" s="201" t="str">
        <f t="shared" si="393"/>
        <v/>
      </c>
      <c r="T410" s="199">
        <f t="shared" si="394"/>
        <v>0</v>
      </c>
      <c r="U410" s="199">
        <f t="shared" si="395"/>
        <v>0</v>
      </c>
      <c r="V410" s="199">
        <f t="shared" si="396"/>
        <v>0</v>
      </c>
      <c r="W410" s="199">
        <f t="shared" si="397"/>
        <v>0</v>
      </c>
      <c r="X410" s="199" t="str">
        <f t="shared" si="398"/>
        <v/>
      </c>
      <c r="Y410" s="199" t="str">
        <f t="shared" si="399"/>
        <v/>
      </c>
      <c r="Z410" s="199" t="str">
        <f t="shared" si="400"/>
        <v/>
      </c>
      <c r="AA410" s="199" t="str">
        <f t="shared" si="401"/>
        <v/>
      </c>
      <c r="AB410" s="201">
        <f t="shared" ca="1" si="402"/>
        <v>2.0051723838141187</v>
      </c>
      <c r="AD410" s="162">
        <f t="shared" si="403"/>
        <v>0</v>
      </c>
      <c r="AE410" s="162">
        <f t="shared" si="404"/>
        <v>0</v>
      </c>
      <c r="AF410" s="162">
        <f t="shared" si="405"/>
        <v>0</v>
      </c>
      <c r="AG410" s="162">
        <f t="shared" si="406"/>
        <v>0</v>
      </c>
      <c r="AH410" s="162" t="str">
        <f t="shared" si="407"/>
        <v/>
      </c>
      <c r="AI410" s="162" t="str">
        <f t="shared" si="408"/>
        <v/>
      </c>
      <c r="AJ410" s="162" t="str">
        <f t="shared" si="409"/>
        <v/>
      </c>
      <c r="AK410" s="162" t="str">
        <f t="shared" si="410"/>
        <v/>
      </c>
      <c r="AM410" s="199">
        <f t="shared" si="413"/>
        <v>3.7239757323381841</v>
      </c>
      <c r="AN410" s="197">
        <f t="shared" si="415"/>
        <v>0</v>
      </c>
      <c r="AO410" s="197">
        <f t="shared" si="416"/>
        <v>0</v>
      </c>
      <c r="AP410" s="197">
        <f t="shared" si="417"/>
        <v>0</v>
      </c>
      <c r="AQ410" s="197">
        <f t="shared" si="418"/>
        <v>0</v>
      </c>
      <c r="AR410" s="197" t="str">
        <f t="shared" si="419"/>
        <v/>
      </c>
      <c r="AS410" s="197" t="str">
        <f t="shared" si="420"/>
        <v/>
      </c>
      <c r="AT410" s="197" t="str">
        <f t="shared" si="421"/>
        <v/>
      </c>
      <c r="AU410" s="197" t="str">
        <f t="shared" si="422"/>
        <v/>
      </c>
      <c r="AV410" s="199">
        <f t="shared" ca="1" si="414"/>
        <v>2.0241403293235734</v>
      </c>
      <c r="AX410" s="162">
        <f t="shared" si="423"/>
        <v>0</v>
      </c>
      <c r="AY410" s="162">
        <f t="shared" si="424"/>
        <v>0</v>
      </c>
      <c r="AZ410" s="162">
        <f t="shared" si="425"/>
        <v>0</v>
      </c>
      <c r="BA410" s="162">
        <f t="shared" si="426"/>
        <v>0</v>
      </c>
      <c r="BB410" s="162" t="str">
        <f t="shared" si="427"/>
        <v/>
      </c>
      <c r="BC410" s="162" t="str">
        <f t="shared" si="428"/>
        <v/>
      </c>
      <c r="BD410" s="162" t="str">
        <f t="shared" si="429"/>
        <v/>
      </c>
      <c r="BE410" s="162" t="str">
        <f t="shared" si="430"/>
        <v/>
      </c>
      <c r="BG410" s="169">
        <f t="shared" si="411"/>
        <v>8.530108055649956</v>
      </c>
      <c r="BH410" s="169">
        <f t="shared" ca="1" si="412"/>
        <v>2.1385420855884929</v>
      </c>
    </row>
    <row r="411" spans="3:60" x14ac:dyDescent="0.25">
      <c r="C411" s="197">
        <v>33.700000000000003</v>
      </c>
      <c r="D411" s="198">
        <f t="shared" si="380"/>
        <v>12.645001021543646</v>
      </c>
      <c r="E411" s="199">
        <f t="shared" si="381"/>
        <v>2.8036943620178043</v>
      </c>
      <c r="F411" s="199">
        <f t="shared" si="382"/>
        <v>14.018471810089022</v>
      </c>
      <c r="G411" s="199">
        <f t="shared" si="383"/>
        <v>1.9187388637621883</v>
      </c>
      <c r="H411" s="200">
        <f t="shared" si="384"/>
        <v>10700.167752382666</v>
      </c>
      <c r="K411" s="199">
        <f t="shared" si="385"/>
        <v>8.5814942487562806</v>
      </c>
      <c r="L411" s="201">
        <f t="shared" si="386"/>
        <v>7.1971639847720051E-2</v>
      </c>
      <c r="M411" s="201">
        <f t="shared" si="387"/>
        <v>7.2576936978765452E-2</v>
      </c>
      <c r="N411" s="201">
        <f t="shared" si="388"/>
        <v>7.628622736660301E-2</v>
      </c>
      <c r="O411" s="201">
        <f t="shared" si="389"/>
        <v>7.203813850827244E-2</v>
      </c>
      <c r="P411" s="201" t="str">
        <f t="shared" si="390"/>
        <v/>
      </c>
      <c r="Q411" s="201" t="str">
        <f t="shared" si="391"/>
        <v/>
      </c>
      <c r="R411" s="201" t="str">
        <f t="shared" si="392"/>
        <v/>
      </c>
      <c r="S411" s="201" t="str">
        <f t="shared" si="393"/>
        <v/>
      </c>
      <c r="T411" s="199">
        <f t="shared" si="394"/>
        <v>0</v>
      </c>
      <c r="U411" s="199">
        <f t="shared" si="395"/>
        <v>0</v>
      </c>
      <c r="V411" s="199">
        <f t="shared" si="396"/>
        <v>0</v>
      </c>
      <c r="W411" s="199">
        <f t="shared" si="397"/>
        <v>0</v>
      </c>
      <c r="X411" s="199" t="str">
        <f t="shared" si="398"/>
        <v/>
      </c>
      <c r="Y411" s="199" t="str">
        <f t="shared" si="399"/>
        <v/>
      </c>
      <c r="Z411" s="199" t="str">
        <f t="shared" si="400"/>
        <v/>
      </c>
      <c r="AA411" s="199" t="str">
        <f t="shared" si="401"/>
        <v/>
      </c>
      <c r="AB411" s="201">
        <f t="shared" ca="1" si="402"/>
        <v>2.0048423972782965</v>
      </c>
      <c r="AD411" s="162">
        <f t="shared" si="403"/>
        <v>0</v>
      </c>
      <c r="AE411" s="162">
        <f t="shared" si="404"/>
        <v>0</v>
      </c>
      <c r="AF411" s="162">
        <f t="shared" si="405"/>
        <v>0</v>
      </c>
      <c r="AG411" s="162">
        <f t="shared" si="406"/>
        <v>0</v>
      </c>
      <c r="AH411" s="162" t="str">
        <f t="shared" si="407"/>
        <v/>
      </c>
      <c r="AI411" s="162" t="str">
        <f t="shared" si="408"/>
        <v/>
      </c>
      <c r="AJ411" s="162" t="str">
        <f t="shared" si="409"/>
        <v/>
      </c>
      <c r="AK411" s="162" t="str">
        <f t="shared" si="410"/>
        <v/>
      </c>
      <c r="AM411" s="199">
        <f t="shared" si="413"/>
        <v>3.7351925267126966</v>
      </c>
      <c r="AN411" s="197">
        <f t="shared" si="415"/>
        <v>0</v>
      </c>
      <c r="AO411" s="197">
        <f t="shared" si="416"/>
        <v>0</v>
      </c>
      <c r="AP411" s="197">
        <f t="shared" si="417"/>
        <v>0</v>
      </c>
      <c r="AQ411" s="197">
        <f t="shared" si="418"/>
        <v>0</v>
      </c>
      <c r="AR411" s="197" t="str">
        <f t="shared" si="419"/>
        <v/>
      </c>
      <c r="AS411" s="197" t="str">
        <f t="shared" si="420"/>
        <v/>
      </c>
      <c r="AT411" s="197" t="str">
        <f t="shared" si="421"/>
        <v/>
      </c>
      <c r="AU411" s="197" t="str">
        <f t="shared" si="422"/>
        <v/>
      </c>
      <c r="AV411" s="199">
        <f t="shared" ca="1" si="414"/>
        <v>2.0319780210069123</v>
      </c>
      <c r="AX411" s="162">
        <f t="shared" si="423"/>
        <v>0</v>
      </c>
      <c r="AY411" s="162">
        <f t="shared" si="424"/>
        <v>0</v>
      </c>
      <c r="AZ411" s="162">
        <f t="shared" si="425"/>
        <v>0</v>
      </c>
      <c r="BA411" s="162">
        <f t="shared" si="426"/>
        <v>0</v>
      </c>
      <c r="BB411" s="162" t="str">
        <f t="shared" si="427"/>
        <v/>
      </c>
      <c r="BC411" s="162" t="str">
        <f t="shared" si="428"/>
        <v/>
      </c>
      <c r="BD411" s="162" t="str">
        <f t="shared" si="429"/>
        <v/>
      </c>
      <c r="BE411" s="162" t="str">
        <f t="shared" si="430"/>
        <v/>
      </c>
      <c r="BG411" s="169">
        <f t="shared" si="411"/>
        <v>8.5558011522031183</v>
      </c>
      <c r="BH411" s="169">
        <f t="shared" ca="1" si="412"/>
        <v>2.0051723838141187</v>
      </c>
    </row>
    <row r="412" spans="3:60" x14ac:dyDescent="0.25">
      <c r="C412" s="197">
        <v>33.799999999999997</v>
      </c>
      <c r="D412" s="198">
        <f t="shared" si="380"/>
        <v>12.682523279767809</v>
      </c>
      <c r="E412" s="199">
        <f t="shared" si="381"/>
        <v>2.8083431952662723</v>
      </c>
      <c r="F412" s="199">
        <f t="shared" si="382"/>
        <v>14.041715976331361</v>
      </c>
      <c r="G412" s="199">
        <f t="shared" si="383"/>
        <v>1.9244324508950132</v>
      </c>
      <c r="H412" s="200">
        <f t="shared" si="384"/>
        <v>10682.455068371926</v>
      </c>
      <c r="K412" s="199">
        <f t="shared" si="385"/>
        <v>8.607187345309443</v>
      </c>
      <c r="L412" s="201">
        <f t="shared" si="386"/>
        <v>7.2187123799359931E-2</v>
      </c>
      <c r="M412" s="201">
        <f t="shared" si="387"/>
        <v>7.279423319726476E-2</v>
      </c>
      <c r="N412" s="201">
        <f t="shared" si="388"/>
        <v>7.6514629244946133E-2</v>
      </c>
      <c r="O412" s="201">
        <f t="shared" si="389"/>
        <v>7.2253821557698411E-2</v>
      </c>
      <c r="P412" s="201" t="str">
        <f t="shared" si="390"/>
        <v/>
      </c>
      <c r="Q412" s="201" t="str">
        <f t="shared" si="391"/>
        <v/>
      </c>
      <c r="R412" s="201" t="str">
        <f t="shared" si="392"/>
        <v/>
      </c>
      <c r="S412" s="201" t="str">
        <f t="shared" si="393"/>
        <v/>
      </c>
      <c r="T412" s="199">
        <f t="shared" si="394"/>
        <v>0</v>
      </c>
      <c r="U412" s="199">
        <f t="shared" si="395"/>
        <v>0</v>
      </c>
      <c r="V412" s="199">
        <f t="shared" si="396"/>
        <v>0</v>
      </c>
      <c r="W412" s="199">
        <f t="shared" si="397"/>
        <v>0</v>
      </c>
      <c r="X412" s="199" t="str">
        <f t="shared" si="398"/>
        <v/>
      </c>
      <c r="Y412" s="199" t="str">
        <f t="shared" si="399"/>
        <v/>
      </c>
      <c r="Z412" s="199" t="str">
        <f t="shared" si="400"/>
        <v/>
      </c>
      <c r="AA412" s="199" t="str">
        <f t="shared" si="401"/>
        <v/>
      </c>
      <c r="AB412" s="201">
        <f t="shared" ca="1" si="402"/>
        <v>2.1599413723202066</v>
      </c>
      <c r="AD412" s="162">
        <f t="shared" si="403"/>
        <v>0</v>
      </c>
      <c r="AE412" s="162">
        <f t="shared" si="404"/>
        <v>0</v>
      </c>
      <c r="AF412" s="162">
        <f t="shared" si="405"/>
        <v>0</v>
      </c>
      <c r="AG412" s="162">
        <f t="shared" si="406"/>
        <v>0</v>
      </c>
      <c r="AH412" s="162" t="str">
        <f t="shared" si="407"/>
        <v/>
      </c>
      <c r="AI412" s="162" t="str">
        <f t="shared" si="408"/>
        <v/>
      </c>
      <c r="AJ412" s="162" t="str">
        <f t="shared" si="409"/>
        <v/>
      </c>
      <c r="AK412" s="162" t="str">
        <f t="shared" si="410"/>
        <v/>
      </c>
      <c r="AM412" s="199">
        <f t="shared" si="413"/>
        <v>3.7464093210872091</v>
      </c>
      <c r="AN412" s="197">
        <f t="shared" si="415"/>
        <v>0</v>
      </c>
      <c r="AO412" s="197">
        <f t="shared" si="416"/>
        <v>0</v>
      </c>
      <c r="AP412" s="197">
        <f t="shared" si="417"/>
        <v>0</v>
      </c>
      <c r="AQ412" s="197">
        <f t="shared" si="418"/>
        <v>0</v>
      </c>
      <c r="AR412" s="197" t="str">
        <f t="shared" si="419"/>
        <v/>
      </c>
      <c r="AS412" s="197" t="str">
        <f t="shared" si="420"/>
        <v/>
      </c>
      <c r="AT412" s="197" t="str">
        <f t="shared" si="421"/>
        <v/>
      </c>
      <c r="AU412" s="197" t="str">
        <f t="shared" si="422"/>
        <v/>
      </c>
      <c r="AV412" s="199">
        <f t="shared" ca="1" si="414"/>
        <v>2.0524314805746995</v>
      </c>
      <c r="AX412" s="162">
        <f t="shared" si="423"/>
        <v>0</v>
      </c>
      <c r="AY412" s="162">
        <f t="shared" si="424"/>
        <v>0</v>
      </c>
      <c r="AZ412" s="162">
        <f t="shared" si="425"/>
        <v>0</v>
      </c>
      <c r="BA412" s="162">
        <f t="shared" si="426"/>
        <v>0</v>
      </c>
      <c r="BB412" s="162" t="str">
        <f t="shared" si="427"/>
        <v/>
      </c>
      <c r="BC412" s="162" t="str">
        <f t="shared" si="428"/>
        <v/>
      </c>
      <c r="BD412" s="162" t="str">
        <f t="shared" si="429"/>
        <v/>
      </c>
      <c r="BE412" s="162" t="str">
        <f t="shared" si="430"/>
        <v/>
      </c>
      <c r="BG412" s="169">
        <f t="shared" si="411"/>
        <v>8.5814942487562806</v>
      </c>
      <c r="BH412" s="169">
        <f t="shared" ca="1" si="412"/>
        <v>2.0048423972782965</v>
      </c>
    </row>
    <row r="413" spans="3:60" x14ac:dyDescent="0.25">
      <c r="C413" s="197">
        <v>33.9</v>
      </c>
      <c r="D413" s="198">
        <f t="shared" si="380"/>
        <v>12.720045537991975</v>
      </c>
      <c r="E413" s="199">
        <f t="shared" si="381"/>
        <v>2.8129941002949854</v>
      </c>
      <c r="F413" s="199">
        <f t="shared" si="382"/>
        <v>14.064970501474928</v>
      </c>
      <c r="G413" s="199">
        <f t="shared" si="383"/>
        <v>1.9301260380278391</v>
      </c>
      <c r="H413" s="200">
        <f t="shared" si="384"/>
        <v>10664.793074700739</v>
      </c>
      <c r="K413" s="199">
        <f t="shared" si="385"/>
        <v>8.6328804418626053</v>
      </c>
      <c r="L413" s="201">
        <f t="shared" si="386"/>
        <v>7.2402607750999812E-2</v>
      </c>
      <c r="M413" s="201">
        <f t="shared" si="387"/>
        <v>7.3011529415764054E-2</v>
      </c>
      <c r="N413" s="201">
        <f t="shared" si="388"/>
        <v>7.6743031123289257E-2</v>
      </c>
      <c r="O413" s="201">
        <f t="shared" si="389"/>
        <v>7.2469504607124383E-2</v>
      </c>
      <c r="P413" s="201" t="str">
        <f t="shared" si="390"/>
        <v/>
      </c>
      <c r="Q413" s="201" t="str">
        <f t="shared" si="391"/>
        <v/>
      </c>
      <c r="R413" s="201" t="str">
        <f t="shared" si="392"/>
        <v/>
      </c>
      <c r="S413" s="201" t="str">
        <f t="shared" si="393"/>
        <v/>
      </c>
      <c r="T413" s="199">
        <f t="shared" si="394"/>
        <v>0</v>
      </c>
      <c r="U413" s="199">
        <f t="shared" si="395"/>
        <v>0</v>
      </c>
      <c r="V413" s="199">
        <f t="shared" si="396"/>
        <v>0</v>
      </c>
      <c r="W413" s="199">
        <f t="shared" si="397"/>
        <v>0</v>
      </c>
      <c r="X413" s="199" t="str">
        <f t="shared" si="398"/>
        <v/>
      </c>
      <c r="Y413" s="199" t="str">
        <f t="shared" si="399"/>
        <v/>
      </c>
      <c r="Z413" s="199" t="str">
        <f t="shared" si="400"/>
        <v/>
      </c>
      <c r="AA413" s="199" t="str">
        <f t="shared" si="401"/>
        <v/>
      </c>
      <c r="AB413" s="201">
        <f t="shared" ca="1" si="402"/>
        <v>2.0299752313021382</v>
      </c>
      <c r="AD413" s="162">
        <f t="shared" si="403"/>
        <v>0</v>
      </c>
      <c r="AE413" s="162">
        <f t="shared" si="404"/>
        <v>0</v>
      </c>
      <c r="AF413" s="162">
        <f t="shared" si="405"/>
        <v>0</v>
      </c>
      <c r="AG413" s="162">
        <f t="shared" si="406"/>
        <v>0</v>
      </c>
      <c r="AH413" s="162" t="str">
        <f t="shared" si="407"/>
        <v/>
      </c>
      <c r="AI413" s="162" t="str">
        <f t="shared" si="408"/>
        <v/>
      </c>
      <c r="AJ413" s="162" t="str">
        <f t="shared" si="409"/>
        <v/>
      </c>
      <c r="AK413" s="162" t="str">
        <f t="shared" si="410"/>
        <v/>
      </c>
      <c r="AM413" s="199">
        <f t="shared" si="413"/>
        <v>3.7576261154617216</v>
      </c>
      <c r="AN413" s="197">
        <f t="shared" si="415"/>
        <v>0</v>
      </c>
      <c r="AO413" s="197">
        <f t="shared" si="416"/>
        <v>0</v>
      </c>
      <c r="AP413" s="197">
        <f t="shared" si="417"/>
        <v>0</v>
      </c>
      <c r="AQ413" s="197">
        <f t="shared" si="418"/>
        <v>0</v>
      </c>
      <c r="AR413" s="197" t="str">
        <f t="shared" si="419"/>
        <v/>
      </c>
      <c r="AS413" s="197" t="str">
        <f t="shared" si="420"/>
        <v/>
      </c>
      <c r="AT413" s="197" t="str">
        <f t="shared" si="421"/>
        <v/>
      </c>
      <c r="AU413" s="197" t="str">
        <f t="shared" si="422"/>
        <v/>
      </c>
      <c r="AV413" s="199">
        <f t="shared" ca="1" si="414"/>
        <v>2.0597198144328437</v>
      </c>
      <c r="AX413" s="162">
        <f t="shared" si="423"/>
        <v>0</v>
      </c>
      <c r="AY413" s="162">
        <f t="shared" si="424"/>
        <v>0</v>
      </c>
      <c r="AZ413" s="162">
        <f t="shared" si="425"/>
        <v>0</v>
      </c>
      <c r="BA413" s="162">
        <f t="shared" si="426"/>
        <v>0</v>
      </c>
      <c r="BB413" s="162" t="str">
        <f t="shared" si="427"/>
        <v/>
      </c>
      <c r="BC413" s="162" t="str">
        <f t="shared" si="428"/>
        <v/>
      </c>
      <c r="BD413" s="162" t="str">
        <f t="shared" si="429"/>
        <v/>
      </c>
      <c r="BE413" s="162" t="str">
        <f t="shared" si="430"/>
        <v/>
      </c>
      <c r="BG413" s="169">
        <f t="shared" si="411"/>
        <v>8.607187345309443</v>
      </c>
      <c r="BH413" s="169">
        <f t="shared" ca="1" si="412"/>
        <v>2.1599413723202066</v>
      </c>
    </row>
    <row r="414" spans="3:60" x14ac:dyDescent="0.25">
      <c r="C414" s="197">
        <v>34</v>
      </c>
      <c r="D414" s="198">
        <f t="shared" si="380"/>
        <v>12.75756779621614</v>
      </c>
      <c r="E414" s="199">
        <f t="shared" si="381"/>
        <v>2.8176470588235296</v>
      </c>
      <c r="F414" s="199">
        <f t="shared" si="382"/>
        <v>14.088235294117649</v>
      </c>
      <c r="G414" s="199">
        <f t="shared" si="383"/>
        <v>1.9358196251606641</v>
      </c>
      <c r="H414" s="200">
        <f t="shared" si="384"/>
        <v>10647.181628392484</v>
      </c>
      <c r="K414" s="199">
        <f t="shared" si="385"/>
        <v>8.6585735384157676</v>
      </c>
      <c r="L414" s="201">
        <f t="shared" si="386"/>
        <v>7.2618091702639692E-2</v>
      </c>
      <c r="M414" s="201">
        <f t="shared" si="387"/>
        <v>7.3228825634263348E-2</v>
      </c>
      <c r="N414" s="201">
        <f t="shared" si="388"/>
        <v>7.6971433001632381E-2</v>
      </c>
      <c r="O414" s="201">
        <f t="shared" si="389"/>
        <v>7.268518765655034E-2</v>
      </c>
      <c r="P414" s="201" t="str">
        <f t="shared" si="390"/>
        <v/>
      </c>
      <c r="Q414" s="201" t="str">
        <f t="shared" si="391"/>
        <v/>
      </c>
      <c r="R414" s="201" t="str">
        <f t="shared" si="392"/>
        <v/>
      </c>
      <c r="S414" s="201" t="str">
        <f t="shared" si="393"/>
        <v/>
      </c>
      <c r="T414" s="199">
        <f t="shared" si="394"/>
        <v>0</v>
      </c>
      <c r="U414" s="199">
        <f t="shared" si="395"/>
        <v>0</v>
      </c>
      <c r="V414" s="199">
        <f t="shared" si="396"/>
        <v>0</v>
      </c>
      <c r="W414" s="199">
        <f t="shared" si="397"/>
        <v>0</v>
      </c>
      <c r="X414" s="199" t="str">
        <f t="shared" si="398"/>
        <v/>
      </c>
      <c r="Y414" s="199" t="str">
        <f t="shared" si="399"/>
        <v/>
      </c>
      <c r="Z414" s="199" t="str">
        <f t="shared" si="400"/>
        <v/>
      </c>
      <c r="AA414" s="199" t="str">
        <f t="shared" si="401"/>
        <v/>
      </c>
      <c r="AB414" s="201">
        <f t="shared" ca="1" si="402"/>
        <v>2.1119918894474874</v>
      </c>
      <c r="AD414" s="162">
        <f t="shared" si="403"/>
        <v>0</v>
      </c>
      <c r="AE414" s="162">
        <f t="shared" si="404"/>
        <v>0</v>
      </c>
      <c r="AF414" s="162">
        <f t="shared" si="405"/>
        <v>0</v>
      </c>
      <c r="AG414" s="162">
        <f t="shared" si="406"/>
        <v>0</v>
      </c>
      <c r="AH414" s="162" t="str">
        <f t="shared" si="407"/>
        <v/>
      </c>
      <c r="AI414" s="162" t="str">
        <f t="shared" si="408"/>
        <v/>
      </c>
      <c r="AJ414" s="162" t="str">
        <f t="shared" si="409"/>
        <v/>
      </c>
      <c r="AK414" s="162" t="str">
        <f t="shared" si="410"/>
        <v/>
      </c>
      <c r="AM414" s="199">
        <f t="shared" si="413"/>
        <v>3.7688429098362342</v>
      </c>
      <c r="AN414" s="197">
        <f t="shared" si="415"/>
        <v>0</v>
      </c>
      <c r="AO414" s="197">
        <f t="shared" si="416"/>
        <v>0</v>
      </c>
      <c r="AP414" s="197">
        <f t="shared" si="417"/>
        <v>0</v>
      </c>
      <c r="AQ414" s="197">
        <f t="shared" si="418"/>
        <v>0</v>
      </c>
      <c r="AR414" s="197" t="str">
        <f t="shared" si="419"/>
        <v/>
      </c>
      <c r="AS414" s="197" t="str">
        <f t="shared" si="420"/>
        <v/>
      </c>
      <c r="AT414" s="197" t="str">
        <f t="shared" si="421"/>
        <v/>
      </c>
      <c r="AU414" s="197" t="str">
        <f t="shared" si="422"/>
        <v/>
      </c>
      <c r="AV414" s="199">
        <f t="shared" ca="1" si="414"/>
        <v>2.1076224628581084</v>
      </c>
      <c r="AX414" s="162">
        <f t="shared" si="423"/>
        <v>0</v>
      </c>
      <c r="AY414" s="162">
        <f t="shared" si="424"/>
        <v>0</v>
      </c>
      <c r="AZ414" s="162">
        <f t="shared" si="425"/>
        <v>0</v>
      </c>
      <c r="BA414" s="162">
        <f t="shared" si="426"/>
        <v>0</v>
      </c>
      <c r="BB414" s="162" t="str">
        <f t="shared" si="427"/>
        <v/>
      </c>
      <c r="BC414" s="162" t="str">
        <f t="shared" si="428"/>
        <v/>
      </c>
      <c r="BD414" s="162" t="str">
        <f t="shared" si="429"/>
        <v/>
      </c>
      <c r="BE414" s="162" t="str">
        <f t="shared" si="430"/>
        <v/>
      </c>
      <c r="BG414" s="169">
        <f t="shared" si="411"/>
        <v>8.6328804418626053</v>
      </c>
      <c r="BH414" s="169">
        <f t="shared" ca="1" si="412"/>
        <v>2.0299752313021382</v>
      </c>
    </row>
    <row r="415" spans="3:60" x14ac:dyDescent="0.25">
      <c r="C415" s="197">
        <v>34.1</v>
      </c>
      <c r="D415" s="198">
        <f t="shared" si="380"/>
        <v>12.795090054440307</v>
      </c>
      <c r="E415" s="199">
        <f t="shared" si="381"/>
        <v>2.8223020527859237</v>
      </c>
      <c r="F415" s="199">
        <f t="shared" si="382"/>
        <v>14.111510263929619</v>
      </c>
      <c r="G415" s="199">
        <f t="shared" si="383"/>
        <v>1.9415132122934904</v>
      </c>
      <c r="H415" s="200">
        <f t="shared" si="384"/>
        <v>10629.620585927962</v>
      </c>
      <c r="K415" s="199">
        <f t="shared" si="385"/>
        <v>8.6842666349689299</v>
      </c>
      <c r="L415" s="201">
        <f t="shared" si="386"/>
        <v>7.2833575654279573E-2</v>
      </c>
      <c r="M415" s="201">
        <f t="shared" si="387"/>
        <v>7.3446121852762641E-2</v>
      </c>
      <c r="N415" s="201">
        <f t="shared" si="388"/>
        <v>7.719983487997549E-2</v>
      </c>
      <c r="O415" s="201">
        <f t="shared" si="389"/>
        <v>7.2900870705976298E-2</v>
      </c>
      <c r="P415" s="201" t="str">
        <f t="shared" si="390"/>
        <v/>
      </c>
      <c r="Q415" s="201" t="str">
        <f t="shared" si="391"/>
        <v/>
      </c>
      <c r="R415" s="201" t="str">
        <f t="shared" si="392"/>
        <v/>
      </c>
      <c r="S415" s="201" t="str">
        <f t="shared" si="393"/>
        <v/>
      </c>
      <c r="T415" s="199">
        <f t="shared" si="394"/>
        <v>0</v>
      </c>
      <c r="U415" s="199">
        <f t="shared" si="395"/>
        <v>0</v>
      </c>
      <c r="V415" s="199">
        <f t="shared" si="396"/>
        <v>0</v>
      </c>
      <c r="W415" s="199">
        <f t="shared" si="397"/>
        <v>0</v>
      </c>
      <c r="X415" s="199" t="str">
        <f t="shared" si="398"/>
        <v/>
      </c>
      <c r="Y415" s="199" t="str">
        <f t="shared" si="399"/>
        <v/>
      </c>
      <c r="Z415" s="199" t="str">
        <f t="shared" si="400"/>
        <v/>
      </c>
      <c r="AA415" s="199" t="str">
        <f t="shared" si="401"/>
        <v/>
      </c>
      <c r="AB415" s="201">
        <f t="shared" ca="1" si="402"/>
        <v>2.0412815124805253</v>
      </c>
      <c r="AD415" s="162">
        <f t="shared" si="403"/>
        <v>0</v>
      </c>
      <c r="AE415" s="162">
        <f t="shared" si="404"/>
        <v>0</v>
      </c>
      <c r="AF415" s="162">
        <f t="shared" si="405"/>
        <v>0</v>
      </c>
      <c r="AG415" s="162">
        <f t="shared" si="406"/>
        <v>0</v>
      </c>
      <c r="AH415" s="162" t="str">
        <f t="shared" si="407"/>
        <v/>
      </c>
      <c r="AI415" s="162" t="str">
        <f t="shared" si="408"/>
        <v/>
      </c>
      <c r="AJ415" s="162" t="str">
        <f t="shared" si="409"/>
        <v/>
      </c>
      <c r="AK415" s="162" t="str">
        <f t="shared" si="410"/>
        <v/>
      </c>
      <c r="AM415" s="199">
        <f t="shared" si="413"/>
        <v>3.7800597042107467</v>
      </c>
      <c r="AN415" s="197">
        <f t="shared" si="415"/>
        <v>0</v>
      </c>
      <c r="AO415" s="197">
        <f t="shared" si="416"/>
        <v>0</v>
      </c>
      <c r="AP415" s="197">
        <f t="shared" si="417"/>
        <v>0</v>
      </c>
      <c r="AQ415" s="197">
        <f t="shared" si="418"/>
        <v>0</v>
      </c>
      <c r="AR415" s="197" t="str">
        <f t="shared" si="419"/>
        <v/>
      </c>
      <c r="AS415" s="197" t="str">
        <f t="shared" si="420"/>
        <v/>
      </c>
      <c r="AT415" s="197" t="str">
        <f t="shared" si="421"/>
        <v/>
      </c>
      <c r="AU415" s="197" t="str">
        <f t="shared" si="422"/>
        <v/>
      </c>
      <c r="AV415" s="199">
        <f t="shared" ca="1" si="414"/>
        <v>2.0854946643828192</v>
      </c>
      <c r="AX415" s="162">
        <f t="shared" si="423"/>
        <v>0</v>
      </c>
      <c r="AY415" s="162">
        <f t="shared" si="424"/>
        <v>0</v>
      </c>
      <c r="AZ415" s="162">
        <f t="shared" si="425"/>
        <v>0</v>
      </c>
      <c r="BA415" s="162">
        <f t="shared" si="426"/>
        <v>0</v>
      </c>
      <c r="BB415" s="162" t="str">
        <f t="shared" si="427"/>
        <v/>
      </c>
      <c r="BC415" s="162" t="str">
        <f t="shared" si="428"/>
        <v/>
      </c>
      <c r="BD415" s="162" t="str">
        <f t="shared" si="429"/>
        <v/>
      </c>
      <c r="BE415" s="162" t="str">
        <f t="shared" si="430"/>
        <v/>
      </c>
      <c r="BG415" s="169">
        <f t="shared" si="411"/>
        <v>8.6585735384157676</v>
      </c>
      <c r="BH415" s="169">
        <f t="shared" ca="1" si="412"/>
        <v>2.1119918894474874</v>
      </c>
    </row>
    <row r="416" spans="3:60" x14ac:dyDescent="0.25">
      <c r="C416" s="197">
        <v>34.200000000000003</v>
      </c>
      <c r="D416" s="198">
        <f t="shared" si="380"/>
        <v>12.832612312664471</v>
      </c>
      <c r="E416" s="199">
        <f t="shared" si="381"/>
        <v>2.8269590643274856</v>
      </c>
      <c r="F416" s="199">
        <f t="shared" si="382"/>
        <v>14.134795321637428</v>
      </c>
      <c r="G416" s="199">
        <f t="shared" si="383"/>
        <v>1.9472067994263156</v>
      </c>
      <c r="H416" s="200">
        <f t="shared" si="384"/>
        <v>10612.109803272584</v>
      </c>
      <c r="K416" s="199">
        <f t="shared" si="385"/>
        <v>8.7099597315220922</v>
      </c>
      <c r="L416" s="201">
        <f t="shared" si="386"/>
        <v>7.3049059605919453E-2</v>
      </c>
      <c r="M416" s="201">
        <f t="shared" si="387"/>
        <v>7.3663418071261935E-2</v>
      </c>
      <c r="N416" s="201">
        <f t="shared" si="388"/>
        <v>7.7428236758318614E-2</v>
      </c>
      <c r="O416" s="201">
        <f t="shared" si="389"/>
        <v>7.3116553755402269E-2</v>
      </c>
      <c r="P416" s="201" t="str">
        <f t="shared" si="390"/>
        <v/>
      </c>
      <c r="Q416" s="201" t="str">
        <f t="shared" si="391"/>
        <v/>
      </c>
      <c r="R416" s="201" t="str">
        <f t="shared" si="392"/>
        <v/>
      </c>
      <c r="S416" s="201" t="str">
        <f t="shared" si="393"/>
        <v/>
      </c>
      <c r="T416" s="199">
        <f t="shared" si="394"/>
        <v>0</v>
      </c>
      <c r="U416" s="199">
        <f t="shared" si="395"/>
        <v>0</v>
      </c>
      <c r="V416" s="199">
        <f t="shared" si="396"/>
        <v>0</v>
      </c>
      <c r="W416" s="199">
        <f t="shared" si="397"/>
        <v>0</v>
      </c>
      <c r="X416" s="199" t="str">
        <f t="shared" si="398"/>
        <v/>
      </c>
      <c r="Y416" s="199" t="str">
        <f t="shared" si="399"/>
        <v/>
      </c>
      <c r="Z416" s="199" t="str">
        <f t="shared" si="400"/>
        <v/>
      </c>
      <c r="AA416" s="199" t="str">
        <f t="shared" si="401"/>
        <v/>
      </c>
      <c r="AB416" s="201">
        <f t="shared" ca="1" si="402"/>
        <v>2.0253046350979522</v>
      </c>
      <c r="AD416" s="162">
        <f t="shared" si="403"/>
        <v>0</v>
      </c>
      <c r="AE416" s="162">
        <f t="shared" si="404"/>
        <v>0</v>
      </c>
      <c r="AF416" s="162">
        <f t="shared" si="405"/>
        <v>0</v>
      </c>
      <c r="AG416" s="162">
        <f t="shared" si="406"/>
        <v>0</v>
      </c>
      <c r="AH416" s="162" t="str">
        <f t="shared" si="407"/>
        <v/>
      </c>
      <c r="AI416" s="162" t="str">
        <f t="shared" si="408"/>
        <v/>
      </c>
      <c r="AJ416" s="162" t="str">
        <f t="shared" si="409"/>
        <v/>
      </c>
      <c r="AK416" s="162" t="str">
        <f t="shared" si="410"/>
        <v/>
      </c>
      <c r="AM416" s="199">
        <f t="shared" si="413"/>
        <v>3.7912764985852592</v>
      </c>
      <c r="AN416" s="197">
        <f t="shared" si="415"/>
        <v>0</v>
      </c>
      <c r="AO416" s="197">
        <f t="shared" si="416"/>
        <v>0</v>
      </c>
      <c r="AP416" s="197">
        <f t="shared" si="417"/>
        <v>0</v>
      </c>
      <c r="AQ416" s="197">
        <f t="shared" si="418"/>
        <v>0</v>
      </c>
      <c r="AR416" s="197" t="str">
        <f t="shared" si="419"/>
        <v/>
      </c>
      <c r="AS416" s="197" t="str">
        <f t="shared" si="420"/>
        <v/>
      </c>
      <c r="AT416" s="197" t="str">
        <f t="shared" si="421"/>
        <v/>
      </c>
      <c r="AU416" s="197" t="str">
        <f t="shared" si="422"/>
        <v/>
      </c>
      <c r="AV416" s="199">
        <f t="shared" ca="1" si="414"/>
        <v>2.0221754254239666</v>
      </c>
      <c r="AX416" s="162">
        <f t="shared" si="423"/>
        <v>0</v>
      </c>
      <c r="AY416" s="162">
        <f t="shared" si="424"/>
        <v>0</v>
      </c>
      <c r="AZ416" s="162">
        <f t="shared" si="425"/>
        <v>0</v>
      </c>
      <c r="BA416" s="162">
        <f t="shared" si="426"/>
        <v>0</v>
      </c>
      <c r="BB416" s="162" t="str">
        <f t="shared" si="427"/>
        <v/>
      </c>
      <c r="BC416" s="162" t="str">
        <f t="shared" si="428"/>
        <v/>
      </c>
      <c r="BD416" s="162" t="str">
        <f t="shared" si="429"/>
        <v/>
      </c>
      <c r="BE416" s="162" t="str">
        <f t="shared" si="430"/>
        <v/>
      </c>
      <c r="BG416" s="169">
        <f t="shared" si="411"/>
        <v>8.6842666349689299</v>
      </c>
      <c r="BH416" s="169">
        <f t="shared" ca="1" si="412"/>
        <v>2.0412815124805253</v>
      </c>
    </row>
    <row r="417" spans="3:60" x14ac:dyDescent="0.25">
      <c r="C417" s="197">
        <v>34.299999999999997</v>
      </c>
      <c r="D417" s="198">
        <f t="shared" si="380"/>
        <v>12.870134570888634</v>
      </c>
      <c r="E417" s="199">
        <f t="shared" si="381"/>
        <v>2.8316180758017491</v>
      </c>
      <c r="F417" s="199">
        <f t="shared" si="382"/>
        <v>14.158090379008746</v>
      </c>
      <c r="G417" s="199">
        <f t="shared" si="383"/>
        <v>1.9529003865591408</v>
      </c>
      <c r="H417" s="200">
        <f t="shared" si="384"/>
        <v>10594.649135902888</v>
      </c>
      <c r="K417" s="199">
        <f t="shared" si="385"/>
        <v>8.7356528280752546</v>
      </c>
      <c r="L417" s="201">
        <f t="shared" si="386"/>
        <v>7.326454355755932E-2</v>
      </c>
      <c r="M417" s="201">
        <f t="shared" si="387"/>
        <v>7.3880714289761229E-2</v>
      </c>
      <c r="N417" s="201">
        <f t="shared" si="388"/>
        <v>7.7656638636661737E-2</v>
      </c>
      <c r="O417" s="201">
        <f t="shared" si="389"/>
        <v>7.3332236804828227E-2</v>
      </c>
      <c r="P417" s="201" t="str">
        <f t="shared" si="390"/>
        <v/>
      </c>
      <c r="Q417" s="201" t="str">
        <f t="shared" si="391"/>
        <v/>
      </c>
      <c r="R417" s="201" t="str">
        <f t="shared" si="392"/>
        <v/>
      </c>
      <c r="S417" s="201" t="str">
        <f t="shared" si="393"/>
        <v/>
      </c>
      <c r="T417" s="199">
        <f t="shared" si="394"/>
        <v>0</v>
      </c>
      <c r="U417" s="199">
        <f t="shared" si="395"/>
        <v>0</v>
      </c>
      <c r="V417" s="199">
        <f t="shared" si="396"/>
        <v>0</v>
      </c>
      <c r="W417" s="199">
        <f t="shared" si="397"/>
        <v>0</v>
      </c>
      <c r="X417" s="199" t="str">
        <f t="shared" si="398"/>
        <v/>
      </c>
      <c r="Y417" s="199" t="str">
        <f t="shared" si="399"/>
        <v/>
      </c>
      <c r="Z417" s="199" t="str">
        <f t="shared" si="400"/>
        <v/>
      </c>
      <c r="AA417" s="199" t="str">
        <f t="shared" si="401"/>
        <v/>
      </c>
      <c r="AB417" s="201">
        <f t="shared" ca="1" si="402"/>
        <v>2.0044177015084754</v>
      </c>
      <c r="AD417" s="162">
        <f t="shared" si="403"/>
        <v>0</v>
      </c>
      <c r="AE417" s="162">
        <f t="shared" si="404"/>
        <v>0</v>
      </c>
      <c r="AF417" s="162">
        <f t="shared" si="405"/>
        <v>0</v>
      </c>
      <c r="AG417" s="162">
        <f t="shared" si="406"/>
        <v>0</v>
      </c>
      <c r="AH417" s="162" t="str">
        <f t="shared" si="407"/>
        <v/>
      </c>
      <c r="AI417" s="162" t="str">
        <f t="shared" si="408"/>
        <v/>
      </c>
      <c r="AJ417" s="162" t="str">
        <f t="shared" si="409"/>
        <v/>
      </c>
      <c r="AK417" s="162" t="str">
        <f t="shared" si="410"/>
        <v/>
      </c>
      <c r="AM417" s="199">
        <f t="shared" si="413"/>
        <v>3.8024932929597717</v>
      </c>
      <c r="AN417" s="197">
        <f t="shared" si="415"/>
        <v>0</v>
      </c>
      <c r="AO417" s="197">
        <f t="shared" si="416"/>
        <v>0</v>
      </c>
      <c r="AP417" s="197">
        <f t="shared" si="417"/>
        <v>0</v>
      </c>
      <c r="AQ417" s="197">
        <f t="shared" si="418"/>
        <v>0</v>
      </c>
      <c r="AR417" s="197" t="str">
        <f t="shared" si="419"/>
        <v/>
      </c>
      <c r="AS417" s="197" t="str">
        <f t="shared" si="420"/>
        <v/>
      </c>
      <c r="AT417" s="197" t="str">
        <f t="shared" si="421"/>
        <v/>
      </c>
      <c r="AU417" s="197" t="str">
        <f t="shared" si="422"/>
        <v/>
      </c>
      <c r="AV417" s="199">
        <f t="shared" ca="1" si="414"/>
        <v>2.1647176600091877</v>
      </c>
      <c r="AX417" s="162">
        <f t="shared" si="423"/>
        <v>0</v>
      </c>
      <c r="AY417" s="162">
        <f t="shared" si="424"/>
        <v>0</v>
      </c>
      <c r="AZ417" s="162">
        <f t="shared" si="425"/>
        <v>0</v>
      </c>
      <c r="BA417" s="162">
        <f t="shared" si="426"/>
        <v>0</v>
      </c>
      <c r="BB417" s="162" t="str">
        <f t="shared" si="427"/>
        <v/>
      </c>
      <c r="BC417" s="162" t="str">
        <f t="shared" si="428"/>
        <v/>
      </c>
      <c r="BD417" s="162" t="str">
        <f t="shared" si="429"/>
        <v/>
      </c>
      <c r="BE417" s="162" t="str">
        <f t="shared" si="430"/>
        <v/>
      </c>
      <c r="BG417" s="169">
        <f t="shared" si="411"/>
        <v>8.7099597315220922</v>
      </c>
      <c r="BH417" s="169">
        <f t="shared" ca="1" si="412"/>
        <v>2.0253046350979522</v>
      </c>
    </row>
    <row r="418" spans="3:60" x14ac:dyDescent="0.25">
      <c r="C418" s="197">
        <v>34.4</v>
      </c>
      <c r="D418" s="198">
        <f t="shared" si="380"/>
        <v>12.907656829112799</v>
      </c>
      <c r="E418" s="199">
        <f t="shared" si="381"/>
        <v>2.8362790697674418</v>
      </c>
      <c r="F418" s="199">
        <f t="shared" si="382"/>
        <v>14.18139534883721</v>
      </c>
      <c r="G418" s="199">
        <f t="shared" si="383"/>
        <v>1.9585939736919662</v>
      </c>
      <c r="H418" s="200">
        <f t="shared" si="384"/>
        <v>10577.238438832404</v>
      </c>
      <c r="K418" s="199">
        <f t="shared" si="385"/>
        <v>8.7613459246284169</v>
      </c>
      <c r="L418" s="201">
        <f t="shared" si="386"/>
        <v>7.34800275091992E-2</v>
      </c>
      <c r="M418" s="201">
        <f t="shared" si="387"/>
        <v>7.4098010508260523E-2</v>
      </c>
      <c r="N418" s="201">
        <f t="shared" si="388"/>
        <v>7.7885040515004861E-2</v>
      </c>
      <c r="O418" s="201">
        <f t="shared" si="389"/>
        <v>7.3547919854254198E-2</v>
      </c>
      <c r="P418" s="201" t="str">
        <f t="shared" si="390"/>
        <v/>
      </c>
      <c r="Q418" s="201" t="str">
        <f t="shared" si="391"/>
        <v/>
      </c>
      <c r="R418" s="201" t="str">
        <f t="shared" si="392"/>
        <v/>
      </c>
      <c r="S418" s="201" t="str">
        <f t="shared" si="393"/>
        <v/>
      </c>
      <c r="T418" s="199">
        <f t="shared" si="394"/>
        <v>0</v>
      </c>
      <c r="U418" s="199">
        <f t="shared" si="395"/>
        <v>0</v>
      </c>
      <c r="V418" s="199">
        <f t="shared" si="396"/>
        <v>0</v>
      </c>
      <c r="W418" s="199">
        <f t="shared" si="397"/>
        <v>0</v>
      </c>
      <c r="X418" s="199" t="str">
        <f t="shared" si="398"/>
        <v/>
      </c>
      <c r="Y418" s="199" t="str">
        <f t="shared" si="399"/>
        <v/>
      </c>
      <c r="Z418" s="199" t="str">
        <f t="shared" si="400"/>
        <v/>
      </c>
      <c r="AA418" s="199" t="str">
        <f t="shared" si="401"/>
        <v/>
      </c>
      <c r="AB418" s="201">
        <f t="shared" ca="1" si="402"/>
        <v>2.1633901552984929</v>
      </c>
      <c r="AD418" s="162">
        <f t="shared" si="403"/>
        <v>0</v>
      </c>
      <c r="AE418" s="162">
        <f t="shared" si="404"/>
        <v>0</v>
      </c>
      <c r="AF418" s="162">
        <f t="shared" si="405"/>
        <v>0</v>
      </c>
      <c r="AG418" s="162">
        <f t="shared" si="406"/>
        <v>0</v>
      </c>
      <c r="AH418" s="162" t="str">
        <f t="shared" si="407"/>
        <v/>
      </c>
      <c r="AI418" s="162" t="str">
        <f t="shared" si="408"/>
        <v/>
      </c>
      <c r="AJ418" s="162" t="str">
        <f t="shared" si="409"/>
        <v/>
      </c>
      <c r="AK418" s="162" t="str">
        <f t="shared" si="410"/>
        <v/>
      </c>
      <c r="AM418" s="199">
        <f t="shared" si="413"/>
        <v>3.8137100873342842</v>
      </c>
      <c r="AN418" s="197">
        <f t="shared" si="415"/>
        <v>0</v>
      </c>
      <c r="AO418" s="197">
        <f t="shared" si="416"/>
        <v>0</v>
      </c>
      <c r="AP418" s="197">
        <f t="shared" si="417"/>
        <v>0</v>
      </c>
      <c r="AQ418" s="197">
        <f t="shared" si="418"/>
        <v>0</v>
      </c>
      <c r="AR418" s="197" t="str">
        <f t="shared" si="419"/>
        <v/>
      </c>
      <c r="AS418" s="197" t="str">
        <f t="shared" si="420"/>
        <v/>
      </c>
      <c r="AT418" s="197" t="str">
        <f t="shared" si="421"/>
        <v/>
      </c>
      <c r="AU418" s="197" t="str">
        <f t="shared" si="422"/>
        <v/>
      </c>
      <c r="AV418" s="199">
        <f t="shared" ca="1" si="414"/>
        <v>2.1383909229649958</v>
      </c>
      <c r="AX418" s="162">
        <f t="shared" si="423"/>
        <v>0</v>
      </c>
      <c r="AY418" s="162">
        <f t="shared" si="424"/>
        <v>0</v>
      </c>
      <c r="AZ418" s="162">
        <f t="shared" si="425"/>
        <v>0</v>
      </c>
      <c r="BA418" s="162">
        <f t="shared" si="426"/>
        <v>0</v>
      </c>
      <c r="BB418" s="162" t="str">
        <f t="shared" si="427"/>
        <v/>
      </c>
      <c r="BC418" s="162" t="str">
        <f t="shared" si="428"/>
        <v/>
      </c>
      <c r="BD418" s="162" t="str">
        <f t="shared" si="429"/>
        <v/>
      </c>
      <c r="BE418" s="162" t="str">
        <f t="shared" si="430"/>
        <v/>
      </c>
      <c r="BG418" s="169">
        <f t="shared" si="411"/>
        <v>8.7356528280752546</v>
      </c>
      <c r="BH418" s="169">
        <f t="shared" ca="1" si="412"/>
        <v>2.0044177015084754</v>
      </c>
    </row>
    <row r="419" spans="3:60" x14ac:dyDescent="0.25">
      <c r="C419" s="197">
        <v>34.5</v>
      </c>
      <c r="D419" s="198">
        <f t="shared" si="380"/>
        <v>12.945179087336967</v>
      </c>
      <c r="E419" s="199">
        <f t="shared" si="381"/>
        <v>2.8409420289855074</v>
      </c>
      <c r="F419" s="199">
        <f t="shared" si="382"/>
        <v>14.204710144927537</v>
      </c>
      <c r="G419" s="199">
        <f t="shared" si="383"/>
        <v>1.9642875608247923</v>
      </c>
      <c r="H419" s="200">
        <f t="shared" si="384"/>
        <v>10559.877566636907</v>
      </c>
      <c r="K419" s="199">
        <f t="shared" si="385"/>
        <v>8.7870390211815792</v>
      </c>
      <c r="L419" s="201">
        <f t="shared" si="386"/>
        <v>7.369551146083908E-2</v>
      </c>
      <c r="M419" s="201">
        <f t="shared" si="387"/>
        <v>7.4315306726759831E-2</v>
      </c>
      <c r="N419" s="201">
        <f t="shared" si="388"/>
        <v>7.811344239334797E-2</v>
      </c>
      <c r="O419" s="201">
        <f t="shared" si="389"/>
        <v>7.3763602903680156E-2</v>
      </c>
      <c r="P419" s="201" t="str">
        <f t="shared" si="390"/>
        <v/>
      </c>
      <c r="Q419" s="201" t="str">
        <f t="shared" si="391"/>
        <v/>
      </c>
      <c r="R419" s="201" t="str">
        <f t="shared" si="392"/>
        <v/>
      </c>
      <c r="S419" s="201" t="str">
        <f t="shared" si="393"/>
        <v/>
      </c>
      <c r="T419" s="199">
        <f t="shared" si="394"/>
        <v>0</v>
      </c>
      <c r="U419" s="199">
        <f t="shared" si="395"/>
        <v>0</v>
      </c>
      <c r="V419" s="199">
        <f t="shared" si="396"/>
        <v>0</v>
      </c>
      <c r="W419" s="199">
        <f t="shared" si="397"/>
        <v>0</v>
      </c>
      <c r="X419" s="199" t="str">
        <f t="shared" si="398"/>
        <v/>
      </c>
      <c r="Y419" s="199" t="str">
        <f t="shared" si="399"/>
        <v/>
      </c>
      <c r="Z419" s="199" t="str">
        <f t="shared" si="400"/>
        <v/>
      </c>
      <c r="AA419" s="199" t="str">
        <f t="shared" si="401"/>
        <v/>
      </c>
      <c r="AB419" s="201">
        <f t="shared" ca="1" si="402"/>
        <v>2.0252149575344824</v>
      </c>
      <c r="AD419" s="162">
        <f t="shared" si="403"/>
        <v>0</v>
      </c>
      <c r="AE419" s="162">
        <f t="shared" si="404"/>
        <v>0</v>
      </c>
      <c r="AF419" s="162">
        <f t="shared" si="405"/>
        <v>0</v>
      </c>
      <c r="AG419" s="162">
        <f t="shared" si="406"/>
        <v>0</v>
      </c>
      <c r="AH419" s="162" t="str">
        <f t="shared" si="407"/>
        <v/>
      </c>
      <c r="AI419" s="162" t="str">
        <f t="shared" si="408"/>
        <v/>
      </c>
      <c r="AJ419" s="162" t="str">
        <f t="shared" si="409"/>
        <v/>
      </c>
      <c r="AK419" s="162" t="str">
        <f t="shared" si="410"/>
        <v/>
      </c>
      <c r="AM419" s="199">
        <f t="shared" si="413"/>
        <v>3.8249268817087967</v>
      </c>
      <c r="AN419" s="197">
        <f t="shared" si="415"/>
        <v>0</v>
      </c>
      <c r="AO419" s="197">
        <f t="shared" si="416"/>
        <v>0</v>
      </c>
      <c r="AP419" s="197">
        <f t="shared" si="417"/>
        <v>0</v>
      </c>
      <c r="AQ419" s="197">
        <f t="shared" si="418"/>
        <v>0</v>
      </c>
      <c r="AR419" s="197" t="str">
        <f t="shared" si="419"/>
        <v/>
      </c>
      <c r="AS419" s="197" t="str">
        <f t="shared" si="420"/>
        <v/>
      </c>
      <c r="AT419" s="197" t="str">
        <f t="shared" si="421"/>
        <v/>
      </c>
      <c r="AU419" s="197" t="str">
        <f t="shared" si="422"/>
        <v/>
      </c>
      <c r="AV419" s="199">
        <f t="shared" ca="1" si="414"/>
        <v>2.0444968116567743</v>
      </c>
      <c r="AX419" s="162">
        <f t="shared" si="423"/>
        <v>0</v>
      </c>
      <c r="AY419" s="162">
        <f t="shared" si="424"/>
        <v>0</v>
      </c>
      <c r="AZ419" s="162">
        <f t="shared" si="425"/>
        <v>0</v>
      </c>
      <c r="BA419" s="162">
        <f t="shared" si="426"/>
        <v>0</v>
      </c>
      <c r="BB419" s="162" t="str">
        <f t="shared" si="427"/>
        <v/>
      </c>
      <c r="BC419" s="162" t="str">
        <f t="shared" si="428"/>
        <v/>
      </c>
      <c r="BD419" s="162" t="str">
        <f t="shared" si="429"/>
        <v/>
      </c>
      <c r="BE419" s="162" t="str">
        <f t="shared" si="430"/>
        <v/>
      </c>
      <c r="BG419" s="169">
        <f t="shared" si="411"/>
        <v>8.7613459246284169</v>
      </c>
      <c r="BH419" s="169">
        <f t="shared" ca="1" si="412"/>
        <v>2.1633901552984929</v>
      </c>
    </row>
    <row r="420" spans="3:60" x14ac:dyDescent="0.25">
      <c r="C420" s="197">
        <v>34.6</v>
      </c>
      <c r="D420" s="198">
        <f t="shared" si="380"/>
        <v>12.98270134556113</v>
      </c>
      <c r="E420" s="199">
        <f t="shared" si="381"/>
        <v>2.8456069364161851</v>
      </c>
      <c r="F420" s="199">
        <f t="shared" si="382"/>
        <v>14.228034682080926</v>
      </c>
      <c r="G420" s="199">
        <f t="shared" si="383"/>
        <v>1.9699811479576175</v>
      </c>
      <c r="H420" s="200">
        <f t="shared" si="384"/>
        <v>10542.566373479047</v>
      </c>
      <c r="K420" s="199">
        <f t="shared" si="385"/>
        <v>8.8127321177347415</v>
      </c>
      <c r="L420" s="201">
        <f t="shared" si="386"/>
        <v>7.3910995412478961E-2</v>
      </c>
      <c r="M420" s="201">
        <f t="shared" si="387"/>
        <v>7.4532602945259124E-2</v>
      </c>
      <c r="N420" s="201">
        <f t="shared" si="388"/>
        <v>7.8341844271691094E-2</v>
      </c>
      <c r="O420" s="201">
        <f t="shared" si="389"/>
        <v>7.3979285953106128E-2</v>
      </c>
      <c r="P420" s="201" t="str">
        <f t="shared" si="390"/>
        <v/>
      </c>
      <c r="Q420" s="201" t="str">
        <f t="shared" si="391"/>
        <v/>
      </c>
      <c r="R420" s="201" t="str">
        <f t="shared" si="392"/>
        <v/>
      </c>
      <c r="S420" s="201" t="str">
        <f t="shared" si="393"/>
        <v/>
      </c>
      <c r="T420" s="199">
        <f t="shared" si="394"/>
        <v>0</v>
      </c>
      <c r="U420" s="199">
        <f t="shared" si="395"/>
        <v>0</v>
      </c>
      <c r="V420" s="199">
        <f t="shared" si="396"/>
        <v>0</v>
      </c>
      <c r="W420" s="199">
        <f t="shared" si="397"/>
        <v>0</v>
      </c>
      <c r="X420" s="199" t="str">
        <f t="shared" si="398"/>
        <v/>
      </c>
      <c r="Y420" s="199" t="str">
        <f t="shared" si="399"/>
        <v/>
      </c>
      <c r="Z420" s="199" t="str">
        <f t="shared" si="400"/>
        <v/>
      </c>
      <c r="AA420" s="199" t="str">
        <f t="shared" si="401"/>
        <v/>
      </c>
      <c r="AB420" s="201">
        <f t="shared" ca="1" si="402"/>
        <v>2.054609646368144</v>
      </c>
      <c r="AD420" s="162">
        <f t="shared" si="403"/>
        <v>0</v>
      </c>
      <c r="AE420" s="162">
        <f t="shared" si="404"/>
        <v>0</v>
      </c>
      <c r="AF420" s="162">
        <f t="shared" si="405"/>
        <v>0</v>
      </c>
      <c r="AG420" s="162">
        <f t="shared" si="406"/>
        <v>0</v>
      </c>
      <c r="AH420" s="162" t="str">
        <f t="shared" si="407"/>
        <v/>
      </c>
      <c r="AI420" s="162" t="str">
        <f t="shared" si="408"/>
        <v/>
      </c>
      <c r="AJ420" s="162" t="str">
        <f t="shared" si="409"/>
        <v/>
      </c>
      <c r="AK420" s="162" t="str">
        <f t="shared" si="410"/>
        <v/>
      </c>
      <c r="AM420" s="199">
        <f t="shared" si="413"/>
        <v>3.8361436760833092</v>
      </c>
      <c r="AN420" s="197">
        <f t="shared" si="415"/>
        <v>0</v>
      </c>
      <c r="AO420" s="197">
        <f t="shared" si="416"/>
        <v>0</v>
      </c>
      <c r="AP420" s="197">
        <f t="shared" si="417"/>
        <v>0</v>
      </c>
      <c r="AQ420" s="197">
        <f t="shared" si="418"/>
        <v>0</v>
      </c>
      <c r="AR420" s="197" t="str">
        <f t="shared" si="419"/>
        <v/>
      </c>
      <c r="AS420" s="197" t="str">
        <f t="shared" si="420"/>
        <v/>
      </c>
      <c r="AT420" s="197" t="str">
        <f t="shared" si="421"/>
        <v/>
      </c>
      <c r="AU420" s="197" t="str">
        <f t="shared" si="422"/>
        <v/>
      </c>
      <c r="AV420" s="199">
        <f t="shared" ca="1" si="414"/>
        <v>2.0507400881837263</v>
      </c>
      <c r="AX420" s="162">
        <f t="shared" si="423"/>
        <v>0</v>
      </c>
      <c r="AY420" s="162">
        <f t="shared" si="424"/>
        <v>0</v>
      </c>
      <c r="AZ420" s="162">
        <f t="shared" si="425"/>
        <v>0</v>
      </c>
      <c r="BA420" s="162">
        <f t="shared" si="426"/>
        <v>0</v>
      </c>
      <c r="BB420" s="162" t="str">
        <f t="shared" si="427"/>
        <v/>
      </c>
      <c r="BC420" s="162" t="str">
        <f t="shared" si="428"/>
        <v/>
      </c>
      <c r="BD420" s="162" t="str">
        <f t="shared" si="429"/>
        <v/>
      </c>
      <c r="BE420" s="162" t="str">
        <f t="shared" si="430"/>
        <v/>
      </c>
      <c r="BG420" s="169">
        <f t="shared" si="411"/>
        <v>8.7870390211815792</v>
      </c>
      <c r="BH420" s="169">
        <f t="shared" ca="1" si="412"/>
        <v>2.0252149575344824</v>
      </c>
    </row>
    <row r="421" spans="3:60" x14ac:dyDescent="0.25">
      <c r="C421" s="197">
        <v>34.700000000000003</v>
      </c>
      <c r="D421" s="198">
        <f t="shared" si="380"/>
        <v>13.020223603785297</v>
      </c>
      <c r="E421" s="199">
        <f t="shared" si="381"/>
        <v>2.8502737752161389</v>
      </c>
      <c r="F421" s="199">
        <f t="shared" si="382"/>
        <v>14.251368876080694</v>
      </c>
      <c r="G421" s="199">
        <f t="shared" si="383"/>
        <v>1.9756747350904427</v>
      </c>
      <c r="H421" s="200">
        <f t="shared" si="384"/>
        <v>10525.304713132364</v>
      </c>
      <c r="K421" s="199">
        <f t="shared" si="385"/>
        <v>8.8384252142879038</v>
      </c>
      <c r="L421" s="201">
        <f t="shared" si="386"/>
        <v>7.4126479364118841E-2</v>
      </c>
      <c r="M421" s="201">
        <f t="shared" si="387"/>
        <v>7.4749899163758418E-2</v>
      </c>
      <c r="N421" s="201">
        <f t="shared" si="388"/>
        <v>7.8570246150034218E-2</v>
      </c>
      <c r="O421" s="201">
        <f t="shared" si="389"/>
        <v>7.4194969002532085E-2</v>
      </c>
      <c r="P421" s="201" t="str">
        <f t="shared" si="390"/>
        <v/>
      </c>
      <c r="Q421" s="201" t="str">
        <f t="shared" si="391"/>
        <v/>
      </c>
      <c r="R421" s="201" t="str">
        <f t="shared" si="392"/>
        <v/>
      </c>
      <c r="S421" s="201" t="str">
        <f t="shared" si="393"/>
        <v/>
      </c>
      <c r="T421" s="199">
        <f t="shared" si="394"/>
        <v>0</v>
      </c>
      <c r="U421" s="199">
        <f t="shared" si="395"/>
        <v>0</v>
      </c>
      <c r="V421" s="199">
        <f t="shared" si="396"/>
        <v>0</v>
      </c>
      <c r="W421" s="199">
        <f t="shared" si="397"/>
        <v>0</v>
      </c>
      <c r="X421" s="199" t="str">
        <f t="shared" si="398"/>
        <v/>
      </c>
      <c r="Y421" s="199" t="str">
        <f t="shared" si="399"/>
        <v/>
      </c>
      <c r="Z421" s="199" t="str">
        <f t="shared" si="400"/>
        <v/>
      </c>
      <c r="AA421" s="199" t="str">
        <f t="shared" si="401"/>
        <v/>
      </c>
      <c r="AB421" s="201">
        <f t="shared" ca="1" si="402"/>
        <v>2.0954758622356904</v>
      </c>
      <c r="AD421" s="162">
        <f t="shared" si="403"/>
        <v>0</v>
      </c>
      <c r="AE421" s="162">
        <f t="shared" si="404"/>
        <v>0</v>
      </c>
      <c r="AF421" s="162">
        <f t="shared" si="405"/>
        <v>0</v>
      </c>
      <c r="AG421" s="162">
        <f t="shared" si="406"/>
        <v>0</v>
      </c>
      <c r="AH421" s="162" t="str">
        <f t="shared" si="407"/>
        <v/>
      </c>
      <c r="AI421" s="162" t="str">
        <f t="shared" si="408"/>
        <v/>
      </c>
      <c r="AJ421" s="162" t="str">
        <f t="shared" si="409"/>
        <v/>
      </c>
      <c r="AK421" s="162" t="str">
        <f t="shared" si="410"/>
        <v/>
      </c>
      <c r="AM421" s="199">
        <f t="shared" si="413"/>
        <v>3.8473604704578217</v>
      </c>
      <c r="AN421" s="197">
        <f t="shared" si="415"/>
        <v>0</v>
      </c>
      <c r="AO421" s="197">
        <f t="shared" si="416"/>
        <v>0</v>
      </c>
      <c r="AP421" s="197">
        <f t="shared" si="417"/>
        <v>0</v>
      </c>
      <c r="AQ421" s="197">
        <f t="shared" si="418"/>
        <v>0</v>
      </c>
      <c r="AR421" s="197" t="str">
        <f t="shared" si="419"/>
        <v/>
      </c>
      <c r="AS421" s="197" t="str">
        <f t="shared" si="420"/>
        <v/>
      </c>
      <c r="AT421" s="197" t="str">
        <f t="shared" si="421"/>
        <v/>
      </c>
      <c r="AU421" s="197" t="str">
        <f t="shared" si="422"/>
        <v/>
      </c>
      <c r="AV421" s="199">
        <f t="shared" ca="1" si="414"/>
        <v>2.0094300133696041</v>
      </c>
      <c r="AX421" s="162">
        <f t="shared" si="423"/>
        <v>0</v>
      </c>
      <c r="AY421" s="162">
        <f t="shared" si="424"/>
        <v>0</v>
      </c>
      <c r="AZ421" s="162">
        <f t="shared" si="425"/>
        <v>0</v>
      </c>
      <c r="BA421" s="162">
        <f t="shared" si="426"/>
        <v>0</v>
      </c>
      <c r="BB421" s="162" t="str">
        <f t="shared" si="427"/>
        <v/>
      </c>
      <c r="BC421" s="162" t="str">
        <f t="shared" si="428"/>
        <v/>
      </c>
      <c r="BD421" s="162" t="str">
        <f t="shared" si="429"/>
        <v/>
      </c>
      <c r="BE421" s="162" t="str">
        <f t="shared" si="430"/>
        <v/>
      </c>
      <c r="BG421" s="169">
        <f t="shared" si="411"/>
        <v>8.8127321177347415</v>
      </c>
      <c r="BH421" s="169">
        <f t="shared" ca="1" si="412"/>
        <v>2.054609646368144</v>
      </c>
    </row>
    <row r="422" spans="3:60" x14ac:dyDescent="0.25">
      <c r="C422" s="197">
        <v>34.799999999999997</v>
      </c>
      <c r="D422" s="198">
        <f t="shared" si="380"/>
        <v>13.057745862009462</v>
      </c>
      <c r="E422" s="199">
        <f t="shared" si="381"/>
        <v>2.8549425287356325</v>
      </c>
      <c r="F422" s="199">
        <f t="shared" si="382"/>
        <v>14.274712643678162</v>
      </c>
      <c r="G422" s="199">
        <f t="shared" si="383"/>
        <v>1.9813683222232685</v>
      </c>
      <c r="H422" s="200">
        <f t="shared" si="384"/>
        <v>10508.092439004749</v>
      </c>
      <c r="K422" s="199">
        <f t="shared" si="385"/>
        <v>8.8641183108410662</v>
      </c>
      <c r="L422" s="201">
        <f t="shared" si="386"/>
        <v>7.4341963315758722E-2</v>
      </c>
      <c r="M422" s="201">
        <f t="shared" si="387"/>
        <v>7.4967195382257712E-2</v>
      </c>
      <c r="N422" s="201">
        <f t="shared" si="388"/>
        <v>7.8798648028377341E-2</v>
      </c>
      <c r="O422" s="201">
        <f t="shared" si="389"/>
        <v>7.4410652051958057E-2</v>
      </c>
      <c r="P422" s="201" t="str">
        <f t="shared" si="390"/>
        <v/>
      </c>
      <c r="Q422" s="201" t="str">
        <f t="shared" si="391"/>
        <v/>
      </c>
      <c r="R422" s="201" t="str">
        <f t="shared" si="392"/>
        <v/>
      </c>
      <c r="S422" s="201" t="str">
        <f t="shared" si="393"/>
        <v/>
      </c>
      <c r="T422" s="199">
        <f t="shared" si="394"/>
        <v>0</v>
      </c>
      <c r="U422" s="199">
        <f t="shared" si="395"/>
        <v>0</v>
      </c>
      <c r="V422" s="199">
        <f t="shared" si="396"/>
        <v>0</v>
      </c>
      <c r="W422" s="199">
        <f t="shared" si="397"/>
        <v>0</v>
      </c>
      <c r="X422" s="199" t="str">
        <f t="shared" si="398"/>
        <v/>
      </c>
      <c r="Y422" s="199" t="str">
        <f t="shared" si="399"/>
        <v/>
      </c>
      <c r="Z422" s="199" t="str">
        <f t="shared" si="400"/>
        <v/>
      </c>
      <c r="AA422" s="199" t="str">
        <f t="shared" si="401"/>
        <v/>
      </c>
      <c r="AB422" s="201">
        <f t="shared" ca="1" si="402"/>
        <v>2.060071756839057</v>
      </c>
      <c r="AD422" s="162">
        <f t="shared" si="403"/>
        <v>0</v>
      </c>
      <c r="AE422" s="162">
        <f t="shared" si="404"/>
        <v>0</v>
      </c>
      <c r="AF422" s="162">
        <f t="shared" si="405"/>
        <v>0</v>
      </c>
      <c r="AG422" s="162">
        <f t="shared" si="406"/>
        <v>0</v>
      </c>
      <c r="AH422" s="162" t="str">
        <f t="shared" si="407"/>
        <v/>
      </c>
      <c r="AI422" s="162" t="str">
        <f t="shared" si="408"/>
        <v/>
      </c>
      <c r="AJ422" s="162" t="str">
        <f t="shared" si="409"/>
        <v/>
      </c>
      <c r="AK422" s="162" t="str">
        <f t="shared" si="410"/>
        <v/>
      </c>
      <c r="AM422" s="199">
        <f t="shared" si="413"/>
        <v>3.8585772648323342</v>
      </c>
      <c r="AN422" s="197">
        <f t="shared" si="415"/>
        <v>0</v>
      </c>
      <c r="AO422" s="197">
        <f t="shared" si="416"/>
        <v>0</v>
      </c>
      <c r="AP422" s="197">
        <f t="shared" si="417"/>
        <v>0</v>
      </c>
      <c r="AQ422" s="197">
        <f t="shared" si="418"/>
        <v>0</v>
      </c>
      <c r="AR422" s="197" t="str">
        <f t="shared" si="419"/>
        <v/>
      </c>
      <c r="AS422" s="197" t="str">
        <f t="shared" si="420"/>
        <v/>
      </c>
      <c r="AT422" s="197" t="str">
        <f t="shared" si="421"/>
        <v/>
      </c>
      <c r="AU422" s="197" t="str">
        <f t="shared" si="422"/>
        <v/>
      </c>
      <c r="AV422" s="199">
        <f t="shared" ca="1" si="414"/>
        <v>2.0921024404207618</v>
      </c>
      <c r="AX422" s="162">
        <f t="shared" si="423"/>
        <v>0</v>
      </c>
      <c r="AY422" s="162">
        <f t="shared" si="424"/>
        <v>0</v>
      </c>
      <c r="AZ422" s="162">
        <f t="shared" si="425"/>
        <v>0</v>
      </c>
      <c r="BA422" s="162">
        <f t="shared" si="426"/>
        <v>0</v>
      </c>
      <c r="BB422" s="162" t="str">
        <f t="shared" si="427"/>
        <v/>
      </c>
      <c r="BC422" s="162" t="str">
        <f t="shared" si="428"/>
        <v/>
      </c>
      <c r="BD422" s="162" t="str">
        <f t="shared" si="429"/>
        <v/>
      </c>
      <c r="BE422" s="162" t="str">
        <f t="shared" si="430"/>
        <v/>
      </c>
      <c r="BG422" s="169">
        <f t="shared" si="411"/>
        <v>8.8384252142879038</v>
      </c>
      <c r="BH422" s="169">
        <f t="shared" ca="1" si="412"/>
        <v>2.0954758622356904</v>
      </c>
    </row>
    <row r="423" spans="3:60" x14ac:dyDescent="0.25">
      <c r="C423" s="197">
        <v>34.9</v>
      </c>
      <c r="D423" s="198">
        <f t="shared" si="380"/>
        <v>13.095268120233625</v>
      </c>
      <c r="E423" s="199">
        <f t="shared" si="381"/>
        <v>2.8596131805157592</v>
      </c>
      <c r="F423" s="199">
        <f t="shared" si="382"/>
        <v>14.298065902578795</v>
      </c>
      <c r="G423" s="199">
        <f t="shared" si="383"/>
        <v>1.9870619093560937</v>
      </c>
      <c r="H423" s="200">
        <f t="shared" si="384"/>
        <v>10490.929404161303</v>
      </c>
      <c r="K423" s="199">
        <f t="shared" si="385"/>
        <v>8.8898114073942285</v>
      </c>
      <c r="L423" s="201">
        <f t="shared" si="386"/>
        <v>7.4557447267398602E-2</v>
      </c>
      <c r="M423" s="201">
        <f t="shared" si="387"/>
        <v>7.518449160075702E-2</v>
      </c>
      <c r="N423" s="201">
        <f t="shared" si="388"/>
        <v>7.9027049906720465E-2</v>
      </c>
      <c r="O423" s="201">
        <f t="shared" si="389"/>
        <v>7.4626335101384014E-2</v>
      </c>
      <c r="P423" s="201" t="str">
        <f t="shared" si="390"/>
        <v/>
      </c>
      <c r="Q423" s="201" t="str">
        <f t="shared" si="391"/>
        <v/>
      </c>
      <c r="R423" s="201" t="str">
        <f t="shared" si="392"/>
        <v/>
      </c>
      <c r="S423" s="201" t="str">
        <f t="shared" si="393"/>
        <v/>
      </c>
      <c r="T423" s="199">
        <f t="shared" si="394"/>
        <v>0</v>
      </c>
      <c r="U423" s="199">
        <f t="shared" si="395"/>
        <v>0</v>
      </c>
      <c r="V423" s="199">
        <f t="shared" si="396"/>
        <v>0</v>
      </c>
      <c r="W423" s="199">
        <f t="shared" si="397"/>
        <v>0</v>
      </c>
      <c r="X423" s="199" t="str">
        <f t="shared" si="398"/>
        <v/>
      </c>
      <c r="Y423" s="199" t="str">
        <f t="shared" si="399"/>
        <v/>
      </c>
      <c r="Z423" s="199" t="str">
        <f t="shared" si="400"/>
        <v/>
      </c>
      <c r="AA423" s="199" t="str">
        <f t="shared" si="401"/>
        <v/>
      </c>
      <c r="AB423" s="201">
        <f t="shared" ca="1" si="402"/>
        <v>2.0632192088295556</v>
      </c>
      <c r="AD423" s="162">
        <f t="shared" si="403"/>
        <v>0</v>
      </c>
      <c r="AE423" s="162">
        <f t="shared" si="404"/>
        <v>0</v>
      </c>
      <c r="AF423" s="162">
        <f t="shared" si="405"/>
        <v>0</v>
      </c>
      <c r="AG423" s="162">
        <f t="shared" si="406"/>
        <v>0</v>
      </c>
      <c r="AH423" s="162" t="str">
        <f t="shared" si="407"/>
        <v/>
      </c>
      <c r="AI423" s="162" t="str">
        <f t="shared" si="408"/>
        <v/>
      </c>
      <c r="AJ423" s="162" t="str">
        <f t="shared" si="409"/>
        <v/>
      </c>
      <c r="AK423" s="162" t="str">
        <f t="shared" si="410"/>
        <v/>
      </c>
      <c r="AM423" s="199">
        <f t="shared" si="413"/>
        <v>3.8697940592068467</v>
      </c>
      <c r="AN423" s="197">
        <f t="shared" si="415"/>
        <v>0</v>
      </c>
      <c r="AO423" s="197">
        <f t="shared" si="416"/>
        <v>0</v>
      </c>
      <c r="AP423" s="197">
        <f t="shared" si="417"/>
        <v>0</v>
      </c>
      <c r="AQ423" s="197">
        <f t="shared" si="418"/>
        <v>0</v>
      </c>
      <c r="AR423" s="197" t="str">
        <f t="shared" si="419"/>
        <v/>
      </c>
      <c r="AS423" s="197" t="str">
        <f t="shared" si="420"/>
        <v/>
      </c>
      <c r="AT423" s="197" t="str">
        <f t="shared" si="421"/>
        <v/>
      </c>
      <c r="AU423" s="197" t="str">
        <f t="shared" si="422"/>
        <v/>
      </c>
      <c r="AV423" s="199">
        <f t="shared" ca="1" si="414"/>
        <v>2.0468660228458679</v>
      </c>
      <c r="AX423" s="162">
        <f t="shared" si="423"/>
        <v>0</v>
      </c>
      <c r="AY423" s="162">
        <f t="shared" si="424"/>
        <v>0</v>
      </c>
      <c r="AZ423" s="162">
        <f t="shared" si="425"/>
        <v>0</v>
      </c>
      <c r="BA423" s="162">
        <f t="shared" si="426"/>
        <v>0</v>
      </c>
      <c r="BB423" s="162" t="str">
        <f t="shared" si="427"/>
        <v/>
      </c>
      <c r="BC423" s="162" t="str">
        <f t="shared" si="428"/>
        <v/>
      </c>
      <c r="BD423" s="162" t="str">
        <f t="shared" si="429"/>
        <v/>
      </c>
      <c r="BE423" s="162" t="str">
        <f t="shared" si="430"/>
        <v/>
      </c>
      <c r="BG423" s="169">
        <f t="shared" si="411"/>
        <v>8.8641183108410662</v>
      </c>
      <c r="BH423" s="169">
        <f t="shared" ca="1" si="412"/>
        <v>2.060071756839057</v>
      </c>
    </row>
    <row r="424" spans="3:60" x14ac:dyDescent="0.25">
      <c r="C424" s="197">
        <v>35</v>
      </c>
      <c r="D424" s="198">
        <f t="shared" si="380"/>
        <v>13.132790378457791</v>
      </c>
      <c r="E424" s="199">
        <f t="shared" si="381"/>
        <v>2.8642857142857143</v>
      </c>
      <c r="F424" s="199">
        <f t="shared" si="382"/>
        <v>14.321428571428571</v>
      </c>
      <c r="G424" s="199">
        <f t="shared" si="383"/>
        <v>1.9927554964889194</v>
      </c>
      <c r="H424" s="200">
        <f t="shared" si="384"/>
        <v>10473.815461346634</v>
      </c>
      <c r="K424" s="199">
        <f t="shared" si="385"/>
        <v>8.9155045039473908</v>
      </c>
      <c r="L424" s="201">
        <f t="shared" si="386"/>
        <v>7.4772931219038483E-2</v>
      </c>
      <c r="M424" s="201">
        <f t="shared" si="387"/>
        <v>7.5401787819256313E-2</v>
      </c>
      <c r="N424" s="201">
        <f t="shared" si="388"/>
        <v>7.9255451785063588E-2</v>
      </c>
      <c r="O424" s="201">
        <f t="shared" si="389"/>
        <v>7.4842018150809986E-2</v>
      </c>
      <c r="P424" s="201" t="str">
        <f t="shared" si="390"/>
        <v/>
      </c>
      <c r="Q424" s="201" t="str">
        <f t="shared" si="391"/>
        <v/>
      </c>
      <c r="R424" s="201" t="str">
        <f t="shared" si="392"/>
        <v/>
      </c>
      <c r="S424" s="201" t="str">
        <f t="shared" si="393"/>
        <v/>
      </c>
      <c r="T424" s="199">
        <f t="shared" si="394"/>
        <v>0</v>
      </c>
      <c r="U424" s="199">
        <f t="shared" si="395"/>
        <v>0</v>
      </c>
      <c r="V424" s="199">
        <f t="shared" si="396"/>
        <v>0</v>
      </c>
      <c r="W424" s="199">
        <f t="shared" si="397"/>
        <v>0</v>
      </c>
      <c r="X424" s="199" t="str">
        <f t="shared" si="398"/>
        <v/>
      </c>
      <c r="Y424" s="199" t="str">
        <f t="shared" si="399"/>
        <v/>
      </c>
      <c r="Z424" s="199" t="str">
        <f t="shared" si="400"/>
        <v/>
      </c>
      <c r="AA424" s="199" t="str">
        <f t="shared" si="401"/>
        <v/>
      </c>
      <c r="AB424" s="201">
        <f t="shared" ca="1" si="402"/>
        <v>2.1210670492779578</v>
      </c>
      <c r="AD424" s="162">
        <f t="shared" si="403"/>
        <v>0</v>
      </c>
      <c r="AE424" s="162">
        <f t="shared" si="404"/>
        <v>0</v>
      </c>
      <c r="AF424" s="162">
        <f t="shared" si="405"/>
        <v>0</v>
      </c>
      <c r="AG424" s="162">
        <f t="shared" si="406"/>
        <v>0</v>
      </c>
      <c r="AH424" s="162" t="str">
        <f t="shared" si="407"/>
        <v/>
      </c>
      <c r="AI424" s="162" t="str">
        <f t="shared" si="408"/>
        <v/>
      </c>
      <c r="AJ424" s="162" t="str">
        <f t="shared" si="409"/>
        <v/>
      </c>
      <c r="AK424" s="162" t="str">
        <f t="shared" si="410"/>
        <v/>
      </c>
      <c r="AM424" s="199">
        <f t="shared" si="413"/>
        <v>3.8810108535813592</v>
      </c>
      <c r="AN424" s="197">
        <f t="shared" si="415"/>
        <v>0</v>
      </c>
      <c r="AO424" s="197">
        <f t="shared" si="416"/>
        <v>0</v>
      </c>
      <c r="AP424" s="197">
        <f t="shared" si="417"/>
        <v>0</v>
      </c>
      <c r="AQ424" s="197">
        <f t="shared" si="418"/>
        <v>0</v>
      </c>
      <c r="AR424" s="197" t="str">
        <f t="shared" si="419"/>
        <v/>
      </c>
      <c r="AS424" s="197" t="str">
        <f t="shared" si="420"/>
        <v/>
      </c>
      <c r="AT424" s="197" t="str">
        <f t="shared" si="421"/>
        <v/>
      </c>
      <c r="AU424" s="197" t="str">
        <f t="shared" si="422"/>
        <v/>
      </c>
      <c r="AV424" s="199">
        <f t="shared" ca="1" si="414"/>
        <v>2.1523424758250824</v>
      </c>
      <c r="AX424" s="162">
        <f t="shared" si="423"/>
        <v>0</v>
      </c>
      <c r="AY424" s="162">
        <f t="shared" si="424"/>
        <v>0</v>
      </c>
      <c r="AZ424" s="162">
        <f t="shared" si="425"/>
        <v>0</v>
      </c>
      <c r="BA424" s="162">
        <f t="shared" si="426"/>
        <v>0</v>
      </c>
      <c r="BB424" s="162" t="str">
        <f t="shared" si="427"/>
        <v/>
      </c>
      <c r="BC424" s="162" t="str">
        <f t="shared" si="428"/>
        <v/>
      </c>
      <c r="BD424" s="162" t="str">
        <f t="shared" si="429"/>
        <v/>
      </c>
      <c r="BE424" s="162" t="str">
        <f t="shared" si="430"/>
        <v/>
      </c>
      <c r="BG424" s="169">
        <f t="shared" si="411"/>
        <v>8.8898114073942285</v>
      </c>
      <c r="BH424" s="169">
        <f t="shared" ca="1" si="412"/>
        <v>2.0632192088295556</v>
      </c>
    </row>
    <row r="425" spans="3:60" x14ac:dyDescent="0.25">
      <c r="C425" s="197">
        <v>35.1</v>
      </c>
      <c r="D425" s="198">
        <f t="shared" si="380"/>
        <v>13.170312636681958</v>
      </c>
      <c r="E425" s="199">
        <f t="shared" si="381"/>
        <v>2.8689601139601137</v>
      </c>
      <c r="F425" s="199">
        <f t="shared" si="382"/>
        <v>14.344800569800569</v>
      </c>
      <c r="G425" s="199">
        <f t="shared" si="383"/>
        <v>1.998449083621745</v>
      </c>
      <c r="H425" s="200">
        <f t="shared" si="384"/>
        <v>10456.75046300664</v>
      </c>
      <c r="K425" s="199">
        <f t="shared" si="385"/>
        <v>8.9411976005005531</v>
      </c>
      <c r="L425" s="201">
        <f t="shared" si="386"/>
        <v>7.4988415170678349E-2</v>
      </c>
      <c r="M425" s="201">
        <f t="shared" si="387"/>
        <v>7.5619084037755607E-2</v>
      </c>
      <c r="N425" s="201">
        <f t="shared" si="388"/>
        <v>7.9483853663406698E-2</v>
      </c>
      <c r="O425" s="201">
        <f t="shared" si="389"/>
        <v>7.5057701200235943E-2</v>
      </c>
      <c r="P425" s="201" t="str">
        <f t="shared" si="390"/>
        <v/>
      </c>
      <c r="Q425" s="201" t="str">
        <f t="shared" si="391"/>
        <v/>
      </c>
      <c r="R425" s="201" t="str">
        <f t="shared" si="392"/>
        <v/>
      </c>
      <c r="S425" s="201" t="str">
        <f t="shared" si="393"/>
        <v/>
      </c>
      <c r="T425" s="199">
        <f t="shared" si="394"/>
        <v>0</v>
      </c>
      <c r="U425" s="199">
        <f t="shared" si="395"/>
        <v>0</v>
      </c>
      <c r="V425" s="199">
        <f t="shared" si="396"/>
        <v>0</v>
      </c>
      <c r="W425" s="199">
        <f t="shared" si="397"/>
        <v>0</v>
      </c>
      <c r="X425" s="199" t="str">
        <f t="shared" si="398"/>
        <v/>
      </c>
      <c r="Y425" s="199" t="str">
        <f t="shared" si="399"/>
        <v/>
      </c>
      <c r="Z425" s="199" t="str">
        <f t="shared" si="400"/>
        <v/>
      </c>
      <c r="AA425" s="199" t="str">
        <f t="shared" si="401"/>
        <v/>
      </c>
      <c r="AB425" s="201">
        <f t="shared" ca="1" si="402"/>
        <v>2.0685584784762274</v>
      </c>
      <c r="AD425" s="162">
        <f t="shared" si="403"/>
        <v>0</v>
      </c>
      <c r="AE425" s="162">
        <f t="shared" si="404"/>
        <v>0</v>
      </c>
      <c r="AF425" s="162">
        <f t="shared" si="405"/>
        <v>0</v>
      </c>
      <c r="AG425" s="162">
        <f t="shared" si="406"/>
        <v>0</v>
      </c>
      <c r="AH425" s="162" t="str">
        <f t="shared" si="407"/>
        <v/>
      </c>
      <c r="AI425" s="162" t="str">
        <f t="shared" si="408"/>
        <v/>
      </c>
      <c r="AJ425" s="162" t="str">
        <f t="shared" si="409"/>
        <v/>
      </c>
      <c r="AK425" s="162" t="str">
        <f t="shared" si="410"/>
        <v/>
      </c>
      <c r="AM425" s="199">
        <f t="shared" si="413"/>
        <v>3.8922276479558717</v>
      </c>
      <c r="AN425" s="197">
        <f t="shared" si="415"/>
        <v>0</v>
      </c>
      <c r="AO425" s="197">
        <f t="shared" si="416"/>
        <v>0</v>
      </c>
      <c r="AP425" s="197">
        <f t="shared" si="417"/>
        <v>0</v>
      </c>
      <c r="AQ425" s="197">
        <f t="shared" si="418"/>
        <v>0</v>
      </c>
      <c r="AR425" s="197" t="str">
        <f t="shared" si="419"/>
        <v/>
      </c>
      <c r="AS425" s="197" t="str">
        <f t="shared" si="420"/>
        <v/>
      </c>
      <c r="AT425" s="197" t="str">
        <f t="shared" si="421"/>
        <v/>
      </c>
      <c r="AU425" s="197" t="str">
        <f t="shared" si="422"/>
        <v/>
      </c>
      <c r="AV425" s="199">
        <f t="shared" ca="1" si="414"/>
        <v>2.0864827429669122</v>
      </c>
      <c r="AX425" s="162">
        <f t="shared" si="423"/>
        <v>0</v>
      </c>
      <c r="AY425" s="162">
        <f t="shared" si="424"/>
        <v>0</v>
      </c>
      <c r="AZ425" s="162">
        <f t="shared" si="425"/>
        <v>0</v>
      </c>
      <c r="BA425" s="162">
        <f t="shared" si="426"/>
        <v>0</v>
      </c>
      <c r="BB425" s="162" t="str">
        <f t="shared" si="427"/>
        <v/>
      </c>
      <c r="BC425" s="162" t="str">
        <f t="shared" si="428"/>
        <v/>
      </c>
      <c r="BD425" s="162" t="str">
        <f t="shared" si="429"/>
        <v/>
      </c>
      <c r="BE425" s="162" t="str">
        <f t="shared" si="430"/>
        <v/>
      </c>
      <c r="BG425" s="169">
        <f t="shared" si="411"/>
        <v>8.9155045039473908</v>
      </c>
      <c r="BH425" s="169">
        <f t="shared" ca="1" si="412"/>
        <v>2.1210670492779578</v>
      </c>
    </row>
    <row r="426" spans="3:60" x14ac:dyDescent="0.25">
      <c r="C426" s="197">
        <v>35.200000000000003</v>
      </c>
      <c r="D426" s="198">
        <f t="shared" si="380"/>
        <v>13.207834894906123</v>
      </c>
      <c r="E426" s="199">
        <f t="shared" si="381"/>
        <v>2.873636363636364</v>
      </c>
      <c r="F426" s="199">
        <f t="shared" si="382"/>
        <v>14.368181818181821</v>
      </c>
      <c r="G426" s="199">
        <f t="shared" si="383"/>
        <v>2.0041426707545709</v>
      </c>
      <c r="H426" s="200">
        <f t="shared" si="384"/>
        <v>10439.73426130971</v>
      </c>
      <c r="K426" s="199">
        <f t="shared" si="385"/>
        <v>8.9668906970537154</v>
      </c>
      <c r="L426" s="201">
        <f t="shared" si="386"/>
        <v>7.520389912231823E-2</v>
      </c>
      <c r="M426" s="201">
        <f t="shared" si="387"/>
        <v>7.5836380256254901E-2</v>
      </c>
      <c r="N426" s="201">
        <f t="shared" si="388"/>
        <v>7.9712255541749835E-2</v>
      </c>
      <c r="O426" s="201">
        <f t="shared" si="389"/>
        <v>7.5273384249661915E-2</v>
      </c>
      <c r="P426" s="201" t="str">
        <f t="shared" si="390"/>
        <v/>
      </c>
      <c r="Q426" s="201" t="str">
        <f t="shared" si="391"/>
        <v/>
      </c>
      <c r="R426" s="201" t="str">
        <f t="shared" si="392"/>
        <v/>
      </c>
      <c r="S426" s="201" t="str">
        <f t="shared" si="393"/>
        <v/>
      </c>
      <c r="T426" s="199">
        <f t="shared" si="394"/>
        <v>0</v>
      </c>
      <c r="U426" s="199">
        <f t="shared" si="395"/>
        <v>0</v>
      </c>
      <c r="V426" s="199">
        <f t="shared" si="396"/>
        <v>0</v>
      </c>
      <c r="W426" s="199">
        <f t="shared" si="397"/>
        <v>0</v>
      </c>
      <c r="X426" s="199" t="str">
        <f t="shared" si="398"/>
        <v/>
      </c>
      <c r="Y426" s="199" t="str">
        <f t="shared" si="399"/>
        <v/>
      </c>
      <c r="Z426" s="199" t="str">
        <f t="shared" si="400"/>
        <v/>
      </c>
      <c r="AA426" s="199" t="str">
        <f t="shared" si="401"/>
        <v/>
      </c>
      <c r="AB426" s="201">
        <f t="shared" ca="1" si="402"/>
        <v>2.0309378678260885</v>
      </c>
      <c r="AD426" s="162">
        <f t="shared" si="403"/>
        <v>0</v>
      </c>
      <c r="AE426" s="162">
        <f t="shared" si="404"/>
        <v>0</v>
      </c>
      <c r="AF426" s="162">
        <f t="shared" si="405"/>
        <v>0</v>
      </c>
      <c r="AG426" s="162">
        <f t="shared" si="406"/>
        <v>0</v>
      </c>
      <c r="AH426" s="162" t="str">
        <f t="shared" si="407"/>
        <v/>
      </c>
      <c r="AI426" s="162" t="str">
        <f t="shared" si="408"/>
        <v/>
      </c>
      <c r="AJ426" s="162" t="str">
        <f t="shared" si="409"/>
        <v/>
      </c>
      <c r="AK426" s="162" t="str">
        <f t="shared" si="410"/>
        <v/>
      </c>
      <c r="AM426" s="199">
        <f t="shared" si="413"/>
        <v>3.9034444423303842</v>
      </c>
      <c r="AN426" s="197">
        <f t="shared" si="415"/>
        <v>0</v>
      </c>
      <c r="AO426" s="197">
        <f t="shared" si="416"/>
        <v>0</v>
      </c>
      <c r="AP426" s="197">
        <f t="shared" si="417"/>
        <v>0</v>
      </c>
      <c r="AQ426" s="197">
        <f t="shared" si="418"/>
        <v>0</v>
      </c>
      <c r="AR426" s="197" t="str">
        <f t="shared" si="419"/>
        <v/>
      </c>
      <c r="AS426" s="197" t="str">
        <f t="shared" si="420"/>
        <v/>
      </c>
      <c r="AT426" s="197" t="str">
        <f t="shared" si="421"/>
        <v/>
      </c>
      <c r="AU426" s="197" t="str">
        <f t="shared" si="422"/>
        <v/>
      </c>
      <c r="AV426" s="199">
        <f t="shared" ca="1" si="414"/>
        <v>2.0384175469575161</v>
      </c>
      <c r="AX426" s="162">
        <f t="shared" si="423"/>
        <v>0</v>
      </c>
      <c r="AY426" s="162">
        <f t="shared" si="424"/>
        <v>0</v>
      </c>
      <c r="AZ426" s="162">
        <f t="shared" si="425"/>
        <v>0</v>
      </c>
      <c r="BA426" s="162">
        <f t="shared" si="426"/>
        <v>0</v>
      </c>
      <c r="BB426" s="162" t="str">
        <f t="shared" si="427"/>
        <v/>
      </c>
      <c r="BC426" s="162" t="str">
        <f t="shared" si="428"/>
        <v/>
      </c>
      <c r="BD426" s="162" t="str">
        <f t="shared" si="429"/>
        <v/>
      </c>
      <c r="BE426" s="162" t="str">
        <f t="shared" si="430"/>
        <v/>
      </c>
      <c r="BG426" s="169">
        <f t="shared" si="411"/>
        <v>8.9411976005005531</v>
      </c>
      <c r="BH426" s="169">
        <f t="shared" ca="1" si="412"/>
        <v>2.0685584784762274</v>
      </c>
    </row>
    <row r="427" spans="3:60" x14ac:dyDescent="0.25">
      <c r="C427" s="197">
        <v>35.299999999999997</v>
      </c>
      <c r="D427" s="198">
        <f t="shared" si="380"/>
        <v>13.245357153130287</v>
      </c>
      <c r="E427" s="199">
        <f t="shared" si="381"/>
        <v>2.8783144475920679</v>
      </c>
      <c r="F427" s="199">
        <f t="shared" si="382"/>
        <v>14.391572237960339</v>
      </c>
      <c r="G427" s="199">
        <f t="shared" si="383"/>
        <v>2.0098362578873958</v>
      </c>
      <c r="H427" s="200">
        <f t="shared" si="384"/>
        <v>10422.766708167454</v>
      </c>
      <c r="K427" s="199">
        <f t="shared" si="385"/>
        <v>8.9925837936068778</v>
      </c>
      <c r="L427" s="201">
        <f t="shared" si="386"/>
        <v>7.541938307395811E-2</v>
      </c>
      <c r="M427" s="201">
        <f t="shared" si="387"/>
        <v>7.6053676474754195E-2</v>
      </c>
      <c r="N427" s="201">
        <f t="shared" si="388"/>
        <v>7.9940657420092945E-2</v>
      </c>
      <c r="O427" s="201">
        <f t="shared" si="389"/>
        <v>7.5489067299087872E-2</v>
      </c>
      <c r="P427" s="201" t="str">
        <f t="shared" si="390"/>
        <v/>
      </c>
      <c r="Q427" s="201" t="str">
        <f t="shared" si="391"/>
        <v/>
      </c>
      <c r="R427" s="201" t="str">
        <f t="shared" si="392"/>
        <v/>
      </c>
      <c r="S427" s="201" t="str">
        <f t="shared" si="393"/>
        <v/>
      </c>
      <c r="T427" s="199">
        <f t="shared" si="394"/>
        <v>0</v>
      </c>
      <c r="U427" s="199">
        <f t="shared" si="395"/>
        <v>0</v>
      </c>
      <c r="V427" s="199">
        <f t="shared" si="396"/>
        <v>0</v>
      </c>
      <c r="W427" s="199">
        <f t="shared" si="397"/>
        <v>0</v>
      </c>
      <c r="X427" s="199" t="str">
        <f t="shared" si="398"/>
        <v/>
      </c>
      <c r="Y427" s="199" t="str">
        <f t="shared" si="399"/>
        <v/>
      </c>
      <c r="Z427" s="199" t="str">
        <f t="shared" si="400"/>
        <v/>
      </c>
      <c r="AA427" s="199" t="str">
        <f t="shared" si="401"/>
        <v/>
      </c>
      <c r="AB427" s="201">
        <f t="shared" ca="1" si="402"/>
        <v>2.0639457828250443</v>
      </c>
      <c r="AD427" s="162">
        <f t="shared" si="403"/>
        <v>0</v>
      </c>
      <c r="AE427" s="162">
        <f t="shared" si="404"/>
        <v>0</v>
      </c>
      <c r="AF427" s="162">
        <f t="shared" si="405"/>
        <v>0</v>
      </c>
      <c r="AG427" s="162">
        <f t="shared" si="406"/>
        <v>0</v>
      </c>
      <c r="AH427" s="162" t="str">
        <f t="shared" si="407"/>
        <v/>
      </c>
      <c r="AI427" s="162" t="str">
        <f t="shared" si="408"/>
        <v/>
      </c>
      <c r="AJ427" s="162" t="str">
        <f t="shared" si="409"/>
        <v/>
      </c>
      <c r="AK427" s="162" t="str">
        <f t="shared" si="410"/>
        <v/>
      </c>
      <c r="AM427" s="199">
        <f t="shared" si="413"/>
        <v>3.9146612367048967</v>
      </c>
      <c r="AN427" s="197">
        <f t="shared" si="415"/>
        <v>0</v>
      </c>
      <c r="AO427" s="197">
        <f t="shared" si="416"/>
        <v>0</v>
      </c>
      <c r="AP427" s="197">
        <f t="shared" si="417"/>
        <v>0</v>
      </c>
      <c r="AQ427" s="197">
        <f t="shared" si="418"/>
        <v>0</v>
      </c>
      <c r="AR427" s="197" t="str">
        <f t="shared" si="419"/>
        <v/>
      </c>
      <c r="AS427" s="197" t="str">
        <f t="shared" si="420"/>
        <v/>
      </c>
      <c r="AT427" s="197" t="str">
        <f t="shared" si="421"/>
        <v/>
      </c>
      <c r="AU427" s="197" t="str">
        <f t="shared" si="422"/>
        <v/>
      </c>
      <c r="AV427" s="199">
        <f t="shared" ca="1" si="414"/>
        <v>2.0091057898454765</v>
      </c>
      <c r="AX427" s="162">
        <f t="shared" si="423"/>
        <v>0</v>
      </c>
      <c r="AY427" s="162">
        <f t="shared" si="424"/>
        <v>0</v>
      </c>
      <c r="AZ427" s="162">
        <f t="shared" si="425"/>
        <v>0</v>
      </c>
      <c r="BA427" s="162">
        <f t="shared" si="426"/>
        <v>0</v>
      </c>
      <c r="BB427" s="162" t="str">
        <f t="shared" si="427"/>
        <v/>
      </c>
      <c r="BC427" s="162" t="str">
        <f t="shared" si="428"/>
        <v/>
      </c>
      <c r="BD427" s="162" t="str">
        <f t="shared" si="429"/>
        <v/>
      </c>
      <c r="BE427" s="162" t="str">
        <f t="shared" si="430"/>
        <v/>
      </c>
      <c r="BG427" s="169">
        <f t="shared" si="411"/>
        <v>8.9668906970537154</v>
      </c>
      <c r="BH427" s="169">
        <f t="shared" ca="1" si="412"/>
        <v>2.0309378678260885</v>
      </c>
    </row>
    <row r="428" spans="3:60" x14ac:dyDescent="0.25">
      <c r="C428" s="197">
        <v>35.4</v>
      </c>
      <c r="D428" s="198">
        <f t="shared" si="380"/>
        <v>13.282879411354452</v>
      </c>
      <c r="E428" s="199">
        <f t="shared" si="381"/>
        <v>2.8829943502824857</v>
      </c>
      <c r="F428" s="199">
        <f t="shared" si="382"/>
        <v>14.414971751412429</v>
      </c>
      <c r="G428" s="199">
        <f t="shared" si="383"/>
        <v>2.0155298450202217</v>
      </c>
      <c r="H428" s="200">
        <f t="shared" si="384"/>
        <v>10405.847655254856</v>
      </c>
      <c r="K428" s="199">
        <f t="shared" si="385"/>
        <v>9.0182768901600401</v>
      </c>
      <c r="L428" s="201">
        <f t="shared" si="386"/>
        <v>7.563486702559799E-2</v>
      </c>
      <c r="M428" s="201">
        <f t="shared" si="387"/>
        <v>7.6270972693253489E-2</v>
      </c>
      <c r="N428" s="201">
        <f t="shared" si="388"/>
        <v>8.0169059298436068E-2</v>
      </c>
      <c r="O428" s="201">
        <f t="shared" si="389"/>
        <v>7.570475034851383E-2</v>
      </c>
      <c r="P428" s="201" t="str">
        <f t="shared" si="390"/>
        <v/>
      </c>
      <c r="Q428" s="201" t="str">
        <f t="shared" si="391"/>
        <v/>
      </c>
      <c r="R428" s="201" t="str">
        <f t="shared" si="392"/>
        <v/>
      </c>
      <c r="S428" s="201" t="str">
        <f t="shared" si="393"/>
        <v/>
      </c>
      <c r="T428" s="199">
        <f t="shared" si="394"/>
        <v>0</v>
      </c>
      <c r="U428" s="199">
        <f t="shared" si="395"/>
        <v>0</v>
      </c>
      <c r="V428" s="199">
        <f t="shared" si="396"/>
        <v>0</v>
      </c>
      <c r="W428" s="199">
        <f t="shared" si="397"/>
        <v>0</v>
      </c>
      <c r="X428" s="199" t="str">
        <f t="shared" si="398"/>
        <v/>
      </c>
      <c r="Y428" s="199" t="str">
        <f t="shared" si="399"/>
        <v/>
      </c>
      <c r="Z428" s="199" t="str">
        <f t="shared" si="400"/>
        <v/>
      </c>
      <c r="AA428" s="199" t="str">
        <f t="shared" si="401"/>
        <v/>
      </c>
      <c r="AB428" s="201">
        <f t="shared" ca="1" si="402"/>
        <v>2.1366481670603497</v>
      </c>
      <c r="AD428" s="162">
        <f t="shared" si="403"/>
        <v>0</v>
      </c>
      <c r="AE428" s="162">
        <f t="shared" si="404"/>
        <v>0</v>
      </c>
      <c r="AF428" s="162">
        <f t="shared" si="405"/>
        <v>0</v>
      </c>
      <c r="AG428" s="162">
        <f t="shared" si="406"/>
        <v>0</v>
      </c>
      <c r="AH428" s="162" t="str">
        <f t="shared" si="407"/>
        <v/>
      </c>
      <c r="AI428" s="162" t="str">
        <f t="shared" si="408"/>
        <v/>
      </c>
      <c r="AJ428" s="162" t="str">
        <f t="shared" si="409"/>
        <v/>
      </c>
      <c r="AK428" s="162" t="str">
        <f t="shared" si="410"/>
        <v/>
      </c>
      <c r="AM428" s="199">
        <f t="shared" si="413"/>
        <v>3.9258780310794092</v>
      </c>
      <c r="AN428" s="197">
        <f t="shared" si="415"/>
        <v>0</v>
      </c>
      <c r="AO428" s="197">
        <f t="shared" si="416"/>
        <v>0</v>
      </c>
      <c r="AP428" s="197">
        <f t="shared" si="417"/>
        <v>0</v>
      </c>
      <c r="AQ428" s="197">
        <f t="shared" si="418"/>
        <v>0</v>
      </c>
      <c r="AR428" s="197" t="str">
        <f t="shared" si="419"/>
        <v/>
      </c>
      <c r="AS428" s="197" t="str">
        <f t="shared" si="420"/>
        <v/>
      </c>
      <c r="AT428" s="197" t="str">
        <f t="shared" si="421"/>
        <v/>
      </c>
      <c r="AU428" s="197" t="str">
        <f t="shared" si="422"/>
        <v/>
      </c>
      <c r="AV428" s="199">
        <f t="shared" ca="1" si="414"/>
        <v>2.1719383724676735</v>
      </c>
      <c r="AX428" s="162">
        <f t="shared" si="423"/>
        <v>0</v>
      </c>
      <c r="AY428" s="162">
        <f t="shared" si="424"/>
        <v>0</v>
      </c>
      <c r="AZ428" s="162">
        <f t="shared" si="425"/>
        <v>0</v>
      </c>
      <c r="BA428" s="162">
        <f t="shared" si="426"/>
        <v>0</v>
      </c>
      <c r="BB428" s="162" t="str">
        <f t="shared" si="427"/>
        <v/>
      </c>
      <c r="BC428" s="162" t="str">
        <f t="shared" si="428"/>
        <v/>
      </c>
      <c r="BD428" s="162" t="str">
        <f t="shared" si="429"/>
        <v/>
      </c>
      <c r="BE428" s="162" t="str">
        <f t="shared" si="430"/>
        <v/>
      </c>
      <c r="BG428" s="169">
        <f t="shared" si="411"/>
        <v>8.9925837936068778</v>
      </c>
      <c r="BH428" s="169">
        <f t="shared" ca="1" si="412"/>
        <v>2.0639457828250443</v>
      </c>
    </row>
    <row r="429" spans="3:60" x14ac:dyDescent="0.25">
      <c r="C429" s="197">
        <v>35.5</v>
      </c>
      <c r="D429" s="198">
        <f t="shared" si="380"/>
        <v>13.320401669578615</v>
      </c>
      <c r="E429" s="199">
        <f t="shared" si="381"/>
        <v>2.8876760563380284</v>
      </c>
      <c r="F429" s="199">
        <f t="shared" si="382"/>
        <v>14.438380281690142</v>
      </c>
      <c r="G429" s="199">
        <f t="shared" si="383"/>
        <v>2.0212234321530467</v>
      </c>
      <c r="H429" s="200">
        <f t="shared" si="384"/>
        <v>10388.976954029995</v>
      </c>
      <c r="K429" s="199">
        <f t="shared" si="385"/>
        <v>9.0439699867132024</v>
      </c>
      <c r="L429" s="201">
        <f t="shared" si="386"/>
        <v>7.5850350977237871E-2</v>
      </c>
      <c r="M429" s="201">
        <f t="shared" si="387"/>
        <v>7.6488268911752796E-2</v>
      </c>
      <c r="N429" s="201">
        <f t="shared" si="388"/>
        <v>8.0397461176779192E-2</v>
      </c>
      <c r="O429" s="201">
        <f t="shared" si="389"/>
        <v>7.5920433397939802E-2</v>
      </c>
      <c r="P429" s="201" t="str">
        <f t="shared" si="390"/>
        <v/>
      </c>
      <c r="Q429" s="201" t="str">
        <f t="shared" si="391"/>
        <v/>
      </c>
      <c r="R429" s="201" t="str">
        <f t="shared" si="392"/>
        <v/>
      </c>
      <c r="S429" s="201" t="str">
        <f t="shared" si="393"/>
        <v/>
      </c>
      <c r="T429" s="199">
        <f t="shared" si="394"/>
        <v>0</v>
      </c>
      <c r="U429" s="199">
        <f t="shared" si="395"/>
        <v>0</v>
      </c>
      <c r="V429" s="199">
        <f t="shared" si="396"/>
        <v>0</v>
      </c>
      <c r="W429" s="199">
        <f t="shared" si="397"/>
        <v>0</v>
      </c>
      <c r="X429" s="199" t="str">
        <f t="shared" si="398"/>
        <v/>
      </c>
      <c r="Y429" s="199" t="str">
        <f t="shared" si="399"/>
        <v/>
      </c>
      <c r="Z429" s="199" t="str">
        <f t="shared" si="400"/>
        <v/>
      </c>
      <c r="AA429" s="199" t="str">
        <f t="shared" si="401"/>
        <v/>
      </c>
      <c r="AB429" s="201">
        <f t="shared" ca="1" si="402"/>
        <v>2.0888229737878636</v>
      </c>
      <c r="AD429" s="162">
        <f t="shared" si="403"/>
        <v>0</v>
      </c>
      <c r="AE429" s="162">
        <f t="shared" si="404"/>
        <v>0</v>
      </c>
      <c r="AF429" s="162">
        <f t="shared" si="405"/>
        <v>0</v>
      </c>
      <c r="AG429" s="162">
        <f t="shared" si="406"/>
        <v>0</v>
      </c>
      <c r="AH429" s="162" t="str">
        <f t="shared" si="407"/>
        <v/>
      </c>
      <c r="AI429" s="162" t="str">
        <f t="shared" si="408"/>
        <v/>
      </c>
      <c r="AJ429" s="162" t="str">
        <f t="shared" si="409"/>
        <v/>
      </c>
      <c r="AK429" s="162" t="str">
        <f t="shared" si="410"/>
        <v/>
      </c>
      <c r="AM429" s="199">
        <f t="shared" si="413"/>
        <v>3.9370948254539218</v>
      </c>
      <c r="AN429" s="197">
        <f t="shared" si="415"/>
        <v>0</v>
      </c>
      <c r="AO429" s="197">
        <f t="shared" si="416"/>
        <v>0</v>
      </c>
      <c r="AP429" s="197">
        <f t="shared" si="417"/>
        <v>0</v>
      </c>
      <c r="AQ429" s="197">
        <f t="shared" si="418"/>
        <v>0</v>
      </c>
      <c r="AR429" s="197" t="str">
        <f t="shared" si="419"/>
        <v/>
      </c>
      <c r="AS429" s="197" t="str">
        <f t="shared" si="420"/>
        <v/>
      </c>
      <c r="AT429" s="197" t="str">
        <f t="shared" si="421"/>
        <v/>
      </c>
      <c r="AU429" s="197" t="str">
        <f t="shared" si="422"/>
        <v/>
      </c>
      <c r="AV429" s="199">
        <f t="shared" ca="1" si="414"/>
        <v>2.1296701780224301</v>
      </c>
      <c r="AX429" s="162">
        <f t="shared" si="423"/>
        <v>0</v>
      </c>
      <c r="AY429" s="162">
        <f t="shared" si="424"/>
        <v>0</v>
      </c>
      <c r="AZ429" s="162">
        <f t="shared" si="425"/>
        <v>0</v>
      </c>
      <c r="BA429" s="162">
        <f t="shared" si="426"/>
        <v>0</v>
      </c>
      <c r="BB429" s="162" t="str">
        <f t="shared" si="427"/>
        <v/>
      </c>
      <c r="BC429" s="162" t="str">
        <f t="shared" si="428"/>
        <v/>
      </c>
      <c r="BD429" s="162" t="str">
        <f t="shared" si="429"/>
        <v/>
      </c>
      <c r="BE429" s="162" t="str">
        <f t="shared" si="430"/>
        <v/>
      </c>
      <c r="BG429" s="169">
        <f t="shared" si="411"/>
        <v>9.0182768901600401</v>
      </c>
      <c r="BH429" s="169">
        <f t="shared" ca="1" si="412"/>
        <v>2.1366481670603497</v>
      </c>
    </row>
    <row r="430" spans="3:60" x14ac:dyDescent="0.25">
      <c r="C430" s="197">
        <v>35.6</v>
      </c>
      <c r="D430" s="198">
        <f t="shared" si="380"/>
        <v>13.357923927802783</v>
      </c>
      <c r="E430" s="199">
        <f t="shared" si="381"/>
        <v>2.8923595505617978</v>
      </c>
      <c r="F430" s="199">
        <f t="shared" si="382"/>
        <v>14.461797752808989</v>
      </c>
      <c r="G430" s="199">
        <f t="shared" si="383"/>
        <v>2.0269170192858725</v>
      </c>
      <c r="H430" s="200">
        <f t="shared" si="384"/>
        <v>10372.154455753243</v>
      </c>
      <c r="K430" s="199">
        <f t="shared" si="385"/>
        <v>9.0696630832663647</v>
      </c>
      <c r="L430" s="201">
        <f t="shared" si="386"/>
        <v>7.6065834928877751E-2</v>
      </c>
      <c r="M430" s="201">
        <f t="shared" si="387"/>
        <v>7.670556513025209E-2</v>
      </c>
      <c r="N430" s="201">
        <f t="shared" si="388"/>
        <v>8.0625863055122315E-2</v>
      </c>
      <c r="O430" s="201">
        <f t="shared" si="389"/>
        <v>7.6136116447365759E-2</v>
      </c>
      <c r="P430" s="201" t="str">
        <f t="shared" si="390"/>
        <v/>
      </c>
      <c r="Q430" s="201" t="str">
        <f t="shared" si="391"/>
        <v/>
      </c>
      <c r="R430" s="201" t="str">
        <f t="shared" si="392"/>
        <v/>
      </c>
      <c r="S430" s="201" t="str">
        <f t="shared" si="393"/>
        <v/>
      </c>
      <c r="T430" s="199">
        <f t="shared" si="394"/>
        <v>0</v>
      </c>
      <c r="U430" s="199">
        <f t="shared" si="395"/>
        <v>0</v>
      </c>
      <c r="V430" s="199">
        <f t="shared" si="396"/>
        <v>0</v>
      </c>
      <c r="W430" s="199">
        <f t="shared" si="397"/>
        <v>0</v>
      </c>
      <c r="X430" s="199" t="str">
        <f t="shared" si="398"/>
        <v/>
      </c>
      <c r="Y430" s="199" t="str">
        <f t="shared" si="399"/>
        <v/>
      </c>
      <c r="Z430" s="199" t="str">
        <f t="shared" si="400"/>
        <v/>
      </c>
      <c r="AA430" s="199" t="str">
        <f t="shared" si="401"/>
        <v/>
      </c>
      <c r="AB430" s="201">
        <f t="shared" ca="1" si="402"/>
        <v>2.0921269559980193</v>
      </c>
      <c r="AD430" s="162">
        <f t="shared" si="403"/>
        <v>0</v>
      </c>
      <c r="AE430" s="162">
        <f t="shared" si="404"/>
        <v>0</v>
      </c>
      <c r="AF430" s="162">
        <f t="shared" si="405"/>
        <v>0</v>
      </c>
      <c r="AG430" s="162">
        <f t="shared" si="406"/>
        <v>0</v>
      </c>
      <c r="AH430" s="162" t="str">
        <f t="shared" si="407"/>
        <v/>
      </c>
      <c r="AI430" s="162" t="str">
        <f t="shared" si="408"/>
        <v/>
      </c>
      <c r="AJ430" s="162" t="str">
        <f t="shared" si="409"/>
        <v/>
      </c>
      <c r="AK430" s="162" t="str">
        <f t="shared" si="410"/>
        <v/>
      </c>
      <c r="AM430" s="199">
        <f t="shared" si="413"/>
        <v>3.9483116198284343</v>
      </c>
      <c r="AN430" s="197">
        <f t="shared" si="415"/>
        <v>0</v>
      </c>
      <c r="AO430" s="197">
        <f t="shared" si="416"/>
        <v>0</v>
      </c>
      <c r="AP430" s="197">
        <f t="shared" si="417"/>
        <v>0</v>
      </c>
      <c r="AQ430" s="197">
        <f t="shared" si="418"/>
        <v>0</v>
      </c>
      <c r="AR430" s="197" t="str">
        <f t="shared" si="419"/>
        <v/>
      </c>
      <c r="AS430" s="197" t="str">
        <f t="shared" si="420"/>
        <v/>
      </c>
      <c r="AT430" s="197" t="str">
        <f t="shared" si="421"/>
        <v/>
      </c>
      <c r="AU430" s="197" t="str">
        <f t="shared" si="422"/>
        <v/>
      </c>
      <c r="AV430" s="199">
        <f t="shared" ca="1" si="414"/>
        <v>2.0315883899802345</v>
      </c>
      <c r="AX430" s="162">
        <f t="shared" si="423"/>
        <v>0</v>
      </c>
      <c r="AY430" s="162">
        <f t="shared" si="424"/>
        <v>0</v>
      </c>
      <c r="AZ430" s="162">
        <f t="shared" si="425"/>
        <v>0</v>
      </c>
      <c r="BA430" s="162">
        <f t="shared" si="426"/>
        <v>0</v>
      </c>
      <c r="BB430" s="162" t="str">
        <f t="shared" si="427"/>
        <v/>
      </c>
      <c r="BC430" s="162" t="str">
        <f t="shared" si="428"/>
        <v/>
      </c>
      <c r="BD430" s="162" t="str">
        <f t="shared" si="429"/>
        <v/>
      </c>
      <c r="BE430" s="162" t="str">
        <f t="shared" si="430"/>
        <v/>
      </c>
      <c r="BG430" s="169">
        <f t="shared" si="411"/>
        <v>9.0439699867132024</v>
      </c>
      <c r="BH430" s="169">
        <f t="shared" ca="1" si="412"/>
        <v>2.0888229737878636</v>
      </c>
    </row>
    <row r="431" spans="3:60" x14ac:dyDescent="0.25">
      <c r="C431" s="197">
        <v>35.700000000000003</v>
      </c>
      <c r="D431" s="198">
        <f t="shared" si="380"/>
        <v>13.395446186026948</v>
      </c>
      <c r="E431" s="199">
        <f t="shared" si="381"/>
        <v>2.8970448179271711</v>
      </c>
      <c r="F431" s="199">
        <f t="shared" si="382"/>
        <v>14.485224089635855</v>
      </c>
      <c r="G431" s="199">
        <f t="shared" si="383"/>
        <v>2.032610606418698</v>
      </c>
      <c r="H431" s="200">
        <f t="shared" si="384"/>
        <v>10355.380011505977</v>
      </c>
      <c r="K431" s="199">
        <f t="shared" si="385"/>
        <v>9.095356179819527</v>
      </c>
      <c r="L431" s="201">
        <f t="shared" si="386"/>
        <v>7.6281318880517632E-2</v>
      </c>
      <c r="M431" s="201">
        <f t="shared" si="387"/>
        <v>7.6922861348751384E-2</v>
      </c>
      <c r="N431" s="201">
        <f t="shared" si="388"/>
        <v>8.0854264933465425E-2</v>
      </c>
      <c r="O431" s="201">
        <f t="shared" si="389"/>
        <v>7.6351799496791731E-2</v>
      </c>
      <c r="P431" s="201" t="str">
        <f t="shared" si="390"/>
        <v/>
      </c>
      <c r="Q431" s="201" t="str">
        <f t="shared" si="391"/>
        <v/>
      </c>
      <c r="R431" s="201" t="str">
        <f t="shared" si="392"/>
        <v/>
      </c>
      <c r="S431" s="201" t="str">
        <f t="shared" si="393"/>
        <v/>
      </c>
      <c r="T431" s="199">
        <f t="shared" si="394"/>
        <v>0</v>
      </c>
      <c r="U431" s="199">
        <f t="shared" si="395"/>
        <v>0</v>
      </c>
      <c r="V431" s="199">
        <f t="shared" si="396"/>
        <v>0</v>
      </c>
      <c r="W431" s="199">
        <f t="shared" si="397"/>
        <v>0</v>
      </c>
      <c r="X431" s="199" t="str">
        <f t="shared" si="398"/>
        <v/>
      </c>
      <c r="Y431" s="199" t="str">
        <f t="shared" si="399"/>
        <v/>
      </c>
      <c r="Z431" s="199" t="str">
        <f t="shared" si="400"/>
        <v/>
      </c>
      <c r="AA431" s="199" t="str">
        <f t="shared" si="401"/>
        <v/>
      </c>
      <c r="AB431" s="201">
        <f t="shared" ca="1" si="402"/>
        <v>2.0631159915867001</v>
      </c>
      <c r="AD431" s="162">
        <f t="shared" si="403"/>
        <v>0</v>
      </c>
      <c r="AE431" s="162">
        <f t="shared" si="404"/>
        <v>0</v>
      </c>
      <c r="AF431" s="162">
        <f t="shared" si="405"/>
        <v>0</v>
      </c>
      <c r="AG431" s="162">
        <f t="shared" si="406"/>
        <v>0</v>
      </c>
      <c r="AH431" s="162" t="str">
        <f t="shared" si="407"/>
        <v/>
      </c>
      <c r="AI431" s="162" t="str">
        <f t="shared" si="408"/>
        <v/>
      </c>
      <c r="AJ431" s="162" t="str">
        <f t="shared" si="409"/>
        <v/>
      </c>
      <c r="AK431" s="162" t="str">
        <f t="shared" si="410"/>
        <v/>
      </c>
      <c r="AM431" s="199">
        <f t="shared" si="413"/>
        <v>3.9595284142029468</v>
      </c>
      <c r="AN431" s="197">
        <f t="shared" si="415"/>
        <v>0</v>
      </c>
      <c r="AO431" s="197">
        <f t="shared" si="416"/>
        <v>0</v>
      </c>
      <c r="AP431" s="197">
        <f t="shared" si="417"/>
        <v>0</v>
      </c>
      <c r="AQ431" s="197">
        <f t="shared" si="418"/>
        <v>0</v>
      </c>
      <c r="AR431" s="197" t="str">
        <f t="shared" si="419"/>
        <v/>
      </c>
      <c r="AS431" s="197" t="str">
        <f t="shared" si="420"/>
        <v/>
      </c>
      <c r="AT431" s="197" t="str">
        <f t="shared" si="421"/>
        <v/>
      </c>
      <c r="AU431" s="197" t="str">
        <f t="shared" si="422"/>
        <v/>
      </c>
      <c r="AV431" s="199">
        <f t="shared" ca="1" si="414"/>
        <v>2.1365304443085673</v>
      </c>
      <c r="AX431" s="162">
        <f t="shared" si="423"/>
        <v>0</v>
      </c>
      <c r="AY431" s="162">
        <f t="shared" si="424"/>
        <v>0</v>
      </c>
      <c r="AZ431" s="162">
        <f t="shared" si="425"/>
        <v>0</v>
      </c>
      <c r="BA431" s="162">
        <f t="shared" si="426"/>
        <v>0</v>
      </c>
      <c r="BB431" s="162" t="str">
        <f t="shared" si="427"/>
        <v/>
      </c>
      <c r="BC431" s="162" t="str">
        <f t="shared" si="428"/>
        <v/>
      </c>
      <c r="BD431" s="162" t="str">
        <f t="shared" si="429"/>
        <v/>
      </c>
      <c r="BE431" s="162" t="str">
        <f t="shared" si="430"/>
        <v/>
      </c>
      <c r="BG431" s="169">
        <f t="shared" si="411"/>
        <v>9.0696630832663647</v>
      </c>
      <c r="BH431" s="169">
        <f t="shared" ca="1" si="412"/>
        <v>2.0921269559980193</v>
      </c>
    </row>
    <row r="432" spans="3:60" x14ac:dyDescent="0.25">
      <c r="C432" s="197">
        <v>35.799999999999997</v>
      </c>
      <c r="D432" s="198">
        <f t="shared" si="380"/>
        <v>13.432968444251109</v>
      </c>
      <c r="E432" s="199">
        <f t="shared" si="381"/>
        <v>2.9017318435754191</v>
      </c>
      <c r="F432" s="199">
        <f t="shared" si="382"/>
        <v>14.508659217877096</v>
      </c>
      <c r="G432" s="199">
        <f t="shared" si="383"/>
        <v>2.0383041935515229</v>
      </c>
      <c r="H432" s="200">
        <f t="shared" si="384"/>
        <v>10338.653472208853</v>
      </c>
      <c r="K432" s="199">
        <f t="shared" si="385"/>
        <v>9.1210492763726894</v>
      </c>
      <c r="L432" s="201">
        <f t="shared" si="386"/>
        <v>7.6496802832157498E-2</v>
      </c>
      <c r="M432" s="201">
        <f t="shared" si="387"/>
        <v>7.7140157567250678E-2</v>
      </c>
      <c r="N432" s="201">
        <f t="shared" si="388"/>
        <v>8.1082666811808549E-2</v>
      </c>
      <c r="O432" s="201">
        <f t="shared" si="389"/>
        <v>7.6567482546217688E-2</v>
      </c>
      <c r="P432" s="201" t="str">
        <f t="shared" si="390"/>
        <v/>
      </c>
      <c r="Q432" s="201" t="str">
        <f t="shared" si="391"/>
        <v/>
      </c>
      <c r="R432" s="201" t="str">
        <f t="shared" si="392"/>
        <v/>
      </c>
      <c r="S432" s="201" t="str">
        <f t="shared" si="393"/>
        <v/>
      </c>
      <c r="T432" s="199">
        <f t="shared" si="394"/>
        <v>0</v>
      </c>
      <c r="U432" s="199">
        <f t="shared" si="395"/>
        <v>0</v>
      </c>
      <c r="V432" s="199">
        <f t="shared" si="396"/>
        <v>0</v>
      </c>
      <c r="W432" s="199">
        <f t="shared" si="397"/>
        <v>0</v>
      </c>
      <c r="X432" s="199" t="str">
        <f t="shared" si="398"/>
        <v/>
      </c>
      <c r="Y432" s="199" t="str">
        <f t="shared" si="399"/>
        <v/>
      </c>
      <c r="Z432" s="199" t="str">
        <f t="shared" si="400"/>
        <v/>
      </c>
      <c r="AA432" s="199" t="str">
        <f t="shared" si="401"/>
        <v/>
      </c>
      <c r="AB432" s="201">
        <f t="shared" ca="1" si="402"/>
        <v>2.0559394122589807</v>
      </c>
      <c r="AD432" s="162">
        <f t="shared" si="403"/>
        <v>0</v>
      </c>
      <c r="AE432" s="162">
        <f t="shared" si="404"/>
        <v>0</v>
      </c>
      <c r="AF432" s="162">
        <f t="shared" si="405"/>
        <v>0</v>
      </c>
      <c r="AG432" s="162">
        <f t="shared" si="406"/>
        <v>0</v>
      </c>
      <c r="AH432" s="162" t="str">
        <f t="shared" si="407"/>
        <v/>
      </c>
      <c r="AI432" s="162" t="str">
        <f t="shared" si="408"/>
        <v/>
      </c>
      <c r="AJ432" s="162" t="str">
        <f t="shared" si="409"/>
        <v/>
      </c>
      <c r="AK432" s="162" t="str">
        <f t="shared" si="410"/>
        <v/>
      </c>
      <c r="AM432" s="199">
        <f t="shared" si="413"/>
        <v>3.9707452085774593</v>
      </c>
      <c r="AN432" s="197">
        <f t="shared" si="415"/>
        <v>0</v>
      </c>
      <c r="AO432" s="197">
        <f t="shared" si="416"/>
        <v>0</v>
      </c>
      <c r="AP432" s="197">
        <f t="shared" si="417"/>
        <v>0</v>
      </c>
      <c r="AQ432" s="197">
        <f t="shared" si="418"/>
        <v>0</v>
      </c>
      <c r="AR432" s="197" t="str">
        <f t="shared" si="419"/>
        <v/>
      </c>
      <c r="AS432" s="197" t="str">
        <f t="shared" si="420"/>
        <v/>
      </c>
      <c r="AT432" s="197" t="str">
        <f t="shared" si="421"/>
        <v/>
      </c>
      <c r="AU432" s="197" t="str">
        <f t="shared" si="422"/>
        <v/>
      </c>
      <c r="AV432" s="199">
        <f t="shared" ca="1" si="414"/>
        <v>2.1015940444748993</v>
      </c>
      <c r="AX432" s="162">
        <f t="shared" si="423"/>
        <v>0</v>
      </c>
      <c r="AY432" s="162">
        <f t="shared" si="424"/>
        <v>0</v>
      </c>
      <c r="AZ432" s="162">
        <f t="shared" si="425"/>
        <v>0</v>
      </c>
      <c r="BA432" s="162">
        <f t="shared" si="426"/>
        <v>0</v>
      </c>
      <c r="BB432" s="162" t="str">
        <f t="shared" si="427"/>
        <v/>
      </c>
      <c r="BC432" s="162" t="str">
        <f t="shared" si="428"/>
        <v/>
      </c>
      <c r="BD432" s="162" t="str">
        <f t="shared" si="429"/>
        <v/>
      </c>
      <c r="BE432" s="162" t="str">
        <f t="shared" si="430"/>
        <v/>
      </c>
      <c r="BG432" s="169">
        <f t="shared" si="411"/>
        <v>9.095356179819527</v>
      </c>
      <c r="BH432" s="169">
        <f t="shared" ca="1" si="412"/>
        <v>2.0631159915867001</v>
      </c>
    </row>
    <row r="433" spans="3:60" x14ac:dyDescent="0.25">
      <c r="C433" s="197">
        <v>35.9</v>
      </c>
      <c r="D433" s="198">
        <f t="shared" si="380"/>
        <v>13.470490702475278</v>
      </c>
      <c r="E433" s="199">
        <f t="shared" si="381"/>
        <v>2.9064206128133705</v>
      </c>
      <c r="F433" s="199">
        <f t="shared" si="382"/>
        <v>14.532103064066852</v>
      </c>
      <c r="G433" s="199">
        <f t="shared" si="383"/>
        <v>2.0439977806843483</v>
      </c>
      <c r="H433" s="200">
        <f t="shared" si="384"/>
        <v>10321.974688639599</v>
      </c>
      <c r="K433" s="199">
        <f t="shared" si="385"/>
        <v>9.1467423729258517</v>
      </c>
      <c r="L433" s="201">
        <f t="shared" si="386"/>
        <v>7.6712286783797379E-2</v>
      </c>
      <c r="M433" s="201">
        <f t="shared" si="387"/>
        <v>7.7357453785749972E-2</v>
      </c>
      <c r="N433" s="201">
        <f t="shared" si="388"/>
        <v>8.1311068690151672E-2</v>
      </c>
      <c r="O433" s="201">
        <f t="shared" si="389"/>
        <v>7.678316559564366E-2</v>
      </c>
      <c r="P433" s="201" t="str">
        <f t="shared" si="390"/>
        <v/>
      </c>
      <c r="Q433" s="201" t="str">
        <f t="shared" si="391"/>
        <v/>
      </c>
      <c r="R433" s="201" t="str">
        <f t="shared" si="392"/>
        <v/>
      </c>
      <c r="S433" s="201" t="str">
        <f t="shared" si="393"/>
        <v/>
      </c>
      <c r="T433" s="199">
        <f t="shared" si="394"/>
        <v>0</v>
      </c>
      <c r="U433" s="199">
        <f t="shared" si="395"/>
        <v>0</v>
      </c>
      <c r="V433" s="199">
        <f t="shared" si="396"/>
        <v>0</v>
      </c>
      <c r="W433" s="199">
        <f t="shared" si="397"/>
        <v>0</v>
      </c>
      <c r="X433" s="199" t="str">
        <f t="shared" si="398"/>
        <v/>
      </c>
      <c r="Y433" s="199" t="str">
        <f t="shared" si="399"/>
        <v/>
      </c>
      <c r="Z433" s="199" t="str">
        <f t="shared" si="400"/>
        <v/>
      </c>
      <c r="AA433" s="199" t="str">
        <f t="shared" si="401"/>
        <v/>
      </c>
      <c r="AB433" s="201">
        <f t="shared" ca="1" si="402"/>
        <v>2.0428860360092886</v>
      </c>
      <c r="AD433" s="162">
        <f t="shared" si="403"/>
        <v>0</v>
      </c>
      <c r="AE433" s="162">
        <f t="shared" si="404"/>
        <v>0</v>
      </c>
      <c r="AF433" s="162">
        <f t="shared" si="405"/>
        <v>0</v>
      </c>
      <c r="AG433" s="162">
        <f t="shared" si="406"/>
        <v>0</v>
      </c>
      <c r="AH433" s="162" t="str">
        <f t="shared" si="407"/>
        <v/>
      </c>
      <c r="AI433" s="162" t="str">
        <f t="shared" si="408"/>
        <v/>
      </c>
      <c r="AJ433" s="162" t="str">
        <f t="shared" si="409"/>
        <v/>
      </c>
      <c r="AK433" s="162" t="str">
        <f t="shared" si="410"/>
        <v/>
      </c>
      <c r="AM433" s="199">
        <f t="shared" si="413"/>
        <v>3.9819620029519718</v>
      </c>
      <c r="AN433" s="197">
        <f t="shared" si="415"/>
        <v>0</v>
      </c>
      <c r="AO433" s="197">
        <f t="shared" si="416"/>
        <v>0</v>
      </c>
      <c r="AP433" s="197">
        <f t="shared" si="417"/>
        <v>0</v>
      </c>
      <c r="AQ433" s="197">
        <f t="shared" si="418"/>
        <v>0</v>
      </c>
      <c r="AR433" s="197" t="str">
        <f t="shared" si="419"/>
        <v/>
      </c>
      <c r="AS433" s="197" t="str">
        <f t="shared" si="420"/>
        <v/>
      </c>
      <c r="AT433" s="197" t="str">
        <f t="shared" si="421"/>
        <v/>
      </c>
      <c r="AU433" s="197" t="str">
        <f t="shared" si="422"/>
        <v/>
      </c>
      <c r="AV433" s="199">
        <f t="shared" ca="1" si="414"/>
        <v>2.1558714469364277</v>
      </c>
      <c r="AX433" s="162">
        <f t="shared" si="423"/>
        <v>0</v>
      </c>
      <c r="AY433" s="162">
        <f t="shared" si="424"/>
        <v>0</v>
      </c>
      <c r="AZ433" s="162">
        <f t="shared" si="425"/>
        <v>0</v>
      </c>
      <c r="BA433" s="162">
        <f t="shared" si="426"/>
        <v>0</v>
      </c>
      <c r="BB433" s="162" t="str">
        <f t="shared" si="427"/>
        <v/>
      </c>
      <c r="BC433" s="162" t="str">
        <f t="shared" si="428"/>
        <v/>
      </c>
      <c r="BD433" s="162" t="str">
        <f t="shared" si="429"/>
        <v/>
      </c>
      <c r="BE433" s="162" t="str">
        <f t="shared" si="430"/>
        <v/>
      </c>
      <c r="BG433" s="169">
        <f t="shared" si="411"/>
        <v>9.1210492763726894</v>
      </c>
      <c r="BH433" s="169">
        <f t="shared" ca="1" si="412"/>
        <v>2.0559394122589807</v>
      </c>
    </row>
    <row r="434" spans="3:60" x14ac:dyDescent="0.25">
      <c r="C434" s="197">
        <v>36</v>
      </c>
      <c r="D434" s="198">
        <f t="shared" si="380"/>
        <v>13.508012960699441</v>
      </c>
      <c r="E434" s="199">
        <f t="shared" si="381"/>
        <v>2.9111111111111114</v>
      </c>
      <c r="F434" s="199">
        <f t="shared" si="382"/>
        <v>14.555555555555557</v>
      </c>
      <c r="G434" s="199">
        <f t="shared" si="383"/>
        <v>2.0496913678171738</v>
      </c>
      <c r="H434" s="200">
        <f t="shared" si="384"/>
        <v>10305.343511450381</v>
      </c>
      <c r="K434" s="199">
        <f t="shared" si="385"/>
        <v>9.172435469479014</v>
      </c>
      <c r="L434" s="201">
        <f t="shared" si="386"/>
        <v>7.6927770735437259E-2</v>
      </c>
      <c r="M434" s="201">
        <f t="shared" si="387"/>
        <v>7.7574750004249265E-2</v>
      </c>
      <c r="N434" s="201">
        <f t="shared" si="388"/>
        <v>8.1539470568494796E-2</v>
      </c>
      <c r="O434" s="201">
        <f t="shared" si="389"/>
        <v>7.6998848645069617E-2</v>
      </c>
      <c r="P434" s="201" t="str">
        <f t="shared" si="390"/>
        <v/>
      </c>
      <c r="Q434" s="201" t="str">
        <f t="shared" si="391"/>
        <v/>
      </c>
      <c r="R434" s="201" t="str">
        <f t="shared" si="392"/>
        <v/>
      </c>
      <c r="S434" s="201" t="str">
        <f t="shared" si="393"/>
        <v/>
      </c>
      <c r="T434" s="199">
        <f t="shared" si="394"/>
        <v>0</v>
      </c>
      <c r="U434" s="199">
        <f t="shared" si="395"/>
        <v>0</v>
      </c>
      <c r="V434" s="199">
        <f t="shared" si="396"/>
        <v>0</v>
      </c>
      <c r="W434" s="199">
        <f t="shared" si="397"/>
        <v>0</v>
      </c>
      <c r="X434" s="199" t="str">
        <f t="shared" si="398"/>
        <v/>
      </c>
      <c r="Y434" s="199" t="str">
        <f t="shared" si="399"/>
        <v/>
      </c>
      <c r="Z434" s="199" t="str">
        <f t="shared" si="400"/>
        <v/>
      </c>
      <c r="AA434" s="199" t="str">
        <f t="shared" si="401"/>
        <v/>
      </c>
      <c r="AB434" s="201">
        <f t="shared" ca="1" si="402"/>
        <v>2.0069813523535256</v>
      </c>
      <c r="AD434" s="162">
        <f t="shared" si="403"/>
        <v>0</v>
      </c>
      <c r="AE434" s="162">
        <f t="shared" si="404"/>
        <v>0</v>
      </c>
      <c r="AF434" s="162">
        <f t="shared" si="405"/>
        <v>0</v>
      </c>
      <c r="AG434" s="162">
        <f t="shared" si="406"/>
        <v>0</v>
      </c>
      <c r="AH434" s="162" t="str">
        <f t="shared" si="407"/>
        <v/>
      </c>
      <c r="AI434" s="162" t="str">
        <f t="shared" si="408"/>
        <v/>
      </c>
      <c r="AJ434" s="162" t="str">
        <f t="shared" si="409"/>
        <v/>
      </c>
      <c r="AK434" s="162" t="str">
        <f t="shared" si="410"/>
        <v/>
      </c>
      <c r="AM434" s="199">
        <f t="shared" si="413"/>
        <v>3.9931787973264843</v>
      </c>
      <c r="AN434" s="197">
        <f t="shared" si="415"/>
        <v>0</v>
      </c>
      <c r="AO434" s="197">
        <f t="shared" si="416"/>
        <v>0</v>
      </c>
      <c r="AP434" s="197">
        <f t="shared" si="417"/>
        <v>0</v>
      </c>
      <c r="AQ434" s="197">
        <f t="shared" si="418"/>
        <v>0</v>
      </c>
      <c r="AR434" s="197" t="str">
        <f t="shared" si="419"/>
        <v/>
      </c>
      <c r="AS434" s="197" t="str">
        <f t="shared" si="420"/>
        <v/>
      </c>
      <c r="AT434" s="197" t="str">
        <f t="shared" si="421"/>
        <v/>
      </c>
      <c r="AU434" s="197" t="str">
        <f t="shared" si="422"/>
        <v/>
      </c>
      <c r="AV434" s="199">
        <f t="shared" ca="1" si="414"/>
        <v>2.0734198433159983</v>
      </c>
      <c r="AX434" s="162">
        <f t="shared" si="423"/>
        <v>0</v>
      </c>
      <c r="AY434" s="162">
        <f t="shared" si="424"/>
        <v>0</v>
      </c>
      <c r="AZ434" s="162">
        <f t="shared" si="425"/>
        <v>0</v>
      </c>
      <c r="BA434" s="162">
        <f t="shared" si="426"/>
        <v>0</v>
      </c>
      <c r="BB434" s="162" t="str">
        <f t="shared" si="427"/>
        <v/>
      </c>
      <c r="BC434" s="162" t="str">
        <f t="shared" si="428"/>
        <v/>
      </c>
      <c r="BD434" s="162" t="str">
        <f t="shared" si="429"/>
        <v/>
      </c>
      <c r="BE434" s="162" t="str">
        <f t="shared" si="430"/>
        <v/>
      </c>
      <c r="BG434" s="169">
        <f t="shared" si="411"/>
        <v>9.1467423729258517</v>
      </c>
      <c r="BH434" s="169">
        <f t="shared" ca="1" si="412"/>
        <v>2.0428860360092886</v>
      </c>
    </row>
    <row r="435" spans="3:60" x14ac:dyDescent="0.25">
      <c r="C435" s="197">
        <v>36.1</v>
      </c>
      <c r="D435" s="198">
        <f t="shared" si="380"/>
        <v>13.545535218923609</v>
      </c>
      <c r="E435" s="199">
        <f t="shared" si="381"/>
        <v>2.9158033240997234</v>
      </c>
      <c r="F435" s="199">
        <f t="shared" si="382"/>
        <v>14.579016620498617</v>
      </c>
      <c r="G435" s="199">
        <f t="shared" si="383"/>
        <v>2.0553849549499996</v>
      </c>
      <c r="H435" s="200">
        <f t="shared" si="384"/>
        <v>10288.759791184726</v>
      </c>
      <c r="K435" s="199">
        <f t="shared" si="385"/>
        <v>9.1981285660321763</v>
      </c>
      <c r="L435" s="201">
        <f t="shared" si="386"/>
        <v>7.714325468707714E-2</v>
      </c>
      <c r="M435" s="201">
        <f t="shared" si="387"/>
        <v>7.7792046222748573E-2</v>
      </c>
      <c r="N435" s="201">
        <f t="shared" si="388"/>
        <v>8.1767872446837919E-2</v>
      </c>
      <c r="O435" s="201">
        <f t="shared" si="389"/>
        <v>7.7214531694495589E-2</v>
      </c>
      <c r="P435" s="201" t="str">
        <f t="shared" si="390"/>
        <v/>
      </c>
      <c r="Q435" s="201" t="str">
        <f t="shared" si="391"/>
        <v/>
      </c>
      <c r="R435" s="201" t="str">
        <f t="shared" si="392"/>
        <v/>
      </c>
      <c r="S435" s="201" t="str">
        <f t="shared" si="393"/>
        <v/>
      </c>
      <c r="T435" s="199">
        <f t="shared" si="394"/>
        <v>0</v>
      </c>
      <c r="U435" s="199">
        <f t="shared" si="395"/>
        <v>0</v>
      </c>
      <c r="V435" s="199">
        <f t="shared" si="396"/>
        <v>0</v>
      </c>
      <c r="W435" s="199">
        <f t="shared" si="397"/>
        <v>0</v>
      </c>
      <c r="X435" s="199" t="str">
        <f t="shared" si="398"/>
        <v/>
      </c>
      <c r="Y435" s="199" t="str">
        <f t="shared" si="399"/>
        <v/>
      </c>
      <c r="Z435" s="199" t="str">
        <f t="shared" si="400"/>
        <v/>
      </c>
      <c r="AA435" s="199" t="str">
        <f t="shared" si="401"/>
        <v/>
      </c>
      <c r="AB435" s="201">
        <f t="shared" ca="1" si="402"/>
        <v>2.1234044806121544</v>
      </c>
      <c r="AD435" s="162">
        <f t="shared" si="403"/>
        <v>0</v>
      </c>
      <c r="AE435" s="162">
        <f t="shared" si="404"/>
        <v>0</v>
      </c>
      <c r="AF435" s="162">
        <f t="shared" si="405"/>
        <v>0</v>
      </c>
      <c r="AG435" s="162">
        <f t="shared" si="406"/>
        <v>0</v>
      </c>
      <c r="AH435" s="162" t="str">
        <f t="shared" si="407"/>
        <v/>
      </c>
      <c r="AI435" s="162" t="str">
        <f t="shared" si="408"/>
        <v/>
      </c>
      <c r="AJ435" s="162" t="str">
        <f t="shared" si="409"/>
        <v/>
      </c>
      <c r="AK435" s="162" t="str">
        <f t="shared" si="410"/>
        <v/>
      </c>
      <c r="AM435" s="199">
        <f t="shared" si="413"/>
        <v>4.0043955917009972</v>
      </c>
      <c r="AN435" s="197">
        <f t="shared" si="415"/>
        <v>0</v>
      </c>
      <c r="AO435" s="197">
        <f t="shared" si="416"/>
        <v>0</v>
      </c>
      <c r="AP435" s="197">
        <f t="shared" si="417"/>
        <v>0</v>
      </c>
      <c r="AQ435" s="197">
        <f t="shared" si="418"/>
        <v>0</v>
      </c>
      <c r="AR435" s="197" t="str">
        <f t="shared" si="419"/>
        <v/>
      </c>
      <c r="AS435" s="197" t="str">
        <f t="shared" si="420"/>
        <v/>
      </c>
      <c r="AT435" s="197" t="str">
        <f t="shared" si="421"/>
        <v/>
      </c>
      <c r="AU435" s="197" t="str">
        <f t="shared" si="422"/>
        <v/>
      </c>
      <c r="AV435" s="199">
        <f t="shared" ca="1" si="414"/>
        <v>2.0447807461184593</v>
      </c>
      <c r="AX435" s="162">
        <f t="shared" si="423"/>
        <v>0</v>
      </c>
      <c r="AY435" s="162">
        <f t="shared" si="424"/>
        <v>0</v>
      </c>
      <c r="AZ435" s="162">
        <f t="shared" si="425"/>
        <v>0</v>
      </c>
      <c r="BA435" s="162">
        <f t="shared" si="426"/>
        <v>0</v>
      </c>
      <c r="BB435" s="162" t="str">
        <f t="shared" si="427"/>
        <v/>
      </c>
      <c r="BC435" s="162" t="str">
        <f t="shared" si="428"/>
        <v/>
      </c>
      <c r="BD435" s="162" t="str">
        <f t="shared" si="429"/>
        <v/>
      </c>
      <c r="BE435" s="162" t="str">
        <f t="shared" si="430"/>
        <v/>
      </c>
      <c r="BG435" s="169">
        <f t="shared" si="411"/>
        <v>9.172435469479014</v>
      </c>
      <c r="BH435" s="169">
        <f t="shared" ca="1" si="412"/>
        <v>2.0069813523535256</v>
      </c>
    </row>
    <row r="436" spans="3:60" x14ac:dyDescent="0.25">
      <c r="C436" s="197">
        <v>36.200000000000003</v>
      </c>
      <c r="D436" s="198">
        <f t="shared" si="380"/>
        <v>13.583057477147774</v>
      </c>
      <c r="E436" s="199">
        <f t="shared" si="381"/>
        <v>2.920497237569061</v>
      </c>
      <c r="F436" s="199">
        <f t="shared" si="382"/>
        <v>14.602486187845304</v>
      </c>
      <c r="G436" s="199">
        <f t="shared" si="383"/>
        <v>2.0610785420828255</v>
      </c>
      <c r="H436" s="200">
        <f t="shared" si="384"/>
        <v>10272.223378294017</v>
      </c>
      <c r="K436" s="199">
        <f t="shared" si="385"/>
        <v>9.2238216625853386</v>
      </c>
      <c r="L436" s="201">
        <f t="shared" si="386"/>
        <v>7.735873863871702E-2</v>
      </c>
      <c r="M436" s="201">
        <f t="shared" si="387"/>
        <v>7.8009342441247867E-2</v>
      </c>
      <c r="N436" s="201">
        <f t="shared" si="388"/>
        <v>8.1996274325181029E-2</v>
      </c>
      <c r="O436" s="201">
        <f t="shared" si="389"/>
        <v>7.7430214743921547E-2</v>
      </c>
      <c r="P436" s="201" t="str">
        <f t="shared" si="390"/>
        <v/>
      </c>
      <c r="Q436" s="201" t="str">
        <f t="shared" si="391"/>
        <v/>
      </c>
      <c r="R436" s="201" t="str">
        <f t="shared" si="392"/>
        <v/>
      </c>
      <c r="S436" s="201" t="str">
        <f t="shared" si="393"/>
        <v/>
      </c>
      <c r="T436" s="199">
        <f t="shared" si="394"/>
        <v>0</v>
      </c>
      <c r="U436" s="199">
        <f t="shared" si="395"/>
        <v>0</v>
      </c>
      <c r="V436" s="199">
        <f t="shared" si="396"/>
        <v>0</v>
      </c>
      <c r="W436" s="199">
        <f t="shared" si="397"/>
        <v>0</v>
      </c>
      <c r="X436" s="199" t="str">
        <f t="shared" si="398"/>
        <v/>
      </c>
      <c r="Y436" s="199" t="str">
        <f t="shared" si="399"/>
        <v/>
      </c>
      <c r="Z436" s="199" t="str">
        <f t="shared" si="400"/>
        <v/>
      </c>
      <c r="AA436" s="199" t="str">
        <f t="shared" si="401"/>
        <v/>
      </c>
      <c r="AB436" s="201">
        <f t="shared" ca="1" si="402"/>
        <v>2.0942796726430317</v>
      </c>
      <c r="AD436" s="162">
        <f t="shared" si="403"/>
        <v>0</v>
      </c>
      <c r="AE436" s="162">
        <f t="shared" si="404"/>
        <v>0</v>
      </c>
      <c r="AF436" s="162">
        <f t="shared" si="405"/>
        <v>0</v>
      </c>
      <c r="AG436" s="162">
        <f t="shared" si="406"/>
        <v>0</v>
      </c>
      <c r="AH436" s="162" t="str">
        <f t="shared" si="407"/>
        <v/>
      </c>
      <c r="AI436" s="162" t="str">
        <f t="shared" si="408"/>
        <v/>
      </c>
      <c r="AJ436" s="162" t="str">
        <f t="shared" si="409"/>
        <v/>
      </c>
      <c r="AK436" s="162" t="str">
        <f t="shared" si="410"/>
        <v/>
      </c>
      <c r="AM436" s="199">
        <f t="shared" si="413"/>
        <v>4.0156123860755102</v>
      </c>
      <c r="AN436" s="197">
        <f t="shared" si="415"/>
        <v>0</v>
      </c>
      <c r="AO436" s="197">
        <f t="shared" si="416"/>
        <v>0</v>
      </c>
      <c r="AP436" s="197">
        <f t="shared" si="417"/>
        <v>0</v>
      </c>
      <c r="AQ436" s="197">
        <f t="shared" si="418"/>
        <v>0</v>
      </c>
      <c r="AR436" s="197" t="str">
        <f t="shared" si="419"/>
        <v/>
      </c>
      <c r="AS436" s="197" t="str">
        <f t="shared" si="420"/>
        <v/>
      </c>
      <c r="AT436" s="197" t="str">
        <f t="shared" si="421"/>
        <v/>
      </c>
      <c r="AU436" s="197" t="str">
        <f t="shared" si="422"/>
        <v/>
      </c>
      <c r="AV436" s="199">
        <f t="shared" ca="1" si="414"/>
        <v>2.0714467359721493</v>
      </c>
      <c r="AX436" s="162">
        <f t="shared" si="423"/>
        <v>0</v>
      </c>
      <c r="AY436" s="162">
        <f t="shared" si="424"/>
        <v>0</v>
      </c>
      <c r="AZ436" s="162">
        <f t="shared" si="425"/>
        <v>0</v>
      </c>
      <c r="BA436" s="162">
        <f t="shared" si="426"/>
        <v>0</v>
      </c>
      <c r="BB436" s="162" t="str">
        <f t="shared" si="427"/>
        <v/>
      </c>
      <c r="BC436" s="162" t="str">
        <f t="shared" si="428"/>
        <v/>
      </c>
      <c r="BD436" s="162" t="str">
        <f t="shared" si="429"/>
        <v/>
      </c>
      <c r="BE436" s="162" t="str">
        <f t="shared" si="430"/>
        <v/>
      </c>
      <c r="BG436" s="169">
        <f t="shared" si="411"/>
        <v>9.1981285660321763</v>
      </c>
      <c r="BH436" s="169">
        <f t="shared" ca="1" si="412"/>
        <v>2.1234044806121544</v>
      </c>
    </row>
    <row r="437" spans="3:60" x14ac:dyDescent="0.25">
      <c r="C437" s="197">
        <v>36.299999999999997</v>
      </c>
      <c r="D437" s="198">
        <f t="shared" si="380"/>
        <v>13.620579735371935</v>
      </c>
      <c r="E437" s="199">
        <f t="shared" si="381"/>
        <v>2.9251928374655645</v>
      </c>
      <c r="F437" s="199">
        <f t="shared" si="382"/>
        <v>14.625964187327822</v>
      </c>
      <c r="G437" s="199">
        <f t="shared" si="383"/>
        <v>2.0667721292156505</v>
      </c>
      <c r="H437" s="200">
        <f t="shared" si="384"/>
        <v>10255.734123153568</v>
      </c>
      <c r="K437" s="199">
        <f t="shared" si="385"/>
        <v>9.249514759138501</v>
      </c>
      <c r="L437" s="201">
        <f t="shared" si="386"/>
        <v>7.75742225903569E-2</v>
      </c>
      <c r="M437" s="201">
        <f t="shared" si="387"/>
        <v>7.8226638659747161E-2</v>
      </c>
      <c r="N437" s="201">
        <f t="shared" si="388"/>
        <v>8.2224676203524152E-2</v>
      </c>
      <c r="O437" s="201">
        <f t="shared" si="389"/>
        <v>7.7645897793347504E-2</v>
      </c>
      <c r="P437" s="201" t="str">
        <f t="shared" si="390"/>
        <v/>
      </c>
      <c r="Q437" s="201" t="str">
        <f t="shared" si="391"/>
        <v/>
      </c>
      <c r="R437" s="201" t="str">
        <f t="shared" si="392"/>
        <v/>
      </c>
      <c r="S437" s="201" t="str">
        <f t="shared" si="393"/>
        <v/>
      </c>
      <c r="T437" s="199">
        <f t="shared" si="394"/>
        <v>0</v>
      </c>
      <c r="U437" s="199">
        <f t="shared" si="395"/>
        <v>0</v>
      </c>
      <c r="V437" s="199">
        <f t="shared" si="396"/>
        <v>0</v>
      </c>
      <c r="W437" s="199">
        <f t="shared" si="397"/>
        <v>0</v>
      </c>
      <c r="X437" s="199" t="str">
        <f t="shared" si="398"/>
        <v/>
      </c>
      <c r="Y437" s="199" t="str">
        <f t="shared" si="399"/>
        <v/>
      </c>
      <c r="Z437" s="199" t="str">
        <f t="shared" si="400"/>
        <v/>
      </c>
      <c r="AA437" s="199" t="str">
        <f t="shared" si="401"/>
        <v/>
      </c>
      <c r="AB437" s="201">
        <f t="shared" ca="1" si="402"/>
        <v>2.0952000630078822</v>
      </c>
      <c r="AD437" s="162">
        <f t="shared" si="403"/>
        <v>0</v>
      </c>
      <c r="AE437" s="162">
        <f t="shared" si="404"/>
        <v>0</v>
      </c>
      <c r="AF437" s="162">
        <f t="shared" si="405"/>
        <v>0</v>
      </c>
      <c r="AG437" s="162">
        <f t="shared" si="406"/>
        <v>0</v>
      </c>
      <c r="AH437" s="162" t="str">
        <f t="shared" si="407"/>
        <v/>
      </c>
      <c r="AI437" s="162" t="str">
        <f t="shared" si="408"/>
        <v/>
      </c>
      <c r="AJ437" s="162" t="str">
        <f t="shared" si="409"/>
        <v/>
      </c>
      <c r="AK437" s="162" t="str">
        <f t="shared" si="410"/>
        <v/>
      </c>
      <c r="AM437" s="199">
        <f t="shared" si="413"/>
        <v>4.0268291804500231</v>
      </c>
      <c r="AN437" s="197">
        <f t="shared" si="415"/>
        <v>0</v>
      </c>
      <c r="AO437" s="197">
        <f t="shared" si="416"/>
        <v>0</v>
      </c>
      <c r="AP437" s="197">
        <f t="shared" si="417"/>
        <v>0</v>
      </c>
      <c r="AQ437" s="197">
        <f t="shared" si="418"/>
        <v>0</v>
      </c>
      <c r="AR437" s="197" t="str">
        <f t="shared" si="419"/>
        <v/>
      </c>
      <c r="AS437" s="197" t="str">
        <f t="shared" si="420"/>
        <v/>
      </c>
      <c r="AT437" s="197" t="str">
        <f t="shared" si="421"/>
        <v/>
      </c>
      <c r="AU437" s="197" t="str">
        <f t="shared" si="422"/>
        <v/>
      </c>
      <c r="AV437" s="199">
        <f t="shared" ca="1" si="414"/>
        <v>2.0408391488251119</v>
      </c>
      <c r="AX437" s="162">
        <f t="shared" si="423"/>
        <v>0</v>
      </c>
      <c r="AY437" s="162">
        <f t="shared" si="424"/>
        <v>0</v>
      </c>
      <c r="AZ437" s="162">
        <f t="shared" si="425"/>
        <v>0</v>
      </c>
      <c r="BA437" s="162">
        <f t="shared" si="426"/>
        <v>0</v>
      </c>
      <c r="BB437" s="162" t="str">
        <f t="shared" si="427"/>
        <v/>
      </c>
      <c r="BC437" s="162" t="str">
        <f t="shared" si="428"/>
        <v/>
      </c>
      <c r="BD437" s="162" t="str">
        <f t="shared" si="429"/>
        <v/>
      </c>
      <c r="BE437" s="162" t="str">
        <f t="shared" si="430"/>
        <v/>
      </c>
      <c r="BG437" s="169">
        <f t="shared" si="411"/>
        <v>9.2238216625853386</v>
      </c>
      <c r="BH437" s="169">
        <f t="shared" ca="1" si="412"/>
        <v>2.0942796726430317</v>
      </c>
    </row>
    <row r="438" spans="3:60" x14ac:dyDescent="0.25">
      <c r="C438" s="197">
        <v>36.4</v>
      </c>
      <c r="D438" s="198">
        <f t="shared" si="380"/>
        <v>13.658101993596103</v>
      </c>
      <c r="E438" s="199">
        <f t="shared" si="381"/>
        <v>2.9298901098901098</v>
      </c>
      <c r="F438" s="199">
        <f t="shared" si="382"/>
        <v>14.649450549450549</v>
      </c>
      <c r="G438" s="199">
        <f t="shared" si="383"/>
        <v>2.0724657163484763</v>
      </c>
      <c r="H438" s="200">
        <f t="shared" si="384"/>
        <v>10239.291876078314</v>
      </c>
      <c r="K438" s="199">
        <f t="shared" si="385"/>
        <v>9.2752078556916633</v>
      </c>
      <c r="L438" s="201">
        <f t="shared" si="386"/>
        <v>7.7789706541996767E-2</v>
      </c>
      <c r="M438" s="201">
        <f t="shared" si="387"/>
        <v>7.8443934878246455E-2</v>
      </c>
      <c r="N438" s="201">
        <f t="shared" si="388"/>
        <v>8.2453078081867276E-2</v>
      </c>
      <c r="O438" s="201">
        <f t="shared" si="389"/>
        <v>7.7861580842773476E-2</v>
      </c>
      <c r="P438" s="201" t="str">
        <f t="shared" si="390"/>
        <v/>
      </c>
      <c r="Q438" s="201" t="str">
        <f t="shared" si="391"/>
        <v/>
      </c>
      <c r="R438" s="201" t="str">
        <f t="shared" si="392"/>
        <v/>
      </c>
      <c r="S438" s="201" t="str">
        <f t="shared" si="393"/>
        <v/>
      </c>
      <c r="T438" s="199">
        <f t="shared" si="394"/>
        <v>0</v>
      </c>
      <c r="U438" s="199">
        <f t="shared" si="395"/>
        <v>0</v>
      </c>
      <c r="V438" s="199">
        <f t="shared" si="396"/>
        <v>0</v>
      </c>
      <c r="W438" s="199">
        <f t="shared" si="397"/>
        <v>0</v>
      </c>
      <c r="X438" s="199" t="str">
        <f t="shared" si="398"/>
        <v/>
      </c>
      <c r="Y438" s="199" t="str">
        <f t="shared" si="399"/>
        <v/>
      </c>
      <c r="Z438" s="199" t="str">
        <f t="shared" si="400"/>
        <v/>
      </c>
      <c r="AA438" s="199" t="str">
        <f t="shared" si="401"/>
        <v/>
      </c>
      <c r="AB438" s="201">
        <f t="shared" ca="1" si="402"/>
        <v>2.0946990733322211</v>
      </c>
      <c r="AD438" s="162">
        <f t="shared" si="403"/>
        <v>0</v>
      </c>
      <c r="AE438" s="162">
        <f t="shared" si="404"/>
        <v>0</v>
      </c>
      <c r="AF438" s="162">
        <f t="shared" si="405"/>
        <v>0</v>
      </c>
      <c r="AG438" s="162">
        <f t="shared" si="406"/>
        <v>0</v>
      </c>
      <c r="AH438" s="162" t="str">
        <f t="shared" si="407"/>
        <v/>
      </c>
      <c r="AI438" s="162" t="str">
        <f t="shared" si="408"/>
        <v/>
      </c>
      <c r="AJ438" s="162" t="str">
        <f t="shared" si="409"/>
        <v/>
      </c>
      <c r="AK438" s="162" t="str">
        <f t="shared" si="410"/>
        <v/>
      </c>
      <c r="AM438" s="199">
        <f t="shared" si="413"/>
        <v>4.0380459748245361</v>
      </c>
      <c r="AN438" s="197">
        <f t="shared" si="415"/>
        <v>0</v>
      </c>
      <c r="AO438" s="197">
        <f t="shared" si="416"/>
        <v>0</v>
      </c>
      <c r="AP438" s="197">
        <f t="shared" si="417"/>
        <v>0</v>
      </c>
      <c r="AQ438" s="197">
        <f t="shared" si="418"/>
        <v>0</v>
      </c>
      <c r="AR438" s="197" t="str">
        <f t="shared" si="419"/>
        <v/>
      </c>
      <c r="AS438" s="197" t="str">
        <f t="shared" si="420"/>
        <v/>
      </c>
      <c r="AT438" s="197" t="str">
        <f t="shared" si="421"/>
        <v/>
      </c>
      <c r="AU438" s="197" t="str">
        <f t="shared" si="422"/>
        <v/>
      </c>
      <c r="AV438" s="199">
        <f t="shared" ca="1" si="414"/>
        <v>2.0755485063247634</v>
      </c>
      <c r="AX438" s="162">
        <f t="shared" si="423"/>
        <v>0</v>
      </c>
      <c r="AY438" s="162">
        <f t="shared" si="424"/>
        <v>0</v>
      </c>
      <c r="AZ438" s="162">
        <f t="shared" si="425"/>
        <v>0</v>
      </c>
      <c r="BA438" s="162">
        <f t="shared" si="426"/>
        <v>0</v>
      </c>
      <c r="BB438" s="162" t="str">
        <f t="shared" si="427"/>
        <v/>
      </c>
      <c r="BC438" s="162" t="str">
        <f t="shared" si="428"/>
        <v/>
      </c>
      <c r="BD438" s="162" t="str">
        <f t="shared" si="429"/>
        <v/>
      </c>
      <c r="BE438" s="162" t="str">
        <f t="shared" si="430"/>
        <v/>
      </c>
      <c r="BG438" s="169">
        <f t="shared" si="411"/>
        <v>9.249514759138501</v>
      </c>
      <c r="BH438" s="169">
        <f t="shared" ca="1" si="412"/>
        <v>2.0952000630078822</v>
      </c>
    </row>
    <row r="439" spans="3:60" x14ac:dyDescent="0.25">
      <c r="C439" s="197">
        <v>36.5</v>
      </c>
      <c r="D439" s="198">
        <f t="shared" si="380"/>
        <v>13.695624251820268</v>
      </c>
      <c r="E439" s="199">
        <f t="shared" si="381"/>
        <v>2.9345890410958906</v>
      </c>
      <c r="F439" s="199">
        <f t="shared" si="382"/>
        <v>14.672945205479452</v>
      </c>
      <c r="G439" s="199">
        <f t="shared" si="383"/>
        <v>2.0781593034813017</v>
      </c>
      <c r="H439" s="200">
        <f t="shared" si="384"/>
        <v>10222.896487338079</v>
      </c>
      <c r="K439" s="199">
        <f t="shared" si="385"/>
        <v>9.3009009522448256</v>
      </c>
      <c r="L439" s="201">
        <f t="shared" si="386"/>
        <v>7.8005190493636661E-2</v>
      </c>
      <c r="M439" s="201">
        <f t="shared" si="387"/>
        <v>7.8661231096745748E-2</v>
      </c>
      <c r="N439" s="201">
        <f t="shared" si="388"/>
        <v>8.2681479960210399E-2</v>
      </c>
      <c r="O439" s="201">
        <f t="shared" si="389"/>
        <v>7.8077263892199433E-2</v>
      </c>
      <c r="P439" s="201" t="str">
        <f t="shared" si="390"/>
        <v/>
      </c>
      <c r="Q439" s="201" t="str">
        <f t="shared" si="391"/>
        <v/>
      </c>
      <c r="R439" s="201" t="str">
        <f t="shared" si="392"/>
        <v/>
      </c>
      <c r="S439" s="201" t="str">
        <f t="shared" si="393"/>
        <v/>
      </c>
      <c r="T439" s="199">
        <f t="shared" si="394"/>
        <v>0</v>
      </c>
      <c r="U439" s="199">
        <f t="shared" si="395"/>
        <v>0</v>
      </c>
      <c r="V439" s="199">
        <f t="shared" si="396"/>
        <v>0</v>
      </c>
      <c r="W439" s="199">
        <f t="shared" si="397"/>
        <v>0</v>
      </c>
      <c r="X439" s="199" t="str">
        <f t="shared" si="398"/>
        <v/>
      </c>
      <c r="Y439" s="199" t="str">
        <f t="shared" si="399"/>
        <v/>
      </c>
      <c r="Z439" s="199" t="str">
        <f t="shared" si="400"/>
        <v/>
      </c>
      <c r="AA439" s="199" t="str">
        <f t="shared" si="401"/>
        <v/>
      </c>
      <c r="AB439" s="201">
        <f t="shared" ca="1" si="402"/>
        <v>2.0989743846083835</v>
      </c>
      <c r="AD439" s="162">
        <f t="shared" si="403"/>
        <v>0</v>
      </c>
      <c r="AE439" s="162">
        <f t="shared" si="404"/>
        <v>0</v>
      </c>
      <c r="AF439" s="162">
        <f t="shared" si="405"/>
        <v>0</v>
      </c>
      <c r="AG439" s="162">
        <f t="shared" si="406"/>
        <v>0</v>
      </c>
      <c r="AH439" s="162" t="str">
        <f t="shared" si="407"/>
        <v/>
      </c>
      <c r="AI439" s="162" t="str">
        <f t="shared" si="408"/>
        <v/>
      </c>
      <c r="AJ439" s="162" t="str">
        <f t="shared" si="409"/>
        <v/>
      </c>
      <c r="AK439" s="162" t="str">
        <f t="shared" si="410"/>
        <v/>
      </c>
      <c r="AM439" s="199">
        <f t="shared" si="413"/>
        <v>4.049262769199049</v>
      </c>
      <c r="AN439" s="197">
        <f t="shared" si="415"/>
        <v>0</v>
      </c>
      <c r="AO439" s="197">
        <f t="shared" si="416"/>
        <v>0</v>
      </c>
      <c r="AP439" s="197">
        <f t="shared" si="417"/>
        <v>0</v>
      </c>
      <c r="AQ439" s="197">
        <f t="shared" si="418"/>
        <v>0</v>
      </c>
      <c r="AR439" s="197" t="str">
        <f t="shared" si="419"/>
        <v/>
      </c>
      <c r="AS439" s="197" t="str">
        <f t="shared" si="420"/>
        <v/>
      </c>
      <c r="AT439" s="197" t="str">
        <f t="shared" si="421"/>
        <v/>
      </c>
      <c r="AU439" s="197" t="str">
        <f t="shared" si="422"/>
        <v/>
      </c>
      <c r="AV439" s="199">
        <f t="shared" ca="1" si="414"/>
        <v>2.0655093961945554</v>
      </c>
      <c r="AX439" s="162">
        <f t="shared" si="423"/>
        <v>0</v>
      </c>
      <c r="AY439" s="162">
        <f t="shared" si="424"/>
        <v>0</v>
      </c>
      <c r="AZ439" s="162">
        <f t="shared" si="425"/>
        <v>0</v>
      </c>
      <c r="BA439" s="162">
        <f t="shared" si="426"/>
        <v>0</v>
      </c>
      <c r="BB439" s="162" t="str">
        <f t="shared" si="427"/>
        <v/>
      </c>
      <c r="BC439" s="162" t="str">
        <f t="shared" si="428"/>
        <v/>
      </c>
      <c r="BD439" s="162" t="str">
        <f t="shared" si="429"/>
        <v/>
      </c>
      <c r="BE439" s="162" t="str">
        <f t="shared" si="430"/>
        <v/>
      </c>
      <c r="BG439" s="169">
        <f t="shared" si="411"/>
        <v>9.2752078556916633</v>
      </c>
      <c r="BH439" s="169">
        <f t="shared" ca="1" si="412"/>
        <v>2.0946990733322211</v>
      </c>
    </row>
    <row r="440" spans="3:60" x14ac:dyDescent="0.25">
      <c r="C440" s="197">
        <v>36.6</v>
      </c>
      <c r="D440" s="198">
        <f t="shared" si="380"/>
        <v>13.733146510044435</v>
      </c>
      <c r="E440" s="199">
        <f t="shared" si="381"/>
        <v>2.939289617486339</v>
      </c>
      <c r="F440" s="199">
        <f t="shared" si="382"/>
        <v>14.696448087431694</v>
      </c>
      <c r="G440" s="199">
        <f t="shared" si="383"/>
        <v>2.0838528906141272</v>
      </c>
      <c r="H440" s="200">
        <f t="shared" si="384"/>
        <v>10206.54780717247</v>
      </c>
      <c r="K440" s="199">
        <f t="shared" si="385"/>
        <v>9.3265940487979879</v>
      </c>
      <c r="L440" s="201">
        <f t="shared" si="386"/>
        <v>7.8220674445276528E-2</v>
      </c>
      <c r="M440" s="201">
        <f t="shared" si="387"/>
        <v>7.8878527315245042E-2</v>
      </c>
      <c r="N440" s="201">
        <f t="shared" si="388"/>
        <v>8.2909881838553523E-2</v>
      </c>
      <c r="O440" s="201">
        <f t="shared" si="389"/>
        <v>7.8292946941625405E-2</v>
      </c>
      <c r="P440" s="201" t="str">
        <f t="shared" si="390"/>
        <v/>
      </c>
      <c r="Q440" s="201" t="str">
        <f t="shared" si="391"/>
        <v/>
      </c>
      <c r="R440" s="201" t="str">
        <f t="shared" si="392"/>
        <v/>
      </c>
      <c r="S440" s="201" t="str">
        <f t="shared" si="393"/>
        <v/>
      </c>
      <c r="T440" s="199">
        <f t="shared" si="394"/>
        <v>0</v>
      </c>
      <c r="U440" s="199">
        <f t="shared" si="395"/>
        <v>0</v>
      </c>
      <c r="V440" s="199">
        <f t="shared" si="396"/>
        <v>0</v>
      </c>
      <c r="W440" s="199">
        <f t="shared" si="397"/>
        <v>0</v>
      </c>
      <c r="X440" s="199" t="str">
        <f t="shared" si="398"/>
        <v/>
      </c>
      <c r="Y440" s="199" t="str">
        <f t="shared" si="399"/>
        <v/>
      </c>
      <c r="Z440" s="199" t="str">
        <f t="shared" si="400"/>
        <v/>
      </c>
      <c r="AA440" s="199" t="str">
        <f t="shared" si="401"/>
        <v/>
      </c>
      <c r="AB440" s="201">
        <f t="shared" ca="1" si="402"/>
        <v>2.0026370136618503</v>
      </c>
      <c r="AD440" s="162">
        <f t="shared" si="403"/>
        <v>0</v>
      </c>
      <c r="AE440" s="162">
        <f t="shared" si="404"/>
        <v>0</v>
      </c>
      <c r="AF440" s="162">
        <f t="shared" si="405"/>
        <v>0</v>
      </c>
      <c r="AG440" s="162">
        <f t="shared" si="406"/>
        <v>0</v>
      </c>
      <c r="AH440" s="162" t="str">
        <f t="shared" si="407"/>
        <v/>
      </c>
      <c r="AI440" s="162" t="str">
        <f t="shared" si="408"/>
        <v/>
      </c>
      <c r="AJ440" s="162" t="str">
        <f t="shared" si="409"/>
        <v/>
      </c>
      <c r="AK440" s="162" t="str">
        <f t="shared" si="410"/>
        <v/>
      </c>
      <c r="AM440" s="199">
        <f t="shared" si="413"/>
        <v>4.060479563573562</v>
      </c>
      <c r="AN440" s="197">
        <f t="shared" si="415"/>
        <v>0</v>
      </c>
      <c r="AO440" s="197">
        <f t="shared" si="416"/>
        <v>0</v>
      </c>
      <c r="AP440" s="197">
        <f t="shared" si="417"/>
        <v>0</v>
      </c>
      <c r="AQ440" s="197">
        <f t="shared" si="418"/>
        <v>0</v>
      </c>
      <c r="AR440" s="197" t="str">
        <f t="shared" si="419"/>
        <v/>
      </c>
      <c r="AS440" s="197" t="str">
        <f t="shared" si="420"/>
        <v/>
      </c>
      <c r="AT440" s="197" t="str">
        <f t="shared" si="421"/>
        <v/>
      </c>
      <c r="AU440" s="197" t="str">
        <f t="shared" si="422"/>
        <v/>
      </c>
      <c r="AV440" s="199">
        <f t="shared" ca="1" si="414"/>
        <v>2.0105215583610221</v>
      </c>
      <c r="AX440" s="162">
        <f t="shared" si="423"/>
        <v>0</v>
      </c>
      <c r="AY440" s="162">
        <f t="shared" si="424"/>
        <v>0</v>
      </c>
      <c r="AZ440" s="162">
        <f t="shared" si="425"/>
        <v>0</v>
      </c>
      <c r="BA440" s="162">
        <f t="shared" si="426"/>
        <v>0</v>
      </c>
      <c r="BB440" s="162" t="str">
        <f t="shared" si="427"/>
        <v/>
      </c>
      <c r="BC440" s="162" t="str">
        <f t="shared" si="428"/>
        <v/>
      </c>
      <c r="BD440" s="162" t="str">
        <f t="shared" si="429"/>
        <v/>
      </c>
      <c r="BE440" s="162" t="str">
        <f t="shared" si="430"/>
        <v/>
      </c>
      <c r="BG440" s="169">
        <f t="shared" si="411"/>
        <v>9.3009009522448256</v>
      </c>
      <c r="BH440" s="169">
        <f t="shared" ca="1" si="412"/>
        <v>2.0989743846083835</v>
      </c>
    </row>
    <row r="441" spans="3:60" x14ac:dyDescent="0.25">
      <c r="C441" s="197">
        <v>36.700000000000003</v>
      </c>
      <c r="D441" s="198">
        <f t="shared" si="380"/>
        <v>13.7706687682686</v>
      </c>
      <c r="E441" s="199">
        <f t="shared" si="381"/>
        <v>2.9439918256130793</v>
      </c>
      <c r="F441" s="199">
        <f t="shared" si="382"/>
        <v>14.719959128065396</v>
      </c>
      <c r="G441" s="199">
        <f t="shared" si="383"/>
        <v>2.089546477746953</v>
      </c>
      <c r="H441" s="200">
        <f t="shared" si="384"/>
        <v>10190.245685805385</v>
      </c>
      <c r="K441" s="199">
        <f t="shared" si="385"/>
        <v>9.3522871453511502</v>
      </c>
      <c r="L441" s="201">
        <f t="shared" si="386"/>
        <v>7.8436158396916408E-2</v>
      </c>
      <c r="M441" s="201">
        <f t="shared" si="387"/>
        <v>7.909582353374435E-2</v>
      </c>
      <c r="N441" s="201">
        <f t="shared" si="388"/>
        <v>8.3138283716896647E-2</v>
      </c>
      <c r="O441" s="201">
        <f t="shared" si="389"/>
        <v>7.8508629991051362E-2</v>
      </c>
      <c r="P441" s="201" t="str">
        <f t="shared" si="390"/>
        <v/>
      </c>
      <c r="Q441" s="201" t="str">
        <f t="shared" si="391"/>
        <v/>
      </c>
      <c r="R441" s="201" t="str">
        <f t="shared" si="392"/>
        <v/>
      </c>
      <c r="S441" s="201" t="str">
        <f t="shared" si="393"/>
        <v/>
      </c>
      <c r="T441" s="199">
        <f t="shared" si="394"/>
        <v>0</v>
      </c>
      <c r="U441" s="199">
        <f t="shared" si="395"/>
        <v>0</v>
      </c>
      <c r="V441" s="199">
        <f t="shared" si="396"/>
        <v>2.3047504733337081E-3</v>
      </c>
      <c r="W441" s="199">
        <f t="shared" si="397"/>
        <v>0</v>
      </c>
      <c r="X441" s="199" t="str">
        <f t="shared" si="398"/>
        <v/>
      </c>
      <c r="Y441" s="199" t="str">
        <f t="shared" si="399"/>
        <v/>
      </c>
      <c r="Z441" s="199" t="str">
        <f t="shared" si="400"/>
        <v/>
      </c>
      <c r="AA441" s="199" t="str">
        <f t="shared" si="401"/>
        <v/>
      </c>
      <c r="AB441" s="201">
        <f t="shared" ca="1" si="402"/>
        <v>2.0052072533983432</v>
      </c>
      <c r="AD441" s="162">
        <f t="shared" si="403"/>
        <v>0</v>
      </c>
      <c r="AE441" s="162">
        <f t="shared" si="404"/>
        <v>0</v>
      </c>
      <c r="AF441" s="162">
        <f t="shared" si="405"/>
        <v>5.9216176442309524E-5</v>
      </c>
      <c r="AG441" s="162">
        <f t="shared" si="406"/>
        <v>0</v>
      </c>
      <c r="AH441" s="162" t="str">
        <f t="shared" si="407"/>
        <v/>
      </c>
      <c r="AI441" s="162" t="str">
        <f t="shared" si="408"/>
        <v/>
      </c>
      <c r="AJ441" s="162" t="str">
        <f t="shared" si="409"/>
        <v/>
      </c>
      <c r="AK441" s="162" t="str">
        <f t="shared" si="410"/>
        <v/>
      </c>
      <c r="AM441" s="199">
        <f t="shared" si="413"/>
        <v>4.0716963579480749</v>
      </c>
      <c r="AN441" s="197">
        <f t="shared" si="415"/>
        <v>0</v>
      </c>
      <c r="AO441" s="197">
        <f t="shared" si="416"/>
        <v>0</v>
      </c>
      <c r="AP441" s="197">
        <f t="shared" si="417"/>
        <v>0</v>
      </c>
      <c r="AQ441" s="197">
        <f t="shared" si="418"/>
        <v>0</v>
      </c>
      <c r="AR441" s="197" t="str">
        <f t="shared" si="419"/>
        <v/>
      </c>
      <c r="AS441" s="197" t="str">
        <f t="shared" si="420"/>
        <v/>
      </c>
      <c r="AT441" s="197" t="str">
        <f t="shared" si="421"/>
        <v/>
      </c>
      <c r="AU441" s="197" t="str">
        <f t="shared" si="422"/>
        <v/>
      </c>
      <c r="AV441" s="199">
        <f t="shared" ca="1" si="414"/>
        <v>2.0533094568823049</v>
      </c>
      <c r="AX441" s="162">
        <f t="shared" si="423"/>
        <v>0</v>
      </c>
      <c r="AY441" s="162">
        <f t="shared" si="424"/>
        <v>0</v>
      </c>
      <c r="AZ441" s="162">
        <f t="shared" si="425"/>
        <v>0</v>
      </c>
      <c r="BA441" s="162">
        <f t="shared" si="426"/>
        <v>0</v>
      </c>
      <c r="BB441" s="162" t="str">
        <f t="shared" si="427"/>
        <v/>
      </c>
      <c r="BC441" s="162" t="str">
        <f t="shared" si="428"/>
        <v/>
      </c>
      <c r="BD441" s="162" t="str">
        <f t="shared" si="429"/>
        <v/>
      </c>
      <c r="BE441" s="162" t="str">
        <f t="shared" si="430"/>
        <v/>
      </c>
      <c r="BG441" s="169">
        <f t="shared" si="411"/>
        <v>9.3265940487979879</v>
      </c>
      <c r="BH441" s="169">
        <f t="shared" ca="1" si="412"/>
        <v>2.0026370136618503</v>
      </c>
    </row>
    <row r="442" spans="3:60" x14ac:dyDescent="0.25">
      <c r="C442" s="197">
        <v>36.799999999999997</v>
      </c>
      <c r="D442" s="198">
        <f t="shared" si="380"/>
        <v>13.808191026492763</v>
      </c>
      <c r="E442" s="199">
        <f t="shared" si="381"/>
        <v>2.9486956521739129</v>
      </c>
      <c r="F442" s="199">
        <f t="shared" si="382"/>
        <v>14.743478260869566</v>
      </c>
      <c r="G442" s="199">
        <f t="shared" si="383"/>
        <v>2.0952400648797784</v>
      </c>
      <c r="H442" s="200">
        <f t="shared" si="384"/>
        <v>10173.989973459156</v>
      </c>
      <c r="K442" s="199">
        <f t="shared" si="385"/>
        <v>9.3779802419043126</v>
      </c>
      <c r="L442" s="201">
        <f t="shared" si="386"/>
        <v>7.8651642348556289E-2</v>
      </c>
      <c r="M442" s="201">
        <f t="shared" si="387"/>
        <v>7.931311975224363E-2</v>
      </c>
      <c r="N442" s="201">
        <f t="shared" si="388"/>
        <v>8.3366685595239756E-2</v>
      </c>
      <c r="O442" s="201">
        <f t="shared" si="389"/>
        <v>7.872431304047732E-2</v>
      </c>
      <c r="P442" s="201" t="str">
        <f t="shared" si="390"/>
        <v/>
      </c>
      <c r="Q442" s="201" t="str">
        <f t="shared" si="391"/>
        <v/>
      </c>
      <c r="R442" s="201" t="str">
        <f t="shared" si="392"/>
        <v/>
      </c>
      <c r="S442" s="201" t="str">
        <f t="shared" si="393"/>
        <v/>
      </c>
      <c r="T442" s="199">
        <f t="shared" si="394"/>
        <v>0</v>
      </c>
      <c r="U442" s="199">
        <f t="shared" si="395"/>
        <v>0</v>
      </c>
      <c r="V442" s="199">
        <f t="shared" si="396"/>
        <v>3.4065837052958937E-3</v>
      </c>
      <c r="W442" s="199">
        <f t="shared" si="397"/>
        <v>0</v>
      </c>
      <c r="X442" s="199" t="str">
        <f t="shared" si="398"/>
        <v/>
      </c>
      <c r="Y442" s="199" t="str">
        <f t="shared" si="399"/>
        <v/>
      </c>
      <c r="Z442" s="199" t="str">
        <f t="shared" si="400"/>
        <v/>
      </c>
      <c r="AA442" s="199" t="str">
        <f t="shared" si="401"/>
        <v/>
      </c>
      <c r="AB442" s="201">
        <f t="shared" ca="1" si="402"/>
        <v>2.0842610594042137</v>
      </c>
      <c r="AD442" s="162">
        <f t="shared" si="403"/>
        <v>0</v>
      </c>
      <c r="AE442" s="162">
        <f t="shared" si="404"/>
        <v>0</v>
      </c>
      <c r="AF442" s="162">
        <f t="shared" si="405"/>
        <v>8.7525684056596848E-5</v>
      </c>
      <c r="AG442" s="162">
        <f t="shared" si="406"/>
        <v>0</v>
      </c>
      <c r="AH442" s="162" t="str">
        <f t="shared" si="407"/>
        <v/>
      </c>
      <c r="AI442" s="162" t="str">
        <f t="shared" si="408"/>
        <v/>
      </c>
      <c r="AJ442" s="162" t="str">
        <f t="shared" si="409"/>
        <v/>
      </c>
      <c r="AK442" s="162" t="str">
        <f t="shared" si="410"/>
        <v/>
      </c>
      <c r="AM442" s="199">
        <f t="shared" si="413"/>
        <v>4.0829131523225879</v>
      </c>
      <c r="AN442" s="197">
        <f t="shared" si="415"/>
        <v>0</v>
      </c>
      <c r="AO442" s="197">
        <f t="shared" si="416"/>
        <v>0</v>
      </c>
      <c r="AP442" s="197">
        <f t="shared" si="417"/>
        <v>0</v>
      </c>
      <c r="AQ442" s="197">
        <f t="shared" si="418"/>
        <v>0</v>
      </c>
      <c r="AR442" s="197" t="str">
        <f t="shared" si="419"/>
        <v/>
      </c>
      <c r="AS442" s="197" t="str">
        <f t="shared" si="420"/>
        <v/>
      </c>
      <c r="AT442" s="197" t="str">
        <f t="shared" si="421"/>
        <v/>
      </c>
      <c r="AU442" s="197" t="str">
        <f t="shared" si="422"/>
        <v/>
      </c>
      <c r="AV442" s="199">
        <f t="shared" ca="1" si="414"/>
        <v>2.0644508577088012</v>
      </c>
      <c r="AX442" s="162">
        <f t="shared" si="423"/>
        <v>0</v>
      </c>
      <c r="AY442" s="162">
        <f t="shared" si="424"/>
        <v>0</v>
      </c>
      <c r="AZ442" s="162">
        <f t="shared" si="425"/>
        <v>0</v>
      </c>
      <c r="BA442" s="162">
        <f t="shared" si="426"/>
        <v>0</v>
      </c>
      <c r="BB442" s="162" t="str">
        <f t="shared" si="427"/>
        <v/>
      </c>
      <c r="BC442" s="162" t="str">
        <f t="shared" si="428"/>
        <v/>
      </c>
      <c r="BD442" s="162" t="str">
        <f t="shared" si="429"/>
        <v/>
      </c>
      <c r="BE442" s="162" t="str">
        <f t="shared" si="430"/>
        <v/>
      </c>
      <c r="BG442" s="169">
        <f t="shared" si="411"/>
        <v>9.3522871453511502</v>
      </c>
      <c r="BH442" s="169">
        <f t="shared" ca="1" si="412"/>
        <v>2.0052072533983432</v>
      </c>
    </row>
    <row r="443" spans="3:60" x14ac:dyDescent="0.25">
      <c r="C443" s="197">
        <v>36.9</v>
      </c>
      <c r="D443" s="198">
        <f t="shared" si="380"/>
        <v>13.845713284716929</v>
      </c>
      <c r="E443" s="199">
        <f t="shared" si="381"/>
        <v>2.95340108401084</v>
      </c>
      <c r="F443" s="199">
        <f t="shared" si="382"/>
        <v>14.7670054200542</v>
      </c>
      <c r="G443" s="199">
        <f t="shared" si="383"/>
        <v>2.1009336520126034</v>
      </c>
      <c r="H443" s="200">
        <f t="shared" si="384"/>
        <v>10157.780520368322</v>
      </c>
      <c r="K443" s="199">
        <f t="shared" si="385"/>
        <v>9.4036733384574749</v>
      </c>
      <c r="L443" s="201">
        <f t="shared" si="386"/>
        <v>7.8867126300196169E-2</v>
      </c>
      <c r="M443" s="201">
        <f t="shared" si="387"/>
        <v>7.9530415970742938E-2</v>
      </c>
      <c r="N443" s="201">
        <f t="shared" si="388"/>
        <v>8.359508747358288E-2</v>
      </c>
      <c r="O443" s="201">
        <f t="shared" si="389"/>
        <v>7.8939996089903292E-2</v>
      </c>
      <c r="P443" s="201" t="str">
        <f t="shared" si="390"/>
        <v/>
      </c>
      <c r="Q443" s="201" t="str">
        <f t="shared" si="391"/>
        <v/>
      </c>
      <c r="R443" s="201" t="str">
        <f t="shared" si="392"/>
        <v/>
      </c>
      <c r="S443" s="201" t="str">
        <f t="shared" si="393"/>
        <v/>
      </c>
      <c r="T443" s="199">
        <f t="shared" si="394"/>
        <v>0</v>
      </c>
      <c r="U443" s="199">
        <f t="shared" si="395"/>
        <v>0</v>
      </c>
      <c r="V443" s="199">
        <f t="shared" si="396"/>
        <v>5.0244313776232029E-3</v>
      </c>
      <c r="W443" s="199">
        <f t="shared" si="397"/>
        <v>0</v>
      </c>
      <c r="X443" s="199" t="str">
        <f t="shared" si="398"/>
        <v/>
      </c>
      <c r="Y443" s="199" t="str">
        <f t="shared" si="399"/>
        <v/>
      </c>
      <c r="Z443" s="199" t="str">
        <f t="shared" si="400"/>
        <v/>
      </c>
      <c r="AA443" s="199" t="str">
        <f t="shared" si="401"/>
        <v/>
      </c>
      <c r="AB443" s="201">
        <f t="shared" ca="1" si="402"/>
        <v>2.1187698744028709</v>
      </c>
      <c r="AD443" s="162">
        <f t="shared" si="403"/>
        <v>0</v>
      </c>
      <c r="AE443" s="162">
        <f t="shared" si="404"/>
        <v>0</v>
      </c>
      <c r="AF443" s="162">
        <f t="shared" si="405"/>
        <v>1.2909320051001131E-4</v>
      </c>
      <c r="AG443" s="162">
        <f t="shared" si="406"/>
        <v>0</v>
      </c>
      <c r="AH443" s="162" t="str">
        <f t="shared" si="407"/>
        <v/>
      </c>
      <c r="AI443" s="162" t="str">
        <f t="shared" si="408"/>
        <v/>
      </c>
      <c r="AJ443" s="162" t="str">
        <f t="shared" si="409"/>
        <v/>
      </c>
      <c r="AK443" s="162" t="str">
        <f t="shared" si="410"/>
        <v/>
      </c>
      <c r="AM443" s="199">
        <f t="shared" si="413"/>
        <v>4.0941299466971008</v>
      </c>
      <c r="AN443" s="197">
        <f t="shared" si="415"/>
        <v>0</v>
      </c>
      <c r="AO443" s="197">
        <f t="shared" si="416"/>
        <v>0</v>
      </c>
      <c r="AP443" s="197">
        <f t="shared" si="417"/>
        <v>0</v>
      </c>
      <c r="AQ443" s="197">
        <f t="shared" si="418"/>
        <v>0</v>
      </c>
      <c r="AR443" s="197" t="str">
        <f t="shared" si="419"/>
        <v/>
      </c>
      <c r="AS443" s="197" t="str">
        <f t="shared" si="420"/>
        <v/>
      </c>
      <c r="AT443" s="197" t="str">
        <f t="shared" si="421"/>
        <v/>
      </c>
      <c r="AU443" s="197" t="str">
        <f t="shared" si="422"/>
        <v/>
      </c>
      <c r="AV443" s="199">
        <f t="shared" ca="1" si="414"/>
        <v>2.0650993700331903</v>
      </c>
      <c r="AX443" s="162">
        <f t="shared" si="423"/>
        <v>0</v>
      </c>
      <c r="AY443" s="162">
        <f t="shared" si="424"/>
        <v>0</v>
      </c>
      <c r="AZ443" s="162">
        <f t="shared" si="425"/>
        <v>0</v>
      </c>
      <c r="BA443" s="162">
        <f t="shared" si="426"/>
        <v>0</v>
      </c>
      <c r="BB443" s="162" t="str">
        <f t="shared" si="427"/>
        <v/>
      </c>
      <c r="BC443" s="162" t="str">
        <f t="shared" si="428"/>
        <v/>
      </c>
      <c r="BD443" s="162" t="str">
        <f t="shared" si="429"/>
        <v/>
      </c>
      <c r="BE443" s="162" t="str">
        <f t="shared" si="430"/>
        <v/>
      </c>
      <c r="BG443" s="169">
        <f t="shared" si="411"/>
        <v>9.3779802419043126</v>
      </c>
      <c r="BH443" s="169">
        <f t="shared" ca="1" si="412"/>
        <v>2.0842610594042137</v>
      </c>
    </row>
    <row r="444" spans="3:60" x14ac:dyDescent="0.25">
      <c r="C444" s="197">
        <v>37</v>
      </c>
      <c r="D444" s="198">
        <f t="shared" si="380"/>
        <v>13.883235542941094</v>
      </c>
      <c r="E444" s="199">
        <f t="shared" si="381"/>
        <v>2.9581081081081084</v>
      </c>
      <c r="F444" s="199">
        <f t="shared" si="382"/>
        <v>14.790540540540542</v>
      </c>
      <c r="G444" s="199">
        <f t="shared" si="383"/>
        <v>2.1066272391454288</v>
      </c>
      <c r="H444" s="200">
        <f t="shared" si="384"/>
        <v>10141.617176793055</v>
      </c>
      <c r="K444" s="199">
        <f t="shared" si="385"/>
        <v>9.4293664350106372</v>
      </c>
      <c r="L444" s="201">
        <f t="shared" si="386"/>
        <v>7.908261025183605E-2</v>
      </c>
      <c r="M444" s="201">
        <f t="shared" si="387"/>
        <v>7.9747712189242231E-2</v>
      </c>
      <c r="N444" s="201">
        <f t="shared" si="388"/>
        <v>8.3823489351926003E-2</v>
      </c>
      <c r="O444" s="201">
        <f t="shared" si="389"/>
        <v>7.9155679139329249E-2</v>
      </c>
      <c r="P444" s="201" t="str">
        <f t="shared" si="390"/>
        <v/>
      </c>
      <c r="Q444" s="201" t="str">
        <f t="shared" si="391"/>
        <v/>
      </c>
      <c r="R444" s="201" t="str">
        <f t="shared" si="392"/>
        <v/>
      </c>
      <c r="S444" s="201" t="str">
        <f t="shared" si="393"/>
        <v/>
      </c>
      <c r="T444" s="199">
        <f t="shared" si="394"/>
        <v>0</v>
      </c>
      <c r="U444" s="199">
        <f t="shared" si="395"/>
        <v>0</v>
      </c>
      <c r="V444" s="199">
        <f t="shared" si="396"/>
        <v>7.3949468078594056E-3</v>
      </c>
      <c r="W444" s="199">
        <f t="shared" si="397"/>
        <v>0</v>
      </c>
      <c r="X444" s="199" t="str">
        <f t="shared" si="398"/>
        <v/>
      </c>
      <c r="Y444" s="199" t="str">
        <f t="shared" si="399"/>
        <v/>
      </c>
      <c r="Z444" s="199" t="str">
        <f t="shared" si="400"/>
        <v/>
      </c>
      <c r="AA444" s="199" t="str">
        <f t="shared" si="401"/>
        <v/>
      </c>
      <c r="AB444" s="201">
        <f t="shared" ca="1" si="402"/>
        <v>2.1048802692318525</v>
      </c>
      <c r="AD444" s="162">
        <f t="shared" si="403"/>
        <v>0</v>
      </c>
      <c r="AE444" s="162">
        <f t="shared" si="404"/>
        <v>0</v>
      </c>
      <c r="AF444" s="162">
        <f t="shared" si="405"/>
        <v>1.8999908233983118E-4</v>
      </c>
      <c r="AG444" s="162">
        <f t="shared" si="406"/>
        <v>0</v>
      </c>
      <c r="AH444" s="162" t="str">
        <f t="shared" si="407"/>
        <v/>
      </c>
      <c r="AI444" s="162" t="str">
        <f t="shared" si="408"/>
        <v/>
      </c>
      <c r="AJ444" s="162" t="str">
        <f t="shared" si="409"/>
        <v/>
      </c>
      <c r="AK444" s="162" t="str">
        <f t="shared" si="410"/>
        <v/>
      </c>
      <c r="AM444" s="199">
        <f t="shared" si="413"/>
        <v>4.1053467410716138</v>
      </c>
      <c r="AN444" s="197">
        <f t="shared" si="415"/>
        <v>0</v>
      </c>
      <c r="AO444" s="197">
        <f t="shared" si="416"/>
        <v>0</v>
      </c>
      <c r="AP444" s="197">
        <f t="shared" si="417"/>
        <v>0</v>
      </c>
      <c r="AQ444" s="197">
        <f t="shared" si="418"/>
        <v>0</v>
      </c>
      <c r="AR444" s="197" t="str">
        <f t="shared" si="419"/>
        <v/>
      </c>
      <c r="AS444" s="197" t="str">
        <f t="shared" si="420"/>
        <v/>
      </c>
      <c r="AT444" s="197" t="str">
        <f t="shared" si="421"/>
        <v/>
      </c>
      <c r="AU444" s="197" t="str">
        <f t="shared" si="422"/>
        <v/>
      </c>
      <c r="AV444" s="199">
        <f t="shared" ca="1" si="414"/>
        <v>2.1666871579989619</v>
      </c>
      <c r="AX444" s="162">
        <f t="shared" si="423"/>
        <v>0</v>
      </c>
      <c r="AY444" s="162">
        <f t="shared" si="424"/>
        <v>0</v>
      </c>
      <c r="AZ444" s="162">
        <f t="shared" si="425"/>
        <v>0</v>
      </c>
      <c r="BA444" s="162">
        <f t="shared" si="426"/>
        <v>0</v>
      </c>
      <c r="BB444" s="162" t="str">
        <f t="shared" si="427"/>
        <v/>
      </c>
      <c r="BC444" s="162" t="str">
        <f t="shared" si="428"/>
        <v/>
      </c>
      <c r="BD444" s="162" t="str">
        <f t="shared" si="429"/>
        <v/>
      </c>
      <c r="BE444" s="162" t="str">
        <f t="shared" si="430"/>
        <v/>
      </c>
      <c r="BG444" s="169">
        <f t="shared" si="411"/>
        <v>9.4036733384574749</v>
      </c>
      <c r="BH444" s="169">
        <f t="shared" ca="1" si="412"/>
        <v>2.1187698744028709</v>
      </c>
    </row>
    <row r="445" spans="3:60" x14ac:dyDescent="0.25">
      <c r="C445" s="197">
        <v>37.1</v>
      </c>
      <c r="D445" s="198">
        <f t="shared" si="380"/>
        <v>13.920757801165259</v>
      </c>
      <c r="E445" s="199">
        <f t="shared" si="381"/>
        <v>2.962816711590297</v>
      </c>
      <c r="F445" s="199">
        <f t="shared" si="382"/>
        <v>14.814083557951484</v>
      </c>
      <c r="G445" s="199">
        <f t="shared" si="383"/>
        <v>2.1123208262782551</v>
      </c>
      <c r="H445" s="200">
        <f t="shared" si="384"/>
        <v>10125.499793032235</v>
      </c>
      <c r="K445" s="199">
        <f t="shared" si="385"/>
        <v>9.4550595315637995</v>
      </c>
      <c r="L445" s="201">
        <f t="shared" si="386"/>
        <v>7.929809420347593E-2</v>
      </c>
      <c r="M445" s="201">
        <f t="shared" si="387"/>
        <v>7.9965008407741525E-2</v>
      </c>
      <c r="N445" s="201">
        <f t="shared" si="388"/>
        <v>8.4051891230269127E-2</v>
      </c>
      <c r="O445" s="201">
        <f t="shared" si="389"/>
        <v>7.9371362188755221E-2</v>
      </c>
      <c r="P445" s="201" t="str">
        <f t="shared" si="390"/>
        <v/>
      </c>
      <c r="Q445" s="201" t="str">
        <f t="shared" si="391"/>
        <v/>
      </c>
      <c r="R445" s="201" t="str">
        <f t="shared" si="392"/>
        <v/>
      </c>
      <c r="S445" s="201" t="str">
        <f t="shared" si="393"/>
        <v/>
      </c>
      <c r="T445" s="199">
        <f t="shared" si="394"/>
        <v>0</v>
      </c>
      <c r="U445" s="199">
        <f t="shared" si="395"/>
        <v>0</v>
      </c>
      <c r="V445" s="199">
        <f t="shared" si="396"/>
        <v>1.0861028793314745E-2</v>
      </c>
      <c r="W445" s="199">
        <f t="shared" si="397"/>
        <v>0</v>
      </c>
      <c r="X445" s="199" t="str">
        <f t="shared" si="398"/>
        <v/>
      </c>
      <c r="Y445" s="199" t="str">
        <f t="shared" si="399"/>
        <v/>
      </c>
      <c r="Z445" s="199" t="str">
        <f t="shared" si="400"/>
        <v/>
      </c>
      <c r="AA445" s="199" t="str">
        <f t="shared" si="401"/>
        <v/>
      </c>
      <c r="AB445" s="201">
        <f t="shared" ca="1" si="402"/>
        <v>2.0451801080384189</v>
      </c>
      <c r="AD445" s="162">
        <f t="shared" si="403"/>
        <v>0</v>
      </c>
      <c r="AE445" s="162">
        <f t="shared" si="404"/>
        <v>0</v>
      </c>
      <c r="AF445" s="162">
        <f t="shared" si="405"/>
        <v>2.7905346145331179E-4</v>
      </c>
      <c r="AG445" s="162">
        <f t="shared" si="406"/>
        <v>0</v>
      </c>
      <c r="AH445" s="162" t="str">
        <f t="shared" si="407"/>
        <v/>
      </c>
      <c r="AI445" s="162" t="str">
        <f t="shared" si="408"/>
        <v/>
      </c>
      <c r="AJ445" s="162" t="str">
        <f t="shared" si="409"/>
        <v/>
      </c>
      <c r="AK445" s="162" t="str">
        <f t="shared" si="410"/>
        <v/>
      </c>
      <c r="AM445" s="199">
        <f t="shared" si="413"/>
        <v>4.1165635354461267</v>
      </c>
      <c r="AN445" s="197">
        <f t="shared" si="415"/>
        <v>0</v>
      </c>
      <c r="AO445" s="197">
        <f t="shared" si="416"/>
        <v>0</v>
      </c>
      <c r="AP445" s="197">
        <f t="shared" si="417"/>
        <v>0</v>
      </c>
      <c r="AQ445" s="197">
        <f t="shared" si="418"/>
        <v>0</v>
      </c>
      <c r="AR445" s="197" t="str">
        <f t="shared" si="419"/>
        <v/>
      </c>
      <c r="AS445" s="197" t="str">
        <f t="shared" si="420"/>
        <v/>
      </c>
      <c r="AT445" s="197" t="str">
        <f t="shared" si="421"/>
        <v/>
      </c>
      <c r="AU445" s="197" t="str">
        <f t="shared" si="422"/>
        <v/>
      </c>
      <c r="AV445" s="199">
        <f t="shared" ca="1" si="414"/>
        <v>2.1453387503131522</v>
      </c>
      <c r="AX445" s="162">
        <f t="shared" si="423"/>
        <v>0</v>
      </c>
      <c r="AY445" s="162">
        <f t="shared" si="424"/>
        <v>0</v>
      </c>
      <c r="AZ445" s="162">
        <f t="shared" si="425"/>
        <v>0</v>
      </c>
      <c r="BA445" s="162">
        <f t="shared" si="426"/>
        <v>0</v>
      </c>
      <c r="BB445" s="162" t="str">
        <f t="shared" si="427"/>
        <v/>
      </c>
      <c r="BC445" s="162" t="str">
        <f t="shared" si="428"/>
        <v/>
      </c>
      <c r="BD445" s="162" t="str">
        <f t="shared" si="429"/>
        <v/>
      </c>
      <c r="BE445" s="162" t="str">
        <f t="shared" si="430"/>
        <v/>
      </c>
      <c r="BG445" s="169">
        <f t="shared" si="411"/>
        <v>9.4293664350106372</v>
      </c>
      <c r="BH445" s="169">
        <f t="shared" ca="1" si="412"/>
        <v>2.1048802692318525</v>
      </c>
    </row>
    <row r="446" spans="3:60" x14ac:dyDescent="0.25">
      <c r="C446" s="197">
        <v>37.200000000000003</v>
      </c>
      <c r="D446" s="198">
        <f t="shared" si="380"/>
        <v>13.958280059389425</v>
      </c>
      <c r="E446" s="199">
        <f t="shared" si="381"/>
        <v>2.9675268817204303</v>
      </c>
      <c r="F446" s="199">
        <f t="shared" si="382"/>
        <v>14.837634408602153</v>
      </c>
      <c r="G446" s="199">
        <f t="shared" si="383"/>
        <v>2.1180144134110801</v>
      </c>
      <c r="H446" s="200">
        <f t="shared" si="384"/>
        <v>10109.428219436189</v>
      </c>
      <c r="K446" s="199">
        <f t="shared" si="385"/>
        <v>9.4807526281169618</v>
      </c>
      <c r="L446" s="201">
        <f t="shared" si="386"/>
        <v>7.9513578155115811E-2</v>
      </c>
      <c r="M446" s="201">
        <f t="shared" si="387"/>
        <v>8.0182304626240819E-2</v>
      </c>
      <c r="N446" s="201">
        <f t="shared" si="388"/>
        <v>8.428029310861225E-2</v>
      </c>
      <c r="O446" s="201">
        <f t="shared" si="389"/>
        <v>7.9587045238181178E-2</v>
      </c>
      <c r="P446" s="201" t="str">
        <f t="shared" si="390"/>
        <v/>
      </c>
      <c r="Q446" s="201" t="str">
        <f t="shared" si="391"/>
        <v/>
      </c>
      <c r="R446" s="201" t="str">
        <f t="shared" si="392"/>
        <v/>
      </c>
      <c r="S446" s="201" t="str">
        <f t="shared" si="393"/>
        <v/>
      </c>
      <c r="T446" s="199">
        <f t="shared" si="394"/>
        <v>0</v>
      </c>
      <c r="U446" s="199">
        <f t="shared" si="395"/>
        <v>0</v>
      </c>
      <c r="V446" s="199">
        <f t="shared" si="396"/>
        <v>1.5918497022393552E-2</v>
      </c>
      <c r="W446" s="199">
        <f t="shared" si="397"/>
        <v>0</v>
      </c>
      <c r="X446" s="199" t="str">
        <f t="shared" si="398"/>
        <v/>
      </c>
      <c r="Y446" s="199" t="str">
        <f t="shared" si="399"/>
        <v/>
      </c>
      <c r="Z446" s="199" t="str">
        <f t="shared" si="400"/>
        <v/>
      </c>
      <c r="AA446" s="199" t="str">
        <f t="shared" si="401"/>
        <v/>
      </c>
      <c r="AB446" s="201">
        <f t="shared" ca="1" si="402"/>
        <v>2.1002953179079213</v>
      </c>
      <c r="AD446" s="162">
        <f t="shared" si="403"/>
        <v>0</v>
      </c>
      <c r="AE446" s="162">
        <f t="shared" si="404"/>
        <v>0</v>
      </c>
      <c r="AF446" s="162">
        <f t="shared" si="405"/>
        <v>4.0899548097758442E-4</v>
      </c>
      <c r="AG446" s="162">
        <f t="shared" si="406"/>
        <v>0</v>
      </c>
      <c r="AH446" s="162" t="str">
        <f t="shared" si="407"/>
        <v/>
      </c>
      <c r="AI446" s="162" t="str">
        <f t="shared" si="408"/>
        <v/>
      </c>
      <c r="AJ446" s="162" t="str">
        <f t="shared" si="409"/>
        <v/>
      </c>
      <c r="AK446" s="162" t="str">
        <f t="shared" si="410"/>
        <v/>
      </c>
      <c r="AM446" s="199">
        <f t="shared" si="413"/>
        <v>4.1277803298206397</v>
      </c>
      <c r="AN446" s="197">
        <f t="shared" si="415"/>
        <v>0</v>
      </c>
      <c r="AO446" s="197">
        <f t="shared" si="416"/>
        <v>0</v>
      </c>
      <c r="AP446" s="197">
        <f t="shared" si="417"/>
        <v>0</v>
      </c>
      <c r="AQ446" s="197">
        <f t="shared" si="418"/>
        <v>0</v>
      </c>
      <c r="AR446" s="197" t="str">
        <f t="shared" si="419"/>
        <v/>
      </c>
      <c r="AS446" s="197" t="str">
        <f t="shared" si="420"/>
        <v/>
      </c>
      <c r="AT446" s="197" t="str">
        <f t="shared" si="421"/>
        <v/>
      </c>
      <c r="AU446" s="197" t="str">
        <f t="shared" si="422"/>
        <v/>
      </c>
      <c r="AV446" s="199">
        <f t="shared" ca="1" si="414"/>
        <v>2.1436729569481243</v>
      </c>
      <c r="AX446" s="162">
        <f t="shared" si="423"/>
        <v>0</v>
      </c>
      <c r="AY446" s="162">
        <f t="shared" si="424"/>
        <v>0</v>
      </c>
      <c r="AZ446" s="162">
        <f t="shared" si="425"/>
        <v>0</v>
      </c>
      <c r="BA446" s="162">
        <f t="shared" si="426"/>
        <v>0</v>
      </c>
      <c r="BB446" s="162" t="str">
        <f t="shared" si="427"/>
        <v/>
      </c>
      <c r="BC446" s="162" t="str">
        <f t="shared" si="428"/>
        <v/>
      </c>
      <c r="BD446" s="162" t="str">
        <f t="shared" si="429"/>
        <v/>
      </c>
      <c r="BE446" s="162" t="str">
        <f t="shared" si="430"/>
        <v/>
      </c>
      <c r="BG446" s="169">
        <f t="shared" si="411"/>
        <v>9.4550595315637995</v>
      </c>
      <c r="BH446" s="169">
        <f t="shared" ca="1" si="412"/>
        <v>2.0451801080384189</v>
      </c>
    </row>
    <row r="447" spans="3:60" x14ac:dyDescent="0.25">
      <c r="C447" s="197">
        <v>37.299999999999997</v>
      </c>
      <c r="D447" s="198">
        <f t="shared" si="380"/>
        <v>13.995802317613588</v>
      </c>
      <c r="E447" s="199">
        <f t="shared" si="381"/>
        <v>2.9722386058981236</v>
      </c>
      <c r="F447" s="199">
        <f t="shared" si="382"/>
        <v>14.861193029490618</v>
      </c>
      <c r="G447" s="199">
        <f t="shared" si="383"/>
        <v>2.1237080005439055</v>
      </c>
      <c r="H447" s="200">
        <f t="shared" si="384"/>
        <v>10093.402306419097</v>
      </c>
      <c r="K447" s="199">
        <f t="shared" si="385"/>
        <v>9.5064457246701242</v>
      </c>
      <c r="L447" s="201">
        <f t="shared" si="386"/>
        <v>7.9729062106755691E-2</v>
      </c>
      <c r="M447" s="201">
        <f t="shared" si="387"/>
        <v>8.0399600844740127E-2</v>
      </c>
      <c r="N447" s="201">
        <f t="shared" si="388"/>
        <v>8.4508694986955374E-2</v>
      </c>
      <c r="O447" s="201">
        <f t="shared" si="389"/>
        <v>7.980272828760715E-2</v>
      </c>
      <c r="P447" s="201" t="str">
        <f t="shared" si="390"/>
        <v/>
      </c>
      <c r="Q447" s="201" t="str">
        <f t="shared" si="391"/>
        <v/>
      </c>
      <c r="R447" s="201" t="str">
        <f t="shared" si="392"/>
        <v/>
      </c>
      <c r="S447" s="201" t="str">
        <f t="shared" si="393"/>
        <v/>
      </c>
      <c r="T447" s="199">
        <f t="shared" si="394"/>
        <v>0</v>
      </c>
      <c r="U447" s="199">
        <f t="shared" si="395"/>
        <v>0</v>
      </c>
      <c r="V447" s="199">
        <f t="shared" si="396"/>
        <v>2.3282824441904319E-2</v>
      </c>
      <c r="W447" s="199">
        <f t="shared" si="397"/>
        <v>0</v>
      </c>
      <c r="X447" s="199" t="str">
        <f t="shared" si="398"/>
        <v/>
      </c>
      <c r="Y447" s="199" t="str">
        <f t="shared" si="399"/>
        <v/>
      </c>
      <c r="Z447" s="199" t="str">
        <f t="shared" si="400"/>
        <v/>
      </c>
      <c r="AA447" s="199" t="str">
        <f t="shared" si="401"/>
        <v/>
      </c>
      <c r="AB447" s="201">
        <f t="shared" ca="1" si="402"/>
        <v>2.1749972437293335</v>
      </c>
      <c r="AD447" s="162">
        <f t="shared" si="403"/>
        <v>0</v>
      </c>
      <c r="AE447" s="162">
        <f t="shared" si="404"/>
        <v>0</v>
      </c>
      <c r="AF447" s="162">
        <f t="shared" si="405"/>
        <v>5.982078564161753E-4</v>
      </c>
      <c r="AG447" s="162">
        <f t="shared" si="406"/>
        <v>0</v>
      </c>
      <c r="AH447" s="162" t="str">
        <f t="shared" si="407"/>
        <v/>
      </c>
      <c r="AI447" s="162" t="str">
        <f t="shared" si="408"/>
        <v/>
      </c>
      <c r="AJ447" s="162" t="str">
        <f t="shared" si="409"/>
        <v/>
      </c>
      <c r="AK447" s="162" t="str">
        <f t="shared" si="410"/>
        <v/>
      </c>
      <c r="AM447" s="199">
        <f t="shared" si="413"/>
        <v>4.1389971241951526</v>
      </c>
      <c r="AN447" s="197">
        <f t="shared" si="415"/>
        <v>0</v>
      </c>
      <c r="AO447" s="197">
        <f t="shared" si="416"/>
        <v>0</v>
      </c>
      <c r="AP447" s="197">
        <f t="shared" si="417"/>
        <v>0</v>
      </c>
      <c r="AQ447" s="197">
        <f t="shared" si="418"/>
        <v>0</v>
      </c>
      <c r="AR447" s="197" t="str">
        <f t="shared" si="419"/>
        <v/>
      </c>
      <c r="AS447" s="197" t="str">
        <f t="shared" si="420"/>
        <v/>
      </c>
      <c r="AT447" s="197" t="str">
        <f t="shared" si="421"/>
        <v/>
      </c>
      <c r="AU447" s="197" t="str">
        <f t="shared" si="422"/>
        <v/>
      </c>
      <c r="AV447" s="199">
        <f t="shared" ca="1" si="414"/>
        <v>2.046993894641898</v>
      </c>
      <c r="AX447" s="162">
        <f t="shared" si="423"/>
        <v>0</v>
      </c>
      <c r="AY447" s="162">
        <f t="shared" si="424"/>
        <v>0</v>
      </c>
      <c r="AZ447" s="162">
        <f t="shared" si="425"/>
        <v>0</v>
      </c>
      <c r="BA447" s="162">
        <f t="shared" si="426"/>
        <v>0</v>
      </c>
      <c r="BB447" s="162" t="str">
        <f t="shared" si="427"/>
        <v/>
      </c>
      <c r="BC447" s="162" t="str">
        <f t="shared" si="428"/>
        <v/>
      </c>
      <c r="BD447" s="162" t="str">
        <f t="shared" si="429"/>
        <v/>
      </c>
      <c r="BE447" s="162" t="str">
        <f t="shared" si="430"/>
        <v/>
      </c>
      <c r="BG447" s="169">
        <f t="shared" si="411"/>
        <v>9.4807526281169618</v>
      </c>
      <c r="BH447" s="169">
        <f t="shared" ca="1" si="412"/>
        <v>2.1002953179079213</v>
      </c>
    </row>
    <row r="448" spans="3:60" x14ac:dyDescent="0.25">
      <c r="C448" s="197">
        <v>37.4</v>
      </c>
      <c r="D448" s="198">
        <f t="shared" si="380"/>
        <v>14.033324575837756</v>
      </c>
      <c r="E448" s="199">
        <f t="shared" si="381"/>
        <v>2.9769518716577541</v>
      </c>
      <c r="F448" s="199">
        <f t="shared" si="382"/>
        <v>14.88475935828877</v>
      </c>
      <c r="G448" s="199">
        <f t="shared" si="383"/>
        <v>2.1294015876767314</v>
      </c>
      <c r="H448" s="200">
        <f t="shared" si="384"/>
        <v>10077.42190447107</v>
      </c>
      <c r="K448" s="199">
        <f t="shared" si="385"/>
        <v>9.5321388212232865</v>
      </c>
      <c r="L448" s="201">
        <f t="shared" si="386"/>
        <v>7.9944546058395557E-2</v>
      </c>
      <c r="M448" s="201">
        <f t="shared" si="387"/>
        <v>8.0616897063239421E-2</v>
      </c>
      <c r="N448" s="201">
        <f t="shared" si="388"/>
        <v>8.4737096865298484E-2</v>
      </c>
      <c r="O448" s="201">
        <f t="shared" si="389"/>
        <v>8.0018411337033107E-2</v>
      </c>
      <c r="P448" s="201" t="str">
        <f t="shared" si="390"/>
        <v/>
      </c>
      <c r="Q448" s="201" t="str">
        <f t="shared" si="391"/>
        <v/>
      </c>
      <c r="R448" s="201" t="str">
        <f t="shared" si="392"/>
        <v/>
      </c>
      <c r="S448" s="201" t="str">
        <f t="shared" si="393"/>
        <v/>
      </c>
      <c r="T448" s="199">
        <f t="shared" si="394"/>
        <v>0</v>
      </c>
      <c r="U448" s="199">
        <f t="shared" si="395"/>
        <v>0</v>
      </c>
      <c r="V448" s="199">
        <f t="shared" si="396"/>
        <v>3.3984352798261751E-2</v>
      </c>
      <c r="W448" s="199">
        <f t="shared" si="397"/>
        <v>0</v>
      </c>
      <c r="X448" s="199" t="str">
        <f t="shared" si="398"/>
        <v/>
      </c>
      <c r="Y448" s="199" t="str">
        <f t="shared" si="399"/>
        <v/>
      </c>
      <c r="Z448" s="199" t="str">
        <f t="shared" si="400"/>
        <v/>
      </c>
      <c r="AA448" s="199" t="str">
        <f t="shared" si="401"/>
        <v/>
      </c>
      <c r="AB448" s="201">
        <f t="shared" ca="1" si="402"/>
        <v>2.0707774120256235</v>
      </c>
      <c r="AD448" s="162">
        <f t="shared" si="403"/>
        <v>0</v>
      </c>
      <c r="AE448" s="162">
        <f t="shared" si="404"/>
        <v>0</v>
      </c>
      <c r="AF448" s="162">
        <f t="shared" si="405"/>
        <v>8.7316325774247129E-4</v>
      </c>
      <c r="AG448" s="162">
        <f t="shared" si="406"/>
        <v>0</v>
      </c>
      <c r="AH448" s="162" t="str">
        <f t="shared" si="407"/>
        <v/>
      </c>
      <c r="AI448" s="162" t="str">
        <f t="shared" si="408"/>
        <v/>
      </c>
      <c r="AJ448" s="162" t="str">
        <f t="shared" si="409"/>
        <v/>
      </c>
      <c r="AK448" s="162" t="str">
        <f t="shared" si="410"/>
        <v/>
      </c>
      <c r="AM448" s="199">
        <f t="shared" si="413"/>
        <v>4.1502139185696656</v>
      </c>
      <c r="AN448" s="197">
        <f t="shared" si="415"/>
        <v>0</v>
      </c>
      <c r="AO448" s="197">
        <f t="shared" si="416"/>
        <v>0</v>
      </c>
      <c r="AP448" s="197">
        <f t="shared" si="417"/>
        <v>0</v>
      </c>
      <c r="AQ448" s="197">
        <f t="shared" si="418"/>
        <v>0</v>
      </c>
      <c r="AR448" s="197" t="str">
        <f t="shared" si="419"/>
        <v/>
      </c>
      <c r="AS448" s="197" t="str">
        <f t="shared" si="420"/>
        <v/>
      </c>
      <c r="AT448" s="197" t="str">
        <f t="shared" si="421"/>
        <v/>
      </c>
      <c r="AU448" s="197" t="str">
        <f t="shared" si="422"/>
        <v/>
      </c>
      <c r="AV448" s="199">
        <f t="shared" ca="1" si="414"/>
        <v>2.0847026611394166</v>
      </c>
      <c r="AX448" s="162">
        <f t="shared" si="423"/>
        <v>0</v>
      </c>
      <c r="AY448" s="162">
        <f t="shared" si="424"/>
        <v>0</v>
      </c>
      <c r="AZ448" s="162">
        <f t="shared" si="425"/>
        <v>0</v>
      </c>
      <c r="BA448" s="162">
        <f t="shared" si="426"/>
        <v>0</v>
      </c>
      <c r="BB448" s="162" t="str">
        <f t="shared" si="427"/>
        <v/>
      </c>
      <c r="BC448" s="162" t="str">
        <f t="shared" si="428"/>
        <v/>
      </c>
      <c r="BD448" s="162" t="str">
        <f t="shared" si="429"/>
        <v/>
      </c>
      <c r="BE448" s="162" t="str">
        <f t="shared" si="430"/>
        <v/>
      </c>
      <c r="BG448" s="169">
        <f t="shared" si="411"/>
        <v>9.5064457246701242</v>
      </c>
      <c r="BH448" s="169">
        <f t="shared" ca="1" si="412"/>
        <v>2.1749972437293335</v>
      </c>
    </row>
    <row r="449" spans="3:60" x14ac:dyDescent="0.25">
      <c r="C449" s="197">
        <v>37.5</v>
      </c>
      <c r="D449" s="198">
        <f t="shared" si="380"/>
        <v>14.070846834061919</v>
      </c>
      <c r="E449" s="199">
        <f t="shared" si="381"/>
        <v>2.9816666666666665</v>
      </c>
      <c r="F449" s="199">
        <f t="shared" si="382"/>
        <v>14.908333333333331</v>
      </c>
      <c r="G449" s="199">
        <f t="shared" si="383"/>
        <v>2.1350951748095568</v>
      </c>
      <c r="H449" s="200">
        <f t="shared" si="384"/>
        <v>10061.486864169929</v>
      </c>
      <c r="K449" s="199">
        <f t="shared" si="385"/>
        <v>9.5578319177764488</v>
      </c>
      <c r="L449" s="201">
        <f t="shared" si="386"/>
        <v>8.0160030010035438E-2</v>
      </c>
      <c r="M449" s="201">
        <f t="shared" si="387"/>
        <v>8.0834193281738714E-2</v>
      </c>
      <c r="N449" s="201">
        <f t="shared" si="388"/>
        <v>8.4965498743641607E-2</v>
      </c>
      <c r="O449" s="201">
        <f t="shared" si="389"/>
        <v>8.0234094386459079E-2</v>
      </c>
      <c r="P449" s="201" t="str">
        <f t="shared" si="390"/>
        <v/>
      </c>
      <c r="Q449" s="201" t="str">
        <f t="shared" si="391"/>
        <v/>
      </c>
      <c r="R449" s="201" t="str">
        <f t="shared" si="392"/>
        <v/>
      </c>
      <c r="S449" s="201" t="str">
        <f t="shared" si="393"/>
        <v/>
      </c>
      <c r="T449" s="199">
        <f t="shared" si="394"/>
        <v>0</v>
      </c>
      <c r="U449" s="199">
        <f t="shared" si="395"/>
        <v>0</v>
      </c>
      <c r="V449" s="199">
        <f t="shared" si="396"/>
        <v>4.9503876097098651E-2</v>
      </c>
      <c r="W449" s="199">
        <f t="shared" si="397"/>
        <v>0</v>
      </c>
      <c r="X449" s="199" t="str">
        <f t="shared" si="398"/>
        <v/>
      </c>
      <c r="Y449" s="199" t="str">
        <f t="shared" si="399"/>
        <v/>
      </c>
      <c r="Z449" s="199" t="str">
        <f t="shared" si="400"/>
        <v/>
      </c>
      <c r="AA449" s="199" t="str">
        <f t="shared" si="401"/>
        <v/>
      </c>
      <c r="AB449" s="201">
        <f t="shared" ca="1" si="402"/>
        <v>2.1694405942736879</v>
      </c>
      <c r="AD449" s="162">
        <f t="shared" si="403"/>
        <v>0</v>
      </c>
      <c r="AE449" s="162">
        <f t="shared" si="404"/>
        <v>0</v>
      </c>
      <c r="AF449" s="162">
        <f t="shared" si="405"/>
        <v>1.27190786831854E-3</v>
      </c>
      <c r="AG449" s="162">
        <f t="shared" si="406"/>
        <v>0</v>
      </c>
      <c r="AH449" s="162" t="str">
        <f t="shared" si="407"/>
        <v/>
      </c>
      <c r="AI449" s="162" t="str">
        <f t="shared" si="408"/>
        <v/>
      </c>
      <c r="AJ449" s="162" t="str">
        <f t="shared" si="409"/>
        <v/>
      </c>
      <c r="AK449" s="162" t="str">
        <f t="shared" si="410"/>
        <v/>
      </c>
      <c r="AM449" s="199">
        <f t="shared" si="413"/>
        <v>4.1614307129441785</v>
      </c>
      <c r="AN449" s="197">
        <f t="shared" si="415"/>
        <v>0</v>
      </c>
      <c r="AO449" s="197">
        <f t="shared" si="416"/>
        <v>0</v>
      </c>
      <c r="AP449" s="197">
        <f t="shared" si="417"/>
        <v>0</v>
      </c>
      <c r="AQ449" s="197">
        <f t="shared" si="418"/>
        <v>0</v>
      </c>
      <c r="AR449" s="197" t="str">
        <f t="shared" si="419"/>
        <v/>
      </c>
      <c r="AS449" s="197" t="str">
        <f t="shared" si="420"/>
        <v/>
      </c>
      <c r="AT449" s="197" t="str">
        <f t="shared" si="421"/>
        <v/>
      </c>
      <c r="AU449" s="197" t="str">
        <f t="shared" si="422"/>
        <v/>
      </c>
      <c r="AV449" s="199">
        <f t="shared" ca="1" si="414"/>
        <v>2.1483838903732346</v>
      </c>
      <c r="AX449" s="162">
        <f t="shared" si="423"/>
        <v>0</v>
      </c>
      <c r="AY449" s="162">
        <f t="shared" si="424"/>
        <v>0</v>
      </c>
      <c r="AZ449" s="162">
        <f t="shared" si="425"/>
        <v>0</v>
      </c>
      <c r="BA449" s="162">
        <f t="shared" si="426"/>
        <v>0</v>
      </c>
      <c r="BB449" s="162" t="str">
        <f t="shared" si="427"/>
        <v/>
      </c>
      <c r="BC449" s="162" t="str">
        <f t="shared" si="428"/>
        <v/>
      </c>
      <c r="BD449" s="162" t="str">
        <f t="shared" si="429"/>
        <v/>
      </c>
      <c r="BE449" s="162" t="str">
        <f t="shared" si="430"/>
        <v/>
      </c>
      <c r="BG449" s="169">
        <f t="shared" si="411"/>
        <v>9.5321388212232865</v>
      </c>
      <c r="BH449" s="169">
        <f t="shared" ca="1" si="412"/>
        <v>2.0707774120256235</v>
      </c>
    </row>
    <row r="450" spans="3:60" x14ac:dyDescent="0.25">
      <c r="C450" s="197">
        <v>37.6</v>
      </c>
      <c r="D450" s="198">
        <f t="shared" si="380"/>
        <v>14.108369092286084</v>
      </c>
      <c r="E450" s="199">
        <f t="shared" si="381"/>
        <v>2.9863829787234044</v>
      </c>
      <c r="F450" s="199">
        <f t="shared" si="382"/>
        <v>14.931914893617023</v>
      </c>
      <c r="G450" s="199">
        <f t="shared" si="383"/>
        <v>2.1407887619423818</v>
      </c>
      <c r="H450" s="200">
        <f t="shared" si="384"/>
        <v>10045.597036192647</v>
      </c>
      <c r="K450" s="199">
        <f t="shared" si="385"/>
        <v>9.5835250143296111</v>
      </c>
      <c r="L450" s="201">
        <f t="shared" si="386"/>
        <v>8.0375513961675332E-2</v>
      </c>
      <c r="M450" s="201">
        <f t="shared" si="387"/>
        <v>8.1051489500238008E-2</v>
      </c>
      <c r="N450" s="201">
        <f t="shared" si="388"/>
        <v>8.5193900621984731E-2</v>
      </c>
      <c r="O450" s="201">
        <f t="shared" si="389"/>
        <v>8.0449777435885036E-2</v>
      </c>
      <c r="P450" s="201" t="str">
        <f t="shared" si="390"/>
        <v/>
      </c>
      <c r="Q450" s="201" t="str">
        <f t="shared" si="391"/>
        <v/>
      </c>
      <c r="R450" s="201" t="str">
        <f t="shared" si="392"/>
        <v/>
      </c>
      <c r="S450" s="201" t="str">
        <f t="shared" si="393"/>
        <v/>
      </c>
      <c r="T450" s="199">
        <f t="shared" si="394"/>
        <v>0</v>
      </c>
      <c r="U450" s="199">
        <f t="shared" si="395"/>
        <v>0</v>
      </c>
      <c r="V450" s="199">
        <f t="shared" si="396"/>
        <v>7.1965319937085784E-2</v>
      </c>
      <c r="W450" s="199">
        <f t="shared" si="397"/>
        <v>0</v>
      </c>
      <c r="X450" s="199" t="str">
        <f t="shared" si="398"/>
        <v/>
      </c>
      <c r="Y450" s="199" t="str">
        <f t="shared" si="399"/>
        <v/>
      </c>
      <c r="Z450" s="199" t="str">
        <f t="shared" si="400"/>
        <v/>
      </c>
      <c r="AA450" s="199" t="str">
        <f t="shared" si="401"/>
        <v/>
      </c>
      <c r="AB450" s="201">
        <f t="shared" ca="1" si="402"/>
        <v>2.1856484012931006</v>
      </c>
      <c r="AD450" s="162">
        <f t="shared" si="403"/>
        <v>0</v>
      </c>
      <c r="AE450" s="162">
        <f t="shared" si="404"/>
        <v>0</v>
      </c>
      <c r="AF450" s="162">
        <f t="shared" si="405"/>
        <v>1.8490119136227623E-3</v>
      </c>
      <c r="AG450" s="162">
        <f t="shared" si="406"/>
        <v>0</v>
      </c>
      <c r="AH450" s="162" t="str">
        <f t="shared" si="407"/>
        <v/>
      </c>
      <c r="AI450" s="162" t="str">
        <f t="shared" si="408"/>
        <v/>
      </c>
      <c r="AJ450" s="162" t="str">
        <f t="shared" si="409"/>
        <v/>
      </c>
      <c r="AK450" s="162" t="str">
        <f t="shared" si="410"/>
        <v/>
      </c>
      <c r="AM450" s="199">
        <f t="shared" si="413"/>
        <v>4.1726475073186915</v>
      </c>
      <c r="AN450" s="197">
        <f t="shared" si="415"/>
        <v>0</v>
      </c>
      <c r="AO450" s="197">
        <f t="shared" si="416"/>
        <v>0</v>
      </c>
      <c r="AP450" s="197">
        <f t="shared" si="417"/>
        <v>0</v>
      </c>
      <c r="AQ450" s="197">
        <f t="shared" si="418"/>
        <v>0</v>
      </c>
      <c r="AR450" s="197" t="str">
        <f t="shared" si="419"/>
        <v/>
      </c>
      <c r="AS450" s="197" t="str">
        <f t="shared" si="420"/>
        <v/>
      </c>
      <c r="AT450" s="197" t="str">
        <f t="shared" si="421"/>
        <v/>
      </c>
      <c r="AU450" s="197" t="str">
        <f t="shared" si="422"/>
        <v/>
      </c>
      <c r="AV450" s="199">
        <f t="shared" ca="1" si="414"/>
        <v>2.0797899050904283</v>
      </c>
      <c r="AX450" s="162">
        <f t="shared" si="423"/>
        <v>0</v>
      </c>
      <c r="AY450" s="162">
        <f t="shared" si="424"/>
        <v>0</v>
      </c>
      <c r="AZ450" s="162">
        <f t="shared" si="425"/>
        <v>0</v>
      </c>
      <c r="BA450" s="162">
        <f t="shared" si="426"/>
        <v>0</v>
      </c>
      <c r="BB450" s="162" t="str">
        <f t="shared" si="427"/>
        <v/>
      </c>
      <c r="BC450" s="162" t="str">
        <f t="shared" si="428"/>
        <v/>
      </c>
      <c r="BD450" s="162" t="str">
        <f t="shared" si="429"/>
        <v/>
      </c>
      <c r="BE450" s="162" t="str">
        <f t="shared" si="430"/>
        <v/>
      </c>
      <c r="BG450" s="169">
        <f t="shared" si="411"/>
        <v>9.5578319177764488</v>
      </c>
      <c r="BH450" s="169">
        <f t="shared" ca="1" si="412"/>
        <v>2.1694405942736879</v>
      </c>
    </row>
    <row r="451" spans="3:60" x14ac:dyDescent="0.25">
      <c r="C451" s="197">
        <v>37.700000000000003</v>
      </c>
      <c r="D451" s="198">
        <f t="shared" si="380"/>
        <v>14.145891350510253</v>
      </c>
      <c r="E451" s="199">
        <f t="shared" si="381"/>
        <v>2.9911007957559681</v>
      </c>
      <c r="F451" s="199">
        <f t="shared" si="382"/>
        <v>14.955503978779841</v>
      </c>
      <c r="G451" s="199">
        <f t="shared" si="383"/>
        <v>2.1464823490752076</v>
      </c>
      <c r="H451" s="200">
        <f t="shared" si="384"/>
        <v>10029.752271326526</v>
      </c>
      <c r="K451" s="199">
        <f t="shared" si="385"/>
        <v>9.6092181108827734</v>
      </c>
      <c r="L451" s="201">
        <f t="shared" si="386"/>
        <v>8.0590997913315199E-2</v>
      </c>
      <c r="M451" s="201">
        <f t="shared" si="387"/>
        <v>8.1268785718737302E-2</v>
      </c>
      <c r="N451" s="201">
        <f t="shared" si="388"/>
        <v>8.5422302500327854E-2</v>
      </c>
      <c r="O451" s="201">
        <f t="shared" si="389"/>
        <v>8.0665460485311008E-2</v>
      </c>
      <c r="P451" s="201" t="str">
        <f t="shared" si="390"/>
        <v/>
      </c>
      <c r="Q451" s="201" t="str">
        <f t="shared" si="391"/>
        <v/>
      </c>
      <c r="R451" s="201" t="str">
        <f t="shared" si="392"/>
        <v/>
      </c>
      <c r="S451" s="201" t="str">
        <f t="shared" si="393"/>
        <v/>
      </c>
      <c r="T451" s="199">
        <f t="shared" si="394"/>
        <v>0</v>
      </c>
      <c r="U451" s="199">
        <f t="shared" si="395"/>
        <v>0</v>
      </c>
      <c r="V451" s="199">
        <f t="shared" si="396"/>
        <v>0.10440901022836198</v>
      </c>
      <c r="W451" s="199">
        <f t="shared" si="397"/>
        <v>0</v>
      </c>
      <c r="X451" s="199" t="str">
        <f t="shared" si="398"/>
        <v/>
      </c>
      <c r="Y451" s="199" t="str">
        <f t="shared" si="399"/>
        <v/>
      </c>
      <c r="Z451" s="199" t="str">
        <f t="shared" si="400"/>
        <v/>
      </c>
      <c r="AA451" s="199" t="str">
        <f t="shared" si="401"/>
        <v/>
      </c>
      <c r="AB451" s="201">
        <f t="shared" ca="1" si="402"/>
        <v>2.2282124475194203</v>
      </c>
      <c r="AD451" s="162">
        <f t="shared" si="403"/>
        <v>0</v>
      </c>
      <c r="AE451" s="162">
        <f t="shared" si="404"/>
        <v>0</v>
      </c>
      <c r="AF451" s="162">
        <f t="shared" si="405"/>
        <v>2.6825907808174167E-3</v>
      </c>
      <c r="AG451" s="162">
        <f t="shared" si="406"/>
        <v>0</v>
      </c>
      <c r="AH451" s="162" t="str">
        <f t="shared" si="407"/>
        <v/>
      </c>
      <c r="AI451" s="162" t="str">
        <f t="shared" si="408"/>
        <v/>
      </c>
      <c r="AJ451" s="162" t="str">
        <f t="shared" si="409"/>
        <v/>
      </c>
      <c r="AK451" s="162" t="str">
        <f t="shared" si="410"/>
        <v/>
      </c>
      <c r="AM451" s="199">
        <f t="shared" si="413"/>
        <v>4.1838643016932044</v>
      </c>
      <c r="AN451" s="197">
        <f t="shared" si="415"/>
        <v>0</v>
      </c>
      <c r="AO451" s="197">
        <f t="shared" si="416"/>
        <v>0</v>
      </c>
      <c r="AP451" s="197">
        <f t="shared" si="417"/>
        <v>0</v>
      </c>
      <c r="AQ451" s="197">
        <f t="shared" si="418"/>
        <v>0</v>
      </c>
      <c r="AR451" s="197" t="str">
        <f t="shared" si="419"/>
        <v/>
      </c>
      <c r="AS451" s="197" t="str">
        <f t="shared" si="420"/>
        <v/>
      </c>
      <c r="AT451" s="197" t="str">
        <f t="shared" si="421"/>
        <v/>
      </c>
      <c r="AU451" s="197" t="str">
        <f t="shared" si="422"/>
        <v/>
      </c>
      <c r="AV451" s="199">
        <f t="shared" ca="1" si="414"/>
        <v>2.1104611944291314</v>
      </c>
      <c r="AX451" s="162">
        <f t="shared" si="423"/>
        <v>0</v>
      </c>
      <c r="AY451" s="162">
        <f t="shared" si="424"/>
        <v>0</v>
      </c>
      <c r="AZ451" s="162">
        <f t="shared" si="425"/>
        <v>0</v>
      </c>
      <c r="BA451" s="162">
        <f t="shared" si="426"/>
        <v>0</v>
      </c>
      <c r="BB451" s="162" t="str">
        <f t="shared" si="427"/>
        <v/>
      </c>
      <c r="BC451" s="162" t="str">
        <f t="shared" si="428"/>
        <v/>
      </c>
      <c r="BD451" s="162" t="str">
        <f t="shared" si="429"/>
        <v/>
      </c>
      <c r="BE451" s="162" t="str">
        <f t="shared" si="430"/>
        <v/>
      </c>
      <c r="BG451" s="169">
        <f t="shared" si="411"/>
        <v>9.5835250143296111</v>
      </c>
      <c r="BH451" s="169">
        <f t="shared" ca="1" si="412"/>
        <v>2.1856484012931006</v>
      </c>
    </row>
    <row r="452" spans="3:60" x14ac:dyDescent="0.25">
      <c r="C452" s="197">
        <v>37.799999999999997</v>
      </c>
      <c r="D452" s="198">
        <f t="shared" si="380"/>
        <v>14.183413608734414</v>
      </c>
      <c r="E452" s="199">
        <f t="shared" si="381"/>
        <v>2.9958201058201057</v>
      </c>
      <c r="F452" s="199">
        <f t="shared" si="382"/>
        <v>14.979100529100528</v>
      </c>
      <c r="G452" s="199">
        <f t="shared" si="383"/>
        <v>2.152175936208033</v>
      </c>
      <c r="H452" s="200">
        <f t="shared" si="384"/>
        <v>10013.952420480035</v>
      </c>
      <c r="K452" s="199">
        <f t="shared" si="385"/>
        <v>9.6349112074359358</v>
      </c>
      <c r="L452" s="201">
        <f t="shared" si="386"/>
        <v>8.0806481864955079E-2</v>
      </c>
      <c r="M452" s="201">
        <f t="shared" si="387"/>
        <v>8.1486081937236596E-2</v>
      </c>
      <c r="N452" s="201">
        <f t="shared" si="388"/>
        <v>8.5650704378670978E-2</v>
      </c>
      <c r="O452" s="201">
        <f t="shared" si="389"/>
        <v>8.0881143534736966E-2</v>
      </c>
      <c r="P452" s="201" t="str">
        <f t="shared" si="390"/>
        <v/>
      </c>
      <c r="Q452" s="201" t="str">
        <f t="shared" si="391"/>
        <v/>
      </c>
      <c r="R452" s="201" t="str">
        <f t="shared" si="392"/>
        <v/>
      </c>
      <c r="S452" s="201" t="str">
        <f t="shared" si="393"/>
        <v/>
      </c>
      <c r="T452" s="199">
        <f t="shared" si="394"/>
        <v>0</v>
      </c>
      <c r="U452" s="199">
        <f t="shared" si="395"/>
        <v>0</v>
      </c>
      <c r="V452" s="199">
        <f t="shared" si="396"/>
        <v>0.15117844752415255</v>
      </c>
      <c r="W452" s="199">
        <f t="shared" si="397"/>
        <v>0</v>
      </c>
      <c r="X452" s="199" t="str">
        <f t="shared" si="398"/>
        <v/>
      </c>
      <c r="Y452" s="199" t="str">
        <f t="shared" si="399"/>
        <v/>
      </c>
      <c r="Z452" s="199" t="str">
        <f t="shared" si="400"/>
        <v/>
      </c>
      <c r="AA452" s="199" t="str">
        <f t="shared" si="401"/>
        <v/>
      </c>
      <c r="AB452" s="201">
        <f t="shared" ca="1" si="402"/>
        <v>2.2238881533016532</v>
      </c>
      <c r="AD452" s="162">
        <f t="shared" si="403"/>
        <v>0</v>
      </c>
      <c r="AE452" s="162">
        <f t="shared" si="404"/>
        <v>0</v>
      </c>
      <c r="AF452" s="162">
        <f t="shared" si="405"/>
        <v>3.8842424489952346E-3</v>
      </c>
      <c r="AG452" s="162">
        <f t="shared" si="406"/>
        <v>0</v>
      </c>
      <c r="AH452" s="162" t="str">
        <f t="shared" si="407"/>
        <v/>
      </c>
      <c r="AI452" s="162" t="str">
        <f t="shared" si="408"/>
        <v/>
      </c>
      <c r="AJ452" s="162" t="str">
        <f t="shared" si="409"/>
        <v/>
      </c>
      <c r="AK452" s="162" t="str">
        <f t="shared" si="410"/>
        <v/>
      </c>
      <c r="AM452" s="199">
        <f t="shared" si="413"/>
        <v>4.1950810960677174</v>
      </c>
      <c r="AN452" s="197">
        <f t="shared" si="415"/>
        <v>0</v>
      </c>
      <c r="AO452" s="197">
        <f t="shared" si="416"/>
        <v>0</v>
      </c>
      <c r="AP452" s="197">
        <f t="shared" si="417"/>
        <v>0</v>
      </c>
      <c r="AQ452" s="197">
        <f t="shared" si="418"/>
        <v>0</v>
      </c>
      <c r="AR452" s="197" t="str">
        <f t="shared" si="419"/>
        <v/>
      </c>
      <c r="AS452" s="197" t="str">
        <f t="shared" si="420"/>
        <v/>
      </c>
      <c r="AT452" s="197" t="str">
        <f t="shared" si="421"/>
        <v/>
      </c>
      <c r="AU452" s="197" t="str">
        <f t="shared" si="422"/>
        <v/>
      </c>
      <c r="AV452" s="199">
        <f t="shared" ca="1" si="414"/>
        <v>2.0208775948268216</v>
      </c>
      <c r="AX452" s="162">
        <f t="shared" si="423"/>
        <v>0</v>
      </c>
      <c r="AY452" s="162">
        <f t="shared" si="424"/>
        <v>0</v>
      </c>
      <c r="AZ452" s="162">
        <f t="shared" si="425"/>
        <v>0</v>
      </c>
      <c r="BA452" s="162">
        <f t="shared" si="426"/>
        <v>0</v>
      </c>
      <c r="BB452" s="162" t="str">
        <f t="shared" si="427"/>
        <v/>
      </c>
      <c r="BC452" s="162" t="str">
        <f t="shared" si="428"/>
        <v/>
      </c>
      <c r="BD452" s="162" t="str">
        <f t="shared" si="429"/>
        <v/>
      </c>
      <c r="BE452" s="162" t="str">
        <f t="shared" si="430"/>
        <v/>
      </c>
      <c r="BG452" s="169">
        <f t="shared" si="411"/>
        <v>9.6092181108827734</v>
      </c>
      <c r="BH452" s="169">
        <f t="shared" ca="1" si="412"/>
        <v>2.2282124475194203</v>
      </c>
    </row>
    <row r="453" spans="3:60" x14ac:dyDescent="0.25">
      <c r="C453" s="197">
        <v>37.9</v>
      </c>
      <c r="D453" s="198">
        <f t="shared" si="380"/>
        <v>14.220935866958579</v>
      </c>
      <c r="E453" s="199">
        <f t="shared" si="381"/>
        <v>3.0005408970976255</v>
      </c>
      <c r="F453" s="199">
        <f t="shared" si="382"/>
        <v>15.002704485488128</v>
      </c>
      <c r="G453" s="199">
        <f t="shared" si="383"/>
        <v>2.1578695233408585</v>
      </c>
      <c r="H453" s="200">
        <f t="shared" si="384"/>
        <v>9998.1973346933919</v>
      </c>
      <c r="K453" s="199">
        <f t="shared" si="385"/>
        <v>9.6606043039890981</v>
      </c>
      <c r="L453" s="201">
        <f t="shared" si="386"/>
        <v>8.102196581659496E-2</v>
      </c>
      <c r="M453" s="201">
        <f t="shared" si="387"/>
        <v>8.1703378155735903E-2</v>
      </c>
      <c r="N453" s="201">
        <f t="shared" si="388"/>
        <v>8.5879106257014101E-2</v>
      </c>
      <c r="O453" s="201">
        <f t="shared" si="389"/>
        <v>8.1096826584162923E-2</v>
      </c>
      <c r="P453" s="201" t="str">
        <f t="shared" si="390"/>
        <v/>
      </c>
      <c r="Q453" s="201" t="str">
        <f t="shared" si="391"/>
        <v/>
      </c>
      <c r="R453" s="201" t="str">
        <f t="shared" si="392"/>
        <v/>
      </c>
      <c r="S453" s="201" t="str">
        <f t="shared" si="393"/>
        <v/>
      </c>
      <c r="T453" s="199">
        <f t="shared" si="394"/>
        <v>0</v>
      </c>
      <c r="U453" s="199">
        <f t="shared" si="395"/>
        <v>0</v>
      </c>
      <c r="V453" s="199">
        <f t="shared" si="396"/>
        <v>0.21846657371240841</v>
      </c>
      <c r="W453" s="199">
        <f t="shared" si="397"/>
        <v>0</v>
      </c>
      <c r="X453" s="199" t="str">
        <f t="shared" si="398"/>
        <v/>
      </c>
      <c r="Y453" s="199" t="str">
        <f t="shared" si="399"/>
        <v/>
      </c>
      <c r="Z453" s="199" t="str">
        <f t="shared" si="400"/>
        <v/>
      </c>
      <c r="AA453" s="199" t="str">
        <f t="shared" si="401"/>
        <v/>
      </c>
      <c r="AB453" s="201">
        <f t="shared" ca="1" si="402"/>
        <v>2.2909886265631987</v>
      </c>
      <c r="AD453" s="162">
        <f t="shared" si="403"/>
        <v>0</v>
      </c>
      <c r="AE453" s="162">
        <f t="shared" si="404"/>
        <v>0</v>
      </c>
      <c r="AF453" s="162">
        <f t="shared" si="405"/>
        <v>5.6130827720314623E-3</v>
      </c>
      <c r="AG453" s="162">
        <f t="shared" si="406"/>
        <v>0</v>
      </c>
      <c r="AH453" s="162" t="str">
        <f t="shared" si="407"/>
        <v/>
      </c>
      <c r="AI453" s="162" t="str">
        <f t="shared" si="408"/>
        <v/>
      </c>
      <c r="AJ453" s="162" t="str">
        <f t="shared" si="409"/>
        <v/>
      </c>
      <c r="AK453" s="162" t="str">
        <f t="shared" si="410"/>
        <v/>
      </c>
      <c r="AM453" s="199">
        <f t="shared" si="413"/>
        <v>4.2062978904422303</v>
      </c>
      <c r="AN453" s="197">
        <f t="shared" si="415"/>
        <v>0</v>
      </c>
      <c r="AO453" s="197">
        <f t="shared" si="416"/>
        <v>0</v>
      </c>
      <c r="AP453" s="197">
        <f t="shared" si="417"/>
        <v>0</v>
      </c>
      <c r="AQ453" s="197">
        <f t="shared" si="418"/>
        <v>0</v>
      </c>
      <c r="AR453" s="197" t="str">
        <f t="shared" si="419"/>
        <v/>
      </c>
      <c r="AS453" s="197" t="str">
        <f t="shared" si="420"/>
        <v/>
      </c>
      <c r="AT453" s="197" t="str">
        <f t="shared" si="421"/>
        <v/>
      </c>
      <c r="AU453" s="197" t="str">
        <f t="shared" si="422"/>
        <v/>
      </c>
      <c r="AV453" s="199">
        <f t="shared" ca="1" si="414"/>
        <v>2.1530684954193302</v>
      </c>
      <c r="AX453" s="162">
        <f t="shared" si="423"/>
        <v>0</v>
      </c>
      <c r="AY453" s="162">
        <f t="shared" si="424"/>
        <v>0</v>
      </c>
      <c r="AZ453" s="162">
        <f t="shared" si="425"/>
        <v>0</v>
      </c>
      <c r="BA453" s="162">
        <f t="shared" si="426"/>
        <v>0</v>
      </c>
      <c r="BB453" s="162" t="str">
        <f t="shared" si="427"/>
        <v/>
      </c>
      <c r="BC453" s="162" t="str">
        <f t="shared" si="428"/>
        <v/>
      </c>
      <c r="BD453" s="162" t="str">
        <f t="shared" si="429"/>
        <v/>
      </c>
      <c r="BE453" s="162" t="str">
        <f t="shared" si="430"/>
        <v/>
      </c>
      <c r="BG453" s="169">
        <f t="shared" si="411"/>
        <v>9.6349112074359358</v>
      </c>
      <c r="BH453" s="169">
        <f t="shared" ca="1" si="412"/>
        <v>2.2238881533016532</v>
      </c>
    </row>
    <row r="454" spans="3:60" x14ac:dyDescent="0.25">
      <c r="C454" s="197">
        <v>38</v>
      </c>
      <c r="D454" s="198">
        <f t="shared" si="380"/>
        <v>14.258458125182745</v>
      </c>
      <c r="E454" s="199">
        <f t="shared" si="381"/>
        <v>3.0052631578947366</v>
      </c>
      <c r="F454" s="199">
        <f t="shared" si="382"/>
        <v>15.026315789473683</v>
      </c>
      <c r="G454" s="199">
        <f t="shared" si="383"/>
        <v>2.1635631104736839</v>
      </c>
      <c r="H454" s="200">
        <f t="shared" si="384"/>
        <v>9982.4868651488632</v>
      </c>
      <c r="K454" s="199">
        <f t="shared" si="385"/>
        <v>9.6862974005422604</v>
      </c>
      <c r="L454" s="201">
        <f t="shared" si="386"/>
        <v>8.123744976823484E-2</v>
      </c>
      <c r="M454" s="201">
        <f t="shared" si="387"/>
        <v>8.1920674374235197E-2</v>
      </c>
      <c r="N454" s="201">
        <f t="shared" si="388"/>
        <v>8.6107508135357225E-2</v>
      </c>
      <c r="O454" s="201">
        <f t="shared" si="389"/>
        <v>8.1312509633588895E-2</v>
      </c>
      <c r="P454" s="201" t="str">
        <f t="shared" si="390"/>
        <v/>
      </c>
      <c r="Q454" s="201" t="str">
        <f t="shared" si="391"/>
        <v/>
      </c>
      <c r="R454" s="201" t="str">
        <f t="shared" si="392"/>
        <v/>
      </c>
      <c r="S454" s="201" t="str">
        <f t="shared" si="393"/>
        <v/>
      </c>
      <c r="T454" s="199">
        <f t="shared" si="394"/>
        <v>0</v>
      </c>
      <c r="U454" s="199">
        <f t="shared" si="395"/>
        <v>0</v>
      </c>
      <c r="V454" s="199">
        <f t="shared" si="396"/>
        <v>0.31508553639982634</v>
      </c>
      <c r="W454" s="199">
        <f t="shared" si="397"/>
        <v>0</v>
      </c>
      <c r="X454" s="199" t="str">
        <f t="shared" si="398"/>
        <v/>
      </c>
      <c r="Y454" s="199" t="str">
        <f t="shared" si="399"/>
        <v/>
      </c>
      <c r="Z454" s="199" t="str">
        <f t="shared" si="400"/>
        <v/>
      </c>
      <c r="AA454" s="199" t="str">
        <f t="shared" si="401"/>
        <v/>
      </c>
      <c r="AB454" s="201">
        <f t="shared" ca="1" si="402"/>
        <v>2.3459647767738963</v>
      </c>
      <c r="AD454" s="162">
        <f t="shared" si="403"/>
        <v>0</v>
      </c>
      <c r="AE454" s="162">
        <f t="shared" si="404"/>
        <v>0</v>
      </c>
      <c r="AF454" s="162">
        <f t="shared" si="405"/>
        <v>8.0955231092256792E-3</v>
      </c>
      <c r="AG454" s="162">
        <f t="shared" si="406"/>
        <v>0</v>
      </c>
      <c r="AH454" s="162" t="str">
        <f t="shared" si="407"/>
        <v/>
      </c>
      <c r="AI454" s="162" t="str">
        <f t="shared" si="408"/>
        <v/>
      </c>
      <c r="AJ454" s="162" t="str">
        <f t="shared" si="409"/>
        <v/>
      </c>
      <c r="AK454" s="162" t="str">
        <f t="shared" si="410"/>
        <v/>
      </c>
      <c r="AM454" s="199">
        <f t="shared" si="413"/>
        <v>4.2175146848167433</v>
      </c>
      <c r="AN454" s="197">
        <f t="shared" si="415"/>
        <v>0</v>
      </c>
      <c r="AO454" s="197">
        <f t="shared" si="416"/>
        <v>0</v>
      </c>
      <c r="AP454" s="197">
        <f t="shared" si="417"/>
        <v>0</v>
      </c>
      <c r="AQ454" s="197">
        <f t="shared" si="418"/>
        <v>0</v>
      </c>
      <c r="AR454" s="197" t="str">
        <f t="shared" si="419"/>
        <v/>
      </c>
      <c r="AS454" s="197" t="str">
        <f t="shared" si="420"/>
        <v/>
      </c>
      <c r="AT454" s="197" t="str">
        <f t="shared" si="421"/>
        <v/>
      </c>
      <c r="AU454" s="197" t="str">
        <f t="shared" si="422"/>
        <v/>
      </c>
      <c r="AV454" s="199">
        <f t="shared" ca="1" si="414"/>
        <v>2.1359274422086307</v>
      </c>
      <c r="AX454" s="162">
        <f t="shared" si="423"/>
        <v>0</v>
      </c>
      <c r="AY454" s="162">
        <f t="shared" si="424"/>
        <v>0</v>
      </c>
      <c r="AZ454" s="162">
        <f t="shared" si="425"/>
        <v>0</v>
      </c>
      <c r="BA454" s="162">
        <f t="shared" si="426"/>
        <v>0</v>
      </c>
      <c r="BB454" s="162" t="str">
        <f t="shared" si="427"/>
        <v/>
      </c>
      <c r="BC454" s="162" t="str">
        <f t="shared" si="428"/>
        <v/>
      </c>
      <c r="BD454" s="162" t="str">
        <f t="shared" si="429"/>
        <v/>
      </c>
      <c r="BE454" s="162" t="str">
        <f t="shared" si="430"/>
        <v/>
      </c>
      <c r="BG454" s="169">
        <f t="shared" si="411"/>
        <v>9.6606043039890981</v>
      </c>
      <c r="BH454" s="169">
        <f t="shared" ca="1" si="412"/>
        <v>2.2909886265631987</v>
      </c>
    </row>
    <row r="455" spans="3:60" x14ac:dyDescent="0.25">
      <c r="C455" s="197">
        <v>38.1</v>
      </c>
      <c r="D455" s="198">
        <f t="shared" si="380"/>
        <v>14.29598038340691</v>
      </c>
      <c r="E455" s="199">
        <f t="shared" si="381"/>
        <v>3.0099868766404203</v>
      </c>
      <c r="F455" s="199">
        <f t="shared" si="382"/>
        <v>15.049934383202102</v>
      </c>
      <c r="G455" s="199">
        <f t="shared" si="383"/>
        <v>2.1692566976065093</v>
      </c>
      <c r="H455" s="200">
        <f t="shared" si="384"/>
        <v>9966.8208631807483</v>
      </c>
      <c r="K455" s="199">
        <f t="shared" si="385"/>
        <v>9.7119904970954227</v>
      </c>
      <c r="L455" s="201">
        <f t="shared" si="386"/>
        <v>8.1452933719874721E-2</v>
      </c>
      <c r="M455" s="201">
        <f t="shared" si="387"/>
        <v>8.2137970592734491E-2</v>
      </c>
      <c r="N455" s="201">
        <f t="shared" si="388"/>
        <v>8.6335910013700334E-2</v>
      </c>
      <c r="O455" s="201">
        <f t="shared" si="389"/>
        <v>8.1528192683014852E-2</v>
      </c>
      <c r="P455" s="201" t="str">
        <f t="shared" si="390"/>
        <v/>
      </c>
      <c r="Q455" s="201" t="str">
        <f t="shared" si="391"/>
        <v/>
      </c>
      <c r="R455" s="201" t="str">
        <f t="shared" si="392"/>
        <v/>
      </c>
      <c r="S455" s="201" t="str">
        <f t="shared" si="393"/>
        <v/>
      </c>
      <c r="T455" s="199">
        <f t="shared" si="394"/>
        <v>0</v>
      </c>
      <c r="U455" s="199">
        <f t="shared" si="395"/>
        <v>0</v>
      </c>
      <c r="V455" s="199">
        <f t="shared" si="396"/>
        <v>0.45354853466385553</v>
      </c>
      <c r="W455" s="199">
        <f t="shared" si="397"/>
        <v>0</v>
      </c>
      <c r="X455" s="199" t="str">
        <f t="shared" si="398"/>
        <v/>
      </c>
      <c r="Y455" s="199" t="str">
        <f t="shared" si="399"/>
        <v/>
      </c>
      <c r="Z455" s="199" t="str">
        <f t="shared" si="400"/>
        <v/>
      </c>
      <c r="AA455" s="199" t="str">
        <f t="shared" si="401"/>
        <v/>
      </c>
      <c r="AB455" s="201">
        <f t="shared" ca="1" si="402"/>
        <v>2.5442066192377055</v>
      </c>
      <c r="AD455" s="162">
        <f t="shared" si="403"/>
        <v>0</v>
      </c>
      <c r="AE455" s="162">
        <f t="shared" si="404"/>
        <v>0</v>
      </c>
      <c r="AF455" s="162">
        <f t="shared" si="405"/>
        <v>1.1653066292663727E-2</v>
      </c>
      <c r="AG455" s="162">
        <f t="shared" si="406"/>
        <v>0</v>
      </c>
      <c r="AH455" s="162" t="str">
        <f t="shared" si="407"/>
        <v/>
      </c>
      <c r="AI455" s="162" t="str">
        <f t="shared" si="408"/>
        <v/>
      </c>
      <c r="AJ455" s="162" t="str">
        <f t="shared" si="409"/>
        <v/>
      </c>
      <c r="AK455" s="162" t="str">
        <f t="shared" si="410"/>
        <v/>
      </c>
      <c r="AM455" s="199">
        <f t="shared" si="413"/>
        <v>4.2287314791912562</v>
      </c>
      <c r="AN455" s="197">
        <f t="shared" si="415"/>
        <v>0</v>
      </c>
      <c r="AO455" s="197">
        <f t="shared" si="416"/>
        <v>0</v>
      </c>
      <c r="AP455" s="197">
        <f t="shared" si="417"/>
        <v>0</v>
      </c>
      <c r="AQ455" s="197">
        <f t="shared" si="418"/>
        <v>0</v>
      </c>
      <c r="AR455" s="197" t="str">
        <f t="shared" si="419"/>
        <v/>
      </c>
      <c r="AS455" s="197" t="str">
        <f t="shared" si="420"/>
        <v/>
      </c>
      <c r="AT455" s="197" t="str">
        <f t="shared" si="421"/>
        <v/>
      </c>
      <c r="AU455" s="197" t="str">
        <f t="shared" si="422"/>
        <v/>
      </c>
      <c r="AV455" s="199">
        <f t="shared" ca="1" si="414"/>
        <v>2.078415361599995</v>
      </c>
      <c r="AX455" s="162">
        <f t="shared" si="423"/>
        <v>0</v>
      </c>
      <c r="AY455" s="162">
        <f t="shared" si="424"/>
        <v>0</v>
      </c>
      <c r="AZ455" s="162">
        <f t="shared" si="425"/>
        <v>0</v>
      </c>
      <c r="BA455" s="162">
        <f t="shared" si="426"/>
        <v>0</v>
      </c>
      <c r="BB455" s="162" t="str">
        <f t="shared" si="427"/>
        <v/>
      </c>
      <c r="BC455" s="162" t="str">
        <f t="shared" si="428"/>
        <v/>
      </c>
      <c r="BD455" s="162" t="str">
        <f t="shared" si="429"/>
        <v/>
      </c>
      <c r="BE455" s="162" t="str">
        <f t="shared" si="430"/>
        <v/>
      </c>
      <c r="BG455" s="169">
        <f t="shared" si="411"/>
        <v>9.6862974005422604</v>
      </c>
      <c r="BH455" s="169">
        <f t="shared" ca="1" si="412"/>
        <v>2.3459647767738963</v>
      </c>
    </row>
    <row r="456" spans="3:60" x14ac:dyDescent="0.25">
      <c r="C456" s="197">
        <v>38.200000000000003</v>
      </c>
      <c r="D456" s="198">
        <f t="shared" si="380"/>
        <v>14.333502641631078</v>
      </c>
      <c r="E456" s="199">
        <f t="shared" si="381"/>
        <v>3.0147120418848168</v>
      </c>
      <c r="F456" s="199">
        <f t="shared" si="382"/>
        <v>15.073560209424084</v>
      </c>
      <c r="G456" s="199">
        <f t="shared" si="383"/>
        <v>2.1749502847393356</v>
      </c>
      <c r="H456" s="200">
        <f t="shared" si="384"/>
        <v>9951.1991802851626</v>
      </c>
      <c r="K456" s="199">
        <f t="shared" si="385"/>
        <v>9.737683593648585</v>
      </c>
      <c r="L456" s="201">
        <f t="shared" si="386"/>
        <v>8.1668417671514601E-2</v>
      </c>
      <c r="M456" s="201">
        <f t="shared" si="387"/>
        <v>8.2355266811233785E-2</v>
      </c>
      <c r="N456" s="201">
        <f t="shared" si="388"/>
        <v>8.6564311892043458E-2</v>
      </c>
      <c r="O456" s="201">
        <f t="shared" si="389"/>
        <v>8.1743875732440824E-2</v>
      </c>
      <c r="P456" s="201" t="str">
        <f t="shared" si="390"/>
        <v/>
      </c>
      <c r="Q456" s="201" t="str">
        <f t="shared" si="391"/>
        <v/>
      </c>
      <c r="R456" s="201" t="str">
        <f t="shared" si="392"/>
        <v/>
      </c>
      <c r="S456" s="201" t="str">
        <f t="shared" si="393"/>
        <v/>
      </c>
      <c r="T456" s="199">
        <f t="shared" si="394"/>
        <v>0</v>
      </c>
      <c r="U456" s="199">
        <f t="shared" si="395"/>
        <v>0</v>
      </c>
      <c r="V456" s="199">
        <f t="shared" si="396"/>
        <v>0.65158519957009697</v>
      </c>
      <c r="W456" s="199">
        <f t="shared" si="397"/>
        <v>0</v>
      </c>
      <c r="X456" s="199" t="str">
        <f t="shared" si="398"/>
        <v/>
      </c>
      <c r="Y456" s="199" t="str">
        <f t="shared" si="399"/>
        <v/>
      </c>
      <c r="Z456" s="199" t="str">
        <f t="shared" si="400"/>
        <v/>
      </c>
      <c r="AA456" s="199" t="str">
        <f t="shared" si="401"/>
        <v/>
      </c>
      <c r="AB456" s="201">
        <f t="shared" ca="1" si="402"/>
        <v>2.779769011995052</v>
      </c>
      <c r="AD456" s="162">
        <f t="shared" si="403"/>
        <v>0</v>
      </c>
      <c r="AE456" s="162">
        <f t="shared" si="404"/>
        <v>0</v>
      </c>
      <c r="AF456" s="162">
        <f t="shared" si="405"/>
        <v>1.674124144516604E-2</v>
      </c>
      <c r="AG456" s="162">
        <f t="shared" si="406"/>
        <v>0</v>
      </c>
      <c r="AH456" s="162" t="str">
        <f t="shared" si="407"/>
        <v/>
      </c>
      <c r="AI456" s="162" t="str">
        <f t="shared" si="408"/>
        <v/>
      </c>
      <c r="AJ456" s="162" t="str">
        <f t="shared" si="409"/>
        <v/>
      </c>
      <c r="AK456" s="162" t="str">
        <f t="shared" si="410"/>
        <v/>
      </c>
      <c r="AM456" s="199">
        <f t="shared" si="413"/>
        <v>4.2399482735657692</v>
      </c>
      <c r="AN456" s="197">
        <f t="shared" si="415"/>
        <v>0</v>
      </c>
      <c r="AO456" s="197">
        <f t="shared" si="416"/>
        <v>0</v>
      </c>
      <c r="AP456" s="197">
        <f t="shared" si="417"/>
        <v>0</v>
      </c>
      <c r="AQ456" s="197">
        <f t="shared" si="418"/>
        <v>0</v>
      </c>
      <c r="AR456" s="197" t="str">
        <f t="shared" si="419"/>
        <v/>
      </c>
      <c r="AS456" s="197" t="str">
        <f t="shared" si="420"/>
        <v/>
      </c>
      <c r="AT456" s="197" t="str">
        <f t="shared" si="421"/>
        <v/>
      </c>
      <c r="AU456" s="197" t="str">
        <f t="shared" si="422"/>
        <v/>
      </c>
      <c r="AV456" s="199">
        <f t="shared" ca="1" si="414"/>
        <v>2.0463453187815883</v>
      </c>
      <c r="AX456" s="162">
        <f t="shared" si="423"/>
        <v>0</v>
      </c>
      <c r="AY456" s="162">
        <f t="shared" si="424"/>
        <v>0</v>
      </c>
      <c r="AZ456" s="162">
        <f t="shared" si="425"/>
        <v>0</v>
      </c>
      <c r="BA456" s="162">
        <f t="shared" si="426"/>
        <v>0</v>
      </c>
      <c r="BB456" s="162" t="str">
        <f t="shared" si="427"/>
        <v/>
      </c>
      <c r="BC456" s="162" t="str">
        <f t="shared" si="428"/>
        <v/>
      </c>
      <c r="BD456" s="162" t="str">
        <f t="shared" si="429"/>
        <v/>
      </c>
      <c r="BE456" s="162" t="str">
        <f t="shared" si="430"/>
        <v/>
      </c>
      <c r="BG456" s="169">
        <f t="shared" si="411"/>
        <v>9.7119904970954227</v>
      </c>
      <c r="BH456" s="169">
        <f t="shared" ca="1" si="412"/>
        <v>2.5442066192377055</v>
      </c>
    </row>
    <row r="457" spans="3:60" x14ac:dyDescent="0.25">
      <c r="C457" s="197">
        <v>38.299999999999997</v>
      </c>
      <c r="D457" s="198">
        <f t="shared" si="380"/>
        <v>14.371024899855238</v>
      </c>
      <c r="E457" s="199">
        <f t="shared" si="381"/>
        <v>3.0194386422976502</v>
      </c>
      <c r="F457" s="199">
        <f t="shared" si="382"/>
        <v>15.097193211488252</v>
      </c>
      <c r="G457" s="199">
        <f t="shared" si="383"/>
        <v>2.1806438718721601</v>
      </c>
      <c r="H457" s="200">
        <f t="shared" si="384"/>
        <v>9935.6216681294827</v>
      </c>
      <c r="K457" s="199">
        <f t="shared" si="385"/>
        <v>9.7633766902017474</v>
      </c>
      <c r="L457" s="201">
        <f t="shared" si="386"/>
        <v>8.1883901623154468E-2</v>
      </c>
      <c r="M457" s="201">
        <f t="shared" si="387"/>
        <v>8.2572563029733079E-2</v>
      </c>
      <c r="N457" s="201">
        <f t="shared" si="388"/>
        <v>8.6792713770386581E-2</v>
      </c>
      <c r="O457" s="201">
        <f t="shared" si="389"/>
        <v>8.1959558781866781E-2</v>
      </c>
      <c r="P457" s="201" t="str">
        <f t="shared" si="390"/>
        <v/>
      </c>
      <c r="Q457" s="201" t="str">
        <f t="shared" si="391"/>
        <v/>
      </c>
      <c r="R457" s="201" t="str">
        <f t="shared" si="392"/>
        <v/>
      </c>
      <c r="S457" s="201" t="str">
        <f t="shared" si="393"/>
        <v/>
      </c>
      <c r="T457" s="199">
        <f t="shared" si="394"/>
        <v>0</v>
      </c>
      <c r="U457" s="199">
        <f t="shared" si="395"/>
        <v>0</v>
      </c>
      <c r="V457" s="199">
        <f t="shared" si="396"/>
        <v>0.93425419318958347</v>
      </c>
      <c r="W457" s="199">
        <f t="shared" si="397"/>
        <v>0</v>
      </c>
      <c r="X457" s="199" t="str">
        <f t="shared" si="398"/>
        <v/>
      </c>
      <c r="Y457" s="199" t="str">
        <f t="shared" si="399"/>
        <v/>
      </c>
      <c r="Z457" s="199" t="str">
        <f t="shared" si="400"/>
        <v/>
      </c>
      <c r="AA457" s="199" t="str">
        <f t="shared" si="401"/>
        <v/>
      </c>
      <c r="AB457" s="201">
        <f t="shared" ca="1" si="402"/>
        <v>3.0333254137349641</v>
      </c>
      <c r="AD457" s="162">
        <f t="shared" si="403"/>
        <v>0</v>
      </c>
      <c r="AE457" s="162">
        <f t="shared" si="404"/>
        <v>0</v>
      </c>
      <c r="AF457" s="162">
        <f t="shared" si="405"/>
        <v>2.4003883190816731E-2</v>
      </c>
      <c r="AG457" s="162">
        <f t="shared" si="406"/>
        <v>0</v>
      </c>
      <c r="AH457" s="162" t="str">
        <f t="shared" si="407"/>
        <v/>
      </c>
      <c r="AI457" s="162" t="str">
        <f t="shared" si="408"/>
        <v/>
      </c>
      <c r="AJ457" s="162" t="str">
        <f t="shared" si="409"/>
        <v/>
      </c>
      <c r="AK457" s="162" t="str">
        <f t="shared" si="410"/>
        <v/>
      </c>
      <c r="AM457" s="199">
        <f t="shared" si="413"/>
        <v>4.2511650679402821</v>
      </c>
      <c r="AN457" s="197">
        <f t="shared" si="415"/>
        <v>0</v>
      </c>
      <c r="AO457" s="197">
        <f t="shared" si="416"/>
        <v>0</v>
      </c>
      <c r="AP457" s="197">
        <f t="shared" si="417"/>
        <v>0</v>
      </c>
      <c r="AQ457" s="197">
        <f t="shared" si="418"/>
        <v>0</v>
      </c>
      <c r="AR457" s="197" t="str">
        <f t="shared" si="419"/>
        <v/>
      </c>
      <c r="AS457" s="197" t="str">
        <f t="shared" si="420"/>
        <v/>
      </c>
      <c r="AT457" s="197" t="str">
        <f t="shared" si="421"/>
        <v/>
      </c>
      <c r="AU457" s="197" t="str">
        <f t="shared" si="422"/>
        <v/>
      </c>
      <c r="AV457" s="199">
        <f t="shared" ca="1" si="414"/>
        <v>2.021584283975824</v>
      </c>
      <c r="AX457" s="162">
        <f t="shared" si="423"/>
        <v>0</v>
      </c>
      <c r="AY457" s="162">
        <f t="shared" si="424"/>
        <v>0</v>
      </c>
      <c r="AZ457" s="162">
        <f t="shared" si="425"/>
        <v>0</v>
      </c>
      <c r="BA457" s="162">
        <f t="shared" si="426"/>
        <v>0</v>
      </c>
      <c r="BB457" s="162" t="str">
        <f t="shared" si="427"/>
        <v/>
      </c>
      <c r="BC457" s="162" t="str">
        <f t="shared" si="428"/>
        <v/>
      </c>
      <c r="BD457" s="162" t="str">
        <f t="shared" si="429"/>
        <v/>
      </c>
      <c r="BE457" s="162" t="str">
        <f t="shared" si="430"/>
        <v/>
      </c>
      <c r="BG457" s="169">
        <f t="shared" si="411"/>
        <v>9.737683593648585</v>
      </c>
      <c r="BH457" s="169">
        <f t="shared" ca="1" si="412"/>
        <v>2.779769011995052</v>
      </c>
    </row>
    <row r="458" spans="3:60" x14ac:dyDescent="0.25">
      <c r="C458" s="197">
        <v>38.4</v>
      </c>
      <c r="D458" s="198">
        <f t="shared" si="380"/>
        <v>14.408547158079404</v>
      </c>
      <c r="E458" s="199">
        <f t="shared" si="381"/>
        <v>3.0241666666666669</v>
      </c>
      <c r="F458" s="199">
        <f t="shared" si="382"/>
        <v>15.120833333333334</v>
      </c>
      <c r="G458" s="199">
        <f t="shared" si="383"/>
        <v>2.1863374590049856</v>
      </c>
      <c r="H458" s="200">
        <f t="shared" si="384"/>
        <v>9920.0881785615875</v>
      </c>
      <c r="K458" s="199">
        <f t="shared" si="385"/>
        <v>9.7890697867549097</v>
      </c>
      <c r="L458" s="201">
        <f t="shared" si="386"/>
        <v>8.2099385574794362E-2</v>
      </c>
      <c r="M458" s="201">
        <f t="shared" si="387"/>
        <v>8.2789859248232373E-2</v>
      </c>
      <c r="N458" s="201">
        <f t="shared" si="388"/>
        <v>8.7021115648729705E-2</v>
      </c>
      <c r="O458" s="201">
        <f t="shared" si="389"/>
        <v>8.2175241831292753E-2</v>
      </c>
      <c r="P458" s="201" t="str">
        <f t="shared" si="390"/>
        <v/>
      </c>
      <c r="Q458" s="201" t="str">
        <f t="shared" si="391"/>
        <v/>
      </c>
      <c r="R458" s="201" t="str">
        <f t="shared" si="392"/>
        <v/>
      </c>
      <c r="S458" s="201" t="str">
        <f t="shared" si="393"/>
        <v/>
      </c>
      <c r="T458" s="199">
        <f t="shared" si="394"/>
        <v>0</v>
      </c>
      <c r="U458" s="199">
        <f t="shared" si="395"/>
        <v>0</v>
      </c>
      <c r="V458" s="199">
        <f t="shared" si="396"/>
        <v>1.3368662525519279</v>
      </c>
      <c r="W458" s="199">
        <f t="shared" si="397"/>
        <v>0</v>
      </c>
      <c r="X458" s="199" t="str">
        <f t="shared" si="398"/>
        <v/>
      </c>
      <c r="Y458" s="199" t="str">
        <f t="shared" si="399"/>
        <v/>
      </c>
      <c r="Z458" s="199" t="str">
        <f t="shared" si="400"/>
        <v/>
      </c>
      <c r="AA458" s="199" t="str">
        <f t="shared" si="401"/>
        <v/>
      </c>
      <c r="AB458" s="201">
        <f t="shared" ca="1" si="402"/>
        <v>3.4643120065357209</v>
      </c>
      <c r="AD458" s="162">
        <f t="shared" si="403"/>
        <v>0</v>
      </c>
      <c r="AE458" s="162">
        <f t="shared" si="404"/>
        <v>0</v>
      </c>
      <c r="AF458" s="162">
        <f t="shared" si="405"/>
        <v>3.4348233705480964E-2</v>
      </c>
      <c r="AG458" s="162">
        <f t="shared" si="406"/>
        <v>0</v>
      </c>
      <c r="AH458" s="162" t="str">
        <f t="shared" si="407"/>
        <v/>
      </c>
      <c r="AI458" s="162" t="str">
        <f t="shared" si="408"/>
        <v/>
      </c>
      <c r="AJ458" s="162" t="str">
        <f t="shared" si="409"/>
        <v/>
      </c>
      <c r="AK458" s="162" t="str">
        <f t="shared" si="410"/>
        <v/>
      </c>
      <c r="AM458" s="199">
        <f t="shared" si="413"/>
        <v>4.2623818623147951</v>
      </c>
      <c r="AN458" s="197">
        <f t="shared" si="415"/>
        <v>0</v>
      </c>
      <c r="AO458" s="197">
        <f t="shared" si="416"/>
        <v>0</v>
      </c>
      <c r="AP458" s="197">
        <f t="shared" si="417"/>
        <v>0</v>
      </c>
      <c r="AQ458" s="197">
        <f t="shared" si="418"/>
        <v>0</v>
      </c>
      <c r="AR458" s="197" t="str">
        <f t="shared" si="419"/>
        <v/>
      </c>
      <c r="AS458" s="197" t="str">
        <f t="shared" si="420"/>
        <v/>
      </c>
      <c r="AT458" s="197" t="str">
        <f t="shared" si="421"/>
        <v/>
      </c>
      <c r="AU458" s="197" t="str">
        <f t="shared" si="422"/>
        <v/>
      </c>
      <c r="AV458" s="199">
        <f t="shared" ca="1" si="414"/>
        <v>2.1232206833633795</v>
      </c>
      <c r="AX458" s="162">
        <f t="shared" si="423"/>
        <v>0</v>
      </c>
      <c r="AY458" s="162">
        <f t="shared" si="424"/>
        <v>0</v>
      </c>
      <c r="AZ458" s="162">
        <f t="shared" si="425"/>
        <v>0</v>
      </c>
      <c r="BA458" s="162">
        <f t="shared" si="426"/>
        <v>0</v>
      </c>
      <c r="BB458" s="162" t="str">
        <f t="shared" si="427"/>
        <v/>
      </c>
      <c r="BC458" s="162" t="str">
        <f t="shared" si="428"/>
        <v/>
      </c>
      <c r="BD458" s="162" t="str">
        <f t="shared" si="429"/>
        <v/>
      </c>
      <c r="BE458" s="162" t="str">
        <f t="shared" si="430"/>
        <v/>
      </c>
      <c r="BG458" s="169">
        <f t="shared" si="411"/>
        <v>9.7633766902017474</v>
      </c>
      <c r="BH458" s="169">
        <f t="shared" ca="1" si="412"/>
        <v>3.0333254137349641</v>
      </c>
    </row>
    <row r="459" spans="3:60" x14ac:dyDescent="0.25">
      <c r="C459" s="197">
        <v>38.5</v>
      </c>
      <c r="D459" s="198">
        <f t="shared" si="380"/>
        <v>14.446069416303573</v>
      </c>
      <c r="E459" s="199">
        <f t="shared" si="381"/>
        <v>3.0288961038961038</v>
      </c>
      <c r="F459" s="199">
        <f t="shared" si="382"/>
        <v>15.144480519480519</v>
      </c>
      <c r="G459" s="199">
        <f t="shared" si="383"/>
        <v>2.1920310461378119</v>
      </c>
      <c r="H459" s="200">
        <f t="shared" si="384"/>
        <v>9904.5985636188234</v>
      </c>
      <c r="K459" s="199">
        <f t="shared" si="385"/>
        <v>9.814762883308072</v>
      </c>
      <c r="L459" s="201">
        <f t="shared" si="386"/>
        <v>8.2314869526434228E-2</v>
      </c>
      <c r="M459" s="201">
        <f t="shared" si="387"/>
        <v>8.3007155466731666E-2</v>
      </c>
      <c r="N459" s="201">
        <f t="shared" si="388"/>
        <v>8.7249517527072815E-2</v>
      </c>
      <c r="O459" s="201">
        <f t="shared" si="389"/>
        <v>8.2390924880718711E-2</v>
      </c>
      <c r="P459" s="201" t="str">
        <f t="shared" si="390"/>
        <v/>
      </c>
      <c r="Q459" s="201" t="str">
        <f t="shared" si="391"/>
        <v/>
      </c>
      <c r="R459" s="201" t="str">
        <f t="shared" si="392"/>
        <v/>
      </c>
      <c r="S459" s="201" t="str">
        <f t="shared" si="393"/>
        <v/>
      </c>
      <c r="T459" s="199">
        <f t="shared" si="394"/>
        <v>0</v>
      </c>
      <c r="U459" s="199">
        <f t="shared" si="395"/>
        <v>0</v>
      </c>
      <c r="V459" s="199">
        <f t="shared" si="396"/>
        <v>1.9089755925635103</v>
      </c>
      <c r="W459" s="199">
        <f t="shared" si="397"/>
        <v>0</v>
      </c>
      <c r="X459" s="199" t="str">
        <f t="shared" si="398"/>
        <v/>
      </c>
      <c r="Y459" s="199" t="str">
        <f t="shared" si="399"/>
        <v/>
      </c>
      <c r="Z459" s="199" t="str">
        <f t="shared" si="400"/>
        <v/>
      </c>
      <c r="AA459" s="199" t="str">
        <f t="shared" si="401"/>
        <v/>
      </c>
      <c r="AB459" s="201">
        <f t="shared" ca="1" si="402"/>
        <v>4.0668078856188998</v>
      </c>
      <c r="AD459" s="162">
        <f t="shared" si="403"/>
        <v>0</v>
      </c>
      <c r="AE459" s="162">
        <f t="shared" si="404"/>
        <v>0</v>
      </c>
      <c r="AF459" s="162">
        <f t="shared" si="405"/>
        <v>4.9047494217364526E-2</v>
      </c>
      <c r="AG459" s="162">
        <f t="shared" si="406"/>
        <v>0</v>
      </c>
      <c r="AH459" s="162" t="str">
        <f t="shared" si="407"/>
        <v/>
      </c>
      <c r="AI459" s="162" t="str">
        <f t="shared" si="408"/>
        <v/>
      </c>
      <c r="AJ459" s="162" t="str">
        <f t="shared" si="409"/>
        <v/>
      </c>
      <c r="AK459" s="162" t="str">
        <f t="shared" si="410"/>
        <v/>
      </c>
      <c r="AM459" s="199">
        <f t="shared" si="413"/>
        <v>4.2735986566893081</v>
      </c>
      <c r="AN459" s="197">
        <f t="shared" si="415"/>
        <v>0</v>
      </c>
      <c r="AO459" s="197">
        <f t="shared" si="416"/>
        <v>0</v>
      </c>
      <c r="AP459" s="197">
        <f t="shared" si="417"/>
        <v>0</v>
      </c>
      <c r="AQ459" s="197">
        <f t="shared" si="418"/>
        <v>0</v>
      </c>
      <c r="AR459" s="197" t="str">
        <f t="shared" si="419"/>
        <v/>
      </c>
      <c r="AS459" s="197" t="str">
        <f t="shared" si="420"/>
        <v/>
      </c>
      <c r="AT459" s="197" t="str">
        <f t="shared" si="421"/>
        <v/>
      </c>
      <c r="AU459" s="197" t="str">
        <f t="shared" si="422"/>
        <v/>
      </c>
      <c r="AV459" s="199">
        <f t="shared" ca="1" si="414"/>
        <v>2.1520648097682789</v>
      </c>
      <c r="AX459" s="162">
        <f t="shared" si="423"/>
        <v>0</v>
      </c>
      <c r="AY459" s="162">
        <f t="shared" si="424"/>
        <v>0</v>
      </c>
      <c r="AZ459" s="162">
        <f t="shared" si="425"/>
        <v>0</v>
      </c>
      <c r="BA459" s="162">
        <f t="shared" si="426"/>
        <v>0</v>
      </c>
      <c r="BB459" s="162" t="str">
        <f t="shared" si="427"/>
        <v/>
      </c>
      <c r="BC459" s="162" t="str">
        <f t="shared" si="428"/>
        <v/>
      </c>
      <c r="BD459" s="162" t="str">
        <f t="shared" si="429"/>
        <v/>
      </c>
      <c r="BE459" s="162" t="str">
        <f t="shared" si="430"/>
        <v/>
      </c>
      <c r="BG459" s="169">
        <f t="shared" si="411"/>
        <v>9.7890697867549097</v>
      </c>
      <c r="BH459" s="169">
        <f t="shared" ca="1" si="412"/>
        <v>3.4643120065357209</v>
      </c>
    </row>
    <row r="460" spans="3:60" x14ac:dyDescent="0.25">
      <c r="C460" s="197">
        <v>38.6</v>
      </c>
      <c r="D460" s="198">
        <f t="shared" si="380"/>
        <v>14.483591674527736</v>
      </c>
      <c r="E460" s="199">
        <f t="shared" si="381"/>
        <v>3.0336269430051814</v>
      </c>
      <c r="F460" s="199">
        <f t="shared" si="382"/>
        <v>15.168134715025907</v>
      </c>
      <c r="G460" s="199">
        <f t="shared" si="383"/>
        <v>2.1977246332706368</v>
      </c>
      <c r="H460" s="200">
        <f t="shared" si="384"/>
        <v>9889.1526755367304</v>
      </c>
      <c r="K460" s="199">
        <f t="shared" si="385"/>
        <v>9.8404559798612343</v>
      </c>
      <c r="L460" s="201">
        <f t="shared" si="386"/>
        <v>8.2530353478074109E-2</v>
      </c>
      <c r="M460" s="201">
        <f t="shared" si="387"/>
        <v>8.3224451685230974E-2</v>
      </c>
      <c r="N460" s="201">
        <f t="shared" si="388"/>
        <v>8.7477919405415938E-2</v>
      </c>
      <c r="O460" s="201">
        <f t="shared" si="389"/>
        <v>8.2606607930144668E-2</v>
      </c>
      <c r="P460" s="201" t="str">
        <f t="shared" si="390"/>
        <v/>
      </c>
      <c r="Q460" s="201" t="str">
        <f t="shared" si="391"/>
        <v/>
      </c>
      <c r="R460" s="201" t="str">
        <f t="shared" si="392"/>
        <v/>
      </c>
      <c r="S460" s="201" t="str">
        <f t="shared" si="393"/>
        <v/>
      </c>
      <c r="T460" s="199">
        <f t="shared" si="394"/>
        <v>0</v>
      </c>
      <c r="U460" s="199">
        <f t="shared" si="395"/>
        <v>0</v>
      </c>
      <c r="V460" s="199">
        <f t="shared" si="396"/>
        <v>2.7196961436413667</v>
      </c>
      <c r="W460" s="199">
        <f t="shared" si="397"/>
        <v>0</v>
      </c>
      <c r="X460" s="199" t="str">
        <f t="shared" si="398"/>
        <v/>
      </c>
      <c r="Y460" s="199" t="str">
        <f t="shared" si="399"/>
        <v/>
      </c>
      <c r="Z460" s="199" t="str">
        <f t="shared" si="400"/>
        <v/>
      </c>
      <c r="AA460" s="199" t="str">
        <f t="shared" si="401"/>
        <v/>
      </c>
      <c r="AB460" s="201">
        <f t="shared" ca="1" si="402"/>
        <v>4.8208969894642184</v>
      </c>
      <c r="AD460" s="162">
        <f t="shared" si="403"/>
        <v>0</v>
      </c>
      <c r="AE460" s="162">
        <f t="shared" si="404"/>
        <v>0</v>
      </c>
      <c r="AF460" s="162">
        <f t="shared" si="405"/>
        <v>6.9877415613840851E-2</v>
      </c>
      <c r="AG460" s="162">
        <f t="shared" si="406"/>
        <v>0</v>
      </c>
      <c r="AH460" s="162" t="str">
        <f t="shared" si="407"/>
        <v/>
      </c>
      <c r="AI460" s="162" t="str">
        <f t="shared" si="408"/>
        <v/>
      </c>
      <c r="AJ460" s="162" t="str">
        <f t="shared" si="409"/>
        <v/>
      </c>
      <c r="AK460" s="162" t="str">
        <f t="shared" si="410"/>
        <v/>
      </c>
      <c r="AM460" s="199">
        <f t="shared" si="413"/>
        <v>4.284815451063821</v>
      </c>
      <c r="AN460" s="197">
        <f t="shared" si="415"/>
        <v>0</v>
      </c>
      <c r="AO460" s="197">
        <f t="shared" si="416"/>
        <v>0</v>
      </c>
      <c r="AP460" s="197">
        <f t="shared" si="417"/>
        <v>0</v>
      </c>
      <c r="AQ460" s="197">
        <f t="shared" si="418"/>
        <v>0</v>
      </c>
      <c r="AR460" s="197" t="str">
        <f t="shared" si="419"/>
        <v/>
      </c>
      <c r="AS460" s="197" t="str">
        <f t="shared" si="420"/>
        <v/>
      </c>
      <c r="AT460" s="197" t="str">
        <f t="shared" si="421"/>
        <v/>
      </c>
      <c r="AU460" s="197" t="str">
        <f t="shared" si="422"/>
        <v/>
      </c>
      <c r="AV460" s="199">
        <f t="shared" ca="1" si="414"/>
        <v>2.0497763053841971</v>
      </c>
      <c r="AX460" s="162">
        <f t="shared" si="423"/>
        <v>0</v>
      </c>
      <c r="AY460" s="162">
        <f t="shared" si="424"/>
        <v>0</v>
      </c>
      <c r="AZ460" s="162">
        <f t="shared" si="425"/>
        <v>0</v>
      </c>
      <c r="BA460" s="162">
        <f t="shared" si="426"/>
        <v>0</v>
      </c>
      <c r="BB460" s="162" t="str">
        <f t="shared" si="427"/>
        <v/>
      </c>
      <c r="BC460" s="162" t="str">
        <f t="shared" si="428"/>
        <v/>
      </c>
      <c r="BD460" s="162" t="str">
        <f t="shared" si="429"/>
        <v/>
      </c>
      <c r="BE460" s="162" t="str">
        <f t="shared" si="430"/>
        <v/>
      </c>
      <c r="BG460" s="169">
        <f t="shared" si="411"/>
        <v>9.814762883308072</v>
      </c>
      <c r="BH460" s="169">
        <f t="shared" ca="1" si="412"/>
        <v>4.0668078856188998</v>
      </c>
    </row>
    <row r="461" spans="3:60" x14ac:dyDescent="0.25">
      <c r="C461" s="197">
        <v>38.700000000000003</v>
      </c>
      <c r="D461" s="198">
        <f t="shared" ref="D461:D524" si="431">(2*$C$43*$C461)/($C$15/1000000)*1000</f>
        <v>14.521113932751904</v>
      </c>
      <c r="E461" s="199">
        <f t="shared" ref="E461:E524" si="432">$C$46+$C$47/C461+$C$48*C461</f>
        <v>3.0383591731266151</v>
      </c>
      <c r="F461" s="199">
        <f t="shared" ref="F461:F524" si="433">E461*$C$15</f>
        <v>15.191795865633075</v>
      </c>
      <c r="G461" s="199">
        <f t="shared" ref="G461:G524" si="434">D461*PI()*$C$14*$C$37/4*60/1000</f>
        <v>2.2034182204034627</v>
      </c>
      <c r="H461" s="200">
        <f t="shared" ref="H461:H524" si="435">($C$13*1000)/F461</f>
        <v>9873.7503667575238</v>
      </c>
      <c r="K461" s="199">
        <f t="shared" si="385"/>
        <v>9.8661490764143966</v>
      </c>
      <c r="L461" s="201">
        <f t="shared" si="386"/>
        <v>8.2745837429713989E-2</v>
      </c>
      <c r="M461" s="201">
        <f t="shared" si="387"/>
        <v>8.3441747903730268E-2</v>
      </c>
      <c r="N461" s="201">
        <f t="shared" si="388"/>
        <v>8.7706321283759062E-2</v>
      </c>
      <c r="O461" s="201">
        <f t="shared" si="389"/>
        <v>8.282229097957064E-2</v>
      </c>
      <c r="P461" s="201" t="str">
        <f t="shared" si="390"/>
        <v/>
      </c>
      <c r="Q461" s="201" t="str">
        <f t="shared" si="391"/>
        <v/>
      </c>
      <c r="R461" s="201" t="str">
        <f t="shared" si="392"/>
        <v/>
      </c>
      <c r="S461" s="201" t="str">
        <f t="shared" si="393"/>
        <v/>
      </c>
      <c r="T461" s="199">
        <f t="shared" si="394"/>
        <v>0</v>
      </c>
      <c r="U461" s="199">
        <f t="shared" si="395"/>
        <v>0</v>
      </c>
      <c r="V461" s="199">
        <f t="shared" si="396"/>
        <v>3.8644317040799718</v>
      </c>
      <c r="W461" s="199">
        <f t="shared" si="397"/>
        <v>0</v>
      </c>
      <c r="X461" s="199" t="str">
        <f t="shared" si="398"/>
        <v/>
      </c>
      <c r="Y461" s="199" t="str">
        <f t="shared" si="399"/>
        <v/>
      </c>
      <c r="Z461" s="199" t="str">
        <f t="shared" si="400"/>
        <v/>
      </c>
      <c r="AA461" s="199" t="str">
        <f t="shared" si="401"/>
        <v/>
      </c>
      <c r="AB461" s="201">
        <f t="shared" ca="1" si="402"/>
        <v>5.9878882030406384</v>
      </c>
      <c r="AD461" s="162">
        <f t="shared" si="403"/>
        <v>0</v>
      </c>
      <c r="AE461" s="162">
        <f t="shared" si="404"/>
        <v>0</v>
      </c>
      <c r="AF461" s="162">
        <f t="shared" si="405"/>
        <v>9.9289216896028321E-2</v>
      </c>
      <c r="AG461" s="162">
        <f t="shared" si="406"/>
        <v>0</v>
      </c>
      <c r="AH461" s="162" t="str">
        <f t="shared" si="407"/>
        <v/>
      </c>
      <c r="AI461" s="162" t="str">
        <f t="shared" si="408"/>
        <v/>
      </c>
      <c r="AJ461" s="162" t="str">
        <f t="shared" si="409"/>
        <v/>
      </c>
      <c r="AK461" s="162" t="str">
        <f t="shared" si="410"/>
        <v/>
      </c>
      <c r="AM461" s="199">
        <f t="shared" si="413"/>
        <v>4.296032245438334</v>
      </c>
      <c r="AN461" s="197">
        <f t="shared" si="415"/>
        <v>0</v>
      </c>
      <c r="AO461" s="197">
        <f t="shared" si="416"/>
        <v>0</v>
      </c>
      <c r="AP461" s="197">
        <f t="shared" si="417"/>
        <v>0</v>
      </c>
      <c r="AQ461" s="197">
        <f t="shared" si="418"/>
        <v>0</v>
      </c>
      <c r="AR461" s="197" t="str">
        <f t="shared" si="419"/>
        <v/>
      </c>
      <c r="AS461" s="197" t="str">
        <f t="shared" si="420"/>
        <v/>
      </c>
      <c r="AT461" s="197" t="str">
        <f t="shared" si="421"/>
        <v/>
      </c>
      <c r="AU461" s="197" t="str">
        <f t="shared" si="422"/>
        <v/>
      </c>
      <c r="AV461" s="199">
        <f t="shared" ca="1" si="414"/>
        <v>2.1152182528053118</v>
      </c>
      <c r="AX461" s="162">
        <f t="shared" si="423"/>
        <v>0</v>
      </c>
      <c r="AY461" s="162">
        <f t="shared" si="424"/>
        <v>0</v>
      </c>
      <c r="AZ461" s="162">
        <f t="shared" si="425"/>
        <v>0</v>
      </c>
      <c r="BA461" s="162">
        <f t="shared" si="426"/>
        <v>0</v>
      </c>
      <c r="BB461" s="162" t="str">
        <f t="shared" si="427"/>
        <v/>
      </c>
      <c r="BC461" s="162" t="str">
        <f t="shared" si="428"/>
        <v/>
      </c>
      <c r="BD461" s="162" t="str">
        <f t="shared" si="429"/>
        <v/>
      </c>
      <c r="BE461" s="162" t="str">
        <f t="shared" si="430"/>
        <v/>
      </c>
      <c r="BG461" s="169">
        <f t="shared" si="411"/>
        <v>9.8404559798612343</v>
      </c>
      <c r="BH461" s="169">
        <f t="shared" ca="1" si="412"/>
        <v>4.8208969894642184</v>
      </c>
    </row>
    <row r="462" spans="3:60" x14ac:dyDescent="0.25">
      <c r="C462" s="197">
        <v>38.799999999999997</v>
      </c>
      <c r="D462" s="198">
        <f t="shared" si="431"/>
        <v>14.558636190976065</v>
      </c>
      <c r="E462" s="199">
        <f t="shared" si="432"/>
        <v>3.0430927835051547</v>
      </c>
      <c r="F462" s="199">
        <f t="shared" si="433"/>
        <v>15.215463917525774</v>
      </c>
      <c r="G462" s="199">
        <f t="shared" si="434"/>
        <v>2.2091118075362877</v>
      </c>
      <c r="H462" s="200">
        <f t="shared" si="435"/>
        <v>9858.3914899383417</v>
      </c>
      <c r="K462" s="199">
        <f t="shared" ref="K462:K525" si="436">K461+1/($C$74*60)</f>
        <v>9.891842172967559</v>
      </c>
      <c r="L462" s="201">
        <f t="shared" ref="L462:L525" si="437">IF(Q$56="","",SQRT(($K462*$K462)/$Q$72))</f>
        <v>8.296132138135387E-2</v>
      </c>
      <c r="M462" s="201">
        <f t="shared" ref="M462:M525" si="438">IF(R$56="","",SQRT(($K462*$K462)/$R$72))</f>
        <v>8.3659044122229562E-2</v>
      </c>
      <c r="N462" s="201">
        <f t="shared" ref="N462:N525" si="439">IF(S$56="","",SQRT(($K462*$K462)/$S$72))</f>
        <v>8.7934723162102185E-2</v>
      </c>
      <c r="O462" s="201">
        <f t="shared" ref="O462:O525" si="440">IF(T$56="","",SQRT(($K462*$K462)/$T$72))</f>
        <v>8.3037974028996597E-2</v>
      </c>
      <c r="P462" s="201" t="str">
        <f t="shared" ref="P462:P525" si="441">IF(U$56="","",SQRT(($K462*$K462)/$U$72))</f>
        <v/>
      </c>
      <c r="Q462" s="201" t="str">
        <f t="shared" ref="Q462:Q525" si="442">IF(V$56="","",SQRT(($K462*$K462)/$V$72))</f>
        <v/>
      </c>
      <c r="R462" s="201" t="str">
        <f t="shared" ref="R462:R525" si="443">IF(W$56="","",SQRT(($K462*$K462)/$W$72))</f>
        <v/>
      </c>
      <c r="S462" s="201" t="str">
        <f t="shared" ref="S462:S525" si="444">IF(X$56="","",SQRT(($K462*$K462)/$X$72))</f>
        <v/>
      </c>
      <c r="T462" s="199">
        <f t="shared" ref="T462:T525" si="445">IF(Q$56="","",IF(ABS(($K462-Q$60) / ( L462 / 2.2))&gt;20,0,IF(Q$60&lt;&gt;"",Q$64 * ( POWER(POWER(Q$67, 2),0.5) + POWER(POWER(Q$67, 2),-0.5)  ) / ( POWER(POWER(Q$67, 2),0.5) * EXP( POWER(1 + POWER(Q$67, 2),-1) * ($K462-Q$60)/ ( L462 / 2.2) ) + POWER(POWER(Q$67, 2),-0.5) * EXP(- POWER(Q$67, 2) * POWER(1 + POWER(Q$67, 2),-1) * ($K462-Q$60) / ( L462 / 2.2) ) ),"")))</f>
        <v>0</v>
      </c>
      <c r="U462" s="199">
        <f t="shared" ref="U462:U525" si="446">IF(R$56="","",IF(ABS(($K462-R$60) / ( M462 / 2.2))&gt;20,0,IF(R$60&lt;&gt;"",R$64 * ( POWER(POWER(R$67, 2),0.5) + POWER(POWER(R$67, 2),-0.5)  ) / ( POWER(POWER(R$67, 2),0.5) * EXP( POWER(1 + POWER(R$67, 2),-1) * ($K462-R$60)/ ( M462 / 2.2) ) + POWER(POWER(R$67, 2),-0.5) * EXP(- POWER(R$67, 2) * POWER(1 + POWER(R$67, 2),-1) * ($K462-R$60) / ( M462 / 2.2) ) ),"")))</f>
        <v>0</v>
      </c>
      <c r="V462" s="199">
        <f t="shared" ref="V462:V525" si="447">IF(S$56="","",IF(ABS(($K462-S$60) / ( N462 / 2.2))&gt;20,0,IF(S$60&lt;&gt;"",S$64 * ( POWER(POWER(S$67, 2),0.5) + POWER(POWER(S$67, 2),-0.5)  ) / ( POWER(POWER(S$67, 2),0.5) * EXP( POWER(1 + POWER(S$67, 2),-1) * ($K462-S$60)/ ( N462 / 2.2) ) + POWER(POWER(S$67, 2),-0.5) * EXP(- POWER(S$67, 2) * POWER(1 + POWER(S$67, 2),-1) * ($K462-S$60) / ( N462 / 2.2) ) ),"")))</f>
        <v>5.4724547612527372</v>
      </c>
      <c r="W462" s="199">
        <f t="shared" ref="W462:W525" si="448">IF(T$56="","",IF(ABS(($K462-T$60) / ( O462 / 2.2))&gt;20,0,IF(T$60&lt;&gt;"",T$64 * ( POWER(POWER(T$67, 2),0.5) + POWER(POWER(T$67, 2),-0.5)  ) / ( POWER(POWER(T$67, 2),0.5) * EXP( POWER(1 + POWER(T$67, 2),-1) * ($K462-T$60)/ ( O462 / 2.2) ) + POWER(POWER(T$67, 2),-0.5) * EXP(- POWER(T$67, 2) * POWER(1 + POWER(T$67, 2),-1) * ($K462-T$60) / ( O462 / 2.2) ) ),"")))</f>
        <v>0</v>
      </c>
      <c r="X462" s="199" t="str">
        <f t="shared" ref="X462:X525" si="449">IF(U$56="","",IF(ABS(($K462-U$60) / ( P462 / 2.2))&gt;20,0,IF(U$60&lt;&gt;"",U$64 * ( POWER(POWER(U$67, 2),0.5) + POWER(POWER(U$67, 2),-0.5)  ) / ( POWER(POWER(U$67, 2),0.5) * EXP( POWER(1 + POWER(U$67, 2),-1) * ($K462-U$60)/ ( P462 / 2.2) ) + POWER(POWER(U$67, 2),-0.5) * EXP(- POWER(U$67, 2) * POWER(1 + POWER(U$67, 2),-1) * ($K462-U$60) / ( P462 / 2.2) ) ),"")))</f>
        <v/>
      </c>
      <c r="Y462" s="199" t="str">
        <f t="shared" ref="Y462:Y525" si="450">IF(V$56="","",IF(ABS(($K462-V$60) / ( Q462 / 2.2))&gt;20,0,IF(V$60&lt;&gt;"",V$64 * ( POWER(POWER(V$67, 2),0.5) + POWER(POWER(V$67, 2),-0.5)  ) / ( POWER(POWER(V$67, 2),0.5) * EXP( POWER(1 + POWER(V$67, 2),-1) * ($K462-V$60)/ ( Q462 / 2.2) ) + POWER(POWER(V$67, 2),-0.5) * EXP(- POWER(V$67, 2) * POWER(1 + POWER(V$67, 2),-1) * ($K462-V$60) / ( Q462 / 2.2) ) ),"")))</f>
        <v/>
      </c>
      <c r="Z462" s="199" t="str">
        <f t="shared" ref="Z462:Z525" si="451">IF(W$56="","",IF(ABS(($K462-W$60) / ( R462 / 2.2))&gt;20,0,IF(W$60&lt;&gt;"",W$64 * ( POWER(POWER(W$67, 2),0.5) + POWER(POWER(W$67, 2),-0.5)  ) / ( POWER(POWER(W$67, 2),0.5) * EXP( POWER(1 + POWER(W$67, 2),-1) * ($K462-W$60)/ ( R462 / 2.2) ) + POWER(POWER(W$67, 2),-0.5) * EXP(- POWER(W$67, 2) * POWER(1 + POWER(W$67, 2),-1) * ($K462-W$60) / ( R462 / 2.2) ) ),"")))</f>
        <v/>
      </c>
      <c r="AA462" s="199" t="str">
        <f t="shared" ref="AA462:AA525" si="452">IF(X$56="","",IF(ABS(($K462-X$60) / ( S462 / 2.2))&gt;20,0,IF(X$60&lt;&gt;"",X$64 * ( POWER(POWER(X$67, 2),0.5) + POWER(POWER(X$67, 2),-0.5)  ) / ( POWER(POWER(X$67, 2),0.5) * EXP( POWER(1 + POWER(X$67, 2),-1) * ($K462-X$60)/ ( S462 / 2.2) ) + POWER(POWER(X$67, 2),-0.5) * EXP(- POWER(X$67, 2) * POWER(1 + POWER(X$67, 2),-1) * ($K462-X$60) / ( S462 / 2.2) ) ),"")))</f>
        <v/>
      </c>
      <c r="AB462" s="201">
        <f t="shared" ref="AB462:AB525" ca="1" si="453">SUM(T462:AA462)+RAND()*$C$69+$C$67</f>
        <v>7.6106051644542347</v>
      </c>
      <c r="AD462" s="162">
        <f t="shared" ref="AD462:AD525" si="454">IF(Q$56="","",($K462-$K461)*T462)</f>
        <v>0</v>
      </c>
      <c r="AE462" s="162">
        <f t="shared" ref="AE462:AE525" si="455">IF(R$56="","",($K462-$K461)*U462)</f>
        <v>0</v>
      </c>
      <c r="AF462" s="162">
        <f t="shared" ref="AF462:AF525" si="456">IF(S$56="","",($K462-$K461)*V462)</f>
        <v>0.14060430856367942</v>
      </c>
      <c r="AG462" s="162">
        <f t="shared" ref="AG462:AG525" si="457">IF(T$56="","",($K462-$K461)*W462)</f>
        <v>0</v>
      </c>
      <c r="AH462" s="162" t="str">
        <f t="shared" ref="AH462:AH525" si="458">IF(U$56="","",($K462-$K461)*X462)</f>
        <v/>
      </c>
      <c r="AI462" s="162" t="str">
        <f t="shared" ref="AI462:AI525" si="459">IF(V$56="","",($K462-$K461)*Y462)</f>
        <v/>
      </c>
      <c r="AJ462" s="162" t="str">
        <f t="shared" ref="AJ462:AJ525" si="460">IF(W$56="","",($K462-$K461)*Z462)</f>
        <v/>
      </c>
      <c r="AK462" s="162" t="str">
        <f t="shared" ref="AK462:AK525" si="461">IF(X$56="","",($K462-$K461)*AA462)</f>
        <v/>
      </c>
      <c r="AM462" s="199">
        <f t="shared" si="413"/>
        <v>4.3072490398128469</v>
      </c>
      <c r="AN462" s="197">
        <f t="shared" si="415"/>
        <v>0</v>
      </c>
      <c r="AO462" s="197">
        <f t="shared" si="416"/>
        <v>0</v>
      </c>
      <c r="AP462" s="197">
        <f t="shared" si="417"/>
        <v>0</v>
      </c>
      <c r="AQ462" s="197">
        <f t="shared" si="418"/>
        <v>0</v>
      </c>
      <c r="AR462" s="197" t="str">
        <f t="shared" si="419"/>
        <v/>
      </c>
      <c r="AS462" s="197" t="str">
        <f t="shared" si="420"/>
        <v/>
      </c>
      <c r="AT462" s="197" t="str">
        <f t="shared" si="421"/>
        <v/>
      </c>
      <c r="AU462" s="197" t="str">
        <f t="shared" si="422"/>
        <v/>
      </c>
      <c r="AV462" s="199">
        <f t="shared" ca="1" si="414"/>
        <v>2.0325787089941993</v>
      </c>
      <c r="AX462" s="162">
        <f t="shared" si="423"/>
        <v>0</v>
      </c>
      <c r="AY462" s="162">
        <f t="shared" si="424"/>
        <v>0</v>
      </c>
      <c r="AZ462" s="162">
        <f t="shared" si="425"/>
        <v>0</v>
      </c>
      <c r="BA462" s="162">
        <f t="shared" si="426"/>
        <v>0</v>
      </c>
      <c r="BB462" s="162" t="str">
        <f t="shared" si="427"/>
        <v/>
      </c>
      <c r="BC462" s="162" t="str">
        <f t="shared" si="428"/>
        <v/>
      </c>
      <c r="BD462" s="162" t="str">
        <f t="shared" si="429"/>
        <v/>
      </c>
      <c r="BE462" s="162" t="str">
        <f t="shared" si="430"/>
        <v/>
      </c>
      <c r="BG462" s="169">
        <f t="shared" ref="BG462:BG525" si="462">IF($C$8="isocratic",K461,AM462)</f>
        <v>9.8661490764143966</v>
      </c>
      <c r="BH462" s="169">
        <f t="shared" ref="BH462:BH525" ca="1" si="463">IF($C$8="isocratic",AB461,AV462)</f>
        <v>5.9878882030406384</v>
      </c>
    </row>
    <row r="463" spans="3:60" x14ac:dyDescent="0.25">
      <c r="C463" s="197">
        <v>38.9</v>
      </c>
      <c r="D463" s="198">
        <f t="shared" si="431"/>
        <v>14.59615844920023</v>
      </c>
      <c r="E463" s="199">
        <f t="shared" si="432"/>
        <v>3.0478277634961439</v>
      </c>
      <c r="F463" s="199">
        <f t="shared" si="433"/>
        <v>15.23913881748072</v>
      </c>
      <c r="G463" s="199">
        <f t="shared" si="434"/>
        <v>2.2148053946691131</v>
      </c>
      <c r="H463" s="200">
        <f t="shared" si="435"/>
        <v>9843.0758979592702</v>
      </c>
      <c r="K463" s="199">
        <f t="shared" si="436"/>
        <v>9.9175352695207213</v>
      </c>
      <c r="L463" s="201">
        <f t="shared" si="437"/>
        <v>8.317680533299375E-2</v>
      </c>
      <c r="M463" s="201">
        <f t="shared" si="438"/>
        <v>8.3876340340728855E-2</v>
      </c>
      <c r="N463" s="201">
        <f t="shared" si="439"/>
        <v>8.8163125040445309E-2</v>
      </c>
      <c r="O463" s="201">
        <f t="shared" si="440"/>
        <v>8.3253657078422569E-2</v>
      </c>
      <c r="P463" s="201" t="str">
        <f t="shared" si="441"/>
        <v/>
      </c>
      <c r="Q463" s="201" t="str">
        <f t="shared" si="442"/>
        <v/>
      </c>
      <c r="R463" s="201" t="str">
        <f t="shared" si="443"/>
        <v/>
      </c>
      <c r="S463" s="201" t="str">
        <f t="shared" si="444"/>
        <v/>
      </c>
      <c r="T463" s="199">
        <f t="shared" si="445"/>
        <v>0</v>
      </c>
      <c r="U463" s="199">
        <f t="shared" si="446"/>
        <v>0</v>
      </c>
      <c r="V463" s="199">
        <f t="shared" si="447"/>
        <v>7.7128272124634893</v>
      </c>
      <c r="W463" s="199">
        <f t="shared" si="448"/>
        <v>0</v>
      </c>
      <c r="X463" s="199" t="str">
        <f t="shared" si="449"/>
        <v/>
      </c>
      <c r="Y463" s="199" t="str">
        <f t="shared" si="450"/>
        <v/>
      </c>
      <c r="Z463" s="199" t="str">
        <f t="shared" si="451"/>
        <v/>
      </c>
      <c r="AA463" s="199" t="str">
        <f t="shared" si="452"/>
        <v/>
      </c>
      <c r="AB463" s="201">
        <f t="shared" ca="1" si="453"/>
        <v>9.7505981759545719</v>
      </c>
      <c r="AD463" s="162">
        <f t="shared" si="454"/>
        <v>0</v>
      </c>
      <c r="AE463" s="162">
        <f t="shared" si="455"/>
        <v>0</v>
      </c>
      <c r="AF463" s="162">
        <f t="shared" si="456"/>
        <v>0.19816641426768222</v>
      </c>
      <c r="AG463" s="162">
        <f t="shared" si="457"/>
        <v>0</v>
      </c>
      <c r="AH463" s="162" t="str">
        <f t="shared" si="458"/>
        <v/>
      </c>
      <c r="AI463" s="162" t="str">
        <f t="shared" si="459"/>
        <v/>
      </c>
      <c r="AJ463" s="162" t="str">
        <f t="shared" si="460"/>
        <v/>
      </c>
      <c r="AK463" s="162" t="str">
        <f t="shared" si="461"/>
        <v/>
      </c>
      <c r="AM463" s="199">
        <f t="shared" ref="AM463:AM526" si="464">AM462+MAX($AK$57:$AR$57)*1.2/3000</f>
        <v>4.3184658341873599</v>
      </c>
      <c r="AN463" s="197">
        <f t="shared" si="415"/>
        <v>0</v>
      </c>
      <c r="AO463" s="197">
        <f t="shared" si="416"/>
        <v>0</v>
      </c>
      <c r="AP463" s="197">
        <f t="shared" si="417"/>
        <v>0</v>
      </c>
      <c r="AQ463" s="197">
        <f t="shared" si="418"/>
        <v>0</v>
      </c>
      <c r="AR463" s="197" t="str">
        <f t="shared" si="419"/>
        <v/>
      </c>
      <c r="AS463" s="197" t="str">
        <f t="shared" si="420"/>
        <v/>
      </c>
      <c r="AT463" s="197" t="str">
        <f t="shared" si="421"/>
        <v/>
      </c>
      <c r="AU463" s="197" t="str">
        <f t="shared" si="422"/>
        <v/>
      </c>
      <c r="AV463" s="199">
        <f t="shared" ref="AV463:AV526" ca="1" si="465">SUM(AN463:AU463)+RAND()*$C$69+K463*$C$70+$C$67</f>
        <v>2.1012774194769688</v>
      </c>
      <c r="AX463" s="162">
        <f t="shared" si="423"/>
        <v>0</v>
      </c>
      <c r="AY463" s="162">
        <f t="shared" si="424"/>
        <v>0</v>
      </c>
      <c r="AZ463" s="162">
        <f t="shared" si="425"/>
        <v>0</v>
      </c>
      <c r="BA463" s="162">
        <f t="shared" si="426"/>
        <v>0</v>
      </c>
      <c r="BB463" s="162" t="str">
        <f t="shared" si="427"/>
        <v/>
      </c>
      <c r="BC463" s="162" t="str">
        <f t="shared" si="428"/>
        <v/>
      </c>
      <c r="BD463" s="162" t="str">
        <f t="shared" si="429"/>
        <v/>
      </c>
      <c r="BE463" s="162" t="str">
        <f t="shared" si="430"/>
        <v/>
      </c>
      <c r="BG463" s="169">
        <f t="shared" si="462"/>
        <v>9.891842172967559</v>
      </c>
      <c r="BH463" s="169">
        <f t="shared" ca="1" si="463"/>
        <v>7.6106051644542347</v>
      </c>
    </row>
    <row r="464" spans="3:60" x14ac:dyDescent="0.25">
      <c r="C464" s="197">
        <v>39</v>
      </c>
      <c r="D464" s="198">
        <f t="shared" si="431"/>
        <v>14.633680707424396</v>
      </c>
      <c r="E464" s="199">
        <f t="shared" si="432"/>
        <v>3.0525641025641028</v>
      </c>
      <c r="F464" s="199">
        <f t="shared" si="433"/>
        <v>15.262820512820515</v>
      </c>
      <c r="G464" s="199">
        <f t="shared" si="434"/>
        <v>2.2204989818019389</v>
      </c>
      <c r="H464" s="200">
        <f t="shared" si="435"/>
        <v>9827.8034439311195</v>
      </c>
      <c r="K464" s="199">
        <f t="shared" si="436"/>
        <v>9.9432283660738836</v>
      </c>
      <c r="L464" s="201">
        <f t="shared" si="437"/>
        <v>8.3392289284633631E-2</v>
      </c>
      <c r="M464" s="201">
        <f t="shared" si="438"/>
        <v>8.4093636559228149E-2</v>
      </c>
      <c r="N464" s="201">
        <f t="shared" si="439"/>
        <v>8.8391526918788432E-2</v>
      </c>
      <c r="O464" s="201">
        <f t="shared" si="440"/>
        <v>8.3469340127848526E-2</v>
      </c>
      <c r="P464" s="201" t="str">
        <f t="shared" si="441"/>
        <v/>
      </c>
      <c r="Q464" s="201" t="str">
        <f t="shared" si="442"/>
        <v/>
      </c>
      <c r="R464" s="201" t="str">
        <f t="shared" si="443"/>
        <v/>
      </c>
      <c r="S464" s="201" t="str">
        <f t="shared" si="444"/>
        <v/>
      </c>
      <c r="T464" s="199">
        <f t="shared" si="445"/>
        <v>0</v>
      </c>
      <c r="U464" s="199">
        <f t="shared" si="446"/>
        <v>0</v>
      </c>
      <c r="V464" s="199">
        <f t="shared" si="447"/>
        <v>10.79113376520344</v>
      </c>
      <c r="W464" s="199">
        <f t="shared" si="448"/>
        <v>0</v>
      </c>
      <c r="X464" s="199" t="str">
        <f t="shared" si="449"/>
        <v/>
      </c>
      <c r="Y464" s="199" t="str">
        <f t="shared" si="450"/>
        <v/>
      </c>
      <c r="Z464" s="199" t="str">
        <f t="shared" si="451"/>
        <v/>
      </c>
      <c r="AA464" s="199" t="str">
        <f t="shared" si="452"/>
        <v/>
      </c>
      <c r="AB464" s="201">
        <f t="shared" ca="1" si="453"/>
        <v>12.899042809885591</v>
      </c>
      <c r="AD464" s="162">
        <f t="shared" si="454"/>
        <v>0</v>
      </c>
      <c r="AE464" s="162">
        <f t="shared" si="455"/>
        <v>0</v>
      </c>
      <c r="AF464" s="162">
        <f t="shared" si="456"/>
        <v>0.27725764174746204</v>
      </c>
      <c r="AG464" s="162">
        <f t="shared" si="457"/>
        <v>0</v>
      </c>
      <c r="AH464" s="162" t="str">
        <f t="shared" si="458"/>
        <v/>
      </c>
      <c r="AI464" s="162" t="str">
        <f t="shared" si="459"/>
        <v/>
      </c>
      <c r="AJ464" s="162" t="str">
        <f t="shared" si="460"/>
        <v/>
      </c>
      <c r="AK464" s="162" t="str">
        <f t="shared" si="461"/>
        <v/>
      </c>
      <c r="AM464" s="199">
        <f t="shared" si="464"/>
        <v>4.3296826285618728</v>
      </c>
      <c r="AN464" s="197">
        <f t="shared" ref="AN464:AN527" si="466">IF(AK$56="NOT ELUTED","",IF(AK$51="","",IF(ABS(($AM464-AK$57)/(AK$72/2.2))&gt;20,0,AK$62*(POWER(POWER(AK$66,2),0.5)+POWER(POWER(AK$66,2),-0.5))/(POWER(POWER(AK$66,2),0.5)*EXP(POWER(1+POWER(AK$66,2),-1)*($AM464-AK$57)/(AK$72/2.2))+POWER(POWER(AK$66,2),-0.5)*EXP(-POWER(AK$66,2)*POWER(1+POWER(AK$66,2),-1)*($AM464-AK$57)/(AK$72/2.2))))))</f>
        <v>0</v>
      </c>
      <c r="AO464" s="197">
        <f t="shared" ref="AO464:AO527" si="467">IF(AL$56="NOT ELUTED","",IF(AL$51="","",IF(ABS(($AM464-AL$57)/(AL$72/2.2))&gt;20,0,AL$62*(POWER(POWER(AL$66,2),0.5)+POWER(POWER(AL$66,2),-0.5))/(POWER(POWER(AL$66,2),0.5)*EXP(POWER(1+POWER(AL$66,2),-1)*($AM464-AL$57)/(AL$72/2.2))+POWER(POWER(AL$66,2),-0.5)*EXP(-POWER(AL$66,2)*POWER(1+POWER(AL$66,2),-1)*($AM464-AL$57)/(AL$72/2.2))))))</f>
        <v>0</v>
      </c>
      <c r="AP464" s="197">
        <f t="shared" ref="AP464:AP527" si="468">IF(AM$56="NOT ELUTED","",IF(AM$51="","",IF(ABS(($AM464-AM$57)/(AM$72/2.2))&gt;20,0,AM$62*(POWER(POWER(AM$66,2),0.5)+POWER(POWER(AM$66,2),-0.5))/(POWER(POWER(AM$66,2),0.5)*EXP(POWER(1+POWER(AM$66,2),-1)*($AM464-AM$57)/(AM$72/2.2))+POWER(POWER(AM$66,2),-0.5)*EXP(-POWER(AM$66,2)*POWER(1+POWER(AM$66,2),-1)*($AM464-AM$57)/(AM$72/2.2))))))</f>
        <v>0</v>
      </c>
      <c r="AQ464" s="197">
        <f t="shared" ref="AQ464:AQ527" si="469">IF(AN$56="NOT ELUTED","",IF(AN$51="","",IF(ABS(($AM464-AN$57)/(AN$72/2.2))&gt;20,0,AN$62*(POWER(POWER(AN$66,2),0.5)+POWER(POWER(AN$66,2),-0.5))/(POWER(POWER(AN$66,2),0.5)*EXP(POWER(1+POWER(AN$66,2),-1)*($AM464-AN$57)/(AN$72/2.2))+POWER(POWER(AN$66,2),-0.5)*EXP(-POWER(AN$66,2)*POWER(1+POWER(AN$66,2),-1)*($AM464-AN$57)/(AN$72/2.2))))))</f>
        <v>0</v>
      </c>
      <c r="AR464" s="197" t="str">
        <f t="shared" ref="AR464:AR527" si="470">IF(AO$56="NOT ELUTED","",IF(AO$51="","",IF(ABS(($AM464-AO$57)/(AO$72/2.2))&gt;20,0,AO$62*(POWER(POWER(AO$66,2),0.5)+POWER(POWER(AO$66,2),-0.5))/(POWER(POWER(AO$66,2),0.5)*EXP(POWER(1+POWER(AO$66,2),-1)*($AM464-AO$57)/(AO$72/2.2))+POWER(POWER(AO$66,2),-0.5)*EXP(-POWER(AO$66,2)*POWER(1+POWER(AO$66,2),-1)*($AM464-AO$57)/(AO$72/2.2))))))</f>
        <v/>
      </c>
      <c r="AS464" s="197" t="str">
        <f t="shared" ref="AS464:AS527" si="471">IF(AP$56="NOT ELUTED","",IF(AP$51="","",IF(ABS(($AM464-AP$57)/(AP$72/2.2))&gt;20,0,AP$62*(POWER(POWER(AP$66,2),0.5)+POWER(POWER(AP$66,2),-0.5))/(POWER(POWER(AP$66,2),0.5)*EXP(POWER(1+POWER(AP$66,2),-1)*($AM464-AP$57)/(AP$72/2.2))+POWER(POWER(AP$66,2),-0.5)*EXP(-POWER(AP$66,2)*POWER(1+POWER(AP$66,2),-1)*($AM464-AP$57)/(AP$72/2.2))))))</f>
        <v/>
      </c>
      <c r="AT464" s="197" t="str">
        <f t="shared" ref="AT464:AT527" si="472">IF(AQ$56="NOT ELUTED","",IF(AQ$51="","",IF(ABS(($AM464-AQ$57)/(AQ$72/2.2))&gt;20,0,AQ$62*(POWER(POWER(AQ$66,2),0.5)+POWER(POWER(AQ$66,2),-0.5))/(POWER(POWER(AQ$66,2),0.5)*EXP(POWER(1+POWER(AQ$66,2),-1)*($AM464-AQ$57)/(AQ$72/2.2))+POWER(POWER(AQ$66,2),-0.5)*EXP(-POWER(AQ$66,2)*POWER(1+POWER(AQ$66,2),-1)*($AM464-AQ$57)/(AQ$72/2.2))))))</f>
        <v/>
      </c>
      <c r="AU464" s="197" t="str">
        <f t="shared" ref="AU464:AU527" si="473">IF(AR$56="NOT ELUTED","",IF(AR$51="","",IF(ABS(($AM464-AR$57)/(AR$72/2.2))&gt;20,0,AR$62*(POWER(POWER(AR$66,2),0.5)+POWER(POWER(AR$66,2),-0.5))/(POWER(POWER(AR$66,2),0.5)*EXP(POWER(1+POWER(AR$66,2),-1)*($AM464-AR$57)/(AR$72/2.2))+POWER(POWER(AR$66,2),-0.5)*EXP(-POWER(AR$66,2)*POWER(1+POWER(AR$66,2),-1)*($AM464-AR$57)/(AR$72/2.2))))))</f>
        <v/>
      </c>
      <c r="AV464" s="199">
        <f t="shared" ca="1" si="465"/>
        <v>2.1093806224559555</v>
      </c>
      <c r="AX464" s="162">
        <f t="shared" si="423"/>
        <v>0</v>
      </c>
      <c r="AY464" s="162">
        <f t="shared" si="424"/>
        <v>0</v>
      </c>
      <c r="AZ464" s="162">
        <f t="shared" si="425"/>
        <v>0</v>
      </c>
      <c r="BA464" s="162">
        <f t="shared" si="426"/>
        <v>0</v>
      </c>
      <c r="BB464" s="162" t="str">
        <f t="shared" si="427"/>
        <v/>
      </c>
      <c r="BC464" s="162" t="str">
        <f t="shared" si="428"/>
        <v/>
      </c>
      <c r="BD464" s="162" t="str">
        <f t="shared" si="429"/>
        <v/>
      </c>
      <c r="BE464" s="162" t="str">
        <f t="shared" si="430"/>
        <v/>
      </c>
      <c r="BG464" s="169">
        <f t="shared" si="462"/>
        <v>9.9175352695207213</v>
      </c>
      <c r="BH464" s="169">
        <f t="shared" ca="1" si="463"/>
        <v>9.7505981759545719</v>
      </c>
    </row>
    <row r="465" spans="3:60" x14ac:dyDescent="0.25">
      <c r="C465" s="197">
        <v>39.1</v>
      </c>
      <c r="D465" s="198">
        <f t="shared" si="431"/>
        <v>14.671202965648563</v>
      </c>
      <c r="E465" s="199">
        <f t="shared" si="432"/>
        <v>3.05730179028133</v>
      </c>
      <c r="F465" s="199">
        <f t="shared" si="433"/>
        <v>15.286508951406649</v>
      </c>
      <c r="G465" s="199">
        <f t="shared" si="434"/>
        <v>2.2261925689347644</v>
      </c>
      <c r="H465" s="200">
        <f t="shared" si="435"/>
        <v>9812.5739812030242</v>
      </c>
      <c r="K465" s="199">
        <f t="shared" si="436"/>
        <v>9.9689214626270459</v>
      </c>
      <c r="L465" s="201">
        <f t="shared" si="437"/>
        <v>8.3607773236273497E-2</v>
      </c>
      <c r="M465" s="201">
        <f t="shared" si="438"/>
        <v>8.4310932777727457E-2</v>
      </c>
      <c r="N465" s="201">
        <f t="shared" si="439"/>
        <v>8.8619928797131556E-2</v>
      </c>
      <c r="O465" s="201">
        <f t="shared" si="440"/>
        <v>8.3685023177274498E-2</v>
      </c>
      <c r="P465" s="201" t="str">
        <f t="shared" si="441"/>
        <v/>
      </c>
      <c r="Q465" s="201" t="str">
        <f t="shared" si="442"/>
        <v/>
      </c>
      <c r="R465" s="201" t="str">
        <f t="shared" si="443"/>
        <v/>
      </c>
      <c r="S465" s="201" t="str">
        <f t="shared" si="444"/>
        <v/>
      </c>
      <c r="T465" s="199">
        <f t="shared" si="445"/>
        <v>0</v>
      </c>
      <c r="U465" s="199">
        <f t="shared" si="446"/>
        <v>0</v>
      </c>
      <c r="V465" s="199">
        <f t="shared" si="447"/>
        <v>14.918209214659111</v>
      </c>
      <c r="W465" s="199">
        <f t="shared" si="448"/>
        <v>0</v>
      </c>
      <c r="X465" s="199" t="str">
        <f t="shared" si="449"/>
        <v/>
      </c>
      <c r="Y465" s="199" t="str">
        <f t="shared" si="450"/>
        <v/>
      </c>
      <c r="Z465" s="199" t="str">
        <f t="shared" si="451"/>
        <v/>
      </c>
      <c r="AA465" s="199" t="str">
        <f t="shared" si="452"/>
        <v/>
      </c>
      <c r="AB465" s="201">
        <f t="shared" ca="1" si="453"/>
        <v>16.962884336893673</v>
      </c>
      <c r="AD465" s="162">
        <f t="shared" si="454"/>
        <v>0</v>
      </c>
      <c r="AE465" s="162">
        <f t="shared" si="455"/>
        <v>0</v>
      </c>
      <c r="AF465" s="162">
        <f t="shared" si="456"/>
        <v>0.38329498975251236</v>
      </c>
      <c r="AG465" s="162">
        <f t="shared" si="457"/>
        <v>0</v>
      </c>
      <c r="AH465" s="162" t="str">
        <f t="shared" si="458"/>
        <v/>
      </c>
      <c r="AI465" s="162" t="str">
        <f t="shared" si="459"/>
        <v/>
      </c>
      <c r="AJ465" s="162" t="str">
        <f t="shared" si="460"/>
        <v/>
      </c>
      <c r="AK465" s="162" t="str">
        <f t="shared" si="461"/>
        <v/>
      </c>
      <c r="AM465" s="199">
        <f t="shared" si="464"/>
        <v>4.3408994229363858</v>
      </c>
      <c r="AN465" s="197">
        <f t="shared" si="466"/>
        <v>0</v>
      </c>
      <c r="AO465" s="197">
        <f t="shared" si="467"/>
        <v>0</v>
      </c>
      <c r="AP465" s="197">
        <f t="shared" si="468"/>
        <v>0</v>
      </c>
      <c r="AQ465" s="197">
        <f t="shared" si="469"/>
        <v>0</v>
      </c>
      <c r="AR465" s="197" t="str">
        <f t="shared" si="470"/>
        <v/>
      </c>
      <c r="AS465" s="197" t="str">
        <f t="shared" si="471"/>
        <v/>
      </c>
      <c r="AT465" s="197" t="str">
        <f t="shared" si="472"/>
        <v/>
      </c>
      <c r="AU465" s="197" t="str">
        <f t="shared" si="473"/>
        <v/>
      </c>
      <c r="AV465" s="199">
        <f t="shared" ca="1" si="465"/>
        <v>2.0560633508689765</v>
      </c>
      <c r="AX465" s="162">
        <f t="shared" si="423"/>
        <v>0</v>
      </c>
      <c r="AY465" s="162">
        <f t="shared" si="424"/>
        <v>0</v>
      </c>
      <c r="AZ465" s="162">
        <f t="shared" si="425"/>
        <v>0</v>
      </c>
      <c r="BA465" s="162">
        <f t="shared" si="426"/>
        <v>0</v>
      </c>
      <c r="BB465" s="162" t="str">
        <f t="shared" si="427"/>
        <v/>
      </c>
      <c r="BC465" s="162" t="str">
        <f t="shared" si="428"/>
        <v/>
      </c>
      <c r="BD465" s="162" t="str">
        <f t="shared" si="429"/>
        <v/>
      </c>
      <c r="BE465" s="162" t="str">
        <f t="shared" si="430"/>
        <v/>
      </c>
      <c r="BG465" s="169">
        <f t="shared" si="462"/>
        <v>9.9432283660738836</v>
      </c>
      <c r="BH465" s="169">
        <f t="shared" ca="1" si="463"/>
        <v>12.899042809885591</v>
      </c>
    </row>
    <row r="466" spans="3:60" x14ac:dyDescent="0.25">
      <c r="C466" s="197">
        <v>39.200000000000003</v>
      </c>
      <c r="D466" s="198">
        <f t="shared" si="431"/>
        <v>14.708725223872726</v>
      </c>
      <c r="E466" s="199">
        <f t="shared" si="432"/>
        <v>3.0620408163265305</v>
      </c>
      <c r="F466" s="199">
        <f t="shared" si="433"/>
        <v>15.310204081632651</v>
      </c>
      <c r="G466" s="199">
        <f t="shared" si="434"/>
        <v>2.2318861560675898</v>
      </c>
      <c r="H466" s="200">
        <f t="shared" si="435"/>
        <v>9797.3873633697694</v>
      </c>
      <c r="K466" s="199">
        <f t="shared" si="436"/>
        <v>9.9946145591802082</v>
      </c>
      <c r="L466" s="201">
        <f t="shared" si="437"/>
        <v>8.3823257187913378E-2</v>
      </c>
      <c r="M466" s="201">
        <f t="shared" si="438"/>
        <v>8.4528228996226751E-2</v>
      </c>
      <c r="N466" s="201">
        <f t="shared" si="439"/>
        <v>8.8848330675474665E-2</v>
      </c>
      <c r="O466" s="201">
        <f t="shared" si="440"/>
        <v>8.3900706226700456E-2</v>
      </c>
      <c r="P466" s="201" t="str">
        <f t="shared" si="441"/>
        <v/>
      </c>
      <c r="Q466" s="201" t="str">
        <f t="shared" si="442"/>
        <v/>
      </c>
      <c r="R466" s="201" t="str">
        <f t="shared" si="443"/>
        <v/>
      </c>
      <c r="S466" s="201" t="str">
        <f t="shared" si="444"/>
        <v/>
      </c>
      <c r="T466" s="199">
        <f t="shared" si="445"/>
        <v>0</v>
      </c>
      <c r="U466" s="199">
        <f t="shared" si="446"/>
        <v>0</v>
      </c>
      <c r="V466" s="199">
        <f t="shared" si="447"/>
        <v>20.212410801314089</v>
      </c>
      <c r="W466" s="199">
        <f t="shared" si="448"/>
        <v>0</v>
      </c>
      <c r="X466" s="199" t="str">
        <f t="shared" si="449"/>
        <v/>
      </c>
      <c r="Y466" s="199" t="str">
        <f t="shared" si="450"/>
        <v/>
      </c>
      <c r="Z466" s="199" t="str">
        <f t="shared" si="451"/>
        <v/>
      </c>
      <c r="AA466" s="199" t="str">
        <f t="shared" si="452"/>
        <v/>
      </c>
      <c r="AB466" s="201">
        <f t="shared" ca="1" si="453"/>
        <v>22.296679922817969</v>
      </c>
      <c r="AD466" s="162">
        <f t="shared" si="454"/>
        <v>0</v>
      </c>
      <c r="AE466" s="162">
        <f t="shared" si="455"/>
        <v>0</v>
      </c>
      <c r="AF466" s="162">
        <f t="shared" si="456"/>
        <v>0.51931942229034389</v>
      </c>
      <c r="AG466" s="162">
        <f t="shared" si="457"/>
        <v>0</v>
      </c>
      <c r="AH466" s="162" t="str">
        <f t="shared" si="458"/>
        <v/>
      </c>
      <c r="AI466" s="162" t="str">
        <f t="shared" si="459"/>
        <v/>
      </c>
      <c r="AJ466" s="162" t="str">
        <f t="shared" si="460"/>
        <v/>
      </c>
      <c r="AK466" s="162" t="str">
        <f t="shared" si="461"/>
        <v/>
      </c>
      <c r="AM466" s="199">
        <f t="shared" si="464"/>
        <v>4.3521162173108987</v>
      </c>
      <c r="AN466" s="197">
        <f t="shared" si="466"/>
        <v>0</v>
      </c>
      <c r="AO466" s="197">
        <f t="shared" si="467"/>
        <v>0</v>
      </c>
      <c r="AP466" s="197">
        <f t="shared" si="468"/>
        <v>0</v>
      </c>
      <c r="AQ466" s="197">
        <f t="shared" si="469"/>
        <v>0</v>
      </c>
      <c r="AR466" s="197" t="str">
        <f t="shared" si="470"/>
        <v/>
      </c>
      <c r="AS466" s="197" t="str">
        <f t="shared" si="471"/>
        <v/>
      </c>
      <c r="AT466" s="197" t="str">
        <f t="shared" si="472"/>
        <v/>
      </c>
      <c r="AU466" s="197" t="str">
        <f t="shared" si="473"/>
        <v/>
      </c>
      <c r="AV466" s="199">
        <f t="shared" ca="1" si="465"/>
        <v>2.0109887521547409</v>
      </c>
      <c r="AX466" s="162">
        <f t="shared" si="423"/>
        <v>0</v>
      </c>
      <c r="AY466" s="162">
        <f t="shared" si="424"/>
        <v>0</v>
      </c>
      <c r="AZ466" s="162">
        <f t="shared" si="425"/>
        <v>0</v>
      </c>
      <c r="BA466" s="162">
        <f t="shared" si="426"/>
        <v>0</v>
      </c>
      <c r="BB466" s="162" t="str">
        <f t="shared" si="427"/>
        <v/>
      </c>
      <c r="BC466" s="162" t="str">
        <f t="shared" si="428"/>
        <v/>
      </c>
      <c r="BD466" s="162" t="str">
        <f t="shared" si="429"/>
        <v/>
      </c>
      <c r="BE466" s="162" t="str">
        <f t="shared" si="430"/>
        <v/>
      </c>
      <c r="BG466" s="169">
        <f t="shared" si="462"/>
        <v>9.9689214626270459</v>
      </c>
      <c r="BH466" s="169">
        <f t="shared" ca="1" si="463"/>
        <v>16.962884336893673</v>
      </c>
    </row>
    <row r="467" spans="3:60" x14ac:dyDescent="0.25">
      <c r="C467" s="197">
        <v>39.299999999999997</v>
      </c>
      <c r="D467" s="198">
        <f t="shared" si="431"/>
        <v>14.746247482096891</v>
      </c>
      <c r="E467" s="199">
        <f t="shared" si="432"/>
        <v>3.0667811704834604</v>
      </c>
      <c r="F467" s="199">
        <f t="shared" si="433"/>
        <v>15.333905852417303</v>
      </c>
      <c r="G467" s="199">
        <f t="shared" si="434"/>
        <v>2.2375797432004148</v>
      </c>
      <c r="H467" s="200">
        <f t="shared" si="435"/>
        <v>9782.2434442789636</v>
      </c>
      <c r="K467" s="199">
        <f t="shared" si="436"/>
        <v>10.020307655733371</v>
      </c>
      <c r="L467" s="201">
        <f t="shared" si="437"/>
        <v>8.4038741139553258E-2</v>
      </c>
      <c r="M467" s="201">
        <f t="shared" si="438"/>
        <v>8.4745525214726045E-2</v>
      </c>
      <c r="N467" s="201">
        <f t="shared" si="439"/>
        <v>8.9076732553817789E-2</v>
      </c>
      <c r="O467" s="201">
        <f t="shared" si="440"/>
        <v>8.4116389276126427E-2</v>
      </c>
      <c r="P467" s="201" t="str">
        <f t="shared" si="441"/>
        <v/>
      </c>
      <c r="Q467" s="201" t="str">
        <f t="shared" si="442"/>
        <v/>
      </c>
      <c r="R467" s="201" t="str">
        <f t="shared" si="443"/>
        <v/>
      </c>
      <c r="S467" s="201" t="str">
        <f t="shared" si="444"/>
        <v/>
      </c>
      <c r="T467" s="199">
        <f t="shared" si="445"/>
        <v>0</v>
      </c>
      <c r="U467" s="199">
        <f t="shared" si="446"/>
        <v>0</v>
      </c>
      <c r="V467" s="199">
        <f t="shared" si="447"/>
        <v>26.483850196877874</v>
      </c>
      <c r="W467" s="199">
        <f t="shared" si="448"/>
        <v>0</v>
      </c>
      <c r="X467" s="199" t="str">
        <f t="shared" si="449"/>
        <v/>
      </c>
      <c r="Y467" s="199" t="str">
        <f t="shared" si="450"/>
        <v/>
      </c>
      <c r="Z467" s="199" t="str">
        <f t="shared" si="451"/>
        <v/>
      </c>
      <c r="AA467" s="199" t="str">
        <f t="shared" si="452"/>
        <v/>
      </c>
      <c r="AB467" s="201">
        <f t="shared" ca="1" si="453"/>
        <v>28.597511499151377</v>
      </c>
      <c r="AD467" s="162">
        <f t="shared" si="454"/>
        <v>0</v>
      </c>
      <c r="AE467" s="162">
        <f t="shared" si="455"/>
        <v>0</v>
      </c>
      <c r="AF467" s="162">
        <f t="shared" si="456"/>
        <v>0.68045212020787016</v>
      </c>
      <c r="AG467" s="162">
        <f t="shared" si="457"/>
        <v>0</v>
      </c>
      <c r="AH467" s="162" t="str">
        <f t="shared" si="458"/>
        <v/>
      </c>
      <c r="AI467" s="162" t="str">
        <f t="shared" si="459"/>
        <v/>
      </c>
      <c r="AJ467" s="162" t="str">
        <f t="shared" si="460"/>
        <v/>
      </c>
      <c r="AK467" s="162" t="str">
        <f t="shared" si="461"/>
        <v/>
      </c>
      <c r="AM467" s="199">
        <f t="shared" si="464"/>
        <v>4.3633330116854117</v>
      </c>
      <c r="AN467" s="197">
        <f t="shared" si="466"/>
        <v>0</v>
      </c>
      <c r="AO467" s="197">
        <f t="shared" si="467"/>
        <v>0</v>
      </c>
      <c r="AP467" s="197">
        <f t="shared" si="468"/>
        <v>0</v>
      </c>
      <c r="AQ467" s="197">
        <f t="shared" si="469"/>
        <v>0</v>
      </c>
      <c r="AR467" s="197" t="str">
        <f t="shared" si="470"/>
        <v/>
      </c>
      <c r="AS467" s="197" t="str">
        <f t="shared" si="471"/>
        <v/>
      </c>
      <c r="AT467" s="197" t="str">
        <f t="shared" si="472"/>
        <v/>
      </c>
      <c r="AU467" s="197" t="str">
        <f t="shared" si="473"/>
        <v/>
      </c>
      <c r="AV467" s="199">
        <f t="shared" ca="1" si="465"/>
        <v>2.0426616412712462</v>
      </c>
      <c r="AX467" s="162">
        <f t="shared" si="423"/>
        <v>0</v>
      </c>
      <c r="AY467" s="162">
        <f t="shared" si="424"/>
        <v>0</v>
      </c>
      <c r="AZ467" s="162">
        <f t="shared" si="425"/>
        <v>0</v>
      </c>
      <c r="BA467" s="162">
        <f t="shared" si="426"/>
        <v>0</v>
      </c>
      <c r="BB467" s="162" t="str">
        <f t="shared" si="427"/>
        <v/>
      </c>
      <c r="BC467" s="162" t="str">
        <f t="shared" si="428"/>
        <v/>
      </c>
      <c r="BD467" s="162" t="str">
        <f t="shared" si="429"/>
        <v/>
      </c>
      <c r="BE467" s="162" t="str">
        <f t="shared" si="430"/>
        <v/>
      </c>
      <c r="BG467" s="169">
        <f t="shared" si="462"/>
        <v>9.9946145591802082</v>
      </c>
      <c r="BH467" s="169">
        <f t="shared" ca="1" si="463"/>
        <v>22.296679922817969</v>
      </c>
    </row>
    <row r="468" spans="3:60" x14ac:dyDescent="0.25">
      <c r="C468" s="197">
        <v>39.4</v>
      </c>
      <c r="D468" s="198">
        <f t="shared" si="431"/>
        <v>14.783769740321056</v>
      </c>
      <c r="E468" s="199">
        <f t="shared" si="432"/>
        <v>3.071522842639594</v>
      </c>
      <c r="F468" s="199">
        <f t="shared" si="433"/>
        <v>15.357614213197969</v>
      </c>
      <c r="G468" s="199">
        <f t="shared" si="434"/>
        <v>2.2432733303332406</v>
      </c>
      <c r="H468" s="200">
        <f t="shared" si="435"/>
        <v>9767.1420780379776</v>
      </c>
      <c r="K468" s="199">
        <f t="shared" si="436"/>
        <v>10.046000752286533</v>
      </c>
      <c r="L468" s="201">
        <f t="shared" si="437"/>
        <v>8.4254225091193138E-2</v>
      </c>
      <c r="M468" s="201">
        <f t="shared" si="438"/>
        <v>8.4962821433225338E-2</v>
      </c>
      <c r="N468" s="201">
        <f t="shared" si="439"/>
        <v>8.9305134432160899E-2</v>
      </c>
      <c r="O468" s="201">
        <f t="shared" si="440"/>
        <v>8.4332072325552385E-2</v>
      </c>
      <c r="P468" s="201" t="str">
        <f t="shared" si="441"/>
        <v/>
      </c>
      <c r="Q468" s="201" t="str">
        <f t="shared" si="442"/>
        <v/>
      </c>
      <c r="R468" s="201" t="str">
        <f t="shared" si="443"/>
        <v/>
      </c>
      <c r="S468" s="201" t="str">
        <f t="shared" si="444"/>
        <v/>
      </c>
      <c r="T468" s="199">
        <f t="shared" si="445"/>
        <v>0</v>
      </c>
      <c r="U468" s="199">
        <f t="shared" si="446"/>
        <v>0</v>
      </c>
      <c r="V468" s="199">
        <f t="shared" si="447"/>
        <v>32.916373722311228</v>
      </c>
      <c r="W468" s="199">
        <f t="shared" si="448"/>
        <v>0</v>
      </c>
      <c r="X468" s="199" t="str">
        <f t="shared" si="449"/>
        <v/>
      </c>
      <c r="Y468" s="199" t="str">
        <f t="shared" si="450"/>
        <v/>
      </c>
      <c r="Z468" s="199" t="str">
        <f t="shared" si="451"/>
        <v/>
      </c>
      <c r="AA468" s="199" t="str">
        <f t="shared" si="452"/>
        <v/>
      </c>
      <c r="AB468" s="201">
        <f t="shared" ca="1" si="453"/>
        <v>34.94508866142192</v>
      </c>
      <c r="AD468" s="162">
        <f t="shared" si="454"/>
        <v>0</v>
      </c>
      <c r="AE468" s="162">
        <f t="shared" si="455"/>
        <v>0</v>
      </c>
      <c r="AF468" s="162">
        <f t="shared" si="456"/>
        <v>0.84572356822731742</v>
      </c>
      <c r="AG468" s="162">
        <f t="shared" si="457"/>
        <v>0</v>
      </c>
      <c r="AH468" s="162" t="str">
        <f t="shared" si="458"/>
        <v/>
      </c>
      <c r="AI468" s="162" t="str">
        <f t="shared" si="459"/>
        <v/>
      </c>
      <c r="AJ468" s="162" t="str">
        <f t="shared" si="460"/>
        <v/>
      </c>
      <c r="AK468" s="162" t="str">
        <f t="shared" si="461"/>
        <v/>
      </c>
      <c r="AM468" s="199">
        <f t="shared" si="464"/>
        <v>4.3745498060599246</v>
      </c>
      <c r="AN468" s="197">
        <f t="shared" si="466"/>
        <v>0</v>
      </c>
      <c r="AO468" s="197">
        <f t="shared" si="467"/>
        <v>0</v>
      </c>
      <c r="AP468" s="197">
        <f t="shared" si="468"/>
        <v>0</v>
      </c>
      <c r="AQ468" s="197">
        <f t="shared" si="469"/>
        <v>0</v>
      </c>
      <c r="AR468" s="197" t="str">
        <f t="shared" si="470"/>
        <v/>
      </c>
      <c r="AS468" s="197" t="str">
        <f t="shared" si="471"/>
        <v/>
      </c>
      <c r="AT468" s="197" t="str">
        <f t="shared" si="472"/>
        <v/>
      </c>
      <c r="AU468" s="197" t="str">
        <f t="shared" si="473"/>
        <v/>
      </c>
      <c r="AV468" s="199">
        <f t="shared" ca="1" si="465"/>
        <v>2.0400372933143402</v>
      </c>
      <c r="AX468" s="162">
        <f t="shared" ref="AX468:AX531" si="474">IF(AN468="","",($AM469-$AM468)*AN468)</f>
        <v>0</v>
      </c>
      <c r="AY468" s="162">
        <f t="shared" ref="AY468:AY531" si="475">IF(AO468="","",($AM469-$AM468)*AO468)</f>
        <v>0</v>
      </c>
      <c r="AZ468" s="162">
        <f t="shared" ref="AZ468:AZ531" si="476">IF(AP468="","",($AM469-$AM468)*AP468)</f>
        <v>0</v>
      </c>
      <c r="BA468" s="162">
        <f t="shared" ref="BA468:BA531" si="477">IF(AQ468="","",($AM469-$AM468)*AQ468)</f>
        <v>0</v>
      </c>
      <c r="BB468" s="162" t="str">
        <f t="shared" ref="BB468:BB531" si="478">IF(AR468="","",($AM469-$AM468)*AR468)</f>
        <v/>
      </c>
      <c r="BC468" s="162" t="str">
        <f t="shared" ref="BC468:BC531" si="479">IF(AS468="","",($AM469-$AM468)*AS468)</f>
        <v/>
      </c>
      <c r="BD468" s="162" t="str">
        <f t="shared" ref="BD468:BD531" si="480">IF(AT468="","",($AM469-$AM468)*AT468)</f>
        <v/>
      </c>
      <c r="BE468" s="162" t="str">
        <f t="shared" ref="BE468:BE531" si="481">IF(AU468="","",($AM469-$AM468)*AU468)</f>
        <v/>
      </c>
      <c r="BG468" s="169">
        <f t="shared" si="462"/>
        <v>10.020307655733371</v>
      </c>
      <c r="BH468" s="169">
        <f t="shared" ca="1" si="463"/>
        <v>28.597511499151377</v>
      </c>
    </row>
    <row r="469" spans="3:60" x14ac:dyDescent="0.25">
      <c r="C469" s="197">
        <v>39.5</v>
      </c>
      <c r="D469" s="198">
        <f t="shared" si="431"/>
        <v>14.821291998545222</v>
      </c>
      <c r="E469" s="199">
        <f t="shared" si="432"/>
        <v>3.0762658227848103</v>
      </c>
      <c r="F469" s="199">
        <f t="shared" si="433"/>
        <v>15.381329113924052</v>
      </c>
      <c r="G469" s="199">
        <f t="shared" si="434"/>
        <v>2.248966917466066</v>
      </c>
      <c r="H469" s="200">
        <f t="shared" si="435"/>
        <v>9752.0831190206754</v>
      </c>
      <c r="K469" s="199">
        <f t="shared" si="436"/>
        <v>10.071693848839695</v>
      </c>
      <c r="L469" s="201">
        <f t="shared" si="437"/>
        <v>8.4469709042833019E-2</v>
      </c>
      <c r="M469" s="201">
        <f t="shared" si="438"/>
        <v>8.5180117651724632E-2</v>
      </c>
      <c r="N469" s="201">
        <f t="shared" si="439"/>
        <v>8.9533536310504036E-2</v>
      </c>
      <c r="O469" s="201">
        <f t="shared" si="440"/>
        <v>8.4547755374978356E-2</v>
      </c>
      <c r="P469" s="201" t="str">
        <f t="shared" si="441"/>
        <v/>
      </c>
      <c r="Q469" s="201" t="str">
        <f t="shared" si="442"/>
        <v/>
      </c>
      <c r="R469" s="201" t="str">
        <f t="shared" si="443"/>
        <v/>
      </c>
      <c r="S469" s="201" t="str">
        <f t="shared" si="444"/>
        <v/>
      </c>
      <c r="T469" s="199">
        <f t="shared" si="445"/>
        <v>0</v>
      </c>
      <c r="U469" s="199">
        <f t="shared" si="446"/>
        <v>0</v>
      </c>
      <c r="V469" s="199">
        <f t="shared" si="447"/>
        <v>37.934810529397794</v>
      </c>
      <c r="W469" s="199">
        <f t="shared" si="448"/>
        <v>0</v>
      </c>
      <c r="X469" s="199" t="str">
        <f t="shared" si="449"/>
        <v/>
      </c>
      <c r="Y469" s="199" t="str">
        <f t="shared" si="450"/>
        <v/>
      </c>
      <c r="Z469" s="199" t="str">
        <f t="shared" si="451"/>
        <v/>
      </c>
      <c r="AA469" s="199" t="str">
        <f t="shared" si="452"/>
        <v/>
      </c>
      <c r="AB469" s="201">
        <f t="shared" ca="1" si="453"/>
        <v>40.08521642358869</v>
      </c>
      <c r="AD469" s="162">
        <f t="shared" si="454"/>
        <v>0</v>
      </c>
      <c r="AE469" s="162">
        <f t="shared" si="455"/>
        <v>0</v>
      </c>
      <c r="AF469" s="162">
        <f t="shared" si="456"/>
        <v>0.97466274965773614</v>
      </c>
      <c r="AG469" s="162">
        <f t="shared" si="457"/>
        <v>0</v>
      </c>
      <c r="AH469" s="162" t="str">
        <f t="shared" si="458"/>
        <v/>
      </c>
      <c r="AI469" s="162" t="str">
        <f t="shared" si="459"/>
        <v/>
      </c>
      <c r="AJ469" s="162" t="str">
        <f t="shared" si="460"/>
        <v/>
      </c>
      <c r="AK469" s="162" t="str">
        <f t="shared" si="461"/>
        <v/>
      </c>
      <c r="AM469" s="199">
        <f t="shared" si="464"/>
        <v>4.3857666004344376</v>
      </c>
      <c r="AN469" s="197">
        <f t="shared" si="466"/>
        <v>0</v>
      </c>
      <c r="AO469" s="197">
        <f t="shared" si="467"/>
        <v>0</v>
      </c>
      <c r="AP469" s="197">
        <f t="shared" si="468"/>
        <v>0</v>
      </c>
      <c r="AQ469" s="197">
        <f t="shared" si="469"/>
        <v>0</v>
      </c>
      <c r="AR469" s="197" t="str">
        <f t="shared" si="470"/>
        <v/>
      </c>
      <c r="AS469" s="197" t="str">
        <f t="shared" si="471"/>
        <v/>
      </c>
      <c r="AT469" s="197" t="str">
        <f t="shared" si="472"/>
        <v/>
      </c>
      <c r="AU469" s="197" t="str">
        <f t="shared" si="473"/>
        <v/>
      </c>
      <c r="AV469" s="199">
        <f t="shared" ca="1" si="465"/>
        <v>2.0696240202699721</v>
      </c>
      <c r="AX469" s="162">
        <f t="shared" si="474"/>
        <v>0</v>
      </c>
      <c r="AY469" s="162">
        <f t="shared" si="475"/>
        <v>0</v>
      </c>
      <c r="AZ469" s="162">
        <f t="shared" si="476"/>
        <v>0</v>
      </c>
      <c r="BA469" s="162">
        <f t="shared" si="477"/>
        <v>0</v>
      </c>
      <c r="BB469" s="162" t="str">
        <f t="shared" si="478"/>
        <v/>
      </c>
      <c r="BC469" s="162" t="str">
        <f t="shared" si="479"/>
        <v/>
      </c>
      <c r="BD469" s="162" t="str">
        <f t="shared" si="480"/>
        <v/>
      </c>
      <c r="BE469" s="162" t="str">
        <f t="shared" si="481"/>
        <v/>
      </c>
      <c r="BG469" s="169">
        <f t="shared" si="462"/>
        <v>10.046000752286533</v>
      </c>
      <c r="BH469" s="169">
        <f t="shared" ca="1" si="463"/>
        <v>34.94508866142192</v>
      </c>
    </row>
    <row r="470" spans="3:60" x14ac:dyDescent="0.25">
      <c r="C470" s="197">
        <v>39.6</v>
      </c>
      <c r="D470" s="198">
        <f t="shared" si="431"/>
        <v>14.858814256769389</v>
      </c>
      <c r="E470" s="199">
        <f t="shared" si="432"/>
        <v>3.0810101010101012</v>
      </c>
      <c r="F470" s="199">
        <f t="shared" si="433"/>
        <v>15.405050505050506</v>
      </c>
      <c r="G470" s="199">
        <f t="shared" si="434"/>
        <v>2.2546605045988919</v>
      </c>
      <c r="H470" s="200">
        <f t="shared" si="435"/>
        <v>9737.0664218739748</v>
      </c>
      <c r="K470" s="199">
        <f t="shared" si="436"/>
        <v>10.097386945392858</v>
      </c>
      <c r="L470" s="201">
        <f t="shared" si="437"/>
        <v>8.4685192994472899E-2</v>
      </c>
      <c r="M470" s="201">
        <f t="shared" si="438"/>
        <v>8.5397413870223926E-2</v>
      </c>
      <c r="N470" s="201">
        <f t="shared" si="439"/>
        <v>8.976193818884716E-2</v>
      </c>
      <c r="O470" s="201">
        <f t="shared" si="440"/>
        <v>8.4763438424404314E-2</v>
      </c>
      <c r="P470" s="201" t="str">
        <f t="shared" si="441"/>
        <v/>
      </c>
      <c r="Q470" s="201" t="str">
        <f t="shared" si="442"/>
        <v/>
      </c>
      <c r="R470" s="201" t="str">
        <f t="shared" si="443"/>
        <v/>
      </c>
      <c r="S470" s="201" t="str">
        <f t="shared" si="444"/>
        <v/>
      </c>
      <c r="T470" s="199">
        <f t="shared" si="445"/>
        <v>0</v>
      </c>
      <c r="U470" s="199">
        <f t="shared" si="446"/>
        <v>0</v>
      </c>
      <c r="V470" s="199">
        <f t="shared" si="447"/>
        <v>39.812606953347711</v>
      </c>
      <c r="W470" s="199">
        <f t="shared" si="448"/>
        <v>0</v>
      </c>
      <c r="X470" s="199" t="str">
        <f t="shared" si="449"/>
        <v/>
      </c>
      <c r="Y470" s="199" t="str">
        <f t="shared" si="450"/>
        <v/>
      </c>
      <c r="Z470" s="199" t="str">
        <f t="shared" si="451"/>
        <v/>
      </c>
      <c r="AA470" s="199" t="str">
        <f t="shared" si="452"/>
        <v/>
      </c>
      <c r="AB470" s="201">
        <f t="shared" ca="1" si="453"/>
        <v>41.957402743546574</v>
      </c>
      <c r="AD470" s="162">
        <f t="shared" si="454"/>
        <v>0</v>
      </c>
      <c r="AE470" s="162">
        <f t="shared" si="455"/>
        <v>0</v>
      </c>
      <c r="AF470" s="162">
        <f t="shared" si="456"/>
        <v>1.0229091544854643</v>
      </c>
      <c r="AG470" s="162">
        <f t="shared" si="457"/>
        <v>0</v>
      </c>
      <c r="AH470" s="162" t="str">
        <f t="shared" si="458"/>
        <v/>
      </c>
      <c r="AI470" s="162" t="str">
        <f t="shared" si="459"/>
        <v/>
      </c>
      <c r="AJ470" s="162" t="str">
        <f t="shared" si="460"/>
        <v/>
      </c>
      <c r="AK470" s="162" t="str">
        <f t="shared" si="461"/>
        <v/>
      </c>
      <c r="AM470" s="199">
        <f t="shared" si="464"/>
        <v>4.3969833948089505</v>
      </c>
      <c r="AN470" s="197">
        <f t="shared" si="466"/>
        <v>0</v>
      </c>
      <c r="AO470" s="197">
        <f t="shared" si="467"/>
        <v>0</v>
      </c>
      <c r="AP470" s="197">
        <f t="shared" si="468"/>
        <v>0</v>
      </c>
      <c r="AQ470" s="197">
        <f t="shared" si="469"/>
        <v>0</v>
      </c>
      <c r="AR470" s="197" t="str">
        <f t="shared" si="470"/>
        <v/>
      </c>
      <c r="AS470" s="197" t="str">
        <f t="shared" si="471"/>
        <v/>
      </c>
      <c r="AT470" s="197" t="str">
        <f t="shared" si="472"/>
        <v/>
      </c>
      <c r="AU470" s="197" t="str">
        <f t="shared" si="473"/>
        <v/>
      </c>
      <c r="AV470" s="199">
        <f t="shared" ca="1" si="465"/>
        <v>2.1627649939133504</v>
      </c>
      <c r="AX470" s="162">
        <f t="shared" si="474"/>
        <v>0</v>
      </c>
      <c r="AY470" s="162">
        <f t="shared" si="475"/>
        <v>0</v>
      </c>
      <c r="AZ470" s="162">
        <f t="shared" si="476"/>
        <v>0</v>
      </c>
      <c r="BA470" s="162">
        <f t="shared" si="477"/>
        <v>0</v>
      </c>
      <c r="BB470" s="162" t="str">
        <f t="shared" si="478"/>
        <v/>
      </c>
      <c r="BC470" s="162" t="str">
        <f t="shared" si="479"/>
        <v/>
      </c>
      <c r="BD470" s="162" t="str">
        <f t="shared" si="480"/>
        <v/>
      </c>
      <c r="BE470" s="162" t="str">
        <f t="shared" si="481"/>
        <v/>
      </c>
      <c r="BG470" s="169">
        <f t="shared" si="462"/>
        <v>10.071693848839695</v>
      </c>
      <c r="BH470" s="169">
        <f t="shared" ca="1" si="463"/>
        <v>40.08521642358869</v>
      </c>
    </row>
    <row r="471" spans="3:60" x14ac:dyDescent="0.25">
      <c r="C471" s="197">
        <v>39.700000000000003</v>
      </c>
      <c r="D471" s="198">
        <f t="shared" si="431"/>
        <v>14.896336514993553</v>
      </c>
      <c r="E471" s="199">
        <f t="shared" si="432"/>
        <v>3.0857556675062976</v>
      </c>
      <c r="F471" s="199">
        <f t="shared" si="433"/>
        <v>15.428778337531488</v>
      </c>
      <c r="G471" s="199">
        <f t="shared" si="434"/>
        <v>2.2603540917317178</v>
      </c>
      <c r="H471" s="200">
        <f t="shared" si="435"/>
        <v>9722.0918415241867</v>
      </c>
      <c r="K471" s="199">
        <f t="shared" si="436"/>
        <v>10.12308004194602</v>
      </c>
      <c r="L471" s="201">
        <f t="shared" si="437"/>
        <v>8.490067694611278E-2</v>
      </c>
      <c r="M471" s="201">
        <f t="shared" si="438"/>
        <v>8.5614710088723234E-2</v>
      </c>
      <c r="N471" s="201">
        <f t="shared" si="439"/>
        <v>8.9990340067190269E-2</v>
      </c>
      <c r="O471" s="201">
        <f t="shared" si="440"/>
        <v>8.4979121473830271E-2</v>
      </c>
      <c r="P471" s="201" t="str">
        <f t="shared" si="441"/>
        <v/>
      </c>
      <c r="Q471" s="201" t="str">
        <f t="shared" si="442"/>
        <v/>
      </c>
      <c r="R471" s="201" t="str">
        <f t="shared" si="443"/>
        <v/>
      </c>
      <c r="S471" s="201" t="str">
        <f t="shared" si="444"/>
        <v/>
      </c>
      <c r="T471" s="199">
        <f t="shared" si="445"/>
        <v>0</v>
      </c>
      <c r="U471" s="199">
        <f t="shared" si="446"/>
        <v>0</v>
      </c>
      <c r="V471" s="199">
        <f t="shared" si="447"/>
        <v>37.918122375120262</v>
      </c>
      <c r="W471" s="199">
        <f t="shared" si="448"/>
        <v>0</v>
      </c>
      <c r="X471" s="199" t="str">
        <f t="shared" si="449"/>
        <v/>
      </c>
      <c r="Y471" s="199" t="str">
        <f t="shared" si="450"/>
        <v/>
      </c>
      <c r="Z471" s="199" t="str">
        <f t="shared" si="451"/>
        <v/>
      </c>
      <c r="AA471" s="199" t="str">
        <f t="shared" si="452"/>
        <v/>
      </c>
      <c r="AB471" s="201">
        <f t="shared" ca="1" si="453"/>
        <v>40.026176934329378</v>
      </c>
      <c r="AD471" s="162">
        <f t="shared" si="454"/>
        <v>0</v>
      </c>
      <c r="AE471" s="162">
        <f t="shared" si="455"/>
        <v>0</v>
      </c>
      <c r="AF471" s="162">
        <f t="shared" si="456"/>
        <v>0.97423397929858946</v>
      </c>
      <c r="AG471" s="162">
        <f t="shared" si="457"/>
        <v>0</v>
      </c>
      <c r="AH471" s="162" t="str">
        <f t="shared" si="458"/>
        <v/>
      </c>
      <c r="AI471" s="162" t="str">
        <f t="shared" si="459"/>
        <v/>
      </c>
      <c r="AJ471" s="162" t="str">
        <f t="shared" si="460"/>
        <v/>
      </c>
      <c r="AK471" s="162" t="str">
        <f t="shared" si="461"/>
        <v/>
      </c>
      <c r="AM471" s="199">
        <f t="shared" si="464"/>
        <v>4.4082001891834635</v>
      </c>
      <c r="AN471" s="197">
        <f t="shared" si="466"/>
        <v>0</v>
      </c>
      <c r="AO471" s="197">
        <f t="shared" si="467"/>
        <v>0</v>
      </c>
      <c r="AP471" s="197">
        <f t="shared" si="468"/>
        <v>0</v>
      </c>
      <c r="AQ471" s="197">
        <f t="shared" si="469"/>
        <v>0</v>
      </c>
      <c r="AR471" s="197" t="str">
        <f t="shared" si="470"/>
        <v/>
      </c>
      <c r="AS471" s="197" t="str">
        <f t="shared" si="471"/>
        <v/>
      </c>
      <c r="AT471" s="197" t="str">
        <f t="shared" si="472"/>
        <v/>
      </c>
      <c r="AU471" s="197" t="str">
        <f t="shared" si="473"/>
        <v/>
      </c>
      <c r="AV471" s="199">
        <f t="shared" ca="1" si="465"/>
        <v>2.1363731056948048</v>
      </c>
      <c r="AX471" s="162">
        <f t="shared" si="474"/>
        <v>0</v>
      </c>
      <c r="AY471" s="162">
        <f t="shared" si="475"/>
        <v>0</v>
      </c>
      <c r="AZ471" s="162">
        <f t="shared" si="476"/>
        <v>0</v>
      </c>
      <c r="BA471" s="162">
        <f t="shared" si="477"/>
        <v>0</v>
      </c>
      <c r="BB471" s="162" t="str">
        <f t="shared" si="478"/>
        <v/>
      </c>
      <c r="BC471" s="162" t="str">
        <f t="shared" si="479"/>
        <v/>
      </c>
      <c r="BD471" s="162" t="str">
        <f t="shared" si="480"/>
        <v/>
      </c>
      <c r="BE471" s="162" t="str">
        <f t="shared" si="481"/>
        <v/>
      </c>
      <c r="BG471" s="169">
        <f t="shared" si="462"/>
        <v>10.097386945392858</v>
      </c>
      <c r="BH471" s="169">
        <f t="shared" ca="1" si="463"/>
        <v>41.957402743546574</v>
      </c>
    </row>
    <row r="472" spans="3:60" x14ac:dyDescent="0.25">
      <c r="C472" s="197">
        <v>39.799999999999997</v>
      </c>
      <c r="D472" s="198">
        <f t="shared" si="431"/>
        <v>14.933858773217716</v>
      </c>
      <c r="E472" s="199">
        <f t="shared" si="432"/>
        <v>3.0905025125628143</v>
      </c>
      <c r="F472" s="199">
        <f t="shared" si="433"/>
        <v>15.452512562814071</v>
      </c>
      <c r="G472" s="199">
        <f t="shared" si="434"/>
        <v>2.2660476788645423</v>
      </c>
      <c r="H472" s="200">
        <f t="shared" si="435"/>
        <v>9707.1592331831998</v>
      </c>
      <c r="K472" s="199">
        <f t="shared" si="436"/>
        <v>10.148773138499182</v>
      </c>
      <c r="L472" s="201">
        <f t="shared" si="437"/>
        <v>8.511616089775266E-2</v>
      </c>
      <c r="M472" s="201">
        <f t="shared" si="438"/>
        <v>8.5832006307222528E-2</v>
      </c>
      <c r="N472" s="201">
        <f t="shared" si="439"/>
        <v>9.0218741945533393E-2</v>
      </c>
      <c r="O472" s="201">
        <f t="shared" si="440"/>
        <v>8.5194804523256243E-2</v>
      </c>
      <c r="P472" s="201" t="str">
        <f t="shared" si="441"/>
        <v/>
      </c>
      <c r="Q472" s="201" t="str">
        <f t="shared" si="442"/>
        <v/>
      </c>
      <c r="R472" s="201" t="str">
        <f t="shared" si="443"/>
        <v/>
      </c>
      <c r="S472" s="201" t="str">
        <f t="shared" si="444"/>
        <v/>
      </c>
      <c r="T472" s="199">
        <f t="shared" si="445"/>
        <v>0</v>
      </c>
      <c r="U472" s="199">
        <f t="shared" si="446"/>
        <v>0</v>
      </c>
      <c r="V472" s="199">
        <f t="shared" si="447"/>
        <v>33.216409391513999</v>
      </c>
      <c r="W472" s="199">
        <f t="shared" si="448"/>
        <v>0</v>
      </c>
      <c r="X472" s="199" t="str">
        <f t="shared" si="449"/>
        <v/>
      </c>
      <c r="Y472" s="199" t="str">
        <f t="shared" si="450"/>
        <v/>
      </c>
      <c r="Z472" s="199" t="str">
        <f t="shared" si="451"/>
        <v/>
      </c>
      <c r="AA472" s="199" t="str">
        <f t="shared" si="452"/>
        <v/>
      </c>
      <c r="AB472" s="201">
        <f t="shared" ca="1" si="453"/>
        <v>35.321811820489152</v>
      </c>
      <c r="AD472" s="162">
        <f t="shared" si="454"/>
        <v>0</v>
      </c>
      <c r="AE472" s="162">
        <f t="shared" si="455"/>
        <v>0</v>
      </c>
      <c r="AF472" s="162">
        <f t="shared" si="456"/>
        <v>0.85343241364553679</v>
      </c>
      <c r="AG472" s="162">
        <f t="shared" si="457"/>
        <v>0</v>
      </c>
      <c r="AH472" s="162" t="str">
        <f t="shared" si="458"/>
        <v/>
      </c>
      <c r="AI472" s="162" t="str">
        <f t="shared" si="459"/>
        <v/>
      </c>
      <c r="AJ472" s="162" t="str">
        <f t="shared" si="460"/>
        <v/>
      </c>
      <c r="AK472" s="162" t="str">
        <f t="shared" si="461"/>
        <v/>
      </c>
      <c r="AM472" s="199">
        <f t="shared" si="464"/>
        <v>4.4194169835579764</v>
      </c>
      <c r="AN472" s="197">
        <f t="shared" si="466"/>
        <v>0</v>
      </c>
      <c r="AO472" s="197">
        <f t="shared" si="467"/>
        <v>0</v>
      </c>
      <c r="AP472" s="197">
        <f t="shared" si="468"/>
        <v>0</v>
      </c>
      <c r="AQ472" s="197">
        <f t="shared" si="469"/>
        <v>0</v>
      </c>
      <c r="AR472" s="197" t="str">
        <f t="shared" si="470"/>
        <v/>
      </c>
      <c r="AS472" s="197" t="str">
        <f t="shared" si="471"/>
        <v/>
      </c>
      <c r="AT472" s="197" t="str">
        <f t="shared" si="472"/>
        <v/>
      </c>
      <c r="AU472" s="197" t="str">
        <f t="shared" si="473"/>
        <v/>
      </c>
      <c r="AV472" s="199">
        <f t="shared" ca="1" si="465"/>
        <v>2.1218078890484771</v>
      </c>
      <c r="AX472" s="162">
        <f t="shared" si="474"/>
        <v>0</v>
      </c>
      <c r="AY472" s="162">
        <f t="shared" si="475"/>
        <v>0</v>
      </c>
      <c r="AZ472" s="162">
        <f t="shared" si="476"/>
        <v>0</v>
      </c>
      <c r="BA472" s="162">
        <f t="shared" si="477"/>
        <v>0</v>
      </c>
      <c r="BB472" s="162" t="str">
        <f t="shared" si="478"/>
        <v/>
      </c>
      <c r="BC472" s="162" t="str">
        <f t="shared" si="479"/>
        <v/>
      </c>
      <c r="BD472" s="162" t="str">
        <f t="shared" si="480"/>
        <v/>
      </c>
      <c r="BE472" s="162" t="str">
        <f t="shared" si="481"/>
        <v/>
      </c>
      <c r="BG472" s="169">
        <f t="shared" si="462"/>
        <v>10.12308004194602</v>
      </c>
      <c r="BH472" s="169">
        <f t="shared" ca="1" si="463"/>
        <v>40.026176934329378</v>
      </c>
    </row>
    <row r="473" spans="3:60" x14ac:dyDescent="0.25">
      <c r="C473" s="197">
        <v>39.9</v>
      </c>
      <c r="D473" s="198">
        <f t="shared" si="431"/>
        <v>14.971381031441881</v>
      </c>
      <c r="E473" s="199">
        <f t="shared" si="432"/>
        <v>3.0952506265664161</v>
      </c>
      <c r="F473" s="199">
        <f t="shared" si="433"/>
        <v>15.476253132832081</v>
      </c>
      <c r="G473" s="199">
        <f t="shared" si="434"/>
        <v>2.2717412659973677</v>
      </c>
      <c r="H473" s="200">
        <f t="shared" si="435"/>
        <v>9692.2684523544431</v>
      </c>
      <c r="K473" s="199">
        <f t="shared" si="436"/>
        <v>10.174466235052344</v>
      </c>
      <c r="L473" s="201">
        <f t="shared" si="437"/>
        <v>8.5331644849392527E-2</v>
      </c>
      <c r="M473" s="201">
        <f t="shared" si="438"/>
        <v>8.6049302525721821E-2</v>
      </c>
      <c r="N473" s="201">
        <f t="shared" si="439"/>
        <v>9.0447143823876516E-2</v>
      </c>
      <c r="O473" s="201">
        <f t="shared" si="440"/>
        <v>8.54104875726822E-2</v>
      </c>
      <c r="P473" s="201" t="str">
        <f t="shared" si="441"/>
        <v/>
      </c>
      <c r="Q473" s="201" t="str">
        <f t="shared" si="442"/>
        <v/>
      </c>
      <c r="R473" s="201" t="str">
        <f t="shared" si="443"/>
        <v/>
      </c>
      <c r="S473" s="201" t="str">
        <f t="shared" si="444"/>
        <v/>
      </c>
      <c r="T473" s="199">
        <f t="shared" si="445"/>
        <v>0</v>
      </c>
      <c r="U473" s="199">
        <f t="shared" si="446"/>
        <v>0</v>
      </c>
      <c r="V473" s="199">
        <f t="shared" si="447"/>
        <v>27.373084690603434</v>
      </c>
      <c r="W473" s="199">
        <f t="shared" si="448"/>
        <v>0</v>
      </c>
      <c r="X473" s="199" t="str">
        <f t="shared" si="449"/>
        <v/>
      </c>
      <c r="Y473" s="199" t="str">
        <f t="shared" si="450"/>
        <v/>
      </c>
      <c r="Z473" s="199" t="str">
        <f t="shared" si="451"/>
        <v/>
      </c>
      <c r="AA473" s="199" t="str">
        <f t="shared" si="452"/>
        <v/>
      </c>
      <c r="AB473" s="201">
        <f t="shared" ca="1" si="453"/>
        <v>29.506698315484012</v>
      </c>
      <c r="AD473" s="162">
        <f t="shared" si="454"/>
        <v>0</v>
      </c>
      <c r="AE473" s="162">
        <f t="shared" si="455"/>
        <v>0</v>
      </c>
      <c r="AF473" s="162">
        <f t="shared" si="456"/>
        <v>0.70329930791356332</v>
      </c>
      <c r="AG473" s="162">
        <f t="shared" si="457"/>
        <v>0</v>
      </c>
      <c r="AH473" s="162" t="str">
        <f t="shared" si="458"/>
        <v/>
      </c>
      <c r="AI473" s="162" t="str">
        <f t="shared" si="459"/>
        <v/>
      </c>
      <c r="AJ473" s="162" t="str">
        <f t="shared" si="460"/>
        <v/>
      </c>
      <c r="AK473" s="162" t="str">
        <f t="shared" si="461"/>
        <v/>
      </c>
      <c r="AM473" s="199">
        <f t="shared" si="464"/>
        <v>4.4306337779324894</v>
      </c>
      <c r="AN473" s="197">
        <f t="shared" si="466"/>
        <v>0</v>
      </c>
      <c r="AO473" s="197">
        <f t="shared" si="467"/>
        <v>0</v>
      </c>
      <c r="AP473" s="197">
        <f t="shared" si="468"/>
        <v>0</v>
      </c>
      <c r="AQ473" s="197">
        <f t="shared" si="469"/>
        <v>0</v>
      </c>
      <c r="AR473" s="197" t="str">
        <f t="shared" si="470"/>
        <v/>
      </c>
      <c r="AS473" s="197" t="str">
        <f t="shared" si="471"/>
        <v/>
      </c>
      <c r="AT473" s="197" t="str">
        <f t="shared" si="472"/>
        <v/>
      </c>
      <c r="AU473" s="197" t="str">
        <f t="shared" si="473"/>
        <v/>
      </c>
      <c r="AV473" s="199">
        <f t="shared" ca="1" si="465"/>
        <v>2.1042727127647942</v>
      </c>
      <c r="AX473" s="162">
        <f t="shared" si="474"/>
        <v>0</v>
      </c>
      <c r="AY473" s="162">
        <f t="shared" si="475"/>
        <v>0</v>
      </c>
      <c r="AZ473" s="162">
        <f t="shared" si="476"/>
        <v>0</v>
      </c>
      <c r="BA473" s="162">
        <f t="shared" si="477"/>
        <v>0</v>
      </c>
      <c r="BB473" s="162" t="str">
        <f t="shared" si="478"/>
        <v/>
      </c>
      <c r="BC473" s="162" t="str">
        <f t="shared" si="479"/>
        <v/>
      </c>
      <c r="BD473" s="162" t="str">
        <f t="shared" si="480"/>
        <v/>
      </c>
      <c r="BE473" s="162" t="str">
        <f t="shared" si="481"/>
        <v/>
      </c>
      <c r="BG473" s="169">
        <f t="shared" si="462"/>
        <v>10.148773138499182</v>
      </c>
      <c r="BH473" s="169">
        <f t="shared" ca="1" si="463"/>
        <v>35.321811820489152</v>
      </c>
    </row>
    <row r="474" spans="3:60" x14ac:dyDescent="0.25">
      <c r="C474" s="197">
        <v>40</v>
      </c>
      <c r="D474" s="198">
        <f t="shared" si="431"/>
        <v>15.008903289666048</v>
      </c>
      <c r="E474" s="199">
        <f t="shared" si="432"/>
        <v>3.1</v>
      </c>
      <c r="F474" s="199">
        <f t="shared" si="433"/>
        <v>15.5</v>
      </c>
      <c r="G474" s="199">
        <f t="shared" si="434"/>
        <v>2.2774348531301936</v>
      </c>
      <c r="H474" s="200">
        <f t="shared" si="435"/>
        <v>9677.4193548387102</v>
      </c>
      <c r="K474" s="199">
        <f t="shared" si="436"/>
        <v>10.200159331605507</v>
      </c>
      <c r="L474" s="201">
        <f t="shared" si="437"/>
        <v>8.5547128801032407E-2</v>
      </c>
      <c r="M474" s="201">
        <f t="shared" si="438"/>
        <v>8.6266598744221115E-2</v>
      </c>
      <c r="N474" s="201">
        <f t="shared" si="439"/>
        <v>9.067554570221964E-2</v>
      </c>
      <c r="O474" s="201">
        <f t="shared" si="440"/>
        <v>8.5626170622108158E-2</v>
      </c>
      <c r="P474" s="201" t="str">
        <f t="shared" si="441"/>
        <v/>
      </c>
      <c r="Q474" s="201" t="str">
        <f t="shared" si="442"/>
        <v/>
      </c>
      <c r="R474" s="201" t="str">
        <f t="shared" si="443"/>
        <v/>
      </c>
      <c r="S474" s="201" t="str">
        <f t="shared" si="444"/>
        <v/>
      </c>
      <c r="T474" s="199">
        <f t="shared" si="445"/>
        <v>0</v>
      </c>
      <c r="U474" s="199">
        <f t="shared" si="446"/>
        <v>0</v>
      </c>
      <c r="V474" s="199">
        <f t="shared" si="447"/>
        <v>21.688992354659447</v>
      </c>
      <c r="W474" s="199">
        <f t="shared" si="448"/>
        <v>0</v>
      </c>
      <c r="X474" s="199" t="str">
        <f t="shared" si="449"/>
        <v/>
      </c>
      <c r="Y474" s="199" t="str">
        <f t="shared" si="450"/>
        <v/>
      </c>
      <c r="Z474" s="199" t="str">
        <f t="shared" si="451"/>
        <v/>
      </c>
      <c r="AA474" s="199" t="str">
        <f t="shared" si="452"/>
        <v/>
      </c>
      <c r="AB474" s="201">
        <f t="shared" ca="1" si="453"/>
        <v>23.698536372021632</v>
      </c>
      <c r="AD474" s="162">
        <f t="shared" si="454"/>
        <v>0</v>
      </c>
      <c r="AE474" s="162">
        <f t="shared" si="455"/>
        <v>0</v>
      </c>
      <c r="AF474" s="162">
        <f t="shared" si="456"/>
        <v>0.55725737470906456</v>
      </c>
      <c r="AG474" s="162">
        <f t="shared" si="457"/>
        <v>0</v>
      </c>
      <c r="AH474" s="162" t="str">
        <f t="shared" si="458"/>
        <v/>
      </c>
      <c r="AI474" s="162" t="str">
        <f t="shared" si="459"/>
        <v/>
      </c>
      <c r="AJ474" s="162" t="str">
        <f t="shared" si="460"/>
        <v/>
      </c>
      <c r="AK474" s="162" t="str">
        <f t="shared" si="461"/>
        <v/>
      </c>
      <c r="AM474" s="199">
        <f t="shared" si="464"/>
        <v>4.4418505723070023</v>
      </c>
      <c r="AN474" s="197">
        <f t="shared" si="466"/>
        <v>0</v>
      </c>
      <c r="AO474" s="197">
        <f t="shared" si="467"/>
        <v>0</v>
      </c>
      <c r="AP474" s="197">
        <f t="shared" si="468"/>
        <v>0</v>
      </c>
      <c r="AQ474" s="197">
        <f t="shared" si="469"/>
        <v>0</v>
      </c>
      <c r="AR474" s="197" t="str">
        <f t="shared" si="470"/>
        <v/>
      </c>
      <c r="AS474" s="197" t="str">
        <f t="shared" si="471"/>
        <v/>
      </c>
      <c r="AT474" s="197" t="str">
        <f t="shared" si="472"/>
        <v/>
      </c>
      <c r="AU474" s="197" t="str">
        <f t="shared" si="473"/>
        <v/>
      </c>
      <c r="AV474" s="199">
        <f t="shared" ca="1" si="465"/>
        <v>2.0804232076330376</v>
      </c>
      <c r="AX474" s="162">
        <f t="shared" si="474"/>
        <v>0</v>
      </c>
      <c r="AY474" s="162">
        <f t="shared" si="475"/>
        <v>0</v>
      </c>
      <c r="AZ474" s="162">
        <f t="shared" si="476"/>
        <v>0</v>
      </c>
      <c r="BA474" s="162">
        <f t="shared" si="477"/>
        <v>0</v>
      </c>
      <c r="BB474" s="162" t="str">
        <f t="shared" si="478"/>
        <v/>
      </c>
      <c r="BC474" s="162" t="str">
        <f t="shared" si="479"/>
        <v/>
      </c>
      <c r="BD474" s="162" t="str">
        <f t="shared" si="480"/>
        <v/>
      </c>
      <c r="BE474" s="162" t="str">
        <f t="shared" si="481"/>
        <v/>
      </c>
      <c r="BG474" s="169">
        <f t="shared" si="462"/>
        <v>10.174466235052344</v>
      </c>
      <c r="BH474" s="169">
        <f t="shared" ca="1" si="463"/>
        <v>29.506698315484012</v>
      </c>
    </row>
    <row r="475" spans="3:60" x14ac:dyDescent="0.25">
      <c r="C475" s="197">
        <v>40.1</v>
      </c>
      <c r="D475" s="198">
        <f t="shared" si="431"/>
        <v>15.046425547890212</v>
      </c>
      <c r="E475" s="199">
        <f t="shared" si="432"/>
        <v>3.1047506234413969</v>
      </c>
      <c r="F475" s="199">
        <f t="shared" si="433"/>
        <v>15.523753117206985</v>
      </c>
      <c r="G475" s="199">
        <f t="shared" si="434"/>
        <v>2.283128440263019</v>
      </c>
      <c r="H475" s="200">
        <f t="shared" si="435"/>
        <v>9662.6117967397713</v>
      </c>
      <c r="K475" s="199">
        <f t="shared" si="436"/>
        <v>10.225852428158669</v>
      </c>
      <c r="L475" s="201">
        <f t="shared" si="437"/>
        <v>8.5762612752672301E-2</v>
      </c>
      <c r="M475" s="201">
        <f t="shared" si="438"/>
        <v>8.6483894962720409E-2</v>
      </c>
      <c r="N475" s="201">
        <f t="shared" si="439"/>
        <v>9.0903947580562763E-2</v>
      </c>
      <c r="O475" s="201">
        <f t="shared" si="440"/>
        <v>8.584185367153413E-2</v>
      </c>
      <c r="P475" s="201" t="str">
        <f t="shared" si="441"/>
        <v/>
      </c>
      <c r="Q475" s="201" t="str">
        <f t="shared" si="442"/>
        <v/>
      </c>
      <c r="R475" s="201" t="str">
        <f t="shared" si="443"/>
        <v/>
      </c>
      <c r="S475" s="201" t="str">
        <f t="shared" si="444"/>
        <v/>
      </c>
      <c r="T475" s="199">
        <f t="shared" si="445"/>
        <v>0</v>
      </c>
      <c r="U475" s="199">
        <f t="shared" si="446"/>
        <v>0</v>
      </c>
      <c r="V475" s="199">
        <f t="shared" si="447"/>
        <v>16.794298915967207</v>
      </c>
      <c r="W475" s="199">
        <f t="shared" si="448"/>
        <v>0</v>
      </c>
      <c r="X475" s="199" t="str">
        <f t="shared" si="449"/>
        <v/>
      </c>
      <c r="Y475" s="199" t="str">
        <f t="shared" si="450"/>
        <v/>
      </c>
      <c r="Z475" s="199" t="str">
        <f t="shared" si="451"/>
        <v/>
      </c>
      <c r="AA475" s="199" t="str">
        <f t="shared" si="452"/>
        <v/>
      </c>
      <c r="AB475" s="201">
        <f t="shared" ca="1" si="453"/>
        <v>18.808894159542493</v>
      </c>
      <c r="AD475" s="162">
        <f t="shared" si="454"/>
        <v>0</v>
      </c>
      <c r="AE475" s="162">
        <f t="shared" si="455"/>
        <v>0</v>
      </c>
      <c r="AF475" s="162">
        <f t="shared" si="456"/>
        <v>0.43149754359061476</v>
      </c>
      <c r="AG475" s="162">
        <f t="shared" si="457"/>
        <v>0</v>
      </c>
      <c r="AH475" s="162" t="str">
        <f t="shared" si="458"/>
        <v/>
      </c>
      <c r="AI475" s="162" t="str">
        <f t="shared" si="459"/>
        <v/>
      </c>
      <c r="AJ475" s="162" t="str">
        <f t="shared" si="460"/>
        <v/>
      </c>
      <c r="AK475" s="162" t="str">
        <f t="shared" si="461"/>
        <v/>
      </c>
      <c r="AM475" s="199">
        <f t="shared" si="464"/>
        <v>4.4530673666815153</v>
      </c>
      <c r="AN475" s="197">
        <f t="shared" si="466"/>
        <v>0</v>
      </c>
      <c r="AO475" s="197">
        <f t="shared" si="467"/>
        <v>0</v>
      </c>
      <c r="AP475" s="197">
        <f t="shared" si="468"/>
        <v>0</v>
      </c>
      <c r="AQ475" s="197">
        <f t="shared" si="469"/>
        <v>0</v>
      </c>
      <c r="AR475" s="197" t="str">
        <f t="shared" si="470"/>
        <v/>
      </c>
      <c r="AS475" s="197" t="str">
        <f t="shared" si="471"/>
        <v/>
      </c>
      <c r="AT475" s="197" t="str">
        <f t="shared" si="472"/>
        <v/>
      </c>
      <c r="AU475" s="197" t="str">
        <f t="shared" si="473"/>
        <v/>
      </c>
      <c r="AV475" s="199">
        <f t="shared" ca="1" si="465"/>
        <v>2.0766997809273668</v>
      </c>
      <c r="AX475" s="162">
        <f t="shared" si="474"/>
        <v>0</v>
      </c>
      <c r="AY475" s="162">
        <f t="shared" si="475"/>
        <v>0</v>
      </c>
      <c r="AZ475" s="162">
        <f t="shared" si="476"/>
        <v>0</v>
      </c>
      <c r="BA475" s="162">
        <f t="shared" si="477"/>
        <v>0</v>
      </c>
      <c r="BB475" s="162" t="str">
        <f t="shared" si="478"/>
        <v/>
      </c>
      <c r="BC475" s="162" t="str">
        <f t="shared" si="479"/>
        <v/>
      </c>
      <c r="BD475" s="162" t="str">
        <f t="shared" si="480"/>
        <v/>
      </c>
      <c r="BE475" s="162" t="str">
        <f t="shared" si="481"/>
        <v/>
      </c>
      <c r="BG475" s="169">
        <f t="shared" si="462"/>
        <v>10.200159331605507</v>
      </c>
      <c r="BH475" s="169">
        <f t="shared" ca="1" si="463"/>
        <v>23.698536372021632</v>
      </c>
    </row>
    <row r="476" spans="3:60" x14ac:dyDescent="0.25">
      <c r="C476" s="197">
        <v>40.200000000000003</v>
      </c>
      <c r="D476" s="198">
        <f t="shared" si="431"/>
        <v>15.083947806114379</v>
      </c>
      <c r="E476" s="199">
        <f t="shared" si="432"/>
        <v>3.1095024875621893</v>
      </c>
      <c r="F476" s="199">
        <f t="shared" si="433"/>
        <v>15.547512437810946</v>
      </c>
      <c r="G476" s="199">
        <f t="shared" si="434"/>
        <v>2.2888220273958444</v>
      </c>
      <c r="H476" s="200">
        <f t="shared" si="435"/>
        <v>9647.8456344698479</v>
      </c>
      <c r="K476" s="199">
        <f t="shared" si="436"/>
        <v>10.251545524711831</v>
      </c>
      <c r="L476" s="201">
        <f t="shared" si="437"/>
        <v>8.5978096704312168E-2</v>
      </c>
      <c r="M476" s="201">
        <f t="shared" si="438"/>
        <v>8.6701191181219703E-2</v>
      </c>
      <c r="N476" s="201">
        <f t="shared" si="439"/>
        <v>9.1132349458905887E-2</v>
      </c>
      <c r="O476" s="201">
        <f t="shared" si="440"/>
        <v>8.6057536720960087E-2</v>
      </c>
      <c r="P476" s="201" t="str">
        <f t="shared" si="441"/>
        <v/>
      </c>
      <c r="Q476" s="201" t="str">
        <f t="shared" si="442"/>
        <v/>
      </c>
      <c r="R476" s="201" t="str">
        <f t="shared" si="443"/>
        <v/>
      </c>
      <c r="S476" s="201" t="str">
        <f t="shared" si="444"/>
        <v/>
      </c>
      <c r="T476" s="199">
        <f t="shared" si="445"/>
        <v>0</v>
      </c>
      <c r="U476" s="199">
        <f t="shared" si="446"/>
        <v>0</v>
      </c>
      <c r="V476" s="199">
        <f t="shared" si="447"/>
        <v>12.841986294475804</v>
      </c>
      <c r="W476" s="199">
        <f t="shared" si="448"/>
        <v>0</v>
      </c>
      <c r="X476" s="199" t="str">
        <f t="shared" si="449"/>
        <v/>
      </c>
      <c r="Y476" s="199" t="str">
        <f t="shared" si="450"/>
        <v/>
      </c>
      <c r="Z476" s="199" t="str">
        <f t="shared" si="451"/>
        <v/>
      </c>
      <c r="AA476" s="199" t="str">
        <f t="shared" si="452"/>
        <v/>
      </c>
      <c r="AB476" s="201">
        <f t="shared" ca="1" si="453"/>
        <v>14.918199189321912</v>
      </c>
      <c r="AD476" s="162">
        <f t="shared" si="454"/>
        <v>0</v>
      </c>
      <c r="AE476" s="162">
        <f t="shared" si="455"/>
        <v>0</v>
      </c>
      <c r="AF476" s="162">
        <f t="shared" si="456"/>
        <v>0.32995039379835406</v>
      </c>
      <c r="AG476" s="162">
        <f t="shared" si="457"/>
        <v>0</v>
      </c>
      <c r="AH476" s="162" t="str">
        <f t="shared" si="458"/>
        <v/>
      </c>
      <c r="AI476" s="162" t="str">
        <f t="shared" si="459"/>
        <v/>
      </c>
      <c r="AJ476" s="162" t="str">
        <f t="shared" si="460"/>
        <v/>
      </c>
      <c r="AK476" s="162" t="str">
        <f t="shared" si="461"/>
        <v/>
      </c>
      <c r="AM476" s="199">
        <f t="shared" si="464"/>
        <v>4.4642841610560282</v>
      </c>
      <c r="AN476" s="197">
        <f t="shared" si="466"/>
        <v>0</v>
      </c>
      <c r="AO476" s="197">
        <f t="shared" si="467"/>
        <v>0</v>
      </c>
      <c r="AP476" s="197">
        <f t="shared" si="468"/>
        <v>0</v>
      </c>
      <c r="AQ476" s="197">
        <f t="shared" si="469"/>
        <v>0</v>
      </c>
      <c r="AR476" s="197" t="str">
        <f t="shared" si="470"/>
        <v/>
      </c>
      <c r="AS476" s="197" t="str">
        <f t="shared" si="471"/>
        <v/>
      </c>
      <c r="AT476" s="197" t="str">
        <f t="shared" si="472"/>
        <v/>
      </c>
      <c r="AU476" s="197" t="str">
        <f t="shared" si="473"/>
        <v/>
      </c>
      <c r="AV476" s="199">
        <f t="shared" ca="1" si="465"/>
        <v>2.148849939171281</v>
      </c>
      <c r="AX476" s="162">
        <f t="shared" si="474"/>
        <v>0</v>
      </c>
      <c r="AY476" s="162">
        <f t="shared" si="475"/>
        <v>0</v>
      </c>
      <c r="AZ476" s="162">
        <f t="shared" si="476"/>
        <v>0</v>
      </c>
      <c r="BA476" s="162">
        <f t="shared" si="477"/>
        <v>0</v>
      </c>
      <c r="BB476" s="162" t="str">
        <f t="shared" si="478"/>
        <v/>
      </c>
      <c r="BC476" s="162" t="str">
        <f t="shared" si="479"/>
        <v/>
      </c>
      <c r="BD476" s="162" t="str">
        <f t="shared" si="480"/>
        <v/>
      </c>
      <c r="BE476" s="162" t="str">
        <f t="shared" si="481"/>
        <v/>
      </c>
      <c r="BG476" s="169">
        <f t="shared" si="462"/>
        <v>10.225852428158669</v>
      </c>
      <c r="BH476" s="169">
        <f t="shared" ca="1" si="463"/>
        <v>18.808894159542493</v>
      </c>
    </row>
    <row r="477" spans="3:60" x14ac:dyDescent="0.25">
      <c r="C477" s="197">
        <v>40.299999999999997</v>
      </c>
      <c r="D477" s="198">
        <f t="shared" si="431"/>
        <v>15.121470064338542</v>
      </c>
      <c r="E477" s="199">
        <f t="shared" si="432"/>
        <v>3.114255583126551</v>
      </c>
      <c r="F477" s="199">
        <f t="shared" si="433"/>
        <v>15.571277915632756</v>
      </c>
      <c r="G477" s="199">
        <f t="shared" si="434"/>
        <v>2.2945156145286703</v>
      </c>
      <c r="H477" s="200">
        <f t="shared" si="435"/>
        <v>9633.1207247548882</v>
      </c>
      <c r="K477" s="199">
        <f t="shared" si="436"/>
        <v>10.277238621264994</v>
      </c>
      <c r="L477" s="201">
        <f t="shared" si="437"/>
        <v>8.6193580655952048E-2</v>
      </c>
      <c r="M477" s="201">
        <f t="shared" si="438"/>
        <v>8.6918487399718997E-2</v>
      </c>
      <c r="N477" s="201">
        <f t="shared" si="439"/>
        <v>9.1360751337248997E-2</v>
      </c>
      <c r="O477" s="201">
        <f t="shared" si="440"/>
        <v>8.6273219770386059E-2</v>
      </c>
      <c r="P477" s="201" t="str">
        <f t="shared" si="441"/>
        <v/>
      </c>
      <c r="Q477" s="201" t="str">
        <f t="shared" si="442"/>
        <v/>
      </c>
      <c r="R477" s="201" t="str">
        <f t="shared" si="443"/>
        <v/>
      </c>
      <c r="S477" s="201" t="str">
        <f t="shared" si="444"/>
        <v/>
      </c>
      <c r="T477" s="199">
        <f t="shared" si="445"/>
        <v>0</v>
      </c>
      <c r="U477" s="199">
        <f t="shared" si="446"/>
        <v>0</v>
      </c>
      <c r="V477" s="199">
        <f t="shared" si="447"/>
        <v>9.7574960080490118</v>
      </c>
      <c r="W477" s="199">
        <f t="shared" si="448"/>
        <v>0</v>
      </c>
      <c r="X477" s="199" t="str">
        <f t="shared" si="449"/>
        <v/>
      </c>
      <c r="Y477" s="199" t="str">
        <f t="shared" si="450"/>
        <v/>
      </c>
      <c r="Z477" s="199" t="str">
        <f t="shared" si="451"/>
        <v/>
      </c>
      <c r="AA477" s="199" t="str">
        <f t="shared" si="452"/>
        <v/>
      </c>
      <c r="AB477" s="201">
        <f t="shared" ca="1" si="453"/>
        <v>11.870915553981023</v>
      </c>
      <c r="AD477" s="162">
        <f t="shared" si="454"/>
        <v>0</v>
      </c>
      <c r="AE477" s="162">
        <f t="shared" si="455"/>
        <v>0</v>
      </c>
      <c r="AF477" s="162">
        <f t="shared" si="456"/>
        <v>0.25070028705189917</v>
      </c>
      <c r="AG477" s="162">
        <f t="shared" si="457"/>
        <v>0</v>
      </c>
      <c r="AH477" s="162" t="str">
        <f t="shared" si="458"/>
        <v/>
      </c>
      <c r="AI477" s="162" t="str">
        <f t="shared" si="459"/>
        <v/>
      </c>
      <c r="AJ477" s="162" t="str">
        <f t="shared" si="460"/>
        <v/>
      </c>
      <c r="AK477" s="162" t="str">
        <f t="shared" si="461"/>
        <v/>
      </c>
      <c r="AM477" s="199">
        <f t="shared" si="464"/>
        <v>4.4755009554305412</v>
      </c>
      <c r="AN477" s="197">
        <f t="shared" si="466"/>
        <v>0</v>
      </c>
      <c r="AO477" s="197">
        <f t="shared" si="467"/>
        <v>0</v>
      </c>
      <c r="AP477" s="197">
        <f t="shared" si="468"/>
        <v>0</v>
      </c>
      <c r="AQ477" s="197">
        <f t="shared" si="469"/>
        <v>0</v>
      </c>
      <c r="AR477" s="197" t="str">
        <f t="shared" si="470"/>
        <v/>
      </c>
      <c r="AS477" s="197" t="str">
        <f t="shared" si="471"/>
        <v/>
      </c>
      <c r="AT477" s="197" t="str">
        <f t="shared" si="472"/>
        <v/>
      </c>
      <c r="AU477" s="197" t="str">
        <f t="shared" si="473"/>
        <v/>
      </c>
      <c r="AV477" s="199">
        <f t="shared" ca="1" si="465"/>
        <v>2.093244822759643</v>
      </c>
      <c r="AX477" s="162">
        <f t="shared" si="474"/>
        <v>0</v>
      </c>
      <c r="AY477" s="162">
        <f t="shared" si="475"/>
        <v>0</v>
      </c>
      <c r="AZ477" s="162">
        <f t="shared" si="476"/>
        <v>0</v>
      </c>
      <c r="BA477" s="162">
        <f t="shared" si="477"/>
        <v>0</v>
      </c>
      <c r="BB477" s="162" t="str">
        <f t="shared" si="478"/>
        <v/>
      </c>
      <c r="BC477" s="162" t="str">
        <f t="shared" si="479"/>
        <v/>
      </c>
      <c r="BD477" s="162" t="str">
        <f t="shared" si="480"/>
        <v/>
      </c>
      <c r="BE477" s="162" t="str">
        <f t="shared" si="481"/>
        <v/>
      </c>
      <c r="BG477" s="169">
        <f t="shared" si="462"/>
        <v>10.251545524711831</v>
      </c>
      <c r="BH477" s="169">
        <f t="shared" ca="1" si="463"/>
        <v>14.918199189321912</v>
      </c>
    </row>
    <row r="478" spans="3:60" x14ac:dyDescent="0.25">
      <c r="C478" s="197">
        <v>40.4</v>
      </c>
      <c r="D478" s="198">
        <f t="shared" si="431"/>
        <v>15.158992322562707</v>
      </c>
      <c r="E478" s="199">
        <f t="shared" si="432"/>
        <v>3.1190099009900991</v>
      </c>
      <c r="F478" s="199">
        <f t="shared" si="433"/>
        <v>15.595049504950495</v>
      </c>
      <c r="G478" s="199">
        <f t="shared" si="434"/>
        <v>2.3002092016614952</v>
      </c>
      <c r="H478" s="200">
        <f t="shared" si="435"/>
        <v>9618.4369246397055</v>
      </c>
      <c r="K478" s="199">
        <f t="shared" si="436"/>
        <v>10.302931717818156</v>
      </c>
      <c r="L478" s="201">
        <f t="shared" si="437"/>
        <v>8.6409064607591929E-2</v>
      </c>
      <c r="M478" s="201">
        <f t="shared" si="438"/>
        <v>8.713578361821829E-2</v>
      </c>
      <c r="N478" s="201">
        <f t="shared" si="439"/>
        <v>9.158915321559212E-2</v>
      </c>
      <c r="O478" s="201">
        <f t="shared" si="440"/>
        <v>8.648890281981203E-2</v>
      </c>
      <c r="P478" s="201" t="str">
        <f t="shared" si="441"/>
        <v/>
      </c>
      <c r="Q478" s="201" t="str">
        <f t="shared" si="442"/>
        <v/>
      </c>
      <c r="R478" s="201" t="str">
        <f t="shared" si="443"/>
        <v/>
      </c>
      <c r="S478" s="201" t="str">
        <f t="shared" si="444"/>
        <v/>
      </c>
      <c r="T478" s="199">
        <f t="shared" si="445"/>
        <v>0</v>
      </c>
      <c r="U478" s="199">
        <f t="shared" si="446"/>
        <v>0</v>
      </c>
      <c r="V478" s="199">
        <f t="shared" si="447"/>
        <v>7.3926666286008524</v>
      </c>
      <c r="W478" s="199">
        <f t="shared" si="448"/>
        <v>0</v>
      </c>
      <c r="X478" s="199" t="str">
        <f t="shared" si="449"/>
        <v/>
      </c>
      <c r="Y478" s="199" t="str">
        <f t="shared" si="450"/>
        <v/>
      </c>
      <c r="Z478" s="199" t="str">
        <f t="shared" si="451"/>
        <v/>
      </c>
      <c r="AA478" s="199" t="str">
        <f t="shared" si="452"/>
        <v/>
      </c>
      <c r="AB478" s="201">
        <f t="shared" ca="1" si="453"/>
        <v>9.4407144530414868</v>
      </c>
      <c r="AD478" s="162">
        <f t="shared" si="454"/>
        <v>0</v>
      </c>
      <c r="AE478" s="162">
        <f t="shared" si="455"/>
        <v>0</v>
      </c>
      <c r="AF478" s="162">
        <f t="shared" si="456"/>
        <v>0.18994049747398267</v>
      </c>
      <c r="AG478" s="162">
        <f t="shared" si="457"/>
        <v>0</v>
      </c>
      <c r="AH478" s="162" t="str">
        <f t="shared" si="458"/>
        <v/>
      </c>
      <c r="AI478" s="162" t="str">
        <f t="shared" si="459"/>
        <v/>
      </c>
      <c r="AJ478" s="162" t="str">
        <f t="shared" si="460"/>
        <v/>
      </c>
      <c r="AK478" s="162" t="str">
        <f t="shared" si="461"/>
        <v/>
      </c>
      <c r="AM478" s="199">
        <f t="shared" si="464"/>
        <v>4.4867177498050541</v>
      </c>
      <c r="AN478" s="197">
        <f t="shared" si="466"/>
        <v>0</v>
      </c>
      <c r="AO478" s="197">
        <f t="shared" si="467"/>
        <v>0</v>
      </c>
      <c r="AP478" s="197">
        <f t="shared" si="468"/>
        <v>0</v>
      </c>
      <c r="AQ478" s="197">
        <f t="shared" si="469"/>
        <v>0</v>
      </c>
      <c r="AR478" s="197" t="str">
        <f t="shared" si="470"/>
        <v/>
      </c>
      <c r="AS478" s="197" t="str">
        <f t="shared" si="471"/>
        <v/>
      </c>
      <c r="AT478" s="197" t="str">
        <f t="shared" si="472"/>
        <v/>
      </c>
      <c r="AU478" s="197" t="str">
        <f t="shared" si="473"/>
        <v/>
      </c>
      <c r="AV478" s="199">
        <f t="shared" ca="1" si="465"/>
        <v>2.0143272221953303</v>
      </c>
      <c r="AX478" s="162">
        <f t="shared" si="474"/>
        <v>0</v>
      </c>
      <c r="AY478" s="162">
        <f t="shared" si="475"/>
        <v>0</v>
      </c>
      <c r="AZ478" s="162">
        <f t="shared" si="476"/>
        <v>0</v>
      </c>
      <c r="BA478" s="162">
        <f t="shared" si="477"/>
        <v>0</v>
      </c>
      <c r="BB478" s="162" t="str">
        <f t="shared" si="478"/>
        <v/>
      </c>
      <c r="BC478" s="162" t="str">
        <f t="shared" si="479"/>
        <v/>
      </c>
      <c r="BD478" s="162" t="str">
        <f t="shared" si="480"/>
        <v/>
      </c>
      <c r="BE478" s="162" t="str">
        <f t="shared" si="481"/>
        <v/>
      </c>
      <c r="BG478" s="169">
        <f t="shared" si="462"/>
        <v>10.277238621264994</v>
      </c>
      <c r="BH478" s="169">
        <f t="shared" ca="1" si="463"/>
        <v>11.870915553981023</v>
      </c>
    </row>
    <row r="479" spans="3:60" x14ac:dyDescent="0.25">
      <c r="C479" s="197">
        <v>40.5</v>
      </c>
      <c r="D479" s="198">
        <f t="shared" si="431"/>
        <v>15.196514580786872</v>
      </c>
      <c r="E479" s="199">
        <f t="shared" si="432"/>
        <v>3.1237654320987653</v>
      </c>
      <c r="F479" s="199">
        <f t="shared" si="433"/>
        <v>15.618827160493826</v>
      </c>
      <c r="G479" s="199">
        <f t="shared" si="434"/>
        <v>2.3059027887943206</v>
      </c>
      <c r="H479" s="200">
        <f t="shared" si="435"/>
        <v>9603.7940914929368</v>
      </c>
      <c r="K479" s="199">
        <f t="shared" si="436"/>
        <v>10.328624814371318</v>
      </c>
      <c r="L479" s="201">
        <f t="shared" si="437"/>
        <v>8.6624548559231809E-2</v>
      </c>
      <c r="M479" s="201">
        <f t="shared" si="438"/>
        <v>8.7353079836717598E-2</v>
      </c>
      <c r="N479" s="201">
        <f t="shared" si="439"/>
        <v>9.1817555093935244E-2</v>
      </c>
      <c r="O479" s="201">
        <f t="shared" si="440"/>
        <v>8.6704585869237988E-2</v>
      </c>
      <c r="P479" s="201" t="str">
        <f t="shared" si="441"/>
        <v/>
      </c>
      <c r="Q479" s="201" t="str">
        <f t="shared" si="442"/>
        <v/>
      </c>
      <c r="R479" s="201" t="str">
        <f t="shared" si="443"/>
        <v/>
      </c>
      <c r="S479" s="201" t="str">
        <f t="shared" si="444"/>
        <v/>
      </c>
      <c r="T479" s="199">
        <f t="shared" si="445"/>
        <v>0</v>
      </c>
      <c r="U479" s="199">
        <f t="shared" si="446"/>
        <v>0</v>
      </c>
      <c r="V479" s="199">
        <f t="shared" si="447"/>
        <v>5.5957719940516375</v>
      </c>
      <c r="W479" s="199">
        <f t="shared" si="448"/>
        <v>0</v>
      </c>
      <c r="X479" s="199" t="str">
        <f t="shared" si="449"/>
        <v/>
      </c>
      <c r="Y479" s="199" t="str">
        <f t="shared" si="450"/>
        <v/>
      </c>
      <c r="Z479" s="199" t="str">
        <f t="shared" si="451"/>
        <v/>
      </c>
      <c r="AA479" s="199" t="str">
        <f t="shared" si="452"/>
        <v/>
      </c>
      <c r="AB479" s="201">
        <f t="shared" ca="1" si="453"/>
        <v>7.7197595743933478</v>
      </c>
      <c r="AD479" s="162">
        <f t="shared" si="454"/>
        <v>0</v>
      </c>
      <c r="AE479" s="162">
        <f t="shared" si="455"/>
        <v>0</v>
      </c>
      <c r="AF479" s="162">
        <f t="shared" si="456"/>
        <v>0.14377271013265036</v>
      </c>
      <c r="AG479" s="162">
        <f t="shared" si="457"/>
        <v>0</v>
      </c>
      <c r="AH479" s="162" t="str">
        <f t="shared" si="458"/>
        <v/>
      </c>
      <c r="AI479" s="162" t="str">
        <f t="shared" si="459"/>
        <v/>
      </c>
      <c r="AJ479" s="162" t="str">
        <f t="shared" si="460"/>
        <v/>
      </c>
      <c r="AK479" s="162" t="str">
        <f t="shared" si="461"/>
        <v/>
      </c>
      <c r="AM479" s="199">
        <f t="shared" si="464"/>
        <v>4.4979345441795671</v>
      </c>
      <c r="AN479" s="197">
        <f t="shared" si="466"/>
        <v>0</v>
      </c>
      <c r="AO479" s="197">
        <f t="shared" si="467"/>
        <v>0</v>
      </c>
      <c r="AP479" s="197">
        <f t="shared" si="468"/>
        <v>0</v>
      </c>
      <c r="AQ479" s="197">
        <f t="shared" si="469"/>
        <v>0</v>
      </c>
      <c r="AR479" s="197" t="str">
        <f t="shared" si="470"/>
        <v/>
      </c>
      <c r="AS479" s="197" t="str">
        <f t="shared" si="471"/>
        <v/>
      </c>
      <c r="AT479" s="197" t="str">
        <f t="shared" si="472"/>
        <v/>
      </c>
      <c r="AU479" s="197" t="str">
        <f t="shared" si="473"/>
        <v/>
      </c>
      <c r="AV479" s="199">
        <f t="shared" ca="1" si="465"/>
        <v>2.091447946058655</v>
      </c>
      <c r="AX479" s="162">
        <f t="shared" si="474"/>
        <v>0</v>
      </c>
      <c r="AY479" s="162">
        <f t="shared" si="475"/>
        <v>0</v>
      </c>
      <c r="AZ479" s="162">
        <f t="shared" si="476"/>
        <v>0</v>
      </c>
      <c r="BA479" s="162">
        <f t="shared" si="477"/>
        <v>0</v>
      </c>
      <c r="BB479" s="162" t="str">
        <f t="shared" si="478"/>
        <v/>
      </c>
      <c r="BC479" s="162" t="str">
        <f t="shared" si="479"/>
        <v/>
      </c>
      <c r="BD479" s="162" t="str">
        <f t="shared" si="480"/>
        <v/>
      </c>
      <c r="BE479" s="162" t="str">
        <f t="shared" si="481"/>
        <v/>
      </c>
      <c r="BG479" s="169">
        <f t="shared" si="462"/>
        <v>10.302931717818156</v>
      </c>
      <c r="BH479" s="169">
        <f t="shared" ca="1" si="463"/>
        <v>9.4407144530414868</v>
      </c>
    </row>
    <row r="480" spans="3:60" x14ac:dyDescent="0.25">
      <c r="C480" s="197">
        <v>40.6</v>
      </c>
      <c r="D480" s="198">
        <f t="shared" si="431"/>
        <v>15.234036839011038</v>
      </c>
      <c r="E480" s="199">
        <f t="shared" si="432"/>
        <v>3.1285221674876849</v>
      </c>
      <c r="F480" s="199">
        <f t="shared" si="433"/>
        <v>15.642610837438424</v>
      </c>
      <c r="G480" s="199">
        <f t="shared" si="434"/>
        <v>2.3115963759271465</v>
      </c>
      <c r="H480" s="200">
        <f t="shared" si="435"/>
        <v>9589.1920830118561</v>
      </c>
      <c r="K480" s="199">
        <f t="shared" si="436"/>
        <v>10.354317910924481</v>
      </c>
      <c r="L480" s="201">
        <f t="shared" si="437"/>
        <v>8.684003251087169E-2</v>
      </c>
      <c r="M480" s="201">
        <f t="shared" si="438"/>
        <v>8.7570376055216892E-2</v>
      </c>
      <c r="N480" s="201">
        <f t="shared" si="439"/>
        <v>9.2045956972278353E-2</v>
      </c>
      <c r="O480" s="201">
        <f t="shared" si="440"/>
        <v>8.6920268918663945E-2</v>
      </c>
      <c r="P480" s="201" t="str">
        <f t="shared" si="441"/>
        <v/>
      </c>
      <c r="Q480" s="201" t="str">
        <f t="shared" si="442"/>
        <v/>
      </c>
      <c r="R480" s="201" t="str">
        <f t="shared" si="443"/>
        <v/>
      </c>
      <c r="S480" s="201" t="str">
        <f t="shared" si="444"/>
        <v/>
      </c>
      <c r="T480" s="199">
        <f t="shared" si="445"/>
        <v>0</v>
      </c>
      <c r="U480" s="199">
        <f t="shared" si="446"/>
        <v>0</v>
      </c>
      <c r="V480" s="199">
        <f t="shared" si="447"/>
        <v>4.236160755634085</v>
      </c>
      <c r="W480" s="199">
        <f t="shared" si="448"/>
        <v>0</v>
      </c>
      <c r="X480" s="199" t="str">
        <f t="shared" si="449"/>
        <v/>
      </c>
      <c r="Y480" s="199" t="str">
        <f t="shared" si="450"/>
        <v/>
      </c>
      <c r="Z480" s="199" t="str">
        <f t="shared" si="451"/>
        <v/>
      </c>
      <c r="AA480" s="199" t="str">
        <f t="shared" si="452"/>
        <v/>
      </c>
      <c r="AB480" s="201">
        <f t="shared" ca="1" si="453"/>
        <v>6.3176458235391495</v>
      </c>
      <c r="AD480" s="162">
        <f t="shared" si="454"/>
        <v>0</v>
      </c>
      <c r="AE480" s="162">
        <f t="shared" si="455"/>
        <v>0</v>
      </c>
      <c r="AF480" s="162">
        <f t="shared" si="456"/>
        <v>0.10884008730922359</v>
      </c>
      <c r="AG480" s="162">
        <f t="shared" si="457"/>
        <v>0</v>
      </c>
      <c r="AH480" s="162" t="str">
        <f t="shared" si="458"/>
        <v/>
      </c>
      <c r="AI480" s="162" t="str">
        <f t="shared" si="459"/>
        <v/>
      </c>
      <c r="AJ480" s="162" t="str">
        <f t="shared" si="460"/>
        <v/>
      </c>
      <c r="AK480" s="162" t="str">
        <f t="shared" si="461"/>
        <v/>
      </c>
      <c r="AM480" s="199">
        <f t="shared" si="464"/>
        <v>4.50915133855408</v>
      </c>
      <c r="AN480" s="197">
        <f t="shared" si="466"/>
        <v>0</v>
      </c>
      <c r="AO480" s="197">
        <f t="shared" si="467"/>
        <v>0</v>
      </c>
      <c r="AP480" s="197">
        <f t="shared" si="468"/>
        <v>0</v>
      </c>
      <c r="AQ480" s="197">
        <f t="shared" si="469"/>
        <v>0</v>
      </c>
      <c r="AR480" s="197" t="str">
        <f t="shared" si="470"/>
        <v/>
      </c>
      <c r="AS480" s="197" t="str">
        <f t="shared" si="471"/>
        <v/>
      </c>
      <c r="AT480" s="197" t="str">
        <f t="shared" si="472"/>
        <v/>
      </c>
      <c r="AU480" s="197" t="str">
        <f t="shared" si="473"/>
        <v/>
      </c>
      <c r="AV480" s="199">
        <f t="shared" ca="1" si="465"/>
        <v>2.1720556643401889</v>
      </c>
      <c r="AX480" s="162">
        <f t="shared" si="474"/>
        <v>0</v>
      </c>
      <c r="AY480" s="162">
        <f t="shared" si="475"/>
        <v>0</v>
      </c>
      <c r="AZ480" s="162">
        <f t="shared" si="476"/>
        <v>0</v>
      </c>
      <c r="BA480" s="162">
        <f t="shared" si="477"/>
        <v>0</v>
      </c>
      <c r="BB480" s="162" t="str">
        <f t="shared" si="478"/>
        <v/>
      </c>
      <c r="BC480" s="162" t="str">
        <f t="shared" si="479"/>
        <v/>
      </c>
      <c r="BD480" s="162" t="str">
        <f t="shared" si="480"/>
        <v/>
      </c>
      <c r="BE480" s="162" t="str">
        <f t="shared" si="481"/>
        <v/>
      </c>
      <c r="BG480" s="169">
        <f t="shared" si="462"/>
        <v>10.328624814371318</v>
      </c>
      <c r="BH480" s="169">
        <f t="shared" ca="1" si="463"/>
        <v>7.7197595743933478</v>
      </c>
    </row>
    <row r="481" spans="3:60" x14ac:dyDescent="0.25">
      <c r="C481" s="197">
        <v>40.700000000000003</v>
      </c>
      <c r="D481" s="198">
        <f t="shared" si="431"/>
        <v>15.271559097235203</v>
      </c>
      <c r="E481" s="199">
        <f t="shared" si="432"/>
        <v>3.1332800982800983</v>
      </c>
      <c r="F481" s="199">
        <f t="shared" si="433"/>
        <v>15.666400491400491</v>
      </c>
      <c r="G481" s="199">
        <f t="shared" si="434"/>
        <v>2.3172899630599719</v>
      </c>
      <c r="H481" s="200">
        <f t="shared" si="435"/>
        <v>9574.6307572270434</v>
      </c>
      <c r="K481" s="199">
        <f t="shared" si="436"/>
        <v>10.380011007477643</v>
      </c>
      <c r="L481" s="201">
        <f t="shared" si="437"/>
        <v>8.705551646251157E-2</v>
      </c>
      <c r="M481" s="201">
        <f t="shared" si="438"/>
        <v>8.7787672273716186E-2</v>
      </c>
      <c r="N481" s="201">
        <f t="shared" si="439"/>
        <v>9.2274358850621477E-2</v>
      </c>
      <c r="O481" s="201">
        <f t="shared" si="440"/>
        <v>8.7135951968089917E-2</v>
      </c>
      <c r="P481" s="201" t="str">
        <f t="shared" si="441"/>
        <v/>
      </c>
      <c r="Q481" s="201" t="str">
        <f t="shared" si="442"/>
        <v/>
      </c>
      <c r="R481" s="201" t="str">
        <f t="shared" si="443"/>
        <v/>
      </c>
      <c r="S481" s="201" t="str">
        <f t="shared" si="444"/>
        <v/>
      </c>
      <c r="T481" s="199">
        <f t="shared" si="445"/>
        <v>0</v>
      </c>
      <c r="U481" s="199">
        <f t="shared" si="446"/>
        <v>0</v>
      </c>
      <c r="V481" s="199">
        <f t="shared" si="447"/>
        <v>3.209116209623136</v>
      </c>
      <c r="W481" s="199">
        <f t="shared" si="448"/>
        <v>0</v>
      </c>
      <c r="X481" s="199" t="str">
        <f t="shared" si="449"/>
        <v/>
      </c>
      <c r="Y481" s="199" t="str">
        <f t="shared" si="450"/>
        <v/>
      </c>
      <c r="Z481" s="199" t="str">
        <f t="shared" si="451"/>
        <v/>
      </c>
      <c r="AA481" s="199" t="str">
        <f t="shared" si="452"/>
        <v/>
      </c>
      <c r="AB481" s="201">
        <f t="shared" ca="1" si="453"/>
        <v>5.2922801232306096</v>
      </c>
      <c r="AD481" s="162">
        <f t="shared" si="454"/>
        <v>0</v>
      </c>
      <c r="AE481" s="162">
        <f t="shared" si="455"/>
        <v>0</v>
      </c>
      <c r="AF481" s="162">
        <f t="shared" si="456"/>
        <v>8.2452132624165522E-2</v>
      </c>
      <c r="AG481" s="162">
        <f t="shared" si="457"/>
        <v>0</v>
      </c>
      <c r="AH481" s="162" t="str">
        <f t="shared" si="458"/>
        <v/>
      </c>
      <c r="AI481" s="162" t="str">
        <f t="shared" si="459"/>
        <v/>
      </c>
      <c r="AJ481" s="162" t="str">
        <f t="shared" si="460"/>
        <v/>
      </c>
      <c r="AK481" s="162" t="str">
        <f t="shared" si="461"/>
        <v/>
      </c>
      <c r="AM481" s="199">
        <f t="shared" si="464"/>
        <v>4.520368132928593</v>
      </c>
      <c r="AN481" s="197">
        <f t="shared" si="466"/>
        <v>0</v>
      </c>
      <c r="AO481" s="197">
        <f t="shared" si="467"/>
        <v>0</v>
      </c>
      <c r="AP481" s="197">
        <f t="shared" si="468"/>
        <v>0</v>
      </c>
      <c r="AQ481" s="197">
        <f t="shared" si="469"/>
        <v>0</v>
      </c>
      <c r="AR481" s="197" t="str">
        <f t="shared" si="470"/>
        <v/>
      </c>
      <c r="AS481" s="197" t="str">
        <f t="shared" si="471"/>
        <v/>
      </c>
      <c r="AT481" s="197" t="str">
        <f t="shared" si="472"/>
        <v/>
      </c>
      <c r="AU481" s="197" t="str">
        <f t="shared" si="473"/>
        <v/>
      </c>
      <c r="AV481" s="199">
        <f t="shared" ca="1" si="465"/>
        <v>2.0777103193105608</v>
      </c>
      <c r="AX481" s="162">
        <f t="shared" si="474"/>
        <v>0</v>
      </c>
      <c r="AY481" s="162">
        <f t="shared" si="475"/>
        <v>0</v>
      </c>
      <c r="AZ481" s="162">
        <f t="shared" si="476"/>
        <v>0</v>
      </c>
      <c r="BA481" s="162">
        <f t="shared" si="477"/>
        <v>0</v>
      </c>
      <c r="BB481" s="162" t="str">
        <f t="shared" si="478"/>
        <v/>
      </c>
      <c r="BC481" s="162" t="str">
        <f t="shared" si="479"/>
        <v/>
      </c>
      <c r="BD481" s="162" t="str">
        <f t="shared" si="480"/>
        <v/>
      </c>
      <c r="BE481" s="162" t="str">
        <f t="shared" si="481"/>
        <v/>
      </c>
      <c r="BG481" s="169">
        <f t="shared" si="462"/>
        <v>10.354317910924481</v>
      </c>
      <c r="BH481" s="169">
        <f t="shared" ca="1" si="463"/>
        <v>6.3176458235391495</v>
      </c>
    </row>
    <row r="482" spans="3:60" x14ac:dyDescent="0.25">
      <c r="C482" s="197">
        <v>40.799999999999997</v>
      </c>
      <c r="D482" s="198">
        <f t="shared" si="431"/>
        <v>15.309081355459369</v>
      </c>
      <c r="E482" s="199">
        <f t="shared" si="432"/>
        <v>3.1380392156862746</v>
      </c>
      <c r="F482" s="199">
        <f t="shared" si="433"/>
        <v>15.690196078431374</v>
      </c>
      <c r="G482" s="199">
        <f t="shared" si="434"/>
        <v>2.3229835501927973</v>
      </c>
      <c r="H482" s="200">
        <f t="shared" si="435"/>
        <v>9560.1099725068725</v>
      </c>
      <c r="K482" s="199">
        <f t="shared" si="436"/>
        <v>10.405704104030805</v>
      </c>
      <c r="L482" s="201">
        <f t="shared" si="437"/>
        <v>8.7271000414151437E-2</v>
      </c>
      <c r="M482" s="201">
        <f t="shared" si="438"/>
        <v>8.800496849221548E-2</v>
      </c>
      <c r="N482" s="201">
        <f t="shared" si="439"/>
        <v>9.25027607289646E-2</v>
      </c>
      <c r="O482" s="201">
        <f t="shared" si="440"/>
        <v>8.7351635017515875E-2</v>
      </c>
      <c r="P482" s="201" t="str">
        <f t="shared" si="441"/>
        <v/>
      </c>
      <c r="Q482" s="201" t="str">
        <f t="shared" si="442"/>
        <v/>
      </c>
      <c r="R482" s="201" t="str">
        <f t="shared" si="443"/>
        <v/>
      </c>
      <c r="S482" s="201" t="str">
        <f t="shared" si="444"/>
        <v/>
      </c>
      <c r="T482" s="199">
        <f t="shared" si="445"/>
        <v>0</v>
      </c>
      <c r="U482" s="199">
        <f t="shared" si="446"/>
        <v>0</v>
      </c>
      <c r="V482" s="199">
        <f t="shared" si="447"/>
        <v>2.43350033122424</v>
      </c>
      <c r="W482" s="199">
        <f t="shared" si="448"/>
        <v>0</v>
      </c>
      <c r="X482" s="199" t="str">
        <f t="shared" si="449"/>
        <v/>
      </c>
      <c r="Y482" s="199" t="str">
        <f t="shared" si="450"/>
        <v/>
      </c>
      <c r="Z482" s="199" t="str">
        <f t="shared" si="451"/>
        <v/>
      </c>
      <c r="AA482" s="199" t="str">
        <f t="shared" si="452"/>
        <v/>
      </c>
      <c r="AB482" s="201">
        <f t="shared" ca="1" si="453"/>
        <v>4.4722175061100948</v>
      </c>
      <c r="AD482" s="162">
        <f t="shared" si="454"/>
        <v>0</v>
      </c>
      <c r="AE482" s="162">
        <f t="shared" si="455"/>
        <v>0</v>
      </c>
      <c r="AF482" s="162">
        <f t="shared" si="456"/>
        <v>6.2524158972296892E-2</v>
      </c>
      <c r="AG482" s="162">
        <f t="shared" si="457"/>
        <v>0</v>
      </c>
      <c r="AH482" s="162" t="str">
        <f t="shared" si="458"/>
        <v/>
      </c>
      <c r="AI482" s="162" t="str">
        <f t="shared" si="459"/>
        <v/>
      </c>
      <c r="AJ482" s="162" t="str">
        <f t="shared" si="460"/>
        <v/>
      </c>
      <c r="AK482" s="162" t="str">
        <f t="shared" si="461"/>
        <v/>
      </c>
      <c r="AM482" s="199">
        <f t="shared" si="464"/>
        <v>4.5315849273031059</v>
      </c>
      <c r="AN482" s="197">
        <f t="shared" si="466"/>
        <v>0</v>
      </c>
      <c r="AO482" s="197">
        <f t="shared" si="467"/>
        <v>0</v>
      </c>
      <c r="AP482" s="197">
        <f t="shared" si="468"/>
        <v>0</v>
      </c>
      <c r="AQ482" s="197">
        <f t="shared" si="469"/>
        <v>0</v>
      </c>
      <c r="AR482" s="197" t="str">
        <f t="shared" si="470"/>
        <v/>
      </c>
      <c r="AS482" s="197" t="str">
        <f t="shared" si="471"/>
        <v/>
      </c>
      <c r="AT482" s="197" t="str">
        <f t="shared" si="472"/>
        <v/>
      </c>
      <c r="AU482" s="197" t="str">
        <f t="shared" si="473"/>
        <v/>
      </c>
      <c r="AV482" s="199">
        <f t="shared" ca="1" si="465"/>
        <v>2.0198545405000998</v>
      </c>
      <c r="AX482" s="162">
        <f t="shared" si="474"/>
        <v>0</v>
      </c>
      <c r="AY482" s="162">
        <f t="shared" si="475"/>
        <v>0</v>
      </c>
      <c r="AZ482" s="162">
        <f t="shared" si="476"/>
        <v>0</v>
      </c>
      <c r="BA482" s="162">
        <f t="shared" si="477"/>
        <v>0</v>
      </c>
      <c r="BB482" s="162" t="str">
        <f t="shared" si="478"/>
        <v/>
      </c>
      <c r="BC482" s="162" t="str">
        <f t="shared" si="479"/>
        <v/>
      </c>
      <c r="BD482" s="162" t="str">
        <f t="shared" si="480"/>
        <v/>
      </c>
      <c r="BE482" s="162" t="str">
        <f t="shared" si="481"/>
        <v/>
      </c>
      <c r="BG482" s="169">
        <f t="shared" si="462"/>
        <v>10.380011007477643</v>
      </c>
      <c r="BH482" s="169">
        <f t="shared" ca="1" si="463"/>
        <v>5.2922801232306096</v>
      </c>
    </row>
    <row r="483" spans="3:60" x14ac:dyDescent="0.25">
      <c r="C483" s="197">
        <v>40.9</v>
      </c>
      <c r="D483" s="198">
        <f t="shared" si="431"/>
        <v>15.346603613683532</v>
      </c>
      <c r="E483" s="199">
        <f t="shared" si="432"/>
        <v>3.1427995110024449</v>
      </c>
      <c r="F483" s="199">
        <f t="shared" si="433"/>
        <v>15.713997555012224</v>
      </c>
      <c r="G483" s="199">
        <f t="shared" si="434"/>
        <v>2.3286771373256228</v>
      </c>
      <c r="H483" s="200">
        <f t="shared" si="435"/>
        <v>9545.629587561898</v>
      </c>
      <c r="K483" s="199">
        <f t="shared" si="436"/>
        <v>10.431397200583968</v>
      </c>
      <c r="L483" s="201">
        <f t="shared" si="437"/>
        <v>8.7486484365791317E-2</v>
      </c>
      <c r="M483" s="201">
        <f t="shared" si="438"/>
        <v>8.8222264710714773E-2</v>
      </c>
      <c r="N483" s="201">
        <f t="shared" si="439"/>
        <v>9.2731162607307724E-2</v>
      </c>
      <c r="O483" s="201">
        <f t="shared" si="440"/>
        <v>8.7567318066941846E-2</v>
      </c>
      <c r="P483" s="201" t="str">
        <f t="shared" si="441"/>
        <v/>
      </c>
      <c r="Q483" s="201" t="str">
        <f t="shared" si="442"/>
        <v/>
      </c>
      <c r="R483" s="201" t="str">
        <f t="shared" si="443"/>
        <v/>
      </c>
      <c r="S483" s="201" t="str">
        <f t="shared" si="444"/>
        <v/>
      </c>
      <c r="T483" s="199">
        <f t="shared" si="445"/>
        <v>0</v>
      </c>
      <c r="U483" s="199">
        <f t="shared" si="446"/>
        <v>0</v>
      </c>
      <c r="V483" s="199">
        <f t="shared" si="447"/>
        <v>1.8474827122022413</v>
      </c>
      <c r="W483" s="199">
        <f t="shared" si="448"/>
        <v>0</v>
      </c>
      <c r="X483" s="199" t="str">
        <f t="shared" si="449"/>
        <v/>
      </c>
      <c r="Y483" s="199" t="str">
        <f t="shared" si="450"/>
        <v/>
      </c>
      <c r="Z483" s="199" t="str">
        <f t="shared" si="451"/>
        <v/>
      </c>
      <c r="AA483" s="199" t="str">
        <f t="shared" si="452"/>
        <v/>
      </c>
      <c r="AB483" s="201">
        <f t="shared" ca="1" si="453"/>
        <v>3.8842095631599109</v>
      </c>
      <c r="AD483" s="162">
        <f t="shared" si="454"/>
        <v>0</v>
      </c>
      <c r="AE483" s="162">
        <f t="shared" si="455"/>
        <v>0</v>
      </c>
      <c r="AF483" s="162">
        <f t="shared" si="456"/>
        <v>4.7467551704910377E-2</v>
      </c>
      <c r="AG483" s="162">
        <f t="shared" si="457"/>
        <v>0</v>
      </c>
      <c r="AH483" s="162" t="str">
        <f t="shared" si="458"/>
        <v/>
      </c>
      <c r="AI483" s="162" t="str">
        <f t="shared" si="459"/>
        <v/>
      </c>
      <c r="AJ483" s="162" t="str">
        <f t="shared" si="460"/>
        <v/>
      </c>
      <c r="AK483" s="162" t="str">
        <f t="shared" si="461"/>
        <v/>
      </c>
      <c r="AM483" s="199">
        <f t="shared" si="464"/>
        <v>4.5428017216776189</v>
      </c>
      <c r="AN483" s="197">
        <f t="shared" si="466"/>
        <v>0</v>
      </c>
      <c r="AO483" s="197">
        <f t="shared" si="467"/>
        <v>0</v>
      </c>
      <c r="AP483" s="197">
        <f t="shared" si="468"/>
        <v>0</v>
      </c>
      <c r="AQ483" s="197">
        <f t="shared" si="469"/>
        <v>0</v>
      </c>
      <c r="AR483" s="197" t="str">
        <f t="shared" si="470"/>
        <v/>
      </c>
      <c r="AS483" s="197" t="str">
        <f t="shared" si="471"/>
        <v/>
      </c>
      <c r="AT483" s="197" t="str">
        <f t="shared" si="472"/>
        <v/>
      </c>
      <c r="AU483" s="197" t="str">
        <f t="shared" si="473"/>
        <v/>
      </c>
      <c r="AV483" s="199">
        <f t="shared" ca="1" si="465"/>
        <v>2.116713427794584</v>
      </c>
      <c r="AX483" s="162">
        <f t="shared" si="474"/>
        <v>0</v>
      </c>
      <c r="AY483" s="162">
        <f t="shared" si="475"/>
        <v>0</v>
      </c>
      <c r="AZ483" s="162">
        <f t="shared" si="476"/>
        <v>0</v>
      </c>
      <c r="BA483" s="162">
        <f t="shared" si="477"/>
        <v>0</v>
      </c>
      <c r="BB483" s="162" t="str">
        <f t="shared" si="478"/>
        <v/>
      </c>
      <c r="BC483" s="162" t="str">
        <f t="shared" si="479"/>
        <v/>
      </c>
      <c r="BD483" s="162" t="str">
        <f t="shared" si="480"/>
        <v/>
      </c>
      <c r="BE483" s="162" t="str">
        <f t="shared" si="481"/>
        <v/>
      </c>
      <c r="BG483" s="169">
        <f t="shared" si="462"/>
        <v>10.405704104030805</v>
      </c>
      <c r="BH483" s="169">
        <f t="shared" ca="1" si="463"/>
        <v>4.4722175061100948</v>
      </c>
    </row>
    <row r="484" spans="3:60" x14ac:dyDescent="0.25">
      <c r="C484" s="197">
        <v>41</v>
      </c>
      <c r="D484" s="198">
        <f t="shared" si="431"/>
        <v>15.384125871907697</v>
      </c>
      <c r="E484" s="199">
        <f t="shared" si="432"/>
        <v>3.1475609756097565</v>
      </c>
      <c r="F484" s="199">
        <f t="shared" si="433"/>
        <v>15.737804878048783</v>
      </c>
      <c r="G484" s="199">
        <f t="shared" si="434"/>
        <v>2.3343707244584486</v>
      </c>
      <c r="H484" s="200">
        <f t="shared" si="435"/>
        <v>9531.1894614490502</v>
      </c>
      <c r="K484" s="199">
        <f t="shared" si="436"/>
        <v>10.45709029713713</v>
      </c>
      <c r="L484" s="201">
        <f t="shared" si="437"/>
        <v>8.7701968317431198E-2</v>
      </c>
      <c r="M484" s="201">
        <f t="shared" si="438"/>
        <v>8.8439560929214081E-2</v>
      </c>
      <c r="N484" s="201">
        <f t="shared" si="439"/>
        <v>9.2959564485650847E-2</v>
      </c>
      <c r="O484" s="201">
        <f t="shared" si="440"/>
        <v>8.7783001116367804E-2</v>
      </c>
      <c r="P484" s="201" t="str">
        <f t="shared" si="441"/>
        <v/>
      </c>
      <c r="Q484" s="201" t="str">
        <f t="shared" si="442"/>
        <v/>
      </c>
      <c r="R484" s="201" t="str">
        <f t="shared" si="443"/>
        <v/>
      </c>
      <c r="S484" s="201" t="str">
        <f t="shared" si="444"/>
        <v/>
      </c>
      <c r="T484" s="199">
        <f t="shared" si="445"/>
        <v>0</v>
      </c>
      <c r="U484" s="199">
        <f t="shared" si="446"/>
        <v>0</v>
      </c>
      <c r="V484" s="199">
        <f t="shared" si="447"/>
        <v>1.4043281271639951</v>
      </c>
      <c r="W484" s="199">
        <f t="shared" si="448"/>
        <v>0</v>
      </c>
      <c r="X484" s="199" t="str">
        <f t="shared" si="449"/>
        <v/>
      </c>
      <c r="Y484" s="199" t="str">
        <f t="shared" si="450"/>
        <v/>
      </c>
      <c r="Z484" s="199" t="str">
        <f t="shared" si="451"/>
        <v/>
      </c>
      <c r="AA484" s="199" t="str">
        <f t="shared" si="452"/>
        <v/>
      </c>
      <c r="AB484" s="201">
        <f t="shared" ca="1" si="453"/>
        <v>3.5201991343719055</v>
      </c>
      <c r="AD484" s="162">
        <f t="shared" si="454"/>
        <v>0</v>
      </c>
      <c r="AE484" s="162">
        <f t="shared" si="455"/>
        <v>0</v>
      </c>
      <c r="AF484" s="162">
        <f t="shared" si="456"/>
        <v>3.6081538163546138E-2</v>
      </c>
      <c r="AG484" s="162">
        <f t="shared" si="457"/>
        <v>0</v>
      </c>
      <c r="AH484" s="162" t="str">
        <f t="shared" si="458"/>
        <v/>
      </c>
      <c r="AI484" s="162" t="str">
        <f t="shared" si="459"/>
        <v/>
      </c>
      <c r="AJ484" s="162" t="str">
        <f t="shared" si="460"/>
        <v/>
      </c>
      <c r="AK484" s="162" t="str">
        <f t="shared" si="461"/>
        <v/>
      </c>
      <c r="AM484" s="199">
        <f t="shared" si="464"/>
        <v>4.5540185160521318</v>
      </c>
      <c r="AN484" s="197">
        <f t="shared" si="466"/>
        <v>0</v>
      </c>
      <c r="AO484" s="197">
        <f t="shared" si="467"/>
        <v>0</v>
      </c>
      <c r="AP484" s="197">
        <f t="shared" si="468"/>
        <v>0</v>
      </c>
      <c r="AQ484" s="197">
        <f t="shared" si="469"/>
        <v>0</v>
      </c>
      <c r="AR484" s="197" t="str">
        <f t="shared" si="470"/>
        <v/>
      </c>
      <c r="AS484" s="197" t="str">
        <f t="shared" si="471"/>
        <v/>
      </c>
      <c r="AT484" s="197" t="str">
        <f t="shared" si="472"/>
        <v/>
      </c>
      <c r="AU484" s="197" t="str">
        <f t="shared" si="473"/>
        <v/>
      </c>
      <c r="AV484" s="199">
        <f t="shared" ca="1" si="465"/>
        <v>2.0715443365894308</v>
      </c>
      <c r="AX484" s="162">
        <f t="shared" si="474"/>
        <v>0</v>
      </c>
      <c r="AY484" s="162">
        <f t="shared" si="475"/>
        <v>0</v>
      </c>
      <c r="AZ484" s="162">
        <f t="shared" si="476"/>
        <v>0</v>
      </c>
      <c r="BA484" s="162">
        <f t="shared" si="477"/>
        <v>0</v>
      </c>
      <c r="BB484" s="162" t="str">
        <f t="shared" si="478"/>
        <v/>
      </c>
      <c r="BC484" s="162" t="str">
        <f t="shared" si="479"/>
        <v/>
      </c>
      <c r="BD484" s="162" t="str">
        <f t="shared" si="480"/>
        <v/>
      </c>
      <c r="BE484" s="162" t="str">
        <f t="shared" si="481"/>
        <v/>
      </c>
      <c r="BG484" s="169">
        <f t="shared" si="462"/>
        <v>10.431397200583968</v>
      </c>
      <c r="BH484" s="169">
        <f t="shared" ca="1" si="463"/>
        <v>3.8842095631599109</v>
      </c>
    </row>
    <row r="485" spans="3:60" x14ac:dyDescent="0.25">
      <c r="C485" s="197">
        <v>41.1</v>
      </c>
      <c r="D485" s="198">
        <f t="shared" si="431"/>
        <v>15.421648130131866</v>
      </c>
      <c r="E485" s="199">
        <f t="shared" si="432"/>
        <v>3.1523236009732361</v>
      </c>
      <c r="F485" s="199">
        <f t="shared" si="433"/>
        <v>15.761618004866181</v>
      </c>
      <c r="G485" s="199">
        <f t="shared" si="434"/>
        <v>2.340064311591274</v>
      </c>
      <c r="H485" s="200">
        <f t="shared" si="435"/>
        <v>9516.7894535757423</v>
      </c>
      <c r="K485" s="199">
        <f t="shared" si="436"/>
        <v>10.482783393690292</v>
      </c>
      <c r="L485" s="201">
        <f t="shared" si="437"/>
        <v>8.7917452269071078E-2</v>
      </c>
      <c r="M485" s="201">
        <f t="shared" si="438"/>
        <v>8.8656857147713375E-2</v>
      </c>
      <c r="N485" s="201">
        <f t="shared" si="439"/>
        <v>9.3187966363993971E-2</v>
      </c>
      <c r="O485" s="201">
        <f t="shared" si="440"/>
        <v>8.7998684165793775E-2</v>
      </c>
      <c r="P485" s="201" t="str">
        <f t="shared" si="441"/>
        <v/>
      </c>
      <c r="Q485" s="201" t="str">
        <f t="shared" si="442"/>
        <v/>
      </c>
      <c r="R485" s="201" t="str">
        <f t="shared" si="443"/>
        <v/>
      </c>
      <c r="S485" s="201" t="str">
        <f t="shared" si="444"/>
        <v/>
      </c>
      <c r="T485" s="199">
        <f t="shared" si="445"/>
        <v>0</v>
      </c>
      <c r="U485" s="199">
        <f t="shared" si="446"/>
        <v>0</v>
      </c>
      <c r="V485" s="199">
        <f t="shared" si="447"/>
        <v>1.0688429605131402</v>
      </c>
      <c r="W485" s="199">
        <f t="shared" si="448"/>
        <v>0</v>
      </c>
      <c r="X485" s="199" t="str">
        <f t="shared" si="449"/>
        <v/>
      </c>
      <c r="Y485" s="199" t="str">
        <f t="shared" si="450"/>
        <v/>
      </c>
      <c r="Z485" s="199" t="str">
        <f t="shared" si="451"/>
        <v/>
      </c>
      <c r="AA485" s="199" t="str">
        <f t="shared" si="452"/>
        <v/>
      </c>
      <c r="AB485" s="201">
        <f t="shared" ca="1" si="453"/>
        <v>3.1572914423270708</v>
      </c>
      <c r="AD485" s="162">
        <f t="shared" si="454"/>
        <v>0</v>
      </c>
      <c r="AE485" s="162">
        <f t="shared" si="455"/>
        <v>0</v>
      </c>
      <c r="AF485" s="162">
        <f t="shared" si="456"/>
        <v>2.7461885384631974E-2</v>
      </c>
      <c r="AG485" s="162">
        <f t="shared" si="457"/>
        <v>0</v>
      </c>
      <c r="AH485" s="162" t="str">
        <f t="shared" si="458"/>
        <v/>
      </c>
      <c r="AI485" s="162" t="str">
        <f t="shared" si="459"/>
        <v/>
      </c>
      <c r="AJ485" s="162" t="str">
        <f t="shared" si="460"/>
        <v/>
      </c>
      <c r="AK485" s="162" t="str">
        <f t="shared" si="461"/>
        <v/>
      </c>
      <c r="AM485" s="199">
        <f t="shared" si="464"/>
        <v>4.5652353104266448</v>
      </c>
      <c r="AN485" s="197">
        <f t="shared" si="466"/>
        <v>0</v>
      </c>
      <c r="AO485" s="197">
        <f t="shared" si="467"/>
        <v>0</v>
      </c>
      <c r="AP485" s="197">
        <f t="shared" si="468"/>
        <v>0</v>
      </c>
      <c r="AQ485" s="197">
        <f t="shared" si="469"/>
        <v>0</v>
      </c>
      <c r="AR485" s="197" t="str">
        <f t="shared" si="470"/>
        <v/>
      </c>
      <c r="AS485" s="197" t="str">
        <f t="shared" si="471"/>
        <v/>
      </c>
      <c r="AT485" s="197" t="str">
        <f t="shared" si="472"/>
        <v/>
      </c>
      <c r="AU485" s="197" t="str">
        <f t="shared" si="473"/>
        <v/>
      </c>
      <c r="AV485" s="199">
        <f t="shared" ca="1" si="465"/>
        <v>2.1140172354392188</v>
      </c>
      <c r="AX485" s="162">
        <f t="shared" si="474"/>
        <v>0</v>
      </c>
      <c r="AY485" s="162">
        <f t="shared" si="475"/>
        <v>0</v>
      </c>
      <c r="AZ485" s="162">
        <f t="shared" si="476"/>
        <v>0</v>
      </c>
      <c r="BA485" s="162">
        <f t="shared" si="477"/>
        <v>0</v>
      </c>
      <c r="BB485" s="162" t="str">
        <f t="shared" si="478"/>
        <v/>
      </c>
      <c r="BC485" s="162" t="str">
        <f t="shared" si="479"/>
        <v/>
      </c>
      <c r="BD485" s="162" t="str">
        <f t="shared" si="480"/>
        <v/>
      </c>
      <c r="BE485" s="162" t="str">
        <f t="shared" si="481"/>
        <v/>
      </c>
      <c r="BG485" s="169">
        <f t="shared" si="462"/>
        <v>10.45709029713713</v>
      </c>
      <c r="BH485" s="169">
        <f t="shared" ca="1" si="463"/>
        <v>3.5201991343719055</v>
      </c>
    </row>
    <row r="486" spans="3:60" x14ac:dyDescent="0.25">
      <c r="C486" s="197">
        <v>41.2</v>
      </c>
      <c r="D486" s="198">
        <f t="shared" si="431"/>
        <v>15.459170388356029</v>
      </c>
      <c r="E486" s="199">
        <f t="shared" si="432"/>
        <v>3.1570873786407767</v>
      </c>
      <c r="F486" s="199">
        <f t="shared" si="433"/>
        <v>15.785436893203883</v>
      </c>
      <c r="G486" s="199">
        <f t="shared" si="434"/>
        <v>2.3457578987240995</v>
      </c>
      <c r="H486" s="200">
        <f t="shared" si="435"/>
        <v>9502.4294237037957</v>
      </c>
      <c r="K486" s="199">
        <f t="shared" si="436"/>
        <v>10.508476490243455</v>
      </c>
      <c r="L486" s="201">
        <f t="shared" si="437"/>
        <v>8.8132936220710958E-2</v>
      </c>
      <c r="M486" s="201">
        <f t="shared" si="438"/>
        <v>8.8874153366212669E-2</v>
      </c>
      <c r="N486" s="201">
        <f t="shared" si="439"/>
        <v>9.3416368242337094E-2</v>
      </c>
      <c r="O486" s="201">
        <f t="shared" si="440"/>
        <v>8.8214367215219733E-2</v>
      </c>
      <c r="P486" s="201" t="str">
        <f t="shared" si="441"/>
        <v/>
      </c>
      <c r="Q486" s="201" t="str">
        <f t="shared" si="442"/>
        <v/>
      </c>
      <c r="R486" s="201" t="str">
        <f t="shared" si="443"/>
        <v/>
      </c>
      <c r="S486" s="201" t="str">
        <f t="shared" si="444"/>
        <v/>
      </c>
      <c r="T486" s="199">
        <f t="shared" si="445"/>
        <v>0</v>
      </c>
      <c r="U486" s="199">
        <f t="shared" si="446"/>
        <v>0</v>
      </c>
      <c r="V486" s="199">
        <f t="shared" si="447"/>
        <v>0.81456205033399043</v>
      </c>
      <c r="W486" s="199">
        <f t="shared" si="448"/>
        <v>0</v>
      </c>
      <c r="X486" s="199" t="str">
        <f t="shared" si="449"/>
        <v/>
      </c>
      <c r="Y486" s="199" t="str">
        <f t="shared" si="450"/>
        <v/>
      </c>
      <c r="Z486" s="199" t="str">
        <f t="shared" si="451"/>
        <v/>
      </c>
      <c r="AA486" s="199" t="str">
        <f t="shared" si="452"/>
        <v/>
      </c>
      <c r="AB486" s="201">
        <f t="shared" ca="1" si="453"/>
        <v>2.9170052529029324</v>
      </c>
      <c r="AD486" s="162">
        <f t="shared" si="454"/>
        <v>0</v>
      </c>
      <c r="AE486" s="162">
        <f t="shared" si="455"/>
        <v>0</v>
      </c>
      <c r="AF486" s="162">
        <f t="shared" si="456"/>
        <v>2.0928621407773081E-2</v>
      </c>
      <c r="AG486" s="162">
        <f t="shared" si="457"/>
        <v>0</v>
      </c>
      <c r="AH486" s="162" t="str">
        <f t="shared" si="458"/>
        <v/>
      </c>
      <c r="AI486" s="162" t="str">
        <f t="shared" si="459"/>
        <v/>
      </c>
      <c r="AJ486" s="162" t="str">
        <f t="shared" si="460"/>
        <v/>
      </c>
      <c r="AK486" s="162" t="str">
        <f t="shared" si="461"/>
        <v/>
      </c>
      <c r="AM486" s="199">
        <f t="shared" si="464"/>
        <v>4.5764521048011577</v>
      </c>
      <c r="AN486" s="197">
        <f t="shared" si="466"/>
        <v>0</v>
      </c>
      <c r="AO486" s="197">
        <f t="shared" si="467"/>
        <v>0</v>
      </c>
      <c r="AP486" s="197">
        <f t="shared" si="468"/>
        <v>0</v>
      </c>
      <c r="AQ486" s="197">
        <f t="shared" si="469"/>
        <v>0</v>
      </c>
      <c r="AR486" s="197" t="str">
        <f t="shared" si="470"/>
        <v/>
      </c>
      <c r="AS486" s="197" t="str">
        <f t="shared" si="471"/>
        <v/>
      </c>
      <c r="AT486" s="197" t="str">
        <f t="shared" si="472"/>
        <v/>
      </c>
      <c r="AU486" s="197" t="str">
        <f t="shared" si="473"/>
        <v/>
      </c>
      <c r="AV486" s="199">
        <f t="shared" ca="1" si="465"/>
        <v>2.0367769769996835</v>
      </c>
      <c r="AX486" s="162">
        <f t="shared" si="474"/>
        <v>0</v>
      </c>
      <c r="AY486" s="162">
        <f t="shared" si="475"/>
        <v>0</v>
      </c>
      <c r="AZ486" s="162">
        <f t="shared" si="476"/>
        <v>0</v>
      </c>
      <c r="BA486" s="162">
        <f t="shared" si="477"/>
        <v>0</v>
      </c>
      <c r="BB486" s="162" t="str">
        <f t="shared" si="478"/>
        <v/>
      </c>
      <c r="BC486" s="162" t="str">
        <f t="shared" si="479"/>
        <v/>
      </c>
      <c r="BD486" s="162" t="str">
        <f t="shared" si="480"/>
        <v/>
      </c>
      <c r="BE486" s="162" t="str">
        <f t="shared" si="481"/>
        <v/>
      </c>
      <c r="BG486" s="169">
        <f t="shared" si="462"/>
        <v>10.482783393690292</v>
      </c>
      <c r="BH486" s="169">
        <f t="shared" ca="1" si="463"/>
        <v>3.1572914423270708</v>
      </c>
    </row>
    <row r="487" spans="3:60" x14ac:dyDescent="0.25">
      <c r="C487" s="197">
        <v>41.3</v>
      </c>
      <c r="D487" s="198">
        <f t="shared" si="431"/>
        <v>15.496692646580192</v>
      </c>
      <c r="E487" s="199">
        <f t="shared" si="432"/>
        <v>3.1618523002421308</v>
      </c>
      <c r="F487" s="199">
        <f t="shared" si="433"/>
        <v>15.809261501210655</v>
      </c>
      <c r="G487" s="199">
        <f t="shared" si="434"/>
        <v>2.351451485856924</v>
      </c>
      <c r="H487" s="200">
        <f t="shared" si="435"/>
        <v>9488.1092319532563</v>
      </c>
      <c r="K487" s="199">
        <f t="shared" si="436"/>
        <v>10.534169586796617</v>
      </c>
      <c r="L487" s="201">
        <f t="shared" si="437"/>
        <v>8.8348420172350839E-2</v>
      </c>
      <c r="M487" s="201">
        <f t="shared" si="438"/>
        <v>8.9091449584711963E-2</v>
      </c>
      <c r="N487" s="201">
        <f t="shared" si="439"/>
        <v>9.3644770120680218E-2</v>
      </c>
      <c r="O487" s="201">
        <f t="shared" si="440"/>
        <v>8.843005026464569E-2</v>
      </c>
      <c r="P487" s="201" t="str">
        <f t="shared" si="441"/>
        <v/>
      </c>
      <c r="Q487" s="201" t="str">
        <f t="shared" si="442"/>
        <v/>
      </c>
      <c r="R487" s="201" t="str">
        <f t="shared" si="443"/>
        <v/>
      </c>
      <c r="S487" s="201" t="str">
        <f t="shared" si="444"/>
        <v/>
      </c>
      <c r="T487" s="199">
        <f t="shared" si="445"/>
        <v>0</v>
      </c>
      <c r="U487" s="199">
        <f t="shared" si="446"/>
        <v>0</v>
      </c>
      <c r="V487" s="199">
        <f t="shared" si="447"/>
        <v>0.62158688463087741</v>
      </c>
      <c r="W487" s="199">
        <f t="shared" si="448"/>
        <v>0</v>
      </c>
      <c r="X487" s="199" t="str">
        <f t="shared" si="449"/>
        <v/>
      </c>
      <c r="Y487" s="199" t="str">
        <f t="shared" si="450"/>
        <v/>
      </c>
      <c r="Z487" s="199" t="str">
        <f t="shared" si="451"/>
        <v/>
      </c>
      <c r="AA487" s="199" t="str">
        <f t="shared" si="452"/>
        <v/>
      </c>
      <c r="AB487" s="201">
        <f t="shared" ca="1" si="453"/>
        <v>2.6781055817178401</v>
      </c>
      <c r="AD487" s="162">
        <f t="shared" si="454"/>
        <v>0</v>
      </c>
      <c r="AE487" s="162">
        <f t="shared" si="455"/>
        <v>0</v>
      </c>
      <c r="AF487" s="162">
        <f t="shared" si="456"/>
        <v>1.5970491843000503E-2</v>
      </c>
      <c r="AG487" s="162">
        <f t="shared" si="457"/>
        <v>0</v>
      </c>
      <c r="AH487" s="162" t="str">
        <f t="shared" si="458"/>
        <v/>
      </c>
      <c r="AI487" s="162" t="str">
        <f t="shared" si="459"/>
        <v/>
      </c>
      <c r="AJ487" s="162" t="str">
        <f t="shared" si="460"/>
        <v/>
      </c>
      <c r="AK487" s="162" t="str">
        <f t="shared" si="461"/>
        <v/>
      </c>
      <c r="AM487" s="199">
        <f t="shared" si="464"/>
        <v>4.5876688991756707</v>
      </c>
      <c r="AN487" s="197">
        <f t="shared" si="466"/>
        <v>0</v>
      </c>
      <c r="AO487" s="197">
        <f t="shared" si="467"/>
        <v>0</v>
      </c>
      <c r="AP487" s="197">
        <f t="shared" si="468"/>
        <v>0</v>
      </c>
      <c r="AQ487" s="197">
        <f t="shared" si="469"/>
        <v>0</v>
      </c>
      <c r="AR487" s="197" t="str">
        <f t="shared" si="470"/>
        <v/>
      </c>
      <c r="AS487" s="197" t="str">
        <f t="shared" si="471"/>
        <v/>
      </c>
      <c r="AT487" s="197" t="str">
        <f t="shared" si="472"/>
        <v/>
      </c>
      <c r="AU487" s="197" t="str">
        <f t="shared" si="473"/>
        <v/>
      </c>
      <c r="AV487" s="199">
        <f t="shared" ca="1" si="465"/>
        <v>2.1669681145306101</v>
      </c>
      <c r="AX487" s="162">
        <f t="shared" si="474"/>
        <v>0</v>
      </c>
      <c r="AY487" s="162">
        <f t="shared" si="475"/>
        <v>0</v>
      </c>
      <c r="AZ487" s="162">
        <f t="shared" si="476"/>
        <v>0</v>
      </c>
      <c r="BA487" s="162">
        <f t="shared" si="477"/>
        <v>0</v>
      </c>
      <c r="BB487" s="162" t="str">
        <f t="shared" si="478"/>
        <v/>
      </c>
      <c r="BC487" s="162" t="str">
        <f t="shared" si="479"/>
        <v/>
      </c>
      <c r="BD487" s="162" t="str">
        <f t="shared" si="480"/>
        <v/>
      </c>
      <c r="BE487" s="162" t="str">
        <f t="shared" si="481"/>
        <v/>
      </c>
      <c r="BG487" s="169">
        <f t="shared" si="462"/>
        <v>10.508476490243455</v>
      </c>
      <c r="BH487" s="169">
        <f t="shared" ca="1" si="463"/>
        <v>2.9170052529029324</v>
      </c>
    </row>
    <row r="488" spans="3:60" x14ac:dyDescent="0.25">
      <c r="C488" s="197">
        <v>41.4</v>
      </c>
      <c r="D488" s="198">
        <f t="shared" si="431"/>
        <v>15.53421490480436</v>
      </c>
      <c r="E488" s="199">
        <f t="shared" si="432"/>
        <v>3.1666183574879225</v>
      </c>
      <c r="F488" s="199">
        <f t="shared" si="433"/>
        <v>15.833091787439614</v>
      </c>
      <c r="G488" s="199">
        <f t="shared" si="434"/>
        <v>2.3571450729897507</v>
      </c>
      <c r="H488" s="200">
        <f t="shared" si="435"/>
        <v>9473.8287388060835</v>
      </c>
      <c r="K488" s="199">
        <f t="shared" si="436"/>
        <v>10.559862683349779</v>
      </c>
      <c r="L488" s="201">
        <f t="shared" si="437"/>
        <v>8.8563904123990705E-2</v>
      </c>
      <c r="M488" s="201">
        <f t="shared" si="438"/>
        <v>8.9308745803211256E-2</v>
      </c>
      <c r="N488" s="201">
        <f t="shared" si="439"/>
        <v>9.3873171999023328E-2</v>
      </c>
      <c r="O488" s="201">
        <f t="shared" si="440"/>
        <v>8.8645733314071662E-2</v>
      </c>
      <c r="P488" s="201" t="str">
        <f t="shared" si="441"/>
        <v/>
      </c>
      <c r="Q488" s="201" t="str">
        <f t="shared" si="442"/>
        <v/>
      </c>
      <c r="R488" s="201" t="str">
        <f t="shared" si="443"/>
        <v/>
      </c>
      <c r="S488" s="201" t="str">
        <f t="shared" si="444"/>
        <v/>
      </c>
      <c r="T488" s="199">
        <f t="shared" si="445"/>
        <v>0</v>
      </c>
      <c r="U488" s="199">
        <f t="shared" si="446"/>
        <v>0</v>
      </c>
      <c r="V488" s="199">
        <f t="shared" si="447"/>
        <v>0.47494835262239554</v>
      </c>
      <c r="W488" s="199">
        <f t="shared" si="448"/>
        <v>0</v>
      </c>
      <c r="X488" s="199" t="str">
        <f t="shared" si="449"/>
        <v/>
      </c>
      <c r="Y488" s="199" t="str">
        <f t="shared" si="450"/>
        <v/>
      </c>
      <c r="Z488" s="199" t="str">
        <f t="shared" si="451"/>
        <v/>
      </c>
      <c r="AA488" s="199" t="str">
        <f t="shared" si="452"/>
        <v/>
      </c>
      <c r="AB488" s="201">
        <f t="shared" ca="1" si="453"/>
        <v>2.4960912244535778</v>
      </c>
      <c r="AD488" s="162">
        <f t="shared" si="454"/>
        <v>0</v>
      </c>
      <c r="AE488" s="162">
        <f t="shared" si="455"/>
        <v>0</v>
      </c>
      <c r="AF488" s="162">
        <f t="shared" si="456"/>
        <v>1.2202893881692593E-2</v>
      </c>
      <c r="AG488" s="162">
        <f t="shared" si="457"/>
        <v>0</v>
      </c>
      <c r="AH488" s="162" t="str">
        <f t="shared" si="458"/>
        <v/>
      </c>
      <c r="AI488" s="162" t="str">
        <f t="shared" si="459"/>
        <v/>
      </c>
      <c r="AJ488" s="162" t="str">
        <f t="shared" si="460"/>
        <v/>
      </c>
      <c r="AK488" s="162" t="str">
        <f t="shared" si="461"/>
        <v/>
      </c>
      <c r="AM488" s="199">
        <f t="shared" si="464"/>
        <v>4.5988856935501836</v>
      </c>
      <c r="AN488" s="197">
        <f t="shared" si="466"/>
        <v>0</v>
      </c>
      <c r="AO488" s="197">
        <f t="shared" si="467"/>
        <v>0</v>
      </c>
      <c r="AP488" s="197">
        <f t="shared" si="468"/>
        <v>0</v>
      </c>
      <c r="AQ488" s="197">
        <f t="shared" si="469"/>
        <v>0</v>
      </c>
      <c r="AR488" s="197" t="str">
        <f t="shared" si="470"/>
        <v/>
      </c>
      <c r="AS488" s="197" t="str">
        <f t="shared" si="471"/>
        <v/>
      </c>
      <c r="AT488" s="197" t="str">
        <f t="shared" si="472"/>
        <v/>
      </c>
      <c r="AU488" s="197" t="str">
        <f t="shared" si="473"/>
        <v/>
      </c>
      <c r="AV488" s="199">
        <f t="shared" ca="1" si="465"/>
        <v>2.0621916039063417</v>
      </c>
      <c r="AX488" s="162">
        <f t="shared" si="474"/>
        <v>0</v>
      </c>
      <c r="AY488" s="162">
        <f t="shared" si="475"/>
        <v>0</v>
      </c>
      <c r="AZ488" s="162">
        <f t="shared" si="476"/>
        <v>0</v>
      </c>
      <c r="BA488" s="162">
        <f t="shared" si="477"/>
        <v>0</v>
      </c>
      <c r="BB488" s="162" t="str">
        <f t="shared" si="478"/>
        <v/>
      </c>
      <c r="BC488" s="162" t="str">
        <f t="shared" si="479"/>
        <v/>
      </c>
      <c r="BD488" s="162" t="str">
        <f t="shared" si="480"/>
        <v/>
      </c>
      <c r="BE488" s="162" t="str">
        <f t="shared" si="481"/>
        <v/>
      </c>
      <c r="BG488" s="169">
        <f t="shared" si="462"/>
        <v>10.534169586796617</v>
      </c>
      <c r="BH488" s="169">
        <f t="shared" ca="1" si="463"/>
        <v>2.6781055817178401</v>
      </c>
    </row>
    <row r="489" spans="3:60" x14ac:dyDescent="0.25">
      <c r="C489" s="197">
        <v>41.5</v>
      </c>
      <c r="D489" s="198">
        <f t="shared" si="431"/>
        <v>15.571737163028523</v>
      </c>
      <c r="E489" s="199">
        <f t="shared" si="432"/>
        <v>3.1713855421686752</v>
      </c>
      <c r="F489" s="199">
        <f t="shared" si="433"/>
        <v>15.856927710843376</v>
      </c>
      <c r="G489" s="199">
        <f t="shared" si="434"/>
        <v>2.3628386601225757</v>
      </c>
      <c r="H489" s="200">
        <f t="shared" si="435"/>
        <v>9459.5878051096952</v>
      </c>
      <c r="K489" s="199">
        <f t="shared" si="436"/>
        <v>10.585555779902942</v>
      </c>
      <c r="L489" s="201">
        <f t="shared" si="437"/>
        <v>8.87793880756306E-2</v>
      </c>
      <c r="M489" s="201">
        <f t="shared" si="438"/>
        <v>8.952604202171055E-2</v>
      </c>
      <c r="N489" s="201">
        <f t="shared" si="439"/>
        <v>9.4101573877366451E-2</v>
      </c>
      <c r="O489" s="201">
        <f t="shared" si="440"/>
        <v>8.886141636349762E-2</v>
      </c>
      <c r="P489" s="201" t="str">
        <f t="shared" si="441"/>
        <v/>
      </c>
      <c r="Q489" s="201" t="str">
        <f t="shared" si="442"/>
        <v/>
      </c>
      <c r="R489" s="201" t="str">
        <f t="shared" si="443"/>
        <v/>
      </c>
      <c r="S489" s="201" t="str">
        <f t="shared" si="444"/>
        <v/>
      </c>
      <c r="T489" s="199">
        <f t="shared" si="445"/>
        <v>0</v>
      </c>
      <c r="U489" s="199">
        <f t="shared" si="446"/>
        <v>0</v>
      </c>
      <c r="V489" s="199">
        <f t="shared" si="447"/>
        <v>0.36337552584155686</v>
      </c>
      <c r="W489" s="199">
        <f t="shared" si="448"/>
        <v>0</v>
      </c>
      <c r="X489" s="199" t="str">
        <f t="shared" si="449"/>
        <v/>
      </c>
      <c r="Y489" s="199" t="str">
        <f t="shared" si="450"/>
        <v/>
      </c>
      <c r="Z489" s="199" t="str">
        <f t="shared" si="451"/>
        <v/>
      </c>
      <c r="AA489" s="199" t="str">
        <f t="shared" si="452"/>
        <v/>
      </c>
      <c r="AB489" s="201">
        <f t="shared" ca="1" si="453"/>
        <v>2.4088039960744663</v>
      </c>
      <c r="AD489" s="162">
        <f t="shared" si="454"/>
        <v>0</v>
      </c>
      <c r="AE489" s="162">
        <f t="shared" si="455"/>
        <v>0</v>
      </c>
      <c r="AF489" s="162">
        <f t="shared" si="456"/>
        <v>9.3362424705032507E-3</v>
      </c>
      <c r="AG489" s="162">
        <f t="shared" si="457"/>
        <v>0</v>
      </c>
      <c r="AH489" s="162" t="str">
        <f t="shared" si="458"/>
        <v/>
      </c>
      <c r="AI489" s="162" t="str">
        <f t="shared" si="459"/>
        <v/>
      </c>
      <c r="AJ489" s="162" t="str">
        <f t="shared" si="460"/>
        <v/>
      </c>
      <c r="AK489" s="162" t="str">
        <f t="shared" si="461"/>
        <v/>
      </c>
      <c r="AM489" s="199">
        <f t="shared" si="464"/>
        <v>4.6101024879246966</v>
      </c>
      <c r="AN489" s="197">
        <f t="shared" si="466"/>
        <v>0</v>
      </c>
      <c r="AO489" s="197">
        <f t="shared" si="467"/>
        <v>0</v>
      </c>
      <c r="AP489" s="197">
        <f t="shared" si="468"/>
        <v>0</v>
      </c>
      <c r="AQ489" s="197">
        <f t="shared" si="469"/>
        <v>0</v>
      </c>
      <c r="AR489" s="197" t="str">
        <f t="shared" si="470"/>
        <v/>
      </c>
      <c r="AS489" s="197" t="str">
        <f t="shared" si="471"/>
        <v/>
      </c>
      <c r="AT489" s="197" t="str">
        <f t="shared" si="472"/>
        <v/>
      </c>
      <c r="AU489" s="197" t="str">
        <f t="shared" si="473"/>
        <v/>
      </c>
      <c r="AV489" s="199">
        <f t="shared" ca="1" si="465"/>
        <v>2.1462183071838039</v>
      </c>
      <c r="AX489" s="162">
        <f t="shared" si="474"/>
        <v>0</v>
      </c>
      <c r="AY489" s="162">
        <f t="shared" si="475"/>
        <v>0</v>
      </c>
      <c r="AZ489" s="162">
        <f t="shared" si="476"/>
        <v>0</v>
      </c>
      <c r="BA489" s="162">
        <f t="shared" si="477"/>
        <v>0</v>
      </c>
      <c r="BB489" s="162" t="str">
        <f t="shared" si="478"/>
        <v/>
      </c>
      <c r="BC489" s="162" t="str">
        <f t="shared" si="479"/>
        <v/>
      </c>
      <c r="BD489" s="162" t="str">
        <f t="shared" si="480"/>
        <v/>
      </c>
      <c r="BE489" s="162" t="str">
        <f t="shared" si="481"/>
        <v/>
      </c>
      <c r="BG489" s="169">
        <f t="shared" si="462"/>
        <v>10.559862683349779</v>
      </c>
      <c r="BH489" s="169">
        <f t="shared" ca="1" si="463"/>
        <v>2.4960912244535778</v>
      </c>
    </row>
    <row r="490" spans="3:60" x14ac:dyDescent="0.25">
      <c r="C490" s="197">
        <v>41.6</v>
      </c>
      <c r="D490" s="198">
        <f t="shared" si="431"/>
        <v>15.609259421252691</v>
      </c>
      <c r="E490" s="199">
        <f t="shared" si="432"/>
        <v>3.1761538461538463</v>
      </c>
      <c r="F490" s="199">
        <f t="shared" si="433"/>
        <v>15.880769230769232</v>
      </c>
      <c r="G490" s="199">
        <f t="shared" si="434"/>
        <v>2.3685322472554016</v>
      </c>
      <c r="H490" s="200">
        <f t="shared" si="435"/>
        <v>9445.3862920804058</v>
      </c>
      <c r="K490" s="199">
        <f t="shared" si="436"/>
        <v>10.611248876456104</v>
      </c>
      <c r="L490" s="201">
        <f t="shared" si="437"/>
        <v>8.899487202727048E-2</v>
      </c>
      <c r="M490" s="201">
        <f t="shared" si="438"/>
        <v>8.9743338240209844E-2</v>
      </c>
      <c r="N490" s="201">
        <f t="shared" si="439"/>
        <v>9.4329975755709575E-2</v>
      </c>
      <c r="O490" s="201">
        <f t="shared" si="440"/>
        <v>8.9077099412923591E-2</v>
      </c>
      <c r="P490" s="201" t="str">
        <f t="shared" si="441"/>
        <v/>
      </c>
      <c r="Q490" s="201" t="str">
        <f t="shared" si="442"/>
        <v/>
      </c>
      <c r="R490" s="201" t="str">
        <f t="shared" si="443"/>
        <v/>
      </c>
      <c r="S490" s="201" t="str">
        <f t="shared" si="444"/>
        <v/>
      </c>
      <c r="T490" s="199">
        <f t="shared" si="445"/>
        <v>0</v>
      </c>
      <c r="U490" s="199">
        <f t="shared" si="446"/>
        <v>0</v>
      </c>
      <c r="V490" s="199">
        <f t="shared" si="447"/>
        <v>0.27837274361627151</v>
      </c>
      <c r="W490" s="199">
        <f t="shared" si="448"/>
        <v>0</v>
      </c>
      <c r="X490" s="199" t="str">
        <f t="shared" si="449"/>
        <v/>
      </c>
      <c r="Y490" s="199" t="str">
        <f t="shared" si="450"/>
        <v/>
      </c>
      <c r="Z490" s="199" t="str">
        <f t="shared" si="451"/>
        <v/>
      </c>
      <c r="AA490" s="199" t="str">
        <f t="shared" si="452"/>
        <v/>
      </c>
      <c r="AB490" s="201">
        <f t="shared" ca="1" si="453"/>
        <v>2.3594589474422918</v>
      </c>
      <c r="AD490" s="162">
        <f t="shared" si="454"/>
        <v>0</v>
      </c>
      <c r="AE490" s="162">
        <f t="shared" si="455"/>
        <v>0</v>
      </c>
      <c r="AF490" s="162">
        <f t="shared" si="456"/>
        <v>7.1522577795015635E-3</v>
      </c>
      <c r="AG490" s="162">
        <f t="shared" si="457"/>
        <v>0</v>
      </c>
      <c r="AH490" s="162" t="str">
        <f t="shared" si="458"/>
        <v/>
      </c>
      <c r="AI490" s="162" t="str">
        <f t="shared" si="459"/>
        <v/>
      </c>
      <c r="AJ490" s="162" t="str">
        <f t="shared" si="460"/>
        <v/>
      </c>
      <c r="AK490" s="162" t="str">
        <f t="shared" si="461"/>
        <v/>
      </c>
      <c r="AM490" s="199">
        <f t="shared" si="464"/>
        <v>4.6213192822992095</v>
      </c>
      <c r="AN490" s="197">
        <f t="shared" si="466"/>
        <v>0</v>
      </c>
      <c r="AO490" s="197">
        <f t="shared" si="467"/>
        <v>0</v>
      </c>
      <c r="AP490" s="197">
        <f t="shared" si="468"/>
        <v>0</v>
      </c>
      <c r="AQ490" s="197">
        <f t="shared" si="469"/>
        <v>0</v>
      </c>
      <c r="AR490" s="197" t="str">
        <f t="shared" si="470"/>
        <v/>
      </c>
      <c r="AS490" s="197" t="str">
        <f t="shared" si="471"/>
        <v/>
      </c>
      <c r="AT490" s="197" t="str">
        <f t="shared" si="472"/>
        <v/>
      </c>
      <c r="AU490" s="197" t="str">
        <f t="shared" si="473"/>
        <v/>
      </c>
      <c r="AV490" s="199">
        <f t="shared" ca="1" si="465"/>
        <v>2.0324950147339864</v>
      </c>
      <c r="AX490" s="162">
        <f t="shared" si="474"/>
        <v>0</v>
      </c>
      <c r="AY490" s="162">
        <f t="shared" si="475"/>
        <v>0</v>
      </c>
      <c r="AZ490" s="162">
        <f t="shared" si="476"/>
        <v>0</v>
      </c>
      <c r="BA490" s="162">
        <f t="shared" si="477"/>
        <v>0</v>
      </c>
      <c r="BB490" s="162" t="str">
        <f t="shared" si="478"/>
        <v/>
      </c>
      <c r="BC490" s="162" t="str">
        <f t="shared" si="479"/>
        <v/>
      </c>
      <c r="BD490" s="162" t="str">
        <f t="shared" si="480"/>
        <v/>
      </c>
      <c r="BE490" s="162" t="str">
        <f t="shared" si="481"/>
        <v/>
      </c>
      <c r="BG490" s="169">
        <f t="shared" si="462"/>
        <v>10.585555779902942</v>
      </c>
      <c r="BH490" s="169">
        <f t="shared" ca="1" si="463"/>
        <v>2.4088039960744663</v>
      </c>
    </row>
    <row r="491" spans="3:60" x14ac:dyDescent="0.25">
      <c r="C491" s="197">
        <v>41.7</v>
      </c>
      <c r="D491" s="198">
        <f t="shared" si="431"/>
        <v>15.646781679476856</v>
      </c>
      <c r="E491" s="199">
        <f t="shared" si="432"/>
        <v>3.1809232613908875</v>
      </c>
      <c r="F491" s="199">
        <f t="shared" si="433"/>
        <v>15.904616306954438</v>
      </c>
      <c r="G491" s="199">
        <f t="shared" si="434"/>
        <v>2.3742258343882265</v>
      </c>
      <c r="H491" s="200">
        <f t="shared" si="435"/>
        <v>9431.2240613067243</v>
      </c>
      <c r="K491" s="199">
        <f t="shared" si="436"/>
        <v>10.636941973009266</v>
      </c>
      <c r="L491" s="201">
        <f t="shared" si="437"/>
        <v>8.9210355978910347E-2</v>
      </c>
      <c r="M491" s="201">
        <f t="shared" si="438"/>
        <v>8.9960634458709152E-2</v>
      </c>
      <c r="N491" s="201">
        <f t="shared" si="439"/>
        <v>9.4558377634052698E-2</v>
      </c>
      <c r="O491" s="201">
        <f t="shared" si="440"/>
        <v>8.9292782462349549E-2</v>
      </c>
      <c r="P491" s="201" t="str">
        <f t="shared" si="441"/>
        <v/>
      </c>
      <c r="Q491" s="201" t="str">
        <f t="shared" si="442"/>
        <v/>
      </c>
      <c r="R491" s="201" t="str">
        <f t="shared" si="443"/>
        <v/>
      </c>
      <c r="S491" s="201" t="str">
        <f t="shared" si="444"/>
        <v/>
      </c>
      <c r="T491" s="199">
        <f t="shared" si="445"/>
        <v>0</v>
      </c>
      <c r="U491" s="199">
        <f t="shared" si="446"/>
        <v>0</v>
      </c>
      <c r="V491" s="199">
        <f t="shared" si="447"/>
        <v>0.21352859362621099</v>
      </c>
      <c r="W491" s="199">
        <f t="shared" si="448"/>
        <v>0</v>
      </c>
      <c r="X491" s="199" t="str">
        <f t="shared" si="449"/>
        <v/>
      </c>
      <c r="Y491" s="199" t="str">
        <f t="shared" si="450"/>
        <v/>
      </c>
      <c r="Z491" s="199" t="str">
        <f t="shared" si="451"/>
        <v/>
      </c>
      <c r="AA491" s="199" t="str">
        <f t="shared" si="452"/>
        <v/>
      </c>
      <c r="AB491" s="201">
        <f t="shared" ca="1" si="453"/>
        <v>2.238265581079697</v>
      </c>
      <c r="AD491" s="162">
        <f t="shared" si="454"/>
        <v>0</v>
      </c>
      <c r="AE491" s="162">
        <f t="shared" si="455"/>
        <v>0</v>
      </c>
      <c r="AF491" s="162">
        <f t="shared" si="456"/>
        <v>5.4862107728991995E-3</v>
      </c>
      <c r="AG491" s="162">
        <f t="shared" si="457"/>
        <v>0</v>
      </c>
      <c r="AH491" s="162" t="str">
        <f t="shared" si="458"/>
        <v/>
      </c>
      <c r="AI491" s="162" t="str">
        <f t="shared" si="459"/>
        <v/>
      </c>
      <c r="AJ491" s="162" t="str">
        <f t="shared" si="460"/>
        <v/>
      </c>
      <c r="AK491" s="162" t="str">
        <f t="shared" si="461"/>
        <v/>
      </c>
      <c r="AM491" s="199">
        <f t="shared" si="464"/>
        <v>4.6325360766737225</v>
      </c>
      <c r="AN491" s="197">
        <f t="shared" si="466"/>
        <v>0</v>
      </c>
      <c r="AO491" s="197">
        <f t="shared" si="467"/>
        <v>0</v>
      </c>
      <c r="AP491" s="197">
        <f t="shared" si="468"/>
        <v>0</v>
      </c>
      <c r="AQ491" s="197">
        <f t="shared" si="469"/>
        <v>0</v>
      </c>
      <c r="AR491" s="197" t="str">
        <f t="shared" si="470"/>
        <v/>
      </c>
      <c r="AS491" s="197" t="str">
        <f t="shared" si="471"/>
        <v/>
      </c>
      <c r="AT491" s="197" t="str">
        <f t="shared" si="472"/>
        <v/>
      </c>
      <c r="AU491" s="197" t="str">
        <f t="shared" si="473"/>
        <v/>
      </c>
      <c r="AV491" s="199">
        <f t="shared" ca="1" si="465"/>
        <v>2.0290447752383138</v>
      </c>
      <c r="AX491" s="162">
        <f t="shared" si="474"/>
        <v>0</v>
      </c>
      <c r="AY491" s="162">
        <f t="shared" si="475"/>
        <v>0</v>
      </c>
      <c r="AZ491" s="162">
        <f t="shared" si="476"/>
        <v>0</v>
      </c>
      <c r="BA491" s="162">
        <f t="shared" si="477"/>
        <v>0</v>
      </c>
      <c r="BB491" s="162" t="str">
        <f t="shared" si="478"/>
        <v/>
      </c>
      <c r="BC491" s="162" t="str">
        <f t="shared" si="479"/>
        <v/>
      </c>
      <c r="BD491" s="162" t="str">
        <f t="shared" si="480"/>
        <v/>
      </c>
      <c r="BE491" s="162" t="str">
        <f t="shared" si="481"/>
        <v/>
      </c>
      <c r="BG491" s="169">
        <f t="shared" si="462"/>
        <v>10.611248876456104</v>
      </c>
      <c r="BH491" s="169">
        <f t="shared" ca="1" si="463"/>
        <v>2.3594589474422918</v>
      </c>
    </row>
    <row r="492" spans="3:60" x14ac:dyDescent="0.25">
      <c r="C492" s="197">
        <v>41.8</v>
      </c>
      <c r="D492" s="198">
        <f t="shared" si="431"/>
        <v>15.684303937701017</v>
      </c>
      <c r="E492" s="199">
        <f t="shared" si="432"/>
        <v>3.1856937799043061</v>
      </c>
      <c r="F492" s="199">
        <f t="shared" si="433"/>
        <v>15.92846889952153</v>
      </c>
      <c r="G492" s="199">
        <f t="shared" si="434"/>
        <v>2.379919421521052</v>
      </c>
      <c r="H492" s="200">
        <f t="shared" si="435"/>
        <v>9417.1009747525586</v>
      </c>
      <c r="K492" s="199">
        <f t="shared" si="436"/>
        <v>10.662635069562429</v>
      </c>
      <c r="L492" s="201">
        <f t="shared" si="437"/>
        <v>8.9425839930550241E-2</v>
      </c>
      <c r="M492" s="201">
        <f t="shared" si="438"/>
        <v>9.0177930677208445E-2</v>
      </c>
      <c r="N492" s="201">
        <f t="shared" si="439"/>
        <v>9.4786779512395808E-2</v>
      </c>
      <c r="O492" s="201">
        <f t="shared" si="440"/>
        <v>8.950846551177552E-2</v>
      </c>
      <c r="P492" s="201" t="str">
        <f t="shared" si="441"/>
        <v/>
      </c>
      <c r="Q492" s="201" t="str">
        <f t="shared" si="442"/>
        <v/>
      </c>
      <c r="R492" s="201" t="str">
        <f t="shared" si="443"/>
        <v/>
      </c>
      <c r="S492" s="201" t="str">
        <f t="shared" si="444"/>
        <v/>
      </c>
      <c r="T492" s="199">
        <f t="shared" si="445"/>
        <v>0</v>
      </c>
      <c r="U492" s="199">
        <f t="shared" si="446"/>
        <v>0</v>
      </c>
      <c r="V492" s="199">
        <f t="shared" si="447"/>
        <v>0.16399853533929809</v>
      </c>
      <c r="W492" s="199">
        <f t="shared" si="448"/>
        <v>0</v>
      </c>
      <c r="X492" s="199" t="str">
        <f t="shared" si="449"/>
        <v/>
      </c>
      <c r="Y492" s="199" t="str">
        <f t="shared" si="450"/>
        <v/>
      </c>
      <c r="Z492" s="199" t="str">
        <f t="shared" si="451"/>
        <v/>
      </c>
      <c r="AA492" s="199" t="str">
        <f t="shared" si="452"/>
        <v/>
      </c>
      <c r="AB492" s="201">
        <f t="shared" ca="1" si="453"/>
        <v>2.3205743102029448</v>
      </c>
      <c r="AD492" s="162">
        <f t="shared" si="454"/>
        <v>0</v>
      </c>
      <c r="AE492" s="162">
        <f t="shared" si="455"/>
        <v>0</v>
      </c>
      <c r="AF492" s="162">
        <f t="shared" si="456"/>
        <v>4.2136302030497891E-3</v>
      </c>
      <c r="AG492" s="162">
        <f t="shared" si="457"/>
        <v>0</v>
      </c>
      <c r="AH492" s="162" t="str">
        <f t="shared" si="458"/>
        <v/>
      </c>
      <c r="AI492" s="162" t="str">
        <f t="shared" si="459"/>
        <v/>
      </c>
      <c r="AJ492" s="162" t="str">
        <f t="shared" si="460"/>
        <v/>
      </c>
      <c r="AK492" s="162" t="str">
        <f t="shared" si="461"/>
        <v/>
      </c>
      <c r="AM492" s="199">
        <f t="shared" si="464"/>
        <v>4.6437528710482354</v>
      </c>
      <c r="AN492" s="197">
        <f t="shared" si="466"/>
        <v>0</v>
      </c>
      <c r="AO492" s="197">
        <f t="shared" si="467"/>
        <v>0</v>
      </c>
      <c r="AP492" s="197">
        <f t="shared" si="468"/>
        <v>0</v>
      </c>
      <c r="AQ492" s="197">
        <f t="shared" si="469"/>
        <v>0</v>
      </c>
      <c r="AR492" s="197" t="str">
        <f t="shared" si="470"/>
        <v/>
      </c>
      <c r="AS492" s="197" t="str">
        <f t="shared" si="471"/>
        <v/>
      </c>
      <c r="AT492" s="197" t="str">
        <f t="shared" si="472"/>
        <v/>
      </c>
      <c r="AU492" s="197" t="str">
        <f t="shared" si="473"/>
        <v/>
      </c>
      <c r="AV492" s="199">
        <f t="shared" ca="1" si="465"/>
        <v>2.0751757828158888</v>
      </c>
      <c r="AX492" s="162">
        <f t="shared" si="474"/>
        <v>0</v>
      </c>
      <c r="AY492" s="162">
        <f t="shared" si="475"/>
        <v>0</v>
      </c>
      <c r="AZ492" s="162">
        <f t="shared" si="476"/>
        <v>0</v>
      </c>
      <c r="BA492" s="162">
        <f t="shared" si="477"/>
        <v>0</v>
      </c>
      <c r="BB492" s="162" t="str">
        <f t="shared" si="478"/>
        <v/>
      </c>
      <c r="BC492" s="162" t="str">
        <f t="shared" si="479"/>
        <v/>
      </c>
      <c r="BD492" s="162" t="str">
        <f t="shared" si="480"/>
        <v/>
      </c>
      <c r="BE492" s="162" t="str">
        <f t="shared" si="481"/>
        <v/>
      </c>
      <c r="BG492" s="169">
        <f t="shared" si="462"/>
        <v>10.636941973009266</v>
      </c>
      <c r="BH492" s="169">
        <f t="shared" ca="1" si="463"/>
        <v>2.238265581079697</v>
      </c>
    </row>
    <row r="493" spans="3:60" x14ac:dyDescent="0.25">
      <c r="C493" s="197">
        <v>41.9</v>
      </c>
      <c r="D493" s="198">
        <f t="shared" si="431"/>
        <v>15.721826195925184</v>
      </c>
      <c r="E493" s="199">
        <f t="shared" si="432"/>
        <v>3.1904653937947494</v>
      </c>
      <c r="F493" s="199">
        <f t="shared" si="433"/>
        <v>15.952326968973747</v>
      </c>
      <c r="G493" s="199">
        <f t="shared" si="434"/>
        <v>2.3856130086538774</v>
      </c>
      <c r="H493" s="200">
        <f t="shared" si="435"/>
        <v>9403.0168947602688</v>
      </c>
      <c r="K493" s="199">
        <f t="shared" si="436"/>
        <v>10.688328166115591</v>
      </c>
      <c r="L493" s="201">
        <f t="shared" si="437"/>
        <v>8.9641323882190108E-2</v>
      </c>
      <c r="M493" s="201">
        <f t="shared" si="438"/>
        <v>9.0395226895707739E-2</v>
      </c>
      <c r="N493" s="201">
        <f t="shared" si="439"/>
        <v>9.5015181390738931E-2</v>
      </c>
      <c r="O493" s="201">
        <f t="shared" si="440"/>
        <v>8.9724148561201478E-2</v>
      </c>
      <c r="P493" s="201" t="str">
        <f t="shared" si="441"/>
        <v/>
      </c>
      <c r="Q493" s="201" t="str">
        <f t="shared" si="442"/>
        <v/>
      </c>
      <c r="R493" s="201" t="str">
        <f t="shared" si="443"/>
        <v/>
      </c>
      <c r="S493" s="201" t="str">
        <f t="shared" si="444"/>
        <v/>
      </c>
      <c r="T493" s="199">
        <f t="shared" si="445"/>
        <v>0</v>
      </c>
      <c r="U493" s="199">
        <f t="shared" si="446"/>
        <v>0</v>
      </c>
      <c r="V493" s="199">
        <f t="shared" si="447"/>
        <v>0.1261173076675621</v>
      </c>
      <c r="W493" s="199">
        <f t="shared" si="448"/>
        <v>0</v>
      </c>
      <c r="X493" s="199" t="str">
        <f t="shared" si="449"/>
        <v/>
      </c>
      <c r="Y493" s="199" t="str">
        <f t="shared" si="450"/>
        <v/>
      </c>
      <c r="Z493" s="199" t="str">
        <f t="shared" si="451"/>
        <v/>
      </c>
      <c r="AA493" s="199" t="str">
        <f t="shared" si="452"/>
        <v/>
      </c>
      <c r="AB493" s="201">
        <f t="shared" ca="1" si="453"/>
        <v>2.2017782942742961</v>
      </c>
      <c r="AD493" s="162">
        <f t="shared" si="454"/>
        <v>0</v>
      </c>
      <c r="AE493" s="162">
        <f t="shared" si="455"/>
        <v>0</v>
      </c>
      <c r="AF493" s="162">
        <f t="shared" si="456"/>
        <v>3.2403441629275517E-3</v>
      </c>
      <c r="AG493" s="162">
        <f t="shared" si="457"/>
        <v>0</v>
      </c>
      <c r="AH493" s="162" t="str">
        <f t="shared" si="458"/>
        <v/>
      </c>
      <c r="AI493" s="162" t="str">
        <f t="shared" si="459"/>
        <v/>
      </c>
      <c r="AJ493" s="162" t="str">
        <f t="shared" si="460"/>
        <v/>
      </c>
      <c r="AK493" s="162" t="str">
        <f t="shared" si="461"/>
        <v/>
      </c>
      <c r="AM493" s="199">
        <f t="shared" si="464"/>
        <v>4.6549696654227484</v>
      </c>
      <c r="AN493" s="197">
        <f t="shared" si="466"/>
        <v>0</v>
      </c>
      <c r="AO493" s="197">
        <f t="shared" si="467"/>
        <v>0</v>
      </c>
      <c r="AP493" s="197">
        <f t="shared" si="468"/>
        <v>0</v>
      </c>
      <c r="AQ493" s="197">
        <f t="shared" si="469"/>
        <v>0</v>
      </c>
      <c r="AR493" s="197" t="str">
        <f t="shared" si="470"/>
        <v/>
      </c>
      <c r="AS493" s="197" t="str">
        <f t="shared" si="471"/>
        <v/>
      </c>
      <c r="AT493" s="197" t="str">
        <f t="shared" si="472"/>
        <v/>
      </c>
      <c r="AU493" s="197" t="str">
        <f t="shared" si="473"/>
        <v/>
      </c>
      <c r="AV493" s="199">
        <f t="shared" ca="1" si="465"/>
        <v>2.1313154999739514</v>
      </c>
      <c r="AX493" s="162">
        <f t="shared" si="474"/>
        <v>0</v>
      </c>
      <c r="AY493" s="162">
        <f t="shared" si="475"/>
        <v>0</v>
      </c>
      <c r="AZ493" s="162">
        <f t="shared" si="476"/>
        <v>0</v>
      </c>
      <c r="BA493" s="162">
        <f t="shared" si="477"/>
        <v>0</v>
      </c>
      <c r="BB493" s="162" t="str">
        <f t="shared" si="478"/>
        <v/>
      </c>
      <c r="BC493" s="162" t="str">
        <f t="shared" si="479"/>
        <v/>
      </c>
      <c r="BD493" s="162" t="str">
        <f t="shared" si="480"/>
        <v/>
      </c>
      <c r="BE493" s="162" t="str">
        <f t="shared" si="481"/>
        <v/>
      </c>
      <c r="BG493" s="169">
        <f t="shared" si="462"/>
        <v>10.662635069562429</v>
      </c>
      <c r="BH493" s="169">
        <f t="shared" ca="1" si="463"/>
        <v>2.3205743102029448</v>
      </c>
    </row>
    <row r="494" spans="3:60" x14ac:dyDescent="0.25">
      <c r="C494" s="197">
        <v>42</v>
      </c>
      <c r="D494" s="198">
        <f t="shared" si="431"/>
        <v>15.75934845414935</v>
      </c>
      <c r="E494" s="199">
        <f t="shared" si="432"/>
        <v>3.1952380952380954</v>
      </c>
      <c r="F494" s="199">
        <f t="shared" si="433"/>
        <v>15.976190476190478</v>
      </c>
      <c r="G494" s="199">
        <f t="shared" si="434"/>
        <v>2.3913065957867037</v>
      </c>
      <c r="H494" s="200">
        <f t="shared" si="435"/>
        <v>9388.9716840536494</v>
      </c>
      <c r="K494" s="199">
        <f t="shared" si="436"/>
        <v>10.714021262668753</v>
      </c>
      <c r="L494" s="201">
        <f t="shared" si="437"/>
        <v>8.9856807833829988E-2</v>
      </c>
      <c r="M494" s="201">
        <f t="shared" si="438"/>
        <v>9.0612523114207033E-2</v>
      </c>
      <c r="N494" s="201">
        <f t="shared" si="439"/>
        <v>9.5243583269082055E-2</v>
      </c>
      <c r="O494" s="201">
        <f t="shared" si="440"/>
        <v>8.9939831610627449E-2</v>
      </c>
      <c r="P494" s="201" t="str">
        <f t="shared" si="441"/>
        <v/>
      </c>
      <c r="Q494" s="201" t="str">
        <f t="shared" si="442"/>
        <v/>
      </c>
      <c r="R494" s="201" t="str">
        <f t="shared" si="443"/>
        <v/>
      </c>
      <c r="S494" s="201" t="str">
        <f t="shared" si="444"/>
        <v/>
      </c>
      <c r="T494" s="199">
        <f t="shared" si="445"/>
        <v>0</v>
      </c>
      <c r="U494" s="199">
        <f t="shared" si="446"/>
        <v>0</v>
      </c>
      <c r="V494" s="199">
        <f t="shared" si="447"/>
        <v>9.710829944800517E-2</v>
      </c>
      <c r="W494" s="199">
        <f t="shared" si="448"/>
        <v>0</v>
      </c>
      <c r="X494" s="199" t="str">
        <f t="shared" si="449"/>
        <v/>
      </c>
      <c r="Y494" s="199" t="str">
        <f t="shared" si="450"/>
        <v/>
      </c>
      <c r="Z494" s="199" t="str">
        <f t="shared" si="451"/>
        <v/>
      </c>
      <c r="AA494" s="199" t="str">
        <f t="shared" si="452"/>
        <v/>
      </c>
      <c r="AB494" s="201">
        <f t="shared" ca="1" si="453"/>
        <v>2.1988754780680697</v>
      </c>
      <c r="AD494" s="162">
        <f t="shared" si="454"/>
        <v>0</v>
      </c>
      <c r="AE494" s="162">
        <f t="shared" si="455"/>
        <v>0</v>
      </c>
      <c r="AF494" s="162">
        <f t="shared" si="456"/>
        <v>2.4950129138309961E-3</v>
      </c>
      <c r="AG494" s="162">
        <f t="shared" si="457"/>
        <v>0</v>
      </c>
      <c r="AH494" s="162" t="str">
        <f t="shared" si="458"/>
        <v/>
      </c>
      <c r="AI494" s="162" t="str">
        <f t="shared" si="459"/>
        <v/>
      </c>
      <c r="AJ494" s="162" t="str">
        <f t="shared" si="460"/>
        <v/>
      </c>
      <c r="AK494" s="162" t="str">
        <f t="shared" si="461"/>
        <v/>
      </c>
      <c r="AM494" s="199">
        <f t="shared" si="464"/>
        <v>4.6661864597972613</v>
      </c>
      <c r="AN494" s="197">
        <f t="shared" si="466"/>
        <v>0</v>
      </c>
      <c r="AO494" s="197">
        <f t="shared" si="467"/>
        <v>0</v>
      </c>
      <c r="AP494" s="197">
        <f t="shared" si="468"/>
        <v>0</v>
      </c>
      <c r="AQ494" s="197">
        <f t="shared" si="469"/>
        <v>0</v>
      </c>
      <c r="AR494" s="197" t="str">
        <f t="shared" si="470"/>
        <v/>
      </c>
      <c r="AS494" s="197" t="str">
        <f t="shared" si="471"/>
        <v/>
      </c>
      <c r="AT494" s="197" t="str">
        <f t="shared" si="472"/>
        <v/>
      </c>
      <c r="AU494" s="197" t="str">
        <f t="shared" si="473"/>
        <v/>
      </c>
      <c r="AV494" s="199">
        <f t="shared" ca="1" si="465"/>
        <v>2.1588006529095387</v>
      </c>
      <c r="AX494" s="162">
        <f t="shared" si="474"/>
        <v>0</v>
      </c>
      <c r="AY494" s="162">
        <f t="shared" si="475"/>
        <v>0</v>
      </c>
      <c r="AZ494" s="162">
        <f t="shared" si="476"/>
        <v>0</v>
      </c>
      <c r="BA494" s="162">
        <f t="shared" si="477"/>
        <v>0</v>
      </c>
      <c r="BB494" s="162" t="str">
        <f t="shared" si="478"/>
        <v/>
      </c>
      <c r="BC494" s="162" t="str">
        <f t="shared" si="479"/>
        <v/>
      </c>
      <c r="BD494" s="162" t="str">
        <f t="shared" si="480"/>
        <v/>
      </c>
      <c r="BE494" s="162" t="str">
        <f t="shared" si="481"/>
        <v/>
      </c>
      <c r="BG494" s="169">
        <f t="shared" si="462"/>
        <v>10.688328166115591</v>
      </c>
      <c r="BH494" s="169">
        <f t="shared" ca="1" si="463"/>
        <v>2.2017782942742961</v>
      </c>
    </row>
    <row r="495" spans="3:60" x14ac:dyDescent="0.25">
      <c r="C495" s="197">
        <v>42.1</v>
      </c>
      <c r="D495" s="198">
        <f t="shared" si="431"/>
        <v>15.796870712373515</v>
      </c>
      <c r="E495" s="199">
        <f t="shared" si="432"/>
        <v>3.2000118764845604</v>
      </c>
      <c r="F495" s="199">
        <f t="shared" si="433"/>
        <v>16.000059382422801</v>
      </c>
      <c r="G495" s="199">
        <f t="shared" si="434"/>
        <v>2.3970001829195291</v>
      </c>
      <c r="H495" s="200">
        <f t="shared" si="435"/>
        <v>9374.9652057407748</v>
      </c>
      <c r="K495" s="199">
        <f t="shared" si="436"/>
        <v>10.739714359221916</v>
      </c>
      <c r="L495" s="201">
        <f t="shared" si="437"/>
        <v>9.0072291785469868E-2</v>
      </c>
      <c r="M495" s="201">
        <f t="shared" si="438"/>
        <v>9.0829819332706327E-2</v>
      </c>
      <c r="N495" s="201">
        <f t="shared" si="439"/>
        <v>9.5471985147425178E-2</v>
      </c>
      <c r="O495" s="201">
        <f t="shared" si="440"/>
        <v>9.0155514660053407E-2</v>
      </c>
      <c r="P495" s="201" t="str">
        <f t="shared" si="441"/>
        <v/>
      </c>
      <c r="Q495" s="201" t="str">
        <f t="shared" si="442"/>
        <v/>
      </c>
      <c r="R495" s="201" t="str">
        <f t="shared" si="443"/>
        <v/>
      </c>
      <c r="S495" s="201" t="str">
        <f t="shared" si="444"/>
        <v/>
      </c>
      <c r="T495" s="199">
        <f t="shared" si="445"/>
        <v>0</v>
      </c>
      <c r="U495" s="199">
        <f t="shared" si="446"/>
        <v>0</v>
      </c>
      <c r="V495" s="199">
        <f t="shared" si="447"/>
        <v>7.4865387712319612E-2</v>
      </c>
      <c r="W495" s="199">
        <f t="shared" si="448"/>
        <v>0</v>
      </c>
      <c r="X495" s="199" t="str">
        <f t="shared" si="449"/>
        <v/>
      </c>
      <c r="Y495" s="199" t="str">
        <f t="shared" si="450"/>
        <v/>
      </c>
      <c r="Z495" s="199" t="str">
        <f t="shared" si="451"/>
        <v/>
      </c>
      <c r="AA495" s="199" t="str">
        <f t="shared" si="452"/>
        <v/>
      </c>
      <c r="AB495" s="201">
        <f t="shared" ca="1" si="453"/>
        <v>2.1093489913024839</v>
      </c>
      <c r="AD495" s="162">
        <f t="shared" si="454"/>
        <v>0</v>
      </c>
      <c r="AE495" s="162">
        <f t="shared" si="455"/>
        <v>0</v>
      </c>
      <c r="AF495" s="162">
        <f t="shared" si="456"/>
        <v>1.9235236349825597E-3</v>
      </c>
      <c r="AG495" s="162">
        <f t="shared" si="457"/>
        <v>0</v>
      </c>
      <c r="AH495" s="162" t="str">
        <f t="shared" si="458"/>
        <v/>
      </c>
      <c r="AI495" s="162" t="str">
        <f t="shared" si="459"/>
        <v/>
      </c>
      <c r="AJ495" s="162" t="str">
        <f t="shared" si="460"/>
        <v/>
      </c>
      <c r="AK495" s="162" t="str">
        <f t="shared" si="461"/>
        <v/>
      </c>
      <c r="AM495" s="199">
        <f t="shared" si="464"/>
        <v>4.6774032541717743</v>
      </c>
      <c r="AN495" s="197">
        <f t="shared" si="466"/>
        <v>0</v>
      </c>
      <c r="AO495" s="197">
        <f t="shared" si="467"/>
        <v>0</v>
      </c>
      <c r="AP495" s="197">
        <f t="shared" si="468"/>
        <v>0</v>
      </c>
      <c r="AQ495" s="197">
        <f t="shared" si="469"/>
        <v>0</v>
      </c>
      <c r="AR495" s="197" t="str">
        <f t="shared" si="470"/>
        <v/>
      </c>
      <c r="AS495" s="197" t="str">
        <f t="shared" si="471"/>
        <v/>
      </c>
      <c r="AT495" s="197" t="str">
        <f t="shared" si="472"/>
        <v/>
      </c>
      <c r="AU495" s="197" t="str">
        <f t="shared" si="473"/>
        <v/>
      </c>
      <c r="AV495" s="199">
        <f t="shared" ca="1" si="465"/>
        <v>2.0370942611906315</v>
      </c>
      <c r="AX495" s="162">
        <f t="shared" si="474"/>
        <v>0</v>
      </c>
      <c r="AY495" s="162">
        <f t="shared" si="475"/>
        <v>0</v>
      </c>
      <c r="AZ495" s="162">
        <f t="shared" si="476"/>
        <v>0</v>
      </c>
      <c r="BA495" s="162">
        <f t="shared" si="477"/>
        <v>0</v>
      </c>
      <c r="BB495" s="162" t="str">
        <f t="shared" si="478"/>
        <v/>
      </c>
      <c r="BC495" s="162" t="str">
        <f t="shared" si="479"/>
        <v/>
      </c>
      <c r="BD495" s="162" t="str">
        <f t="shared" si="480"/>
        <v/>
      </c>
      <c r="BE495" s="162" t="str">
        <f t="shared" si="481"/>
        <v/>
      </c>
      <c r="BG495" s="169">
        <f t="shared" si="462"/>
        <v>10.714021262668753</v>
      </c>
      <c r="BH495" s="169">
        <f t="shared" ca="1" si="463"/>
        <v>2.1988754780680697</v>
      </c>
    </row>
    <row r="496" spans="3:60" x14ac:dyDescent="0.25">
      <c r="C496" s="197">
        <v>42.2</v>
      </c>
      <c r="D496" s="198">
        <f t="shared" si="431"/>
        <v>15.834392970597682</v>
      </c>
      <c r="E496" s="199">
        <f t="shared" si="432"/>
        <v>3.2047867298578203</v>
      </c>
      <c r="F496" s="199">
        <f t="shared" si="433"/>
        <v>16.023933649289102</v>
      </c>
      <c r="G496" s="199">
        <f t="shared" si="434"/>
        <v>2.4026937700523545</v>
      </c>
      <c r="H496" s="200">
        <f t="shared" si="435"/>
        <v>9360.9973233167202</v>
      </c>
      <c r="K496" s="199">
        <f t="shared" si="436"/>
        <v>10.765407455775078</v>
      </c>
      <c r="L496" s="201">
        <f t="shared" si="437"/>
        <v>9.0287775737109749E-2</v>
      </c>
      <c r="M496" s="201">
        <f t="shared" si="438"/>
        <v>9.1047115551205635E-2</v>
      </c>
      <c r="N496" s="201">
        <f t="shared" si="439"/>
        <v>9.5700387025768302E-2</v>
      </c>
      <c r="O496" s="201">
        <f t="shared" si="440"/>
        <v>9.0371197709479364E-2</v>
      </c>
      <c r="P496" s="201" t="str">
        <f t="shared" si="441"/>
        <v/>
      </c>
      <c r="Q496" s="201" t="str">
        <f t="shared" si="442"/>
        <v/>
      </c>
      <c r="R496" s="201" t="str">
        <f t="shared" si="443"/>
        <v/>
      </c>
      <c r="S496" s="201" t="str">
        <f t="shared" si="444"/>
        <v/>
      </c>
      <c r="T496" s="199">
        <f t="shared" si="445"/>
        <v>0</v>
      </c>
      <c r="U496" s="199">
        <f t="shared" si="446"/>
        <v>0</v>
      </c>
      <c r="V496" s="199">
        <f t="shared" si="447"/>
        <v>5.7788979335530691E-2</v>
      </c>
      <c r="W496" s="199">
        <f t="shared" si="448"/>
        <v>0</v>
      </c>
      <c r="X496" s="199" t="str">
        <f t="shared" si="449"/>
        <v/>
      </c>
      <c r="Y496" s="199" t="str">
        <f t="shared" si="450"/>
        <v/>
      </c>
      <c r="Z496" s="199" t="str">
        <f t="shared" si="451"/>
        <v/>
      </c>
      <c r="AA496" s="199" t="str">
        <f t="shared" si="452"/>
        <v/>
      </c>
      <c r="AB496" s="201">
        <f t="shared" ca="1" si="453"/>
        <v>2.1874875843497104</v>
      </c>
      <c r="AD496" s="162">
        <f t="shared" si="454"/>
        <v>0</v>
      </c>
      <c r="AE496" s="162">
        <f t="shared" si="455"/>
        <v>0</v>
      </c>
      <c r="AF496" s="162">
        <f t="shared" si="456"/>
        <v>1.4847778257764922E-3</v>
      </c>
      <c r="AG496" s="162">
        <f t="shared" si="457"/>
        <v>0</v>
      </c>
      <c r="AH496" s="162" t="str">
        <f t="shared" si="458"/>
        <v/>
      </c>
      <c r="AI496" s="162" t="str">
        <f t="shared" si="459"/>
        <v/>
      </c>
      <c r="AJ496" s="162" t="str">
        <f t="shared" si="460"/>
        <v/>
      </c>
      <c r="AK496" s="162" t="str">
        <f t="shared" si="461"/>
        <v/>
      </c>
      <c r="AM496" s="199">
        <f t="shared" si="464"/>
        <v>4.6886200485462872</v>
      </c>
      <c r="AN496" s="197">
        <f t="shared" si="466"/>
        <v>0</v>
      </c>
      <c r="AO496" s="197">
        <f t="shared" si="467"/>
        <v>0</v>
      </c>
      <c r="AP496" s="197">
        <f t="shared" si="468"/>
        <v>0</v>
      </c>
      <c r="AQ496" s="197">
        <f t="shared" si="469"/>
        <v>0</v>
      </c>
      <c r="AR496" s="197" t="str">
        <f t="shared" si="470"/>
        <v/>
      </c>
      <c r="AS496" s="197" t="str">
        <f t="shared" si="471"/>
        <v/>
      </c>
      <c r="AT496" s="197" t="str">
        <f t="shared" si="472"/>
        <v/>
      </c>
      <c r="AU496" s="197" t="str">
        <f t="shared" si="473"/>
        <v/>
      </c>
      <c r="AV496" s="199">
        <f t="shared" ca="1" si="465"/>
        <v>2.1215757174598191</v>
      </c>
      <c r="AX496" s="162">
        <f t="shared" si="474"/>
        <v>0</v>
      </c>
      <c r="AY496" s="162">
        <f t="shared" si="475"/>
        <v>0</v>
      </c>
      <c r="AZ496" s="162">
        <f t="shared" si="476"/>
        <v>0</v>
      </c>
      <c r="BA496" s="162">
        <f t="shared" si="477"/>
        <v>0</v>
      </c>
      <c r="BB496" s="162" t="str">
        <f t="shared" si="478"/>
        <v/>
      </c>
      <c r="BC496" s="162" t="str">
        <f t="shared" si="479"/>
        <v/>
      </c>
      <c r="BD496" s="162" t="str">
        <f t="shared" si="480"/>
        <v/>
      </c>
      <c r="BE496" s="162" t="str">
        <f t="shared" si="481"/>
        <v/>
      </c>
      <c r="BG496" s="169">
        <f t="shared" si="462"/>
        <v>10.739714359221916</v>
      </c>
      <c r="BH496" s="169">
        <f t="shared" ca="1" si="463"/>
        <v>2.1093489913024839</v>
      </c>
    </row>
    <row r="497" spans="3:60" x14ac:dyDescent="0.25">
      <c r="C497" s="197">
        <v>42.3</v>
      </c>
      <c r="D497" s="198">
        <f t="shared" si="431"/>
        <v>15.871915228821845</v>
      </c>
      <c r="E497" s="199">
        <f t="shared" si="432"/>
        <v>3.2095626477541366</v>
      </c>
      <c r="F497" s="199">
        <f t="shared" si="433"/>
        <v>16.047813238770683</v>
      </c>
      <c r="G497" s="199">
        <f t="shared" si="434"/>
        <v>2.4083873571851795</v>
      </c>
      <c r="H497" s="200">
        <f t="shared" si="435"/>
        <v>9347.0679006662285</v>
      </c>
      <c r="K497" s="199">
        <f t="shared" si="436"/>
        <v>10.79110055232824</v>
      </c>
      <c r="L497" s="201">
        <f t="shared" si="437"/>
        <v>9.0503259688749615E-2</v>
      </c>
      <c r="M497" s="201">
        <f t="shared" si="438"/>
        <v>9.1264411769704928E-2</v>
      </c>
      <c r="N497" s="201">
        <f t="shared" si="439"/>
        <v>9.5928788904111412E-2</v>
      </c>
      <c r="O497" s="201">
        <f t="shared" si="440"/>
        <v>9.0586880758905336E-2</v>
      </c>
      <c r="P497" s="201" t="str">
        <f t="shared" si="441"/>
        <v/>
      </c>
      <c r="Q497" s="201" t="str">
        <f t="shared" si="442"/>
        <v/>
      </c>
      <c r="R497" s="201" t="str">
        <f t="shared" si="443"/>
        <v/>
      </c>
      <c r="S497" s="201" t="str">
        <f t="shared" si="444"/>
        <v/>
      </c>
      <c r="T497" s="199">
        <f t="shared" si="445"/>
        <v>0</v>
      </c>
      <c r="U497" s="199">
        <f t="shared" si="446"/>
        <v>0</v>
      </c>
      <c r="V497" s="199">
        <f t="shared" si="447"/>
        <v>4.4662636291540526E-2</v>
      </c>
      <c r="W497" s="199">
        <f t="shared" si="448"/>
        <v>0</v>
      </c>
      <c r="X497" s="199" t="str">
        <f t="shared" si="449"/>
        <v/>
      </c>
      <c r="Y497" s="199" t="str">
        <f t="shared" si="450"/>
        <v/>
      </c>
      <c r="Z497" s="199" t="str">
        <f t="shared" si="451"/>
        <v/>
      </c>
      <c r="AA497" s="199" t="str">
        <f t="shared" si="452"/>
        <v/>
      </c>
      <c r="AB497" s="201">
        <f t="shared" ca="1" si="453"/>
        <v>2.1803772342351633</v>
      </c>
      <c r="AD497" s="162">
        <f t="shared" si="454"/>
        <v>0</v>
      </c>
      <c r="AE497" s="162">
        <f t="shared" si="455"/>
        <v>0</v>
      </c>
      <c r="AF497" s="162">
        <f t="shared" si="456"/>
        <v>1.1475214265573223E-3</v>
      </c>
      <c r="AG497" s="162">
        <f t="shared" si="457"/>
        <v>0</v>
      </c>
      <c r="AH497" s="162" t="str">
        <f t="shared" si="458"/>
        <v/>
      </c>
      <c r="AI497" s="162" t="str">
        <f t="shared" si="459"/>
        <v/>
      </c>
      <c r="AJ497" s="162" t="str">
        <f t="shared" si="460"/>
        <v/>
      </c>
      <c r="AK497" s="162" t="str">
        <f t="shared" si="461"/>
        <v/>
      </c>
      <c r="AM497" s="199">
        <f t="shared" si="464"/>
        <v>4.6998368429208002</v>
      </c>
      <c r="AN497" s="197">
        <f t="shared" si="466"/>
        <v>0</v>
      </c>
      <c r="AO497" s="197">
        <f t="shared" si="467"/>
        <v>0</v>
      </c>
      <c r="AP497" s="197">
        <f t="shared" si="468"/>
        <v>0</v>
      </c>
      <c r="AQ497" s="197">
        <f t="shared" si="469"/>
        <v>0</v>
      </c>
      <c r="AR497" s="197" t="str">
        <f t="shared" si="470"/>
        <v/>
      </c>
      <c r="AS497" s="197" t="str">
        <f t="shared" si="471"/>
        <v/>
      </c>
      <c r="AT497" s="197" t="str">
        <f t="shared" si="472"/>
        <v/>
      </c>
      <c r="AU497" s="197" t="str">
        <f t="shared" si="473"/>
        <v/>
      </c>
      <c r="AV497" s="199">
        <f t="shared" ca="1" si="465"/>
        <v>2.1051773054852014</v>
      </c>
      <c r="AX497" s="162">
        <f t="shared" si="474"/>
        <v>0</v>
      </c>
      <c r="AY497" s="162">
        <f t="shared" si="475"/>
        <v>0</v>
      </c>
      <c r="AZ497" s="162">
        <f t="shared" si="476"/>
        <v>0</v>
      </c>
      <c r="BA497" s="162">
        <f t="shared" si="477"/>
        <v>0</v>
      </c>
      <c r="BB497" s="162" t="str">
        <f t="shared" si="478"/>
        <v/>
      </c>
      <c r="BC497" s="162" t="str">
        <f t="shared" si="479"/>
        <v/>
      </c>
      <c r="BD497" s="162" t="str">
        <f t="shared" si="480"/>
        <v/>
      </c>
      <c r="BE497" s="162" t="str">
        <f t="shared" si="481"/>
        <v/>
      </c>
      <c r="BG497" s="169">
        <f t="shared" si="462"/>
        <v>10.765407455775078</v>
      </c>
      <c r="BH497" s="169">
        <f t="shared" ca="1" si="463"/>
        <v>2.1874875843497104</v>
      </c>
    </row>
    <row r="498" spans="3:60" x14ac:dyDescent="0.25">
      <c r="C498" s="197">
        <v>42.4</v>
      </c>
      <c r="D498" s="198">
        <f t="shared" si="431"/>
        <v>15.909437487046009</v>
      </c>
      <c r="E498" s="199">
        <f t="shared" si="432"/>
        <v>3.2143396226415097</v>
      </c>
      <c r="F498" s="199">
        <f t="shared" si="433"/>
        <v>16.07169811320755</v>
      </c>
      <c r="G498" s="199">
        <f t="shared" si="434"/>
        <v>2.4140809443180054</v>
      </c>
      <c r="H498" s="200">
        <f t="shared" si="435"/>
        <v>9333.1768020662112</v>
      </c>
      <c r="K498" s="199">
        <f t="shared" si="436"/>
        <v>10.816793648881402</v>
      </c>
      <c r="L498" s="201">
        <f t="shared" si="437"/>
        <v>9.071874364038951E-2</v>
      </c>
      <c r="M498" s="201">
        <f t="shared" si="438"/>
        <v>9.1481707988204222E-2</v>
      </c>
      <c r="N498" s="201">
        <f t="shared" si="439"/>
        <v>9.6157190782454535E-2</v>
      </c>
      <c r="O498" s="201">
        <f t="shared" si="440"/>
        <v>9.0802563808331294E-2</v>
      </c>
      <c r="P498" s="201" t="str">
        <f t="shared" si="441"/>
        <v/>
      </c>
      <c r="Q498" s="201" t="str">
        <f t="shared" si="442"/>
        <v/>
      </c>
      <c r="R498" s="201" t="str">
        <f t="shared" si="443"/>
        <v/>
      </c>
      <c r="S498" s="201" t="str">
        <f t="shared" si="444"/>
        <v/>
      </c>
      <c r="T498" s="199">
        <f t="shared" si="445"/>
        <v>0</v>
      </c>
      <c r="U498" s="199">
        <f t="shared" si="446"/>
        <v>0</v>
      </c>
      <c r="V498" s="199">
        <f t="shared" si="447"/>
        <v>3.4560121857777543E-2</v>
      </c>
      <c r="W498" s="199">
        <f t="shared" si="448"/>
        <v>0</v>
      </c>
      <c r="X498" s="199" t="str">
        <f t="shared" si="449"/>
        <v/>
      </c>
      <c r="Y498" s="199" t="str">
        <f t="shared" si="450"/>
        <v/>
      </c>
      <c r="Z498" s="199" t="str">
        <f t="shared" si="451"/>
        <v/>
      </c>
      <c r="AA498" s="199" t="str">
        <f t="shared" si="452"/>
        <v/>
      </c>
      <c r="AB498" s="201">
        <f t="shared" ca="1" si="453"/>
        <v>2.1315028225007779</v>
      </c>
      <c r="AD498" s="162">
        <f t="shared" si="454"/>
        <v>0</v>
      </c>
      <c r="AE498" s="162">
        <f t="shared" si="455"/>
        <v>0</v>
      </c>
      <c r="AF498" s="162">
        <f t="shared" si="456"/>
        <v>8.8795654778093397E-4</v>
      </c>
      <c r="AG498" s="162">
        <f t="shared" si="457"/>
        <v>0</v>
      </c>
      <c r="AH498" s="162" t="str">
        <f t="shared" si="458"/>
        <v/>
      </c>
      <c r="AI498" s="162" t="str">
        <f t="shared" si="459"/>
        <v/>
      </c>
      <c r="AJ498" s="162" t="str">
        <f t="shared" si="460"/>
        <v/>
      </c>
      <c r="AK498" s="162" t="str">
        <f t="shared" si="461"/>
        <v/>
      </c>
      <c r="AM498" s="199">
        <f t="shared" si="464"/>
        <v>4.7110536372953131</v>
      </c>
      <c r="AN498" s="197">
        <f t="shared" si="466"/>
        <v>0</v>
      </c>
      <c r="AO498" s="197">
        <f t="shared" si="467"/>
        <v>0</v>
      </c>
      <c r="AP498" s="197">
        <f t="shared" si="468"/>
        <v>0</v>
      </c>
      <c r="AQ498" s="197">
        <f t="shared" si="469"/>
        <v>0</v>
      </c>
      <c r="AR498" s="197" t="str">
        <f t="shared" si="470"/>
        <v/>
      </c>
      <c r="AS498" s="197" t="str">
        <f t="shared" si="471"/>
        <v/>
      </c>
      <c r="AT498" s="197" t="str">
        <f t="shared" si="472"/>
        <v/>
      </c>
      <c r="AU498" s="197" t="str">
        <f t="shared" si="473"/>
        <v/>
      </c>
      <c r="AV498" s="199">
        <f t="shared" ca="1" si="465"/>
        <v>2.1652234153777794</v>
      </c>
      <c r="AX498" s="162">
        <f t="shared" si="474"/>
        <v>0</v>
      </c>
      <c r="AY498" s="162">
        <f t="shared" si="475"/>
        <v>0</v>
      </c>
      <c r="AZ498" s="162">
        <f t="shared" si="476"/>
        <v>0</v>
      </c>
      <c r="BA498" s="162">
        <f t="shared" si="477"/>
        <v>0</v>
      </c>
      <c r="BB498" s="162" t="str">
        <f t="shared" si="478"/>
        <v/>
      </c>
      <c r="BC498" s="162" t="str">
        <f t="shared" si="479"/>
        <v/>
      </c>
      <c r="BD498" s="162" t="str">
        <f t="shared" si="480"/>
        <v/>
      </c>
      <c r="BE498" s="162" t="str">
        <f t="shared" si="481"/>
        <v/>
      </c>
      <c r="BG498" s="169">
        <f t="shared" si="462"/>
        <v>10.79110055232824</v>
      </c>
      <c r="BH498" s="169">
        <f t="shared" ca="1" si="463"/>
        <v>2.1803772342351633</v>
      </c>
    </row>
    <row r="499" spans="3:60" x14ac:dyDescent="0.25">
      <c r="C499" s="197">
        <v>42.5</v>
      </c>
      <c r="D499" s="198">
        <f t="shared" si="431"/>
        <v>15.946959745270176</v>
      </c>
      <c r="E499" s="199">
        <f t="shared" si="432"/>
        <v>3.2191176470588236</v>
      </c>
      <c r="F499" s="199">
        <f t="shared" si="433"/>
        <v>16.09558823529412</v>
      </c>
      <c r="G499" s="199">
        <f t="shared" si="434"/>
        <v>2.4197745314508308</v>
      </c>
      <c r="H499" s="200">
        <f t="shared" si="435"/>
        <v>9319.323892188213</v>
      </c>
      <c r="K499" s="199">
        <f t="shared" si="436"/>
        <v>10.842486745434565</v>
      </c>
      <c r="L499" s="201">
        <f t="shared" si="437"/>
        <v>9.0934227592029376E-2</v>
      </c>
      <c r="M499" s="201">
        <f t="shared" si="438"/>
        <v>9.1699004206703516E-2</v>
      </c>
      <c r="N499" s="201">
        <f t="shared" si="439"/>
        <v>9.6385592660797659E-2</v>
      </c>
      <c r="O499" s="201">
        <f t="shared" si="440"/>
        <v>9.1018246857757265E-2</v>
      </c>
      <c r="P499" s="201" t="str">
        <f t="shared" si="441"/>
        <v/>
      </c>
      <c r="Q499" s="201" t="str">
        <f t="shared" si="442"/>
        <v/>
      </c>
      <c r="R499" s="201" t="str">
        <f t="shared" si="443"/>
        <v/>
      </c>
      <c r="S499" s="201" t="str">
        <f t="shared" si="444"/>
        <v/>
      </c>
      <c r="T499" s="199">
        <f t="shared" si="445"/>
        <v>0</v>
      </c>
      <c r="U499" s="199">
        <f t="shared" si="446"/>
        <v>0</v>
      </c>
      <c r="V499" s="199">
        <f t="shared" si="447"/>
        <v>2.6775277654179579E-2</v>
      </c>
      <c r="W499" s="199">
        <f t="shared" si="448"/>
        <v>0</v>
      </c>
      <c r="X499" s="199" t="str">
        <f t="shared" si="449"/>
        <v/>
      </c>
      <c r="Y499" s="199" t="str">
        <f t="shared" si="450"/>
        <v/>
      </c>
      <c r="Z499" s="199" t="str">
        <f t="shared" si="451"/>
        <v/>
      </c>
      <c r="AA499" s="199" t="str">
        <f t="shared" si="452"/>
        <v/>
      </c>
      <c r="AB499" s="201">
        <f t="shared" ca="1" si="453"/>
        <v>2.031405200763277</v>
      </c>
      <c r="AD499" s="162">
        <f t="shared" si="454"/>
        <v>0</v>
      </c>
      <c r="AE499" s="162">
        <f t="shared" si="455"/>
        <v>0</v>
      </c>
      <c r="AF499" s="162">
        <f t="shared" si="456"/>
        <v>6.879397940065654E-4</v>
      </c>
      <c r="AG499" s="162">
        <f t="shared" si="457"/>
        <v>0</v>
      </c>
      <c r="AH499" s="162" t="str">
        <f t="shared" si="458"/>
        <v/>
      </c>
      <c r="AI499" s="162" t="str">
        <f t="shared" si="459"/>
        <v/>
      </c>
      <c r="AJ499" s="162" t="str">
        <f t="shared" si="460"/>
        <v/>
      </c>
      <c r="AK499" s="162" t="str">
        <f t="shared" si="461"/>
        <v/>
      </c>
      <c r="AM499" s="199">
        <f t="shared" si="464"/>
        <v>4.7222704316698261</v>
      </c>
      <c r="AN499" s="197">
        <f t="shared" si="466"/>
        <v>0</v>
      </c>
      <c r="AO499" s="197">
        <f t="shared" si="467"/>
        <v>0</v>
      </c>
      <c r="AP499" s="197">
        <f t="shared" si="468"/>
        <v>0</v>
      </c>
      <c r="AQ499" s="197">
        <f t="shared" si="469"/>
        <v>0</v>
      </c>
      <c r="AR499" s="197" t="str">
        <f t="shared" si="470"/>
        <v/>
      </c>
      <c r="AS499" s="197" t="str">
        <f t="shared" si="471"/>
        <v/>
      </c>
      <c r="AT499" s="197" t="str">
        <f t="shared" si="472"/>
        <v/>
      </c>
      <c r="AU499" s="197" t="str">
        <f t="shared" si="473"/>
        <v/>
      </c>
      <c r="AV499" s="199">
        <f t="shared" ca="1" si="465"/>
        <v>2.1267929871998454</v>
      </c>
      <c r="AX499" s="162">
        <f t="shared" si="474"/>
        <v>0</v>
      </c>
      <c r="AY499" s="162">
        <f t="shared" si="475"/>
        <v>0</v>
      </c>
      <c r="AZ499" s="162">
        <f t="shared" si="476"/>
        <v>0</v>
      </c>
      <c r="BA499" s="162">
        <f t="shared" si="477"/>
        <v>0</v>
      </c>
      <c r="BB499" s="162" t="str">
        <f t="shared" si="478"/>
        <v/>
      </c>
      <c r="BC499" s="162" t="str">
        <f t="shared" si="479"/>
        <v/>
      </c>
      <c r="BD499" s="162" t="str">
        <f t="shared" si="480"/>
        <v/>
      </c>
      <c r="BE499" s="162" t="str">
        <f t="shared" si="481"/>
        <v/>
      </c>
      <c r="BG499" s="169">
        <f t="shared" si="462"/>
        <v>10.816793648881402</v>
      </c>
      <c r="BH499" s="169">
        <f t="shared" ca="1" si="463"/>
        <v>2.1315028225007779</v>
      </c>
    </row>
    <row r="500" spans="3:60" x14ac:dyDescent="0.25">
      <c r="C500" s="197">
        <v>42.6</v>
      </c>
      <c r="D500" s="198">
        <f t="shared" si="431"/>
        <v>15.984482003494341</v>
      </c>
      <c r="E500" s="199">
        <f t="shared" si="432"/>
        <v>3.2238967136150238</v>
      </c>
      <c r="F500" s="199">
        <f t="shared" si="433"/>
        <v>16.119483568075118</v>
      </c>
      <c r="G500" s="199">
        <f t="shared" si="434"/>
        <v>2.4254681185836566</v>
      </c>
      <c r="H500" s="200">
        <f t="shared" si="435"/>
        <v>9305.5090361007151</v>
      </c>
      <c r="K500" s="199">
        <f t="shared" si="436"/>
        <v>10.868179841987727</v>
      </c>
      <c r="L500" s="201">
        <f t="shared" si="437"/>
        <v>9.1149711543669257E-2</v>
      </c>
      <c r="M500" s="201">
        <f t="shared" si="438"/>
        <v>9.191630042520281E-2</v>
      </c>
      <c r="N500" s="201">
        <f t="shared" si="439"/>
        <v>9.6613994539140782E-2</v>
      </c>
      <c r="O500" s="201">
        <f t="shared" si="440"/>
        <v>9.1233929907183223E-2</v>
      </c>
      <c r="P500" s="201" t="str">
        <f t="shared" si="441"/>
        <v/>
      </c>
      <c r="Q500" s="201" t="str">
        <f t="shared" si="442"/>
        <v/>
      </c>
      <c r="R500" s="201" t="str">
        <f t="shared" si="443"/>
        <v/>
      </c>
      <c r="S500" s="201" t="str">
        <f t="shared" si="444"/>
        <v/>
      </c>
      <c r="T500" s="199">
        <f t="shared" si="445"/>
        <v>0</v>
      </c>
      <c r="U500" s="199">
        <f t="shared" si="446"/>
        <v>0</v>
      </c>
      <c r="V500" s="199">
        <f t="shared" si="447"/>
        <v>2.0769056536893496E-2</v>
      </c>
      <c r="W500" s="199">
        <f t="shared" si="448"/>
        <v>0</v>
      </c>
      <c r="X500" s="199" t="str">
        <f t="shared" si="449"/>
        <v/>
      </c>
      <c r="Y500" s="199" t="str">
        <f t="shared" si="450"/>
        <v/>
      </c>
      <c r="Z500" s="199" t="str">
        <f t="shared" si="451"/>
        <v/>
      </c>
      <c r="AA500" s="199" t="str">
        <f t="shared" si="452"/>
        <v/>
      </c>
      <c r="AB500" s="201">
        <f t="shared" ca="1" si="453"/>
        <v>2.1556166764991542</v>
      </c>
      <c r="AD500" s="162">
        <f t="shared" si="454"/>
        <v>0</v>
      </c>
      <c r="AE500" s="162">
        <f t="shared" si="455"/>
        <v>0</v>
      </c>
      <c r="AF500" s="162">
        <f t="shared" si="456"/>
        <v>5.3362137492049164E-4</v>
      </c>
      <c r="AG500" s="162">
        <f t="shared" si="457"/>
        <v>0</v>
      </c>
      <c r="AH500" s="162" t="str">
        <f t="shared" si="458"/>
        <v/>
      </c>
      <c r="AI500" s="162" t="str">
        <f t="shared" si="459"/>
        <v/>
      </c>
      <c r="AJ500" s="162" t="str">
        <f t="shared" si="460"/>
        <v/>
      </c>
      <c r="AK500" s="162" t="str">
        <f t="shared" si="461"/>
        <v/>
      </c>
      <c r="AM500" s="199">
        <f t="shared" si="464"/>
        <v>4.733487226044339</v>
      </c>
      <c r="AN500" s="197">
        <f t="shared" si="466"/>
        <v>0</v>
      </c>
      <c r="AO500" s="197">
        <f t="shared" si="467"/>
        <v>0</v>
      </c>
      <c r="AP500" s="197">
        <f t="shared" si="468"/>
        <v>0</v>
      </c>
      <c r="AQ500" s="197">
        <f t="shared" si="469"/>
        <v>0</v>
      </c>
      <c r="AR500" s="197" t="str">
        <f t="shared" si="470"/>
        <v/>
      </c>
      <c r="AS500" s="197" t="str">
        <f t="shared" si="471"/>
        <v/>
      </c>
      <c r="AT500" s="197" t="str">
        <f t="shared" si="472"/>
        <v/>
      </c>
      <c r="AU500" s="197" t="str">
        <f t="shared" si="473"/>
        <v/>
      </c>
      <c r="AV500" s="199">
        <f t="shared" ca="1" si="465"/>
        <v>2.0195150382720573</v>
      </c>
      <c r="AX500" s="162">
        <f t="shared" si="474"/>
        <v>0</v>
      </c>
      <c r="AY500" s="162">
        <f t="shared" si="475"/>
        <v>0</v>
      </c>
      <c r="AZ500" s="162">
        <f t="shared" si="476"/>
        <v>0</v>
      </c>
      <c r="BA500" s="162">
        <f t="shared" si="477"/>
        <v>0</v>
      </c>
      <c r="BB500" s="162" t="str">
        <f t="shared" si="478"/>
        <v/>
      </c>
      <c r="BC500" s="162" t="str">
        <f t="shared" si="479"/>
        <v/>
      </c>
      <c r="BD500" s="162" t="str">
        <f t="shared" si="480"/>
        <v/>
      </c>
      <c r="BE500" s="162" t="str">
        <f t="shared" si="481"/>
        <v/>
      </c>
      <c r="BG500" s="169">
        <f t="shared" si="462"/>
        <v>10.842486745434565</v>
      </c>
      <c r="BH500" s="169">
        <f t="shared" ca="1" si="463"/>
        <v>2.031405200763277</v>
      </c>
    </row>
    <row r="501" spans="3:60" x14ac:dyDescent="0.25">
      <c r="C501" s="197">
        <v>42.7</v>
      </c>
      <c r="D501" s="198">
        <f t="shared" si="431"/>
        <v>16.022004261718507</v>
      </c>
      <c r="E501" s="199">
        <f t="shared" si="432"/>
        <v>3.2286768149882907</v>
      </c>
      <c r="F501" s="199">
        <f t="shared" si="433"/>
        <v>16.143384074941455</v>
      </c>
      <c r="G501" s="199">
        <f t="shared" si="434"/>
        <v>2.431161705716482</v>
      </c>
      <c r="H501" s="200">
        <f t="shared" si="435"/>
        <v>9291.7320992713849</v>
      </c>
      <c r="K501" s="199">
        <f t="shared" si="436"/>
        <v>10.893872938540889</v>
      </c>
      <c r="L501" s="201">
        <f t="shared" si="437"/>
        <v>9.1365195495309137E-2</v>
      </c>
      <c r="M501" s="201">
        <f t="shared" si="438"/>
        <v>9.2133596643702104E-2</v>
      </c>
      <c r="N501" s="201">
        <f t="shared" si="439"/>
        <v>9.6842396417483906E-2</v>
      </c>
      <c r="O501" s="201">
        <f t="shared" si="440"/>
        <v>9.144961295660918E-2</v>
      </c>
      <c r="P501" s="201" t="str">
        <f t="shared" si="441"/>
        <v/>
      </c>
      <c r="Q501" s="201" t="str">
        <f t="shared" si="442"/>
        <v/>
      </c>
      <c r="R501" s="201" t="str">
        <f t="shared" si="443"/>
        <v/>
      </c>
      <c r="S501" s="201" t="str">
        <f t="shared" si="444"/>
        <v/>
      </c>
      <c r="T501" s="199">
        <f t="shared" si="445"/>
        <v>0</v>
      </c>
      <c r="U501" s="199">
        <f t="shared" si="446"/>
        <v>0</v>
      </c>
      <c r="V501" s="199">
        <f t="shared" si="447"/>
        <v>1.612946325729309E-2</v>
      </c>
      <c r="W501" s="199">
        <f t="shared" si="448"/>
        <v>0</v>
      </c>
      <c r="X501" s="199" t="str">
        <f t="shared" si="449"/>
        <v/>
      </c>
      <c r="Y501" s="199" t="str">
        <f t="shared" si="450"/>
        <v/>
      </c>
      <c r="Z501" s="199" t="str">
        <f t="shared" si="451"/>
        <v/>
      </c>
      <c r="AA501" s="199" t="str">
        <f t="shared" si="452"/>
        <v/>
      </c>
      <c r="AB501" s="201">
        <f t="shared" ca="1" si="453"/>
        <v>2.1221681370126388</v>
      </c>
      <c r="AD501" s="162">
        <f t="shared" si="454"/>
        <v>0</v>
      </c>
      <c r="AE501" s="162">
        <f t="shared" si="455"/>
        <v>0</v>
      </c>
      <c r="AF501" s="162">
        <f t="shared" si="456"/>
        <v>4.1441585682031539E-4</v>
      </c>
      <c r="AG501" s="162">
        <f t="shared" si="457"/>
        <v>0</v>
      </c>
      <c r="AH501" s="162" t="str">
        <f t="shared" si="458"/>
        <v/>
      </c>
      <c r="AI501" s="162" t="str">
        <f t="shared" si="459"/>
        <v/>
      </c>
      <c r="AJ501" s="162" t="str">
        <f t="shared" si="460"/>
        <v/>
      </c>
      <c r="AK501" s="162" t="str">
        <f t="shared" si="461"/>
        <v/>
      </c>
      <c r="AM501" s="199">
        <f t="shared" si="464"/>
        <v>4.744704020418852</v>
      </c>
      <c r="AN501" s="197">
        <f t="shared" si="466"/>
        <v>0</v>
      </c>
      <c r="AO501" s="197">
        <f t="shared" si="467"/>
        <v>0</v>
      </c>
      <c r="AP501" s="197">
        <f t="shared" si="468"/>
        <v>0</v>
      </c>
      <c r="AQ501" s="197">
        <f t="shared" si="469"/>
        <v>0</v>
      </c>
      <c r="AR501" s="197" t="str">
        <f t="shared" si="470"/>
        <v/>
      </c>
      <c r="AS501" s="197" t="str">
        <f t="shared" si="471"/>
        <v/>
      </c>
      <c r="AT501" s="197" t="str">
        <f t="shared" si="472"/>
        <v/>
      </c>
      <c r="AU501" s="197" t="str">
        <f t="shared" si="473"/>
        <v/>
      </c>
      <c r="AV501" s="199">
        <f t="shared" ca="1" si="465"/>
        <v>2.1350235023049424</v>
      </c>
      <c r="AX501" s="162">
        <f t="shared" si="474"/>
        <v>0</v>
      </c>
      <c r="AY501" s="162">
        <f t="shared" si="475"/>
        <v>0</v>
      </c>
      <c r="AZ501" s="162">
        <f t="shared" si="476"/>
        <v>0</v>
      </c>
      <c r="BA501" s="162">
        <f t="shared" si="477"/>
        <v>0</v>
      </c>
      <c r="BB501" s="162" t="str">
        <f t="shared" si="478"/>
        <v/>
      </c>
      <c r="BC501" s="162" t="str">
        <f t="shared" si="479"/>
        <v/>
      </c>
      <c r="BD501" s="162" t="str">
        <f t="shared" si="480"/>
        <v/>
      </c>
      <c r="BE501" s="162" t="str">
        <f t="shared" si="481"/>
        <v/>
      </c>
      <c r="BG501" s="169">
        <f t="shared" si="462"/>
        <v>10.868179841987727</v>
      </c>
      <c r="BH501" s="169">
        <f t="shared" ca="1" si="463"/>
        <v>2.1556166764991542</v>
      </c>
    </row>
    <row r="502" spans="3:60" x14ac:dyDescent="0.25">
      <c r="C502" s="197">
        <v>42.8</v>
      </c>
      <c r="D502" s="198">
        <f t="shared" si="431"/>
        <v>16.059526519942668</v>
      </c>
      <c r="E502" s="199">
        <f t="shared" si="432"/>
        <v>3.2334579439252336</v>
      </c>
      <c r="F502" s="199">
        <f t="shared" si="433"/>
        <v>16.167289719626169</v>
      </c>
      <c r="G502" s="199">
        <f t="shared" si="434"/>
        <v>2.436855292849307</v>
      </c>
      <c r="H502" s="200">
        <f t="shared" si="435"/>
        <v>9277.9929475692243</v>
      </c>
      <c r="K502" s="199">
        <f t="shared" si="436"/>
        <v>10.919566035094052</v>
      </c>
      <c r="L502" s="201">
        <f t="shared" si="437"/>
        <v>9.1580679446949018E-2</v>
      </c>
      <c r="M502" s="201">
        <f t="shared" si="438"/>
        <v>9.2350892862201397E-2</v>
      </c>
      <c r="N502" s="201">
        <f t="shared" si="439"/>
        <v>9.7070798295827015E-2</v>
      </c>
      <c r="O502" s="201">
        <f t="shared" si="440"/>
        <v>9.1665296006035152E-2</v>
      </c>
      <c r="P502" s="201" t="str">
        <f t="shared" si="441"/>
        <v/>
      </c>
      <c r="Q502" s="201" t="str">
        <f t="shared" si="442"/>
        <v/>
      </c>
      <c r="R502" s="201" t="str">
        <f t="shared" si="443"/>
        <v/>
      </c>
      <c r="S502" s="201" t="str">
        <f t="shared" si="444"/>
        <v/>
      </c>
      <c r="T502" s="199">
        <f t="shared" si="445"/>
        <v>0</v>
      </c>
      <c r="U502" s="199">
        <f t="shared" si="446"/>
        <v>0</v>
      </c>
      <c r="V502" s="199">
        <f t="shared" si="447"/>
        <v>1.2541219008492956E-2</v>
      </c>
      <c r="W502" s="199">
        <f t="shared" si="448"/>
        <v>0</v>
      </c>
      <c r="X502" s="199" t="str">
        <f t="shared" si="449"/>
        <v/>
      </c>
      <c r="Y502" s="199" t="str">
        <f t="shared" si="450"/>
        <v/>
      </c>
      <c r="Z502" s="199" t="str">
        <f t="shared" si="451"/>
        <v/>
      </c>
      <c r="AA502" s="199" t="str">
        <f t="shared" si="452"/>
        <v/>
      </c>
      <c r="AB502" s="201">
        <f t="shared" ca="1" si="453"/>
        <v>2.0391120499025308</v>
      </c>
      <c r="AD502" s="162">
        <f t="shared" si="454"/>
        <v>0</v>
      </c>
      <c r="AE502" s="162">
        <f t="shared" si="455"/>
        <v>0</v>
      </c>
      <c r="AF502" s="162">
        <f t="shared" si="456"/>
        <v>3.2222275087956414E-4</v>
      </c>
      <c r="AG502" s="162">
        <f t="shared" si="457"/>
        <v>0</v>
      </c>
      <c r="AH502" s="162" t="str">
        <f t="shared" si="458"/>
        <v/>
      </c>
      <c r="AI502" s="162" t="str">
        <f t="shared" si="459"/>
        <v/>
      </c>
      <c r="AJ502" s="162" t="str">
        <f t="shared" si="460"/>
        <v/>
      </c>
      <c r="AK502" s="162" t="str">
        <f t="shared" si="461"/>
        <v/>
      </c>
      <c r="AM502" s="199">
        <f t="shared" si="464"/>
        <v>4.7559208147933649</v>
      </c>
      <c r="AN502" s="197">
        <f t="shared" si="466"/>
        <v>0</v>
      </c>
      <c r="AO502" s="197">
        <f t="shared" si="467"/>
        <v>0</v>
      </c>
      <c r="AP502" s="197">
        <f t="shared" si="468"/>
        <v>0</v>
      </c>
      <c r="AQ502" s="197">
        <f t="shared" si="469"/>
        <v>0</v>
      </c>
      <c r="AR502" s="197" t="str">
        <f t="shared" si="470"/>
        <v/>
      </c>
      <c r="AS502" s="197" t="str">
        <f t="shared" si="471"/>
        <v/>
      </c>
      <c r="AT502" s="197" t="str">
        <f t="shared" si="472"/>
        <v/>
      </c>
      <c r="AU502" s="197" t="str">
        <f t="shared" si="473"/>
        <v/>
      </c>
      <c r="AV502" s="199">
        <f t="shared" ca="1" si="465"/>
        <v>2.1418003358551343</v>
      </c>
      <c r="AX502" s="162">
        <f t="shared" si="474"/>
        <v>0</v>
      </c>
      <c r="AY502" s="162">
        <f t="shared" si="475"/>
        <v>0</v>
      </c>
      <c r="AZ502" s="162">
        <f t="shared" si="476"/>
        <v>0</v>
      </c>
      <c r="BA502" s="162">
        <f t="shared" si="477"/>
        <v>0</v>
      </c>
      <c r="BB502" s="162" t="str">
        <f t="shared" si="478"/>
        <v/>
      </c>
      <c r="BC502" s="162" t="str">
        <f t="shared" si="479"/>
        <v/>
      </c>
      <c r="BD502" s="162" t="str">
        <f t="shared" si="480"/>
        <v/>
      </c>
      <c r="BE502" s="162" t="str">
        <f t="shared" si="481"/>
        <v/>
      </c>
      <c r="BG502" s="169">
        <f t="shared" si="462"/>
        <v>10.893872938540889</v>
      </c>
      <c r="BH502" s="169">
        <f t="shared" ca="1" si="463"/>
        <v>2.1221681370126388</v>
      </c>
    </row>
    <row r="503" spans="3:60" x14ac:dyDescent="0.25">
      <c r="C503" s="197">
        <v>42.9</v>
      </c>
      <c r="D503" s="198">
        <f t="shared" si="431"/>
        <v>16.097048778166837</v>
      </c>
      <c r="E503" s="199">
        <f t="shared" si="432"/>
        <v>3.2382400932400932</v>
      </c>
      <c r="F503" s="199">
        <f t="shared" si="433"/>
        <v>16.191200466200467</v>
      </c>
      <c r="G503" s="199">
        <f t="shared" si="434"/>
        <v>2.4425488799821329</v>
      </c>
      <c r="H503" s="200">
        <f t="shared" si="435"/>
        <v>9264.2914472666016</v>
      </c>
      <c r="K503" s="199">
        <f t="shared" si="436"/>
        <v>10.945259131647214</v>
      </c>
      <c r="L503" s="201">
        <f t="shared" si="437"/>
        <v>9.1796163398588898E-2</v>
      </c>
      <c r="M503" s="201">
        <f t="shared" si="438"/>
        <v>9.2568189080700705E-2</v>
      </c>
      <c r="N503" s="201">
        <f t="shared" si="439"/>
        <v>9.7299200174170139E-2</v>
      </c>
      <c r="O503" s="201">
        <f t="shared" si="440"/>
        <v>9.1880979055461123E-2</v>
      </c>
      <c r="P503" s="201" t="str">
        <f t="shared" si="441"/>
        <v/>
      </c>
      <c r="Q503" s="201" t="str">
        <f t="shared" si="442"/>
        <v/>
      </c>
      <c r="R503" s="201" t="str">
        <f t="shared" si="443"/>
        <v/>
      </c>
      <c r="S503" s="201" t="str">
        <f t="shared" si="444"/>
        <v/>
      </c>
      <c r="T503" s="199">
        <f t="shared" si="445"/>
        <v>0</v>
      </c>
      <c r="U503" s="199">
        <f t="shared" si="446"/>
        <v>0</v>
      </c>
      <c r="V503" s="199">
        <f t="shared" si="447"/>
        <v>9.762760605939981E-3</v>
      </c>
      <c r="W503" s="199">
        <f t="shared" si="448"/>
        <v>0</v>
      </c>
      <c r="X503" s="199" t="str">
        <f t="shared" si="449"/>
        <v/>
      </c>
      <c r="Y503" s="199" t="str">
        <f t="shared" si="450"/>
        <v/>
      </c>
      <c r="Z503" s="199" t="str">
        <f t="shared" si="451"/>
        <v/>
      </c>
      <c r="AA503" s="199" t="str">
        <f t="shared" si="452"/>
        <v/>
      </c>
      <c r="AB503" s="201">
        <f t="shared" ca="1" si="453"/>
        <v>2.0594645665821862</v>
      </c>
      <c r="AD503" s="162">
        <f t="shared" si="454"/>
        <v>0</v>
      </c>
      <c r="AE503" s="162">
        <f t="shared" si="455"/>
        <v>0</v>
      </c>
      <c r="AF503" s="162">
        <f t="shared" si="456"/>
        <v>2.5083555087382543E-4</v>
      </c>
      <c r="AG503" s="162">
        <f t="shared" si="457"/>
        <v>0</v>
      </c>
      <c r="AH503" s="162" t="str">
        <f t="shared" si="458"/>
        <v/>
      </c>
      <c r="AI503" s="162" t="str">
        <f t="shared" si="459"/>
        <v/>
      </c>
      <c r="AJ503" s="162" t="str">
        <f t="shared" si="460"/>
        <v/>
      </c>
      <c r="AK503" s="162" t="str">
        <f t="shared" si="461"/>
        <v/>
      </c>
      <c r="AM503" s="199">
        <f t="shared" si="464"/>
        <v>4.7671376091678779</v>
      </c>
      <c r="AN503" s="197">
        <f t="shared" si="466"/>
        <v>0</v>
      </c>
      <c r="AO503" s="197">
        <f t="shared" si="467"/>
        <v>0</v>
      </c>
      <c r="AP503" s="197">
        <f t="shared" si="468"/>
        <v>0</v>
      </c>
      <c r="AQ503" s="197">
        <f t="shared" si="469"/>
        <v>0</v>
      </c>
      <c r="AR503" s="197" t="str">
        <f t="shared" si="470"/>
        <v/>
      </c>
      <c r="AS503" s="197" t="str">
        <f t="shared" si="471"/>
        <v/>
      </c>
      <c r="AT503" s="197" t="str">
        <f t="shared" si="472"/>
        <v/>
      </c>
      <c r="AU503" s="197" t="str">
        <f t="shared" si="473"/>
        <v/>
      </c>
      <c r="AV503" s="199">
        <f t="shared" ca="1" si="465"/>
        <v>2.1156209010380751</v>
      </c>
      <c r="AX503" s="162">
        <f t="shared" si="474"/>
        <v>0</v>
      </c>
      <c r="AY503" s="162">
        <f t="shared" si="475"/>
        <v>0</v>
      </c>
      <c r="AZ503" s="162">
        <f t="shared" si="476"/>
        <v>0</v>
      </c>
      <c r="BA503" s="162">
        <f t="shared" si="477"/>
        <v>0</v>
      </c>
      <c r="BB503" s="162" t="str">
        <f t="shared" si="478"/>
        <v/>
      </c>
      <c r="BC503" s="162" t="str">
        <f t="shared" si="479"/>
        <v/>
      </c>
      <c r="BD503" s="162" t="str">
        <f t="shared" si="480"/>
        <v/>
      </c>
      <c r="BE503" s="162" t="str">
        <f t="shared" si="481"/>
        <v/>
      </c>
      <c r="BG503" s="169">
        <f t="shared" si="462"/>
        <v>10.919566035094052</v>
      </c>
      <c r="BH503" s="169">
        <f t="shared" ca="1" si="463"/>
        <v>2.0391120499025308</v>
      </c>
    </row>
    <row r="504" spans="3:60" x14ac:dyDescent="0.25">
      <c r="C504" s="197">
        <v>43</v>
      </c>
      <c r="D504" s="198">
        <f t="shared" si="431"/>
        <v>16.134571036391002</v>
      </c>
      <c r="E504" s="199">
        <f t="shared" si="432"/>
        <v>3.2430232558139531</v>
      </c>
      <c r="F504" s="199">
        <f t="shared" si="433"/>
        <v>16.215116279069765</v>
      </c>
      <c r="G504" s="199">
        <f t="shared" si="434"/>
        <v>2.4482424671149583</v>
      </c>
      <c r="H504" s="200">
        <f t="shared" si="435"/>
        <v>9250.6274650412342</v>
      </c>
      <c r="K504" s="199">
        <f t="shared" si="436"/>
        <v>10.970952228200376</v>
      </c>
      <c r="L504" s="201">
        <f t="shared" si="437"/>
        <v>9.2011647350228778E-2</v>
      </c>
      <c r="M504" s="201">
        <f t="shared" si="438"/>
        <v>9.2785485299199999E-2</v>
      </c>
      <c r="N504" s="201">
        <f t="shared" si="439"/>
        <v>9.7527602052513276E-2</v>
      </c>
      <c r="O504" s="201">
        <f t="shared" si="440"/>
        <v>9.2096662104887081E-2</v>
      </c>
      <c r="P504" s="201" t="str">
        <f t="shared" si="441"/>
        <v/>
      </c>
      <c r="Q504" s="201" t="str">
        <f t="shared" si="442"/>
        <v/>
      </c>
      <c r="R504" s="201" t="str">
        <f t="shared" si="443"/>
        <v/>
      </c>
      <c r="S504" s="201" t="str">
        <f t="shared" si="444"/>
        <v/>
      </c>
      <c r="T504" s="199">
        <f t="shared" si="445"/>
        <v>0</v>
      </c>
      <c r="U504" s="199">
        <f t="shared" si="446"/>
        <v>0</v>
      </c>
      <c r="V504" s="199">
        <f t="shared" si="447"/>
        <v>7.6087790933604552E-3</v>
      </c>
      <c r="W504" s="199">
        <f t="shared" si="448"/>
        <v>0</v>
      </c>
      <c r="X504" s="199" t="str">
        <f t="shared" si="449"/>
        <v/>
      </c>
      <c r="Y504" s="199" t="str">
        <f t="shared" si="450"/>
        <v/>
      </c>
      <c r="Z504" s="199" t="str">
        <f t="shared" si="451"/>
        <v/>
      </c>
      <c r="AA504" s="199" t="str">
        <f t="shared" si="452"/>
        <v/>
      </c>
      <c r="AB504" s="201">
        <f t="shared" ca="1" si="453"/>
        <v>2.1338448604760472</v>
      </c>
      <c r="AD504" s="162">
        <f t="shared" si="454"/>
        <v>0</v>
      </c>
      <c r="AE504" s="162">
        <f t="shared" si="455"/>
        <v>0</v>
      </c>
      <c r="AF504" s="162">
        <f t="shared" si="456"/>
        <v>1.9549309589739303E-4</v>
      </c>
      <c r="AG504" s="162">
        <f t="shared" si="457"/>
        <v>0</v>
      </c>
      <c r="AH504" s="162" t="str">
        <f t="shared" si="458"/>
        <v/>
      </c>
      <c r="AI504" s="162" t="str">
        <f t="shared" si="459"/>
        <v/>
      </c>
      <c r="AJ504" s="162" t="str">
        <f t="shared" si="460"/>
        <v/>
      </c>
      <c r="AK504" s="162" t="str">
        <f t="shared" si="461"/>
        <v/>
      </c>
      <c r="AM504" s="199">
        <f t="shared" si="464"/>
        <v>4.7783544035423908</v>
      </c>
      <c r="AN504" s="197">
        <f t="shared" si="466"/>
        <v>0</v>
      </c>
      <c r="AO504" s="197">
        <f t="shared" si="467"/>
        <v>0</v>
      </c>
      <c r="AP504" s="197">
        <f t="shared" si="468"/>
        <v>0</v>
      </c>
      <c r="AQ504" s="197">
        <f t="shared" si="469"/>
        <v>0</v>
      </c>
      <c r="AR504" s="197" t="str">
        <f t="shared" si="470"/>
        <v/>
      </c>
      <c r="AS504" s="197" t="str">
        <f t="shared" si="471"/>
        <v/>
      </c>
      <c r="AT504" s="197" t="str">
        <f t="shared" si="472"/>
        <v/>
      </c>
      <c r="AU504" s="197" t="str">
        <f t="shared" si="473"/>
        <v/>
      </c>
      <c r="AV504" s="199">
        <f t="shared" ca="1" si="465"/>
        <v>2.0998610130752371</v>
      </c>
      <c r="AX504" s="162">
        <f t="shared" si="474"/>
        <v>0</v>
      </c>
      <c r="AY504" s="162">
        <f t="shared" si="475"/>
        <v>0</v>
      </c>
      <c r="AZ504" s="162">
        <f t="shared" si="476"/>
        <v>0</v>
      </c>
      <c r="BA504" s="162">
        <f t="shared" si="477"/>
        <v>0</v>
      </c>
      <c r="BB504" s="162" t="str">
        <f t="shared" si="478"/>
        <v/>
      </c>
      <c r="BC504" s="162" t="str">
        <f t="shared" si="479"/>
        <v/>
      </c>
      <c r="BD504" s="162" t="str">
        <f t="shared" si="480"/>
        <v/>
      </c>
      <c r="BE504" s="162" t="str">
        <f t="shared" si="481"/>
        <v/>
      </c>
      <c r="BG504" s="169">
        <f t="shared" si="462"/>
        <v>10.945259131647214</v>
      </c>
      <c r="BH504" s="169">
        <f t="shared" ca="1" si="463"/>
        <v>2.0594645665821862</v>
      </c>
    </row>
    <row r="505" spans="3:60" x14ac:dyDescent="0.25">
      <c r="C505" s="197">
        <v>43.1</v>
      </c>
      <c r="D505" s="198">
        <f t="shared" si="431"/>
        <v>16.172093294615166</v>
      </c>
      <c r="E505" s="199">
        <f t="shared" si="432"/>
        <v>3.2478074245939679</v>
      </c>
      <c r="F505" s="199">
        <f t="shared" si="433"/>
        <v>16.23903712296984</v>
      </c>
      <c r="G505" s="199">
        <f t="shared" si="434"/>
        <v>2.4539360542477837</v>
      </c>
      <c r="H505" s="200">
        <f t="shared" si="435"/>
        <v>9237.0008679780385</v>
      </c>
      <c r="K505" s="199">
        <f t="shared" si="436"/>
        <v>10.996645324753539</v>
      </c>
      <c r="L505" s="201">
        <f t="shared" si="437"/>
        <v>9.2227131301868659E-2</v>
      </c>
      <c r="M505" s="201">
        <f t="shared" si="438"/>
        <v>9.3002781517699293E-2</v>
      </c>
      <c r="N505" s="201">
        <f t="shared" si="439"/>
        <v>9.77560039308564E-2</v>
      </c>
      <c r="O505" s="201">
        <f t="shared" si="440"/>
        <v>9.2312345154313052E-2</v>
      </c>
      <c r="P505" s="201" t="str">
        <f t="shared" si="441"/>
        <v/>
      </c>
      <c r="Q505" s="201" t="str">
        <f t="shared" si="442"/>
        <v/>
      </c>
      <c r="R505" s="201" t="str">
        <f t="shared" si="443"/>
        <v/>
      </c>
      <c r="S505" s="201" t="str">
        <f t="shared" si="444"/>
        <v/>
      </c>
      <c r="T505" s="199">
        <f t="shared" si="445"/>
        <v>0</v>
      </c>
      <c r="U505" s="199">
        <f t="shared" si="446"/>
        <v>0</v>
      </c>
      <c r="V505" s="199">
        <f t="shared" si="447"/>
        <v>0</v>
      </c>
      <c r="W505" s="199">
        <f t="shared" si="448"/>
        <v>0</v>
      </c>
      <c r="X505" s="199" t="str">
        <f t="shared" si="449"/>
        <v/>
      </c>
      <c r="Y505" s="199" t="str">
        <f t="shared" si="450"/>
        <v/>
      </c>
      <c r="Z505" s="199" t="str">
        <f t="shared" si="451"/>
        <v/>
      </c>
      <c r="AA505" s="199" t="str">
        <f t="shared" si="452"/>
        <v/>
      </c>
      <c r="AB505" s="201">
        <f t="shared" ca="1" si="453"/>
        <v>2.038943528320539</v>
      </c>
      <c r="AD505" s="162">
        <f t="shared" si="454"/>
        <v>0</v>
      </c>
      <c r="AE505" s="162">
        <f t="shared" si="455"/>
        <v>0</v>
      </c>
      <c r="AF505" s="162">
        <f t="shared" si="456"/>
        <v>0</v>
      </c>
      <c r="AG505" s="162">
        <f t="shared" si="457"/>
        <v>0</v>
      </c>
      <c r="AH505" s="162" t="str">
        <f t="shared" si="458"/>
        <v/>
      </c>
      <c r="AI505" s="162" t="str">
        <f t="shared" si="459"/>
        <v/>
      </c>
      <c r="AJ505" s="162" t="str">
        <f t="shared" si="460"/>
        <v/>
      </c>
      <c r="AK505" s="162" t="str">
        <f t="shared" si="461"/>
        <v/>
      </c>
      <c r="AM505" s="199">
        <f t="shared" si="464"/>
        <v>4.7895711979169038</v>
      </c>
      <c r="AN505" s="197">
        <f t="shared" si="466"/>
        <v>0</v>
      </c>
      <c r="AO505" s="197">
        <f t="shared" si="467"/>
        <v>0</v>
      </c>
      <c r="AP505" s="197">
        <f t="shared" si="468"/>
        <v>0</v>
      </c>
      <c r="AQ505" s="197">
        <f t="shared" si="469"/>
        <v>0</v>
      </c>
      <c r="AR505" s="197" t="str">
        <f t="shared" si="470"/>
        <v/>
      </c>
      <c r="AS505" s="197" t="str">
        <f t="shared" si="471"/>
        <v/>
      </c>
      <c r="AT505" s="197" t="str">
        <f t="shared" si="472"/>
        <v/>
      </c>
      <c r="AU505" s="197" t="str">
        <f t="shared" si="473"/>
        <v/>
      </c>
      <c r="AV505" s="199">
        <f t="shared" ca="1" si="465"/>
        <v>2.0951465270208223</v>
      </c>
      <c r="AX505" s="162">
        <f t="shared" si="474"/>
        <v>0</v>
      </c>
      <c r="AY505" s="162">
        <f t="shared" si="475"/>
        <v>0</v>
      </c>
      <c r="AZ505" s="162">
        <f t="shared" si="476"/>
        <v>0</v>
      </c>
      <c r="BA505" s="162">
        <f t="shared" si="477"/>
        <v>0</v>
      </c>
      <c r="BB505" s="162" t="str">
        <f t="shared" si="478"/>
        <v/>
      </c>
      <c r="BC505" s="162" t="str">
        <f t="shared" si="479"/>
        <v/>
      </c>
      <c r="BD505" s="162" t="str">
        <f t="shared" si="480"/>
        <v/>
      </c>
      <c r="BE505" s="162" t="str">
        <f t="shared" si="481"/>
        <v/>
      </c>
      <c r="BG505" s="169">
        <f t="shared" si="462"/>
        <v>10.970952228200376</v>
      </c>
      <c r="BH505" s="169">
        <f t="shared" ca="1" si="463"/>
        <v>2.1338448604760472</v>
      </c>
    </row>
    <row r="506" spans="3:60" x14ac:dyDescent="0.25">
      <c r="C506" s="197">
        <v>43.2</v>
      </c>
      <c r="D506" s="198">
        <f t="shared" si="431"/>
        <v>16.209615552839335</v>
      </c>
      <c r="E506" s="199">
        <f t="shared" si="432"/>
        <v>3.2525925925925927</v>
      </c>
      <c r="F506" s="199">
        <f t="shared" si="433"/>
        <v>16.262962962962963</v>
      </c>
      <c r="G506" s="199">
        <f t="shared" si="434"/>
        <v>2.45962964138061</v>
      </c>
      <c r="H506" s="200">
        <f t="shared" si="435"/>
        <v>9223.4115235709414</v>
      </c>
      <c r="K506" s="199">
        <f t="shared" si="436"/>
        <v>11.022338421306701</v>
      </c>
      <c r="L506" s="201">
        <f t="shared" si="437"/>
        <v>9.2442615253508525E-2</v>
      </c>
      <c r="M506" s="201">
        <f t="shared" si="438"/>
        <v>9.3220077736198587E-2</v>
      </c>
      <c r="N506" s="201">
        <f t="shared" si="439"/>
        <v>9.798440580919951E-2</v>
      </c>
      <c r="O506" s="201">
        <f t="shared" si="440"/>
        <v>9.252802820373901E-2</v>
      </c>
      <c r="P506" s="201" t="str">
        <f t="shared" si="441"/>
        <v/>
      </c>
      <c r="Q506" s="201" t="str">
        <f t="shared" si="442"/>
        <v/>
      </c>
      <c r="R506" s="201" t="str">
        <f t="shared" si="443"/>
        <v/>
      </c>
      <c r="S506" s="201" t="str">
        <f t="shared" si="444"/>
        <v/>
      </c>
      <c r="T506" s="199">
        <f t="shared" si="445"/>
        <v>0</v>
      </c>
      <c r="U506" s="199">
        <f t="shared" si="446"/>
        <v>0</v>
      </c>
      <c r="V506" s="199">
        <f t="shared" si="447"/>
        <v>0</v>
      </c>
      <c r="W506" s="199">
        <f t="shared" si="448"/>
        <v>0</v>
      </c>
      <c r="X506" s="199" t="str">
        <f t="shared" si="449"/>
        <v/>
      </c>
      <c r="Y506" s="199" t="str">
        <f t="shared" si="450"/>
        <v/>
      </c>
      <c r="Z506" s="199" t="str">
        <f t="shared" si="451"/>
        <v/>
      </c>
      <c r="AA506" s="199" t="str">
        <f t="shared" si="452"/>
        <v/>
      </c>
      <c r="AB506" s="201">
        <f t="shared" ca="1" si="453"/>
        <v>2.1143266505986249</v>
      </c>
      <c r="AD506" s="162">
        <f t="shared" si="454"/>
        <v>0</v>
      </c>
      <c r="AE506" s="162">
        <f t="shared" si="455"/>
        <v>0</v>
      </c>
      <c r="AF506" s="162">
        <f t="shared" si="456"/>
        <v>0</v>
      </c>
      <c r="AG506" s="162">
        <f t="shared" si="457"/>
        <v>0</v>
      </c>
      <c r="AH506" s="162" t="str">
        <f t="shared" si="458"/>
        <v/>
      </c>
      <c r="AI506" s="162" t="str">
        <f t="shared" si="459"/>
        <v/>
      </c>
      <c r="AJ506" s="162" t="str">
        <f t="shared" si="460"/>
        <v/>
      </c>
      <c r="AK506" s="162" t="str">
        <f t="shared" si="461"/>
        <v/>
      </c>
      <c r="AM506" s="199">
        <f t="shared" si="464"/>
        <v>4.8007879922914167</v>
      </c>
      <c r="AN506" s="197">
        <f t="shared" si="466"/>
        <v>0</v>
      </c>
      <c r="AO506" s="197">
        <f t="shared" si="467"/>
        <v>0</v>
      </c>
      <c r="AP506" s="197">
        <f t="shared" si="468"/>
        <v>0</v>
      </c>
      <c r="AQ506" s="197">
        <f t="shared" si="469"/>
        <v>0</v>
      </c>
      <c r="AR506" s="197" t="str">
        <f t="shared" si="470"/>
        <v/>
      </c>
      <c r="AS506" s="197" t="str">
        <f t="shared" si="471"/>
        <v/>
      </c>
      <c r="AT506" s="197" t="str">
        <f t="shared" si="472"/>
        <v/>
      </c>
      <c r="AU506" s="197" t="str">
        <f t="shared" si="473"/>
        <v/>
      </c>
      <c r="AV506" s="199">
        <f t="shared" ca="1" si="465"/>
        <v>2.0227860526268633</v>
      </c>
      <c r="AX506" s="162">
        <f t="shared" si="474"/>
        <v>0</v>
      </c>
      <c r="AY506" s="162">
        <f t="shared" si="475"/>
        <v>0</v>
      </c>
      <c r="AZ506" s="162">
        <f t="shared" si="476"/>
        <v>0</v>
      </c>
      <c r="BA506" s="162">
        <f t="shared" si="477"/>
        <v>0</v>
      </c>
      <c r="BB506" s="162" t="str">
        <f t="shared" si="478"/>
        <v/>
      </c>
      <c r="BC506" s="162" t="str">
        <f t="shared" si="479"/>
        <v/>
      </c>
      <c r="BD506" s="162" t="str">
        <f t="shared" si="480"/>
        <v/>
      </c>
      <c r="BE506" s="162" t="str">
        <f t="shared" si="481"/>
        <v/>
      </c>
      <c r="BG506" s="169">
        <f t="shared" si="462"/>
        <v>10.996645324753539</v>
      </c>
      <c r="BH506" s="169">
        <f t="shared" ca="1" si="463"/>
        <v>2.038943528320539</v>
      </c>
    </row>
    <row r="507" spans="3:60" x14ac:dyDescent="0.25">
      <c r="C507" s="197">
        <v>43.3</v>
      </c>
      <c r="D507" s="198">
        <f t="shared" si="431"/>
        <v>16.247137811063496</v>
      </c>
      <c r="E507" s="199">
        <f t="shared" si="432"/>
        <v>3.2573787528868361</v>
      </c>
      <c r="F507" s="199">
        <f t="shared" si="433"/>
        <v>16.286893764434179</v>
      </c>
      <c r="G507" s="199">
        <f t="shared" si="434"/>
        <v>2.4653232285134346</v>
      </c>
      <c r="H507" s="200">
        <f t="shared" si="435"/>
        <v>9209.859299724556</v>
      </c>
      <c r="K507" s="199">
        <f t="shared" si="436"/>
        <v>11.048031517859863</v>
      </c>
      <c r="L507" s="201">
        <f t="shared" si="437"/>
        <v>9.2658099205148406E-2</v>
      </c>
      <c r="M507" s="201">
        <f t="shared" si="438"/>
        <v>9.3437373954697894E-2</v>
      </c>
      <c r="N507" s="201">
        <f t="shared" si="439"/>
        <v>9.8212807687542633E-2</v>
      </c>
      <c r="O507" s="201">
        <f t="shared" si="440"/>
        <v>9.2743711253164968E-2</v>
      </c>
      <c r="P507" s="201" t="str">
        <f t="shared" si="441"/>
        <v/>
      </c>
      <c r="Q507" s="201" t="str">
        <f t="shared" si="442"/>
        <v/>
      </c>
      <c r="R507" s="201" t="str">
        <f t="shared" si="443"/>
        <v/>
      </c>
      <c r="S507" s="201" t="str">
        <f t="shared" si="444"/>
        <v/>
      </c>
      <c r="T507" s="199">
        <f t="shared" si="445"/>
        <v>0</v>
      </c>
      <c r="U507" s="199">
        <f t="shared" si="446"/>
        <v>0</v>
      </c>
      <c r="V507" s="199">
        <f t="shared" si="447"/>
        <v>0</v>
      </c>
      <c r="W507" s="199">
        <f t="shared" si="448"/>
        <v>0</v>
      </c>
      <c r="X507" s="199" t="str">
        <f t="shared" si="449"/>
        <v/>
      </c>
      <c r="Y507" s="199" t="str">
        <f t="shared" si="450"/>
        <v/>
      </c>
      <c r="Z507" s="199" t="str">
        <f t="shared" si="451"/>
        <v/>
      </c>
      <c r="AA507" s="199" t="str">
        <f t="shared" si="452"/>
        <v/>
      </c>
      <c r="AB507" s="201">
        <f t="shared" ca="1" si="453"/>
        <v>2.0803466602535177</v>
      </c>
      <c r="AD507" s="162">
        <f t="shared" si="454"/>
        <v>0</v>
      </c>
      <c r="AE507" s="162">
        <f t="shared" si="455"/>
        <v>0</v>
      </c>
      <c r="AF507" s="162">
        <f t="shared" si="456"/>
        <v>0</v>
      </c>
      <c r="AG507" s="162">
        <f t="shared" si="457"/>
        <v>0</v>
      </c>
      <c r="AH507" s="162" t="str">
        <f t="shared" si="458"/>
        <v/>
      </c>
      <c r="AI507" s="162" t="str">
        <f t="shared" si="459"/>
        <v/>
      </c>
      <c r="AJ507" s="162" t="str">
        <f t="shared" si="460"/>
        <v/>
      </c>
      <c r="AK507" s="162" t="str">
        <f t="shared" si="461"/>
        <v/>
      </c>
      <c r="AM507" s="199">
        <f t="shared" si="464"/>
        <v>4.8120047866659297</v>
      </c>
      <c r="AN507" s="197">
        <f t="shared" si="466"/>
        <v>0</v>
      </c>
      <c r="AO507" s="197">
        <f t="shared" si="467"/>
        <v>0</v>
      </c>
      <c r="AP507" s="197">
        <f t="shared" si="468"/>
        <v>0</v>
      </c>
      <c r="AQ507" s="197">
        <f t="shared" si="469"/>
        <v>0</v>
      </c>
      <c r="AR507" s="197" t="str">
        <f t="shared" si="470"/>
        <v/>
      </c>
      <c r="AS507" s="197" t="str">
        <f t="shared" si="471"/>
        <v/>
      </c>
      <c r="AT507" s="197" t="str">
        <f t="shared" si="472"/>
        <v/>
      </c>
      <c r="AU507" s="197" t="str">
        <f t="shared" si="473"/>
        <v/>
      </c>
      <c r="AV507" s="199">
        <f t="shared" ca="1" si="465"/>
        <v>2.1047534725931976</v>
      </c>
      <c r="AX507" s="162">
        <f t="shared" si="474"/>
        <v>0</v>
      </c>
      <c r="AY507" s="162">
        <f t="shared" si="475"/>
        <v>0</v>
      </c>
      <c r="AZ507" s="162">
        <f t="shared" si="476"/>
        <v>0</v>
      </c>
      <c r="BA507" s="162">
        <f t="shared" si="477"/>
        <v>0</v>
      </c>
      <c r="BB507" s="162" t="str">
        <f t="shared" si="478"/>
        <v/>
      </c>
      <c r="BC507" s="162" t="str">
        <f t="shared" si="479"/>
        <v/>
      </c>
      <c r="BD507" s="162" t="str">
        <f t="shared" si="480"/>
        <v/>
      </c>
      <c r="BE507" s="162" t="str">
        <f t="shared" si="481"/>
        <v/>
      </c>
      <c r="BG507" s="169">
        <f t="shared" si="462"/>
        <v>11.022338421306701</v>
      </c>
      <c r="BH507" s="169">
        <f t="shared" ca="1" si="463"/>
        <v>2.1143266505986249</v>
      </c>
    </row>
    <row r="508" spans="3:60" x14ac:dyDescent="0.25">
      <c r="C508" s="197">
        <v>43.4</v>
      </c>
      <c r="D508" s="198">
        <f t="shared" si="431"/>
        <v>16.284660069287657</v>
      </c>
      <c r="E508" s="199">
        <f t="shared" si="432"/>
        <v>3.2621658986175115</v>
      </c>
      <c r="F508" s="199">
        <f t="shared" si="433"/>
        <v>16.310829493087557</v>
      </c>
      <c r="G508" s="199">
        <f t="shared" si="434"/>
        <v>2.4710168156462591</v>
      </c>
      <c r="H508" s="200">
        <f t="shared" si="435"/>
        <v>9196.3440647558236</v>
      </c>
      <c r="K508" s="199">
        <f t="shared" si="436"/>
        <v>11.073724614413026</v>
      </c>
      <c r="L508" s="201">
        <f t="shared" si="437"/>
        <v>9.28735831567883E-2</v>
      </c>
      <c r="M508" s="201">
        <f t="shared" si="438"/>
        <v>9.3654670173197188E-2</v>
      </c>
      <c r="N508" s="201">
        <f t="shared" si="439"/>
        <v>9.8441209565885757E-2</v>
      </c>
      <c r="O508" s="201">
        <f t="shared" si="440"/>
        <v>9.2959394302590939E-2</v>
      </c>
      <c r="P508" s="201" t="str">
        <f t="shared" si="441"/>
        <v/>
      </c>
      <c r="Q508" s="201" t="str">
        <f t="shared" si="442"/>
        <v/>
      </c>
      <c r="R508" s="201" t="str">
        <f t="shared" si="443"/>
        <v/>
      </c>
      <c r="S508" s="201" t="str">
        <f t="shared" si="444"/>
        <v/>
      </c>
      <c r="T508" s="199">
        <f t="shared" si="445"/>
        <v>0</v>
      </c>
      <c r="U508" s="199">
        <f t="shared" si="446"/>
        <v>0</v>
      </c>
      <c r="V508" s="199">
        <f t="shared" si="447"/>
        <v>0</v>
      </c>
      <c r="W508" s="199">
        <f t="shared" si="448"/>
        <v>0</v>
      </c>
      <c r="X508" s="199" t="str">
        <f t="shared" si="449"/>
        <v/>
      </c>
      <c r="Y508" s="199" t="str">
        <f t="shared" si="450"/>
        <v/>
      </c>
      <c r="Z508" s="199" t="str">
        <f t="shared" si="451"/>
        <v/>
      </c>
      <c r="AA508" s="199" t="str">
        <f t="shared" si="452"/>
        <v/>
      </c>
      <c r="AB508" s="201">
        <f t="shared" ca="1" si="453"/>
        <v>2.0946726073374973</v>
      </c>
      <c r="AD508" s="162">
        <f t="shared" si="454"/>
        <v>0</v>
      </c>
      <c r="AE508" s="162">
        <f t="shared" si="455"/>
        <v>0</v>
      </c>
      <c r="AF508" s="162">
        <f t="shared" si="456"/>
        <v>0</v>
      </c>
      <c r="AG508" s="162">
        <f t="shared" si="457"/>
        <v>0</v>
      </c>
      <c r="AH508" s="162" t="str">
        <f t="shared" si="458"/>
        <v/>
      </c>
      <c r="AI508" s="162" t="str">
        <f t="shared" si="459"/>
        <v/>
      </c>
      <c r="AJ508" s="162" t="str">
        <f t="shared" si="460"/>
        <v/>
      </c>
      <c r="AK508" s="162" t="str">
        <f t="shared" si="461"/>
        <v/>
      </c>
      <c r="AM508" s="199">
        <f t="shared" si="464"/>
        <v>4.8232215810404426</v>
      </c>
      <c r="AN508" s="197">
        <f t="shared" si="466"/>
        <v>0</v>
      </c>
      <c r="AO508" s="197">
        <f t="shared" si="467"/>
        <v>0</v>
      </c>
      <c r="AP508" s="197">
        <f t="shared" si="468"/>
        <v>0</v>
      </c>
      <c r="AQ508" s="197">
        <f t="shared" si="469"/>
        <v>0</v>
      </c>
      <c r="AR508" s="197" t="str">
        <f t="shared" si="470"/>
        <v/>
      </c>
      <c r="AS508" s="197" t="str">
        <f t="shared" si="471"/>
        <v/>
      </c>
      <c r="AT508" s="197" t="str">
        <f t="shared" si="472"/>
        <v/>
      </c>
      <c r="AU508" s="197" t="str">
        <f t="shared" si="473"/>
        <v/>
      </c>
      <c r="AV508" s="199">
        <f t="shared" ca="1" si="465"/>
        <v>2.0161855894408642</v>
      </c>
      <c r="AX508" s="162">
        <f t="shared" si="474"/>
        <v>0</v>
      </c>
      <c r="AY508" s="162">
        <f t="shared" si="475"/>
        <v>0</v>
      </c>
      <c r="AZ508" s="162">
        <f t="shared" si="476"/>
        <v>0</v>
      </c>
      <c r="BA508" s="162">
        <f t="shared" si="477"/>
        <v>0</v>
      </c>
      <c r="BB508" s="162" t="str">
        <f t="shared" si="478"/>
        <v/>
      </c>
      <c r="BC508" s="162" t="str">
        <f t="shared" si="479"/>
        <v/>
      </c>
      <c r="BD508" s="162" t="str">
        <f t="shared" si="480"/>
        <v/>
      </c>
      <c r="BE508" s="162" t="str">
        <f t="shared" si="481"/>
        <v/>
      </c>
      <c r="BG508" s="169">
        <f t="shared" si="462"/>
        <v>11.048031517859863</v>
      </c>
      <c r="BH508" s="169">
        <f t="shared" ca="1" si="463"/>
        <v>2.0803466602535177</v>
      </c>
    </row>
    <row r="509" spans="3:60" x14ac:dyDescent="0.25">
      <c r="C509" s="197">
        <v>43.5</v>
      </c>
      <c r="D509" s="198">
        <f t="shared" si="431"/>
        <v>16.322182327511829</v>
      </c>
      <c r="E509" s="199">
        <f t="shared" si="432"/>
        <v>3.2669540229885059</v>
      </c>
      <c r="F509" s="199">
        <f t="shared" si="433"/>
        <v>16.334770114942529</v>
      </c>
      <c r="G509" s="199">
        <f t="shared" si="434"/>
        <v>2.4767104027790867</v>
      </c>
      <c r="H509" s="200">
        <f t="shared" si="435"/>
        <v>9182.8656873955497</v>
      </c>
      <c r="K509" s="199">
        <f t="shared" si="436"/>
        <v>11.099417710966188</v>
      </c>
      <c r="L509" s="201">
        <f t="shared" si="437"/>
        <v>9.3089067108428167E-2</v>
      </c>
      <c r="M509" s="201">
        <f t="shared" si="438"/>
        <v>9.3871966391696482E-2</v>
      </c>
      <c r="N509" s="201">
        <f t="shared" si="439"/>
        <v>9.866961144422888E-2</v>
      </c>
      <c r="O509" s="201">
        <f t="shared" si="440"/>
        <v>9.3175077352016897E-2</v>
      </c>
      <c r="P509" s="201" t="str">
        <f t="shared" si="441"/>
        <v/>
      </c>
      <c r="Q509" s="201" t="str">
        <f t="shared" si="442"/>
        <v/>
      </c>
      <c r="R509" s="201" t="str">
        <f t="shared" si="443"/>
        <v/>
      </c>
      <c r="S509" s="201" t="str">
        <f t="shared" si="444"/>
        <v/>
      </c>
      <c r="T509" s="199">
        <f t="shared" si="445"/>
        <v>0</v>
      </c>
      <c r="U509" s="199">
        <f t="shared" si="446"/>
        <v>0</v>
      </c>
      <c r="V509" s="199">
        <f t="shared" si="447"/>
        <v>0</v>
      </c>
      <c r="W509" s="199">
        <f t="shared" si="448"/>
        <v>0</v>
      </c>
      <c r="X509" s="199" t="str">
        <f t="shared" si="449"/>
        <v/>
      </c>
      <c r="Y509" s="199" t="str">
        <f t="shared" si="450"/>
        <v/>
      </c>
      <c r="Z509" s="199" t="str">
        <f t="shared" si="451"/>
        <v/>
      </c>
      <c r="AA509" s="199" t="str">
        <f t="shared" si="452"/>
        <v/>
      </c>
      <c r="AB509" s="201">
        <f t="shared" ca="1" si="453"/>
        <v>2.0742696205309095</v>
      </c>
      <c r="AD509" s="162">
        <f t="shared" si="454"/>
        <v>0</v>
      </c>
      <c r="AE509" s="162">
        <f t="shared" si="455"/>
        <v>0</v>
      </c>
      <c r="AF509" s="162">
        <f t="shared" si="456"/>
        <v>0</v>
      </c>
      <c r="AG509" s="162">
        <f t="shared" si="457"/>
        <v>0</v>
      </c>
      <c r="AH509" s="162" t="str">
        <f t="shared" si="458"/>
        <v/>
      </c>
      <c r="AI509" s="162" t="str">
        <f t="shared" si="459"/>
        <v/>
      </c>
      <c r="AJ509" s="162" t="str">
        <f t="shared" si="460"/>
        <v/>
      </c>
      <c r="AK509" s="162" t="str">
        <f t="shared" si="461"/>
        <v/>
      </c>
      <c r="AM509" s="199">
        <f t="shared" si="464"/>
        <v>4.8344383754149556</v>
      </c>
      <c r="AN509" s="197">
        <f t="shared" si="466"/>
        <v>0</v>
      </c>
      <c r="AO509" s="197">
        <f t="shared" si="467"/>
        <v>0</v>
      </c>
      <c r="AP509" s="197">
        <f t="shared" si="468"/>
        <v>0</v>
      </c>
      <c r="AQ509" s="197">
        <f t="shared" si="469"/>
        <v>0</v>
      </c>
      <c r="AR509" s="197" t="str">
        <f t="shared" si="470"/>
        <v/>
      </c>
      <c r="AS509" s="197" t="str">
        <f t="shared" si="471"/>
        <v/>
      </c>
      <c r="AT509" s="197" t="str">
        <f t="shared" si="472"/>
        <v/>
      </c>
      <c r="AU509" s="197" t="str">
        <f t="shared" si="473"/>
        <v/>
      </c>
      <c r="AV509" s="199">
        <f t="shared" ca="1" si="465"/>
        <v>2.1442482768235038</v>
      </c>
      <c r="AX509" s="162">
        <f t="shared" si="474"/>
        <v>0</v>
      </c>
      <c r="AY509" s="162">
        <f t="shared" si="475"/>
        <v>0</v>
      </c>
      <c r="AZ509" s="162">
        <f t="shared" si="476"/>
        <v>0</v>
      </c>
      <c r="BA509" s="162">
        <f t="shared" si="477"/>
        <v>0</v>
      </c>
      <c r="BB509" s="162" t="str">
        <f t="shared" si="478"/>
        <v/>
      </c>
      <c r="BC509" s="162" t="str">
        <f t="shared" si="479"/>
        <v/>
      </c>
      <c r="BD509" s="162" t="str">
        <f t="shared" si="480"/>
        <v/>
      </c>
      <c r="BE509" s="162" t="str">
        <f t="shared" si="481"/>
        <v/>
      </c>
      <c r="BG509" s="169">
        <f t="shared" si="462"/>
        <v>11.073724614413026</v>
      </c>
      <c r="BH509" s="169">
        <f t="shared" ca="1" si="463"/>
        <v>2.0946726073374973</v>
      </c>
    </row>
    <row r="510" spans="3:60" x14ac:dyDescent="0.25">
      <c r="C510" s="197">
        <v>43.6</v>
      </c>
      <c r="D510" s="198">
        <f t="shared" si="431"/>
        <v>16.35970458573599</v>
      </c>
      <c r="E510" s="199">
        <f t="shared" si="432"/>
        <v>3.2717431192660551</v>
      </c>
      <c r="F510" s="199">
        <f t="shared" si="433"/>
        <v>16.358715596330274</v>
      </c>
      <c r="G510" s="199">
        <f t="shared" si="434"/>
        <v>2.4824039899119112</v>
      </c>
      <c r="H510" s="200">
        <f t="shared" si="435"/>
        <v>9169.4240367898601</v>
      </c>
      <c r="K510" s="199">
        <f t="shared" si="436"/>
        <v>11.12511080751935</v>
      </c>
      <c r="L510" s="201">
        <f t="shared" si="437"/>
        <v>9.3304551060068047E-2</v>
      </c>
      <c r="M510" s="201">
        <f t="shared" si="438"/>
        <v>9.4089262610195776E-2</v>
      </c>
      <c r="N510" s="201">
        <f t="shared" si="439"/>
        <v>9.889801332257199E-2</v>
      </c>
      <c r="O510" s="201">
        <f t="shared" si="440"/>
        <v>9.3390760401442854E-2</v>
      </c>
      <c r="P510" s="201" t="str">
        <f t="shared" si="441"/>
        <v/>
      </c>
      <c r="Q510" s="201" t="str">
        <f t="shared" si="442"/>
        <v/>
      </c>
      <c r="R510" s="201" t="str">
        <f t="shared" si="443"/>
        <v/>
      </c>
      <c r="S510" s="201" t="str">
        <f t="shared" si="444"/>
        <v/>
      </c>
      <c r="T510" s="199">
        <f t="shared" si="445"/>
        <v>0</v>
      </c>
      <c r="U510" s="199">
        <f t="shared" si="446"/>
        <v>0</v>
      </c>
      <c r="V510" s="199">
        <f t="shared" si="447"/>
        <v>0</v>
      </c>
      <c r="W510" s="199">
        <f t="shared" si="448"/>
        <v>0</v>
      </c>
      <c r="X510" s="199" t="str">
        <f t="shared" si="449"/>
        <v/>
      </c>
      <c r="Y510" s="199" t="str">
        <f t="shared" si="450"/>
        <v/>
      </c>
      <c r="Z510" s="199" t="str">
        <f t="shared" si="451"/>
        <v/>
      </c>
      <c r="AA510" s="199" t="str">
        <f t="shared" si="452"/>
        <v/>
      </c>
      <c r="AB510" s="201">
        <f t="shared" ca="1" si="453"/>
        <v>2.092633563510931</v>
      </c>
      <c r="AD510" s="162">
        <f t="shared" si="454"/>
        <v>0</v>
      </c>
      <c r="AE510" s="162">
        <f t="shared" si="455"/>
        <v>0</v>
      </c>
      <c r="AF510" s="162">
        <f t="shared" si="456"/>
        <v>0</v>
      </c>
      <c r="AG510" s="162">
        <f t="shared" si="457"/>
        <v>0</v>
      </c>
      <c r="AH510" s="162" t="str">
        <f t="shared" si="458"/>
        <v/>
      </c>
      <c r="AI510" s="162" t="str">
        <f t="shared" si="459"/>
        <v/>
      </c>
      <c r="AJ510" s="162" t="str">
        <f t="shared" si="460"/>
        <v/>
      </c>
      <c r="AK510" s="162" t="str">
        <f t="shared" si="461"/>
        <v/>
      </c>
      <c r="AM510" s="199">
        <f t="shared" si="464"/>
        <v>4.8456551697894685</v>
      </c>
      <c r="AN510" s="197">
        <f t="shared" si="466"/>
        <v>0</v>
      </c>
      <c r="AO510" s="197">
        <f t="shared" si="467"/>
        <v>0</v>
      </c>
      <c r="AP510" s="197">
        <f t="shared" si="468"/>
        <v>0</v>
      </c>
      <c r="AQ510" s="197">
        <f t="shared" si="469"/>
        <v>0</v>
      </c>
      <c r="AR510" s="197" t="str">
        <f t="shared" si="470"/>
        <v/>
      </c>
      <c r="AS510" s="197" t="str">
        <f t="shared" si="471"/>
        <v/>
      </c>
      <c r="AT510" s="197" t="str">
        <f t="shared" si="472"/>
        <v/>
      </c>
      <c r="AU510" s="197" t="str">
        <f t="shared" si="473"/>
        <v/>
      </c>
      <c r="AV510" s="199">
        <f t="shared" ca="1" si="465"/>
        <v>2.0928823842749691</v>
      </c>
      <c r="AX510" s="162">
        <f t="shared" si="474"/>
        <v>0</v>
      </c>
      <c r="AY510" s="162">
        <f t="shared" si="475"/>
        <v>0</v>
      </c>
      <c r="AZ510" s="162">
        <f t="shared" si="476"/>
        <v>0</v>
      </c>
      <c r="BA510" s="162">
        <f t="shared" si="477"/>
        <v>0</v>
      </c>
      <c r="BB510" s="162" t="str">
        <f t="shared" si="478"/>
        <v/>
      </c>
      <c r="BC510" s="162" t="str">
        <f t="shared" si="479"/>
        <v/>
      </c>
      <c r="BD510" s="162" t="str">
        <f t="shared" si="480"/>
        <v/>
      </c>
      <c r="BE510" s="162" t="str">
        <f t="shared" si="481"/>
        <v/>
      </c>
      <c r="BG510" s="169">
        <f t="shared" si="462"/>
        <v>11.099417710966188</v>
      </c>
      <c r="BH510" s="169">
        <f t="shared" ca="1" si="463"/>
        <v>2.0742696205309095</v>
      </c>
    </row>
    <row r="511" spans="3:60" x14ac:dyDescent="0.25">
      <c r="C511" s="197">
        <v>43.7</v>
      </c>
      <c r="D511" s="198">
        <f t="shared" si="431"/>
        <v>16.397226843960159</v>
      </c>
      <c r="E511" s="199">
        <f t="shared" si="432"/>
        <v>3.2765331807780322</v>
      </c>
      <c r="F511" s="199">
        <f t="shared" si="433"/>
        <v>16.38266590389016</v>
      </c>
      <c r="G511" s="199">
        <f t="shared" si="434"/>
        <v>2.4880975770447367</v>
      </c>
      <c r="H511" s="200">
        <f t="shared" si="435"/>
        <v>9156.0189825015968</v>
      </c>
      <c r="K511" s="199">
        <f t="shared" si="436"/>
        <v>11.150803904072513</v>
      </c>
      <c r="L511" s="201">
        <f t="shared" si="437"/>
        <v>9.3520035011707928E-2</v>
      </c>
      <c r="M511" s="201">
        <f t="shared" si="438"/>
        <v>9.430655882869507E-2</v>
      </c>
      <c r="N511" s="201">
        <f t="shared" si="439"/>
        <v>9.9126415200915113E-2</v>
      </c>
      <c r="O511" s="201">
        <f t="shared" si="440"/>
        <v>9.3606443450868826E-2</v>
      </c>
      <c r="P511" s="201" t="str">
        <f t="shared" si="441"/>
        <v/>
      </c>
      <c r="Q511" s="201" t="str">
        <f t="shared" si="442"/>
        <v/>
      </c>
      <c r="R511" s="201" t="str">
        <f t="shared" si="443"/>
        <v/>
      </c>
      <c r="S511" s="201" t="str">
        <f t="shared" si="444"/>
        <v/>
      </c>
      <c r="T511" s="199">
        <f t="shared" si="445"/>
        <v>0</v>
      </c>
      <c r="U511" s="199">
        <f t="shared" si="446"/>
        <v>0</v>
      </c>
      <c r="V511" s="199">
        <f t="shared" si="447"/>
        <v>0</v>
      </c>
      <c r="W511" s="199">
        <f t="shared" si="448"/>
        <v>0</v>
      </c>
      <c r="X511" s="199" t="str">
        <f t="shared" si="449"/>
        <v/>
      </c>
      <c r="Y511" s="199" t="str">
        <f t="shared" si="450"/>
        <v/>
      </c>
      <c r="Z511" s="199" t="str">
        <f t="shared" si="451"/>
        <v/>
      </c>
      <c r="AA511" s="199" t="str">
        <f t="shared" si="452"/>
        <v/>
      </c>
      <c r="AB511" s="201">
        <f t="shared" ca="1" si="453"/>
        <v>2.0540805859501701</v>
      </c>
      <c r="AD511" s="162">
        <f t="shared" si="454"/>
        <v>0</v>
      </c>
      <c r="AE511" s="162">
        <f t="shared" si="455"/>
        <v>0</v>
      </c>
      <c r="AF511" s="162">
        <f t="shared" si="456"/>
        <v>0</v>
      </c>
      <c r="AG511" s="162">
        <f t="shared" si="457"/>
        <v>0</v>
      </c>
      <c r="AH511" s="162" t="str">
        <f t="shared" si="458"/>
        <v/>
      </c>
      <c r="AI511" s="162" t="str">
        <f t="shared" si="459"/>
        <v/>
      </c>
      <c r="AJ511" s="162" t="str">
        <f t="shared" si="460"/>
        <v/>
      </c>
      <c r="AK511" s="162" t="str">
        <f t="shared" si="461"/>
        <v/>
      </c>
      <c r="AM511" s="199">
        <f t="shared" si="464"/>
        <v>4.8568719641639815</v>
      </c>
      <c r="AN511" s="197">
        <f t="shared" si="466"/>
        <v>0</v>
      </c>
      <c r="AO511" s="197">
        <f t="shared" si="467"/>
        <v>0</v>
      </c>
      <c r="AP511" s="197">
        <f t="shared" si="468"/>
        <v>0</v>
      </c>
      <c r="AQ511" s="197">
        <f t="shared" si="469"/>
        <v>0</v>
      </c>
      <c r="AR511" s="197" t="str">
        <f t="shared" si="470"/>
        <v/>
      </c>
      <c r="AS511" s="197" t="str">
        <f t="shared" si="471"/>
        <v/>
      </c>
      <c r="AT511" s="197" t="str">
        <f t="shared" si="472"/>
        <v/>
      </c>
      <c r="AU511" s="197" t="str">
        <f t="shared" si="473"/>
        <v/>
      </c>
      <c r="AV511" s="199">
        <f t="shared" ca="1" si="465"/>
        <v>2.0658771835630789</v>
      </c>
      <c r="AX511" s="162">
        <f t="shared" si="474"/>
        <v>0</v>
      </c>
      <c r="AY511" s="162">
        <f t="shared" si="475"/>
        <v>0</v>
      </c>
      <c r="AZ511" s="162">
        <f t="shared" si="476"/>
        <v>0</v>
      </c>
      <c r="BA511" s="162">
        <f t="shared" si="477"/>
        <v>0</v>
      </c>
      <c r="BB511" s="162" t="str">
        <f t="shared" si="478"/>
        <v/>
      </c>
      <c r="BC511" s="162" t="str">
        <f t="shared" si="479"/>
        <v/>
      </c>
      <c r="BD511" s="162" t="str">
        <f t="shared" si="480"/>
        <v/>
      </c>
      <c r="BE511" s="162" t="str">
        <f t="shared" si="481"/>
        <v/>
      </c>
      <c r="BG511" s="169">
        <f t="shared" si="462"/>
        <v>11.12511080751935</v>
      </c>
      <c r="BH511" s="169">
        <f t="shared" ca="1" si="463"/>
        <v>2.092633563510931</v>
      </c>
    </row>
    <row r="512" spans="3:60" x14ac:dyDescent="0.25">
      <c r="C512" s="197">
        <v>43.8</v>
      </c>
      <c r="D512" s="198">
        <f t="shared" si="431"/>
        <v>16.434749102184323</v>
      </c>
      <c r="E512" s="199">
        <f t="shared" si="432"/>
        <v>3.2813242009132422</v>
      </c>
      <c r="F512" s="199">
        <f t="shared" si="433"/>
        <v>16.406621004566212</v>
      </c>
      <c r="G512" s="199">
        <f t="shared" si="434"/>
        <v>2.4937911641775625</v>
      </c>
      <c r="H512" s="200">
        <f t="shared" si="435"/>
        <v>9142.6503945116256</v>
      </c>
      <c r="K512" s="199">
        <f t="shared" si="436"/>
        <v>11.176497000625675</v>
      </c>
      <c r="L512" s="201">
        <f t="shared" si="437"/>
        <v>9.3735518963347808E-2</v>
      </c>
      <c r="M512" s="201">
        <f t="shared" si="438"/>
        <v>9.4523855047194363E-2</v>
      </c>
      <c r="N512" s="201">
        <f t="shared" si="439"/>
        <v>9.9354817079258237E-2</v>
      </c>
      <c r="O512" s="201">
        <f t="shared" si="440"/>
        <v>9.3822126500294797E-2</v>
      </c>
      <c r="P512" s="201" t="str">
        <f t="shared" si="441"/>
        <v/>
      </c>
      <c r="Q512" s="201" t="str">
        <f t="shared" si="442"/>
        <v/>
      </c>
      <c r="R512" s="201" t="str">
        <f t="shared" si="443"/>
        <v/>
      </c>
      <c r="S512" s="201" t="str">
        <f t="shared" si="444"/>
        <v/>
      </c>
      <c r="T512" s="199">
        <f t="shared" si="445"/>
        <v>0</v>
      </c>
      <c r="U512" s="199">
        <f t="shared" si="446"/>
        <v>0</v>
      </c>
      <c r="V512" s="199">
        <f t="shared" si="447"/>
        <v>0</v>
      </c>
      <c r="W512" s="199">
        <f t="shared" si="448"/>
        <v>0</v>
      </c>
      <c r="X512" s="199" t="str">
        <f t="shared" si="449"/>
        <v/>
      </c>
      <c r="Y512" s="199" t="str">
        <f t="shared" si="450"/>
        <v/>
      </c>
      <c r="Z512" s="199" t="str">
        <f t="shared" si="451"/>
        <v/>
      </c>
      <c r="AA512" s="199" t="str">
        <f t="shared" si="452"/>
        <v/>
      </c>
      <c r="AB512" s="201">
        <f t="shared" ca="1" si="453"/>
        <v>2.1317411188644311</v>
      </c>
      <c r="AD512" s="162">
        <f t="shared" si="454"/>
        <v>0</v>
      </c>
      <c r="AE512" s="162">
        <f t="shared" si="455"/>
        <v>0</v>
      </c>
      <c r="AF512" s="162">
        <f t="shared" si="456"/>
        <v>0</v>
      </c>
      <c r="AG512" s="162">
        <f t="shared" si="457"/>
        <v>0</v>
      </c>
      <c r="AH512" s="162" t="str">
        <f t="shared" si="458"/>
        <v/>
      </c>
      <c r="AI512" s="162" t="str">
        <f t="shared" si="459"/>
        <v/>
      </c>
      <c r="AJ512" s="162" t="str">
        <f t="shared" si="460"/>
        <v/>
      </c>
      <c r="AK512" s="162" t="str">
        <f t="shared" si="461"/>
        <v/>
      </c>
      <c r="AM512" s="199">
        <f t="shared" si="464"/>
        <v>4.8680887585384944</v>
      </c>
      <c r="AN512" s="197">
        <f t="shared" si="466"/>
        <v>0</v>
      </c>
      <c r="AO512" s="197">
        <f t="shared" si="467"/>
        <v>0</v>
      </c>
      <c r="AP512" s="197">
        <f t="shared" si="468"/>
        <v>0</v>
      </c>
      <c r="AQ512" s="197">
        <f t="shared" si="469"/>
        <v>0</v>
      </c>
      <c r="AR512" s="197" t="str">
        <f t="shared" si="470"/>
        <v/>
      </c>
      <c r="AS512" s="197" t="str">
        <f t="shared" si="471"/>
        <v/>
      </c>
      <c r="AT512" s="197" t="str">
        <f t="shared" si="472"/>
        <v/>
      </c>
      <c r="AU512" s="197" t="str">
        <f t="shared" si="473"/>
        <v/>
      </c>
      <c r="AV512" s="199">
        <f t="shared" ca="1" si="465"/>
        <v>2.0805274209473912</v>
      </c>
      <c r="AX512" s="162">
        <f t="shared" si="474"/>
        <v>0</v>
      </c>
      <c r="AY512" s="162">
        <f t="shared" si="475"/>
        <v>0</v>
      </c>
      <c r="AZ512" s="162">
        <f t="shared" si="476"/>
        <v>0</v>
      </c>
      <c r="BA512" s="162">
        <f t="shared" si="477"/>
        <v>0</v>
      </c>
      <c r="BB512" s="162" t="str">
        <f t="shared" si="478"/>
        <v/>
      </c>
      <c r="BC512" s="162" t="str">
        <f t="shared" si="479"/>
        <v/>
      </c>
      <c r="BD512" s="162" t="str">
        <f t="shared" si="480"/>
        <v/>
      </c>
      <c r="BE512" s="162" t="str">
        <f t="shared" si="481"/>
        <v/>
      </c>
      <c r="BG512" s="169">
        <f t="shared" si="462"/>
        <v>11.150803904072513</v>
      </c>
      <c r="BH512" s="169">
        <f t="shared" ca="1" si="463"/>
        <v>2.0540805859501701</v>
      </c>
    </row>
    <row r="513" spans="3:60" x14ac:dyDescent="0.25">
      <c r="C513" s="197">
        <v>43.9</v>
      </c>
      <c r="D513" s="198">
        <f t="shared" si="431"/>
        <v>16.472271360408484</v>
      </c>
      <c r="E513" s="199">
        <f t="shared" si="432"/>
        <v>3.2861161731207287</v>
      </c>
      <c r="F513" s="199">
        <f t="shared" si="433"/>
        <v>16.430580865603645</v>
      </c>
      <c r="G513" s="199">
        <f t="shared" si="434"/>
        <v>2.4994847513103875</v>
      </c>
      <c r="H513" s="200">
        <f t="shared" si="435"/>
        <v>9129.3181432200781</v>
      </c>
      <c r="K513" s="199">
        <f t="shared" si="436"/>
        <v>11.202190097178837</v>
      </c>
      <c r="L513" s="201">
        <f t="shared" si="437"/>
        <v>9.3951002914987689E-2</v>
      </c>
      <c r="M513" s="201">
        <f t="shared" si="438"/>
        <v>9.4741151265693671E-2</v>
      </c>
      <c r="N513" s="201">
        <f t="shared" si="439"/>
        <v>9.958321895760136E-2</v>
      </c>
      <c r="O513" s="201">
        <f t="shared" si="440"/>
        <v>9.4037809549720755E-2</v>
      </c>
      <c r="P513" s="201" t="str">
        <f t="shared" si="441"/>
        <v/>
      </c>
      <c r="Q513" s="201" t="str">
        <f t="shared" si="442"/>
        <v/>
      </c>
      <c r="R513" s="201" t="str">
        <f t="shared" si="443"/>
        <v/>
      </c>
      <c r="S513" s="201" t="str">
        <f t="shared" si="444"/>
        <v/>
      </c>
      <c r="T513" s="199">
        <f t="shared" si="445"/>
        <v>0</v>
      </c>
      <c r="U513" s="199">
        <f t="shared" si="446"/>
        <v>0</v>
      </c>
      <c r="V513" s="199">
        <f t="shared" si="447"/>
        <v>0</v>
      </c>
      <c r="W513" s="199">
        <f t="shared" si="448"/>
        <v>0</v>
      </c>
      <c r="X513" s="199" t="str">
        <f t="shared" si="449"/>
        <v/>
      </c>
      <c r="Y513" s="199" t="str">
        <f t="shared" si="450"/>
        <v/>
      </c>
      <c r="Z513" s="199" t="str">
        <f t="shared" si="451"/>
        <v/>
      </c>
      <c r="AA513" s="199" t="str">
        <f t="shared" si="452"/>
        <v/>
      </c>
      <c r="AB513" s="201">
        <f t="shared" ca="1" si="453"/>
        <v>2.1127910791478319</v>
      </c>
      <c r="AD513" s="162">
        <f t="shared" si="454"/>
        <v>0</v>
      </c>
      <c r="AE513" s="162">
        <f t="shared" si="455"/>
        <v>0</v>
      </c>
      <c r="AF513" s="162">
        <f t="shared" si="456"/>
        <v>0</v>
      </c>
      <c r="AG513" s="162">
        <f t="shared" si="457"/>
        <v>0</v>
      </c>
      <c r="AH513" s="162" t="str">
        <f t="shared" si="458"/>
        <v/>
      </c>
      <c r="AI513" s="162" t="str">
        <f t="shared" si="459"/>
        <v/>
      </c>
      <c r="AJ513" s="162" t="str">
        <f t="shared" si="460"/>
        <v/>
      </c>
      <c r="AK513" s="162" t="str">
        <f t="shared" si="461"/>
        <v/>
      </c>
      <c r="AM513" s="199">
        <f t="shared" si="464"/>
        <v>4.8793055529130074</v>
      </c>
      <c r="AN513" s="197">
        <f t="shared" si="466"/>
        <v>0</v>
      </c>
      <c r="AO513" s="197">
        <f t="shared" si="467"/>
        <v>0</v>
      </c>
      <c r="AP513" s="197">
        <f t="shared" si="468"/>
        <v>0</v>
      </c>
      <c r="AQ513" s="197">
        <f t="shared" si="469"/>
        <v>0</v>
      </c>
      <c r="AR513" s="197" t="str">
        <f t="shared" si="470"/>
        <v/>
      </c>
      <c r="AS513" s="197" t="str">
        <f t="shared" si="471"/>
        <v/>
      </c>
      <c r="AT513" s="197" t="str">
        <f t="shared" si="472"/>
        <v/>
      </c>
      <c r="AU513" s="197" t="str">
        <f t="shared" si="473"/>
        <v/>
      </c>
      <c r="AV513" s="199">
        <f t="shared" ca="1" si="465"/>
        <v>2.163735403845874</v>
      </c>
      <c r="AX513" s="162">
        <f t="shared" si="474"/>
        <v>0</v>
      </c>
      <c r="AY513" s="162">
        <f t="shared" si="475"/>
        <v>0</v>
      </c>
      <c r="AZ513" s="162">
        <f t="shared" si="476"/>
        <v>0</v>
      </c>
      <c r="BA513" s="162">
        <f t="shared" si="477"/>
        <v>0</v>
      </c>
      <c r="BB513" s="162" t="str">
        <f t="shared" si="478"/>
        <v/>
      </c>
      <c r="BC513" s="162" t="str">
        <f t="shared" si="479"/>
        <v/>
      </c>
      <c r="BD513" s="162" t="str">
        <f t="shared" si="480"/>
        <v/>
      </c>
      <c r="BE513" s="162" t="str">
        <f t="shared" si="481"/>
        <v/>
      </c>
      <c r="BG513" s="169">
        <f t="shared" si="462"/>
        <v>11.176497000625675</v>
      </c>
      <c r="BH513" s="169">
        <f t="shared" ca="1" si="463"/>
        <v>2.1317411188644311</v>
      </c>
    </row>
    <row r="514" spans="3:60" x14ac:dyDescent="0.25">
      <c r="C514" s="197">
        <v>44</v>
      </c>
      <c r="D514" s="198">
        <f t="shared" si="431"/>
        <v>16.509793618632653</v>
      </c>
      <c r="E514" s="199">
        <f t="shared" si="432"/>
        <v>3.290909090909091</v>
      </c>
      <c r="F514" s="199">
        <f t="shared" si="433"/>
        <v>16.454545454545453</v>
      </c>
      <c r="G514" s="199">
        <f t="shared" si="434"/>
        <v>2.5051783384432129</v>
      </c>
      <c r="H514" s="200">
        <f t="shared" si="435"/>
        <v>9116.0220994475148</v>
      </c>
      <c r="K514" s="199">
        <f t="shared" si="436"/>
        <v>11.227883193732</v>
      </c>
      <c r="L514" s="201">
        <f t="shared" si="437"/>
        <v>9.4166486866627555E-2</v>
      </c>
      <c r="M514" s="201">
        <f t="shared" si="438"/>
        <v>9.4958447484192951E-2</v>
      </c>
      <c r="N514" s="201">
        <f t="shared" si="439"/>
        <v>9.9811620835944484E-2</v>
      </c>
      <c r="O514" s="201">
        <f t="shared" si="440"/>
        <v>9.4253492599146713E-2</v>
      </c>
      <c r="P514" s="201" t="str">
        <f t="shared" si="441"/>
        <v/>
      </c>
      <c r="Q514" s="201" t="str">
        <f t="shared" si="442"/>
        <v/>
      </c>
      <c r="R514" s="201" t="str">
        <f t="shared" si="443"/>
        <v/>
      </c>
      <c r="S514" s="201" t="str">
        <f t="shared" si="444"/>
        <v/>
      </c>
      <c r="T514" s="199">
        <f t="shared" si="445"/>
        <v>0</v>
      </c>
      <c r="U514" s="199">
        <f t="shared" si="446"/>
        <v>0</v>
      </c>
      <c r="V514" s="199">
        <f t="shared" si="447"/>
        <v>0</v>
      </c>
      <c r="W514" s="199">
        <f t="shared" si="448"/>
        <v>0</v>
      </c>
      <c r="X514" s="199" t="str">
        <f t="shared" si="449"/>
        <v/>
      </c>
      <c r="Y514" s="199" t="str">
        <f t="shared" si="450"/>
        <v/>
      </c>
      <c r="Z514" s="199" t="str">
        <f t="shared" si="451"/>
        <v/>
      </c>
      <c r="AA514" s="199" t="str">
        <f t="shared" si="452"/>
        <v/>
      </c>
      <c r="AB514" s="201">
        <f t="shared" ca="1" si="453"/>
        <v>2.0554681962676971</v>
      </c>
      <c r="AD514" s="162">
        <f t="shared" si="454"/>
        <v>0</v>
      </c>
      <c r="AE514" s="162">
        <f t="shared" si="455"/>
        <v>0</v>
      </c>
      <c r="AF514" s="162">
        <f t="shared" si="456"/>
        <v>0</v>
      </c>
      <c r="AG514" s="162">
        <f t="shared" si="457"/>
        <v>0</v>
      </c>
      <c r="AH514" s="162" t="str">
        <f t="shared" si="458"/>
        <v/>
      </c>
      <c r="AI514" s="162" t="str">
        <f t="shared" si="459"/>
        <v/>
      </c>
      <c r="AJ514" s="162" t="str">
        <f t="shared" si="460"/>
        <v/>
      </c>
      <c r="AK514" s="162" t="str">
        <f t="shared" si="461"/>
        <v/>
      </c>
      <c r="AM514" s="199">
        <f t="shared" si="464"/>
        <v>4.8905223472875203</v>
      </c>
      <c r="AN514" s="197">
        <f t="shared" si="466"/>
        <v>0</v>
      </c>
      <c r="AO514" s="197">
        <f t="shared" si="467"/>
        <v>0</v>
      </c>
      <c r="AP514" s="197">
        <f t="shared" si="468"/>
        <v>0</v>
      </c>
      <c r="AQ514" s="197">
        <f t="shared" si="469"/>
        <v>0</v>
      </c>
      <c r="AR514" s="197" t="str">
        <f t="shared" si="470"/>
        <v/>
      </c>
      <c r="AS514" s="197" t="str">
        <f t="shared" si="471"/>
        <v/>
      </c>
      <c r="AT514" s="197" t="str">
        <f t="shared" si="472"/>
        <v/>
      </c>
      <c r="AU514" s="197" t="str">
        <f t="shared" si="473"/>
        <v/>
      </c>
      <c r="AV514" s="199">
        <f t="shared" ca="1" si="465"/>
        <v>2.0948313322565419</v>
      </c>
      <c r="AX514" s="162">
        <f t="shared" si="474"/>
        <v>0</v>
      </c>
      <c r="AY514" s="162">
        <f t="shared" si="475"/>
        <v>0</v>
      </c>
      <c r="AZ514" s="162">
        <f t="shared" si="476"/>
        <v>0</v>
      </c>
      <c r="BA514" s="162">
        <f t="shared" si="477"/>
        <v>0</v>
      </c>
      <c r="BB514" s="162" t="str">
        <f t="shared" si="478"/>
        <v/>
      </c>
      <c r="BC514" s="162" t="str">
        <f t="shared" si="479"/>
        <v/>
      </c>
      <c r="BD514" s="162" t="str">
        <f t="shared" si="480"/>
        <v/>
      </c>
      <c r="BE514" s="162" t="str">
        <f t="shared" si="481"/>
        <v/>
      </c>
      <c r="BG514" s="169">
        <f t="shared" si="462"/>
        <v>11.202190097178837</v>
      </c>
      <c r="BH514" s="169">
        <f t="shared" ca="1" si="463"/>
        <v>2.1127910791478319</v>
      </c>
    </row>
    <row r="515" spans="3:60" x14ac:dyDescent="0.25">
      <c r="C515" s="197">
        <v>44.1</v>
      </c>
      <c r="D515" s="198">
        <f t="shared" si="431"/>
        <v>16.547315876856818</v>
      </c>
      <c r="E515" s="199">
        <f t="shared" si="432"/>
        <v>3.2957029478458049</v>
      </c>
      <c r="F515" s="199">
        <f t="shared" si="433"/>
        <v>16.478514739229023</v>
      </c>
      <c r="G515" s="199">
        <f t="shared" si="434"/>
        <v>2.5108719255760383</v>
      </c>
      <c r="H515" s="200">
        <f t="shared" si="435"/>
        <v>9102.7621344360323</v>
      </c>
      <c r="K515" s="199">
        <f t="shared" si="436"/>
        <v>11.253576290285162</v>
      </c>
      <c r="L515" s="201">
        <f t="shared" si="437"/>
        <v>9.4381970818267436E-2</v>
      </c>
      <c r="M515" s="201">
        <f t="shared" si="438"/>
        <v>9.5175743702692245E-2</v>
      </c>
      <c r="N515" s="201">
        <f t="shared" si="439"/>
        <v>0.10004002271428759</v>
      </c>
      <c r="O515" s="201">
        <f t="shared" si="440"/>
        <v>9.4469175648572684E-2</v>
      </c>
      <c r="P515" s="201" t="str">
        <f t="shared" si="441"/>
        <v/>
      </c>
      <c r="Q515" s="201" t="str">
        <f t="shared" si="442"/>
        <v/>
      </c>
      <c r="R515" s="201" t="str">
        <f t="shared" si="443"/>
        <v/>
      </c>
      <c r="S515" s="201" t="str">
        <f t="shared" si="444"/>
        <v/>
      </c>
      <c r="T515" s="199">
        <f t="shared" si="445"/>
        <v>0</v>
      </c>
      <c r="U515" s="199">
        <f t="shared" si="446"/>
        <v>0</v>
      </c>
      <c r="V515" s="199">
        <f t="shared" si="447"/>
        <v>0</v>
      </c>
      <c r="W515" s="199">
        <f t="shared" si="448"/>
        <v>0</v>
      </c>
      <c r="X515" s="199" t="str">
        <f t="shared" si="449"/>
        <v/>
      </c>
      <c r="Y515" s="199" t="str">
        <f t="shared" si="450"/>
        <v/>
      </c>
      <c r="Z515" s="199" t="str">
        <f t="shared" si="451"/>
        <v/>
      </c>
      <c r="AA515" s="199" t="str">
        <f t="shared" si="452"/>
        <v/>
      </c>
      <c r="AB515" s="201">
        <f t="shared" ca="1" si="453"/>
        <v>2.069053827050225</v>
      </c>
      <c r="AD515" s="162">
        <f t="shared" si="454"/>
        <v>0</v>
      </c>
      <c r="AE515" s="162">
        <f t="shared" si="455"/>
        <v>0</v>
      </c>
      <c r="AF515" s="162">
        <f t="shared" si="456"/>
        <v>0</v>
      </c>
      <c r="AG515" s="162">
        <f t="shared" si="457"/>
        <v>0</v>
      </c>
      <c r="AH515" s="162" t="str">
        <f t="shared" si="458"/>
        <v/>
      </c>
      <c r="AI515" s="162" t="str">
        <f t="shared" si="459"/>
        <v/>
      </c>
      <c r="AJ515" s="162" t="str">
        <f t="shared" si="460"/>
        <v/>
      </c>
      <c r="AK515" s="162" t="str">
        <f t="shared" si="461"/>
        <v/>
      </c>
      <c r="AM515" s="199">
        <f t="shared" si="464"/>
        <v>4.9017391416620333</v>
      </c>
      <c r="AN515" s="197">
        <f t="shared" si="466"/>
        <v>0</v>
      </c>
      <c r="AO515" s="197">
        <f t="shared" si="467"/>
        <v>0</v>
      </c>
      <c r="AP515" s="197">
        <f t="shared" si="468"/>
        <v>0</v>
      </c>
      <c r="AQ515" s="197">
        <f t="shared" si="469"/>
        <v>0</v>
      </c>
      <c r="AR515" s="197" t="str">
        <f t="shared" si="470"/>
        <v/>
      </c>
      <c r="AS515" s="197" t="str">
        <f t="shared" si="471"/>
        <v/>
      </c>
      <c r="AT515" s="197" t="str">
        <f t="shared" si="472"/>
        <v/>
      </c>
      <c r="AU515" s="197" t="str">
        <f t="shared" si="473"/>
        <v/>
      </c>
      <c r="AV515" s="199">
        <f t="shared" ca="1" si="465"/>
        <v>2.0244655014248374</v>
      </c>
      <c r="AX515" s="162">
        <f t="shared" si="474"/>
        <v>0</v>
      </c>
      <c r="AY515" s="162">
        <f t="shared" si="475"/>
        <v>0</v>
      </c>
      <c r="AZ515" s="162">
        <f t="shared" si="476"/>
        <v>0</v>
      </c>
      <c r="BA515" s="162">
        <f t="shared" si="477"/>
        <v>0</v>
      </c>
      <c r="BB515" s="162" t="str">
        <f t="shared" si="478"/>
        <v/>
      </c>
      <c r="BC515" s="162" t="str">
        <f t="shared" si="479"/>
        <v/>
      </c>
      <c r="BD515" s="162" t="str">
        <f t="shared" si="480"/>
        <v/>
      </c>
      <c r="BE515" s="162" t="str">
        <f t="shared" si="481"/>
        <v/>
      </c>
      <c r="BG515" s="169">
        <f t="shared" si="462"/>
        <v>11.227883193732</v>
      </c>
      <c r="BH515" s="169">
        <f t="shared" ca="1" si="463"/>
        <v>2.0554681962676971</v>
      </c>
    </row>
    <row r="516" spans="3:60" x14ac:dyDescent="0.25">
      <c r="C516" s="197">
        <v>44.2</v>
      </c>
      <c r="D516" s="198">
        <f t="shared" si="431"/>
        <v>16.584838135080986</v>
      </c>
      <c r="E516" s="199">
        <f t="shared" si="432"/>
        <v>3.3004977375565616</v>
      </c>
      <c r="F516" s="199">
        <f t="shared" si="433"/>
        <v>16.502488687782808</v>
      </c>
      <c r="G516" s="199">
        <f t="shared" si="434"/>
        <v>2.5165655127088646</v>
      </c>
      <c r="H516" s="200">
        <f t="shared" si="435"/>
        <v>9089.5381198502891</v>
      </c>
      <c r="K516" s="199">
        <f t="shared" si="436"/>
        <v>11.279269386838324</v>
      </c>
      <c r="L516" s="201">
        <f t="shared" si="437"/>
        <v>9.4597454769907316E-2</v>
      </c>
      <c r="M516" s="201">
        <f t="shared" si="438"/>
        <v>9.5393039921191553E-2</v>
      </c>
      <c r="N516" s="201">
        <f t="shared" si="439"/>
        <v>0.10026842459263072</v>
      </c>
      <c r="O516" s="201">
        <f t="shared" si="440"/>
        <v>9.4684858697998642E-2</v>
      </c>
      <c r="P516" s="201" t="str">
        <f t="shared" si="441"/>
        <v/>
      </c>
      <c r="Q516" s="201" t="str">
        <f t="shared" si="442"/>
        <v/>
      </c>
      <c r="R516" s="201" t="str">
        <f t="shared" si="443"/>
        <v/>
      </c>
      <c r="S516" s="201" t="str">
        <f t="shared" si="444"/>
        <v/>
      </c>
      <c r="T516" s="199">
        <f t="shared" si="445"/>
        <v>0</v>
      </c>
      <c r="U516" s="199">
        <f t="shared" si="446"/>
        <v>0</v>
      </c>
      <c r="V516" s="199">
        <f t="shared" si="447"/>
        <v>0</v>
      </c>
      <c r="W516" s="199">
        <f t="shared" si="448"/>
        <v>0</v>
      </c>
      <c r="X516" s="199" t="str">
        <f t="shared" si="449"/>
        <v/>
      </c>
      <c r="Y516" s="199" t="str">
        <f t="shared" si="450"/>
        <v/>
      </c>
      <c r="Z516" s="199" t="str">
        <f t="shared" si="451"/>
        <v/>
      </c>
      <c r="AA516" s="199" t="str">
        <f t="shared" si="452"/>
        <v/>
      </c>
      <c r="AB516" s="201">
        <f t="shared" ca="1" si="453"/>
        <v>2.1240233970227917</v>
      </c>
      <c r="AD516" s="162">
        <f t="shared" si="454"/>
        <v>0</v>
      </c>
      <c r="AE516" s="162">
        <f t="shared" si="455"/>
        <v>0</v>
      </c>
      <c r="AF516" s="162">
        <f t="shared" si="456"/>
        <v>0</v>
      </c>
      <c r="AG516" s="162">
        <f t="shared" si="457"/>
        <v>0</v>
      </c>
      <c r="AH516" s="162" t="str">
        <f t="shared" si="458"/>
        <v/>
      </c>
      <c r="AI516" s="162" t="str">
        <f t="shared" si="459"/>
        <v/>
      </c>
      <c r="AJ516" s="162" t="str">
        <f t="shared" si="460"/>
        <v/>
      </c>
      <c r="AK516" s="162" t="str">
        <f t="shared" si="461"/>
        <v/>
      </c>
      <c r="AM516" s="199">
        <f t="shared" si="464"/>
        <v>4.9129559360365462</v>
      </c>
      <c r="AN516" s="197">
        <f t="shared" si="466"/>
        <v>0</v>
      </c>
      <c r="AO516" s="197">
        <f t="shared" si="467"/>
        <v>0</v>
      </c>
      <c r="AP516" s="197">
        <f t="shared" si="468"/>
        <v>0</v>
      </c>
      <c r="AQ516" s="197">
        <f t="shared" si="469"/>
        <v>0</v>
      </c>
      <c r="AR516" s="197" t="str">
        <f t="shared" si="470"/>
        <v/>
      </c>
      <c r="AS516" s="197" t="str">
        <f t="shared" si="471"/>
        <v/>
      </c>
      <c r="AT516" s="197" t="str">
        <f t="shared" si="472"/>
        <v/>
      </c>
      <c r="AU516" s="197" t="str">
        <f t="shared" si="473"/>
        <v/>
      </c>
      <c r="AV516" s="199">
        <f t="shared" ca="1" si="465"/>
        <v>2.153850046920724</v>
      </c>
      <c r="AX516" s="162">
        <f t="shared" si="474"/>
        <v>0</v>
      </c>
      <c r="AY516" s="162">
        <f t="shared" si="475"/>
        <v>0</v>
      </c>
      <c r="AZ516" s="162">
        <f t="shared" si="476"/>
        <v>0</v>
      </c>
      <c r="BA516" s="162">
        <f t="shared" si="477"/>
        <v>0</v>
      </c>
      <c r="BB516" s="162" t="str">
        <f t="shared" si="478"/>
        <v/>
      </c>
      <c r="BC516" s="162" t="str">
        <f t="shared" si="479"/>
        <v/>
      </c>
      <c r="BD516" s="162" t="str">
        <f t="shared" si="480"/>
        <v/>
      </c>
      <c r="BE516" s="162" t="str">
        <f t="shared" si="481"/>
        <v/>
      </c>
      <c r="BG516" s="169">
        <f t="shared" si="462"/>
        <v>11.253576290285162</v>
      </c>
      <c r="BH516" s="169">
        <f t="shared" ca="1" si="463"/>
        <v>2.069053827050225</v>
      </c>
    </row>
    <row r="517" spans="3:60" x14ac:dyDescent="0.25">
      <c r="C517" s="197">
        <v>44.3</v>
      </c>
      <c r="D517" s="198">
        <f t="shared" si="431"/>
        <v>16.622360393305147</v>
      </c>
      <c r="E517" s="199">
        <f t="shared" si="432"/>
        <v>3.3052934537246048</v>
      </c>
      <c r="F517" s="199">
        <f t="shared" si="433"/>
        <v>16.526467268623023</v>
      </c>
      <c r="G517" s="199">
        <f t="shared" si="434"/>
        <v>2.5222590998416896</v>
      </c>
      <c r="H517" s="200">
        <f t="shared" si="435"/>
        <v>9076.3499277784813</v>
      </c>
      <c r="K517" s="199">
        <f t="shared" si="436"/>
        <v>11.304962483391487</v>
      </c>
      <c r="L517" s="201">
        <f t="shared" si="437"/>
        <v>9.4812938721547196E-2</v>
      </c>
      <c r="M517" s="201">
        <f t="shared" si="438"/>
        <v>9.5610336139690846E-2</v>
      </c>
      <c r="N517" s="201">
        <f t="shared" si="439"/>
        <v>0.10049682647097384</v>
      </c>
      <c r="O517" s="201">
        <f t="shared" si="440"/>
        <v>9.4900541747424613E-2</v>
      </c>
      <c r="P517" s="201" t="str">
        <f t="shared" si="441"/>
        <v/>
      </c>
      <c r="Q517" s="201" t="str">
        <f t="shared" si="442"/>
        <v/>
      </c>
      <c r="R517" s="201" t="str">
        <f t="shared" si="443"/>
        <v/>
      </c>
      <c r="S517" s="201" t="str">
        <f t="shared" si="444"/>
        <v/>
      </c>
      <c r="T517" s="199">
        <f t="shared" si="445"/>
        <v>0</v>
      </c>
      <c r="U517" s="199">
        <f t="shared" si="446"/>
        <v>0</v>
      </c>
      <c r="V517" s="199">
        <f t="shared" si="447"/>
        <v>0</v>
      </c>
      <c r="W517" s="199">
        <f t="shared" si="448"/>
        <v>0</v>
      </c>
      <c r="X517" s="199" t="str">
        <f t="shared" si="449"/>
        <v/>
      </c>
      <c r="Y517" s="199" t="str">
        <f t="shared" si="450"/>
        <v/>
      </c>
      <c r="Z517" s="199" t="str">
        <f t="shared" si="451"/>
        <v/>
      </c>
      <c r="AA517" s="199" t="str">
        <f t="shared" si="452"/>
        <v/>
      </c>
      <c r="AB517" s="201">
        <f t="shared" ca="1" si="453"/>
        <v>2.010667229293519</v>
      </c>
      <c r="AD517" s="162">
        <f t="shared" si="454"/>
        <v>0</v>
      </c>
      <c r="AE517" s="162">
        <f t="shared" si="455"/>
        <v>0</v>
      </c>
      <c r="AF517" s="162">
        <f t="shared" si="456"/>
        <v>0</v>
      </c>
      <c r="AG517" s="162">
        <f t="shared" si="457"/>
        <v>0</v>
      </c>
      <c r="AH517" s="162" t="str">
        <f t="shared" si="458"/>
        <v/>
      </c>
      <c r="AI517" s="162" t="str">
        <f t="shared" si="459"/>
        <v/>
      </c>
      <c r="AJ517" s="162" t="str">
        <f t="shared" si="460"/>
        <v/>
      </c>
      <c r="AK517" s="162" t="str">
        <f t="shared" si="461"/>
        <v/>
      </c>
      <c r="AM517" s="199">
        <f t="shared" si="464"/>
        <v>4.9241727304110592</v>
      </c>
      <c r="AN517" s="197">
        <f t="shared" si="466"/>
        <v>0</v>
      </c>
      <c r="AO517" s="197">
        <f t="shared" si="467"/>
        <v>0</v>
      </c>
      <c r="AP517" s="197">
        <f t="shared" si="468"/>
        <v>0</v>
      </c>
      <c r="AQ517" s="197">
        <f t="shared" si="469"/>
        <v>0</v>
      </c>
      <c r="AR517" s="197" t="str">
        <f t="shared" si="470"/>
        <v/>
      </c>
      <c r="AS517" s="197" t="str">
        <f t="shared" si="471"/>
        <v/>
      </c>
      <c r="AT517" s="197" t="str">
        <f t="shared" si="472"/>
        <v/>
      </c>
      <c r="AU517" s="197" t="str">
        <f t="shared" si="473"/>
        <v/>
      </c>
      <c r="AV517" s="199">
        <f t="shared" ca="1" si="465"/>
        <v>2.1422455873018489</v>
      </c>
      <c r="AX517" s="162">
        <f t="shared" si="474"/>
        <v>0</v>
      </c>
      <c r="AY517" s="162">
        <f t="shared" si="475"/>
        <v>0</v>
      </c>
      <c r="AZ517" s="162">
        <f t="shared" si="476"/>
        <v>0</v>
      </c>
      <c r="BA517" s="162">
        <f t="shared" si="477"/>
        <v>0</v>
      </c>
      <c r="BB517" s="162" t="str">
        <f t="shared" si="478"/>
        <v/>
      </c>
      <c r="BC517" s="162" t="str">
        <f t="shared" si="479"/>
        <v/>
      </c>
      <c r="BD517" s="162" t="str">
        <f t="shared" si="480"/>
        <v/>
      </c>
      <c r="BE517" s="162" t="str">
        <f t="shared" si="481"/>
        <v/>
      </c>
      <c r="BG517" s="169">
        <f t="shared" si="462"/>
        <v>11.279269386838324</v>
      </c>
      <c r="BH517" s="169">
        <f t="shared" ca="1" si="463"/>
        <v>2.1240233970227917</v>
      </c>
    </row>
    <row r="518" spans="3:60" x14ac:dyDescent="0.25">
      <c r="C518" s="197">
        <v>44.4</v>
      </c>
      <c r="D518" s="198">
        <f t="shared" si="431"/>
        <v>16.659882651529312</v>
      </c>
      <c r="E518" s="199">
        <f t="shared" si="432"/>
        <v>3.3100900900900903</v>
      </c>
      <c r="F518" s="199">
        <f t="shared" si="433"/>
        <v>16.550450450450452</v>
      </c>
      <c r="G518" s="199">
        <f t="shared" si="434"/>
        <v>2.527952686974515</v>
      </c>
      <c r="H518" s="200">
        <f t="shared" si="435"/>
        <v>9063.1974307332202</v>
      </c>
      <c r="K518" s="199">
        <f t="shared" si="436"/>
        <v>11.330655579944649</v>
      </c>
      <c r="L518" s="201">
        <f t="shared" si="437"/>
        <v>9.5028422673187077E-2</v>
      </c>
      <c r="M518" s="201">
        <f t="shared" si="438"/>
        <v>9.582763235819014E-2</v>
      </c>
      <c r="N518" s="201">
        <f t="shared" si="439"/>
        <v>0.10072522834931696</v>
      </c>
      <c r="O518" s="201">
        <f t="shared" si="440"/>
        <v>9.5116224796850571E-2</v>
      </c>
      <c r="P518" s="201" t="str">
        <f t="shared" si="441"/>
        <v/>
      </c>
      <c r="Q518" s="201" t="str">
        <f t="shared" si="442"/>
        <v/>
      </c>
      <c r="R518" s="201" t="str">
        <f t="shared" si="443"/>
        <v/>
      </c>
      <c r="S518" s="201" t="str">
        <f t="shared" si="444"/>
        <v/>
      </c>
      <c r="T518" s="199">
        <f t="shared" si="445"/>
        <v>0</v>
      </c>
      <c r="U518" s="199">
        <f t="shared" si="446"/>
        <v>0</v>
      </c>
      <c r="V518" s="199">
        <f t="shared" si="447"/>
        <v>0</v>
      </c>
      <c r="W518" s="199">
        <f t="shared" si="448"/>
        <v>0</v>
      </c>
      <c r="X518" s="199" t="str">
        <f t="shared" si="449"/>
        <v/>
      </c>
      <c r="Y518" s="199" t="str">
        <f t="shared" si="450"/>
        <v/>
      </c>
      <c r="Z518" s="199" t="str">
        <f t="shared" si="451"/>
        <v/>
      </c>
      <c r="AA518" s="199" t="str">
        <f t="shared" si="452"/>
        <v/>
      </c>
      <c r="AB518" s="201">
        <f t="shared" ca="1" si="453"/>
        <v>2.1569989256077364</v>
      </c>
      <c r="AD518" s="162">
        <f t="shared" si="454"/>
        <v>0</v>
      </c>
      <c r="AE518" s="162">
        <f t="shared" si="455"/>
        <v>0</v>
      </c>
      <c r="AF518" s="162">
        <f t="shared" si="456"/>
        <v>0</v>
      </c>
      <c r="AG518" s="162">
        <f t="shared" si="457"/>
        <v>0</v>
      </c>
      <c r="AH518" s="162" t="str">
        <f t="shared" si="458"/>
        <v/>
      </c>
      <c r="AI518" s="162" t="str">
        <f t="shared" si="459"/>
        <v/>
      </c>
      <c r="AJ518" s="162" t="str">
        <f t="shared" si="460"/>
        <v/>
      </c>
      <c r="AK518" s="162" t="str">
        <f t="shared" si="461"/>
        <v/>
      </c>
      <c r="AM518" s="199">
        <f t="shared" si="464"/>
        <v>4.9353895247855721</v>
      </c>
      <c r="AN518" s="197">
        <f t="shared" si="466"/>
        <v>0</v>
      </c>
      <c r="AO518" s="197">
        <f t="shared" si="467"/>
        <v>0</v>
      </c>
      <c r="AP518" s="197">
        <f t="shared" si="468"/>
        <v>0</v>
      </c>
      <c r="AQ518" s="197">
        <f t="shared" si="469"/>
        <v>0</v>
      </c>
      <c r="AR518" s="197" t="str">
        <f t="shared" si="470"/>
        <v/>
      </c>
      <c r="AS518" s="197" t="str">
        <f t="shared" si="471"/>
        <v/>
      </c>
      <c r="AT518" s="197" t="str">
        <f t="shared" si="472"/>
        <v/>
      </c>
      <c r="AU518" s="197" t="str">
        <f t="shared" si="473"/>
        <v/>
      </c>
      <c r="AV518" s="199">
        <f t="shared" ca="1" si="465"/>
        <v>2.1260138390877632</v>
      </c>
      <c r="AX518" s="162">
        <f t="shared" si="474"/>
        <v>0</v>
      </c>
      <c r="AY518" s="162">
        <f t="shared" si="475"/>
        <v>0</v>
      </c>
      <c r="AZ518" s="162">
        <f t="shared" si="476"/>
        <v>0</v>
      </c>
      <c r="BA518" s="162">
        <f t="shared" si="477"/>
        <v>0</v>
      </c>
      <c r="BB518" s="162" t="str">
        <f t="shared" si="478"/>
        <v/>
      </c>
      <c r="BC518" s="162" t="str">
        <f t="shared" si="479"/>
        <v/>
      </c>
      <c r="BD518" s="162" t="str">
        <f t="shared" si="480"/>
        <v/>
      </c>
      <c r="BE518" s="162" t="str">
        <f t="shared" si="481"/>
        <v/>
      </c>
      <c r="BG518" s="169">
        <f t="shared" si="462"/>
        <v>11.304962483391487</v>
      </c>
      <c r="BH518" s="169">
        <f t="shared" ca="1" si="463"/>
        <v>2.010667229293519</v>
      </c>
    </row>
    <row r="519" spans="3:60" x14ac:dyDescent="0.25">
      <c r="C519" s="197">
        <v>44.5</v>
      </c>
      <c r="D519" s="198">
        <f t="shared" si="431"/>
        <v>16.69740490975348</v>
      </c>
      <c r="E519" s="199">
        <f t="shared" si="432"/>
        <v>3.3148876404494381</v>
      </c>
      <c r="F519" s="199">
        <f t="shared" si="433"/>
        <v>16.57443820224719</v>
      </c>
      <c r="G519" s="199">
        <f t="shared" si="434"/>
        <v>2.5336462741073409</v>
      </c>
      <c r="H519" s="200">
        <f t="shared" si="435"/>
        <v>9050.0805016524027</v>
      </c>
      <c r="K519" s="199">
        <f t="shared" si="436"/>
        <v>11.356348676497811</v>
      </c>
      <c r="L519" s="201">
        <f t="shared" si="437"/>
        <v>9.5243906624826957E-2</v>
      </c>
      <c r="M519" s="201">
        <f t="shared" si="438"/>
        <v>9.6044928576689448E-2</v>
      </c>
      <c r="N519" s="201">
        <f t="shared" si="439"/>
        <v>0.10095363022766009</v>
      </c>
      <c r="O519" s="201">
        <f t="shared" si="440"/>
        <v>9.5331907846276542E-2</v>
      </c>
      <c r="P519" s="201" t="str">
        <f t="shared" si="441"/>
        <v/>
      </c>
      <c r="Q519" s="201" t="str">
        <f t="shared" si="442"/>
        <v/>
      </c>
      <c r="R519" s="201" t="str">
        <f t="shared" si="443"/>
        <v/>
      </c>
      <c r="S519" s="201" t="str">
        <f t="shared" si="444"/>
        <v/>
      </c>
      <c r="T519" s="199">
        <f t="shared" si="445"/>
        <v>0</v>
      </c>
      <c r="U519" s="199">
        <f t="shared" si="446"/>
        <v>0</v>
      </c>
      <c r="V519" s="199">
        <f t="shared" si="447"/>
        <v>0</v>
      </c>
      <c r="W519" s="199">
        <f t="shared" si="448"/>
        <v>0</v>
      </c>
      <c r="X519" s="199" t="str">
        <f t="shared" si="449"/>
        <v/>
      </c>
      <c r="Y519" s="199" t="str">
        <f t="shared" si="450"/>
        <v/>
      </c>
      <c r="Z519" s="199" t="str">
        <f t="shared" si="451"/>
        <v/>
      </c>
      <c r="AA519" s="199" t="str">
        <f t="shared" si="452"/>
        <v/>
      </c>
      <c r="AB519" s="201">
        <f t="shared" ca="1" si="453"/>
        <v>2.1364147113781531</v>
      </c>
      <c r="AD519" s="162">
        <f t="shared" si="454"/>
        <v>0</v>
      </c>
      <c r="AE519" s="162">
        <f t="shared" si="455"/>
        <v>0</v>
      </c>
      <c r="AF519" s="162">
        <f t="shared" si="456"/>
        <v>0</v>
      </c>
      <c r="AG519" s="162">
        <f t="shared" si="457"/>
        <v>0</v>
      </c>
      <c r="AH519" s="162" t="str">
        <f t="shared" si="458"/>
        <v/>
      </c>
      <c r="AI519" s="162" t="str">
        <f t="shared" si="459"/>
        <v/>
      </c>
      <c r="AJ519" s="162" t="str">
        <f t="shared" si="460"/>
        <v/>
      </c>
      <c r="AK519" s="162" t="str">
        <f t="shared" si="461"/>
        <v/>
      </c>
      <c r="AM519" s="199">
        <f t="shared" si="464"/>
        <v>4.9466063191600851</v>
      </c>
      <c r="AN519" s="197">
        <f t="shared" si="466"/>
        <v>0</v>
      </c>
      <c r="AO519" s="197">
        <f t="shared" si="467"/>
        <v>0</v>
      </c>
      <c r="AP519" s="197">
        <f t="shared" si="468"/>
        <v>0</v>
      </c>
      <c r="AQ519" s="197">
        <f t="shared" si="469"/>
        <v>0</v>
      </c>
      <c r="AR519" s="197" t="str">
        <f t="shared" si="470"/>
        <v/>
      </c>
      <c r="AS519" s="197" t="str">
        <f t="shared" si="471"/>
        <v/>
      </c>
      <c r="AT519" s="197" t="str">
        <f t="shared" si="472"/>
        <v/>
      </c>
      <c r="AU519" s="197" t="str">
        <f t="shared" si="473"/>
        <v/>
      </c>
      <c r="AV519" s="199">
        <f t="shared" ca="1" si="465"/>
        <v>2.0620928653604391</v>
      </c>
      <c r="AX519" s="162">
        <f t="shared" si="474"/>
        <v>0</v>
      </c>
      <c r="AY519" s="162">
        <f t="shared" si="475"/>
        <v>0</v>
      </c>
      <c r="AZ519" s="162">
        <f t="shared" si="476"/>
        <v>0</v>
      </c>
      <c r="BA519" s="162">
        <f t="shared" si="477"/>
        <v>0</v>
      </c>
      <c r="BB519" s="162" t="str">
        <f t="shared" si="478"/>
        <v/>
      </c>
      <c r="BC519" s="162" t="str">
        <f t="shared" si="479"/>
        <v/>
      </c>
      <c r="BD519" s="162" t="str">
        <f t="shared" si="480"/>
        <v/>
      </c>
      <c r="BE519" s="162" t="str">
        <f t="shared" si="481"/>
        <v/>
      </c>
      <c r="BG519" s="169">
        <f t="shared" si="462"/>
        <v>11.330655579944649</v>
      </c>
      <c r="BH519" s="169">
        <f t="shared" ca="1" si="463"/>
        <v>2.1569989256077364</v>
      </c>
    </row>
    <row r="520" spans="3:60" x14ac:dyDescent="0.25">
      <c r="C520" s="197">
        <v>44.6</v>
      </c>
      <c r="D520" s="198">
        <f t="shared" si="431"/>
        <v>16.734927167977641</v>
      </c>
      <c r="E520" s="199">
        <f t="shared" si="432"/>
        <v>3.3196860986547083</v>
      </c>
      <c r="F520" s="199">
        <f t="shared" si="433"/>
        <v>16.59843049327354</v>
      </c>
      <c r="G520" s="199">
        <f t="shared" si="434"/>
        <v>2.5393398612401659</v>
      </c>
      <c r="H520" s="200">
        <f t="shared" si="435"/>
        <v>9036.9990138999601</v>
      </c>
      <c r="K520" s="199">
        <f t="shared" si="436"/>
        <v>11.382041773050974</v>
      </c>
      <c r="L520" s="201">
        <f t="shared" si="437"/>
        <v>9.5459390576466838E-2</v>
      </c>
      <c r="M520" s="201">
        <f t="shared" si="438"/>
        <v>9.6262224795188742E-2</v>
      </c>
      <c r="N520" s="201">
        <f t="shared" si="439"/>
        <v>0.10118203210600321</v>
      </c>
      <c r="O520" s="201">
        <f t="shared" si="440"/>
        <v>9.55475908957025E-2</v>
      </c>
      <c r="P520" s="201" t="str">
        <f t="shared" si="441"/>
        <v/>
      </c>
      <c r="Q520" s="201" t="str">
        <f t="shared" si="442"/>
        <v/>
      </c>
      <c r="R520" s="201" t="str">
        <f t="shared" si="443"/>
        <v/>
      </c>
      <c r="S520" s="201" t="str">
        <f t="shared" si="444"/>
        <v/>
      </c>
      <c r="T520" s="199">
        <f t="shared" si="445"/>
        <v>0</v>
      </c>
      <c r="U520" s="199">
        <f t="shared" si="446"/>
        <v>0</v>
      </c>
      <c r="V520" s="199">
        <f t="shared" si="447"/>
        <v>0</v>
      </c>
      <c r="W520" s="199">
        <f t="shared" si="448"/>
        <v>0</v>
      </c>
      <c r="X520" s="199" t="str">
        <f t="shared" si="449"/>
        <v/>
      </c>
      <c r="Y520" s="199" t="str">
        <f t="shared" si="450"/>
        <v/>
      </c>
      <c r="Z520" s="199" t="str">
        <f t="shared" si="451"/>
        <v/>
      </c>
      <c r="AA520" s="199" t="str">
        <f t="shared" si="452"/>
        <v/>
      </c>
      <c r="AB520" s="201">
        <f t="shared" ca="1" si="453"/>
        <v>2.1212538108357712</v>
      </c>
      <c r="AD520" s="162">
        <f t="shared" si="454"/>
        <v>0</v>
      </c>
      <c r="AE520" s="162">
        <f t="shared" si="455"/>
        <v>0</v>
      </c>
      <c r="AF520" s="162">
        <f t="shared" si="456"/>
        <v>0</v>
      </c>
      <c r="AG520" s="162">
        <f t="shared" si="457"/>
        <v>0</v>
      </c>
      <c r="AH520" s="162" t="str">
        <f t="shared" si="458"/>
        <v/>
      </c>
      <c r="AI520" s="162" t="str">
        <f t="shared" si="459"/>
        <v/>
      </c>
      <c r="AJ520" s="162" t="str">
        <f t="shared" si="460"/>
        <v/>
      </c>
      <c r="AK520" s="162" t="str">
        <f t="shared" si="461"/>
        <v/>
      </c>
      <c r="AM520" s="199">
        <f t="shared" si="464"/>
        <v>4.957823113534598</v>
      </c>
      <c r="AN520" s="197">
        <f t="shared" si="466"/>
        <v>0</v>
      </c>
      <c r="AO520" s="197">
        <f t="shared" si="467"/>
        <v>0</v>
      </c>
      <c r="AP520" s="197">
        <f t="shared" si="468"/>
        <v>0</v>
      </c>
      <c r="AQ520" s="197">
        <f t="shared" si="469"/>
        <v>0</v>
      </c>
      <c r="AR520" s="197" t="str">
        <f t="shared" si="470"/>
        <v/>
      </c>
      <c r="AS520" s="197" t="str">
        <f t="shared" si="471"/>
        <v/>
      </c>
      <c r="AT520" s="197" t="str">
        <f t="shared" si="472"/>
        <v/>
      </c>
      <c r="AU520" s="197" t="str">
        <f t="shared" si="473"/>
        <v/>
      </c>
      <c r="AV520" s="199">
        <f t="shared" ca="1" si="465"/>
        <v>2.0765572142611779</v>
      </c>
      <c r="AX520" s="162">
        <f t="shared" si="474"/>
        <v>0</v>
      </c>
      <c r="AY520" s="162">
        <f t="shared" si="475"/>
        <v>0</v>
      </c>
      <c r="AZ520" s="162">
        <f t="shared" si="476"/>
        <v>0</v>
      </c>
      <c r="BA520" s="162">
        <f t="shared" si="477"/>
        <v>0</v>
      </c>
      <c r="BB520" s="162" t="str">
        <f t="shared" si="478"/>
        <v/>
      </c>
      <c r="BC520" s="162" t="str">
        <f t="shared" si="479"/>
        <v/>
      </c>
      <c r="BD520" s="162" t="str">
        <f t="shared" si="480"/>
        <v/>
      </c>
      <c r="BE520" s="162" t="str">
        <f t="shared" si="481"/>
        <v/>
      </c>
      <c r="BG520" s="169">
        <f t="shared" si="462"/>
        <v>11.356348676497811</v>
      </c>
      <c r="BH520" s="169">
        <f t="shared" ca="1" si="463"/>
        <v>2.1364147113781531</v>
      </c>
    </row>
    <row r="521" spans="3:60" x14ac:dyDescent="0.25">
      <c r="C521" s="197">
        <v>44.7</v>
      </c>
      <c r="D521" s="198">
        <f t="shared" si="431"/>
        <v>16.77244942620181</v>
      </c>
      <c r="E521" s="199">
        <f t="shared" si="432"/>
        <v>3.3244854586129757</v>
      </c>
      <c r="F521" s="199">
        <f t="shared" si="433"/>
        <v>16.622427293064877</v>
      </c>
      <c r="G521" s="199">
        <f t="shared" si="434"/>
        <v>2.5450334483729922</v>
      </c>
      <c r="H521" s="200">
        <f t="shared" si="435"/>
        <v>9023.9528412665841</v>
      </c>
      <c r="K521" s="199">
        <f t="shared" si="436"/>
        <v>11.407734869604136</v>
      </c>
      <c r="L521" s="201">
        <f t="shared" si="437"/>
        <v>9.5674874528106718E-2</v>
      </c>
      <c r="M521" s="201">
        <f t="shared" si="438"/>
        <v>9.6479521013688035E-2</v>
      </c>
      <c r="N521" s="201">
        <f t="shared" si="439"/>
        <v>0.10141043398434633</v>
      </c>
      <c r="O521" s="201">
        <f t="shared" si="440"/>
        <v>9.5763273945128471E-2</v>
      </c>
      <c r="P521" s="201" t="str">
        <f t="shared" si="441"/>
        <v/>
      </c>
      <c r="Q521" s="201" t="str">
        <f t="shared" si="442"/>
        <v/>
      </c>
      <c r="R521" s="201" t="str">
        <f t="shared" si="443"/>
        <v/>
      </c>
      <c r="S521" s="201" t="str">
        <f t="shared" si="444"/>
        <v/>
      </c>
      <c r="T521" s="199">
        <f t="shared" si="445"/>
        <v>0</v>
      </c>
      <c r="U521" s="199">
        <f t="shared" si="446"/>
        <v>0</v>
      </c>
      <c r="V521" s="199">
        <f t="shared" si="447"/>
        <v>0</v>
      </c>
      <c r="W521" s="199">
        <f t="shared" si="448"/>
        <v>0</v>
      </c>
      <c r="X521" s="199" t="str">
        <f t="shared" si="449"/>
        <v/>
      </c>
      <c r="Y521" s="199" t="str">
        <f t="shared" si="450"/>
        <v/>
      </c>
      <c r="Z521" s="199" t="str">
        <f t="shared" si="451"/>
        <v/>
      </c>
      <c r="AA521" s="199" t="str">
        <f t="shared" si="452"/>
        <v/>
      </c>
      <c r="AB521" s="201">
        <f t="shared" ca="1" si="453"/>
        <v>2.0771482204135396</v>
      </c>
      <c r="AD521" s="162">
        <f t="shared" si="454"/>
        <v>0</v>
      </c>
      <c r="AE521" s="162">
        <f t="shared" si="455"/>
        <v>0</v>
      </c>
      <c r="AF521" s="162">
        <f t="shared" si="456"/>
        <v>0</v>
      </c>
      <c r="AG521" s="162">
        <f t="shared" si="457"/>
        <v>0</v>
      </c>
      <c r="AH521" s="162" t="str">
        <f t="shared" si="458"/>
        <v/>
      </c>
      <c r="AI521" s="162" t="str">
        <f t="shared" si="459"/>
        <v/>
      </c>
      <c r="AJ521" s="162" t="str">
        <f t="shared" si="460"/>
        <v/>
      </c>
      <c r="AK521" s="162" t="str">
        <f t="shared" si="461"/>
        <v/>
      </c>
      <c r="AM521" s="199">
        <f t="shared" si="464"/>
        <v>4.969039907909111</v>
      </c>
      <c r="AN521" s="197">
        <f t="shared" si="466"/>
        <v>0</v>
      </c>
      <c r="AO521" s="197">
        <f t="shared" si="467"/>
        <v>0</v>
      </c>
      <c r="AP521" s="197">
        <f t="shared" si="468"/>
        <v>0</v>
      </c>
      <c r="AQ521" s="197">
        <f t="shared" si="469"/>
        <v>0</v>
      </c>
      <c r="AR521" s="197" t="str">
        <f t="shared" si="470"/>
        <v/>
      </c>
      <c r="AS521" s="197" t="str">
        <f t="shared" si="471"/>
        <v/>
      </c>
      <c r="AT521" s="197" t="str">
        <f t="shared" si="472"/>
        <v/>
      </c>
      <c r="AU521" s="197" t="str">
        <f t="shared" si="473"/>
        <v/>
      </c>
      <c r="AV521" s="199">
        <f t="shared" ca="1" si="465"/>
        <v>2.1312218859904792</v>
      </c>
      <c r="AX521" s="162">
        <f t="shared" si="474"/>
        <v>0</v>
      </c>
      <c r="AY521" s="162">
        <f t="shared" si="475"/>
        <v>0</v>
      </c>
      <c r="AZ521" s="162">
        <f t="shared" si="476"/>
        <v>0</v>
      </c>
      <c r="BA521" s="162">
        <f t="shared" si="477"/>
        <v>0</v>
      </c>
      <c r="BB521" s="162" t="str">
        <f t="shared" si="478"/>
        <v/>
      </c>
      <c r="BC521" s="162" t="str">
        <f t="shared" si="479"/>
        <v/>
      </c>
      <c r="BD521" s="162" t="str">
        <f t="shared" si="480"/>
        <v/>
      </c>
      <c r="BE521" s="162" t="str">
        <f t="shared" si="481"/>
        <v/>
      </c>
      <c r="BG521" s="169">
        <f t="shared" si="462"/>
        <v>11.382041773050974</v>
      </c>
      <c r="BH521" s="169">
        <f t="shared" ca="1" si="463"/>
        <v>2.1212538108357712</v>
      </c>
    </row>
    <row r="522" spans="3:60" x14ac:dyDescent="0.25">
      <c r="C522" s="197">
        <v>44.8</v>
      </c>
      <c r="D522" s="198">
        <f t="shared" si="431"/>
        <v>16.809971684425975</v>
      </c>
      <c r="E522" s="199">
        <f t="shared" si="432"/>
        <v>3.3292857142857137</v>
      </c>
      <c r="F522" s="199">
        <f t="shared" si="433"/>
        <v>16.646428571428569</v>
      </c>
      <c r="G522" s="199">
        <f t="shared" si="434"/>
        <v>2.5507270355058167</v>
      </c>
      <c r="H522" s="200">
        <f t="shared" si="435"/>
        <v>9010.9418579703943</v>
      </c>
      <c r="K522" s="199">
        <f t="shared" si="436"/>
        <v>11.433427966157298</v>
      </c>
      <c r="L522" s="201">
        <f t="shared" si="437"/>
        <v>9.5890358479746585E-2</v>
      </c>
      <c r="M522" s="201">
        <f t="shared" si="438"/>
        <v>9.6696817232187329E-2</v>
      </c>
      <c r="N522" s="201">
        <f t="shared" si="439"/>
        <v>0.10163883586268944</v>
      </c>
      <c r="O522" s="201">
        <f t="shared" si="440"/>
        <v>9.5978956994554429E-2</v>
      </c>
      <c r="P522" s="201" t="str">
        <f t="shared" si="441"/>
        <v/>
      </c>
      <c r="Q522" s="201" t="str">
        <f t="shared" si="442"/>
        <v/>
      </c>
      <c r="R522" s="201" t="str">
        <f t="shared" si="443"/>
        <v/>
      </c>
      <c r="S522" s="201" t="str">
        <f t="shared" si="444"/>
        <v/>
      </c>
      <c r="T522" s="199">
        <f t="shared" si="445"/>
        <v>0</v>
      </c>
      <c r="U522" s="199">
        <f t="shared" si="446"/>
        <v>0</v>
      </c>
      <c r="V522" s="199">
        <f t="shared" si="447"/>
        <v>0</v>
      </c>
      <c r="W522" s="199">
        <f t="shared" si="448"/>
        <v>0</v>
      </c>
      <c r="X522" s="199" t="str">
        <f t="shared" si="449"/>
        <v/>
      </c>
      <c r="Y522" s="199" t="str">
        <f t="shared" si="450"/>
        <v/>
      </c>
      <c r="Z522" s="199" t="str">
        <f t="shared" si="451"/>
        <v/>
      </c>
      <c r="AA522" s="199" t="str">
        <f t="shared" si="452"/>
        <v/>
      </c>
      <c r="AB522" s="201">
        <f t="shared" ca="1" si="453"/>
        <v>2.0703442803395382</v>
      </c>
      <c r="AD522" s="162">
        <f t="shared" si="454"/>
        <v>0</v>
      </c>
      <c r="AE522" s="162">
        <f t="shared" si="455"/>
        <v>0</v>
      </c>
      <c r="AF522" s="162">
        <f t="shared" si="456"/>
        <v>0</v>
      </c>
      <c r="AG522" s="162">
        <f t="shared" si="457"/>
        <v>0</v>
      </c>
      <c r="AH522" s="162" t="str">
        <f t="shared" si="458"/>
        <v/>
      </c>
      <c r="AI522" s="162" t="str">
        <f t="shared" si="459"/>
        <v/>
      </c>
      <c r="AJ522" s="162" t="str">
        <f t="shared" si="460"/>
        <v/>
      </c>
      <c r="AK522" s="162" t="str">
        <f t="shared" si="461"/>
        <v/>
      </c>
      <c r="AM522" s="199">
        <f t="shared" si="464"/>
        <v>4.9802567022836239</v>
      </c>
      <c r="AN522" s="197">
        <f t="shared" si="466"/>
        <v>0</v>
      </c>
      <c r="AO522" s="197">
        <f t="shared" si="467"/>
        <v>0</v>
      </c>
      <c r="AP522" s="197">
        <f t="shared" si="468"/>
        <v>0</v>
      </c>
      <c r="AQ522" s="197">
        <f t="shared" si="469"/>
        <v>0</v>
      </c>
      <c r="AR522" s="197" t="str">
        <f t="shared" si="470"/>
        <v/>
      </c>
      <c r="AS522" s="197" t="str">
        <f t="shared" si="471"/>
        <v/>
      </c>
      <c r="AT522" s="197" t="str">
        <f t="shared" si="472"/>
        <v/>
      </c>
      <c r="AU522" s="197" t="str">
        <f t="shared" si="473"/>
        <v/>
      </c>
      <c r="AV522" s="199">
        <f t="shared" ca="1" si="465"/>
        <v>2.1437274519209288</v>
      </c>
      <c r="AX522" s="162">
        <f t="shared" si="474"/>
        <v>0</v>
      </c>
      <c r="AY522" s="162">
        <f t="shared" si="475"/>
        <v>0</v>
      </c>
      <c r="AZ522" s="162">
        <f t="shared" si="476"/>
        <v>0</v>
      </c>
      <c r="BA522" s="162">
        <f t="shared" si="477"/>
        <v>0</v>
      </c>
      <c r="BB522" s="162" t="str">
        <f t="shared" si="478"/>
        <v/>
      </c>
      <c r="BC522" s="162" t="str">
        <f t="shared" si="479"/>
        <v/>
      </c>
      <c r="BD522" s="162" t="str">
        <f t="shared" si="480"/>
        <v/>
      </c>
      <c r="BE522" s="162" t="str">
        <f t="shared" si="481"/>
        <v/>
      </c>
      <c r="BG522" s="169">
        <f t="shared" si="462"/>
        <v>11.407734869604136</v>
      </c>
      <c r="BH522" s="169">
        <f t="shared" ca="1" si="463"/>
        <v>2.0771482204135396</v>
      </c>
    </row>
    <row r="523" spans="3:60" x14ac:dyDescent="0.25">
      <c r="C523" s="197">
        <v>44.9</v>
      </c>
      <c r="D523" s="198">
        <f t="shared" si="431"/>
        <v>16.847493942650136</v>
      </c>
      <c r="E523" s="199">
        <f t="shared" si="432"/>
        <v>3.3340868596881963</v>
      </c>
      <c r="F523" s="199">
        <f t="shared" si="433"/>
        <v>16.670434298440981</v>
      </c>
      <c r="G523" s="199">
        <f t="shared" si="434"/>
        <v>2.5564206226386421</v>
      </c>
      <c r="H523" s="200">
        <f t="shared" si="435"/>
        <v>8997.9659386575186</v>
      </c>
      <c r="K523" s="199">
        <f t="shared" si="436"/>
        <v>11.45912106271046</v>
      </c>
      <c r="L523" s="201">
        <f t="shared" si="437"/>
        <v>9.6105842431386479E-2</v>
      </c>
      <c r="M523" s="201">
        <f t="shared" si="438"/>
        <v>9.6914113450686623E-2</v>
      </c>
      <c r="N523" s="201">
        <f t="shared" si="439"/>
        <v>0.10186723774103257</v>
      </c>
      <c r="O523" s="201">
        <f t="shared" si="440"/>
        <v>9.6194640043980401E-2</v>
      </c>
      <c r="P523" s="201" t="str">
        <f t="shared" si="441"/>
        <v/>
      </c>
      <c r="Q523" s="201" t="str">
        <f t="shared" si="442"/>
        <v/>
      </c>
      <c r="R523" s="201" t="str">
        <f t="shared" si="443"/>
        <v/>
      </c>
      <c r="S523" s="201" t="str">
        <f t="shared" si="444"/>
        <v/>
      </c>
      <c r="T523" s="199">
        <f t="shared" si="445"/>
        <v>0</v>
      </c>
      <c r="U523" s="199">
        <f t="shared" si="446"/>
        <v>0</v>
      </c>
      <c r="V523" s="199">
        <f t="shared" si="447"/>
        <v>0</v>
      </c>
      <c r="W523" s="199">
        <f t="shared" si="448"/>
        <v>0</v>
      </c>
      <c r="X523" s="199" t="str">
        <f t="shared" si="449"/>
        <v/>
      </c>
      <c r="Y523" s="199" t="str">
        <f t="shared" si="450"/>
        <v/>
      </c>
      <c r="Z523" s="199" t="str">
        <f t="shared" si="451"/>
        <v/>
      </c>
      <c r="AA523" s="199" t="str">
        <f t="shared" si="452"/>
        <v/>
      </c>
      <c r="AB523" s="201">
        <f t="shared" ca="1" si="453"/>
        <v>2.1576854927763978</v>
      </c>
      <c r="AD523" s="162">
        <f t="shared" si="454"/>
        <v>0</v>
      </c>
      <c r="AE523" s="162">
        <f t="shared" si="455"/>
        <v>0</v>
      </c>
      <c r="AF523" s="162">
        <f t="shared" si="456"/>
        <v>0</v>
      </c>
      <c r="AG523" s="162">
        <f t="shared" si="457"/>
        <v>0</v>
      </c>
      <c r="AH523" s="162" t="str">
        <f t="shared" si="458"/>
        <v/>
      </c>
      <c r="AI523" s="162" t="str">
        <f t="shared" si="459"/>
        <v/>
      </c>
      <c r="AJ523" s="162" t="str">
        <f t="shared" si="460"/>
        <v/>
      </c>
      <c r="AK523" s="162" t="str">
        <f t="shared" si="461"/>
        <v/>
      </c>
      <c r="AM523" s="199">
        <f t="shared" si="464"/>
        <v>4.9914734966581369</v>
      </c>
      <c r="AN523" s="197">
        <f t="shared" si="466"/>
        <v>0</v>
      </c>
      <c r="AO523" s="197">
        <f t="shared" si="467"/>
        <v>0</v>
      </c>
      <c r="AP523" s="197">
        <f t="shared" si="468"/>
        <v>0</v>
      </c>
      <c r="AQ523" s="197">
        <f t="shared" si="469"/>
        <v>0</v>
      </c>
      <c r="AR523" s="197" t="str">
        <f t="shared" si="470"/>
        <v/>
      </c>
      <c r="AS523" s="197" t="str">
        <f t="shared" si="471"/>
        <v/>
      </c>
      <c r="AT523" s="197" t="str">
        <f t="shared" si="472"/>
        <v/>
      </c>
      <c r="AU523" s="197" t="str">
        <f t="shared" si="473"/>
        <v/>
      </c>
      <c r="AV523" s="199">
        <f t="shared" ca="1" si="465"/>
        <v>2.0385625992813305</v>
      </c>
      <c r="AX523" s="162">
        <f t="shared" si="474"/>
        <v>0</v>
      </c>
      <c r="AY523" s="162">
        <f t="shared" si="475"/>
        <v>0</v>
      </c>
      <c r="AZ523" s="162">
        <f t="shared" si="476"/>
        <v>0</v>
      </c>
      <c r="BA523" s="162">
        <f t="shared" si="477"/>
        <v>0</v>
      </c>
      <c r="BB523" s="162" t="str">
        <f t="shared" si="478"/>
        <v/>
      </c>
      <c r="BC523" s="162" t="str">
        <f t="shared" si="479"/>
        <v/>
      </c>
      <c r="BD523" s="162" t="str">
        <f t="shared" si="480"/>
        <v/>
      </c>
      <c r="BE523" s="162" t="str">
        <f t="shared" si="481"/>
        <v/>
      </c>
      <c r="BG523" s="169">
        <f t="shared" si="462"/>
        <v>11.433427966157298</v>
      </c>
      <c r="BH523" s="169">
        <f t="shared" ca="1" si="463"/>
        <v>2.0703442803395382</v>
      </c>
    </row>
    <row r="524" spans="3:60" x14ac:dyDescent="0.25">
      <c r="C524" s="197">
        <v>45</v>
      </c>
      <c r="D524" s="198">
        <f t="shared" si="431"/>
        <v>16.885016200874308</v>
      </c>
      <c r="E524" s="199">
        <f t="shared" si="432"/>
        <v>3.3388888888888886</v>
      </c>
      <c r="F524" s="199">
        <f t="shared" si="433"/>
        <v>16.694444444444443</v>
      </c>
      <c r="G524" s="199">
        <f t="shared" si="434"/>
        <v>2.5621142097714689</v>
      </c>
      <c r="H524" s="200">
        <f t="shared" si="435"/>
        <v>8985.0249584026624</v>
      </c>
      <c r="K524" s="199">
        <f t="shared" si="436"/>
        <v>11.484814159263623</v>
      </c>
      <c r="L524" s="201">
        <f t="shared" si="437"/>
        <v>9.6321326383026346E-2</v>
      </c>
      <c r="M524" s="201">
        <f t="shared" si="438"/>
        <v>9.7131409669185917E-2</v>
      </c>
      <c r="N524" s="201">
        <f t="shared" si="439"/>
        <v>0.10209563961937568</v>
      </c>
      <c r="O524" s="201">
        <f t="shared" si="440"/>
        <v>9.6410323093406358E-2</v>
      </c>
      <c r="P524" s="201" t="str">
        <f t="shared" si="441"/>
        <v/>
      </c>
      <c r="Q524" s="201" t="str">
        <f t="shared" si="442"/>
        <v/>
      </c>
      <c r="R524" s="201" t="str">
        <f t="shared" si="443"/>
        <v/>
      </c>
      <c r="S524" s="201" t="str">
        <f t="shared" si="444"/>
        <v/>
      </c>
      <c r="T524" s="199">
        <f t="shared" si="445"/>
        <v>0</v>
      </c>
      <c r="U524" s="199">
        <f t="shared" si="446"/>
        <v>0</v>
      </c>
      <c r="V524" s="199">
        <f t="shared" si="447"/>
        <v>0</v>
      </c>
      <c r="W524" s="199">
        <f t="shared" si="448"/>
        <v>0</v>
      </c>
      <c r="X524" s="199" t="str">
        <f t="shared" si="449"/>
        <v/>
      </c>
      <c r="Y524" s="199" t="str">
        <f t="shared" si="450"/>
        <v/>
      </c>
      <c r="Z524" s="199" t="str">
        <f t="shared" si="451"/>
        <v/>
      </c>
      <c r="AA524" s="199" t="str">
        <f t="shared" si="452"/>
        <v/>
      </c>
      <c r="AB524" s="201">
        <f t="shared" ca="1" si="453"/>
        <v>2.125818698488509</v>
      </c>
      <c r="AD524" s="162">
        <f t="shared" si="454"/>
        <v>0</v>
      </c>
      <c r="AE524" s="162">
        <f t="shared" si="455"/>
        <v>0</v>
      </c>
      <c r="AF524" s="162">
        <f t="shared" si="456"/>
        <v>0</v>
      </c>
      <c r="AG524" s="162">
        <f t="shared" si="457"/>
        <v>0</v>
      </c>
      <c r="AH524" s="162" t="str">
        <f t="shared" si="458"/>
        <v/>
      </c>
      <c r="AI524" s="162" t="str">
        <f t="shared" si="459"/>
        <v/>
      </c>
      <c r="AJ524" s="162" t="str">
        <f t="shared" si="460"/>
        <v/>
      </c>
      <c r="AK524" s="162" t="str">
        <f t="shared" si="461"/>
        <v/>
      </c>
      <c r="AM524" s="199">
        <f t="shared" si="464"/>
        <v>5.0026902910326498</v>
      </c>
      <c r="AN524" s="197">
        <f t="shared" si="466"/>
        <v>0</v>
      </c>
      <c r="AO524" s="197">
        <f t="shared" si="467"/>
        <v>0</v>
      </c>
      <c r="AP524" s="197">
        <f t="shared" si="468"/>
        <v>0</v>
      </c>
      <c r="AQ524" s="197">
        <f t="shared" si="469"/>
        <v>0</v>
      </c>
      <c r="AR524" s="197" t="str">
        <f t="shared" si="470"/>
        <v/>
      </c>
      <c r="AS524" s="197" t="str">
        <f t="shared" si="471"/>
        <v/>
      </c>
      <c r="AT524" s="197" t="str">
        <f t="shared" si="472"/>
        <v/>
      </c>
      <c r="AU524" s="197" t="str">
        <f t="shared" si="473"/>
        <v/>
      </c>
      <c r="AV524" s="199">
        <f t="shared" ca="1" si="465"/>
        <v>2.15154387909985</v>
      </c>
      <c r="AX524" s="162">
        <f t="shared" si="474"/>
        <v>0</v>
      </c>
      <c r="AY524" s="162">
        <f t="shared" si="475"/>
        <v>0</v>
      </c>
      <c r="AZ524" s="162">
        <f t="shared" si="476"/>
        <v>0</v>
      </c>
      <c r="BA524" s="162">
        <f t="shared" si="477"/>
        <v>0</v>
      </c>
      <c r="BB524" s="162" t="str">
        <f t="shared" si="478"/>
        <v/>
      </c>
      <c r="BC524" s="162" t="str">
        <f t="shared" si="479"/>
        <v/>
      </c>
      <c r="BD524" s="162" t="str">
        <f t="shared" si="480"/>
        <v/>
      </c>
      <c r="BE524" s="162" t="str">
        <f t="shared" si="481"/>
        <v/>
      </c>
      <c r="BG524" s="169">
        <f t="shared" si="462"/>
        <v>11.45912106271046</v>
      </c>
      <c r="BH524" s="169">
        <f t="shared" ca="1" si="463"/>
        <v>2.1576854927763978</v>
      </c>
    </row>
    <row r="525" spans="3:60" x14ac:dyDescent="0.25">
      <c r="C525" s="197">
        <v>45.1</v>
      </c>
      <c r="D525" s="198">
        <f t="shared" ref="D525:D588" si="482">(2*$C$43*$C525)/($C$15/1000000)*1000</f>
        <v>16.922538459098469</v>
      </c>
      <c r="E525" s="199">
        <f t="shared" ref="E525:E588" si="483">$C$46+$C$47/C525+$C$48*C525</f>
        <v>3.3436917960088692</v>
      </c>
      <c r="F525" s="199">
        <f t="shared" ref="F525:F588" si="484">E525*$C$15</f>
        <v>16.718458980044346</v>
      </c>
      <c r="G525" s="199">
        <f t="shared" ref="G525:G588" si="485">D525*PI()*$C$14*$C$37/4*60/1000</f>
        <v>2.5678077969042934</v>
      </c>
      <c r="H525" s="200">
        <f t="shared" ref="H525:H588" si="486">($C$13*1000)/F525</f>
        <v>8972.1187927095725</v>
      </c>
      <c r="K525" s="199">
        <f t="shared" si="436"/>
        <v>11.510507255816785</v>
      </c>
      <c r="L525" s="201">
        <f t="shared" si="437"/>
        <v>9.6536810334666226E-2</v>
      </c>
      <c r="M525" s="201">
        <f t="shared" si="438"/>
        <v>9.7348705887685225E-2</v>
      </c>
      <c r="N525" s="201">
        <f t="shared" si="439"/>
        <v>0.10232404149771882</v>
      </c>
      <c r="O525" s="201">
        <f t="shared" si="440"/>
        <v>9.6626006142832316E-2</v>
      </c>
      <c r="P525" s="201" t="str">
        <f t="shared" si="441"/>
        <v/>
      </c>
      <c r="Q525" s="201" t="str">
        <f t="shared" si="442"/>
        <v/>
      </c>
      <c r="R525" s="201" t="str">
        <f t="shared" si="443"/>
        <v/>
      </c>
      <c r="S525" s="201" t="str">
        <f t="shared" si="444"/>
        <v/>
      </c>
      <c r="T525" s="199">
        <f t="shared" si="445"/>
        <v>0</v>
      </c>
      <c r="U525" s="199">
        <f t="shared" si="446"/>
        <v>0</v>
      </c>
      <c r="V525" s="199">
        <f t="shared" si="447"/>
        <v>0</v>
      </c>
      <c r="W525" s="199">
        <f t="shared" si="448"/>
        <v>0</v>
      </c>
      <c r="X525" s="199" t="str">
        <f t="shared" si="449"/>
        <v/>
      </c>
      <c r="Y525" s="199" t="str">
        <f t="shared" si="450"/>
        <v/>
      </c>
      <c r="Z525" s="199" t="str">
        <f t="shared" si="451"/>
        <v/>
      </c>
      <c r="AA525" s="199" t="str">
        <f t="shared" si="452"/>
        <v/>
      </c>
      <c r="AB525" s="201">
        <f t="shared" ca="1" si="453"/>
        <v>2.0578558289845863</v>
      </c>
      <c r="AD525" s="162">
        <f t="shared" si="454"/>
        <v>0</v>
      </c>
      <c r="AE525" s="162">
        <f t="shared" si="455"/>
        <v>0</v>
      </c>
      <c r="AF525" s="162">
        <f t="shared" si="456"/>
        <v>0</v>
      </c>
      <c r="AG525" s="162">
        <f t="shared" si="457"/>
        <v>0</v>
      </c>
      <c r="AH525" s="162" t="str">
        <f t="shared" si="458"/>
        <v/>
      </c>
      <c r="AI525" s="162" t="str">
        <f t="shared" si="459"/>
        <v/>
      </c>
      <c r="AJ525" s="162" t="str">
        <f t="shared" si="460"/>
        <v/>
      </c>
      <c r="AK525" s="162" t="str">
        <f t="shared" si="461"/>
        <v/>
      </c>
      <c r="AM525" s="199">
        <f t="shared" si="464"/>
        <v>5.0139070854071628</v>
      </c>
      <c r="AN525" s="197">
        <f t="shared" si="466"/>
        <v>0</v>
      </c>
      <c r="AO525" s="197">
        <f t="shared" si="467"/>
        <v>0</v>
      </c>
      <c r="AP525" s="197">
        <f t="shared" si="468"/>
        <v>0</v>
      </c>
      <c r="AQ525" s="197">
        <f t="shared" si="469"/>
        <v>0</v>
      </c>
      <c r="AR525" s="197" t="str">
        <f t="shared" si="470"/>
        <v/>
      </c>
      <c r="AS525" s="197" t="str">
        <f t="shared" si="471"/>
        <v/>
      </c>
      <c r="AT525" s="197" t="str">
        <f t="shared" si="472"/>
        <v/>
      </c>
      <c r="AU525" s="197" t="str">
        <f t="shared" si="473"/>
        <v/>
      </c>
      <c r="AV525" s="199">
        <f t="shared" ca="1" si="465"/>
        <v>2.0267428096252469</v>
      </c>
      <c r="AX525" s="162">
        <f t="shared" si="474"/>
        <v>0</v>
      </c>
      <c r="AY525" s="162">
        <f t="shared" si="475"/>
        <v>0</v>
      </c>
      <c r="AZ525" s="162">
        <f t="shared" si="476"/>
        <v>0</v>
      </c>
      <c r="BA525" s="162">
        <f t="shared" si="477"/>
        <v>0</v>
      </c>
      <c r="BB525" s="162" t="str">
        <f t="shared" si="478"/>
        <v/>
      </c>
      <c r="BC525" s="162" t="str">
        <f t="shared" si="479"/>
        <v/>
      </c>
      <c r="BD525" s="162" t="str">
        <f t="shared" si="480"/>
        <v/>
      </c>
      <c r="BE525" s="162" t="str">
        <f t="shared" si="481"/>
        <v/>
      </c>
      <c r="BG525" s="169">
        <f t="shared" si="462"/>
        <v>11.484814159263623</v>
      </c>
      <c r="BH525" s="169">
        <f t="shared" ca="1" si="463"/>
        <v>2.125818698488509</v>
      </c>
    </row>
    <row r="526" spans="3:60" x14ac:dyDescent="0.25">
      <c r="C526" s="197">
        <v>45.2</v>
      </c>
      <c r="D526" s="198">
        <f t="shared" si="482"/>
        <v>16.960060717322634</v>
      </c>
      <c r="E526" s="199">
        <f t="shared" si="483"/>
        <v>3.3484955752212393</v>
      </c>
      <c r="F526" s="199">
        <f t="shared" si="484"/>
        <v>16.742477876106197</v>
      </c>
      <c r="G526" s="199">
        <f t="shared" si="485"/>
        <v>2.5735013840371184</v>
      </c>
      <c r="H526" s="200">
        <f t="shared" si="486"/>
        <v>8959.2473175114956</v>
      </c>
      <c r="K526" s="199">
        <f t="shared" ref="K526:K589" si="487">K525+1/($C$74*60)</f>
        <v>11.536200352369947</v>
      </c>
      <c r="L526" s="201">
        <f t="shared" ref="L526:L589" si="488">IF(Q$56="","",SQRT(($K526*$K526)/$Q$72))</f>
        <v>9.6752294286306106E-2</v>
      </c>
      <c r="M526" s="201">
        <f t="shared" ref="M526:M589" si="489">IF(R$56="","",SQRT(($K526*$K526)/$R$72))</f>
        <v>9.7566002106184518E-2</v>
      </c>
      <c r="N526" s="201">
        <f t="shared" ref="N526:N589" si="490">IF(S$56="","",SQRT(($K526*$K526)/$S$72))</f>
        <v>0.10255244337606192</v>
      </c>
      <c r="O526" s="201">
        <f t="shared" ref="O526:O589" si="491">IF(T$56="","",SQRT(($K526*$K526)/$T$72))</f>
        <v>9.6841689192258287E-2</v>
      </c>
      <c r="P526" s="201" t="str">
        <f t="shared" ref="P526:P589" si="492">IF(U$56="","",SQRT(($K526*$K526)/$U$72))</f>
        <v/>
      </c>
      <c r="Q526" s="201" t="str">
        <f t="shared" ref="Q526:Q589" si="493">IF(V$56="","",SQRT(($K526*$K526)/$V$72))</f>
        <v/>
      </c>
      <c r="R526" s="201" t="str">
        <f t="shared" ref="R526:R589" si="494">IF(W$56="","",SQRT(($K526*$K526)/$W$72))</f>
        <v/>
      </c>
      <c r="S526" s="201" t="str">
        <f t="shared" ref="S526:S589" si="495">IF(X$56="","",SQRT(($K526*$K526)/$X$72))</f>
        <v/>
      </c>
      <c r="T526" s="199">
        <f t="shared" ref="T526:T589" si="496">IF(Q$56="","",IF(ABS(($K526-Q$60) / ( L526 / 2.2))&gt;20,0,IF(Q$60&lt;&gt;"",Q$64 * ( POWER(POWER(Q$67, 2),0.5) + POWER(POWER(Q$67, 2),-0.5)  ) / ( POWER(POWER(Q$67, 2),0.5) * EXP( POWER(1 + POWER(Q$67, 2),-1) * ($K526-Q$60)/ ( L526 / 2.2) ) + POWER(POWER(Q$67, 2),-0.5) * EXP(- POWER(Q$67, 2) * POWER(1 + POWER(Q$67, 2),-1) * ($K526-Q$60) / ( L526 / 2.2) ) ),"")))</f>
        <v>0</v>
      </c>
      <c r="U526" s="199">
        <f t="shared" ref="U526:U589" si="497">IF(R$56="","",IF(ABS(($K526-R$60) / ( M526 / 2.2))&gt;20,0,IF(R$60&lt;&gt;"",R$64 * ( POWER(POWER(R$67, 2),0.5) + POWER(POWER(R$67, 2),-0.5)  ) / ( POWER(POWER(R$67, 2),0.5) * EXP( POWER(1 + POWER(R$67, 2),-1) * ($K526-R$60)/ ( M526 / 2.2) ) + POWER(POWER(R$67, 2),-0.5) * EXP(- POWER(R$67, 2) * POWER(1 + POWER(R$67, 2),-1) * ($K526-R$60) / ( M526 / 2.2) ) ),"")))</f>
        <v>0</v>
      </c>
      <c r="V526" s="199">
        <f t="shared" ref="V526:V589" si="498">IF(S$56="","",IF(ABS(($K526-S$60) / ( N526 / 2.2))&gt;20,0,IF(S$60&lt;&gt;"",S$64 * ( POWER(POWER(S$67, 2),0.5) + POWER(POWER(S$67, 2),-0.5)  ) / ( POWER(POWER(S$67, 2),0.5) * EXP( POWER(1 + POWER(S$67, 2),-1) * ($K526-S$60)/ ( N526 / 2.2) ) + POWER(POWER(S$67, 2),-0.5) * EXP(- POWER(S$67, 2) * POWER(1 + POWER(S$67, 2),-1) * ($K526-S$60) / ( N526 / 2.2) ) ),"")))</f>
        <v>0</v>
      </c>
      <c r="W526" s="199">
        <f t="shared" ref="W526:W589" si="499">IF(T$56="","",IF(ABS(($K526-T$60) / ( O526 / 2.2))&gt;20,0,IF(T$60&lt;&gt;"",T$64 * ( POWER(POWER(T$67, 2),0.5) + POWER(POWER(T$67, 2),-0.5)  ) / ( POWER(POWER(T$67, 2),0.5) * EXP( POWER(1 + POWER(T$67, 2),-1) * ($K526-T$60)/ ( O526 / 2.2) ) + POWER(POWER(T$67, 2),-0.5) * EXP(- POWER(T$67, 2) * POWER(1 + POWER(T$67, 2),-1) * ($K526-T$60) / ( O526 / 2.2) ) ),"")))</f>
        <v>0</v>
      </c>
      <c r="X526" s="199" t="str">
        <f t="shared" ref="X526:X589" si="500">IF(U$56="","",IF(ABS(($K526-U$60) / ( P526 / 2.2))&gt;20,0,IF(U$60&lt;&gt;"",U$64 * ( POWER(POWER(U$67, 2),0.5) + POWER(POWER(U$67, 2),-0.5)  ) / ( POWER(POWER(U$67, 2),0.5) * EXP( POWER(1 + POWER(U$67, 2),-1) * ($K526-U$60)/ ( P526 / 2.2) ) + POWER(POWER(U$67, 2),-0.5) * EXP(- POWER(U$67, 2) * POWER(1 + POWER(U$67, 2),-1) * ($K526-U$60) / ( P526 / 2.2) ) ),"")))</f>
        <v/>
      </c>
      <c r="Y526" s="199" t="str">
        <f t="shared" ref="Y526:Y589" si="501">IF(V$56="","",IF(ABS(($K526-V$60) / ( Q526 / 2.2))&gt;20,0,IF(V$60&lt;&gt;"",V$64 * ( POWER(POWER(V$67, 2),0.5) + POWER(POWER(V$67, 2),-0.5)  ) / ( POWER(POWER(V$67, 2),0.5) * EXP( POWER(1 + POWER(V$67, 2),-1) * ($K526-V$60)/ ( Q526 / 2.2) ) + POWER(POWER(V$67, 2),-0.5) * EXP(- POWER(V$67, 2) * POWER(1 + POWER(V$67, 2),-1) * ($K526-V$60) / ( Q526 / 2.2) ) ),"")))</f>
        <v/>
      </c>
      <c r="Z526" s="199" t="str">
        <f t="shared" ref="Z526:Z589" si="502">IF(W$56="","",IF(ABS(($K526-W$60) / ( R526 / 2.2))&gt;20,0,IF(W$60&lt;&gt;"",W$64 * ( POWER(POWER(W$67, 2),0.5) + POWER(POWER(W$67, 2),-0.5)  ) / ( POWER(POWER(W$67, 2),0.5) * EXP( POWER(1 + POWER(W$67, 2),-1) * ($K526-W$60)/ ( R526 / 2.2) ) + POWER(POWER(W$67, 2),-0.5) * EXP(- POWER(W$67, 2) * POWER(1 + POWER(W$67, 2),-1) * ($K526-W$60) / ( R526 / 2.2) ) ),"")))</f>
        <v/>
      </c>
      <c r="AA526" s="199" t="str">
        <f t="shared" ref="AA526:AA589" si="503">IF(X$56="","",IF(ABS(($K526-X$60) / ( S526 / 2.2))&gt;20,0,IF(X$60&lt;&gt;"",X$64 * ( POWER(POWER(X$67, 2),0.5) + POWER(POWER(X$67, 2),-0.5)  ) / ( POWER(POWER(X$67, 2),0.5) * EXP( POWER(1 + POWER(X$67, 2),-1) * ($K526-X$60)/ ( S526 / 2.2) ) + POWER(POWER(X$67, 2),-0.5) * EXP(- POWER(X$67, 2) * POWER(1 + POWER(X$67, 2),-1) * ($K526-X$60) / ( S526 / 2.2) ) ),"")))</f>
        <v/>
      </c>
      <c r="AB526" s="201">
        <f t="shared" ref="AB526:AB589" ca="1" si="504">SUM(T526:AA526)+RAND()*$C$69+$C$67</f>
        <v>2.0683103991785519</v>
      </c>
      <c r="AD526" s="162">
        <f t="shared" ref="AD526:AD589" si="505">IF(Q$56="","",($K526-$K525)*T526)</f>
        <v>0</v>
      </c>
      <c r="AE526" s="162">
        <f t="shared" ref="AE526:AE589" si="506">IF(R$56="","",($K526-$K525)*U526)</f>
        <v>0</v>
      </c>
      <c r="AF526" s="162">
        <f t="shared" ref="AF526:AF589" si="507">IF(S$56="","",($K526-$K525)*V526)</f>
        <v>0</v>
      </c>
      <c r="AG526" s="162">
        <f t="shared" ref="AG526:AG589" si="508">IF(T$56="","",($K526-$K525)*W526)</f>
        <v>0</v>
      </c>
      <c r="AH526" s="162" t="str">
        <f t="shared" ref="AH526:AH589" si="509">IF(U$56="","",($K526-$K525)*X526)</f>
        <v/>
      </c>
      <c r="AI526" s="162" t="str">
        <f t="shared" ref="AI526:AI589" si="510">IF(V$56="","",($K526-$K525)*Y526)</f>
        <v/>
      </c>
      <c r="AJ526" s="162" t="str">
        <f t="shared" ref="AJ526:AJ589" si="511">IF(W$56="","",($K526-$K525)*Z526)</f>
        <v/>
      </c>
      <c r="AK526" s="162" t="str">
        <f t="shared" ref="AK526:AK589" si="512">IF(X$56="","",($K526-$K525)*AA526)</f>
        <v/>
      </c>
      <c r="AM526" s="199">
        <f t="shared" si="464"/>
        <v>5.0251238797816757</v>
      </c>
      <c r="AN526" s="197">
        <f t="shared" si="466"/>
        <v>0</v>
      </c>
      <c r="AO526" s="197">
        <f t="shared" si="467"/>
        <v>0</v>
      </c>
      <c r="AP526" s="197">
        <f t="shared" si="468"/>
        <v>0</v>
      </c>
      <c r="AQ526" s="197">
        <f t="shared" si="469"/>
        <v>0</v>
      </c>
      <c r="AR526" s="197" t="str">
        <f t="shared" si="470"/>
        <v/>
      </c>
      <c r="AS526" s="197" t="str">
        <f t="shared" si="471"/>
        <v/>
      </c>
      <c r="AT526" s="197" t="str">
        <f t="shared" si="472"/>
        <v/>
      </c>
      <c r="AU526" s="197" t="str">
        <f t="shared" si="473"/>
        <v/>
      </c>
      <c r="AV526" s="199">
        <f t="shared" ca="1" si="465"/>
        <v>2.0799501136239238</v>
      </c>
      <c r="AX526" s="162">
        <f t="shared" si="474"/>
        <v>0</v>
      </c>
      <c r="AY526" s="162">
        <f t="shared" si="475"/>
        <v>0</v>
      </c>
      <c r="AZ526" s="162">
        <f t="shared" si="476"/>
        <v>0</v>
      </c>
      <c r="BA526" s="162">
        <f t="shared" si="477"/>
        <v>0</v>
      </c>
      <c r="BB526" s="162" t="str">
        <f t="shared" si="478"/>
        <v/>
      </c>
      <c r="BC526" s="162" t="str">
        <f t="shared" si="479"/>
        <v/>
      </c>
      <c r="BD526" s="162" t="str">
        <f t="shared" si="480"/>
        <v/>
      </c>
      <c r="BE526" s="162" t="str">
        <f t="shared" si="481"/>
        <v/>
      </c>
      <c r="BG526" s="169">
        <f t="shared" ref="BG526:BG589" si="513">IF($C$8="isocratic",K525,AM526)</f>
        <v>11.510507255816785</v>
      </c>
      <c r="BH526" s="169">
        <f t="shared" ref="BH526:BH589" ca="1" si="514">IF($C$8="isocratic",AB525,AV526)</f>
        <v>2.0578558289845863</v>
      </c>
    </row>
    <row r="527" spans="3:60" x14ac:dyDescent="0.25">
      <c r="C527" s="197">
        <v>45.3</v>
      </c>
      <c r="D527" s="198">
        <f t="shared" si="482"/>
        <v>16.997582975546798</v>
      </c>
      <c r="E527" s="199">
        <f t="shared" si="483"/>
        <v>3.353300220750552</v>
      </c>
      <c r="F527" s="199">
        <f t="shared" si="484"/>
        <v>16.766501103752759</v>
      </c>
      <c r="G527" s="199">
        <f t="shared" si="485"/>
        <v>2.5791949711699442</v>
      </c>
      <c r="H527" s="200">
        <f t="shared" si="486"/>
        <v>8946.4104091715526</v>
      </c>
      <c r="K527" s="199">
        <f t="shared" si="487"/>
        <v>11.56189344892311</v>
      </c>
      <c r="L527" s="201">
        <f t="shared" si="488"/>
        <v>9.6967778237945987E-2</v>
      </c>
      <c r="M527" s="201">
        <f t="shared" si="489"/>
        <v>9.7783298324683812E-2</v>
      </c>
      <c r="N527" s="201">
        <f t="shared" si="490"/>
        <v>0.10278084525440505</v>
      </c>
      <c r="O527" s="201">
        <f t="shared" si="491"/>
        <v>9.7057372241684245E-2</v>
      </c>
      <c r="P527" s="201" t="str">
        <f t="shared" si="492"/>
        <v/>
      </c>
      <c r="Q527" s="201" t="str">
        <f t="shared" si="493"/>
        <v/>
      </c>
      <c r="R527" s="201" t="str">
        <f t="shared" si="494"/>
        <v/>
      </c>
      <c r="S527" s="201" t="str">
        <f t="shared" si="495"/>
        <v/>
      </c>
      <c r="T527" s="199">
        <f t="shared" si="496"/>
        <v>0</v>
      </c>
      <c r="U527" s="199">
        <f t="shared" si="497"/>
        <v>0</v>
      </c>
      <c r="V527" s="199">
        <f t="shared" si="498"/>
        <v>0</v>
      </c>
      <c r="W527" s="199">
        <f t="shared" si="499"/>
        <v>0</v>
      </c>
      <c r="X527" s="199" t="str">
        <f t="shared" si="500"/>
        <v/>
      </c>
      <c r="Y527" s="199" t="str">
        <f t="shared" si="501"/>
        <v/>
      </c>
      <c r="Z527" s="199" t="str">
        <f t="shared" si="502"/>
        <v/>
      </c>
      <c r="AA527" s="199" t="str">
        <f t="shared" si="503"/>
        <v/>
      </c>
      <c r="AB527" s="201">
        <f t="shared" ca="1" si="504"/>
        <v>2.0382820051481843</v>
      </c>
      <c r="AD527" s="162">
        <f t="shared" si="505"/>
        <v>0</v>
      </c>
      <c r="AE527" s="162">
        <f t="shared" si="506"/>
        <v>0</v>
      </c>
      <c r="AF527" s="162">
        <f t="shared" si="507"/>
        <v>0</v>
      </c>
      <c r="AG527" s="162">
        <f t="shared" si="508"/>
        <v>0</v>
      </c>
      <c r="AH527" s="162" t="str">
        <f t="shared" si="509"/>
        <v/>
      </c>
      <c r="AI527" s="162" t="str">
        <f t="shared" si="510"/>
        <v/>
      </c>
      <c r="AJ527" s="162" t="str">
        <f t="shared" si="511"/>
        <v/>
      </c>
      <c r="AK527" s="162" t="str">
        <f t="shared" si="512"/>
        <v/>
      </c>
      <c r="AM527" s="199">
        <f t="shared" ref="AM527:AM590" si="515">AM526+MAX($AK$57:$AR$57)*1.2/3000</f>
        <v>5.0363406741561887</v>
      </c>
      <c r="AN527" s="197">
        <f t="shared" si="466"/>
        <v>0</v>
      </c>
      <c r="AO527" s="197">
        <f t="shared" si="467"/>
        <v>0</v>
      </c>
      <c r="AP527" s="197">
        <f t="shared" si="468"/>
        <v>0</v>
      </c>
      <c r="AQ527" s="197">
        <f t="shared" si="469"/>
        <v>0</v>
      </c>
      <c r="AR527" s="197" t="str">
        <f t="shared" si="470"/>
        <v/>
      </c>
      <c r="AS527" s="197" t="str">
        <f t="shared" si="471"/>
        <v/>
      </c>
      <c r="AT527" s="197" t="str">
        <f t="shared" si="472"/>
        <v/>
      </c>
      <c r="AU527" s="197" t="str">
        <f t="shared" si="473"/>
        <v/>
      </c>
      <c r="AV527" s="199">
        <f t="shared" ref="AV527:AV590" ca="1" si="516">SUM(AN527:AU527)+RAND()*$C$69+K527*$C$70+$C$67</f>
        <v>2.0225988493211005</v>
      </c>
      <c r="AX527" s="162">
        <f t="shared" si="474"/>
        <v>0</v>
      </c>
      <c r="AY527" s="162">
        <f t="shared" si="475"/>
        <v>0</v>
      </c>
      <c r="AZ527" s="162">
        <f t="shared" si="476"/>
        <v>0</v>
      </c>
      <c r="BA527" s="162">
        <f t="shared" si="477"/>
        <v>0</v>
      </c>
      <c r="BB527" s="162" t="str">
        <f t="shared" si="478"/>
        <v/>
      </c>
      <c r="BC527" s="162" t="str">
        <f t="shared" si="479"/>
        <v/>
      </c>
      <c r="BD527" s="162" t="str">
        <f t="shared" si="480"/>
        <v/>
      </c>
      <c r="BE527" s="162" t="str">
        <f t="shared" si="481"/>
        <v/>
      </c>
      <c r="BG527" s="169">
        <f t="shared" si="513"/>
        <v>11.536200352369947</v>
      </c>
      <c r="BH527" s="169">
        <f t="shared" ca="1" si="514"/>
        <v>2.0683103991785519</v>
      </c>
    </row>
    <row r="528" spans="3:60" x14ac:dyDescent="0.25">
      <c r="C528" s="197">
        <v>45.4</v>
      </c>
      <c r="D528" s="198">
        <f t="shared" si="482"/>
        <v>17.035105233770963</v>
      </c>
      <c r="E528" s="199">
        <f t="shared" si="483"/>
        <v>3.358105726872247</v>
      </c>
      <c r="F528" s="199">
        <f t="shared" si="484"/>
        <v>16.790528634361234</v>
      </c>
      <c r="G528" s="199">
        <f t="shared" si="485"/>
        <v>2.5848885583027696</v>
      </c>
      <c r="H528" s="200">
        <f t="shared" si="486"/>
        <v>8933.6079444830702</v>
      </c>
      <c r="K528" s="199">
        <f t="shared" si="487"/>
        <v>11.587586545476272</v>
      </c>
      <c r="L528" s="201">
        <f t="shared" si="488"/>
        <v>9.7183262189585867E-2</v>
      </c>
      <c r="M528" s="201">
        <f t="shared" si="489"/>
        <v>9.8000594543183106E-2</v>
      </c>
      <c r="N528" s="201">
        <f t="shared" si="490"/>
        <v>0.10300924713274817</v>
      </c>
      <c r="O528" s="201">
        <f t="shared" si="491"/>
        <v>9.7273055291110203E-2</v>
      </c>
      <c r="P528" s="201" t="str">
        <f t="shared" si="492"/>
        <v/>
      </c>
      <c r="Q528" s="201" t="str">
        <f t="shared" si="493"/>
        <v/>
      </c>
      <c r="R528" s="201" t="str">
        <f t="shared" si="494"/>
        <v/>
      </c>
      <c r="S528" s="201" t="str">
        <f t="shared" si="495"/>
        <v/>
      </c>
      <c r="T528" s="199">
        <f t="shared" si="496"/>
        <v>0</v>
      </c>
      <c r="U528" s="199">
        <f t="shared" si="497"/>
        <v>0</v>
      </c>
      <c r="V528" s="199">
        <f t="shared" si="498"/>
        <v>0</v>
      </c>
      <c r="W528" s="199">
        <f t="shared" si="499"/>
        <v>0</v>
      </c>
      <c r="X528" s="199" t="str">
        <f t="shared" si="500"/>
        <v/>
      </c>
      <c r="Y528" s="199" t="str">
        <f t="shared" si="501"/>
        <v/>
      </c>
      <c r="Z528" s="199" t="str">
        <f t="shared" si="502"/>
        <v/>
      </c>
      <c r="AA528" s="199" t="str">
        <f t="shared" si="503"/>
        <v/>
      </c>
      <c r="AB528" s="201">
        <f t="shared" ca="1" si="504"/>
        <v>2.0746171351882263</v>
      </c>
      <c r="AD528" s="162">
        <f t="shared" si="505"/>
        <v>0</v>
      </c>
      <c r="AE528" s="162">
        <f t="shared" si="506"/>
        <v>0</v>
      </c>
      <c r="AF528" s="162">
        <f t="shared" si="507"/>
        <v>0</v>
      </c>
      <c r="AG528" s="162">
        <f t="shared" si="508"/>
        <v>0</v>
      </c>
      <c r="AH528" s="162" t="str">
        <f t="shared" si="509"/>
        <v/>
      </c>
      <c r="AI528" s="162" t="str">
        <f t="shared" si="510"/>
        <v/>
      </c>
      <c r="AJ528" s="162" t="str">
        <f t="shared" si="511"/>
        <v/>
      </c>
      <c r="AK528" s="162" t="str">
        <f t="shared" si="512"/>
        <v/>
      </c>
      <c r="AM528" s="199">
        <f t="shared" si="515"/>
        <v>5.0475574685307016</v>
      </c>
      <c r="AN528" s="197">
        <f t="shared" ref="AN528:AN591" si="517">IF(AK$56="NOT ELUTED","",IF(AK$51="","",IF(ABS(($AM528-AK$57)/(AK$72/2.2))&gt;20,0,AK$62*(POWER(POWER(AK$66,2),0.5)+POWER(POWER(AK$66,2),-0.5))/(POWER(POWER(AK$66,2),0.5)*EXP(POWER(1+POWER(AK$66,2),-1)*($AM528-AK$57)/(AK$72/2.2))+POWER(POWER(AK$66,2),-0.5)*EXP(-POWER(AK$66,2)*POWER(1+POWER(AK$66,2),-1)*($AM528-AK$57)/(AK$72/2.2))))))</f>
        <v>0</v>
      </c>
      <c r="AO528" s="197">
        <f t="shared" ref="AO528:AO591" si="518">IF(AL$56="NOT ELUTED","",IF(AL$51="","",IF(ABS(($AM528-AL$57)/(AL$72/2.2))&gt;20,0,AL$62*(POWER(POWER(AL$66,2),0.5)+POWER(POWER(AL$66,2),-0.5))/(POWER(POWER(AL$66,2),0.5)*EXP(POWER(1+POWER(AL$66,2),-1)*($AM528-AL$57)/(AL$72/2.2))+POWER(POWER(AL$66,2),-0.5)*EXP(-POWER(AL$66,2)*POWER(1+POWER(AL$66,2),-1)*($AM528-AL$57)/(AL$72/2.2))))))</f>
        <v>0</v>
      </c>
      <c r="AP528" s="197">
        <f t="shared" ref="AP528:AP591" si="519">IF(AM$56="NOT ELUTED","",IF(AM$51="","",IF(ABS(($AM528-AM$57)/(AM$72/2.2))&gt;20,0,AM$62*(POWER(POWER(AM$66,2),0.5)+POWER(POWER(AM$66,2),-0.5))/(POWER(POWER(AM$66,2),0.5)*EXP(POWER(1+POWER(AM$66,2),-1)*($AM528-AM$57)/(AM$72/2.2))+POWER(POWER(AM$66,2),-0.5)*EXP(-POWER(AM$66,2)*POWER(1+POWER(AM$66,2),-1)*($AM528-AM$57)/(AM$72/2.2))))))</f>
        <v>0</v>
      </c>
      <c r="AQ528" s="197">
        <f t="shared" ref="AQ528:AQ591" si="520">IF(AN$56="NOT ELUTED","",IF(AN$51="","",IF(ABS(($AM528-AN$57)/(AN$72/2.2))&gt;20,0,AN$62*(POWER(POWER(AN$66,2),0.5)+POWER(POWER(AN$66,2),-0.5))/(POWER(POWER(AN$66,2),0.5)*EXP(POWER(1+POWER(AN$66,2),-1)*($AM528-AN$57)/(AN$72/2.2))+POWER(POWER(AN$66,2),-0.5)*EXP(-POWER(AN$66,2)*POWER(1+POWER(AN$66,2),-1)*($AM528-AN$57)/(AN$72/2.2))))))</f>
        <v>0</v>
      </c>
      <c r="AR528" s="197" t="str">
        <f t="shared" ref="AR528:AR591" si="521">IF(AO$56="NOT ELUTED","",IF(AO$51="","",IF(ABS(($AM528-AO$57)/(AO$72/2.2))&gt;20,0,AO$62*(POWER(POWER(AO$66,2),0.5)+POWER(POWER(AO$66,2),-0.5))/(POWER(POWER(AO$66,2),0.5)*EXP(POWER(1+POWER(AO$66,2),-1)*($AM528-AO$57)/(AO$72/2.2))+POWER(POWER(AO$66,2),-0.5)*EXP(-POWER(AO$66,2)*POWER(1+POWER(AO$66,2),-1)*($AM528-AO$57)/(AO$72/2.2))))))</f>
        <v/>
      </c>
      <c r="AS528" s="197" t="str">
        <f t="shared" ref="AS528:AS591" si="522">IF(AP$56="NOT ELUTED","",IF(AP$51="","",IF(ABS(($AM528-AP$57)/(AP$72/2.2))&gt;20,0,AP$62*(POWER(POWER(AP$66,2),0.5)+POWER(POWER(AP$66,2),-0.5))/(POWER(POWER(AP$66,2),0.5)*EXP(POWER(1+POWER(AP$66,2),-1)*($AM528-AP$57)/(AP$72/2.2))+POWER(POWER(AP$66,2),-0.5)*EXP(-POWER(AP$66,2)*POWER(1+POWER(AP$66,2),-1)*($AM528-AP$57)/(AP$72/2.2))))))</f>
        <v/>
      </c>
      <c r="AT528" s="197" t="str">
        <f t="shared" ref="AT528:AT591" si="523">IF(AQ$56="NOT ELUTED","",IF(AQ$51="","",IF(ABS(($AM528-AQ$57)/(AQ$72/2.2))&gt;20,0,AQ$62*(POWER(POWER(AQ$66,2),0.5)+POWER(POWER(AQ$66,2),-0.5))/(POWER(POWER(AQ$66,2),0.5)*EXP(POWER(1+POWER(AQ$66,2),-1)*($AM528-AQ$57)/(AQ$72/2.2))+POWER(POWER(AQ$66,2),-0.5)*EXP(-POWER(AQ$66,2)*POWER(1+POWER(AQ$66,2),-1)*($AM528-AQ$57)/(AQ$72/2.2))))))</f>
        <v/>
      </c>
      <c r="AU528" s="197" t="str">
        <f t="shared" ref="AU528:AU591" si="524">IF(AR$56="NOT ELUTED","",IF(AR$51="","",IF(ABS(($AM528-AR$57)/(AR$72/2.2))&gt;20,0,AR$62*(POWER(POWER(AR$66,2),0.5)+POWER(POWER(AR$66,2),-0.5))/(POWER(POWER(AR$66,2),0.5)*EXP(POWER(1+POWER(AR$66,2),-1)*($AM528-AR$57)/(AR$72/2.2))+POWER(POWER(AR$66,2),-0.5)*EXP(-POWER(AR$66,2)*POWER(1+POWER(AR$66,2),-1)*($AM528-AR$57)/(AR$72/2.2))))))</f>
        <v/>
      </c>
      <c r="AV528" s="199">
        <f t="shared" ca="1" si="516"/>
        <v>2.0362969662143411</v>
      </c>
      <c r="AX528" s="162">
        <f t="shared" si="474"/>
        <v>0</v>
      </c>
      <c r="AY528" s="162">
        <f t="shared" si="475"/>
        <v>0</v>
      </c>
      <c r="AZ528" s="162">
        <f t="shared" si="476"/>
        <v>0</v>
      </c>
      <c r="BA528" s="162">
        <f t="shared" si="477"/>
        <v>0</v>
      </c>
      <c r="BB528" s="162" t="str">
        <f t="shared" si="478"/>
        <v/>
      </c>
      <c r="BC528" s="162" t="str">
        <f t="shared" si="479"/>
        <v/>
      </c>
      <c r="BD528" s="162" t="str">
        <f t="shared" si="480"/>
        <v/>
      </c>
      <c r="BE528" s="162" t="str">
        <f t="shared" si="481"/>
        <v/>
      </c>
      <c r="BG528" s="169">
        <f t="shared" si="513"/>
        <v>11.56189344892311</v>
      </c>
      <c r="BH528" s="169">
        <f t="shared" ca="1" si="514"/>
        <v>2.0382820051481843</v>
      </c>
    </row>
    <row r="529" spans="3:60" x14ac:dyDescent="0.25">
      <c r="C529" s="197">
        <v>45.5</v>
      </c>
      <c r="D529" s="198">
        <f t="shared" si="482"/>
        <v>17.072627491995128</v>
      </c>
      <c r="E529" s="199">
        <f t="shared" si="483"/>
        <v>3.362912087912088</v>
      </c>
      <c r="F529" s="199">
        <f t="shared" si="484"/>
        <v>16.814560439560438</v>
      </c>
      <c r="G529" s="199">
        <f t="shared" si="485"/>
        <v>2.5905821454355955</v>
      </c>
      <c r="H529" s="200">
        <f t="shared" si="486"/>
        <v>8920.8398006698808</v>
      </c>
      <c r="K529" s="199">
        <f t="shared" si="487"/>
        <v>11.613279642029434</v>
      </c>
      <c r="L529" s="201">
        <f t="shared" si="488"/>
        <v>9.7398746141225748E-2</v>
      </c>
      <c r="M529" s="201">
        <f t="shared" si="489"/>
        <v>9.82178907616824E-2</v>
      </c>
      <c r="N529" s="201">
        <f t="shared" si="490"/>
        <v>0.1032376490110913</v>
      </c>
      <c r="O529" s="201">
        <f t="shared" si="491"/>
        <v>9.7488738340536174E-2</v>
      </c>
      <c r="P529" s="201" t="str">
        <f t="shared" si="492"/>
        <v/>
      </c>
      <c r="Q529" s="201" t="str">
        <f t="shared" si="493"/>
        <v/>
      </c>
      <c r="R529" s="201" t="str">
        <f t="shared" si="494"/>
        <v/>
      </c>
      <c r="S529" s="201" t="str">
        <f t="shared" si="495"/>
        <v/>
      </c>
      <c r="T529" s="199">
        <f t="shared" si="496"/>
        <v>0</v>
      </c>
      <c r="U529" s="199">
        <f t="shared" si="497"/>
        <v>0</v>
      </c>
      <c r="V529" s="199">
        <f t="shared" si="498"/>
        <v>0</v>
      </c>
      <c r="W529" s="199">
        <f t="shared" si="499"/>
        <v>0</v>
      </c>
      <c r="X529" s="199" t="str">
        <f t="shared" si="500"/>
        <v/>
      </c>
      <c r="Y529" s="199" t="str">
        <f t="shared" si="501"/>
        <v/>
      </c>
      <c r="Z529" s="199" t="str">
        <f t="shared" si="502"/>
        <v/>
      </c>
      <c r="AA529" s="199" t="str">
        <f t="shared" si="503"/>
        <v/>
      </c>
      <c r="AB529" s="201">
        <f t="shared" ca="1" si="504"/>
        <v>2.062522462140421</v>
      </c>
      <c r="AD529" s="162">
        <f t="shared" si="505"/>
        <v>0</v>
      </c>
      <c r="AE529" s="162">
        <f t="shared" si="506"/>
        <v>0</v>
      </c>
      <c r="AF529" s="162">
        <f t="shared" si="507"/>
        <v>0</v>
      </c>
      <c r="AG529" s="162">
        <f t="shared" si="508"/>
        <v>0</v>
      </c>
      <c r="AH529" s="162" t="str">
        <f t="shared" si="509"/>
        <v/>
      </c>
      <c r="AI529" s="162" t="str">
        <f t="shared" si="510"/>
        <v/>
      </c>
      <c r="AJ529" s="162" t="str">
        <f t="shared" si="511"/>
        <v/>
      </c>
      <c r="AK529" s="162" t="str">
        <f t="shared" si="512"/>
        <v/>
      </c>
      <c r="AM529" s="199">
        <f t="shared" si="515"/>
        <v>5.0587742629052146</v>
      </c>
      <c r="AN529" s="197">
        <f t="shared" si="517"/>
        <v>0</v>
      </c>
      <c r="AO529" s="197">
        <f t="shared" si="518"/>
        <v>0</v>
      </c>
      <c r="AP529" s="197">
        <f t="shared" si="519"/>
        <v>0</v>
      </c>
      <c r="AQ529" s="197">
        <f t="shared" si="520"/>
        <v>0</v>
      </c>
      <c r="AR529" s="197" t="str">
        <f t="shared" si="521"/>
        <v/>
      </c>
      <c r="AS529" s="197" t="str">
        <f t="shared" si="522"/>
        <v/>
      </c>
      <c r="AT529" s="197" t="str">
        <f t="shared" si="523"/>
        <v/>
      </c>
      <c r="AU529" s="197" t="str">
        <f t="shared" si="524"/>
        <v/>
      </c>
      <c r="AV529" s="199">
        <f t="shared" ca="1" si="516"/>
        <v>2.1761965454316394</v>
      </c>
      <c r="AX529" s="162">
        <f t="shared" si="474"/>
        <v>0</v>
      </c>
      <c r="AY529" s="162">
        <f t="shared" si="475"/>
        <v>0</v>
      </c>
      <c r="AZ529" s="162">
        <f t="shared" si="476"/>
        <v>0</v>
      </c>
      <c r="BA529" s="162">
        <f t="shared" si="477"/>
        <v>0</v>
      </c>
      <c r="BB529" s="162" t="str">
        <f t="shared" si="478"/>
        <v/>
      </c>
      <c r="BC529" s="162" t="str">
        <f t="shared" si="479"/>
        <v/>
      </c>
      <c r="BD529" s="162" t="str">
        <f t="shared" si="480"/>
        <v/>
      </c>
      <c r="BE529" s="162" t="str">
        <f t="shared" si="481"/>
        <v/>
      </c>
      <c r="BG529" s="169">
        <f t="shared" si="513"/>
        <v>11.587586545476272</v>
      </c>
      <c r="BH529" s="169">
        <f t="shared" ca="1" si="514"/>
        <v>2.0746171351882263</v>
      </c>
    </row>
    <row r="530" spans="3:60" x14ac:dyDescent="0.25">
      <c r="C530" s="197">
        <v>45.6</v>
      </c>
      <c r="D530" s="198">
        <f t="shared" si="482"/>
        <v>17.110149750219293</v>
      </c>
      <c r="E530" s="199">
        <f t="shared" si="483"/>
        <v>3.3677192982456141</v>
      </c>
      <c r="F530" s="199">
        <f t="shared" si="484"/>
        <v>16.838596491228071</v>
      </c>
      <c r="G530" s="199">
        <f t="shared" si="485"/>
        <v>2.5962757325684205</v>
      </c>
      <c r="H530" s="200">
        <f t="shared" si="486"/>
        <v>8908.1058553865387</v>
      </c>
      <c r="K530" s="199">
        <f t="shared" si="487"/>
        <v>11.638972738582597</v>
      </c>
      <c r="L530" s="201">
        <f t="shared" si="488"/>
        <v>9.7614230092865628E-2</v>
      </c>
      <c r="M530" s="201">
        <f t="shared" si="489"/>
        <v>9.8435186980181694E-2</v>
      </c>
      <c r="N530" s="201">
        <f t="shared" si="490"/>
        <v>0.1034660508894344</v>
      </c>
      <c r="O530" s="201">
        <f t="shared" si="491"/>
        <v>9.7704421389962132E-2</v>
      </c>
      <c r="P530" s="201" t="str">
        <f t="shared" si="492"/>
        <v/>
      </c>
      <c r="Q530" s="201" t="str">
        <f t="shared" si="493"/>
        <v/>
      </c>
      <c r="R530" s="201" t="str">
        <f t="shared" si="494"/>
        <v/>
      </c>
      <c r="S530" s="201" t="str">
        <f t="shared" si="495"/>
        <v/>
      </c>
      <c r="T530" s="199">
        <f t="shared" si="496"/>
        <v>0</v>
      </c>
      <c r="U530" s="199">
        <f t="shared" si="497"/>
        <v>0</v>
      </c>
      <c r="V530" s="199">
        <f t="shared" si="498"/>
        <v>0</v>
      </c>
      <c r="W530" s="199">
        <f t="shared" si="499"/>
        <v>0</v>
      </c>
      <c r="X530" s="199" t="str">
        <f t="shared" si="500"/>
        <v/>
      </c>
      <c r="Y530" s="199" t="str">
        <f t="shared" si="501"/>
        <v/>
      </c>
      <c r="Z530" s="199" t="str">
        <f t="shared" si="502"/>
        <v/>
      </c>
      <c r="AA530" s="199" t="str">
        <f t="shared" si="503"/>
        <v/>
      </c>
      <c r="AB530" s="201">
        <f t="shared" ca="1" si="504"/>
        <v>2.0305800623766297</v>
      </c>
      <c r="AD530" s="162">
        <f t="shared" si="505"/>
        <v>0</v>
      </c>
      <c r="AE530" s="162">
        <f t="shared" si="506"/>
        <v>0</v>
      </c>
      <c r="AF530" s="162">
        <f t="shared" si="507"/>
        <v>0</v>
      </c>
      <c r="AG530" s="162">
        <f t="shared" si="508"/>
        <v>0</v>
      </c>
      <c r="AH530" s="162" t="str">
        <f t="shared" si="509"/>
        <v/>
      </c>
      <c r="AI530" s="162" t="str">
        <f t="shared" si="510"/>
        <v/>
      </c>
      <c r="AJ530" s="162" t="str">
        <f t="shared" si="511"/>
        <v/>
      </c>
      <c r="AK530" s="162" t="str">
        <f t="shared" si="512"/>
        <v/>
      </c>
      <c r="AM530" s="199">
        <f t="shared" si="515"/>
        <v>5.0699910572797275</v>
      </c>
      <c r="AN530" s="197">
        <f t="shared" si="517"/>
        <v>0</v>
      </c>
      <c r="AO530" s="197">
        <f t="shared" si="518"/>
        <v>0</v>
      </c>
      <c r="AP530" s="197">
        <f t="shared" si="519"/>
        <v>0</v>
      </c>
      <c r="AQ530" s="197">
        <f t="shared" si="520"/>
        <v>0</v>
      </c>
      <c r="AR530" s="197" t="str">
        <f t="shared" si="521"/>
        <v/>
      </c>
      <c r="AS530" s="197" t="str">
        <f t="shared" si="522"/>
        <v/>
      </c>
      <c r="AT530" s="197" t="str">
        <f t="shared" si="523"/>
        <v/>
      </c>
      <c r="AU530" s="197" t="str">
        <f t="shared" si="524"/>
        <v/>
      </c>
      <c r="AV530" s="199">
        <f t="shared" ca="1" si="516"/>
        <v>2.081692831397135</v>
      </c>
      <c r="AX530" s="162">
        <f t="shared" si="474"/>
        <v>0</v>
      </c>
      <c r="AY530" s="162">
        <f t="shared" si="475"/>
        <v>0</v>
      </c>
      <c r="AZ530" s="162">
        <f t="shared" si="476"/>
        <v>0</v>
      </c>
      <c r="BA530" s="162">
        <f t="shared" si="477"/>
        <v>0</v>
      </c>
      <c r="BB530" s="162" t="str">
        <f t="shared" si="478"/>
        <v/>
      </c>
      <c r="BC530" s="162" t="str">
        <f t="shared" si="479"/>
        <v/>
      </c>
      <c r="BD530" s="162" t="str">
        <f t="shared" si="480"/>
        <v/>
      </c>
      <c r="BE530" s="162" t="str">
        <f t="shared" si="481"/>
        <v/>
      </c>
      <c r="BG530" s="169">
        <f t="shared" si="513"/>
        <v>11.613279642029434</v>
      </c>
      <c r="BH530" s="169">
        <f t="shared" ca="1" si="514"/>
        <v>2.062522462140421</v>
      </c>
    </row>
    <row r="531" spans="3:60" x14ac:dyDescent="0.25">
      <c r="C531" s="197">
        <v>45.7</v>
      </c>
      <c r="D531" s="198">
        <f t="shared" si="482"/>
        <v>17.147672008443461</v>
      </c>
      <c r="E531" s="199">
        <f t="shared" si="483"/>
        <v>3.3725273522975932</v>
      </c>
      <c r="F531" s="199">
        <f t="shared" si="484"/>
        <v>16.862636761487966</v>
      </c>
      <c r="G531" s="199">
        <f t="shared" si="485"/>
        <v>2.6019693197012468</v>
      </c>
      <c r="H531" s="200">
        <f t="shared" si="486"/>
        <v>8895.4059867185297</v>
      </c>
      <c r="K531" s="199">
        <f t="shared" si="487"/>
        <v>11.664665835135759</v>
      </c>
      <c r="L531" s="201">
        <f t="shared" si="488"/>
        <v>9.7829714044505495E-2</v>
      </c>
      <c r="M531" s="201">
        <f t="shared" si="489"/>
        <v>9.8652483198680987E-2</v>
      </c>
      <c r="N531" s="201">
        <f t="shared" si="490"/>
        <v>0.10369445276777753</v>
      </c>
      <c r="O531" s="201">
        <f t="shared" si="491"/>
        <v>9.7920104439388103E-2</v>
      </c>
      <c r="P531" s="201" t="str">
        <f t="shared" si="492"/>
        <v/>
      </c>
      <c r="Q531" s="201" t="str">
        <f t="shared" si="493"/>
        <v/>
      </c>
      <c r="R531" s="201" t="str">
        <f t="shared" si="494"/>
        <v/>
      </c>
      <c r="S531" s="201" t="str">
        <f t="shared" si="495"/>
        <v/>
      </c>
      <c r="T531" s="199">
        <f t="shared" si="496"/>
        <v>0</v>
      </c>
      <c r="U531" s="199">
        <f t="shared" si="497"/>
        <v>0</v>
      </c>
      <c r="V531" s="199">
        <f t="shared" si="498"/>
        <v>0</v>
      </c>
      <c r="W531" s="199">
        <f t="shared" si="499"/>
        <v>0</v>
      </c>
      <c r="X531" s="199" t="str">
        <f t="shared" si="500"/>
        <v/>
      </c>
      <c r="Y531" s="199" t="str">
        <f t="shared" si="501"/>
        <v/>
      </c>
      <c r="Z531" s="199" t="str">
        <f t="shared" si="502"/>
        <v/>
      </c>
      <c r="AA531" s="199" t="str">
        <f t="shared" si="503"/>
        <v/>
      </c>
      <c r="AB531" s="201">
        <f t="shared" ca="1" si="504"/>
        <v>2.1536316756430818</v>
      </c>
      <c r="AD531" s="162">
        <f t="shared" si="505"/>
        <v>0</v>
      </c>
      <c r="AE531" s="162">
        <f t="shared" si="506"/>
        <v>0</v>
      </c>
      <c r="AF531" s="162">
        <f t="shared" si="507"/>
        <v>0</v>
      </c>
      <c r="AG531" s="162">
        <f t="shared" si="508"/>
        <v>0</v>
      </c>
      <c r="AH531" s="162" t="str">
        <f t="shared" si="509"/>
        <v/>
      </c>
      <c r="AI531" s="162" t="str">
        <f t="shared" si="510"/>
        <v/>
      </c>
      <c r="AJ531" s="162" t="str">
        <f t="shared" si="511"/>
        <v/>
      </c>
      <c r="AK531" s="162" t="str">
        <f t="shared" si="512"/>
        <v/>
      </c>
      <c r="AM531" s="199">
        <f t="shared" si="515"/>
        <v>5.0812078516542405</v>
      </c>
      <c r="AN531" s="197">
        <f t="shared" si="517"/>
        <v>0</v>
      </c>
      <c r="AO531" s="197">
        <f t="shared" si="518"/>
        <v>0</v>
      </c>
      <c r="AP531" s="197">
        <f t="shared" si="519"/>
        <v>0</v>
      </c>
      <c r="AQ531" s="197">
        <f t="shared" si="520"/>
        <v>0</v>
      </c>
      <c r="AR531" s="197" t="str">
        <f t="shared" si="521"/>
        <v/>
      </c>
      <c r="AS531" s="197" t="str">
        <f t="shared" si="522"/>
        <v/>
      </c>
      <c r="AT531" s="197" t="str">
        <f t="shared" si="523"/>
        <v/>
      </c>
      <c r="AU531" s="197" t="str">
        <f t="shared" si="524"/>
        <v/>
      </c>
      <c r="AV531" s="199">
        <f t="shared" ca="1" si="516"/>
        <v>2.1064578241994929</v>
      </c>
      <c r="AX531" s="162">
        <f t="shared" si="474"/>
        <v>0</v>
      </c>
      <c r="AY531" s="162">
        <f t="shared" si="475"/>
        <v>0</v>
      </c>
      <c r="AZ531" s="162">
        <f t="shared" si="476"/>
        <v>0</v>
      </c>
      <c r="BA531" s="162">
        <f t="shared" si="477"/>
        <v>0</v>
      </c>
      <c r="BB531" s="162" t="str">
        <f t="shared" si="478"/>
        <v/>
      </c>
      <c r="BC531" s="162" t="str">
        <f t="shared" si="479"/>
        <v/>
      </c>
      <c r="BD531" s="162" t="str">
        <f t="shared" si="480"/>
        <v/>
      </c>
      <c r="BE531" s="162" t="str">
        <f t="shared" si="481"/>
        <v/>
      </c>
      <c r="BG531" s="169">
        <f t="shared" si="513"/>
        <v>11.638972738582597</v>
      </c>
      <c r="BH531" s="169">
        <f t="shared" ca="1" si="514"/>
        <v>2.0305800623766297</v>
      </c>
    </row>
    <row r="532" spans="3:60" x14ac:dyDescent="0.25">
      <c r="C532" s="197">
        <v>45.8</v>
      </c>
      <c r="D532" s="198">
        <f t="shared" si="482"/>
        <v>17.185194266667622</v>
      </c>
      <c r="E532" s="199">
        <f t="shared" si="483"/>
        <v>3.3773362445414845</v>
      </c>
      <c r="F532" s="199">
        <f t="shared" si="484"/>
        <v>16.886681222707423</v>
      </c>
      <c r="G532" s="199">
        <f t="shared" si="485"/>
        <v>2.6076629068340718</v>
      </c>
      <c r="H532" s="200">
        <f t="shared" si="486"/>
        <v>8882.7400731824</v>
      </c>
      <c r="K532" s="199">
        <f t="shared" si="487"/>
        <v>11.690358931688921</v>
      </c>
      <c r="L532" s="201">
        <f t="shared" si="488"/>
        <v>9.8045197996145375E-2</v>
      </c>
      <c r="M532" s="201">
        <f t="shared" si="489"/>
        <v>9.8869779417180281E-2</v>
      </c>
      <c r="N532" s="201">
        <f t="shared" si="490"/>
        <v>0.10392285464612065</v>
      </c>
      <c r="O532" s="201">
        <f t="shared" si="491"/>
        <v>9.8135787488814061E-2</v>
      </c>
      <c r="P532" s="201" t="str">
        <f t="shared" si="492"/>
        <v/>
      </c>
      <c r="Q532" s="201" t="str">
        <f t="shared" si="493"/>
        <v/>
      </c>
      <c r="R532" s="201" t="str">
        <f t="shared" si="494"/>
        <v/>
      </c>
      <c r="S532" s="201" t="str">
        <f t="shared" si="495"/>
        <v/>
      </c>
      <c r="T532" s="199">
        <f t="shared" si="496"/>
        <v>0</v>
      </c>
      <c r="U532" s="199">
        <f t="shared" si="497"/>
        <v>0</v>
      </c>
      <c r="V532" s="199">
        <f t="shared" si="498"/>
        <v>0</v>
      </c>
      <c r="W532" s="199">
        <f t="shared" si="499"/>
        <v>0</v>
      </c>
      <c r="X532" s="199" t="str">
        <f t="shared" si="500"/>
        <v/>
      </c>
      <c r="Y532" s="199" t="str">
        <f t="shared" si="501"/>
        <v/>
      </c>
      <c r="Z532" s="199" t="str">
        <f t="shared" si="502"/>
        <v/>
      </c>
      <c r="AA532" s="199" t="str">
        <f t="shared" si="503"/>
        <v/>
      </c>
      <c r="AB532" s="201">
        <f t="shared" ca="1" si="504"/>
        <v>2.0414551198628446</v>
      </c>
      <c r="AD532" s="162">
        <f t="shared" si="505"/>
        <v>0</v>
      </c>
      <c r="AE532" s="162">
        <f t="shared" si="506"/>
        <v>0</v>
      </c>
      <c r="AF532" s="162">
        <f t="shared" si="507"/>
        <v>0</v>
      </c>
      <c r="AG532" s="162">
        <f t="shared" si="508"/>
        <v>0</v>
      </c>
      <c r="AH532" s="162" t="str">
        <f t="shared" si="509"/>
        <v/>
      </c>
      <c r="AI532" s="162" t="str">
        <f t="shared" si="510"/>
        <v/>
      </c>
      <c r="AJ532" s="162" t="str">
        <f t="shared" si="511"/>
        <v/>
      </c>
      <c r="AK532" s="162" t="str">
        <f t="shared" si="512"/>
        <v/>
      </c>
      <c r="AM532" s="199">
        <f t="shared" si="515"/>
        <v>5.0924246460287534</v>
      </c>
      <c r="AN532" s="197">
        <f t="shared" si="517"/>
        <v>0</v>
      </c>
      <c r="AO532" s="197">
        <f t="shared" si="518"/>
        <v>0</v>
      </c>
      <c r="AP532" s="197">
        <f t="shared" si="519"/>
        <v>0</v>
      </c>
      <c r="AQ532" s="197">
        <f t="shared" si="520"/>
        <v>0</v>
      </c>
      <c r="AR532" s="197" t="str">
        <f t="shared" si="521"/>
        <v/>
      </c>
      <c r="AS532" s="197" t="str">
        <f t="shared" si="522"/>
        <v/>
      </c>
      <c r="AT532" s="197" t="str">
        <f t="shared" si="523"/>
        <v/>
      </c>
      <c r="AU532" s="197" t="str">
        <f t="shared" si="524"/>
        <v/>
      </c>
      <c r="AV532" s="199">
        <f t="shared" ca="1" si="516"/>
        <v>2.0186515286247371</v>
      </c>
      <c r="AX532" s="162">
        <f t="shared" ref="AX532:AX595" si="525">IF(AN532="","",($AM533-$AM532)*AN532)</f>
        <v>0</v>
      </c>
      <c r="AY532" s="162">
        <f t="shared" ref="AY532:AY595" si="526">IF(AO532="","",($AM533-$AM532)*AO532)</f>
        <v>0</v>
      </c>
      <c r="AZ532" s="162">
        <f t="shared" ref="AZ532:AZ595" si="527">IF(AP532="","",($AM533-$AM532)*AP532)</f>
        <v>0</v>
      </c>
      <c r="BA532" s="162">
        <f t="shared" ref="BA532:BA595" si="528">IF(AQ532="","",($AM533-$AM532)*AQ532)</f>
        <v>0</v>
      </c>
      <c r="BB532" s="162" t="str">
        <f t="shared" ref="BB532:BB595" si="529">IF(AR532="","",($AM533-$AM532)*AR532)</f>
        <v/>
      </c>
      <c r="BC532" s="162" t="str">
        <f t="shared" ref="BC532:BC595" si="530">IF(AS532="","",($AM533-$AM532)*AS532)</f>
        <v/>
      </c>
      <c r="BD532" s="162" t="str">
        <f t="shared" ref="BD532:BD595" si="531">IF(AT532="","",($AM533-$AM532)*AT532)</f>
        <v/>
      </c>
      <c r="BE532" s="162" t="str">
        <f t="shared" ref="BE532:BE595" si="532">IF(AU532="","",($AM533-$AM532)*AU532)</f>
        <v/>
      </c>
      <c r="BG532" s="169">
        <f t="shared" si="513"/>
        <v>11.664665835135759</v>
      </c>
      <c r="BH532" s="169">
        <f t="shared" ca="1" si="514"/>
        <v>2.1536316756430818</v>
      </c>
    </row>
    <row r="533" spans="3:60" x14ac:dyDescent="0.25">
      <c r="C533" s="197">
        <v>45.9</v>
      </c>
      <c r="D533" s="198">
        <f t="shared" si="482"/>
        <v>17.222716524891787</v>
      </c>
      <c r="E533" s="199">
        <f t="shared" si="483"/>
        <v>3.3821459694989109</v>
      </c>
      <c r="F533" s="199">
        <f t="shared" si="484"/>
        <v>16.910729847494554</v>
      </c>
      <c r="G533" s="199">
        <f t="shared" si="485"/>
        <v>2.6133564939668967</v>
      </c>
      <c r="H533" s="200">
        <f t="shared" si="486"/>
        <v>8870.1079937258637</v>
      </c>
      <c r="K533" s="199">
        <f t="shared" si="487"/>
        <v>11.716052028242084</v>
      </c>
      <c r="L533" s="201">
        <f t="shared" si="488"/>
        <v>9.8260681947785256E-2</v>
      </c>
      <c r="M533" s="201">
        <f t="shared" si="489"/>
        <v>9.9087075635679589E-2</v>
      </c>
      <c r="N533" s="201">
        <f t="shared" si="490"/>
        <v>0.10415125652446378</v>
      </c>
      <c r="O533" s="201">
        <f t="shared" si="491"/>
        <v>9.8351470538240032E-2</v>
      </c>
      <c r="P533" s="201" t="str">
        <f t="shared" si="492"/>
        <v/>
      </c>
      <c r="Q533" s="201" t="str">
        <f t="shared" si="493"/>
        <v/>
      </c>
      <c r="R533" s="201" t="str">
        <f t="shared" si="494"/>
        <v/>
      </c>
      <c r="S533" s="201" t="str">
        <f t="shared" si="495"/>
        <v/>
      </c>
      <c r="T533" s="199">
        <f t="shared" si="496"/>
        <v>0</v>
      </c>
      <c r="U533" s="199">
        <f t="shared" si="497"/>
        <v>0</v>
      </c>
      <c r="V533" s="199">
        <f t="shared" si="498"/>
        <v>0</v>
      </c>
      <c r="W533" s="199">
        <f t="shared" si="499"/>
        <v>0</v>
      </c>
      <c r="X533" s="199" t="str">
        <f t="shared" si="500"/>
        <v/>
      </c>
      <c r="Y533" s="199" t="str">
        <f t="shared" si="501"/>
        <v/>
      </c>
      <c r="Z533" s="199" t="str">
        <f t="shared" si="502"/>
        <v/>
      </c>
      <c r="AA533" s="199" t="str">
        <f t="shared" si="503"/>
        <v/>
      </c>
      <c r="AB533" s="201">
        <f t="shared" ca="1" si="504"/>
        <v>2.0582182780378311</v>
      </c>
      <c r="AD533" s="162">
        <f t="shared" si="505"/>
        <v>0</v>
      </c>
      <c r="AE533" s="162">
        <f t="shared" si="506"/>
        <v>0</v>
      </c>
      <c r="AF533" s="162">
        <f t="shared" si="507"/>
        <v>0</v>
      </c>
      <c r="AG533" s="162">
        <f t="shared" si="508"/>
        <v>0</v>
      </c>
      <c r="AH533" s="162" t="str">
        <f t="shared" si="509"/>
        <v/>
      </c>
      <c r="AI533" s="162" t="str">
        <f t="shared" si="510"/>
        <v/>
      </c>
      <c r="AJ533" s="162" t="str">
        <f t="shared" si="511"/>
        <v/>
      </c>
      <c r="AK533" s="162" t="str">
        <f t="shared" si="512"/>
        <v/>
      </c>
      <c r="AM533" s="199">
        <f t="shared" si="515"/>
        <v>5.1036414404032664</v>
      </c>
      <c r="AN533" s="197">
        <f t="shared" si="517"/>
        <v>0</v>
      </c>
      <c r="AO533" s="197">
        <f t="shared" si="518"/>
        <v>0</v>
      </c>
      <c r="AP533" s="197">
        <f t="shared" si="519"/>
        <v>0</v>
      </c>
      <c r="AQ533" s="197">
        <f t="shared" si="520"/>
        <v>0</v>
      </c>
      <c r="AR533" s="197" t="str">
        <f t="shared" si="521"/>
        <v/>
      </c>
      <c r="AS533" s="197" t="str">
        <f t="shared" si="522"/>
        <v/>
      </c>
      <c r="AT533" s="197" t="str">
        <f t="shared" si="523"/>
        <v/>
      </c>
      <c r="AU533" s="197" t="str">
        <f t="shared" si="524"/>
        <v/>
      </c>
      <c r="AV533" s="199">
        <f t="shared" ca="1" si="516"/>
        <v>2.0271952736021297</v>
      </c>
      <c r="AX533" s="162">
        <f t="shared" si="525"/>
        <v>0</v>
      </c>
      <c r="AY533" s="162">
        <f t="shared" si="526"/>
        <v>0</v>
      </c>
      <c r="AZ533" s="162">
        <f t="shared" si="527"/>
        <v>0</v>
      </c>
      <c r="BA533" s="162">
        <f t="shared" si="528"/>
        <v>0</v>
      </c>
      <c r="BB533" s="162" t="str">
        <f t="shared" si="529"/>
        <v/>
      </c>
      <c r="BC533" s="162" t="str">
        <f t="shared" si="530"/>
        <v/>
      </c>
      <c r="BD533" s="162" t="str">
        <f t="shared" si="531"/>
        <v/>
      </c>
      <c r="BE533" s="162" t="str">
        <f t="shared" si="532"/>
        <v/>
      </c>
      <c r="BG533" s="169">
        <f t="shared" si="513"/>
        <v>11.690358931688921</v>
      </c>
      <c r="BH533" s="169">
        <f t="shared" ca="1" si="514"/>
        <v>2.0414551198628446</v>
      </c>
    </row>
    <row r="534" spans="3:60" x14ac:dyDescent="0.25">
      <c r="C534" s="197">
        <v>46</v>
      </c>
      <c r="D534" s="198">
        <f t="shared" si="482"/>
        <v>17.260238783115955</v>
      </c>
      <c r="E534" s="199">
        <f t="shared" si="483"/>
        <v>3.3869565217391306</v>
      </c>
      <c r="F534" s="199">
        <f t="shared" si="484"/>
        <v>16.934782608695652</v>
      </c>
      <c r="G534" s="199">
        <f t="shared" si="485"/>
        <v>2.6190500810997226</v>
      </c>
      <c r="H534" s="200">
        <f t="shared" si="486"/>
        <v>8857.5096277278553</v>
      </c>
      <c r="K534" s="199">
        <f t="shared" si="487"/>
        <v>11.741745124795246</v>
      </c>
      <c r="L534" s="201">
        <f t="shared" si="488"/>
        <v>9.8476165899425136E-2</v>
      </c>
      <c r="M534" s="201">
        <f t="shared" si="489"/>
        <v>9.9304371854178869E-2</v>
      </c>
      <c r="N534" s="201">
        <f t="shared" si="490"/>
        <v>0.10437965840280689</v>
      </c>
      <c r="O534" s="201">
        <f t="shared" si="491"/>
        <v>9.856715358766599E-2</v>
      </c>
      <c r="P534" s="201" t="str">
        <f t="shared" si="492"/>
        <v/>
      </c>
      <c r="Q534" s="201" t="str">
        <f t="shared" si="493"/>
        <v/>
      </c>
      <c r="R534" s="201" t="str">
        <f t="shared" si="494"/>
        <v/>
      </c>
      <c r="S534" s="201" t="str">
        <f t="shared" si="495"/>
        <v/>
      </c>
      <c r="T534" s="199">
        <f t="shared" si="496"/>
        <v>0</v>
      </c>
      <c r="U534" s="199">
        <f t="shared" si="497"/>
        <v>0</v>
      </c>
      <c r="V534" s="199">
        <f t="shared" si="498"/>
        <v>0</v>
      </c>
      <c r="W534" s="199">
        <f t="shared" si="499"/>
        <v>0</v>
      </c>
      <c r="X534" s="199" t="str">
        <f t="shared" si="500"/>
        <v/>
      </c>
      <c r="Y534" s="199" t="str">
        <f t="shared" si="501"/>
        <v/>
      </c>
      <c r="Z534" s="199" t="str">
        <f t="shared" si="502"/>
        <v/>
      </c>
      <c r="AA534" s="199" t="str">
        <f t="shared" si="503"/>
        <v/>
      </c>
      <c r="AB534" s="201">
        <f t="shared" ca="1" si="504"/>
        <v>2.1566349570357239</v>
      </c>
      <c r="AD534" s="162">
        <f t="shared" si="505"/>
        <v>0</v>
      </c>
      <c r="AE534" s="162">
        <f t="shared" si="506"/>
        <v>0</v>
      </c>
      <c r="AF534" s="162">
        <f t="shared" si="507"/>
        <v>0</v>
      </c>
      <c r="AG534" s="162">
        <f t="shared" si="508"/>
        <v>0</v>
      </c>
      <c r="AH534" s="162" t="str">
        <f t="shared" si="509"/>
        <v/>
      </c>
      <c r="AI534" s="162" t="str">
        <f t="shared" si="510"/>
        <v/>
      </c>
      <c r="AJ534" s="162" t="str">
        <f t="shared" si="511"/>
        <v/>
      </c>
      <c r="AK534" s="162" t="str">
        <f t="shared" si="512"/>
        <v/>
      </c>
      <c r="AM534" s="199">
        <f t="shared" si="515"/>
        <v>5.1148582347777793</v>
      </c>
      <c r="AN534" s="197">
        <f t="shared" si="517"/>
        <v>0</v>
      </c>
      <c r="AO534" s="197">
        <f t="shared" si="518"/>
        <v>0</v>
      </c>
      <c r="AP534" s="197">
        <f t="shared" si="519"/>
        <v>0</v>
      </c>
      <c r="AQ534" s="197">
        <f t="shared" si="520"/>
        <v>0</v>
      </c>
      <c r="AR534" s="197" t="str">
        <f t="shared" si="521"/>
        <v/>
      </c>
      <c r="AS534" s="197" t="str">
        <f t="shared" si="522"/>
        <v/>
      </c>
      <c r="AT534" s="197" t="str">
        <f t="shared" si="523"/>
        <v/>
      </c>
      <c r="AU534" s="197" t="str">
        <f t="shared" si="524"/>
        <v/>
      </c>
      <c r="AV534" s="199">
        <f t="shared" ca="1" si="516"/>
        <v>2.1246930599571421</v>
      </c>
      <c r="AX534" s="162">
        <f t="shared" si="525"/>
        <v>0</v>
      </c>
      <c r="AY534" s="162">
        <f t="shared" si="526"/>
        <v>0</v>
      </c>
      <c r="AZ534" s="162">
        <f t="shared" si="527"/>
        <v>0</v>
      </c>
      <c r="BA534" s="162">
        <f t="shared" si="528"/>
        <v>0</v>
      </c>
      <c r="BB534" s="162" t="str">
        <f t="shared" si="529"/>
        <v/>
      </c>
      <c r="BC534" s="162" t="str">
        <f t="shared" si="530"/>
        <v/>
      </c>
      <c r="BD534" s="162" t="str">
        <f t="shared" si="531"/>
        <v/>
      </c>
      <c r="BE534" s="162" t="str">
        <f t="shared" si="532"/>
        <v/>
      </c>
      <c r="BG534" s="169">
        <f t="shared" si="513"/>
        <v>11.716052028242084</v>
      </c>
      <c r="BH534" s="169">
        <f t="shared" ca="1" si="514"/>
        <v>2.0582182780378311</v>
      </c>
    </row>
    <row r="535" spans="3:60" x14ac:dyDescent="0.25">
      <c r="C535" s="197">
        <v>46.1</v>
      </c>
      <c r="D535" s="198">
        <f t="shared" si="482"/>
        <v>17.29776104134012</v>
      </c>
      <c r="E535" s="199">
        <f t="shared" si="483"/>
        <v>3.3917678958785249</v>
      </c>
      <c r="F535" s="199">
        <f t="shared" si="484"/>
        <v>16.958839479392623</v>
      </c>
      <c r="G535" s="199">
        <f t="shared" si="485"/>
        <v>2.6247436682325485</v>
      </c>
      <c r="H535" s="200">
        <f t="shared" si="486"/>
        <v>8844.9448549985464</v>
      </c>
      <c r="K535" s="199">
        <f t="shared" si="487"/>
        <v>11.767438221348408</v>
      </c>
      <c r="L535" s="201">
        <f t="shared" si="488"/>
        <v>9.8691649851065003E-2</v>
      </c>
      <c r="M535" s="201">
        <f t="shared" si="489"/>
        <v>9.9521668072678177E-2</v>
      </c>
      <c r="N535" s="201">
        <f t="shared" si="490"/>
        <v>0.10460806028115001</v>
      </c>
      <c r="O535" s="201">
        <f t="shared" si="491"/>
        <v>9.8782836637091948E-2</v>
      </c>
      <c r="P535" s="201" t="str">
        <f t="shared" si="492"/>
        <v/>
      </c>
      <c r="Q535" s="201" t="str">
        <f t="shared" si="493"/>
        <v/>
      </c>
      <c r="R535" s="201" t="str">
        <f t="shared" si="494"/>
        <v/>
      </c>
      <c r="S535" s="201" t="str">
        <f t="shared" si="495"/>
        <v/>
      </c>
      <c r="T535" s="199">
        <f t="shared" si="496"/>
        <v>0</v>
      </c>
      <c r="U535" s="199">
        <f t="shared" si="497"/>
        <v>0</v>
      </c>
      <c r="V535" s="199">
        <f t="shared" si="498"/>
        <v>0</v>
      </c>
      <c r="W535" s="199">
        <f t="shared" si="499"/>
        <v>0</v>
      </c>
      <c r="X535" s="199" t="str">
        <f t="shared" si="500"/>
        <v/>
      </c>
      <c r="Y535" s="199" t="str">
        <f t="shared" si="501"/>
        <v/>
      </c>
      <c r="Z535" s="199" t="str">
        <f t="shared" si="502"/>
        <v/>
      </c>
      <c r="AA535" s="199" t="str">
        <f t="shared" si="503"/>
        <v/>
      </c>
      <c r="AB535" s="201">
        <f t="shared" ca="1" si="504"/>
        <v>2.0784289499507045</v>
      </c>
      <c r="AD535" s="162">
        <f t="shared" si="505"/>
        <v>0</v>
      </c>
      <c r="AE535" s="162">
        <f t="shared" si="506"/>
        <v>0</v>
      </c>
      <c r="AF535" s="162">
        <f t="shared" si="507"/>
        <v>0</v>
      </c>
      <c r="AG535" s="162">
        <f t="shared" si="508"/>
        <v>0</v>
      </c>
      <c r="AH535" s="162" t="str">
        <f t="shared" si="509"/>
        <v/>
      </c>
      <c r="AI535" s="162" t="str">
        <f t="shared" si="510"/>
        <v/>
      </c>
      <c r="AJ535" s="162" t="str">
        <f t="shared" si="511"/>
        <v/>
      </c>
      <c r="AK535" s="162" t="str">
        <f t="shared" si="512"/>
        <v/>
      </c>
      <c r="AM535" s="199">
        <f t="shared" si="515"/>
        <v>5.1260750291522923</v>
      </c>
      <c r="AN535" s="197">
        <f t="shared" si="517"/>
        <v>0</v>
      </c>
      <c r="AO535" s="197">
        <f t="shared" si="518"/>
        <v>0</v>
      </c>
      <c r="AP535" s="197">
        <f t="shared" si="519"/>
        <v>0</v>
      </c>
      <c r="AQ535" s="197">
        <f t="shared" si="520"/>
        <v>0</v>
      </c>
      <c r="AR535" s="197" t="str">
        <f t="shared" si="521"/>
        <v/>
      </c>
      <c r="AS535" s="197" t="str">
        <f t="shared" si="522"/>
        <v/>
      </c>
      <c r="AT535" s="197" t="str">
        <f t="shared" si="523"/>
        <v/>
      </c>
      <c r="AU535" s="197" t="str">
        <f t="shared" si="524"/>
        <v/>
      </c>
      <c r="AV535" s="199">
        <f t="shared" ca="1" si="516"/>
        <v>2.1591926449290684</v>
      </c>
      <c r="AX535" s="162">
        <f t="shared" si="525"/>
        <v>0</v>
      </c>
      <c r="AY535" s="162">
        <f t="shared" si="526"/>
        <v>0</v>
      </c>
      <c r="AZ535" s="162">
        <f t="shared" si="527"/>
        <v>0</v>
      </c>
      <c r="BA535" s="162">
        <f t="shared" si="528"/>
        <v>0</v>
      </c>
      <c r="BB535" s="162" t="str">
        <f t="shared" si="529"/>
        <v/>
      </c>
      <c r="BC535" s="162" t="str">
        <f t="shared" si="530"/>
        <v/>
      </c>
      <c r="BD535" s="162" t="str">
        <f t="shared" si="531"/>
        <v/>
      </c>
      <c r="BE535" s="162" t="str">
        <f t="shared" si="532"/>
        <v/>
      </c>
      <c r="BG535" s="169">
        <f t="shared" si="513"/>
        <v>11.741745124795246</v>
      </c>
      <c r="BH535" s="169">
        <f t="shared" ca="1" si="514"/>
        <v>2.1566349570357239</v>
      </c>
    </row>
    <row r="536" spans="3:60" x14ac:dyDescent="0.25">
      <c r="C536" s="197">
        <v>46.2</v>
      </c>
      <c r="D536" s="198">
        <f t="shared" si="482"/>
        <v>17.335283299564285</v>
      </c>
      <c r="E536" s="199">
        <f t="shared" si="483"/>
        <v>3.3965800865800864</v>
      </c>
      <c r="F536" s="199">
        <f t="shared" si="484"/>
        <v>16.982900432900433</v>
      </c>
      <c r="G536" s="199">
        <f t="shared" si="485"/>
        <v>2.6304372553653739</v>
      </c>
      <c r="H536" s="200">
        <f t="shared" si="486"/>
        <v>8832.4135557793052</v>
      </c>
      <c r="K536" s="199">
        <f t="shared" si="487"/>
        <v>11.793131317901571</v>
      </c>
      <c r="L536" s="201">
        <f t="shared" si="488"/>
        <v>9.8907133802704897E-2</v>
      </c>
      <c r="M536" s="201">
        <f t="shared" si="489"/>
        <v>9.973896429117747E-2</v>
      </c>
      <c r="N536" s="201">
        <f t="shared" si="490"/>
        <v>0.10483646215949315</v>
      </c>
      <c r="O536" s="201">
        <f t="shared" si="491"/>
        <v>9.8998519686517933E-2</v>
      </c>
      <c r="P536" s="201" t="str">
        <f t="shared" si="492"/>
        <v/>
      </c>
      <c r="Q536" s="201" t="str">
        <f t="shared" si="493"/>
        <v/>
      </c>
      <c r="R536" s="201" t="str">
        <f t="shared" si="494"/>
        <v/>
      </c>
      <c r="S536" s="201" t="str">
        <f t="shared" si="495"/>
        <v/>
      </c>
      <c r="T536" s="199">
        <f t="shared" si="496"/>
        <v>0</v>
      </c>
      <c r="U536" s="199">
        <f t="shared" si="497"/>
        <v>0</v>
      </c>
      <c r="V536" s="199">
        <f t="shared" si="498"/>
        <v>0</v>
      </c>
      <c r="W536" s="199">
        <f t="shared" si="499"/>
        <v>0</v>
      </c>
      <c r="X536" s="199" t="str">
        <f t="shared" si="500"/>
        <v/>
      </c>
      <c r="Y536" s="199" t="str">
        <f t="shared" si="501"/>
        <v/>
      </c>
      <c r="Z536" s="199" t="str">
        <f t="shared" si="502"/>
        <v/>
      </c>
      <c r="AA536" s="199" t="str">
        <f t="shared" si="503"/>
        <v/>
      </c>
      <c r="AB536" s="201">
        <f t="shared" ca="1" si="504"/>
        <v>2.1490148545544128</v>
      </c>
      <c r="AD536" s="162">
        <f t="shared" si="505"/>
        <v>0</v>
      </c>
      <c r="AE536" s="162">
        <f t="shared" si="506"/>
        <v>0</v>
      </c>
      <c r="AF536" s="162">
        <f t="shared" si="507"/>
        <v>0</v>
      </c>
      <c r="AG536" s="162">
        <f t="shared" si="508"/>
        <v>0</v>
      </c>
      <c r="AH536" s="162" t="str">
        <f t="shared" si="509"/>
        <v/>
      </c>
      <c r="AI536" s="162" t="str">
        <f t="shared" si="510"/>
        <v/>
      </c>
      <c r="AJ536" s="162" t="str">
        <f t="shared" si="511"/>
        <v/>
      </c>
      <c r="AK536" s="162" t="str">
        <f t="shared" si="512"/>
        <v/>
      </c>
      <c r="AM536" s="199">
        <f t="shared" si="515"/>
        <v>5.1372918235268052</v>
      </c>
      <c r="AN536" s="197">
        <f t="shared" si="517"/>
        <v>0</v>
      </c>
      <c r="AO536" s="197">
        <f t="shared" si="518"/>
        <v>0</v>
      </c>
      <c r="AP536" s="197">
        <f t="shared" si="519"/>
        <v>0</v>
      </c>
      <c r="AQ536" s="197">
        <f t="shared" si="520"/>
        <v>0</v>
      </c>
      <c r="AR536" s="197" t="str">
        <f t="shared" si="521"/>
        <v/>
      </c>
      <c r="AS536" s="197" t="str">
        <f t="shared" si="522"/>
        <v/>
      </c>
      <c r="AT536" s="197" t="str">
        <f t="shared" si="523"/>
        <v/>
      </c>
      <c r="AU536" s="197" t="str">
        <f t="shared" si="524"/>
        <v/>
      </c>
      <c r="AV536" s="199">
        <f t="shared" ca="1" si="516"/>
        <v>2.0510993492540885</v>
      </c>
      <c r="AX536" s="162">
        <f t="shared" si="525"/>
        <v>0</v>
      </c>
      <c r="AY536" s="162">
        <f t="shared" si="526"/>
        <v>0</v>
      </c>
      <c r="AZ536" s="162">
        <f t="shared" si="527"/>
        <v>0</v>
      </c>
      <c r="BA536" s="162">
        <f t="shared" si="528"/>
        <v>0</v>
      </c>
      <c r="BB536" s="162" t="str">
        <f t="shared" si="529"/>
        <v/>
      </c>
      <c r="BC536" s="162" t="str">
        <f t="shared" si="530"/>
        <v/>
      </c>
      <c r="BD536" s="162" t="str">
        <f t="shared" si="531"/>
        <v/>
      </c>
      <c r="BE536" s="162" t="str">
        <f t="shared" si="532"/>
        <v/>
      </c>
      <c r="BG536" s="169">
        <f t="shared" si="513"/>
        <v>11.767438221348408</v>
      </c>
      <c r="BH536" s="169">
        <f t="shared" ca="1" si="514"/>
        <v>2.0784289499507045</v>
      </c>
    </row>
    <row r="537" spans="3:60" x14ac:dyDescent="0.25">
      <c r="C537" s="197">
        <v>46.3</v>
      </c>
      <c r="D537" s="198">
        <f t="shared" si="482"/>
        <v>17.37280555778845</v>
      </c>
      <c r="E537" s="199">
        <f t="shared" si="483"/>
        <v>3.4013930885529158</v>
      </c>
      <c r="F537" s="199">
        <f t="shared" si="484"/>
        <v>17.006965442764578</v>
      </c>
      <c r="G537" s="199">
        <f t="shared" si="485"/>
        <v>2.6361308424981988</v>
      </c>
      <c r="H537" s="200">
        <f t="shared" si="486"/>
        <v>8819.9156107426443</v>
      </c>
      <c r="K537" s="199">
        <f t="shared" si="487"/>
        <v>11.818824414454733</v>
      </c>
      <c r="L537" s="201">
        <f t="shared" si="488"/>
        <v>9.9122617754344777E-2</v>
      </c>
      <c r="M537" s="201">
        <f t="shared" si="489"/>
        <v>9.9956260509676764E-2</v>
      </c>
      <c r="N537" s="201">
        <f t="shared" si="490"/>
        <v>0.10506486403783626</v>
      </c>
      <c r="O537" s="201">
        <f t="shared" si="491"/>
        <v>9.921420273594389E-2</v>
      </c>
      <c r="P537" s="201" t="str">
        <f t="shared" si="492"/>
        <v/>
      </c>
      <c r="Q537" s="201" t="str">
        <f t="shared" si="493"/>
        <v/>
      </c>
      <c r="R537" s="201" t="str">
        <f t="shared" si="494"/>
        <v/>
      </c>
      <c r="S537" s="201" t="str">
        <f t="shared" si="495"/>
        <v/>
      </c>
      <c r="T537" s="199">
        <f t="shared" si="496"/>
        <v>0</v>
      </c>
      <c r="U537" s="199">
        <f t="shared" si="497"/>
        <v>0</v>
      </c>
      <c r="V537" s="199">
        <f t="shared" si="498"/>
        <v>0</v>
      </c>
      <c r="W537" s="199">
        <f t="shared" si="499"/>
        <v>0</v>
      </c>
      <c r="X537" s="199" t="str">
        <f t="shared" si="500"/>
        <v/>
      </c>
      <c r="Y537" s="199" t="str">
        <f t="shared" si="501"/>
        <v/>
      </c>
      <c r="Z537" s="199" t="str">
        <f t="shared" si="502"/>
        <v/>
      </c>
      <c r="AA537" s="199" t="str">
        <f t="shared" si="503"/>
        <v/>
      </c>
      <c r="AB537" s="201">
        <f t="shared" ca="1" si="504"/>
        <v>2.1135685012559158</v>
      </c>
      <c r="AD537" s="162">
        <f t="shared" si="505"/>
        <v>0</v>
      </c>
      <c r="AE537" s="162">
        <f t="shared" si="506"/>
        <v>0</v>
      </c>
      <c r="AF537" s="162">
        <f t="shared" si="507"/>
        <v>0</v>
      </c>
      <c r="AG537" s="162">
        <f t="shared" si="508"/>
        <v>0</v>
      </c>
      <c r="AH537" s="162" t="str">
        <f t="shared" si="509"/>
        <v/>
      </c>
      <c r="AI537" s="162" t="str">
        <f t="shared" si="510"/>
        <v/>
      </c>
      <c r="AJ537" s="162" t="str">
        <f t="shared" si="511"/>
        <v/>
      </c>
      <c r="AK537" s="162" t="str">
        <f t="shared" si="512"/>
        <v/>
      </c>
      <c r="AM537" s="199">
        <f t="shared" si="515"/>
        <v>5.1485086179013182</v>
      </c>
      <c r="AN537" s="197">
        <f t="shared" si="517"/>
        <v>0</v>
      </c>
      <c r="AO537" s="197">
        <f t="shared" si="518"/>
        <v>0</v>
      </c>
      <c r="AP537" s="197">
        <f t="shared" si="519"/>
        <v>0</v>
      </c>
      <c r="AQ537" s="197">
        <f t="shared" si="520"/>
        <v>0</v>
      </c>
      <c r="AR537" s="197" t="str">
        <f t="shared" si="521"/>
        <v/>
      </c>
      <c r="AS537" s="197" t="str">
        <f t="shared" si="522"/>
        <v/>
      </c>
      <c r="AT537" s="197" t="str">
        <f t="shared" si="523"/>
        <v/>
      </c>
      <c r="AU537" s="197" t="str">
        <f t="shared" si="524"/>
        <v/>
      </c>
      <c r="AV537" s="199">
        <f t="shared" ca="1" si="516"/>
        <v>2.1194485649684087</v>
      </c>
      <c r="AX537" s="162">
        <f t="shared" si="525"/>
        <v>0</v>
      </c>
      <c r="AY537" s="162">
        <f t="shared" si="526"/>
        <v>0</v>
      </c>
      <c r="AZ537" s="162">
        <f t="shared" si="527"/>
        <v>0</v>
      </c>
      <c r="BA537" s="162">
        <f t="shared" si="528"/>
        <v>0</v>
      </c>
      <c r="BB537" s="162" t="str">
        <f t="shared" si="529"/>
        <v/>
      </c>
      <c r="BC537" s="162" t="str">
        <f t="shared" si="530"/>
        <v/>
      </c>
      <c r="BD537" s="162" t="str">
        <f t="shared" si="531"/>
        <v/>
      </c>
      <c r="BE537" s="162" t="str">
        <f t="shared" si="532"/>
        <v/>
      </c>
      <c r="BG537" s="169">
        <f t="shared" si="513"/>
        <v>11.793131317901571</v>
      </c>
      <c r="BH537" s="169">
        <f t="shared" ca="1" si="514"/>
        <v>2.1490148545544128</v>
      </c>
    </row>
    <row r="538" spans="3:60" x14ac:dyDescent="0.25">
      <c r="C538" s="197">
        <v>46.4</v>
      </c>
      <c r="D538" s="198">
        <f t="shared" si="482"/>
        <v>17.410327816012614</v>
      </c>
      <c r="E538" s="199">
        <f t="shared" si="483"/>
        <v>3.406206896551724</v>
      </c>
      <c r="F538" s="199">
        <f t="shared" si="484"/>
        <v>17.031034482758621</v>
      </c>
      <c r="G538" s="199">
        <f t="shared" si="485"/>
        <v>2.6418244296310247</v>
      </c>
      <c r="H538" s="200">
        <f t="shared" si="486"/>
        <v>8807.4509009921039</v>
      </c>
      <c r="K538" s="199">
        <f t="shared" si="487"/>
        <v>11.844517511007895</v>
      </c>
      <c r="L538" s="201">
        <f t="shared" si="488"/>
        <v>9.9338101705984658E-2</v>
      </c>
      <c r="M538" s="201">
        <f t="shared" si="489"/>
        <v>0.10017355672817607</v>
      </c>
      <c r="N538" s="201">
        <f t="shared" si="490"/>
        <v>0.10529326591617938</v>
      </c>
      <c r="O538" s="201">
        <f t="shared" si="491"/>
        <v>9.9429885785369848E-2</v>
      </c>
      <c r="P538" s="201" t="str">
        <f t="shared" si="492"/>
        <v/>
      </c>
      <c r="Q538" s="201" t="str">
        <f t="shared" si="493"/>
        <v/>
      </c>
      <c r="R538" s="201" t="str">
        <f t="shared" si="494"/>
        <v/>
      </c>
      <c r="S538" s="201" t="str">
        <f t="shared" si="495"/>
        <v/>
      </c>
      <c r="T538" s="199">
        <f t="shared" si="496"/>
        <v>0</v>
      </c>
      <c r="U538" s="199">
        <f t="shared" si="497"/>
        <v>0</v>
      </c>
      <c r="V538" s="199">
        <f t="shared" si="498"/>
        <v>0</v>
      </c>
      <c r="W538" s="199">
        <f t="shared" si="499"/>
        <v>0</v>
      </c>
      <c r="X538" s="199" t="str">
        <f t="shared" si="500"/>
        <v/>
      </c>
      <c r="Y538" s="199" t="str">
        <f t="shared" si="501"/>
        <v/>
      </c>
      <c r="Z538" s="199" t="str">
        <f t="shared" si="502"/>
        <v/>
      </c>
      <c r="AA538" s="199" t="str">
        <f t="shared" si="503"/>
        <v/>
      </c>
      <c r="AB538" s="201">
        <f t="shared" ca="1" si="504"/>
        <v>2.1181662477905361</v>
      </c>
      <c r="AD538" s="162">
        <f t="shared" si="505"/>
        <v>0</v>
      </c>
      <c r="AE538" s="162">
        <f t="shared" si="506"/>
        <v>0</v>
      </c>
      <c r="AF538" s="162">
        <f t="shared" si="507"/>
        <v>0</v>
      </c>
      <c r="AG538" s="162">
        <f t="shared" si="508"/>
        <v>0</v>
      </c>
      <c r="AH538" s="162" t="str">
        <f t="shared" si="509"/>
        <v/>
      </c>
      <c r="AI538" s="162" t="str">
        <f t="shared" si="510"/>
        <v/>
      </c>
      <c r="AJ538" s="162" t="str">
        <f t="shared" si="511"/>
        <v/>
      </c>
      <c r="AK538" s="162" t="str">
        <f t="shared" si="512"/>
        <v/>
      </c>
      <c r="AM538" s="199">
        <f t="shared" si="515"/>
        <v>5.1597254122758311</v>
      </c>
      <c r="AN538" s="197">
        <f t="shared" si="517"/>
        <v>0</v>
      </c>
      <c r="AO538" s="197">
        <f t="shared" si="518"/>
        <v>0</v>
      </c>
      <c r="AP538" s="197">
        <f t="shared" si="519"/>
        <v>0</v>
      </c>
      <c r="AQ538" s="197">
        <f t="shared" si="520"/>
        <v>0</v>
      </c>
      <c r="AR538" s="197" t="str">
        <f t="shared" si="521"/>
        <v/>
      </c>
      <c r="AS538" s="197" t="str">
        <f t="shared" si="522"/>
        <v/>
      </c>
      <c r="AT538" s="197" t="str">
        <f t="shared" si="523"/>
        <v/>
      </c>
      <c r="AU538" s="197" t="str">
        <f t="shared" si="524"/>
        <v/>
      </c>
      <c r="AV538" s="199">
        <f t="shared" ca="1" si="516"/>
        <v>2.0979190000362995</v>
      </c>
      <c r="AX538" s="162">
        <f t="shared" si="525"/>
        <v>0</v>
      </c>
      <c r="AY538" s="162">
        <f t="shared" si="526"/>
        <v>0</v>
      </c>
      <c r="AZ538" s="162">
        <f t="shared" si="527"/>
        <v>0</v>
      </c>
      <c r="BA538" s="162">
        <f t="shared" si="528"/>
        <v>0</v>
      </c>
      <c r="BB538" s="162" t="str">
        <f t="shared" si="529"/>
        <v/>
      </c>
      <c r="BC538" s="162" t="str">
        <f t="shared" si="530"/>
        <v/>
      </c>
      <c r="BD538" s="162" t="str">
        <f t="shared" si="531"/>
        <v/>
      </c>
      <c r="BE538" s="162" t="str">
        <f t="shared" si="532"/>
        <v/>
      </c>
      <c r="BG538" s="169">
        <f t="shared" si="513"/>
        <v>11.818824414454733</v>
      </c>
      <c r="BH538" s="169">
        <f t="shared" ca="1" si="514"/>
        <v>2.1135685012559158</v>
      </c>
    </row>
    <row r="539" spans="3:60" x14ac:dyDescent="0.25">
      <c r="C539" s="197">
        <v>46.5</v>
      </c>
      <c r="D539" s="198">
        <f t="shared" si="482"/>
        <v>17.447850074236779</v>
      </c>
      <c r="E539" s="199">
        <f t="shared" si="483"/>
        <v>3.4110215053763442</v>
      </c>
      <c r="F539" s="199">
        <f t="shared" si="484"/>
        <v>17.05510752688172</v>
      </c>
      <c r="G539" s="199">
        <f t="shared" si="485"/>
        <v>2.6475180167638506</v>
      </c>
      <c r="H539" s="200">
        <f t="shared" si="486"/>
        <v>8795.0193080621011</v>
      </c>
      <c r="K539" s="199">
        <f t="shared" si="487"/>
        <v>11.870210607561058</v>
      </c>
      <c r="L539" s="201">
        <f t="shared" si="488"/>
        <v>9.9553585657624538E-2</v>
      </c>
      <c r="M539" s="201">
        <f t="shared" si="489"/>
        <v>0.10039085294667537</v>
      </c>
      <c r="N539" s="201">
        <f t="shared" si="490"/>
        <v>0.1055216677945225</v>
      </c>
      <c r="O539" s="201">
        <f t="shared" si="491"/>
        <v>9.964556883479582E-2</v>
      </c>
      <c r="P539" s="201" t="str">
        <f t="shared" si="492"/>
        <v/>
      </c>
      <c r="Q539" s="201" t="str">
        <f t="shared" si="493"/>
        <v/>
      </c>
      <c r="R539" s="201" t="str">
        <f t="shared" si="494"/>
        <v/>
      </c>
      <c r="S539" s="201" t="str">
        <f t="shared" si="495"/>
        <v/>
      </c>
      <c r="T539" s="199">
        <f t="shared" si="496"/>
        <v>0</v>
      </c>
      <c r="U539" s="199">
        <f t="shared" si="497"/>
        <v>0</v>
      </c>
      <c r="V539" s="199">
        <f t="shared" si="498"/>
        <v>0</v>
      </c>
      <c r="W539" s="199">
        <f t="shared" si="499"/>
        <v>0</v>
      </c>
      <c r="X539" s="199" t="str">
        <f t="shared" si="500"/>
        <v/>
      </c>
      <c r="Y539" s="199" t="str">
        <f t="shared" si="501"/>
        <v/>
      </c>
      <c r="Z539" s="199" t="str">
        <f t="shared" si="502"/>
        <v/>
      </c>
      <c r="AA539" s="199" t="str">
        <f t="shared" si="503"/>
        <v/>
      </c>
      <c r="AB539" s="201">
        <f t="shared" ca="1" si="504"/>
        <v>2.1374062911424287</v>
      </c>
      <c r="AD539" s="162">
        <f t="shared" si="505"/>
        <v>0</v>
      </c>
      <c r="AE539" s="162">
        <f t="shared" si="506"/>
        <v>0</v>
      </c>
      <c r="AF539" s="162">
        <f t="shared" si="507"/>
        <v>0</v>
      </c>
      <c r="AG539" s="162">
        <f t="shared" si="508"/>
        <v>0</v>
      </c>
      <c r="AH539" s="162" t="str">
        <f t="shared" si="509"/>
        <v/>
      </c>
      <c r="AI539" s="162" t="str">
        <f t="shared" si="510"/>
        <v/>
      </c>
      <c r="AJ539" s="162" t="str">
        <f t="shared" si="511"/>
        <v/>
      </c>
      <c r="AK539" s="162" t="str">
        <f t="shared" si="512"/>
        <v/>
      </c>
      <c r="AM539" s="199">
        <f t="shared" si="515"/>
        <v>5.1709422066503441</v>
      </c>
      <c r="AN539" s="197">
        <f t="shared" si="517"/>
        <v>0</v>
      </c>
      <c r="AO539" s="197">
        <f t="shared" si="518"/>
        <v>0</v>
      </c>
      <c r="AP539" s="197">
        <f t="shared" si="519"/>
        <v>0</v>
      </c>
      <c r="AQ539" s="197">
        <f t="shared" si="520"/>
        <v>0</v>
      </c>
      <c r="AR539" s="197" t="str">
        <f t="shared" si="521"/>
        <v/>
      </c>
      <c r="AS539" s="197" t="str">
        <f t="shared" si="522"/>
        <v/>
      </c>
      <c r="AT539" s="197" t="str">
        <f t="shared" si="523"/>
        <v/>
      </c>
      <c r="AU539" s="197" t="str">
        <f t="shared" si="524"/>
        <v/>
      </c>
      <c r="AV539" s="199">
        <f t="shared" ca="1" si="516"/>
        <v>2.1060997798849561</v>
      </c>
      <c r="AX539" s="162">
        <f t="shared" si="525"/>
        <v>0</v>
      </c>
      <c r="AY539" s="162">
        <f t="shared" si="526"/>
        <v>0</v>
      </c>
      <c r="AZ539" s="162">
        <f t="shared" si="527"/>
        <v>0</v>
      </c>
      <c r="BA539" s="162">
        <f t="shared" si="528"/>
        <v>0</v>
      </c>
      <c r="BB539" s="162" t="str">
        <f t="shared" si="529"/>
        <v/>
      </c>
      <c r="BC539" s="162" t="str">
        <f t="shared" si="530"/>
        <v/>
      </c>
      <c r="BD539" s="162" t="str">
        <f t="shared" si="531"/>
        <v/>
      </c>
      <c r="BE539" s="162" t="str">
        <f t="shared" si="532"/>
        <v/>
      </c>
      <c r="BG539" s="169">
        <f t="shared" si="513"/>
        <v>11.844517511007895</v>
      </c>
      <c r="BH539" s="169">
        <f t="shared" ca="1" si="514"/>
        <v>2.1181662477905361</v>
      </c>
    </row>
    <row r="540" spans="3:60" x14ac:dyDescent="0.25">
      <c r="C540" s="197">
        <v>46.6</v>
      </c>
      <c r="D540" s="198">
        <f t="shared" si="482"/>
        <v>17.485372332460948</v>
      </c>
      <c r="E540" s="199">
        <f t="shared" si="483"/>
        <v>3.4158369098712447</v>
      </c>
      <c r="F540" s="199">
        <f t="shared" si="484"/>
        <v>17.079184549356224</v>
      </c>
      <c r="G540" s="199">
        <f t="shared" si="485"/>
        <v>2.653211603896676</v>
      </c>
      <c r="H540" s="200">
        <f t="shared" si="486"/>
        <v>8782.6207139177513</v>
      </c>
      <c r="K540" s="199">
        <f t="shared" si="487"/>
        <v>11.89590370411422</v>
      </c>
      <c r="L540" s="201">
        <f t="shared" si="488"/>
        <v>9.9769069609264405E-2</v>
      </c>
      <c r="M540" s="201">
        <f t="shared" si="489"/>
        <v>0.10060814916517466</v>
      </c>
      <c r="N540" s="201">
        <f t="shared" si="490"/>
        <v>0.10575006967286563</v>
      </c>
      <c r="O540" s="201">
        <f t="shared" si="491"/>
        <v>9.9861251884221777E-2</v>
      </c>
      <c r="P540" s="201" t="str">
        <f t="shared" si="492"/>
        <v/>
      </c>
      <c r="Q540" s="201" t="str">
        <f t="shared" si="493"/>
        <v/>
      </c>
      <c r="R540" s="201" t="str">
        <f t="shared" si="494"/>
        <v/>
      </c>
      <c r="S540" s="201" t="str">
        <f t="shared" si="495"/>
        <v/>
      </c>
      <c r="T540" s="199">
        <f t="shared" si="496"/>
        <v>0</v>
      </c>
      <c r="U540" s="199">
        <f t="shared" si="497"/>
        <v>0</v>
      </c>
      <c r="V540" s="199">
        <f t="shared" si="498"/>
        <v>0</v>
      </c>
      <c r="W540" s="199">
        <f t="shared" si="499"/>
        <v>0</v>
      </c>
      <c r="X540" s="199" t="str">
        <f t="shared" si="500"/>
        <v/>
      </c>
      <c r="Y540" s="199" t="str">
        <f t="shared" si="501"/>
        <v/>
      </c>
      <c r="Z540" s="199" t="str">
        <f t="shared" si="502"/>
        <v/>
      </c>
      <c r="AA540" s="199" t="str">
        <f t="shared" si="503"/>
        <v/>
      </c>
      <c r="AB540" s="201">
        <f t="shared" ca="1" si="504"/>
        <v>2.130772878761642</v>
      </c>
      <c r="AD540" s="162">
        <f t="shared" si="505"/>
        <v>0</v>
      </c>
      <c r="AE540" s="162">
        <f t="shared" si="506"/>
        <v>0</v>
      </c>
      <c r="AF540" s="162">
        <f t="shared" si="507"/>
        <v>0</v>
      </c>
      <c r="AG540" s="162">
        <f t="shared" si="508"/>
        <v>0</v>
      </c>
      <c r="AH540" s="162" t="str">
        <f t="shared" si="509"/>
        <v/>
      </c>
      <c r="AI540" s="162" t="str">
        <f t="shared" si="510"/>
        <v/>
      </c>
      <c r="AJ540" s="162" t="str">
        <f t="shared" si="511"/>
        <v/>
      </c>
      <c r="AK540" s="162" t="str">
        <f t="shared" si="512"/>
        <v/>
      </c>
      <c r="AM540" s="199">
        <f t="shared" si="515"/>
        <v>5.182159001024857</v>
      </c>
      <c r="AN540" s="197">
        <f t="shared" si="517"/>
        <v>0</v>
      </c>
      <c r="AO540" s="197">
        <f t="shared" si="518"/>
        <v>0</v>
      </c>
      <c r="AP540" s="197">
        <f t="shared" si="519"/>
        <v>0</v>
      </c>
      <c r="AQ540" s="197">
        <f t="shared" si="520"/>
        <v>0</v>
      </c>
      <c r="AR540" s="197" t="str">
        <f t="shared" si="521"/>
        <v/>
      </c>
      <c r="AS540" s="197" t="str">
        <f t="shared" si="522"/>
        <v/>
      </c>
      <c r="AT540" s="197" t="str">
        <f t="shared" si="523"/>
        <v/>
      </c>
      <c r="AU540" s="197" t="str">
        <f t="shared" si="524"/>
        <v/>
      </c>
      <c r="AV540" s="199">
        <f t="shared" ca="1" si="516"/>
        <v>2.1196700206354357</v>
      </c>
      <c r="AX540" s="162">
        <f t="shared" si="525"/>
        <v>0</v>
      </c>
      <c r="AY540" s="162">
        <f t="shared" si="526"/>
        <v>0</v>
      </c>
      <c r="AZ540" s="162">
        <f t="shared" si="527"/>
        <v>0</v>
      </c>
      <c r="BA540" s="162">
        <f t="shared" si="528"/>
        <v>0</v>
      </c>
      <c r="BB540" s="162" t="str">
        <f t="shared" si="529"/>
        <v/>
      </c>
      <c r="BC540" s="162" t="str">
        <f t="shared" si="530"/>
        <v/>
      </c>
      <c r="BD540" s="162" t="str">
        <f t="shared" si="531"/>
        <v/>
      </c>
      <c r="BE540" s="162" t="str">
        <f t="shared" si="532"/>
        <v/>
      </c>
      <c r="BG540" s="169">
        <f t="shared" si="513"/>
        <v>11.870210607561058</v>
      </c>
      <c r="BH540" s="169">
        <f t="shared" ca="1" si="514"/>
        <v>2.1374062911424287</v>
      </c>
    </row>
    <row r="541" spans="3:60" x14ac:dyDescent="0.25">
      <c r="C541" s="197">
        <v>46.7</v>
      </c>
      <c r="D541" s="198">
        <f t="shared" si="482"/>
        <v>17.522894590685112</v>
      </c>
      <c r="E541" s="199">
        <f t="shared" si="483"/>
        <v>3.4206531049250541</v>
      </c>
      <c r="F541" s="199">
        <f t="shared" si="484"/>
        <v>17.103265524625272</v>
      </c>
      <c r="G541" s="199">
        <f t="shared" si="485"/>
        <v>2.6589051910295014</v>
      </c>
      <c r="H541" s="200">
        <f t="shared" si="486"/>
        <v>8770.2550009546467</v>
      </c>
      <c r="K541" s="199">
        <f t="shared" si="487"/>
        <v>11.921596800667382</v>
      </c>
      <c r="L541" s="201">
        <f t="shared" si="488"/>
        <v>9.9984553560904299E-2</v>
      </c>
      <c r="M541" s="201">
        <f t="shared" si="489"/>
        <v>0.10082544538367395</v>
      </c>
      <c r="N541" s="201">
        <f t="shared" si="490"/>
        <v>0.10597847155120875</v>
      </c>
      <c r="O541" s="201">
        <f t="shared" si="491"/>
        <v>0.10007693493364775</v>
      </c>
      <c r="P541" s="201" t="str">
        <f t="shared" si="492"/>
        <v/>
      </c>
      <c r="Q541" s="201" t="str">
        <f t="shared" si="493"/>
        <v/>
      </c>
      <c r="R541" s="201" t="str">
        <f t="shared" si="494"/>
        <v/>
      </c>
      <c r="S541" s="201" t="str">
        <f t="shared" si="495"/>
        <v/>
      </c>
      <c r="T541" s="199">
        <f t="shared" si="496"/>
        <v>0</v>
      </c>
      <c r="U541" s="199">
        <f t="shared" si="497"/>
        <v>0</v>
      </c>
      <c r="V541" s="199">
        <f t="shared" si="498"/>
        <v>0</v>
      </c>
      <c r="W541" s="199">
        <f t="shared" si="499"/>
        <v>0</v>
      </c>
      <c r="X541" s="199" t="str">
        <f t="shared" si="500"/>
        <v/>
      </c>
      <c r="Y541" s="199" t="str">
        <f t="shared" si="501"/>
        <v/>
      </c>
      <c r="Z541" s="199" t="str">
        <f t="shared" si="502"/>
        <v/>
      </c>
      <c r="AA541" s="199" t="str">
        <f t="shared" si="503"/>
        <v/>
      </c>
      <c r="AB541" s="201">
        <f t="shared" ca="1" si="504"/>
        <v>2.1137619669243795</v>
      </c>
      <c r="AD541" s="162">
        <f t="shared" si="505"/>
        <v>0</v>
      </c>
      <c r="AE541" s="162">
        <f t="shared" si="506"/>
        <v>0</v>
      </c>
      <c r="AF541" s="162">
        <f t="shared" si="507"/>
        <v>0</v>
      </c>
      <c r="AG541" s="162">
        <f t="shared" si="508"/>
        <v>0</v>
      </c>
      <c r="AH541" s="162" t="str">
        <f t="shared" si="509"/>
        <v/>
      </c>
      <c r="AI541" s="162" t="str">
        <f t="shared" si="510"/>
        <v/>
      </c>
      <c r="AJ541" s="162" t="str">
        <f t="shared" si="511"/>
        <v/>
      </c>
      <c r="AK541" s="162" t="str">
        <f t="shared" si="512"/>
        <v/>
      </c>
      <c r="AM541" s="199">
        <f t="shared" si="515"/>
        <v>5.19337579539937</v>
      </c>
      <c r="AN541" s="197">
        <f t="shared" si="517"/>
        <v>0</v>
      </c>
      <c r="AO541" s="197">
        <f t="shared" si="518"/>
        <v>0</v>
      </c>
      <c r="AP541" s="197">
        <f t="shared" si="519"/>
        <v>0</v>
      </c>
      <c r="AQ541" s="197">
        <f t="shared" si="520"/>
        <v>0</v>
      </c>
      <c r="AR541" s="197" t="str">
        <f t="shared" si="521"/>
        <v/>
      </c>
      <c r="AS541" s="197" t="str">
        <f t="shared" si="522"/>
        <v/>
      </c>
      <c r="AT541" s="197" t="str">
        <f t="shared" si="523"/>
        <v/>
      </c>
      <c r="AU541" s="197" t="str">
        <f t="shared" si="524"/>
        <v/>
      </c>
      <c r="AV541" s="199">
        <f t="shared" ca="1" si="516"/>
        <v>2.1422509030437036</v>
      </c>
      <c r="AX541" s="162">
        <f t="shared" si="525"/>
        <v>0</v>
      </c>
      <c r="AY541" s="162">
        <f t="shared" si="526"/>
        <v>0</v>
      </c>
      <c r="AZ541" s="162">
        <f t="shared" si="527"/>
        <v>0</v>
      </c>
      <c r="BA541" s="162">
        <f t="shared" si="528"/>
        <v>0</v>
      </c>
      <c r="BB541" s="162" t="str">
        <f t="shared" si="529"/>
        <v/>
      </c>
      <c r="BC541" s="162" t="str">
        <f t="shared" si="530"/>
        <v/>
      </c>
      <c r="BD541" s="162" t="str">
        <f t="shared" si="531"/>
        <v/>
      </c>
      <c r="BE541" s="162" t="str">
        <f t="shared" si="532"/>
        <v/>
      </c>
      <c r="BG541" s="169">
        <f t="shared" si="513"/>
        <v>11.89590370411422</v>
      </c>
      <c r="BH541" s="169">
        <f t="shared" ca="1" si="514"/>
        <v>2.130772878761642</v>
      </c>
    </row>
    <row r="542" spans="3:60" x14ac:dyDescent="0.25">
      <c r="C542" s="197">
        <v>46.8</v>
      </c>
      <c r="D542" s="198">
        <f t="shared" si="482"/>
        <v>17.560416848909274</v>
      </c>
      <c r="E542" s="199">
        <f t="shared" si="483"/>
        <v>3.425470085470085</v>
      </c>
      <c r="F542" s="199">
        <f t="shared" si="484"/>
        <v>17.127350427350425</v>
      </c>
      <c r="G542" s="199">
        <f t="shared" si="485"/>
        <v>2.6645987781623264</v>
      </c>
      <c r="H542" s="200">
        <f t="shared" si="486"/>
        <v>8757.9220519986047</v>
      </c>
      <c r="K542" s="199">
        <f t="shared" si="487"/>
        <v>11.947289897220545</v>
      </c>
      <c r="L542" s="201">
        <f t="shared" si="488"/>
        <v>0.10020003751254417</v>
      </c>
      <c r="M542" s="201">
        <f t="shared" si="489"/>
        <v>0.10104274160217325</v>
      </c>
      <c r="N542" s="201">
        <f t="shared" si="490"/>
        <v>0.10620687342955186</v>
      </c>
      <c r="O542" s="201">
        <f t="shared" si="491"/>
        <v>0.10029261798307371</v>
      </c>
      <c r="P542" s="201" t="str">
        <f t="shared" si="492"/>
        <v/>
      </c>
      <c r="Q542" s="201" t="str">
        <f t="shared" si="493"/>
        <v/>
      </c>
      <c r="R542" s="201" t="str">
        <f t="shared" si="494"/>
        <v/>
      </c>
      <c r="S542" s="201" t="str">
        <f t="shared" si="495"/>
        <v/>
      </c>
      <c r="T542" s="199">
        <f t="shared" si="496"/>
        <v>0</v>
      </c>
      <c r="U542" s="199">
        <f t="shared" si="497"/>
        <v>0</v>
      </c>
      <c r="V542" s="199">
        <f t="shared" si="498"/>
        <v>0</v>
      </c>
      <c r="W542" s="199">
        <f t="shared" si="499"/>
        <v>0</v>
      </c>
      <c r="X542" s="199" t="str">
        <f t="shared" si="500"/>
        <v/>
      </c>
      <c r="Y542" s="199" t="str">
        <f t="shared" si="501"/>
        <v/>
      </c>
      <c r="Z542" s="199" t="str">
        <f t="shared" si="502"/>
        <v/>
      </c>
      <c r="AA542" s="199" t="str">
        <f t="shared" si="503"/>
        <v/>
      </c>
      <c r="AB542" s="201">
        <f t="shared" ca="1" si="504"/>
        <v>2.1156450449414499</v>
      </c>
      <c r="AD542" s="162">
        <f t="shared" si="505"/>
        <v>0</v>
      </c>
      <c r="AE542" s="162">
        <f t="shared" si="506"/>
        <v>0</v>
      </c>
      <c r="AF542" s="162">
        <f t="shared" si="507"/>
        <v>0</v>
      </c>
      <c r="AG542" s="162">
        <f t="shared" si="508"/>
        <v>0</v>
      </c>
      <c r="AH542" s="162" t="str">
        <f t="shared" si="509"/>
        <v/>
      </c>
      <c r="AI542" s="162" t="str">
        <f t="shared" si="510"/>
        <v/>
      </c>
      <c r="AJ542" s="162" t="str">
        <f t="shared" si="511"/>
        <v/>
      </c>
      <c r="AK542" s="162" t="str">
        <f t="shared" si="512"/>
        <v/>
      </c>
      <c r="AM542" s="199">
        <f t="shared" si="515"/>
        <v>5.2045925897738829</v>
      </c>
      <c r="AN542" s="197">
        <f t="shared" si="517"/>
        <v>0</v>
      </c>
      <c r="AO542" s="197">
        <f t="shared" si="518"/>
        <v>0</v>
      </c>
      <c r="AP542" s="197">
        <f t="shared" si="519"/>
        <v>0</v>
      </c>
      <c r="AQ542" s="197">
        <f t="shared" si="520"/>
        <v>0</v>
      </c>
      <c r="AR542" s="197" t="str">
        <f t="shared" si="521"/>
        <v/>
      </c>
      <c r="AS542" s="197" t="str">
        <f t="shared" si="522"/>
        <v/>
      </c>
      <c r="AT542" s="197" t="str">
        <f t="shared" si="523"/>
        <v/>
      </c>
      <c r="AU542" s="197" t="str">
        <f t="shared" si="524"/>
        <v/>
      </c>
      <c r="AV542" s="199">
        <f t="shared" ca="1" si="516"/>
        <v>2.0701354722295573</v>
      </c>
      <c r="AX542" s="162">
        <f t="shared" si="525"/>
        <v>0</v>
      </c>
      <c r="AY542" s="162">
        <f t="shared" si="526"/>
        <v>0</v>
      </c>
      <c r="AZ542" s="162">
        <f t="shared" si="527"/>
        <v>0</v>
      </c>
      <c r="BA542" s="162">
        <f t="shared" si="528"/>
        <v>0</v>
      </c>
      <c r="BB542" s="162" t="str">
        <f t="shared" si="529"/>
        <v/>
      </c>
      <c r="BC542" s="162" t="str">
        <f t="shared" si="530"/>
        <v/>
      </c>
      <c r="BD542" s="162" t="str">
        <f t="shared" si="531"/>
        <v/>
      </c>
      <c r="BE542" s="162" t="str">
        <f t="shared" si="532"/>
        <v/>
      </c>
      <c r="BG542" s="169">
        <f t="shared" si="513"/>
        <v>11.921596800667382</v>
      </c>
      <c r="BH542" s="169">
        <f t="shared" ca="1" si="514"/>
        <v>2.1137619669243795</v>
      </c>
    </row>
    <row r="543" spans="3:60" x14ac:dyDescent="0.25">
      <c r="C543" s="197">
        <v>46.9</v>
      </c>
      <c r="D543" s="198">
        <f t="shared" si="482"/>
        <v>17.597939107133442</v>
      </c>
      <c r="E543" s="199">
        <f t="shared" si="483"/>
        <v>3.4302878464818765</v>
      </c>
      <c r="F543" s="199">
        <f t="shared" si="484"/>
        <v>17.151439232409381</v>
      </c>
      <c r="G543" s="199">
        <f t="shared" si="485"/>
        <v>2.6702923652951522</v>
      </c>
      <c r="H543" s="200">
        <f t="shared" si="486"/>
        <v>8745.6217503053522</v>
      </c>
      <c r="K543" s="199">
        <f t="shared" si="487"/>
        <v>11.972982993773707</v>
      </c>
      <c r="L543" s="201">
        <f t="shared" si="488"/>
        <v>0.10041552146418405</v>
      </c>
      <c r="M543" s="201">
        <f t="shared" si="489"/>
        <v>0.10126003782067254</v>
      </c>
      <c r="N543" s="201">
        <f t="shared" si="490"/>
        <v>0.10643527530789498</v>
      </c>
      <c r="O543" s="201">
        <f t="shared" si="491"/>
        <v>0.10050830103249966</v>
      </c>
      <c r="P543" s="201" t="str">
        <f t="shared" si="492"/>
        <v/>
      </c>
      <c r="Q543" s="201" t="str">
        <f t="shared" si="493"/>
        <v/>
      </c>
      <c r="R543" s="201" t="str">
        <f t="shared" si="494"/>
        <v/>
      </c>
      <c r="S543" s="201" t="str">
        <f t="shared" si="495"/>
        <v/>
      </c>
      <c r="T543" s="199">
        <f t="shared" si="496"/>
        <v>0</v>
      </c>
      <c r="U543" s="199">
        <f t="shared" si="497"/>
        <v>0</v>
      </c>
      <c r="V543" s="199">
        <f t="shared" si="498"/>
        <v>0</v>
      </c>
      <c r="W543" s="199">
        <f t="shared" si="499"/>
        <v>0</v>
      </c>
      <c r="X543" s="199" t="str">
        <f t="shared" si="500"/>
        <v/>
      </c>
      <c r="Y543" s="199" t="str">
        <f t="shared" si="501"/>
        <v/>
      </c>
      <c r="Z543" s="199" t="str">
        <f t="shared" si="502"/>
        <v/>
      </c>
      <c r="AA543" s="199" t="str">
        <f t="shared" si="503"/>
        <v/>
      </c>
      <c r="AB543" s="201">
        <f t="shared" ca="1" si="504"/>
        <v>2.0002258523001455</v>
      </c>
      <c r="AD543" s="162">
        <f t="shared" si="505"/>
        <v>0</v>
      </c>
      <c r="AE543" s="162">
        <f t="shared" si="506"/>
        <v>0</v>
      </c>
      <c r="AF543" s="162">
        <f t="shared" si="507"/>
        <v>0</v>
      </c>
      <c r="AG543" s="162">
        <f t="shared" si="508"/>
        <v>0</v>
      </c>
      <c r="AH543" s="162" t="str">
        <f t="shared" si="509"/>
        <v/>
      </c>
      <c r="AI543" s="162" t="str">
        <f t="shared" si="510"/>
        <v/>
      </c>
      <c r="AJ543" s="162" t="str">
        <f t="shared" si="511"/>
        <v/>
      </c>
      <c r="AK543" s="162" t="str">
        <f t="shared" si="512"/>
        <v/>
      </c>
      <c r="AM543" s="199">
        <f t="shared" si="515"/>
        <v>5.2158093841483959</v>
      </c>
      <c r="AN543" s="197">
        <f t="shared" si="517"/>
        <v>0</v>
      </c>
      <c r="AO543" s="197">
        <f t="shared" si="518"/>
        <v>0</v>
      </c>
      <c r="AP543" s="197">
        <f t="shared" si="519"/>
        <v>0</v>
      </c>
      <c r="AQ543" s="197">
        <f t="shared" si="520"/>
        <v>0</v>
      </c>
      <c r="AR543" s="197" t="str">
        <f t="shared" si="521"/>
        <v/>
      </c>
      <c r="AS543" s="197" t="str">
        <f t="shared" si="522"/>
        <v/>
      </c>
      <c r="AT543" s="197" t="str">
        <f t="shared" si="523"/>
        <v/>
      </c>
      <c r="AU543" s="197" t="str">
        <f t="shared" si="524"/>
        <v/>
      </c>
      <c r="AV543" s="199">
        <f t="shared" ca="1" si="516"/>
        <v>2.0848365337147223</v>
      </c>
      <c r="AX543" s="162">
        <f t="shared" si="525"/>
        <v>0</v>
      </c>
      <c r="AY543" s="162">
        <f t="shared" si="526"/>
        <v>0</v>
      </c>
      <c r="AZ543" s="162">
        <f t="shared" si="527"/>
        <v>0</v>
      </c>
      <c r="BA543" s="162">
        <f t="shared" si="528"/>
        <v>0</v>
      </c>
      <c r="BB543" s="162" t="str">
        <f t="shared" si="529"/>
        <v/>
      </c>
      <c r="BC543" s="162" t="str">
        <f t="shared" si="530"/>
        <v/>
      </c>
      <c r="BD543" s="162" t="str">
        <f t="shared" si="531"/>
        <v/>
      </c>
      <c r="BE543" s="162" t="str">
        <f t="shared" si="532"/>
        <v/>
      </c>
      <c r="BG543" s="169">
        <f t="shared" si="513"/>
        <v>11.947289897220545</v>
      </c>
      <c r="BH543" s="169">
        <f t="shared" ca="1" si="514"/>
        <v>2.1156450449414499</v>
      </c>
    </row>
    <row r="544" spans="3:60" x14ac:dyDescent="0.25">
      <c r="C544" s="197">
        <v>47</v>
      </c>
      <c r="D544" s="198">
        <f t="shared" si="482"/>
        <v>17.635461365357607</v>
      </c>
      <c r="E544" s="199">
        <f t="shared" si="483"/>
        <v>3.4351063829787236</v>
      </c>
      <c r="F544" s="199">
        <f t="shared" si="484"/>
        <v>17.175531914893618</v>
      </c>
      <c r="G544" s="199">
        <f t="shared" si="485"/>
        <v>2.6759859524279777</v>
      </c>
      <c r="H544" s="200">
        <f t="shared" si="486"/>
        <v>8733.3539795602355</v>
      </c>
      <c r="K544" s="199">
        <f t="shared" si="487"/>
        <v>11.998676090326869</v>
      </c>
      <c r="L544" s="201">
        <f t="shared" si="488"/>
        <v>0.10063100541582393</v>
      </c>
      <c r="M544" s="201">
        <f t="shared" si="489"/>
        <v>0.10147733403917185</v>
      </c>
      <c r="N544" s="201">
        <f t="shared" si="490"/>
        <v>0.10666367718623811</v>
      </c>
      <c r="O544" s="201">
        <f t="shared" si="491"/>
        <v>0.10072398408192564</v>
      </c>
      <c r="P544" s="201" t="str">
        <f t="shared" si="492"/>
        <v/>
      </c>
      <c r="Q544" s="201" t="str">
        <f t="shared" si="493"/>
        <v/>
      </c>
      <c r="R544" s="201" t="str">
        <f t="shared" si="494"/>
        <v/>
      </c>
      <c r="S544" s="201" t="str">
        <f t="shared" si="495"/>
        <v/>
      </c>
      <c r="T544" s="199">
        <f t="shared" si="496"/>
        <v>0</v>
      </c>
      <c r="U544" s="199">
        <f t="shared" si="497"/>
        <v>0</v>
      </c>
      <c r="V544" s="199">
        <f t="shared" si="498"/>
        <v>0</v>
      </c>
      <c r="W544" s="199">
        <f t="shared" si="499"/>
        <v>0</v>
      </c>
      <c r="X544" s="199" t="str">
        <f t="shared" si="500"/>
        <v/>
      </c>
      <c r="Y544" s="199" t="str">
        <f t="shared" si="501"/>
        <v/>
      </c>
      <c r="Z544" s="199" t="str">
        <f t="shared" si="502"/>
        <v/>
      </c>
      <c r="AA544" s="199" t="str">
        <f t="shared" si="503"/>
        <v/>
      </c>
      <c r="AB544" s="201">
        <f t="shared" ca="1" si="504"/>
        <v>2.0353822782111348</v>
      </c>
      <c r="AD544" s="162">
        <f t="shared" si="505"/>
        <v>0</v>
      </c>
      <c r="AE544" s="162">
        <f t="shared" si="506"/>
        <v>0</v>
      </c>
      <c r="AF544" s="162">
        <f t="shared" si="507"/>
        <v>0</v>
      </c>
      <c r="AG544" s="162">
        <f t="shared" si="508"/>
        <v>0</v>
      </c>
      <c r="AH544" s="162" t="str">
        <f t="shared" si="509"/>
        <v/>
      </c>
      <c r="AI544" s="162" t="str">
        <f t="shared" si="510"/>
        <v/>
      </c>
      <c r="AJ544" s="162" t="str">
        <f t="shared" si="511"/>
        <v/>
      </c>
      <c r="AK544" s="162" t="str">
        <f t="shared" si="512"/>
        <v/>
      </c>
      <c r="AM544" s="199">
        <f t="shared" si="515"/>
        <v>5.2270261785229089</v>
      </c>
      <c r="AN544" s="197">
        <f t="shared" si="517"/>
        <v>0</v>
      </c>
      <c r="AO544" s="197">
        <f t="shared" si="518"/>
        <v>0</v>
      </c>
      <c r="AP544" s="197">
        <f t="shared" si="519"/>
        <v>0</v>
      </c>
      <c r="AQ544" s="197">
        <f t="shared" si="520"/>
        <v>0</v>
      </c>
      <c r="AR544" s="197" t="str">
        <f t="shared" si="521"/>
        <v/>
      </c>
      <c r="AS544" s="197" t="str">
        <f t="shared" si="522"/>
        <v/>
      </c>
      <c r="AT544" s="197" t="str">
        <f t="shared" si="523"/>
        <v/>
      </c>
      <c r="AU544" s="197" t="str">
        <f t="shared" si="524"/>
        <v/>
      </c>
      <c r="AV544" s="199">
        <f t="shared" ca="1" si="516"/>
        <v>2.0538279763484666</v>
      </c>
      <c r="AX544" s="162">
        <f t="shared" si="525"/>
        <v>0</v>
      </c>
      <c r="AY544" s="162">
        <f t="shared" si="526"/>
        <v>0</v>
      </c>
      <c r="AZ544" s="162">
        <f t="shared" si="527"/>
        <v>0</v>
      </c>
      <c r="BA544" s="162">
        <f t="shared" si="528"/>
        <v>0</v>
      </c>
      <c r="BB544" s="162" t="str">
        <f t="shared" si="529"/>
        <v/>
      </c>
      <c r="BC544" s="162" t="str">
        <f t="shared" si="530"/>
        <v/>
      </c>
      <c r="BD544" s="162" t="str">
        <f t="shared" si="531"/>
        <v/>
      </c>
      <c r="BE544" s="162" t="str">
        <f t="shared" si="532"/>
        <v/>
      </c>
      <c r="BG544" s="169">
        <f t="shared" si="513"/>
        <v>11.972982993773707</v>
      </c>
      <c r="BH544" s="169">
        <f t="shared" ca="1" si="514"/>
        <v>2.0002258523001455</v>
      </c>
    </row>
    <row r="545" spans="3:60" x14ac:dyDescent="0.25">
      <c r="C545" s="197">
        <v>47.1</v>
      </c>
      <c r="D545" s="198">
        <f t="shared" si="482"/>
        <v>17.672983623581771</v>
      </c>
      <c r="E545" s="199">
        <f t="shared" si="483"/>
        <v>3.4399256900212314</v>
      </c>
      <c r="F545" s="199">
        <f t="shared" si="484"/>
        <v>17.199628450106157</v>
      </c>
      <c r="G545" s="199">
        <f t="shared" si="485"/>
        <v>2.6816795395608031</v>
      </c>
      <c r="H545" s="200">
        <f t="shared" si="486"/>
        <v>8721.1186238778428</v>
      </c>
      <c r="K545" s="199">
        <f t="shared" si="487"/>
        <v>12.024369186880032</v>
      </c>
      <c r="L545" s="201">
        <f t="shared" si="488"/>
        <v>0.10084648936746379</v>
      </c>
      <c r="M545" s="201">
        <f t="shared" si="489"/>
        <v>0.10169463025767113</v>
      </c>
      <c r="N545" s="201">
        <f t="shared" si="490"/>
        <v>0.10689207906458123</v>
      </c>
      <c r="O545" s="201">
        <f t="shared" si="491"/>
        <v>0.10093966713135159</v>
      </c>
      <c r="P545" s="201" t="str">
        <f t="shared" si="492"/>
        <v/>
      </c>
      <c r="Q545" s="201" t="str">
        <f t="shared" si="493"/>
        <v/>
      </c>
      <c r="R545" s="201" t="str">
        <f t="shared" si="494"/>
        <v/>
      </c>
      <c r="S545" s="201" t="str">
        <f t="shared" si="495"/>
        <v/>
      </c>
      <c r="T545" s="199">
        <f t="shared" si="496"/>
        <v>0</v>
      </c>
      <c r="U545" s="199">
        <f t="shared" si="497"/>
        <v>0</v>
      </c>
      <c r="V545" s="199">
        <f t="shared" si="498"/>
        <v>0</v>
      </c>
      <c r="W545" s="199">
        <f t="shared" si="499"/>
        <v>0</v>
      </c>
      <c r="X545" s="199" t="str">
        <f t="shared" si="500"/>
        <v/>
      </c>
      <c r="Y545" s="199" t="str">
        <f t="shared" si="501"/>
        <v/>
      </c>
      <c r="Z545" s="199" t="str">
        <f t="shared" si="502"/>
        <v/>
      </c>
      <c r="AA545" s="199" t="str">
        <f t="shared" si="503"/>
        <v/>
      </c>
      <c r="AB545" s="201">
        <f t="shared" ca="1" si="504"/>
        <v>2.0691965723252803</v>
      </c>
      <c r="AD545" s="162">
        <f t="shared" si="505"/>
        <v>0</v>
      </c>
      <c r="AE545" s="162">
        <f t="shared" si="506"/>
        <v>0</v>
      </c>
      <c r="AF545" s="162">
        <f t="shared" si="507"/>
        <v>0</v>
      </c>
      <c r="AG545" s="162">
        <f t="shared" si="508"/>
        <v>0</v>
      </c>
      <c r="AH545" s="162" t="str">
        <f t="shared" si="509"/>
        <v/>
      </c>
      <c r="AI545" s="162" t="str">
        <f t="shared" si="510"/>
        <v/>
      </c>
      <c r="AJ545" s="162" t="str">
        <f t="shared" si="511"/>
        <v/>
      </c>
      <c r="AK545" s="162" t="str">
        <f t="shared" si="512"/>
        <v/>
      </c>
      <c r="AM545" s="199">
        <f t="shared" si="515"/>
        <v>5.2382429728974218</v>
      </c>
      <c r="AN545" s="197">
        <f t="shared" si="517"/>
        <v>0</v>
      </c>
      <c r="AO545" s="197">
        <f t="shared" si="518"/>
        <v>0</v>
      </c>
      <c r="AP545" s="197">
        <f t="shared" si="519"/>
        <v>0</v>
      </c>
      <c r="AQ545" s="197">
        <f t="shared" si="520"/>
        <v>0</v>
      </c>
      <c r="AR545" s="197" t="str">
        <f t="shared" si="521"/>
        <v/>
      </c>
      <c r="AS545" s="197" t="str">
        <f t="shared" si="522"/>
        <v/>
      </c>
      <c r="AT545" s="197" t="str">
        <f t="shared" si="523"/>
        <v/>
      </c>
      <c r="AU545" s="197" t="str">
        <f t="shared" si="524"/>
        <v/>
      </c>
      <c r="AV545" s="199">
        <f t="shared" ca="1" si="516"/>
        <v>2.1135983151668909</v>
      </c>
      <c r="AX545" s="162">
        <f t="shared" si="525"/>
        <v>0</v>
      </c>
      <c r="AY545" s="162">
        <f t="shared" si="526"/>
        <v>0</v>
      </c>
      <c r="AZ545" s="162">
        <f t="shared" si="527"/>
        <v>0</v>
      </c>
      <c r="BA545" s="162">
        <f t="shared" si="528"/>
        <v>0</v>
      </c>
      <c r="BB545" s="162" t="str">
        <f t="shared" si="529"/>
        <v/>
      </c>
      <c r="BC545" s="162" t="str">
        <f t="shared" si="530"/>
        <v/>
      </c>
      <c r="BD545" s="162" t="str">
        <f t="shared" si="531"/>
        <v/>
      </c>
      <c r="BE545" s="162" t="str">
        <f t="shared" si="532"/>
        <v/>
      </c>
      <c r="BG545" s="169">
        <f t="shared" si="513"/>
        <v>11.998676090326869</v>
      </c>
      <c r="BH545" s="169">
        <f t="shared" ca="1" si="514"/>
        <v>2.0353822782111348</v>
      </c>
    </row>
    <row r="546" spans="3:60" x14ac:dyDescent="0.25">
      <c r="C546" s="197">
        <v>47.2</v>
      </c>
      <c r="D546" s="198">
        <f t="shared" si="482"/>
        <v>17.71050588180594</v>
      </c>
      <c r="E546" s="199">
        <f t="shared" si="483"/>
        <v>3.4447457627118645</v>
      </c>
      <c r="F546" s="199">
        <f t="shared" si="484"/>
        <v>17.223728813559323</v>
      </c>
      <c r="G546" s="199">
        <f t="shared" si="485"/>
        <v>2.6873731266936289</v>
      </c>
      <c r="H546" s="200">
        <f t="shared" si="486"/>
        <v>8708.9155678016141</v>
      </c>
      <c r="K546" s="199">
        <f t="shared" si="487"/>
        <v>12.050062283433194</v>
      </c>
      <c r="L546" s="201">
        <f t="shared" si="488"/>
        <v>0.10106197331910369</v>
      </c>
      <c r="M546" s="201">
        <f t="shared" si="489"/>
        <v>0.10191192647617044</v>
      </c>
      <c r="N546" s="201">
        <f t="shared" si="490"/>
        <v>0.10712048094292435</v>
      </c>
      <c r="O546" s="201">
        <f t="shared" si="491"/>
        <v>0.10115535018077756</v>
      </c>
      <c r="P546" s="201" t="str">
        <f t="shared" si="492"/>
        <v/>
      </c>
      <c r="Q546" s="201" t="str">
        <f t="shared" si="493"/>
        <v/>
      </c>
      <c r="R546" s="201" t="str">
        <f t="shared" si="494"/>
        <v/>
      </c>
      <c r="S546" s="201" t="str">
        <f t="shared" si="495"/>
        <v/>
      </c>
      <c r="T546" s="199">
        <f t="shared" si="496"/>
        <v>0</v>
      </c>
      <c r="U546" s="199">
        <f t="shared" si="497"/>
        <v>0</v>
      </c>
      <c r="V546" s="199">
        <f t="shared" si="498"/>
        <v>0</v>
      </c>
      <c r="W546" s="199">
        <f t="shared" si="499"/>
        <v>0</v>
      </c>
      <c r="X546" s="199" t="str">
        <f t="shared" si="500"/>
        <v/>
      </c>
      <c r="Y546" s="199" t="str">
        <f t="shared" si="501"/>
        <v/>
      </c>
      <c r="Z546" s="199" t="str">
        <f t="shared" si="502"/>
        <v/>
      </c>
      <c r="AA546" s="199" t="str">
        <f t="shared" si="503"/>
        <v/>
      </c>
      <c r="AB546" s="201">
        <f t="shared" ca="1" si="504"/>
        <v>2.0674564492427541</v>
      </c>
      <c r="AD546" s="162">
        <f t="shared" si="505"/>
        <v>0</v>
      </c>
      <c r="AE546" s="162">
        <f t="shared" si="506"/>
        <v>0</v>
      </c>
      <c r="AF546" s="162">
        <f t="shared" si="507"/>
        <v>0</v>
      </c>
      <c r="AG546" s="162">
        <f t="shared" si="508"/>
        <v>0</v>
      </c>
      <c r="AH546" s="162" t="str">
        <f t="shared" si="509"/>
        <v/>
      </c>
      <c r="AI546" s="162" t="str">
        <f t="shared" si="510"/>
        <v/>
      </c>
      <c r="AJ546" s="162" t="str">
        <f t="shared" si="511"/>
        <v/>
      </c>
      <c r="AK546" s="162" t="str">
        <f t="shared" si="512"/>
        <v/>
      </c>
      <c r="AM546" s="199">
        <f t="shared" si="515"/>
        <v>5.2494597672719348</v>
      </c>
      <c r="AN546" s="197">
        <f t="shared" si="517"/>
        <v>0</v>
      </c>
      <c r="AO546" s="197">
        <f t="shared" si="518"/>
        <v>0</v>
      </c>
      <c r="AP546" s="197">
        <f t="shared" si="519"/>
        <v>0</v>
      </c>
      <c r="AQ546" s="197">
        <f t="shared" si="520"/>
        <v>0</v>
      </c>
      <c r="AR546" s="197" t="str">
        <f t="shared" si="521"/>
        <v/>
      </c>
      <c r="AS546" s="197" t="str">
        <f t="shared" si="522"/>
        <v/>
      </c>
      <c r="AT546" s="197" t="str">
        <f t="shared" si="523"/>
        <v/>
      </c>
      <c r="AU546" s="197" t="str">
        <f t="shared" si="524"/>
        <v/>
      </c>
      <c r="AV546" s="199">
        <f t="shared" ca="1" si="516"/>
        <v>2.0214540320931844</v>
      </c>
      <c r="AX546" s="162">
        <f t="shared" si="525"/>
        <v>0</v>
      </c>
      <c r="AY546" s="162">
        <f t="shared" si="526"/>
        <v>0</v>
      </c>
      <c r="AZ546" s="162">
        <f t="shared" si="527"/>
        <v>0</v>
      </c>
      <c r="BA546" s="162">
        <f t="shared" si="528"/>
        <v>0</v>
      </c>
      <c r="BB546" s="162" t="str">
        <f t="shared" si="529"/>
        <v/>
      </c>
      <c r="BC546" s="162" t="str">
        <f t="shared" si="530"/>
        <v/>
      </c>
      <c r="BD546" s="162" t="str">
        <f t="shared" si="531"/>
        <v/>
      </c>
      <c r="BE546" s="162" t="str">
        <f t="shared" si="532"/>
        <v/>
      </c>
      <c r="BG546" s="169">
        <f t="shared" si="513"/>
        <v>12.024369186880032</v>
      </c>
      <c r="BH546" s="169">
        <f t="shared" ca="1" si="514"/>
        <v>2.0691965723252803</v>
      </c>
    </row>
    <row r="547" spans="3:60" x14ac:dyDescent="0.25">
      <c r="C547" s="197">
        <v>47.3</v>
      </c>
      <c r="D547" s="198">
        <f t="shared" si="482"/>
        <v>17.748028140030097</v>
      </c>
      <c r="E547" s="199">
        <f t="shared" si="483"/>
        <v>3.449566596194503</v>
      </c>
      <c r="F547" s="199">
        <f t="shared" si="484"/>
        <v>17.247832980972515</v>
      </c>
      <c r="G547" s="199">
        <f t="shared" si="485"/>
        <v>2.6930667138264539</v>
      </c>
      <c r="H547" s="200">
        <f t="shared" si="486"/>
        <v>8696.7446963034254</v>
      </c>
      <c r="K547" s="199">
        <f t="shared" si="487"/>
        <v>12.075755379986356</v>
      </c>
      <c r="L547" s="201">
        <f t="shared" si="488"/>
        <v>0.10127745727074355</v>
      </c>
      <c r="M547" s="201">
        <f t="shared" si="489"/>
        <v>0.10212922269466973</v>
      </c>
      <c r="N547" s="201">
        <f t="shared" si="490"/>
        <v>0.10734888282126746</v>
      </c>
      <c r="O547" s="201">
        <f t="shared" si="491"/>
        <v>0.10137103323020352</v>
      </c>
      <c r="P547" s="201" t="str">
        <f t="shared" si="492"/>
        <v/>
      </c>
      <c r="Q547" s="201" t="str">
        <f t="shared" si="493"/>
        <v/>
      </c>
      <c r="R547" s="201" t="str">
        <f t="shared" si="494"/>
        <v/>
      </c>
      <c r="S547" s="201" t="str">
        <f t="shared" si="495"/>
        <v/>
      </c>
      <c r="T547" s="199">
        <f t="shared" si="496"/>
        <v>0</v>
      </c>
      <c r="U547" s="199">
        <f t="shared" si="497"/>
        <v>0</v>
      </c>
      <c r="V547" s="199">
        <f t="shared" si="498"/>
        <v>0</v>
      </c>
      <c r="W547" s="199">
        <f t="shared" si="499"/>
        <v>0</v>
      </c>
      <c r="X547" s="199" t="str">
        <f t="shared" si="500"/>
        <v/>
      </c>
      <c r="Y547" s="199" t="str">
        <f t="shared" si="501"/>
        <v/>
      </c>
      <c r="Z547" s="199" t="str">
        <f t="shared" si="502"/>
        <v/>
      </c>
      <c r="AA547" s="199" t="str">
        <f t="shared" si="503"/>
        <v/>
      </c>
      <c r="AB547" s="201">
        <f t="shared" ca="1" si="504"/>
        <v>2.0611468803802953</v>
      </c>
      <c r="AD547" s="162">
        <f t="shared" si="505"/>
        <v>0</v>
      </c>
      <c r="AE547" s="162">
        <f t="shared" si="506"/>
        <v>0</v>
      </c>
      <c r="AF547" s="162">
        <f t="shared" si="507"/>
        <v>0</v>
      </c>
      <c r="AG547" s="162">
        <f t="shared" si="508"/>
        <v>0</v>
      </c>
      <c r="AH547" s="162" t="str">
        <f t="shared" si="509"/>
        <v/>
      </c>
      <c r="AI547" s="162" t="str">
        <f t="shared" si="510"/>
        <v/>
      </c>
      <c r="AJ547" s="162" t="str">
        <f t="shared" si="511"/>
        <v/>
      </c>
      <c r="AK547" s="162" t="str">
        <f t="shared" si="512"/>
        <v/>
      </c>
      <c r="AM547" s="199">
        <f t="shared" si="515"/>
        <v>5.2606765616464477</v>
      </c>
      <c r="AN547" s="197">
        <f t="shared" si="517"/>
        <v>0</v>
      </c>
      <c r="AO547" s="197">
        <f t="shared" si="518"/>
        <v>0</v>
      </c>
      <c r="AP547" s="197">
        <f t="shared" si="519"/>
        <v>0</v>
      </c>
      <c r="AQ547" s="197">
        <f t="shared" si="520"/>
        <v>0</v>
      </c>
      <c r="AR547" s="197" t="str">
        <f t="shared" si="521"/>
        <v/>
      </c>
      <c r="AS547" s="197" t="str">
        <f t="shared" si="522"/>
        <v/>
      </c>
      <c r="AT547" s="197" t="str">
        <f t="shared" si="523"/>
        <v/>
      </c>
      <c r="AU547" s="197" t="str">
        <f t="shared" si="524"/>
        <v/>
      </c>
      <c r="AV547" s="199">
        <f t="shared" ca="1" si="516"/>
        <v>2.1603786824728637</v>
      </c>
      <c r="AX547" s="162">
        <f t="shared" si="525"/>
        <v>0</v>
      </c>
      <c r="AY547" s="162">
        <f t="shared" si="526"/>
        <v>0</v>
      </c>
      <c r="AZ547" s="162">
        <f t="shared" si="527"/>
        <v>0</v>
      </c>
      <c r="BA547" s="162">
        <f t="shared" si="528"/>
        <v>0</v>
      </c>
      <c r="BB547" s="162" t="str">
        <f t="shared" si="529"/>
        <v/>
      </c>
      <c r="BC547" s="162" t="str">
        <f t="shared" si="530"/>
        <v/>
      </c>
      <c r="BD547" s="162" t="str">
        <f t="shared" si="531"/>
        <v/>
      </c>
      <c r="BE547" s="162" t="str">
        <f t="shared" si="532"/>
        <v/>
      </c>
      <c r="BG547" s="169">
        <f t="shared" si="513"/>
        <v>12.050062283433194</v>
      </c>
      <c r="BH547" s="169">
        <f t="shared" ca="1" si="514"/>
        <v>2.0674564492427541</v>
      </c>
    </row>
    <row r="548" spans="3:60" x14ac:dyDescent="0.25">
      <c r="C548" s="197">
        <v>47.4</v>
      </c>
      <c r="D548" s="198">
        <f t="shared" si="482"/>
        <v>17.785550398254266</v>
      </c>
      <c r="E548" s="199">
        <f t="shared" si="483"/>
        <v>3.4543881856540084</v>
      </c>
      <c r="F548" s="199">
        <f t="shared" si="484"/>
        <v>17.271940928270041</v>
      </c>
      <c r="G548" s="199">
        <f t="shared" si="485"/>
        <v>2.6987603009592793</v>
      </c>
      <c r="H548" s="200">
        <f t="shared" si="486"/>
        <v>8684.6058947831298</v>
      </c>
      <c r="K548" s="199">
        <f t="shared" si="487"/>
        <v>12.101448476539518</v>
      </c>
      <c r="L548" s="201">
        <f t="shared" si="488"/>
        <v>0.10149294122238345</v>
      </c>
      <c r="M548" s="201">
        <f t="shared" si="489"/>
        <v>0.10234651891316902</v>
      </c>
      <c r="N548" s="201">
        <f t="shared" si="490"/>
        <v>0.10757728469961059</v>
      </c>
      <c r="O548" s="201">
        <f t="shared" si="491"/>
        <v>0.10158671627962949</v>
      </c>
      <c r="P548" s="201" t="str">
        <f t="shared" si="492"/>
        <v/>
      </c>
      <c r="Q548" s="201" t="str">
        <f t="shared" si="493"/>
        <v/>
      </c>
      <c r="R548" s="201" t="str">
        <f t="shared" si="494"/>
        <v/>
      </c>
      <c r="S548" s="201" t="str">
        <f t="shared" si="495"/>
        <v/>
      </c>
      <c r="T548" s="199">
        <f t="shared" si="496"/>
        <v>0</v>
      </c>
      <c r="U548" s="199">
        <f t="shared" si="497"/>
        <v>0</v>
      </c>
      <c r="V548" s="199">
        <f t="shared" si="498"/>
        <v>0</v>
      </c>
      <c r="W548" s="199">
        <f t="shared" si="499"/>
        <v>0</v>
      </c>
      <c r="X548" s="199" t="str">
        <f t="shared" si="500"/>
        <v/>
      </c>
      <c r="Y548" s="199" t="str">
        <f t="shared" si="501"/>
        <v/>
      </c>
      <c r="Z548" s="199" t="str">
        <f t="shared" si="502"/>
        <v/>
      </c>
      <c r="AA548" s="199" t="str">
        <f t="shared" si="503"/>
        <v/>
      </c>
      <c r="AB548" s="201">
        <f t="shared" ca="1" si="504"/>
        <v>2.0313333095205586</v>
      </c>
      <c r="AD548" s="162">
        <f t="shared" si="505"/>
        <v>0</v>
      </c>
      <c r="AE548" s="162">
        <f t="shared" si="506"/>
        <v>0</v>
      </c>
      <c r="AF548" s="162">
        <f t="shared" si="507"/>
        <v>0</v>
      </c>
      <c r="AG548" s="162">
        <f t="shared" si="508"/>
        <v>0</v>
      </c>
      <c r="AH548" s="162" t="str">
        <f t="shared" si="509"/>
        <v/>
      </c>
      <c r="AI548" s="162" t="str">
        <f t="shared" si="510"/>
        <v/>
      </c>
      <c r="AJ548" s="162" t="str">
        <f t="shared" si="511"/>
        <v/>
      </c>
      <c r="AK548" s="162" t="str">
        <f t="shared" si="512"/>
        <v/>
      </c>
      <c r="AM548" s="199">
        <f t="shared" si="515"/>
        <v>5.2718933560209607</v>
      </c>
      <c r="AN548" s="197">
        <f t="shared" si="517"/>
        <v>0</v>
      </c>
      <c r="AO548" s="197">
        <f t="shared" si="518"/>
        <v>0</v>
      </c>
      <c r="AP548" s="197">
        <f t="shared" si="519"/>
        <v>0</v>
      </c>
      <c r="AQ548" s="197">
        <f t="shared" si="520"/>
        <v>0</v>
      </c>
      <c r="AR548" s="197" t="str">
        <f t="shared" si="521"/>
        <v/>
      </c>
      <c r="AS548" s="197" t="str">
        <f t="shared" si="522"/>
        <v/>
      </c>
      <c r="AT548" s="197" t="str">
        <f t="shared" si="523"/>
        <v/>
      </c>
      <c r="AU548" s="197" t="str">
        <f t="shared" si="524"/>
        <v/>
      </c>
      <c r="AV548" s="199">
        <f t="shared" ca="1" si="516"/>
        <v>2.0668631666934538</v>
      </c>
      <c r="AX548" s="162">
        <f t="shared" si="525"/>
        <v>0</v>
      </c>
      <c r="AY548" s="162">
        <f t="shared" si="526"/>
        <v>0</v>
      </c>
      <c r="AZ548" s="162">
        <f t="shared" si="527"/>
        <v>0</v>
      </c>
      <c r="BA548" s="162">
        <f t="shared" si="528"/>
        <v>0</v>
      </c>
      <c r="BB548" s="162" t="str">
        <f t="shared" si="529"/>
        <v/>
      </c>
      <c r="BC548" s="162" t="str">
        <f t="shared" si="530"/>
        <v/>
      </c>
      <c r="BD548" s="162" t="str">
        <f t="shared" si="531"/>
        <v/>
      </c>
      <c r="BE548" s="162" t="str">
        <f t="shared" si="532"/>
        <v/>
      </c>
      <c r="BG548" s="169">
        <f t="shared" si="513"/>
        <v>12.075755379986356</v>
      </c>
      <c r="BH548" s="169">
        <f t="shared" ca="1" si="514"/>
        <v>2.0611468803802953</v>
      </c>
    </row>
    <row r="549" spans="3:60" x14ac:dyDescent="0.25">
      <c r="C549" s="197">
        <v>47.5</v>
      </c>
      <c r="D549" s="198">
        <f t="shared" si="482"/>
        <v>17.823072656478431</v>
      </c>
      <c r="E549" s="199">
        <f t="shared" si="483"/>
        <v>3.4592105263157897</v>
      </c>
      <c r="F549" s="199">
        <f t="shared" si="484"/>
        <v>17.296052631578949</v>
      </c>
      <c r="G549" s="199">
        <f t="shared" si="485"/>
        <v>2.7044538880921052</v>
      </c>
      <c r="H549" s="200">
        <f t="shared" si="486"/>
        <v>8672.4990490680866</v>
      </c>
      <c r="K549" s="199">
        <f t="shared" si="487"/>
        <v>12.127141573092681</v>
      </c>
      <c r="L549" s="201">
        <f t="shared" si="488"/>
        <v>0.10170842517402331</v>
      </c>
      <c r="M549" s="201">
        <f t="shared" si="489"/>
        <v>0.10256381513166833</v>
      </c>
      <c r="N549" s="201">
        <f t="shared" si="490"/>
        <v>0.10780568657795371</v>
      </c>
      <c r="O549" s="201">
        <f t="shared" si="491"/>
        <v>0.10180239932905545</v>
      </c>
      <c r="P549" s="201" t="str">
        <f t="shared" si="492"/>
        <v/>
      </c>
      <c r="Q549" s="201" t="str">
        <f t="shared" si="493"/>
        <v/>
      </c>
      <c r="R549" s="201" t="str">
        <f t="shared" si="494"/>
        <v/>
      </c>
      <c r="S549" s="201" t="str">
        <f t="shared" si="495"/>
        <v/>
      </c>
      <c r="T549" s="199">
        <f t="shared" si="496"/>
        <v>0</v>
      </c>
      <c r="U549" s="199">
        <f t="shared" si="497"/>
        <v>0</v>
      </c>
      <c r="V549" s="199">
        <f t="shared" si="498"/>
        <v>0</v>
      </c>
      <c r="W549" s="199">
        <f t="shared" si="499"/>
        <v>0</v>
      </c>
      <c r="X549" s="199" t="str">
        <f t="shared" si="500"/>
        <v/>
      </c>
      <c r="Y549" s="199" t="str">
        <f t="shared" si="501"/>
        <v/>
      </c>
      <c r="Z549" s="199" t="str">
        <f t="shared" si="502"/>
        <v/>
      </c>
      <c r="AA549" s="199" t="str">
        <f t="shared" si="503"/>
        <v/>
      </c>
      <c r="AB549" s="201">
        <f t="shared" ca="1" si="504"/>
        <v>2.149871262063793</v>
      </c>
      <c r="AD549" s="162">
        <f t="shared" si="505"/>
        <v>0</v>
      </c>
      <c r="AE549" s="162">
        <f t="shared" si="506"/>
        <v>0</v>
      </c>
      <c r="AF549" s="162">
        <f t="shared" si="507"/>
        <v>0</v>
      </c>
      <c r="AG549" s="162">
        <f t="shared" si="508"/>
        <v>0</v>
      </c>
      <c r="AH549" s="162" t="str">
        <f t="shared" si="509"/>
        <v/>
      </c>
      <c r="AI549" s="162" t="str">
        <f t="shared" si="510"/>
        <v/>
      </c>
      <c r="AJ549" s="162" t="str">
        <f t="shared" si="511"/>
        <v/>
      </c>
      <c r="AK549" s="162" t="str">
        <f t="shared" si="512"/>
        <v/>
      </c>
      <c r="AM549" s="199">
        <f t="shared" si="515"/>
        <v>5.2831101503954736</v>
      </c>
      <c r="AN549" s="197">
        <f t="shared" si="517"/>
        <v>0</v>
      </c>
      <c r="AO549" s="197">
        <f t="shared" si="518"/>
        <v>0</v>
      </c>
      <c r="AP549" s="197">
        <f t="shared" si="519"/>
        <v>0</v>
      </c>
      <c r="AQ549" s="197">
        <f t="shared" si="520"/>
        <v>0</v>
      </c>
      <c r="AR549" s="197" t="str">
        <f t="shared" si="521"/>
        <v/>
      </c>
      <c r="AS549" s="197" t="str">
        <f t="shared" si="522"/>
        <v/>
      </c>
      <c r="AT549" s="197" t="str">
        <f t="shared" si="523"/>
        <v/>
      </c>
      <c r="AU549" s="197" t="str">
        <f t="shared" si="524"/>
        <v/>
      </c>
      <c r="AV549" s="199">
        <f t="shared" ca="1" si="516"/>
        <v>2.0963387439912737</v>
      </c>
      <c r="AX549" s="162">
        <f t="shared" si="525"/>
        <v>0</v>
      </c>
      <c r="AY549" s="162">
        <f t="shared" si="526"/>
        <v>0</v>
      </c>
      <c r="AZ549" s="162">
        <f t="shared" si="527"/>
        <v>0</v>
      </c>
      <c r="BA549" s="162">
        <f t="shared" si="528"/>
        <v>0</v>
      </c>
      <c r="BB549" s="162" t="str">
        <f t="shared" si="529"/>
        <v/>
      </c>
      <c r="BC549" s="162" t="str">
        <f t="shared" si="530"/>
        <v/>
      </c>
      <c r="BD549" s="162" t="str">
        <f t="shared" si="531"/>
        <v/>
      </c>
      <c r="BE549" s="162" t="str">
        <f t="shared" si="532"/>
        <v/>
      </c>
      <c r="BG549" s="169">
        <f t="shared" si="513"/>
        <v>12.101448476539518</v>
      </c>
      <c r="BH549" s="169">
        <f t="shared" ca="1" si="514"/>
        <v>2.0313333095205586</v>
      </c>
    </row>
    <row r="550" spans="3:60" x14ac:dyDescent="0.25">
      <c r="C550" s="197">
        <v>47.6</v>
      </c>
      <c r="D550" s="198">
        <f t="shared" si="482"/>
        <v>17.860594914702595</v>
      </c>
      <c r="E550" s="199">
        <f t="shared" si="483"/>
        <v>3.4640336134453786</v>
      </c>
      <c r="F550" s="199">
        <f t="shared" si="484"/>
        <v>17.320168067226895</v>
      </c>
      <c r="G550" s="199">
        <f t="shared" si="485"/>
        <v>2.7101474752249306</v>
      </c>
      <c r="H550" s="200">
        <f t="shared" si="486"/>
        <v>8660.4240454126411</v>
      </c>
      <c r="K550" s="199">
        <f t="shared" si="487"/>
        <v>12.152834669645843</v>
      </c>
      <c r="L550" s="201">
        <f t="shared" si="488"/>
        <v>0.1019239091256632</v>
      </c>
      <c r="M550" s="201">
        <f t="shared" si="489"/>
        <v>0.10278111135016761</v>
      </c>
      <c r="N550" s="201">
        <f t="shared" si="490"/>
        <v>0.10803408845629683</v>
      </c>
      <c r="O550" s="201">
        <f t="shared" si="491"/>
        <v>0.10201808237848141</v>
      </c>
      <c r="P550" s="201" t="str">
        <f t="shared" si="492"/>
        <v/>
      </c>
      <c r="Q550" s="201" t="str">
        <f t="shared" si="493"/>
        <v/>
      </c>
      <c r="R550" s="201" t="str">
        <f t="shared" si="494"/>
        <v/>
      </c>
      <c r="S550" s="201" t="str">
        <f t="shared" si="495"/>
        <v/>
      </c>
      <c r="T550" s="199">
        <f t="shared" si="496"/>
        <v>0</v>
      </c>
      <c r="U550" s="199">
        <f t="shared" si="497"/>
        <v>0</v>
      </c>
      <c r="V550" s="199">
        <f t="shared" si="498"/>
        <v>0</v>
      </c>
      <c r="W550" s="199">
        <f t="shared" si="499"/>
        <v>0</v>
      </c>
      <c r="X550" s="199" t="str">
        <f t="shared" si="500"/>
        <v/>
      </c>
      <c r="Y550" s="199" t="str">
        <f t="shared" si="501"/>
        <v/>
      </c>
      <c r="Z550" s="199" t="str">
        <f t="shared" si="502"/>
        <v/>
      </c>
      <c r="AA550" s="199" t="str">
        <f t="shared" si="503"/>
        <v/>
      </c>
      <c r="AB550" s="201">
        <f t="shared" ca="1" si="504"/>
        <v>2.0933416312797095</v>
      </c>
      <c r="AD550" s="162">
        <f t="shared" si="505"/>
        <v>0</v>
      </c>
      <c r="AE550" s="162">
        <f t="shared" si="506"/>
        <v>0</v>
      </c>
      <c r="AF550" s="162">
        <f t="shared" si="507"/>
        <v>0</v>
      </c>
      <c r="AG550" s="162">
        <f t="shared" si="508"/>
        <v>0</v>
      </c>
      <c r="AH550" s="162" t="str">
        <f t="shared" si="509"/>
        <v/>
      </c>
      <c r="AI550" s="162" t="str">
        <f t="shared" si="510"/>
        <v/>
      </c>
      <c r="AJ550" s="162" t="str">
        <f t="shared" si="511"/>
        <v/>
      </c>
      <c r="AK550" s="162" t="str">
        <f t="shared" si="512"/>
        <v/>
      </c>
      <c r="AM550" s="199">
        <f t="shared" si="515"/>
        <v>5.2943269447699866</v>
      </c>
      <c r="AN550" s="197">
        <f t="shared" si="517"/>
        <v>0</v>
      </c>
      <c r="AO550" s="197">
        <f t="shared" si="518"/>
        <v>0</v>
      </c>
      <c r="AP550" s="197">
        <f t="shared" si="519"/>
        <v>0</v>
      </c>
      <c r="AQ550" s="197">
        <f t="shared" si="520"/>
        <v>0</v>
      </c>
      <c r="AR550" s="197" t="str">
        <f t="shared" si="521"/>
        <v/>
      </c>
      <c r="AS550" s="197" t="str">
        <f t="shared" si="522"/>
        <v/>
      </c>
      <c r="AT550" s="197" t="str">
        <f t="shared" si="523"/>
        <v/>
      </c>
      <c r="AU550" s="197" t="str">
        <f t="shared" si="524"/>
        <v/>
      </c>
      <c r="AV550" s="199">
        <f t="shared" ca="1" si="516"/>
        <v>2.1453437134547388</v>
      </c>
      <c r="AX550" s="162">
        <f t="shared" si="525"/>
        <v>0</v>
      </c>
      <c r="AY550" s="162">
        <f t="shared" si="526"/>
        <v>0</v>
      </c>
      <c r="AZ550" s="162">
        <f t="shared" si="527"/>
        <v>0</v>
      </c>
      <c r="BA550" s="162">
        <f t="shared" si="528"/>
        <v>0</v>
      </c>
      <c r="BB550" s="162" t="str">
        <f t="shared" si="529"/>
        <v/>
      </c>
      <c r="BC550" s="162" t="str">
        <f t="shared" si="530"/>
        <v/>
      </c>
      <c r="BD550" s="162" t="str">
        <f t="shared" si="531"/>
        <v/>
      </c>
      <c r="BE550" s="162" t="str">
        <f t="shared" si="532"/>
        <v/>
      </c>
      <c r="BG550" s="169">
        <f t="shared" si="513"/>
        <v>12.127141573092681</v>
      </c>
      <c r="BH550" s="169">
        <f t="shared" ca="1" si="514"/>
        <v>2.149871262063793</v>
      </c>
    </row>
    <row r="551" spans="3:60" x14ac:dyDescent="0.25">
      <c r="C551" s="197">
        <v>47.7</v>
      </c>
      <c r="D551" s="198">
        <f t="shared" si="482"/>
        <v>17.898117172926764</v>
      </c>
      <c r="E551" s="199">
        <f t="shared" si="483"/>
        <v>3.4688574423480087</v>
      </c>
      <c r="F551" s="199">
        <f t="shared" si="484"/>
        <v>17.344287211740046</v>
      </c>
      <c r="G551" s="199">
        <f t="shared" si="485"/>
        <v>2.715841062357756</v>
      </c>
      <c r="H551" s="200">
        <f t="shared" si="486"/>
        <v>8648.380770497597</v>
      </c>
      <c r="K551" s="199">
        <f t="shared" si="487"/>
        <v>12.178527766199005</v>
      </c>
      <c r="L551" s="201">
        <f t="shared" si="488"/>
        <v>0.10213939307730308</v>
      </c>
      <c r="M551" s="201">
        <f t="shared" si="489"/>
        <v>0.10299840756866692</v>
      </c>
      <c r="N551" s="201">
        <f t="shared" si="490"/>
        <v>0.10826249033463996</v>
      </c>
      <c r="O551" s="201">
        <f t="shared" si="491"/>
        <v>0.10223376542790738</v>
      </c>
      <c r="P551" s="201" t="str">
        <f t="shared" si="492"/>
        <v/>
      </c>
      <c r="Q551" s="201" t="str">
        <f t="shared" si="493"/>
        <v/>
      </c>
      <c r="R551" s="201" t="str">
        <f t="shared" si="494"/>
        <v/>
      </c>
      <c r="S551" s="201" t="str">
        <f t="shared" si="495"/>
        <v/>
      </c>
      <c r="T551" s="199">
        <f t="shared" si="496"/>
        <v>0</v>
      </c>
      <c r="U551" s="199">
        <f t="shared" si="497"/>
        <v>0</v>
      </c>
      <c r="V551" s="199">
        <f t="shared" si="498"/>
        <v>0</v>
      </c>
      <c r="W551" s="199">
        <f t="shared" si="499"/>
        <v>0</v>
      </c>
      <c r="X551" s="199" t="str">
        <f t="shared" si="500"/>
        <v/>
      </c>
      <c r="Y551" s="199" t="str">
        <f t="shared" si="501"/>
        <v/>
      </c>
      <c r="Z551" s="199" t="str">
        <f t="shared" si="502"/>
        <v/>
      </c>
      <c r="AA551" s="199" t="str">
        <f t="shared" si="503"/>
        <v/>
      </c>
      <c r="AB551" s="201">
        <f t="shared" ca="1" si="504"/>
        <v>2.0152279294588804</v>
      </c>
      <c r="AD551" s="162">
        <f t="shared" si="505"/>
        <v>0</v>
      </c>
      <c r="AE551" s="162">
        <f t="shared" si="506"/>
        <v>0</v>
      </c>
      <c r="AF551" s="162">
        <f t="shared" si="507"/>
        <v>0</v>
      </c>
      <c r="AG551" s="162">
        <f t="shared" si="508"/>
        <v>0</v>
      </c>
      <c r="AH551" s="162" t="str">
        <f t="shared" si="509"/>
        <v/>
      </c>
      <c r="AI551" s="162" t="str">
        <f t="shared" si="510"/>
        <v/>
      </c>
      <c r="AJ551" s="162" t="str">
        <f t="shared" si="511"/>
        <v/>
      </c>
      <c r="AK551" s="162" t="str">
        <f t="shared" si="512"/>
        <v/>
      </c>
      <c r="AM551" s="199">
        <f t="shared" si="515"/>
        <v>5.3055437391444995</v>
      </c>
      <c r="AN551" s="197">
        <f t="shared" si="517"/>
        <v>0</v>
      </c>
      <c r="AO551" s="197">
        <f t="shared" si="518"/>
        <v>0</v>
      </c>
      <c r="AP551" s="197">
        <f t="shared" si="519"/>
        <v>0</v>
      </c>
      <c r="AQ551" s="197">
        <f t="shared" si="520"/>
        <v>0</v>
      </c>
      <c r="AR551" s="197" t="str">
        <f t="shared" si="521"/>
        <v/>
      </c>
      <c r="AS551" s="197" t="str">
        <f t="shared" si="522"/>
        <v/>
      </c>
      <c r="AT551" s="197" t="str">
        <f t="shared" si="523"/>
        <v/>
      </c>
      <c r="AU551" s="197" t="str">
        <f t="shared" si="524"/>
        <v/>
      </c>
      <c r="AV551" s="199">
        <f t="shared" ca="1" si="516"/>
        <v>2.1127873853663628</v>
      </c>
      <c r="AX551" s="162">
        <f t="shared" si="525"/>
        <v>0</v>
      </c>
      <c r="AY551" s="162">
        <f t="shared" si="526"/>
        <v>0</v>
      </c>
      <c r="AZ551" s="162">
        <f t="shared" si="527"/>
        <v>0</v>
      </c>
      <c r="BA551" s="162">
        <f t="shared" si="528"/>
        <v>0</v>
      </c>
      <c r="BB551" s="162" t="str">
        <f t="shared" si="529"/>
        <v/>
      </c>
      <c r="BC551" s="162" t="str">
        <f t="shared" si="530"/>
        <v/>
      </c>
      <c r="BD551" s="162" t="str">
        <f t="shared" si="531"/>
        <v/>
      </c>
      <c r="BE551" s="162" t="str">
        <f t="shared" si="532"/>
        <v/>
      </c>
      <c r="BG551" s="169">
        <f t="shared" si="513"/>
        <v>12.152834669645843</v>
      </c>
      <c r="BH551" s="169">
        <f t="shared" ca="1" si="514"/>
        <v>2.0933416312797095</v>
      </c>
    </row>
    <row r="552" spans="3:60" x14ac:dyDescent="0.25">
      <c r="C552" s="197">
        <v>47.8</v>
      </c>
      <c r="D552" s="198">
        <f t="shared" si="482"/>
        <v>17.935639431150925</v>
      </c>
      <c r="E552" s="199">
        <f t="shared" si="483"/>
        <v>3.473682008368201</v>
      </c>
      <c r="F552" s="199">
        <f t="shared" si="484"/>
        <v>17.368410041841006</v>
      </c>
      <c r="G552" s="199">
        <f t="shared" si="485"/>
        <v>2.7215346494905805</v>
      </c>
      <c r="H552" s="200">
        <f t="shared" si="486"/>
        <v>8636.369111429638</v>
      </c>
      <c r="K552" s="199">
        <f t="shared" si="487"/>
        <v>12.204220862752168</v>
      </c>
      <c r="L552" s="201">
        <f t="shared" si="488"/>
        <v>0.10235487702894296</v>
      </c>
      <c r="M552" s="201">
        <f t="shared" si="489"/>
        <v>0.10321570378716621</v>
      </c>
      <c r="N552" s="201">
        <f t="shared" si="490"/>
        <v>0.10849089221298308</v>
      </c>
      <c r="O552" s="201">
        <f t="shared" si="491"/>
        <v>0.10244944847733335</v>
      </c>
      <c r="P552" s="201" t="str">
        <f t="shared" si="492"/>
        <v/>
      </c>
      <c r="Q552" s="201" t="str">
        <f t="shared" si="493"/>
        <v/>
      </c>
      <c r="R552" s="201" t="str">
        <f t="shared" si="494"/>
        <v/>
      </c>
      <c r="S552" s="201" t="str">
        <f t="shared" si="495"/>
        <v/>
      </c>
      <c r="T552" s="199">
        <f t="shared" si="496"/>
        <v>0</v>
      </c>
      <c r="U552" s="199">
        <f t="shared" si="497"/>
        <v>0</v>
      </c>
      <c r="V552" s="199">
        <f t="shared" si="498"/>
        <v>0</v>
      </c>
      <c r="W552" s="199">
        <f t="shared" si="499"/>
        <v>0</v>
      </c>
      <c r="X552" s="199" t="str">
        <f t="shared" si="500"/>
        <v/>
      </c>
      <c r="Y552" s="199" t="str">
        <f t="shared" si="501"/>
        <v/>
      </c>
      <c r="Z552" s="199" t="str">
        <f t="shared" si="502"/>
        <v/>
      </c>
      <c r="AA552" s="199" t="str">
        <f t="shared" si="503"/>
        <v/>
      </c>
      <c r="AB552" s="201">
        <f t="shared" ca="1" si="504"/>
        <v>2.01158364113485</v>
      </c>
      <c r="AD552" s="162">
        <f t="shared" si="505"/>
        <v>0</v>
      </c>
      <c r="AE552" s="162">
        <f t="shared" si="506"/>
        <v>0</v>
      </c>
      <c r="AF552" s="162">
        <f t="shared" si="507"/>
        <v>0</v>
      </c>
      <c r="AG552" s="162">
        <f t="shared" si="508"/>
        <v>0</v>
      </c>
      <c r="AH552" s="162" t="str">
        <f t="shared" si="509"/>
        <v/>
      </c>
      <c r="AI552" s="162" t="str">
        <f t="shared" si="510"/>
        <v/>
      </c>
      <c r="AJ552" s="162" t="str">
        <f t="shared" si="511"/>
        <v/>
      </c>
      <c r="AK552" s="162" t="str">
        <f t="shared" si="512"/>
        <v/>
      </c>
      <c r="AM552" s="199">
        <f t="shared" si="515"/>
        <v>5.3167605335190125</v>
      </c>
      <c r="AN552" s="197">
        <f t="shared" si="517"/>
        <v>0</v>
      </c>
      <c r="AO552" s="197">
        <f t="shared" si="518"/>
        <v>0</v>
      </c>
      <c r="AP552" s="197">
        <f t="shared" si="519"/>
        <v>0</v>
      </c>
      <c r="AQ552" s="197">
        <f t="shared" si="520"/>
        <v>0</v>
      </c>
      <c r="AR552" s="197" t="str">
        <f t="shared" si="521"/>
        <v/>
      </c>
      <c r="AS552" s="197" t="str">
        <f t="shared" si="522"/>
        <v/>
      </c>
      <c r="AT552" s="197" t="str">
        <f t="shared" si="523"/>
        <v/>
      </c>
      <c r="AU552" s="197" t="str">
        <f t="shared" si="524"/>
        <v/>
      </c>
      <c r="AV552" s="199">
        <f t="shared" ca="1" si="516"/>
        <v>2.034747582458162</v>
      </c>
      <c r="AX552" s="162">
        <f t="shared" si="525"/>
        <v>0</v>
      </c>
      <c r="AY552" s="162">
        <f t="shared" si="526"/>
        <v>0</v>
      </c>
      <c r="AZ552" s="162">
        <f t="shared" si="527"/>
        <v>0</v>
      </c>
      <c r="BA552" s="162">
        <f t="shared" si="528"/>
        <v>0</v>
      </c>
      <c r="BB552" s="162" t="str">
        <f t="shared" si="529"/>
        <v/>
      </c>
      <c r="BC552" s="162" t="str">
        <f t="shared" si="530"/>
        <v/>
      </c>
      <c r="BD552" s="162" t="str">
        <f t="shared" si="531"/>
        <v/>
      </c>
      <c r="BE552" s="162" t="str">
        <f t="shared" si="532"/>
        <v/>
      </c>
      <c r="BG552" s="169">
        <f t="shared" si="513"/>
        <v>12.178527766199005</v>
      </c>
      <c r="BH552" s="169">
        <f t="shared" ca="1" si="514"/>
        <v>2.0152279294588804</v>
      </c>
    </row>
    <row r="553" spans="3:60" x14ac:dyDescent="0.25">
      <c r="C553" s="197">
        <v>47.9</v>
      </c>
      <c r="D553" s="198">
        <f t="shared" si="482"/>
        <v>17.973161689375093</v>
      </c>
      <c r="E553" s="199">
        <f t="shared" si="483"/>
        <v>3.4785073068893526</v>
      </c>
      <c r="F553" s="199">
        <f t="shared" si="484"/>
        <v>17.392536534446762</v>
      </c>
      <c r="G553" s="199">
        <f t="shared" si="485"/>
        <v>2.7272282366234073</v>
      </c>
      <c r="H553" s="200">
        <f t="shared" si="486"/>
        <v>8624.3889557407419</v>
      </c>
      <c r="K553" s="199">
        <f t="shared" si="487"/>
        <v>12.22991395930533</v>
      </c>
      <c r="L553" s="201">
        <f t="shared" si="488"/>
        <v>0.10257036098058282</v>
      </c>
      <c r="M553" s="201">
        <f t="shared" si="489"/>
        <v>0.10343300000566551</v>
      </c>
      <c r="N553" s="201">
        <f t="shared" si="490"/>
        <v>0.10871929409132619</v>
      </c>
      <c r="O553" s="201">
        <f t="shared" si="491"/>
        <v>0.1026651315267593</v>
      </c>
      <c r="P553" s="201" t="str">
        <f t="shared" si="492"/>
        <v/>
      </c>
      <c r="Q553" s="201" t="str">
        <f t="shared" si="493"/>
        <v/>
      </c>
      <c r="R553" s="201" t="str">
        <f t="shared" si="494"/>
        <v/>
      </c>
      <c r="S553" s="201" t="str">
        <f t="shared" si="495"/>
        <v/>
      </c>
      <c r="T553" s="199">
        <f t="shared" si="496"/>
        <v>0</v>
      </c>
      <c r="U553" s="199">
        <f t="shared" si="497"/>
        <v>0</v>
      </c>
      <c r="V553" s="199">
        <f t="shared" si="498"/>
        <v>0</v>
      </c>
      <c r="W553" s="199">
        <f t="shared" si="499"/>
        <v>0</v>
      </c>
      <c r="X553" s="199" t="str">
        <f t="shared" si="500"/>
        <v/>
      </c>
      <c r="Y553" s="199" t="str">
        <f t="shared" si="501"/>
        <v/>
      </c>
      <c r="Z553" s="199" t="str">
        <f t="shared" si="502"/>
        <v/>
      </c>
      <c r="AA553" s="199" t="str">
        <f t="shared" si="503"/>
        <v/>
      </c>
      <c r="AB553" s="201">
        <f t="shared" ca="1" si="504"/>
        <v>2.0155343488652986</v>
      </c>
      <c r="AD553" s="162">
        <f t="shared" si="505"/>
        <v>0</v>
      </c>
      <c r="AE553" s="162">
        <f t="shared" si="506"/>
        <v>0</v>
      </c>
      <c r="AF553" s="162">
        <f t="shared" si="507"/>
        <v>0</v>
      </c>
      <c r="AG553" s="162">
        <f t="shared" si="508"/>
        <v>0</v>
      </c>
      <c r="AH553" s="162" t="str">
        <f t="shared" si="509"/>
        <v/>
      </c>
      <c r="AI553" s="162" t="str">
        <f t="shared" si="510"/>
        <v/>
      </c>
      <c r="AJ553" s="162" t="str">
        <f t="shared" si="511"/>
        <v/>
      </c>
      <c r="AK553" s="162" t="str">
        <f t="shared" si="512"/>
        <v/>
      </c>
      <c r="AM553" s="199">
        <f t="shared" si="515"/>
        <v>5.3279773278935254</v>
      </c>
      <c r="AN553" s="197">
        <f t="shared" si="517"/>
        <v>0</v>
      </c>
      <c r="AO553" s="197">
        <f t="shared" si="518"/>
        <v>0</v>
      </c>
      <c r="AP553" s="197">
        <f t="shared" si="519"/>
        <v>0</v>
      </c>
      <c r="AQ553" s="197">
        <f t="shared" si="520"/>
        <v>0</v>
      </c>
      <c r="AR553" s="197" t="str">
        <f t="shared" si="521"/>
        <v/>
      </c>
      <c r="AS553" s="197" t="str">
        <f t="shared" si="522"/>
        <v/>
      </c>
      <c r="AT553" s="197" t="str">
        <f t="shared" si="523"/>
        <v/>
      </c>
      <c r="AU553" s="197" t="str">
        <f t="shared" si="524"/>
        <v/>
      </c>
      <c r="AV553" s="199">
        <f t="shared" ca="1" si="516"/>
        <v>2.0399263628119018</v>
      </c>
      <c r="AX553" s="162">
        <f t="shared" si="525"/>
        <v>0</v>
      </c>
      <c r="AY553" s="162">
        <f t="shared" si="526"/>
        <v>0</v>
      </c>
      <c r="AZ553" s="162">
        <f t="shared" si="527"/>
        <v>0</v>
      </c>
      <c r="BA553" s="162">
        <f t="shared" si="528"/>
        <v>0</v>
      </c>
      <c r="BB553" s="162" t="str">
        <f t="shared" si="529"/>
        <v/>
      </c>
      <c r="BC553" s="162" t="str">
        <f t="shared" si="530"/>
        <v/>
      </c>
      <c r="BD553" s="162" t="str">
        <f t="shared" si="531"/>
        <v/>
      </c>
      <c r="BE553" s="162" t="str">
        <f t="shared" si="532"/>
        <v/>
      </c>
      <c r="BG553" s="169">
        <f t="shared" si="513"/>
        <v>12.204220862752168</v>
      </c>
      <c r="BH553" s="169">
        <f t="shared" ca="1" si="514"/>
        <v>2.01158364113485</v>
      </c>
    </row>
    <row r="554" spans="3:60" x14ac:dyDescent="0.25">
      <c r="C554" s="197">
        <v>48</v>
      </c>
      <c r="D554" s="198">
        <f t="shared" si="482"/>
        <v>18.010683947599254</v>
      </c>
      <c r="E554" s="199">
        <f t="shared" si="483"/>
        <v>3.4833333333333334</v>
      </c>
      <c r="F554" s="199">
        <f t="shared" si="484"/>
        <v>17.416666666666668</v>
      </c>
      <c r="G554" s="199">
        <f t="shared" si="485"/>
        <v>2.7329218237562323</v>
      </c>
      <c r="H554" s="200">
        <f t="shared" si="486"/>
        <v>8612.440191387559</v>
      </c>
      <c r="K554" s="199">
        <f t="shared" si="487"/>
        <v>12.255607055858492</v>
      </c>
      <c r="L554" s="201">
        <f t="shared" si="488"/>
        <v>0.10278584493222272</v>
      </c>
      <c r="M554" s="201">
        <f t="shared" si="489"/>
        <v>0.10365029622416481</v>
      </c>
      <c r="N554" s="201">
        <f t="shared" si="490"/>
        <v>0.10894769596966933</v>
      </c>
      <c r="O554" s="201">
        <f t="shared" si="491"/>
        <v>0.10288081457618527</v>
      </c>
      <c r="P554" s="201" t="str">
        <f t="shared" si="492"/>
        <v/>
      </c>
      <c r="Q554" s="201" t="str">
        <f t="shared" si="493"/>
        <v/>
      </c>
      <c r="R554" s="201" t="str">
        <f t="shared" si="494"/>
        <v/>
      </c>
      <c r="S554" s="201" t="str">
        <f t="shared" si="495"/>
        <v/>
      </c>
      <c r="T554" s="199">
        <f t="shared" si="496"/>
        <v>0</v>
      </c>
      <c r="U554" s="199">
        <f t="shared" si="497"/>
        <v>0</v>
      </c>
      <c r="V554" s="199">
        <f t="shared" si="498"/>
        <v>0</v>
      </c>
      <c r="W554" s="199">
        <f t="shared" si="499"/>
        <v>0</v>
      </c>
      <c r="X554" s="199" t="str">
        <f t="shared" si="500"/>
        <v/>
      </c>
      <c r="Y554" s="199" t="str">
        <f t="shared" si="501"/>
        <v/>
      </c>
      <c r="Z554" s="199" t="str">
        <f t="shared" si="502"/>
        <v/>
      </c>
      <c r="AA554" s="199" t="str">
        <f t="shared" si="503"/>
        <v/>
      </c>
      <c r="AB554" s="201">
        <f t="shared" ca="1" si="504"/>
        <v>2.1608506707008592</v>
      </c>
      <c r="AD554" s="162">
        <f t="shared" si="505"/>
        <v>0</v>
      </c>
      <c r="AE554" s="162">
        <f t="shared" si="506"/>
        <v>0</v>
      </c>
      <c r="AF554" s="162">
        <f t="shared" si="507"/>
        <v>0</v>
      </c>
      <c r="AG554" s="162">
        <f t="shared" si="508"/>
        <v>0</v>
      </c>
      <c r="AH554" s="162" t="str">
        <f t="shared" si="509"/>
        <v/>
      </c>
      <c r="AI554" s="162" t="str">
        <f t="shared" si="510"/>
        <v/>
      </c>
      <c r="AJ554" s="162" t="str">
        <f t="shared" si="511"/>
        <v/>
      </c>
      <c r="AK554" s="162" t="str">
        <f t="shared" si="512"/>
        <v/>
      </c>
      <c r="AM554" s="199">
        <f t="shared" si="515"/>
        <v>5.3391941222680384</v>
      </c>
      <c r="AN554" s="197">
        <f t="shared" si="517"/>
        <v>0</v>
      </c>
      <c r="AO554" s="197">
        <f t="shared" si="518"/>
        <v>0</v>
      </c>
      <c r="AP554" s="197">
        <f t="shared" si="519"/>
        <v>0</v>
      </c>
      <c r="AQ554" s="197">
        <f t="shared" si="520"/>
        <v>0</v>
      </c>
      <c r="AR554" s="197" t="str">
        <f t="shared" si="521"/>
        <v/>
      </c>
      <c r="AS554" s="197" t="str">
        <f t="shared" si="522"/>
        <v/>
      </c>
      <c r="AT554" s="197" t="str">
        <f t="shared" si="523"/>
        <v/>
      </c>
      <c r="AU554" s="197" t="str">
        <f t="shared" si="524"/>
        <v/>
      </c>
      <c r="AV554" s="199">
        <f t="shared" ca="1" si="516"/>
        <v>2.1683476866472873</v>
      </c>
      <c r="AX554" s="162">
        <f t="shared" si="525"/>
        <v>0</v>
      </c>
      <c r="AY554" s="162">
        <f t="shared" si="526"/>
        <v>0</v>
      </c>
      <c r="AZ554" s="162">
        <f t="shared" si="527"/>
        <v>0</v>
      </c>
      <c r="BA554" s="162">
        <f t="shared" si="528"/>
        <v>0</v>
      </c>
      <c r="BB554" s="162" t="str">
        <f t="shared" si="529"/>
        <v/>
      </c>
      <c r="BC554" s="162" t="str">
        <f t="shared" si="530"/>
        <v/>
      </c>
      <c r="BD554" s="162" t="str">
        <f t="shared" si="531"/>
        <v/>
      </c>
      <c r="BE554" s="162" t="str">
        <f t="shared" si="532"/>
        <v/>
      </c>
      <c r="BG554" s="169">
        <f t="shared" si="513"/>
        <v>12.22991395930533</v>
      </c>
      <c r="BH554" s="169">
        <f t="shared" ca="1" si="514"/>
        <v>2.0155343488652986</v>
      </c>
    </row>
    <row r="555" spans="3:60" x14ac:dyDescent="0.25">
      <c r="C555" s="197">
        <v>48.1</v>
      </c>
      <c r="D555" s="198">
        <f t="shared" si="482"/>
        <v>18.048206205823423</v>
      </c>
      <c r="E555" s="199">
        <f t="shared" si="483"/>
        <v>3.4881600831600834</v>
      </c>
      <c r="F555" s="199">
        <f t="shared" si="484"/>
        <v>17.440800415800418</v>
      </c>
      <c r="G555" s="199">
        <f t="shared" si="485"/>
        <v>2.7386154108890577</v>
      </c>
      <c r="H555" s="200">
        <f t="shared" si="486"/>
        <v>8600.522706750784</v>
      </c>
      <c r="K555" s="199">
        <f t="shared" si="487"/>
        <v>12.281300152411655</v>
      </c>
      <c r="L555" s="201">
        <f t="shared" si="488"/>
        <v>0.10300132888386258</v>
      </c>
      <c r="M555" s="201">
        <f t="shared" si="489"/>
        <v>0.10386759244266409</v>
      </c>
      <c r="N555" s="201">
        <f t="shared" si="490"/>
        <v>0.10917609784801244</v>
      </c>
      <c r="O555" s="201">
        <f t="shared" si="491"/>
        <v>0.10309649762561122</v>
      </c>
      <c r="P555" s="201" t="str">
        <f t="shared" si="492"/>
        <v/>
      </c>
      <c r="Q555" s="201" t="str">
        <f t="shared" si="493"/>
        <v/>
      </c>
      <c r="R555" s="201" t="str">
        <f t="shared" si="494"/>
        <v/>
      </c>
      <c r="S555" s="201" t="str">
        <f t="shared" si="495"/>
        <v/>
      </c>
      <c r="T555" s="199">
        <f t="shared" si="496"/>
        <v>0</v>
      </c>
      <c r="U555" s="199">
        <f t="shared" si="497"/>
        <v>0</v>
      </c>
      <c r="V555" s="199">
        <f t="shared" si="498"/>
        <v>0</v>
      </c>
      <c r="W555" s="199">
        <f t="shared" si="499"/>
        <v>0</v>
      </c>
      <c r="X555" s="199" t="str">
        <f t="shared" si="500"/>
        <v/>
      </c>
      <c r="Y555" s="199" t="str">
        <f t="shared" si="501"/>
        <v/>
      </c>
      <c r="Z555" s="199" t="str">
        <f t="shared" si="502"/>
        <v/>
      </c>
      <c r="AA555" s="199" t="str">
        <f t="shared" si="503"/>
        <v/>
      </c>
      <c r="AB555" s="201">
        <f t="shared" ca="1" si="504"/>
        <v>2.0237029827704598</v>
      </c>
      <c r="AD555" s="162">
        <f t="shared" si="505"/>
        <v>0</v>
      </c>
      <c r="AE555" s="162">
        <f t="shared" si="506"/>
        <v>0</v>
      </c>
      <c r="AF555" s="162">
        <f t="shared" si="507"/>
        <v>0</v>
      </c>
      <c r="AG555" s="162">
        <f t="shared" si="508"/>
        <v>0</v>
      </c>
      <c r="AH555" s="162" t="str">
        <f t="shared" si="509"/>
        <v/>
      </c>
      <c r="AI555" s="162" t="str">
        <f t="shared" si="510"/>
        <v/>
      </c>
      <c r="AJ555" s="162" t="str">
        <f t="shared" si="511"/>
        <v/>
      </c>
      <c r="AK555" s="162" t="str">
        <f t="shared" si="512"/>
        <v/>
      </c>
      <c r="AM555" s="199">
        <f t="shared" si="515"/>
        <v>5.3504109166425513</v>
      </c>
      <c r="AN555" s="197">
        <f t="shared" si="517"/>
        <v>0</v>
      </c>
      <c r="AO555" s="197">
        <f t="shared" si="518"/>
        <v>0</v>
      </c>
      <c r="AP555" s="197">
        <f t="shared" si="519"/>
        <v>0</v>
      </c>
      <c r="AQ555" s="197">
        <f t="shared" si="520"/>
        <v>0</v>
      </c>
      <c r="AR555" s="197" t="str">
        <f t="shared" si="521"/>
        <v/>
      </c>
      <c r="AS555" s="197" t="str">
        <f t="shared" si="522"/>
        <v/>
      </c>
      <c r="AT555" s="197" t="str">
        <f t="shared" si="523"/>
        <v/>
      </c>
      <c r="AU555" s="197" t="str">
        <f t="shared" si="524"/>
        <v/>
      </c>
      <c r="AV555" s="199">
        <f t="shared" ca="1" si="516"/>
        <v>2.1047580454800316</v>
      </c>
      <c r="AX555" s="162">
        <f t="shared" si="525"/>
        <v>0</v>
      </c>
      <c r="AY555" s="162">
        <f t="shared" si="526"/>
        <v>0</v>
      </c>
      <c r="AZ555" s="162">
        <f t="shared" si="527"/>
        <v>0</v>
      </c>
      <c r="BA555" s="162">
        <f t="shared" si="528"/>
        <v>0</v>
      </c>
      <c r="BB555" s="162" t="str">
        <f t="shared" si="529"/>
        <v/>
      </c>
      <c r="BC555" s="162" t="str">
        <f t="shared" si="530"/>
        <v/>
      </c>
      <c r="BD555" s="162" t="str">
        <f t="shared" si="531"/>
        <v/>
      </c>
      <c r="BE555" s="162" t="str">
        <f t="shared" si="532"/>
        <v/>
      </c>
      <c r="BG555" s="169">
        <f t="shared" si="513"/>
        <v>12.255607055858492</v>
      </c>
      <c r="BH555" s="169">
        <f t="shared" ca="1" si="514"/>
        <v>2.1608506707008592</v>
      </c>
    </row>
    <row r="556" spans="3:60" x14ac:dyDescent="0.25">
      <c r="C556" s="197">
        <v>48.2</v>
      </c>
      <c r="D556" s="198">
        <f t="shared" si="482"/>
        <v>18.085728464047587</v>
      </c>
      <c r="E556" s="199">
        <f t="shared" si="483"/>
        <v>3.4929875518672198</v>
      </c>
      <c r="F556" s="199">
        <f t="shared" si="484"/>
        <v>17.464937759336099</v>
      </c>
      <c r="G556" s="199">
        <f t="shared" si="485"/>
        <v>2.744308998021884</v>
      </c>
      <c r="H556" s="200">
        <f t="shared" si="486"/>
        <v>8588.6363906344668</v>
      </c>
      <c r="K556" s="199">
        <f t="shared" si="487"/>
        <v>12.306993248964817</v>
      </c>
      <c r="L556" s="201">
        <f t="shared" si="488"/>
        <v>0.10321681283550246</v>
      </c>
      <c r="M556" s="201">
        <f t="shared" si="489"/>
        <v>0.1040848886611634</v>
      </c>
      <c r="N556" s="201">
        <f t="shared" si="490"/>
        <v>0.10940449972635556</v>
      </c>
      <c r="O556" s="201">
        <f t="shared" si="491"/>
        <v>0.1033121806750372</v>
      </c>
      <c r="P556" s="201" t="str">
        <f t="shared" si="492"/>
        <v/>
      </c>
      <c r="Q556" s="201" t="str">
        <f t="shared" si="493"/>
        <v/>
      </c>
      <c r="R556" s="201" t="str">
        <f t="shared" si="494"/>
        <v/>
      </c>
      <c r="S556" s="201" t="str">
        <f t="shared" si="495"/>
        <v/>
      </c>
      <c r="T556" s="199">
        <f t="shared" si="496"/>
        <v>0</v>
      </c>
      <c r="U556" s="199">
        <f t="shared" si="497"/>
        <v>0</v>
      </c>
      <c r="V556" s="199">
        <f t="shared" si="498"/>
        <v>0</v>
      </c>
      <c r="W556" s="199">
        <f t="shared" si="499"/>
        <v>0</v>
      </c>
      <c r="X556" s="199" t="str">
        <f t="shared" si="500"/>
        <v/>
      </c>
      <c r="Y556" s="199" t="str">
        <f t="shared" si="501"/>
        <v/>
      </c>
      <c r="Z556" s="199" t="str">
        <f t="shared" si="502"/>
        <v/>
      </c>
      <c r="AA556" s="199" t="str">
        <f t="shared" si="503"/>
        <v/>
      </c>
      <c r="AB556" s="201">
        <f t="shared" ca="1" si="504"/>
        <v>2.08874535846717</v>
      </c>
      <c r="AD556" s="162">
        <f t="shared" si="505"/>
        <v>0</v>
      </c>
      <c r="AE556" s="162">
        <f t="shared" si="506"/>
        <v>0</v>
      </c>
      <c r="AF556" s="162">
        <f t="shared" si="507"/>
        <v>0</v>
      </c>
      <c r="AG556" s="162">
        <f t="shared" si="508"/>
        <v>0</v>
      </c>
      <c r="AH556" s="162" t="str">
        <f t="shared" si="509"/>
        <v/>
      </c>
      <c r="AI556" s="162" t="str">
        <f t="shared" si="510"/>
        <v/>
      </c>
      <c r="AJ556" s="162" t="str">
        <f t="shared" si="511"/>
        <v/>
      </c>
      <c r="AK556" s="162" t="str">
        <f t="shared" si="512"/>
        <v/>
      </c>
      <c r="AM556" s="199">
        <f t="shared" si="515"/>
        <v>5.3616277110170643</v>
      </c>
      <c r="AN556" s="197">
        <f t="shared" si="517"/>
        <v>0</v>
      </c>
      <c r="AO556" s="197">
        <f t="shared" si="518"/>
        <v>0</v>
      </c>
      <c r="AP556" s="197">
        <f t="shared" si="519"/>
        <v>0</v>
      </c>
      <c r="AQ556" s="197">
        <f t="shared" si="520"/>
        <v>0</v>
      </c>
      <c r="AR556" s="197" t="str">
        <f t="shared" si="521"/>
        <v/>
      </c>
      <c r="AS556" s="197" t="str">
        <f t="shared" si="522"/>
        <v/>
      </c>
      <c r="AT556" s="197" t="str">
        <f t="shared" si="523"/>
        <v/>
      </c>
      <c r="AU556" s="197" t="str">
        <f t="shared" si="524"/>
        <v/>
      </c>
      <c r="AV556" s="199">
        <f t="shared" ca="1" si="516"/>
        <v>2.0463980640505541</v>
      </c>
      <c r="AX556" s="162">
        <f t="shared" si="525"/>
        <v>0</v>
      </c>
      <c r="AY556" s="162">
        <f t="shared" si="526"/>
        <v>0</v>
      </c>
      <c r="AZ556" s="162">
        <f t="shared" si="527"/>
        <v>0</v>
      </c>
      <c r="BA556" s="162">
        <f t="shared" si="528"/>
        <v>0</v>
      </c>
      <c r="BB556" s="162" t="str">
        <f t="shared" si="529"/>
        <v/>
      </c>
      <c r="BC556" s="162" t="str">
        <f t="shared" si="530"/>
        <v/>
      </c>
      <c r="BD556" s="162" t="str">
        <f t="shared" si="531"/>
        <v/>
      </c>
      <c r="BE556" s="162" t="str">
        <f t="shared" si="532"/>
        <v/>
      </c>
      <c r="BG556" s="169">
        <f t="shared" si="513"/>
        <v>12.281300152411655</v>
      </c>
      <c r="BH556" s="169">
        <f t="shared" ca="1" si="514"/>
        <v>2.0237029827704598</v>
      </c>
    </row>
    <row r="557" spans="3:60" x14ac:dyDescent="0.25">
      <c r="C557" s="197">
        <v>48.3</v>
      </c>
      <c r="D557" s="198">
        <f t="shared" si="482"/>
        <v>18.123250722271749</v>
      </c>
      <c r="E557" s="199">
        <f t="shared" si="483"/>
        <v>3.4978157349896479</v>
      </c>
      <c r="F557" s="199">
        <f t="shared" si="484"/>
        <v>17.489078674948239</v>
      </c>
      <c r="G557" s="199">
        <f t="shared" si="485"/>
        <v>2.7500025851547085</v>
      </c>
      <c r="H557" s="200">
        <f t="shared" si="486"/>
        <v>8576.7811322653306</v>
      </c>
      <c r="K557" s="199">
        <f t="shared" si="487"/>
        <v>12.332686345517979</v>
      </c>
      <c r="L557" s="201">
        <f t="shared" si="488"/>
        <v>0.10343229678714234</v>
      </c>
      <c r="M557" s="201">
        <f t="shared" si="489"/>
        <v>0.1043021848796627</v>
      </c>
      <c r="N557" s="201">
        <f t="shared" si="490"/>
        <v>0.10963290160469868</v>
      </c>
      <c r="O557" s="201">
        <f t="shared" si="491"/>
        <v>0.10352786372446315</v>
      </c>
      <c r="P557" s="201" t="str">
        <f t="shared" si="492"/>
        <v/>
      </c>
      <c r="Q557" s="201" t="str">
        <f t="shared" si="493"/>
        <v/>
      </c>
      <c r="R557" s="201" t="str">
        <f t="shared" si="494"/>
        <v/>
      </c>
      <c r="S557" s="201" t="str">
        <f t="shared" si="495"/>
        <v/>
      </c>
      <c r="T557" s="199">
        <f t="shared" si="496"/>
        <v>0</v>
      </c>
      <c r="U557" s="199">
        <f t="shared" si="497"/>
        <v>0</v>
      </c>
      <c r="V557" s="199">
        <f t="shared" si="498"/>
        <v>0</v>
      </c>
      <c r="W557" s="199">
        <f t="shared" si="499"/>
        <v>0</v>
      </c>
      <c r="X557" s="199" t="str">
        <f t="shared" si="500"/>
        <v/>
      </c>
      <c r="Y557" s="199" t="str">
        <f t="shared" si="501"/>
        <v/>
      </c>
      <c r="Z557" s="199" t="str">
        <f t="shared" si="502"/>
        <v/>
      </c>
      <c r="AA557" s="199" t="str">
        <f t="shared" si="503"/>
        <v/>
      </c>
      <c r="AB557" s="201">
        <f t="shared" ca="1" si="504"/>
        <v>2.0575528769644023</v>
      </c>
      <c r="AD557" s="162">
        <f t="shared" si="505"/>
        <v>0</v>
      </c>
      <c r="AE557" s="162">
        <f t="shared" si="506"/>
        <v>0</v>
      </c>
      <c r="AF557" s="162">
        <f t="shared" si="507"/>
        <v>0</v>
      </c>
      <c r="AG557" s="162">
        <f t="shared" si="508"/>
        <v>0</v>
      </c>
      <c r="AH557" s="162" t="str">
        <f t="shared" si="509"/>
        <v/>
      </c>
      <c r="AI557" s="162" t="str">
        <f t="shared" si="510"/>
        <v/>
      </c>
      <c r="AJ557" s="162" t="str">
        <f t="shared" si="511"/>
        <v/>
      </c>
      <c r="AK557" s="162" t="str">
        <f t="shared" si="512"/>
        <v/>
      </c>
      <c r="AM557" s="199">
        <f t="shared" si="515"/>
        <v>5.3728445053915772</v>
      </c>
      <c r="AN557" s="197">
        <f t="shared" si="517"/>
        <v>0</v>
      </c>
      <c r="AO557" s="197">
        <f t="shared" si="518"/>
        <v>0</v>
      </c>
      <c r="AP557" s="197">
        <f t="shared" si="519"/>
        <v>0</v>
      </c>
      <c r="AQ557" s="197">
        <f t="shared" si="520"/>
        <v>0</v>
      </c>
      <c r="AR557" s="197" t="str">
        <f t="shared" si="521"/>
        <v/>
      </c>
      <c r="AS557" s="197" t="str">
        <f t="shared" si="522"/>
        <v/>
      </c>
      <c r="AT557" s="197" t="str">
        <f t="shared" si="523"/>
        <v/>
      </c>
      <c r="AU557" s="197" t="str">
        <f t="shared" si="524"/>
        <v/>
      </c>
      <c r="AV557" s="199">
        <f t="shared" ca="1" si="516"/>
        <v>2.1197707151927694</v>
      </c>
      <c r="AX557" s="162">
        <f t="shared" si="525"/>
        <v>0</v>
      </c>
      <c r="AY557" s="162">
        <f t="shared" si="526"/>
        <v>0</v>
      </c>
      <c r="AZ557" s="162">
        <f t="shared" si="527"/>
        <v>0</v>
      </c>
      <c r="BA557" s="162">
        <f t="shared" si="528"/>
        <v>0</v>
      </c>
      <c r="BB557" s="162" t="str">
        <f t="shared" si="529"/>
        <v/>
      </c>
      <c r="BC557" s="162" t="str">
        <f t="shared" si="530"/>
        <v/>
      </c>
      <c r="BD557" s="162" t="str">
        <f t="shared" si="531"/>
        <v/>
      </c>
      <c r="BE557" s="162" t="str">
        <f t="shared" si="532"/>
        <v/>
      </c>
      <c r="BG557" s="169">
        <f t="shared" si="513"/>
        <v>12.306993248964817</v>
      </c>
      <c r="BH557" s="169">
        <f t="shared" ca="1" si="514"/>
        <v>2.08874535846717</v>
      </c>
    </row>
    <row r="558" spans="3:60" x14ac:dyDescent="0.25">
      <c r="C558" s="197">
        <v>48.4</v>
      </c>
      <c r="D558" s="198">
        <f t="shared" si="482"/>
        <v>18.160772980495921</v>
      </c>
      <c r="E558" s="199">
        <f t="shared" si="483"/>
        <v>3.5026446280991737</v>
      </c>
      <c r="F558" s="199">
        <f t="shared" si="484"/>
        <v>17.513223140495867</v>
      </c>
      <c r="G558" s="199">
        <f t="shared" si="485"/>
        <v>2.7556961722875344</v>
      </c>
      <c r="H558" s="200">
        <f t="shared" si="486"/>
        <v>8564.9568212920585</v>
      </c>
      <c r="K558" s="199">
        <f t="shared" si="487"/>
        <v>12.358379442071142</v>
      </c>
      <c r="L558" s="201">
        <f t="shared" si="488"/>
        <v>0.10364778073878222</v>
      </c>
      <c r="M558" s="201">
        <f t="shared" si="489"/>
        <v>0.10451948109816199</v>
      </c>
      <c r="N558" s="201">
        <f t="shared" si="490"/>
        <v>0.10986130348304181</v>
      </c>
      <c r="O558" s="201">
        <f t="shared" si="491"/>
        <v>0.10374354677388913</v>
      </c>
      <c r="P558" s="201" t="str">
        <f t="shared" si="492"/>
        <v/>
      </c>
      <c r="Q558" s="201" t="str">
        <f t="shared" si="493"/>
        <v/>
      </c>
      <c r="R558" s="201" t="str">
        <f t="shared" si="494"/>
        <v/>
      </c>
      <c r="S558" s="201" t="str">
        <f t="shared" si="495"/>
        <v/>
      </c>
      <c r="T558" s="199">
        <f t="shared" si="496"/>
        <v>0</v>
      </c>
      <c r="U558" s="199">
        <f t="shared" si="497"/>
        <v>0</v>
      </c>
      <c r="V558" s="199">
        <f t="shared" si="498"/>
        <v>0</v>
      </c>
      <c r="W558" s="199">
        <f t="shared" si="499"/>
        <v>0</v>
      </c>
      <c r="X558" s="199" t="str">
        <f t="shared" si="500"/>
        <v/>
      </c>
      <c r="Y558" s="199" t="str">
        <f t="shared" si="501"/>
        <v/>
      </c>
      <c r="Z558" s="199" t="str">
        <f t="shared" si="502"/>
        <v/>
      </c>
      <c r="AA558" s="199" t="str">
        <f t="shared" si="503"/>
        <v/>
      </c>
      <c r="AB558" s="201">
        <f t="shared" ca="1" si="504"/>
        <v>2.1585233788544604</v>
      </c>
      <c r="AD558" s="162">
        <f t="shared" si="505"/>
        <v>0</v>
      </c>
      <c r="AE558" s="162">
        <f t="shared" si="506"/>
        <v>0</v>
      </c>
      <c r="AF558" s="162">
        <f t="shared" si="507"/>
        <v>0</v>
      </c>
      <c r="AG558" s="162">
        <f t="shared" si="508"/>
        <v>0</v>
      </c>
      <c r="AH558" s="162" t="str">
        <f t="shared" si="509"/>
        <v/>
      </c>
      <c r="AI558" s="162" t="str">
        <f t="shared" si="510"/>
        <v/>
      </c>
      <c r="AJ558" s="162" t="str">
        <f t="shared" si="511"/>
        <v/>
      </c>
      <c r="AK558" s="162" t="str">
        <f t="shared" si="512"/>
        <v/>
      </c>
      <c r="AM558" s="199">
        <f t="shared" si="515"/>
        <v>5.3840612997660902</v>
      </c>
      <c r="AN558" s="197">
        <f t="shared" si="517"/>
        <v>0</v>
      </c>
      <c r="AO558" s="197">
        <f t="shared" si="518"/>
        <v>0</v>
      </c>
      <c r="AP558" s="197">
        <f t="shared" si="519"/>
        <v>0</v>
      </c>
      <c r="AQ558" s="197">
        <f t="shared" si="520"/>
        <v>0</v>
      </c>
      <c r="AR558" s="197" t="str">
        <f t="shared" si="521"/>
        <v/>
      </c>
      <c r="AS558" s="197" t="str">
        <f t="shared" si="522"/>
        <v/>
      </c>
      <c r="AT558" s="197" t="str">
        <f t="shared" si="523"/>
        <v/>
      </c>
      <c r="AU558" s="197" t="str">
        <f t="shared" si="524"/>
        <v/>
      </c>
      <c r="AV558" s="199">
        <f t="shared" ca="1" si="516"/>
        <v>2.0173467654416526</v>
      </c>
      <c r="AX558" s="162">
        <f t="shared" si="525"/>
        <v>0</v>
      </c>
      <c r="AY558" s="162">
        <f t="shared" si="526"/>
        <v>0</v>
      </c>
      <c r="AZ558" s="162">
        <f t="shared" si="527"/>
        <v>0</v>
      </c>
      <c r="BA558" s="162">
        <f t="shared" si="528"/>
        <v>0</v>
      </c>
      <c r="BB558" s="162" t="str">
        <f t="shared" si="529"/>
        <v/>
      </c>
      <c r="BC558" s="162" t="str">
        <f t="shared" si="530"/>
        <v/>
      </c>
      <c r="BD558" s="162" t="str">
        <f t="shared" si="531"/>
        <v/>
      </c>
      <c r="BE558" s="162" t="str">
        <f t="shared" si="532"/>
        <v/>
      </c>
      <c r="BG558" s="169">
        <f t="shared" si="513"/>
        <v>12.332686345517979</v>
      </c>
      <c r="BH558" s="169">
        <f t="shared" ca="1" si="514"/>
        <v>2.0575528769644023</v>
      </c>
    </row>
    <row r="559" spans="3:60" x14ac:dyDescent="0.25">
      <c r="C559" s="197">
        <v>48.5</v>
      </c>
      <c r="D559" s="198">
        <f t="shared" si="482"/>
        <v>18.198295238720082</v>
      </c>
      <c r="E559" s="199">
        <f t="shared" si="483"/>
        <v>3.5074742268041241</v>
      </c>
      <c r="F559" s="199">
        <f t="shared" si="484"/>
        <v>17.537371134020621</v>
      </c>
      <c r="G559" s="199">
        <f t="shared" si="485"/>
        <v>2.7613897594203594</v>
      </c>
      <c r="H559" s="200">
        <f t="shared" si="486"/>
        <v>8553.1633477845535</v>
      </c>
      <c r="K559" s="199">
        <f t="shared" si="487"/>
        <v>12.384072538624304</v>
      </c>
      <c r="L559" s="201">
        <f t="shared" si="488"/>
        <v>0.10386326469042211</v>
      </c>
      <c r="M559" s="201">
        <f t="shared" si="489"/>
        <v>0.10473677731666128</v>
      </c>
      <c r="N559" s="201">
        <f t="shared" si="490"/>
        <v>0.11008970536138493</v>
      </c>
      <c r="O559" s="201">
        <f t="shared" si="491"/>
        <v>0.10395922982331508</v>
      </c>
      <c r="P559" s="201" t="str">
        <f t="shared" si="492"/>
        <v/>
      </c>
      <c r="Q559" s="201" t="str">
        <f t="shared" si="493"/>
        <v/>
      </c>
      <c r="R559" s="201" t="str">
        <f t="shared" si="494"/>
        <v/>
      </c>
      <c r="S559" s="201" t="str">
        <f t="shared" si="495"/>
        <v/>
      </c>
      <c r="T559" s="199">
        <f t="shared" si="496"/>
        <v>0</v>
      </c>
      <c r="U559" s="199">
        <f t="shared" si="497"/>
        <v>0</v>
      </c>
      <c r="V559" s="199">
        <f t="shared" si="498"/>
        <v>0</v>
      </c>
      <c r="W559" s="199">
        <f t="shared" si="499"/>
        <v>0</v>
      </c>
      <c r="X559" s="199" t="str">
        <f t="shared" si="500"/>
        <v/>
      </c>
      <c r="Y559" s="199" t="str">
        <f t="shared" si="501"/>
        <v/>
      </c>
      <c r="Z559" s="199" t="str">
        <f t="shared" si="502"/>
        <v/>
      </c>
      <c r="AA559" s="199" t="str">
        <f t="shared" si="503"/>
        <v/>
      </c>
      <c r="AB559" s="201">
        <f t="shared" ca="1" si="504"/>
        <v>2.1082944770397929</v>
      </c>
      <c r="AD559" s="162">
        <f t="shared" si="505"/>
        <v>0</v>
      </c>
      <c r="AE559" s="162">
        <f t="shared" si="506"/>
        <v>0</v>
      </c>
      <c r="AF559" s="162">
        <f t="shared" si="507"/>
        <v>0</v>
      </c>
      <c r="AG559" s="162">
        <f t="shared" si="508"/>
        <v>0</v>
      </c>
      <c r="AH559" s="162" t="str">
        <f t="shared" si="509"/>
        <v/>
      </c>
      <c r="AI559" s="162" t="str">
        <f t="shared" si="510"/>
        <v/>
      </c>
      <c r="AJ559" s="162" t="str">
        <f t="shared" si="511"/>
        <v/>
      </c>
      <c r="AK559" s="162" t="str">
        <f t="shared" si="512"/>
        <v/>
      </c>
      <c r="AM559" s="199">
        <f t="shared" si="515"/>
        <v>5.3952780941406031</v>
      </c>
      <c r="AN559" s="197">
        <f t="shared" si="517"/>
        <v>0</v>
      </c>
      <c r="AO559" s="197">
        <f t="shared" si="518"/>
        <v>0</v>
      </c>
      <c r="AP559" s="197">
        <f t="shared" si="519"/>
        <v>0</v>
      </c>
      <c r="AQ559" s="197">
        <f t="shared" si="520"/>
        <v>0</v>
      </c>
      <c r="AR559" s="197" t="str">
        <f t="shared" si="521"/>
        <v/>
      </c>
      <c r="AS559" s="197" t="str">
        <f t="shared" si="522"/>
        <v/>
      </c>
      <c r="AT559" s="197" t="str">
        <f t="shared" si="523"/>
        <v/>
      </c>
      <c r="AU559" s="197" t="str">
        <f t="shared" si="524"/>
        <v/>
      </c>
      <c r="AV559" s="199">
        <f t="shared" ca="1" si="516"/>
        <v>2.1084263778559968</v>
      </c>
      <c r="AX559" s="162">
        <f t="shared" si="525"/>
        <v>0</v>
      </c>
      <c r="AY559" s="162">
        <f t="shared" si="526"/>
        <v>0</v>
      </c>
      <c r="AZ559" s="162">
        <f t="shared" si="527"/>
        <v>0</v>
      </c>
      <c r="BA559" s="162">
        <f t="shared" si="528"/>
        <v>0</v>
      </c>
      <c r="BB559" s="162" t="str">
        <f t="shared" si="529"/>
        <v/>
      </c>
      <c r="BC559" s="162" t="str">
        <f t="shared" si="530"/>
        <v/>
      </c>
      <c r="BD559" s="162" t="str">
        <f t="shared" si="531"/>
        <v/>
      </c>
      <c r="BE559" s="162" t="str">
        <f t="shared" si="532"/>
        <v/>
      </c>
      <c r="BG559" s="169">
        <f t="shared" si="513"/>
        <v>12.358379442071142</v>
      </c>
      <c r="BH559" s="169">
        <f t="shared" ca="1" si="514"/>
        <v>2.1585233788544604</v>
      </c>
    </row>
    <row r="560" spans="3:60" x14ac:dyDescent="0.25">
      <c r="C560" s="197">
        <v>48.6</v>
      </c>
      <c r="D560" s="198">
        <f t="shared" si="482"/>
        <v>18.235817496944247</v>
      </c>
      <c r="E560" s="199">
        <f t="shared" si="483"/>
        <v>3.5123045267489714</v>
      </c>
      <c r="F560" s="199">
        <f t="shared" si="484"/>
        <v>17.561522633744858</v>
      </c>
      <c r="G560" s="199">
        <f t="shared" si="485"/>
        <v>2.7670833465531852</v>
      </c>
      <c r="H560" s="200">
        <f t="shared" si="486"/>
        <v>8541.4006022331832</v>
      </c>
      <c r="K560" s="199">
        <f t="shared" si="487"/>
        <v>12.409765635177466</v>
      </c>
      <c r="L560" s="201">
        <f t="shared" si="488"/>
        <v>0.10407874864206199</v>
      </c>
      <c r="M560" s="201">
        <f t="shared" si="489"/>
        <v>0.10495407353516059</v>
      </c>
      <c r="N560" s="201">
        <f t="shared" si="490"/>
        <v>0.11031810723972804</v>
      </c>
      <c r="O560" s="201">
        <f t="shared" si="491"/>
        <v>0.10417491287274105</v>
      </c>
      <c r="P560" s="201" t="str">
        <f t="shared" si="492"/>
        <v/>
      </c>
      <c r="Q560" s="201" t="str">
        <f t="shared" si="493"/>
        <v/>
      </c>
      <c r="R560" s="201" t="str">
        <f t="shared" si="494"/>
        <v/>
      </c>
      <c r="S560" s="201" t="str">
        <f t="shared" si="495"/>
        <v/>
      </c>
      <c r="T560" s="199">
        <f t="shared" si="496"/>
        <v>0</v>
      </c>
      <c r="U560" s="199">
        <f t="shared" si="497"/>
        <v>0</v>
      </c>
      <c r="V560" s="199">
        <f t="shared" si="498"/>
        <v>0</v>
      </c>
      <c r="W560" s="199">
        <f t="shared" si="499"/>
        <v>0</v>
      </c>
      <c r="X560" s="199" t="str">
        <f t="shared" si="500"/>
        <v/>
      </c>
      <c r="Y560" s="199" t="str">
        <f t="shared" si="501"/>
        <v/>
      </c>
      <c r="Z560" s="199" t="str">
        <f t="shared" si="502"/>
        <v/>
      </c>
      <c r="AA560" s="199" t="str">
        <f t="shared" si="503"/>
        <v/>
      </c>
      <c r="AB560" s="201">
        <f t="shared" ca="1" si="504"/>
        <v>2.0733875112938911</v>
      </c>
      <c r="AD560" s="162">
        <f t="shared" si="505"/>
        <v>0</v>
      </c>
      <c r="AE560" s="162">
        <f t="shared" si="506"/>
        <v>0</v>
      </c>
      <c r="AF560" s="162">
        <f t="shared" si="507"/>
        <v>0</v>
      </c>
      <c r="AG560" s="162">
        <f t="shared" si="508"/>
        <v>0</v>
      </c>
      <c r="AH560" s="162" t="str">
        <f t="shared" si="509"/>
        <v/>
      </c>
      <c r="AI560" s="162" t="str">
        <f t="shared" si="510"/>
        <v/>
      </c>
      <c r="AJ560" s="162" t="str">
        <f t="shared" si="511"/>
        <v/>
      </c>
      <c r="AK560" s="162" t="str">
        <f t="shared" si="512"/>
        <v/>
      </c>
      <c r="AM560" s="199">
        <f t="shared" si="515"/>
        <v>5.4064948885151161</v>
      </c>
      <c r="AN560" s="197">
        <f t="shared" si="517"/>
        <v>0</v>
      </c>
      <c r="AO560" s="197">
        <f t="shared" si="518"/>
        <v>0</v>
      </c>
      <c r="AP560" s="197">
        <f t="shared" si="519"/>
        <v>0</v>
      </c>
      <c r="AQ560" s="197">
        <f t="shared" si="520"/>
        <v>0</v>
      </c>
      <c r="AR560" s="197" t="str">
        <f t="shared" si="521"/>
        <v/>
      </c>
      <c r="AS560" s="197" t="str">
        <f t="shared" si="522"/>
        <v/>
      </c>
      <c r="AT560" s="197" t="str">
        <f t="shared" si="523"/>
        <v/>
      </c>
      <c r="AU560" s="197" t="str">
        <f t="shared" si="524"/>
        <v/>
      </c>
      <c r="AV560" s="199">
        <f t="shared" ca="1" si="516"/>
        <v>2.1751065547551192</v>
      </c>
      <c r="AX560" s="162">
        <f t="shared" si="525"/>
        <v>0</v>
      </c>
      <c r="AY560" s="162">
        <f t="shared" si="526"/>
        <v>0</v>
      </c>
      <c r="AZ560" s="162">
        <f t="shared" si="527"/>
        <v>0</v>
      </c>
      <c r="BA560" s="162">
        <f t="shared" si="528"/>
        <v>0</v>
      </c>
      <c r="BB560" s="162" t="str">
        <f t="shared" si="529"/>
        <v/>
      </c>
      <c r="BC560" s="162" t="str">
        <f t="shared" si="530"/>
        <v/>
      </c>
      <c r="BD560" s="162" t="str">
        <f t="shared" si="531"/>
        <v/>
      </c>
      <c r="BE560" s="162" t="str">
        <f t="shared" si="532"/>
        <v/>
      </c>
      <c r="BG560" s="169">
        <f t="shared" si="513"/>
        <v>12.384072538624304</v>
      </c>
      <c r="BH560" s="169">
        <f t="shared" ca="1" si="514"/>
        <v>2.1082944770397929</v>
      </c>
    </row>
    <row r="561" spans="3:60" x14ac:dyDescent="0.25">
      <c r="C561" s="197">
        <v>48.7</v>
      </c>
      <c r="D561" s="198">
        <f t="shared" si="482"/>
        <v>18.273339755168415</v>
      </c>
      <c r="E561" s="199">
        <f t="shared" si="483"/>
        <v>3.5171355236139634</v>
      </c>
      <c r="F561" s="199">
        <f t="shared" si="484"/>
        <v>17.585677618069816</v>
      </c>
      <c r="G561" s="199">
        <f t="shared" si="485"/>
        <v>2.7727769336860106</v>
      </c>
      <c r="H561" s="200">
        <f t="shared" si="486"/>
        <v>8529.668475547991</v>
      </c>
      <c r="K561" s="199">
        <f t="shared" si="487"/>
        <v>12.435458731730629</v>
      </c>
      <c r="L561" s="201">
        <f t="shared" si="488"/>
        <v>0.10429423259370187</v>
      </c>
      <c r="M561" s="201">
        <f t="shared" si="489"/>
        <v>0.10517136975365989</v>
      </c>
      <c r="N561" s="201">
        <f t="shared" si="490"/>
        <v>0.11054650911807118</v>
      </c>
      <c r="O561" s="201">
        <f t="shared" si="491"/>
        <v>0.10439059592216701</v>
      </c>
      <c r="P561" s="201" t="str">
        <f t="shared" si="492"/>
        <v/>
      </c>
      <c r="Q561" s="201" t="str">
        <f t="shared" si="493"/>
        <v/>
      </c>
      <c r="R561" s="201" t="str">
        <f t="shared" si="494"/>
        <v/>
      </c>
      <c r="S561" s="201" t="str">
        <f t="shared" si="495"/>
        <v/>
      </c>
      <c r="T561" s="199">
        <f t="shared" si="496"/>
        <v>0</v>
      </c>
      <c r="U561" s="199">
        <f t="shared" si="497"/>
        <v>0</v>
      </c>
      <c r="V561" s="199">
        <f t="shared" si="498"/>
        <v>0</v>
      </c>
      <c r="W561" s="199">
        <f t="shared" si="499"/>
        <v>0</v>
      </c>
      <c r="X561" s="199" t="str">
        <f t="shared" si="500"/>
        <v/>
      </c>
      <c r="Y561" s="199" t="str">
        <f t="shared" si="501"/>
        <v/>
      </c>
      <c r="Z561" s="199" t="str">
        <f t="shared" si="502"/>
        <v/>
      </c>
      <c r="AA561" s="199" t="str">
        <f t="shared" si="503"/>
        <v/>
      </c>
      <c r="AB561" s="201">
        <f t="shared" ca="1" si="504"/>
        <v>2.003674745673194</v>
      </c>
      <c r="AD561" s="162">
        <f t="shared" si="505"/>
        <v>0</v>
      </c>
      <c r="AE561" s="162">
        <f t="shared" si="506"/>
        <v>0</v>
      </c>
      <c r="AF561" s="162">
        <f t="shared" si="507"/>
        <v>0</v>
      </c>
      <c r="AG561" s="162">
        <f t="shared" si="508"/>
        <v>0</v>
      </c>
      <c r="AH561" s="162" t="str">
        <f t="shared" si="509"/>
        <v/>
      </c>
      <c r="AI561" s="162" t="str">
        <f t="shared" si="510"/>
        <v/>
      </c>
      <c r="AJ561" s="162" t="str">
        <f t="shared" si="511"/>
        <v/>
      </c>
      <c r="AK561" s="162" t="str">
        <f t="shared" si="512"/>
        <v/>
      </c>
      <c r="AM561" s="199">
        <f t="shared" si="515"/>
        <v>5.417711682889629</v>
      </c>
      <c r="AN561" s="197">
        <f t="shared" si="517"/>
        <v>0</v>
      </c>
      <c r="AO561" s="197">
        <f t="shared" si="518"/>
        <v>0</v>
      </c>
      <c r="AP561" s="197">
        <f t="shared" si="519"/>
        <v>0</v>
      </c>
      <c r="AQ561" s="197">
        <f t="shared" si="520"/>
        <v>0</v>
      </c>
      <c r="AR561" s="197" t="str">
        <f t="shared" si="521"/>
        <v/>
      </c>
      <c r="AS561" s="197" t="str">
        <f t="shared" si="522"/>
        <v/>
      </c>
      <c r="AT561" s="197" t="str">
        <f t="shared" si="523"/>
        <v/>
      </c>
      <c r="AU561" s="197" t="str">
        <f t="shared" si="524"/>
        <v/>
      </c>
      <c r="AV561" s="199">
        <f t="shared" ca="1" si="516"/>
        <v>2.0597798094392821</v>
      </c>
      <c r="AX561" s="162">
        <f t="shared" si="525"/>
        <v>0</v>
      </c>
      <c r="AY561" s="162">
        <f t="shared" si="526"/>
        <v>0</v>
      </c>
      <c r="AZ561" s="162">
        <f t="shared" si="527"/>
        <v>0</v>
      </c>
      <c r="BA561" s="162">
        <f t="shared" si="528"/>
        <v>0</v>
      </c>
      <c r="BB561" s="162" t="str">
        <f t="shared" si="529"/>
        <v/>
      </c>
      <c r="BC561" s="162" t="str">
        <f t="shared" si="530"/>
        <v/>
      </c>
      <c r="BD561" s="162" t="str">
        <f t="shared" si="531"/>
        <v/>
      </c>
      <c r="BE561" s="162" t="str">
        <f t="shared" si="532"/>
        <v/>
      </c>
      <c r="BG561" s="169">
        <f t="shared" si="513"/>
        <v>12.409765635177466</v>
      </c>
      <c r="BH561" s="169">
        <f t="shared" ca="1" si="514"/>
        <v>2.0733875112938911</v>
      </c>
    </row>
    <row r="562" spans="3:60" x14ac:dyDescent="0.25">
      <c r="C562" s="197">
        <v>48.8</v>
      </c>
      <c r="D562" s="198">
        <f t="shared" si="482"/>
        <v>18.310862013392576</v>
      </c>
      <c r="E562" s="199">
        <f t="shared" si="483"/>
        <v>3.5219672131147544</v>
      </c>
      <c r="F562" s="199">
        <f t="shared" si="484"/>
        <v>17.609836065573774</v>
      </c>
      <c r="G562" s="199">
        <f t="shared" si="485"/>
        <v>2.7784705208188361</v>
      </c>
      <c r="H562" s="200">
        <f t="shared" si="486"/>
        <v>8517.9668590579022</v>
      </c>
      <c r="K562" s="199">
        <f t="shared" si="487"/>
        <v>12.461151828283791</v>
      </c>
      <c r="L562" s="201">
        <f t="shared" si="488"/>
        <v>0.10450971654534175</v>
      </c>
      <c r="M562" s="201">
        <f t="shared" si="489"/>
        <v>0.10538866597215918</v>
      </c>
      <c r="N562" s="201">
        <f t="shared" si="490"/>
        <v>0.11077491099641429</v>
      </c>
      <c r="O562" s="201">
        <f t="shared" si="491"/>
        <v>0.10460627897159298</v>
      </c>
      <c r="P562" s="201" t="str">
        <f t="shared" si="492"/>
        <v/>
      </c>
      <c r="Q562" s="201" t="str">
        <f t="shared" si="493"/>
        <v/>
      </c>
      <c r="R562" s="201" t="str">
        <f t="shared" si="494"/>
        <v/>
      </c>
      <c r="S562" s="201" t="str">
        <f t="shared" si="495"/>
        <v/>
      </c>
      <c r="T562" s="199">
        <f t="shared" si="496"/>
        <v>0</v>
      </c>
      <c r="U562" s="199">
        <f t="shared" si="497"/>
        <v>0</v>
      </c>
      <c r="V562" s="199">
        <f t="shared" si="498"/>
        <v>0</v>
      </c>
      <c r="W562" s="199">
        <f t="shared" si="499"/>
        <v>0</v>
      </c>
      <c r="X562" s="199" t="str">
        <f t="shared" si="500"/>
        <v/>
      </c>
      <c r="Y562" s="199" t="str">
        <f t="shared" si="501"/>
        <v/>
      </c>
      <c r="Z562" s="199" t="str">
        <f t="shared" si="502"/>
        <v/>
      </c>
      <c r="AA562" s="199" t="str">
        <f t="shared" si="503"/>
        <v/>
      </c>
      <c r="AB562" s="201">
        <f t="shared" ca="1" si="504"/>
        <v>2.1082932354418693</v>
      </c>
      <c r="AD562" s="162">
        <f t="shared" si="505"/>
        <v>0</v>
      </c>
      <c r="AE562" s="162">
        <f t="shared" si="506"/>
        <v>0</v>
      </c>
      <c r="AF562" s="162">
        <f t="shared" si="507"/>
        <v>0</v>
      </c>
      <c r="AG562" s="162">
        <f t="shared" si="508"/>
        <v>0</v>
      </c>
      <c r="AH562" s="162" t="str">
        <f t="shared" si="509"/>
        <v/>
      </c>
      <c r="AI562" s="162" t="str">
        <f t="shared" si="510"/>
        <v/>
      </c>
      <c r="AJ562" s="162" t="str">
        <f t="shared" si="511"/>
        <v/>
      </c>
      <c r="AK562" s="162" t="str">
        <f t="shared" si="512"/>
        <v/>
      </c>
      <c r="AM562" s="199">
        <f t="shared" si="515"/>
        <v>5.428928477264142</v>
      </c>
      <c r="AN562" s="197">
        <f t="shared" si="517"/>
        <v>0</v>
      </c>
      <c r="AO562" s="197">
        <f t="shared" si="518"/>
        <v>0</v>
      </c>
      <c r="AP562" s="197">
        <f t="shared" si="519"/>
        <v>0</v>
      </c>
      <c r="AQ562" s="197">
        <f t="shared" si="520"/>
        <v>0</v>
      </c>
      <c r="AR562" s="197" t="str">
        <f t="shared" si="521"/>
        <v/>
      </c>
      <c r="AS562" s="197" t="str">
        <f t="shared" si="522"/>
        <v/>
      </c>
      <c r="AT562" s="197" t="str">
        <f t="shared" si="523"/>
        <v/>
      </c>
      <c r="AU562" s="197" t="str">
        <f t="shared" si="524"/>
        <v/>
      </c>
      <c r="AV562" s="199">
        <f t="shared" ca="1" si="516"/>
        <v>2.0316690178922294</v>
      </c>
      <c r="AX562" s="162">
        <f t="shared" si="525"/>
        <v>0</v>
      </c>
      <c r="AY562" s="162">
        <f t="shared" si="526"/>
        <v>0</v>
      </c>
      <c r="AZ562" s="162">
        <f t="shared" si="527"/>
        <v>0</v>
      </c>
      <c r="BA562" s="162">
        <f t="shared" si="528"/>
        <v>0</v>
      </c>
      <c r="BB562" s="162" t="str">
        <f t="shared" si="529"/>
        <v/>
      </c>
      <c r="BC562" s="162" t="str">
        <f t="shared" si="530"/>
        <v/>
      </c>
      <c r="BD562" s="162" t="str">
        <f t="shared" si="531"/>
        <v/>
      </c>
      <c r="BE562" s="162" t="str">
        <f t="shared" si="532"/>
        <v/>
      </c>
      <c r="BG562" s="169">
        <f t="shared" si="513"/>
        <v>12.435458731730629</v>
      </c>
      <c r="BH562" s="169">
        <f t="shared" ca="1" si="514"/>
        <v>2.003674745673194</v>
      </c>
    </row>
    <row r="563" spans="3:60" x14ac:dyDescent="0.25">
      <c r="C563" s="197">
        <v>48.9</v>
      </c>
      <c r="D563" s="198">
        <f t="shared" si="482"/>
        <v>18.348384271616741</v>
      </c>
      <c r="E563" s="199">
        <f t="shared" si="483"/>
        <v>3.5267995910020451</v>
      </c>
      <c r="F563" s="199">
        <f t="shared" si="484"/>
        <v>17.633997955010226</v>
      </c>
      <c r="G563" s="199">
        <f t="shared" si="485"/>
        <v>2.784164107951661</v>
      </c>
      <c r="H563" s="200">
        <f t="shared" si="486"/>
        <v>8506.2956445099007</v>
      </c>
      <c r="K563" s="199">
        <f t="shared" si="487"/>
        <v>12.486844924836953</v>
      </c>
      <c r="L563" s="201">
        <f t="shared" si="488"/>
        <v>0.10472520049698161</v>
      </c>
      <c r="M563" s="201">
        <f t="shared" si="489"/>
        <v>0.10560596219065846</v>
      </c>
      <c r="N563" s="201">
        <f t="shared" si="490"/>
        <v>0.11100331287475741</v>
      </c>
      <c r="O563" s="201">
        <f t="shared" si="491"/>
        <v>0.10482196202101894</v>
      </c>
      <c r="P563" s="201" t="str">
        <f t="shared" si="492"/>
        <v/>
      </c>
      <c r="Q563" s="201" t="str">
        <f t="shared" si="493"/>
        <v/>
      </c>
      <c r="R563" s="201" t="str">
        <f t="shared" si="494"/>
        <v/>
      </c>
      <c r="S563" s="201" t="str">
        <f t="shared" si="495"/>
        <v/>
      </c>
      <c r="T563" s="199">
        <f t="shared" si="496"/>
        <v>0</v>
      </c>
      <c r="U563" s="199">
        <f t="shared" si="497"/>
        <v>0</v>
      </c>
      <c r="V563" s="199">
        <f t="shared" si="498"/>
        <v>0</v>
      </c>
      <c r="W563" s="199">
        <f t="shared" si="499"/>
        <v>0</v>
      </c>
      <c r="X563" s="199" t="str">
        <f t="shared" si="500"/>
        <v/>
      </c>
      <c r="Y563" s="199" t="str">
        <f t="shared" si="501"/>
        <v/>
      </c>
      <c r="Z563" s="199" t="str">
        <f t="shared" si="502"/>
        <v/>
      </c>
      <c r="AA563" s="199" t="str">
        <f t="shared" si="503"/>
        <v/>
      </c>
      <c r="AB563" s="201">
        <f t="shared" ca="1" si="504"/>
        <v>2.0969850280661477</v>
      </c>
      <c r="AD563" s="162">
        <f t="shared" si="505"/>
        <v>0</v>
      </c>
      <c r="AE563" s="162">
        <f t="shared" si="506"/>
        <v>0</v>
      </c>
      <c r="AF563" s="162">
        <f t="shared" si="507"/>
        <v>0</v>
      </c>
      <c r="AG563" s="162">
        <f t="shared" si="508"/>
        <v>0</v>
      </c>
      <c r="AH563" s="162" t="str">
        <f t="shared" si="509"/>
        <v/>
      </c>
      <c r="AI563" s="162" t="str">
        <f t="shared" si="510"/>
        <v/>
      </c>
      <c r="AJ563" s="162" t="str">
        <f t="shared" si="511"/>
        <v/>
      </c>
      <c r="AK563" s="162" t="str">
        <f t="shared" si="512"/>
        <v/>
      </c>
      <c r="AM563" s="199">
        <f t="shared" si="515"/>
        <v>5.4401452716386549</v>
      </c>
      <c r="AN563" s="197">
        <f t="shared" si="517"/>
        <v>0</v>
      </c>
      <c r="AO563" s="197">
        <f t="shared" si="518"/>
        <v>0</v>
      </c>
      <c r="AP563" s="197">
        <f t="shared" si="519"/>
        <v>0</v>
      </c>
      <c r="AQ563" s="197">
        <f t="shared" si="520"/>
        <v>0</v>
      </c>
      <c r="AR563" s="197" t="str">
        <f t="shared" si="521"/>
        <v/>
      </c>
      <c r="AS563" s="197" t="str">
        <f t="shared" si="522"/>
        <v/>
      </c>
      <c r="AT563" s="197" t="str">
        <f t="shared" si="523"/>
        <v/>
      </c>
      <c r="AU563" s="197" t="str">
        <f t="shared" si="524"/>
        <v/>
      </c>
      <c r="AV563" s="199">
        <f t="shared" ca="1" si="516"/>
        <v>2.022073093684289</v>
      </c>
      <c r="AX563" s="162">
        <f t="shared" si="525"/>
        <v>0</v>
      </c>
      <c r="AY563" s="162">
        <f t="shared" si="526"/>
        <v>0</v>
      </c>
      <c r="AZ563" s="162">
        <f t="shared" si="527"/>
        <v>0</v>
      </c>
      <c r="BA563" s="162">
        <f t="shared" si="528"/>
        <v>0</v>
      </c>
      <c r="BB563" s="162" t="str">
        <f t="shared" si="529"/>
        <v/>
      </c>
      <c r="BC563" s="162" t="str">
        <f t="shared" si="530"/>
        <v/>
      </c>
      <c r="BD563" s="162" t="str">
        <f t="shared" si="531"/>
        <v/>
      </c>
      <c r="BE563" s="162" t="str">
        <f t="shared" si="532"/>
        <v/>
      </c>
      <c r="BG563" s="169">
        <f t="shared" si="513"/>
        <v>12.461151828283791</v>
      </c>
      <c r="BH563" s="169">
        <f t="shared" ca="1" si="514"/>
        <v>2.1082932354418693</v>
      </c>
    </row>
    <row r="564" spans="3:60" x14ac:dyDescent="0.25">
      <c r="C564" s="197">
        <v>49</v>
      </c>
      <c r="D564" s="198">
        <f t="shared" si="482"/>
        <v>18.385906529840909</v>
      </c>
      <c r="E564" s="199">
        <f t="shared" si="483"/>
        <v>3.5316326530612248</v>
      </c>
      <c r="F564" s="199">
        <f t="shared" si="484"/>
        <v>17.658163265306122</v>
      </c>
      <c r="G564" s="199">
        <f t="shared" si="485"/>
        <v>2.7898576950844873</v>
      </c>
      <c r="H564" s="200">
        <f t="shared" si="486"/>
        <v>8494.6547240681884</v>
      </c>
      <c r="K564" s="199">
        <f t="shared" si="487"/>
        <v>12.512538021390116</v>
      </c>
      <c r="L564" s="201">
        <f t="shared" si="488"/>
        <v>0.10494068444862151</v>
      </c>
      <c r="M564" s="201">
        <f t="shared" si="489"/>
        <v>0.10582325840915777</v>
      </c>
      <c r="N564" s="201">
        <f t="shared" si="490"/>
        <v>0.11123171475310054</v>
      </c>
      <c r="O564" s="201">
        <f t="shared" si="491"/>
        <v>0.1050376450704449</v>
      </c>
      <c r="P564" s="201" t="str">
        <f t="shared" si="492"/>
        <v/>
      </c>
      <c r="Q564" s="201" t="str">
        <f t="shared" si="493"/>
        <v/>
      </c>
      <c r="R564" s="201" t="str">
        <f t="shared" si="494"/>
        <v/>
      </c>
      <c r="S564" s="201" t="str">
        <f t="shared" si="495"/>
        <v/>
      </c>
      <c r="T564" s="199">
        <f t="shared" si="496"/>
        <v>0</v>
      </c>
      <c r="U564" s="199">
        <f t="shared" si="497"/>
        <v>0</v>
      </c>
      <c r="V564" s="199">
        <f t="shared" si="498"/>
        <v>0</v>
      </c>
      <c r="W564" s="199">
        <f t="shared" si="499"/>
        <v>0</v>
      </c>
      <c r="X564" s="199" t="str">
        <f t="shared" si="500"/>
        <v/>
      </c>
      <c r="Y564" s="199" t="str">
        <f t="shared" si="501"/>
        <v/>
      </c>
      <c r="Z564" s="199" t="str">
        <f t="shared" si="502"/>
        <v/>
      </c>
      <c r="AA564" s="199" t="str">
        <f t="shared" si="503"/>
        <v/>
      </c>
      <c r="AB564" s="201">
        <f t="shared" ca="1" si="504"/>
        <v>2.1576647649841316</v>
      </c>
      <c r="AD564" s="162">
        <f t="shared" si="505"/>
        <v>0</v>
      </c>
      <c r="AE564" s="162">
        <f t="shared" si="506"/>
        <v>0</v>
      </c>
      <c r="AF564" s="162">
        <f t="shared" si="507"/>
        <v>0</v>
      </c>
      <c r="AG564" s="162">
        <f t="shared" si="508"/>
        <v>0</v>
      </c>
      <c r="AH564" s="162" t="str">
        <f t="shared" si="509"/>
        <v/>
      </c>
      <c r="AI564" s="162" t="str">
        <f t="shared" si="510"/>
        <v/>
      </c>
      <c r="AJ564" s="162" t="str">
        <f t="shared" si="511"/>
        <v/>
      </c>
      <c r="AK564" s="162" t="str">
        <f t="shared" si="512"/>
        <v/>
      </c>
      <c r="AM564" s="199">
        <f t="shared" si="515"/>
        <v>5.4513620660131679</v>
      </c>
      <c r="AN564" s="197">
        <f t="shared" si="517"/>
        <v>0</v>
      </c>
      <c r="AO564" s="197">
        <f t="shared" si="518"/>
        <v>0</v>
      </c>
      <c r="AP564" s="197">
        <f t="shared" si="519"/>
        <v>0</v>
      </c>
      <c r="AQ564" s="197">
        <f t="shared" si="520"/>
        <v>0</v>
      </c>
      <c r="AR564" s="197" t="str">
        <f t="shared" si="521"/>
        <v/>
      </c>
      <c r="AS564" s="197" t="str">
        <f t="shared" si="522"/>
        <v/>
      </c>
      <c r="AT564" s="197" t="str">
        <f t="shared" si="523"/>
        <v/>
      </c>
      <c r="AU564" s="197" t="str">
        <f t="shared" si="524"/>
        <v/>
      </c>
      <c r="AV564" s="199">
        <f t="shared" ca="1" si="516"/>
        <v>2.1540171018063767</v>
      </c>
      <c r="AX564" s="162">
        <f t="shared" si="525"/>
        <v>0</v>
      </c>
      <c r="AY564" s="162">
        <f t="shared" si="526"/>
        <v>0</v>
      </c>
      <c r="AZ564" s="162">
        <f t="shared" si="527"/>
        <v>0</v>
      </c>
      <c r="BA564" s="162">
        <f t="shared" si="528"/>
        <v>0</v>
      </c>
      <c r="BB564" s="162" t="str">
        <f t="shared" si="529"/>
        <v/>
      </c>
      <c r="BC564" s="162" t="str">
        <f t="shared" si="530"/>
        <v/>
      </c>
      <c r="BD564" s="162" t="str">
        <f t="shared" si="531"/>
        <v/>
      </c>
      <c r="BE564" s="162" t="str">
        <f t="shared" si="532"/>
        <v/>
      </c>
      <c r="BG564" s="169">
        <f t="shared" si="513"/>
        <v>12.486844924836953</v>
      </c>
      <c r="BH564" s="169">
        <f t="shared" ca="1" si="514"/>
        <v>2.0969850280661477</v>
      </c>
    </row>
    <row r="565" spans="3:60" x14ac:dyDescent="0.25">
      <c r="C565" s="197">
        <v>49.1</v>
      </c>
      <c r="D565" s="198">
        <f t="shared" si="482"/>
        <v>18.423428788065074</v>
      </c>
      <c r="E565" s="199">
        <f t="shared" si="483"/>
        <v>3.5364663951120163</v>
      </c>
      <c r="F565" s="199">
        <f t="shared" si="484"/>
        <v>17.682331975560082</v>
      </c>
      <c r="G565" s="199">
        <f t="shared" si="485"/>
        <v>2.7955512822173127</v>
      </c>
      <c r="H565" s="200">
        <f t="shared" si="486"/>
        <v>8483.0439903133192</v>
      </c>
      <c r="K565" s="199">
        <f t="shared" si="487"/>
        <v>12.538231117943278</v>
      </c>
      <c r="L565" s="201">
        <f t="shared" si="488"/>
        <v>0.10515616840026137</v>
      </c>
      <c r="M565" s="201">
        <f t="shared" si="489"/>
        <v>0.10604055462765706</v>
      </c>
      <c r="N565" s="201">
        <f t="shared" si="490"/>
        <v>0.11146011663144365</v>
      </c>
      <c r="O565" s="201">
        <f t="shared" si="491"/>
        <v>0.10525332811987087</v>
      </c>
      <c r="P565" s="201" t="str">
        <f t="shared" si="492"/>
        <v/>
      </c>
      <c r="Q565" s="201" t="str">
        <f t="shared" si="493"/>
        <v/>
      </c>
      <c r="R565" s="201" t="str">
        <f t="shared" si="494"/>
        <v/>
      </c>
      <c r="S565" s="201" t="str">
        <f t="shared" si="495"/>
        <v/>
      </c>
      <c r="T565" s="199">
        <f t="shared" si="496"/>
        <v>0</v>
      </c>
      <c r="U565" s="199">
        <f t="shared" si="497"/>
        <v>0</v>
      </c>
      <c r="V565" s="199">
        <f t="shared" si="498"/>
        <v>0</v>
      </c>
      <c r="W565" s="199">
        <f t="shared" si="499"/>
        <v>0</v>
      </c>
      <c r="X565" s="199" t="str">
        <f t="shared" si="500"/>
        <v/>
      </c>
      <c r="Y565" s="199" t="str">
        <f t="shared" si="501"/>
        <v/>
      </c>
      <c r="Z565" s="199" t="str">
        <f t="shared" si="502"/>
        <v/>
      </c>
      <c r="AA565" s="199" t="str">
        <f t="shared" si="503"/>
        <v/>
      </c>
      <c r="AB565" s="201">
        <f t="shared" ca="1" si="504"/>
        <v>2.1594424194035828</v>
      </c>
      <c r="AD565" s="162">
        <f t="shared" si="505"/>
        <v>0</v>
      </c>
      <c r="AE565" s="162">
        <f t="shared" si="506"/>
        <v>0</v>
      </c>
      <c r="AF565" s="162">
        <f t="shared" si="507"/>
        <v>0</v>
      </c>
      <c r="AG565" s="162">
        <f t="shared" si="508"/>
        <v>0</v>
      </c>
      <c r="AH565" s="162" t="str">
        <f t="shared" si="509"/>
        <v/>
      </c>
      <c r="AI565" s="162" t="str">
        <f t="shared" si="510"/>
        <v/>
      </c>
      <c r="AJ565" s="162" t="str">
        <f t="shared" si="511"/>
        <v/>
      </c>
      <c r="AK565" s="162" t="str">
        <f t="shared" si="512"/>
        <v/>
      </c>
      <c r="AM565" s="199">
        <f t="shared" si="515"/>
        <v>5.4625788603876808</v>
      </c>
      <c r="AN565" s="197">
        <f t="shared" si="517"/>
        <v>0</v>
      </c>
      <c r="AO565" s="197">
        <f t="shared" si="518"/>
        <v>0</v>
      </c>
      <c r="AP565" s="197">
        <f t="shared" si="519"/>
        <v>0</v>
      </c>
      <c r="AQ565" s="197">
        <f t="shared" si="520"/>
        <v>0</v>
      </c>
      <c r="AR565" s="197" t="str">
        <f t="shared" si="521"/>
        <v/>
      </c>
      <c r="AS565" s="197" t="str">
        <f t="shared" si="522"/>
        <v/>
      </c>
      <c r="AT565" s="197" t="str">
        <f t="shared" si="523"/>
        <v/>
      </c>
      <c r="AU565" s="197" t="str">
        <f t="shared" si="524"/>
        <v/>
      </c>
      <c r="AV565" s="199">
        <f t="shared" ca="1" si="516"/>
        <v>2.1679085193663776</v>
      </c>
      <c r="AX565" s="162">
        <f t="shared" si="525"/>
        <v>0</v>
      </c>
      <c r="AY565" s="162">
        <f t="shared" si="526"/>
        <v>0</v>
      </c>
      <c r="AZ565" s="162">
        <f t="shared" si="527"/>
        <v>0</v>
      </c>
      <c r="BA565" s="162">
        <f t="shared" si="528"/>
        <v>0</v>
      </c>
      <c r="BB565" s="162" t="str">
        <f t="shared" si="529"/>
        <v/>
      </c>
      <c r="BC565" s="162" t="str">
        <f t="shared" si="530"/>
        <v/>
      </c>
      <c r="BD565" s="162" t="str">
        <f t="shared" si="531"/>
        <v/>
      </c>
      <c r="BE565" s="162" t="str">
        <f t="shared" si="532"/>
        <v/>
      </c>
      <c r="BG565" s="169">
        <f t="shared" si="513"/>
        <v>12.512538021390116</v>
      </c>
      <c r="BH565" s="169">
        <f t="shared" ca="1" si="514"/>
        <v>2.1576647649841316</v>
      </c>
    </row>
    <row r="566" spans="3:60" x14ac:dyDescent="0.25">
      <c r="C566" s="197">
        <v>49.2</v>
      </c>
      <c r="D566" s="198">
        <f t="shared" si="482"/>
        <v>18.460951046289239</v>
      </c>
      <c r="E566" s="199">
        <f t="shared" si="483"/>
        <v>3.5413008130081307</v>
      </c>
      <c r="F566" s="199">
        <f t="shared" si="484"/>
        <v>17.706504065040654</v>
      </c>
      <c r="G566" s="199">
        <f t="shared" si="485"/>
        <v>2.8012448693501377</v>
      </c>
      <c r="H566" s="200">
        <f t="shared" si="486"/>
        <v>8471.4633362413315</v>
      </c>
      <c r="K566" s="199">
        <f t="shared" si="487"/>
        <v>12.56392421449644</v>
      </c>
      <c r="L566" s="201">
        <f t="shared" si="488"/>
        <v>0.10537165235190125</v>
      </c>
      <c r="M566" s="201">
        <f t="shared" si="489"/>
        <v>0.10625785084615635</v>
      </c>
      <c r="N566" s="201">
        <f t="shared" si="490"/>
        <v>0.11168851850978677</v>
      </c>
      <c r="O566" s="201">
        <f t="shared" si="491"/>
        <v>0.10546901116929683</v>
      </c>
      <c r="P566" s="201" t="str">
        <f t="shared" si="492"/>
        <v/>
      </c>
      <c r="Q566" s="201" t="str">
        <f t="shared" si="493"/>
        <v/>
      </c>
      <c r="R566" s="201" t="str">
        <f t="shared" si="494"/>
        <v/>
      </c>
      <c r="S566" s="201" t="str">
        <f t="shared" si="495"/>
        <v/>
      </c>
      <c r="T566" s="199">
        <f t="shared" si="496"/>
        <v>0</v>
      </c>
      <c r="U566" s="199">
        <f t="shared" si="497"/>
        <v>0</v>
      </c>
      <c r="V566" s="199">
        <f t="shared" si="498"/>
        <v>0</v>
      </c>
      <c r="W566" s="199">
        <f t="shared" si="499"/>
        <v>0</v>
      </c>
      <c r="X566" s="199" t="str">
        <f t="shared" si="500"/>
        <v/>
      </c>
      <c r="Y566" s="199" t="str">
        <f t="shared" si="501"/>
        <v/>
      </c>
      <c r="Z566" s="199" t="str">
        <f t="shared" si="502"/>
        <v/>
      </c>
      <c r="AA566" s="199" t="str">
        <f t="shared" si="503"/>
        <v/>
      </c>
      <c r="AB566" s="201">
        <f t="shared" ca="1" si="504"/>
        <v>2.0733525878517116</v>
      </c>
      <c r="AD566" s="162">
        <f t="shared" si="505"/>
        <v>0</v>
      </c>
      <c r="AE566" s="162">
        <f t="shared" si="506"/>
        <v>0</v>
      </c>
      <c r="AF566" s="162">
        <f t="shared" si="507"/>
        <v>0</v>
      </c>
      <c r="AG566" s="162">
        <f t="shared" si="508"/>
        <v>0</v>
      </c>
      <c r="AH566" s="162" t="str">
        <f t="shared" si="509"/>
        <v/>
      </c>
      <c r="AI566" s="162" t="str">
        <f t="shared" si="510"/>
        <v/>
      </c>
      <c r="AJ566" s="162" t="str">
        <f t="shared" si="511"/>
        <v/>
      </c>
      <c r="AK566" s="162" t="str">
        <f t="shared" si="512"/>
        <v/>
      </c>
      <c r="AM566" s="199">
        <f t="shared" si="515"/>
        <v>5.4737956547621938</v>
      </c>
      <c r="AN566" s="197">
        <f t="shared" si="517"/>
        <v>0</v>
      </c>
      <c r="AO566" s="197">
        <f t="shared" si="518"/>
        <v>0</v>
      </c>
      <c r="AP566" s="197">
        <f t="shared" si="519"/>
        <v>0</v>
      </c>
      <c r="AQ566" s="197">
        <f t="shared" si="520"/>
        <v>0</v>
      </c>
      <c r="AR566" s="197" t="str">
        <f t="shared" si="521"/>
        <v/>
      </c>
      <c r="AS566" s="197" t="str">
        <f t="shared" si="522"/>
        <v/>
      </c>
      <c r="AT566" s="197" t="str">
        <f t="shared" si="523"/>
        <v/>
      </c>
      <c r="AU566" s="197" t="str">
        <f t="shared" si="524"/>
        <v/>
      </c>
      <c r="AV566" s="199">
        <f t="shared" ca="1" si="516"/>
        <v>2.1618279124920123</v>
      </c>
      <c r="AX566" s="162">
        <f t="shared" si="525"/>
        <v>0</v>
      </c>
      <c r="AY566" s="162">
        <f t="shared" si="526"/>
        <v>0</v>
      </c>
      <c r="AZ566" s="162">
        <f t="shared" si="527"/>
        <v>0</v>
      </c>
      <c r="BA566" s="162">
        <f t="shared" si="528"/>
        <v>0</v>
      </c>
      <c r="BB566" s="162" t="str">
        <f t="shared" si="529"/>
        <v/>
      </c>
      <c r="BC566" s="162" t="str">
        <f t="shared" si="530"/>
        <v/>
      </c>
      <c r="BD566" s="162" t="str">
        <f t="shared" si="531"/>
        <v/>
      </c>
      <c r="BE566" s="162" t="str">
        <f t="shared" si="532"/>
        <v/>
      </c>
      <c r="BG566" s="169">
        <f t="shared" si="513"/>
        <v>12.538231117943278</v>
      </c>
      <c r="BH566" s="169">
        <f t="shared" ca="1" si="514"/>
        <v>2.1594424194035828</v>
      </c>
    </row>
    <row r="567" spans="3:60" x14ac:dyDescent="0.25">
      <c r="C567" s="197">
        <v>49.3</v>
      </c>
      <c r="D567" s="198">
        <f t="shared" si="482"/>
        <v>18.498473304513404</v>
      </c>
      <c r="E567" s="199">
        <f t="shared" si="483"/>
        <v>3.5461359026369168</v>
      </c>
      <c r="F567" s="199">
        <f t="shared" si="484"/>
        <v>17.730679513184583</v>
      </c>
      <c r="G567" s="199">
        <f t="shared" si="485"/>
        <v>2.8069384564829636</v>
      </c>
      <c r="H567" s="200">
        <f t="shared" si="486"/>
        <v>8459.9126552628495</v>
      </c>
      <c r="K567" s="199">
        <f t="shared" si="487"/>
        <v>12.589617311049603</v>
      </c>
      <c r="L567" s="201">
        <f t="shared" si="488"/>
        <v>0.10558713630354113</v>
      </c>
      <c r="M567" s="201">
        <f t="shared" si="489"/>
        <v>0.10647514706465566</v>
      </c>
      <c r="N567" s="201">
        <f t="shared" si="490"/>
        <v>0.11191692038812989</v>
      </c>
      <c r="O567" s="201">
        <f t="shared" si="491"/>
        <v>0.1056846942187228</v>
      </c>
      <c r="P567" s="201" t="str">
        <f t="shared" si="492"/>
        <v/>
      </c>
      <c r="Q567" s="201" t="str">
        <f t="shared" si="493"/>
        <v/>
      </c>
      <c r="R567" s="201" t="str">
        <f t="shared" si="494"/>
        <v/>
      </c>
      <c r="S567" s="201" t="str">
        <f t="shared" si="495"/>
        <v/>
      </c>
      <c r="T567" s="199">
        <f t="shared" si="496"/>
        <v>0</v>
      </c>
      <c r="U567" s="199">
        <f t="shared" si="497"/>
        <v>0</v>
      </c>
      <c r="V567" s="199">
        <f t="shared" si="498"/>
        <v>0</v>
      </c>
      <c r="W567" s="199">
        <f t="shared" si="499"/>
        <v>0</v>
      </c>
      <c r="X567" s="199" t="str">
        <f t="shared" si="500"/>
        <v/>
      </c>
      <c r="Y567" s="199" t="str">
        <f t="shared" si="501"/>
        <v/>
      </c>
      <c r="Z567" s="199" t="str">
        <f t="shared" si="502"/>
        <v/>
      </c>
      <c r="AA567" s="199" t="str">
        <f t="shared" si="503"/>
        <v/>
      </c>
      <c r="AB567" s="201">
        <f t="shared" ca="1" si="504"/>
        <v>2.1560511308002561</v>
      </c>
      <c r="AD567" s="162">
        <f t="shared" si="505"/>
        <v>0</v>
      </c>
      <c r="AE567" s="162">
        <f t="shared" si="506"/>
        <v>0</v>
      </c>
      <c r="AF567" s="162">
        <f t="shared" si="507"/>
        <v>0</v>
      </c>
      <c r="AG567" s="162">
        <f t="shared" si="508"/>
        <v>0</v>
      </c>
      <c r="AH567" s="162" t="str">
        <f t="shared" si="509"/>
        <v/>
      </c>
      <c r="AI567" s="162" t="str">
        <f t="shared" si="510"/>
        <v/>
      </c>
      <c r="AJ567" s="162" t="str">
        <f t="shared" si="511"/>
        <v/>
      </c>
      <c r="AK567" s="162" t="str">
        <f t="shared" si="512"/>
        <v/>
      </c>
      <c r="AM567" s="199">
        <f t="shared" si="515"/>
        <v>5.4850124491367067</v>
      </c>
      <c r="AN567" s="197">
        <f t="shared" si="517"/>
        <v>0</v>
      </c>
      <c r="AO567" s="197">
        <f t="shared" si="518"/>
        <v>0</v>
      </c>
      <c r="AP567" s="197">
        <f t="shared" si="519"/>
        <v>0</v>
      </c>
      <c r="AQ567" s="197">
        <f t="shared" si="520"/>
        <v>0</v>
      </c>
      <c r="AR567" s="197" t="str">
        <f t="shared" si="521"/>
        <v/>
      </c>
      <c r="AS567" s="197" t="str">
        <f t="shared" si="522"/>
        <v/>
      </c>
      <c r="AT567" s="197" t="str">
        <f t="shared" si="523"/>
        <v/>
      </c>
      <c r="AU567" s="197" t="str">
        <f t="shared" si="524"/>
        <v/>
      </c>
      <c r="AV567" s="199">
        <f t="shared" ca="1" si="516"/>
        <v>2.1083089652039777</v>
      </c>
      <c r="AX567" s="162">
        <f t="shared" si="525"/>
        <v>0</v>
      </c>
      <c r="AY567" s="162">
        <f t="shared" si="526"/>
        <v>0</v>
      </c>
      <c r="AZ567" s="162">
        <f t="shared" si="527"/>
        <v>0</v>
      </c>
      <c r="BA567" s="162">
        <f t="shared" si="528"/>
        <v>0</v>
      </c>
      <c r="BB567" s="162" t="str">
        <f t="shared" si="529"/>
        <v/>
      </c>
      <c r="BC567" s="162" t="str">
        <f t="shared" si="530"/>
        <v/>
      </c>
      <c r="BD567" s="162" t="str">
        <f t="shared" si="531"/>
        <v/>
      </c>
      <c r="BE567" s="162" t="str">
        <f t="shared" si="532"/>
        <v/>
      </c>
      <c r="BG567" s="169">
        <f t="shared" si="513"/>
        <v>12.56392421449644</v>
      </c>
      <c r="BH567" s="169">
        <f t="shared" ca="1" si="514"/>
        <v>2.0733525878517116</v>
      </c>
    </row>
    <row r="568" spans="3:60" x14ac:dyDescent="0.25">
      <c r="C568" s="197">
        <v>49.4</v>
      </c>
      <c r="D568" s="198">
        <f t="shared" si="482"/>
        <v>18.535995562737568</v>
      </c>
      <c r="E568" s="199">
        <f t="shared" si="483"/>
        <v>3.5509716599190284</v>
      </c>
      <c r="F568" s="199">
        <f t="shared" si="484"/>
        <v>17.754858299595142</v>
      </c>
      <c r="G568" s="199">
        <f t="shared" si="485"/>
        <v>2.8126320436157894</v>
      </c>
      <c r="H568" s="200">
        <f t="shared" si="486"/>
        <v>8448.3918412021576</v>
      </c>
      <c r="K568" s="199">
        <f t="shared" si="487"/>
        <v>12.615310407602765</v>
      </c>
      <c r="L568" s="201">
        <f t="shared" si="488"/>
        <v>0.10580262025518102</v>
      </c>
      <c r="M568" s="201">
        <f t="shared" si="489"/>
        <v>0.10669244328315494</v>
      </c>
      <c r="N568" s="201">
        <f t="shared" si="490"/>
        <v>0.11214532226647302</v>
      </c>
      <c r="O568" s="201">
        <f t="shared" si="491"/>
        <v>0.10590037726814876</v>
      </c>
      <c r="P568" s="201" t="str">
        <f t="shared" si="492"/>
        <v/>
      </c>
      <c r="Q568" s="201" t="str">
        <f t="shared" si="493"/>
        <v/>
      </c>
      <c r="R568" s="201" t="str">
        <f t="shared" si="494"/>
        <v/>
      </c>
      <c r="S568" s="201" t="str">
        <f t="shared" si="495"/>
        <v/>
      </c>
      <c r="T568" s="199">
        <f t="shared" si="496"/>
        <v>0</v>
      </c>
      <c r="U568" s="199">
        <f t="shared" si="497"/>
        <v>0</v>
      </c>
      <c r="V568" s="199">
        <f t="shared" si="498"/>
        <v>0</v>
      </c>
      <c r="W568" s="199">
        <f t="shared" si="499"/>
        <v>0</v>
      </c>
      <c r="X568" s="199" t="str">
        <f t="shared" si="500"/>
        <v/>
      </c>
      <c r="Y568" s="199" t="str">
        <f t="shared" si="501"/>
        <v/>
      </c>
      <c r="Z568" s="199" t="str">
        <f t="shared" si="502"/>
        <v/>
      </c>
      <c r="AA568" s="199" t="str">
        <f t="shared" si="503"/>
        <v/>
      </c>
      <c r="AB568" s="201">
        <f t="shared" ca="1" si="504"/>
        <v>2.039396950842276</v>
      </c>
      <c r="AD568" s="162">
        <f t="shared" si="505"/>
        <v>0</v>
      </c>
      <c r="AE568" s="162">
        <f t="shared" si="506"/>
        <v>0</v>
      </c>
      <c r="AF568" s="162">
        <f t="shared" si="507"/>
        <v>0</v>
      </c>
      <c r="AG568" s="162">
        <f t="shared" si="508"/>
        <v>0</v>
      </c>
      <c r="AH568" s="162" t="str">
        <f t="shared" si="509"/>
        <v/>
      </c>
      <c r="AI568" s="162" t="str">
        <f t="shared" si="510"/>
        <v/>
      </c>
      <c r="AJ568" s="162" t="str">
        <f t="shared" si="511"/>
        <v/>
      </c>
      <c r="AK568" s="162" t="str">
        <f t="shared" si="512"/>
        <v/>
      </c>
      <c r="AM568" s="199">
        <f t="shared" si="515"/>
        <v>5.4962292435112197</v>
      </c>
      <c r="AN568" s="197">
        <f t="shared" si="517"/>
        <v>0</v>
      </c>
      <c r="AO568" s="197">
        <f t="shared" si="518"/>
        <v>0</v>
      </c>
      <c r="AP568" s="197">
        <f t="shared" si="519"/>
        <v>0</v>
      </c>
      <c r="AQ568" s="197">
        <f t="shared" si="520"/>
        <v>0</v>
      </c>
      <c r="AR568" s="197" t="str">
        <f t="shared" si="521"/>
        <v/>
      </c>
      <c r="AS568" s="197" t="str">
        <f t="shared" si="522"/>
        <v/>
      </c>
      <c r="AT568" s="197" t="str">
        <f t="shared" si="523"/>
        <v/>
      </c>
      <c r="AU568" s="197" t="str">
        <f t="shared" si="524"/>
        <v/>
      </c>
      <c r="AV568" s="199">
        <f t="shared" ca="1" si="516"/>
        <v>2.016653292795946</v>
      </c>
      <c r="AX568" s="162">
        <f t="shared" si="525"/>
        <v>0</v>
      </c>
      <c r="AY568" s="162">
        <f t="shared" si="526"/>
        <v>0</v>
      </c>
      <c r="AZ568" s="162">
        <f t="shared" si="527"/>
        <v>0</v>
      </c>
      <c r="BA568" s="162">
        <f t="shared" si="528"/>
        <v>0</v>
      </c>
      <c r="BB568" s="162" t="str">
        <f t="shared" si="529"/>
        <v/>
      </c>
      <c r="BC568" s="162" t="str">
        <f t="shared" si="530"/>
        <v/>
      </c>
      <c r="BD568" s="162" t="str">
        <f t="shared" si="531"/>
        <v/>
      </c>
      <c r="BE568" s="162" t="str">
        <f t="shared" si="532"/>
        <v/>
      </c>
      <c r="BG568" s="169">
        <f t="shared" si="513"/>
        <v>12.589617311049603</v>
      </c>
      <c r="BH568" s="169">
        <f t="shared" ca="1" si="514"/>
        <v>2.1560511308002561</v>
      </c>
    </row>
    <row r="569" spans="3:60" x14ac:dyDescent="0.25">
      <c r="C569" s="197">
        <v>49.5</v>
      </c>
      <c r="D569" s="198">
        <f t="shared" si="482"/>
        <v>18.573517820961733</v>
      </c>
      <c r="E569" s="199">
        <f t="shared" si="483"/>
        <v>3.555808080808081</v>
      </c>
      <c r="F569" s="199">
        <f t="shared" si="484"/>
        <v>17.779040404040405</v>
      </c>
      <c r="G569" s="199">
        <f t="shared" si="485"/>
        <v>2.8183256307486144</v>
      </c>
      <c r="H569" s="200">
        <f t="shared" si="486"/>
        <v>8436.9007882962851</v>
      </c>
      <c r="K569" s="199">
        <f t="shared" si="487"/>
        <v>12.641003504155927</v>
      </c>
      <c r="L569" s="201">
        <f t="shared" si="488"/>
        <v>0.10601810420682088</v>
      </c>
      <c r="M569" s="201">
        <f t="shared" si="489"/>
        <v>0.10690973950165425</v>
      </c>
      <c r="N569" s="201">
        <f t="shared" si="490"/>
        <v>0.11237372414481613</v>
      </c>
      <c r="O569" s="201">
        <f t="shared" si="491"/>
        <v>0.10611606031757473</v>
      </c>
      <c r="P569" s="201" t="str">
        <f t="shared" si="492"/>
        <v/>
      </c>
      <c r="Q569" s="201" t="str">
        <f t="shared" si="493"/>
        <v/>
      </c>
      <c r="R569" s="201" t="str">
        <f t="shared" si="494"/>
        <v/>
      </c>
      <c r="S569" s="201" t="str">
        <f t="shared" si="495"/>
        <v/>
      </c>
      <c r="T569" s="199">
        <f t="shared" si="496"/>
        <v>0</v>
      </c>
      <c r="U569" s="199">
        <f t="shared" si="497"/>
        <v>0</v>
      </c>
      <c r="V569" s="199">
        <f t="shared" si="498"/>
        <v>0</v>
      </c>
      <c r="W569" s="199">
        <f t="shared" si="499"/>
        <v>0</v>
      </c>
      <c r="X569" s="199" t="str">
        <f t="shared" si="500"/>
        <v/>
      </c>
      <c r="Y569" s="199" t="str">
        <f t="shared" si="501"/>
        <v/>
      </c>
      <c r="Z569" s="199" t="str">
        <f t="shared" si="502"/>
        <v/>
      </c>
      <c r="AA569" s="199" t="str">
        <f t="shared" si="503"/>
        <v/>
      </c>
      <c r="AB569" s="201">
        <f t="shared" ca="1" si="504"/>
        <v>2.0400259574866424</v>
      </c>
      <c r="AD569" s="162">
        <f t="shared" si="505"/>
        <v>0</v>
      </c>
      <c r="AE569" s="162">
        <f t="shared" si="506"/>
        <v>0</v>
      </c>
      <c r="AF569" s="162">
        <f t="shared" si="507"/>
        <v>0</v>
      </c>
      <c r="AG569" s="162">
        <f t="shared" si="508"/>
        <v>0</v>
      </c>
      <c r="AH569" s="162" t="str">
        <f t="shared" si="509"/>
        <v/>
      </c>
      <c r="AI569" s="162" t="str">
        <f t="shared" si="510"/>
        <v/>
      </c>
      <c r="AJ569" s="162" t="str">
        <f t="shared" si="511"/>
        <v/>
      </c>
      <c r="AK569" s="162" t="str">
        <f t="shared" si="512"/>
        <v/>
      </c>
      <c r="AM569" s="199">
        <f t="shared" si="515"/>
        <v>5.5074460378857326</v>
      </c>
      <c r="AN569" s="197">
        <f t="shared" si="517"/>
        <v>0</v>
      </c>
      <c r="AO569" s="197">
        <f t="shared" si="518"/>
        <v>0</v>
      </c>
      <c r="AP569" s="197">
        <f t="shared" si="519"/>
        <v>0</v>
      </c>
      <c r="AQ569" s="197">
        <f t="shared" si="520"/>
        <v>0</v>
      </c>
      <c r="AR569" s="197" t="str">
        <f t="shared" si="521"/>
        <v/>
      </c>
      <c r="AS569" s="197" t="str">
        <f t="shared" si="522"/>
        <v/>
      </c>
      <c r="AT569" s="197" t="str">
        <f t="shared" si="523"/>
        <v/>
      </c>
      <c r="AU569" s="197" t="str">
        <f t="shared" si="524"/>
        <v/>
      </c>
      <c r="AV569" s="199">
        <f t="shared" ca="1" si="516"/>
        <v>2.1503845990395725</v>
      </c>
      <c r="AX569" s="162">
        <f t="shared" si="525"/>
        <v>0</v>
      </c>
      <c r="AY569" s="162">
        <f t="shared" si="526"/>
        <v>0</v>
      </c>
      <c r="AZ569" s="162">
        <f t="shared" si="527"/>
        <v>0</v>
      </c>
      <c r="BA569" s="162">
        <f t="shared" si="528"/>
        <v>0</v>
      </c>
      <c r="BB569" s="162" t="str">
        <f t="shared" si="529"/>
        <v/>
      </c>
      <c r="BC569" s="162" t="str">
        <f t="shared" si="530"/>
        <v/>
      </c>
      <c r="BD569" s="162" t="str">
        <f t="shared" si="531"/>
        <v/>
      </c>
      <c r="BE569" s="162" t="str">
        <f t="shared" si="532"/>
        <v/>
      </c>
      <c r="BG569" s="169">
        <f t="shared" si="513"/>
        <v>12.615310407602765</v>
      </c>
      <c r="BH569" s="169">
        <f t="shared" ca="1" si="514"/>
        <v>2.039396950842276</v>
      </c>
    </row>
    <row r="570" spans="3:60" x14ac:dyDescent="0.25">
      <c r="C570" s="197">
        <v>49.6</v>
      </c>
      <c r="D570" s="198">
        <f t="shared" si="482"/>
        <v>18.611040079185901</v>
      </c>
      <c r="E570" s="199">
        <f t="shared" si="483"/>
        <v>3.5606451612903229</v>
      </c>
      <c r="F570" s="199">
        <f t="shared" si="484"/>
        <v>17.803225806451614</v>
      </c>
      <c r="G570" s="199">
        <f t="shared" si="485"/>
        <v>2.8240192178814403</v>
      </c>
      <c r="H570" s="200">
        <f t="shared" si="486"/>
        <v>8425.439391194057</v>
      </c>
      <c r="K570" s="199">
        <f t="shared" si="487"/>
        <v>12.66669660070909</v>
      </c>
      <c r="L570" s="201">
        <f t="shared" si="488"/>
        <v>0.10623358815846078</v>
      </c>
      <c r="M570" s="201">
        <f t="shared" si="489"/>
        <v>0.10712703572015354</v>
      </c>
      <c r="N570" s="201">
        <f t="shared" si="490"/>
        <v>0.11260212602315925</v>
      </c>
      <c r="O570" s="201">
        <f t="shared" si="491"/>
        <v>0.10633174336700069</v>
      </c>
      <c r="P570" s="201" t="str">
        <f t="shared" si="492"/>
        <v/>
      </c>
      <c r="Q570" s="201" t="str">
        <f t="shared" si="493"/>
        <v/>
      </c>
      <c r="R570" s="201" t="str">
        <f t="shared" si="494"/>
        <v/>
      </c>
      <c r="S570" s="201" t="str">
        <f t="shared" si="495"/>
        <v/>
      </c>
      <c r="T570" s="199">
        <f t="shared" si="496"/>
        <v>0</v>
      </c>
      <c r="U570" s="199">
        <f t="shared" si="497"/>
        <v>0</v>
      </c>
      <c r="V570" s="199">
        <f t="shared" si="498"/>
        <v>0</v>
      </c>
      <c r="W570" s="199">
        <f t="shared" si="499"/>
        <v>0</v>
      </c>
      <c r="X570" s="199" t="str">
        <f t="shared" si="500"/>
        <v/>
      </c>
      <c r="Y570" s="199" t="str">
        <f t="shared" si="501"/>
        <v/>
      </c>
      <c r="Z570" s="199" t="str">
        <f t="shared" si="502"/>
        <v/>
      </c>
      <c r="AA570" s="199" t="str">
        <f t="shared" si="503"/>
        <v/>
      </c>
      <c r="AB570" s="201">
        <f t="shared" ca="1" si="504"/>
        <v>2.0375200030395675</v>
      </c>
      <c r="AD570" s="162">
        <f t="shared" si="505"/>
        <v>0</v>
      </c>
      <c r="AE570" s="162">
        <f t="shared" si="506"/>
        <v>0</v>
      </c>
      <c r="AF570" s="162">
        <f t="shared" si="507"/>
        <v>0</v>
      </c>
      <c r="AG570" s="162">
        <f t="shared" si="508"/>
        <v>0</v>
      </c>
      <c r="AH570" s="162" t="str">
        <f t="shared" si="509"/>
        <v/>
      </c>
      <c r="AI570" s="162" t="str">
        <f t="shared" si="510"/>
        <v/>
      </c>
      <c r="AJ570" s="162" t="str">
        <f t="shared" si="511"/>
        <v/>
      </c>
      <c r="AK570" s="162" t="str">
        <f t="shared" si="512"/>
        <v/>
      </c>
      <c r="AM570" s="199">
        <f t="shared" si="515"/>
        <v>5.5186628322602456</v>
      </c>
      <c r="AN570" s="197">
        <f t="shared" si="517"/>
        <v>0</v>
      </c>
      <c r="AO570" s="197">
        <f t="shared" si="518"/>
        <v>0</v>
      </c>
      <c r="AP570" s="197">
        <f t="shared" si="519"/>
        <v>0</v>
      </c>
      <c r="AQ570" s="197">
        <f t="shared" si="520"/>
        <v>0</v>
      </c>
      <c r="AR570" s="197" t="str">
        <f t="shared" si="521"/>
        <v/>
      </c>
      <c r="AS570" s="197" t="str">
        <f t="shared" si="522"/>
        <v/>
      </c>
      <c r="AT570" s="197" t="str">
        <f t="shared" si="523"/>
        <v/>
      </c>
      <c r="AU570" s="197" t="str">
        <f t="shared" si="524"/>
        <v/>
      </c>
      <c r="AV570" s="199">
        <f t="shared" ca="1" si="516"/>
        <v>2.0464978280446458</v>
      </c>
      <c r="AX570" s="162">
        <f t="shared" si="525"/>
        <v>0</v>
      </c>
      <c r="AY570" s="162">
        <f t="shared" si="526"/>
        <v>0</v>
      </c>
      <c r="AZ570" s="162">
        <f t="shared" si="527"/>
        <v>0</v>
      </c>
      <c r="BA570" s="162">
        <f t="shared" si="528"/>
        <v>0</v>
      </c>
      <c r="BB570" s="162" t="str">
        <f t="shared" si="529"/>
        <v/>
      </c>
      <c r="BC570" s="162" t="str">
        <f t="shared" si="530"/>
        <v/>
      </c>
      <c r="BD570" s="162" t="str">
        <f t="shared" si="531"/>
        <v/>
      </c>
      <c r="BE570" s="162" t="str">
        <f t="shared" si="532"/>
        <v/>
      </c>
      <c r="BG570" s="169">
        <f t="shared" si="513"/>
        <v>12.641003504155927</v>
      </c>
      <c r="BH570" s="169">
        <f t="shared" ca="1" si="514"/>
        <v>2.0400259574866424</v>
      </c>
    </row>
    <row r="571" spans="3:60" x14ac:dyDescent="0.25">
      <c r="C571" s="197">
        <v>49.7</v>
      </c>
      <c r="D571" s="198">
        <f t="shared" si="482"/>
        <v>18.648562337410063</v>
      </c>
      <c r="E571" s="199">
        <f t="shared" si="483"/>
        <v>3.5654828973843062</v>
      </c>
      <c r="F571" s="199">
        <f t="shared" si="484"/>
        <v>17.82741448692153</v>
      </c>
      <c r="G571" s="199">
        <f t="shared" si="485"/>
        <v>2.8297128050142657</v>
      </c>
      <c r="H571" s="200">
        <f t="shared" si="486"/>
        <v>8414.0075449551223</v>
      </c>
      <c r="K571" s="199">
        <f t="shared" si="487"/>
        <v>12.692389697262252</v>
      </c>
      <c r="L571" s="201">
        <f t="shared" si="488"/>
        <v>0.10644907211010066</v>
      </c>
      <c r="M571" s="201">
        <f t="shared" si="489"/>
        <v>0.10734433193865284</v>
      </c>
      <c r="N571" s="201">
        <f t="shared" si="490"/>
        <v>0.11283052790150237</v>
      </c>
      <c r="O571" s="201">
        <f t="shared" si="491"/>
        <v>0.10654742641642666</v>
      </c>
      <c r="P571" s="201" t="str">
        <f t="shared" si="492"/>
        <v/>
      </c>
      <c r="Q571" s="201" t="str">
        <f t="shared" si="493"/>
        <v/>
      </c>
      <c r="R571" s="201" t="str">
        <f t="shared" si="494"/>
        <v/>
      </c>
      <c r="S571" s="201" t="str">
        <f t="shared" si="495"/>
        <v/>
      </c>
      <c r="T571" s="199">
        <f t="shared" si="496"/>
        <v>0</v>
      </c>
      <c r="U571" s="199">
        <f t="shared" si="497"/>
        <v>0</v>
      </c>
      <c r="V571" s="199">
        <f t="shared" si="498"/>
        <v>0</v>
      </c>
      <c r="W571" s="199">
        <f t="shared" si="499"/>
        <v>0</v>
      </c>
      <c r="X571" s="199" t="str">
        <f t="shared" si="500"/>
        <v/>
      </c>
      <c r="Y571" s="199" t="str">
        <f t="shared" si="501"/>
        <v/>
      </c>
      <c r="Z571" s="199" t="str">
        <f t="shared" si="502"/>
        <v/>
      </c>
      <c r="AA571" s="199" t="str">
        <f t="shared" si="503"/>
        <v/>
      </c>
      <c r="AB571" s="201">
        <f t="shared" ca="1" si="504"/>
        <v>2.0159705862872452</v>
      </c>
      <c r="AD571" s="162">
        <f t="shared" si="505"/>
        <v>0</v>
      </c>
      <c r="AE571" s="162">
        <f t="shared" si="506"/>
        <v>0</v>
      </c>
      <c r="AF571" s="162">
        <f t="shared" si="507"/>
        <v>0</v>
      </c>
      <c r="AG571" s="162">
        <f t="shared" si="508"/>
        <v>0</v>
      </c>
      <c r="AH571" s="162" t="str">
        <f t="shared" si="509"/>
        <v/>
      </c>
      <c r="AI571" s="162" t="str">
        <f t="shared" si="510"/>
        <v/>
      </c>
      <c r="AJ571" s="162" t="str">
        <f t="shared" si="511"/>
        <v/>
      </c>
      <c r="AK571" s="162" t="str">
        <f t="shared" si="512"/>
        <v/>
      </c>
      <c r="AM571" s="199">
        <f t="shared" si="515"/>
        <v>5.5298796266347585</v>
      </c>
      <c r="AN571" s="197">
        <f t="shared" si="517"/>
        <v>0</v>
      </c>
      <c r="AO571" s="197">
        <f t="shared" si="518"/>
        <v>0</v>
      </c>
      <c r="AP571" s="197">
        <f t="shared" si="519"/>
        <v>0</v>
      </c>
      <c r="AQ571" s="197">
        <f t="shared" si="520"/>
        <v>0</v>
      </c>
      <c r="AR571" s="197" t="str">
        <f t="shared" si="521"/>
        <v/>
      </c>
      <c r="AS571" s="197" t="str">
        <f t="shared" si="522"/>
        <v/>
      </c>
      <c r="AT571" s="197" t="str">
        <f t="shared" si="523"/>
        <v/>
      </c>
      <c r="AU571" s="197" t="str">
        <f t="shared" si="524"/>
        <v/>
      </c>
      <c r="AV571" s="199">
        <f t="shared" ca="1" si="516"/>
        <v>2.0563443568563344</v>
      </c>
      <c r="AX571" s="162">
        <f t="shared" si="525"/>
        <v>0</v>
      </c>
      <c r="AY571" s="162">
        <f t="shared" si="526"/>
        <v>0</v>
      </c>
      <c r="AZ571" s="162">
        <f t="shared" si="527"/>
        <v>0</v>
      </c>
      <c r="BA571" s="162">
        <f t="shared" si="528"/>
        <v>0</v>
      </c>
      <c r="BB571" s="162" t="str">
        <f t="shared" si="529"/>
        <v/>
      </c>
      <c r="BC571" s="162" t="str">
        <f t="shared" si="530"/>
        <v/>
      </c>
      <c r="BD571" s="162" t="str">
        <f t="shared" si="531"/>
        <v/>
      </c>
      <c r="BE571" s="162" t="str">
        <f t="shared" si="532"/>
        <v/>
      </c>
      <c r="BG571" s="169">
        <f t="shared" si="513"/>
        <v>12.66669660070909</v>
      </c>
      <c r="BH571" s="169">
        <f t="shared" ca="1" si="514"/>
        <v>2.0375200030395675</v>
      </c>
    </row>
    <row r="572" spans="3:60" x14ac:dyDescent="0.25">
      <c r="C572" s="197">
        <v>49.8</v>
      </c>
      <c r="D572" s="198">
        <f t="shared" si="482"/>
        <v>18.686084595634227</v>
      </c>
      <c r="E572" s="199">
        <f t="shared" si="483"/>
        <v>3.5703212851405626</v>
      </c>
      <c r="F572" s="199">
        <f t="shared" si="484"/>
        <v>17.851606425702812</v>
      </c>
      <c r="G572" s="199">
        <f t="shared" si="485"/>
        <v>2.8354063921470907</v>
      </c>
      <c r="H572" s="200">
        <f t="shared" si="486"/>
        <v>8402.6051450489867</v>
      </c>
      <c r="K572" s="199">
        <f t="shared" si="487"/>
        <v>12.718082793815414</v>
      </c>
      <c r="L572" s="201">
        <f t="shared" si="488"/>
        <v>0.10666455606174052</v>
      </c>
      <c r="M572" s="201">
        <f t="shared" si="489"/>
        <v>0.10756162815715213</v>
      </c>
      <c r="N572" s="201">
        <f t="shared" si="490"/>
        <v>0.1130589297798455</v>
      </c>
      <c r="O572" s="201">
        <f t="shared" si="491"/>
        <v>0.10676310946585262</v>
      </c>
      <c r="P572" s="201" t="str">
        <f t="shared" si="492"/>
        <v/>
      </c>
      <c r="Q572" s="201" t="str">
        <f t="shared" si="493"/>
        <v/>
      </c>
      <c r="R572" s="201" t="str">
        <f t="shared" si="494"/>
        <v/>
      </c>
      <c r="S572" s="201" t="str">
        <f t="shared" si="495"/>
        <v/>
      </c>
      <c r="T572" s="199">
        <f t="shared" si="496"/>
        <v>0</v>
      </c>
      <c r="U572" s="199">
        <f t="shared" si="497"/>
        <v>0</v>
      </c>
      <c r="V572" s="199">
        <f t="shared" si="498"/>
        <v>0</v>
      </c>
      <c r="W572" s="199">
        <f t="shared" si="499"/>
        <v>0</v>
      </c>
      <c r="X572" s="199" t="str">
        <f t="shared" si="500"/>
        <v/>
      </c>
      <c r="Y572" s="199" t="str">
        <f t="shared" si="501"/>
        <v/>
      </c>
      <c r="Z572" s="199" t="str">
        <f t="shared" si="502"/>
        <v/>
      </c>
      <c r="AA572" s="199" t="str">
        <f t="shared" si="503"/>
        <v/>
      </c>
      <c r="AB572" s="201">
        <f t="shared" ca="1" si="504"/>
        <v>2.1304772697154406</v>
      </c>
      <c r="AD572" s="162">
        <f t="shared" si="505"/>
        <v>0</v>
      </c>
      <c r="AE572" s="162">
        <f t="shared" si="506"/>
        <v>0</v>
      </c>
      <c r="AF572" s="162">
        <f t="shared" si="507"/>
        <v>0</v>
      </c>
      <c r="AG572" s="162">
        <f t="shared" si="508"/>
        <v>0</v>
      </c>
      <c r="AH572" s="162" t="str">
        <f t="shared" si="509"/>
        <v/>
      </c>
      <c r="AI572" s="162" t="str">
        <f t="shared" si="510"/>
        <v/>
      </c>
      <c r="AJ572" s="162" t="str">
        <f t="shared" si="511"/>
        <v/>
      </c>
      <c r="AK572" s="162" t="str">
        <f t="shared" si="512"/>
        <v/>
      </c>
      <c r="AM572" s="199">
        <f t="shared" si="515"/>
        <v>5.5410964210092715</v>
      </c>
      <c r="AN572" s="197">
        <f t="shared" si="517"/>
        <v>0</v>
      </c>
      <c r="AO572" s="197">
        <f t="shared" si="518"/>
        <v>0</v>
      </c>
      <c r="AP572" s="197">
        <f t="shared" si="519"/>
        <v>0</v>
      </c>
      <c r="AQ572" s="197">
        <f t="shared" si="520"/>
        <v>0</v>
      </c>
      <c r="AR572" s="197" t="str">
        <f t="shared" si="521"/>
        <v/>
      </c>
      <c r="AS572" s="197" t="str">
        <f t="shared" si="522"/>
        <v/>
      </c>
      <c r="AT572" s="197" t="str">
        <f t="shared" si="523"/>
        <v/>
      </c>
      <c r="AU572" s="197" t="str">
        <f t="shared" si="524"/>
        <v/>
      </c>
      <c r="AV572" s="199">
        <f t="shared" ca="1" si="516"/>
        <v>2.0331205297819266</v>
      </c>
      <c r="AX572" s="162">
        <f t="shared" si="525"/>
        <v>0</v>
      </c>
      <c r="AY572" s="162">
        <f t="shared" si="526"/>
        <v>0</v>
      </c>
      <c r="AZ572" s="162">
        <f t="shared" si="527"/>
        <v>0</v>
      </c>
      <c r="BA572" s="162">
        <f t="shared" si="528"/>
        <v>0</v>
      </c>
      <c r="BB572" s="162" t="str">
        <f t="shared" si="529"/>
        <v/>
      </c>
      <c r="BC572" s="162" t="str">
        <f t="shared" si="530"/>
        <v/>
      </c>
      <c r="BD572" s="162" t="str">
        <f t="shared" si="531"/>
        <v/>
      </c>
      <c r="BE572" s="162" t="str">
        <f t="shared" si="532"/>
        <v/>
      </c>
      <c r="BG572" s="169">
        <f t="shared" si="513"/>
        <v>12.692389697262252</v>
      </c>
      <c r="BH572" s="169">
        <f t="shared" ca="1" si="514"/>
        <v>2.0159705862872452</v>
      </c>
    </row>
    <row r="573" spans="3:60" x14ac:dyDescent="0.25">
      <c r="C573" s="197">
        <v>49.9</v>
      </c>
      <c r="D573" s="198">
        <f t="shared" si="482"/>
        <v>18.723606853858396</v>
      </c>
      <c r="E573" s="199">
        <f t="shared" si="483"/>
        <v>3.5751603206412828</v>
      </c>
      <c r="F573" s="199">
        <f t="shared" si="484"/>
        <v>17.875801603206412</v>
      </c>
      <c r="G573" s="199">
        <f t="shared" si="485"/>
        <v>2.8410999792799165</v>
      </c>
      <c r="H573" s="200">
        <f t="shared" si="486"/>
        <v>8391.2320873540157</v>
      </c>
      <c r="K573" s="199">
        <f t="shared" si="487"/>
        <v>12.743775890368576</v>
      </c>
      <c r="L573" s="201">
        <f t="shared" si="488"/>
        <v>0.1068800400133804</v>
      </c>
      <c r="M573" s="201">
        <f t="shared" si="489"/>
        <v>0.10777892437565142</v>
      </c>
      <c r="N573" s="201">
        <f t="shared" si="490"/>
        <v>0.11328733165818862</v>
      </c>
      <c r="O573" s="201">
        <f t="shared" si="491"/>
        <v>0.10697879251527859</v>
      </c>
      <c r="P573" s="201" t="str">
        <f t="shared" si="492"/>
        <v/>
      </c>
      <c r="Q573" s="201" t="str">
        <f t="shared" si="493"/>
        <v/>
      </c>
      <c r="R573" s="201" t="str">
        <f t="shared" si="494"/>
        <v/>
      </c>
      <c r="S573" s="201" t="str">
        <f t="shared" si="495"/>
        <v/>
      </c>
      <c r="T573" s="199">
        <f t="shared" si="496"/>
        <v>0</v>
      </c>
      <c r="U573" s="199">
        <f t="shared" si="497"/>
        <v>0</v>
      </c>
      <c r="V573" s="199">
        <f t="shared" si="498"/>
        <v>0</v>
      </c>
      <c r="W573" s="199">
        <f t="shared" si="499"/>
        <v>0</v>
      </c>
      <c r="X573" s="199" t="str">
        <f t="shared" si="500"/>
        <v/>
      </c>
      <c r="Y573" s="199" t="str">
        <f t="shared" si="501"/>
        <v/>
      </c>
      <c r="Z573" s="199" t="str">
        <f t="shared" si="502"/>
        <v/>
      </c>
      <c r="AA573" s="199" t="str">
        <f t="shared" si="503"/>
        <v/>
      </c>
      <c r="AB573" s="201">
        <f t="shared" ca="1" si="504"/>
        <v>2.0876053765974039</v>
      </c>
      <c r="AD573" s="162">
        <f t="shared" si="505"/>
        <v>0</v>
      </c>
      <c r="AE573" s="162">
        <f t="shared" si="506"/>
        <v>0</v>
      </c>
      <c r="AF573" s="162">
        <f t="shared" si="507"/>
        <v>0</v>
      </c>
      <c r="AG573" s="162">
        <f t="shared" si="508"/>
        <v>0</v>
      </c>
      <c r="AH573" s="162" t="str">
        <f t="shared" si="509"/>
        <v/>
      </c>
      <c r="AI573" s="162" t="str">
        <f t="shared" si="510"/>
        <v/>
      </c>
      <c r="AJ573" s="162" t="str">
        <f t="shared" si="511"/>
        <v/>
      </c>
      <c r="AK573" s="162" t="str">
        <f t="shared" si="512"/>
        <v/>
      </c>
      <c r="AM573" s="199">
        <f t="shared" si="515"/>
        <v>5.5523132153837844</v>
      </c>
      <c r="AN573" s="197">
        <f t="shared" si="517"/>
        <v>0</v>
      </c>
      <c r="AO573" s="197">
        <f t="shared" si="518"/>
        <v>0</v>
      </c>
      <c r="AP573" s="197">
        <f t="shared" si="519"/>
        <v>0</v>
      </c>
      <c r="AQ573" s="197">
        <f t="shared" si="520"/>
        <v>0</v>
      </c>
      <c r="AR573" s="197" t="str">
        <f t="shared" si="521"/>
        <v/>
      </c>
      <c r="AS573" s="197" t="str">
        <f t="shared" si="522"/>
        <v/>
      </c>
      <c r="AT573" s="197" t="str">
        <f t="shared" si="523"/>
        <v/>
      </c>
      <c r="AU573" s="197" t="str">
        <f t="shared" si="524"/>
        <v/>
      </c>
      <c r="AV573" s="199">
        <f t="shared" ca="1" si="516"/>
        <v>2.0848035241316345</v>
      </c>
      <c r="AX573" s="162">
        <f t="shared" si="525"/>
        <v>0</v>
      </c>
      <c r="AY573" s="162">
        <f t="shared" si="526"/>
        <v>0</v>
      </c>
      <c r="AZ573" s="162">
        <f t="shared" si="527"/>
        <v>0</v>
      </c>
      <c r="BA573" s="162">
        <f t="shared" si="528"/>
        <v>0</v>
      </c>
      <c r="BB573" s="162" t="str">
        <f t="shared" si="529"/>
        <v/>
      </c>
      <c r="BC573" s="162" t="str">
        <f t="shared" si="530"/>
        <v/>
      </c>
      <c r="BD573" s="162" t="str">
        <f t="shared" si="531"/>
        <v/>
      </c>
      <c r="BE573" s="162" t="str">
        <f t="shared" si="532"/>
        <v/>
      </c>
      <c r="BG573" s="169">
        <f t="shared" si="513"/>
        <v>12.718082793815414</v>
      </c>
      <c r="BH573" s="169">
        <f t="shared" ca="1" si="514"/>
        <v>2.1304772697154406</v>
      </c>
    </row>
    <row r="574" spans="3:60" x14ac:dyDescent="0.25">
      <c r="C574" s="197">
        <v>50</v>
      </c>
      <c r="D574" s="198">
        <f t="shared" si="482"/>
        <v>18.761129112082561</v>
      </c>
      <c r="E574" s="199">
        <f t="shared" si="483"/>
        <v>3.58</v>
      </c>
      <c r="F574" s="199">
        <f t="shared" si="484"/>
        <v>17.899999999999999</v>
      </c>
      <c r="G574" s="199">
        <f t="shared" si="485"/>
        <v>2.8467935664127419</v>
      </c>
      <c r="H574" s="200">
        <f t="shared" si="486"/>
        <v>8379.8882681564246</v>
      </c>
      <c r="K574" s="199">
        <f t="shared" si="487"/>
        <v>12.769468986921739</v>
      </c>
      <c r="L574" s="201">
        <f t="shared" si="488"/>
        <v>0.10709552396502028</v>
      </c>
      <c r="M574" s="201">
        <f t="shared" si="489"/>
        <v>0.10799622059415073</v>
      </c>
      <c r="N574" s="201">
        <f t="shared" si="490"/>
        <v>0.11351573353653174</v>
      </c>
      <c r="O574" s="201">
        <f t="shared" si="491"/>
        <v>0.10719447556470454</v>
      </c>
      <c r="P574" s="201" t="str">
        <f t="shared" si="492"/>
        <v/>
      </c>
      <c r="Q574" s="201" t="str">
        <f t="shared" si="493"/>
        <v/>
      </c>
      <c r="R574" s="201" t="str">
        <f t="shared" si="494"/>
        <v/>
      </c>
      <c r="S574" s="201" t="str">
        <f t="shared" si="495"/>
        <v/>
      </c>
      <c r="T574" s="199">
        <f t="shared" si="496"/>
        <v>0</v>
      </c>
      <c r="U574" s="199">
        <f t="shared" si="497"/>
        <v>0</v>
      </c>
      <c r="V574" s="199">
        <f t="shared" si="498"/>
        <v>0</v>
      </c>
      <c r="W574" s="199">
        <f t="shared" si="499"/>
        <v>0</v>
      </c>
      <c r="X574" s="199" t="str">
        <f t="shared" si="500"/>
        <v/>
      </c>
      <c r="Y574" s="199" t="str">
        <f t="shared" si="501"/>
        <v/>
      </c>
      <c r="Z574" s="199" t="str">
        <f t="shared" si="502"/>
        <v/>
      </c>
      <c r="AA574" s="199" t="str">
        <f t="shared" si="503"/>
        <v/>
      </c>
      <c r="AB574" s="201">
        <f t="shared" ca="1" si="504"/>
        <v>2.068436465484059</v>
      </c>
      <c r="AD574" s="162">
        <f t="shared" si="505"/>
        <v>0</v>
      </c>
      <c r="AE574" s="162">
        <f t="shared" si="506"/>
        <v>0</v>
      </c>
      <c r="AF574" s="162">
        <f t="shared" si="507"/>
        <v>0</v>
      </c>
      <c r="AG574" s="162">
        <f t="shared" si="508"/>
        <v>0</v>
      </c>
      <c r="AH574" s="162" t="str">
        <f t="shared" si="509"/>
        <v/>
      </c>
      <c r="AI574" s="162" t="str">
        <f t="shared" si="510"/>
        <v/>
      </c>
      <c r="AJ574" s="162" t="str">
        <f t="shared" si="511"/>
        <v/>
      </c>
      <c r="AK574" s="162" t="str">
        <f t="shared" si="512"/>
        <v/>
      </c>
      <c r="AM574" s="199">
        <f t="shared" si="515"/>
        <v>5.5635300097582974</v>
      </c>
      <c r="AN574" s="197">
        <f t="shared" si="517"/>
        <v>0</v>
      </c>
      <c r="AO574" s="197">
        <f t="shared" si="518"/>
        <v>0</v>
      </c>
      <c r="AP574" s="197">
        <f t="shared" si="519"/>
        <v>0</v>
      </c>
      <c r="AQ574" s="197">
        <f t="shared" si="520"/>
        <v>0</v>
      </c>
      <c r="AR574" s="197" t="str">
        <f t="shared" si="521"/>
        <v/>
      </c>
      <c r="AS574" s="197" t="str">
        <f t="shared" si="522"/>
        <v/>
      </c>
      <c r="AT574" s="197" t="str">
        <f t="shared" si="523"/>
        <v/>
      </c>
      <c r="AU574" s="197" t="str">
        <f t="shared" si="524"/>
        <v/>
      </c>
      <c r="AV574" s="199">
        <f t="shared" ca="1" si="516"/>
        <v>2.0426788427084555</v>
      </c>
      <c r="AX574" s="162">
        <f t="shared" si="525"/>
        <v>0</v>
      </c>
      <c r="AY574" s="162">
        <f t="shared" si="526"/>
        <v>0</v>
      </c>
      <c r="AZ574" s="162">
        <f t="shared" si="527"/>
        <v>0</v>
      </c>
      <c r="BA574" s="162">
        <f t="shared" si="528"/>
        <v>0</v>
      </c>
      <c r="BB574" s="162" t="str">
        <f t="shared" si="529"/>
        <v/>
      </c>
      <c r="BC574" s="162" t="str">
        <f t="shared" si="530"/>
        <v/>
      </c>
      <c r="BD574" s="162" t="str">
        <f t="shared" si="531"/>
        <v/>
      </c>
      <c r="BE574" s="162" t="str">
        <f t="shared" si="532"/>
        <v/>
      </c>
      <c r="BG574" s="169">
        <f t="shared" si="513"/>
        <v>12.743775890368576</v>
      </c>
      <c r="BH574" s="169">
        <f t="shared" ca="1" si="514"/>
        <v>2.0876053765974039</v>
      </c>
    </row>
    <row r="575" spans="3:60" x14ac:dyDescent="0.25">
      <c r="C575" s="197">
        <v>50.1</v>
      </c>
      <c r="D575" s="198">
        <f t="shared" si="482"/>
        <v>18.798651370306725</v>
      </c>
      <c r="E575" s="199">
        <f t="shared" si="483"/>
        <v>3.5848403193612777</v>
      </c>
      <c r="F575" s="199">
        <f t="shared" si="484"/>
        <v>17.924201596806387</v>
      </c>
      <c r="G575" s="199">
        <f t="shared" si="485"/>
        <v>2.8524871535455683</v>
      </c>
      <c r="H575" s="200">
        <f t="shared" si="486"/>
        <v>8368.5735841492642</v>
      </c>
      <c r="K575" s="199">
        <f t="shared" si="487"/>
        <v>12.795162083474901</v>
      </c>
      <c r="L575" s="201">
        <f t="shared" si="488"/>
        <v>0.10731100791666016</v>
      </c>
      <c r="M575" s="201">
        <f t="shared" si="489"/>
        <v>0.10821351681265003</v>
      </c>
      <c r="N575" s="201">
        <f t="shared" si="490"/>
        <v>0.11374413541487487</v>
      </c>
      <c r="O575" s="201">
        <f t="shared" si="491"/>
        <v>0.10741015861413052</v>
      </c>
      <c r="P575" s="201" t="str">
        <f t="shared" si="492"/>
        <v/>
      </c>
      <c r="Q575" s="201" t="str">
        <f t="shared" si="493"/>
        <v/>
      </c>
      <c r="R575" s="201" t="str">
        <f t="shared" si="494"/>
        <v/>
      </c>
      <c r="S575" s="201" t="str">
        <f t="shared" si="495"/>
        <v/>
      </c>
      <c r="T575" s="199">
        <f t="shared" si="496"/>
        <v>0</v>
      </c>
      <c r="U575" s="199">
        <f t="shared" si="497"/>
        <v>0</v>
      </c>
      <c r="V575" s="199">
        <f t="shared" si="498"/>
        <v>0</v>
      </c>
      <c r="W575" s="199">
        <f t="shared" si="499"/>
        <v>0</v>
      </c>
      <c r="X575" s="199" t="str">
        <f t="shared" si="500"/>
        <v/>
      </c>
      <c r="Y575" s="199" t="str">
        <f t="shared" si="501"/>
        <v/>
      </c>
      <c r="Z575" s="199" t="str">
        <f t="shared" si="502"/>
        <v/>
      </c>
      <c r="AA575" s="199" t="str">
        <f t="shared" si="503"/>
        <v/>
      </c>
      <c r="AB575" s="201">
        <f t="shared" ca="1" si="504"/>
        <v>2.071441072443772</v>
      </c>
      <c r="AD575" s="162">
        <f t="shared" si="505"/>
        <v>0</v>
      </c>
      <c r="AE575" s="162">
        <f t="shared" si="506"/>
        <v>0</v>
      </c>
      <c r="AF575" s="162">
        <f t="shared" si="507"/>
        <v>0</v>
      </c>
      <c r="AG575" s="162">
        <f t="shared" si="508"/>
        <v>0</v>
      </c>
      <c r="AH575" s="162" t="str">
        <f t="shared" si="509"/>
        <v/>
      </c>
      <c r="AI575" s="162" t="str">
        <f t="shared" si="510"/>
        <v/>
      </c>
      <c r="AJ575" s="162" t="str">
        <f t="shared" si="511"/>
        <v/>
      </c>
      <c r="AK575" s="162" t="str">
        <f t="shared" si="512"/>
        <v/>
      </c>
      <c r="AM575" s="199">
        <f t="shared" si="515"/>
        <v>5.5747468041328103</v>
      </c>
      <c r="AN575" s="197">
        <f t="shared" si="517"/>
        <v>0</v>
      </c>
      <c r="AO575" s="197">
        <f t="shared" si="518"/>
        <v>0</v>
      </c>
      <c r="AP575" s="197">
        <f t="shared" si="519"/>
        <v>0</v>
      </c>
      <c r="AQ575" s="197">
        <f t="shared" si="520"/>
        <v>0</v>
      </c>
      <c r="AR575" s="197" t="str">
        <f t="shared" si="521"/>
        <v/>
      </c>
      <c r="AS575" s="197" t="str">
        <f t="shared" si="522"/>
        <v/>
      </c>
      <c r="AT575" s="197" t="str">
        <f t="shared" si="523"/>
        <v/>
      </c>
      <c r="AU575" s="197" t="str">
        <f t="shared" si="524"/>
        <v/>
      </c>
      <c r="AV575" s="199">
        <f t="shared" ca="1" si="516"/>
        <v>2.029079631187491</v>
      </c>
      <c r="AX575" s="162">
        <f t="shared" si="525"/>
        <v>0</v>
      </c>
      <c r="AY575" s="162">
        <f t="shared" si="526"/>
        <v>0</v>
      </c>
      <c r="AZ575" s="162">
        <f t="shared" si="527"/>
        <v>0</v>
      </c>
      <c r="BA575" s="162">
        <f t="shared" si="528"/>
        <v>0</v>
      </c>
      <c r="BB575" s="162" t="str">
        <f t="shared" si="529"/>
        <v/>
      </c>
      <c r="BC575" s="162" t="str">
        <f t="shared" si="530"/>
        <v/>
      </c>
      <c r="BD575" s="162" t="str">
        <f t="shared" si="531"/>
        <v/>
      </c>
      <c r="BE575" s="162" t="str">
        <f t="shared" si="532"/>
        <v/>
      </c>
      <c r="BG575" s="169">
        <f t="shared" si="513"/>
        <v>12.769468986921739</v>
      </c>
      <c r="BH575" s="169">
        <f t="shared" ca="1" si="514"/>
        <v>2.068436465484059</v>
      </c>
    </row>
    <row r="576" spans="3:60" x14ac:dyDescent="0.25">
      <c r="C576" s="197">
        <v>50.2</v>
      </c>
      <c r="D576" s="198">
        <f t="shared" si="482"/>
        <v>18.836173628530887</v>
      </c>
      <c r="E576" s="199">
        <f t="shared" si="483"/>
        <v>3.5896812749003986</v>
      </c>
      <c r="F576" s="199">
        <f t="shared" si="484"/>
        <v>17.948406374501992</v>
      </c>
      <c r="G576" s="199">
        <f t="shared" si="485"/>
        <v>2.8581807406783928</v>
      </c>
      <c r="H576" s="200">
        <f t="shared" si="486"/>
        <v>8357.2879324313817</v>
      </c>
      <c r="K576" s="199">
        <f t="shared" si="487"/>
        <v>12.820855180028063</v>
      </c>
      <c r="L576" s="201">
        <f t="shared" si="488"/>
        <v>0.10752649186830004</v>
      </c>
      <c r="M576" s="201">
        <f t="shared" si="489"/>
        <v>0.10843081303114931</v>
      </c>
      <c r="N576" s="201">
        <f t="shared" si="490"/>
        <v>0.11397253729321798</v>
      </c>
      <c r="O576" s="201">
        <f t="shared" si="491"/>
        <v>0.10762584166355647</v>
      </c>
      <c r="P576" s="201" t="str">
        <f t="shared" si="492"/>
        <v/>
      </c>
      <c r="Q576" s="201" t="str">
        <f t="shared" si="493"/>
        <v/>
      </c>
      <c r="R576" s="201" t="str">
        <f t="shared" si="494"/>
        <v/>
      </c>
      <c r="S576" s="201" t="str">
        <f t="shared" si="495"/>
        <v/>
      </c>
      <c r="T576" s="199">
        <f t="shared" si="496"/>
        <v>0</v>
      </c>
      <c r="U576" s="199">
        <f t="shared" si="497"/>
        <v>0</v>
      </c>
      <c r="V576" s="199">
        <f t="shared" si="498"/>
        <v>0</v>
      </c>
      <c r="W576" s="199">
        <f t="shared" si="499"/>
        <v>0</v>
      </c>
      <c r="X576" s="199" t="str">
        <f t="shared" si="500"/>
        <v/>
      </c>
      <c r="Y576" s="199" t="str">
        <f t="shared" si="501"/>
        <v/>
      </c>
      <c r="Z576" s="199" t="str">
        <f t="shared" si="502"/>
        <v/>
      </c>
      <c r="AA576" s="199" t="str">
        <f t="shared" si="503"/>
        <v/>
      </c>
      <c r="AB576" s="201">
        <f t="shared" ca="1" si="504"/>
        <v>2.0512680995847652</v>
      </c>
      <c r="AD576" s="162">
        <f t="shared" si="505"/>
        <v>0</v>
      </c>
      <c r="AE576" s="162">
        <f t="shared" si="506"/>
        <v>0</v>
      </c>
      <c r="AF576" s="162">
        <f t="shared" si="507"/>
        <v>0</v>
      </c>
      <c r="AG576" s="162">
        <f t="shared" si="508"/>
        <v>0</v>
      </c>
      <c r="AH576" s="162" t="str">
        <f t="shared" si="509"/>
        <v/>
      </c>
      <c r="AI576" s="162" t="str">
        <f t="shared" si="510"/>
        <v/>
      </c>
      <c r="AJ576" s="162" t="str">
        <f t="shared" si="511"/>
        <v/>
      </c>
      <c r="AK576" s="162" t="str">
        <f t="shared" si="512"/>
        <v/>
      </c>
      <c r="AM576" s="199">
        <f t="shared" si="515"/>
        <v>5.5859635985073233</v>
      </c>
      <c r="AN576" s="197">
        <f t="shared" si="517"/>
        <v>0</v>
      </c>
      <c r="AO576" s="197">
        <f t="shared" si="518"/>
        <v>0</v>
      </c>
      <c r="AP576" s="197">
        <f t="shared" si="519"/>
        <v>0</v>
      </c>
      <c r="AQ576" s="197">
        <f t="shared" si="520"/>
        <v>0</v>
      </c>
      <c r="AR576" s="197" t="str">
        <f t="shared" si="521"/>
        <v/>
      </c>
      <c r="AS576" s="197" t="str">
        <f t="shared" si="522"/>
        <v/>
      </c>
      <c r="AT576" s="197" t="str">
        <f t="shared" si="523"/>
        <v/>
      </c>
      <c r="AU576" s="197" t="str">
        <f t="shared" si="524"/>
        <v/>
      </c>
      <c r="AV576" s="199">
        <f t="shared" ca="1" si="516"/>
        <v>2.0898165829370345</v>
      </c>
      <c r="AX576" s="162">
        <f t="shared" si="525"/>
        <v>0</v>
      </c>
      <c r="AY576" s="162">
        <f t="shared" si="526"/>
        <v>0</v>
      </c>
      <c r="AZ576" s="162">
        <f t="shared" si="527"/>
        <v>0</v>
      </c>
      <c r="BA576" s="162">
        <f t="shared" si="528"/>
        <v>0</v>
      </c>
      <c r="BB576" s="162" t="str">
        <f t="shared" si="529"/>
        <v/>
      </c>
      <c r="BC576" s="162" t="str">
        <f t="shared" si="530"/>
        <v/>
      </c>
      <c r="BD576" s="162" t="str">
        <f t="shared" si="531"/>
        <v/>
      </c>
      <c r="BE576" s="162" t="str">
        <f t="shared" si="532"/>
        <v/>
      </c>
      <c r="BG576" s="169">
        <f t="shared" si="513"/>
        <v>12.795162083474901</v>
      </c>
      <c r="BH576" s="169">
        <f t="shared" ca="1" si="514"/>
        <v>2.071441072443772</v>
      </c>
    </row>
    <row r="577" spans="3:60" x14ac:dyDescent="0.25">
      <c r="C577" s="197">
        <v>50.3</v>
      </c>
      <c r="D577" s="198">
        <f t="shared" si="482"/>
        <v>18.873695886755055</v>
      </c>
      <c r="E577" s="199">
        <f t="shared" si="483"/>
        <v>3.5945228628230614</v>
      </c>
      <c r="F577" s="199">
        <f t="shared" si="484"/>
        <v>17.972614314115308</v>
      </c>
      <c r="G577" s="199">
        <f t="shared" si="485"/>
        <v>2.8638743278112182</v>
      </c>
      <c r="H577" s="200">
        <f t="shared" si="486"/>
        <v>8346.0312105063749</v>
      </c>
      <c r="K577" s="199">
        <f t="shared" si="487"/>
        <v>12.846548276581226</v>
      </c>
      <c r="L577" s="201">
        <f t="shared" si="488"/>
        <v>0.10774197581993991</v>
      </c>
      <c r="M577" s="201">
        <f t="shared" si="489"/>
        <v>0.10864810924964861</v>
      </c>
      <c r="N577" s="201">
        <f t="shared" si="490"/>
        <v>0.1142009391715611</v>
      </c>
      <c r="O577" s="201">
        <f t="shared" si="491"/>
        <v>0.10784152471298243</v>
      </c>
      <c r="P577" s="201" t="str">
        <f t="shared" si="492"/>
        <v/>
      </c>
      <c r="Q577" s="201" t="str">
        <f t="shared" si="493"/>
        <v/>
      </c>
      <c r="R577" s="201" t="str">
        <f t="shared" si="494"/>
        <v/>
      </c>
      <c r="S577" s="201" t="str">
        <f t="shared" si="495"/>
        <v/>
      </c>
      <c r="T577" s="199">
        <f t="shared" si="496"/>
        <v>0</v>
      </c>
      <c r="U577" s="199">
        <f t="shared" si="497"/>
        <v>0</v>
      </c>
      <c r="V577" s="199">
        <f t="shared" si="498"/>
        <v>0</v>
      </c>
      <c r="W577" s="199">
        <f t="shared" si="499"/>
        <v>0</v>
      </c>
      <c r="X577" s="199" t="str">
        <f t="shared" si="500"/>
        <v/>
      </c>
      <c r="Y577" s="199" t="str">
        <f t="shared" si="501"/>
        <v/>
      </c>
      <c r="Z577" s="199" t="str">
        <f t="shared" si="502"/>
        <v/>
      </c>
      <c r="AA577" s="199" t="str">
        <f t="shared" si="503"/>
        <v/>
      </c>
      <c r="AB577" s="201">
        <f t="shared" ca="1" si="504"/>
        <v>2.0458867924528459</v>
      </c>
      <c r="AD577" s="162">
        <f t="shared" si="505"/>
        <v>0</v>
      </c>
      <c r="AE577" s="162">
        <f t="shared" si="506"/>
        <v>0</v>
      </c>
      <c r="AF577" s="162">
        <f t="shared" si="507"/>
        <v>0</v>
      </c>
      <c r="AG577" s="162">
        <f t="shared" si="508"/>
        <v>0</v>
      </c>
      <c r="AH577" s="162" t="str">
        <f t="shared" si="509"/>
        <v/>
      </c>
      <c r="AI577" s="162" t="str">
        <f t="shared" si="510"/>
        <v/>
      </c>
      <c r="AJ577" s="162" t="str">
        <f t="shared" si="511"/>
        <v/>
      </c>
      <c r="AK577" s="162" t="str">
        <f t="shared" si="512"/>
        <v/>
      </c>
      <c r="AM577" s="199">
        <f t="shared" si="515"/>
        <v>5.5971803928818362</v>
      </c>
      <c r="AN577" s="197">
        <f t="shared" si="517"/>
        <v>0</v>
      </c>
      <c r="AO577" s="197">
        <f t="shared" si="518"/>
        <v>0</v>
      </c>
      <c r="AP577" s="197">
        <f t="shared" si="519"/>
        <v>0</v>
      </c>
      <c r="AQ577" s="197">
        <f t="shared" si="520"/>
        <v>0</v>
      </c>
      <c r="AR577" s="197" t="str">
        <f t="shared" si="521"/>
        <v/>
      </c>
      <c r="AS577" s="197" t="str">
        <f t="shared" si="522"/>
        <v/>
      </c>
      <c r="AT577" s="197" t="str">
        <f t="shared" si="523"/>
        <v/>
      </c>
      <c r="AU577" s="197" t="str">
        <f t="shared" si="524"/>
        <v/>
      </c>
      <c r="AV577" s="199">
        <f t="shared" ca="1" si="516"/>
        <v>2.1023971914551787</v>
      </c>
      <c r="AX577" s="162">
        <f t="shared" si="525"/>
        <v>0</v>
      </c>
      <c r="AY577" s="162">
        <f t="shared" si="526"/>
        <v>0</v>
      </c>
      <c r="AZ577" s="162">
        <f t="shared" si="527"/>
        <v>0</v>
      </c>
      <c r="BA577" s="162">
        <f t="shared" si="528"/>
        <v>0</v>
      </c>
      <c r="BB577" s="162" t="str">
        <f t="shared" si="529"/>
        <v/>
      </c>
      <c r="BC577" s="162" t="str">
        <f t="shared" si="530"/>
        <v/>
      </c>
      <c r="BD577" s="162" t="str">
        <f t="shared" si="531"/>
        <v/>
      </c>
      <c r="BE577" s="162" t="str">
        <f t="shared" si="532"/>
        <v/>
      </c>
      <c r="BG577" s="169">
        <f t="shared" si="513"/>
        <v>12.820855180028063</v>
      </c>
      <c r="BH577" s="169">
        <f t="shared" ca="1" si="514"/>
        <v>2.0512680995847652</v>
      </c>
    </row>
    <row r="578" spans="3:60" x14ac:dyDescent="0.25">
      <c r="C578" s="197">
        <v>50.4</v>
      </c>
      <c r="D578" s="198">
        <f t="shared" si="482"/>
        <v>18.91121814497922</v>
      </c>
      <c r="E578" s="199">
        <f t="shared" si="483"/>
        <v>3.5993650793650795</v>
      </c>
      <c r="F578" s="199">
        <f t="shared" si="484"/>
        <v>17.996825396825397</v>
      </c>
      <c r="G578" s="199">
        <f t="shared" si="485"/>
        <v>2.8695679149440436</v>
      </c>
      <c r="H578" s="200">
        <f t="shared" si="486"/>
        <v>8334.8033162815318</v>
      </c>
      <c r="K578" s="199">
        <f t="shared" si="487"/>
        <v>12.872241373134388</v>
      </c>
      <c r="L578" s="201">
        <f t="shared" si="488"/>
        <v>0.10795745977157979</v>
      </c>
      <c r="M578" s="201">
        <f t="shared" si="489"/>
        <v>0.10886540546814791</v>
      </c>
      <c r="N578" s="201">
        <f t="shared" si="490"/>
        <v>0.11442934104990422</v>
      </c>
      <c r="O578" s="201">
        <f t="shared" si="491"/>
        <v>0.10805720776240839</v>
      </c>
      <c r="P578" s="201" t="str">
        <f t="shared" si="492"/>
        <v/>
      </c>
      <c r="Q578" s="201" t="str">
        <f t="shared" si="493"/>
        <v/>
      </c>
      <c r="R578" s="201" t="str">
        <f t="shared" si="494"/>
        <v/>
      </c>
      <c r="S578" s="201" t="str">
        <f t="shared" si="495"/>
        <v/>
      </c>
      <c r="T578" s="199">
        <f t="shared" si="496"/>
        <v>0</v>
      </c>
      <c r="U578" s="199">
        <f t="shared" si="497"/>
        <v>0</v>
      </c>
      <c r="V578" s="199">
        <f t="shared" si="498"/>
        <v>0</v>
      </c>
      <c r="W578" s="199">
        <f t="shared" si="499"/>
        <v>0</v>
      </c>
      <c r="X578" s="199" t="str">
        <f t="shared" si="500"/>
        <v/>
      </c>
      <c r="Y578" s="199" t="str">
        <f t="shared" si="501"/>
        <v/>
      </c>
      <c r="Z578" s="199" t="str">
        <f t="shared" si="502"/>
        <v/>
      </c>
      <c r="AA578" s="199" t="str">
        <f t="shared" si="503"/>
        <v/>
      </c>
      <c r="AB578" s="201">
        <f t="shared" ca="1" si="504"/>
        <v>2.0887779742306991</v>
      </c>
      <c r="AD578" s="162">
        <f t="shared" si="505"/>
        <v>0</v>
      </c>
      <c r="AE578" s="162">
        <f t="shared" si="506"/>
        <v>0</v>
      </c>
      <c r="AF578" s="162">
        <f t="shared" si="507"/>
        <v>0</v>
      </c>
      <c r="AG578" s="162">
        <f t="shared" si="508"/>
        <v>0</v>
      </c>
      <c r="AH578" s="162" t="str">
        <f t="shared" si="509"/>
        <v/>
      </c>
      <c r="AI578" s="162" t="str">
        <f t="shared" si="510"/>
        <v/>
      </c>
      <c r="AJ578" s="162" t="str">
        <f t="shared" si="511"/>
        <v/>
      </c>
      <c r="AK578" s="162" t="str">
        <f t="shared" si="512"/>
        <v/>
      </c>
      <c r="AM578" s="199">
        <f t="shared" si="515"/>
        <v>5.6083971872563492</v>
      </c>
      <c r="AN578" s="197">
        <f t="shared" si="517"/>
        <v>0</v>
      </c>
      <c r="AO578" s="197">
        <f t="shared" si="518"/>
        <v>0</v>
      </c>
      <c r="AP578" s="197">
        <f t="shared" si="519"/>
        <v>0</v>
      </c>
      <c r="AQ578" s="197">
        <f t="shared" si="520"/>
        <v>0</v>
      </c>
      <c r="AR578" s="197" t="str">
        <f t="shared" si="521"/>
        <v/>
      </c>
      <c r="AS578" s="197" t="str">
        <f t="shared" si="522"/>
        <v/>
      </c>
      <c r="AT578" s="197" t="str">
        <f t="shared" si="523"/>
        <v/>
      </c>
      <c r="AU578" s="197" t="str">
        <f t="shared" si="524"/>
        <v/>
      </c>
      <c r="AV578" s="199">
        <f t="shared" ca="1" si="516"/>
        <v>2.0539749137234806</v>
      </c>
      <c r="AX578" s="162">
        <f t="shared" si="525"/>
        <v>0</v>
      </c>
      <c r="AY578" s="162">
        <f t="shared" si="526"/>
        <v>0</v>
      </c>
      <c r="AZ578" s="162">
        <f t="shared" si="527"/>
        <v>0</v>
      </c>
      <c r="BA578" s="162">
        <f t="shared" si="528"/>
        <v>0</v>
      </c>
      <c r="BB578" s="162" t="str">
        <f t="shared" si="529"/>
        <v/>
      </c>
      <c r="BC578" s="162" t="str">
        <f t="shared" si="530"/>
        <v/>
      </c>
      <c r="BD578" s="162" t="str">
        <f t="shared" si="531"/>
        <v/>
      </c>
      <c r="BE578" s="162" t="str">
        <f t="shared" si="532"/>
        <v/>
      </c>
      <c r="BG578" s="169">
        <f t="shared" si="513"/>
        <v>12.846548276581226</v>
      </c>
      <c r="BH578" s="169">
        <f t="shared" ca="1" si="514"/>
        <v>2.0458867924528459</v>
      </c>
    </row>
    <row r="579" spans="3:60" x14ac:dyDescent="0.25">
      <c r="C579" s="197">
        <v>50.5</v>
      </c>
      <c r="D579" s="198">
        <f t="shared" si="482"/>
        <v>18.948740403203384</v>
      </c>
      <c r="E579" s="199">
        <f t="shared" si="483"/>
        <v>3.6042079207920796</v>
      </c>
      <c r="F579" s="199">
        <f t="shared" si="484"/>
        <v>18.021039603960396</v>
      </c>
      <c r="G579" s="199">
        <f t="shared" si="485"/>
        <v>2.8752615020768695</v>
      </c>
      <c r="H579" s="200">
        <f t="shared" si="486"/>
        <v>8323.6041480667536</v>
      </c>
      <c r="K579" s="199">
        <f t="shared" si="487"/>
        <v>12.89793446968755</v>
      </c>
      <c r="L579" s="201">
        <f t="shared" si="488"/>
        <v>0.10817294372321969</v>
      </c>
      <c r="M579" s="201">
        <f t="shared" si="489"/>
        <v>0.10908270168664722</v>
      </c>
      <c r="N579" s="201">
        <f t="shared" si="490"/>
        <v>0.11465774292824735</v>
      </c>
      <c r="O579" s="201">
        <f t="shared" si="491"/>
        <v>0.10827289081183437</v>
      </c>
      <c r="P579" s="201" t="str">
        <f t="shared" si="492"/>
        <v/>
      </c>
      <c r="Q579" s="201" t="str">
        <f t="shared" si="493"/>
        <v/>
      </c>
      <c r="R579" s="201" t="str">
        <f t="shared" si="494"/>
        <v/>
      </c>
      <c r="S579" s="201" t="str">
        <f t="shared" si="495"/>
        <v/>
      </c>
      <c r="T579" s="199">
        <f t="shared" si="496"/>
        <v>0</v>
      </c>
      <c r="U579" s="199">
        <f t="shared" si="497"/>
        <v>0</v>
      </c>
      <c r="V579" s="199">
        <f t="shared" si="498"/>
        <v>0</v>
      </c>
      <c r="W579" s="199">
        <f t="shared" si="499"/>
        <v>0</v>
      </c>
      <c r="X579" s="199" t="str">
        <f t="shared" si="500"/>
        <v/>
      </c>
      <c r="Y579" s="199" t="str">
        <f t="shared" si="501"/>
        <v/>
      </c>
      <c r="Z579" s="199" t="str">
        <f t="shared" si="502"/>
        <v/>
      </c>
      <c r="AA579" s="199" t="str">
        <f t="shared" si="503"/>
        <v/>
      </c>
      <c r="AB579" s="201">
        <f t="shared" ca="1" si="504"/>
        <v>2.1225114923383694</v>
      </c>
      <c r="AD579" s="162">
        <f t="shared" si="505"/>
        <v>0</v>
      </c>
      <c r="AE579" s="162">
        <f t="shared" si="506"/>
        <v>0</v>
      </c>
      <c r="AF579" s="162">
        <f t="shared" si="507"/>
        <v>0</v>
      </c>
      <c r="AG579" s="162">
        <f t="shared" si="508"/>
        <v>0</v>
      </c>
      <c r="AH579" s="162" t="str">
        <f t="shared" si="509"/>
        <v/>
      </c>
      <c r="AI579" s="162" t="str">
        <f t="shared" si="510"/>
        <v/>
      </c>
      <c r="AJ579" s="162" t="str">
        <f t="shared" si="511"/>
        <v/>
      </c>
      <c r="AK579" s="162" t="str">
        <f t="shared" si="512"/>
        <v/>
      </c>
      <c r="AM579" s="199">
        <f t="shared" si="515"/>
        <v>5.6196139816308621</v>
      </c>
      <c r="AN579" s="197">
        <f t="shared" si="517"/>
        <v>0</v>
      </c>
      <c r="AO579" s="197">
        <f t="shared" si="518"/>
        <v>0</v>
      </c>
      <c r="AP579" s="197">
        <f t="shared" si="519"/>
        <v>0</v>
      </c>
      <c r="AQ579" s="197">
        <f t="shared" si="520"/>
        <v>0</v>
      </c>
      <c r="AR579" s="197" t="str">
        <f t="shared" si="521"/>
        <v/>
      </c>
      <c r="AS579" s="197" t="str">
        <f t="shared" si="522"/>
        <v/>
      </c>
      <c r="AT579" s="197" t="str">
        <f t="shared" si="523"/>
        <v/>
      </c>
      <c r="AU579" s="197" t="str">
        <f t="shared" si="524"/>
        <v/>
      </c>
      <c r="AV579" s="199">
        <f t="shared" ca="1" si="516"/>
        <v>2.0549198975944507</v>
      </c>
      <c r="AX579" s="162">
        <f t="shared" si="525"/>
        <v>0</v>
      </c>
      <c r="AY579" s="162">
        <f t="shared" si="526"/>
        <v>0</v>
      </c>
      <c r="AZ579" s="162">
        <f t="shared" si="527"/>
        <v>0</v>
      </c>
      <c r="BA579" s="162">
        <f t="shared" si="528"/>
        <v>0</v>
      </c>
      <c r="BB579" s="162" t="str">
        <f t="shared" si="529"/>
        <v/>
      </c>
      <c r="BC579" s="162" t="str">
        <f t="shared" si="530"/>
        <v/>
      </c>
      <c r="BD579" s="162" t="str">
        <f t="shared" si="531"/>
        <v/>
      </c>
      <c r="BE579" s="162" t="str">
        <f t="shared" si="532"/>
        <v/>
      </c>
      <c r="BG579" s="169">
        <f t="shared" si="513"/>
        <v>12.872241373134388</v>
      </c>
      <c r="BH579" s="169">
        <f t="shared" ca="1" si="514"/>
        <v>2.0887779742306991</v>
      </c>
    </row>
    <row r="580" spans="3:60" x14ac:dyDescent="0.25">
      <c r="C580" s="197">
        <v>50.6</v>
      </c>
      <c r="D580" s="198">
        <f t="shared" si="482"/>
        <v>18.986262661427553</v>
      </c>
      <c r="E580" s="199">
        <f t="shared" si="483"/>
        <v>3.6090513833992097</v>
      </c>
      <c r="F580" s="199">
        <f t="shared" si="484"/>
        <v>18.045256916996049</v>
      </c>
      <c r="G580" s="199">
        <f t="shared" si="485"/>
        <v>2.8809550892096949</v>
      </c>
      <c r="H580" s="200">
        <f t="shared" si="486"/>
        <v>8312.4336045734799</v>
      </c>
      <c r="K580" s="199">
        <f t="shared" si="487"/>
        <v>12.923627566240713</v>
      </c>
      <c r="L580" s="201">
        <f t="shared" si="488"/>
        <v>0.10838842767485955</v>
      </c>
      <c r="M580" s="201">
        <f t="shared" si="489"/>
        <v>0.10929999790514651</v>
      </c>
      <c r="N580" s="201">
        <f t="shared" si="490"/>
        <v>0.11488614480659047</v>
      </c>
      <c r="O580" s="201">
        <f t="shared" si="491"/>
        <v>0.10848857386126033</v>
      </c>
      <c r="P580" s="201" t="str">
        <f t="shared" si="492"/>
        <v/>
      </c>
      <c r="Q580" s="201" t="str">
        <f t="shared" si="493"/>
        <v/>
      </c>
      <c r="R580" s="201" t="str">
        <f t="shared" si="494"/>
        <v/>
      </c>
      <c r="S580" s="201" t="str">
        <f t="shared" si="495"/>
        <v/>
      </c>
      <c r="T580" s="199">
        <f t="shared" si="496"/>
        <v>0</v>
      </c>
      <c r="U580" s="199">
        <f t="shared" si="497"/>
        <v>0</v>
      </c>
      <c r="V580" s="199">
        <f t="shared" si="498"/>
        <v>0</v>
      </c>
      <c r="W580" s="199">
        <f t="shared" si="499"/>
        <v>0</v>
      </c>
      <c r="X580" s="199" t="str">
        <f t="shared" si="500"/>
        <v/>
      </c>
      <c r="Y580" s="199" t="str">
        <f t="shared" si="501"/>
        <v/>
      </c>
      <c r="Z580" s="199" t="str">
        <f t="shared" si="502"/>
        <v/>
      </c>
      <c r="AA580" s="199" t="str">
        <f t="shared" si="503"/>
        <v/>
      </c>
      <c r="AB580" s="201">
        <f t="shared" ca="1" si="504"/>
        <v>2.1176146990096592</v>
      </c>
      <c r="AD580" s="162">
        <f t="shared" si="505"/>
        <v>0</v>
      </c>
      <c r="AE580" s="162">
        <f t="shared" si="506"/>
        <v>0</v>
      </c>
      <c r="AF580" s="162">
        <f t="shared" si="507"/>
        <v>0</v>
      </c>
      <c r="AG580" s="162">
        <f t="shared" si="508"/>
        <v>0</v>
      </c>
      <c r="AH580" s="162" t="str">
        <f t="shared" si="509"/>
        <v/>
      </c>
      <c r="AI580" s="162" t="str">
        <f t="shared" si="510"/>
        <v/>
      </c>
      <c r="AJ580" s="162" t="str">
        <f t="shared" si="511"/>
        <v/>
      </c>
      <c r="AK580" s="162" t="str">
        <f t="shared" si="512"/>
        <v/>
      </c>
      <c r="AM580" s="199">
        <f t="shared" si="515"/>
        <v>5.6308307760053751</v>
      </c>
      <c r="AN580" s="197">
        <f t="shared" si="517"/>
        <v>0</v>
      </c>
      <c r="AO580" s="197">
        <f t="shared" si="518"/>
        <v>0</v>
      </c>
      <c r="AP580" s="197">
        <f t="shared" si="519"/>
        <v>0</v>
      </c>
      <c r="AQ580" s="197">
        <f t="shared" si="520"/>
        <v>0</v>
      </c>
      <c r="AR580" s="197" t="str">
        <f t="shared" si="521"/>
        <v/>
      </c>
      <c r="AS580" s="197" t="str">
        <f t="shared" si="522"/>
        <v/>
      </c>
      <c r="AT580" s="197" t="str">
        <f t="shared" si="523"/>
        <v/>
      </c>
      <c r="AU580" s="197" t="str">
        <f t="shared" si="524"/>
        <v/>
      </c>
      <c r="AV580" s="199">
        <f t="shared" ca="1" si="516"/>
        <v>2.0222705471192639</v>
      </c>
      <c r="AX580" s="162">
        <f t="shared" si="525"/>
        <v>0</v>
      </c>
      <c r="AY580" s="162">
        <f t="shared" si="526"/>
        <v>0</v>
      </c>
      <c r="AZ580" s="162">
        <f t="shared" si="527"/>
        <v>0</v>
      </c>
      <c r="BA580" s="162">
        <f t="shared" si="528"/>
        <v>0</v>
      </c>
      <c r="BB580" s="162" t="str">
        <f t="shared" si="529"/>
        <v/>
      </c>
      <c r="BC580" s="162" t="str">
        <f t="shared" si="530"/>
        <v/>
      </c>
      <c r="BD580" s="162" t="str">
        <f t="shared" si="531"/>
        <v/>
      </c>
      <c r="BE580" s="162" t="str">
        <f t="shared" si="532"/>
        <v/>
      </c>
      <c r="BG580" s="169">
        <f t="shared" si="513"/>
        <v>12.89793446968755</v>
      </c>
      <c r="BH580" s="169">
        <f t="shared" ca="1" si="514"/>
        <v>2.1225114923383694</v>
      </c>
    </row>
    <row r="581" spans="3:60" x14ac:dyDescent="0.25">
      <c r="C581" s="197">
        <v>50.7</v>
      </c>
      <c r="D581" s="198">
        <f t="shared" si="482"/>
        <v>19.023784919651714</v>
      </c>
      <c r="E581" s="199">
        <f t="shared" si="483"/>
        <v>3.6138954635108482</v>
      </c>
      <c r="F581" s="199">
        <f t="shared" si="484"/>
        <v>18.069477317554242</v>
      </c>
      <c r="G581" s="199">
        <f t="shared" si="485"/>
        <v>2.8866486763425199</v>
      </c>
      <c r="H581" s="200">
        <f t="shared" si="486"/>
        <v>8301.2915849135898</v>
      </c>
      <c r="K581" s="199">
        <f t="shared" si="487"/>
        <v>12.949320662793875</v>
      </c>
      <c r="L581" s="201">
        <f t="shared" si="488"/>
        <v>0.10860391162649945</v>
      </c>
      <c r="M581" s="201">
        <f t="shared" si="489"/>
        <v>0.1095172941236458</v>
      </c>
      <c r="N581" s="201">
        <f t="shared" si="490"/>
        <v>0.11511454668493359</v>
      </c>
      <c r="O581" s="201">
        <f t="shared" si="491"/>
        <v>0.10870425691068629</v>
      </c>
      <c r="P581" s="201" t="str">
        <f t="shared" si="492"/>
        <v/>
      </c>
      <c r="Q581" s="201" t="str">
        <f t="shared" si="493"/>
        <v/>
      </c>
      <c r="R581" s="201" t="str">
        <f t="shared" si="494"/>
        <v/>
      </c>
      <c r="S581" s="201" t="str">
        <f t="shared" si="495"/>
        <v/>
      </c>
      <c r="T581" s="199">
        <f t="shared" si="496"/>
        <v>0</v>
      </c>
      <c r="U581" s="199">
        <f t="shared" si="497"/>
        <v>0</v>
      </c>
      <c r="V581" s="199">
        <f t="shared" si="498"/>
        <v>0</v>
      </c>
      <c r="W581" s="199">
        <f t="shared" si="499"/>
        <v>0</v>
      </c>
      <c r="X581" s="199" t="str">
        <f t="shared" si="500"/>
        <v/>
      </c>
      <c r="Y581" s="199" t="str">
        <f t="shared" si="501"/>
        <v/>
      </c>
      <c r="Z581" s="199" t="str">
        <f t="shared" si="502"/>
        <v/>
      </c>
      <c r="AA581" s="199" t="str">
        <f t="shared" si="503"/>
        <v/>
      </c>
      <c r="AB581" s="201">
        <f t="shared" ca="1" si="504"/>
        <v>2.1512402168996143</v>
      </c>
      <c r="AD581" s="162">
        <f t="shared" si="505"/>
        <v>0</v>
      </c>
      <c r="AE581" s="162">
        <f t="shared" si="506"/>
        <v>0</v>
      </c>
      <c r="AF581" s="162">
        <f t="shared" si="507"/>
        <v>0</v>
      </c>
      <c r="AG581" s="162">
        <f t="shared" si="508"/>
        <v>0</v>
      </c>
      <c r="AH581" s="162" t="str">
        <f t="shared" si="509"/>
        <v/>
      </c>
      <c r="AI581" s="162" t="str">
        <f t="shared" si="510"/>
        <v/>
      </c>
      <c r="AJ581" s="162" t="str">
        <f t="shared" si="511"/>
        <v/>
      </c>
      <c r="AK581" s="162" t="str">
        <f t="shared" si="512"/>
        <v/>
      </c>
      <c r="AM581" s="199">
        <f t="shared" si="515"/>
        <v>5.642047570379888</v>
      </c>
      <c r="AN581" s="197">
        <f t="shared" si="517"/>
        <v>0</v>
      </c>
      <c r="AO581" s="197">
        <f t="shared" si="518"/>
        <v>0</v>
      </c>
      <c r="AP581" s="197">
        <f t="shared" si="519"/>
        <v>0</v>
      </c>
      <c r="AQ581" s="197">
        <f t="shared" si="520"/>
        <v>0</v>
      </c>
      <c r="AR581" s="197" t="str">
        <f t="shared" si="521"/>
        <v/>
      </c>
      <c r="AS581" s="197" t="str">
        <f t="shared" si="522"/>
        <v/>
      </c>
      <c r="AT581" s="197" t="str">
        <f t="shared" si="523"/>
        <v/>
      </c>
      <c r="AU581" s="197" t="str">
        <f t="shared" si="524"/>
        <v/>
      </c>
      <c r="AV581" s="199">
        <f t="shared" ca="1" si="516"/>
        <v>2.0338077505244851</v>
      </c>
      <c r="AX581" s="162">
        <f t="shared" si="525"/>
        <v>0</v>
      </c>
      <c r="AY581" s="162">
        <f t="shared" si="526"/>
        <v>0</v>
      </c>
      <c r="AZ581" s="162">
        <f t="shared" si="527"/>
        <v>0</v>
      </c>
      <c r="BA581" s="162">
        <f t="shared" si="528"/>
        <v>0</v>
      </c>
      <c r="BB581" s="162" t="str">
        <f t="shared" si="529"/>
        <v/>
      </c>
      <c r="BC581" s="162" t="str">
        <f t="shared" si="530"/>
        <v/>
      </c>
      <c r="BD581" s="162" t="str">
        <f t="shared" si="531"/>
        <v/>
      </c>
      <c r="BE581" s="162" t="str">
        <f t="shared" si="532"/>
        <v/>
      </c>
      <c r="BG581" s="169">
        <f t="shared" si="513"/>
        <v>12.923627566240713</v>
      </c>
      <c r="BH581" s="169">
        <f t="shared" ca="1" si="514"/>
        <v>2.1176146990096592</v>
      </c>
    </row>
    <row r="582" spans="3:60" x14ac:dyDescent="0.25">
      <c r="C582" s="197">
        <v>50.8</v>
      </c>
      <c r="D582" s="198">
        <f t="shared" si="482"/>
        <v>19.061307177875879</v>
      </c>
      <c r="E582" s="199">
        <f t="shared" si="483"/>
        <v>3.6187401574803149</v>
      </c>
      <c r="F582" s="199">
        <f t="shared" si="484"/>
        <v>18.093700787401573</v>
      </c>
      <c r="G582" s="199">
        <f t="shared" si="485"/>
        <v>2.8923422634753457</v>
      </c>
      <c r="H582" s="200">
        <f t="shared" si="486"/>
        <v>8290.1779885982869</v>
      </c>
      <c r="K582" s="199">
        <f t="shared" si="487"/>
        <v>12.975013759347037</v>
      </c>
      <c r="L582" s="201">
        <f t="shared" si="488"/>
        <v>0.10881939557813931</v>
      </c>
      <c r="M582" s="201">
        <f t="shared" si="489"/>
        <v>0.1097345903421451</v>
      </c>
      <c r="N582" s="201">
        <f t="shared" si="490"/>
        <v>0.11534294856327672</v>
      </c>
      <c r="O582" s="201">
        <f t="shared" si="491"/>
        <v>0.10891993996011226</v>
      </c>
      <c r="P582" s="201" t="str">
        <f t="shared" si="492"/>
        <v/>
      </c>
      <c r="Q582" s="201" t="str">
        <f t="shared" si="493"/>
        <v/>
      </c>
      <c r="R582" s="201" t="str">
        <f t="shared" si="494"/>
        <v/>
      </c>
      <c r="S582" s="201" t="str">
        <f t="shared" si="495"/>
        <v/>
      </c>
      <c r="T582" s="199">
        <f t="shared" si="496"/>
        <v>0</v>
      </c>
      <c r="U582" s="199">
        <f t="shared" si="497"/>
        <v>0</v>
      </c>
      <c r="V582" s="199">
        <f t="shared" si="498"/>
        <v>0</v>
      </c>
      <c r="W582" s="199">
        <f t="shared" si="499"/>
        <v>0</v>
      </c>
      <c r="X582" s="199" t="str">
        <f t="shared" si="500"/>
        <v/>
      </c>
      <c r="Y582" s="199" t="str">
        <f t="shared" si="501"/>
        <v/>
      </c>
      <c r="Z582" s="199" t="str">
        <f t="shared" si="502"/>
        <v/>
      </c>
      <c r="AA582" s="199" t="str">
        <f t="shared" si="503"/>
        <v/>
      </c>
      <c r="AB582" s="201">
        <f t="shared" ca="1" si="504"/>
        <v>2.1388716641351855</v>
      </c>
      <c r="AD582" s="162">
        <f t="shared" si="505"/>
        <v>0</v>
      </c>
      <c r="AE582" s="162">
        <f t="shared" si="506"/>
        <v>0</v>
      </c>
      <c r="AF582" s="162">
        <f t="shared" si="507"/>
        <v>0</v>
      </c>
      <c r="AG582" s="162">
        <f t="shared" si="508"/>
        <v>0</v>
      </c>
      <c r="AH582" s="162" t="str">
        <f t="shared" si="509"/>
        <v/>
      </c>
      <c r="AI582" s="162" t="str">
        <f t="shared" si="510"/>
        <v/>
      </c>
      <c r="AJ582" s="162" t="str">
        <f t="shared" si="511"/>
        <v/>
      </c>
      <c r="AK582" s="162" t="str">
        <f t="shared" si="512"/>
        <v/>
      </c>
      <c r="AM582" s="199">
        <f t="shared" si="515"/>
        <v>5.653264364754401</v>
      </c>
      <c r="AN582" s="197">
        <f t="shared" si="517"/>
        <v>0</v>
      </c>
      <c r="AO582" s="197">
        <f t="shared" si="518"/>
        <v>0</v>
      </c>
      <c r="AP582" s="197">
        <f t="shared" si="519"/>
        <v>0</v>
      </c>
      <c r="AQ582" s="197">
        <f t="shared" si="520"/>
        <v>0</v>
      </c>
      <c r="AR582" s="197" t="str">
        <f t="shared" si="521"/>
        <v/>
      </c>
      <c r="AS582" s="197" t="str">
        <f t="shared" si="522"/>
        <v/>
      </c>
      <c r="AT582" s="197" t="str">
        <f t="shared" si="523"/>
        <v/>
      </c>
      <c r="AU582" s="197" t="str">
        <f t="shared" si="524"/>
        <v/>
      </c>
      <c r="AV582" s="199">
        <f t="shared" ca="1" si="516"/>
        <v>2.1578843029651384</v>
      </c>
      <c r="AX582" s="162">
        <f t="shared" si="525"/>
        <v>0</v>
      </c>
      <c r="AY582" s="162">
        <f t="shared" si="526"/>
        <v>0</v>
      </c>
      <c r="AZ582" s="162">
        <f t="shared" si="527"/>
        <v>0</v>
      </c>
      <c r="BA582" s="162">
        <f t="shared" si="528"/>
        <v>0</v>
      </c>
      <c r="BB582" s="162" t="str">
        <f t="shared" si="529"/>
        <v/>
      </c>
      <c r="BC582" s="162" t="str">
        <f t="shared" si="530"/>
        <v/>
      </c>
      <c r="BD582" s="162" t="str">
        <f t="shared" si="531"/>
        <v/>
      </c>
      <c r="BE582" s="162" t="str">
        <f t="shared" si="532"/>
        <v/>
      </c>
      <c r="BG582" s="169">
        <f t="shared" si="513"/>
        <v>12.949320662793875</v>
      </c>
      <c r="BH582" s="169">
        <f t="shared" ca="1" si="514"/>
        <v>2.1512402168996143</v>
      </c>
    </row>
    <row r="583" spans="3:60" x14ac:dyDescent="0.25">
      <c r="C583" s="197">
        <v>50.9</v>
      </c>
      <c r="D583" s="198">
        <f t="shared" si="482"/>
        <v>19.098829436100047</v>
      </c>
      <c r="E583" s="199">
        <f t="shared" si="483"/>
        <v>3.6235854616895873</v>
      </c>
      <c r="F583" s="199">
        <f t="shared" si="484"/>
        <v>18.117927308447936</v>
      </c>
      <c r="G583" s="199">
        <f t="shared" si="485"/>
        <v>2.898035850608172</v>
      </c>
      <c r="H583" s="200">
        <f t="shared" si="486"/>
        <v>8279.09271553699</v>
      </c>
      <c r="K583" s="199">
        <f t="shared" si="487"/>
        <v>13.0007068559002</v>
      </c>
      <c r="L583" s="201">
        <f t="shared" si="488"/>
        <v>0.10903487952977919</v>
      </c>
      <c r="M583" s="201">
        <f t="shared" si="489"/>
        <v>0.10995188656064439</v>
      </c>
      <c r="N583" s="201">
        <f t="shared" si="490"/>
        <v>0.11557135044161983</v>
      </c>
      <c r="O583" s="201">
        <f t="shared" si="491"/>
        <v>0.10913562300953822</v>
      </c>
      <c r="P583" s="201" t="str">
        <f t="shared" si="492"/>
        <v/>
      </c>
      <c r="Q583" s="201" t="str">
        <f t="shared" si="493"/>
        <v/>
      </c>
      <c r="R583" s="201" t="str">
        <f t="shared" si="494"/>
        <v/>
      </c>
      <c r="S583" s="201" t="str">
        <f t="shared" si="495"/>
        <v/>
      </c>
      <c r="T583" s="199">
        <f t="shared" si="496"/>
        <v>0</v>
      </c>
      <c r="U583" s="199">
        <f t="shared" si="497"/>
        <v>0</v>
      </c>
      <c r="V583" s="199">
        <f t="shared" si="498"/>
        <v>0</v>
      </c>
      <c r="W583" s="199">
        <f t="shared" si="499"/>
        <v>0</v>
      </c>
      <c r="X583" s="199" t="str">
        <f t="shared" si="500"/>
        <v/>
      </c>
      <c r="Y583" s="199" t="str">
        <f t="shared" si="501"/>
        <v/>
      </c>
      <c r="Z583" s="199" t="str">
        <f t="shared" si="502"/>
        <v/>
      </c>
      <c r="AA583" s="199" t="str">
        <f t="shared" si="503"/>
        <v/>
      </c>
      <c r="AB583" s="201">
        <f t="shared" ca="1" si="504"/>
        <v>2.0056190223116155</v>
      </c>
      <c r="AD583" s="162">
        <f t="shared" si="505"/>
        <v>0</v>
      </c>
      <c r="AE583" s="162">
        <f t="shared" si="506"/>
        <v>0</v>
      </c>
      <c r="AF583" s="162">
        <f t="shared" si="507"/>
        <v>0</v>
      </c>
      <c r="AG583" s="162">
        <f t="shared" si="508"/>
        <v>0</v>
      </c>
      <c r="AH583" s="162" t="str">
        <f t="shared" si="509"/>
        <v/>
      </c>
      <c r="AI583" s="162" t="str">
        <f t="shared" si="510"/>
        <v/>
      </c>
      <c r="AJ583" s="162" t="str">
        <f t="shared" si="511"/>
        <v/>
      </c>
      <c r="AK583" s="162" t="str">
        <f t="shared" si="512"/>
        <v/>
      </c>
      <c r="AM583" s="199">
        <f t="shared" si="515"/>
        <v>5.6644811591289139</v>
      </c>
      <c r="AN583" s="197">
        <f t="shared" si="517"/>
        <v>0</v>
      </c>
      <c r="AO583" s="197">
        <f t="shared" si="518"/>
        <v>0</v>
      </c>
      <c r="AP583" s="197">
        <f t="shared" si="519"/>
        <v>0</v>
      </c>
      <c r="AQ583" s="197">
        <f t="shared" si="520"/>
        <v>0</v>
      </c>
      <c r="AR583" s="197" t="str">
        <f t="shared" si="521"/>
        <v/>
      </c>
      <c r="AS583" s="197" t="str">
        <f t="shared" si="522"/>
        <v/>
      </c>
      <c r="AT583" s="197" t="str">
        <f t="shared" si="523"/>
        <v/>
      </c>
      <c r="AU583" s="197" t="str">
        <f t="shared" si="524"/>
        <v/>
      </c>
      <c r="AV583" s="199">
        <f t="shared" ca="1" si="516"/>
        <v>2.0165874529924608</v>
      </c>
      <c r="AX583" s="162">
        <f t="shared" si="525"/>
        <v>0</v>
      </c>
      <c r="AY583" s="162">
        <f t="shared" si="526"/>
        <v>0</v>
      </c>
      <c r="AZ583" s="162">
        <f t="shared" si="527"/>
        <v>0</v>
      </c>
      <c r="BA583" s="162">
        <f t="shared" si="528"/>
        <v>0</v>
      </c>
      <c r="BB583" s="162" t="str">
        <f t="shared" si="529"/>
        <v/>
      </c>
      <c r="BC583" s="162" t="str">
        <f t="shared" si="530"/>
        <v/>
      </c>
      <c r="BD583" s="162" t="str">
        <f t="shared" si="531"/>
        <v/>
      </c>
      <c r="BE583" s="162" t="str">
        <f t="shared" si="532"/>
        <v/>
      </c>
      <c r="BG583" s="169">
        <f t="shared" si="513"/>
        <v>12.975013759347037</v>
      </c>
      <c r="BH583" s="169">
        <f t="shared" ca="1" si="514"/>
        <v>2.1388716641351855</v>
      </c>
    </row>
    <row r="584" spans="3:60" x14ac:dyDescent="0.25">
      <c r="C584" s="197">
        <v>51</v>
      </c>
      <c r="D584" s="198">
        <f t="shared" si="482"/>
        <v>19.136351694324208</v>
      </c>
      <c r="E584" s="199">
        <f t="shared" si="483"/>
        <v>3.62843137254902</v>
      </c>
      <c r="F584" s="199">
        <f t="shared" si="484"/>
        <v>18.1421568627451</v>
      </c>
      <c r="G584" s="199">
        <f t="shared" si="485"/>
        <v>2.9037294377409961</v>
      </c>
      <c r="H584" s="200">
        <f t="shared" si="486"/>
        <v>8268.0356660362049</v>
      </c>
      <c r="K584" s="199">
        <f t="shared" si="487"/>
        <v>13.026399952453362</v>
      </c>
      <c r="L584" s="201">
        <f t="shared" si="488"/>
        <v>0.10925036348141907</v>
      </c>
      <c r="M584" s="201">
        <f t="shared" si="489"/>
        <v>0.11016918277914368</v>
      </c>
      <c r="N584" s="201">
        <f t="shared" si="490"/>
        <v>0.11579975231996295</v>
      </c>
      <c r="O584" s="201">
        <f t="shared" si="491"/>
        <v>0.10935130605896419</v>
      </c>
      <c r="P584" s="201" t="str">
        <f t="shared" si="492"/>
        <v/>
      </c>
      <c r="Q584" s="201" t="str">
        <f t="shared" si="493"/>
        <v/>
      </c>
      <c r="R584" s="201" t="str">
        <f t="shared" si="494"/>
        <v/>
      </c>
      <c r="S584" s="201" t="str">
        <f t="shared" si="495"/>
        <v/>
      </c>
      <c r="T584" s="199">
        <f t="shared" si="496"/>
        <v>0</v>
      </c>
      <c r="U584" s="199">
        <f t="shared" si="497"/>
        <v>0</v>
      </c>
      <c r="V584" s="199">
        <f t="shared" si="498"/>
        <v>0</v>
      </c>
      <c r="W584" s="199">
        <f t="shared" si="499"/>
        <v>0</v>
      </c>
      <c r="X584" s="199" t="str">
        <f t="shared" si="500"/>
        <v/>
      </c>
      <c r="Y584" s="199" t="str">
        <f t="shared" si="501"/>
        <v/>
      </c>
      <c r="Z584" s="199" t="str">
        <f t="shared" si="502"/>
        <v/>
      </c>
      <c r="AA584" s="199" t="str">
        <f t="shared" si="503"/>
        <v/>
      </c>
      <c r="AB584" s="201">
        <f t="shared" ca="1" si="504"/>
        <v>2.0717311448232176</v>
      </c>
      <c r="AD584" s="162">
        <f t="shared" si="505"/>
        <v>0</v>
      </c>
      <c r="AE584" s="162">
        <f t="shared" si="506"/>
        <v>0</v>
      </c>
      <c r="AF584" s="162">
        <f t="shared" si="507"/>
        <v>0</v>
      </c>
      <c r="AG584" s="162">
        <f t="shared" si="508"/>
        <v>0</v>
      </c>
      <c r="AH584" s="162" t="str">
        <f t="shared" si="509"/>
        <v/>
      </c>
      <c r="AI584" s="162" t="str">
        <f t="shared" si="510"/>
        <v/>
      </c>
      <c r="AJ584" s="162" t="str">
        <f t="shared" si="511"/>
        <v/>
      </c>
      <c r="AK584" s="162" t="str">
        <f t="shared" si="512"/>
        <v/>
      </c>
      <c r="AM584" s="199">
        <f t="shared" si="515"/>
        <v>5.6756979535034269</v>
      </c>
      <c r="AN584" s="197">
        <f t="shared" si="517"/>
        <v>0</v>
      </c>
      <c r="AO584" s="197">
        <f t="shared" si="518"/>
        <v>0</v>
      </c>
      <c r="AP584" s="197">
        <f t="shared" si="519"/>
        <v>0</v>
      </c>
      <c r="AQ584" s="197">
        <f t="shared" si="520"/>
        <v>0</v>
      </c>
      <c r="AR584" s="197" t="str">
        <f t="shared" si="521"/>
        <v/>
      </c>
      <c r="AS584" s="197" t="str">
        <f t="shared" si="522"/>
        <v/>
      </c>
      <c r="AT584" s="197" t="str">
        <f t="shared" si="523"/>
        <v/>
      </c>
      <c r="AU584" s="197" t="str">
        <f t="shared" si="524"/>
        <v/>
      </c>
      <c r="AV584" s="199">
        <f t="shared" ca="1" si="516"/>
        <v>2.0925771998684768</v>
      </c>
      <c r="AX584" s="162">
        <f t="shared" si="525"/>
        <v>0</v>
      </c>
      <c r="AY584" s="162">
        <f t="shared" si="526"/>
        <v>0</v>
      </c>
      <c r="AZ584" s="162">
        <f t="shared" si="527"/>
        <v>0</v>
      </c>
      <c r="BA584" s="162">
        <f t="shared" si="528"/>
        <v>0</v>
      </c>
      <c r="BB584" s="162" t="str">
        <f t="shared" si="529"/>
        <v/>
      </c>
      <c r="BC584" s="162" t="str">
        <f t="shared" si="530"/>
        <v/>
      </c>
      <c r="BD584" s="162" t="str">
        <f t="shared" si="531"/>
        <v/>
      </c>
      <c r="BE584" s="162" t="str">
        <f t="shared" si="532"/>
        <v/>
      </c>
      <c r="BG584" s="169">
        <f t="shared" si="513"/>
        <v>13.0007068559002</v>
      </c>
      <c r="BH584" s="169">
        <f t="shared" ca="1" si="514"/>
        <v>2.0056190223116155</v>
      </c>
    </row>
    <row r="585" spans="3:60" x14ac:dyDescent="0.25">
      <c r="C585" s="197">
        <v>51.1</v>
      </c>
      <c r="D585" s="198">
        <f t="shared" si="482"/>
        <v>19.173873952548377</v>
      </c>
      <c r="E585" s="199">
        <f t="shared" si="483"/>
        <v>3.6332778864970647</v>
      </c>
      <c r="F585" s="199">
        <f t="shared" si="484"/>
        <v>18.166389432485325</v>
      </c>
      <c r="G585" s="199">
        <f t="shared" si="485"/>
        <v>2.9094230248738224</v>
      </c>
      <c r="H585" s="200">
        <f t="shared" si="486"/>
        <v>8257.0067407983915</v>
      </c>
      <c r="K585" s="199">
        <f t="shared" si="487"/>
        <v>13.052093049006524</v>
      </c>
      <c r="L585" s="201">
        <f t="shared" si="488"/>
        <v>0.10946584743305895</v>
      </c>
      <c r="M585" s="201">
        <f t="shared" si="489"/>
        <v>0.11038647899764298</v>
      </c>
      <c r="N585" s="201">
        <f t="shared" si="490"/>
        <v>0.11602815419830607</v>
      </c>
      <c r="O585" s="201">
        <f t="shared" si="491"/>
        <v>0.10956698910839015</v>
      </c>
      <c r="P585" s="201" t="str">
        <f t="shared" si="492"/>
        <v/>
      </c>
      <c r="Q585" s="201" t="str">
        <f t="shared" si="493"/>
        <v/>
      </c>
      <c r="R585" s="201" t="str">
        <f t="shared" si="494"/>
        <v/>
      </c>
      <c r="S585" s="201" t="str">
        <f t="shared" si="495"/>
        <v/>
      </c>
      <c r="T585" s="199">
        <f t="shared" si="496"/>
        <v>0</v>
      </c>
      <c r="U585" s="199">
        <f t="shared" si="497"/>
        <v>0</v>
      </c>
      <c r="V585" s="199">
        <f t="shared" si="498"/>
        <v>0</v>
      </c>
      <c r="W585" s="199">
        <f t="shared" si="499"/>
        <v>0</v>
      </c>
      <c r="X585" s="199" t="str">
        <f t="shared" si="500"/>
        <v/>
      </c>
      <c r="Y585" s="199" t="str">
        <f t="shared" si="501"/>
        <v/>
      </c>
      <c r="Z585" s="199" t="str">
        <f t="shared" si="502"/>
        <v/>
      </c>
      <c r="AA585" s="199" t="str">
        <f t="shared" si="503"/>
        <v/>
      </c>
      <c r="AB585" s="201">
        <f t="shared" ca="1" si="504"/>
        <v>2.0902537590582608</v>
      </c>
      <c r="AD585" s="162">
        <f t="shared" si="505"/>
        <v>0</v>
      </c>
      <c r="AE585" s="162">
        <f t="shared" si="506"/>
        <v>0</v>
      </c>
      <c r="AF585" s="162">
        <f t="shared" si="507"/>
        <v>0</v>
      </c>
      <c r="AG585" s="162">
        <f t="shared" si="508"/>
        <v>0</v>
      </c>
      <c r="AH585" s="162" t="str">
        <f t="shared" si="509"/>
        <v/>
      </c>
      <c r="AI585" s="162" t="str">
        <f t="shared" si="510"/>
        <v/>
      </c>
      <c r="AJ585" s="162" t="str">
        <f t="shared" si="511"/>
        <v/>
      </c>
      <c r="AK585" s="162" t="str">
        <f t="shared" si="512"/>
        <v/>
      </c>
      <c r="AM585" s="199">
        <f t="shared" si="515"/>
        <v>5.6869147478779398</v>
      </c>
      <c r="AN585" s="197">
        <f t="shared" si="517"/>
        <v>0</v>
      </c>
      <c r="AO585" s="197">
        <f t="shared" si="518"/>
        <v>0</v>
      </c>
      <c r="AP585" s="197">
        <f t="shared" si="519"/>
        <v>0</v>
      </c>
      <c r="AQ585" s="197">
        <f t="shared" si="520"/>
        <v>0</v>
      </c>
      <c r="AR585" s="197" t="str">
        <f t="shared" si="521"/>
        <v/>
      </c>
      <c r="AS585" s="197" t="str">
        <f t="shared" si="522"/>
        <v/>
      </c>
      <c r="AT585" s="197" t="str">
        <f t="shared" si="523"/>
        <v/>
      </c>
      <c r="AU585" s="197" t="str">
        <f t="shared" si="524"/>
        <v/>
      </c>
      <c r="AV585" s="199">
        <f t="shared" ca="1" si="516"/>
        <v>2.0295168460618354</v>
      </c>
      <c r="AX585" s="162">
        <f t="shared" si="525"/>
        <v>0</v>
      </c>
      <c r="AY585" s="162">
        <f t="shared" si="526"/>
        <v>0</v>
      </c>
      <c r="AZ585" s="162">
        <f t="shared" si="527"/>
        <v>0</v>
      </c>
      <c r="BA585" s="162">
        <f t="shared" si="528"/>
        <v>0</v>
      </c>
      <c r="BB585" s="162" t="str">
        <f t="shared" si="529"/>
        <v/>
      </c>
      <c r="BC585" s="162" t="str">
        <f t="shared" si="530"/>
        <v/>
      </c>
      <c r="BD585" s="162" t="str">
        <f t="shared" si="531"/>
        <v/>
      </c>
      <c r="BE585" s="162" t="str">
        <f t="shared" si="532"/>
        <v/>
      </c>
      <c r="BG585" s="169">
        <f t="shared" si="513"/>
        <v>13.026399952453362</v>
      </c>
      <c r="BH585" s="169">
        <f t="shared" ca="1" si="514"/>
        <v>2.0717311448232176</v>
      </c>
    </row>
    <row r="586" spans="3:60" x14ac:dyDescent="0.25">
      <c r="C586" s="197">
        <v>51.2</v>
      </c>
      <c r="D586" s="198">
        <f t="shared" si="482"/>
        <v>19.211396210772541</v>
      </c>
      <c r="E586" s="199">
        <f t="shared" si="483"/>
        <v>3.6381250000000005</v>
      </c>
      <c r="F586" s="199">
        <f t="shared" si="484"/>
        <v>18.190625000000004</v>
      </c>
      <c r="G586" s="199">
        <f t="shared" si="485"/>
        <v>2.9151166120066478</v>
      </c>
      <c r="H586" s="200">
        <f t="shared" si="486"/>
        <v>8246.0058409208013</v>
      </c>
      <c r="K586" s="199">
        <f t="shared" si="487"/>
        <v>13.077786145559687</v>
      </c>
      <c r="L586" s="201">
        <f t="shared" si="488"/>
        <v>0.10968133138469882</v>
      </c>
      <c r="M586" s="201">
        <f t="shared" si="489"/>
        <v>0.11060377521614227</v>
      </c>
      <c r="N586" s="201">
        <f t="shared" si="490"/>
        <v>0.1162565560766492</v>
      </c>
      <c r="O586" s="201">
        <f t="shared" si="491"/>
        <v>0.10978267215781611</v>
      </c>
      <c r="P586" s="201" t="str">
        <f t="shared" si="492"/>
        <v/>
      </c>
      <c r="Q586" s="201" t="str">
        <f t="shared" si="493"/>
        <v/>
      </c>
      <c r="R586" s="201" t="str">
        <f t="shared" si="494"/>
        <v/>
      </c>
      <c r="S586" s="201" t="str">
        <f t="shared" si="495"/>
        <v/>
      </c>
      <c r="T586" s="199">
        <f t="shared" si="496"/>
        <v>0</v>
      </c>
      <c r="U586" s="199">
        <f t="shared" si="497"/>
        <v>0</v>
      </c>
      <c r="V586" s="199">
        <f t="shared" si="498"/>
        <v>0</v>
      </c>
      <c r="W586" s="199">
        <f t="shared" si="499"/>
        <v>0</v>
      </c>
      <c r="X586" s="199" t="str">
        <f t="shared" si="500"/>
        <v/>
      </c>
      <c r="Y586" s="199" t="str">
        <f t="shared" si="501"/>
        <v/>
      </c>
      <c r="Z586" s="199" t="str">
        <f t="shared" si="502"/>
        <v/>
      </c>
      <c r="AA586" s="199" t="str">
        <f t="shared" si="503"/>
        <v/>
      </c>
      <c r="AB586" s="201">
        <f t="shared" ca="1" si="504"/>
        <v>2.164506155566603</v>
      </c>
      <c r="AD586" s="162">
        <f t="shared" si="505"/>
        <v>0</v>
      </c>
      <c r="AE586" s="162">
        <f t="shared" si="506"/>
        <v>0</v>
      </c>
      <c r="AF586" s="162">
        <f t="shared" si="507"/>
        <v>0</v>
      </c>
      <c r="AG586" s="162">
        <f t="shared" si="508"/>
        <v>0</v>
      </c>
      <c r="AH586" s="162" t="str">
        <f t="shared" si="509"/>
        <v/>
      </c>
      <c r="AI586" s="162" t="str">
        <f t="shared" si="510"/>
        <v/>
      </c>
      <c r="AJ586" s="162" t="str">
        <f t="shared" si="511"/>
        <v/>
      </c>
      <c r="AK586" s="162" t="str">
        <f t="shared" si="512"/>
        <v/>
      </c>
      <c r="AM586" s="199">
        <f t="shared" si="515"/>
        <v>5.6981315422524528</v>
      </c>
      <c r="AN586" s="197">
        <f t="shared" si="517"/>
        <v>0</v>
      </c>
      <c r="AO586" s="197">
        <f t="shared" si="518"/>
        <v>0</v>
      </c>
      <c r="AP586" s="197">
        <f t="shared" si="519"/>
        <v>0</v>
      </c>
      <c r="AQ586" s="197">
        <f t="shared" si="520"/>
        <v>0</v>
      </c>
      <c r="AR586" s="197" t="str">
        <f t="shared" si="521"/>
        <v/>
      </c>
      <c r="AS586" s="197" t="str">
        <f t="shared" si="522"/>
        <v/>
      </c>
      <c r="AT586" s="197" t="str">
        <f t="shared" si="523"/>
        <v/>
      </c>
      <c r="AU586" s="197" t="str">
        <f t="shared" si="524"/>
        <v/>
      </c>
      <c r="AV586" s="199">
        <f t="shared" ca="1" si="516"/>
        <v>2.1575607859610608</v>
      </c>
      <c r="AX586" s="162">
        <f t="shared" si="525"/>
        <v>0</v>
      </c>
      <c r="AY586" s="162">
        <f t="shared" si="526"/>
        <v>0</v>
      </c>
      <c r="AZ586" s="162">
        <f t="shared" si="527"/>
        <v>0</v>
      </c>
      <c r="BA586" s="162">
        <f t="shared" si="528"/>
        <v>0</v>
      </c>
      <c r="BB586" s="162" t="str">
        <f t="shared" si="529"/>
        <v/>
      </c>
      <c r="BC586" s="162" t="str">
        <f t="shared" si="530"/>
        <v/>
      </c>
      <c r="BD586" s="162" t="str">
        <f t="shared" si="531"/>
        <v/>
      </c>
      <c r="BE586" s="162" t="str">
        <f t="shared" si="532"/>
        <v/>
      </c>
      <c r="BG586" s="169">
        <f t="shared" si="513"/>
        <v>13.052093049006524</v>
      </c>
      <c r="BH586" s="169">
        <f t="shared" ca="1" si="514"/>
        <v>2.0902537590582608</v>
      </c>
    </row>
    <row r="587" spans="3:60" x14ac:dyDescent="0.25">
      <c r="C587" s="197">
        <v>51.3</v>
      </c>
      <c r="D587" s="198">
        <f t="shared" si="482"/>
        <v>19.248918468996706</v>
      </c>
      <c r="E587" s="199">
        <f t="shared" si="483"/>
        <v>3.6429727095516569</v>
      </c>
      <c r="F587" s="199">
        <f t="shared" si="484"/>
        <v>18.214863547758284</v>
      </c>
      <c r="G587" s="199">
        <f t="shared" si="485"/>
        <v>2.9208101991394737</v>
      </c>
      <c r="H587" s="200">
        <f t="shared" si="486"/>
        <v>8235.0328678943406</v>
      </c>
      <c r="K587" s="199">
        <f t="shared" si="487"/>
        <v>13.103479242112849</v>
      </c>
      <c r="L587" s="201">
        <f t="shared" si="488"/>
        <v>0.10989681533633872</v>
      </c>
      <c r="M587" s="201">
        <f t="shared" si="489"/>
        <v>0.11082107143464158</v>
      </c>
      <c r="N587" s="201">
        <f t="shared" si="490"/>
        <v>0.11648495795499232</v>
      </c>
      <c r="O587" s="201">
        <f t="shared" si="491"/>
        <v>0.10999835520724208</v>
      </c>
      <c r="P587" s="201" t="str">
        <f t="shared" si="492"/>
        <v/>
      </c>
      <c r="Q587" s="201" t="str">
        <f t="shared" si="493"/>
        <v/>
      </c>
      <c r="R587" s="201" t="str">
        <f t="shared" si="494"/>
        <v/>
      </c>
      <c r="S587" s="201" t="str">
        <f t="shared" si="495"/>
        <v/>
      </c>
      <c r="T587" s="199">
        <f t="shared" si="496"/>
        <v>0</v>
      </c>
      <c r="U587" s="199">
        <f t="shared" si="497"/>
        <v>0</v>
      </c>
      <c r="V587" s="199">
        <f t="shared" si="498"/>
        <v>0</v>
      </c>
      <c r="W587" s="199">
        <f t="shared" si="499"/>
        <v>0</v>
      </c>
      <c r="X587" s="199" t="str">
        <f t="shared" si="500"/>
        <v/>
      </c>
      <c r="Y587" s="199" t="str">
        <f t="shared" si="501"/>
        <v/>
      </c>
      <c r="Z587" s="199" t="str">
        <f t="shared" si="502"/>
        <v/>
      </c>
      <c r="AA587" s="199" t="str">
        <f t="shared" si="503"/>
        <v/>
      </c>
      <c r="AB587" s="201">
        <f t="shared" ca="1" si="504"/>
        <v>2.0526895024869365</v>
      </c>
      <c r="AD587" s="162">
        <f t="shared" si="505"/>
        <v>0</v>
      </c>
      <c r="AE587" s="162">
        <f t="shared" si="506"/>
        <v>0</v>
      </c>
      <c r="AF587" s="162">
        <f t="shared" si="507"/>
        <v>0</v>
      </c>
      <c r="AG587" s="162">
        <f t="shared" si="508"/>
        <v>0</v>
      </c>
      <c r="AH587" s="162" t="str">
        <f t="shared" si="509"/>
        <v/>
      </c>
      <c r="AI587" s="162" t="str">
        <f t="shared" si="510"/>
        <v/>
      </c>
      <c r="AJ587" s="162" t="str">
        <f t="shared" si="511"/>
        <v/>
      </c>
      <c r="AK587" s="162" t="str">
        <f t="shared" si="512"/>
        <v/>
      </c>
      <c r="AM587" s="199">
        <f t="shared" si="515"/>
        <v>5.7093483366269657</v>
      </c>
      <c r="AN587" s="197">
        <f t="shared" si="517"/>
        <v>0</v>
      </c>
      <c r="AO587" s="197">
        <f t="shared" si="518"/>
        <v>0</v>
      </c>
      <c r="AP587" s="197">
        <f t="shared" si="519"/>
        <v>0</v>
      </c>
      <c r="AQ587" s="197">
        <f t="shared" si="520"/>
        <v>0</v>
      </c>
      <c r="AR587" s="197" t="str">
        <f t="shared" si="521"/>
        <v/>
      </c>
      <c r="AS587" s="197" t="str">
        <f t="shared" si="522"/>
        <v/>
      </c>
      <c r="AT587" s="197" t="str">
        <f t="shared" si="523"/>
        <v/>
      </c>
      <c r="AU587" s="197" t="str">
        <f t="shared" si="524"/>
        <v/>
      </c>
      <c r="AV587" s="199">
        <f t="shared" ca="1" si="516"/>
        <v>2.1550646946660232</v>
      </c>
      <c r="AX587" s="162">
        <f t="shared" si="525"/>
        <v>0</v>
      </c>
      <c r="AY587" s="162">
        <f t="shared" si="526"/>
        <v>0</v>
      </c>
      <c r="AZ587" s="162">
        <f t="shared" si="527"/>
        <v>0</v>
      </c>
      <c r="BA587" s="162">
        <f t="shared" si="528"/>
        <v>0</v>
      </c>
      <c r="BB587" s="162" t="str">
        <f t="shared" si="529"/>
        <v/>
      </c>
      <c r="BC587" s="162" t="str">
        <f t="shared" si="530"/>
        <v/>
      </c>
      <c r="BD587" s="162" t="str">
        <f t="shared" si="531"/>
        <v/>
      </c>
      <c r="BE587" s="162" t="str">
        <f t="shared" si="532"/>
        <v/>
      </c>
      <c r="BG587" s="169">
        <f t="shared" si="513"/>
        <v>13.077786145559687</v>
      </c>
      <c r="BH587" s="169">
        <f t="shared" ca="1" si="514"/>
        <v>2.164506155566603</v>
      </c>
    </row>
    <row r="588" spans="3:60" x14ac:dyDescent="0.25">
      <c r="C588" s="197">
        <v>51.4</v>
      </c>
      <c r="D588" s="198">
        <f t="shared" si="482"/>
        <v>19.286440727220871</v>
      </c>
      <c r="E588" s="199">
        <f t="shared" si="483"/>
        <v>3.6478210116731518</v>
      </c>
      <c r="F588" s="199">
        <f t="shared" si="484"/>
        <v>18.239105058365759</v>
      </c>
      <c r="G588" s="199">
        <f t="shared" si="485"/>
        <v>2.9265037862722987</v>
      </c>
      <c r="H588" s="200">
        <f t="shared" si="486"/>
        <v>8224.0877236023844</v>
      </c>
      <c r="K588" s="199">
        <f t="shared" si="487"/>
        <v>13.129172338666011</v>
      </c>
      <c r="L588" s="201">
        <f t="shared" si="488"/>
        <v>0.1101122992879786</v>
      </c>
      <c r="M588" s="201">
        <f t="shared" si="489"/>
        <v>0.11103836765314087</v>
      </c>
      <c r="N588" s="201">
        <f t="shared" si="490"/>
        <v>0.11671335983333543</v>
      </c>
      <c r="O588" s="201">
        <f t="shared" si="491"/>
        <v>0.11021403825666803</v>
      </c>
      <c r="P588" s="201" t="str">
        <f t="shared" si="492"/>
        <v/>
      </c>
      <c r="Q588" s="201" t="str">
        <f t="shared" si="493"/>
        <v/>
      </c>
      <c r="R588" s="201" t="str">
        <f t="shared" si="494"/>
        <v/>
      </c>
      <c r="S588" s="201" t="str">
        <f t="shared" si="495"/>
        <v/>
      </c>
      <c r="T588" s="199">
        <f t="shared" si="496"/>
        <v>0</v>
      </c>
      <c r="U588" s="199">
        <f t="shared" si="497"/>
        <v>0</v>
      </c>
      <c r="V588" s="199">
        <f t="shared" si="498"/>
        <v>0</v>
      </c>
      <c r="W588" s="199">
        <f t="shared" si="499"/>
        <v>0</v>
      </c>
      <c r="X588" s="199" t="str">
        <f t="shared" si="500"/>
        <v/>
      </c>
      <c r="Y588" s="199" t="str">
        <f t="shared" si="501"/>
        <v/>
      </c>
      <c r="Z588" s="199" t="str">
        <f t="shared" si="502"/>
        <v/>
      </c>
      <c r="AA588" s="199" t="str">
        <f t="shared" si="503"/>
        <v/>
      </c>
      <c r="AB588" s="201">
        <f t="shared" ca="1" si="504"/>
        <v>2.1609893279839207</v>
      </c>
      <c r="AD588" s="162">
        <f t="shared" si="505"/>
        <v>0</v>
      </c>
      <c r="AE588" s="162">
        <f t="shared" si="506"/>
        <v>0</v>
      </c>
      <c r="AF588" s="162">
        <f t="shared" si="507"/>
        <v>0</v>
      </c>
      <c r="AG588" s="162">
        <f t="shared" si="508"/>
        <v>0</v>
      </c>
      <c r="AH588" s="162" t="str">
        <f t="shared" si="509"/>
        <v/>
      </c>
      <c r="AI588" s="162" t="str">
        <f t="shared" si="510"/>
        <v/>
      </c>
      <c r="AJ588" s="162" t="str">
        <f t="shared" si="511"/>
        <v/>
      </c>
      <c r="AK588" s="162" t="str">
        <f t="shared" si="512"/>
        <v/>
      </c>
      <c r="AM588" s="199">
        <f t="shared" si="515"/>
        <v>5.7205651310014787</v>
      </c>
      <c r="AN588" s="197">
        <f t="shared" si="517"/>
        <v>0</v>
      </c>
      <c r="AO588" s="197">
        <f t="shared" si="518"/>
        <v>0</v>
      </c>
      <c r="AP588" s="197">
        <f t="shared" si="519"/>
        <v>0</v>
      </c>
      <c r="AQ588" s="197">
        <f t="shared" si="520"/>
        <v>0</v>
      </c>
      <c r="AR588" s="197" t="str">
        <f t="shared" si="521"/>
        <v/>
      </c>
      <c r="AS588" s="197" t="str">
        <f t="shared" si="522"/>
        <v/>
      </c>
      <c r="AT588" s="197" t="str">
        <f t="shared" si="523"/>
        <v/>
      </c>
      <c r="AU588" s="197" t="str">
        <f t="shared" si="524"/>
        <v/>
      </c>
      <c r="AV588" s="199">
        <f t="shared" ca="1" si="516"/>
        <v>2.1230828975416429</v>
      </c>
      <c r="AX588" s="162">
        <f t="shared" si="525"/>
        <v>0</v>
      </c>
      <c r="AY588" s="162">
        <f t="shared" si="526"/>
        <v>0</v>
      </c>
      <c r="AZ588" s="162">
        <f t="shared" si="527"/>
        <v>0</v>
      </c>
      <c r="BA588" s="162">
        <f t="shared" si="528"/>
        <v>0</v>
      </c>
      <c r="BB588" s="162" t="str">
        <f t="shared" si="529"/>
        <v/>
      </c>
      <c r="BC588" s="162" t="str">
        <f t="shared" si="530"/>
        <v/>
      </c>
      <c r="BD588" s="162" t="str">
        <f t="shared" si="531"/>
        <v/>
      </c>
      <c r="BE588" s="162" t="str">
        <f t="shared" si="532"/>
        <v/>
      </c>
      <c r="BG588" s="169">
        <f t="shared" si="513"/>
        <v>13.103479242112849</v>
      </c>
      <c r="BH588" s="169">
        <f t="shared" ca="1" si="514"/>
        <v>2.0526895024869365</v>
      </c>
    </row>
    <row r="589" spans="3:60" x14ac:dyDescent="0.25">
      <c r="C589" s="197">
        <v>51.5</v>
      </c>
      <c r="D589" s="198">
        <f t="shared" ref="D589:D652" si="533">(2*$C$43*$C589)/($C$15/1000000)*1000</f>
        <v>19.323962985445036</v>
      </c>
      <c r="E589" s="199">
        <f t="shared" ref="E589:E652" si="534">$C$46+$C$47/C589+$C$48*C589</f>
        <v>3.6526699029126215</v>
      </c>
      <c r="F589" s="199">
        <f t="shared" ref="F589:F652" si="535">E589*$C$15</f>
        <v>18.263349514563107</v>
      </c>
      <c r="G589" s="199">
        <f t="shared" ref="G589:G652" si="536">D589*PI()*$C$14*$C$37/4*60/1000</f>
        <v>2.9321973734051241</v>
      </c>
      <c r="H589" s="200">
        <f t="shared" ref="H589:H652" si="537">($C$13*1000)/F589</f>
        <v>8213.1703103196232</v>
      </c>
      <c r="K589" s="199">
        <f t="shared" si="487"/>
        <v>13.154865435219174</v>
      </c>
      <c r="L589" s="201">
        <f t="shared" si="488"/>
        <v>0.11032778323961846</v>
      </c>
      <c r="M589" s="201">
        <f t="shared" si="489"/>
        <v>0.11125566387164017</v>
      </c>
      <c r="N589" s="201">
        <f t="shared" si="490"/>
        <v>0.11694176171167855</v>
      </c>
      <c r="O589" s="201">
        <f t="shared" si="491"/>
        <v>0.11042972130609401</v>
      </c>
      <c r="P589" s="201" t="str">
        <f t="shared" si="492"/>
        <v/>
      </c>
      <c r="Q589" s="201" t="str">
        <f t="shared" si="493"/>
        <v/>
      </c>
      <c r="R589" s="201" t="str">
        <f t="shared" si="494"/>
        <v/>
      </c>
      <c r="S589" s="201" t="str">
        <f t="shared" si="495"/>
        <v/>
      </c>
      <c r="T589" s="199">
        <f t="shared" si="496"/>
        <v>0</v>
      </c>
      <c r="U589" s="199">
        <f t="shared" si="497"/>
        <v>0</v>
      </c>
      <c r="V589" s="199">
        <f t="shared" si="498"/>
        <v>0</v>
      </c>
      <c r="W589" s="199">
        <f t="shared" si="499"/>
        <v>0</v>
      </c>
      <c r="X589" s="199" t="str">
        <f t="shared" si="500"/>
        <v/>
      </c>
      <c r="Y589" s="199" t="str">
        <f t="shared" si="501"/>
        <v/>
      </c>
      <c r="Z589" s="199" t="str">
        <f t="shared" si="502"/>
        <v/>
      </c>
      <c r="AA589" s="199" t="str">
        <f t="shared" si="503"/>
        <v/>
      </c>
      <c r="AB589" s="201">
        <f t="shared" ca="1" si="504"/>
        <v>2.1383109919339414</v>
      </c>
      <c r="AD589" s="162">
        <f t="shared" si="505"/>
        <v>0</v>
      </c>
      <c r="AE589" s="162">
        <f t="shared" si="506"/>
        <v>0</v>
      </c>
      <c r="AF589" s="162">
        <f t="shared" si="507"/>
        <v>0</v>
      </c>
      <c r="AG589" s="162">
        <f t="shared" si="508"/>
        <v>0</v>
      </c>
      <c r="AH589" s="162" t="str">
        <f t="shared" si="509"/>
        <v/>
      </c>
      <c r="AI589" s="162" t="str">
        <f t="shared" si="510"/>
        <v/>
      </c>
      <c r="AJ589" s="162" t="str">
        <f t="shared" si="511"/>
        <v/>
      </c>
      <c r="AK589" s="162" t="str">
        <f t="shared" si="512"/>
        <v/>
      </c>
      <c r="AM589" s="199">
        <f t="shared" si="515"/>
        <v>5.7317819253759916</v>
      </c>
      <c r="AN589" s="197">
        <f t="shared" si="517"/>
        <v>0</v>
      </c>
      <c r="AO589" s="197">
        <f t="shared" si="518"/>
        <v>0</v>
      </c>
      <c r="AP589" s="197">
        <f t="shared" si="519"/>
        <v>0</v>
      </c>
      <c r="AQ589" s="197">
        <f t="shared" si="520"/>
        <v>0</v>
      </c>
      <c r="AR589" s="197" t="str">
        <f t="shared" si="521"/>
        <v/>
      </c>
      <c r="AS589" s="197" t="str">
        <f t="shared" si="522"/>
        <v/>
      </c>
      <c r="AT589" s="197" t="str">
        <f t="shared" si="523"/>
        <v/>
      </c>
      <c r="AU589" s="197" t="str">
        <f t="shared" si="524"/>
        <v/>
      </c>
      <c r="AV589" s="199">
        <f t="shared" ca="1" si="516"/>
        <v>2.0594026973025925</v>
      </c>
      <c r="AX589" s="162">
        <f t="shared" si="525"/>
        <v>0</v>
      </c>
      <c r="AY589" s="162">
        <f t="shared" si="526"/>
        <v>0</v>
      </c>
      <c r="AZ589" s="162">
        <f t="shared" si="527"/>
        <v>0</v>
      </c>
      <c r="BA589" s="162">
        <f t="shared" si="528"/>
        <v>0</v>
      </c>
      <c r="BB589" s="162" t="str">
        <f t="shared" si="529"/>
        <v/>
      </c>
      <c r="BC589" s="162" t="str">
        <f t="shared" si="530"/>
        <v/>
      </c>
      <c r="BD589" s="162" t="str">
        <f t="shared" si="531"/>
        <v/>
      </c>
      <c r="BE589" s="162" t="str">
        <f t="shared" si="532"/>
        <v/>
      </c>
      <c r="BG589" s="169">
        <f t="shared" si="513"/>
        <v>13.129172338666011</v>
      </c>
      <c r="BH589" s="169">
        <f t="shared" ca="1" si="514"/>
        <v>2.1609893279839207</v>
      </c>
    </row>
    <row r="590" spans="3:60" x14ac:dyDescent="0.25">
      <c r="C590" s="197">
        <v>51.6</v>
      </c>
      <c r="D590" s="198">
        <f t="shared" si="533"/>
        <v>19.361485243669204</v>
      </c>
      <c r="E590" s="199">
        <f t="shared" si="534"/>
        <v>3.6575193798449614</v>
      </c>
      <c r="F590" s="199">
        <f t="shared" si="535"/>
        <v>18.287596899224809</v>
      </c>
      <c r="G590" s="199">
        <f t="shared" si="536"/>
        <v>2.9378909605379504</v>
      </c>
      <c r="H590" s="200">
        <f t="shared" si="537"/>
        <v>8202.2805307108629</v>
      </c>
      <c r="K590" s="199">
        <f t="shared" ref="K590:K653" si="538">K589+1/($C$74*60)</f>
        <v>13.180558531772336</v>
      </c>
      <c r="L590" s="201">
        <f t="shared" ref="L590:L653" si="539">IF(Q$56="","",SQRT(($K590*$K590)/$Q$72))</f>
        <v>0.11054326719125834</v>
      </c>
      <c r="M590" s="201">
        <f t="shared" ref="M590:M653" si="540">IF(R$56="","",SQRT(($K590*$K590)/$R$72))</f>
        <v>0.11147296009013946</v>
      </c>
      <c r="N590" s="201">
        <f t="shared" ref="N590:N653" si="541">IF(S$56="","",SQRT(($K590*$K590)/$S$72))</f>
        <v>0.11717016359002166</v>
      </c>
      <c r="O590" s="201">
        <f t="shared" ref="O590:O653" si="542">IF(T$56="","",SQRT(($K590*$K590)/$T$72))</f>
        <v>0.11064540435551996</v>
      </c>
      <c r="P590" s="201" t="str">
        <f t="shared" ref="P590:P653" si="543">IF(U$56="","",SQRT(($K590*$K590)/$U$72))</f>
        <v/>
      </c>
      <c r="Q590" s="201" t="str">
        <f t="shared" ref="Q590:Q653" si="544">IF(V$56="","",SQRT(($K590*$K590)/$V$72))</f>
        <v/>
      </c>
      <c r="R590" s="201" t="str">
        <f t="shared" ref="R590:R653" si="545">IF(W$56="","",SQRT(($K590*$K590)/$W$72))</f>
        <v/>
      </c>
      <c r="S590" s="201" t="str">
        <f t="shared" ref="S590:S653" si="546">IF(X$56="","",SQRT(($K590*$K590)/$X$72))</f>
        <v/>
      </c>
      <c r="T590" s="199">
        <f t="shared" ref="T590:T653" si="547">IF(Q$56="","",IF(ABS(($K590-Q$60) / ( L590 / 2.2))&gt;20,0,IF(Q$60&lt;&gt;"",Q$64 * ( POWER(POWER(Q$67, 2),0.5) + POWER(POWER(Q$67, 2),-0.5)  ) / ( POWER(POWER(Q$67, 2),0.5) * EXP( POWER(1 + POWER(Q$67, 2),-1) * ($K590-Q$60)/ ( L590 / 2.2) ) + POWER(POWER(Q$67, 2),-0.5) * EXP(- POWER(Q$67, 2) * POWER(1 + POWER(Q$67, 2),-1) * ($K590-Q$60) / ( L590 / 2.2) ) ),"")))</f>
        <v>0</v>
      </c>
      <c r="U590" s="199">
        <f t="shared" ref="U590:U653" si="548">IF(R$56="","",IF(ABS(($K590-R$60) / ( M590 / 2.2))&gt;20,0,IF(R$60&lt;&gt;"",R$64 * ( POWER(POWER(R$67, 2),0.5) + POWER(POWER(R$67, 2),-0.5)  ) / ( POWER(POWER(R$67, 2),0.5) * EXP( POWER(1 + POWER(R$67, 2),-1) * ($K590-R$60)/ ( M590 / 2.2) ) + POWER(POWER(R$67, 2),-0.5) * EXP(- POWER(R$67, 2) * POWER(1 + POWER(R$67, 2),-1) * ($K590-R$60) / ( M590 / 2.2) ) ),"")))</f>
        <v>0</v>
      </c>
      <c r="V590" s="199">
        <f t="shared" ref="V590:V653" si="549">IF(S$56="","",IF(ABS(($K590-S$60) / ( N590 / 2.2))&gt;20,0,IF(S$60&lt;&gt;"",S$64 * ( POWER(POWER(S$67, 2),0.5) + POWER(POWER(S$67, 2),-0.5)  ) / ( POWER(POWER(S$67, 2),0.5) * EXP( POWER(1 + POWER(S$67, 2),-1) * ($K590-S$60)/ ( N590 / 2.2) ) + POWER(POWER(S$67, 2),-0.5) * EXP(- POWER(S$67, 2) * POWER(1 + POWER(S$67, 2),-1) * ($K590-S$60) / ( N590 / 2.2) ) ),"")))</f>
        <v>0</v>
      </c>
      <c r="W590" s="199">
        <f t="shared" ref="W590:W653" si="550">IF(T$56="","",IF(ABS(($K590-T$60) / ( O590 / 2.2))&gt;20,0,IF(T$60&lt;&gt;"",T$64 * ( POWER(POWER(T$67, 2),0.5) + POWER(POWER(T$67, 2),-0.5)  ) / ( POWER(POWER(T$67, 2),0.5) * EXP( POWER(1 + POWER(T$67, 2),-1) * ($K590-T$60)/ ( O590 / 2.2) ) + POWER(POWER(T$67, 2),-0.5) * EXP(- POWER(T$67, 2) * POWER(1 + POWER(T$67, 2),-1) * ($K590-T$60) / ( O590 / 2.2) ) ),"")))</f>
        <v>0</v>
      </c>
      <c r="X590" s="199" t="str">
        <f t="shared" ref="X590:X653" si="551">IF(U$56="","",IF(ABS(($K590-U$60) / ( P590 / 2.2))&gt;20,0,IF(U$60&lt;&gt;"",U$64 * ( POWER(POWER(U$67, 2),0.5) + POWER(POWER(U$67, 2),-0.5)  ) / ( POWER(POWER(U$67, 2),0.5) * EXP( POWER(1 + POWER(U$67, 2),-1) * ($K590-U$60)/ ( P590 / 2.2) ) + POWER(POWER(U$67, 2),-0.5) * EXP(- POWER(U$67, 2) * POWER(1 + POWER(U$67, 2),-1) * ($K590-U$60) / ( P590 / 2.2) ) ),"")))</f>
        <v/>
      </c>
      <c r="Y590" s="199" t="str">
        <f t="shared" ref="Y590:Y653" si="552">IF(V$56="","",IF(ABS(($K590-V$60) / ( Q590 / 2.2))&gt;20,0,IF(V$60&lt;&gt;"",V$64 * ( POWER(POWER(V$67, 2),0.5) + POWER(POWER(V$67, 2),-0.5)  ) / ( POWER(POWER(V$67, 2),0.5) * EXP( POWER(1 + POWER(V$67, 2),-1) * ($K590-V$60)/ ( Q590 / 2.2) ) + POWER(POWER(V$67, 2),-0.5) * EXP(- POWER(V$67, 2) * POWER(1 + POWER(V$67, 2),-1) * ($K590-V$60) / ( Q590 / 2.2) ) ),"")))</f>
        <v/>
      </c>
      <c r="Z590" s="199" t="str">
        <f t="shared" ref="Z590:Z653" si="553">IF(W$56="","",IF(ABS(($K590-W$60) / ( R590 / 2.2))&gt;20,0,IF(W$60&lt;&gt;"",W$64 * ( POWER(POWER(W$67, 2),0.5) + POWER(POWER(W$67, 2),-0.5)  ) / ( POWER(POWER(W$67, 2),0.5) * EXP( POWER(1 + POWER(W$67, 2),-1) * ($K590-W$60)/ ( R590 / 2.2) ) + POWER(POWER(W$67, 2),-0.5) * EXP(- POWER(W$67, 2) * POWER(1 + POWER(W$67, 2),-1) * ($K590-W$60) / ( R590 / 2.2) ) ),"")))</f>
        <v/>
      </c>
      <c r="AA590" s="199" t="str">
        <f t="shared" ref="AA590:AA653" si="554">IF(X$56="","",IF(ABS(($K590-X$60) / ( S590 / 2.2))&gt;20,0,IF(X$60&lt;&gt;"",X$64 * ( POWER(POWER(X$67, 2),0.5) + POWER(POWER(X$67, 2),-0.5)  ) / ( POWER(POWER(X$67, 2),0.5) * EXP( POWER(1 + POWER(X$67, 2),-1) * ($K590-X$60)/ ( S590 / 2.2) ) + POWER(POWER(X$67, 2),-0.5) * EXP(- POWER(X$67, 2) * POWER(1 + POWER(X$67, 2),-1) * ($K590-X$60) / ( S590 / 2.2) ) ),"")))</f>
        <v/>
      </c>
      <c r="AB590" s="201">
        <f t="shared" ref="AB590:AB653" ca="1" si="555">SUM(T590:AA590)+RAND()*$C$69+$C$67</f>
        <v>2.1605081612368369</v>
      </c>
      <c r="AD590" s="162">
        <f t="shared" ref="AD590:AD653" si="556">IF(Q$56="","",($K590-$K589)*T590)</f>
        <v>0</v>
      </c>
      <c r="AE590" s="162">
        <f t="shared" ref="AE590:AE653" si="557">IF(R$56="","",($K590-$K589)*U590)</f>
        <v>0</v>
      </c>
      <c r="AF590" s="162">
        <f t="shared" ref="AF590:AF653" si="558">IF(S$56="","",($K590-$K589)*V590)</f>
        <v>0</v>
      </c>
      <c r="AG590" s="162">
        <f t="shared" ref="AG590:AG653" si="559">IF(T$56="","",($K590-$K589)*W590)</f>
        <v>0</v>
      </c>
      <c r="AH590" s="162" t="str">
        <f t="shared" ref="AH590:AH653" si="560">IF(U$56="","",($K590-$K589)*X590)</f>
        <v/>
      </c>
      <c r="AI590" s="162" t="str">
        <f t="shared" ref="AI590:AI653" si="561">IF(V$56="","",($K590-$K589)*Y590)</f>
        <v/>
      </c>
      <c r="AJ590" s="162" t="str">
        <f t="shared" ref="AJ590:AJ653" si="562">IF(W$56="","",($K590-$K589)*Z590)</f>
        <v/>
      </c>
      <c r="AK590" s="162" t="str">
        <f t="shared" ref="AK590:AK653" si="563">IF(X$56="","",($K590-$K589)*AA590)</f>
        <v/>
      </c>
      <c r="AM590" s="199">
        <f t="shared" si="515"/>
        <v>5.7429987197505046</v>
      </c>
      <c r="AN590" s="197">
        <f t="shared" si="517"/>
        <v>0</v>
      </c>
      <c r="AO590" s="197">
        <f t="shared" si="518"/>
        <v>0</v>
      </c>
      <c r="AP590" s="197">
        <f t="shared" si="519"/>
        <v>0</v>
      </c>
      <c r="AQ590" s="197">
        <f t="shared" si="520"/>
        <v>0</v>
      </c>
      <c r="AR590" s="197" t="str">
        <f t="shared" si="521"/>
        <v/>
      </c>
      <c r="AS590" s="197" t="str">
        <f t="shared" si="522"/>
        <v/>
      </c>
      <c r="AT590" s="197" t="str">
        <f t="shared" si="523"/>
        <v/>
      </c>
      <c r="AU590" s="197" t="str">
        <f t="shared" si="524"/>
        <v/>
      </c>
      <c r="AV590" s="199">
        <f t="shared" ca="1" si="516"/>
        <v>2.089877927378331</v>
      </c>
      <c r="AX590" s="162">
        <f t="shared" si="525"/>
        <v>0</v>
      </c>
      <c r="AY590" s="162">
        <f t="shared" si="526"/>
        <v>0</v>
      </c>
      <c r="AZ590" s="162">
        <f t="shared" si="527"/>
        <v>0</v>
      </c>
      <c r="BA590" s="162">
        <f t="shared" si="528"/>
        <v>0</v>
      </c>
      <c r="BB590" s="162" t="str">
        <f t="shared" si="529"/>
        <v/>
      </c>
      <c r="BC590" s="162" t="str">
        <f t="shared" si="530"/>
        <v/>
      </c>
      <c r="BD590" s="162" t="str">
        <f t="shared" si="531"/>
        <v/>
      </c>
      <c r="BE590" s="162" t="str">
        <f t="shared" si="532"/>
        <v/>
      </c>
      <c r="BG590" s="169">
        <f t="shared" ref="BG590:BG653" si="564">IF($C$8="isocratic",K589,AM590)</f>
        <v>13.154865435219174</v>
      </c>
      <c r="BH590" s="169">
        <f t="shared" ref="BH590:BH653" ca="1" si="565">IF($C$8="isocratic",AB589,AV590)</f>
        <v>2.1383109919339414</v>
      </c>
    </row>
    <row r="591" spans="3:60" x14ac:dyDescent="0.25">
      <c r="C591" s="197">
        <v>51.7</v>
      </c>
      <c r="D591" s="198">
        <f t="shared" si="533"/>
        <v>19.399007501893365</v>
      </c>
      <c r="E591" s="199">
        <f t="shared" si="534"/>
        <v>3.6623694390715671</v>
      </c>
      <c r="F591" s="199">
        <f t="shared" si="535"/>
        <v>18.311847195357835</v>
      </c>
      <c r="G591" s="199">
        <f t="shared" si="536"/>
        <v>2.9435845476707749</v>
      </c>
      <c r="H591" s="200">
        <f t="shared" si="537"/>
        <v>8191.4182878298543</v>
      </c>
      <c r="K591" s="199">
        <f t="shared" si="538"/>
        <v>13.206251628325498</v>
      </c>
      <c r="L591" s="201">
        <f t="shared" si="539"/>
        <v>0.11075875114289822</v>
      </c>
      <c r="M591" s="201">
        <f t="shared" si="540"/>
        <v>0.11169025630863877</v>
      </c>
      <c r="N591" s="201">
        <f t="shared" si="541"/>
        <v>0.1173985654683648</v>
      </c>
      <c r="O591" s="201">
        <f t="shared" si="542"/>
        <v>0.11086108740494593</v>
      </c>
      <c r="P591" s="201" t="str">
        <f t="shared" si="543"/>
        <v/>
      </c>
      <c r="Q591" s="201" t="str">
        <f t="shared" si="544"/>
        <v/>
      </c>
      <c r="R591" s="201" t="str">
        <f t="shared" si="545"/>
        <v/>
      </c>
      <c r="S591" s="201" t="str">
        <f t="shared" si="546"/>
        <v/>
      </c>
      <c r="T591" s="199">
        <f t="shared" si="547"/>
        <v>0</v>
      </c>
      <c r="U591" s="199">
        <f t="shared" si="548"/>
        <v>0</v>
      </c>
      <c r="V591" s="199">
        <f t="shared" si="549"/>
        <v>0</v>
      </c>
      <c r="W591" s="199">
        <f t="shared" si="550"/>
        <v>0</v>
      </c>
      <c r="X591" s="199" t="str">
        <f t="shared" si="551"/>
        <v/>
      </c>
      <c r="Y591" s="199" t="str">
        <f t="shared" si="552"/>
        <v/>
      </c>
      <c r="Z591" s="199" t="str">
        <f t="shared" si="553"/>
        <v/>
      </c>
      <c r="AA591" s="199" t="str">
        <f t="shared" si="554"/>
        <v/>
      </c>
      <c r="AB591" s="201">
        <f t="shared" ca="1" si="555"/>
        <v>2.0666274552756034</v>
      </c>
      <c r="AD591" s="162">
        <f t="shared" si="556"/>
        <v>0</v>
      </c>
      <c r="AE591" s="162">
        <f t="shared" si="557"/>
        <v>0</v>
      </c>
      <c r="AF591" s="162">
        <f t="shared" si="558"/>
        <v>0</v>
      </c>
      <c r="AG591" s="162">
        <f t="shared" si="559"/>
        <v>0</v>
      </c>
      <c r="AH591" s="162" t="str">
        <f t="shared" si="560"/>
        <v/>
      </c>
      <c r="AI591" s="162" t="str">
        <f t="shared" si="561"/>
        <v/>
      </c>
      <c r="AJ591" s="162" t="str">
        <f t="shared" si="562"/>
        <v/>
      </c>
      <c r="AK591" s="162" t="str">
        <f t="shared" si="563"/>
        <v/>
      </c>
      <c r="AM591" s="199">
        <f t="shared" ref="AM591:AM654" si="566">AM590+MAX($AK$57:$AR$57)*1.2/3000</f>
        <v>5.7542155141250175</v>
      </c>
      <c r="AN591" s="197">
        <f t="shared" si="517"/>
        <v>0</v>
      </c>
      <c r="AO591" s="197">
        <f t="shared" si="518"/>
        <v>0</v>
      </c>
      <c r="AP591" s="197">
        <f t="shared" si="519"/>
        <v>0</v>
      </c>
      <c r="AQ591" s="197">
        <f t="shared" si="520"/>
        <v>0</v>
      </c>
      <c r="AR591" s="197" t="str">
        <f t="shared" si="521"/>
        <v/>
      </c>
      <c r="AS591" s="197" t="str">
        <f t="shared" si="522"/>
        <v/>
      </c>
      <c r="AT591" s="197" t="str">
        <f t="shared" si="523"/>
        <v/>
      </c>
      <c r="AU591" s="197" t="str">
        <f t="shared" si="524"/>
        <v/>
      </c>
      <c r="AV591" s="199">
        <f t="shared" ref="AV591:AV654" ca="1" si="567">SUM(AN591:AU591)+RAND()*$C$69+K591*$C$70+$C$67</f>
        <v>2.0304612034890783</v>
      </c>
      <c r="AX591" s="162">
        <f t="shared" si="525"/>
        <v>0</v>
      </c>
      <c r="AY591" s="162">
        <f t="shared" si="526"/>
        <v>0</v>
      </c>
      <c r="AZ591" s="162">
        <f t="shared" si="527"/>
        <v>0</v>
      </c>
      <c r="BA591" s="162">
        <f t="shared" si="528"/>
        <v>0</v>
      </c>
      <c r="BB591" s="162" t="str">
        <f t="shared" si="529"/>
        <v/>
      </c>
      <c r="BC591" s="162" t="str">
        <f t="shared" si="530"/>
        <v/>
      </c>
      <c r="BD591" s="162" t="str">
        <f t="shared" si="531"/>
        <v/>
      </c>
      <c r="BE591" s="162" t="str">
        <f t="shared" si="532"/>
        <v/>
      </c>
      <c r="BG591" s="169">
        <f t="shared" si="564"/>
        <v>13.180558531772336</v>
      </c>
      <c r="BH591" s="169">
        <f t="shared" ca="1" si="565"/>
        <v>2.1605081612368369</v>
      </c>
    </row>
    <row r="592" spans="3:60" x14ac:dyDescent="0.25">
      <c r="C592" s="197">
        <v>51.8</v>
      </c>
      <c r="D592" s="198">
        <f t="shared" si="533"/>
        <v>19.43652976011753</v>
      </c>
      <c r="E592" s="199">
        <f t="shared" si="534"/>
        <v>3.6672200772200769</v>
      </c>
      <c r="F592" s="199">
        <f t="shared" si="535"/>
        <v>18.336100386100384</v>
      </c>
      <c r="G592" s="199">
        <f t="shared" si="536"/>
        <v>2.9492781348036003</v>
      </c>
      <c r="H592" s="200">
        <f t="shared" si="537"/>
        <v>8180.5834851180771</v>
      </c>
      <c r="K592" s="199">
        <f t="shared" si="538"/>
        <v>13.231944724878661</v>
      </c>
      <c r="L592" s="201">
        <f t="shared" si="539"/>
        <v>0.1109742350945381</v>
      </c>
      <c r="M592" s="201">
        <f t="shared" si="540"/>
        <v>0.11190755252713806</v>
      </c>
      <c r="N592" s="201">
        <f t="shared" si="541"/>
        <v>0.11762696734670793</v>
      </c>
      <c r="O592" s="201">
        <f t="shared" si="542"/>
        <v>0.11107677045437189</v>
      </c>
      <c r="P592" s="201" t="str">
        <f t="shared" si="543"/>
        <v/>
      </c>
      <c r="Q592" s="201" t="str">
        <f t="shared" si="544"/>
        <v/>
      </c>
      <c r="R592" s="201" t="str">
        <f t="shared" si="545"/>
        <v/>
      </c>
      <c r="S592" s="201" t="str">
        <f t="shared" si="546"/>
        <v/>
      </c>
      <c r="T592" s="199">
        <f t="shared" si="547"/>
        <v>0</v>
      </c>
      <c r="U592" s="199">
        <f t="shared" si="548"/>
        <v>0</v>
      </c>
      <c r="V592" s="199">
        <f t="shared" si="549"/>
        <v>0</v>
      </c>
      <c r="W592" s="199">
        <f t="shared" si="550"/>
        <v>0</v>
      </c>
      <c r="X592" s="199" t="str">
        <f t="shared" si="551"/>
        <v/>
      </c>
      <c r="Y592" s="199" t="str">
        <f t="shared" si="552"/>
        <v/>
      </c>
      <c r="Z592" s="199" t="str">
        <f t="shared" si="553"/>
        <v/>
      </c>
      <c r="AA592" s="199" t="str">
        <f t="shared" si="554"/>
        <v/>
      </c>
      <c r="AB592" s="201">
        <f t="shared" ca="1" si="555"/>
        <v>2.0333755206923745</v>
      </c>
      <c r="AD592" s="162">
        <f t="shared" si="556"/>
        <v>0</v>
      </c>
      <c r="AE592" s="162">
        <f t="shared" si="557"/>
        <v>0</v>
      </c>
      <c r="AF592" s="162">
        <f t="shared" si="558"/>
        <v>0</v>
      </c>
      <c r="AG592" s="162">
        <f t="shared" si="559"/>
        <v>0</v>
      </c>
      <c r="AH592" s="162" t="str">
        <f t="shared" si="560"/>
        <v/>
      </c>
      <c r="AI592" s="162" t="str">
        <f t="shared" si="561"/>
        <v/>
      </c>
      <c r="AJ592" s="162" t="str">
        <f t="shared" si="562"/>
        <v/>
      </c>
      <c r="AK592" s="162" t="str">
        <f t="shared" si="563"/>
        <v/>
      </c>
      <c r="AM592" s="199">
        <f t="shared" si="566"/>
        <v>5.7654323084995305</v>
      </c>
      <c r="AN592" s="197">
        <f t="shared" ref="AN592:AN655" si="568">IF(AK$56="NOT ELUTED","",IF(AK$51="","",IF(ABS(($AM592-AK$57)/(AK$72/2.2))&gt;20,0,AK$62*(POWER(POWER(AK$66,2),0.5)+POWER(POWER(AK$66,2),-0.5))/(POWER(POWER(AK$66,2),0.5)*EXP(POWER(1+POWER(AK$66,2),-1)*($AM592-AK$57)/(AK$72/2.2))+POWER(POWER(AK$66,2),-0.5)*EXP(-POWER(AK$66,2)*POWER(1+POWER(AK$66,2),-1)*($AM592-AK$57)/(AK$72/2.2))))))</f>
        <v>0</v>
      </c>
      <c r="AO592" s="197">
        <f t="shared" ref="AO592:AO655" si="569">IF(AL$56="NOT ELUTED","",IF(AL$51="","",IF(ABS(($AM592-AL$57)/(AL$72/2.2))&gt;20,0,AL$62*(POWER(POWER(AL$66,2),0.5)+POWER(POWER(AL$66,2),-0.5))/(POWER(POWER(AL$66,2),0.5)*EXP(POWER(1+POWER(AL$66,2),-1)*($AM592-AL$57)/(AL$72/2.2))+POWER(POWER(AL$66,2),-0.5)*EXP(-POWER(AL$66,2)*POWER(1+POWER(AL$66,2),-1)*($AM592-AL$57)/(AL$72/2.2))))))</f>
        <v>0</v>
      </c>
      <c r="AP592" s="197">
        <f t="shared" ref="AP592:AP655" si="570">IF(AM$56="NOT ELUTED","",IF(AM$51="","",IF(ABS(($AM592-AM$57)/(AM$72/2.2))&gt;20,0,AM$62*(POWER(POWER(AM$66,2),0.5)+POWER(POWER(AM$66,2),-0.5))/(POWER(POWER(AM$66,2),0.5)*EXP(POWER(1+POWER(AM$66,2),-1)*($AM592-AM$57)/(AM$72/2.2))+POWER(POWER(AM$66,2),-0.5)*EXP(-POWER(AM$66,2)*POWER(1+POWER(AM$66,2),-1)*($AM592-AM$57)/(AM$72/2.2))))))</f>
        <v>0</v>
      </c>
      <c r="AQ592" s="197">
        <f t="shared" ref="AQ592:AQ655" si="571">IF(AN$56="NOT ELUTED","",IF(AN$51="","",IF(ABS(($AM592-AN$57)/(AN$72/2.2))&gt;20,0,AN$62*(POWER(POWER(AN$66,2),0.5)+POWER(POWER(AN$66,2),-0.5))/(POWER(POWER(AN$66,2),0.5)*EXP(POWER(1+POWER(AN$66,2),-1)*($AM592-AN$57)/(AN$72/2.2))+POWER(POWER(AN$66,2),-0.5)*EXP(-POWER(AN$66,2)*POWER(1+POWER(AN$66,2),-1)*($AM592-AN$57)/(AN$72/2.2))))))</f>
        <v>0</v>
      </c>
      <c r="AR592" s="197" t="str">
        <f t="shared" ref="AR592:AR655" si="572">IF(AO$56="NOT ELUTED","",IF(AO$51="","",IF(ABS(($AM592-AO$57)/(AO$72/2.2))&gt;20,0,AO$62*(POWER(POWER(AO$66,2),0.5)+POWER(POWER(AO$66,2),-0.5))/(POWER(POWER(AO$66,2),0.5)*EXP(POWER(1+POWER(AO$66,2),-1)*($AM592-AO$57)/(AO$72/2.2))+POWER(POWER(AO$66,2),-0.5)*EXP(-POWER(AO$66,2)*POWER(1+POWER(AO$66,2),-1)*($AM592-AO$57)/(AO$72/2.2))))))</f>
        <v/>
      </c>
      <c r="AS592" s="197" t="str">
        <f t="shared" ref="AS592:AS655" si="573">IF(AP$56="NOT ELUTED","",IF(AP$51="","",IF(ABS(($AM592-AP$57)/(AP$72/2.2))&gt;20,0,AP$62*(POWER(POWER(AP$66,2),0.5)+POWER(POWER(AP$66,2),-0.5))/(POWER(POWER(AP$66,2),0.5)*EXP(POWER(1+POWER(AP$66,2),-1)*($AM592-AP$57)/(AP$72/2.2))+POWER(POWER(AP$66,2),-0.5)*EXP(-POWER(AP$66,2)*POWER(1+POWER(AP$66,2),-1)*($AM592-AP$57)/(AP$72/2.2))))))</f>
        <v/>
      </c>
      <c r="AT592" s="197" t="str">
        <f t="shared" ref="AT592:AT655" si="574">IF(AQ$56="NOT ELUTED","",IF(AQ$51="","",IF(ABS(($AM592-AQ$57)/(AQ$72/2.2))&gt;20,0,AQ$62*(POWER(POWER(AQ$66,2),0.5)+POWER(POWER(AQ$66,2),-0.5))/(POWER(POWER(AQ$66,2),0.5)*EXP(POWER(1+POWER(AQ$66,2),-1)*($AM592-AQ$57)/(AQ$72/2.2))+POWER(POWER(AQ$66,2),-0.5)*EXP(-POWER(AQ$66,2)*POWER(1+POWER(AQ$66,2),-1)*($AM592-AQ$57)/(AQ$72/2.2))))))</f>
        <v/>
      </c>
      <c r="AU592" s="197" t="str">
        <f t="shared" ref="AU592:AU655" si="575">IF(AR$56="NOT ELUTED","",IF(AR$51="","",IF(ABS(($AM592-AR$57)/(AR$72/2.2))&gt;20,0,AR$62*(POWER(POWER(AR$66,2),0.5)+POWER(POWER(AR$66,2),-0.5))/(POWER(POWER(AR$66,2),0.5)*EXP(POWER(1+POWER(AR$66,2),-1)*($AM592-AR$57)/(AR$72/2.2))+POWER(POWER(AR$66,2),-0.5)*EXP(-POWER(AR$66,2)*POWER(1+POWER(AR$66,2),-1)*($AM592-AR$57)/(AR$72/2.2))))))</f>
        <v/>
      </c>
      <c r="AV592" s="199">
        <f t="shared" ca="1" si="567"/>
        <v>2.0851114886067044</v>
      </c>
      <c r="AX592" s="162">
        <f t="shared" si="525"/>
        <v>0</v>
      </c>
      <c r="AY592" s="162">
        <f t="shared" si="526"/>
        <v>0</v>
      </c>
      <c r="AZ592" s="162">
        <f t="shared" si="527"/>
        <v>0</v>
      </c>
      <c r="BA592" s="162">
        <f t="shared" si="528"/>
        <v>0</v>
      </c>
      <c r="BB592" s="162" t="str">
        <f t="shared" si="529"/>
        <v/>
      </c>
      <c r="BC592" s="162" t="str">
        <f t="shared" si="530"/>
        <v/>
      </c>
      <c r="BD592" s="162" t="str">
        <f t="shared" si="531"/>
        <v/>
      </c>
      <c r="BE592" s="162" t="str">
        <f t="shared" si="532"/>
        <v/>
      </c>
      <c r="BG592" s="169">
        <f t="shared" si="564"/>
        <v>13.206251628325498</v>
      </c>
      <c r="BH592" s="169">
        <f t="shared" ca="1" si="565"/>
        <v>2.0666274552756034</v>
      </c>
    </row>
    <row r="593" spans="3:60" x14ac:dyDescent="0.25">
      <c r="C593" s="197">
        <v>51.9</v>
      </c>
      <c r="D593" s="198">
        <f t="shared" si="533"/>
        <v>19.474052018341695</v>
      </c>
      <c r="E593" s="199">
        <f t="shared" si="534"/>
        <v>3.6720712909441238</v>
      </c>
      <c r="F593" s="199">
        <f t="shared" si="535"/>
        <v>18.36035645472062</v>
      </c>
      <c r="G593" s="199">
        <f t="shared" si="536"/>
        <v>2.9549717219364258</v>
      </c>
      <c r="H593" s="200">
        <f t="shared" si="537"/>
        <v>8169.7760264035396</v>
      </c>
      <c r="K593" s="199">
        <f t="shared" si="538"/>
        <v>13.257637821431823</v>
      </c>
      <c r="L593" s="201">
        <f t="shared" si="539"/>
        <v>0.11118971904617798</v>
      </c>
      <c r="M593" s="201">
        <f t="shared" si="540"/>
        <v>0.11212484874563734</v>
      </c>
      <c r="N593" s="201">
        <f t="shared" si="541"/>
        <v>0.11785536922505103</v>
      </c>
      <c r="O593" s="201">
        <f t="shared" si="542"/>
        <v>0.11129245350379785</v>
      </c>
      <c r="P593" s="201" t="str">
        <f t="shared" si="543"/>
        <v/>
      </c>
      <c r="Q593" s="201" t="str">
        <f t="shared" si="544"/>
        <v/>
      </c>
      <c r="R593" s="201" t="str">
        <f t="shared" si="545"/>
        <v/>
      </c>
      <c r="S593" s="201" t="str">
        <f t="shared" si="546"/>
        <v/>
      </c>
      <c r="T593" s="199">
        <f t="shared" si="547"/>
        <v>0</v>
      </c>
      <c r="U593" s="199">
        <f t="shared" si="548"/>
        <v>0</v>
      </c>
      <c r="V593" s="199">
        <f t="shared" si="549"/>
        <v>0</v>
      </c>
      <c r="W593" s="199">
        <f t="shared" si="550"/>
        <v>0</v>
      </c>
      <c r="X593" s="199" t="str">
        <f t="shared" si="551"/>
        <v/>
      </c>
      <c r="Y593" s="199" t="str">
        <f t="shared" si="552"/>
        <v/>
      </c>
      <c r="Z593" s="199" t="str">
        <f t="shared" si="553"/>
        <v/>
      </c>
      <c r="AA593" s="199" t="str">
        <f t="shared" si="554"/>
        <v/>
      </c>
      <c r="AB593" s="201">
        <f t="shared" ca="1" si="555"/>
        <v>2.0779513976260646</v>
      </c>
      <c r="AD593" s="162">
        <f t="shared" si="556"/>
        <v>0</v>
      </c>
      <c r="AE593" s="162">
        <f t="shared" si="557"/>
        <v>0</v>
      </c>
      <c r="AF593" s="162">
        <f t="shared" si="558"/>
        <v>0</v>
      </c>
      <c r="AG593" s="162">
        <f t="shared" si="559"/>
        <v>0</v>
      </c>
      <c r="AH593" s="162" t="str">
        <f t="shared" si="560"/>
        <v/>
      </c>
      <c r="AI593" s="162" t="str">
        <f t="shared" si="561"/>
        <v/>
      </c>
      <c r="AJ593" s="162" t="str">
        <f t="shared" si="562"/>
        <v/>
      </c>
      <c r="AK593" s="162" t="str">
        <f t="shared" si="563"/>
        <v/>
      </c>
      <c r="AM593" s="199">
        <f t="shared" si="566"/>
        <v>5.7766491028740434</v>
      </c>
      <c r="AN593" s="197">
        <f t="shared" si="568"/>
        <v>0</v>
      </c>
      <c r="AO593" s="197">
        <f t="shared" si="569"/>
        <v>0</v>
      </c>
      <c r="AP593" s="197">
        <f t="shared" si="570"/>
        <v>0</v>
      </c>
      <c r="AQ593" s="197">
        <f t="shared" si="571"/>
        <v>0</v>
      </c>
      <c r="AR593" s="197" t="str">
        <f t="shared" si="572"/>
        <v/>
      </c>
      <c r="AS593" s="197" t="str">
        <f t="shared" si="573"/>
        <v/>
      </c>
      <c r="AT593" s="197" t="str">
        <f t="shared" si="574"/>
        <v/>
      </c>
      <c r="AU593" s="197" t="str">
        <f t="shared" si="575"/>
        <v/>
      </c>
      <c r="AV593" s="199">
        <f t="shared" ca="1" si="567"/>
        <v>2.1404226572356828</v>
      </c>
      <c r="AX593" s="162">
        <f t="shared" si="525"/>
        <v>0</v>
      </c>
      <c r="AY593" s="162">
        <f t="shared" si="526"/>
        <v>0</v>
      </c>
      <c r="AZ593" s="162">
        <f t="shared" si="527"/>
        <v>0</v>
      </c>
      <c r="BA593" s="162">
        <f t="shared" si="528"/>
        <v>0</v>
      </c>
      <c r="BB593" s="162" t="str">
        <f t="shared" si="529"/>
        <v/>
      </c>
      <c r="BC593" s="162" t="str">
        <f t="shared" si="530"/>
        <v/>
      </c>
      <c r="BD593" s="162" t="str">
        <f t="shared" si="531"/>
        <v/>
      </c>
      <c r="BE593" s="162" t="str">
        <f t="shared" si="532"/>
        <v/>
      </c>
      <c r="BG593" s="169">
        <f t="shared" si="564"/>
        <v>13.231944724878661</v>
      </c>
      <c r="BH593" s="169">
        <f t="shared" ca="1" si="565"/>
        <v>2.0333755206923745</v>
      </c>
    </row>
    <row r="594" spans="3:60" x14ac:dyDescent="0.25">
      <c r="C594" s="197">
        <v>52</v>
      </c>
      <c r="D594" s="198">
        <f t="shared" si="533"/>
        <v>19.51157427656586</v>
      </c>
      <c r="E594" s="199">
        <f t="shared" si="534"/>
        <v>3.6769230769230772</v>
      </c>
      <c r="F594" s="199">
        <f t="shared" si="535"/>
        <v>18.384615384615387</v>
      </c>
      <c r="G594" s="199">
        <f t="shared" si="536"/>
        <v>2.9606653090692512</v>
      </c>
      <c r="H594" s="200">
        <f t="shared" si="537"/>
        <v>8158.9958158995805</v>
      </c>
      <c r="K594" s="199">
        <f t="shared" si="538"/>
        <v>13.283330917984985</v>
      </c>
      <c r="L594" s="201">
        <f t="shared" si="539"/>
        <v>0.11140520299781786</v>
      </c>
      <c r="M594" s="201">
        <f t="shared" si="540"/>
        <v>0.11234214496413665</v>
      </c>
      <c r="N594" s="201">
        <f t="shared" si="541"/>
        <v>0.11808377110339416</v>
      </c>
      <c r="O594" s="201">
        <f t="shared" si="542"/>
        <v>0.11150813655322382</v>
      </c>
      <c r="P594" s="201" t="str">
        <f t="shared" si="543"/>
        <v/>
      </c>
      <c r="Q594" s="201" t="str">
        <f t="shared" si="544"/>
        <v/>
      </c>
      <c r="R594" s="201" t="str">
        <f t="shared" si="545"/>
        <v/>
      </c>
      <c r="S594" s="201" t="str">
        <f t="shared" si="546"/>
        <v/>
      </c>
      <c r="T594" s="199">
        <f t="shared" si="547"/>
        <v>0</v>
      </c>
      <c r="U594" s="199">
        <f t="shared" si="548"/>
        <v>0</v>
      </c>
      <c r="V594" s="199">
        <f t="shared" si="549"/>
        <v>0</v>
      </c>
      <c r="W594" s="199">
        <f t="shared" si="550"/>
        <v>0</v>
      </c>
      <c r="X594" s="199" t="str">
        <f t="shared" si="551"/>
        <v/>
      </c>
      <c r="Y594" s="199" t="str">
        <f t="shared" si="552"/>
        <v/>
      </c>
      <c r="Z594" s="199" t="str">
        <f t="shared" si="553"/>
        <v/>
      </c>
      <c r="AA594" s="199" t="str">
        <f t="shared" si="554"/>
        <v/>
      </c>
      <c r="AB594" s="201">
        <f t="shared" ca="1" si="555"/>
        <v>2.1426746030365931</v>
      </c>
      <c r="AD594" s="162">
        <f t="shared" si="556"/>
        <v>0</v>
      </c>
      <c r="AE594" s="162">
        <f t="shared" si="557"/>
        <v>0</v>
      </c>
      <c r="AF594" s="162">
        <f t="shared" si="558"/>
        <v>0</v>
      </c>
      <c r="AG594" s="162">
        <f t="shared" si="559"/>
        <v>0</v>
      </c>
      <c r="AH594" s="162" t="str">
        <f t="shared" si="560"/>
        <v/>
      </c>
      <c r="AI594" s="162" t="str">
        <f t="shared" si="561"/>
        <v/>
      </c>
      <c r="AJ594" s="162" t="str">
        <f t="shared" si="562"/>
        <v/>
      </c>
      <c r="AK594" s="162" t="str">
        <f t="shared" si="563"/>
        <v/>
      </c>
      <c r="AM594" s="199">
        <f t="shared" si="566"/>
        <v>5.7878658972485564</v>
      </c>
      <c r="AN594" s="197">
        <f t="shared" si="568"/>
        <v>0</v>
      </c>
      <c r="AO594" s="197">
        <f t="shared" si="569"/>
        <v>0</v>
      </c>
      <c r="AP594" s="197">
        <f t="shared" si="570"/>
        <v>0</v>
      </c>
      <c r="AQ594" s="197">
        <f t="shared" si="571"/>
        <v>0</v>
      </c>
      <c r="AR594" s="197" t="str">
        <f t="shared" si="572"/>
        <v/>
      </c>
      <c r="AS594" s="197" t="str">
        <f t="shared" si="573"/>
        <v/>
      </c>
      <c r="AT594" s="197" t="str">
        <f t="shared" si="574"/>
        <v/>
      </c>
      <c r="AU594" s="197" t="str">
        <f t="shared" si="575"/>
        <v/>
      </c>
      <c r="AV594" s="199">
        <f t="shared" ca="1" si="567"/>
        <v>2.1489567708809667</v>
      </c>
      <c r="AX594" s="162">
        <f t="shared" si="525"/>
        <v>0</v>
      </c>
      <c r="AY594" s="162">
        <f t="shared" si="526"/>
        <v>0</v>
      </c>
      <c r="AZ594" s="162">
        <f t="shared" si="527"/>
        <v>0</v>
      </c>
      <c r="BA594" s="162">
        <f t="shared" si="528"/>
        <v>0</v>
      </c>
      <c r="BB594" s="162" t="str">
        <f t="shared" si="529"/>
        <v/>
      </c>
      <c r="BC594" s="162" t="str">
        <f t="shared" si="530"/>
        <v/>
      </c>
      <c r="BD594" s="162" t="str">
        <f t="shared" si="531"/>
        <v/>
      </c>
      <c r="BE594" s="162" t="str">
        <f t="shared" si="532"/>
        <v/>
      </c>
      <c r="BG594" s="169">
        <f t="shared" si="564"/>
        <v>13.257637821431823</v>
      </c>
      <c r="BH594" s="169">
        <f t="shared" ca="1" si="565"/>
        <v>2.0779513976260646</v>
      </c>
    </row>
    <row r="595" spans="3:60" x14ac:dyDescent="0.25">
      <c r="C595" s="197">
        <v>52.1</v>
      </c>
      <c r="D595" s="198">
        <f t="shared" si="533"/>
        <v>19.549096534790028</v>
      </c>
      <c r="E595" s="199">
        <f t="shared" si="534"/>
        <v>3.6817754318618046</v>
      </c>
      <c r="F595" s="199">
        <f t="shared" si="535"/>
        <v>18.408877159309021</v>
      </c>
      <c r="G595" s="199">
        <f t="shared" si="536"/>
        <v>2.9663588962020775</v>
      </c>
      <c r="H595" s="200">
        <f t="shared" si="537"/>
        <v>8148.2427582036325</v>
      </c>
      <c r="K595" s="199">
        <f t="shared" si="538"/>
        <v>13.309024014538148</v>
      </c>
      <c r="L595" s="201">
        <f t="shared" si="539"/>
        <v>0.11162068694945775</v>
      </c>
      <c r="M595" s="201">
        <f t="shared" si="540"/>
        <v>0.11255944118263594</v>
      </c>
      <c r="N595" s="201">
        <f t="shared" si="541"/>
        <v>0.11831217298173728</v>
      </c>
      <c r="O595" s="201">
        <f t="shared" si="542"/>
        <v>0.11172381960264978</v>
      </c>
      <c r="P595" s="201" t="str">
        <f t="shared" si="543"/>
        <v/>
      </c>
      <c r="Q595" s="201" t="str">
        <f t="shared" si="544"/>
        <v/>
      </c>
      <c r="R595" s="201" t="str">
        <f t="shared" si="545"/>
        <v/>
      </c>
      <c r="S595" s="201" t="str">
        <f t="shared" si="546"/>
        <v/>
      </c>
      <c r="T595" s="199">
        <f t="shared" si="547"/>
        <v>0</v>
      </c>
      <c r="U595" s="199">
        <f t="shared" si="548"/>
        <v>0</v>
      </c>
      <c r="V595" s="199">
        <f t="shared" si="549"/>
        <v>0</v>
      </c>
      <c r="W595" s="199">
        <f t="shared" si="550"/>
        <v>0</v>
      </c>
      <c r="X595" s="199" t="str">
        <f t="shared" si="551"/>
        <v/>
      </c>
      <c r="Y595" s="199" t="str">
        <f t="shared" si="552"/>
        <v/>
      </c>
      <c r="Z595" s="199" t="str">
        <f t="shared" si="553"/>
        <v/>
      </c>
      <c r="AA595" s="199" t="str">
        <f t="shared" si="554"/>
        <v/>
      </c>
      <c r="AB595" s="201">
        <f t="shared" ca="1" si="555"/>
        <v>2.0009898836344497</v>
      </c>
      <c r="AD595" s="162">
        <f t="shared" si="556"/>
        <v>0</v>
      </c>
      <c r="AE595" s="162">
        <f t="shared" si="557"/>
        <v>0</v>
      </c>
      <c r="AF595" s="162">
        <f t="shared" si="558"/>
        <v>0</v>
      </c>
      <c r="AG595" s="162">
        <f t="shared" si="559"/>
        <v>0</v>
      </c>
      <c r="AH595" s="162" t="str">
        <f t="shared" si="560"/>
        <v/>
      </c>
      <c r="AI595" s="162" t="str">
        <f t="shared" si="561"/>
        <v/>
      </c>
      <c r="AJ595" s="162" t="str">
        <f t="shared" si="562"/>
        <v/>
      </c>
      <c r="AK595" s="162" t="str">
        <f t="shared" si="563"/>
        <v/>
      </c>
      <c r="AM595" s="199">
        <f t="shared" si="566"/>
        <v>5.7990826916230693</v>
      </c>
      <c r="AN595" s="197">
        <f t="shared" si="568"/>
        <v>0</v>
      </c>
      <c r="AO595" s="197">
        <f t="shared" si="569"/>
        <v>0</v>
      </c>
      <c r="AP595" s="197">
        <f t="shared" si="570"/>
        <v>0</v>
      </c>
      <c r="AQ595" s="197">
        <f t="shared" si="571"/>
        <v>0</v>
      </c>
      <c r="AR595" s="197" t="str">
        <f t="shared" si="572"/>
        <v/>
      </c>
      <c r="AS595" s="197" t="str">
        <f t="shared" si="573"/>
        <v/>
      </c>
      <c r="AT595" s="197" t="str">
        <f t="shared" si="574"/>
        <v/>
      </c>
      <c r="AU595" s="197" t="str">
        <f t="shared" si="575"/>
        <v/>
      </c>
      <c r="AV595" s="199">
        <f t="shared" ca="1" si="567"/>
        <v>2.094745611694083</v>
      </c>
      <c r="AX595" s="162">
        <f t="shared" si="525"/>
        <v>0</v>
      </c>
      <c r="AY595" s="162">
        <f t="shared" si="526"/>
        <v>0</v>
      </c>
      <c r="AZ595" s="162">
        <f t="shared" si="527"/>
        <v>0</v>
      </c>
      <c r="BA595" s="162">
        <f t="shared" si="528"/>
        <v>0</v>
      </c>
      <c r="BB595" s="162" t="str">
        <f t="shared" si="529"/>
        <v/>
      </c>
      <c r="BC595" s="162" t="str">
        <f t="shared" si="530"/>
        <v/>
      </c>
      <c r="BD595" s="162" t="str">
        <f t="shared" si="531"/>
        <v/>
      </c>
      <c r="BE595" s="162" t="str">
        <f t="shared" si="532"/>
        <v/>
      </c>
      <c r="BG595" s="169">
        <f t="shared" si="564"/>
        <v>13.283330917984985</v>
      </c>
      <c r="BH595" s="169">
        <f t="shared" ca="1" si="565"/>
        <v>2.1426746030365931</v>
      </c>
    </row>
    <row r="596" spans="3:60" x14ac:dyDescent="0.25">
      <c r="C596" s="197">
        <v>52.2</v>
      </c>
      <c r="D596" s="198">
        <f t="shared" si="533"/>
        <v>19.586618793014193</v>
      </c>
      <c r="E596" s="199">
        <f t="shared" si="534"/>
        <v>3.6866283524904215</v>
      </c>
      <c r="F596" s="199">
        <f t="shared" si="535"/>
        <v>18.433141762452109</v>
      </c>
      <c r="G596" s="199">
        <f t="shared" si="536"/>
        <v>2.9720524833349025</v>
      </c>
      <c r="H596" s="200">
        <f t="shared" si="537"/>
        <v>8137.5167582960048</v>
      </c>
      <c r="K596" s="199">
        <f t="shared" si="538"/>
        <v>13.33471711109131</v>
      </c>
      <c r="L596" s="201">
        <f t="shared" si="539"/>
        <v>0.11183617090109763</v>
      </c>
      <c r="M596" s="201">
        <f t="shared" si="540"/>
        <v>0.11277673740113525</v>
      </c>
      <c r="N596" s="201">
        <f t="shared" si="541"/>
        <v>0.11854057486008041</v>
      </c>
      <c r="O596" s="201">
        <f t="shared" si="542"/>
        <v>0.11193950265207575</v>
      </c>
      <c r="P596" s="201" t="str">
        <f t="shared" si="543"/>
        <v/>
      </c>
      <c r="Q596" s="201" t="str">
        <f t="shared" si="544"/>
        <v/>
      </c>
      <c r="R596" s="201" t="str">
        <f t="shared" si="545"/>
        <v/>
      </c>
      <c r="S596" s="201" t="str">
        <f t="shared" si="546"/>
        <v/>
      </c>
      <c r="T596" s="199">
        <f t="shared" si="547"/>
        <v>0</v>
      </c>
      <c r="U596" s="199">
        <f t="shared" si="548"/>
        <v>0</v>
      </c>
      <c r="V596" s="199">
        <f t="shared" si="549"/>
        <v>0</v>
      </c>
      <c r="W596" s="199">
        <f t="shared" si="550"/>
        <v>0</v>
      </c>
      <c r="X596" s="199" t="str">
        <f t="shared" si="551"/>
        <v/>
      </c>
      <c r="Y596" s="199" t="str">
        <f t="shared" si="552"/>
        <v/>
      </c>
      <c r="Z596" s="199" t="str">
        <f t="shared" si="553"/>
        <v/>
      </c>
      <c r="AA596" s="199" t="str">
        <f t="shared" si="554"/>
        <v/>
      </c>
      <c r="AB596" s="201">
        <f t="shared" ca="1" si="555"/>
        <v>2.1647244507051888</v>
      </c>
      <c r="AD596" s="162">
        <f t="shared" si="556"/>
        <v>0</v>
      </c>
      <c r="AE596" s="162">
        <f t="shared" si="557"/>
        <v>0</v>
      </c>
      <c r="AF596" s="162">
        <f t="shared" si="558"/>
        <v>0</v>
      </c>
      <c r="AG596" s="162">
        <f t="shared" si="559"/>
        <v>0</v>
      </c>
      <c r="AH596" s="162" t="str">
        <f t="shared" si="560"/>
        <v/>
      </c>
      <c r="AI596" s="162" t="str">
        <f t="shared" si="561"/>
        <v/>
      </c>
      <c r="AJ596" s="162" t="str">
        <f t="shared" si="562"/>
        <v/>
      </c>
      <c r="AK596" s="162" t="str">
        <f t="shared" si="563"/>
        <v/>
      </c>
      <c r="AM596" s="199">
        <f t="shared" si="566"/>
        <v>5.8102994859975823</v>
      </c>
      <c r="AN596" s="197">
        <f t="shared" si="568"/>
        <v>0</v>
      </c>
      <c r="AO596" s="197">
        <f t="shared" si="569"/>
        <v>0</v>
      </c>
      <c r="AP596" s="197">
        <f t="shared" si="570"/>
        <v>0</v>
      </c>
      <c r="AQ596" s="197">
        <f t="shared" si="571"/>
        <v>0</v>
      </c>
      <c r="AR596" s="197" t="str">
        <f t="shared" si="572"/>
        <v/>
      </c>
      <c r="AS596" s="197" t="str">
        <f t="shared" si="573"/>
        <v/>
      </c>
      <c r="AT596" s="197" t="str">
        <f t="shared" si="574"/>
        <v/>
      </c>
      <c r="AU596" s="197" t="str">
        <f t="shared" si="575"/>
        <v/>
      </c>
      <c r="AV596" s="199">
        <f t="shared" ca="1" si="567"/>
        <v>2.1173131434986843</v>
      </c>
      <c r="AX596" s="162">
        <f t="shared" ref="AX596:AX659" si="576">IF(AN596="","",($AM597-$AM596)*AN596)</f>
        <v>0</v>
      </c>
      <c r="AY596" s="162">
        <f t="shared" ref="AY596:AY659" si="577">IF(AO596="","",($AM597-$AM596)*AO596)</f>
        <v>0</v>
      </c>
      <c r="AZ596" s="162">
        <f t="shared" ref="AZ596:AZ659" si="578">IF(AP596="","",($AM597-$AM596)*AP596)</f>
        <v>0</v>
      </c>
      <c r="BA596" s="162">
        <f t="shared" ref="BA596:BA659" si="579">IF(AQ596="","",($AM597-$AM596)*AQ596)</f>
        <v>0</v>
      </c>
      <c r="BB596" s="162" t="str">
        <f t="shared" ref="BB596:BB659" si="580">IF(AR596="","",($AM597-$AM596)*AR596)</f>
        <v/>
      </c>
      <c r="BC596" s="162" t="str">
        <f t="shared" ref="BC596:BC659" si="581">IF(AS596="","",($AM597-$AM596)*AS596)</f>
        <v/>
      </c>
      <c r="BD596" s="162" t="str">
        <f t="shared" ref="BD596:BD659" si="582">IF(AT596="","",($AM597-$AM596)*AT596)</f>
        <v/>
      </c>
      <c r="BE596" s="162" t="str">
        <f t="shared" ref="BE596:BE659" si="583">IF(AU596="","",($AM597-$AM596)*AU596)</f>
        <v/>
      </c>
      <c r="BG596" s="169">
        <f t="shared" si="564"/>
        <v>13.309024014538148</v>
      </c>
      <c r="BH596" s="169">
        <f t="shared" ca="1" si="565"/>
        <v>2.0009898836344497</v>
      </c>
    </row>
    <row r="597" spans="3:60" x14ac:dyDescent="0.25">
      <c r="C597" s="197">
        <v>52.3</v>
      </c>
      <c r="D597" s="198">
        <f t="shared" si="533"/>
        <v>19.624141051238354</v>
      </c>
      <c r="E597" s="199">
        <f t="shared" si="534"/>
        <v>3.691481835564054</v>
      </c>
      <c r="F597" s="199">
        <f t="shared" si="535"/>
        <v>18.457409177820271</v>
      </c>
      <c r="G597" s="199">
        <f t="shared" si="536"/>
        <v>2.9777460704677279</v>
      </c>
      <c r="H597" s="200">
        <f t="shared" si="537"/>
        <v>8126.8177215386559</v>
      </c>
      <c r="K597" s="199">
        <f t="shared" si="538"/>
        <v>13.360410207644472</v>
      </c>
      <c r="L597" s="201">
        <f t="shared" si="539"/>
        <v>0.11205165485273751</v>
      </c>
      <c r="M597" s="201">
        <f t="shared" si="540"/>
        <v>0.11299403361963455</v>
      </c>
      <c r="N597" s="201">
        <f t="shared" si="541"/>
        <v>0.11876897673842353</v>
      </c>
      <c r="O597" s="201">
        <f t="shared" si="542"/>
        <v>0.11215518570150171</v>
      </c>
      <c r="P597" s="201" t="str">
        <f t="shared" si="543"/>
        <v/>
      </c>
      <c r="Q597" s="201" t="str">
        <f t="shared" si="544"/>
        <v/>
      </c>
      <c r="R597" s="201" t="str">
        <f t="shared" si="545"/>
        <v/>
      </c>
      <c r="S597" s="201" t="str">
        <f t="shared" si="546"/>
        <v/>
      </c>
      <c r="T597" s="199">
        <f t="shared" si="547"/>
        <v>0</v>
      </c>
      <c r="U597" s="199">
        <f t="shared" si="548"/>
        <v>0</v>
      </c>
      <c r="V597" s="199">
        <f t="shared" si="549"/>
        <v>0</v>
      </c>
      <c r="W597" s="199">
        <f t="shared" si="550"/>
        <v>0</v>
      </c>
      <c r="X597" s="199" t="str">
        <f t="shared" si="551"/>
        <v/>
      </c>
      <c r="Y597" s="199" t="str">
        <f t="shared" si="552"/>
        <v/>
      </c>
      <c r="Z597" s="199" t="str">
        <f t="shared" si="553"/>
        <v/>
      </c>
      <c r="AA597" s="199" t="str">
        <f t="shared" si="554"/>
        <v/>
      </c>
      <c r="AB597" s="201">
        <f t="shared" ca="1" si="555"/>
        <v>2.1266112125625174</v>
      </c>
      <c r="AD597" s="162">
        <f t="shared" si="556"/>
        <v>0</v>
      </c>
      <c r="AE597" s="162">
        <f t="shared" si="557"/>
        <v>0</v>
      </c>
      <c r="AF597" s="162">
        <f t="shared" si="558"/>
        <v>0</v>
      </c>
      <c r="AG597" s="162">
        <f t="shared" si="559"/>
        <v>0</v>
      </c>
      <c r="AH597" s="162" t="str">
        <f t="shared" si="560"/>
        <v/>
      </c>
      <c r="AI597" s="162" t="str">
        <f t="shared" si="561"/>
        <v/>
      </c>
      <c r="AJ597" s="162" t="str">
        <f t="shared" si="562"/>
        <v/>
      </c>
      <c r="AK597" s="162" t="str">
        <f t="shared" si="563"/>
        <v/>
      </c>
      <c r="AM597" s="199">
        <f t="shared" si="566"/>
        <v>5.8215162803720952</v>
      </c>
      <c r="AN597" s="197">
        <f t="shared" si="568"/>
        <v>0</v>
      </c>
      <c r="AO597" s="197">
        <f t="shared" si="569"/>
        <v>0</v>
      </c>
      <c r="AP597" s="197">
        <f t="shared" si="570"/>
        <v>0</v>
      </c>
      <c r="AQ597" s="197">
        <f t="shared" si="571"/>
        <v>0</v>
      </c>
      <c r="AR597" s="197" t="str">
        <f t="shared" si="572"/>
        <v/>
      </c>
      <c r="AS597" s="197" t="str">
        <f t="shared" si="573"/>
        <v/>
      </c>
      <c r="AT597" s="197" t="str">
        <f t="shared" si="574"/>
        <v/>
      </c>
      <c r="AU597" s="197" t="str">
        <f t="shared" si="575"/>
        <v/>
      </c>
      <c r="AV597" s="199">
        <f t="shared" ca="1" si="567"/>
        <v>2.0444986397677609</v>
      </c>
      <c r="AX597" s="162">
        <f t="shared" si="576"/>
        <v>0</v>
      </c>
      <c r="AY597" s="162">
        <f t="shared" si="577"/>
        <v>0</v>
      </c>
      <c r="AZ597" s="162">
        <f t="shared" si="578"/>
        <v>0</v>
      </c>
      <c r="BA597" s="162">
        <f t="shared" si="579"/>
        <v>0</v>
      </c>
      <c r="BB597" s="162" t="str">
        <f t="shared" si="580"/>
        <v/>
      </c>
      <c r="BC597" s="162" t="str">
        <f t="shared" si="581"/>
        <v/>
      </c>
      <c r="BD597" s="162" t="str">
        <f t="shared" si="582"/>
        <v/>
      </c>
      <c r="BE597" s="162" t="str">
        <f t="shared" si="583"/>
        <v/>
      </c>
      <c r="BG597" s="169">
        <f t="shared" si="564"/>
        <v>13.33471711109131</v>
      </c>
      <c r="BH597" s="169">
        <f t="shared" ca="1" si="565"/>
        <v>2.1647244507051888</v>
      </c>
    </row>
    <row r="598" spans="3:60" x14ac:dyDescent="0.25">
      <c r="C598" s="197">
        <v>52.4</v>
      </c>
      <c r="D598" s="198">
        <f t="shared" si="533"/>
        <v>19.661663309462522</v>
      </c>
      <c r="E598" s="199">
        <f t="shared" si="534"/>
        <v>3.6963358778625954</v>
      </c>
      <c r="F598" s="199">
        <f t="shared" si="535"/>
        <v>18.481679389312976</v>
      </c>
      <c r="G598" s="199">
        <f t="shared" si="536"/>
        <v>2.9834396576005533</v>
      </c>
      <c r="H598" s="200">
        <f t="shared" si="537"/>
        <v>8116.1455536739504</v>
      </c>
      <c r="K598" s="199">
        <f t="shared" si="538"/>
        <v>13.386103304197635</v>
      </c>
      <c r="L598" s="201">
        <f t="shared" si="539"/>
        <v>0.11226713880437737</v>
      </c>
      <c r="M598" s="201">
        <f t="shared" si="540"/>
        <v>0.11321132983813383</v>
      </c>
      <c r="N598" s="201">
        <f t="shared" si="541"/>
        <v>0.11899737861676664</v>
      </c>
      <c r="O598" s="201">
        <f t="shared" si="542"/>
        <v>0.11237086875092767</v>
      </c>
      <c r="P598" s="201" t="str">
        <f t="shared" si="543"/>
        <v/>
      </c>
      <c r="Q598" s="201" t="str">
        <f t="shared" si="544"/>
        <v/>
      </c>
      <c r="R598" s="201" t="str">
        <f t="shared" si="545"/>
        <v/>
      </c>
      <c r="S598" s="201" t="str">
        <f t="shared" si="546"/>
        <v/>
      </c>
      <c r="T598" s="199">
        <f t="shared" si="547"/>
        <v>0</v>
      </c>
      <c r="U598" s="199">
        <f t="shared" si="548"/>
        <v>0</v>
      </c>
      <c r="V598" s="199">
        <f t="shared" si="549"/>
        <v>0</v>
      </c>
      <c r="W598" s="199">
        <f t="shared" si="550"/>
        <v>0</v>
      </c>
      <c r="X598" s="199" t="str">
        <f t="shared" si="551"/>
        <v/>
      </c>
      <c r="Y598" s="199" t="str">
        <f t="shared" si="552"/>
        <v/>
      </c>
      <c r="Z598" s="199" t="str">
        <f t="shared" si="553"/>
        <v/>
      </c>
      <c r="AA598" s="199" t="str">
        <f t="shared" si="554"/>
        <v/>
      </c>
      <c r="AB598" s="201">
        <f t="shared" ca="1" si="555"/>
        <v>2.1116817655936577</v>
      </c>
      <c r="AD598" s="162">
        <f t="shared" si="556"/>
        <v>0</v>
      </c>
      <c r="AE598" s="162">
        <f t="shared" si="557"/>
        <v>0</v>
      </c>
      <c r="AF598" s="162">
        <f t="shared" si="558"/>
        <v>0</v>
      </c>
      <c r="AG598" s="162">
        <f t="shared" si="559"/>
        <v>0</v>
      </c>
      <c r="AH598" s="162" t="str">
        <f t="shared" si="560"/>
        <v/>
      </c>
      <c r="AI598" s="162" t="str">
        <f t="shared" si="561"/>
        <v/>
      </c>
      <c r="AJ598" s="162" t="str">
        <f t="shared" si="562"/>
        <v/>
      </c>
      <c r="AK598" s="162" t="str">
        <f t="shared" si="563"/>
        <v/>
      </c>
      <c r="AM598" s="199">
        <f t="shared" si="566"/>
        <v>5.8327330747466082</v>
      </c>
      <c r="AN598" s="197">
        <f t="shared" si="568"/>
        <v>0</v>
      </c>
      <c r="AO598" s="197">
        <f t="shared" si="569"/>
        <v>0</v>
      </c>
      <c r="AP598" s="197">
        <f t="shared" si="570"/>
        <v>0</v>
      </c>
      <c r="AQ598" s="197">
        <f t="shared" si="571"/>
        <v>0</v>
      </c>
      <c r="AR598" s="197" t="str">
        <f t="shared" si="572"/>
        <v/>
      </c>
      <c r="AS598" s="197" t="str">
        <f t="shared" si="573"/>
        <v/>
      </c>
      <c r="AT598" s="197" t="str">
        <f t="shared" si="574"/>
        <v/>
      </c>
      <c r="AU598" s="197" t="str">
        <f t="shared" si="575"/>
        <v/>
      </c>
      <c r="AV598" s="199">
        <f t="shared" ca="1" si="567"/>
        <v>2.1443135751630891</v>
      </c>
      <c r="AX598" s="162">
        <f t="shared" si="576"/>
        <v>0</v>
      </c>
      <c r="AY598" s="162">
        <f t="shared" si="577"/>
        <v>0</v>
      </c>
      <c r="AZ598" s="162">
        <f t="shared" si="578"/>
        <v>0</v>
      </c>
      <c r="BA598" s="162">
        <f t="shared" si="579"/>
        <v>0</v>
      </c>
      <c r="BB598" s="162" t="str">
        <f t="shared" si="580"/>
        <v/>
      </c>
      <c r="BC598" s="162" t="str">
        <f t="shared" si="581"/>
        <v/>
      </c>
      <c r="BD598" s="162" t="str">
        <f t="shared" si="582"/>
        <v/>
      </c>
      <c r="BE598" s="162" t="str">
        <f t="shared" si="583"/>
        <v/>
      </c>
      <c r="BG598" s="169">
        <f t="shared" si="564"/>
        <v>13.360410207644472</v>
      </c>
      <c r="BH598" s="169">
        <f t="shared" ca="1" si="565"/>
        <v>2.1266112125625174</v>
      </c>
    </row>
    <row r="599" spans="3:60" x14ac:dyDescent="0.25">
      <c r="C599" s="197">
        <v>52.5</v>
      </c>
      <c r="D599" s="198">
        <f t="shared" si="533"/>
        <v>19.699185567686687</v>
      </c>
      <c r="E599" s="199">
        <f t="shared" si="534"/>
        <v>3.7011904761904759</v>
      </c>
      <c r="F599" s="199">
        <f t="shared" si="535"/>
        <v>18.50595238095238</v>
      </c>
      <c r="G599" s="199">
        <f t="shared" si="536"/>
        <v>2.9891332447333792</v>
      </c>
      <c r="H599" s="200">
        <f t="shared" si="537"/>
        <v>8105.5001608234161</v>
      </c>
      <c r="K599" s="199">
        <f t="shared" si="538"/>
        <v>13.411796400750797</v>
      </c>
      <c r="L599" s="201">
        <f t="shared" si="539"/>
        <v>0.11248262275601725</v>
      </c>
      <c r="M599" s="201">
        <f t="shared" si="540"/>
        <v>0.11342862605663313</v>
      </c>
      <c r="N599" s="201">
        <f t="shared" si="541"/>
        <v>0.11922578049510978</v>
      </c>
      <c r="O599" s="201">
        <f t="shared" si="542"/>
        <v>0.11258655180035364</v>
      </c>
      <c r="P599" s="201" t="str">
        <f t="shared" si="543"/>
        <v/>
      </c>
      <c r="Q599" s="201" t="str">
        <f t="shared" si="544"/>
        <v/>
      </c>
      <c r="R599" s="201" t="str">
        <f t="shared" si="545"/>
        <v/>
      </c>
      <c r="S599" s="201" t="str">
        <f t="shared" si="546"/>
        <v/>
      </c>
      <c r="T599" s="199">
        <f t="shared" si="547"/>
        <v>0</v>
      </c>
      <c r="U599" s="199">
        <f t="shared" si="548"/>
        <v>0</v>
      </c>
      <c r="V599" s="199">
        <f t="shared" si="549"/>
        <v>0</v>
      </c>
      <c r="W599" s="199">
        <f t="shared" si="550"/>
        <v>0</v>
      </c>
      <c r="X599" s="199" t="str">
        <f t="shared" si="551"/>
        <v/>
      </c>
      <c r="Y599" s="199" t="str">
        <f t="shared" si="552"/>
        <v/>
      </c>
      <c r="Z599" s="199" t="str">
        <f t="shared" si="553"/>
        <v/>
      </c>
      <c r="AA599" s="199" t="str">
        <f t="shared" si="554"/>
        <v/>
      </c>
      <c r="AB599" s="201">
        <f t="shared" ca="1" si="555"/>
        <v>2.065166589667101</v>
      </c>
      <c r="AD599" s="162">
        <f t="shared" si="556"/>
        <v>0</v>
      </c>
      <c r="AE599" s="162">
        <f t="shared" si="557"/>
        <v>0</v>
      </c>
      <c r="AF599" s="162">
        <f t="shared" si="558"/>
        <v>0</v>
      </c>
      <c r="AG599" s="162">
        <f t="shared" si="559"/>
        <v>0</v>
      </c>
      <c r="AH599" s="162" t="str">
        <f t="shared" si="560"/>
        <v/>
      </c>
      <c r="AI599" s="162" t="str">
        <f t="shared" si="561"/>
        <v/>
      </c>
      <c r="AJ599" s="162" t="str">
        <f t="shared" si="562"/>
        <v/>
      </c>
      <c r="AK599" s="162" t="str">
        <f t="shared" si="563"/>
        <v/>
      </c>
      <c r="AM599" s="199">
        <f t="shared" si="566"/>
        <v>5.8439498691211211</v>
      </c>
      <c r="AN599" s="197">
        <f t="shared" si="568"/>
        <v>0</v>
      </c>
      <c r="AO599" s="197">
        <f t="shared" si="569"/>
        <v>0</v>
      </c>
      <c r="AP599" s="197">
        <f t="shared" si="570"/>
        <v>0</v>
      </c>
      <c r="AQ599" s="197">
        <f t="shared" si="571"/>
        <v>0</v>
      </c>
      <c r="AR599" s="197" t="str">
        <f t="shared" si="572"/>
        <v/>
      </c>
      <c r="AS599" s="197" t="str">
        <f t="shared" si="573"/>
        <v/>
      </c>
      <c r="AT599" s="197" t="str">
        <f t="shared" si="574"/>
        <v/>
      </c>
      <c r="AU599" s="197" t="str">
        <f t="shared" si="575"/>
        <v/>
      </c>
      <c r="AV599" s="199">
        <f t="shared" ca="1" si="567"/>
        <v>2.0920658237350716</v>
      </c>
      <c r="AX599" s="162">
        <f t="shared" si="576"/>
        <v>0</v>
      </c>
      <c r="AY599" s="162">
        <f t="shared" si="577"/>
        <v>0</v>
      </c>
      <c r="AZ599" s="162">
        <f t="shared" si="578"/>
        <v>0</v>
      </c>
      <c r="BA599" s="162">
        <f t="shared" si="579"/>
        <v>0</v>
      </c>
      <c r="BB599" s="162" t="str">
        <f t="shared" si="580"/>
        <v/>
      </c>
      <c r="BC599" s="162" t="str">
        <f t="shared" si="581"/>
        <v/>
      </c>
      <c r="BD599" s="162" t="str">
        <f t="shared" si="582"/>
        <v/>
      </c>
      <c r="BE599" s="162" t="str">
        <f t="shared" si="583"/>
        <v/>
      </c>
      <c r="BG599" s="169">
        <f t="shared" si="564"/>
        <v>13.386103304197635</v>
      </c>
      <c r="BH599" s="169">
        <f t="shared" ca="1" si="565"/>
        <v>2.1116817655936577</v>
      </c>
    </row>
    <row r="600" spans="3:60" x14ac:dyDescent="0.25">
      <c r="C600" s="197">
        <v>52.6</v>
      </c>
      <c r="D600" s="198">
        <f t="shared" si="533"/>
        <v>19.736707825910852</v>
      </c>
      <c r="E600" s="199">
        <f t="shared" si="534"/>
        <v>3.706045627376426</v>
      </c>
      <c r="F600" s="199">
        <f t="shared" si="535"/>
        <v>18.53022813688213</v>
      </c>
      <c r="G600" s="199">
        <f t="shared" si="536"/>
        <v>2.9948268318662046</v>
      </c>
      <c r="H600" s="200">
        <f t="shared" si="537"/>
        <v>8094.8814494865028</v>
      </c>
      <c r="K600" s="199">
        <f t="shared" si="538"/>
        <v>13.437489497303959</v>
      </c>
      <c r="L600" s="201">
        <f t="shared" si="539"/>
        <v>0.11269810670765713</v>
      </c>
      <c r="M600" s="201">
        <f t="shared" si="540"/>
        <v>0.11364592227513243</v>
      </c>
      <c r="N600" s="201">
        <f t="shared" si="541"/>
        <v>0.11945418237345289</v>
      </c>
      <c r="O600" s="201">
        <f t="shared" si="542"/>
        <v>0.11280223484977961</v>
      </c>
      <c r="P600" s="201" t="str">
        <f t="shared" si="543"/>
        <v/>
      </c>
      <c r="Q600" s="201" t="str">
        <f t="shared" si="544"/>
        <v/>
      </c>
      <c r="R600" s="201" t="str">
        <f t="shared" si="545"/>
        <v/>
      </c>
      <c r="S600" s="201" t="str">
        <f t="shared" si="546"/>
        <v/>
      </c>
      <c r="T600" s="199">
        <f t="shared" si="547"/>
        <v>0</v>
      </c>
      <c r="U600" s="199">
        <f t="shared" si="548"/>
        <v>0</v>
      </c>
      <c r="V600" s="199">
        <f t="shared" si="549"/>
        <v>0</v>
      </c>
      <c r="W600" s="199">
        <f t="shared" si="550"/>
        <v>0</v>
      </c>
      <c r="X600" s="199" t="str">
        <f t="shared" si="551"/>
        <v/>
      </c>
      <c r="Y600" s="199" t="str">
        <f t="shared" si="552"/>
        <v/>
      </c>
      <c r="Z600" s="199" t="str">
        <f t="shared" si="553"/>
        <v/>
      </c>
      <c r="AA600" s="199" t="str">
        <f t="shared" si="554"/>
        <v/>
      </c>
      <c r="AB600" s="201">
        <f t="shared" ca="1" si="555"/>
        <v>2.0022465845225788</v>
      </c>
      <c r="AD600" s="162">
        <f t="shared" si="556"/>
        <v>0</v>
      </c>
      <c r="AE600" s="162">
        <f t="shared" si="557"/>
        <v>0</v>
      </c>
      <c r="AF600" s="162">
        <f t="shared" si="558"/>
        <v>0</v>
      </c>
      <c r="AG600" s="162">
        <f t="shared" si="559"/>
        <v>0</v>
      </c>
      <c r="AH600" s="162" t="str">
        <f t="shared" si="560"/>
        <v/>
      </c>
      <c r="AI600" s="162" t="str">
        <f t="shared" si="561"/>
        <v/>
      </c>
      <c r="AJ600" s="162" t="str">
        <f t="shared" si="562"/>
        <v/>
      </c>
      <c r="AK600" s="162" t="str">
        <f t="shared" si="563"/>
        <v/>
      </c>
      <c r="AM600" s="199">
        <f t="shared" si="566"/>
        <v>5.8551666634956341</v>
      </c>
      <c r="AN600" s="197">
        <f t="shared" si="568"/>
        <v>0</v>
      </c>
      <c r="AO600" s="197">
        <f t="shared" si="569"/>
        <v>0</v>
      </c>
      <c r="AP600" s="197">
        <f t="shared" si="570"/>
        <v>0</v>
      </c>
      <c r="AQ600" s="197">
        <f t="shared" si="571"/>
        <v>0</v>
      </c>
      <c r="AR600" s="197" t="str">
        <f t="shared" si="572"/>
        <v/>
      </c>
      <c r="AS600" s="197" t="str">
        <f t="shared" si="573"/>
        <v/>
      </c>
      <c r="AT600" s="197" t="str">
        <f t="shared" si="574"/>
        <v/>
      </c>
      <c r="AU600" s="197" t="str">
        <f t="shared" si="575"/>
        <v/>
      </c>
      <c r="AV600" s="199">
        <f t="shared" ca="1" si="567"/>
        <v>2.1171963902607351</v>
      </c>
      <c r="AX600" s="162">
        <f t="shared" si="576"/>
        <v>0</v>
      </c>
      <c r="AY600" s="162">
        <f t="shared" si="577"/>
        <v>0</v>
      </c>
      <c r="AZ600" s="162">
        <f t="shared" si="578"/>
        <v>0</v>
      </c>
      <c r="BA600" s="162">
        <f t="shared" si="579"/>
        <v>0</v>
      </c>
      <c r="BB600" s="162" t="str">
        <f t="shared" si="580"/>
        <v/>
      </c>
      <c r="BC600" s="162" t="str">
        <f t="shared" si="581"/>
        <v/>
      </c>
      <c r="BD600" s="162" t="str">
        <f t="shared" si="582"/>
        <v/>
      </c>
      <c r="BE600" s="162" t="str">
        <f t="shared" si="583"/>
        <v/>
      </c>
      <c r="BG600" s="169">
        <f t="shared" si="564"/>
        <v>13.411796400750797</v>
      </c>
      <c r="BH600" s="169">
        <f t="shared" ca="1" si="565"/>
        <v>2.065166589667101</v>
      </c>
    </row>
    <row r="601" spans="3:60" x14ac:dyDescent="0.25">
      <c r="C601" s="197">
        <v>52.7</v>
      </c>
      <c r="D601" s="198">
        <f t="shared" si="533"/>
        <v>19.77423008413502</v>
      </c>
      <c r="E601" s="199">
        <f t="shared" si="534"/>
        <v>3.7109013282732448</v>
      </c>
      <c r="F601" s="199">
        <f t="shared" si="535"/>
        <v>18.554506641366224</v>
      </c>
      <c r="G601" s="199">
        <f t="shared" si="536"/>
        <v>3.0005204189990309</v>
      </c>
      <c r="H601" s="200">
        <f t="shared" si="537"/>
        <v>8084.2893265393259</v>
      </c>
      <c r="K601" s="199">
        <f t="shared" si="538"/>
        <v>13.463182593857121</v>
      </c>
      <c r="L601" s="201">
        <f t="shared" si="539"/>
        <v>0.11291359065929701</v>
      </c>
      <c r="M601" s="201">
        <f t="shared" si="540"/>
        <v>0.11386321849363172</v>
      </c>
      <c r="N601" s="201">
        <f t="shared" si="541"/>
        <v>0.11968258425179601</v>
      </c>
      <c r="O601" s="201">
        <f t="shared" si="542"/>
        <v>0.11301791789920557</v>
      </c>
      <c r="P601" s="201" t="str">
        <f t="shared" si="543"/>
        <v/>
      </c>
      <c r="Q601" s="201" t="str">
        <f t="shared" si="544"/>
        <v/>
      </c>
      <c r="R601" s="201" t="str">
        <f t="shared" si="545"/>
        <v/>
      </c>
      <c r="S601" s="201" t="str">
        <f t="shared" si="546"/>
        <v/>
      </c>
      <c r="T601" s="199">
        <f t="shared" si="547"/>
        <v>0</v>
      </c>
      <c r="U601" s="199">
        <f t="shared" si="548"/>
        <v>0</v>
      </c>
      <c r="V601" s="199">
        <f t="shared" si="549"/>
        <v>0</v>
      </c>
      <c r="W601" s="199">
        <f t="shared" si="550"/>
        <v>0</v>
      </c>
      <c r="X601" s="199" t="str">
        <f t="shared" si="551"/>
        <v/>
      </c>
      <c r="Y601" s="199" t="str">
        <f t="shared" si="552"/>
        <v/>
      </c>
      <c r="Z601" s="199" t="str">
        <f t="shared" si="553"/>
        <v/>
      </c>
      <c r="AA601" s="199" t="str">
        <f t="shared" si="554"/>
        <v/>
      </c>
      <c r="AB601" s="201">
        <f t="shared" ca="1" si="555"/>
        <v>2.1315567794231844</v>
      </c>
      <c r="AD601" s="162">
        <f t="shared" si="556"/>
        <v>0</v>
      </c>
      <c r="AE601" s="162">
        <f t="shared" si="557"/>
        <v>0</v>
      </c>
      <c r="AF601" s="162">
        <f t="shared" si="558"/>
        <v>0</v>
      </c>
      <c r="AG601" s="162">
        <f t="shared" si="559"/>
        <v>0</v>
      </c>
      <c r="AH601" s="162" t="str">
        <f t="shared" si="560"/>
        <v/>
      </c>
      <c r="AI601" s="162" t="str">
        <f t="shared" si="561"/>
        <v/>
      </c>
      <c r="AJ601" s="162" t="str">
        <f t="shared" si="562"/>
        <v/>
      </c>
      <c r="AK601" s="162" t="str">
        <f t="shared" si="563"/>
        <v/>
      </c>
      <c r="AM601" s="199">
        <f t="shared" si="566"/>
        <v>5.866383457870147</v>
      </c>
      <c r="AN601" s="197">
        <f t="shared" si="568"/>
        <v>0</v>
      </c>
      <c r="AO601" s="197">
        <f t="shared" si="569"/>
        <v>0</v>
      </c>
      <c r="AP601" s="197">
        <f t="shared" si="570"/>
        <v>0</v>
      </c>
      <c r="AQ601" s="197">
        <f t="shared" si="571"/>
        <v>0</v>
      </c>
      <c r="AR601" s="197" t="str">
        <f t="shared" si="572"/>
        <v/>
      </c>
      <c r="AS601" s="197" t="str">
        <f t="shared" si="573"/>
        <v/>
      </c>
      <c r="AT601" s="197" t="str">
        <f t="shared" si="574"/>
        <v/>
      </c>
      <c r="AU601" s="197" t="str">
        <f t="shared" si="575"/>
        <v/>
      </c>
      <c r="AV601" s="199">
        <f t="shared" ca="1" si="567"/>
        <v>2.1311716748579177</v>
      </c>
      <c r="AX601" s="162">
        <f t="shared" si="576"/>
        <v>0</v>
      </c>
      <c r="AY601" s="162">
        <f t="shared" si="577"/>
        <v>0</v>
      </c>
      <c r="AZ601" s="162">
        <f t="shared" si="578"/>
        <v>0</v>
      </c>
      <c r="BA601" s="162">
        <f t="shared" si="579"/>
        <v>0</v>
      </c>
      <c r="BB601" s="162" t="str">
        <f t="shared" si="580"/>
        <v/>
      </c>
      <c r="BC601" s="162" t="str">
        <f t="shared" si="581"/>
        <v/>
      </c>
      <c r="BD601" s="162" t="str">
        <f t="shared" si="582"/>
        <v/>
      </c>
      <c r="BE601" s="162" t="str">
        <f t="shared" si="583"/>
        <v/>
      </c>
      <c r="BG601" s="169">
        <f t="shared" si="564"/>
        <v>13.437489497303959</v>
      </c>
      <c r="BH601" s="169">
        <f t="shared" ca="1" si="565"/>
        <v>2.0022465845225788</v>
      </c>
    </row>
    <row r="602" spans="3:60" x14ac:dyDescent="0.25">
      <c r="C602" s="197">
        <v>52.8</v>
      </c>
      <c r="D602" s="198">
        <f t="shared" si="533"/>
        <v>19.811752342359181</v>
      </c>
      <c r="E602" s="199">
        <f t="shared" si="534"/>
        <v>3.7157575757575758</v>
      </c>
      <c r="F602" s="199">
        <f t="shared" si="535"/>
        <v>18.578787878787878</v>
      </c>
      <c r="G602" s="199">
        <f t="shared" si="536"/>
        <v>3.006214006131855</v>
      </c>
      <c r="H602" s="200">
        <f t="shared" si="537"/>
        <v>8073.7236992334047</v>
      </c>
      <c r="K602" s="199">
        <f t="shared" si="538"/>
        <v>13.488875690410284</v>
      </c>
      <c r="L602" s="201">
        <f t="shared" si="539"/>
        <v>0.11312907461093689</v>
      </c>
      <c r="M602" s="201">
        <f t="shared" si="540"/>
        <v>0.11408051471213101</v>
      </c>
      <c r="N602" s="201">
        <f t="shared" si="541"/>
        <v>0.11991098613013913</v>
      </c>
      <c r="O602" s="201">
        <f t="shared" si="542"/>
        <v>0.11323360094863152</v>
      </c>
      <c r="P602" s="201" t="str">
        <f t="shared" si="543"/>
        <v/>
      </c>
      <c r="Q602" s="201" t="str">
        <f t="shared" si="544"/>
        <v/>
      </c>
      <c r="R602" s="201" t="str">
        <f t="shared" si="545"/>
        <v/>
      </c>
      <c r="S602" s="201" t="str">
        <f t="shared" si="546"/>
        <v/>
      </c>
      <c r="T602" s="199">
        <f t="shared" si="547"/>
        <v>0</v>
      </c>
      <c r="U602" s="199">
        <f t="shared" si="548"/>
        <v>0</v>
      </c>
      <c r="V602" s="199">
        <f t="shared" si="549"/>
        <v>0</v>
      </c>
      <c r="W602" s="199">
        <f t="shared" si="550"/>
        <v>0</v>
      </c>
      <c r="X602" s="199" t="str">
        <f t="shared" si="551"/>
        <v/>
      </c>
      <c r="Y602" s="199" t="str">
        <f t="shared" si="552"/>
        <v/>
      </c>
      <c r="Z602" s="199" t="str">
        <f t="shared" si="553"/>
        <v/>
      </c>
      <c r="AA602" s="199" t="str">
        <f t="shared" si="554"/>
        <v/>
      </c>
      <c r="AB602" s="201">
        <f t="shared" ca="1" si="555"/>
        <v>2.0113764865635235</v>
      </c>
      <c r="AD602" s="162">
        <f t="shared" si="556"/>
        <v>0</v>
      </c>
      <c r="AE602" s="162">
        <f t="shared" si="557"/>
        <v>0</v>
      </c>
      <c r="AF602" s="162">
        <f t="shared" si="558"/>
        <v>0</v>
      </c>
      <c r="AG602" s="162">
        <f t="shared" si="559"/>
        <v>0</v>
      </c>
      <c r="AH602" s="162" t="str">
        <f t="shared" si="560"/>
        <v/>
      </c>
      <c r="AI602" s="162" t="str">
        <f t="shared" si="561"/>
        <v/>
      </c>
      <c r="AJ602" s="162" t="str">
        <f t="shared" si="562"/>
        <v/>
      </c>
      <c r="AK602" s="162" t="str">
        <f t="shared" si="563"/>
        <v/>
      </c>
      <c r="AM602" s="199">
        <f t="shared" si="566"/>
        <v>5.87760025224466</v>
      </c>
      <c r="AN602" s="197">
        <f t="shared" si="568"/>
        <v>0</v>
      </c>
      <c r="AO602" s="197">
        <f t="shared" si="569"/>
        <v>0</v>
      </c>
      <c r="AP602" s="197">
        <f t="shared" si="570"/>
        <v>0</v>
      </c>
      <c r="AQ602" s="197">
        <f t="shared" si="571"/>
        <v>0</v>
      </c>
      <c r="AR602" s="197" t="str">
        <f t="shared" si="572"/>
        <v/>
      </c>
      <c r="AS602" s="197" t="str">
        <f t="shared" si="573"/>
        <v/>
      </c>
      <c r="AT602" s="197" t="str">
        <f t="shared" si="574"/>
        <v/>
      </c>
      <c r="AU602" s="197" t="str">
        <f t="shared" si="575"/>
        <v/>
      </c>
      <c r="AV602" s="199">
        <f t="shared" ca="1" si="567"/>
        <v>2.0528165884183212</v>
      </c>
      <c r="AX602" s="162">
        <f t="shared" si="576"/>
        <v>0</v>
      </c>
      <c r="AY602" s="162">
        <f t="shared" si="577"/>
        <v>0</v>
      </c>
      <c r="AZ602" s="162">
        <f t="shared" si="578"/>
        <v>0</v>
      </c>
      <c r="BA602" s="162">
        <f t="shared" si="579"/>
        <v>0</v>
      </c>
      <c r="BB602" s="162" t="str">
        <f t="shared" si="580"/>
        <v/>
      </c>
      <c r="BC602" s="162" t="str">
        <f t="shared" si="581"/>
        <v/>
      </c>
      <c r="BD602" s="162" t="str">
        <f t="shared" si="582"/>
        <v/>
      </c>
      <c r="BE602" s="162" t="str">
        <f t="shared" si="583"/>
        <v/>
      </c>
      <c r="BG602" s="169">
        <f t="shared" si="564"/>
        <v>13.463182593857121</v>
      </c>
      <c r="BH602" s="169">
        <f t="shared" ca="1" si="565"/>
        <v>2.1315567794231844</v>
      </c>
    </row>
    <row r="603" spans="3:60" x14ac:dyDescent="0.25">
      <c r="C603" s="197">
        <v>52.9</v>
      </c>
      <c r="D603" s="198">
        <f t="shared" si="533"/>
        <v>19.849274600583346</v>
      </c>
      <c r="E603" s="199">
        <f t="shared" si="534"/>
        <v>3.7206143667296789</v>
      </c>
      <c r="F603" s="199">
        <f t="shared" si="535"/>
        <v>18.603071833648393</v>
      </c>
      <c r="G603" s="199">
        <f t="shared" si="536"/>
        <v>3.0119075932646804</v>
      </c>
      <c r="H603" s="200">
        <f t="shared" si="537"/>
        <v>8063.1844751944036</v>
      </c>
      <c r="K603" s="199">
        <f t="shared" si="538"/>
        <v>13.514568786963446</v>
      </c>
      <c r="L603" s="201">
        <f t="shared" si="539"/>
        <v>0.11334455856257676</v>
      </c>
      <c r="M603" s="201">
        <f t="shared" si="540"/>
        <v>0.11429781093063032</v>
      </c>
      <c r="N603" s="201">
        <f t="shared" si="541"/>
        <v>0.12013938800848226</v>
      </c>
      <c r="O603" s="201">
        <f t="shared" si="542"/>
        <v>0.1134492839980575</v>
      </c>
      <c r="P603" s="201" t="str">
        <f t="shared" si="543"/>
        <v/>
      </c>
      <c r="Q603" s="201" t="str">
        <f t="shared" si="544"/>
        <v/>
      </c>
      <c r="R603" s="201" t="str">
        <f t="shared" si="545"/>
        <v/>
      </c>
      <c r="S603" s="201" t="str">
        <f t="shared" si="546"/>
        <v/>
      </c>
      <c r="T603" s="199">
        <f t="shared" si="547"/>
        <v>0</v>
      </c>
      <c r="U603" s="199">
        <f t="shared" si="548"/>
        <v>0</v>
      </c>
      <c r="V603" s="199">
        <f t="shared" si="549"/>
        <v>0</v>
      </c>
      <c r="W603" s="199">
        <f t="shared" si="550"/>
        <v>0</v>
      </c>
      <c r="X603" s="199" t="str">
        <f t="shared" si="551"/>
        <v/>
      </c>
      <c r="Y603" s="199" t="str">
        <f t="shared" si="552"/>
        <v/>
      </c>
      <c r="Z603" s="199" t="str">
        <f t="shared" si="553"/>
        <v/>
      </c>
      <c r="AA603" s="199" t="str">
        <f t="shared" si="554"/>
        <v/>
      </c>
      <c r="AB603" s="201">
        <f t="shared" ca="1" si="555"/>
        <v>2.0869034609127679</v>
      </c>
      <c r="AD603" s="162">
        <f t="shared" si="556"/>
        <v>0</v>
      </c>
      <c r="AE603" s="162">
        <f t="shared" si="557"/>
        <v>0</v>
      </c>
      <c r="AF603" s="162">
        <f t="shared" si="558"/>
        <v>0</v>
      </c>
      <c r="AG603" s="162">
        <f t="shared" si="559"/>
        <v>0</v>
      </c>
      <c r="AH603" s="162" t="str">
        <f t="shared" si="560"/>
        <v/>
      </c>
      <c r="AI603" s="162" t="str">
        <f t="shared" si="561"/>
        <v/>
      </c>
      <c r="AJ603" s="162" t="str">
        <f t="shared" si="562"/>
        <v/>
      </c>
      <c r="AK603" s="162" t="str">
        <f t="shared" si="563"/>
        <v/>
      </c>
      <c r="AM603" s="199">
        <f t="shared" si="566"/>
        <v>5.8888170466191729</v>
      </c>
      <c r="AN603" s="197">
        <f t="shared" si="568"/>
        <v>0</v>
      </c>
      <c r="AO603" s="197">
        <f t="shared" si="569"/>
        <v>0</v>
      </c>
      <c r="AP603" s="197">
        <f t="shared" si="570"/>
        <v>0</v>
      </c>
      <c r="AQ603" s="197">
        <f t="shared" si="571"/>
        <v>0</v>
      </c>
      <c r="AR603" s="197" t="str">
        <f t="shared" si="572"/>
        <v/>
      </c>
      <c r="AS603" s="197" t="str">
        <f t="shared" si="573"/>
        <v/>
      </c>
      <c r="AT603" s="197" t="str">
        <f t="shared" si="574"/>
        <v/>
      </c>
      <c r="AU603" s="197" t="str">
        <f t="shared" si="575"/>
        <v/>
      </c>
      <c r="AV603" s="199">
        <f t="shared" ca="1" si="567"/>
        <v>2.0300148418104942</v>
      </c>
      <c r="AX603" s="162">
        <f t="shared" si="576"/>
        <v>0</v>
      </c>
      <c r="AY603" s="162">
        <f t="shared" si="577"/>
        <v>0</v>
      </c>
      <c r="AZ603" s="162">
        <f t="shared" si="578"/>
        <v>0</v>
      </c>
      <c r="BA603" s="162">
        <f t="shared" si="579"/>
        <v>0</v>
      </c>
      <c r="BB603" s="162" t="str">
        <f t="shared" si="580"/>
        <v/>
      </c>
      <c r="BC603" s="162" t="str">
        <f t="shared" si="581"/>
        <v/>
      </c>
      <c r="BD603" s="162" t="str">
        <f t="shared" si="582"/>
        <v/>
      </c>
      <c r="BE603" s="162" t="str">
        <f t="shared" si="583"/>
        <v/>
      </c>
      <c r="BG603" s="169">
        <f t="shared" si="564"/>
        <v>13.488875690410284</v>
      </c>
      <c r="BH603" s="169">
        <f t="shared" ca="1" si="565"/>
        <v>2.0113764865635235</v>
      </c>
    </row>
    <row r="604" spans="3:60" x14ac:dyDescent="0.25">
      <c r="C604" s="197">
        <v>53</v>
      </c>
      <c r="D604" s="198">
        <f t="shared" si="533"/>
        <v>19.886796858807514</v>
      </c>
      <c r="E604" s="199">
        <f t="shared" si="534"/>
        <v>3.7254716981132079</v>
      </c>
      <c r="F604" s="199">
        <f t="shared" si="535"/>
        <v>18.627358490566039</v>
      </c>
      <c r="G604" s="199">
        <f t="shared" si="536"/>
        <v>3.0176011803975071</v>
      </c>
      <c r="H604" s="200">
        <f t="shared" si="537"/>
        <v>8052.6715624208655</v>
      </c>
      <c r="K604" s="199">
        <f t="shared" si="538"/>
        <v>13.540261883516608</v>
      </c>
      <c r="L604" s="201">
        <f t="shared" si="539"/>
        <v>0.11356004251421666</v>
      </c>
      <c r="M604" s="201">
        <f t="shared" si="540"/>
        <v>0.11451510714912962</v>
      </c>
      <c r="N604" s="201">
        <f t="shared" si="541"/>
        <v>0.12036778988682537</v>
      </c>
      <c r="O604" s="201">
        <f t="shared" si="542"/>
        <v>0.11366496704748347</v>
      </c>
      <c r="P604" s="201" t="str">
        <f t="shared" si="543"/>
        <v/>
      </c>
      <c r="Q604" s="201" t="str">
        <f t="shared" si="544"/>
        <v/>
      </c>
      <c r="R604" s="201" t="str">
        <f t="shared" si="545"/>
        <v/>
      </c>
      <c r="S604" s="201" t="str">
        <f t="shared" si="546"/>
        <v/>
      </c>
      <c r="T604" s="199">
        <f t="shared" si="547"/>
        <v>0</v>
      </c>
      <c r="U604" s="199">
        <f t="shared" si="548"/>
        <v>0</v>
      </c>
      <c r="V604" s="199">
        <f t="shared" si="549"/>
        <v>0</v>
      </c>
      <c r="W604" s="199">
        <f t="shared" si="550"/>
        <v>0</v>
      </c>
      <c r="X604" s="199" t="str">
        <f t="shared" si="551"/>
        <v/>
      </c>
      <c r="Y604" s="199" t="str">
        <f t="shared" si="552"/>
        <v/>
      </c>
      <c r="Z604" s="199" t="str">
        <f t="shared" si="553"/>
        <v/>
      </c>
      <c r="AA604" s="199" t="str">
        <f t="shared" si="554"/>
        <v/>
      </c>
      <c r="AB604" s="201">
        <f t="shared" ca="1" si="555"/>
        <v>2.143638998019453</v>
      </c>
      <c r="AD604" s="162">
        <f t="shared" si="556"/>
        <v>0</v>
      </c>
      <c r="AE604" s="162">
        <f t="shared" si="557"/>
        <v>0</v>
      </c>
      <c r="AF604" s="162">
        <f t="shared" si="558"/>
        <v>0</v>
      </c>
      <c r="AG604" s="162">
        <f t="shared" si="559"/>
        <v>0</v>
      </c>
      <c r="AH604" s="162" t="str">
        <f t="shared" si="560"/>
        <v/>
      </c>
      <c r="AI604" s="162" t="str">
        <f t="shared" si="561"/>
        <v/>
      </c>
      <c r="AJ604" s="162" t="str">
        <f t="shared" si="562"/>
        <v/>
      </c>
      <c r="AK604" s="162" t="str">
        <f t="shared" si="563"/>
        <v/>
      </c>
      <c r="AM604" s="199">
        <f t="shared" si="566"/>
        <v>5.9000338409936859</v>
      </c>
      <c r="AN604" s="197">
        <f t="shared" si="568"/>
        <v>0</v>
      </c>
      <c r="AO604" s="197">
        <f t="shared" si="569"/>
        <v>0</v>
      </c>
      <c r="AP604" s="197">
        <f t="shared" si="570"/>
        <v>0</v>
      </c>
      <c r="AQ604" s="197">
        <f t="shared" si="571"/>
        <v>0</v>
      </c>
      <c r="AR604" s="197" t="str">
        <f t="shared" si="572"/>
        <v/>
      </c>
      <c r="AS604" s="197" t="str">
        <f t="shared" si="573"/>
        <v/>
      </c>
      <c r="AT604" s="197" t="str">
        <f t="shared" si="574"/>
        <v/>
      </c>
      <c r="AU604" s="197" t="str">
        <f t="shared" si="575"/>
        <v/>
      </c>
      <c r="AV604" s="199">
        <f t="shared" ca="1" si="567"/>
        <v>2.1168057318394431</v>
      </c>
      <c r="AX604" s="162">
        <f t="shared" si="576"/>
        <v>0</v>
      </c>
      <c r="AY604" s="162">
        <f t="shared" si="577"/>
        <v>0</v>
      </c>
      <c r="AZ604" s="162">
        <f t="shared" si="578"/>
        <v>0</v>
      </c>
      <c r="BA604" s="162">
        <f t="shared" si="579"/>
        <v>0</v>
      </c>
      <c r="BB604" s="162" t="str">
        <f t="shared" si="580"/>
        <v/>
      </c>
      <c r="BC604" s="162" t="str">
        <f t="shared" si="581"/>
        <v/>
      </c>
      <c r="BD604" s="162" t="str">
        <f t="shared" si="582"/>
        <v/>
      </c>
      <c r="BE604" s="162" t="str">
        <f t="shared" si="583"/>
        <v/>
      </c>
      <c r="BG604" s="169">
        <f t="shared" si="564"/>
        <v>13.514568786963446</v>
      </c>
      <c r="BH604" s="169">
        <f t="shared" ca="1" si="565"/>
        <v>2.0869034609127679</v>
      </c>
    </row>
    <row r="605" spans="3:60" x14ac:dyDescent="0.25">
      <c r="C605" s="197">
        <v>53.1</v>
      </c>
      <c r="D605" s="198">
        <f t="shared" si="533"/>
        <v>19.924319117031679</v>
      </c>
      <c r="E605" s="199">
        <f t="shared" si="534"/>
        <v>3.7303295668549907</v>
      </c>
      <c r="F605" s="199">
        <f t="shared" si="535"/>
        <v>18.651647834274954</v>
      </c>
      <c r="G605" s="199">
        <f t="shared" si="536"/>
        <v>3.0232947675303321</v>
      </c>
      <c r="H605" s="200">
        <f t="shared" si="537"/>
        <v>8042.1848692829426</v>
      </c>
      <c r="K605" s="199">
        <f t="shared" si="538"/>
        <v>13.565954980069771</v>
      </c>
      <c r="L605" s="201">
        <f t="shared" si="539"/>
        <v>0.11377552646585654</v>
      </c>
      <c r="M605" s="201">
        <f t="shared" si="540"/>
        <v>0.11473240336762891</v>
      </c>
      <c r="N605" s="201">
        <f t="shared" si="541"/>
        <v>0.12059619176516849</v>
      </c>
      <c r="O605" s="201">
        <f t="shared" si="542"/>
        <v>0.11388065009690942</v>
      </c>
      <c r="P605" s="201" t="str">
        <f t="shared" si="543"/>
        <v/>
      </c>
      <c r="Q605" s="201" t="str">
        <f t="shared" si="544"/>
        <v/>
      </c>
      <c r="R605" s="201" t="str">
        <f t="shared" si="545"/>
        <v/>
      </c>
      <c r="S605" s="201" t="str">
        <f t="shared" si="546"/>
        <v/>
      </c>
      <c r="T605" s="199">
        <f t="shared" si="547"/>
        <v>0</v>
      </c>
      <c r="U605" s="199">
        <f t="shared" si="548"/>
        <v>0</v>
      </c>
      <c r="V605" s="199">
        <f t="shared" si="549"/>
        <v>0</v>
      </c>
      <c r="W605" s="199">
        <f t="shared" si="550"/>
        <v>0</v>
      </c>
      <c r="X605" s="199" t="str">
        <f t="shared" si="551"/>
        <v/>
      </c>
      <c r="Y605" s="199" t="str">
        <f t="shared" si="552"/>
        <v/>
      </c>
      <c r="Z605" s="199" t="str">
        <f t="shared" si="553"/>
        <v/>
      </c>
      <c r="AA605" s="199" t="str">
        <f t="shared" si="554"/>
        <v/>
      </c>
      <c r="AB605" s="201">
        <f t="shared" ca="1" si="555"/>
        <v>2.091609533213477</v>
      </c>
      <c r="AD605" s="162">
        <f t="shared" si="556"/>
        <v>0</v>
      </c>
      <c r="AE605" s="162">
        <f t="shared" si="557"/>
        <v>0</v>
      </c>
      <c r="AF605" s="162">
        <f t="shared" si="558"/>
        <v>0</v>
      </c>
      <c r="AG605" s="162">
        <f t="shared" si="559"/>
        <v>0</v>
      </c>
      <c r="AH605" s="162" t="str">
        <f t="shared" si="560"/>
        <v/>
      </c>
      <c r="AI605" s="162" t="str">
        <f t="shared" si="561"/>
        <v/>
      </c>
      <c r="AJ605" s="162" t="str">
        <f t="shared" si="562"/>
        <v/>
      </c>
      <c r="AK605" s="162" t="str">
        <f t="shared" si="563"/>
        <v/>
      </c>
      <c r="AM605" s="199">
        <f t="shared" si="566"/>
        <v>5.9112506353681988</v>
      </c>
      <c r="AN605" s="197">
        <f t="shared" si="568"/>
        <v>0</v>
      </c>
      <c r="AO605" s="197">
        <f t="shared" si="569"/>
        <v>0</v>
      </c>
      <c r="AP605" s="197">
        <f t="shared" si="570"/>
        <v>0</v>
      </c>
      <c r="AQ605" s="197">
        <f t="shared" si="571"/>
        <v>0</v>
      </c>
      <c r="AR605" s="197" t="str">
        <f t="shared" si="572"/>
        <v/>
      </c>
      <c r="AS605" s="197" t="str">
        <f t="shared" si="573"/>
        <v/>
      </c>
      <c r="AT605" s="197" t="str">
        <f t="shared" si="574"/>
        <v/>
      </c>
      <c r="AU605" s="197" t="str">
        <f t="shared" si="575"/>
        <v/>
      </c>
      <c r="AV605" s="199">
        <f t="shared" ca="1" si="567"/>
        <v>2.0446318728490636</v>
      </c>
      <c r="AX605" s="162">
        <f t="shared" si="576"/>
        <v>0</v>
      </c>
      <c r="AY605" s="162">
        <f t="shared" si="577"/>
        <v>0</v>
      </c>
      <c r="AZ605" s="162">
        <f t="shared" si="578"/>
        <v>0</v>
      </c>
      <c r="BA605" s="162">
        <f t="shared" si="579"/>
        <v>0</v>
      </c>
      <c r="BB605" s="162" t="str">
        <f t="shared" si="580"/>
        <v/>
      </c>
      <c r="BC605" s="162" t="str">
        <f t="shared" si="581"/>
        <v/>
      </c>
      <c r="BD605" s="162" t="str">
        <f t="shared" si="582"/>
        <v/>
      </c>
      <c r="BE605" s="162" t="str">
        <f t="shared" si="583"/>
        <v/>
      </c>
      <c r="BG605" s="169">
        <f t="shared" si="564"/>
        <v>13.540261883516608</v>
      </c>
      <c r="BH605" s="169">
        <f t="shared" ca="1" si="565"/>
        <v>2.143638998019453</v>
      </c>
    </row>
    <row r="606" spans="3:60" x14ac:dyDescent="0.25">
      <c r="C606" s="197">
        <v>53.2</v>
      </c>
      <c r="D606" s="198">
        <f t="shared" si="533"/>
        <v>19.961841375255844</v>
      </c>
      <c r="E606" s="199">
        <f t="shared" si="534"/>
        <v>3.7351879699248123</v>
      </c>
      <c r="F606" s="199">
        <f t="shared" si="535"/>
        <v>18.675939849624061</v>
      </c>
      <c r="G606" s="199">
        <f t="shared" si="536"/>
        <v>3.028988354663158</v>
      </c>
      <c r="H606" s="200">
        <f t="shared" si="537"/>
        <v>8031.7243045211153</v>
      </c>
      <c r="K606" s="199">
        <f t="shared" si="538"/>
        <v>13.591648076622933</v>
      </c>
      <c r="L606" s="201">
        <f t="shared" si="539"/>
        <v>0.11399101041749642</v>
      </c>
      <c r="M606" s="201">
        <f t="shared" si="540"/>
        <v>0.1149496995861282</v>
      </c>
      <c r="N606" s="201">
        <f t="shared" si="541"/>
        <v>0.12082459364351161</v>
      </c>
      <c r="O606" s="201">
        <f t="shared" si="542"/>
        <v>0.11409633314633538</v>
      </c>
      <c r="P606" s="201" t="str">
        <f t="shared" si="543"/>
        <v/>
      </c>
      <c r="Q606" s="201" t="str">
        <f t="shared" si="544"/>
        <v/>
      </c>
      <c r="R606" s="201" t="str">
        <f t="shared" si="545"/>
        <v/>
      </c>
      <c r="S606" s="201" t="str">
        <f t="shared" si="546"/>
        <v/>
      </c>
      <c r="T606" s="199">
        <f t="shared" si="547"/>
        <v>0</v>
      </c>
      <c r="U606" s="199">
        <f t="shared" si="548"/>
        <v>0</v>
      </c>
      <c r="V606" s="199">
        <f t="shared" si="549"/>
        <v>0</v>
      </c>
      <c r="W606" s="199">
        <f t="shared" si="550"/>
        <v>0</v>
      </c>
      <c r="X606" s="199" t="str">
        <f t="shared" si="551"/>
        <v/>
      </c>
      <c r="Y606" s="199" t="str">
        <f t="shared" si="552"/>
        <v/>
      </c>
      <c r="Z606" s="199" t="str">
        <f t="shared" si="553"/>
        <v/>
      </c>
      <c r="AA606" s="199" t="str">
        <f t="shared" si="554"/>
        <v/>
      </c>
      <c r="AB606" s="201">
        <f t="shared" ca="1" si="555"/>
        <v>2.0104836999721005</v>
      </c>
      <c r="AD606" s="162">
        <f t="shared" si="556"/>
        <v>0</v>
      </c>
      <c r="AE606" s="162">
        <f t="shared" si="557"/>
        <v>0</v>
      </c>
      <c r="AF606" s="162">
        <f t="shared" si="558"/>
        <v>0</v>
      </c>
      <c r="AG606" s="162">
        <f t="shared" si="559"/>
        <v>0</v>
      </c>
      <c r="AH606" s="162" t="str">
        <f t="shared" si="560"/>
        <v/>
      </c>
      <c r="AI606" s="162" t="str">
        <f t="shared" si="561"/>
        <v/>
      </c>
      <c r="AJ606" s="162" t="str">
        <f t="shared" si="562"/>
        <v/>
      </c>
      <c r="AK606" s="162" t="str">
        <f t="shared" si="563"/>
        <v/>
      </c>
      <c r="AM606" s="199">
        <f t="shared" si="566"/>
        <v>5.9224674297427118</v>
      </c>
      <c r="AN606" s="197">
        <f t="shared" si="568"/>
        <v>0</v>
      </c>
      <c r="AO606" s="197">
        <f t="shared" si="569"/>
        <v>0</v>
      </c>
      <c r="AP606" s="197">
        <f t="shared" si="570"/>
        <v>0</v>
      </c>
      <c r="AQ606" s="197">
        <f t="shared" si="571"/>
        <v>0</v>
      </c>
      <c r="AR606" s="197" t="str">
        <f t="shared" si="572"/>
        <v/>
      </c>
      <c r="AS606" s="197" t="str">
        <f t="shared" si="573"/>
        <v/>
      </c>
      <c r="AT606" s="197" t="str">
        <f t="shared" si="574"/>
        <v/>
      </c>
      <c r="AU606" s="197" t="str">
        <f t="shared" si="575"/>
        <v/>
      </c>
      <c r="AV606" s="199">
        <f t="shared" ca="1" si="567"/>
        <v>2.0971137080612468</v>
      </c>
      <c r="AX606" s="162">
        <f t="shared" si="576"/>
        <v>0</v>
      </c>
      <c r="AY606" s="162">
        <f t="shared" si="577"/>
        <v>0</v>
      </c>
      <c r="AZ606" s="162">
        <f t="shared" si="578"/>
        <v>0</v>
      </c>
      <c r="BA606" s="162">
        <f t="shared" si="579"/>
        <v>0</v>
      </c>
      <c r="BB606" s="162" t="str">
        <f t="shared" si="580"/>
        <v/>
      </c>
      <c r="BC606" s="162" t="str">
        <f t="shared" si="581"/>
        <v/>
      </c>
      <c r="BD606" s="162" t="str">
        <f t="shared" si="582"/>
        <v/>
      </c>
      <c r="BE606" s="162" t="str">
        <f t="shared" si="583"/>
        <v/>
      </c>
      <c r="BG606" s="169">
        <f t="shared" si="564"/>
        <v>13.565954980069771</v>
      </c>
      <c r="BH606" s="169">
        <f t="shared" ca="1" si="565"/>
        <v>2.091609533213477</v>
      </c>
    </row>
    <row r="607" spans="3:60" x14ac:dyDescent="0.25">
      <c r="C607" s="197">
        <v>53.3</v>
      </c>
      <c r="D607" s="198">
        <f t="shared" si="533"/>
        <v>19.999363633480009</v>
      </c>
      <c r="E607" s="199">
        <f t="shared" si="534"/>
        <v>3.7400469043151969</v>
      </c>
      <c r="F607" s="199">
        <f t="shared" si="535"/>
        <v>18.700234521575986</v>
      </c>
      <c r="G607" s="199">
        <f t="shared" si="536"/>
        <v>3.0346819417959834</v>
      </c>
      <c r="H607" s="200">
        <f t="shared" si="537"/>
        <v>8021.2897772449196</v>
      </c>
      <c r="K607" s="199">
        <f t="shared" si="538"/>
        <v>13.617341173176095</v>
      </c>
      <c r="L607" s="201">
        <f t="shared" si="539"/>
        <v>0.11420649436913628</v>
      </c>
      <c r="M607" s="201">
        <f t="shared" si="540"/>
        <v>0.1151669958046275</v>
      </c>
      <c r="N607" s="201">
        <f t="shared" si="541"/>
        <v>0.12105299552185472</v>
      </c>
      <c r="O607" s="201">
        <f t="shared" si="542"/>
        <v>0.11431201619576134</v>
      </c>
      <c r="P607" s="201" t="str">
        <f t="shared" si="543"/>
        <v/>
      </c>
      <c r="Q607" s="201" t="str">
        <f t="shared" si="544"/>
        <v/>
      </c>
      <c r="R607" s="201" t="str">
        <f t="shared" si="545"/>
        <v/>
      </c>
      <c r="S607" s="201" t="str">
        <f t="shared" si="546"/>
        <v/>
      </c>
      <c r="T607" s="199">
        <f t="shared" si="547"/>
        <v>0</v>
      </c>
      <c r="U607" s="199">
        <f t="shared" si="548"/>
        <v>0</v>
      </c>
      <c r="V607" s="199">
        <f t="shared" si="549"/>
        <v>0</v>
      </c>
      <c r="W607" s="199">
        <f t="shared" si="550"/>
        <v>0</v>
      </c>
      <c r="X607" s="199" t="str">
        <f t="shared" si="551"/>
        <v/>
      </c>
      <c r="Y607" s="199" t="str">
        <f t="shared" si="552"/>
        <v/>
      </c>
      <c r="Z607" s="199" t="str">
        <f t="shared" si="553"/>
        <v/>
      </c>
      <c r="AA607" s="199" t="str">
        <f t="shared" si="554"/>
        <v/>
      </c>
      <c r="AB607" s="201">
        <f t="shared" ca="1" si="555"/>
        <v>2.0908354623129504</v>
      </c>
      <c r="AD607" s="162">
        <f t="shared" si="556"/>
        <v>0</v>
      </c>
      <c r="AE607" s="162">
        <f t="shared" si="557"/>
        <v>0</v>
      </c>
      <c r="AF607" s="162">
        <f t="shared" si="558"/>
        <v>0</v>
      </c>
      <c r="AG607" s="162">
        <f t="shared" si="559"/>
        <v>0</v>
      </c>
      <c r="AH607" s="162" t="str">
        <f t="shared" si="560"/>
        <v/>
      </c>
      <c r="AI607" s="162" t="str">
        <f t="shared" si="561"/>
        <v/>
      </c>
      <c r="AJ607" s="162" t="str">
        <f t="shared" si="562"/>
        <v/>
      </c>
      <c r="AK607" s="162" t="str">
        <f t="shared" si="563"/>
        <v/>
      </c>
      <c r="AM607" s="199">
        <f t="shared" si="566"/>
        <v>5.9336842241172247</v>
      </c>
      <c r="AN607" s="197">
        <f t="shared" si="568"/>
        <v>0</v>
      </c>
      <c r="AO607" s="197">
        <f t="shared" si="569"/>
        <v>0</v>
      </c>
      <c r="AP607" s="197">
        <f t="shared" si="570"/>
        <v>0</v>
      </c>
      <c r="AQ607" s="197">
        <f t="shared" si="571"/>
        <v>0</v>
      </c>
      <c r="AR607" s="197" t="str">
        <f t="shared" si="572"/>
        <v/>
      </c>
      <c r="AS607" s="197" t="str">
        <f t="shared" si="573"/>
        <v/>
      </c>
      <c r="AT607" s="197" t="str">
        <f t="shared" si="574"/>
        <v/>
      </c>
      <c r="AU607" s="197" t="str">
        <f t="shared" si="575"/>
        <v/>
      </c>
      <c r="AV607" s="199">
        <f t="shared" ca="1" si="567"/>
        <v>2.085678162222111</v>
      </c>
      <c r="AX607" s="162">
        <f t="shared" si="576"/>
        <v>0</v>
      </c>
      <c r="AY607" s="162">
        <f t="shared" si="577"/>
        <v>0</v>
      </c>
      <c r="AZ607" s="162">
        <f t="shared" si="578"/>
        <v>0</v>
      </c>
      <c r="BA607" s="162">
        <f t="shared" si="579"/>
        <v>0</v>
      </c>
      <c r="BB607" s="162" t="str">
        <f t="shared" si="580"/>
        <v/>
      </c>
      <c r="BC607" s="162" t="str">
        <f t="shared" si="581"/>
        <v/>
      </c>
      <c r="BD607" s="162" t="str">
        <f t="shared" si="582"/>
        <v/>
      </c>
      <c r="BE607" s="162" t="str">
        <f t="shared" si="583"/>
        <v/>
      </c>
      <c r="BG607" s="169">
        <f t="shared" si="564"/>
        <v>13.591648076622933</v>
      </c>
      <c r="BH607" s="169">
        <f t="shared" ca="1" si="565"/>
        <v>2.0104836999721005</v>
      </c>
    </row>
    <row r="608" spans="3:60" x14ac:dyDescent="0.25">
      <c r="C608" s="197">
        <v>53.4</v>
      </c>
      <c r="D608" s="198">
        <f t="shared" si="533"/>
        <v>20.036885891704173</v>
      </c>
      <c r="E608" s="199">
        <f t="shared" si="534"/>
        <v>3.7449063670411986</v>
      </c>
      <c r="F608" s="199">
        <f t="shared" si="535"/>
        <v>18.724531835205994</v>
      </c>
      <c r="G608" s="199">
        <f t="shared" si="536"/>
        <v>3.0403755289288084</v>
      </c>
      <c r="H608" s="200">
        <f t="shared" si="537"/>
        <v>8010.8811969316621</v>
      </c>
      <c r="K608" s="199">
        <f t="shared" si="538"/>
        <v>13.643034269729258</v>
      </c>
      <c r="L608" s="201">
        <f t="shared" si="539"/>
        <v>0.11442197832077616</v>
      </c>
      <c r="M608" s="201">
        <f t="shared" si="540"/>
        <v>0.11538429202312681</v>
      </c>
      <c r="N608" s="201">
        <f t="shared" si="541"/>
        <v>0.12128139740019786</v>
      </c>
      <c r="O608" s="201">
        <f t="shared" si="542"/>
        <v>0.11452769924518731</v>
      </c>
      <c r="P608" s="201" t="str">
        <f t="shared" si="543"/>
        <v/>
      </c>
      <c r="Q608" s="201" t="str">
        <f t="shared" si="544"/>
        <v/>
      </c>
      <c r="R608" s="201" t="str">
        <f t="shared" si="545"/>
        <v/>
      </c>
      <c r="S608" s="201" t="str">
        <f t="shared" si="546"/>
        <v/>
      </c>
      <c r="T608" s="199">
        <f t="shared" si="547"/>
        <v>0</v>
      </c>
      <c r="U608" s="199">
        <f t="shared" si="548"/>
        <v>0</v>
      </c>
      <c r="V608" s="199">
        <f t="shared" si="549"/>
        <v>0</v>
      </c>
      <c r="W608" s="199">
        <f t="shared" si="550"/>
        <v>0</v>
      </c>
      <c r="X608" s="199" t="str">
        <f t="shared" si="551"/>
        <v/>
      </c>
      <c r="Y608" s="199" t="str">
        <f t="shared" si="552"/>
        <v/>
      </c>
      <c r="Z608" s="199" t="str">
        <f t="shared" si="553"/>
        <v/>
      </c>
      <c r="AA608" s="199" t="str">
        <f t="shared" si="554"/>
        <v/>
      </c>
      <c r="AB608" s="201">
        <f t="shared" ca="1" si="555"/>
        <v>2.043111903954522</v>
      </c>
      <c r="AD608" s="162">
        <f t="shared" si="556"/>
        <v>0</v>
      </c>
      <c r="AE608" s="162">
        <f t="shared" si="557"/>
        <v>0</v>
      </c>
      <c r="AF608" s="162">
        <f t="shared" si="558"/>
        <v>0</v>
      </c>
      <c r="AG608" s="162">
        <f t="shared" si="559"/>
        <v>0</v>
      </c>
      <c r="AH608" s="162" t="str">
        <f t="shared" si="560"/>
        <v/>
      </c>
      <c r="AI608" s="162" t="str">
        <f t="shared" si="561"/>
        <v/>
      </c>
      <c r="AJ608" s="162" t="str">
        <f t="shared" si="562"/>
        <v/>
      </c>
      <c r="AK608" s="162" t="str">
        <f t="shared" si="563"/>
        <v/>
      </c>
      <c r="AM608" s="199">
        <f t="shared" si="566"/>
        <v>5.9449010184917377</v>
      </c>
      <c r="AN608" s="197">
        <f t="shared" si="568"/>
        <v>0</v>
      </c>
      <c r="AO608" s="197">
        <f t="shared" si="569"/>
        <v>0</v>
      </c>
      <c r="AP608" s="197">
        <f t="shared" si="570"/>
        <v>0</v>
      </c>
      <c r="AQ608" s="197">
        <f t="shared" si="571"/>
        <v>0</v>
      </c>
      <c r="AR608" s="197" t="str">
        <f t="shared" si="572"/>
        <v/>
      </c>
      <c r="AS608" s="197" t="str">
        <f t="shared" si="573"/>
        <v/>
      </c>
      <c r="AT608" s="197" t="str">
        <f t="shared" si="574"/>
        <v/>
      </c>
      <c r="AU608" s="197" t="str">
        <f t="shared" si="575"/>
        <v/>
      </c>
      <c r="AV608" s="199">
        <f t="shared" ca="1" si="567"/>
        <v>2.1704265866713777</v>
      </c>
      <c r="AX608" s="162">
        <f t="shared" si="576"/>
        <v>0</v>
      </c>
      <c r="AY608" s="162">
        <f t="shared" si="577"/>
        <v>0</v>
      </c>
      <c r="AZ608" s="162">
        <f t="shared" si="578"/>
        <v>0</v>
      </c>
      <c r="BA608" s="162">
        <f t="shared" si="579"/>
        <v>0</v>
      </c>
      <c r="BB608" s="162" t="str">
        <f t="shared" si="580"/>
        <v/>
      </c>
      <c r="BC608" s="162" t="str">
        <f t="shared" si="581"/>
        <v/>
      </c>
      <c r="BD608" s="162" t="str">
        <f t="shared" si="582"/>
        <v/>
      </c>
      <c r="BE608" s="162" t="str">
        <f t="shared" si="583"/>
        <v/>
      </c>
      <c r="BG608" s="169">
        <f t="shared" si="564"/>
        <v>13.617341173176095</v>
      </c>
      <c r="BH608" s="169">
        <f t="shared" ca="1" si="565"/>
        <v>2.0908354623129504</v>
      </c>
    </row>
    <row r="609" spans="3:60" x14ac:dyDescent="0.25">
      <c r="C609" s="197">
        <v>53.5</v>
      </c>
      <c r="D609" s="198">
        <f t="shared" si="533"/>
        <v>20.074408149928338</v>
      </c>
      <c r="E609" s="199">
        <f t="shared" si="534"/>
        <v>3.7497663551401872</v>
      </c>
      <c r="F609" s="199">
        <f t="shared" si="535"/>
        <v>18.748831775700936</v>
      </c>
      <c r="G609" s="199">
        <f t="shared" si="536"/>
        <v>3.0460691160616342</v>
      </c>
      <c r="H609" s="200">
        <f t="shared" si="537"/>
        <v>8000.4984734251348</v>
      </c>
      <c r="K609" s="199">
        <f t="shared" si="538"/>
        <v>13.66872736628242</v>
      </c>
      <c r="L609" s="201">
        <f t="shared" si="539"/>
        <v>0.11463746227241604</v>
      </c>
      <c r="M609" s="201">
        <f t="shared" si="540"/>
        <v>0.11560158824162609</v>
      </c>
      <c r="N609" s="201">
        <f t="shared" si="541"/>
        <v>0.12150979927854097</v>
      </c>
      <c r="O609" s="201">
        <f t="shared" si="542"/>
        <v>0.11474338229461328</v>
      </c>
      <c r="P609" s="201" t="str">
        <f t="shared" si="543"/>
        <v/>
      </c>
      <c r="Q609" s="201" t="str">
        <f t="shared" si="544"/>
        <v/>
      </c>
      <c r="R609" s="201" t="str">
        <f t="shared" si="545"/>
        <v/>
      </c>
      <c r="S609" s="201" t="str">
        <f t="shared" si="546"/>
        <v/>
      </c>
      <c r="T609" s="199">
        <f t="shared" si="547"/>
        <v>0</v>
      </c>
      <c r="U609" s="199">
        <f t="shared" si="548"/>
        <v>0</v>
      </c>
      <c r="V609" s="199">
        <f t="shared" si="549"/>
        <v>0</v>
      </c>
      <c r="W609" s="199">
        <f t="shared" si="550"/>
        <v>0</v>
      </c>
      <c r="X609" s="199" t="str">
        <f t="shared" si="551"/>
        <v/>
      </c>
      <c r="Y609" s="199" t="str">
        <f t="shared" si="552"/>
        <v/>
      </c>
      <c r="Z609" s="199" t="str">
        <f t="shared" si="553"/>
        <v/>
      </c>
      <c r="AA609" s="199" t="str">
        <f t="shared" si="554"/>
        <v/>
      </c>
      <c r="AB609" s="201">
        <f t="shared" ca="1" si="555"/>
        <v>2.1255881202919298</v>
      </c>
      <c r="AD609" s="162">
        <f t="shared" si="556"/>
        <v>0</v>
      </c>
      <c r="AE609" s="162">
        <f t="shared" si="557"/>
        <v>0</v>
      </c>
      <c r="AF609" s="162">
        <f t="shared" si="558"/>
        <v>0</v>
      </c>
      <c r="AG609" s="162">
        <f t="shared" si="559"/>
        <v>0</v>
      </c>
      <c r="AH609" s="162" t="str">
        <f t="shared" si="560"/>
        <v/>
      </c>
      <c r="AI609" s="162" t="str">
        <f t="shared" si="561"/>
        <v/>
      </c>
      <c r="AJ609" s="162" t="str">
        <f t="shared" si="562"/>
        <v/>
      </c>
      <c r="AK609" s="162" t="str">
        <f t="shared" si="563"/>
        <v/>
      </c>
      <c r="AM609" s="199">
        <f t="shared" si="566"/>
        <v>5.9561178128662506</v>
      </c>
      <c r="AN609" s="197">
        <f t="shared" si="568"/>
        <v>0</v>
      </c>
      <c r="AO609" s="197">
        <f t="shared" si="569"/>
        <v>0</v>
      </c>
      <c r="AP609" s="197">
        <f t="shared" si="570"/>
        <v>0</v>
      </c>
      <c r="AQ609" s="197">
        <f t="shared" si="571"/>
        <v>0</v>
      </c>
      <c r="AR609" s="197" t="str">
        <f t="shared" si="572"/>
        <v/>
      </c>
      <c r="AS609" s="197" t="str">
        <f t="shared" si="573"/>
        <v/>
      </c>
      <c r="AT609" s="197" t="str">
        <f t="shared" si="574"/>
        <v/>
      </c>
      <c r="AU609" s="197" t="str">
        <f t="shared" si="575"/>
        <v/>
      </c>
      <c r="AV609" s="199">
        <f t="shared" ca="1" si="567"/>
        <v>2.1204173572123777</v>
      </c>
      <c r="AX609" s="162">
        <f t="shared" si="576"/>
        <v>0</v>
      </c>
      <c r="AY609" s="162">
        <f t="shared" si="577"/>
        <v>0</v>
      </c>
      <c r="AZ609" s="162">
        <f t="shared" si="578"/>
        <v>0</v>
      </c>
      <c r="BA609" s="162">
        <f t="shared" si="579"/>
        <v>0</v>
      </c>
      <c r="BB609" s="162" t="str">
        <f t="shared" si="580"/>
        <v/>
      </c>
      <c r="BC609" s="162" t="str">
        <f t="shared" si="581"/>
        <v/>
      </c>
      <c r="BD609" s="162" t="str">
        <f t="shared" si="582"/>
        <v/>
      </c>
      <c r="BE609" s="162" t="str">
        <f t="shared" si="583"/>
        <v/>
      </c>
      <c r="BG609" s="169">
        <f t="shared" si="564"/>
        <v>13.643034269729258</v>
      </c>
      <c r="BH609" s="169">
        <f t="shared" ca="1" si="565"/>
        <v>2.043111903954522</v>
      </c>
    </row>
    <row r="610" spans="3:60" x14ac:dyDescent="0.25">
      <c r="C610" s="197">
        <v>53.6</v>
      </c>
      <c r="D610" s="198">
        <f t="shared" si="533"/>
        <v>20.111930408152507</v>
      </c>
      <c r="E610" s="199">
        <f t="shared" si="534"/>
        <v>3.7546268656716419</v>
      </c>
      <c r="F610" s="199">
        <f t="shared" si="535"/>
        <v>18.773134328358211</v>
      </c>
      <c r="G610" s="199">
        <f t="shared" si="536"/>
        <v>3.0517627031944596</v>
      </c>
      <c r="H610" s="200">
        <f t="shared" si="537"/>
        <v>7990.141516934329</v>
      </c>
      <c r="K610" s="199">
        <f t="shared" si="538"/>
        <v>13.694420462835582</v>
      </c>
      <c r="L610" s="201">
        <f t="shared" si="539"/>
        <v>0.11485294622405592</v>
      </c>
      <c r="M610" s="201">
        <f t="shared" si="540"/>
        <v>0.11581888446012539</v>
      </c>
      <c r="N610" s="201">
        <f t="shared" si="541"/>
        <v>0.12173820115688409</v>
      </c>
      <c r="O610" s="201">
        <f t="shared" si="542"/>
        <v>0.11495906534403924</v>
      </c>
      <c r="P610" s="201" t="str">
        <f t="shared" si="543"/>
        <v/>
      </c>
      <c r="Q610" s="201" t="str">
        <f t="shared" si="544"/>
        <v/>
      </c>
      <c r="R610" s="201" t="str">
        <f t="shared" si="545"/>
        <v/>
      </c>
      <c r="S610" s="201" t="str">
        <f t="shared" si="546"/>
        <v/>
      </c>
      <c r="T610" s="199">
        <f t="shared" si="547"/>
        <v>0</v>
      </c>
      <c r="U610" s="199">
        <f t="shared" si="548"/>
        <v>0</v>
      </c>
      <c r="V610" s="199">
        <f t="shared" si="549"/>
        <v>0</v>
      </c>
      <c r="W610" s="199">
        <f t="shared" si="550"/>
        <v>0</v>
      </c>
      <c r="X610" s="199" t="str">
        <f t="shared" si="551"/>
        <v/>
      </c>
      <c r="Y610" s="199" t="str">
        <f t="shared" si="552"/>
        <v/>
      </c>
      <c r="Z610" s="199" t="str">
        <f t="shared" si="553"/>
        <v/>
      </c>
      <c r="AA610" s="199" t="str">
        <f t="shared" si="554"/>
        <v/>
      </c>
      <c r="AB610" s="201">
        <f t="shared" ca="1" si="555"/>
        <v>2.1461670588511361</v>
      </c>
      <c r="AD610" s="162">
        <f t="shared" si="556"/>
        <v>0</v>
      </c>
      <c r="AE610" s="162">
        <f t="shared" si="557"/>
        <v>0</v>
      </c>
      <c r="AF610" s="162">
        <f t="shared" si="558"/>
        <v>0</v>
      </c>
      <c r="AG610" s="162">
        <f t="shared" si="559"/>
        <v>0</v>
      </c>
      <c r="AH610" s="162" t="str">
        <f t="shared" si="560"/>
        <v/>
      </c>
      <c r="AI610" s="162" t="str">
        <f t="shared" si="561"/>
        <v/>
      </c>
      <c r="AJ610" s="162" t="str">
        <f t="shared" si="562"/>
        <v/>
      </c>
      <c r="AK610" s="162" t="str">
        <f t="shared" si="563"/>
        <v/>
      </c>
      <c r="AM610" s="199">
        <f t="shared" si="566"/>
        <v>5.9673346072407636</v>
      </c>
      <c r="AN610" s="197">
        <f t="shared" si="568"/>
        <v>0</v>
      </c>
      <c r="AO610" s="197">
        <f t="shared" si="569"/>
        <v>0</v>
      </c>
      <c r="AP610" s="197">
        <f t="shared" si="570"/>
        <v>0</v>
      </c>
      <c r="AQ610" s="197">
        <f t="shared" si="571"/>
        <v>0</v>
      </c>
      <c r="AR610" s="197" t="str">
        <f t="shared" si="572"/>
        <v/>
      </c>
      <c r="AS610" s="197" t="str">
        <f t="shared" si="573"/>
        <v/>
      </c>
      <c r="AT610" s="197" t="str">
        <f t="shared" si="574"/>
        <v/>
      </c>
      <c r="AU610" s="197" t="str">
        <f t="shared" si="575"/>
        <v/>
      </c>
      <c r="AV610" s="199">
        <f t="shared" ca="1" si="567"/>
        <v>2.1774192908127143</v>
      </c>
      <c r="AX610" s="162">
        <f t="shared" si="576"/>
        <v>0</v>
      </c>
      <c r="AY610" s="162">
        <f t="shared" si="577"/>
        <v>0</v>
      </c>
      <c r="AZ610" s="162">
        <f t="shared" si="578"/>
        <v>0</v>
      </c>
      <c r="BA610" s="162">
        <f t="shared" si="579"/>
        <v>0</v>
      </c>
      <c r="BB610" s="162" t="str">
        <f t="shared" si="580"/>
        <v/>
      </c>
      <c r="BC610" s="162" t="str">
        <f t="shared" si="581"/>
        <v/>
      </c>
      <c r="BD610" s="162" t="str">
        <f t="shared" si="582"/>
        <v/>
      </c>
      <c r="BE610" s="162" t="str">
        <f t="shared" si="583"/>
        <v/>
      </c>
      <c r="BG610" s="169">
        <f t="shared" si="564"/>
        <v>13.66872736628242</v>
      </c>
      <c r="BH610" s="169">
        <f t="shared" ca="1" si="565"/>
        <v>2.1255881202919298</v>
      </c>
    </row>
    <row r="611" spans="3:60" x14ac:dyDescent="0.25">
      <c r="C611" s="197">
        <v>53.7</v>
      </c>
      <c r="D611" s="198">
        <f t="shared" si="533"/>
        <v>20.149452666376671</v>
      </c>
      <c r="E611" s="199">
        <f t="shared" si="534"/>
        <v>3.7594878957169464</v>
      </c>
      <c r="F611" s="199">
        <f t="shared" si="535"/>
        <v>18.797439478584732</v>
      </c>
      <c r="G611" s="199">
        <f t="shared" si="536"/>
        <v>3.0574562903272855</v>
      </c>
      <c r="H611" s="200">
        <f t="shared" si="537"/>
        <v>7979.8102380321416</v>
      </c>
      <c r="K611" s="199">
        <f t="shared" si="538"/>
        <v>13.720113559388745</v>
      </c>
      <c r="L611" s="201">
        <f t="shared" si="539"/>
        <v>0.1150684301756958</v>
      </c>
      <c r="M611" s="201">
        <f t="shared" si="540"/>
        <v>0.11603618067862467</v>
      </c>
      <c r="N611" s="201">
        <f t="shared" si="541"/>
        <v>0.12196660303522722</v>
      </c>
      <c r="O611" s="201">
        <f t="shared" si="542"/>
        <v>0.1151747483934652</v>
      </c>
      <c r="P611" s="201" t="str">
        <f t="shared" si="543"/>
        <v/>
      </c>
      <c r="Q611" s="201" t="str">
        <f t="shared" si="544"/>
        <v/>
      </c>
      <c r="R611" s="201" t="str">
        <f t="shared" si="545"/>
        <v/>
      </c>
      <c r="S611" s="201" t="str">
        <f t="shared" si="546"/>
        <v/>
      </c>
      <c r="T611" s="199">
        <f t="shared" si="547"/>
        <v>0</v>
      </c>
      <c r="U611" s="199">
        <f t="shared" si="548"/>
        <v>0</v>
      </c>
      <c r="V611" s="199">
        <f t="shared" si="549"/>
        <v>0</v>
      </c>
      <c r="W611" s="199">
        <f t="shared" si="550"/>
        <v>0</v>
      </c>
      <c r="X611" s="199" t="str">
        <f t="shared" si="551"/>
        <v/>
      </c>
      <c r="Y611" s="199" t="str">
        <f t="shared" si="552"/>
        <v/>
      </c>
      <c r="Z611" s="199" t="str">
        <f t="shared" si="553"/>
        <v/>
      </c>
      <c r="AA611" s="199" t="str">
        <f t="shared" si="554"/>
        <v/>
      </c>
      <c r="AB611" s="201">
        <f t="shared" ca="1" si="555"/>
        <v>2.0191016820685284</v>
      </c>
      <c r="AD611" s="162">
        <f t="shared" si="556"/>
        <v>0</v>
      </c>
      <c r="AE611" s="162">
        <f t="shared" si="557"/>
        <v>0</v>
      </c>
      <c r="AF611" s="162">
        <f t="shared" si="558"/>
        <v>0</v>
      </c>
      <c r="AG611" s="162">
        <f t="shared" si="559"/>
        <v>0</v>
      </c>
      <c r="AH611" s="162" t="str">
        <f t="shared" si="560"/>
        <v/>
      </c>
      <c r="AI611" s="162" t="str">
        <f t="shared" si="561"/>
        <v/>
      </c>
      <c r="AJ611" s="162" t="str">
        <f t="shared" si="562"/>
        <v/>
      </c>
      <c r="AK611" s="162" t="str">
        <f t="shared" si="563"/>
        <v/>
      </c>
      <c r="AM611" s="199">
        <f t="shared" si="566"/>
        <v>5.9785514016152765</v>
      </c>
      <c r="AN611" s="197">
        <f t="shared" si="568"/>
        <v>0</v>
      </c>
      <c r="AO611" s="197">
        <f t="shared" si="569"/>
        <v>0</v>
      </c>
      <c r="AP611" s="197">
        <f t="shared" si="570"/>
        <v>0</v>
      </c>
      <c r="AQ611" s="197">
        <f t="shared" si="571"/>
        <v>0</v>
      </c>
      <c r="AR611" s="197" t="str">
        <f t="shared" si="572"/>
        <v/>
      </c>
      <c r="AS611" s="197" t="str">
        <f t="shared" si="573"/>
        <v/>
      </c>
      <c r="AT611" s="197" t="str">
        <f t="shared" si="574"/>
        <v/>
      </c>
      <c r="AU611" s="197" t="str">
        <f t="shared" si="575"/>
        <v/>
      </c>
      <c r="AV611" s="199">
        <f t="shared" ca="1" si="567"/>
        <v>2.043815460771663</v>
      </c>
      <c r="AX611" s="162">
        <f t="shared" si="576"/>
        <v>0</v>
      </c>
      <c r="AY611" s="162">
        <f t="shared" si="577"/>
        <v>0</v>
      </c>
      <c r="AZ611" s="162">
        <f t="shared" si="578"/>
        <v>0</v>
      </c>
      <c r="BA611" s="162">
        <f t="shared" si="579"/>
        <v>0</v>
      </c>
      <c r="BB611" s="162" t="str">
        <f t="shared" si="580"/>
        <v/>
      </c>
      <c r="BC611" s="162" t="str">
        <f t="shared" si="581"/>
        <v/>
      </c>
      <c r="BD611" s="162" t="str">
        <f t="shared" si="582"/>
        <v/>
      </c>
      <c r="BE611" s="162" t="str">
        <f t="shared" si="583"/>
        <v/>
      </c>
      <c r="BG611" s="169">
        <f t="shared" si="564"/>
        <v>13.694420462835582</v>
      </c>
      <c r="BH611" s="169">
        <f t="shared" ca="1" si="565"/>
        <v>2.1461670588511361</v>
      </c>
    </row>
    <row r="612" spans="3:60" x14ac:dyDescent="0.25">
      <c r="C612" s="197">
        <v>53.8</v>
      </c>
      <c r="D612" s="198">
        <f t="shared" si="533"/>
        <v>20.186974924600833</v>
      </c>
      <c r="E612" s="199">
        <f t="shared" si="534"/>
        <v>3.7643494423791823</v>
      </c>
      <c r="F612" s="199">
        <f t="shared" si="535"/>
        <v>18.821747211895911</v>
      </c>
      <c r="G612" s="199">
        <f t="shared" si="536"/>
        <v>3.06314987746011</v>
      </c>
      <c r="H612" s="200">
        <f t="shared" si="537"/>
        <v>7969.5045476540818</v>
      </c>
      <c r="K612" s="199">
        <f t="shared" si="538"/>
        <v>13.745806655941907</v>
      </c>
      <c r="L612" s="201">
        <f t="shared" si="539"/>
        <v>0.11528391412733568</v>
      </c>
      <c r="M612" s="201">
        <f t="shared" si="540"/>
        <v>0.11625347689712398</v>
      </c>
      <c r="N612" s="201">
        <f t="shared" si="541"/>
        <v>0.12219500491357034</v>
      </c>
      <c r="O612" s="201">
        <f t="shared" si="542"/>
        <v>0.11539043144289117</v>
      </c>
      <c r="P612" s="201" t="str">
        <f t="shared" si="543"/>
        <v/>
      </c>
      <c r="Q612" s="201" t="str">
        <f t="shared" si="544"/>
        <v/>
      </c>
      <c r="R612" s="201" t="str">
        <f t="shared" si="545"/>
        <v/>
      </c>
      <c r="S612" s="201" t="str">
        <f t="shared" si="546"/>
        <v/>
      </c>
      <c r="T612" s="199">
        <f t="shared" si="547"/>
        <v>0</v>
      </c>
      <c r="U612" s="199">
        <f t="shared" si="548"/>
        <v>0</v>
      </c>
      <c r="V612" s="199">
        <f t="shared" si="549"/>
        <v>0</v>
      </c>
      <c r="W612" s="199">
        <f t="shared" si="550"/>
        <v>0</v>
      </c>
      <c r="X612" s="199" t="str">
        <f t="shared" si="551"/>
        <v/>
      </c>
      <c r="Y612" s="199" t="str">
        <f t="shared" si="552"/>
        <v/>
      </c>
      <c r="Z612" s="199" t="str">
        <f t="shared" si="553"/>
        <v/>
      </c>
      <c r="AA612" s="199" t="str">
        <f t="shared" si="554"/>
        <v/>
      </c>
      <c r="AB612" s="201">
        <f t="shared" ca="1" si="555"/>
        <v>2.0462206502944893</v>
      </c>
      <c r="AD612" s="162">
        <f t="shared" si="556"/>
        <v>0</v>
      </c>
      <c r="AE612" s="162">
        <f t="shared" si="557"/>
        <v>0</v>
      </c>
      <c r="AF612" s="162">
        <f t="shared" si="558"/>
        <v>0</v>
      </c>
      <c r="AG612" s="162">
        <f t="shared" si="559"/>
        <v>0</v>
      </c>
      <c r="AH612" s="162" t="str">
        <f t="shared" si="560"/>
        <v/>
      </c>
      <c r="AI612" s="162" t="str">
        <f t="shared" si="561"/>
        <v/>
      </c>
      <c r="AJ612" s="162" t="str">
        <f t="shared" si="562"/>
        <v/>
      </c>
      <c r="AK612" s="162" t="str">
        <f t="shared" si="563"/>
        <v/>
      </c>
      <c r="AM612" s="199">
        <f t="shared" si="566"/>
        <v>5.9897681959897895</v>
      </c>
      <c r="AN612" s="197">
        <f t="shared" si="568"/>
        <v>0</v>
      </c>
      <c r="AO612" s="197">
        <f t="shared" si="569"/>
        <v>0</v>
      </c>
      <c r="AP612" s="197">
        <f t="shared" si="570"/>
        <v>0</v>
      </c>
      <c r="AQ612" s="197">
        <f t="shared" si="571"/>
        <v>0</v>
      </c>
      <c r="AR612" s="197" t="str">
        <f t="shared" si="572"/>
        <v/>
      </c>
      <c r="AS612" s="197" t="str">
        <f t="shared" si="573"/>
        <v/>
      </c>
      <c r="AT612" s="197" t="str">
        <f t="shared" si="574"/>
        <v/>
      </c>
      <c r="AU612" s="197" t="str">
        <f t="shared" si="575"/>
        <v/>
      </c>
      <c r="AV612" s="199">
        <f t="shared" ca="1" si="567"/>
        <v>2.1281538164913578</v>
      </c>
      <c r="AX612" s="162">
        <f t="shared" si="576"/>
        <v>0</v>
      </c>
      <c r="AY612" s="162">
        <f t="shared" si="577"/>
        <v>0</v>
      </c>
      <c r="AZ612" s="162">
        <f t="shared" si="578"/>
        <v>0</v>
      </c>
      <c r="BA612" s="162">
        <f t="shared" si="579"/>
        <v>0</v>
      </c>
      <c r="BB612" s="162" t="str">
        <f t="shared" si="580"/>
        <v/>
      </c>
      <c r="BC612" s="162" t="str">
        <f t="shared" si="581"/>
        <v/>
      </c>
      <c r="BD612" s="162" t="str">
        <f t="shared" si="582"/>
        <v/>
      </c>
      <c r="BE612" s="162" t="str">
        <f t="shared" si="583"/>
        <v/>
      </c>
      <c r="BG612" s="169">
        <f t="shared" si="564"/>
        <v>13.720113559388745</v>
      </c>
      <c r="BH612" s="169">
        <f t="shared" ca="1" si="565"/>
        <v>2.0191016820685284</v>
      </c>
    </row>
    <row r="613" spans="3:60" x14ac:dyDescent="0.25">
      <c r="C613" s="197">
        <v>53.9</v>
      </c>
      <c r="D613" s="198">
        <f t="shared" si="533"/>
        <v>20.224497182824997</v>
      </c>
      <c r="E613" s="199">
        <f t="shared" si="534"/>
        <v>3.7692115027829316</v>
      </c>
      <c r="F613" s="199">
        <f t="shared" si="535"/>
        <v>18.846057513914658</v>
      </c>
      <c r="G613" s="199">
        <f t="shared" si="536"/>
        <v>3.0688434645929359</v>
      </c>
      <c r="H613" s="200">
        <f t="shared" si="537"/>
        <v>7959.224357096974</v>
      </c>
      <c r="K613" s="199">
        <f t="shared" si="538"/>
        <v>13.771499752495069</v>
      </c>
      <c r="L613" s="201">
        <f t="shared" si="539"/>
        <v>0.11549939807897557</v>
      </c>
      <c r="M613" s="201">
        <f t="shared" si="540"/>
        <v>0.11647077311562327</v>
      </c>
      <c r="N613" s="201">
        <f t="shared" si="541"/>
        <v>0.12242340679191346</v>
      </c>
      <c r="O613" s="201">
        <f t="shared" si="542"/>
        <v>0.11560611449231714</v>
      </c>
      <c r="P613" s="201" t="str">
        <f t="shared" si="543"/>
        <v/>
      </c>
      <c r="Q613" s="201" t="str">
        <f t="shared" si="544"/>
        <v/>
      </c>
      <c r="R613" s="201" t="str">
        <f t="shared" si="545"/>
        <v/>
      </c>
      <c r="S613" s="201" t="str">
        <f t="shared" si="546"/>
        <v/>
      </c>
      <c r="T613" s="199">
        <f t="shared" si="547"/>
        <v>0</v>
      </c>
      <c r="U613" s="199">
        <f t="shared" si="548"/>
        <v>0</v>
      </c>
      <c r="V613" s="199">
        <f t="shared" si="549"/>
        <v>0</v>
      </c>
      <c r="W613" s="199">
        <f t="shared" si="550"/>
        <v>0</v>
      </c>
      <c r="X613" s="199" t="str">
        <f t="shared" si="551"/>
        <v/>
      </c>
      <c r="Y613" s="199" t="str">
        <f t="shared" si="552"/>
        <v/>
      </c>
      <c r="Z613" s="199" t="str">
        <f t="shared" si="553"/>
        <v/>
      </c>
      <c r="AA613" s="199" t="str">
        <f t="shared" si="554"/>
        <v/>
      </c>
      <c r="AB613" s="201">
        <f t="shared" ca="1" si="555"/>
        <v>2.0993757684301517</v>
      </c>
      <c r="AD613" s="162">
        <f t="shared" si="556"/>
        <v>0</v>
      </c>
      <c r="AE613" s="162">
        <f t="shared" si="557"/>
        <v>0</v>
      </c>
      <c r="AF613" s="162">
        <f t="shared" si="558"/>
        <v>0</v>
      </c>
      <c r="AG613" s="162">
        <f t="shared" si="559"/>
        <v>0</v>
      </c>
      <c r="AH613" s="162" t="str">
        <f t="shared" si="560"/>
        <v/>
      </c>
      <c r="AI613" s="162" t="str">
        <f t="shared" si="561"/>
        <v/>
      </c>
      <c r="AJ613" s="162" t="str">
        <f t="shared" si="562"/>
        <v/>
      </c>
      <c r="AK613" s="162" t="str">
        <f t="shared" si="563"/>
        <v/>
      </c>
      <c r="AM613" s="199">
        <f t="shared" si="566"/>
        <v>6.0009849903643024</v>
      </c>
      <c r="AN613" s="197">
        <f t="shared" si="568"/>
        <v>0</v>
      </c>
      <c r="AO613" s="197">
        <f t="shared" si="569"/>
        <v>0</v>
      </c>
      <c r="AP613" s="197">
        <f t="shared" si="570"/>
        <v>0</v>
      </c>
      <c r="AQ613" s="197">
        <f t="shared" si="571"/>
        <v>0</v>
      </c>
      <c r="AR613" s="197" t="str">
        <f t="shared" si="572"/>
        <v/>
      </c>
      <c r="AS613" s="197" t="str">
        <f t="shared" si="573"/>
        <v/>
      </c>
      <c r="AT613" s="197" t="str">
        <f t="shared" si="574"/>
        <v/>
      </c>
      <c r="AU613" s="197" t="str">
        <f t="shared" si="575"/>
        <v/>
      </c>
      <c r="AV613" s="199">
        <f t="shared" ca="1" si="567"/>
        <v>2.1412230761116615</v>
      </c>
      <c r="AX613" s="162">
        <f t="shared" si="576"/>
        <v>0</v>
      </c>
      <c r="AY613" s="162">
        <f t="shared" si="577"/>
        <v>0</v>
      </c>
      <c r="AZ613" s="162">
        <f t="shared" si="578"/>
        <v>0</v>
      </c>
      <c r="BA613" s="162">
        <f t="shared" si="579"/>
        <v>0</v>
      </c>
      <c r="BB613" s="162" t="str">
        <f t="shared" si="580"/>
        <v/>
      </c>
      <c r="BC613" s="162" t="str">
        <f t="shared" si="581"/>
        <v/>
      </c>
      <c r="BD613" s="162" t="str">
        <f t="shared" si="582"/>
        <v/>
      </c>
      <c r="BE613" s="162" t="str">
        <f t="shared" si="583"/>
        <v/>
      </c>
      <c r="BG613" s="169">
        <f t="shared" si="564"/>
        <v>13.745806655941907</v>
      </c>
      <c r="BH613" s="169">
        <f t="shared" ca="1" si="565"/>
        <v>2.0462206502944893</v>
      </c>
    </row>
    <row r="614" spans="3:60" x14ac:dyDescent="0.25">
      <c r="C614" s="197">
        <v>54</v>
      </c>
      <c r="D614" s="198">
        <f t="shared" si="533"/>
        <v>20.262019441049166</v>
      </c>
      <c r="E614" s="199">
        <f t="shared" si="534"/>
        <v>3.7740740740740741</v>
      </c>
      <c r="F614" s="199">
        <f t="shared" si="535"/>
        <v>18.87037037037037</v>
      </c>
      <c r="G614" s="199">
        <f t="shared" si="536"/>
        <v>3.0745370517257617</v>
      </c>
      <c r="H614" s="200">
        <f t="shared" si="537"/>
        <v>7948.9695780176644</v>
      </c>
      <c r="K614" s="199">
        <f t="shared" si="538"/>
        <v>13.797192849048232</v>
      </c>
      <c r="L614" s="201">
        <f t="shared" si="539"/>
        <v>0.11571488203061545</v>
      </c>
      <c r="M614" s="201">
        <f t="shared" si="540"/>
        <v>0.11668806933412258</v>
      </c>
      <c r="N614" s="201">
        <f t="shared" si="541"/>
        <v>0.12265180867025657</v>
      </c>
      <c r="O614" s="201">
        <f t="shared" si="542"/>
        <v>0.1158217975417431</v>
      </c>
      <c r="P614" s="201" t="str">
        <f t="shared" si="543"/>
        <v/>
      </c>
      <c r="Q614" s="201" t="str">
        <f t="shared" si="544"/>
        <v/>
      </c>
      <c r="R614" s="201" t="str">
        <f t="shared" si="545"/>
        <v/>
      </c>
      <c r="S614" s="201" t="str">
        <f t="shared" si="546"/>
        <v/>
      </c>
      <c r="T614" s="199">
        <f t="shared" si="547"/>
        <v>0</v>
      </c>
      <c r="U614" s="199">
        <f t="shared" si="548"/>
        <v>0</v>
      </c>
      <c r="V614" s="199">
        <f t="shared" si="549"/>
        <v>0</v>
      </c>
      <c r="W614" s="199">
        <f t="shared" si="550"/>
        <v>0</v>
      </c>
      <c r="X614" s="199" t="str">
        <f t="shared" si="551"/>
        <v/>
      </c>
      <c r="Y614" s="199" t="str">
        <f t="shared" si="552"/>
        <v/>
      </c>
      <c r="Z614" s="199" t="str">
        <f t="shared" si="553"/>
        <v/>
      </c>
      <c r="AA614" s="199" t="str">
        <f t="shared" si="554"/>
        <v/>
      </c>
      <c r="AB614" s="201">
        <f t="shared" ca="1" si="555"/>
        <v>2.0620340781207496</v>
      </c>
      <c r="AD614" s="162">
        <f t="shared" si="556"/>
        <v>0</v>
      </c>
      <c r="AE614" s="162">
        <f t="shared" si="557"/>
        <v>0</v>
      </c>
      <c r="AF614" s="162">
        <f t="shared" si="558"/>
        <v>0</v>
      </c>
      <c r="AG614" s="162">
        <f t="shared" si="559"/>
        <v>0</v>
      </c>
      <c r="AH614" s="162" t="str">
        <f t="shared" si="560"/>
        <v/>
      </c>
      <c r="AI614" s="162" t="str">
        <f t="shared" si="561"/>
        <v/>
      </c>
      <c r="AJ614" s="162" t="str">
        <f t="shared" si="562"/>
        <v/>
      </c>
      <c r="AK614" s="162" t="str">
        <f t="shared" si="563"/>
        <v/>
      </c>
      <c r="AM614" s="199">
        <f t="shared" si="566"/>
        <v>6.0122017847388154</v>
      </c>
      <c r="AN614" s="197">
        <f t="shared" si="568"/>
        <v>0</v>
      </c>
      <c r="AO614" s="197">
        <f t="shared" si="569"/>
        <v>0</v>
      </c>
      <c r="AP614" s="197">
        <f t="shared" si="570"/>
        <v>0</v>
      </c>
      <c r="AQ614" s="197">
        <f t="shared" si="571"/>
        <v>0</v>
      </c>
      <c r="AR614" s="197" t="str">
        <f t="shared" si="572"/>
        <v/>
      </c>
      <c r="AS614" s="197" t="str">
        <f t="shared" si="573"/>
        <v/>
      </c>
      <c r="AT614" s="197" t="str">
        <f t="shared" si="574"/>
        <v/>
      </c>
      <c r="AU614" s="197" t="str">
        <f t="shared" si="575"/>
        <v/>
      </c>
      <c r="AV614" s="199">
        <f t="shared" ca="1" si="567"/>
        <v>2.0164944643950538</v>
      </c>
      <c r="AX614" s="162">
        <f t="shared" si="576"/>
        <v>0</v>
      </c>
      <c r="AY614" s="162">
        <f t="shared" si="577"/>
        <v>0</v>
      </c>
      <c r="AZ614" s="162">
        <f t="shared" si="578"/>
        <v>0</v>
      </c>
      <c r="BA614" s="162">
        <f t="shared" si="579"/>
        <v>0</v>
      </c>
      <c r="BB614" s="162" t="str">
        <f t="shared" si="580"/>
        <v/>
      </c>
      <c r="BC614" s="162" t="str">
        <f t="shared" si="581"/>
        <v/>
      </c>
      <c r="BD614" s="162" t="str">
        <f t="shared" si="582"/>
        <v/>
      </c>
      <c r="BE614" s="162" t="str">
        <f t="shared" si="583"/>
        <v/>
      </c>
      <c r="BG614" s="169">
        <f t="shared" si="564"/>
        <v>13.771499752495069</v>
      </c>
      <c r="BH614" s="169">
        <f t="shared" ca="1" si="565"/>
        <v>2.0993757684301517</v>
      </c>
    </row>
    <row r="615" spans="3:60" x14ac:dyDescent="0.25">
      <c r="C615" s="197">
        <v>54.1</v>
      </c>
      <c r="D615" s="198">
        <f t="shared" si="533"/>
        <v>20.299541699273327</v>
      </c>
      <c r="E615" s="199">
        <f t="shared" si="534"/>
        <v>3.7789371534195935</v>
      </c>
      <c r="F615" s="199">
        <f t="shared" si="535"/>
        <v>18.894685767097968</v>
      </c>
      <c r="G615" s="199">
        <f t="shared" si="536"/>
        <v>3.0802306388585863</v>
      </c>
      <c r="H615" s="200">
        <f t="shared" si="537"/>
        <v>7938.7401224317091</v>
      </c>
      <c r="K615" s="199">
        <f t="shared" si="538"/>
        <v>13.822885945601394</v>
      </c>
      <c r="L615" s="201">
        <f t="shared" si="539"/>
        <v>0.11593036598225533</v>
      </c>
      <c r="M615" s="201">
        <f t="shared" si="540"/>
        <v>0.11690536555262188</v>
      </c>
      <c r="N615" s="201">
        <f t="shared" si="541"/>
        <v>0.12288021054859971</v>
      </c>
      <c r="O615" s="201">
        <f t="shared" si="542"/>
        <v>0.11603748059116906</v>
      </c>
      <c r="P615" s="201" t="str">
        <f t="shared" si="543"/>
        <v/>
      </c>
      <c r="Q615" s="201" t="str">
        <f t="shared" si="544"/>
        <v/>
      </c>
      <c r="R615" s="201" t="str">
        <f t="shared" si="545"/>
        <v/>
      </c>
      <c r="S615" s="201" t="str">
        <f t="shared" si="546"/>
        <v/>
      </c>
      <c r="T615" s="199">
        <f t="shared" si="547"/>
        <v>0</v>
      </c>
      <c r="U615" s="199">
        <f t="shared" si="548"/>
        <v>0</v>
      </c>
      <c r="V615" s="199">
        <f t="shared" si="549"/>
        <v>0</v>
      </c>
      <c r="W615" s="199">
        <f t="shared" si="550"/>
        <v>0</v>
      </c>
      <c r="X615" s="199" t="str">
        <f t="shared" si="551"/>
        <v/>
      </c>
      <c r="Y615" s="199" t="str">
        <f t="shared" si="552"/>
        <v/>
      </c>
      <c r="Z615" s="199" t="str">
        <f t="shared" si="553"/>
        <v/>
      </c>
      <c r="AA615" s="199" t="str">
        <f t="shared" si="554"/>
        <v/>
      </c>
      <c r="AB615" s="201">
        <f t="shared" ca="1" si="555"/>
        <v>2.0466742541661209</v>
      </c>
      <c r="AD615" s="162">
        <f t="shared" si="556"/>
        <v>0</v>
      </c>
      <c r="AE615" s="162">
        <f t="shared" si="557"/>
        <v>0</v>
      </c>
      <c r="AF615" s="162">
        <f t="shared" si="558"/>
        <v>0</v>
      </c>
      <c r="AG615" s="162">
        <f t="shared" si="559"/>
        <v>0</v>
      </c>
      <c r="AH615" s="162" t="str">
        <f t="shared" si="560"/>
        <v/>
      </c>
      <c r="AI615" s="162" t="str">
        <f t="shared" si="561"/>
        <v/>
      </c>
      <c r="AJ615" s="162" t="str">
        <f t="shared" si="562"/>
        <v/>
      </c>
      <c r="AK615" s="162" t="str">
        <f t="shared" si="563"/>
        <v/>
      </c>
      <c r="AM615" s="199">
        <f t="shared" si="566"/>
        <v>6.0234185791133283</v>
      </c>
      <c r="AN615" s="197">
        <f t="shared" si="568"/>
        <v>0</v>
      </c>
      <c r="AO615" s="197">
        <f t="shared" si="569"/>
        <v>0</v>
      </c>
      <c r="AP615" s="197">
        <f t="shared" si="570"/>
        <v>0</v>
      </c>
      <c r="AQ615" s="197">
        <f t="shared" si="571"/>
        <v>0</v>
      </c>
      <c r="AR615" s="197" t="str">
        <f t="shared" si="572"/>
        <v/>
      </c>
      <c r="AS615" s="197" t="str">
        <f t="shared" si="573"/>
        <v/>
      </c>
      <c r="AT615" s="197" t="str">
        <f t="shared" si="574"/>
        <v/>
      </c>
      <c r="AU615" s="197" t="str">
        <f t="shared" si="575"/>
        <v/>
      </c>
      <c r="AV615" s="199">
        <f t="shared" ca="1" si="567"/>
        <v>2.0206193553463114</v>
      </c>
      <c r="AX615" s="162">
        <f t="shared" si="576"/>
        <v>0</v>
      </c>
      <c r="AY615" s="162">
        <f t="shared" si="577"/>
        <v>0</v>
      </c>
      <c r="AZ615" s="162">
        <f t="shared" si="578"/>
        <v>0</v>
      </c>
      <c r="BA615" s="162">
        <f t="shared" si="579"/>
        <v>0</v>
      </c>
      <c r="BB615" s="162" t="str">
        <f t="shared" si="580"/>
        <v/>
      </c>
      <c r="BC615" s="162" t="str">
        <f t="shared" si="581"/>
        <v/>
      </c>
      <c r="BD615" s="162" t="str">
        <f t="shared" si="582"/>
        <v/>
      </c>
      <c r="BE615" s="162" t="str">
        <f t="shared" si="583"/>
        <v/>
      </c>
      <c r="BG615" s="169">
        <f t="shared" si="564"/>
        <v>13.797192849048232</v>
      </c>
      <c r="BH615" s="169">
        <f t="shared" ca="1" si="565"/>
        <v>2.0620340781207496</v>
      </c>
    </row>
    <row r="616" spans="3:60" x14ac:dyDescent="0.25">
      <c r="C616" s="197">
        <v>54.2</v>
      </c>
      <c r="D616" s="198">
        <f t="shared" si="533"/>
        <v>20.337063957497495</v>
      </c>
      <c r="E616" s="199">
        <f t="shared" si="534"/>
        <v>3.7838007380073804</v>
      </c>
      <c r="F616" s="199">
        <f t="shared" si="535"/>
        <v>18.919003690036902</v>
      </c>
      <c r="G616" s="199">
        <f t="shared" si="536"/>
        <v>3.0859242259914126</v>
      </c>
      <c r="H616" s="200">
        <f t="shared" si="537"/>
        <v>7928.5359027120849</v>
      </c>
      <c r="K616" s="199">
        <f t="shared" si="538"/>
        <v>13.848579042154556</v>
      </c>
      <c r="L616" s="201">
        <f t="shared" si="539"/>
        <v>0.11614584993389519</v>
      </c>
      <c r="M616" s="201">
        <f t="shared" si="540"/>
        <v>0.11712266177112116</v>
      </c>
      <c r="N616" s="201">
        <f t="shared" si="541"/>
        <v>0.12310861242694282</v>
      </c>
      <c r="O616" s="201">
        <f t="shared" si="542"/>
        <v>0.11625316364059503</v>
      </c>
      <c r="P616" s="201" t="str">
        <f t="shared" si="543"/>
        <v/>
      </c>
      <c r="Q616" s="201" t="str">
        <f t="shared" si="544"/>
        <v/>
      </c>
      <c r="R616" s="201" t="str">
        <f t="shared" si="545"/>
        <v/>
      </c>
      <c r="S616" s="201" t="str">
        <f t="shared" si="546"/>
        <v/>
      </c>
      <c r="T616" s="199">
        <f t="shared" si="547"/>
        <v>0</v>
      </c>
      <c r="U616" s="199">
        <f t="shared" si="548"/>
        <v>0</v>
      </c>
      <c r="V616" s="199">
        <f t="shared" si="549"/>
        <v>0</v>
      </c>
      <c r="W616" s="199">
        <f t="shared" si="550"/>
        <v>0</v>
      </c>
      <c r="X616" s="199" t="str">
        <f t="shared" si="551"/>
        <v/>
      </c>
      <c r="Y616" s="199" t="str">
        <f t="shared" si="552"/>
        <v/>
      </c>
      <c r="Z616" s="199" t="str">
        <f t="shared" si="553"/>
        <v/>
      </c>
      <c r="AA616" s="199" t="str">
        <f t="shared" si="554"/>
        <v/>
      </c>
      <c r="AB616" s="201">
        <f t="shared" ca="1" si="555"/>
        <v>2.1252317806590773</v>
      </c>
      <c r="AD616" s="162">
        <f t="shared" si="556"/>
        <v>0</v>
      </c>
      <c r="AE616" s="162">
        <f t="shared" si="557"/>
        <v>0</v>
      </c>
      <c r="AF616" s="162">
        <f t="shared" si="558"/>
        <v>0</v>
      </c>
      <c r="AG616" s="162">
        <f t="shared" si="559"/>
        <v>0</v>
      </c>
      <c r="AH616" s="162" t="str">
        <f t="shared" si="560"/>
        <v/>
      </c>
      <c r="AI616" s="162" t="str">
        <f t="shared" si="561"/>
        <v/>
      </c>
      <c r="AJ616" s="162" t="str">
        <f t="shared" si="562"/>
        <v/>
      </c>
      <c r="AK616" s="162" t="str">
        <f t="shared" si="563"/>
        <v/>
      </c>
      <c r="AM616" s="199">
        <f t="shared" si="566"/>
        <v>6.0346353734878413</v>
      </c>
      <c r="AN616" s="197">
        <f t="shared" si="568"/>
        <v>0</v>
      </c>
      <c r="AO616" s="197">
        <f t="shared" si="569"/>
        <v>0</v>
      </c>
      <c r="AP616" s="197">
        <f t="shared" si="570"/>
        <v>0</v>
      </c>
      <c r="AQ616" s="197">
        <f t="shared" si="571"/>
        <v>0</v>
      </c>
      <c r="AR616" s="197" t="str">
        <f t="shared" si="572"/>
        <v/>
      </c>
      <c r="AS616" s="197" t="str">
        <f t="shared" si="573"/>
        <v/>
      </c>
      <c r="AT616" s="197" t="str">
        <f t="shared" si="574"/>
        <v/>
      </c>
      <c r="AU616" s="197" t="str">
        <f t="shared" si="575"/>
        <v/>
      </c>
      <c r="AV616" s="199">
        <f t="shared" ca="1" si="567"/>
        <v>2.1020117050016602</v>
      </c>
      <c r="AX616" s="162">
        <f t="shared" si="576"/>
        <v>0</v>
      </c>
      <c r="AY616" s="162">
        <f t="shared" si="577"/>
        <v>0</v>
      </c>
      <c r="AZ616" s="162">
        <f t="shared" si="578"/>
        <v>0</v>
      </c>
      <c r="BA616" s="162">
        <f t="shared" si="579"/>
        <v>0</v>
      </c>
      <c r="BB616" s="162" t="str">
        <f t="shared" si="580"/>
        <v/>
      </c>
      <c r="BC616" s="162" t="str">
        <f t="shared" si="581"/>
        <v/>
      </c>
      <c r="BD616" s="162" t="str">
        <f t="shared" si="582"/>
        <v/>
      </c>
      <c r="BE616" s="162" t="str">
        <f t="shared" si="583"/>
        <v/>
      </c>
      <c r="BG616" s="169">
        <f t="shared" si="564"/>
        <v>13.822885945601394</v>
      </c>
      <c r="BH616" s="169">
        <f t="shared" ca="1" si="565"/>
        <v>2.0466742541661209</v>
      </c>
    </row>
    <row r="617" spans="3:60" x14ac:dyDescent="0.25">
      <c r="C617" s="197">
        <v>54.3</v>
      </c>
      <c r="D617" s="198">
        <f t="shared" si="533"/>
        <v>20.37458621572166</v>
      </c>
      <c r="E617" s="199">
        <f t="shared" si="534"/>
        <v>3.7886648250460402</v>
      </c>
      <c r="F617" s="199">
        <f t="shared" si="535"/>
        <v>18.943324125230202</v>
      </c>
      <c r="G617" s="199">
        <f t="shared" si="536"/>
        <v>3.0916178131242384</v>
      </c>
      <c r="H617" s="200">
        <f t="shared" si="537"/>
        <v>7918.3568315878765</v>
      </c>
      <c r="K617" s="199">
        <f t="shared" si="538"/>
        <v>13.874272138707719</v>
      </c>
      <c r="L617" s="201">
        <f t="shared" si="539"/>
        <v>0.11636133388553507</v>
      </c>
      <c r="M617" s="201">
        <f t="shared" si="540"/>
        <v>0.11733995798962046</v>
      </c>
      <c r="N617" s="201">
        <f t="shared" si="541"/>
        <v>0.12333701430528594</v>
      </c>
      <c r="O617" s="201">
        <f t="shared" si="542"/>
        <v>0.11646884669002099</v>
      </c>
      <c r="P617" s="201" t="str">
        <f t="shared" si="543"/>
        <v/>
      </c>
      <c r="Q617" s="201" t="str">
        <f t="shared" si="544"/>
        <v/>
      </c>
      <c r="R617" s="201" t="str">
        <f t="shared" si="545"/>
        <v/>
      </c>
      <c r="S617" s="201" t="str">
        <f t="shared" si="546"/>
        <v/>
      </c>
      <c r="T617" s="199">
        <f t="shared" si="547"/>
        <v>0</v>
      </c>
      <c r="U617" s="199">
        <f t="shared" si="548"/>
        <v>0</v>
      </c>
      <c r="V617" s="199">
        <f t="shared" si="549"/>
        <v>0</v>
      </c>
      <c r="W617" s="199">
        <f t="shared" si="550"/>
        <v>0</v>
      </c>
      <c r="X617" s="199" t="str">
        <f t="shared" si="551"/>
        <v/>
      </c>
      <c r="Y617" s="199" t="str">
        <f t="shared" si="552"/>
        <v/>
      </c>
      <c r="Z617" s="199" t="str">
        <f t="shared" si="553"/>
        <v/>
      </c>
      <c r="AA617" s="199" t="str">
        <f t="shared" si="554"/>
        <v/>
      </c>
      <c r="AB617" s="201">
        <f t="shared" ca="1" si="555"/>
        <v>2.0817146593058999</v>
      </c>
      <c r="AD617" s="162">
        <f t="shared" si="556"/>
        <v>0</v>
      </c>
      <c r="AE617" s="162">
        <f t="shared" si="557"/>
        <v>0</v>
      </c>
      <c r="AF617" s="162">
        <f t="shared" si="558"/>
        <v>0</v>
      </c>
      <c r="AG617" s="162">
        <f t="shared" si="559"/>
        <v>0</v>
      </c>
      <c r="AH617" s="162" t="str">
        <f t="shared" si="560"/>
        <v/>
      </c>
      <c r="AI617" s="162" t="str">
        <f t="shared" si="561"/>
        <v/>
      </c>
      <c r="AJ617" s="162" t="str">
        <f t="shared" si="562"/>
        <v/>
      </c>
      <c r="AK617" s="162" t="str">
        <f t="shared" si="563"/>
        <v/>
      </c>
      <c r="AM617" s="199">
        <f t="shared" si="566"/>
        <v>6.0458521678623542</v>
      </c>
      <c r="AN617" s="197">
        <f t="shared" si="568"/>
        <v>0</v>
      </c>
      <c r="AO617" s="197">
        <f t="shared" si="569"/>
        <v>0</v>
      </c>
      <c r="AP617" s="197">
        <f t="shared" si="570"/>
        <v>0</v>
      </c>
      <c r="AQ617" s="197">
        <f t="shared" si="571"/>
        <v>0</v>
      </c>
      <c r="AR617" s="197" t="str">
        <f t="shared" si="572"/>
        <v/>
      </c>
      <c r="AS617" s="197" t="str">
        <f t="shared" si="573"/>
        <v/>
      </c>
      <c r="AT617" s="197" t="str">
        <f t="shared" si="574"/>
        <v/>
      </c>
      <c r="AU617" s="197" t="str">
        <f t="shared" si="575"/>
        <v/>
      </c>
      <c r="AV617" s="199">
        <f t="shared" ca="1" si="567"/>
        <v>2.0690393244198146</v>
      </c>
      <c r="AX617" s="162">
        <f t="shared" si="576"/>
        <v>0</v>
      </c>
      <c r="AY617" s="162">
        <f t="shared" si="577"/>
        <v>0</v>
      </c>
      <c r="AZ617" s="162">
        <f t="shared" si="578"/>
        <v>0</v>
      </c>
      <c r="BA617" s="162">
        <f t="shared" si="579"/>
        <v>0</v>
      </c>
      <c r="BB617" s="162" t="str">
        <f t="shared" si="580"/>
        <v/>
      </c>
      <c r="BC617" s="162" t="str">
        <f t="shared" si="581"/>
        <v/>
      </c>
      <c r="BD617" s="162" t="str">
        <f t="shared" si="582"/>
        <v/>
      </c>
      <c r="BE617" s="162" t="str">
        <f t="shared" si="583"/>
        <v/>
      </c>
      <c r="BG617" s="169">
        <f t="shared" si="564"/>
        <v>13.848579042154556</v>
      </c>
      <c r="BH617" s="169">
        <f t="shared" ca="1" si="565"/>
        <v>2.1252317806590773</v>
      </c>
    </row>
    <row r="618" spans="3:60" x14ac:dyDescent="0.25">
      <c r="C618" s="197">
        <v>54.4</v>
      </c>
      <c r="D618" s="198">
        <f t="shared" si="533"/>
        <v>20.412108473945821</v>
      </c>
      <c r="E618" s="199">
        <f t="shared" si="534"/>
        <v>3.7935294117647063</v>
      </c>
      <c r="F618" s="199">
        <f t="shared" si="535"/>
        <v>18.96764705882353</v>
      </c>
      <c r="G618" s="199">
        <f t="shared" si="536"/>
        <v>3.097311400257063</v>
      </c>
      <c r="H618" s="200">
        <f t="shared" si="537"/>
        <v>7908.2028221429673</v>
      </c>
      <c r="K618" s="199">
        <f t="shared" si="538"/>
        <v>13.899965235260881</v>
      </c>
      <c r="L618" s="201">
        <f t="shared" si="539"/>
        <v>0.11657681783717495</v>
      </c>
      <c r="M618" s="201">
        <f t="shared" si="540"/>
        <v>0.11755725420811976</v>
      </c>
      <c r="N618" s="201">
        <f t="shared" si="541"/>
        <v>0.12356541618362907</v>
      </c>
      <c r="O618" s="201">
        <f t="shared" si="542"/>
        <v>0.11668452973944696</v>
      </c>
      <c r="P618" s="201" t="str">
        <f t="shared" si="543"/>
        <v/>
      </c>
      <c r="Q618" s="201" t="str">
        <f t="shared" si="544"/>
        <v/>
      </c>
      <c r="R618" s="201" t="str">
        <f t="shared" si="545"/>
        <v/>
      </c>
      <c r="S618" s="201" t="str">
        <f t="shared" si="546"/>
        <v/>
      </c>
      <c r="T618" s="199">
        <f t="shared" si="547"/>
        <v>0</v>
      </c>
      <c r="U618" s="199">
        <f t="shared" si="548"/>
        <v>0</v>
      </c>
      <c r="V618" s="199">
        <f t="shared" si="549"/>
        <v>0</v>
      </c>
      <c r="W618" s="199">
        <f t="shared" si="550"/>
        <v>0</v>
      </c>
      <c r="X618" s="199" t="str">
        <f t="shared" si="551"/>
        <v/>
      </c>
      <c r="Y618" s="199" t="str">
        <f t="shared" si="552"/>
        <v/>
      </c>
      <c r="Z618" s="199" t="str">
        <f t="shared" si="553"/>
        <v/>
      </c>
      <c r="AA618" s="199" t="str">
        <f t="shared" si="554"/>
        <v/>
      </c>
      <c r="AB618" s="201">
        <f t="shared" ca="1" si="555"/>
        <v>2.0970161671697123</v>
      </c>
      <c r="AD618" s="162">
        <f t="shared" si="556"/>
        <v>0</v>
      </c>
      <c r="AE618" s="162">
        <f t="shared" si="557"/>
        <v>0</v>
      </c>
      <c r="AF618" s="162">
        <f t="shared" si="558"/>
        <v>0</v>
      </c>
      <c r="AG618" s="162">
        <f t="shared" si="559"/>
        <v>0</v>
      </c>
      <c r="AH618" s="162" t="str">
        <f t="shared" si="560"/>
        <v/>
      </c>
      <c r="AI618" s="162" t="str">
        <f t="shared" si="561"/>
        <v/>
      </c>
      <c r="AJ618" s="162" t="str">
        <f t="shared" si="562"/>
        <v/>
      </c>
      <c r="AK618" s="162" t="str">
        <f t="shared" si="563"/>
        <v/>
      </c>
      <c r="AM618" s="199">
        <f t="shared" si="566"/>
        <v>6.0570689622368672</v>
      </c>
      <c r="AN618" s="197">
        <f t="shared" si="568"/>
        <v>0</v>
      </c>
      <c r="AO618" s="197">
        <f t="shared" si="569"/>
        <v>0</v>
      </c>
      <c r="AP618" s="197">
        <f t="shared" si="570"/>
        <v>0</v>
      </c>
      <c r="AQ618" s="197">
        <f t="shared" si="571"/>
        <v>0</v>
      </c>
      <c r="AR618" s="197" t="str">
        <f t="shared" si="572"/>
        <v/>
      </c>
      <c r="AS618" s="197" t="str">
        <f t="shared" si="573"/>
        <v/>
      </c>
      <c r="AT618" s="197" t="str">
        <f t="shared" si="574"/>
        <v/>
      </c>
      <c r="AU618" s="197" t="str">
        <f t="shared" si="575"/>
        <v/>
      </c>
      <c r="AV618" s="199">
        <f t="shared" ca="1" si="567"/>
        <v>2.1703032628328258</v>
      </c>
      <c r="AX618" s="162">
        <f t="shared" si="576"/>
        <v>0</v>
      </c>
      <c r="AY618" s="162">
        <f t="shared" si="577"/>
        <v>0</v>
      </c>
      <c r="AZ618" s="162">
        <f t="shared" si="578"/>
        <v>0</v>
      </c>
      <c r="BA618" s="162">
        <f t="shared" si="579"/>
        <v>0</v>
      </c>
      <c r="BB618" s="162" t="str">
        <f t="shared" si="580"/>
        <v/>
      </c>
      <c r="BC618" s="162" t="str">
        <f t="shared" si="581"/>
        <v/>
      </c>
      <c r="BD618" s="162" t="str">
        <f t="shared" si="582"/>
        <v/>
      </c>
      <c r="BE618" s="162" t="str">
        <f t="shared" si="583"/>
        <v/>
      </c>
      <c r="BG618" s="169">
        <f t="shared" si="564"/>
        <v>13.874272138707719</v>
      </c>
      <c r="BH618" s="169">
        <f t="shared" ca="1" si="565"/>
        <v>2.0817146593058999</v>
      </c>
    </row>
    <row r="619" spans="3:60" x14ac:dyDescent="0.25">
      <c r="C619" s="197">
        <v>54.5</v>
      </c>
      <c r="D619" s="198">
        <f t="shared" si="533"/>
        <v>20.449630732169989</v>
      </c>
      <c r="E619" s="199">
        <f t="shared" si="534"/>
        <v>3.7983944954128441</v>
      </c>
      <c r="F619" s="199">
        <f t="shared" si="535"/>
        <v>18.99197247706422</v>
      </c>
      <c r="G619" s="199">
        <f t="shared" si="536"/>
        <v>3.1030049873898888</v>
      </c>
      <c r="H619" s="200">
        <f t="shared" si="537"/>
        <v>7898.0737878147456</v>
      </c>
      <c r="K619" s="199">
        <f t="shared" si="538"/>
        <v>13.925658331814043</v>
      </c>
      <c r="L619" s="201">
        <f t="shared" si="539"/>
        <v>0.11679230178881483</v>
      </c>
      <c r="M619" s="201">
        <f t="shared" si="540"/>
        <v>0.11777455042661905</v>
      </c>
      <c r="N619" s="201">
        <f t="shared" si="541"/>
        <v>0.12379381806197218</v>
      </c>
      <c r="O619" s="201">
        <f t="shared" si="542"/>
        <v>0.11690021278887291</v>
      </c>
      <c r="P619" s="201" t="str">
        <f t="shared" si="543"/>
        <v/>
      </c>
      <c r="Q619" s="201" t="str">
        <f t="shared" si="544"/>
        <v/>
      </c>
      <c r="R619" s="201" t="str">
        <f t="shared" si="545"/>
        <v/>
      </c>
      <c r="S619" s="201" t="str">
        <f t="shared" si="546"/>
        <v/>
      </c>
      <c r="T619" s="199">
        <f t="shared" si="547"/>
        <v>0</v>
      </c>
      <c r="U619" s="199">
        <f t="shared" si="548"/>
        <v>0</v>
      </c>
      <c r="V619" s="199">
        <f t="shared" si="549"/>
        <v>0</v>
      </c>
      <c r="W619" s="199">
        <f t="shared" si="550"/>
        <v>0</v>
      </c>
      <c r="X619" s="199" t="str">
        <f t="shared" si="551"/>
        <v/>
      </c>
      <c r="Y619" s="199" t="str">
        <f t="shared" si="552"/>
        <v/>
      </c>
      <c r="Z619" s="199" t="str">
        <f t="shared" si="553"/>
        <v/>
      </c>
      <c r="AA619" s="199" t="str">
        <f t="shared" si="554"/>
        <v/>
      </c>
      <c r="AB619" s="201">
        <f t="shared" ca="1" si="555"/>
        <v>2.1107814521848685</v>
      </c>
      <c r="AD619" s="162">
        <f t="shared" si="556"/>
        <v>0</v>
      </c>
      <c r="AE619" s="162">
        <f t="shared" si="557"/>
        <v>0</v>
      </c>
      <c r="AF619" s="162">
        <f t="shared" si="558"/>
        <v>0</v>
      </c>
      <c r="AG619" s="162">
        <f t="shared" si="559"/>
        <v>0</v>
      </c>
      <c r="AH619" s="162" t="str">
        <f t="shared" si="560"/>
        <v/>
      </c>
      <c r="AI619" s="162" t="str">
        <f t="shared" si="561"/>
        <v/>
      </c>
      <c r="AJ619" s="162" t="str">
        <f t="shared" si="562"/>
        <v/>
      </c>
      <c r="AK619" s="162" t="str">
        <f t="shared" si="563"/>
        <v/>
      </c>
      <c r="AM619" s="199">
        <f t="shared" si="566"/>
        <v>6.0682857566113801</v>
      </c>
      <c r="AN619" s="197">
        <f t="shared" si="568"/>
        <v>0</v>
      </c>
      <c r="AO619" s="197">
        <f t="shared" si="569"/>
        <v>0</v>
      </c>
      <c r="AP619" s="197">
        <f t="shared" si="570"/>
        <v>0</v>
      </c>
      <c r="AQ619" s="197">
        <f t="shared" si="571"/>
        <v>0</v>
      </c>
      <c r="AR619" s="197" t="str">
        <f t="shared" si="572"/>
        <v/>
      </c>
      <c r="AS619" s="197" t="str">
        <f t="shared" si="573"/>
        <v/>
      </c>
      <c r="AT619" s="197" t="str">
        <f t="shared" si="574"/>
        <v/>
      </c>
      <c r="AU619" s="197" t="str">
        <f t="shared" si="575"/>
        <v/>
      </c>
      <c r="AV619" s="199">
        <f t="shared" ca="1" si="567"/>
        <v>2.0203875801350848</v>
      </c>
      <c r="AX619" s="162">
        <f t="shared" si="576"/>
        <v>0</v>
      </c>
      <c r="AY619" s="162">
        <f t="shared" si="577"/>
        <v>0</v>
      </c>
      <c r="AZ619" s="162">
        <f t="shared" si="578"/>
        <v>0</v>
      </c>
      <c r="BA619" s="162">
        <f t="shared" si="579"/>
        <v>0</v>
      </c>
      <c r="BB619" s="162" t="str">
        <f t="shared" si="580"/>
        <v/>
      </c>
      <c r="BC619" s="162" t="str">
        <f t="shared" si="581"/>
        <v/>
      </c>
      <c r="BD619" s="162" t="str">
        <f t="shared" si="582"/>
        <v/>
      </c>
      <c r="BE619" s="162" t="str">
        <f t="shared" si="583"/>
        <v/>
      </c>
      <c r="BG619" s="169">
        <f t="shared" si="564"/>
        <v>13.899965235260881</v>
      </c>
      <c r="BH619" s="169">
        <f t="shared" ca="1" si="565"/>
        <v>2.0970161671697123</v>
      </c>
    </row>
    <row r="620" spans="3:60" x14ac:dyDescent="0.25">
      <c r="C620" s="197">
        <v>54.6</v>
      </c>
      <c r="D620" s="198">
        <f t="shared" si="533"/>
        <v>20.487152990394154</v>
      </c>
      <c r="E620" s="199">
        <f t="shared" si="534"/>
        <v>3.8032600732600734</v>
      </c>
      <c r="F620" s="199">
        <f t="shared" si="535"/>
        <v>19.016300366300367</v>
      </c>
      <c r="G620" s="199">
        <f t="shared" si="536"/>
        <v>3.1086985745227138</v>
      </c>
      <c r="H620" s="200">
        <f t="shared" si="537"/>
        <v>7887.9696423927799</v>
      </c>
      <c r="K620" s="199">
        <f t="shared" si="538"/>
        <v>13.951351428367206</v>
      </c>
      <c r="L620" s="201">
        <f t="shared" si="539"/>
        <v>0.1170077857404547</v>
      </c>
      <c r="M620" s="201">
        <f t="shared" si="540"/>
        <v>0.11799184664511835</v>
      </c>
      <c r="N620" s="201">
        <f t="shared" si="541"/>
        <v>0.1240222199403153</v>
      </c>
      <c r="O620" s="201">
        <f t="shared" si="542"/>
        <v>0.11711589583829887</v>
      </c>
      <c r="P620" s="201" t="str">
        <f t="shared" si="543"/>
        <v/>
      </c>
      <c r="Q620" s="201" t="str">
        <f t="shared" si="544"/>
        <v/>
      </c>
      <c r="R620" s="201" t="str">
        <f t="shared" si="545"/>
        <v/>
      </c>
      <c r="S620" s="201" t="str">
        <f t="shared" si="546"/>
        <v/>
      </c>
      <c r="T620" s="199">
        <f t="shared" si="547"/>
        <v>0</v>
      </c>
      <c r="U620" s="199">
        <f t="shared" si="548"/>
        <v>0</v>
      </c>
      <c r="V620" s="199">
        <f t="shared" si="549"/>
        <v>0</v>
      </c>
      <c r="W620" s="199">
        <f t="shared" si="550"/>
        <v>0</v>
      </c>
      <c r="X620" s="199" t="str">
        <f t="shared" si="551"/>
        <v/>
      </c>
      <c r="Y620" s="199" t="str">
        <f t="shared" si="552"/>
        <v/>
      </c>
      <c r="Z620" s="199" t="str">
        <f t="shared" si="553"/>
        <v/>
      </c>
      <c r="AA620" s="199" t="str">
        <f t="shared" si="554"/>
        <v/>
      </c>
      <c r="AB620" s="201">
        <f t="shared" ca="1" si="555"/>
        <v>2.0722571177470512</v>
      </c>
      <c r="AD620" s="162">
        <f t="shared" si="556"/>
        <v>0</v>
      </c>
      <c r="AE620" s="162">
        <f t="shared" si="557"/>
        <v>0</v>
      </c>
      <c r="AF620" s="162">
        <f t="shared" si="558"/>
        <v>0</v>
      </c>
      <c r="AG620" s="162">
        <f t="shared" si="559"/>
        <v>0</v>
      </c>
      <c r="AH620" s="162" t="str">
        <f t="shared" si="560"/>
        <v/>
      </c>
      <c r="AI620" s="162" t="str">
        <f t="shared" si="561"/>
        <v/>
      </c>
      <c r="AJ620" s="162" t="str">
        <f t="shared" si="562"/>
        <v/>
      </c>
      <c r="AK620" s="162" t="str">
        <f t="shared" si="563"/>
        <v/>
      </c>
      <c r="AM620" s="199">
        <f t="shared" si="566"/>
        <v>6.0795025509858931</v>
      </c>
      <c r="AN620" s="197">
        <f t="shared" si="568"/>
        <v>0</v>
      </c>
      <c r="AO620" s="197">
        <f t="shared" si="569"/>
        <v>0</v>
      </c>
      <c r="AP620" s="197">
        <f t="shared" si="570"/>
        <v>0</v>
      </c>
      <c r="AQ620" s="197">
        <f t="shared" si="571"/>
        <v>0</v>
      </c>
      <c r="AR620" s="197" t="str">
        <f t="shared" si="572"/>
        <v/>
      </c>
      <c r="AS620" s="197" t="str">
        <f t="shared" si="573"/>
        <v/>
      </c>
      <c r="AT620" s="197" t="str">
        <f t="shared" si="574"/>
        <v/>
      </c>
      <c r="AU620" s="197" t="str">
        <f t="shared" si="575"/>
        <v/>
      </c>
      <c r="AV620" s="199">
        <f t="shared" ca="1" si="567"/>
        <v>2.0198159404564211</v>
      </c>
      <c r="AX620" s="162">
        <f t="shared" si="576"/>
        <v>0</v>
      </c>
      <c r="AY620" s="162">
        <f t="shared" si="577"/>
        <v>0</v>
      </c>
      <c r="AZ620" s="162">
        <f t="shared" si="578"/>
        <v>0</v>
      </c>
      <c r="BA620" s="162">
        <f t="shared" si="579"/>
        <v>0</v>
      </c>
      <c r="BB620" s="162" t="str">
        <f t="shared" si="580"/>
        <v/>
      </c>
      <c r="BC620" s="162" t="str">
        <f t="shared" si="581"/>
        <v/>
      </c>
      <c r="BD620" s="162" t="str">
        <f t="shared" si="582"/>
        <v/>
      </c>
      <c r="BE620" s="162" t="str">
        <f t="shared" si="583"/>
        <v/>
      </c>
      <c r="BG620" s="169">
        <f t="shared" si="564"/>
        <v>13.925658331814043</v>
      </c>
      <c r="BH620" s="169">
        <f t="shared" ca="1" si="565"/>
        <v>2.1107814521848685</v>
      </c>
    </row>
    <row r="621" spans="3:60" x14ac:dyDescent="0.25">
      <c r="C621" s="197">
        <v>54.7</v>
      </c>
      <c r="D621" s="198">
        <f t="shared" si="533"/>
        <v>20.524675248618323</v>
      </c>
      <c r="E621" s="199">
        <f t="shared" si="534"/>
        <v>3.8081261425959783</v>
      </c>
      <c r="F621" s="199">
        <f t="shared" si="535"/>
        <v>19.04063071297989</v>
      </c>
      <c r="G621" s="199">
        <f t="shared" si="536"/>
        <v>3.1143921616555406</v>
      </c>
      <c r="H621" s="200">
        <f t="shared" si="537"/>
        <v>7877.8903000175223</v>
      </c>
      <c r="K621" s="199">
        <f t="shared" si="538"/>
        <v>13.977044524920368</v>
      </c>
      <c r="L621" s="201">
        <f t="shared" si="539"/>
        <v>0.11722326969209458</v>
      </c>
      <c r="M621" s="201">
        <f t="shared" si="540"/>
        <v>0.11820914286361764</v>
      </c>
      <c r="N621" s="201">
        <f t="shared" si="541"/>
        <v>0.12425062181865842</v>
      </c>
      <c r="O621" s="201">
        <f t="shared" si="542"/>
        <v>0.11733157888772484</v>
      </c>
      <c r="P621" s="201" t="str">
        <f t="shared" si="543"/>
        <v/>
      </c>
      <c r="Q621" s="201" t="str">
        <f t="shared" si="544"/>
        <v/>
      </c>
      <c r="R621" s="201" t="str">
        <f t="shared" si="545"/>
        <v/>
      </c>
      <c r="S621" s="201" t="str">
        <f t="shared" si="546"/>
        <v/>
      </c>
      <c r="T621" s="199">
        <f t="shared" si="547"/>
        <v>0</v>
      </c>
      <c r="U621" s="199">
        <f t="shared" si="548"/>
        <v>0</v>
      </c>
      <c r="V621" s="199">
        <f t="shared" si="549"/>
        <v>0</v>
      </c>
      <c r="W621" s="199">
        <f t="shared" si="550"/>
        <v>0</v>
      </c>
      <c r="X621" s="199" t="str">
        <f t="shared" si="551"/>
        <v/>
      </c>
      <c r="Y621" s="199" t="str">
        <f t="shared" si="552"/>
        <v/>
      </c>
      <c r="Z621" s="199" t="str">
        <f t="shared" si="553"/>
        <v/>
      </c>
      <c r="AA621" s="199" t="str">
        <f t="shared" si="554"/>
        <v/>
      </c>
      <c r="AB621" s="201">
        <f t="shared" ca="1" si="555"/>
        <v>2.0305023197696279</v>
      </c>
      <c r="AD621" s="162">
        <f t="shared" si="556"/>
        <v>0</v>
      </c>
      <c r="AE621" s="162">
        <f t="shared" si="557"/>
        <v>0</v>
      </c>
      <c r="AF621" s="162">
        <f t="shared" si="558"/>
        <v>0</v>
      </c>
      <c r="AG621" s="162">
        <f t="shared" si="559"/>
        <v>0</v>
      </c>
      <c r="AH621" s="162" t="str">
        <f t="shared" si="560"/>
        <v/>
      </c>
      <c r="AI621" s="162" t="str">
        <f t="shared" si="561"/>
        <v/>
      </c>
      <c r="AJ621" s="162" t="str">
        <f t="shared" si="562"/>
        <v/>
      </c>
      <c r="AK621" s="162" t="str">
        <f t="shared" si="563"/>
        <v/>
      </c>
      <c r="AM621" s="199">
        <f t="shared" si="566"/>
        <v>6.090719345360406</v>
      </c>
      <c r="AN621" s="197">
        <f t="shared" si="568"/>
        <v>0</v>
      </c>
      <c r="AO621" s="197">
        <f t="shared" si="569"/>
        <v>0</v>
      </c>
      <c r="AP621" s="197">
        <f t="shared" si="570"/>
        <v>0</v>
      </c>
      <c r="AQ621" s="197">
        <f t="shared" si="571"/>
        <v>0</v>
      </c>
      <c r="AR621" s="197" t="str">
        <f t="shared" si="572"/>
        <v/>
      </c>
      <c r="AS621" s="197" t="str">
        <f t="shared" si="573"/>
        <v/>
      </c>
      <c r="AT621" s="197" t="str">
        <f t="shared" si="574"/>
        <v/>
      </c>
      <c r="AU621" s="197" t="str">
        <f t="shared" si="575"/>
        <v/>
      </c>
      <c r="AV621" s="199">
        <f t="shared" ca="1" si="567"/>
        <v>2.0907309754555641</v>
      </c>
      <c r="AX621" s="162">
        <f t="shared" si="576"/>
        <v>0</v>
      </c>
      <c r="AY621" s="162">
        <f t="shared" si="577"/>
        <v>0</v>
      </c>
      <c r="AZ621" s="162">
        <f t="shared" si="578"/>
        <v>0</v>
      </c>
      <c r="BA621" s="162">
        <f t="shared" si="579"/>
        <v>0</v>
      </c>
      <c r="BB621" s="162" t="str">
        <f t="shared" si="580"/>
        <v/>
      </c>
      <c r="BC621" s="162" t="str">
        <f t="shared" si="581"/>
        <v/>
      </c>
      <c r="BD621" s="162" t="str">
        <f t="shared" si="582"/>
        <v/>
      </c>
      <c r="BE621" s="162" t="str">
        <f t="shared" si="583"/>
        <v/>
      </c>
      <c r="BG621" s="169">
        <f t="shared" si="564"/>
        <v>13.951351428367206</v>
      </c>
      <c r="BH621" s="169">
        <f t="shared" ca="1" si="565"/>
        <v>2.0722571177470512</v>
      </c>
    </row>
    <row r="622" spans="3:60" x14ac:dyDescent="0.25">
      <c r="C622" s="197">
        <v>54.8</v>
      </c>
      <c r="D622" s="198">
        <f t="shared" si="533"/>
        <v>20.562197506842484</v>
      </c>
      <c r="E622" s="199">
        <f t="shared" si="534"/>
        <v>3.8129927007299269</v>
      </c>
      <c r="F622" s="199">
        <f t="shared" si="535"/>
        <v>19.064963503649636</v>
      </c>
      <c r="G622" s="199">
        <f t="shared" si="536"/>
        <v>3.1200857487883655</v>
      </c>
      <c r="H622" s="200">
        <f t="shared" si="537"/>
        <v>7867.8356751789879</v>
      </c>
      <c r="K622" s="199">
        <f t="shared" si="538"/>
        <v>14.00273762147353</v>
      </c>
      <c r="L622" s="201">
        <f t="shared" si="539"/>
        <v>0.11743875364373446</v>
      </c>
      <c r="M622" s="201">
        <f t="shared" si="540"/>
        <v>0.11842643908211693</v>
      </c>
      <c r="N622" s="201">
        <f t="shared" si="541"/>
        <v>0.12447902369700155</v>
      </c>
      <c r="O622" s="201">
        <f t="shared" si="542"/>
        <v>0.1175472619371508</v>
      </c>
      <c r="P622" s="201" t="str">
        <f t="shared" si="543"/>
        <v/>
      </c>
      <c r="Q622" s="201" t="str">
        <f t="shared" si="544"/>
        <v/>
      </c>
      <c r="R622" s="201" t="str">
        <f t="shared" si="545"/>
        <v/>
      </c>
      <c r="S622" s="201" t="str">
        <f t="shared" si="546"/>
        <v/>
      </c>
      <c r="T622" s="199">
        <f t="shared" si="547"/>
        <v>0</v>
      </c>
      <c r="U622" s="199">
        <f t="shared" si="548"/>
        <v>0</v>
      </c>
      <c r="V622" s="199">
        <f t="shared" si="549"/>
        <v>0</v>
      </c>
      <c r="W622" s="199">
        <f t="shared" si="550"/>
        <v>0</v>
      </c>
      <c r="X622" s="199" t="str">
        <f t="shared" si="551"/>
        <v/>
      </c>
      <c r="Y622" s="199" t="str">
        <f t="shared" si="552"/>
        <v/>
      </c>
      <c r="Z622" s="199" t="str">
        <f t="shared" si="553"/>
        <v/>
      </c>
      <c r="AA622" s="199" t="str">
        <f t="shared" si="554"/>
        <v/>
      </c>
      <c r="AB622" s="201">
        <f t="shared" ca="1" si="555"/>
        <v>2.1538841889958786</v>
      </c>
      <c r="AD622" s="162">
        <f t="shared" si="556"/>
        <v>0</v>
      </c>
      <c r="AE622" s="162">
        <f t="shared" si="557"/>
        <v>0</v>
      </c>
      <c r="AF622" s="162">
        <f t="shared" si="558"/>
        <v>0</v>
      </c>
      <c r="AG622" s="162">
        <f t="shared" si="559"/>
        <v>0</v>
      </c>
      <c r="AH622" s="162" t="str">
        <f t="shared" si="560"/>
        <v/>
      </c>
      <c r="AI622" s="162" t="str">
        <f t="shared" si="561"/>
        <v/>
      </c>
      <c r="AJ622" s="162" t="str">
        <f t="shared" si="562"/>
        <v/>
      </c>
      <c r="AK622" s="162" t="str">
        <f t="shared" si="563"/>
        <v/>
      </c>
      <c r="AM622" s="199">
        <f t="shared" si="566"/>
        <v>6.101936139734919</v>
      </c>
      <c r="AN622" s="197">
        <f t="shared" si="568"/>
        <v>0</v>
      </c>
      <c r="AO622" s="197">
        <f t="shared" si="569"/>
        <v>0</v>
      </c>
      <c r="AP622" s="197">
        <f t="shared" si="570"/>
        <v>0</v>
      </c>
      <c r="AQ622" s="197">
        <f t="shared" si="571"/>
        <v>0</v>
      </c>
      <c r="AR622" s="197" t="str">
        <f t="shared" si="572"/>
        <v/>
      </c>
      <c r="AS622" s="197" t="str">
        <f t="shared" si="573"/>
        <v/>
      </c>
      <c r="AT622" s="197" t="str">
        <f t="shared" si="574"/>
        <v/>
      </c>
      <c r="AU622" s="197" t="str">
        <f t="shared" si="575"/>
        <v/>
      </c>
      <c r="AV622" s="199">
        <f t="shared" ca="1" si="567"/>
        <v>2.0685979001257309</v>
      </c>
      <c r="AX622" s="162">
        <f t="shared" si="576"/>
        <v>0</v>
      </c>
      <c r="AY622" s="162">
        <f t="shared" si="577"/>
        <v>0</v>
      </c>
      <c r="AZ622" s="162">
        <f t="shared" si="578"/>
        <v>0</v>
      </c>
      <c r="BA622" s="162">
        <f t="shared" si="579"/>
        <v>0</v>
      </c>
      <c r="BB622" s="162" t="str">
        <f t="shared" si="580"/>
        <v/>
      </c>
      <c r="BC622" s="162" t="str">
        <f t="shared" si="581"/>
        <v/>
      </c>
      <c r="BD622" s="162" t="str">
        <f t="shared" si="582"/>
        <v/>
      </c>
      <c r="BE622" s="162" t="str">
        <f t="shared" si="583"/>
        <v/>
      </c>
      <c r="BG622" s="169">
        <f t="shared" si="564"/>
        <v>13.977044524920368</v>
      </c>
      <c r="BH622" s="169">
        <f t="shared" ca="1" si="565"/>
        <v>2.0305023197696279</v>
      </c>
    </row>
    <row r="623" spans="3:60" x14ac:dyDescent="0.25">
      <c r="C623" s="197">
        <v>54.9</v>
      </c>
      <c r="D623" s="198">
        <f t="shared" si="533"/>
        <v>20.599719765066649</v>
      </c>
      <c r="E623" s="199">
        <f t="shared" si="534"/>
        <v>3.8178597449908924</v>
      </c>
      <c r="F623" s="199">
        <f t="shared" si="535"/>
        <v>19.08929872495446</v>
      </c>
      <c r="G623" s="199">
        <f t="shared" si="536"/>
        <v>3.1257793359211909</v>
      </c>
      <c r="H623" s="200">
        <f t="shared" si="537"/>
        <v>7857.8056827154523</v>
      </c>
      <c r="K623" s="199">
        <f t="shared" si="538"/>
        <v>14.028430718026693</v>
      </c>
      <c r="L623" s="201">
        <f t="shared" si="539"/>
        <v>0.11765423759537434</v>
      </c>
      <c r="M623" s="201">
        <f t="shared" si="540"/>
        <v>0.11864373530061623</v>
      </c>
      <c r="N623" s="201">
        <f t="shared" si="541"/>
        <v>0.12470742557534467</v>
      </c>
      <c r="O623" s="201">
        <f t="shared" si="542"/>
        <v>0.11776294498657677</v>
      </c>
      <c r="P623" s="201" t="str">
        <f t="shared" si="543"/>
        <v/>
      </c>
      <c r="Q623" s="201" t="str">
        <f t="shared" si="544"/>
        <v/>
      </c>
      <c r="R623" s="201" t="str">
        <f t="shared" si="545"/>
        <v/>
      </c>
      <c r="S623" s="201" t="str">
        <f t="shared" si="546"/>
        <v/>
      </c>
      <c r="T623" s="199">
        <f t="shared" si="547"/>
        <v>0</v>
      </c>
      <c r="U623" s="199">
        <f t="shared" si="548"/>
        <v>0</v>
      </c>
      <c r="V623" s="199">
        <f t="shared" si="549"/>
        <v>0</v>
      </c>
      <c r="W623" s="199">
        <f t="shared" si="550"/>
        <v>0</v>
      </c>
      <c r="X623" s="199" t="str">
        <f t="shared" si="551"/>
        <v/>
      </c>
      <c r="Y623" s="199" t="str">
        <f t="shared" si="552"/>
        <v/>
      </c>
      <c r="Z623" s="199" t="str">
        <f t="shared" si="553"/>
        <v/>
      </c>
      <c r="AA623" s="199" t="str">
        <f t="shared" si="554"/>
        <v/>
      </c>
      <c r="AB623" s="201">
        <f t="shared" ca="1" si="555"/>
        <v>2.143052561759319</v>
      </c>
      <c r="AD623" s="162">
        <f t="shared" si="556"/>
        <v>0</v>
      </c>
      <c r="AE623" s="162">
        <f t="shared" si="557"/>
        <v>0</v>
      </c>
      <c r="AF623" s="162">
        <f t="shared" si="558"/>
        <v>0</v>
      </c>
      <c r="AG623" s="162">
        <f t="shared" si="559"/>
        <v>0</v>
      </c>
      <c r="AH623" s="162" t="str">
        <f t="shared" si="560"/>
        <v/>
      </c>
      <c r="AI623" s="162" t="str">
        <f t="shared" si="561"/>
        <v/>
      </c>
      <c r="AJ623" s="162" t="str">
        <f t="shared" si="562"/>
        <v/>
      </c>
      <c r="AK623" s="162" t="str">
        <f t="shared" si="563"/>
        <v/>
      </c>
      <c r="AM623" s="199">
        <f t="shared" si="566"/>
        <v>6.1131529341094319</v>
      </c>
      <c r="AN623" s="197">
        <f t="shared" si="568"/>
        <v>0</v>
      </c>
      <c r="AO623" s="197">
        <f t="shared" si="569"/>
        <v>0</v>
      </c>
      <c r="AP623" s="197">
        <f t="shared" si="570"/>
        <v>0</v>
      </c>
      <c r="AQ623" s="197">
        <f t="shared" si="571"/>
        <v>0</v>
      </c>
      <c r="AR623" s="197" t="str">
        <f t="shared" si="572"/>
        <v/>
      </c>
      <c r="AS623" s="197" t="str">
        <f t="shared" si="573"/>
        <v/>
      </c>
      <c r="AT623" s="197" t="str">
        <f t="shared" si="574"/>
        <v/>
      </c>
      <c r="AU623" s="197" t="str">
        <f t="shared" si="575"/>
        <v/>
      </c>
      <c r="AV623" s="199">
        <f t="shared" ca="1" si="567"/>
        <v>2.114940035164484</v>
      </c>
      <c r="AX623" s="162">
        <f t="shared" si="576"/>
        <v>0</v>
      </c>
      <c r="AY623" s="162">
        <f t="shared" si="577"/>
        <v>0</v>
      </c>
      <c r="AZ623" s="162">
        <f t="shared" si="578"/>
        <v>0</v>
      </c>
      <c r="BA623" s="162">
        <f t="shared" si="579"/>
        <v>0</v>
      </c>
      <c r="BB623" s="162" t="str">
        <f t="shared" si="580"/>
        <v/>
      </c>
      <c r="BC623" s="162" t="str">
        <f t="shared" si="581"/>
        <v/>
      </c>
      <c r="BD623" s="162" t="str">
        <f t="shared" si="582"/>
        <v/>
      </c>
      <c r="BE623" s="162" t="str">
        <f t="shared" si="583"/>
        <v/>
      </c>
      <c r="BG623" s="169">
        <f t="shared" si="564"/>
        <v>14.00273762147353</v>
      </c>
      <c r="BH623" s="169">
        <f t="shared" ca="1" si="565"/>
        <v>2.1538841889958786</v>
      </c>
    </row>
    <row r="624" spans="3:60" x14ac:dyDescent="0.25">
      <c r="C624" s="197">
        <v>55</v>
      </c>
      <c r="D624" s="198">
        <f t="shared" si="533"/>
        <v>20.637242023290817</v>
      </c>
      <c r="E624" s="199">
        <f t="shared" si="534"/>
        <v>3.8227272727272728</v>
      </c>
      <c r="F624" s="199">
        <f t="shared" si="535"/>
        <v>19.113636363636363</v>
      </c>
      <c r="G624" s="199">
        <f t="shared" si="536"/>
        <v>3.1314729230540164</v>
      </c>
      <c r="H624" s="200">
        <f t="shared" si="537"/>
        <v>7847.8002378121282</v>
      </c>
      <c r="K624" s="199">
        <f t="shared" si="538"/>
        <v>14.054123814579855</v>
      </c>
      <c r="L624" s="201">
        <f t="shared" si="539"/>
        <v>0.11786972154701422</v>
      </c>
      <c r="M624" s="201">
        <f t="shared" si="540"/>
        <v>0.11886103151911553</v>
      </c>
      <c r="N624" s="201">
        <f t="shared" si="541"/>
        <v>0.12493582745368779</v>
      </c>
      <c r="O624" s="201">
        <f t="shared" si="542"/>
        <v>0.11797862803600273</v>
      </c>
      <c r="P624" s="201" t="str">
        <f t="shared" si="543"/>
        <v/>
      </c>
      <c r="Q624" s="201" t="str">
        <f t="shared" si="544"/>
        <v/>
      </c>
      <c r="R624" s="201" t="str">
        <f t="shared" si="545"/>
        <v/>
      </c>
      <c r="S624" s="201" t="str">
        <f t="shared" si="546"/>
        <v/>
      </c>
      <c r="T624" s="199">
        <f t="shared" si="547"/>
        <v>0</v>
      </c>
      <c r="U624" s="199">
        <f t="shared" si="548"/>
        <v>0</v>
      </c>
      <c r="V624" s="199">
        <f t="shared" si="549"/>
        <v>0</v>
      </c>
      <c r="W624" s="199">
        <f t="shared" si="550"/>
        <v>0</v>
      </c>
      <c r="X624" s="199" t="str">
        <f t="shared" si="551"/>
        <v/>
      </c>
      <c r="Y624" s="199" t="str">
        <f t="shared" si="552"/>
        <v/>
      </c>
      <c r="Z624" s="199" t="str">
        <f t="shared" si="553"/>
        <v/>
      </c>
      <c r="AA624" s="199" t="str">
        <f t="shared" si="554"/>
        <v/>
      </c>
      <c r="AB624" s="201">
        <f t="shared" ca="1" si="555"/>
        <v>2.1342453732666931</v>
      </c>
      <c r="AD624" s="162">
        <f t="shared" si="556"/>
        <v>0</v>
      </c>
      <c r="AE624" s="162">
        <f t="shared" si="557"/>
        <v>0</v>
      </c>
      <c r="AF624" s="162">
        <f t="shared" si="558"/>
        <v>0</v>
      </c>
      <c r="AG624" s="162">
        <f t="shared" si="559"/>
        <v>0</v>
      </c>
      <c r="AH624" s="162" t="str">
        <f t="shared" si="560"/>
        <v/>
      </c>
      <c r="AI624" s="162" t="str">
        <f t="shared" si="561"/>
        <v/>
      </c>
      <c r="AJ624" s="162" t="str">
        <f t="shared" si="562"/>
        <v/>
      </c>
      <c r="AK624" s="162" t="str">
        <f t="shared" si="563"/>
        <v/>
      </c>
      <c r="AM624" s="199">
        <f t="shared" si="566"/>
        <v>6.1243697284839449</v>
      </c>
      <c r="AN624" s="197">
        <f t="shared" si="568"/>
        <v>0</v>
      </c>
      <c r="AO624" s="197">
        <f t="shared" si="569"/>
        <v>0</v>
      </c>
      <c r="AP624" s="197">
        <f t="shared" si="570"/>
        <v>0</v>
      </c>
      <c r="AQ624" s="197">
        <f t="shared" si="571"/>
        <v>0</v>
      </c>
      <c r="AR624" s="197" t="str">
        <f t="shared" si="572"/>
        <v/>
      </c>
      <c r="AS624" s="197" t="str">
        <f t="shared" si="573"/>
        <v/>
      </c>
      <c r="AT624" s="197" t="str">
        <f t="shared" si="574"/>
        <v/>
      </c>
      <c r="AU624" s="197" t="str">
        <f t="shared" si="575"/>
        <v/>
      </c>
      <c r="AV624" s="199">
        <f t="shared" ca="1" si="567"/>
        <v>2.1085007457505145</v>
      </c>
      <c r="AX624" s="162">
        <f t="shared" si="576"/>
        <v>0</v>
      </c>
      <c r="AY624" s="162">
        <f t="shared" si="577"/>
        <v>0</v>
      </c>
      <c r="AZ624" s="162">
        <f t="shared" si="578"/>
        <v>0</v>
      </c>
      <c r="BA624" s="162">
        <f t="shared" si="579"/>
        <v>0</v>
      </c>
      <c r="BB624" s="162" t="str">
        <f t="shared" si="580"/>
        <v/>
      </c>
      <c r="BC624" s="162" t="str">
        <f t="shared" si="581"/>
        <v/>
      </c>
      <c r="BD624" s="162" t="str">
        <f t="shared" si="582"/>
        <v/>
      </c>
      <c r="BE624" s="162" t="str">
        <f t="shared" si="583"/>
        <v/>
      </c>
      <c r="BG624" s="169">
        <f t="shared" si="564"/>
        <v>14.028430718026693</v>
      </c>
      <c r="BH624" s="169">
        <f t="shared" ca="1" si="565"/>
        <v>2.143052561759319</v>
      </c>
    </row>
    <row r="625" spans="3:60" x14ac:dyDescent="0.25">
      <c r="C625" s="197">
        <v>55.1</v>
      </c>
      <c r="D625" s="198">
        <f t="shared" si="533"/>
        <v>20.674764281514978</v>
      </c>
      <c r="E625" s="199">
        <f t="shared" si="534"/>
        <v>3.8275952813067153</v>
      </c>
      <c r="F625" s="199">
        <f t="shared" si="535"/>
        <v>19.137976406533575</v>
      </c>
      <c r="G625" s="199">
        <f t="shared" si="536"/>
        <v>3.1371665101868418</v>
      </c>
      <c r="H625" s="200">
        <f t="shared" si="537"/>
        <v>7837.819255999867</v>
      </c>
      <c r="K625" s="199">
        <f t="shared" si="538"/>
        <v>14.079816911133017</v>
      </c>
      <c r="L625" s="201">
        <f t="shared" si="539"/>
        <v>0.1180852054986541</v>
      </c>
      <c r="M625" s="201">
        <f t="shared" si="540"/>
        <v>0.11907832773761483</v>
      </c>
      <c r="N625" s="201">
        <f t="shared" si="541"/>
        <v>0.12516422933203092</v>
      </c>
      <c r="O625" s="201">
        <f t="shared" si="542"/>
        <v>0.1181943110854287</v>
      </c>
      <c r="P625" s="201" t="str">
        <f t="shared" si="543"/>
        <v/>
      </c>
      <c r="Q625" s="201" t="str">
        <f t="shared" si="544"/>
        <v/>
      </c>
      <c r="R625" s="201" t="str">
        <f t="shared" si="545"/>
        <v/>
      </c>
      <c r="S625" s="201" t="str">
        <f t="shared" si="546"/>
        <v/>
      </c>
      <c r="T625" s="199">
        <f t="shared" si="547"/>
        <v>0</v>
      </c>
      <c r="U625" s="199">
        <f t="shared" si="548"/>
        <v>0</v>
      </c>
      <c r="V625" s="199">
        <f t="shared" si="549"/>
        <v>0</v>
      </c>
      <c r="W625" s="199">
        <f t="shared" si="550"/>
        <v>0</v>
      </c>
      <c r="X625" s="199" t="str">
        <f t="shared" si="551"/>
        <v/>
      </c>
      <c r="Y625" s="199" t="str">
        <f t="shared" si="552"/>
        <v/>
      </c>
      <c r="Z625" s="199" t="str">
        <f t="shared" si="553"/>
        <v/>
      </c>
      <c r="AA625" s="199" t="str">
        <f t="shared" si="554"/>
        <v/>
      </c>
      <c r="AB625" s="201">
        <f t="shared" ca="1" si="555"/>
        <v>2.0936764065354621</v>
      </c>
      <c r="AD625" s="162">
        <f t="shared" si="556"/>
        <v>0</v>
      </c>
      <c r="AE625" s="162">
        <f t="shared" si="557"/>
        <v>0</v>
      </c>
      <c r="AF625" s="162">
        <f t="shared" si="558"/>
        <v>0</v>
      </c>
      <c r="AG625" s="162">
        <f t="shared" si="559"/>
        <v>0</v>
      </c>
      <c r="AH625" s="162" t="str">
        <f t="shared" si="560"/>
        <v/>
      </c>
      <c r="AI625" s="162" t="str">
        <f t="shared" si="561"/>
        <v/>
      </c>
      <c r="AJ625" s="162" t="str">
        <f t="shared" si="562"/>
        <v/>
      </c>
      <c r="AK625" s="162" t="str">
        <f t="shared" si="563"/>
        <v/>
      </c>
      <c r="AM625" s="199">
        <f t="shared" si="566"/>
        <v>6.1355865228584578</v>
      </c>
      <c r="AN625" s="197">
        <f t="shared" si="568"/>
        <v>0</v>
      </c>
      <c r="AO625" s="197">
        <f t="shared" si="569"/>
        <v>0</v>
      </c>
      <c r="AP625" s="197">
        <f t="shared" si="570"/>
        <v>0</v>
      </c>
      <c r="AQ625" s="197">
        <f t="shared" si="571"/>
        <v>0</v>
      </c>
      <c r="AR625" s="197" t="str">
        <f t="shared" si="572"/>
        <v/>
      </c>
      <c r="AS625" s="197" t="str">
        <f t="shared" si="573"/>
        <v/>
      </c>
      <c r="AT625" s="197" t="str">
        <f t="shared" si="574"/>
        <v/>
      </c>
      <c r="AU625" s="197" t="str">
        <f t="shared" si="575"/>
        <v/>
      </c>
      <c r="AV625" s="199">
        <f t="shared" ca="1" si="567"/>
        <v>2.0632509891454167</v>
      </c>
      <c r="AX625" s="162">
        <f t="shared" si="576"/>
        <v>0</v>
      </c>
      <c r="AY625" s="162">
        <f t="shared" si="577"/>
        <v>0</v>
      </c>
      <c r="AZ625" s="162">
        <f t="shared" si="578"/>
        <v>0</v>
      </c>
      <c r="BA625" s="162">
        <f t="shared" si="579"/>
        <v>0</v>
      </c>
      <c r="BB625" s="162" t="str">
        <f t="shared" si="580"/>
        <v/>
      </c>
      <c r="BC625" s="162" t="str">
        <f t="shared" si="581"/>
        <v/>
      </c>
      <c r="BD625" s="162" t="str">
        <f t="shared" si="582"/>
        <v/>
      </c>
      <c r="BE625" s="162" t="str">
        <f t="shared" si="583"/>
        <v/>
      </c>
      <c r="BG625" s="169">
        <f t="shared" si="564"/>
        <v>14.054123814579855</v>
      </c>
      <c r="BH625" s="169">
        <f t="shared" ca="1" si="565"/>
        <v>2.1342453732666931</v>
      </c>
    </row>
    <row r="626" spans="3:60" x14ac:dyDescent="0.25">
      <c r="C626" s="197">
        <v>55.2</v>
      </c>
      <c r="D626" s="198">
        <f t="shared" si="533"/>
        <v>20.712286539739146</v>
      </c>
      <c r="E626" s="199">
        <f t="shared" si="534"/>
        <v>3.8324637681159421</v>
      </c>
      <c r="F626" s="199">
        <f t="shared" si="535"/>
        <v>19.162318840579712</v>
      </c>
      <c r="G626" s="199">
        <f t="shared" si="536"/>
        <v>3.1428600973196676</v>
      </c>
      <c r="H626" s="200">
        <f t="shared" si="537"/>
        <v>7827.8626531538339</v>
      </c>
      <c r="K626" s="199">
        <f t="shared" si="538"/>
        <v>14.105510007686179</v>
      </c>
      <c r="L626" s="201">
        <f t="shared" si="539"/>
        <v>0.11830068945029398</v>
      </c>
      <c r="M626" s="201">
        <f t="shared" si="540"/>
        <v>0.11929562395611412</v>
      </c>
      <c r="N626" s="201">
        <f t="shared" si="541"/>
        <v>0.12539263121037403</v>
      </c>
      <c r="O626" s="201">
        <f t="shared" si="542"/>
        <v>0.11840999413485466</v>
      </c>
      <c r="P626" s="201" t="str">
        <f t="shared" si="543"/>
        <v/>
      </c>
      <c r="Q626" s="201" t="str">
        <f t="shared" si="544"/>
        <v/>
      </c>
      <c r="R626" s="201" t="str">
        <f t="shared" si="545"/>
        <v/>
      </c>
      <c r="S626" s="201" t="str">
        <f t="shared" si="546"/>
        <v/>
      </c>
      <c r="T626" s="199">
        <f t="shared" si="547"/>
        <v>0</v>
      </c>
      <c r="U626" s="199">
        <f t="shared" si="548"/>
        <v>0</v>
      </c>
      <c r="V626" s="199">
        <f t="shared" si="549"/>
        <v>0</v>
      </c>
      <c r="W626" s="199">
        <f t="shared" si="550"/>
        <v>0</v>
      </c>
      <c r="X626" s="199" t="str">
        <f t="shared" si="551"/>
        <v/>
      </c>
      <c r="Y626" s="199" t="str">
        <f t="shared" si="552"/>
        <v/>
      </c>
      <c r="Z626" s="199" t="str">
        <f t="shared" si="553"/>
        <v/>
      </c>
      <c r="AA626" s="199" t="str">
        <f t="shared" si="554"/>
        <v/>
      </c>
      <c r="AB626" s="201">
        <f t="shared" ca="1" si="555"/>
        <v>2.0074046316189142</v>
      </c>
      <c r="AD626" s="162">
        <f t="shared" si="556"/>
        <v>0</v>
      </c>
      <c r="AE626" s="162">
        <f t="shared" si="557"/>
        <v>0</v>
      </c>
      <c r="AF626" s="162">
        <f t="shared" si="558"/>
        <v>0</v>
      </c>
      <c r="AG626" s="162">
        <f t="shared" si="559"/>
        <v>0</v>
      </c>
      <c r="AH626" s="162" t="str">
        <f t="shared" si="560"/>
        <v/>
      </c>
      <c r="AI626" s="162" t="str">
        <f t="shared" si="561"/>
        <v/>
      </c>
      <c r="AJ626" s="162" t="str">
        <f t="shared" si="562"/>
        <v/>
      </c>
      <c r="AK626" s="162" t="str">
        <f t="shared" si="563"/>
        <v/>
      </c>
      <c r="AM626" s="199">
        <f t="shared" si="566"/>
        <v>6.1468033172329708</v>
      </c>
      <c r="AN626" s="197">
        <f t="shared" si="568"/>
        <v>0</v>
      </c>
      <c r="AO626" s="197">
        <f t="shared" si="569"/>
        <v>0</v>
      </c>
      <c r="AP626" s="197">
        <f t="shared" si="570"/>
        <v>0</v>
      </c>
      <c r="AQ626" s="197">
        <f t="shared" si="571"/>
        <v>0</v>
      </c>
      <c r="AR626" s="197" t="str">
        <f t="shared" si="572"/>
        <v/>
      </c>
      <c r="AS626" s="197" t="str">
        <f t="shared" si="573"/>
        <v/>
      </c>
      <c r="AT626" s="197" t="str">
        <f t="shared" si="574"/>
        <v/>
      </c>
      <c r="AU626" s="197" t="str">
        <f t="shared" si="575"/>
        <v/>
      </c>
      <c r="AV626" s="199">
        <f t="shared" ca="1" si="567"/>
        <v>2.0911467821534759</v>
      </c>
      <c r="AX626" s="162">
        <f t="shared" si="576"/>
        <v>0</v>
      </c>
      <c r="AY626" s="162">
        <f t="shared" si="577"/>
        <v>0</v>
      </c>
      <c r="AZ626" s="162">
        <f t="shared" si="578"/>
        <v>0</v>
      </c>
      <c r="BA626" s="162">
        <f t="shared" si="579"/>
        <v>0</v>
      </c>
      <c r="BB626" s="162" t="str">
        <f t="shared" si="580"/>
        <v/>
      </c>
      <c r="BC626" s="162" t="str">
        <f t="shared" si="581"/>
        <v/>
      </c>
      <c r="BD626" s="162" t="str">
        <f t="shared" si="582"/>
        <v/>
      </c>
      <c r="BE626" s="162" t="str">
        <f t="shared" si="583"/>
        <v/>
      </c>
      <c r="BG626" s="169">
        <f t="shared" si="564"/>
        <v>14.079816911133017</v>
      </c>
      <c r="BH626" s="169">
        <f t="shared" ca="1" si="565"/>
        <v>2.0936764065354621</v>
      </c>
    </row>
    <row r="627" spans="3:60" x14ac:dyDescent="0.25">
      <c r="C627" s="197">
        <v>55.3</v>
      </c>
      <c r="D627" s="198">
        <f t="shared" si="533"/>
        <v>20.749808797963311</v>
      </c>
      <c r="E627" s="199">
        <f t="shared" si="534"/>
        <v>3.8373327305605791</v>
      </c>
      <c r="F627" s="199">
        <f t="shared" si="535"/>
        <v>19.186663652802896</v>
      </c>
      <c r="G627" s="199">
        <f t="shared" si="536"/>
        <v>3.1485536844524931</v>
      </c>
      <c r="H627" s="200">
        <f t="shared" si="537"/>
        <v>7817.930345492201</v>
      </c>
      <c r="K627" s="199">
        <f t="shared" si="538"/>
        <v>14.131203104239342</v>
      </c>
      <c r="L627" s="201">
        <f t="shared" si="539"/>
        <v>0.11851617340193385</v>
      </c>
      <c r="M627" s="201">
        <f t="shared" si="540"/>
        <v>0.11951292017461342</v>
      </c>
      <c r="N627" s="201">
        <f t="shared" si="541"/>
        <v>0.12562103308871714</v>
      </c>
      <c r="O627" s="201">
        <f t="shared" si="542"/>
        <v>0.11862567718428062</v>
      </c>
      <c r="P627" s="201" t="str">
        <f t="shared" si="543"/>
        <v/>
      </c>
      <c r="Q627" s="201" t="str">
        <f t="shared" si="544"/>
        <v/>
      </c>
      <c r="R627" s="201" t="str">
        <f t="shared" si="545"/>
        <v/>
      </c>
      <c r="S627" s="201" t="str">
        <f t="shared" si="546"/>
        <v/>
      </c>
      <c r="T627" s="199">
        <f t="shared" si="547"/>
        <v>0</v>
      </c>
      <c r="U627" s="199">
        <f t="shared" si="548"/>
        <v>0</v>
      </c>
      <c r="V627" s="199">
        <f t="shared" si="549"/>
        <v>0</v>
      </c>
      <c r="W627" s="199">
        <f t="shared" si="550"/>
        <v>0</v>
      </c>
      <c r="X627" s="199" t="str">
        <f t="shared" si="551"/>
        <v/>
      </c>
      <c r="Y627" s="199" t="str">
        <f t="shared" si="552"/>
        <v/>
      </c>
      <c r="Z627" s="199" t="str">
        <f t="shared" si="553"/>
        <v/>
      </c>
      <c r="AA627" s="199" t="str">
        <f t="shared" si="554"/>
        <v/>
      </c>
      <c r="AB627" s="201">
        <f t="shared" ca="1" si="555"/>
        <v>2.0496543816253348</v>
      </c>
      <c r="AD627" s="162">
        <f t="shared" si="556"/>
        <v>0</v>
      </c>
      <c r="AE627" s="162">
        <f t="shared" si="557"/>
        <v>0</v>
      </c>
      <c r="AF627" s="162">
        <f t="shared" si="558"/>
        <v>0</v>
      </c>
      <c r="AG627" s="162">
        <f t="shared" si="559"/>
        <v>0</v>
      </c>
      <c r="AH627" s="162" t="str">
        <f t="shared" si="560"/>
        <v/>
      </c>
      <c r="AI627" s="162" t="str">
        <f t="shared" si="561"/>
        <v/>
      </c>
      <c r="AJ627" s="162" t="str">
        <f t="shared" si="562"/>
        <v/>
      </c>
      <c r="AK627" s="162" t="str">
        <f t="shared" si="563"/>
        <v/>
      </c>
      <c r="AM627" s="199">
        <f t="shared" si="566"/>
        <v>6.1580201116074837</v>
      </c>
      <c r="AN627" s="197">
        <f t="shared" si="568"/>
        <v>0</v>
      </c>
      <c r="AO627" s="197">
        <f t="shared" si="569"/>
        <v>0</v>
      </c>
      <c r="AP627" s="197">
        <f t="shared" si="570"/>
        <v>0</v>
      </c>
      <c r="AQ627" s="197">
        <f t="shared" si="571"/>
        <v>0</v>
      </c>
      <c r="AR627" s="197" t="str">
        <f t="shared" si="572"/>
        <v/>
      </c>
      <c r="AS627" s="197" t="str">
        <f t="shared" si="573"/>
        <v/>
      </c>
      <c r="AT627" s="197" t="str">
        <f t="shared" si="574"/>
        <v/>
      </c>
      <c r="AU627" s="197" t="str">
        <f t="shared" si="575"/>
        <v/>
      </c>
      <c r="AV627" s="199">
        <f t="shared" ca="1" si="567"/>
        <v>2.1230013260299083</v>
      </c>
      <c r="AX627" s="162">
        <f t="shared" si="576"/>
        <v>0</v>
      </c>
      <c r="AY627" s="162">
        <f t="shared" si="577"/>
        <v>0</v>
      </c>
      <c r="AZ627" s="162">
        <f t="shared" si="578"/>
        <v>0</v>
      </c>
      <c r="BA627" s="162">
        <f t="shared" si="579"/>
        <v>0</v>
      </c>
      <c r="BB627" s="162" t="str">
        <f t="shared" si="580"/>
        <v/>
      </c>
      <c r="BC627" s="162" t="str">
        <f t="shared" si="581"/>
        <v/>
      </c>
      <c r="BD627" s="162" t="str">
        <f t="shared" si="582"/>
        <v/>
      </c>
      <c r="BE627" s="162" t="str">
        <f t="shared" si="583"/>
        <v/>
      </c>
      <c r="BG627" s="169">
        <f t="shared" si="564"/>
        <v>14.105510007686179</v>
      </c>
      <c r="BH627" s="169">
        <f t="shared" ca="1" si="565"/>
        <v>2.0074046316189142</v>
      </c>
    </row>
    <row r="628" spans="3:60" x14ac:dyDescent="0.25">
      <c r="C628" s="197">
        <v>55.4</v>
      </c>
      <c r="D628" s="198">
        <f t="shared" si="533"/>
        <v>20.787331056187472</v>
      </c>
      <c r="E628" s="199">
        <f t="shared" si="534"/>
        <v>3.8422021660649817</v>
      </c>
      <c r="F628" s="199">
        <f t="shared" si="535"/>
        <v>19.211010830324909</v>
      </c>
      <c r="G628" s="199">
        <f t="shared" si="536"/>
        <v>3.154247271585318</v>
      </c>
      <c r="H628" s="200">
        <f t="shared" si="537"/>
        <v>7808.0222495748339</v>
      </c>
      <c r="K628" s="199">
        <f t="shared" si="538"/>
        <v>14.156896200792504</v>
      </c>
      <c r="L628" s="201">
        <f t="shared" si="539"/>
        <v>0.11873165735357374</v>
      </c>
      <c r="M628" s="201">
        <f t="shared" si="540"/>
        <v>0.11973021639311272</v>
      </c>
      <c r="N628" s="201">
        <f t="shared" si="541"/>
        <v>0.12584943496706028</v>
      </c>
      <c r="O628" s="201">
        <f t="shared" si="542"/>
        <v>0.11884136023370659</v>
      </c>
      <c r="P628" s="201" t="str">
        <f t="shared" si="543"/>
        <v/>
      </c>
      <c r="Q628" s="201" t="str">
        <f t="shared" si="544"/>
        <v/>
      </c>
      <c r="R628" s="201" t="str">
        <f t="shared" si="545"/>
        <v/>
      </c>
      <c r="S628" s="201" t="str">
        <f t="shared" si="546"/>
        <v/>
      </c>
      <c r="T628" s="199">
        <f t="shared" si="547"/>
        <v>0</v>
      </c>
      <c r="U628" s="199">
        <f t="shared" si="548"/>
        <v>0</v>
      </c>
      <c r="V628" s="199">
        <f t="shared" si="549"/>
        <v>0</v>
      </c>
      <c r="W628" s="199">
        <f t="shared" si="550"/>
        <v>0</v>
      </c>
      <c r="X628" s="199" t="str">
        <f t="shared" si="551"/>
        <v/>
      </c>
      <c r="Y628" s="199" t="str">
        <f t="shared" si="552"/>
        <v/>
      </c>
      <c r="Z628" s="199" t="str">
        <f t="shared" si="553"/>
        <v/>
      </c>
      <c r="AA628" s="199" t="str">
        <f t="shared" si="554"/>
        <v/>
      </c>
      <c r="AB628" s="201">
        <f t="shared" ca="1" si="555"/>
        <v>2.0725081225138697</v>
      </c>
      <c r="AD628" s="162">
        <f t="shared" si="556"/>
        <v>0</v>
      </c>
      <c r="AE628" s="162">
        <f t="shared" si="557"/>
        <v>0</v>
      </c>
      <c r="AF628" s="162">
        <f t="shared" si="558"/>
        <v>0</v>
      </c>
      <c r="AG628" s="162">
        <f t="shared" si="559"/>
        <v>0</v>
      </c>
      <c r="AH628" s="162" t="str">
        <f t="shared" si="560"/>
        <v/>
      </c>
      <c r="AI628" s="162" t="str">
        <f t="shared" si="561"/>
        <v/>
      </c>
      <c r="AJ628" s="162" t="str">
        <f t="shared" si="562"/>
        <v/>
      </c>
      <c r="AK628" s="162" t="str">
        <f t="shared" si="563"/>
        <v/>
      </c>
      <c r="AM628" s="199">
        <f t="shared" si="566"/>
        <v>6.1692369059819967</v>
      </c>
      <c r="AN628" s="197">
        <f t="shared" si="568"/>
        <v>0</v>
      </c>
      <c r="AO628" s="197">
        <f t="shared" si="569"/>
        <v>0</v>
      </c>
      <c r="AP628" s="197">
        <f t="shared" si="570"/>
        <v>0</v>
      </c>
      <c r="AQ628" s="197">
        <f t="shared" si="571"/>
        <v>0</v>
      </c>
      <c r="AR628" s="197" t="str">
        <f t="shared" si="572"/>
        <v/>
      </c>
      <c r="AS628" s="197" t="str">
        <f t="shared" si="573"/>
        <v/>
      </c>
      <c r="AT628" s="197" t="str">
        <f t="shared" si="574"/>
        <v/>
      </c>
      <c r="AU628" s="197" t="str">
        <f t="shared" si="575"/>
        <v/>
      </c>
      <c r="AV628" s="199">
        <f t="shared" ca="1" si="567"/>
        <v>2.0627274393445951</v>
      </c>
      <c r="AX628" s="162">
        <f t="shared" si="576"/>
        <v>0</v>
      </c>
      <c r="AY628" s="162">
        <f t="shared" si="577"/>
        <v>0</v>
      </c>
      <c r="AZ628" s="162">
        <f t="shared" si="578"/>
        <v>0</v>
      </c>
      <c r="BA628" s="162">
        <f t="shared" si="579"/>
        <v>0</v>
      </c>
      <c r="BB628" s="162" t="str">
        <f t="shared" si="580"/>
        <v/>
      </c>
      <c r="BC628" s="162" t="str">
        <f t="shared" si="581"/>
        <v/>
      </c>
      <c r="BD628" s="162" t="str">
        <f t="shared" si="582"/>
        <v/>
      </c>
      <c r="BE628" s="162" t="str">
        <f t="shared" si="583"/>
        <v/>
      </c>
      <c r="BG628" s="169">
        <f t="shared" si="564"/>
        <v>14.131203104239342</v>
      </c>
      <c r="BH628" s="169">
        <f t="shared" ca="1" si="565"/>
        <v>2.0496543816253348</v>
      </c>
    </row>
    <row r="629" spans="3:60" x14ac:dyDescent="0.25">
      <c r="C629" s="197">
        <v>55.5</v>
      </c>
      <c r="D629" s="198">
        <f t="shared" si="533"/>
        <v>20.824853314411644</v>
      </c>
      <c r="E629" s="199">
        <f t="shared" si="534"/>
        <v>3.8470720720720726</v>
      </c>
      <c r="F629" s="199">
        <f t="shared" si="535"/>
        <v>19.235360360360364</v>
      </c>
      <c r="G629" s="199">
        <f t="shared" si="536"/>
        <v>3.1599408587181443</v>
      </c>
      <c r="H629" s="200">
        <f t="shared" si="537"/>
        <v>7798.1382823019712</v>
      </c>
      <c r="K629" s="199">
        <f t="shared" si="538"/>
        <v>14.182589297345666</v>
      </c>
      <c r="L629" s="201">
        <f t="shared" si="539"/>
        <v>0.11894714130521361</v>
      </c>
      <c r="M629" s="201">
        <f t="shared" si="540"/>
        <v>0.119947512611612</v>
      </c>
      <c r="N629" s="201">
        <f t="shared" si="541"/>
        <v>0.12607783684540338</v>
      </c>
      <c r="O629" s="201">
        <f t="shared" si="542"/>
        <v>0.11905704328313255</v>
      </c>
      <c r="P629" s="201" t="str">
        <f t="shared" si="543"/>
        <v/>
      </c>
      <c r="Q629" s="201" t="str">
        <f t="shared" si="544"/>
        <v/>
      </c>
      <c r="R629" s="201" t="str">
        <f t="shared" si="545"/>
        <v/>
      </c>
      <c r="S629" s="201" t="str">
        <f t="shared" si="546"/>
        <v/>
      </c>
      <c r="T629" s="199">
        <f t="shared" si="547"/>
        <v>0</v>
      </c>
      <c r="U629" s="199">
        <f t="shared" si="548"/>
        <v>0</v>
      </c>
      <c r="V629" s="199">
        <f t="shared" si="549"/>
        <v>0</v>
      </c>
      <c r="W629" s="199">
        <f t="shared" si="550"/>
        <v>0</v>
      </c>
      <c r="X629" s="199" t="str">
        <f t="shared" si="551"/>
        <v/>
      </c>
      <c r="Y629" s="199" t="str">
        <f t="shared" si="552"/>
        <v/>
      </c>
      <c r="Z629" s="199" t="str">
        <f t="shared" si="553"/>
        <v/>
      </c>
      <c r="AA629" s="199" t="str">
        <f t="shared" si="554"/>
        <v/>
      </c>
      <c r="AB629" s="201">
        <f t="shared" ca="1" si="555"/>
        <v>2.1376402575589086</v>
      </c>
      <c r="AD629" s="162">
        <f t="shared" si="556"/>
        <v>0</v>
      </c>
      <c r="AE629" s="162">
        <f t="shared" si="557"/>
        <v>0</v>
      </c>
      <c r="AF629" s="162">
        <f t="shared" si="558"/>
        <v>0</v>
      </c>
      <c r="AG629" s="162">
        <f t="shared" si="559"/>
        <v>0</v>
      </c>
      <c r="AH629" s="162" t="str">
        <f t="shared" si="560"/>
        <v/>
      </c>
      <c r="AI629" s="162" t="str">
        <f t="shared" si="561"/>
        <v/>
      </c>
      <c r="AJ629" s="162" t="str">
        <f t="shared" si="562"/>
        <v/>
      </c>
      <c r="AK629" s="162" t="str">
        <f t="shared" si="563"/>
        <v/>
      </c>
      <c r="AM629" s="199">
        <f t="shared" si="566"/>
        <v>6.1804537003565096</v>
      </c>
      <c r="AN629" s="197">
        <f t="shared" si="568"/>
        <v>0</v>
      </c>
      <c r="AO629" s="197">
        <f t="shared" si="569"/>
        <v>0</v>
      </c>
      <c r="AP629" s="197">
        <f t="shared" si="570"/>
        <v>0</v>
      </c>
      <c r="AQ629" s="197">
        <f t="shared" si="571"/>
        <v>0</v>
      </c>
      <c r="AR629" s="197" t="str">
        <f t="shared" si="572"/>
        <v/>
      </c>
      <c r="AS629" s="197" t="str">
        <f t="shared" si="573"/>
        <v/>
      </c>
      <c r="AT629" s="197" t="str">
        <f t="shared" si="574"/>
        <v/>
      </c>
      <c r="AU629" s="197" t="str">
        <f t="shared" si="575"/>
        <v/>
      </c>
      <c r="AV629" s="199">
        <f t="shared" ca="1" si="567"/>
        <v>2.1656515950937578</v>
      </c>
      <c r="AX629" s="162">
        <f t="shared" si="576"/>
        <v>0</v>
      </c>
      <c r="AY629" s="162">
        <f t="shared" si="577"/>
        <v>0</v>
      </c>
      <c r="AZ629" s="162">
        <f t="shared" si="578"/>
        <v>0</v>
      </c>
      <c r="BA629" s="162">
        <f t="shared" si="579"/>
        <v>0</v>
      </c>
      <c r="BB629" s="162" t="str">
        <f t="shared" si="580"/>
        <v/>
      </c>
      <c r="BC629" s="162" t="str">
        <f t="shared" si="581"/>
        <v/>
      </c>
      <c r="BD629" s="162" t="str">
        <f t="shared" si="582"/>
        <v/>
      </c>
      <c r="BE629" s="162" t="str">
        <f t="shared" si="583"/>
        <v/>
      </c>
      <c r="BG629" s="169">
        <f t="shared" si="564"/>
        <v>14.156896200792504</v>
      </c>
      <c r="BH629" s="169">
        <f t="shared" ca="1" si="565"/>
        <v>2.0725081225138697</v>
      </c>
    </row>
    <row r="630" spans="3:60" x14ac:dyDescent="0.25">
      <c r="C630" s="197">
        <v>55.6</v>
      </c>
      <c r="D630" s="198">
        <f t="shared" si="533"/>
        <v>20.862375572635806</v>
      </c>
      <c r="E630" s="199">
        <f t="shared" si="534"/>
        <v>3.8519424460431657</v>
      </c>
      <c r="F630" s="199">
        <f t="shared" si="535"/>
        <v>19.259712230215829</v>
      </c>
      <c r="G630" s="199">
        <f t="shared" si="536"/>
        <v>3.1656344458509693</v>
      </c>
      <c r="H630" s="200">
        <f t="shared" si="537"/>
        <v>7788.2783609129274</v>
      </c>
      <c r="K630" s="199">
        <f t="shared" si="538"/>
        <v>14.208282393898829</v>
      </c>
      <c r="L630" s="201">
        <f t="shared" si="539"/>
        <v>0.1191626252568535</v>
      </c>
      <c r="M630" s="201">
        <f t="shared" si="540"/>
        <v>0.12016480883011131</v>
      </c>
      <c r="N630" s="201">
        <f t="shared" si="541"/>
        <v>0.12630623872374652</v>
      </c>
      <c r="O630" s="201">
        <f t="shared" si="542"/>
        <v>0.11927272633255852</v>
      </c>
      <c r="P630" s="201" t="str">
        <f t="shared" si="543"/>
        <v/>
      </c>
      <c r="Q630" s="201" t="str">
        <f t="shared" si="544"/>
        <v/>
      </c>
      <c r="R630" s="201" t="str">
        <f t="shared" si="545"/>
        <v/>
      </c>
      <c r="S630" s="201" t="str">
        <f t="shared" si="546"/>
        <v/>
      </c>
      <c r="T630" s="199">
        <f t="shared" si="547"/>
        <v>0</v>
      </c>
      <c r="U630" s="199">
        <f t="shared" si="548"/>
        <v>0</v>
      </c>
      <c r="V630" s="199">
        <f t="shared" si="549"/>
        <v>0</v>
      </c>
      <c r="W630" s="199">
        <f t="shared" si="550"/>
        <v>0</v>
      </c>
      <c r="X630" s="199" t="str">
        <f t="shared" si="551"/>
        <v/>
      </c>
      <c r="Y630" s="199" t="str">
        <f t="shared" si="552"/>
        <v/>
      </c>
      <c r="Z630" s="199" t="str">
        <f t="shared" si="553"/>
        <v/>
      </c>
      <c r="AA630" s="199" t="str">
        <f t="shared" si="554"/>
        <v/>
      </c>
      <c r="AB630" s="201">
        <f t="shared" ca="1" si="555"/>
        <v>2.0793337252121273</v>
      </c>
      <c r="AD630" s="162">
        <f t="shared" si="556"/>
        <v>0</v>
      </c>
      <c r="AE630" s="162">
        <f t="shared" si="557"/>
        <v>0</v>
      </c>
      <c r="AF630" s="162">
        <f t="shared" si="558"/>
        <v>0</v>
      </c>
      <c r="AG630" s="162">
        <f t="shared" si="559"/>
        <v>0</v>
      </c>
      <c r="AH630" s="162" t="str">
        <f t="shared" si="560"/>
        <v/>
      </c>
      <c r="AI630" s="162" t="str">
        <f t="shared" si="561"/>
        <v/>
      </c>
      <c r="AJ630" s="162" t="str">
        <f t="shared" si="562"/>
        <v/>
      </c>
      <c r="AK630" s="162" t="str">
        <f t="shared" si="563"/>
        <v/>
      </c>
      <c r="AM630" s="199">
        <f t="shared" si="566"/>
        <v>6.1916704947310226</v>
      </c>
      <c r="AN630" s="197">
        <f t="shared" si="568"/>
        <v>0</v>
      </c>
      <c r="AO630" s="197">
        <f t="shared" si="569"/>
        <v>0</v>
      </c>
      <c r="AP630" s="197">
        <f t="shared" si="570"/>
        <v>0</v>
      </c>
      <c r="AQ630" s="197">
        <f t="shared" si="571"/>
        <v>0</v>
      </c>
      <c r="AR630" s="197" t="str">
        <f t="shared" si="572"/>
        <v/>
      </c>
      <c r="AS630" s="197" t="str">
        <f t="shared" si="573"/>
        <v/>
      </c>
      <c r="AT630" s="197" t="str">
        <f t="shared" si="574"/>
        <v/>
      </c>
      <c r="AU630" s="197" t="str">
        <f t="shared" si="575"/>
        <v/>
      </c>
      <c r="AV630" s="199">
        <f t="shared" ca="1" si="567"/>
        <v>2.0292867633321165</v>
      </c>
      <c r="AX630" s="162">
        <f t="shared" si="576"/>
        <v>0</v>
      </c>
      <c r="AY630" s="162">
        <f t="shared" si="577"/>
        <v>0</v>
      </c>
      <c r="AZ630" s="162">
        <f t="shared" si="578"/>
        <v>0</v>
      </c>
      <c r="BA630" s="162">
        <f t="shared" si="579"/>
        <v>0</v>
      </c>
      <c r="BB630" s="162" t="str">
        <f t="shared" si="580"/>
        <v/>
      </c>
      <c r="BC630" s="162" t="str">
        <f t="shared" si="581"/>
        <v/>
      </c>
      <c r="BD630" s="162" t="str">
        <f t="shared" si="582"/>
        <v/>
      </c>
      <c r="BE630" s="162" t="str">
        <f t="shared" si="583"/>
        <v/>
      </c>
      <c r="BG630" s="169">
        <f t="shared" si="564"/>
        <v>14.182589297345666</v>
      </c>
      <c r="BH630" s="169">
        <f t="shared" ca="1" si="565"/>
        <v>2.1376402575589086</v>
      </c>
    </row>
    <row r="631" spans="3:60" x14ac:dyDescent="0.25">
      <c r="C631" s="197">
        <v>55.7</v>
      </c>
      <c r="D631" s="198">
        <f t="shared" si="533"/>
        <v>20.89989783085997</v>
      </c>
      <c r="E631" s="199">
        <f t="shared" si="534"/>
        <v>3.8568132854578101</v>
      </c>
      <c r="F631" s="199">
        <f t="shared" si="535"/>
        <v>19.284066427289051</v>
      </c>
      <c r="G631" s="199">
        <f t="shared" si="536"/>
        <v>3.1713280329837943</v>
      </c>
      <c r="H631" s="200">
        <f t="shared" si="537"/>
        <v>7778.4424029847605</v>
      </c>
      <c r="K631" s="199">
        <f t="shared" si="538"/>
        <v>14.233975490451991</v>
      </c>
      <c r="L631" s="201">
        <f t="shared" si="539"/>
        <v>0.11937810920849337</v>
      </c>
      <c r="M631" s="201">
        <f t="shared" si="540"/>
        <v>0.1203821050486106</v>
      </c>
      <c r="N631" s="201">
        <f t="shared" si="541"/>
        <v>0.12653464060208963</v>
      </c>
      <c r="O631" s="201">
        <f t="shared" si="542"/>
        <v>0.11948840938198448</v>
      </c>
      <c r="P631" s="201" t="str">
        <f t="shared" si="543"/>
        <v/>
      </c>
      <c r="Q631" s="201" t="str">
        <f t="shared" si="544"/>
        <v/>
      </c>
      <c r="R631" s="201" t="str">
        <f t="shared" si="545"/>
        <v/>
      </c>
      <c r="S631" s="201" t="str">
        <f t="shared" si="546"/>
        <v/>
      </c>
      <c r="T631" s="199">
        <f t="shared" si="547"/>
        <v>0</v>
      </c>
      <c r="U631" s="199">
        <f t="shared" si="548"/>
        <v>0</v>
      </c>
      <c r="V631" s="199">
        <f t="shared" si="549"/>
        <v>0</v>
      </c>
      <c r="W631" s="199">
        <f t="shared" si="550"/>
        <v>0</v>
      </c>
      <c r="X631" s="199" t="str">
        <f t="shared" si="551"/>
        <v/>
      </c>
      <c r="Y631" s="199" t="str">
        <f t="shared" si="552"/>
        <v/>
      </c>
      <c r="Z631" s="199" t="str">
        <f t="shared" si="553"/>
        <v/>
      </c>
      <c r="AA631" s="199" t="str">
        <f t="shared" si="554"/>
        <v/>
      </c>
      <c r="AB631" s="201">
        <f t="shared" ca="1" si="555"/>
        <v>2.1500713095603485</v>
      </c>
      <c r="AD631" s="162">
        <f t="shared" si="556"/>
        <v>0</v>
      </c>
      <c r="AE631" s="162">
        <f t="shared" si="557"/>
        <v>0</v>
      </c>
      <c r="AF631" s="162">
        <f t="shared" si="558"/>
        <v>0</v>
      </c>
      <c r="AG631" s="162">
        <f t="shared" si="559"/>
        <v>0</v>
      </c>
      <c r="AH631" s="162" t="str">
        <f t="shared" si="560"/>
        <v/>
      </c>
      <c r="AI631" s="162" t="str">
        <f t="shared" si="561"/>
        <v/>
      </c>
      <c r="AJ631" s="162" t="str">
        <f t="shared" si="562"/>
        <v/>
      </c>
      <c r="AK631" s="162" t="str">
        <f t="shared" si="563"/>
        <v/>
      </c>
      <c r="AM631" s="199">
        <f t="shared" si="566"/>
        <v>6.2028872891055356</v>
      </c>
      <c r="AN631" s="197">
        <f t="shared" si="568"/>
        <v>0</v>
      </c>
      <c r="AO631" s="197">
        <f t="shared" si="569"/>
        <v>0</v>
      </c>
      <c r="AP631" s="197">
        <f t="shared" si="570"/>
        <v>0</v>
      </c>
      <c r="AQ631" s="197">
        <f t="shared" si="571"/>
        <v>0</v>
      </c>
      <c r="AR631" s="197" t="str">
        <f t="shared" si="572"/>
        <v/>
      </c>
      <c r="AS631" s="197" t="str">
        <f t="shared" si="573"/>
        <v/>
      </c>
      <c r="AT631" s="197" t="str">
        <f t="shared" si="574"/>
        <v/>
      </c>
      <c r="AU631" s="197" t="str">
        <f t="shared" si="575"/>
        <v/>
      </c>
      <c r="AV631" s="199">
        <f t="shared" ca="1" si="567"/>
        <v>2.1758819069506852</v>
      </c>
      <c r="AX631" s="162">
        <f t="shared" si="576"/>
        <v>0</v>
      </c>
      <c r="AY631" s="162">
        <f t="shared" si="577"/>
        <v>0</v>
      </c>
      <c r="AZ631" s="162">
        <f t="shared" si="578"/>
        <v>0</v>
      </c>
      <c r="BA631" s="162">
        <f t="shared" si="579"/>
        <v>0</v>
      </c>
      <c r="BB631" s="162" t="str">
        <f t="shared" si="580"/>
        <v/>
      </c>
      <c r="BC631" s="162" t="str">
        <f t="shared" si="581"/>
        <v/>
      </c>
      <c r="BD631" s="162" t="str">
        <f t="shared" si="582"/>
        <v/>
      </c>
      <c r="BE631" s="162" t="str">
        <f t="shared" si="583"/>
        <v/>
      </c>
      <c r="BG631" s="169">
        <f t="shared" si="564"/>
        <v>14.208282393898829</v>
      </c>
      <c r="BH631" s="169">
        <f t="shared" ca="1" si="565"/>
        <v>2.0793337252121273</v>
      </c>
    </row>
    <row r="632" spans="3:60" x14ac:dyDescent="0.25">
      <c r="C632" s="197">
        <v>55.8</v>
      </c>
      <c r="D632" s="198">
        <f t="shared" si="533"/>
        <v>20.937420089084135</v>
      </c>
      <c r="E632" s="199">
        <f t="shared" si="534"/>
        <v>3.8616845878136203</v>
      </c>
      <c r="F632" s="199">
        <f t="shared" si="535"/>
        <v>19.308422939068102</v>
      </c>
      <c r="G632" s="199">
        <f t="shared" si="536"/>
        <v>3.1770216201166206</v>
      </c>
      <c r="H632" s="200">
        <f t="shared" si="537"/>
        <v>7768.6303264309772</v>
      </c>
      <c r="K632" s="199">
        <f t="shared" si="538"/>
        <v>14.259668587005153</v>
      </c>
      <c r="L632" s="201">
        <f t="shared" si="539"/>
        <v>0.11959359316013325</v>
      </c>
      <c r="M632" s="201">
        <f t="shared" si="540"/>
        <v>0.1205994012671099</v>
      </c>
      <c r="N632" s="201">
        <f t="shared" si="541"/>
        <v>0.12676304248043274</v>
      </c>
      <c r="O632" s="201">
        <f t="shared" si="542"/>
        <v>0.11970409243141045</v>
      </c>
      <c r="P632" s="201" t="str">
        <f t="shared" si="543"/>
        <v/>
      </c>
      <c r="Q632" s="201" t="str">
        <f t="shared" si="544"/>
        <v/>
      </c>
      <c r="R632" s="201" t="str">
        <f t="shared" si="545"/>
        <v/>
      </c>
      <c r="S632" s="201" t="str">
        <f t="shared" si="546"/>
        <v/>
      </c>
      <c r="T632" s="199">
        <f t="shared" si="547"/>
        <v>0</v>
      </c>
      <c r="U632" s="199">
        <f t="shared" si="548"/>
        <v>0</v>
      </c>
      <c r="V632" s="199">
        <f t="shared" si="549"/>
        <v>0</v>
      </c>
      <c r="W632" s="199">
        <f t="shared" si="550"/>
        <v>0</v>
      </c>
      <c r="X632" s="199" t="str">
        <f t="shared" si="551"/>
        <v/>
      </c>
      <c r="Y632" s="199" t="str">
        <f t="shared" si="552"/>
        <v/>
      </c>
      <c r="Z632" s="199" t="str">
        <f t="shared" si="553"/>
        <v/>
      </c>
      <c r="AA632" s="199" t="str">
        <f t="shared" si="554"/>
        <v/>
      </c>
      <c r="AB632" s="201">
        <f t="shared" ca="1" si="555"/>
        <v>2.0222456610047979</v>
      </c>
      <c r="AD632" s="162">
        <f t="shared" si="556"/>
        <v>0</v>
      </c>
      <c r="AE632" s="162">
        <f t="shared" si="557"/>
        <v>0</v>
      </c>
      <c r="AF632" s="162">
        <f t="shared" si="558"/>
        <v>0</v>
      </c>
      <c r="AG632" s="162">
        <f t="shared" si="559"/>
        <v>0</v>
      </c>
      <c r="AH632" s="162" t="str">
        <f t="shared" si="560"/>
        <v/>
      </c>
      <c r="AI632" s="162" t="str">
        <f t="shared" si="561"/>
        <v/>
      </c>
      <c r="AJ632" s="162" t="str">
        <f t="shared" si="562"/>
        <v/>
      </c>
      <c r="AK632" s="162" t="str">
        <f t="shared" si="563"/>
        <v/>
      </c>
      <c r="AM632" s="199">
        <f t="shared" si="566"/>
        <v>6.2141040834800485</v>
      </c>
      <c r="AN632" s="197">
        <f t="shared" si="568"/>
        <v>0</v>
      </c>
      <c r="AO632" s="197">
        <f t="shared" si="569"/>
        <v>0</v>
      </c>
      <c r="AP632" s="197">
        <f t="shared" si="570"/>
        <v>0</v>
      </c>
      <c r="AQ632" s="197">
        <f t="shared" si="571"/>
        <v>0</v>
      </c>
      <c r="AR632" s="197" t="str">
        <f t="shared" si="572"/>
        <v/>
      </c>
      <c r="AS632" s="197" t="str">
        <f t="shared" si="573"/>
        <v/>
      </c>
      <c r="AT632" s="197" t="str">
        <f t="shared" si="574"/>
        <v/>
      </c>
      <c r="AU632" s="197" t="str">
        <f t="shared" si="575"/>
        <v/>
      </c>
      <c r="AV632" s="199">
        <f t="shared" ca="1" si="567"/>
        <v>2.025114420399019</v>
      </c>
      <c r="AX632" s="162">
        <f t="shared" si="576"/>
        <v>0</v>
      </c>
      <c r="AY632" s="162">
        <f t="shared" si="577"/>
        <v>0</v>
      </c>
      <c r="AZ632" s="162">
        <f t="shared" si="578"/>
        <v>0</v>
      </c>
      <c r="BA632" s="162">
        <f t="shared" si="579"/>
        <v>0</v>
      </c>
      <c r="BB632" s="162" t="str">
        <f t="shared" si="580"/>
        <v/>
      </c>
      <c r="BC632" s="162" t="str">
        <f t="shared" si="581"/>
        <v/>
      </c>
      <c r="BD632" s="162" t="str">
        <f t="shared" si="582"/>
        <v/>
      </c>
      <c r="BE632" s="162" t="str">
        <f t="shared" si="583"/>
        <v/>
      </c>
      <c r="BG632" s="169">
        <f t="shared" si="564"/>
        <v>14.233975490451991</v>
      </c>
      <c r="BH632" s="169">
        <f t="shared" ca="1" si="565"/>
        <v>2.1500713095603485</v>
      </c>
    </row>
    <row r="633" spans="3:60" x14ac:dyDescent="0.25">
      <c r="C633" s="197">
        <v>55.9</v>
      </c>
      <c r="D633" s="198">
        <f t="shared" si="533"/>
        <v>20.9749423473083</v>
      </c>
      <c r="E633" s="199">
        <f t="shared" si="534"/>
        <v>3.866556350626118</v>
      </c>
      <c r="F633" s="199">
        <f t="shared" si="535"/>
        <v>19.33278175313059</v>
      </c>
      <c r="G633" s="199">
        <f t="shared" si="536"/>
        <v>3.1827152072494456</v>
      </c>
      <c r="H633" s="200">
        <f t="shared" si="537"/>
        <v>7758.8420495002092</v>
      </c>
      <c r="K633" s="199">
        <f t="shared" si="538"/>
        <v>14.285361683558316</v>
      </c>
      <c r="L633" s="201">
        <f t="shared" si="539"/>
        <v>0.11980907711177313</v>
      </c>
      <c r="M633" s="201">
        <f t="shared" si="540"/>
        <v>0.12081669748560919</v>
      </c>
      <c r="N633" s="201">
        <f t="shared" si="541"/>
        <v>0.12699144435877588</v>
      </c>
      <c r="O633" s="201">
        <f t="shared" si="542"/>
        <v>0.1199197754808364</v>
      </c>
      <c r="P633" s="201" t="str">
        <f t="shared" si="543"/>
        <v/>
      </c>
      <c r="Q633" s="201" t="str">
        <f t="shared" si="544"/>
        <v/>
      </c>
      <c r="R633" s="201" t="str">
        <f t="shared" si="545"/>
        <v/>
      </c>
      <c r="S633" s="201" t="str">
        <f t="shared" si="546"/>
        <v/>
      </c>
      <c r="T633" s="199">
        <f t="shared" si="547"/>
        <v>0</v>
      </c>
      <c r="U633" s="199">
        <f t="shared" si="548"/>
        <v>0</v>
      </c>
      <c r="V633" s="199">
        <f t="shared" si="549"/>
        <v>0</v>
      </c>
      <c r="W633" s="199">
        <f t="shared" si="550"/>
        <v>0</v>
      </c>
      <c r="X633" s="199" t="str">
        <f t="shared" si="551"/>
        <v/>
      </c>
      <c r="Y633" s="199" t="str">
        <f t="shared" si="552"/>
        <v/>
      </c>
      <c r="Z633" s="199" t="str">
        <f t="shared" si="553"/>
        <v/>
      </c>
      <c r="AA633" s="199" t="str">
        <f t="shared" si="554"/>
        <v/>
      </c>
      <c r="AB633" s="201">
        <f t="shared" ca="1" si="555"/>
        <v>2.122998611747934</v>
      </c>
      <c r="AD633" s="162">
        <f t="shared" si="556"/>
        <v>0</v>
      </c>
      <c r="AE633" s="162">
        <f t="shared" si="557"/>
        <v>0</v>
      </c>
      <c r="AF633" s="162">
        <f t="shared" si="558"/>
        <v>0</v>
      </c>
      <c r="AG633" s="162">
        <f t="shared" si="559"/>
        <v>0</v>
      </c>
      <c r="AH633" s="162" t="str">
        <f t="shared" si="560"/>
        <v/>
      </c>
      <c r="AI633" s="162" t="str">
        <f t="shared" si="561"/>
        <v/>
      </c>
      <c r="AJ633" s="162" t="str">
        <f t="shared" si="562"/>
        <v/>
      </c>
      <c r="AK633" s="162" t="str">
        <f t="shared" si="563"/>
        <v/>
      </c>
      <c r="AM633" s="199">
        <f t="shared" si="566"/>
        <v>6.2253208778545615</v>
      </c>
      <c r="AN633" s="197">
        <f t="shared" si="568"/>
        <v>0</v>
      </c>
      <c r="AO633" s="197">
        <f t="shared" si="569"/>
        <v>0</v>
      </c>
      <c r="AP633" s="197">
        <f t="shared" si="570"/>
        <v>0</v>
      </c>
      <c r="AQ633" s="197">
        <f t="shared" si="571"/>
        <v>0</v>
      </c>
      <c r="AR633" s="197" t="str">
        <f t="shared" si="572"/>
        <v/>
      </c>
      <c r="AS633" s="197" t="str">
        <f t="shared" si="573"/>
        <v/>
      </c>
      <c r="AT633" s="197" t="str">
        <f t="shared" si="574"/>
        <v/>
      </c>
      <c r="AU633" s="197" t="str">
        <f t="shared" si="575"/>
        <v/>
      </c>
      <c r="AV633" s="199">
        <f t="shared" ca="1" si="567"/>
        <v>2.110493775215899</v>
      </c>
      <c r="AX633" s="162">
        <f t="shared" si="576"/>
        <v>0</v>
      </c>
      <c r="AY633" s="162">
        <f t="shared" si="577"/>
        <v>0</v>
      </c>
      <c r="AZ633" s="162">
        <f t="shared" si="578"/>
        <v>0</v>
      </c>
      <c r="BA633" s="162">
        <f t="shared" si="579"/>
        <v>0</v>
      </c>
      <c r="BB633" s="162" t="str">
        <f t="shared" si="580"/>
        <v/>
      </c>
      <c r="BC633" s="162" t="str">
        <f t="shared" si="581"/>
        <v/>
      </c>
      <c r="BD633" s="162" t="str">
        <f t="shared" si="582"/>
        <v/>
      </c>
      <c r="BE633" s="162" t="str">
        <f t="shared" si="583"/>
        <v/>
      </c>
      <c r="BG633" s="169">
        <f t="shared" si="564"/>
        <v>14.259668587005153</v>
      </c>
      <c r="BH633" s="169">
        <f t="shared" ca="1" si="565"/>
        <v>2.0222456610047979</v>
      </c>
    </row>
    <row r="634" spans="3:60" x14ac:dyDescent="0.25">
      <c r="C634" s="197">
        <v>56</v>
      </c>
      <c r="D634" s="198">
        <f t="shared" si="533"/>
        <v>21.012464605532468</v>
      </c>
      <c r="E634" s="199">
        <f t="shared" si="534"/>
        <v>3.8714285714285719</v>
      </c>
      <c r="F634" s="199">
        <f t="shared" si="535"/>
        <v>19.357142857142861</v>
      </c>
      <c r="G634" s="199">
        <f t="shared" si="536"/>
        <v>3.188408794382271</v>
      </c>
      <c r="H634" s="200">
        <f t="shared" si="537"/>
        <v>7749.0774907749064</v>
      </c>
      <c r="K634" s="199">
        <f t="shared" si="538"/>
        <v>14.311054780111478</v>
      </c>
      <c r="L634" s="201">
        <f t="shared" si="539"/>
        <v>0.12002456106341301</v>
      </c>
      <c r="M634" s="201">
        <f t="shared" si="540"/>
        <v>0.12103399370410849</v>
      </c>
      <c r="N634" s="201">
        <f t="shared" si="541"/>
        <v>0.12721984623711899</v>
      </c>
      <c r="O634" s="201">
        <f t="shared" si="542"/>
        <v>0.12013545853026236</v>
      </c>
      <c r="P634" s="201" t="str">
        <f t="shared" si="543"/>
        <v/>
      </c>
      <c r="Q634" s="201" t="str">
        <f t="shared" si="544"/>
        <v/>
      </c>
      <c r="R634" s="201" t="str">
        <f t="shared" si="545"/>
        <v/>
      </c>
      <c r="S634" s="201" t="str">
        <f t="shared" si="546"/>
        <v/>
      </c>
      <c r="T634" s="199">
        <f t="shared" si="547"/>
        <v>0</v>
      </c>
      <c r="U634" s="199">
        <f t="shared" si="548"/>
        <v>0</v>
      </c>
      <c r="V634" s="199">
        <f t="shared" si="549"/>
        <v>0</v>
      </c>
      <c r="W634" s="199">
        <f t="shared" si="550"/>
        <v>0</v>
      </c>
      <c r="X634" s="199" t="str">
        <f t="shared" si="551"/>
        <v/>
      </c>
      <c r="Y634" s="199" t="str">
        <f t="shared" si="552"/>
        <v/>
      </c>
      <c r="Z634" s="199" t="str">
        <f t="shared" si="553"/>
        <v/>
      </c>
      <c r="AA634" s="199" t="str">
        <f t="shared" si="554"/>
        <v/>
      </c>
      <c r="AB634" s="201">
        <f t="shared" ca="1" si="555"/>
        <v>2.1444041415915027</v>
      </c>
      <c r="AD634" s="162">
        <f t="shared" si="556"/>
        <v>0</v>
      </c>
      <c r="AE634" s="162">
        <f t="shared" si="557"/>
        <v>0</v>
      </c>
      <c r="AF634" s="162">
        <f t="shared" si="558"/>
        <v>0</v>
      </c>
      <c r="AG634" s="162">
        <f t="shared" si="559"/>
        <v>0</v>
      </c>
      <c r="AH634" s="162" t="str">
        <f t="shared" si="560"/>
        <v/>
      </c>
      <c r="AI634" s="162" t="str">
        <f t="shared" si="561"/>
        <v/>
      </c>
      <c r="AJ634" s="162" t="str">
        <f t="shared" si="562"/>
        <v/>
      </c>
      <c r="AK634" s="162" t="str">
        <f t="shared" si="563"/>
        <v/>
      </c>
      <c r="AM634" s="199">
        <f t="shared" si="566"/>
        <v>6.2365376722290744</v>
      </c>
      <c r="AN634" s="197">
        <f t="shared" si="568"/>
        <v>0</v>
      </c>
      <c r="AO634" s="197">
        <f t="shared" si="569"/>
        <v>0</v>
      </c>
      <c r="AP634" s="197">
        <f t="shared" si="570"/>
        <v>0</v>
      </c>
      <c r="AQ634" s="197">
        <f t="shared" si="571"/>
        <v>0</v>
      </c>
      <c r="AR634" s="197" t="str">
        <f t="shared" si="572"/>
        <v/>
      </c>
      <c r="AS634" s="197" t="str">
        <f t="shared" si="573"/>
        <v/>
      </c>
      <c r="AT634" s="197" t="str">
        <f t="shared" si="574"/>
        <v/>
      </c>
      <c r="AU634" s="197" t="str">
        <f t="shared" si="575"/>
        <v/>
      </c>
      <c r="AV634" s="199">
        <f t="shared" ca="1" si="567"/>
        <v>2.058363712004228</v>
      </c>
      <c r="AX634" s="162">
        <f t="shared" si="576"/>
        <v>0</v>
      </c>
      <c r="AY634" s="162">
        <f t="shared" si="577"/>
        <v>0</v>
      </c>
      <c r="AZ634" s="162">
        <f t="shared" si="578"/>
        <v>0</v>
      </c>
      <c r="BA634" s="162">
        <f t="shared" si="579"/>
        <v>0</v>
      </c>
      <c r="BB634" s="162" t="str">
        <f t="shared" si="580"/>
        <v/>
      </c>
      <c r="BC634" s="162" t="str">
        <f t="shared" si="581"/>
        <v/>
      </c>
      <c r="BD634" s="162" t="str">
        <f t="shared" si="582"/>
        <v/>
      </c>
      <c r="BE634" s="162" t="str">
        <f t="shared" si="583"/>
        <v/>
      </c>
      <c r="BG634" s="169">
        <f t="shared" si="564"/>
        <v>14.285361683558316</v>
      </c>
      <c r="BH634" s="169">
        <f t="shared" ca="1" si="565"/>
        <v>2.122998611747934</v>
      </c>
    </row>
    <row r="635" spans="3:60" x14ac:dyDescent="0.25">
      <c r="C635" s="197">
        <v>56.1</v>
      </c>
      <c r="D635" s="198">
        <f t="shared" si="533"/>
        <v>21.049986863756633</v>
      </c>
      <c r="E635" s="199">
        <f t="shared" si="534"/>
        <v>3.8763012477718362</v>
      </c>
      <c r="F635" s="199">
        <f t="shared" si="535"/>
        <v>19.381506238859181</v>
      </c>
      <c r="G635" s="199">
        <f t="shared" si="536"/>
        <v>3.1941023815150968</v>
      </c>
      <c r="H635" s="200">
        <f t="shared" si="537"/>
        <v>7739.3365691700328</v>
      </c>
      <c r="K635" s="199">
        <f t="shared" si="538"/>
        <v>14.33674787666464</v>
      </c>
      <c r="L635" s="201">
        <f t="shared" si="539"/>
        <v>0.12024004501505288</v>
      </c>
      <c r="M635" s="201">
        <f t="shared" si="540"/>
        <v>0.12125128992260779</v>
      </c>
      <c r="N635" s="201">
        <f t="shared" si="541"/>
        <v>0.12744824811546213</v>
      </c>
      <c r="O635" s="201">
        <f t="shared" si="542"/>
        <v>0.12035114157968833</v>
      </c>
      <c r="P635" s="201" t="str">
        <f t="shared" si="543"/>
        <v/>
      </c>
      <c r="Q635" s="201" t="str">
        <f t="shared" si="544"/>
        <v/>
      </c>
      <c r="R635" s="201" t="str">
        <f t="shared" si="545"/>
        <v/>
      </c>
      <c r="S635" s="201" t="str">
        <f t="shared" si="546"/>
        <v/>
      </c>
      <c r="T635" s="199">
        <f t="shared" si="547"/>
        <v>0</v>
      </c>
      <c r="U635" s="199">
        <f t="shared" si="548"/>
        <v>0</v>
      </c>
      <c r="V635" s="199">
        <f t="shared" si="549"/>
        <v>0</v>
      </c>
      <c r="W635" s="199">
        <f t="shared" si="550"/>
        <v>0</v>
      </c>
      <c r="X635" s="199" t="str">
        <f t="shared" si="551"/>
        <v/>
      </c>
      <c r="Y635" s="199" t="str">
        <f t="shared" si="552"/>
        <v/>
      </c>
      <c r="Z635" s="199" t="str">
        <f t="shared" si="553"/>
        <v/>
      </c>
      <c r="AA635" s="199" t="str">
        <f t="shared" si="554"/>
        <v/>
      </c>
      <c r="AB635" s="201">
        <f t="shared" ca="1" si="555"/>
        <v>2.1252278421010611</v>
      </c>
      <c r="AD635" s="162">
        <f t="shared" si="556"/>
        <v>0</v>
      </c>
      <c r="AE635" s="162">
        <f t="shared" si="557"/>
        <v>0</v>
      </c>
      <c r="AF635" s="162">
        <f t="shared" si="558"/>
        <v>0</v>
      </c>
      <c r="AG635" s="162">
        <f t="shared" si="559"/>
        <v>0</v>
      </c>
      <c r="AH635" s="162" t="str">
        <f t="shared" si="560"/>
        <v/>
      </c>
      <c r="AI635" s="162" t="str">
        <f t="shared" si="561"/>
        <v/>
      </c>
      <c r="AJ635" s="162" t="str">
        <f t="shared" si="562"/>
        <v/>
      </c>
      <c r="AK635" s="162" t="str">
        <f t="shared" si="563"/>
        <v/>
      </c>
      <c r="AM635" s="199">
        <f t="shared" si="566"/>
        <v>6.2477544666035874</v>
      </c>
      <c r="AN635" s="197">
        <f t="shared" si="568"/>
        <v>0</v>
      </c>
      <c r="AO635" s="197">
        <f t="shared" si="569"/>
        <v>0</v>
      </c>
      <c r="AP635" s="197">
        <f t="shared" si="570"/>
        <v>0</v>
      </c>
      <c r="AQ635" s="197">
        <f t="shared" si="571"/>
        <v>0</v>
      </c>
      <c r="AR635" s="197" t="str">
        <f t="shared" si="572"/>
        <v/>
      </c>
      <c r="AS635" s="197" t="str">
        <f t="shared" si="573"/>
        <v/>
      </c>
      <c r="AT635" s="197" t="str">
        <f t="shared" si="574"/>
        <v/>
      </c>
      <c r="AU635" s="197" t="str">
        <f t="shared" si="575"/>
        <v/>
      </c>
      <c r="AV635" s="199">
        <f t="shared" ca="1" si="567"/>
        <v>2.1309352111387585</v>
      </c>
      <c r="AX635" s="162">
        <f t="shared" si="576"/>
        <v>0</v>
      </c>
      <c r="AY635" s="162">
        <f t="shared" si="577"/>
        <v>0</v>
      </c>
      <c r="AZ635" s="162">
        <f t="shared" si="578"/>
        <v>0</v>
      </c>
      <c r="BA635" s="162">
        <f t="shared" si="579"/>
        <v>0</v>
      </c>
      <c r="BB635" s="162" t="str">
        <f t="shared" si="580"/>
        <v/>
      </c>
      <c r="BC635" s="162" t="str">
        <f t="shared" si="581"/>
        <v/>
      </c>
      <c r="BD635" s="162" t="str">
        <f t="shared" si="582"/>
        <v/>
      </c>
      <c r="BE635" s="162" t="str">
        <f t="shared" si="583"/>
        <v/>
      </c>
      <c r="BG635" s="169">
        <f t="shared" si="564"/>
        <v>14.311054780111478</v>
      </c>
      <c r="BH635" s="169">
        <f t="shared" ca="1" si="565"/>
        <v>2.1444041415915027</v>
      </c>
    </row>
    <row r="636" spans="3:60" x14ac:dyDescent="0.25">
      <c r="C636" s="197">
        <v>56.2</v>
      </c>
      <c r="D636" s="198">
        <f t="shared" si="533"/>
        <v>21.087509121980798</v>
      </c>
      <c r="E636" s="199">
        <f t="shared" si="534"/>
        <v>3.8811743772242</v>
      </c>
      <c r="F636" s="199">
        <f t="shared" si="535"/>
        <v>19.405871886120998</v>
      </c>
      <c r="G636" s="199">
        <f t="shared" si="536"/>
        <v>3.1997959686479227</v>
      </c>
      <c r="H636" s="200">
        <f t="shared" si="537"/>
        <v>7729.6192039317439</v>
      </c>
      <c r="K636" s="199">
        <f t="shared" si="538"/>
        <v>14.362440973217803</v>
      </c>
      <c r="L636" s="201">
        <f t="shared" si="539"/>
        <v>0.12045552896669277</v>
      </c>
      <c r="M636" s="201">
        <f t="shared" si="540"/>
        <v>0.12146858614110709</v>
      </c>
      <c r="N636" s="201">
        <f t="shared" si="541"/>
        <v>0.12767664999380526</v>
      </c>
      <c r="O636" s="201">
        <f t="shared" si="542"/>
        <v>0.12056682462911431</v>
      </c>
      <c r="P636" s="201" t="str">
        <f t="shared" si="543"/>
        <v/>
      </c>
      <c r="Q636" s="201" t="str">
        <f t="shared" si="544"/>
        <v/>
      </c>
      <c r="R636" s="201" t="str">
        <f t="shared" si="545"/>
        <v/>
      </c>
      <c r="S636" s="201" t="str">
        <f t="shared" si="546"/>
        <v/>
      </c>
      <c r="T636" s="199">
        <f t="shared" si="547"/>
        <v>0</v>
      </c>
      <c r="U636" s="199">
        <f t="shared" si="548"/>
        <v>0</v>
      </c>
      <c r="V636" s="199">
        <f t="shared" si="549"/>
        <v>0</v>
      </c>
      <c r="W636" s="199">
        <f t="shared" si="550"/>
        <v>0</v>
      </c>
      <c r="X636" s="199" t="str">
        <f t="shared" si="551"/>
        <v/>
      </c>
      <c r="Y636" s="199" t="str">
        <f t="shared" si="552"/>
        <v/>
      </c>
      <c r="Z636" s="199" t="str">
        <f t="shared" si="553"/>
        <v/>
      </c>
      <c r="AA636" s="199" t="str">
        <f t="shared" si="554"/>
        <v/>
      </c>
      <c r="AB636" s="201">
        <f t="shared" ca="1" si="555"/>
        <v>2.1563307048525528</v>
      </c>
      <c r="AD636" s="162">
        <f t="shared" si="556"/>
        <v>0</v>
      </c>
      <c r="AE636" s="162">
        <f t="shared" si="557"/>
        <v>0</v>
      </c>
      <c r="AF636" s="162">
        <f t="shared" si="558"/>
        <v>0</v>
      </c>
      <c r="AG636" s="162">
        <f t="shared" si="559"/>
        <v>0</v>
      </c>
      <c r="AH636" s="162" t="str">
        <f t="shared" si="560"/>
        <v/>
      </c>
      <c r="AI636" s="162" t="str">
        <f t="shared" si="561"/>
        <v/>
      </c>
      <c r="AJ636" s="162" t="str">
        <f t="shared" si="562"/>
        <v/>
      </c>
      <c r="AK636" s="162" t="str">
        <f t="shared" si="563"/>
        <v/>
      </c>
      <c r="AM636" s="199">
        <f t="shared" si="566"/>
        <v>6.2589712609781003</v>
      </c>
      <c r="AN636" s="197">
        <f t="shared" si="568"/>
        <v>0</v>
      </c>
      <c r="AO636" s="197">
        <f t="shared" si="569"/>
        <v>0</v>
      </c>
      <c r="AP636" s="197">
        <f t="shared" si="570"/>
        <v>0</v>
      </c>
      <c r="AQ636" s="197">
        <f t="shared" si="571"/>
        <v>0</v>
      </c>
      <c r="AR636" s="197" t="str">
        <f t="shared" si="572"/>
        <v/>
      </c>
      <c r="AS636" s="197" t="str">
        <f t="shared" si="573"/>
        <v/>
      </c>
      <c r="AT636" s="197" t="str">
        <f t="shared" si="574"/>
        <v/>
      </c>
      <c r="AU636" s="197" t="str">
        <f t="shared" si="575"/>
        <v/>
      </c>
      <c r="AV636" s="199">
        <f t="shared" ca="1" si="567"/>
        <v>2.0247273406771922</v>
      </c>
      <c r="AX636" s="162">
        <f t="shared" si="576"/>
        <v>0</v>
      </c>
      <c r="AY636" s="162">
        <f t="shared" si="577"/>
        <v>0</v>
      </c>
      <c r="AZ636" s="162">
        <f t="shared" si="578"/>
        <v>0</v>
      </c>
      <c r="BA636" s="162">
        <f t="shared" si="579"/>
        <v>0</v>
      </c>
      <c r="BB636" s="162" t="str">
        <f t="shared" si="580"/>
        <v/>
      </c>
      <c r="BC636" s="162" t="str">
        <f t="shared" si="581"/>
        <v/>
      </c>
      <c r="BD636" s="162" t="str">
        <f t="shared" si="582"/>
        <v/>
      </c>
      <c r="BE636" s="162" t="str">
        <f t="shared" si="583"/>
        <v/>
      </c>
      <c r="BG636" s="169">
        <f t="shared" si="564"/>
        <v>14.33674787666464</v>
      </c>
      <c r="BH636" s="169">
        <f t="shared" ca="1" si="565"/>
        <v>2.1252278421010611</v>
      </c>
    </row>
    <row r="637" spans="3:60" x14ac:dyDescent="0.25">
      <c r="C637" s="197">
        <v>56.3</v>
      </c>
      <c r="D637" s="198">
        <f t="shared" si="533"/>
        <v>21.125031380204959</v>
      </c>
      <c r="E637" s="199">
        <f t="shared" si="534"/>
        <v>3.8860479573712254</v>
      </c>
      <c r="F637" s="199">
        <f t="shared" si="535"/>
        <v>19.430239786856127</v>
      </c>
      <c r="G637" s="199">
        <f t="shared" si="536"/>
        <v>3.2054895557807472</v>
      </c>
      <c r="H637" s="200">
        <f t="shared" si="537"/>
        <v>7719.9253146360916</v>
      </c>
      <c r="K637" s="199">
        <f t="shared" si="538"/>
        <v>14.388134069770965</v>
      </c>
      <c r="L637" s="201">
        <f t="shared" si="539"/>
        <v>0.12067101291833265</v>
      </c>
      <c r="M637" s="201">
        <f t="shared" si="540"/>
        <v>0.12168588235960638</v>
      </c>
      <c r="N637" s="201">
        <f t="shared" si="541"/>
        <v>0.12790505187214837</v>
      </c>
      <c r="O637" s="201">
        <f t="shared" si="542"/>
        <v>0.12078250767854026</v>
      </c>
      <c r="P637" s="201" t="str">
        <f t="shared" si="543"/>
        <v/>
      </c>
      <c r="Q637" s="201" t="str">
        <f t="shared" si="544"/>
        <v/>
      </c>
      <c r="R637" s="201" t="str">
        <f t="shared" si="545"/>
        <v/>
      </c>
      <c r="S637" s="201" t="str">
        <f t="shared" si="546"/>
        <v/>
      </c>
      <c r="T637" s="199">
        <f t="shared" si="547"/>
        <v>0</v>
      </c>
      <c r="U637" s="199">
        <f t="shared" si="548"/>
        <v>0</v>
      </c>
      <c r="V637" s="199">
        <f t="shared" si="549"/>
        <v>0</v>
      </c>
      <c r="W637" s="199">
        <f t="shared" si="550"/>
        <v>0</v>
      </c>
      <c r="X637" s="199" t="str">
        <f t="shared" si="551"/>
        <v/>
      </c>
      <c r="Y637" s="199" t="str">
        <f t="shared" si="552"/>
        <v/>
      </c>
      <c r="Z637" s="199" t="str">
        <f t="shared" si="553"/>
        <v/>
      </c>
      <c r="AA637" s="199" t="str">
        <f t="shared" si="554"/>
        <v/>
      </c>
      <c r="AB637" s="201">
        <f t="shared" ca="1" si="555"/>
        <v>2.1462560867564582</v>
      </c>
      <c r="AD637" s="162">
        <f t="shared" si="556"/>
        <v>0</v>
      </c>
      <c r="AE637" s="162">
        <f t="shared" si="557"/>
        <v>0</v>
      </c>
      <c r="AF637" s="162">
        <f t="shared" si="558"/>
        <v>0</v>
      </c>
      <c r="AG637" s="162">
        <f t="shared" si="559"/>
        <v>0</v>
      </c>
      <c r="AH637" s="162" t="str">
        <f t="shared" si="560"/>
        <v/>
      </c>
      <c r="AI637" s="162" t="str">
        <f t="shared" si="561"/>
        <v/>
      </c>
      <c r="AJ637" s="162" t="str">
        <f t="shared" si="562"/>
        <v/>
      </c>
      <c r="AK637" s="162" t="str">
        <f t="shared" si="563"/>
        <v/>
      </c>
      <c r="AM637" s="199">
        <f t="shared" si="566"/>
        <v>6.2701880553526133</v>
      </c>
      <c r="AN637" s="197">
        <f t="shared" si="568"/>
        <v>0</v>
      </c>
      <c r="AO637" s="197">
        <f t="shared" si="569"/>
        <v>0</v>
      </c>
      <c r="AP637" s="197">
        <f t="shared" si="570"/>
        <v>0</v>
      </c>
      <c r="AQ637" s="197">
        <f t="shared" si="571"/>
        <v>0</v>
      </c>
      <c r="AR637" s="197" t="str">
        <f t="shared" si="572"/>
        <v/>
      </c>
      <c r="AS637" s="197" t="str">
        <f t="shared" si="573"/>
        <v/>
      </c>
      <c r="AT637" s="197" t="str">
        <f t="shared" si="574"/>
        <v/>
      </c>
      <c r="AU637" s="197" t="str">
        <f t="shared" si="575"/>
        <v/>
      </c>
      <c r="AV637" s="199">
        <f t="shared" ca="1" si="567"/>
        <v>2.0542268415948941</v>
      </c>
      <c r="AX637" s="162">
        <f t="shared" si="576"/>
        <v>0</v>
      </c>
      <c r="AY637" s="162">
        <f t="shared" si="577"/>
        <v>0</v>
      </c>
      <c r="AZ637" s="162">
        <f t="shared" si="578"/>
        <v>0</v>
      </c>
      <c r="BA637" s="162">
        <f t="shared" si="579"/>
        <v>0</v>
      </c>
      <c r="BB637" s="162" t="str">
        <f t="shared" si="580"/>
        <v/>
      </c>
      <c r="BC637" s="162" t="str">
        <f t="shared" si="581"/>
        <v/>
      </c>
      <c r="BD637" s="162" t="str">
        <f t="shared" si="582"/>
        <v/>
      </c>
      <c r="BE637" s="162" t="str">
        <f t="shared" si="583"/>
        <v/>
      </c>
      <c r="BG637" s="169">
        <f t="shared" si="564"/>
        <v>14.362440973217803</v>
      </c>
      <c r="BH637" s="169">
        <f t="shared" ca="1" si="565"/>
        <v>2.1563307048525528</v>
      </c>
    </row>
    <row r="638" spans="3:60" x14ac:dyDescent="0.25">
      <c r="C638" s="197">
        <v>56.4</v>
      </c>
      <c r="D638" s="198">
        <f t="shared" si="533"/>
        <v>21.162553638429127</v>
      </c>
      <c r="E638" s="199">
        <f t="shared" si="534"/>
        <v>3.890921985815603</v>
      </c>
      <c r="F638" s="199">
        <f t="shared" si="535"/>
        <v>19.454609929078014</v>
      </c>
      <c r="G638" s="199">
        <f t="shared" si="536"/>
        <v>3.2111831429135731</v>
      </c>
      <c r="H638" s="200">
        <f t="shared" si="537"/>
        <v>7710.2548211877074</v>
      </c>
      <c r="K638" s="199">
        <f t="shared" si="538"/>
        <v>14.413827166324127</v>
      </c>
      <c r="L638" s="201">
        <f t="shared" si="539"/>
        <v>0.12088649686997252</v>
      </c>
      <c r="M638" s="201">
        <f t="shared" si="540"/>
        <v>0.12190317857810568</v>
      </c>
      <c r="N638" s="201">
        <f t="shared" si="541"/>
        <v>0.12813345375049148</v>
      </c>
      <c r="O638" s="201">
        <f t="shared" si="542"/>
        <v>0.12099819072796622</v>
      </c>
      <c r="P638" s="201" t="str">
        <f t="shared" si="543"/>
        <v/>
      </c>
      <c r="Q638" s="201" t="str">
        <f t="shared" si="544"/>
        <v/>
      </c>
      <c r="R638" s="201" t="str">
        <f t="shared" si="545"/>
        <v/>
      </c>
      <c r="S638" s="201" t="str">
        <f t="shared" si="546"/>
        <v/>
      </c>
      <c r="T638" s="199">
        <f t="shared" si="547"/>
        <v>0</v>
      </c>
      <c r="U638" s="199">
        <f t="shared" si="548"/>
        <v>0</v>
      </c>
      <c r="V638" s="199">
        <f t="shared" si="549"/>
        <v>0</v>
      </c>
      <c r="W638" s="199">
        <f t="shared" si="550"/>
        <v>0</v>
      </c>
      <c r="X638" s="199" t="str">
        <f t="shared" si="551"/>
        <v/>
      </c>
      <c r="Y638" s="199" t="str">
        <f t="shared" si="552"/>
        <v/>
      </c>
      <c r="Z638" s="199" t="str">
        <f t="shared" si="553"/>
        <v/>
      </c>
      <c r="AA638" s="199" t="str">
        <f t="shared" si="554"/>
        <v/>
      </c>
      <c r="AB638" s="201">
        <f t="shared" ca="1" si="555"/>
        <v>2.1506850467578711</v>
      </c>
      <c r="AD638" s="162">
        <f t="shared" si="556"/>
        <v>0</v>
      </c>
      <c r="AE638" s="162">
        <f t="shared" si="557"/>
        <v>0</v>
      </c>
      <c r="AF638" s="162">
        <f t="shared" si="558"/>
        <v>0</v>
      </c>
      <c r="AG638" s="162">
        <f t="shared" si="559"/>
        <v>0</v>
      </c>
      <c r="AH638" s="162" t="str">
        <f t="shared" si="560"/>
        <v/>
      </c>
      <c r="AI638" s="162" t="str">
        <f t="shared" si="561"/>
        <v/>
      </c>
      <c r="AJ638" s="162" t="str">
        <f t="shared" si="562"/>
        <v/>
      </c>
      <c r="AK638" s="162" t="str">
        <f t="shared" si="563"/>
        <v/>
      </c>
      <c r="AM638" s="199">
        <f t="shared" si="566"/>
        <v>6.2814048497271262</v>
      </c>
      <c r="AN638" s="197">
        <f t="shared" si="568"/>
        <v>0</v>
      </c>
      <c r="AO638" s="197">
        <f t="shared" si="569"/>
        <v>0</v>
      </c>
      <c r="AP638" s="197">
        <f t="shared" si="570"/>
        <v>0</v>
      </c>
      <c r="AQ638" s="197">
        <f t="shared" si="571"/>
        <v>0</v>
      </c>
      <c r="AR638" s="197" t="str">
        <f t="shared" si="572"/>
        <v/>
      </c>
      <c r="AS638" s="197" t="str">
        <f t="shared" si="573"/>
        <v/>
      </c>
      <c r="AT638" s="197" t="str">
        <f t="shared" si="574"/>
        <v/>
      </c>
      <c r="AU638" s="197" t="str">
        <f t="shared" si="575"/>
        <v/>
      </c>
      <c r="AV638" s="199">
        <f t="shared" ca="1" si="567"/>
        <v>2.0428259566953528</v>
      </c>
      <c r="AX638" s="162">
        <f t="shared" si="576"/>
        <v>0</v>
      </c>
      <c r="AY638" s="162">
        <f t="shared" si="577"/>
        <v>0</v>
      </c>
      <c r="AZ638" s="162">
        <f t="shared" si="578"/>
        <v>0</v>
      </c>
      <c r="BA638" s="162">
        <f t="shared" si="579"/>
        <v>0</v>
      </c>
      <c r="BB638" s="162" t="str">
        <f t="shared" si="580"/>
        <v/>
      </c>
      <c r="BC638" s="162" t="str">
        <f t="shared" si="581"/>
        <v/>
      </c>
      <c r="BD638" s="162" t="str">
        <f t="shared" si="582"/>
        <v/>
      </c>
      <c r="BE638" s="162" t="str">
        <f t="shared" si="583"/>
        <v/>
      </c>
      <c r="BG638" s="169">
        <f t="shared" si="564"/>
        <v>14.388134069770965</v>
      </c>
      <c r="BH638" s="169">
        <f t="shared" ca="1" si="565"/>
        <v>2.1462560867564582</v>
      </c>
    </row>
    <row r="639" spans="3:60" x14ac:dyDescent="0.25">
      <c r="C639" s="197">
        <v>56.5</v>
      </c>
      <c r="D639" s="198">
        <f t="shared" si="533"/>
        <v>21.200075896653292</v>
      </c>
      <c r="E639" s="199">
        <f t="shared" si="534"/>
        <v>3.8957964601769914</v>
      </c>
      <c r="F639" s="199">
        <f t="shared" si="535"/>
        <v>19.478982300884958</v>
      </c>
      <c r="G639" s="199">
        <f t="shared" si="536"/>
        <v>3.2168767300463985</v>
      </c>
      <c r="H639" s="200">
        <f t="shared" si="537"/>
        <v>7700.6076438185009</v>
      </c>
      <c r="K639" s="199">
        <f t="shared" si="538"/>
        <v>14.43952026287729</v>
      </c>
      <c r="L639" s="201">
        <f t="shared" si="539"/>
        <v>0.1211019808216124</v>
      </c>
      <c r="M639" s="201">
        <f t="shared" si="540"/>
        <v>0.12212047479660498</v>
      </c>
      <c r="N639" s="201">
        <f t="shared" si="541"/>
        <v>0.12836185562883462</v>
      </c>
      <c r="O639" s="201">
        <f t="shared" si="542"/>
        <v>0.12121387377739219</v>
      </c>
      <c r="P639" s="201" t="str">
        <f t="shared" si="543"/>
        <v/>
      </c>
      <c r="Q639" s="201" t="str">
        <f t="shared" si="544"/>
        <v/>
      </c>
      <c r="R639" s="201" t="str">
        <f t="shared" si="545"/>
        <v/>
      </c>
      <c r="S639" s="201" t="str">
        <f t="shared" si="546"/>
        <v/>
      </c>
      <c r="T639" s="199">
        <f t="shared" si="547"/>
        <v>0</v>
      </c>
      <c r="U639" s="199">
        <f t="shared" si="548"/>
        <v>0</v>
      </c>
      <c r="V639" s="199">
        <f t="shared" si="549"/>
        <v>0</v>
      </c>
      <c r="W639" s="199">
        <f t="shared" si="550"/>
        <v>0</v>
      </c>
      <c r="X639" s="199" t="str">
        <f t="shared" si="551"/>
        <v/>
      </c>
      <c r="Y639" s="199" t="str">
        <f t="shared" si="552"/>
        <v/>
      </c>
      <c r="Z639" s="199" t="str">
        <f t="shared" si="553"/>
        <v/>
      </c>
      <c r="AA639" s="199" t="str">
        <f t="shared" si="554"/>
        <v/>
      </c>
      <c r="AB639" s="201">
        <f t="shared" ca="1" si="555"/>
        <v>2.1087666440283299</v>
      </c>
      <c r="AD639" s="162">
        <f t="shared" si="556"/>
        <v>0</v>
      </c>
      <c r="AE639" s="162">
        <f t="shared" si="557"/>
        <v>0</v>
      </c>
      <c r="AF639" s="162">
        <f t="shared" si="558"/>
        <v>0</v>
      </c>
      <c r="AG639" s="162">
        <f t="shared" si="559"/>
        <v>0</v>
      </c>
      <c r="AH639" s="162" t="str">
        <f t="shared" si="560"/>
        <v/>
      </c>
      <c r="AI639" s="162" t="str">
        <f t="shared" si="561"/>
        <v/>
      </c>
      <c r="AJ639" s="162" t="str">
        <f t="shared" si="562"/>
        <v/>
      </c>
      <c r="AK639" s="162" t="str">
        <f t="shared" si="563"/>
        <v/>
      </c>
      <c r="AM639" s="199">
        <f t="shared" si="566"/>
        <v>6.2926216441016392</v>
      </c>
      <c r="AN639" s="197">
        <f t="shared" si="568"/>
        <v>0</v>
      </c>
      <c r="AO639" s="197">
        <f t="shared" si="569"/>
        <v>0</v>
      </c>
      <c r="AP639" s="197">
        <f t="shared" si="570"/>
        <v>0</v>
      </c>
      <c r="AQ639" s="197">
        <f t="shared" si="571"/>
        <v>0</v>
      </c>
      <c r="AR639" s="197" t="str">
        <f t="shared" si="572"/>
        <v/>
      </c>
      <c r="AS639" s="197" t="str">
        <f t="shared" si="573"/>
        <v/>
      </c>
      <c r="AT639" s="197" t="str">
        <f t="shared" si="574"/>
        <v/>
      </c>
      <c r="AU639" s="197" t="str">
        <f t="shared" si="575"/>
        <v/>
      </c>
      <c r="AV639" s="199">
        <f t="shared" ca="1" si="567"/>
        <v>2.0205343379746261</v>
      </c>
      <c r="AX639" s="162">
        <f t="shared" si="576"/>
        <v>0</v>
      </c>
      <c r="AY639" s="162">
        <f t="shared" si="577"/>
        <v>0</v>
      </c>
      <c r="AZ639" s="162">
        <f t="shared" si="578"/>
        <v>0</v>
      </c>
      <c r="BA639" s="162">
        <f t="shared" si="579"/>
        <v>0</v>
      </c>
      <c r="BB639" s="162" t="str">
        <f t="shared" si="580"/>
        <v/>
      </c>
      <c r="BC639" s="162" t="str">
        <f t="shared" si="581"/>
        <v/>
      </c>
      <c r="BD639" s="162" t="str">
        <f t="shared" si="582"/>
        <v/>
      </c>
      <c r="BE639" s="162" t="str">
        <f t="shared" si="583"/>
        <v/>
      </c>
      <c r="BG639" s="169">
        <f t="shared" si="564"/>
        <v>14.413827166324127</v>
      </c>
      <c r="BH639" s="169">
        <f t="shared" ca="1" si="565"/>
        <v>2.1506850467578711</v>
      </c>
    </row>
    <row r="640" spans="3:60" x14ac:dyDescent="0.25">
      <c r="C640" s="197">
        <v>56.6</v>
      </c>
      <c r="D640" s="198">
        <f t="shared" si="533"/>
        <v>21.237598154877457</v>
      </c>
      <c r="E640" s="199">
        <f t="shared" si="534"/>
        <v>3.9006713780918729</v>
      </c>
      <c r="F640" s="199">
        <f t="shared" si="535"/>
        <v>19.503356890459365</v>
      </c>
      <c r="G640" s="199">
        <f t="shared" si="536"/>
        <v>3.2225703171792239</v>
      </c>
      <c r="H640" s="200">
        <f t="shared" si="537"/>
        <v>7690.9837030863582</v>
      </c>
      <c r="K640" s="199">
        <f t="shared" si="538"/>
        <v>14.465213359430452</v>
      </c>
      <c r="L640" s="201">
        <f t="shared" si="539"/>
        <v>0.12131746477325228</v>
      </c>
      <c r="M640" s="201">
        <f t="shared" si="540"/>
        <v>0.12233777101510428</v>
      </c>
      <c r="N640" s="201">
        <f t="shared" si="541"/>
        <v>0.12859025750717773</v>
      </c>
      <c r="O640" s="201">
        <f t="shared" si="542"/>
        <v>0.12142955682681815</v>
      </c>
      <c r="P640" s="201" t="str">
        <f t="shared" si="543"/>
        <v/>
      </c>
      <c r="Q640" s="201" t="str">
        <f t="shared" si="544"/>
        <v/>
      </c>
      <c r="R640" s="201" t="str">
        <f t="shared" si="545"/>
        <v/>
      </c>
      <c r="S640" s="201" t="str">
        <f t="shared" si="546"/>
        <v/>
      </c>
      <c r="T640" s="199">
        <f t="shared" si="547"/>
        <v>0</v>
      </c>
      <c r="U640" s="199">
        <f t="shared" si="548"/>
        <v>0</v>
      </c>
      <c r="V640" s="199">
        <f t="shared" si="549"/>
        <v>0</v>
      </c>
      <c r="W640" s="199">
        <f t="shared" si="550"/>
        <v>0</v>
      </c>
      <c r="X640" s="199" t="str">
        <f t="shared" si="551"/>
        <v/>
      </c>
      <c r="Y640" s="199" t="str">
        <f t="shared" si="552"/>
        <v/>
      </c>
      <c r="Z640" s="199" t="str">
        <f t="shared" si="553"/>
        <v/>
      </c>
      <c r="AA640" s="199" t="str">
        <f t="shared" si="554"/>
        <v/>
      </c>
      <c r="AB640" s="201">
        <f t="shared" ca="1" si="555"/>
        <v>2.0490591789212886</v>
      </c>
      <c r="AD640" s="162">
        <f t="shared" si="556"/>
        <v>0</v>
      </c>
      <c r="AE640" s="162">
        <f t="shared" si="557"/>
        <v>0</v>
      </c>
      <c r="AF640" s="162">
        <f t="shared" si="558"/>
        <v>0</v>
      </c>
      <c r="AG640" s="162">
        <f t="shared" si="559"/>
        <v>0</v>
      </c>
      <c r="AH640" s="162" t="str">
        <f t="shared" si="560"/>
        <v/>
      </c>
      <c r="AI640" s="162" t="str">
        <f t="shared" si="561"/>
        <v/>
      </c>
      <c r="AJ640" s="162" t="str">
        <f t="shared" si="562"/>
        <v/>
      </c>
      <c r="AK640" s="162" t="str">
        <f t="shared" si="563"/>
        <v/>
      </c>
      <c r="AM640" s="199">
        <f t="shared" si="566"/>
        <v>6.3038384384761521</v>
      </c>
      <c r="AN640" s="197">
        <f t="shared" si="568"/>
        <v>0</v>
      </c>
      <c r="AO640" s="197">
        <f t="shared" si="569"/>
        <v>0</v>
      </c>
      <c r="AP640" s="197">
        <f t="shared" si="570"/>
        <v>0</v>
      </c>
      <c r="AQ640" s="197">
        <f t="shared" si="571"/>
        <v>0</v>
      </c>
      <c r="AR640" s="197" t="str">
        <f t="shared" si="572"/>
        <v/>
      </c>
      <c r="AS640" s="197" t="str">
        <f t="shared" si="573"/>
        <v/>
      </c>
      <c r="AT640" s="197" t="str">
        <f t="shared" si="574"/>
        <v/>
      </c>
      <c r="AU640" s="197" t="str">
        <f t="shared" si="575"/>
        <v/>
      </c>
      <c r="AV640" s="199">
        <f t="shared" ca="1" si="567"/>
        <v>2.0452184234460438</v>
      </c>
      <c r="AX640" s="162">
        <f t="shared" si="576"/>
        <v>0</v>
      </c>
      <c r="AY640" s="162">
        <f t="shared" si="577"/>
        <v>0</v>
      </c>
      <c r="AZ640" s="162">
        <f t="shared" si="578"/>
        <v>0</v>
      </c>
      <c r="BA640" s="162">
        <f t="shared" si="579"/>
        <v>0</v>
      </c>
      <c r="BB640" s="162" t="str">
        <f t="shared" si="580"/>
        <v/>
      </c>
      <c r="BC640" s="162" t="str">
        <f t="shared" si="581"/>
        <v/>
      </c>
      <c r="BD640" s="162" t="str">
        <f t="shared" si="582"/>
        <v/>
      </c>
      <c r="BE640" s="162" t="str">
        <f t="shared" si="583"/>
        <v/>
      </c>
      <c r="BG640" s="169">
        <f t="shared" si="564"/>
        <v>14.43952026287729</v>
      </c>
      <c r="BH640" s="169">
        <f t="shared" ca="1" si="565"/>
        <v>2.1087666440283299</v>
      </c>
    </row>
    <row r="641" spans="3:60" x14ac:dyDescent="0.25">
      <c r="C641" s="197">
        <v>56.7</v>
      </c>
      <c r="D641" s="198">
        <f t="shared" si="533"/>
        <v>21.275120413101625</v>
      </c>
      <c r="E641" s="199">
        <f t="shared" si="534"/>
        <v>3.9055467372134043</v>
      </c>
      <c r="F641" s="199">
        <f t="shared" si="535"/>
        <v>19.527733686067023</v>
      </c>
      <c r="G641" s="199">
        <f t="shared" si="536"/>
        <v>3.2282639043120502</v>
      </c>
      <c r="H641" s="200">
        <f t="shared" si="537"/>
        <v>7681.3829198738267</v>
      </c>
      <c r="K641" s="199">
        <f t="shared" si="538"/>
        <v>14.490906455983614</v>
      </c>
      <c r="L641" s="201">
        <f t="shared" si="539"/>
        <v>0.12153294872489216</v>
      </c>
      <c r="M641" s="201">
        <f t="shared" si="540"/>
        <v>0.12255506723360357</v>
      </c>
      <c r="N641" s="201">
        <f t="shared" si="541"/>
        <v>0.12881865938552084</v>
      </c>
      <c r="O641" s="201">
        <f t="shared" si="542"/>
        <v>0.12164523987624412</v>
      </c>
      <c r="P641" s="201" t="str">
        <f t="shared" si="543"/>
        <v/>
      </c>
      <c r="Q641" s="201" t="str">
        <f t="shared" si="544"/>
        <v/>
      </c>
      <c r="R641" s="201" t="str">
        <f t="shared" si="545"/>
        <v/>
      </c>
      <c r="S641" s="201" t="str">
        <f t="shared" si="546"/>
        <v/>
      </c>
      <c r="T641" s="199">
        <f t="shared" si="547"/>
        <v>0</v>
      </c>
      <c r="U641" s="199">
        <f t="shared" si="548"/>
        <v>0</v>
      </c>
      <c r="V641" s="199">
        <f t="shared" si="549"/>
        <v>0</v>
      </c>
      <c r="W641" s="199">
        <f t="shared" si="550"/>
        <v>0</v>
      </c>
      <c r="X641" s="199" t="str">
        <f t="shared" si="551"/>
        <v/>
      </c>
      <c r="Y641" s="199" t="str">
        <f t="shared" si="552"/>
        <v/>
      </c>
      <c r="Z641" s="199" t="str">
        <f t="shared" si="553"/>
        <v/>
      </c>
      <c r="AA641" s="199" t="str">
        <f t="shared" si="554"/>
        <v/>
      </c>
      <c r="AB641" s="201">
        <f t="shared" ca="1" si="555"/>
        <v>2.0391496732419827</v>
      </c>
      <c r="AD641" s="162">
        <f t="shared" si="556"/>
        <v>0</v>
      </c>
      <c r="AE641" s="162">
        <f t="shared" si="557"/>
        <v>0</v>
      </c>
      <c r="AF641" s="162">
        <f t="shared" si="558"/>
        <v>0</v>
      </c>
      <c r="AG641" s="162">
        <f t="shared" si="559"/>
        <v>0</v>
      </c>
      <c r="AH641" s="162" t="str">
        <f t="shared" si="560"/>
        <v/>
      </c>
      <c r="AI641" s="162" t="str">
        <f t="shared" si="561"/>
        <v/>
      </c>
      <c r="AJ641" s="162" t="str">
        <f t="shared" si="562"/>
        <v/>
      </c>
      <c r="AK641" s="162" t="str">
        <f t="shared" si="563"/>
        <v/>
      </c>
      <c r="AM641" s="199">
        <f t="shared" si="566"/>
        <v>6.3150552328506651</v>
      </c>
      <c r="AN641" s="197">
        <f t="shared" si="568"/>
        <v>0</v>
      </c>
      <c r="AO641" s="197">
        <f t="shared" si="569"/>
        <v>0</v>
      </c>
      <c r="AP641" s="197">
        <f t="shared" si="570"/>
        <v>0</v>
      </c>
      <c r="AQ641" s="197">
        <f t="shared" si="571"/>
        <v>0</v>
      </c>
      <c r="AR641" s="197" t="str">
        <f t="shared" si="572"/>
        <v/>
      </c>
      <c r="AS641" s="197" t="str">
        <f t="shared" si="573"/>
        <v/>
      </c>
      <c r="AT641" s="197" t="str">
        <f t="shared" si="574"/>
        <v/>
      </c>
      <c r="AU641" s="197" t="str">
        <f t="shared" si="575"/>
        <v/>
      </c>
      <c r="AV641" s="199">
        <f t="shared" ca="1" si="567"/>
        <v>2.0482408776986829</v>
      </c>
      <c r="AX641" s="162">
        <f t="shared" si="576"/>
        <v>0</v>
      </c>
      <c r="AY641" s="162">
        <f t="shared" si="577"/>
        <v>0</v>
      </c>
      <c r="AZ641" s="162">
        <f t="shared" si="578"/>
        <v>0</v>
      </c>
      <c r="BA641" s="162">
        <f t="shared" si="579"/>
        <v>0</v>
      </c>
      <c r="BB641" s="162" t="str">
        <f t="shared" si="580"/>
        <v/>
      </c>
      <c r="BC641" s="162" t="str">
        <f t="shared" si="581"/>
        <v/>
      </c>
      <c r="BD641" s="162" t="str">
        <f t="shared" si="582"/>
        <v/>
      </c>
      <c r="BE641" s="162" t="str">
        <f t="shared" si="583"/>
        <v/>
      </c>
      <c r="BG641" s="169">
        <f t="shared" si="564"/>
        <v>14.465213359430452</v>
      </c>
      <c r="BH641" s="169">
        <f t="shared" ca="1" si="565"/>
        <v>2.0490591789212886</v>
      </c>
    </row>
    <row r="642" spans="3:60" x14ac:dyDescent="0.25">
      <c r="C642" s="197">
        <v>56.8</v>
      </c>
      <c r="D642" s="198">
        <f t="shared" si="533"/>
        <v>21.312642671325786</v>
      </c>
      <c r="E642" s="199">
        <f t="shared" si="534"/>
        <v>3.9104225352112674</v>
      </c>
      <c r="F642" s="199">
        <f t="shared" si="535"/>
        <v>19.552112676056336</v>
      </c>
      <c r="G642" s="199">
        <f t="shared" si="536"/>
        <v>3.2339574914448748</v>
      </c>
      <c r="H642" s="200">
        <f t="shared" si="537"/>
        <v>7671.805215386833</v>
      </c>
      <c r="K642" s="199">
        <f t="shared" si="538"/>
        <v>14.516599552536777</v>
      </c>
      <c r="L642" s="201">
        <f t="shared" si="539"/>
        <v>0.12174843267653204</v>
      </c>
      <c r="M642" s="201">
        <f t="shared" si="540"/>
        <v>0.12277236345210286</v>
      </c>
      <c r="N642" s="201">
        <f t="shared" si="541"/>
        <v>0.12904706126386398</v>
      </c>
      <c r="O642" s="201">
        <f t="shared" si="542"/>
        <v>0.12186092292567008</v>
      </c>
      <c r="P642" s="201" t="str">
        <f t="shared" si="543"/>
        <v/>
      </c>
      <c r="Q642" s="201" t="str">
        <f t="shared" si="544"/>
        <v/>
      </c>
      <c r="R642" s="201" t="str">
        <f t="shared" si="545"/>
        <v/>
      </c>
      <c r="S642" s="201" t="str">
        <f t="shared" si="546"/>
        <v/>
      </c>
      <c r="T642" s="199">
        <f t="shared" si="547"/>
        <v>0</v>
      </c>
      <c r="U642" s="199">
        <f t="shared" si="548"/>
        <v>0</v>
      </c>
      <c r="V642" s="199">
        <f t="shared" si="549"/>
        <v>0</v>
      </c>
      <c r="W642" s="199">
        <f t="shared" si="550"/>
        <v>0</v>
      </c>
      <c r="X642" s="199" t="str">
        <f t="shared" si="551"/>
        <v/>
      </c>
      <c r="Y642" s="199" t="str">
        <f t="shared" si="552"/>
        <v/>
      </c>
      <c r="Z642" s="199" t="str">
        <f t="shared" si="553"/>
        <v/>
      </c>
      <c r="AA642" s="199" t="str">
        <f t="shared" si="554"/>
        <v/>
      </c>
      <c r="AB642" s="201">
        <f t="shared" ca="1" si="555"/>
        <v>2.0689462068391071</v>
      </c>
      <c r="AD642" s="162">
        <f t="shared" si="556"/>
        <v>0</v>
      </c>
      <c r="AE642" s="162">
        <f t="shared" si="557"/>
        <v>0</v>
      </c>
      <c r="AF642" s="162">
        <f t="shared" si="558"/>
        <v>0</v>
      </c>
      <c r="AG642" s="162">
        <f t="shared" si="559"/>
        <v>0</v>
      </c>
      <c r="AH642" s="162" t="str">
        <f t="shared" si="560"/>
        <v/>
      </c>
      <c r="AI642" s="162" t="str">
        <f t="shared" si="561"/>
        <v/>
      </c>
      <c r="AJ642" s="162" t="str">
        <f t="shared" si="562"/>
        <v/>
      </c>
      <c r="AK642" s="162" t="str">
        <f t="shared" si="563"/>
        <v/>
      </c>
      <c r="AM642" s="199">
        <f t="shared" si="566"/>
        <v>6.326272027225178</v>
      </c>
      <c r="AN642" s="197">
        <f t="shared" si="568"/>
        <v>0</v>
      </c>
      <c r="AO642" s="197">
        <f t="shared" si="569"/>
        <v>0</v>
      </c>
      <c r="AP642" s="197">
        <f t="shared" si="570"/>
        <v>0</v>
      </c>
      <c r="AQ642" s="197">
        <f t="shared" si="571"/>
        <v>0</v>
      </c>
      <c r="AR642" s="197" t="str">
        <f t="shared" si="572"/>
        <v/>
      </c>
      <c r="AS642" s="197" t="str">
        <f t="shared" si="573"/>
        <v/>
      </c>
      <c r="AT642" s="197" t="str">
        <f t="shared" si="574"/>
        <v/>
      </c>
      <c r="AU642" s="197" t="str">
        <f t="shared" si="575"/>
        <v/>
      </c>
      <c r="AV642" s="199">
        <f t="shared" ca="1" si="567"/>
        <v>2.0663535490796576</v>
      </c>
      <c r="AX642" s="162">
        <f t="shared" si="576"/>
        <v>0</v>
      </c>
      <c r="AY642" s="162">
        <f t="shared" si="577"/>
        <v>0</v>
      </c>
      <c r="AZ642" s="162">
        <f t="shared" si="578"/>
        <v>0</v>
      </c>
      <c r="BA642" s="162">
        <f t="shared" si="579"/>
        <v>0</v>
      </c>
      <c r="BB642" s="162" t="str">
        <f t="shared" si="580"/>
        <v/>
      </c>
      <c r="BC642" s="162" t="str">
        <f t="shared" si="581"/>
        <v/>
      </c>
      <c r="BD642" s="162" t="str">
        <f t="shared" si="582"/>
        <v/>
      </c>
      <c r="BE642" s="162" t="str">
        <f t="shared" si="583"/>
        <v/>
      </c>
      <c r="BG642" s="169">
        <f t="shared" si="564"/>
        <v>14.490906455983614</v>
      </c>
      <c r="BH642" s="169">
        <f t="shared" ca="1" si="565"/>
        <v>2.0391496732419827</v>
      </c>
    </row>
    <row r="643" spans="3:60" x14ac:dyDescent="0.25">
      <c r="C643" s="197">
        <v>56.9</v>
      </c>
      <c r="D643" s="198">
        <f t="shared" si="533"/>
        <v>21.350164929549951</v>
      </c>
      <c r="E643" s="199">
        <f t="shared" si="534"/>
        <v>3.9152987697715291</v>
      </c>
      <c r="F643" s="199">
        <f t="shared" si="535"/>
        <v>19.576493848857645</v>
      </c>
      <c r="G643" s="199">
        <f t="shared" si="536"/>
        <v>3.2396510785777002</v>
      </c>
      <c r="H643" s="200">
        <f t="shared" si="537"/>
        <v>7662.2505111533546</v>
      </c>
      <c r="K643" s="199">
        <f t="shared" si="538"/>
        <v>14.542292649089939</v>
      </c>
      <c r="L643" s="201">
        <f t="shared" si="539"/>
        <v>0.12196391662817192</v>
      </c>
      <c r="M643" s="201">
        <f t="shared" si="540"/>
        <v>0.12298965967060216</v>
      </c>
      <c r="N643" s="201">
        <f t="shared" si="541"/>
        <v>0.12927546314220709</v>
      </c>
      <c r="O643" s="201">
        <f t="shared" si="542"/>
        <v>0.12207660597509605</v>
      </c>
      <c r="P643" s="201" t="str">
        <f t="shared" si="543"/>
        <v/>
      </c>
      <c r="Q643" s="201" t="str">
        <f t="shared" si="544"/>
        <v/>
      </c>
      <c r="R643" s="201" t="str">
        <f t="shared" si="545"/>
        <v/>
      </c>
      <c r="S643" s="201" t="str">
        <f t="shared" si="546"/>
        <v/>
      </c>
      <c r="T643" s="199">
        <f t="shared" si="547"/>
        <v>0</v>
      </c>
      <c r="U643" s="199">
        <f t="shared" si="548"/>
        <v>0</v>
      </c>
      <c r="V643" s="199">
        <f t="shared" si="549"/>
        <v>0</v>
      </c>
      <c r="W643" s="199">
        <f t="shared" si="550"/>
        <v>0</v>
      </c>
      <c r="X643" s="199" t="str">
        <f t="shared" si="551"/>
        <v/>
      </c>
      <c r="Y643" s="199" t="str">
        <f t="shared" si="552"/>
        <v/>
      </c>
      <c r="Z643" s="199" t="str">
        <f t="shared" si="553"/>
        <v/>
      </c>
      <c r="AA643" s="199" t="str">
        <f t="shared" si="554"/>
        <v/>
      </c>
      <c r="AB643" s="201">
        <f t="shared" ca="1" si="555"/>
        <v>2.0943569187605817</v>
      </c>
      <c r="AD643" s="162">
        <f t="shared" si="556"/>
        <v>0</v>
      </c>
      <c r="AE643" s="162">
        <f t="shared" si="557"/>
        <v>0</v>
      </c>
      <c r="AF643" s="162">
        <f t="shared" si="558"/>
        <v>0</v>
      </c>
      <c r="AG643" s="162">
        <f t="shared" si="559"/>
        <v>0</v>
      </c>
      <c r="AH643" s="162" t="str">
        <f t="shared" si="560"/>
        <v/>
      </c>
      <c r="AI643" s="162" t="str">
        <f t="shared" si="561"/>
        <v/>
      </c>
      <c r="AJ643" s="162" t="str">
        <f t="shared" si="562"/>
        <v/>
      </c>
      <c r="AK643" s="162" t="str">
        <f t="shared" si="563"/>
        <v/>
      </c>
      <c r="AM643" s="199">
        <f t="shared" si="566"/>
        <v>6.337488821599691</v>
      </c>
      <c r="AN643" s="197">
        <f t="shared" si="568"/>
        <v>0</v>
      </c>
      <c r="AO643" s="197">
        <f t="shared" si="569"/>
        <v>0</v>
      </c>
      <c r="AP643" s="197">
        <f t="shared" si="570"/>
        <v>0</v>
      </c>
      <c r="AQ643" s="197">
        <f t="shared" si="571"/>
        <v>0</v>
      </c>
      <c r="AR643" s="197" t="str">
        <f t="shared" si="572"/>
        <v/>
      </c>
      <c r="AS643" s="197" t="str">
        <f t="shared" si="573"/>
        <v/>
      </c>
      <c r="AT643" s="197" t="str">
        <f t="shared" si="574"/>
        <v/>
      </c>
      <c r="AU643" s="197" t="str">
        <f t="shared" si="575"/>
        <v/>
      </c>
      <c r="AV643" s="199">
        <f t="shared" ca="1" si="567"/>
        <v>2.1280027406326125</v>
      </c>
      <c r="AX643" s="162">
        <f t="shared" si="576"/>
        <v>0</v>
      </c>
      <c r="AY643" s="162">
        <f t="shared" si="577"/>
        <v>0</v>
      </c>
      <c r="AZ643" s="162">
        <f t="shared" si="578"/>
        <v>0</v>
      </c>
      <c r="BA643" s="162">
        <f t="shared" si="579"/>
        <v>0</v>
      </c>
      <c r="BB643" s="162" t="str">
        <f t="shared" si="580"/>
        <v/>
      </c>
      <c r="BC643" s="162" t="str">
        <f t="shared" si="581"/>
        <v/>
      </c>
      <c r="BD643" s="162" t="str">
        <f t="shared" si="582"/>
        <v/>
      </c>
      <c r="BE643" s="162" t="str">
        <f t="shared" si="583"/>
        <v/>
      </c>
      <c r="BG643" s="169">
        <f t="shared" si="564"/>
        <v>14.516599552536777</v>
      </c>
      <c r="BH643" s="169">
        <f t="shared" ca="1" si="565"/>
        <v>2.0689462068391071</v>
      </c>
    </row>
    <row r="644" spans="3:60" x14ac:dyDescent="0.25">
      <c r="C644" s="197">
        <v>57</v>
      </c>
      <c r="D644" s="198">
        <f t="shared" si="533"/>
        <v>21.387687187774119</v>
      </c>
      <c r="E644" s="199">
        <f t="shared" si="534"/>
        <v>3.9201754385964911</v>
      </c>
      <c r="F644" s="199">
        <f t="shared" si="535"/>
        <v>19.600877192982455</v>
      </c>
      <c r="G644" s="199">
        <f t="shared" si="536"/>
        <v>3.2453446657105265</v>
      </c>
      <c r="H644" s="200">
        <f t="shared" si="537"/>
        <v>7652.7187290221527</v>
      </c>
      <c r="K644" s="199">
        <f t="shared" si="538"/>
        <v>14.567985745643101</v>
      </c>
      <c r="L644" s="201">
        <f t="shared" si="539"/>
        <v>0.1221794005798118</v>
      </c>
      <c r="M644" s="201">
        <f t="shared" si="540"/>
        <v>0.12320695588910145</v>
      </c>
      <c r="N644" s="201">
        <f t="shared" si="541"/>
        <v>0.12950386502055022</v>
      </c>
      <c r="O644" s="201">
        <f t="shared" si="542"/>
        <v>0.12229228902452201</v>
      </c>
      <c r="P644" s="201" t="str">
        <f t="shared" si="543"/>
        <v/>
      </c>
      <c r="Q644" s="201" t="str">
        <f t="shared" si="544"/>
        <v/>
      </c>
      <c r="R644" s="201" t="str">
        <f t="shared" si="545"/>
        <v/>
      </c>
      <c r="S644" s="201" t="str">
        <f t="shared" si="546"/>
        <v/>
      </c>
      <c r="T644" s="199">
        <f t="shared" si="547"/>
        <v>0</v>
      </c>
      <c r="U644" s="199">
        <f t="shared" si="548"/>
        <v>0</v>
      </c>
      <c r="V644" s="199">
        <f t="shared" si="549"/>
        <v>0</v>
      </c>
      <c r="W644" s="199">
        <f t="shared" si="550"/>
        <v>0</v>
      </c>
      <c r="X644" s="199" t="str">
        <f t="shared" si="551"/>
        <v/>
      </c>
      <c r="Y644" s="199" t="str">
        <f t="shared" si="552"/>
        <v/>
      </c>
      <c r="Z644" s="199" t="str">
        <f t="shared" si="553"/>
        <v/>
      </c>
      <c r="AA644" s="199" t="str">
        <f t="shared" si="554"/>
        <v/>
      </c>
      <c r="AB644" s="201">
        <f t="shared" ca="1" si="555"/>
        <v>2.0180634075619968</v>
      </c>
      <c r="AD644" s="162">
        <f t="shared" si="556"/>
        <v>0</v>
      </c>
      <c r="AE644" s="162">
        <f t="shared" si="557"/>
        <v>0</v>
      </c>
      <c r="AF644" s="162">
        <f t="shared" si="558"/>
        <v>0</v>
      </c>
      <c r="AG644" s="162">
        <f t="shared" si="559"/>
        <v>0</v>
      </c>
      <c r="AH644" s="162" t="str">
        <f t="shared" si="560"/>
        <v/>
      </c>
      <c r="AI644" s="162" t="str">
        <f t="shared" si="561"/>
        <v/>
      </c>
      <c r="AJ644" s="162" t="str">
        <f t="shared" si="562"/>
        <v/>
      </c>
      <c r="AK644" s="162" t="str">
        <f t="shared" si="563"/>
        <v/>
      </c>
      <c r="AM644" s="199">
        <f t="shared" si="566"/>
        <v>6.3487056159742039</v>
      </c>
      <c r="AN644" s="197">
        <f t="shared" si="568"/>
        <v>0</v>
      </c>
      <c r="AO644" s="197">
        <f t="shared" si="569"/>
        <v>0</v>
      </c>
      <c r="AP644" s="197">
        <f t="shared" si="570"/>
        <v>0</v>
      </c>
      <c r="AQ644" s="197">
        <f t="shared" si="571"/>
        <v>0</v>
      </c>
      <c r="AR644" s="197" t="str">
        <f t="shared" si="572"/>
        <v/>
      </c>
      <c r="AS644" s="197" t="str">
        <f t="shared" si="573"/>
        <v/>
      </c>
      <c r="AT644" s="197" t="str">
        <f t="shared" si="574"/>
        <v/>
      </c>
      <c r="AU644" s="197" t="str">
        <f t="shared" si="575"/>
        <v/>
      </c>
      <c r="AV644" s="199">
        <f t="shared" ca="1" si="567"/>
        <v>2.0646470893016873</v>
      </c>
      <c r="AX644" s="162">
        <f t="shared" si="576"/>
        <v>0</v>
      </c>
      <c r="AY644" s="162">
        <f t="shared" si="577"/>
        <v>0</v>
      </c>
      <c r="AZ644" s="162">
        <f t="shared" si="578"/>
        <v>0</v>
      </c>
      <c r="BA644" s="162">
        <f t="shared" si="579"/>
        <v>0</v>
      </c>
      <c r="BB644" s="162" t="str">
        <f t="shared" si="580"/>
        <v/>
      </c>
      <c r="BC644" s="162" t="str">
        <f t="shared" si="581"/>
        <v/>
      </c>
      <c r="BD644" s="162" t="str">
        <f t="shared" si="582"/>
        <v/>
      </c>
      <c r="BE644" s="162" t="str">
        <f t="shared" si="583"/>
        <v/>
      </c>
      <c r="BG644" s="169">
        <f t="shared" si="564"/>
        <v>14.542292649089939</v>
      </c>
      <c r="BH644" s="169">
        <f t="shared" ca="1" si="565"/>
        <v>2.0943569187605817</v>
      </c>
    </row>
    <row r="645" spans="3:60" x14ac:dyDescent="0.25">
      <c r="C645" s="197">
        <v>57.1</v>
      </c>
      <c r="D645" s="198">
        <f t="shared" si="533"/>
        <v>21.425209445998284</v>
      </c>
      <c r="E645" s="199">
        <f t="shared" si="534"/>
        <v>3.9250525394045539</v>
      </c>
      <c r="F645" s="199">
        <f t="shared" si="535"/>
        <v>19.625262697022769</v>
      </c>
      <c r="G645" s="199">
        <f t="shared" si="536"/>
        <v>3.2510382528433515</v>
      </c>
      <c r="H645" s="200">
        <f t="shared" si="537"/>
        <v>7643.2097911614501</v>
      </c>
      <c r="K645" s="199">
        <f t="shared" si="538"/>
        <v>14.593678842196264</v>
      </c>
      <c r="L645" s="201">
        <f t="shared" si="539"/>
        <v>0.12239488453145167</v>
      </c>
      <c r="M645" s="201">
        <f t="shared" si="540"/>
        <v>0.12342425210760075</v>
      </c>
      <c r="N645" s="201">
        <f t="shared" si="541"/>
        <v>0.12973226689889333</v>
      </c>
      <c r="O645" s="201">
        <f t="shared" si="542"/>
        <v>0.12250797207394797</v>
      </c>
      <c r="P645" s="201" t="str">
        <f t="shared" si="543"/>
        <v/>
      </c>
      <c r="Q645" s="201" t="str">
        <f t="shared" si="544"/>
        <v/>
      </c>
      <c r="R645" s="201" t="str">
        <f t="shared" si="545"/>
        <v/>
      </c>
      <c r="S645" s="201" t="str">
        <f t="shared" si="546"/>
        <v/>
      </c>
      <c r="T645" s="199">
        <f t="shared" si="547"/>
        <v>0</v>
      </c>
      <c r="U645" s="199">
        <f t="shared" si="548"/>
        <v>0</v>
      </c>
      <c r="V645" s="199">
        <f t="shared" si="549"/>
        <v>0</v>
      </c>
      <c r="W645" s="199">
        <f t="shared" si="550"/>
        <v>0</v>
      </c>
      <c r="X645" s="199" t="str">
        <f t="shared" si="551"/>
        <v/>
      </c>
      <c r="Y645" s="199" t="str">
        <f t="shared" si="552"/>
        <v/>
      </c>
      <c r="Z645" s="199" t="str">
        <f t="shared" si="553"/>
        <v/>
      </c>
      <c r="AA645" s="199" t="str">
        <f t="shared" si="554"/>
        <v/>
      </c>
      <c r="AB645" s="201">
        <f t="shared" ca="1" si="555"/>
        <v>2.1177907205833688</v>
      </c>
      <c r="AD645" s="162">
        <f t="shared" si="556"/>
        <v>0</v>
      </c>
      <c r="AE645" s="162">
        <f t="shared" si="557"/>
        <v>0</v>
      </c>
      <c r="AF645" s="162">
        <f t="shared" si="558"/>
        <v>0</v>
      </c>
      <c r="AG645" s="162">
        <f t="shared" si="559"/>
        <v>0</v>
      </c>
      <c r="AH645" s="162" t="str">
        <f t="shared" si="560"/>
        <v/>
      </c>
      <c r="AI645" s="162" t="str">
        <f t="shared" si="561"/>
        <v/>
      </c>
      <c r="AJ645" s="162" t="str">
        <f t="shared" si="562"/>
        <v/>
      </c>
      <c r="AK645" s="162" t="str">
        <f t="shared" si="563"/>
        <v/>
      </c>
      <c r="AM645" s="199">
        <f t="shared" si="566"/>
        <v>6.3599224103487169</v>
      </c>
      <c r="AN645" s="197">
        <f t="shared" si="568"/>
        <v>0</v>
      </c>
      <c r="AO645" s="197">
        <f t="shared" si="569"/>
        <v>0</v>
      </c>
      <c r="AP645" s="197">
        <f t="shared" si="570"/>
        <v>0</v>
      </c>
      <c r="AQ645" s="197">
        <f t="shared" si="571"/>
        <v>0</v>
      </c>
      <c r="AR645" s="197" t="str">
        <f t="shared" si="572"/>
        <v/>
      </c>
      <c r="AS645" s="197" t="str">
        <f t="shared" si="573"/>
        <v/>
      </c>
      <c r="AT645" s="197" t="str">
        <f t="shared" si="574"/>
        <v/>
      </c>
      <c r="AU645" s="197" t="str">
        <f t="shared" si="575"/>
        <v/>
      </c>
      <c r="AV645" s="199">
        <f t="shared" ca="1" si="567"/>
        <v>2.05628885848094</v>
      </c>
      <c r="AX645" s="162">
        <f t="shared" si="576"/>
        <v>0</v>
      </c>
      <c r="AY645" s="162">
        <f t="shared" si="577"/>
        <v>0</v>
      </c>
      <c r="AZ645" s="162">
        <f t="shared" si="578"/>
        <v>0</v>
      </c>
      <c r="BA645" s="162">
        <f t="shared" si="579"/>
        <v>0</v>
      </c>
      <c r="BB645" s="162" t="str">
        <f t="shared" si="580"/>
        <v/>
      </c>
      <c r="BC645" s="162" t="str">
        <f t="shared" si="581"/>
        <v/>
      </c>
      <c r="BD645" s="162" t="str">
        <f t="shared" si="582"/>
        <v/>
      </c>
      <c r="BE645" s="162" t="str">
        <f t="shared" si="583"/>
        <v/>
      </c>
      <c r="BG645" s="169">
        <f t="shared" si="564"/>
        <v>14.567985745643101</v>
      </c>
      <c r="BH645" s="169">
        <f t="shared" ca="1" si="565"/>
        <v>2.0180634075619968</v>
      </c>
    </row>
    <row r="646" spans="3:60" x14ac:dyDescent="0.25">
      <c r="C646" s="197">
        <v>57.2</v>
      </c>
      <c r="D646" s="198">
        <f t="shared" si="533"/>
        <v>21.462731704222449</v>
      </c>
      <c r="E646" s="199">
        <f t="shared" si="534"/>
        <v>3.9299300699300703</v>
      </c>
      <c r="F646" s="199">
        <f t="shared" si="535"/>
        <v>19.649650349650351</v>
      </c>
      <c r="G646" s="199">
        <f t="shared" si="536"/>
        <v>3.2567318399761769</v>
      </c>
      <c r="H646" s="200">
        <f t="shared" si="537"/>
        <v>7633.7236200576526</v>
      </c>
      <c r="K646" s="199">
        <f t="shared" si="538"/>
        <v>14.619371938749426</v>
      </c>
      <c r="L646" s="201">
        <f t="shared" si="539"/>
        <v>0.12261036848309155</v>
      </c>
      <c r="M646" s="201">
        <f t="shared" si="540"/>
        <v>0.12364154832610004</v>
      </c>
      <c r="N646" s="201">
        <f t="shared" si="541"/>
        <v>0.12996066877723647</v>
      </c>
      <c r="O646" s="201">
        <f t="shared" si="542"/>
        <v>0.12272365512337394</v>
      </c>
      <c r="P646" s="201" t="str">
        <f t="shared" si="543"/>
        <v/>
      </c>
      <c r="Q646" s="201" t="str">
        <f t="shared" si="544"/>
        <v/>
      </c>
      <c r="R646" s="201" t="str">
        <f t="shared" si="545"/>
        <v/>
      </c>
      <c r="S646" s="201" t="str">
        <f t="shared" si="546"/>
        <v/>
      </c>
      <c r="T646" s="199">
        <f t="shared" si="547"/>
        <v>0</v>
      </c>
      <c r="U646" s="199">
        <f t="shared" si="548"/>
        <v>0</v>
      </c>
      <c r="V646" s="199">
        <f t="shared" si="549"/>
        <v>0</v>
      </c>
      <c r="W646" s="199">
        <f t="shared" si="550"/>
        <v>0</v>
      </c>
      <c r="X646" s="199" t="str">
        <f t="shared" si="551"/>
        <v/>
      </c>
      <c r="Y646" s="199" t="str">
        <f t="shared" si="552"/>
        <v/>
      </c>
      <c r="Z646" s="199" t="str">
        <f t="shared" si="553"/>
        <v/>
      </c>
      <c r="AA646" s="199" t="str">
        <f t="shared" si="554"/>
        <v/>
      </c>
      <c r="AB646" s="201">
        <f t="shared" ca="1" si="555"/>
        <v>2.0298429974396988</v>
      </c>
      <c r="AD646" s="162">
        <f t="shared" si="556"/>
        <v>0</v>
      </c>
      <c r="AE646" s="162">
        <f t="shared" si="557"/>
        <v>0</v>
      </c>
      <c r="AF646" s="162">
        <f t="shared" si="558"/>
        <v>0</v>
      </c>
      <c r="AG646" s="162">
        <f t="shared" si="559"/>
        <v>0</v>
      </c>
      <c r="AH646" s="162" t="str">
        <f t="shared" si="560"/>
        <v/>
      </c>
      <c r="AI646" s="162" t="str">
        <f t="shared" si="561"/>
        <v/>
      </c>
      <c r="AJ646" s="162" t="str">
        <f t="shared" si="562"/>
        <v/>
      </c>
      <c r="AK646" s="162" t="str">
        <f t="shared" si="563"/>
        <v/>
      </c>
      <c r="AM646" s="199">
        <f t="shared" si="566"/>
        <v>6.3711392047232298</v>
      </c>
      <c r="AN646" s="197">
        <f t="shared" si="568"/>
        <v>0</v>
      </c>
      <c r="AO646" s="197">
        <f t="shared" si="569"/>
        <v>0</v>
      </c>
      <c r="AP646" s="197">
        <f t="shared" si="570"/>
        <v>0</v>
      </c>
      <c r="AQ646" s="197">
        <f t="shared" si="571"/>
        <v>0</v>
      </c>
      <c r="AR646" s="197" t="str">
        <f t="shared" si="572"/>
        <v/>
      </c>
      <c r="AS646" s="197" t="str">
        <f t="shared" si="573"/>
        <v/>
      </c>
      <c r="AT646" s="197" t="str">
        <f t="shared" si="574"/>
        <v/>
      </c>
      <c r="AU646" s="197" t="str">
        <f t="shared" si="575"/>
        <v/>
      </c>
      <c r="AV646" s="199">
        <f t="shared" ca="1" si="567"/>
        <v>2.0880473689662757</v>
      </c>
      <c r="AX646" s="162">
        <f t="shared" si="576"/>
        <v>0</v>
      </c>
      <c r="AY646" s="162">
        <f t="shared" si="577"/>
        <v>0</v>
      </c>
      <c r="AZ646" s="162">
        <f t="shared" si="578"/>
        <v>0</v>
      </c>
      <c r="BA646" s="162">
        <f t="shared" si="579"/>
        <v>0</v>
      </c>
      <c r="BB646" s="162" t="str">
        <f t="shared" si="580"/>
        <v/>
      </c>
      <c r="BC646" s="162" t="str">
        <f t="shared" si="581"/>
        <v/>
      </c>
      <c r="BD646" s="162" t="str">
        <f t="shared" si="582"/>
        <v/>
      </c>
      <c r="BE646" s="162" t="str">
        <f t="shared" si="583"/>
        <v/>
      </c>
      <c r="BG646" s="169">
        <f t="shared" si="564"/>
        <v>14.593678842196264</v>
      </c>
      <c r="BH646" s="169">
        <f t="shared" ca="1" si="565"/>
        <v>2.1177907205833688</v>
      </c>
    </row>
    <row r="647" spans="3:60" x14ac:dyDescent="0.25">
      <c r="C647" s="197">
        <v>57.3</v>
      </c>
      <c r="D647" s="198">
        <f t="shared" si="533"/>
        <v>21.500253962446614</v>
      </c>
      <c r="E647" s="199">
        <f t="shared" si="534"/>
        <v>3.9348080279232116</v>
      </c>
      <c r="F647" s="199">
        <f t="shared" si="535"/>
        <v>19.674040139616057</v>
      </c>
      <c r="G647" s="199">
        <f t="shared" si="536"/>
        <v>3.2624254271090027</v>
      </c>
      <c r="H647" s="200">
        <f t="shared" si="537"/>
        <v>7624.2601385140451</v>
      </c>
      <c r="K647" s="199">
        <f t="shared" si="538"/>
        <v>14.645065035302588</v>
      </c>
      <c r="L647" s="201">
        <f t="shared" si="539"/>
        <v>0.12282585243473143</v>
      </c>
      <c r="M647" s="201">
        <f t="shared" si="540"/>
        <v>0.12385884454459933</v>
      </c>
      <c r="N647" s="201">
        <f t="shared" si="541"/>
        <v>0.13018907065557958</v>
      </c>
      <c r="O647" s="201">
        <f t="shared" si="542"/>
        <v>0.12293933817279989</v>
      </c>
      <c r="P647" s="201" t="str">
        <f t="shared" si="543"/>
        <v/>
      </c>
      <c r="Q647" s="201" t="str">
        <f t="shared" si="544"/>
        <v/>
      </c>
      <c r="R647" s="201" t="str">
        <f t="shared" si="545"/>
        <v/>
      </c>
      <c r="S647" s="201" t="str">
        <f t="shared" si="546"/>
        <v/>
      </c>
      <c r="T647" s="199">
        <f t="shared" si="547"/>
        <v>0</v>
      </c>
      <c r="U647" s="199">
        <f t="shared" si="548"/>
        <v>0</v>
      </c>
      <c r="V647" s="199">
        <f t="shared" si="549"/>
        <v>0</v>
      </c>
      <c r="W647" s="199">
        <f t="shared" si="550"/>
        <v>0</v>
      </c>
      <c r="X647" s="199" t="str">
        <f t="shared" si="551"/>
        <v/>
      </c>
      <c r="Y647" s="199" t="str">
        <f t="shared" si="552"/>
        <v/>
      </c>
      <c r="Z647" s="199" t="str">
        <f t="shared" si="553"/>
        <v/>
      </c>
      <c r="AA647" s="199" t="str">
        <f t="shared" si="554"/>
        <v/>
      </c>
      <c r="AB647" s="201">
        <f t="shared" ca="1" si="555"/>
        <v>2.0004524083296831</v>
      </c>
      <c r="AD647" s="162">
        <f t="shared" si="556"/>
        <v>0</v>
      </c>
      <c r="AE647" s="162">
        <f t="shared" si="557"/>
        <v>0</v>
      </c>
      <c r="AF647" s="162">
        <f t="shared" si="558"/>
        <v>0</v>
      </c>
      <c r="AG647" s="162">
        <f t="shared" si="559"/>
        <v>0</v>
      </c>
      <c r="AH647" s="162" t="str">
        <f t="shared" si="560"/>
        <v/>
      </c>
      <c r="AI647" s="162" t="str">
        <f t="shared" si="561"/>
        <v/>
      </c>
      <c r="AJ647" s="162" t="str">
        <f t="shared" si="562"/>
        <v/>
      </c>
      <c r="AK647" s="162" t="str">
        <f t="shared" si="563"/>
        <v/>
      </c>
      <c r="AM647" s="199">
        <f t="shared" si="566"/>
        <v>6.3823559990977428</v>
      </c>
      <c r="AN647" s="197">
        <f t="shared" si="568"/>
        <v>0</v>
      </c>
      <c r="AO647" s="197">
        <f t="shared" si="569"/>
        <v>0</v>
      </c>
      <c r="AP647" s="197">
        <f t="shared" si="570"/>
        <v>0</v>
      </c>
      <c r="AQ647" s="197">
        <f t="shared" si="571"/>
        <v>0</v>
      </c>
      <c r="AR647" s="197" t="str">
        <f t="shared" si="572"/>
        <v/>
      </c>
      <c r="AS647" s="197" t="str">
        <f t="shared" si="573"/>
        <v/>
      </c>
      <c r="AT647" s="197" t="str">
        <f t="shared" si="574"/>
        <v/>
      </c>
      <c r="AU647" s="197" t="str">
        <f t="shared" si="575"/>
        <v/>
      </c>
      <c r="AV647" s="199">
        <f t="shared" ca="1" si="567"/>
        <v>2.1715140223316136</v>
      </c>
      <c r="AX647" s="162">
        <f t="shared" si="576"/>
        <v>0</v>
      </c>
      <c r="AY647" s="162">
        <f t="shared" si="577"/>
        <v>0</v>
      </c>
      <c r="AZ647" s="162">
        <f t="shared" si="578"/>
        <v>0</v>
      </c>
      <c r="BA647" s="162">
        <f t="shared" si="579"/>
        <v>0</v>
      </c>
      <c r="BB647" s="162" t="str">
        <f t="shared" si="580"/>
        <v/>
      </c>
      <c r="BC647" s="162" t="str">
        <f t="shared" si="581"/>
        <v/>
      </c>
      <c r="BD647" s="162" t="str">
        <f t="shared" si="582"/>
        <v/>
      </c>
      <c r="BE647" s="162" t="str">
        <f t="shared" si="583"/>
        <v/>
      </c>
      <c r="BG647" s="169">
        <f t="shared" si="564"/>
        <v>14.619371938749426</v>
      </c>
      <c r="BH647" s="169">
        <f t="shared" ca="1" si="565"/>
        <v>2.0298429974396988</v>
      </c>
    </row>
    <row r="648" spans="3:60" x14ac:dyDescent="0.25">
      <c r="C648" s="197">
        <v>57.4</v>
      </c>
      <c r="D648" s="198">
        <f t="shared" si="533"/>
        <v>21.537776220670779</v>
      </c>
      <c r="E648" s="199">
        <f t="shared" si="534"/>
        <v>3.9396864111498262</v>
      </c>
      <c r="F648" s="199">
        <f t="shared" si="535"/>
        <v>19.69843205574913</v>
      </c>
      <c r="G648" s="199">
        <f t="shared" si="536"/>
        <v>3.2681190142418277</v>
      </c>
      <c r="H648" s="200">
        <f t="shared" si="537"/>
        <v>7614.8192696495053</v>
      </c>
      <c r="K648" s="199">
        <f t="shared" si="538"/>
        <v>14.670758131855751</v>
      </c>
      <c r="L648" s="201">
        <f t="shared" si="539"/>
        <v>0.12304133638637131</v>
      </c>
      <c r="M648" s="201">
        <f t="shared" si="540"/>
        <v>0.12407614076309864</v>
      </c>
      <c r="N648" s="201">
        <f t="shared" si="541"/>
        <v>0.13041747253392269</v>
      </c>
      <c r="O648" s="201">
        <f t="shared" si="542"/>
        <v>0.12315502122222587</v>
      </c>
      <c r="P648" s="201" t="str">
        <f t="shared" si="543"/>
        <v/>
      </c>
      <c r="Q648" s="201" t="str">
        <f t="shared" si="544"/>
        <v/>
      </c>
      <c r="R648" s="201" t="str">
        <f t="shared" si="545"/>
        <v/>
      </c>
      <c r="S648" s="201" t="str">
        <f t="shared" si="546"/>
        <v/>
      </c>
      <c r="T648" s="199">
        <f t="shared" si="547"/>
        <v>0</v>
      </c>
      <c r="U648" s="199">
        <f t="shared" si="548"/>
        <v>0</v>
      </c>
      <c r="V648" s="199">
        <f t="shared" si="549"/>
        <v>0</v>
      </c>
      <c r="W648" s="199">
        <f t="shared" si="550"/>
        <v>0</v>
      </c>
      <c r="X648" s="199" t="str">
        <f t="shared" si="551"/>
        <v/>
      </c>
      <c r="Y648" s="199" t="str">
        <f t="shared" si="552"/>
        <v/>
      </c>
      <c r="Z648" s="199" t="str">
        <f t="shared" si="553"/>
        <v/>
      </c>
      <c r="AA648" s="199" t="str">
        <f t="shared" si="554"/>
        <v/>
      </c>
      <c r="AB648" s="201">
        <f t="shared" ca="1" si="555"/>
        <v>2.0041379491075015</v>
      </c>
      <c r="AD648" s="162">
        <f t="shared" si="556"/>
        <v>0</v>
      </c>
      <c r="AE648" s="162">
        <f t="shared" si="557"/>
        <v>0</v>
      </c>
      <c r="AF648" s="162">
        <f t="shared" si="558"/>
        <v>0</v>
      </c>
      <c r="AG648" s="162">
        <f t="shared" si="559"/>
        <v>0</v>
      </c>
      <c r="AH648" s="162" t="str">
        <f t="shared" si="560"/>
        <v/>
      </c>
      <c r="AI648" s="162" t="str">
        <f t="shared" si="561"/>
        <v/>
      </c>
      <c r="AJ648" s="162" t="str">
        <f t="shared" si="562"/>
        <v/>
      </c>
      <c r="AK648" s="162" t="str">
        <f t="shared" si="563"/>
        <v/>
      </c>
      <c r="AM648" s="199">
        <f t="shared" si="566"/>
        <v>6.3935727934722557</v>
      </c>
      <c r="AN648" s="197">
        <f t="shared" si="568"/>
        <v>0</v>
      </c>
      <c r="AO648" s="197">
        <f t="shared" si="569"/>
        <v>0</v>
      </c>
      <c r="AP648" s="197">
        <f t="shared" si="570"/>
        <v>0</v>
      </c>
      <c r="AQ648" s="197">
        <f t="shared" si="571"/>
        <v>0</v>
      </c>
      <c r="AR648" s="197" t="str">
        <f t="shared" si="572"/>
        <v/>
      </c>
      <c r="AS648" s="197" t="str">
        <f t="shared" si="573"/>
        <v/>
      </c>
      <c r="AT648" s="197" t="str">
        <f t="shared" si="574"/>
        <v/>
      </c>
      <c r="AU648" s="197" t="str">
        <f t="shared" si="575"/>
        <v/>
      </c>
      <c r="AV648" s="199">
        <f t="shared" ca="1" si="567"/>
        <v>2.1671451954622345</v>
      </c>
      <c r="AX648" s="162">
        <f t="shared" si="576"/>
        <v>0</v>
      </c>
      <c r="AY648" s="162">
        <f t="shared" si="577"/>
        <v>0</v>
      </c>
      <c r="AZ648" s="162">
        <f t="shared" si="578"/>
        <v>0</v>
      </c>
      <c r="BA648" s="162">
        <f t="shared" si="579"/>
        <v>0</v>
      </c>
      <c r="BB648" s="162" t="str">
        <f t="shared" si="580"/>
        <v/>
      </c>
      <c r="BC648" s="162" t="str">
        <f t="shared" si="581"/>
        <v/>
      </c>
      <c r="BD648" s="162" t="str">
        <f t="shared" si="582"/>
        <v/>
      </c>
      <c r="BE648" s="162" t="str">
        <f t="shared" si="583"/>
        <v/>
      </c>
      <c r="BG648" s="169">
        <f t="shared" si="564"/>
        <v>14.645065035302588</v>
      </c>
      <c r="BH648" s="169">
        <f t="shared" ca="1" si="565"/>
        <v>2.0004524083296831</v>
      </c>
    </row>
    <row r="649" spans="3:60" x14ac:dyDescent="0.25">
      <c r="C649" s="197">
        <v>57.5</v>
      </c>
      <c r="D649" s="198">
        <f t="shared" si="533"/>
        <v>21.575298478894943</v>
      </c>
      <c r="E649" s="199">
        <f t="shared" si="534"/>
        <v>3.9445652173913044</v>
      </c>
      <c r="F649" s="199">
        <f t="shared" si="535"/>
        <v>19.722826086956523</v>
      </c>
      <c r="G649" s="199">
        <f t="shared" si="536"/>
        <v>3.2738126013746531</v>
      </c>
      <c r="H649" s="200">
        <f t="shared" si="537"/>
        <v>7605.4009368972165</v>
      </c>
      <c r="K649" s="199">
        <f t="shared" si="538"/>
        <v>14.696451228408913</v>
      </c>
      <c r="L649" s="201">
        <f t="shared" si="539"/>
        <v>0.12325682033801119</v>
      </c>
      <c r="M649" s="201">
        <f t="shared" si="540"/>
        <v>0.12429343698159794</v>
      </c>
      <c r="N649" s="201">
        <f t="shared" si="541"/>
        <v>0.1306458744122658</v>
      </c>
      <c r="O649" s="201">
        <f t="shared" si="542"/>
        <v>0.12337070427165182</v>
      </c>
      <c r="P649" s="201" t="str">
        <f t="shared" si="543"/>
        <v/>
      </c>
      <c r="Q649" s="201" t="str">
        <f t="shared" si="544"/>
        <v/>
      </c>
      <c r="R649" s="201" t="str">
        <f t="shared" si="545"/>
        <v/>
      </c>
      <c r="S649" s="201" t="str">
        <f t="shared" si="546"/>
        <v/>
      </c>
      <c r="T649" s="199">
        <f t="shared" si="547"/>
        <v>0</v>
      </c>
      <c r="U649" s="199">
        <f t="shared" si="548"/>
        <v>0</v>
      </c>
      <c r="V649" s="199">
        <f t="shared" si="549"/>
        <v>0</v>
      </c>
      <c r="W649" s="199">
        <f t="shared" si="550"/>
        <v>0</v>
      </c>
      <c r="X649" s="199" t="str">
        <f t="shared" si="551"/>
        <v/>
      </c>
      <c r="Y649" s="199" t="str">
        <f t="shared" si="552"/>
        <v/>
      </c>
      <c r="Z649" s="199" t="str">
        <f t="shared" si="553"/>
        <v/>
      </c>
      <c r="AA649" s="199" t="str">
        <f t="shared" si="554"/>
        <v/>
      </c>
      <c r="AB649" s="201">
        <f t="shared" ca="1" si="555"/>
        <v>2.1608381350195516</v>
      </c>
      <c r="AD649" s="162">
        <f t="shared" si="556"/>
        <v>0</v>
      </c>
      <c r="AE649" s="162">
        <f t="shared" si="557"/>
        <v>0</v>
      </c>
      <c r="AF649" s="162">
        <f t="shared" si="558"/>
        <v>0</v>
      </c>
      <c r="AG649" s="162">
        <f t="shared" si="559"/>
        <v>0</v>
      </c>
      <c r="AH649" s="162" t="str">
        <f t="shared" si="560"/>
        <v/>
      </c>
      <c r="AI649" s="162" t="str">
        <f t="shared" si="561"/>
        <v/>
      </c>
      <c r="AJ649" s="162" t="str">
        <f t="shared" si="562"/>
        <v/>
      </c>
      <c r="AK649" s="162" t="str">
        <f t="shared" si="563"/>
        <v/>
      </c>
      <c r="AM649" s="199">
        <f t="shared" si="566"/>
        <v>6.4047895878467687</v>
      </c>
      <c r="AN649" s="197">
        <f t="shared" si="568"/>
        <v>0</v>
      </c>
      <c r="AO649" s="197">
        <f t="shared" si="569"/>
        <v>0</v>
      </c>
      <c r="AP649" s="197">
        <f t="shared" si="570"/>
        <v>0</v>
      </c>
      <c r="AQ649" s="197">
        <f t="shared" si="571"/>
        <v>0</v>
      </c>
      <c r="AR649" s="197" t="str">
        <f t="shared" si="572"/>
        <v/>
      </c>
      <c r="AS649" s="197" t="str">
        <f t="shared" si="573"/>
        <v/>
      </c>
      <c r="AT649" s="197" t="str">
        <f t="shared" si="574"/>
        <v/>
      </c>
      <c r="AU649" s="197" t="str">
        <f t="shared" si="575"/>
        <v/>
      </c>
      <c r="AV649" s="199">
        <f t="shared" ca="1" si="567"/>
        <v>2.1124324604808775</v>
      </c>
      <c r="AX649" s="162">
        <f t="shared" si="576"/>
        <v>0</v>
      </c>
      <c r="AY649" s="162">
        <f t="shared" si="577"/>
        <v>0</v>
      </c>
      <c r="AZ649" s="162">
        <f t="shared" si="578"/>
        <v>0</v>
      </c>
      <c r="BA649" s="162">
        <f t="shared" si="579"/>
        <v>0</v>
      </c>
      <c r="BB649" s="162" t="str">
        <f t="shared" si="580"/>
        <v/>
      </c>
      <c r="BC649" s="162" t="str">
        <f t="shared" si="581"/>
        <v/>
      </c>
      <c r="BD649" s="162" t="str">
        <f t="shared" si="582"/>
        <v/>
      </c>
      <c r="BE649" s="162" t="str">
        <f t="shared" si="583"/>
        <v/>
      </c>
      <c r="BG649" s="169">
        <f t="shared" si="564"/>
        <v>14.670758131855751</v>
      </c>
      <c r="BH649" s="169">
        <f t="shared" ca="1" si="565"/>
        <v>2.0041379491075015</v>
      </c>
    </row>
    <row r="650" spans="3:60" x14ac:dyDescent="0.25">
      <c r="C650" s="197">
        <v>57.6</v>
      </c>
      <c r="D650" s="198">
        <f t="shared" si="533"/>
        <v>21.612820737119112</v>
      </c>
      <c r="E650" s="199">
        <f t="shared" si="534"/>
        <v>3.9494444444444445</v>
      </c>
      <c r="F650" s="199">
        <f t="shared" si="535"/>
        <v>19.747222222222224</v>
      </c>
      <c r="G650" s="199">
        <f t="shared" si="536"/>
        <v>3.2795061885074803</v>
      </c>
      <c r="H650" s="200">
        <f t="shared" si="537"/>
        <v>7596.0050640033751</v>
      </c>
      <c r="K650" s="199">
        <f t="shared" si="538"/>
        <v>14.722144324962075</v>
      </c>
      <c r="L650" s="201">
        <f t="shared" si="539"/>
        <v>0.12347230428965107</v>
      </c>
      <c r="M650" s="201">
        <f t="shared" si="540"/>
        <v>0.12451073320009723</v>
      </c>
      <c r="N650" s="201">
        <f t="shared" si="541"/>
        <v>0.13087427629060894</v>
      </c>
      <c r="O650" s="201">
        <f t="shared" si="542"/>
        <v>0.1235863873210778</v>
      </c>
      <c r="P650" s="201" t="str">
        <f t="shared" si="543"/>
        <v/>
      </c>
      <c r="Q650" s="201" t="str">
        <f t="shared" si="544"/>
        <v/>
      </c>
      <c r="R650" s="201" t="str">
        <f t="shared" si="545"/>
        <v/>
      </c>
      <c r="S650" s="201" t="str">
        <f t="shared" si="546"/>
        <v/>
      </c>
      <c r="T650" s="199">
        <f t="shared" si="547"/>
        <v>0</v>
      </c>
      <c r="U650" s="199">
        <f t="shared" si="548"/>
        <v>0</v>
      </c>
      <c r="V650" s="199">
        <f t="shared" si="549"/>
        <v>0</v>
      </c>
      <c r="W650" s="199">
        <f t="shared" si="550"/>
        <v>0</v>
      </c>
      <c r="X650" s="199" t="str">
        <f t="shared" si="551"/>
        <v/>
      </c>
      <c r="Y650" s="199" t="str">
        <f t="shared" si="552"/>
        <v/>
      </c>
      <c r="Z650" s="199" t="str">
        <f t="shared" si="553"/>
        <v/>
      </c>
      <c r="AA650" s="199" t="str">
        <f t="shared" si="554"/>
        <v/>
      </c>
      <c r="AB650" s="201">
        <f t="shared" ca="1" si="555"/>
        <v>2.1616260278005588</v>
      </c>
      <c r="AD650" s="162">
        <f t="shared" si="556"/>
        <v>0</v>
      </c>
      <c r="AE650" s="162">
        <f t="shared" si="557"/>
        <v>0</v>
      </c>
      <c r="AF650" s="162">
        <f t="shared" si="558"/>
        <v>0</v>
      </c>
      <c r="AG650" s="162">
        <f t="shared" si="559"/>
        <v>0</v>
      </c>
      <c r="AH650" s="162" t="str">
        <f t="shared" si="560"/>
        <v/>
      </c>
      <c r="AI650" s="162" t="str">
        <f t="shared" si="561"/>
        <v/>
      </c>
      <c r="AJ650" s="162" t="str">
        <f t="shared" si="562"/>
        <v/>
      </c>
      <c r="AK650" s="162" t="str">
        <f t="shared" si="563"/>
        <v/>
      </c>
      <c r="AM650" s="199">
        <f t="shared" si="566"/>
        <v>6.4160063822212816</v>
      </c>
      <c r="AN650" s="197">
        <f t="shared" si="568"/>
        <v>0</v>
      </c>
      <c r="AO650" s="197">
        <f t="shared" si="569"/>
        <v>0</v>
      </c>
      <c r="AP650" s="197">
        <f t="shared" si="570"/>
        <v>0</v>
      </c>
      <c r="AQ650" s="197">
        <f t="shared" si="571"/>
        <v>0</v>
      </c>
      <c r="AR650" s="197" t="str">
        <f t="shared" si="572"/>
        <v/>
      </c>
      <c r="AS650" s="197" t="str">
        <f t="shared" si="573"/>
        <v/>
      </c>
      <c r="AT650" s="197" t="str">
        <f t="shared" si="574"/>
        <v/>
      </c>
      <c r="AU650" s="197" t="str">
        <f t="shared" si="575"/>
        <v/>
      </c>
      <c r="AV650" s="199">
        <f t="shared" ca="1" si="567"/>
        <v>2.1736976253430016</v>
      </c>
      <c r="AX650" s="162">
        <f t="shared" si="576"/>
        <v>0</v>
      </c>
      <c r="AY650" s="162">
        <f t="shared" si="577"/>
        <v>0</v>
      </c>
      <c r="AZ650" s="162">
        <f t="shared" si="578"/>
        <v>0</v>
      </c>
      <c r="BA650" s="162">
        <f t="shared" si="579"/>
        <v>0</v>
      </c>
      <c r="BB650" s="162" t="str">
        <f t="shared" si="580"/>
        <v/>
      </c>
      <c r="BC650" s="162" t="str">
        <f t="shared" si="581"/>
        <v/>
      </c>
      <c r="BD650" s="162" t="str">
        <f t="shared" si="582"/>
        <v/>
      </c>
      <c r="BE650" s="162" t="str">
        <f t="shared" si="583"/>
        <v/>
      </c>
      <c r="BG650" s="169">
        <f t="shared" si="564"/>
        <v>14.696451228408913</v>
      </c>
      <c r="BH650" s="169">
        <f t="shared" ca="1" si="565"/>
        <v>2.1608381350195516</v>
      </c>
    </row>
    <row r="651" spans="3:60" x14ac:dyDescent="0.25">
      <c r="C651" s="197">
        <v>57.7</v>
      </c>
      <c r="D651" s="198">
        <f t="shared" si="533"/>
        <v>21.650342995343276</v>
      </c>
      <c r="E651" s="199">
        <f t="shared" si="534"/>
        <v>3.9543240901213172</v>
      </c>
      <c r="F651" s="199">
        <f t="shared" si="535"/>
        <v>19.771620450606587</v>
      </c>
      <c r="G651" s="199">
        <f t="shared" si="536"/>
        <v>3.2851997756403044</v>
      </c>
      <c r="H651" s="200">
        <f t="shared" si="537"/>
        <v>7586.6315750259128</v>
      </c>
      <c r="K651" s="199">
        <f t="shared" si="538"/>
        <v>14.747837421515237</v>
      </c>
      <c r="L651" s="201">
        <f t="shared" si="539"/>
        <v>0.12368778824129095</v>
      </c>
      <c r="M651" s="201">
        <f t="shared" si="540"/>
        <v>0.12472802941859654</v>
      </c>
      <c r="N651" s="201">
        <f t="shared" si="541"/>
        <v>0.13110267816895205</v>
      </c>
      <c r="O651" s="201">
        <f t="shared" si="542"/>
        <v>0.12380207037050375</v>
      </c>
      <c r="P651" s="201" t="str">
        <f t="shared" si="543"/>
        <v/>
      </c>
      <c r="Q651" s="201" t="str">
        <f t="shared" si="544"/>
        <v/>
      </c>
      <c r="R651" s="201" t="str">
        <f t="shared" si="545"/>
        <v/>
      </c>
      <c r="S651" s="201" t="str">
        <f t="shared" si="546"/>
        <v/>
      </c>
      <c r="T651" s="199">
        <f t="shared" si="547"/>
        <v>0</v>
      </c>
      <c r="U651" s="199">
        <f t="shared" si="548"/>
        <v>0</v>
      </c>
      <c r="V651" s="199">
        <f t="shared" si="549"/>
        <v>0</v>
      </c>
      <c r="W651" s="199">
        <f t="shared" si="550"/>
        <v>0</v>
      </c>
      <c r="X651" s="199" t="str">
        <f t="shared" si="551"/>
        <v/>
      </c>
      <c r="Y651" s="199" t="str">
        <f t="shared" si="552"/>
        <v/>
      </c>
      <c r="Z651" s="199" t="str">
        <f t="shared" si="553"/>
        <v/>
      </c>
      <c r="AA651" s="199" t="str">
        <f t="shared" si="554"/>
        <v/>
      </c>
      <c r="AB651" s="201">
        <f t="shared" ca="1" si="555"/>
        <v>2.0084681099375676</v>
      </c>
      <c r="AD651" s="162">
        <f t="shared" si="556"/>
        <v>0</v>
      </c>
      <c r="AE651" s="162">
        <f t="shared" si="557"/>
        <v>0</v>
      </c>
      <c r="AF651" s="162">
        <f t="shared" si="558"/>
        <v>0</v>
      </c>
      <c r="AG651" s="162">
        <f t="shared" si="559"/>
        <v>0</v>
      </c>
      <c r="AH651" s="162" t="str">
        <f t="shared" si="560"/>
        <v/>
      </c>
      <c r="AI651" s="162" t="str">
        <f t="shared" si="561"/>
        <v/>
      </c>
      <c r="AJ651" s="162" t="str">
        <f t="shared" si="562"/>
        <v/>
      </c>
      <c r="AK651" s="162" t="str">
        <f t="shared" si="563"/>
        <v/>
      </c>
      <c r="AM651" s="199">
        <f t="shared" si="566"/>
        <v>6.4272231765957946</v>
      </c>
      <c r="AN651" s="197">
        <f t="shared" si="568"/>
        <v>0</v>
      </c>
      <c r="AO651" s="197">
        <f t="shared" si="569"/>
        <v>0</v>
      </c>
      <c r="AP651" s="197">
        <f t="shared" si="570"/>
        <v>0</v>
      </c>
      <c r="AQ651" s="197">
        <f t="shared" si="571"/>
        <v>0</v>
      </c>
      <c r="AR651" s="197" t="str">
        <f t="shared" si="572"/>
        <v/>
      </c>
      <c r="AS651" s="197" t="str">
        <f t="shared" si="573"/>
        <v/>
      </c>
      <c r="AT651" s="197" t="str">
        <f t="shared" si="574"/>
        <v/>
      </c>
      <c r="AU651" s="197" t="str">
        <f t="shared" si="575"/>
        <v/>
      </c>
      <c r="AV651" s="199">
        <f t="shared" ca="1" si="567"/>
        <v>2.1708651450928831</v>
      </c>
      <c r="AX651" s="162">
        <f t="shared" si="576"/>
        <v>0</v>
      </c>
      <c r="AY651" s="162">
        <f t="shared" si="577"/>
        <v>0</v>
      </c>
      <c r="AZ651" s="162">
        <f t="shared" si="578"/>
        <v>0</v>
      </c>
      <c r="BA651" s="162">
        <f t="shared" si="579"/>
        <v>0</v>
      </c>
      <c r="BB651" s="162" t="str">
        <f t="shared" si="580"/>
        <v/>
      </c>
      <c r="BC651" s="162" t="str">
        <f t="shared" si="581"/>
        <v/>
      </c>
      <c r="BD651" s="162" t="str">
        <f t="shared" si="582"/>
        <v/>
      </c>
      <c r="BE651" s="162" t="str">
        <f t="shared" si="583"/>
        <v/>
      </c>
      <c r="BG651" s="169">
        <f t="shared" si="564"/>
        <v>14.722144324962075</v>
      </c>
      <c r="BH651" s="169">
        <f t="shared" ca="1" si="565"/>
        <v>2.1616260278005588</v>
      </c>
    </row>
    <row r="652" spans="3:60" x14ac:dyDescent="0.25">
      <c r="C652" s="197">
        <v>57.8</v>
      </c>
      <c r="D652" s="198">
        <f t="shared" si="533"/>
        <v>21.687865253567434</v>
      </c>
      <c r="E652" s="199">
        <f t="shared" si="534"/>
        <v>3.9592041522491348</v>
      </c>
      <c r="F652" s="199">
        <f t="shared" si="535"/>
        <v>19.796020761245675</v>
      </c>
      <c r="G652" s="199">
        <f t="shared" si="536"/>
        <v>3.2908933627731298</v>
      </c>
      <c r="H652" s="200">
        <f t="shared" si="537"/>
        <v>7577.2803943332083</v>
      </c>
      <c r="K652" s="199">
        <f t="shared" si="538"/>
        <v>14.7735305180684</v>
      </c>
      <c r="L652" s="201">
        <f t="shared" si="539"/>
        <v>0.12390327219293083</v>
      </c>
      <c r="M652" s="201">
        <f t="shared" si="540"/>
        <v>0.12494532563709583</v>
      </c>
      <c r="N652" s="201">
        <f t="shared" si="541"/>
        <v>0.13133108004729518</v>
      </c>
      <c r="O652" s="201">
        <f t="shared" si="542"/>
        <v>0.12401775341992972</v>
      </c>
      <c r="P652" s="201" t="str">
        <f t="shared" si="543"/>
        <v/>
      </c>
      <c r="Q652" s="201" t="str">
        <f t="shared" si="544"/>
        <v/>
      </c>
      <c r="R652" s="201" t="str">
        <f t="shared" si="545"/>
        <v/>
      </c>
      <c r="S652" s="201" t="str">
        <f t="shared" si="546"/>
        <v/>
      </c>
      <c r="T652" s="199">
        <f t="shared" si="547"/>
        <v>0</v>
      </c>
      <c r="U652" s="199">
        <f t="shared" si="548"/>
        <v>0</v>
      </c>
      <c r="V652" s="199">
        <f t="shared" si="549"/>
        <v>0</v>
      </c>
      <c r="W652" s="199">
        <f t="shared" si="550"/>
        <v>0</v>
      </c>
      <c r="X652" s="199" t="str">
        <f t="shared" si="551"/>
        <v/>
      </c>
      <c r="Y652" s="199" t="str">
        <f t="shared" si="552"/>
        <v/>
      </c>
      <c r="Z652" s="199" t="str">
        <f t="shared" si="553"/>
        <v/>
      </c>
      <c r="AA652" s="199" t="str">
        <f t="shared" si="554"/>
        <v/>
      </c>
      <c r="AB652" s="201">
        <f t="shared" ca="1" si="555"/>
        <v>2.0169204441481461</v>
      </c>
      <c r="AD652" s="162">
        <f t="shared" si="556"/>
        <v>0</v>
      </c>
      <c r="AE652" s="162">
        <f t="shared" si="557"/>
        <v>0</v>
      </c>
      <c r="AF652" s="162">
        <f t="shared" si="558"/>
        <v>0</v>
      </c>
      <c r="AG652" s="162">
        <f t="shared" si="559"/>
        <v>0</v>
      </c>
      <c r="AH652" s="162" t="str">
        <f t="shared" si="560"/>
        <v/>
      </c>
      <c r="AI652" s="162" t="str">
        <f t="shared" si="561"/>
        <v/>
      </c>
      <c r="AJ652" s="162" t="str">
        <f t="shared" si="562"/>
        <v/>
      </c>
      <c r="AK652" s="162" t="str">
        <f t="shared" si="563"/>
        <v/>
      </c>
      <c r="AM652" s="199">
        <f t="shared" si="566"/>
        <v>6.4384399709703075</v>
      </c>
      <c r="AN652" s="197">
        <f t="shared" si="568"/>
        <v>0</v>
      </c>
      <c r="AO652" s="197">
        <f t="shared" si="569"/>
        <v>0</v>
      </c>
      <c r="AP652" s="197">
        <f t="shared" si="570"/>
        <v>0</v>
      </c>
      <c r="AQ652" s="197">
        <f t="shared" si="571"/>
        <v>0</v>
      </c>
      <c r="AR652" s="197" t="str">
        <f t="shared" si="572"/>
        <v/>
      </c>
      <c r="AS652" s="197" t="str">
        <f t="shared" si="573"/>
        <v/>
      </c>
      <c r="AT652" s="197" t="str">
        <f t="shared" si="574"/>
        <v/>
      </c>
      <c r="AU652" s="197" t="str">
        <f t="shared" si="575"/>
        <v/>
      </c>
      <c r="AV652" s="199">
        <f t="shared" ca="1" si="567"/>
        <v>2.1749538315832231</v>
      </c>
      <c r="AX652" s="162">
        <f t="shared" si="576"/>
        <v>0</v>
      </c>
      <c r="AY652" s="162">
        <f t="shared" si="577"/>
        <v>0</v>
      </c>
      <c r="AZ652" s="162">
        <f t="shared" si="578"/>
        <v>0</v>
      </c>
      <c r="BA652" s="162">
        <f t="shared" si="579"/>
        <v>0</v>
      </c>
      <c r="BB652" s="162" t="str">
        <f t="shared" si="580"/>
        <v/>
      </c>
      <c r="BC652" s="162" t="str">
        <f t="shared" si="581"/>
        <v/>
      </c>
      <c r="BD652" s="162" t="str">
        <f t="shared" si="582"/>
        <v/>
      </c>
      <c r="BE652" s="162" t="str">
        <f t="shared" si="583"/>
        <v/>
      </c>
      <c r="BG652" s="169">
        <f t="shared" si="564"/>
        <v>14.747837421515237</v>
      </c>
      <c r="BH652" s="169">
        <f t="shared" ca="1" si="565"/>
        <v>2.0084681099375676</v>
      </c>
    </row>
    <row r="653" spans="3:60" x14ac:dyDescent="0.25">
      <c r="C653" s="197">
        <v>57.9</v>
      </c>
      <c r="D653" s="198">
        <f t="shared" ref="D653:D716" si="584">(2*$C$43*$C653)/($C$15/1000000)*1000</f>
        <v>21.725387511791606</v>
      </c>
      <c r="E653" s="199">
        <f t="shared" ref="E653:E716" si="585">$C$46+$C$47/C653+$C$48*C653</f>
        <v>3.964084628670121</v>
      </c>
      <c r="F653" s="199">
        <f t="shared" ref="F653:F716" si="586">E653*$C$15</f>
        <v>19.820423143350606</v>
      </c>
      <c r="G653" s="199">
        <f t="shared" ref="G653:G716" si="587">D653*PI()*$C$14*$C$37/4*60/1000</f>
        <v>3.2965869499059552</v>
      </c>
      <c r="H653" s="200">
        <f t="shared" ref="H653:H716" si="588">($C$13*1000)/F653</f>
        <v>7567.9514466028086</v>
      </c>
      <c r="K653" s="199">
        <f t="shared" si="538"/>
        <v>14.799223614621562</v>
      </c>
      <c r="L653" s="201">
        <f t="shared" si="539"/>
        <v>0.12411875614457071</v>
      </c>
      <c r="M653" s="201">
        <f t="shared" si="540"/>
        <v>0.12516262185559512</v>
      </c>
      <c r="N653" s="201">
        <f t="shared" si="541"/>
        <v>0.13155948192563829</v>
      </c>
      <c r="O653" s="201">
        <f t="shared" si="542"/>
        <v>0.12423343646935568</v>
      </c>
      <c r="P653" s="201" t="str">
        <f t="shared" si="543"/>
        <v/>
      </c>
      <c r="Q653" s="201" t="str">
        <f t="shared" si="544"/>
        <v/>
      </c>
      <c r="R653" s="201" t="str">
        <f t="shared" si="545"/>
        <v/>
      </c>
      <c r="S653" s="201" t="str">
        <f t="shared" si="546"/>
        <v/>
      </c>
      <c r="T653" s="199">
        <f t="shared" si="547"/>
        <v>0</v>
      </c>
      <c r="U653" s="199">
        <f t="shared" si="548"/>
        <v>0</v>
      </c>
      <c r="V653" s="199">
        <f t="shared" si="549"/>
        <v>0</v>
      </c>
      <c r="W653" s="199">
        <f t="shared" si="550"/>
        <v>0</v>
      </c>
      <c r="X653" s="199" t="str">
        <f t="shared" si="551"/>
        <v/>
      </c>
      <c r="Y653" s="199" t="str">
        <f t="shared" si="552"/>
        <v/>
      </c>
      <c r="Z653" s="199" t="str">
        <f t="shared" si="553"/>
        <v/>
      </c>
      <c r="AA653" s="199" t="str">
        <f t="shared" si="554"/>
        <v/>
      </c>
      <c r="AB653" s="201">
        <f t="shared" ca="1" si="555"/>
        <v>2.1308768046804634</v>
      </c>
      <c r="AD653" s="162">
        <f t="shared" si="556"/>
        <v>0</v>
      </c>
      <c r="AE653" s="162">
        <f t="shared" si="557"/>
        <v>0</v>
      </c>
      <c r="AF653" s="162">
        <f t="shared" si="558"/>
        <v>0</v>
      </c>
      <c r="AG653" s="162">
        <f t="shared" si="559"/>
        <v>0</v>
      </c>
      <c r="AH653" s="162" t="str">
        <f t="shared" si="560"/>
        <v/>
      </c>
      <c r="AI653" s="162" t="str">
        <f t="shared" si="561"/>
        <v/>
      </c>
      <c r="AJ653" s="162" t="str">
        <f t="shared" si="562"/>
        <v/>
      </c>
      <c r="AK653" s="162" t="str">
        <f t="shared" si="563"/>
        <v/>
      </c>
      <c r="AM653" s="199">
        <f t="shared" si="566"/>
        <v>6.4496567653448205</v>
      </c>
      <c r="AN653" s="197">
        <f t="shared" si="568"/>
        <v>0</v>
      </c>
      <c r="AO653" s="197">
        <f t="shared" si="569"/>
        <v>0</v>
      </c>
      <c r="AP653" s="197">
        <f t="shared" si="570"/>
        <v>0</v>
      </c>
      <c r="AQ653" s="197">
        <f t="shared" si="571"/>
        <v>0</v>
      </c>
      <c r="AR653" s="197" t="str">
        <f t="shared" si="572"/>
        <v/>
      </c>
      <c r="AS653" s="197" t="str">
        <f t="shared" si="573"/>
        <v/>
      </c>
      <c r="AT653" s="197" t="str">
        <f t="shared" si="574"/>
        <v/>
      </c>
      <c r="AU653" s="197" t="str">
        <f t="shared" si="575"/>
        <v/>
      </c>
      <c r="AV653" s="199">
        <f t="shared" ca="1" si="567"/>
        <v>2.0890030083423525</v>
      </c>
      <c r="AX653" s="162">
        <f t="shared" si="576"/>
        <v>0</v>
      </c>
      <c r="AY653" s="162">
        <f t="shared" si="577"/>
        <v>0</v>
      </c>
      <c r="AZ653" s="162">
        <f t="shared" si="578"/>
        <v>0</v>
      </c>
      <c r="BA653" s="162">
        <f t="shared" si="579"/>
        <v>0</v>
      </c>
      <c r="BB653" s="162" t="str">
        <f t="shared" si="580"/>
        <v/>
      </c>
      <c r="BC653" s="162" t="str">
        <f t="shared" si="581"/>
        <v/>
      </c>
      <c r="BD653" s="162" t="str">
        <f t="shared" si="582"/>
        <v/>
      </c>
      <c r="BE653" s="162" t="str">
        <f t="shared" si="583"/>
        <v/>
      </c>
      <c r="BG653" s="169">
        <f t="shared" si="564"/>
        <v>14.7735305180684</v>
      </c>
      <c r="BH653" s="169">
        <f t="shared" ca="1" si="565"/>
        <v>2.0169204441481461</v>
      </c>
    </row>
    <row r="654" spans="3:60" x14ac:dyDescent="0.25">
      <c r="C654" s="197">
        <v>58</v>
      </c>
      <c r="D654" s="198">
        <f t="shared" si="584"/>
        <v>21.762909770015767</v>
      </c>
      <c r="E654" s="199">
        <f t="shared" si="585"/>
        <v>3.9689655172413794</v>
      </c>
      <c r="F654" s="199">
        <f t="shared" si="586"/>
        <v>19.844827586206897</v>
      </c>
      <c r="G654" s="199">
        <f t="shared" si="587"/>
        <v>3.3022805370387807</v>
      </c>
      <c r="H654" s="200">
        <f t="shared" si="588"/>
        <v>7558.6446568201563</v>
      </c>
      <c r="K654" s="199">
        <f t="shared" ref="K654:K717" si="589">K653+1/($C$74*60)</f>
        <v>14.824916711174724</v>
      </c>
      <c r="L654" s="201">
        <f t="shared" ref="L654:L717" si="590">IF(Q$56="","",SQRT(($K654*$K654)/$Q$72))</f>
        <v>0.12433424009621058</v>
      </c>
      <c r="M654" s="201">
        <f t="shared" ref="M654:M717" si="591">IF(R$56="","",SQRT(($K654*$K654)/$R$72))</f>
        <v>0.1253799180740944</v>
      </c>
      <c r="N654" s="201">
        <f t="shared" ref="N654:N717" si="592">IF(S$56="","",SQRT(($K654*$K654)/$S$72))</f>
        <v>0.1317878838039814</v>
      </c>
      <c r="O654" s="201">
        <f t="shared" ref="O654:O717" si="593">IF(T$56="","",SQRT(($K654*$K654)/$T$72))</f>
        <v>0.12444911951878164</v>
      </c>
      <c r="P654" s="201" t="str">
        <f t="shared" ref="P654:P717" si="594">IF(U$56="","",SQRT(($K654*$K654)/$U$72))</f>
        <v/>
      </c>
      <c r="Q654" s="201" t="str">
        <f t="shared" ref="Q654:Q717" si="595">IF(V$56="","",SQRT(($K654*$K654)/$V$72))</f>
        <v/>
      </c>
      <c r="R654" s="201" t="str">
        <f t="shared" ref="R654:R717" si="596">IF(W$56="","",SQRT(($K654*$K654)/$W$72))</f>
        <v/>
      </c>
      <c r="S654" s="201" t="str">
        <f t="shared" ref="S654:S717" si="597">IF(X$56="","",SQRT(($K654*$K654)/$X$72))</f>
        <v/>
      </c>
      <c r="T654" s="199">
        <f t="shared" ref="T654:T717" si="598">IF(Q$56="","",IF(ABS(($K654-Q$60) / ( L654 / 2.2))&gt;20,0,IF(Q$60&lt;&gt;"",Q$64 * ( POWER(POWER(Q$67, 2),0.5) + POWER(POWER(Q$67, 2),-0.5)  ) / ( POWER(POWER(Q$67, 2),0.5) * EXP( POWER(1 + POWER(Q$67, 2),-1) * ($K654-Q$60)/ ( L654 / 2.2) ) + POWER(POWER(Q$67, 2),-0.5) * EXP(- POWER(Q$67, 2) * POWER(1 + POWER(Q$67, 2),-1) * ($K654-Q$60) / ( L654 / 2.2) ) ),"")))</f>
        <v>0</v>
      </c>
      <c r="U654" s="199">
        <f t="shared" ref="U654:U717" si="599">IF(R$56="","",IF(ABS(($K654-R$60) / ( M654 / 2.2))&gt;20,0,IF(R$60&lt;&gt;"",R$64 * ( POWER(POWER(R$67, 2),0.5) + POWER(POWER(R$67, 2),-0.5)  ) / ( POWER(POWER(R$67, 2),0.5) * EXP( POWER(1 + POWER(R$67, 2),-1) * ($K654-R$60)/ ( M654 / 2.2) ) + POWER(POWER(R$67, 2),-0.5) * EXP(- POWER(R$67, 2) * POWER(1 + POWER(R$67, 2),-1) * ($K654-R$60) / ( M654 / 2.2) ) ),"")))</f>
        <v>0</v>
      </c>
      <c r="V654" s="199">
        <f t="shared" ref="V654:V717" si="600">IF(S$56="","",IF(ABS(($K654-S$60) / ( N654 / 2.2))&gt;20,0,IF(S$60&lt;&gt;"",S$64 * ( POWER(POWER(S$67, 2),0.5) + POWER(POWER(S$67, 2),-0.5)  ) / ( POWER(POWER(S$67, 2),0.5) * EXP( POWER(1 + POWER(S$67, 2),-1) * ($K654-S$60)/ ( N654 / 2.2) ) + POWER(POWER(S$67, 2),-0.5) * EXP(- POWER(S$67, 2) * POWER(1 + POWER(S$67, 2),-1) * ($K654-S$60) / ( N654 / 2.2) ) ),"")))</f>
        <v>0</v>
      </c>
      <c r="W654" s="199">
        <f t="shared" ref="W654:W717" si="601">IF(T$56="","",IF(ABS(($K654-T$60) / ( O654 / 2.2))&gt;20,0,IF(T$60&lt;&gt;"",T$64 * ( POWER(POWER(T$67, 2),0.5) + POWER(POWER(T$67, 2),-0.5)  ) / ( POWER(POWER(T$67, 2),0.5) * EXP( POWER(1 + POWER(T$67, 2),-1) * ($K654-T$60)/ ( O654 / 2.2) ) + POWER(POWER(T$67, 2),-0.5) * EXP(- POWER(T$67, 2) * POWER(1 + POWER(T$67, 2),-1) * ($K654-T$60) / ( O654 / 2.2) ) ),"")))</f>
        <v>0</v>
      </c>
      <c r="X654" s="199" t="str">
        <f t="shared" ref="X654:X717" si="602">IF(U$56="","",IF(ABS(($K654-U$60) / ( P654 / 2.2))&gt;20,0,IF(U$60&lt;&gt;"",U$64 * ( POWER(POWER(U$67, 2),0.5) + POWER(POWER(U$67, 2),-0.5)  ) / ( POWER(POWER(U$67, 2),0.5) * EXP( POWER(1 + POWER(U$67, 2),-1) * ($K654-U$60)/ ( P654 / 2.2) ) + POWER(POWER(U$67, 2),-0.5) * EXP(- POWER(U$67, 2) * POWER(1 + POWER(U$67, 2),-1) * ($K654-U$60) / ( P654 / 2.2) ) ),"")))</f>
        <v/>
      </c>
      <c r="Y654" s="199" t="str">
        <f t="shared" ref="Y654:Y717" si="603">IF(V$56="","",IF(ABS(($K654-V$60) / ( Q654 / 2.2))&gt;20,0,IF(V$60&lt;&gt;"",V$64 * ( POWER(POWER(V$67, 2),0.5) + POWER(POWER(V$67, 2),-0.5)  ) / ( POWER(POWER(V$67, 2),0.5) * EXP( POWER(1 + POWER(V$67, 2),-1) * ($K654-V$60)/ ( Q654 / 2.2) ) + POWER(POWER(V$67, 2),-0.5) * EXP(- POWER(V$67, 2) * POWER(1 + POWER(V$67, 2),-1) * ($K654-V$60) / ( Q654 / 2.2) ) ),"")))</f>
        <v/>
      </c>
      <c r="Z654" s="199" t="str">
        <f t="shared" ref="Z654:Z717" si="604">IF(W$56="","",IF(ABS(($K654-W$60) / ( R654 / 2.2))&gt;20,0,IF(W$60&lt;&gt;"",W$64 * ( POWER(POWER(W$67, 2),0.5) + POWER(POWER(W$67, 2),-0.5)  ) / ( POWER(POWER(W$67, 2),0.5) * EXP( POWER(1 + POWER(W$67, 2),-1) * ($K654-W$60)/ ( R654 / 2.2) ) + POWER(POWER(W$67, 2),-0.5) * EXP(- POWER(W$67, 2) * POWER(1 + POWER(W$67, 2),-1) * ($K654-W$60) / ( R654 / 2.2) ) ),"")))</f>
        <v/>
      </c>
      <c r="AA654" s="199" t="str">
        <f t="shared" ref="AA654:AA717" si="605">IF(X$56="","",IF(ABS(($K654-X$60) / ( S654 / 2.2))&gt;20,0,IF(X$60&lt;&gt;"",X$64 * ( POWER(POWER(X$67, 2),0.5) + POWER(POWER(X$67, 2),-0.5)  ) / ( POWER(POWER(X$67, 2),0.5) * EXP( POWER(1 + POWER(X$67, 2),-1) * ($K654-X$60)/ ( S654 / 2.2) ) + POWER(POWER(X$67, 2),-0.5) * EXP(- POWER(X$67, 2) * POWER(1 + POWER(X$67, 2),-1) * ($K654-X$60) / ( S654 / 2.2) ) ),"")))</f>
        <v/>
      </c>
      <c r="AB654" s="201">
        <f t="shared" ref="AB654:AB717" ca="1" si="606">SUM(T654:AA654)+RAND()*$C$69+$C$67</f>
        <v>2.0895652125329298</v>
      </c>
      <c r="AD654" s="162">
        <f t="shared" ref="AD654:AD717" si="607">IF(Q$56="","",($K654-$K653)*T654)</f>
        <v>0</v>
      </c>
      <c r="AE654" s="162">
        <f t="shared" ref="AE654:AE717" si="608">IF(R$56="","",($K654-$K653)*U654)</f>
        <v>0</v>
      </c>
      <c r="AF654" s="162">
        <f t="shared" ref="AF654:AF717" si="609">IF(S$56="","",($K654-$K653)*V654)</f>
        <v>0</v>
      </c>
      <c r="AG654" s="162">
        <f t="shared" ref="AG654:AG717" si="610">IF(T$56="","",($K654-$K653)*W654)</f>
        <v>0</v>
      </c>
      <c r="AH654" s="162" t="str">
        <f t="shared" ref="AH654:AH717" si="611">IF(U$56="","",($K654-$K653)*X654)</f>
        <v/>
      </c>
      <c r="AI654" s="162" t="str">
        <f t="shared" ref="AI654:AI717" si="612">IF(V$56="","",($K654-$K653)*Y654)</f>
        <v/>
      </c>
      <c r="AJ654" s="162" t="str">
        <f t="shared" ref="AJ654:AJ717" si="613">IF(W$56="","",($K654-$K653)*Z654)</f>
        <v/>
      </c>
      <c r="AK654" s="162" t="str">
        <f t="shared" ref="AK654:AK717" si="614">IF(X$56="","",($K654-$K653)*AA654)</f>
        <v/>
      </c>
      <c r="AM654" s="199">
        <f t="shared" si="566"/>
        <v>6.4608735597193334</v>
      </c>
      <c r="AN654" s="197">
        <f t="shared" si="568"/>
        <v>0</v>
      </c>
      <c r="AO654" s="197">
        <f t="shared" si="569"/>
        <v>0</v>
      </c>
      <c r="AP654" s="197">
        <f t="shared" si="570"/>
        <v>0</v>
      </c>
      <c r="AQ654" s="197">
        <f t="shared" si="571"/>
        <v>0</v>
      </c>
      <c r="AR654" s="197" t="str">
        <f t="shared" si="572"/>
        <v/>
      </c>
      <c r="AS654" s="197" t="str">
        <f t="shared" si="573"/>
        <v/>
      </c>
      <c r="AT654" s="197" t="str">
        <f t="shared" si="574"/>
        <v/>
      </c>
      <c r="AU654" s="197" t="str">
        <f t="shared" si="575"/>
        <v/>
      </c>
      <c r="AV654" s="199">
        <f t="shared" ca="1" si="567"/>
        <v>2.090276819681204</v>
      </c>
      <c r="AX654" s="162">
        <f t="shared" si="576"/>
        <v>0</v>
      </c>
      <c r="AY654" s="162">
        <f t="shared" si="577"/>
        <v>0</v>
      </c>
      <c r="AZ654" s="162">
        <f t="shared" si="578"/>
        <v>0</v>
      </c>
      <c r="BA654" s="162">
        <f t="shared" si="579"/>
        <v>0</v>
      </c>
      <c r="BB654" s="162" t="str">
        <f t="shared" si="580"/>
        <v/>
      </c>
      <c r="BC654" s="162" t="str">
        <f t="shared" si="581"/>
        <v/>
      </c>
      <c r="BD654" s="162" t="str">
        <f t="shared" si="582"/>
        <v/>
      </c>
      <c r="BE654" s="162" t="str">
        <f t="shared" si="583"/>
        <v/>
      </c>
      <c r="BG654" s="169">
        <f t="shared" ref="BG654:BG717" si="615">IF($C$8="isocratic",K653,AM654)</f>
        <v>14.799223614621562</v>
      </c>
      <c r="BH654" s="169">
        <f t="shared" ref="BH654:BH717" ca="1" si="616">IF($C$8="isocratic",AB653,AV654)</f>
        <v>2.1308768046804634</v>
      </c>
    </row>
    <row r="655" spans="3:60" x14ac:dyDescent="0.25">
      <c r="C655" s="197">
        <v>58.1</v>
      </c>
      <c r="D655" s="198">
        <f t="shared" si="584"/>
        <v>21.800432028239936</v>
      </c>
      <c r="E655" s="199">
        <f t="shared" si="585"/>
        <v>3.9738468158347677</v>
      </c>
      <c r="F655" s="199">
        <f t="shared" si="586"/>
        <v>19.86923407917384</v>
      </c>
      <c r="G655" s="199">
        <f t="shared" si="587"/>
        <v>3.3079741241716065</v>
      </c>
      <c r="H655" s="200">
        <f t="shared" si="588"/>
        <v>7549.3599502773077</v>
      </c>
      <c r="K655" s="199">
        <f t="shared" si="589"/>
        <v>14.850609807727887</v>
      </c>
      <c r="L655" s="201">
        <f t="shared" si="590"/>
        <v>0.12454972404785046</v>
      </c>
      <c r="M655" s="201">
        <f t="shared" si="591"/>
        <v>0.12559721429259371</v>
      </c>
      <c r="N655" s="201">
        <f t="shared" si="592"/>
        <v>0.13201628568232454</v>
      </c>
      <c r="O655" s="201">
        <f t="shared" si="593"/>
        <v>0.12466480256820761</v>
      </c>
      <c r="P655" s="201" t="str">
        <f t="shared" si="594"/>
        <v/>
      </c>
      <c r="Q655" s="201" t="str">
        <f t="shared" si="595"/>
        <v/>
      </c>
      <c r="R655" s="201" t="str">
        <f t="shared" si="596"/>
        <v/>
      </c>
      <c r="S655" s="201" t="str">
        <f t="shared" si="597"/>
        <v/>
      </c>
      <c r="T655" s="199">
        <f t="shared" si="598"/>
        <v>0</v>
      </c>
      <c r="U655" s="199">
        <f t="shared" si="599"/>
        <v>0</v>
      </c>
      <c r="V655" s="199">
        <f t="shared" si="600"/>
        <v>0</v>
      </c>
      <c r="W655" s="199">
        <f t="shared" si="601"/>
        <v>0</v>
      </c>
      <c r="X655" s="199" t="str">
        <f t="shared" si="602"/>
        <v/>
      </c>
      <c r="Y655" s="199" t="str">
        <f t="shared" si="603"/>
        <v/>
      </c>
      <c r="Z655" s="199" t="str">
        <f t="shared" si="604"/>
        <v/>
      </c>
      <c r="AA655" s="199" t="str">
        <f t="shared" si="605"/>
        <v/>
      </c>
      <c r="AB655" s="201">
        <f t="shared" ca="1" si="606"/>
        <v>2.0122076114164242</v>
      </c>
      <c r="AD655" s="162">
        <f t="shared" si="607"/>
        <v>0</v>
      </c>
      <c r="AE655" s="162">
        <f t="shared" si="608"/>
        <v>0</v>
      </c>
      <c r="AF655" s="162">
        <f t="shared" si="609"/>
        <v>0</v>
      </c>
      <c r="AG655" s="162">
        <f t="shared" si="610"/>
        <v>0</v>
      </c>
      <c r="AH655" s="162" t="str">
        <f t="shared" si="611"/>
        <v/>
      </c>
      <c r="AI655" s="162" t="str">
        <f t="shared" si="612"/>
        <v/>
      </c>
      <c r="AJ655" s="162" t="str">
        <f t="shared" si="613"/>
        <v/>
      </c>
      <c r="AK655" s="162" t="str">
        <f t="shared" si="614"/>
        <v/>
      </c>
      <c r="AM655" s="199">
        <f t="shared" ref="AM655:AM718" si="617">AM654+MAX($AK$57:$AR$57)*1.2/3000</f>
        <v>6.4720903540938464</v>
      </c>
      <c r="AN655" s="197">
        <f t="shared" si="568"/>
        <v>0</v>
      </c>
      <c r="AO655" s="197">
        <f t="shared" si="569"/>
        <v>0</v>
      </c>
      <c r="AP655" s="197">
        <f t="shared" si="570"/>
        <v>0</v>
      </c>
      <c r="AQ655" s="197">
        <f t="shared" si="571"/>
        <v>0</v>
      </c>
      <c r="AR655" s="197" t="str">
        <f t="shared" si="572"/>
        <v/>
      </c>
      <c r="AS655" s="197" t="str">
        <f t="shared" si="573"/>
        <v/>
      </c>
      <c r="AT655" s="197" t="str">
        <f t="shared" si="574"/>
        <v/>
      </c>
      <c r="AU655" s="197" t="str">
        <f t="shared" si="575"/>
        <v/>
      </c>
      <c r="AV655" s="199">
        <f t="shared" ref="AV655:AV718" ca="1" si="618">SUM(AN655:AU655)+RAND()*$C$69+K655*$C$70+$C$67</f>
        <v>2.1251757765373753</v>
      </c>
      <c r="AX655" s="162">
        <f t="shared" si="576"/>
        <v>0</v>
      </c>
      <c r="AY655" s="162">
        <f t="shared" si="577"/>
        <v>0</v>
      </c>
      <c r="AZ655" s="162">
        <f t="shared" si="578"/>
        <v>0</v>
      </c>
      <c r="BA655" s="162">
        <f t="shared" si="579"/>
        <v>0</v>
      </c>
      <c r="BB655" s="162" t="str">
        <f t="shared" si="580"/>
        <v/>
      </c>
      <c r="BC655" s="162" t="str">
        <f t="shared" si="581"/>
        <v/>
      </c>
      <c r="BD655" s="162" t="str">
        <f t="shared" si="582"/>
        <v/>
      </c>
      <c r="BE655" s="162" t="str">
        <f t="shared" si="583"/>
        <v/>
      </c>
      <c r="BG655" s="169">
        <f t="shared" si="615"/>
        <v>14.824916711174724</v>
      </c>
      <c r="BH655" s="169">
        <f t="shared" ca="1" si="616"/>
        <v>2.0895652125329298</v>
      </c>
    </row>
    <row r="656" spans="3:60" x14ac:dyDescent="0.25">
      <c r="C656" s="197">
        <v>58.2</v>
      </c>
      <c r="D656" s="198">
        <f t="shared" si="584"/>
        <v>21.837954286464104</v>
      </c>
      <c r="E656" s="199">
        <f t="shared" si="585"/>
        <v>3.9787285223367697</v>
      </c>
      <c r="F656" s="199">
        <f t="shared" si="586"/>
        <v>19.893642611683848</v>
      </c>
      <c r="G656" s="199">
        <f t="shared" si="587"/>
        <v>3.3136677113044319</v>
      </c>
      <c r="H656" s="200">
        <f t="shared" si="588"/>
        <v>7540.0972525716661</v>
      </c>
      <c r="K656" s="199">
        <f t="shared" si="589"/>
        <v>14.876302904281049</v>
      </c>
      <c r="L656" s="201">
        <f t="shared" si="590"/>
        <v>0.12476520799949034</v>
      </c>
      <c r="M656" s="201">
        <f t="shared" si="591"/>
        <v>0.12581451051109299</v>
      </c>
      <c r="N656" s="201">
        <f t="shared" si="592"/>
        <v>0.13224468756066765</v>
      </c>
      <c r="O656" s="201">
        <f t="shared" si="593"/>
        <v>0.12488048561763357</v>
      </c>
      <c r="P656" s="201" t="str">
        <f t="shared" si="594"/>
        <v/>
      </c>
      <c r="Q656" s="201" t="str">
        <f t="shared" si="595"/>
        <v/>
      </c>
      <c r="R656" s="201" t="str">
        <f t="shared" si="596"/>
        <v/>
      </c>
      <c r="S656" s="201" t="str">
        <f t="shared" si="597"/>
        <v/>
      </c>
      <c r="T656" s="199">
        <f t="shared" si="598"/>
        <v>0</v>
      </c>
      <c r="U656" s="199">
        <f t="shared" si="599"/>
        <v>0</v>
      </c>
      <c r="V656" s="199">
        <f t="shared" si="600"/>
        <v>0</v>
      </c>
      <c r="W656" s="199">
        <f t="shared" si="601"/>
        <v>0</v>
      </c>
      <c r="X656" s="199" t="str">
        <f t="shared" si="602"/>
        <v/>
      </c>
      <c r="Y656" s="199" t="str">
        <f t="shared" si="603"/>
        <v/>
      </c>
      <c r="Z656" s="199" t="str">
        <f t="shared" si="604"/>
        <v/>
      </c>
      <c r="AA656" s="199" t="str">
        <f t="shared" si="605"/>
        <v/>
      </c>
      <c r="AB656" s="201">
        <f t="shared" ca="1" si="606"/>
        <v>2.0253515273014866</v>
      </c>
      <c r="AD656" s="162">
        <f t="shared" si="607"/>
        <v>0</v>
      </c>
      <c r="AE656" s="162">
        <f t="shared" si="608"/>
        <v>0</v>
      </c>
      <c r="AF656" s="162">
        <f t="shared" si="609"/>
        <v>0</v>
      </c>
      <c r="AG656" s="162">
        <f t="shared" si="610"/>
        <v>0</v>
      </c>
      <c r="AH656" s="162" t="str">
        <f t="shared" si="611"/>
        <v/>
      </c>
      <c r="AI656" s="162" t="str">
        <f t="shared" si="612"/>
        <v/>
      </c>
      <c r="AJ656" s="162" t="str">
        <f t="shared" si="613"/>
        <v/>
      </c>
      <c r="AK656" s="162" t="str">
        <f t="shared" si="614"/>
        <v/>
      </c>
      <c r="AM656" s="199">
        <f t="shared" si="617"/>
        <v>6.4833071484683593</v>
      </c>
      <c r="AN656" s="197">
        <f t="shared" ref="AN656:AN719" si="619">IF(AK$56="NOT ELUTED","",IF(AK$51="","",IF(ABS(($AM656-AK$57)/(AK$72/2.2))&gt;20,0,AK$62*(POWER(POWER(AK$66,2),0.5)+POWER(POWER(AK$66,2),-0.5))/(POWER(POWER(AK$66,2),0.5)*EXP(POWER(1+POWER(AK$66,2),-1)*($AM656-AK$57)/(AK$72/2.2))+POWER(POWER(AK$66,2),-0.5)*EXP(-POWER(AK$66,2)*POWER(1+POWER(AK$66,2),-1)*($AM656-AK$57)/(AK$72/2.2))))))</f>
        <v>0</v>
      </c>
      <c r="AO656" s="197">
        <f t="shared" ref="AO656:AO719" si="620">IF(AL$56="NOT ELUTED","",IF(AL$51="","",IF(ABS(($AM656-AL$57)/(AL$72/2.2))&gt;20,0,AL$62*(POWER(POWER(AL$66,2),0.5)+POWER(POWER(AL$66,2),-0.5))/(POWER(POWER(AL$66,2),0.5)*EXP(POWER(1+POWER(AL$66,2),-1)*($AM656-AL$57)/(AL$72/2.2))+POWER(POWER(AL$66,2),-0.5)*EXP(-POWER(AL$66,2)*POWER(1+POWER(AL$66,2),-1)*($AM656-AL$57)/(AL$72/2.2))))))</f>
        <v>0</v>
      </c>
      <c r="AP656" s="197">
        <f t="shared" ref="AP656:AP719" si="621">IF(AM$56="NOT ELUTED","",IF(AM$51="","",IF(ABS(($AM656-AM$57)/(AM$72/2.2))&gt;20,0,AM$62*(POWER(POWER(AM$66,2),0.5)+POWER(POWER(AM$66,2),-0.5))/(POWER(POWER(AM$66,2),0.5)*EXP(POWER(1+POWER(AM$66,2),-1)*($AM656-AM$57)/(AM$72/2.2))+POWER(POWER(AM$66,2),-0.5)*EXP(-POWER(AM$66,2)*POWER(1+POWER(AM$66,2),-1)*($AM656-AM$57)/(AM$72/2.2))))))</f>
        <v>0</v>
      </c>
      <c r="AQ656" s="197">
        <f t="shared" ref="AQ656:AQ719" si="622">IF(AN$56="NOT ELUTED","",IF(AN$51="","",IF(ABS(($AM656-AN$57)/(AN$72/2.2))&gt;20,0,AN$62*(POWER(POWER(AN$66,2),0.5)+POWER(POWER(AN$66,2),-0.5))/(POWER(POWER(AN$66,2),0.5)*EXP(POWER(1+POWER(AN$66,2),-1)*($AM656-AN$57)/(AN$72/2.2))+POWER(POWER(AN$66,2),-0.5)*EXP(-POWER(AN$66,2)*POWER(1+POWER(AN$66,2),-1)*($AM656-AN$57)/(AN$72/2.2))))))</f>
        <v>0</v>
      </c>
      <c r="AR656" s="197" t="str">
        <f t="shared" ref="AR656:AR719" si="623">IF(AO$56="NOT ELUTED","",IF(AO$51="","",IF(ABS(($AM656-AO$57)/(AO$72/2.2))&gt;20,0,AO$62*(POWER(POWER(AO$66,2),0.5)+POWER(POWER(AO$66,2),-0.5))/(POWER(POWER(AO$66,2),0.5)*EXP(POWER(1+POWER(AO$66,2),-1)*($AM656-AO$57)/(AO$72/2.2))+POWER(POWER(AO$66,2),-0.5)*EXP(-POWER(AO$66,2)*POWER(1+POWER(AO$66,2),-1)*($AM656-AO$57)/(AO$72/2.2))))))</f>
        <v/>
      </c>
      <c r="AS656" s="197" t="str">
        <f t="shared" ref="AS656:AS719" si="624">IF(AP$56="NOT ELUTED","",IF(AP$51="","",IF(ABS(($AM656-AP$57)/(AP$72/2.2))&gt;20,0,AP$62*(POWER(POWER(AP$66,2),0.5)+POWER(POWER(AP$66,2),-0.5))/(POWER(POWER(AP$66,2),0.5)*EXP(POWER(1+POWER(AP$66,2),-1)*($AM656-AP$57)/(AP$72/2.2))+POWER(POWER(AP$66,2),-0.5)*EXP(-POWER(AP$66,2)*POWER(1+POWER(AP$66,2),-1)*($AM656-AP$57)/(AP$72/2.2))))))</f>
        <v/>
      </c>
      <c r="AT656" s="197" t="str">
        <f t="shared" ref="AT656:AT719" si="625">IF(AQ$56="NOT ELUTED","",IF(AQ$51="","",IF(ABS(($AM656-AQ$57)/(AQ$72/2.2))&gt;20,0,AQ$62*(POWER(POWER(AQ$66,2),0.5)+POWER(POWER(AQ$66,2),-0.5))/(POWER(POWER(AQ$66,2),0.5)*EXP(POWER(1+POWER(AQ$66,2),-1)*($AM656-AQ$57)/(AQ$72/2.2))+POWER(POWER(AQ$66,2),-0.5)*EXP(-POWER(AQ$66,2)*POWER(1+POWER(AQ$66,2),-1)*($AM656-AQ$57)/(AQ$72/2.2))))))</f>
        <v/>
      </c>
      <c r="AU656" s="197" t="str">
        <f t="shared" ref="AU656:AU719" si="626">IF(AR$56="NOT ELUTED","",IF(AR$51="","",IF(ABS(($AM656-AR$57)/(AR$72/2.2))&gt;20,0,AR$62*(POWER(POWER(AR$66,2),0.5)+POWER(POWER(AR$66,2),-0.5))/(POWER(POWER(AR$66,2),0.5)*EXP(POWER(1+POWER(AR$66,2),-1)*($AM656-AR$57)/(AR$72/2.2))+POWER(POWER(AR$66,2),-0.5)*EXP(-POWER(AR$66,2)*POWER(1+POWER(AR$66,2),-1)*($AM656-AR$57)/(AR$72/2.2))))))</f>
        <v/>
      </c>
      <c r="AV656" s="199">
        <f t="shared" ca="1" si="618"/>
        <v>2.0514772196826683</v>
      </c>
      <c r="AX656" s="162">
        <f t="shared" si="576"/>
        <v>0</v>
      </c>
      <c r="AY656" s="162">
        <f t="shared" si="577"/>
        <v>0</v>
      </c>
      <c r="AZ656" s="162">
        <f t="shared" si="578"/>
        <v>0</v>
      </c>
      <c r="BA656" s="162">
        <f t="shared" si="579"/>
        <v>0</v>
      </c>
      <c r="BB656" s="162" t="str">
        <f t="shared" si="580"/>
        <v/>
      </c>
      <c r="BC656" s="162" t="str">
        <f t="shared" si="581"/>
        <v/>
      </c>
      <c r="BD656" s="162" t="str">
        <f t="shared" si="582"/>
        <v/>
      </c>
      <c r="BE656" s="162" t="str">
        <f t="shared" si="583"/>
        <v/>
      </c>
      <c r="BG656" s="169">
        <f t="shared" si="615"/>
        <v>14.850609807727887</v>
      </c>
      <c r="BH656" s="169">
        <f t="shared" ca="1" si="616"/>
        <v>2.0122076114164242</v>
      </c>
    </row>
    <row r="657" spans="3:60" x14ac:dyDescent="0.25">
      <c r="C657" s="197">
        <v>58.3</v>
      </c>
      <c r="D657" s="198">
        <f t="shared" si="584"/>
        <v>21.875476544688262</v>
      </c>
      <c r="E657" s="199">
        <f t="shared" si="585"/>
        <v>3.9836106346483708</v>
      </c>
      <c r="F657" s="199">
        <f t="shared" si="586"/>
        <v>19.918053173241855</v>
      </c>
      <c r="G657" s="199">
        <f t="shared" si="587"/>
        <v>3.3193612984372569</v>
      </c>
      <c r="H657" s="200">
        <f t="shared" si="588"/>
        <v>7530.8564896047046</v>
      </c>
      <c r="K657" s="199">
        <f t="shared" si="589"/>
        <v>14.901996000834211</v>
      </c>
      <c r="L657" s="201">
        <f t="shared" si="590"/>
        <v>0.12498069195113022</v>
      </c>
      <c r="M657" s="201">
        <f t="shared" si="591"/>
        <v>0.1260318067295923</v>
      </c>
      <c r="N657" s="201">
        <f t="shared" si="592"/>
        <v>0.13247308943901079</v>
      </c>
      <c r="O657" s="201">
        <f t="shared" si="593"/>
        <v>0.12509616866705953</v>
      </c>
      <c r="P657" s="201" t="str">
        <f t="shared" si="594"/>
        <v/>
      </c>
      <c r="Q657" s="201" t="str">
        <f t="shared" si="595"/>
        <v/>
      </c>
      <c r="R657" s="201" t="str">
        <f t="shared" si="596"/>
        <v/>
      </c>
      <c r="S657" s="201" t="str">
        <f t="shared" si="597"/>
        <v/>
      </c>
      <c r="T657" s="199">
        <f t="shared" si="598"/>
        <v>0</v>
      </c>
      <c r="U657" s="199">
        <f t="shared" si="599"/>
        <v>0</v>
      </c>
      <c r="V657" s="199">
        <f t="shared" si="600"/>
        <v>0</v>
      </c>
      <c r="W657" s="199">
        <f t="shared" si="601"/>
        <v>0</v>
      </c>
      <c r="X657" s="199" t="str">
        <f t="shared" si="602"/>
        <v/>
      </c>
      <c r="Y657" s="199" t="str">
        <f t="shared" si="603"/>
        <v/>
      </c>
      <c r="Z657" s="199" t="str">
        <f t="shared" si="604"/>
        <v/>
      </c>
      <c r="AA657" s="199" t="str">
        <f t="shared" si="605"/>
        <v/>
      </c>
      <c r="AB657" s="201">
        <f t="shared" ca="1" si="606"/>
        <v>2.100718619927016</v>
      </c>
      <c r="AD657" s="162">
        <f t="shared" si="607"/>
        <v>0</v>
      </c>
      <c r="AE657" s="162">
        <f t="shared" si="608"/>
        <v>0</v>
      </c>
      <c r="AF657" s="162">
        <f t="shared" si="609"/>
        <v>0</v>
      </c>
      <c r="AG657" s="162">
        <f t="shared" si="610"/>
        <v>0</v>
      </c>
      <c r="AH657" s="162" t="str">
        <f t="shared" si="611"/>
        <v/>
      </c>
      <c r="AI657" s="162" t="str">
        <f t="shared" si="612"/>
        <v/>
      </c>
      <c r="AJ657" s="162" t="str">
        <f t="shared" si="613"/>
        <v/>
      </c>
      <c r="AK657" s="162" t="str">
        <f t="shared" si="614"/>
        <v/>
      </c>
      <c r="AM657" s="199">
        <f t="shared" si="617"/>
        <v>6.4945239428428723</v>
      </c>
      <c r="AN657" s="197">
        <f t="shared" si="619"/>
        <v>0</v>
      </c>
      <c r="AO657" s="197">
        <f t="shared" si="620"/>
        <v>0</v>
      </c>
      <c r="AP657" s="197">
        <f t="shared" si="621"/>
        <v>0</v>
      </c>
      <c r="AQ657" s="197">
        <f t="shared" si="622"/>
        <v>0</v>
      </c>
      <c r="AR657" s="197" t="str">
        <f t="shared" si="623"/>
        <v/>
      </c>
      <c r="AS657" s="197" t="str">
        <f t="shared" si="624"/>
        <v/>
      </c>
      <c r="AT657" s="197" t="str">
        <f t="shared" si="625"/>
        <v/>
      </c>
      <c r="AU657" s="197" t="str">
        <f t="shared" si="626"/>
        <v/>
      </c>
      <c r="AV657" s="199">
        <f t="shared" ca="1" si="618"/>
        <v>2.1285293077459246</v>
      </c>
      <c r="AX657" s="162">
        <f t="shared" si="576"/>
        <v>0</v>
      </c>
      <c r="AY657" s="162">
        <f t="shared" si="577"/>
        <v>0</v>
      </c>
      <c r="AZ657" s="162">
        <f t="shared" si="578"/>
        <v>0</v>
      </c>
      <c r="BA657" s="162">
        <f t="shared" si="579"/>
        <v>0</v>
      </c>
      <c r="BB657" s="162" t="str">
        <f t="shared" si="580"/>
        <v/>
      </c>
      <c r="BC657" s="162" t="str">
        <f t="shared" si="581"/>
        <v/>
      </c>
      <c r="BD657" s="162" t="str">
        <f t="shared" si="582"/>
        <v/>
      </c>
      <c r="BE657" s="162" t="str">
        <f t="shared" si="583"/>
        <v/>
      </c>
      <c r="BG657" s="169">
        <f t="shared" si="615"/>
        <v>14.876302904281049</v>
      </c>
      <c r="BH657" s="169">
        <f t="shared" ca="1" si="616"/>
        <v>2.0253515273014866</v>
      </c>
    </row>
    <row r="658" spans="3:60" x14ac:dyDescent="0.25">
      <c r="C658" s="197">
        <v>58.4</v>
      </c>
      <c r="D658" s="198">
        <f t="shared" si="584"/>
        <v>21.91299880291243</v>
      </c>
      <c r="E658" s="199">
        <f t="shared" si="585"/>
        <v>3.9884931506849313</v>
      </c>
      <c r="F658" s="199">
        <f t="shared" si="586"/>
        <v>19.942465753424656</v>
      </c>
      <c r="G658" s="199">
        <f t="shared" si="587"/>
        <v>3.3250548855700832</v>
      </c>
      <c r="H658" s="200">
        <f t="shared" si="588"/>
        <v>7521.6375875807125</v>
      </c>
      <c r="K658" s="199">
        <f t="shared" si="589"/>
        <v>14.927689097387374</v>
      </c>
      <c r="L658" s="201">
        <f t="shared" si="590"/>
        <v>0.1251961759027701</v>
      </c>
      <c r="M658" s="201">
        <f t="shared" si="591"/>
        <v>0.12624910294809161</v>
      </c>
      <c r="N658" s="201">
        <f t="shared" si="592"/>
        <v>0.1327014913173539</v>
      </c>
      <c r="O658" s="201">
        <f t="shared" si="593"/>
        <v>0.12531185171648551</v>
      </c>
      <c r="P658" s="201" t="str">
        <f t="shared" si="594"/>
        <v/>
      </c>
      <c r="Q658" s="201" t="str">
        <f t="shared" si="595"/>
        <v/>
      </c>
      <c r="R658" s="201" t="str">
        <f t="shared" si="596"/>
        <v/>
      </c>
      <c r="S658" s="201" t="str">
        <f t="shared" si="597"/>
        <v/>
      </c>
      <c r="T658" s="199">
        <f t="shared" si="598"/>
        <v>0</v>
      </c>
      <c r="U658" s="199">
        <f t="shared" si="599"/>
        <v>0</v>
      </c>
      <c r="V658" s="199">
        <f t="shared" si="600"/>
        <v>0</v>
      </c>
      <c r="W658" s="199">
        <f t="shared" si="601"/>
        <v>0</v>
      </c>
      <c r="X658" s="199" t="str">
        <f t="shared" si="602"/>
        <v/>
      </c>
      <c r="Y658" s="199" t="str">
        <f t="shared" si="603"/>
        <v/>
      </c>
      <c r="Z658" s="199" t="str">
        <f t="shared" si="604"/>
        <v/>
      </c>
      <c r="AA658" s="199" t="str">
        <f t="shared" si="605"/>
        <v/>
      </c>
      <c r="AB658" s="201">
        <f t="shared" ca="1" si="606"/>
        <v>2.1112141760926564</v>
      </c>
      <c r="AD658" s="162">
        <f t="shared" si="607"/>
        <v>0</v>
      </c>
      <c r="AE658" s="162">
        <f t="shared" si="608"/>
        <v>0</v>
      </c>
      <c r="AF658" s="162">
        <f t="shared" si="609"/>
        <v>0</v>
      </c>
      <c r="AG658" s="162">
        <f t="shared" si="610"/>
        <v>0</v>
      </c>
      <c r="AH658" s="162" t="str">
        <f t="shared" si="611"/>
        <v/>
      </c>
      <c r="AI658" s="162" t="str">
        <f t="shared" si="612"/>
        <v/>
      </c>
      <c r="AJ658" s="162" t="str">
        <f t="shared" si="613"/>
        <v/>
      </c>
      <c r="AK658" s="162" t="str">
        <f t="shared" si="614"/>
        <v/>
      </c>
      <c r="AM658" s="199">
        <f t="shared" si="617"/>
        <v>6.5057407372173852</v>
      </c>
      <c r="AN658" s="197">
        <f t="shared" si="619"/>
        <v>0</v>
      </c>
      <c r="AO658" s="197">
        <f t="shared" si="620"/>
        <v>0</v>
      </c>
      <c r="AP658" s="197">
        <f t="shared" si="621"/>
        <v>0</v>
      </c>
      <c r="AQ658" s="197">
        <f t="shared" si="622"/>
        <v>0</v>
      </c>
      <c r="AR658" s="197" t="str">
        <f t="shared" si="623"/>
        <v/>
      </c>
      <c r="AS658" s="197" t="str">
        <f t="shared" si="624"/>
        <v/>
      </c>
      <c r="AT658" s="197" t="str">
        <f t="shared" si="625"/>
        <v/>
      </c>
      <c r="AU658" s="197" t="str">
        <f t="shared" si="626"/>
        <v/>
      </c>
      <c r="AV658" s="199">
        <f t="shared" ca="1" si="618"/>
        <v>2.1077728557566058</v>
      </c>
      <c r="AX658" s="162">
        <f t="shared" si="576"/>
        <v>0</v>
      </c>
      <c r="AY658" s="162">
        <f t="shared" si="577"/>
        <v>0</v>
      </c>
      <c r="AZ658" s="162">
        <f t="shared" si="578"/>
        <v>0</v>
      </c>
      <c r="BA658" s="162">
        <f t="shared" si="579"/>
        <v>0</v>
      </c>
      <c r="BB658" s="162" t="str">
        <f t="shared" si="580"/>
        <v/>
      </c>
      <c r="BC658" s="162" t="str">
        <f t="shared" si="581"/>
        <v/>
      </c>
      <c r="BD658" s="162" t="str">
        <f t="shared" si="582"/>
        <v/>
      </c>
      <c r="BE658" s="162" t="str">
        <f t="shared" si="583"/>
        <v/>
      </c>
      <c r="BG658" s="169">
        <f t="shared" si="615"/>
        <v>14.901996000834211</v>
      </c>
      <c r="BH658" s="169">
        <f t="shared" ca="1" si="616"/>
        <v>2.100718619927016</v>
      </c>
    </row>
    <row r="659" spans="3:60" x14ac:dyDescent="0.25">
      <c r="C659" s="197">
        <v>58.5</v>
      </c>
      <c r="D659" s="198">
        <f t="shared" si="584"/>
        <v>21.950521061136595</v>
      </c>
      <c r="E659" s="199">
        <f t="shared" si="585"/>
        <v>3.9933760683760688</v>
      </c>
      <c r="F659" s="199">
        <f t="shared" si="586"/>
        <v>19.966880341880344</v>
      </c>
      <c r="G659" s="199">
        <f t="shared" si="587"/>
        <v>3.3307484727029082</v>
      </c>
      <c r="H659" s="200">
        <f t="shared" si="588"/>
        <v>7512.4404730055103</v>
      </c>
      <c r="K659" s="199">
        <f t="shared" si="589"/>
        <v>14.953382193940536</v>
      </c>
      <c r="L659" s="201">
        <f t="shared" si="590"/>
        <v>0.12541165985440997</v>
      </c>
      <c r="M659" s="201">
        <f t="shared" si="591"/>
        <v>0.12646639916659089</v>
      </c>
      <c r="N659" s="201">
        <f t="shared" si="592"/>
        <v>0.13292989319569704</v>
      </c>
      <c r="O659" s="201">
        <f t="shared" si="593"/>
        <v>0.12552753476591147</v>
      </c>
      <c r="P659" s="201" t="str">
        <f t="shared" si="594"/>
        <v/>
      </c>
      <c r="Q659" s="201" t="str">
        <f t="shared" si="595"/>
        <v/>
      </c>
      <c r="R659" s="201" t="str">
        <f t="shared" si="596"/>
        <v/>
      </c>
      <c r="S659" s="201" t="str">
        <f t="shared" si="597"/>
        <v/>
      </c>
      <c r="T659" s="199">
        <f t="shared" si="598"/>
        <v>0</v>
      </c>
      <c r="U659" s="199">
        <f t="shared" si="599"/>
        <v>0</v>
      </c>
      <c r="V659" s="199">
        <f t="shared" si="600"/>
        <v>0</v>
      </c>
      <c r="W659" s="199">
        <f t="shared" si="601"/>
        <v>0</v>
      </c>
      <c r="X659" s="199" t="str">
        <f t="shared" si="602"/>
        <v/>
      </c>
      <c r="Y659" s="199" t="str">
        <f t="shared" si="603"/>
        <v/>
      </c>
      <c r="Z659" s="199" t="str">
        <f t="shared" si="604"/>
        <v/>
      </c>
      <c r="AA659" s="199" t="str">
        <f t="shared" si="605"/>
        <v/>
      </c>
      <c r="AB659" s="201">
        <f t="shared" ca="1" si="606"/>
        <v>2.099205959157922</v>
      </c>
      <c r="AD659" s="162">
        <f t="shared" si="607"/>
        <v>0</v>
      </c>
      <c r="AE659" s="162">
        <f t="shared" si="608"/>
        <v>0</v>
      </c>
      <c r="AF659" s="162">
        <f t="shared" si="609"/>
        <v>0</v>
      </c>
      <c r="AG659" s="162">
        <f t="shared" si="610"/>
        <v>0</v>
      </c>
      <c r="AH659" s="162" t="str">
        <f t="shared" si="611"/>
        <v/>
      </c>
      <c r="AI659" s="162" t="str">
        <f t="shared" si="612"/>
        <v/>
      </c>
      <c r="AJ659" s="162" t="str">
        <f t="shared" si="613"/>
        <v/>
      </c>
      <c r="AK659" s="162" t="str">
        <f t="shared" si="614"/>
        <v/>
      </c>
      <c r="AM659" s="199">
        <f t="shared" si="617"/>
        <v>6.5169575315918982</v>
      </c>
      <c r="AN659" s="197">
        <f t="shared" si="619"/>
        <v>0</v>
      </c>
      <c r="AO659" s="197">
        <f t="shared" si="620"/>
        <v>0</v>
      </c>
      <c r="AP659" s="197">
        <f t="shared" si="621"/>
        <v>0</v>
      </c>
      <c r="AQ659" s="197">
        <f t="shared" si="622"/>
        <v>0</v>
      </c>
      <c r="AR659" s="197" t="str">
        <f t="shared" si="623"/>
        <v/>
      </c>
      <c r="AS659" s="197" t="str">
        <f t="shared" si="624"/>
        <v/>
      </c>
      <c r="AT659" s="197" t="str">
        <f t="shared" si="625"/>
        <v/>
      </c>
      <c r="AU659" s="197" t="str">
        <f t="shared" si="626"/>
        <v/>
      </c>
      <c r="AV659" s="199">
        <f t="shared" ca="1" si="618"/>
        <v>2.0262103069817781</v>
      </c>
      <c r="AX659" s="162">
        <f t="shared" si="576"/>
        <v>0</v>
      </c>
      <c r="AY659" s="162">
        <f t="shared" si="577"/>
        <v>0</v>
      </c>
      <c r="AZ659" s="162">
        <f t="shared" si="578"/>
        <v>0</v>
      </c>
      <c r="BA659" s="162">
        <f t="shared" si="579"/>
        <v>0</v>
      </c>
      <c r="BB659" s="162" t="str">
        <f t="shared" si="580"/>
        <v/>
      </c>
      <c r="BC659" s="162" t="str">
        <f t="shared" si="581"/>
        <v/>
      </c>
      <c r="BD659" s="162" t="str">
        <f t="shared" si="582"/>
        <v/>
      </c>
      <c r="BE659" s="162" t="str">
        <f t="shared" si="583"/>
        <v/>
      </c>
      <c r="BG659" s="169">
        <f t="shared" si="615"/>
        <v>14.927689097387374</v>
      </c>
      <c r="BH659" s="169">
        <f t="shared" ca="1" si="616"/>
        <v>2.1112141760926564</v>
      </c>
    </row>
    <row r="660" spans="3:60" x14ac:dyDescent="0.25">
      <c r="C660" s="197">
        <v>58.6</v>
      </c>
      <c r="D660" s="198">
        <f t="shared" si="584"/>
        <v>21.988043319360759</v>
      </c>
      <c r="E660" s="199">
        <f t="shared" si="585"/>
        <v>3.9982593856655289</v>
      </c>
      <c r="F660" s="199">
        <f t="shared" si="586"/>
        <v>19.991296928327642</v>
      </c>
      <c r="G660" s="199">
        <f t="shared" si="587"/>
        <v>3.3364420598357336</v>
      </c>
      <c r="H660" s="200">
        <f t="shared" si="588"/>
        <v>7503.2650726852135</v>
      </c>
      <c r="K660" s="199">
        <f t="shared" si="589"/>
        <v>14.979075290493698</v>
      </c>
      <c r="L660" s="201">
        <f t="shared" si="590"/>
        <v>0.12562714380604986</v>
      </c>
      <c r="M660" s="201">
        <f t="shared" si="591"/>
        <v>0.12668369538509019</v>
      </c>
      <c r="N660" s="201">
        <f t="shared" si="592"/>
        <v>0.13315829507404014</v>
      </c>
      <c r="O660" s="201">
        <f t="shared" si="593"/>
        <v>0.12574321781533743</v>
      </c>
      <c r="P660" s="201" t="str">
        <f t="shared" si="594"/>
        <v/>
      </c>
      <c r="Q660" s="201" t="str">
        <f t="shared" si="595"/>
        <v/>
      </c>
      <c r="R660" s="201" t="str">
        <f t="shared" si="596"/>
        <v/>
      </c>
      <c r="S660" s="201" t="str">
        <f t="shared" si="597"/>
        <v/>
      </c>
      <c r="T660" s="199">
        <f t="shared" si="598"/>
        <v>0</v>
      </c>
      <c r="U660" s="199">
        <f t="shared" si="599"/>
        <v>0</v>
      </c>
      <c r="V660" s="199">
        <f t="shared" si="600"/>
        <v>0</v>
      </c>
      <c r="W660" s="199">
        <f t="shared" si="601"/>
        <v>0</v>
      </c>
      <c r="X660" s="199" t="str">
        <f t="shared" si="602"/>
        <v/>
      </c>
      <c r="Y660" s="199" t="str">
        <f t="shared" si="603"/>
        <v/>
      </c>
      <c r="Z660" s="199" t="str">
        <f t="shared" si="604"/>
        <v/>
      </c>
      <c r="AA660" s="199" t="str">
        <f t="shared" si="605"/>
        <v/>
      </c>
      <c r="AB660" s="201">
        <f t="shared" ca="1" si="606"/>
        <v>2.0770004934154986</v>
      </c>
      <c r="AD660" s="162">
        <f t="shared" si="607"/>
        <v>0</v>
      </c>
      <c r="AE660" s="162">
        <f t="shared" si="608"/>
        <v>0</v>
      </c>
      <c r="AF660" s="162">
        <f t="shared" si="609"/>
        <v>0</v>
      </c>
      <c r="AG660" s="162">
        <f t="shared" si="610"/>
        <v>0</v>
      </c>
      <c r="AH660" s="162" t="str">
        <f t="shared" si="611"/>
        <v/>
      </c>
      <c r="AI660" s="162" t="str">
        <f t="shared" si="612"/>
        <v/>
      </c>
      <c r="AJ660" s="162" t="str">
        <f t="shared" si="613"/>
        <v/>
      </c>
      <c r="AK660" s="162" t="str">
        <f t="shared" si="614"/>
        <v/>
      </c>
      <c r="AM660" s="199">
        <f t="shared" si="617"/>
        <v>6.5281743259664111</v>
      </c>
      <c r="AN660" s="197">
        <f t="shared" si="619"/>
        <v>0</v>
      </c>
      <c r="AO660" s="197">
        <f t="shared" si="620"/>
        <v>0</v>
      </c>
      <c r="AP660" s="197">
        <f t="shared" si="621"/>
        <v>0</v>
      </c>
      <c r="AQ660" s="197">
        <f t="shared" si="622"/>
        <v>0</v>
      </c>
      <c r="AR660" s="197" t="str">
        <f t="shared" si="623"/>
        <v/>
      </c>
      <c r="AS660" s="197" t="str">
        <f t="shared" si="624"/>
        <v/>
      </c>
      <c r="AT660" s="197" t="str">
        <f t="shared" si="625"/>
        <v/>
      </c>
      <c r="AU660" s="197" t="str">
        <f t="shared" si="626"/>
        <v/>
      </c>
      <c r="AV660" s="199">
        <f t="shared" ca="1" si="618"/>
        <v>2.1640157338352002</v>
      </c>
      <c r="AX660" s="162">
        <f t="shared" ref="AX660:AX723" si="627">IF(AN660="","",($AM661-$AM660)*AN660)</f>
        <v>0</v>
      </c>
      <c r="AY660" s="162">
        <f t="shared" ref="AY660:AY723" si="628">IF(AO660="","",($AM661-$AM660)*AO660)</f>
        <v>0</v>
      </c>
      <c r="AZ660" s="162">
        <f t="shared" ref="AZ660:AZ723" si="629">IF(AP660="","",($AM661-$AM660)*AP660)</f>
        <v>0</v>
      </c>
      <c r="BA660" s="162">
        <f t="shared" ref="BA660:BA723" si="630">IF(AQ660="","",($AM661-$AM660)*AQ660)</f>
        <v>0</v>
      </c>
      <c r="BB660" s="162" t="str">
        <f t="shared" ref="BB660:BB723" si="631">IF(AR660="","",($AM661-$AM660)*AR660)</f>
        <v/>
      </c>
      <c r="BC660" s="162" t="str">
        <f t="shared" ref="BC660:BC723" si="632">IF(AS660="","",($AM661-$AM660)*AS660)</f>
        <v/>
      </c>
      <c r="BD660" s="162" t="str">
        <f t="shared" ref="BD660:BD723" si="633">IF(AT660="","",($AM661-$AM660)*AT660)</f>
        <v/>
      </c>
      <c r="BE660" s="162" t="str">
        <f t="shared" ref="BE660:BE723" si="634">IF(AU660="","",($AM661-$AM660)*AU660)</f>
        <v/>
      </c>
      <c r="BG660" s="169">
        <f t="shared" si="615"/>
        <v>14.953382193940536</v>
      </c>
      <c r="BH660" s="169">
        <f t="shared" ca="1" si="616"/>
        <v>2.099205959157922</v>
      </c>
    </row>
    <row r="661" spans="3:60" x14ac:dyDescent="0.25">
      <c r="C661" s="197">
        <v>58.7</v>
      </c>
      <c r="D661" s="198">
        <f t="shared" si="584"/>
        <v>22.025565577584924</v>
      </c>
      <c r="E661" s="199">
        <f t="shared" si="585"/>
        <v>4.0031431005110738</v>
      </c>
      <c r="F661" s="199">
        <f t="shared" si="586"/>
        <v>20.01571550255537</v>
      </c>
      <c r="G661" s="199">
        <f t="shared" si="587"/>
        <v>3.3421356469685599</v>
      </c>
      <c r="H661" s="200">
        <f t="shared" si="588"/>
        <v>7494.1113137249467</v>
      </c>
      <c r="K661" s="199">
        <f t="shared" si="589"/>
        <v>15.004768387046861</v>
      </c>
      <c r="L661" s="201">
        <f t="shared" si="590"/>
        <v>0.12584262775768976</v>
      </c>
      <c r="M661" s="201">
        <f t="shared" si="591"/>
        <v>0.1269009916035895</v>
      </c>
      <c r="N661" s="201">
        <f t="shared" si="592"/>
        <v>0.13338669695238328</v>
      </c>
      <c r="O661" s="201">
        <f t="shared" si="593"/>
        <v>0.12595890086476338</v>
      </c>
      <c r="P661" s="201" t="str">
        <f t="shared" si="594"/>
        <v/>
      </c>
      <c r="Q661" s="201" t="str">
        <f t="shared" si="595"/>
        <v/>
      </c>
      <c r="R661" s="201" t="str">
        <f t="shared" si="596"/>
        <v/>
      </c>
      <c r="S661" s="201" t="str">
        <f t="shared" si="597"/>
        <v/>
      </c>
      <c r="T661" s="199">
        <f t="shared" si="598"/>
        <v>0</v>
      </c>
      <c r="U661" s="199">
        <f t="shared" si="599"/>
        <v>0</v>
      </c>
      <c r="V661" s="199">
        <f t="shared" si="600"/>
        <v>0</v>
      </c>
      <c r="W661" s="199">
        <f t="shared" si="601"/>
        <v>0</v>
      </c>
      <c r="X661" s="199" t="str">
        <f t="shared" si="602"/>
        <v/>
      </c>
      <c r="Y661" s="199" t="str">
        <f t="shared" si="603"/>
        <v/>
      </c>
      <c r="Z661" s="199" t="str">
        <f t="shared" si="604"/>
        <v/>
      </c>
      <c r="AA661" s="199" t="str">
        <f t="shared" si="605"/>
        <v/>
      </c>
      <c r="AB661" s="201">
        <f t="shared" ca="1" si="606"/>
        <v>2.1355136755873487</v>
      </c>
      <c r="AD661" s="162">
        <f t="shared" si="607"/>
        <v>0</v>
      </c>
      <c r="AE661" s="162">
        <f t="shared" si="608"/>
        <v>0</v>
      </c>
      <c r="AF661" s="162">
        <f t="shared" si="609"/>
        <v>0</v>
      </c>
      <c r="AG661" s="162">
        <f t="shared" si="610"/>
        <v>0</v>
      </c>
      <c r="AH661" s="162" t="str">
        <f t="shared" si="611"/>
        <v/>
      </c>
      <c r="AI661" s="162" t="str">
        <f t="shared" si="612"/>
        <v/>
      </c>
      <c r="AJ661" s="162" t="str">
        <f t="shared" si="613"/>
        <v/>
      </c>
      <c r="AK661" s="162" t="str">
        <f t="shared" si="614"/>
        <v/>
      </c>
      <c r="AM661" s="199">
        <f t="shared" si="617"/>
        <v>6.5393911203409241</v>
      </c>
      <c r="AN661" s="197">
        <f t="shared" si="619"/>
        <v>0</v>
      </c>
      <c r="AO661" s="197">
        <f t="shared" si="620"/>
        <v>0</v>
      </c>
      <c r="AP661" s="197">
        <f t="shared" si="621"/>
        <v>0</v>
      </c>
      <c r="AQ661" s="197">
        <f t="shared" si="622"/>
        <v>0</v>
      </c>
      <c r="AR661" s="197" t="str">
        <f t="shared" si="623"/>
        <v/>
      </c>
      <c r="AS661" s="197" t="str">
        <f t="shared" si="624"/>
        <v/>
      </c>
      <c r="AT661" s="197" t="str">
        <f t="shared" si="625"/>
        <v/>
      </c>
      <c r="AU661" s="197" t="str">
        <f t="shared" si="626"/>
        <v/>
      </c>
      <c r="AV661" s="199">
        <f t="shared" ca="1" si="618"/>
        <v>2.1084805122908428</v>
      </c>
      <c r="AX661" s="162">
        <f t="shared" si="627"/>
        <v>0</v>
      </c>
      <c r="AY661" s="162">
        <f t="shared" si="628"/>
        <v>0</v>
      </c>
      <c r="AZ661" s="162">
        <f t="shared" si="629"/>
        <v>0</v>
      </c>
      <c r="BA661" s="162">
        <f t="shared" si="630"/>
        <v>0</v>
      </c>
      <c r="BB661" s="162" t="str">
        <f t="shared" si="631"/>
        <v/>
      </c>
      <c r="BC661" s="162" t="str">
        <f t="shared" si="632"/>
        <v/>
      </c>
      <c r="BD661" s="162" t="str">
        <f t="shared" si="633"/>
        <v/>
      </c>
      <c r="BE661" s="162" t="str">
        <f t="shared" si="634"/>
        <v/>
      </c>
      <c r="BG661" s="169">
        <f t="shared" si="615"/>
        <v>14.979075290493698</v>
      </c>
      <c r="BH661" s="169">
        <f t="shared" ca="1" si="616"/>
        <v>2.0770004934154986</v>
      </c>
    </row>
    <row r="662" spans="3:60" x14ac:dyDescent="0.25">
      <c r="C662" s="197">
        <v>58.8</v>
      </c>
      <c r="D662" s="198">
        <f t="shared" si="584"/>
        <v>22.063087835809089</v>
      </c>
      <c r="E662" s="199">
        <f t="shared" si="585"/>
        <v>4.0080272108843538</v>
      </c>
      <c r="F662" s="199">
        <f t="shared" si="586"/>
        <v>20.040136054421769</v>
      </c>
      <c r="G662" s="199">
        <f t="shared" si="587"/>
        <v>3.3478292341013844</v>
      </c>
      <c r="H662" s="200">
        <f t="shared" si="588"/>
        <v>7484.9791235276143</v>
      </c>
      <c r="K662" s="199">
        <f t="shared" si="589"/>
        <v>15.030461483600023</v>
      </c>
      <c r="L662" s="201">
        <f t="shared" si="590"/>
        <v>0.12605811170932962</v>
      </c>
      <c r="M662" s="201">
        <f t="shared" si="591"/>
        <v>0.12711828782208878</v>
      </c>
      <c r="N662" s="201">
        <f t="shared" si="592"/>
        <v>0.13361509883072639</v>
      </c>
      <c r="O662" s="201">
        <f t="shared" si="593"/>
        <v>0.12617458391418934</v>
      </c>
      <c r="P662" s="201" t="str">
        <f t="shared" si="594"/>
        <v/>
      </c>
      <c r="Q662" s="201" t="str">
        <f t="shared" si="595"/>
        <v/>
      </c>
      <c r="R662" s="201" t="str">
        <f t="shared" si="596"/>
        <v/>
      </c>
      <c r="S662" s="201" t="str">
        <f t="shared" si="597"/>
        <v/>
      </c>
      <c r="T662" s="199">
        <f t="shared" si="598"/>
        <v>0</v>
      </c>
      <c r="U662" s="199">
        <f t="shared" si="599"/>
        <v>0</v>
      </c>
      <c r="V662" s="199">
        <f t="shared" si="600"/>
        <v>0</v>
      </c>
      <c r="W662" s="199">
        <f t="shared" si="601"/>
        <v>0</v>
      </c>
      <c r="X662" s="199" t="str">
        <f t="shared" si="602"/>
        <v/>
      </c>
      <c r="Y662" s="199" t="str">
        <f t="shared" si="603"/>
        <v/>
      </c>
      <c r="Z662" s="199" t="str">
        <f t="shared" si="604"/>
        <v/>
      </c>
      <c r="AA662" s="199" t="str">
        <f t="shared" si="605"/>
        <v/>
      </c>
      <c r="AB662" s="201">
        <f t="shared" ca="1" si="606"/>
        <v>2.0003926827224996</v>
      </c>
      <c r="AD662" s="162">
        <f t="shared" si="607"/>
        <v>0</v>
      </c>
      <c r="AE662" s="162">
        <f t="shared" si="608"/>
        <v>0</v>
      </c>
      <c r="AF662" s="162">
        <f t="shared" si="609"/>
        <v>0</v>
      </c>
      <c r="AG662" s="162">
        <f t="shared" si="610"/>
        <v>0</v>
      </c>
      <c r="AH662" s="162" t="str">
        <f t="shared" si="611"/>
        <v/>
      </c>
      <c r="AI662" s="162" t="str">
        <f t="shared" si="612"/>
        <v/>
      </c>
      <c r="AJ662" s="162" t="str">
        <f t="shared" si="613"/>
        <v/>
      </c>
      <c r="AK662" s="162" t="str">
        <f t="shared" si="614"/>
        <v/>
      </c>
      <c r="AM662" s="199">
        <f t="shared" si="617"/>
        <v>6.550607914715437</v>
      </c>
      <c r="AN662" s="197">
        <f t="shared" si="619"/>
        <v>0</v>
      </c>
      <c r="AO662" s="197">
        <f t="shared" si="620"/>
        <v>0</v>
      </c>
      <c r="AP662" s="197">
        <f t="shared" si="621"/>
        <v>0</v>
      </c>
      <c r="AQ662" s="197">
        <f t="shared" si="622"/>
        <v>0</v>
      </c>
      <c r="AR662" s="197" t="str">
        <f t="shared" si="623"/>
        <v/>
      </c>
      <c r="AS662" s="197" t="str">
        <f t="shared" si="624"/>
        <v/>
      </c>
      <c r="AT662" s="197" t="str">
        <f t="shared" si="625"/>
        <v/>
      </c>
      <c r="AU662" s="197" t="str">
        <f t="shared" si="626"/>
        <v/>
      </c>
      <c r="AV662" s="199">
        <f t="shared" ca="1" si="618"/>
        <v>2.1711747979663318</v>
      </c>
      <c r="AX662" s="162">
        <f t="shared" si="627"/>
        <v>0</v>
      </c>
      <c r="AY662" s="162">
        <f t="shared" si="628"/>
        <v>0</v>
      </c>
      <c r="AZ662" s="162">
        <f t="shared" si="629"/>
        <v>0</v>
      </c>
      <c r="BA662" s="162">
        <f t="shared" si="630"/>
        <v>0</v>
      </c>
      <c r="BB662" s="162" t="str">
        <f t="shared" si="631"/>
        <v/>
      </c>
      <c r="BC662" s="162" t="str">
        <f t="shared" si="632"/>
        <v/>
      </c>
      <c r="BD662" s="162" t="str">
        <f t="shared" si="633"/>
        <v/>
      </c>
      <c r="BE662" s="162" t="str">
        <f t="shared" si="634"/>
        <v/>
      </c>
      <c r="BG662" s="169">
        <f t="shared" si="615"/>
        <v>15.004768387046861</v>
      </c>
      <c r="BH662" s="169">
        <f t="shared" ca="1" si="616"/>
        <v>2.1355136755873487</v>
      </c>
    </row>
    <row r="663" spans="3:60" x14ac:dyDescent="0.25">
      <c r="C663" s="197">
        <v>58.9</v>
      </c>
      <c r="D663" s="198">
        <f t="shared" si="584"/>
        <v>22.100610094033257</v>
      </c>
      <c r="E663" s="199">
        <f t="shared" si="585"/>
        <v>4.012911714770798</v>
      </c>
      <c r="F663" s="199">
        <f t="shared" si="586"/>
        <v>20.06455857385399</v>
      </c>
      <c r="G663" s="199">
        <f t="shared" si="587"/>
        <v>3.3535228212342103</v>
      </c>
      <c r="H663" s="200">
        <f t="shared" si="588"/>
        <v>7475.8684297926256</v>
      </c>
      <c r="K663" s="199">
        <f t="shared" si="589"/>
        <v>15.056154580153185</v>
      </c>
      <c r="L663" s="201">
        <f t="shared" si="590"/>
        <v>0.12627359566096949</v>
      </c>
      <c r="M663" s="201">
        <f t="shared" si="591"/>
        <v>0.12733558404058809</v>
      </c>
      <c r="N663" s="201">
        <f t="shared" si="592"/>
        <v>0.13384350070906953</v>
      </c>
      <c r="O663" s="201">
        <f t="shared" si="593"/>
        <v>0.12639026696361533</v>
      </c>
      <c r="P663" s="201" t="str">
        <f t="shared" si="594"/>
        <v/>
      </c>
      <c r="Q663" s="201" t="str">
        <f t="shared" si="595"/>
        <v/>
      </c>
      <c r="R663" s="201" t="str">
        <f t="shared" si="596"/>
        <v/>
      </c>
      <c r="S663" s="201" t="str">
        <f t="shared" si="597"/>
        <v/>
      </c>
      <c r="T663" s="199">
        <f t="shared" si="598"/>
        <v>0</v>
      </c>
      <c r="U663" s="199">
        <f t="shared" si="599"/>
        <v>0</v>
      </c>
      <c r="V663" s="199">
        <f t="shared" si="600"/>
        <v>0</v>
      </c>
      <c r="W663" s="199">
        <f t="shared" si="601"/>
        <v>0</v>
      </c>
      <c r="X663" s="199" t="str">
        <f t="shared" si="602"/>
        <v/>
      </c>
      <c r="Y663" s="199" t="str">
        <f t="shared" si="603"/>
        <v/>
      </c>
      <c r="Z663" s="199" t="str">
        <f t="shared" si="604"/>
        <v/>
      </c>
      <c r="AA663" s="199" t="str">
        <f t="shared" si="605"/>
        <v/>
      </c>
      <c r="AB663" s="201">
        <f t="shared" ca="1" si="606"/>
        <v>2.0346515835060055</v>
      </c>
      <c r="AD663" s="162">
        <f t="shared" si="607"/>
        <v>0</v>
      </c>
      <c r="AE663" s="162">
        <f t="shared" si="608"/>
        <v>0</v>
      </c>
      <c r="AF663" s="162">
        <f t="shared" si="609"/>
        <v>0</v>
      </c>
      <c r="AG663" s="162">
        <f t="shared" si="610"/>
        <v>0</v>
      </c>
      <c r="AH663" s="162" t="str">
        <f t="shared" si="611"/>
        <v/>
      </c>
      <c r="AI663" s="162" t="str">
        <f t="shared" si="612"/>
        <v/>
      </c>
      <c r="AJ663" s="162" t="str">
        <f t="shared" si="613"/>
        <v/>
      </c>
      <c r="AK663" s="162" t="str">
        <f t="shared" si="614"/>
        <v/>
      </c>
      <c r="AM663" s="199">
        <f t="shared" si="617"/>
        <v>6.56182470908995</v>
      </c>
      <c r="AN663" s="197">
        <f t="shared" si="619"/>
        <v>0</v>
      </c>
      <c r="AO663" s="197">
        <f t="shared" si="620"/>
        <v>0</v>
      </c>
      <c r="AP663" s="197">
        <f t="shared" si="621"/>
        <v>0</v>
      </c>
      <c r="AQ663" s="197">
        <f t="shared" si="622"/>
        <v>0</v>
      </c>
      <c r="AR663" s="197" t="str">
        <f t="shared" si="623"/>
        <v/>
      </c>
      <c r="AS663" s="197" t="str">
        <f t="shared" si="624"/>
        <v/>
      </c>
      <c r="AT663" s="197" t="str">
        <f t="shared" si="625"/>
        <v/>
      </c>
      <c r="AU663" s="197" t="str">
        <f t="shared" si="626"/>
        <v/>
      </c>
      <c r="AV663" s="199">
        <f t="shared" ca="1" si="618"/>
        <v>2.0190393224974557</v>
      </c>
      <c r="AX663" s="162">
        <f t="shared" si="627"/>
        <v>0</v>
      </c>
      <c r="AY663" s="162">
        <f t="shared" si="628"/>
        <v>0</v>
      </c>
      <c r="AZ663" s="162">
        <f t="shared" si="629"/>
        <v>0</v>
      </c>
      <c r="BA663" s="162">
        <f t="shared" si="630"/>
        <v>0</v>
      </c>
      <c r="BB663" s="162" t="str">
        <f t="shared" si="631"/>
        <v/>
      </c>
      <c r="BC663" s="162" t="str">
        <f t="shared" si="632"/>
        <v/>
      </c>
      <c r="BD663" s="162" t="str">
        <f t="shared" si="633"/>
        <v/>
      </c>
      <c r="BE663" s="162" t="str">
        <f t="shared" si="634"/>
        <v/>
      </c>
      <c r="BG663" s="169">
        <f t="shared" si="615"/>
        <v>15.030461483600023</v>
      </c>
      <c r="BH663" s="169">
        <f t="shared" ca="1" si="616"/>
        <v>2.0003926827224996</v>
      </c>
    </row>
    <row r="664" spans="3:60" x14ac:dyDescent="0.25">
      <c r="C664" s="197">
        <v>59</v>
      </c>
      <c r="D664" s="198">
        <f t="shared" si="584"/>
        <v>22.138132352257418</v>
      </c>
      <c r="E664" s="199">
        <f t="shared" si="585"/>
        <v>4.0177966101694915</v>
      </c>
      <c r="F664" s="199">
        <f t="shared" si="586"/>
        <v>20.088983050847457</v>
      </c>
      <c r="G664" s="199">
        <f t="shared" si="587"/>
        <v>3.3592164083670353</v>
      </c>
      <c r="H664" s="200">
        <f t="shared" si="588"/>
        <v>7466.7791605146595</v>
      </c>
      <c r="K664" s="199">
        <f t="shared" si="589"/>
        <v>15.081847676706348</v>
      </c>
      <c r="L664" s="201">
        <f t="shared" si="590"/>
        <v>0.12648907961260938</v>
      </c>
      <c r="M664" s="201">
        <f t="shared" si="591"/>
        <v>0.12755288025908737</v>
      </c>
      <c r="N664" s="201">
        <f t="shared" si="592"/>
        <v>0.13407190258741264</v>
      </c>
      <c r="O664" s="201">
        <f t="shared" si="593"/>
        <v>0.12660595001304129</v>
      </c>
      <c r="P664" s="201" t="str">
        <f t="shared" si="594"/>
        <v/>
      </c>
      <c r="Q664" s="201" t="str">
        <f t="shared" si="595"/>
        <v/>
      </c>
      <c r="R664" s="201" t="str">
        <f t="shared" si="596"/>
        <v/>
      </c>
      <c r="S664" s="201" t="str">
        <f t="shared" si="597"/>
        <v/>
      </c>
      <c r="T664" s="199">
        <f t="shared" si="598"/>
        <v>0</v>
      </c>
      <c r="U664" s="199">
        <f t="shared" si="599"/>
        <v>0</v>
      </c>
      <c r="V664" s="199">
        <f t="shared" si="600"/>
        <v>0</v>
      </c>
      <c r="W664" s="199">
        <f t="shared" si="601"/>
        <v>0</v>
      </c>
      <c r="X664" s="199" t="str">
        <f t="shared" si="602"/>
        <v/>
      </c>
      <c r="Y664" s="199" t="str">
        <f t="shared" si="603"/>
        <v/>
      </c>
      <c r="Z664" s="199" t="str">
        <f t="shared" si="604"/>
        <v/>
      </c>
      <c r="AA664" s="199" t="str">
        <f t="shared" si="605"/>
        <v/>
      </c>
      <c r="AB664" s="201">
        <f t="shared" ca="1" si="606"/>
        <v>2.0646005490892474</v>
      </c>
      <c r="AD664" s="162">
        <f t="shared" si="607"/>
        <v>0</v>
      </c>
      <c r="AE664" s="162">
        <f t="shared" si="608"/>
        <v>0</v>
      </c>
      <c r="AF664" s="162">
        <f t="shared" si="609"/>
        <v>0</v>
      </c>
      <c r="AG664" s="162">
        <f t="shared" si="610"/>
        <v>0</v>
      </c>
      <c r="AH664" s="162" t="str">
        <f t="shared" si="611"/>
        <v/>
      </c>
      <c r="AI664" s="162" t="str">
        <f t="shared" si="612"/>
        <v/>
      </c>
      <c r="AJ664" s="162" t="str">
        <f t="shared" si="613"/>
        <v/>
      </c>
      <c r="AK664" s="162" t="str">
        <f t="shared" si="614"/>
        <v/>
      </c>
      <c r="AM664" s="199">
        <f t="shared" si="617"/>
        <v>6.5730415034644629</v>
      </c>
      <c r="AN664" s="197">
        <f t="shared" si="619"/>
        <v>0</v>
      </c>
      <c r="AO664" s="197">
        <f t="shared" si="620"/>
        <v>0</v>
      </c>
      <c r="AP664" s="197">
        <f t="shared" si="621"/>
        <v>0</v>
      </c>
      <c r="AQ664" s="197">
        <f t="shared" si="622"/>
        <v>0</v>
      </c>
      <c r="AR664" s="197" t="str">
        <f t="shared" si="623"/>
        <v/>
      </c>
      <c r="AS664" s="197" t="str">
        <f t="shared" si="624"/>
        <v/>
      </c>
      <c r="AT664" s="197" t="str">
        <f t="shared" si="625"/>
        <v/>
      </c>
      <c r="AU664" s="197" t="str">
        <f t="shared" si="626"/>
        <v/>
      </c>
      <c r="AV664" s="199">
        <f t="shared" ca="1" si="618"/>
        <v>2.1029540323479865</v>
      </c>
      <c r="AX664" s="162">
        <f t="shared" si="627"/>
        <v>0</v>
      </c>
      <c r="AY664" s="162">
        <f t="shared" si="628"/>
        <v>0</v>
      </c>
      <c r="AZ664" s="162">
        <f t="shared" si="629"/>
        <v>0</v>
      </c>
      <c r="BA664" s="162">
        <f t="shared" si="630"/>
        <v>0</v>
      </c>
      <c r="BB664" s="162" t="str">
        <f t="shared" si="631"/>
        <v/>
      </c>
      <c r="BC664" s="162" t="str">
        <f t="shared" si="632"/>
        <v/>
      </c>
      <c r="BD664" s="162" t="str">
        <f t="shared" si="633"/>
        <v/>
      </c>
      <c r="BE664" s="162" t="str">
        <f t="shared" si="634"/>
        <v/>
      </c>
      <c r="BG664" s="169">
        <f t="shared" si="615"/>
        <v>15.056154580153185</v>
      </c>
      <c r="BH664" s="169">
        <f t="shared" ca="1" si="616"/>
        <v>2.0346515835060055</v>
      </c>
    </row>
    <row r="665" spans="3:60" x14ac:dyDescent="0.25">
      <c r="C665" s="197">
        <v>59.1</v>
      </c>
      <c r="D665" s="198">
        <f t="shared" si="584"/>
        <v>22.175654610481583</v>
      </c>
      <c r="E665" s="199">
        <f t="shared" si="585"/>
        <v>4.0226818950930632</v>
      </c>
      <c r="F665" s="199">
        <f t="shared" si="586"/>
        <v>20.113409475465318</v>
      </c>
      <c r="G665" s="199">
        <f t="shared" si="587"/>
        <v>3.3649099954998611</v>
      </c>
      <c r="H665" s="200">
        <f t="shared" si="588"/>
        <v>7457.7112439824077</v>
      </c>
      <c r="K665" s="199">
        <f t="shared" si="589"/>
        <v>15.10754077325951</v>
      </c>
      <c r="L665" s="201">
        <f t="shared" si="590"/>
        <v>0.12670456356424925</v>
      </c>
      <c r="M665" s="201">
        <f t="shared" si="591"/>
        <v>0.12777017647758668</v>
      </c>
      <c r="N665" s="201">
        <f t="shared" si="592"/>
        <v>0.13430030446575575</v>
      </c>
      <c r="O665" s="201">
        <f t="shared" si="593"/>
        <v>0.12682163306246724</v>
      </c>
      <c r="P665" s="201" t="str">
        <f t="shared" si="594"/>
        <v/>
      </c>
      <c r="Q665" s="201" t="str">
        <f t="shared" si="595"/>
        <v/>
      </c>
      <c r="R665" s="201" t="str">
        <f t="shared" si="596"/>
        <v/>
      </c>
      <c r="S665" s="201" t="str">
        <f t="shared" si="597"/>
        <v/>
      </c>
      <c r="T665" s="199">
        <f t="shared" si="598"/>
        <v>0</v>
      </c>
      <c r="U665" s="199">
        <f t="shared" si="599"/>
        <v>0</v>
      </c>
      <c r="V665" s="199">
        <f t="shared" si="600"/>
        <v>0</v>
      </c>
      <c r="W665" s="199">
        <f t="shared" si="601"/>
        <v>0</v>
      </c>
      <c r="X665" s="199" t="str">
        <f t="shared" si="602"/>
        <v/>
      </c>
      <c r="Y665" s="199" t="str">
        <f t="shared" si="603"/>
        <v/>
      </c>
      <c r="Z665" s="199" t="str">
        <f t="shared" si="604"/>
        <v/>
      </c>
      <c r="AA665" s="199" t="str">
        <f t="shared" si="605"/>
        <v/>
      </c>
      <c r="AB665" s="201">
        <f t="shared" ca="1" si="606"/>
        <v>2.0080236783737231</v>
      </c>
      <c r="AD665" s="162">
        <f t="shared" si="607"/>
        <v>0</v>
      </c>
      <c r="AE665" s="162">
        <f t="shared" si="608"/>
        <v>0</v>
      </c>
      <c r="AF665" s="162">
        <f t="shared" si="609"/>
        <v>0</v>
      </c>
      <c r="AG665" s="162">
        <f t="shared" si="610"/>
        <v>0</v>
      </c>
      <c r="AH665" s="162" t="str">
        <f t="shared" si="611"/>
        <v/>
      </c>
      <c r="AI665" s="162" t="str">
        <f t="shared" si="612"/>
        <v/>
      </c>
      <c r="AJ665" s="162" t="str">
        <f t="shared" si="613"/>
        <v/>
      </c>
      <c r="AK665" s="162" t="str">
        <f t="shared" si="614"/>
        <v/>
      </c>
      <c r="AM665" s="199">
        <f t="shared" si="617"/>
        <v>6.5842582978389759</v>
      </c>
      <c r="AN665" s="197">
        <f t="shared" si="619"/>
        <v>0</v>
      </c>
      <c r="AO665" s="197">
        <f t="shared" si="620"/>
        <v>0</v>
      </c>
      <c r="AP665" s="197">
        <f t="shared" si="621"/>
        <v>0</v>
      </c>
      <c r="AQ665" s="197">
        <f t="shared" si="622"/>
        <v>0</v>
      </c>
      <c r="AR665" s="197" t="str">
        <f t="shared" si="623"/>
        <v/>
      </c>
      <c r="AS665" s="197" t="str">
        <f t="shared" si="624"/>
        <v/>
      </c>
      <c r="AT665" s="197" t="str">
        <f t="shared" si="625"/>
        <v/>
      </c>
      <c r="AU665" s="197" t="str">
        <f t="shared" si="626"/>
        <v/>
      </c>
      <c r="AV665" s="199">
        <f t="shared" ca="1" si="618"/>
        <v>2.0691840135635764</v>
      </c>
      <c r="AX665" s="162">
        <f t="shared" si="627"/>
        <v>0</v>
      </c>
      <c r="AY665" s="162">
        <f t="shared" si="628"/>
        <v>0</v>
      </c>
      <c r="AZ665" s="162">
        <f t="shared" si="629"/>
        <v>0</v>
      </c>
      <c r="BA665" s="162">
        <f t="shared" si="630"/>
        <v>0</v>
      </c>
      <c r="BB665" s="162" t="str">
        <f t="shared" si="631"/>
        <v/>
      </c>
      <c r="BC665" s="162" t="str">
        <f t="shared" si="632"/>
        <v/>
      </c>
      <c r="BD665" s="162" t="str">
        <f t="shared" si="633"/>
        <v/>
      </c>
      <c r="BE665" s="162" t="str">
        <f t="shared" si="634"/>
        <v/>
      </c>
      <c r="BG665" s="169">
        <f t="shared" si="615"/>
        <v>15.081847676706348</v>
      </c>
      <c r="BH665" s="169">
        <f t="shared" ca="1" si="616"/>
        <v>2.0646005490892474</v>
      </c>
    </row>
    <row r="666" spans="3:60" x14ac:dyDescent="0.25">
      <c r="C666" s="197">
        <v>59.2</v>
      </c>
      <c r="D666" s="198">
        <f t="shared" si="584"/>
        <v>22.213176868705752</v>
      </c>
      <c r="E666" s="199">
        <f t="shared" si="585"/>
        <v>4.0275675675675675</v>
      </c>
      <c r="F666" s="199">
        <f t="shared" si="586"/>
        <v>20.137837837837836</v>
      </c>
      <c r="G666" s="199">
        <f t="shared" si="587"/>
        <v>3.3706035826326866</v>
      </c>
      <c r="H666" s="200">
        <f t="shared" si="588"/>
        <v>7448.6646087773461</v>
      </c>
      <c r="K666" s="199">
        <f t="shared" si="589"/>
        <v>15.133233869812672</v>
      </c>
      <c r="L666" s="201">
        <f t="shared" si="590"/>
        <v>0.12692004751588912</v>
      </c>
      <c r="M666" s="201">
        <f t="shared" si="591"/>
        <v>0.12798747269608596</v>
      </c>
      <c r="N666" s="201">
        <f t="shared" si="592"/>
        <v>0.13452870634409886</v>
      </c>
      <c r="O666" s="201">
        <f t="shared" si="593"/>
        <v>0.1270373161118932</v>
      </c>
      <c r="P666" s="201" t="str">
        <f t="shared" si="594"/>
        <v/>
      </c>
      <c r="Q666" s="201" t="str">
        <f t="shared" si="595"/>
        <v/>
      </c>
      <c r="R666" s="201" t="str">
        <f t="shared" si="596"/>
        <v/>
      </c>
      <c r="S666" s="201" t="str">
        <f t="shared" si="597"/>
        <v/>
      </c>
      <c r="T666" s="199">
        <f t="shared" si="598"/>
        <v>0</v>
      </c>
      <c r="U666" s="199">
        <f t="shared" si="599"/>
        <v>0</v>
      </c>
      <c r="V666" s="199">
        <f t="shared" si="600"/>
        <v>0</v>
      </c>
      <c r="W666" s="199">
        <f t="shared" si="601"/>
        <v>0</v>
      </c>
      <c r="X666" s="199" t="str">
        <f t="shared" si="602"/>
        <v/>
      </c>
      <c r="Y666" s="199" t="str">
        <f t="shared" si="603"/>
        <v/>
      </c>
      <c r="Z666" s="199" t="str">
        <f t="shared" si="604"/>
        <v/>
      </c>
      <c r="AA666" s="199" t="str">
        <f t="shared" si="605"/>
        <v/>
      </c>
      <c r="AB666" s="201">
        <f t="shared" ca="1" si="606"/>
        <v>2.0498587696527002</v>
      </c>
      <c r="AD666" s="162">
        <f t="shared" si="607"/>
        <v>0</v>
      </c>
      <c r="AE666" s="162">
        <f t="shared" si="608"/>
        <v>0</v>
      </c>
      <c r="AF666" s="162">
        <f t="shared" si="609"/>
        <v>0</v>
      </c>
      <c r="AG666" s="162">
        <f t="shared" si="610"/>
        <v>0</v>
      </c>
      <c r="AH666" s="162" t="str">
        <f t="shared" si="611"/>
        <v/>
      </c>
      <c r="AI666" s="162" t="str">
        <f t="shared" si="612"/>
        <v/>
      </c>
      <c r="AJ666" s="162" t="str">
        <f t="shared" si="613"/>
        <v/>
      </c>
      <c r="AK666" s="162" t="str">
        <f t="shared" si="614"/>
        <v/>
      </c>
      <c r="AM666" s="199">
        <f t="shared" si="617"/>
        <v>6.5954750922134888</v>
      </c>
      <c r="AN666" s="197">
        <f t="shared" si="619"/>
        <v>0</v>
      </c>
      <c r="AO666" s="197">
        <f t="shared" si="620"/>
        <v>0</v>
      </c>
      <c r="AP666" s="197">
        <f t="shared" si="621"/>
        <v>0</v>
      </c>
      <c r="AQ666" s="197">
        <f t="shared" si="622"/>
        <v>0</v>
      </c>
      <c r="AR666" s="197" t="str">
        <f t="shared" si="623"/>
        <v/>
      </c>
      <c r="AS666" s="197" t="str">
        <f t="shared" si="624"/>
        <v/>
      </c>
      <c r="AT666" s="197" t="str">
        <f t="shared" si="625"/>
        <v/>
      </c>
      <c r="AU666" s="197" t="str">
        <f t="shared" si="626"/>
        <v/>
      </c>
      <c r="AV666" s="199">
        <f t="shared" ca="1" si="618"/>
        <v>2.1482051307592798</v>
      </c>
      <c r="AX666" s="162">
        <f t="shared" si="627"/>
        <v>0</v>
      </c>
      <c r="AY666" s="162">
        <f t="shared" si="628"/>
        <v>0</v>
      </c>
      <c r="AZ666" s="162">
        <f t="shared" si="629"/>
        <v>0</v>
      </c>
      <c r="BA666" s="162">
        <f t="shared" si="630"/>
        <v>0</v>
      </c>
      <c r="BB666" s="162" t="str">
        <f t="shared" si="631"/>
        <v/>
      </c>
      <c r="BC666" s="162" t="str">
        <f t="shared" si="632"/>
        <v/>
      </c>
      <c r="BD666" s="162" t="str">
        <f t="shared" si="633"/>
        <v/>
      </c>
      <c r="BE666" s="162" t="str">
        <f t="shared" si="634"/>
        <v/>
      </c>
      <c r="BG666" s="169">
        <f t="shared" si="615"/>
        <v>15.10754077325951</v>
      </c>
      <c r="BH666" s="169">
        <f t="shared" ca="1" si="616"/>
        <v>2.0080236783737231</v>
      </c>
    </row>
    <row r="667" spans="3:60" x14ac:dyDescent="0.25">
      <c r="C667" s="197">
        <v>59.3</v>
      </c>
      <c r="D667" s="198">
        <f t="shared" si="584"/>
        <v>22.250699126929913</v>
      </c>
      <c r="E667" s="199">
        <f t="shared" si="585"/>
        <v>4.0324536256323773</v>
      </c>
      <c r="F667" s="199">
        <f t="shared" si="586"/>
        <v>20.162268128161887</v>
      </c>
      <c r="G667" s="199">
        <f t="shared" si="587"/>
        <v>3.3762971697655111</v>
      </c>
      <c r="H667" s="200">
        <f t="shared" si="588"/>
        <v>7439.6391837724705</v>
      </c>
      <c r="K667" s="199">
        <f t="shared" si="589"/>
        <v>15.158926966365835</v>
      </c>
      <c r="L667" s="201">
        <f t="shared" si="590"/>
        <v>0.12713553146752901</v>
      </c>
      <c r="M667" s="201">
        <f t="shared" si="591"/>
        <v>0.12820476891458527</v>
      </c>
      <c r="N667" s="201">
        <f t="shared" si="592"/>
        <v>0.134757108222442</v>
      </c>
      <c r="O667" s="201">
        <f t="shared" si="593"/>
        <v>0.12725299916131919</v>
      </c>
      <c r="P667" s="201" t="str">
        <f t="shared" si="594"/>
        <v/>
      </c>
      <c r="Q667" s="201" t="str">
        <f t="shared" si="595"/>
        <v/>
      </c>
      <c r="R667" s="201" t="str">
        <f t="shared" si="596"/>
        <v/>
      </c>
      <c r="S667" s="201" t="str">
        <f t="shared" si="597"/>
        <v/>
      </c>
      <c r="T667" s="199">
        <f t="shared" si="598"/>
        <v>0</v>
      </c>
      <c r="U667" s="199">
        <f t="shared" si="599"/>
        <v>0</v>
      </c>
      <c r="V667" s="199">
        <f t="shared" si="600"/>
        <v>0</v>
      </c>
      <c r="W667" s="199">
        <f t="shared" si="601"/>
        <v>0</v>
      </c>
      <c r="X667" s="199" t="str">
        <f t="shared" si="602"/>
        <v/>
      </c>
      <c r="Y667" s="199" t="str">
        <f t="shared" si="603"/>
        <v/>
      </c>
      <c r="Z667" s="199" t="str">
        <f t="shared" si="604"/>
        <v/>
      </c>
      <c r="AA667" s="199" t="str">
        <f t="shared" si="605"/>
        <v/>
      </c>
      <c r="AB667" s="201">
        <f t="shared" ca="1" si="606"/>
        <v>2.1085435390801117</v>
      </c>
      <c r="AD667" s="162">
        <f t="shared" si="607"/>
        <v>0</v>
      </c>
      <c r="AE667" s="162">
        <f t="shared" si="608"/>
        <v>0</v>
      </c>
      <c r="AF667" s="162">
        <f t="shared" si="609"/>
        <v>0</v>
      </c>
      <c r="AG667" s="162">
        <f t="shared" si="610"/>
        <v>0</v>
      </c>
      <c r="AH667" s="162" t="str">
        <f t="shared" si="611"/>
        <v/>
      </c>
      <c r="AI667" s="162" t="str">
        <f t="shared" si="612"/>
        <v/>
      </c>
      <c r="AJ667" s="162" t="str">
        <f t="shared" si="613"/>
        <v/>
      </c>
      <c r="AK667" s="162" t="str">
        <f t="shared" si="614"/>
        <v/>
      </c>
      <c r="AM667" s="199">
        <f t="shared" si="617"/>
        <v>6.6066918865880018</v>
      </c>
      <c r="AN667" s="197">
        <f t="shared" si="619"/>
        <v>0</v>
      </c>
      <c r="AO667" s="197">
        <f t="shared" si="620"/>
        <v>0</v>
      </c>
      <c r="AP667" s="197">
        <f t="shared" si="621"/>
        <v>0</v>
      </c>
      <c r="AQ667" s="197">
        <f t="shared" si="622"/>
        <v>0</v>
      </c>
      <c r="AR667" s="197" t="str">
        <f t="shared" si="623"/>
        <v/>
      </c>
      <c r="AS667" s="197" t="str">
        <f t="shared" si="624"/>
        <v/>
      </c>
      <c r="AT667" s="197" t="str">
        <f t="shared" si="625"/>
        <v/>
      </c>
      <c r="AU667" s="197" t="str">
        <f t="shared" si="626"/>
        <v/>
      </c>
      <c r="AV667" s="199">
        <f t="shared" ca="1" si="618"/>
        <v>2.0514835763483039</v>
      </c>
      <c r="AX667" s="162">
        <f t="shared" si="627"/>
        <v>0</v>
      </c>
      <c r="AY667" s="162">
        <f t="shared" si="628"/>
        <v>0</v>
      </c>
      <c r="AZ667" s="162">
        <f t="shared" si="629"/>
        <v>0</v>
      </c>
      <c r="BA667" s="162">
        <f t="shared" si="630"/>
        <v>0</v>
      </c>
      <c r="BB667" s="162" t="str">
        <f t="shared" si="631"/>
        <v/>
      </c>
      <c r="BC667" s="162" t="str">
        <f t="shared" si="632"/>
        <v/>
      </c>
      <c r="BD667" s="162" t="str">
        <f t="shared" si="633"/>
        <v/>
      </c>
      <c r="BE667" s="162" t="str">
        <f t="shared" si="634"/>
        <v/>
      </c>
      <c r="BG667" s="169">
        <f t="shared" si="615"/>
        <v>15.133233869812672</v>
      </c>
      <c r="BH667" s="169">
        <f t="shared" ca="1" si="616"/>
        <v>2.0498587696527002</v>
      </c>
    </row>
    <row r="668" spans="3:60" x14ac:dyDescent="0.25">
      <c r="C668" s="197">
        <v>59.4</v>
      </c>
      <c r="D668" s="198">
        <f t="shared" si="584"/>
        <v>22.288221385154078</v>
      </c>
      <c r="E668" s="199">
        <f t="shared" si="585"/>
        <v>4.0373400673400672</v>
      </c>
      <c r="F668" s="199">
        <f t="shared" si="586"/>
        <v>20.186700336700337</v>
      </c>
      <c r="G668" s="199">
        <f t="shared" si="587"/>
        <v>3.3819907568983369</v>
      </c>
      <c r="H668" s="200">
        <f t="shared" si="588"/>
        <v>7430.634898131083</v>
      </c>
      <c r="K668" s="199">
        <f t="shared" si="589"/>
        <v>15.184620062918997</v>
      </c>
      <c r="L668" s="201">
        <f t="shared" si="590"/>
        <v>0.12735101541916891</v>
      </c>
      <c r="M668" s="201">
        <f t="shared" si="591"/>
        <v>0.12842206513308455</v>
      </c>
      <c r="N668" s="201">
        <f t="shared" si="592"/>
        <v>0.13498551010078513</v>
      </c>
      <c r="O668" s="201">
        <f t="shared" si="593"/>
        <v>0.12746868221074514</v>
      </c>
      <c r="P668" s="201" t="str">
        <f t="shared" si="594"/>
        <v/>
      </c>
      <c r="Q668" s="201" t="str">
        <f t="shared" si="595"/>
        <v/>
      </c>
      <c r="R668" s="201" t="str">
        <f t="shared" si="596"/>
        <v/>
      </c>
      <c r="S668" s="201" t="str">
        <f t="shared" si="597"/>
        <v/>
      </c>
      <c r="T668" s="199">
        <f t="shared" si="598"/>
        <v>0</v>
      </c>
      <c r="U668" s="199">
        <f t="shared" si="599"/>
        <v>0</v>
      </c>
      <c r="V668" s="199">
        <f t="shared" si="600"/>
        <v>0</v>
      </c>
      <c r="W668" s="199">
        <f t="shared" si="601"/>
        <v>0</v>
      </c>
      <c r="X668" s="199" t="str">
        <f t="shared" si="602"/>
        <v/>
      </c>
      <c r="Y668" s="199" t="str">
        <f t="shared" si="603"/>
        <v/>
      </c>
      <c r="Z668" s="199" t="str">
        <f t="shared" si="604"/>
        <v/>
      </c>
      <c r="AA668" s="199" t="str">
        <f t="shared" si="605"/>
        <v/>
      </c>
      <c r="AB668" s="201">
        <f t="shared" ca="1" si="606"/>
        <v>2.0657681029667869</v>
      </c>
      <c r="AD668" s="162">
        <f t="shared" si="607"/>
        <v>0</v>
      </c>
      <c r="AE668" s="162">
        <f t="shared" si="608"/>
        <v>0</v>
      </c>
      <c r="AF668" s="162">
        <f t="shared" si="609"/>
        <v>0</v>
      </c>
      <c r="AG668" s="162">
        <f t="shared" si="610"/>
        <v>0</v>
      </c>
      <c r="AH668" s="162" t="str">
        <f t="shared" si="611"/>
        <v/>
      </c>
      <c r="AI668" s="162" t="str">
        <f t="shared" si="612"/>
        <v/>
      </c>
      <c r="AJ668" s="162" t="str">
        <f t="shared" si="613"/>
        <v/>
      </c>
      <c r="AK668" s="162" t="str">
        <f t="shared" si="614"/>
        <v/>
      </c>
      <c r="AM668" s="199">
        <f t="shared" si="617"/>
        <v>6.6179086809625147</v>
      </c>
      <c r="AN668" s="197">
        <f t="shared" si="619"/>
        <v>0</v>
      </c>
      <c r="AO668" s="197">
        <f t="shared" si="620"/>
        <v>0</v>
      </c>
      <c r="AP668" s="197">
        <f t="shared" si="621"/>
        <v>0</v>
      </c>
      <c r="AQ668" s="197">
        <f t="shared" si="622"/>
        <v>0</v>
      </c>
      <c r="AR668" s="197" t="str">
        <f t="shared" si="623"/>
        <v/>
      </c>
      <c r="AS668" s="197" t="str">
        <f t="shared" si="624"/>
        <v/>
      </c>
      <c r="AT668" s="197" t="str">
        <f t="shared" si="625"/>
        <v/>
      </c>
      <c r="AU668" s="197" t="str">
        <f t="shared" si="626"/>
        <v/>
      </c>
      <c r="AV668" s="199">
        <f t="shared" ca="1" si="618"/>
        <v>2.1083846007483595</v>
      </c>
      <c r="AX668" s="162">
        <f t="shared" si="627"/>
        <v>0</v>
      </c>
      <c r="AY668" s="162">
        <f t="shared" si="628"/>
        <v>0</v>
      </c>
      <c r="AZ668" s="162">
        <f t="shared" si="629"/>
        <v>0</v>
      </c>
      <c r="BA668" s="162">
        <f t="shared" si="630"/>
        <v>0</v>
      </c>
      <c r="BB668" s="162" t="str">
        <f t="shared" si="631"/>
        <v/>
      </c>
      <c r="BC668" s="162" t="str">
        <f t="shared" si="632"/>
        <v/>
      </c>
      <c r="BD668" s="162" t="str">
        <f t="shared" si="633"/>
        <v/>
      </c>
      <c r="BE668" s="162" t="str">
        <f t="shared" si="634"/>
        <v/>
      </c>
      <c r="BG668" s="169">
        <f t="shared" si="615"/>
        <v>15.158926966365835</v>
      </c>
      <c r="BH668" s="169">
        <f t="shared" ca="1" si="616"/>
        <v>2.1085435390801117</v>
      </c>
    </row>
    <row r="669" spans="3:60" x14ac:dyDescent="0.25">
      <c r="C669" s="197">
        <v>59.5</v>
      </c>
      <c r="D669" s="198">
        <f t="shared" si="584"/>
        <v>22.325743643378246</v>
      </c>
      <c r="E669" s="199">
        <f t="shared" si="585"/>
        <v>4.0422268907563028</v>
      </c>
      <c r="F669" s="199">
        <f t="shared" si="586"/>
        <v>20.211134453781515</v>
      </c>
      <c r="G669" s="199">
        <f t="shared" si="587"/>
        <v>3.3876843440311633</v>
      </c>
      <c r="H669" s="200">
        <f t="shared" si="588"/>
        <v>7421.651681305545</v>
      </c>
      <c r="K669" s="199">
        <f t="shared" si="589"/>
        <v>15.210313159472159</v>
      </c>
      <c r="L669" s="201">
        <f t="shared" si="590"/>
        <v>0.12756649937080877</v>
      </c>
      <c r="M669" s="201">
        <f t="shared" si="591"/>
        <v>0.12863936135158385</v>
      </c>
      <c r="N669" s="201">
        <f t="shared" si="592"/>
        <v>0.13521391197912824</v>
      </c>
      <c r="O669" s="201">
        <f t="shared" si="593"/>
        <v>0.1276843652601711</v>
      </c>
      <c r="P669" s="201" t="str">
        <f t="shared" si="594"/>
        <v/>
      </c>
      <c r="Q669" s="201" t="str">
        <f t="shared" si="595"/>
        <v/>
      </c>
      <c r="R669" s="201" t="str">
        <f t="shared" si="596"/>
        <v/>
      </c>
      <c r="S669" s="201" t="str">
        <f t="shared" si="597"/>
        <v/>
      </c>
      <c r="T669" s="199">
        <f t="shared" si="598"/>
        <v>0</v>
      </c>
      <c r="U669" s="199">
        <f t="shared" si="599"/>
        <v>0</v>
      </c>
      <c r="V669" s="199">
        <f t="shared" si="600"/>
        <v>0</v>
      </c>
      <c r="W669" s="199">
        <f t="shared" si="601"/>
        <v>0</v>
      </c>
      <c r="X669" s="199" t="str">
        <f t="shared" si="602"/>
        <v/>
      </c>
      <c r="Y669" s="199" t="str">
        <f t="shared" si="603"/>
        <v/>
      </c>
      <c r="Z669" s="199" t="str">
        <f t="shared" si="604"/>
        <v/>
      </c>
      <c r="AA669" s="199" t="str">
        <f t="shared" si="605"/>
        <v/>
      </c>
      <c r="AB669" s="201">
        <f t="shared" ca="1" si="606"/>
        <v>2.1568753332794759</v>
      </c>
      <c r="AD669" s="162">
        <f t="shared" si="607"/>
        <v>0</v>
      </c>
      <c r="AE669" s="162">
        <f t="shared" si="608"/>
        <v>0</v>
      </c>
      <c r="AF669" s="162">
        <f t="shared" si="609"/>
        <v>0</v>
      </c>
      <c r="AG669" s="162">
        <f t="shared" si="610"/>
        <v>0</v>
      </c>
      <c r="AH669" s="162" t="str">
        <f t="shared" si="611"/>
        <v/>
      </c>
      <c r="AI669" s="162" t="str">
        <f t="shared" si="612"/>
        <v/>
      </c>
      <c r="AJ669" s="162" t="str">
        <f t="shared" si="613"/>
        <v/>
      </c>
      <c r="AK669" s="162" t="str">
        <f t="shared" si="614"/>
        <v/>
      </c>
      <c r="AM669" s="199">
        <f t="shared" si="617"/>
        <v>6.6291254753370277</v>
      </c>
      <c r="AN669" s="197">
        <f t="shared" si="619"/>
        <v>0</v>
      </c>
      <c r="AO669" s="197">
        <f t="shared" si="620"/>
        <v>0</v>
      </c>
      <c r="AP669" s="197">
        <f t="shared" si="621"/>
        <v>0</v>
      </c>
      <c r="AQ669" s="197">
        <f t="shared" si="622"/>
        <v>0</v>
      </c>
      <c r="AR669" s="197" t="str">
        <f t="shared" si="623"/>
        <v/>
      </c>
      <c r="AS669" s="197" t="str">
        <f t="shared" si="624"/>
        <v/>
      </c>
      <c r="AT669" s="197" t="str">
        <f t="shared" si="625"/>
        <v/>
      </c>
      <c r="AU669" s="197" t="str">
        <f t="shared" si="626"/>
        <v/>
      </c>
      <c r="AV669" s="199">
        <f t="shared" ca="1" si="618"/>
        <v>2.1410555568421072</v>
      </c>
      <c r="AX669" s="162">
        <f t="shared" si="627"/>
        <v>0</v>
      </c>
      <c r="AY669" s="162">
        <f t="shared" si="628"/>
        <v>0</v>
      </c>
      <c r="AZ669" s="162">
        <f t="shared" si="629"/>
        <v>0</v>
      </c>
      <c r="BA669" s="162">
        <f t="shared" si="630"/>
        <v>0</v>
      </c>
      <c r="BB669" s="162" t="str">
        <f t="shared" si="631"/>
        <v/>
      </c>
      <c r="BC669" s="162" t="str">
        <f t="shared" si="632"/>
        <v/>
      </c>
      <c r="BD669" s="162" t="str">
        <f t="shared" si="633"/>
        <v/>
      </c>
      <c r="BE669" s="162" t="str">
        <f t="shared" si="634"/>
        <v/>
      </c>
      <c r="BG669" s="169">
        <f t="shared" si="615"/>
        <v>15.184620062918997</v>
      </c>
      <c r="BH669" s="169">
        <f t="shared" ca="1" si="616"/>
        <v>2.0657681029667869</v>
      </c>
    </row>
    <row r="670" spans="3:60" x14ac:dyDescent="0.25">
      <c r="C670" s="197">
        <v>59.6</v>
      </c>
      <c r="D670" s="198">
        <f t="shared" si="584"/>
        <v>22.363265901602411</v>
      </c>
      <c r="E670" s="199">
        <f t="shared" si="585"/>
        <v>4.0471140939597321</v>
      </c>
      <c r="F670" s="199">
        <f t="shared" si="586"/>
        <v>20.23557046979866</v>
      </c>
      <c r="G670" s="199">
        <f t="shared" si="587"/>
        <v>3.3933779311639887</v>
      </c>
      <c r="H670" s="200">
        <f t="shared" si="588"/>
        <v>7412.6894630360512</v>
      </c>
      <c r="K670" s="199">
        <f t="shared" si="589"/>
        <v>15.236006256025322</v>
      </c>
      <c r="L670" s="201">
        <f t="shared" si="590"/>
        <v>0.12778198332244864</v>
      </c>
      <c r="M670" s="201">
        <f t="shared" si="591"/>
        <v>0.12885665757008316</v>
      </c>
      <c r="N670" s="201">
        <f t="shared" si="592"/>
        <v>0.13544231385747135</v>
      </c>
      <c r="O670" s="201">
        <f t="shared" si="593"/>
        <v>0.12790004830959709</v>
      </c>
      <c r="P670" s="201" t="str">
        <f t="shared" si="594"/>
        <v/>
      </c>
      <c r="Q670" s="201" t="str">
        <f t="shared" si="595"/>
        <v/>
      </c>
      <c r="R670" s="201" t="str">
        <f t="shared" si="596"/>
        <v/>
      </c>
      <c r="S670" s="201" t="str">
        <f t="shared" si="597"/>
        <v/>
      </c>
      <c r="T670" s="199">
        <f t="shared" si="598"/>
        <v>0</v>
      </c>
      <c r="U670" s="199">
        <f t="shared" si="599"/>
        <v>0</v>
      </c>
      <c r="V670" s="199">
        <f t="shared" si="600"/>
        <v>0</v>
      </c>
      <c r="W670" s="199">
        <f t="shared" si="601"/>
        <v>0</v>
      </c>
      <c r="X670" s="199" t="str">
        <f t="shared" si="602"/>
        <v/>
      </c>
      <c r="Y670" s="199" t="str">
        <f t="shared" si="603"/>
        <v/>
      </c>
      <c r="Z670" s="199" t="str">
        <f t="shared" si="604"/>
        <v/>
      </c>
      <c r="AA670" s="199" t="str">
        <f t="shared" si="605"/>
        <v/>
      </c>
      <c r="AB670" s="201">
        <f t="shared" ca="1" si="606"/>
        <v>2.1295538333212272</v>
      </c>
      <c r="AD670" s="162">
        <f t="shared" si="607"/>
        <v>0</v>
      </c>
      <c r="AE670" s="162">
        <f t="shared" si="608"/>
        <v>0</v>
      </c>
      <c r="AF670" s="162">
        <f t="shared" si="609"/>
        <v>0</v>
      </c>
      <c r="AG670" s="162">
        <f t="shared" si="610"/>
        <v>0</v>
      </c>
      <c r="AH670" s="162" t="str">
        <f t="shared" si="611"/>
        <v/>
      </c>
      <c r="AI670" s="162" t="str">
        <f t="shared" si="612"/>
        <v/>
      </c>
      <c r="AJ670" s="162" t="str">
        <f t="shared" si="613"/>
        <v/>
      </c>
      <c r="AK670" s="162" t="str">
        <f t="shared" si="614"/>
        <v/>
      </c>
      <c r="AM670" s="199">
        <f t="shared" si="617"/>
        <v>6.6403422697115406</v>
      </c>
      <c r="AN670" s="197">
        <f t="shared" si="619"/>
        <v>0</v>
      </c>
      <c r="AO670" s="197">
        <f t="shared" si="620"/>
        <v>0</v>
      </c>
      <c r="AP670" s="197">
        <f t="shared" si="621"/>
        <v>0</v>
      </c>
      <c r="AQ670" s="197">
        <f t="shared" si="622"/>
        <v>0</v>
      </c>
      <c r="AR670" s="197" t="str">
        <f t="shared" si="623"/>
        <v/>
      </c>
      <c r="AS670" s="197" t="str">
        <f t="shared" si="624"/>
        <v/>
      </c>
      <c r="AT670" s="197" t="str">
        <f t="shared" si="625"/>
        <v/>
      </c>
      <c r="AU670" s="197" t="str">
        <f t="shared" si="626"/>
        <v/>
      </c>
      <c r="AV670" s="199">
        <f t="shared" ca="1" si="618"/>
        <v>2.1156739571569494</v>
      </c>
      <c r="AX670" s="162">
        <f t="shared" si="627"/>
        <v>0</v>
      </c>
      <c r="AY670" s="162">
        <f t="shared" si="628"/>
        <v>0</v>
      </c>
      <c r="AZ670" s="162">
        <f t="shared" si="629"/>
        <v>0</v>
      </c>
      <c r="BA670" s="162">
        <f t="shared" si="630"/>
        <v>0</v>
      </c>
      <c r="BB670" s="162" t="str">
        <f t="shared" si="631"/>
        <v/>
      </c>
      <c r="BC670" s="162" t="str">
        <f t="shared" si="632"/>
        <v/>
      </c>
      <c r="BD670" s="162" t="str">
        <f t="shared" si="633"/>
        <v/>
      </c>
      <c r="BE670" s="162" t="str">
        <f t="shared" si="634"/>
        <v/>
      </c>
      <c r="BG670" s="169">
        <f t="shared" si="615"/>
        <v>15.210313159472159</v>
      </c>
      <c r="BH670" s="169">
        <f t="shared" ca="1" si="616"/>
        <v>2.1568753332794759</v>
      </c>
    </row>
    <row r="671" spans="3:60" x14ac:dyDescent="0.25">
      <c r="C671" s="197">
        <v>59.7</v>
      </c>
      <c r="D671" s="198">
        <f t="shared" si="584"/>
        <v>22.400788159826575</v>
      </c>
      <c r="E671" s="199">
        <f t="shared" si="585"/>
        <v>4.0520016750418764</v>
      </c>
      <c r="F671" s="199">
        <f t="shared" si="586"/>
        <v>20.260008375209381</v>
      </c>
      <c r="G671" s="199">
        <f t="shared" si="587"/>
        <v>3.3990715182968141</v>
      </c>
      <c r="H671" s="200">
        <f t="shared" si="588"/>
        <v>7403.7481733493996</v>
      </c>
      <c r="K671" s="199">
        <f t="shared" si="589"/>
        <v>15.261699352578484</v>
      </c>
      <c r="L671" s="201">
        <f t="shared" si="590"/>
        <v>0.12799746727408851</v>
      </c>
      <c r="M671" s="201">
        <f t="shared" si="591"/>
        <v>0.12907395378858244</v>
      </c>
      <c r="N671" s="201">
        <f t="shared" si="592"/>
        <v>0.13567071573581449</v>
      </c>
      <c r="O671" s="201">
        <f t="shared" si="593"/>
        <v>0.12811573135902304</v>
      </c>
      <c r="P671" s="201" t="str">
        <f t="shared" si="594"/>
        <v/>
      </c>
      <c r="Q671" s="201" t="str">
        <f t="shared" si="595"/>
        <v/>
      </c>
      <c r="R671" s="201" t="str">
        <f t="shared" si="596"/>
        <v/>
      </c>
      <c r="S671" s="201" t="str">
        <f t="shared" si="597"/>
        <v/>
      </c>
      <c r="T671" s="199">
        <f t="shared" si="598"/>
        <v>0</v>
      </c>
      <c r="U671" s="199">
        <f t="shared" si="599"/>
        <v>0</v>
      </c>
      <c r="V671" s="199">
        <f t="shared" si="600"/>
        <v>0</v>
      </c>
      <c r="W671" s="199">
        <f t="shared" si="601"/>
        <v>0</v>
      </c>
      <c r="X671" s="199" t="str">
        <f t="shared" si="602"/>
        <v/>
      </c>
      <c r="Y671" s="199" t="str">
        <f t="shared" si="603"/>
        <v/>
      </c>
      <c r="Z671" s="199" t="str">
        <f t="shared" si="604"/>
        <v/>
      </c>
      <c r="AA671" s="199" t="str">
        <f t="shared" si="605"/>
        <v/>
      </c>
      <c r="AB671" s="201">
        <f t="shared" ca="1" si="606"/>
        <v>2.0330050853167179</v>
      </c>
      <c r="AD671" s="162">
        <f t="shared" si="607"/>
        <v>0</v>
      </c>
      <c r="AE671" s="162">
        <f t="shared" si="608"/>
        <v>0</v>
      </c>
      <c r="AF671" s="162">
        <f t="shared" si="609"/>
        <v>0</v>
      </c>
      <c r="AG671" s="162">
        <f t="shared" si="610"/>
        <v>0</v>
      </c>
      <c r="AH671" s="162" t="str">
        <f t="shared" si="611"/>
        <v/>
      </c>
      <c r="AI671" s="162" t="str">
        <f t="shared" si="612"/>
        <v/>
      </c>
      <c r="AJ671" s="162" t="str">
        <f t="shared" si="613"/>
        <v/>
      </c>
      <c r="AK671" s="162" t="str">
        <f t="shared" si="614"/>
        <v/>
      </c>
      <c r="AM671" s="199">
        <f t="shared" si="617"/>
        <v>6.6515590640860536</v>
      </c>
      <c r="AN671" s="197">
        <f t="shared" si="619"/>
        <v>0</v>
      </c>
      <c r="AO671" s="197">
        <f t="shared" si="620"/>
        <v>0</v>
      </c>
      <c r="AP671" s="197">
        <f t="shared" si="621"/>
        <v>0</v>
      </c>
      <c r="AQ671" s="197">
        <f t="shared" si="622"/>
        <v>0</v>
      </c>
      <c r="AR671" s="197" t="str">
        <f t="shared" si="623"/>
        <v/>
      </c>
      <c r="AS671" s="197" t="str">
        <f t="shared" si="624"/>
        <v/>
      </c>
      <c r="AT671" s="197" t="str">
        <f t="shared" si="625"/>
        <v/>
      </c>
      <c r="AU671" s="197" t="str">
        <f t="shared" si="626"/>
        <v/>
      </c>
      <c r="AV671" s="199">
        <f t="shared" ca="1" si="618"/>
        <v>2.1708639594963515</v>
      </c>
      <c r="AX671" s="162">
        <f t="shared" si="627"/>
        <v>0</v>
      </c>
      <c r="AY671" s="162">
        <f t="shared" si="628"/>
        <v>0</v>
      </c>
      <c r="AZ671" s="162">
        <f t="shared" si="629"/>
        <v>0</v>
      </c>
      <c r="BA671" s="162">
        <f t="shared" si="630"/>
        <v>0</v>
      </c>
      <c r="BB671" s="162" t="str">
        <f t="shared" si="631"/>
        <v/>
      </c>
      <c r="BC671" s="162" t="str">
        <f t="shared" si="632"/>
        <v/>
      </c>
      <c r="BD671" s="162" t="str">
        <f t="shared" si="633"/>
        <v/>
      </c>
      <c r="BE671" s="162" t="str">
        <f t="shared" si="634"/>
        <v/>
      </c>
      <c r="BG671" s="169">
        <f t="shared" si="615"/>
        <v>15.236006256025322</v>
      </c>
      <c r="BH671" s="169">
        <f t="shared" ca="1" si="616"/>
        <v>2.1295538333212272</v>
      </c>
    </row>
    <row r="672" spans="3:60" x14ac:dyDescent="0.25">
      <c r="C672" s="197">
        <v>59.8</v>
      </c>
      <c r="D672" s="198">
        <f t="shared" si="584"/>
        <v>22.43831041805074</v>
      </c>
      <c r="E672" s="199">
        <f t="shared" si="585"/>
        <v>4.0568896321070236</v>
      </c>
      <c r="F672" s="199">
        <f t="shared" si="586"/>
        <v>20.284448160535117</v>
      </c>
      <c r="G672" s="199">
        <f t="shared" si="587"/>
        <v>3.4047651054296391</v>
      </c>
      <c r="H672" s="200">
        <f t="shared" si="588"/>
        <v>7394.8277425577699</v>
      </c>
      <c r="K672" s="199">
        <f t="shared" si="589"/>
        <v>15.287392449131646</v>
      </c>
      <c r="L672" s="201">
        <f t="shared" si="590"/>
        <v>0.1282129512257284</v>
      </c>
      <c r="M672" s="201">
        <f t="shared" si="591"/>
        <v>0.12929125000708175</v>
      </c>
      <c r="N672" s="201">
        <f t="shared" si="592"/>
        <v>0.1358991176141576</v>
      </c>
      <c r="O672" s="201">
        <f t="shared" si="593"/>
        <v>0.128331414408449</v>
      </c>
      <c r="P672" s="201" t="str">
        <f t="shared" si="594"/>
        <v/>
      </c>
      <c r="Q672" s="201" t="str">
        <f t="shared" si="595"/>
        <v/>
      </c>
      <c r="R672" s="201" t="str">
        <f t="shared" si="596"/>
        <v/>
      </c>
      <c r="S672" s="201" t="str">
        <f t="shared" si="597"/>
        <v/>
      </c>
      <c r="T672" s="199">
        <f t="shared" si="598"/>
        <v>0</v>
      </c>
      <c r="U672" s="199">
        <f t="shared" si="599"/>
        <v>0</v>
      </c>
      <c r="V672" s="199">
        <f t="shared" si="600"/>
        <v>0</v>
      </c>
      <c r="W672" s="199">
        <f t="shared" si="601"/>
        <v>0</v>
      </c>
      <c r="X672" s="199" t="str">
        <f t="shared" si="602"/>
        <v/>
      </c>
      <c r="Y672" s="199" t="str">
        <f t="shared" si="603"/>
        <v/>
      </c>
      <c r="Z672" s="199" t="str">
        <f t="shared" si="604"/>
        <v/>
      </c>
      <c r="AA672" s="199" t="str">
        <f t="shared" si="605"/>
        <v/>
      </c>
      <c r="AB672" s="201">
        <f t="shared" ca="1" si="606"/>
        <v>2.0876020537972209</v>
      </c>
      <c r="AD672" s="162">
        <f t="shared" si="607"/>
        <v>0</v>
      </c>
      <c r="AE672" s="162">
        <f t="shared" si="608"/>
        <v>0</v>
      </c>
      <c r="AF672" s="162">
        <f t="shared" si="609"/>
        <v>0</v>
      </c>
      <c r="AG672" s="162">
        <f t="shared" si="610"/>
        <v>0</v>
      </c>
      <c r="AH672" s="162" t="str">
        <f t="shared" si="611"/>
        <v/>
      </c>
      <c r="AI672" s="162" t="str">
        <f t="shared" si="612"/>
        <v/>
      </c>
      <c r="AJ672" s="162" t="str">
        <f t="shared" si="613"/>
        <v/>
      </c>
      <c r="AK672" s="162" t="str">
        <f t="shared" si="614"/>
        <v/>
      </c>
      <c r="AM672" s="199">
        <f t="shared" si="617"/>
        <v>6.6627758584605665</v>
      </c>
      <c r="AN672" s="197">
        <f t="shared" si="619"/>
        <v>0</v>
      </c>
      <c r="AO672" s="197">
        <f t="shared" si="620"/>
        <v>0</v>
      </c>
      <c r="AP672" s="197">
        <f t="shared" si="621"/>
        <v>0</v>
      </c>
      <c r="AQ672" s="197">
        <f t="shared" si="622"/>
        <v>0</v>
      </c>
      <c r="AR672" s="197" t="str">
        <f t="shared" si="623"/>
        <v/>
      </c>
      <c r="AS672" s="197" t="str">
        <f t="shared" si="624"/>
        <v/>
      </c>
      <c r="AT672" s="197" t="str">
        <f t="shared" si="625"/>
        <v/>
      </c>
      <c r="AU672" s="197" t="str">
        <f t="shared" si="626"/>
        <v/>
      </c>
      <c r="AV672" s="199">
        <f t="shared" ca="1" si="618"/>
        <v>2.0934958520816531</v>
      </c>
      <c r="AX672" s="162">
        <f t="shared" si="627"/>
        <v>0</v>
      </c>
      <c r="AY672" s="162">
        <f t="shared" si="628"/>
        <v>0</v>
      </c>
      <c r="AZ672" s="162">
        <f t="shared" si="629"/>
        <v>0</v>
      </c>
      <c r="BA672" s="162">
        <f t="shared" si="630"/>
        <v>0</v>
      </c>
      <c r="BB672" s="162" t="str">
        <f t="shared" si="631"/>
        <v/>
      </c>
      <c r="BC672" s="162" t="str">
        <f t="shared" si="632"/>
        <v/>
      </c>
      <c r="BD672" s="162" t="str">
        <f t="shared" si="633"/>
        <v/>
      </c>
      <c r="BE672" s="162" t="str">
        <f t="shared" si="634"/>
        <v/>
      </c>
      <c r="BG672" s="169">
        <f t="shared" si="615"/>
        <v>15.261699352578484</v>
      </c>
      <c r="BH672" s="169">
        <f t="shared" ca="1" si="616"/>
        <v>2.0330050853167179</v>
      </c>
    </row>
    <row r="673" spans="3:60" x14ac:dyDescent="0.25">
      <c r="C673" s="197">
        <v>59.9</v>
      </c>
      <c r="D673" s="198">
        <f t="shared" si="584"/>
        <v>22.475832676274905</v>
      </c>
      <c r="E673" s="199">
        <f t="shared" si="585"/>
        <v>4.06177796327212</v>
      </c>
      <c r="F673" s="199">
        <f t="shared" si="586"/>
        <v>20.308889816360601</v>
      </c>
      <c r="G673" s="199">
        <f t="shared" si="587"/>
        <v>3.4104586925624649</v>
      </c>
      <c r="H673" s="200">
        <f t="shared" si="588"/>
        <v>7385.9281012574984</v>
      </c>
      <c r="K673" s="199">
        <f t="shared" si="589"/>
        <v>15.313085545684809</v>
      </c>
      <c r="L673" s="201">
        <f t="shared" si="590"/>
        <v>0.12842843517736827</v>
      </c>
      <c r="M673" s="201">
        <f t="shared" si="591"/>
        <v>0.12950854622558103</v>
      </c>
      <c r="N673" s="201">
        <f t="shared" si="592"/>
        <v>0.13612751949250074</v>
      </c>
      <c r="O673" s="201">
        <f t="shared" si="593"/>
        <v>0.12854709745787496</v>
      </c>
      <c r="P673" s="201" t="str">
        <f t="shared" si="594"/>
        <v/>
      </c>
      <c r="Q673" s="201" t="str">
        <f t="shared" si="595"/>
        <v/>
      </c>
      <c r="R673" s="201" t="str">
        <f t="shared" si="596"/>
        <v/>
      </c>
      <c r="S673" s="201" t="str">
        <f t="shared" si="597"/>
        <v/>
      </c>
      <c r="T673" s="199">
        <f t="shared" si="598"/>
        <v>0</v>
      </c>
      <c r="U673" s="199">
        <f t="shared" si="599"/>
        <v>0</v>
      </c>
      <c r="V673" s="199">
        <f t="shared" si="600"/>
        <v>0</v>
      </c>
      <c r="W673" s="199">
        <f t="shared" si="601"/>
        <v>0</v>
      </c>
      <c r="X673" s="199" t="str">
        <f t="shared" si="602"/>
        <v/>
      </c>
      <c r="Y673" s="199" t="str">
        <f t="shared" si="603"/>
        <v/>
      </c>
      <c r="Z673" s="199" t="str">
        <f t="shared" si="604"/>
        <v/>
      </c>
      <c r="AA673" s="199" t="str">
        <f t="shared" si="605"/>
        <v/>
      </c>
      <c r="AB673" s="201">
        <f t="shared" ca="1" si="606"/>
        <v>2.0897024599555003</v>
      </c>
      <c r="AD673" s="162">
        <f t="shared" si="607"/>
        <v>0</v>
      </c>
      <c r="AE673" s="162">
        <f t="shared" si="608"/>
        <v>0</v>
      </c>
      <c r="AF673" s="162">
        <f t="shared" si="609"/>
        <v>0</v>
      </c>
      <c r="AG673" s="162">
        <f t="shared" si="610"/>
        <v>0</v>
      </c>
      <c r="AH673" s="162" t="str">
        <f t="shared" si="611"/>
        <v/>
      </c>
      <c r="AI673" s="162" t="str">
        <f t="shared" si="612"/>
        <v/>
      </c>
      <c r="AJ673" s="162" t="str">
        <f t="shared" si="613"/>
        <v/>
      </c>
      <c r="AK673" s="162" t="str">
        <f t="shared" si="614"/>
        <v/>
      </c>
      <c r="AM673" s="199">
        <f t="shared" si="617"/>
        <v>6.6739926528350795</v>
      </c>
      <c r="AN673" s="197">
        <f t="shared" si="619"/>
        <v>0</v>
      </c>
      <c r="AO673" s="197">
        <f t="shared" si="620"/>
        <v>0</v>
      </c>
      <c r="AP673" s="197">
        <f t="shared" si="621"/>
        <v>0</v>
      </c>
      <c r="AQ673" s="197">
        <f t="shared" si="622"/>
        <v>0</v>
      </c>
      <c r="AR673" s="197" t="str">
        <f t="shared" si="623"/>
        <v/>
      </c>
      <c r="AS673" s="197" t="str">
        <f t="shared" si="624"/>
        <v/>
      </c>
      <c r="AT673" s="197" t="str">
        <f t="shared" si="625"/>
        <v/>
      </c>
      <c r="AU673" s="197" t="str">
        <f t="shared" si="626"/>
        <v/>
      </c>
      <c r="AV673" s="199">
        <f t="shared" ca="1" si="618"/>
        <v>2.0495644238142354</v>
      </c>
      <c r="AX673" s="162">
        <f t="shared" si="627"/>
        <v>0</v>
      </c>
      <c r="AY673" s="162">
        <f t="shared" si="628"/>
        <v>0</v>
      </c>
      <c r="AZ673" s="162">
        <f t="shared" si="629"/>
        <v>0</v>
      </c>
      <c r="BA673" s="162">
        <f t="shared" si="630"/>
        <v>0</v>
      </c>
      <c r="BB673" s="162" t="str">
        <f t="shared" si="631"/>
        <v/>
      </c>
      <c r="BC673" s="162" t="str">
        <f t="shared" si="632"/>
        <v/>
      </c>
      <c r="BD673" s="162" t="str">
        <f t="shared" si="633"/>
        <v/>
      </c>
      <c r="BE673" s="162" t="str">
        <f t="shared" si="634"/>
        <v/>
      </c>
      <c r="BG673" s="169">
        <f t="shared" si="615"/>
        <v>15.287392449131646</v>
      </c>
      <c r="BH673" s="169">
        <f t="shared" ca="1" si="616"/>
        <v>2.0876020537972209</v>
      </c>
    </row>
    <row r="674" spans="3:60" x14ac:dyDescent="0.25">
      <c r="C674" s="197">
        <v>60</v>
      </c>
      <c r="D674" s="198">
        <f t="shared" si="584"/>
        <v>22.51335493449907</v>
      </c>
      <c r="E674" s="199">
        <f t="shared" si="585"/>
        <v>4.0666666666666664</v>
      </c>
      <c r="F674" s="199">
        <f t="shared" si="586"/>
        <v>20.333333333333332</v>
      </c>
      <c r="G674" s="199">
        <f t="shared" si="587"/>
        <v>3.4161522796952903</v>
      </c>
      <c r="H674" s="200">
        <f t="shared" si="588"/>
        <v>7377.0491803278692</v>
      </c>
      <c r="K674" s="199">
        <f t="shared" si="589"/>
        <v>15.338778642237971</v>
      </c>
      <c r="L674" s="201">
        <f t="shared" si="590"/>
        <v>0.12864391912900816</v>
      </c>
      <c r="M674" s="201">
        <f t="shared" si="591"/>
        <v>0.12972584244408034</v>
      </c>
      <c r="N674" s="201">
        <f t="shared" si="592"/>
        <v>0.13635592137084385</v>
      </c>
      <c r="O674" s="201">
        <f t="shared" si="593"/>
        <v>0.12876278050730092</v>
      </c>
      <c r="P674" s="201" t="str">
        <f t="shared" si="594"/>
        <v/>
      </c>
      <c r="Q674" s="201" t="str">
        <f t="shared" si="595"/>
        <v/>
      </c>
      <c r="R674" s="201" t="str">
        <f t="shared" si="596"/>
        <v/>
      </c>
      <c r="S674" s="201" t="str">
        <f t="shared" si="597"/>
        <v/>
      </c>
      <c r="T674" s="199">
        <f t="shared" si="598"/>
        <v>0</v>
      </c>
      <c r="U674" s="199">
        <f t="shared" si="599"/>
        <v>0</v>
      </c>
      <c r="V674" s="199">
        <f t="shared" si="600"/>
        <v>0</v>
      </c>
      <c r="W674" s="199">
        <f t="shared" si="601"/>
        <v>0</v>
      </c>
      <c r="X674" s="199" t="str">
        <f t="shared" si="602"/>
        <v/>
      </c>
      <c r="Y674" s="199" t="str">
        <f t="shared" si="603"/>
        <v/>
      </c>
      <c r="Z674" s="199" t="str">
        <f t="shared" si="604"/>
        <v/>
      </c>
      <c r="AA674" s="199" t="str">
        <f t="shared" si="605"/>
        <v/>
      </c>
      <c r="AB674" s="201">
        <f t="shared" ca="1" si="606"/>
        <v>2.0595693273710447</v>
      </c>
      <c r="AD674" s="162">
        <f t="shared" si="607"/>
        <v>0</v>
      </c>
      <c r="AE674" s="162">
        <f t="shared" si="608"/>
        <v>0</v>
      </c>
      <c r="AF674" s="162">
        <f t="shared" si="609"/>
        <v>0</v>
      </c>
      <c r="AG674" s="162">
        <f t="shared" si="610"/>
        <v>0</v>
      </c>
      <c r="AH674" s="162" t="str">
        <f t="shared" si="611"/>
        <v/>
      </c>
      <c r="AI674" s="162" t="str">
        <f t="shared" si="612"/>
        <v/>
      </c>
      <c r="AJ674" s="162" t="str">
        <f t="shared" si="613"/>
        <v/>
      </c>
      <c r="AK674" s="162" t="str">
        <f t="shared" si="614"/>
        <v/>
      </c>
      <c r="AM674" s="199">
        <f t="shared" si="617"/>
        <v>6.6852094472095924</v>
      </c>
      <c r="AN674" s="197">
        <f t="shared" si="619"/>
        <v>0</v>
      </c>
      <c r="AO674" s="197">
        <f t="shared" si="620"/>
        <v>0</v>
      </c>
      <c r="AP674" s="197">
        <f t="shared" si="621"/>
        <v>0</v>
      </c>
      <c r="AQ674" s="197">
        <f t="shared" si="622"/>
        <v>0</v>
      </c>
      <c r="AR674" s="197" t="str">
        <f t="shared" si="623"/>
        <v/>
      </c>
      <c r="AS674" s="197" t="str">
        <f t="shared" si="624"/>
        <v/>
      </c>
      <c r="AT674" s="197" t="str">
        <f t="shared" si="625"/>
        <v/>
      </c>
      <c r="AU674" s="197" t="str">
        <f t="shared" si="626"/>
        <v/>
      </c>
      <c r="AV674" s="199">
        <f t="shared" ca="1" si="618"/>
        <v>2.0370036421983673</v>
      </c>
      <c r="AX674" s="162">
        <f t="shared" si="627"/>
        <v>0</v>
      </c>
      <c r="AY674" s="162">
        <f t="shared" si="628"/>
        <v>0</v>
      </c>
      <c r="AZ674" s="162">
        <f t="shared" si="629"/>
        <v>0</v>
      </c>
      <c r="BA674" s="162">
        <f t="shared" si="630"/>
        <v>0</v>
      </c>
      <c r="BB674" s="162" t="str">
        <f t="shared" si="631"/>
        <v/>
      </c>
      <c r="BC674" s="162" t="str">
        <f t="shared" si="632"/>
        <v/>
      </c>
      <c r="BD674" s="162" t="str">
        <f t="shared" si="633"/>
        <v/>
      </c>
      <c r="BE674" s="162" t="str">
        <f t="shared" si="634"/>
        <v/>
      </c>
      <c r="BG674" s="169">
        <f t="shared" si="615"/>
        <v>15.313085545684809</v>
      </c>
      <c r="BH674" s="169">
        <f t="shared" ca="1" si="616"/>
        <v>2.0897024599555003</v>
      </c>
    </row>
    <row r="675" spans="3:60" x14ac:dyDescent="0.25">
      <c r="C675" s="197">
        <v>60.1</v>
      </c>
      <c r="D675" s="198">
        <f t="shared" si="584"/>
        <v>22.550877192723238</v>
      </c>
      <c r="E675" s="199">
        <f t="shared" si="585"/>
        <v>4.071555740432613</v>
      </c>
      <c r="F675" s="199">
        <f t="shared" si="586"/>
        <v>20.357778702163067</v>
      </c>
      <c r="G675" s="199">
        <f t="shared" si="587"/>
        <v>3.4218458668281158</v>
      </c>
      <c r="H675" s="200">
        <f t="shared" si="588"/>
        <v>7368.1909109298895</v>
      </c>
      <c r="K675" s="199">
        <f t="shared" si="589"/>
        <v>15.364471738791133</v>
      </c>
      <c r="L675" s="201">
        <f t="shared" si="590"/>
        <v>0.12885940308064806</v>
      </c>
      <c r="M675" s="201">
        <f t="shared" si="591"/>
        <v>0.12994313866257964</v>
      </c>
      <c r="N675" s="201">
        <f t="shared" si="592"/>
        <v>0.13658432324918696</v>
      </c>
      <c r="O675" s="201">
        <f t="shared" si="593"/>
        <v>0.12897846355672687</v>
      </c>
      <c r="P675" s="201" t="str">
        <f t="shared" si="594"/>
        <v/>
      </c>
      <c r="Q675" s="201" t="str">
        <f t="shared" si="595"/>
        <v/>
      </c>
      <c r="R675" s="201" t="str">
        <f t="shared" si="596"/>
        <v/>
      </c>
      <c r="S675" s="201" t="str">
        <f t="shared" si="597"/>
        <v/>
      </c>
      <c r="T675" s="199">
        <f t="shared" si="598"/>
        <v>0</v>
      </c>
      <c r="U675" s="199">
        <f t="shared" si="599"/>
        <v>0</v>
      </c>
      <c r="V675" s="199">
        <f t="shared" si="600"/>
        <v>0</v>
      </c>
      <c r="W675" s="199">
        <f t="shared" si="601"/>
        <v>0</v>
      </c>
      <c r="X675" s="199" t="str">
        <f t="shared" si="602"/>
        <v/>
      </c>
      <c r="Y675" s="199" t="str">
        <f t="shared" si="603"/>
        <v/>
      </c>
      <c r="Z675" s="199" t="str">
        <f t="shared" si="604"/>
        <v/>
      </c>
      <c r="AA675" s="199" t="str">
        <f t="shared" si="605"/>
        <v/>
      </c>
      <c r="AB675" s="201">
        <f t="shared" ca="1" si="606"/>
        <v>2.1223411924281517</v>
      </c>
      <c r="AD675" s="162">
        <f t="shared" si="607"/>
        <v>0</v>
      </c>
      <c r="AE675" s="162">
        <f t="shared" si="608"/>
        <v>0</v>
      </c>
      <c r="AF675" s="162">
        <f t="shared" si="609"/>
        <v>0</v>
      </c>
      <c r="AG675" s="162">
        <f t="shared" si="610"/>
        <v>0</v>
      </c>
      <c r="AH675" s="162" t="str">
        <f t="shared" si="611"/>
        <v/>
      </c>
      <c r="AI675" s="162" t="str">
        <f t="shared" si="612"/>
        <v/>
      </c>
      <c r="AJ675" s="162" t="str">
        <f t="shared" si="613"/>
        <v/>
      </c>
      <c r="AK675" s="162" t="str">
        <f t="shared" si="614"/>
        <v/>
      </c>
      <c r="AM675" s="199">
        <f t="shared" si="617"/>
        <v>6.6964262415841054</v>
      </c>
      <c r="AN675" s="197">
        <f t="shared" si="619"/>
        <v>0</v>
      </c>
      <c r="AO675" s="197">
        <f t="shared" si="620"/>
        <v>0</v>
      </c>
      <c r="AP675" s="197">
        <f t="shared" si="621"/>
        <v>0</v>
      </c>
      <c r="AQ675" s="197">
        <f t="shared" si="622"/>
        <v>0</v>
      </c>
      <c r="AR675" s="197" t="str">
        <f t="shared" si="623"/>
        <v/>
      </c>
      <c r="AS675" s="197" t="str">
        <f t="shared" si="624"/>
        <v/>
      </c>
      <c r="AT675" s="197" t="str">
        <f t="shared" si="625"/>
        <v/>
      </c>
      <c r="AU675" s="197" t="str">
        <f t="shared" si="626"/>
        <v/>
      </c>
      <c r="AV675" s="199">
        <f t="shared" ca="1" si="618"/>
        <v>2.151842810175105</v>
      </c>
      <c r="AX675" s="162">
        <f t="shared" si="627"/>
        <v>0</v>
      </c>
      <c r="AY675" s="162">
        <f t="shared" si="628"/>
        <v>0</v>
      </c>
      <c r="AZ675" s="162">
        <f t="shared" si="629"/>
        <v>0</v>
      </c>
      <c r="BA675" s="162">
        <f t="shared" si="630"/>
        <v>0</v>
      </c>
      <c r="BB675" s="162" t="str">
        <f t="shared" si="631"/>
        <v/>
      </c>
      <c r="BC675" s="162" t="str">
        <f t="shared" si="632"/>
        <v/>
      </c>
      <c r="BD675" s="162" t="str">
        <f t="shared" si="633"/>
        <v/>
      </c>
      <c r="BE675" s="162" t="str">
        <f t="shared" si="634"/>
        <v/>
      </c>
      <c r="BG675" s="169">
        <f t="shared" si="615"/>
        <v>15.338778642237971</v>
      </c>
      <c r="BH675" s="169">
        <f t="shared" ca="1" si="616"/>
        <v>2.0595693273710447</v>
      </c>
    </row>
    <row r="676" spans="3:60" x14ac:dyDescent="0.25">
      <c r="C676" s="197">
        <v>60.2</v>
      </c>
      <c r="D676" s="198">
        <f t="shared" si="584"/>
        <v>22.588399450947403</v>
      </c>
      <c r="E676" s="199">
        <f t="shared" si="585"/>
        <v>4.0764451827242532</v>
      </c>
      <c r="F676" s="199">
        <f t="shared" si="586"/>
        <v>20.382225913621266</v>
      </c>
      <c r="G676" s="199">
        <f t="shared" si="587"/>
        <v>3.4275394539609416</v>
      </c>
      <c r="H676" s="200">
        <f t="shared" si="588"/>
        <v>7359.3532245050965</v>
      </c>
      <c r="K676" s="199">
        <f t="shared" si="589"/>
        <v>15.390164835344295</v>
      </c>
      <c r="L676" s="201">
        <f t="shared" si="590"/>
        <v>0.12907488703228792</v>
      </c>
      <c r="M676" s="201">
        <f t="shared" si="591"/>
        <v>0.13016043488107892</v>
      </c>
      <c r="N676" s="201">
        <f t="shared" si="592"/>
        <v>0.13681272512753009</v>
      </c>
      <c r="O676" s="201">
        <f t="shared" si="593"/>
        <v>0.12919414660615286</v>
      </c>
      <c r="P676" s="201" t="str">
        <f t="shared" si="594"/>
        <v/>
      </c>
      <c r="Q676" s="201" t="str">
        <f t="shared" si="595"/>
        <v/>
      </c>
      <c r="R676" s="201" t="str">
        <f t="shared" si="596"/>
        <v/>
      </c>
      <c r="S676" s="201" t="str">
        <f t="shared" si="597"/>
        <v/>
      </c>
      <c r="T676" s="199">
        <f t="shared" si="598"/>
        <v>0</v>
      </c>
      <c r="U676" s="199">
        <f t="shared" si="599"/>
        <v>0</v>
      </c>
      <c r="V676" s="199">
        <f t="shared" si="600"/>
        <v>0</v>
      </c>
      <c r="W676" s="199">
        <f t="shared" si="601"/>
        <v>0</v>
      </c>
      <c r="X676" s="199" t="str">
        <f t="shared" si="602"/>
        <v/>
      </c>
      <c r="Y676" s="199" t="str">
        <f t="shared" si="603"/>
        <v/>
      </c>
      <c r="Z676" s="199" t="str">
        <f t="shared" si="604"/>
        <v/>
      </c>
      <c r="AA676" s="199" t="str">
        <f t="shared" si="605"/>
        <v/>
      </c>
      <c r="AB676" s="201">
        <f t="shared" ca="1" si="606"/>
        <v>2.0117290509991279</v>
      </c>
      <c r="AD676" s="162">
        <f t="shared" si="607"/>
        <v>0</v>
      </c>
      <c r="AE676" s="162">
        <f t="shared" si="608"/>
        <v>0</v>
      </c>
      <c r="AF676" s="162">
        <f t="shared" si="609"/>
        <v>0</v>
      </c>
      <c r="AG676" s="162">
        <f t="shared" si="610"/>
        <v>0</v>
      </c>
      <c r="AH676" s="162" t="str">
        <f t="shared" si="611"/>
        <v/>
      </c>
      <c r="AI676" s="162" t="str">
        <f t="shared" si="612"/>
        <v/>
      </c>
      <c r="AJ676" s="162" t="str">
        <f t="shared" si="613"/>
        <v/>
      </c>
      <c r="AK676" s="162" t="str">
        <f t="shared" si="614"/>
        <v/>
      </c>
      <c r="AM676" s="199">
        <f t="shared" si="617"/>
        <v>6.7076430359586183</v>
      </c>
      <c r="AN676" s="197">
        <f t="shared" si="619"/>
        <v>0</v>
      </c>
      <c r="AO676" s="197">
        <f t="shared" si="620"/>
        <v>0</v>
      </c>
      <c r="AP676" s="197">
        <f t="shared" si="621"/>
        <v>0</v>
      </c>
      <c r="AQ676" s="197">
        <f t="shared" si="622"/>
        <v>0</v>
      </c>
      <c r="AR676" s="197" t="str">
        <f t="shared" si="623"/>
        <v/>
      </c>
      <c r="AS676" s="197" t="str">
        <f t="shared" si="624"/>
        <v/>
      </c>
      <c r="AT676" s="197" t="str">
        <f t="shared" si="625"/>
        <v/>
      </c>
      <c r="AU676" s="197" t="str">
        <f t="shared" si="626"/>
        <v/>
      </c>
      <c r="AV676" s="199">
        <f t="shared" ca="1" si="618"/>
        <v>2.1281783338290734</v>
      </c>
      <c r="AX676" s="162">
        <f t="shared" si="627"/>
        <v>0</v>
      </c>
      <c r="AY676" s="162">
        <f t="shared" si="628"/>
        <v>0</v>
      </c>
      <c r="AZ676" s="162">
        <f t="shared" si="629"/>
        <v>0</v>
      </c>
      <c r="BA676" s="162">
        <f t="shared" si="630"/>
        <v>0</v>
      </c>
      <c r="BB676" s="162" t="str">
        <f t="shared" si="631"/>
        <v/>
      </c>
      <c r="BC676" s="162" t="str">
        <f t="shared" si="632"/>
        <v/>
      </c>
      <c r="BD676" s="162" t="str">
        <f t="shared" si="633"/>
        <v/>
      </c>
      <c r="BE676" s="162" t="str">
        <f t="shared" si="634"/>
        <v/>
      </c>
      <c r="BG676" s="169">
        <f t="shared" si="615"/>
        <v>15.364471738791133</v>
      </c>
      <c r="BH676" s="169">
        <f t="shared" ca="1" si="616"/>
        <v>2.1223411924281517</v>
      </c>
    </row>
    <row r="677" spans="3:60" x14ac:dyDescent="0.25">
      <c r="C677" s="197">
        <v>60.3</v>
      </c>
      <c r="D677" s="198">
        <f t="shared" si="584"/>
        <v>22.625921709171564</v>
      </c>
      <c r="E677" s="199">
        <f t="shared" si="585"/>
        <v>4.0813349917081263</v>
      </c>
      <c r="F677" s="199">
        <f t="shared" si="586"/>
        <v>20.406674958540631</v>
      </c>
      <c r="G677" s="199">
        <f t="shared" si="587"/>
        <v>3.4332330410937657</v>
      </c>
      <c r="H677" s="200">
        <f t="shared" si="588"/>
        <v>7350.5360527743296</v>
      </c>
      <c r="K677" s="199">
        <f t="shared" si="589"/>
        <v>15.415857931897458</v>
      </c>
      <c r="L677" s="201">
        <f t="shared" si="590"/>
        <v>0.12929037098392779</v>
      </c>
      <c r="M677" s="201">
        <f t="shared" si="591"/>
        <v>0.13037773109957823</v>
      </c>
      <c r="N677" s="201">
        <f t="shared" si="592"/>
        <v>0.1370411270058732</v>
      </c>
      <c r="O677" s="201">
        <f t="shared" si="593"/>
        <v>0.12940982965557882</v>
      </c>
      <c r="P677" s="201" t="str">
        <f t="shared" si="594"/>
        <v/>
      </c>
      <c r="Q677" s="201" t="str">
        <f t="shared" si="595"/>
        <v/>
      </c>
      <c r="R677" s="201" t="str">
        <f t="shared" si="596"/>
        <v/>
      </c>
      <c r="S677" s="201" t="str">
        <f t="shared" si="597"/>
        <v/>
      </c>
      <c r="T677" s="199">
        <f t="shared" si="598"/>
        <v>0</v>
      </c>
      <c r="U677" s="199">
        <f t="shared" si="599"/>
        <v>0</v>
      </c>
      <c r="V677" s="199">
        <f t="shared" si="600"/>
        <v>0</v>
      </c>
      <c r="W677" s="199">
        <f t="shared" si="601"/>
        <v>0</v>
      </c>
      <c r="X677" s="199" t="str">
        <f t="shared" si="602"/>
        <v/>
      </c>
      <c r="Y677" s="199" t="str">
        <f t="shared" si="603"/>
        <v/>
      </c>
      <c r="Z677" s="199" t="str">
        <f t="shared" si="604"/>
        <v/>
      </c>
      <c r="AA677" s="199" t="str">
        <f t="shared" si="605"/>
        <v/>
      </c>
      <c r="AB677" s="201">
        <f t="shared" ca="1" si="606"/>
        <v>2.0377893841597507</v>
      </c>
      <c r="AD677" s="162">
        <f t="shared" si="607"/>
        <v>0</v>
      </c>
      <c r="AE677" s="162">
        <f t="shared" si="608"/>
        <v>0</v>
      </c>
      <c r="AF677" s="162">
        <f t="shared" si="609"/>
        <v>0</v>
      </c>
      <c r="AG677" s="162">
        <f t="shared" si="610"/>
        <v>0</v>
      </c>
      <c r="AH677" s="162" t="str">
        <f t="shared" si="611"/>
        <v/>
      </c>
      <c r="AI677" s="162" t="str">
        <f t="shared" si="612"/>
        <v/>
      </c>
      <c r="AJ677" s="162" t="str">
        <f t="shared" si="613"/>
        <v/>
      </c>
      <c r="AK677" s="162" t="str">
        <f t="shared" si="614"/>
        <v/>
      </c>
      <c r="AM677" s="199">
        <f t="shared" si="617"/>
        <v>6.7188598303331313</v>
      </c>
      <c r="AN677" s="197">
        <f t="shared" si="619"/>
        <v>0</v>
      </c>
      <c r="AO677" s="197">
        <f t="shared" si="620"/>
        <v>0</v>
      </c>
      <c r="AP677" s="197">
        <f t="shared" si="621"/>
        <v>0</v>
      </c>
      <c r="AQ677" s="197">
        <f t="shared" si="622"/>
        <v>0</v>
      </c>
      <c r="AR677" s="197" t="str">
        <f t="shared" si="623"/>
        <v/>
      </c>
      <c r="AS677" s="197" t="str">
        <f t="shared" si="624"/>
        <v/>
      </c>
      <c r="AT677" s="197" t="str">
        <f t="shared" si="625"/>
        <v/>
      </c>
      <c r="AU677" s="197" t="str">
        <f t="shared" si="626"/>
        <v/>
      </c>
      <c r="AV677" s="199">
        <f t="shared" ca="1" si="618"/>
        <v>2.103201852560538</v>
      </c>
      <c r="AX677" s="162">
        <f t="shared" si="627"/>
        <v>0</v>
      </c>
      <c r="AY677" s="162">
        <f t="shared" si="628"/>
        <v>0</v>
      </c>
      <c r="AZ677" s="162">
        <f t="shared" si="629"/>
        <v>0</v>
      </c>
      <c r="BA677" s="162">
        <f t="shared" si="630"/>
        <v>0</v>
      </c>
      <c r="BB677" s="162" t="str">
        <f t="shared" si="631"/>
        <v/>
      </c>
      <c r="BC677" s="162" t="str">
        <f t="shared" si="632"/>
        <v/>
      </c>
      <c r="BD677" s="162" t="str">
        <f t="shared" si="633"/>
        <v/>
      </c>
      <c r="BE677" s="162" t="str">
        <f t="shared" si="634"/>
        <v/>
      </c>
      <c r="BG677" s="169">
        <f t="shared" si="615"/>
        <v>15.390164835344295</v>
      </c>
      <c r="BH677" s="169">
        <f t="shared" ca="1" si="616"/>
        <v>2.0117290509991279</v>
      </c>
    </row>
    <row r="678" spans="3:60" x14ac:dyDescent="0.25">
      <c r="C678" s="197">
        <v>60.4</v>
      </c>
      <c r="D678" s="198">
        <f t="shared" si="584"/>
        <v>22.663443967395732</v>
      </c>
      <c r="E678" s="199">
        <f t="shared" si="585"/>
        <v>4.0862251655629134</v>
      </c>
      <c r="F678" s="199">
        <f t="shared" si="586"/>
        <v>20.431125827814569</v>
      </c>
      <c r="G678" s="199">
        <f t="shared" si="587"/>
        <v>3.438926628226592</v>
      </c>
      <c r="H678" s="200">
        <f t="shared" si="588"/>
        <v>7341.7393277365409</v>
      </c>
      <c r="K678" s="199">
        <f t="shared" si="589"/>
        <v>15.44155102845062</v>
      </c>
      <c r="L678" s="201">
        <f t="shared" si="590"/>
        <v>0.12950585493556768</v>
      </c>
      <c r="M678" s="201">
        <f t="shared" si="591"/>
        <v>0.13059502731807751</v>
      </c>
      <c r="N678" s="201">
        <f t="shared" si="592"/>
        <v>0.13726952888421634</v>
      </c>
      <c r="O678" s="201">
        <f t="shared" si="593"/>
        <v>0.12962551270500478</v>
      </c>
      <c r="P678" s="201" t="str">
        <f t="shared" si="594"/>
        <v/>
      </c>
      <c r="Q678" s="201" t="str">
        <f t="shared" si="595"/>
        <v/>
      </c>
      <c r="R678" s="201" t="str">
        <f t="shared" si="596"/>
        <v/>
      </c>
      <c r="S678" s="201" t="str">
        <f t="shared" si="597"/>
        <v/>
      </c>
      <c r="T678" s="199">
        <f t="shared" si="598"/>
        <v>0</v>
      </c>
      <c r="U678" s="199">
        <f t="shared" si="599"/>
        <v>0</v>
      </c>
      <c r="V678" s="199">
        <f t="shared" si="600"/>
        <v>0</v>
      </c>
      <c r="W678" s="199">
        <f t="shared" si="601"/>
        <v>0</v>
      </c>
      <c r="X678" s="199" t="str">
        <f t="shared" si="602"/>
        <v/>
      </c>
      <c r="Y678" s="199" t="str">
        <f t="shared" si="603"/>
        <v/>
      </c>
      <c r="Z678" s="199" t="str">
        <f t="shared" si="604"/>
        <v/>
      </c>
      <c r="AA678" s="199" t="str">
        <f t="shared" si="605"/>
        <v/>
      </c>
      <c r="AB678" s="201">
        <f t="shared" ca="1" si="606"/>
        <v>2.1100500574456644</v>
      </c>
      <c r="AD678" s="162">
        <f t="shared" si="607"/>
        <v>0</v>
      </c>
      <c r="AE678" s="162">
        <f t="shared" si="608"/>
        <v>0</v>
      </c>
      <c r="AF678" s="162">
        <f t="shared" si="609"/>
        <v>0</v>
      </c>
      <c r="AG678" s="162">
        <f t="shared" si="610"/>
        <v>0</v>
      </c>
      <c r="AH678" s="162" t="str">
        <f t="shared" si="611"/>
        <v/>
      </c>
      <c r="AI678" s="162" t="str">
        <f t="shared" si="612"/>
        <v/>
      </c>
      <c r="AJ678" s="162" t="str">
        <f t="shared" si="613"/>
        <v/>
      </c>
      <c r="AK678" s="162" t="str">
        <f t="shared" si="614"/>
        <v/>
      </c>
      <c r="AM678" s="199">
        <f t="shared" si="617"/>
        <v>6.7300766247076442</v>
      </c>
      <c r="AN678" s="197">
        <f t="shared" si="619"/>
        <v>0</v>
      </c>
      <c r="AO678" s="197">
        <f t="shared" si="620"/>
        <v>0</v>
      </c>
      <c r="AP678" s="197">
        <f t="shared" si="621"/>
        <v>0</v>
      </c>
      <c r="AQ678" s="197">
        <f t="shared" si="622"/>
        <v>0</v>
      </c>
      <c r="AR678" s="197" t="str">
        <f t="shared" si="623"/>
        <v/>
      </c>
      <c r="AS678" s="197" t="str">
        <f t="shared" si="624"/>
        <v/>
      </c>
      <c r="AT678" s="197" t="str">
        <f t="shared" si="625"/>
        <v/>
      </c>
      <c r="AU678" s="197" t="str">
        <f t="shared" si="626"/>
        <v/>
      </c>
      <c r="AV678" s="199">
        <f t="shared" ca="1" si="618"/>
        <v>2.0982258466574879</v>
      </c>
      <c r="AX678" s="162">
        <f t="shared" si="627"/>
        <v>0</v>
      </c>
      <c r="AY678" s="162">
        <f t="shared" si="628"/>
        <v>0</v>
      </c>
      <c r="AZ678" s="162">
        <f t="shared" si="629"/>
        <v>0</v>
      </c>
      <c r="BA678" s="162">
        <f t="shared" si="630"/>
        <v>0</v>
      </c>
      <c r="BB678" s="162" t="str">
        <f t="shared" si="631"/>
        <v/>
      </c>
      <c r="BC678" s="162" t="str">
        <f t="shared" si="632"/>
        <v/>
      </c>
      <c r="BD678" s="162" t="str">
        <f t="shared" si="633"/>
        <v/>
      </c>
      <c r="BE678" s="162" t="str">
        <f t="shared" si="634"/>
        <v/>
      </c>
      <c r="BG678" s="169">
        <f t="shared" si="615"/>
        <v>15.415857931897458</v>
      </c>
      <c r="BH678" s="169">
        <f t="shared" ca="1" si="616"/>
        <v>2.0377893841597507</v>
      </c>
    </row>
    <row r="679" spans="3:60" x14ac:dyDescent="0.25">
      <c r="C679" s="197">
        <v>60.5</v>
      </c>
      <c r="D679" s="198">
        <f t="shared" si="584"/>
        <v>22.700966225619897</v>
      </c>
      <c r="E679" s="199">
        <f t="shared" si="585"/>
        <v>4.091115702479339</v>
      </c>
      <c r="F679" s="199">
        <f t="shared" si="586"/>
        <v>20.455578512396695</v>
      </c>
      <c r="G679" s="199">
        <f t="shared" si="587"/>
        <v>3.4446202153594183</v>
      </c>
      <c r="H679" s="200">
        <f t="shared" si="588"/>
        <v>7332.9629816675924</v>
      </c>
      <c r="K679" s="199">
        <f t="shared" si="589"/>
        <v>15.467244125003782</v>
      </c>
      <c r="L679" s="201">
        <f t="shared" si="590"/>
        <v>0.12972133888720755</v>
      </c>
      <c r="M679" s="201">
        <f t="shared" si="591"/>
        <v>0.13081232353657682</v>
      </c>
      <c r="N679" s="201">
        <f t="shared" si="592"/>
        <v>0.13749793076255945</v>
      </c>
      <c r="O679" s="201">
        <f t="shared" si="593"/>
        <v>0.12984119575443073</v>
      </c>
      <c r="P679" s="201" t="str">
        <f t="shared" si="594"/>
        <v/>
      </c>
      <c r="Q679" s="201" t="str">
        <f t="shared" si="595"/>
        <v/>
      </c>
      <c r="R679" s="201" t="str">
        <f t="shared" si="596"/>
        <v/>
      </c>
      <c r="S679" s="201" t="str">
        <f t="shared" si="597"/>
        <v/>
      </c>
      <c r="T679" s="199">
        <f t="shared" si="598"/>
        <v>0</v>
      </c>
      <c r="U679" s="199">
        <f t="shared" si="599"/>
        <v>0</v>
      </c>
      <c r="V679" s="199">
        <f t="shared" si="600"/>
        <v>0</v>
      </c>
      <c r="W679" s="199">
        <f t="shared" si="601"/>
        <v>0</v>
      </c>
      <c r="X679" s="199" t="str">
        <f t="shared" si="602"/>
        <v/>
      </c>
      <c r="Y679" s="199" t="str">
        <f t="shared" si="603"/>
        <v/>
      </c>
      <c r="Z679" s="199" t="str">
        <f t="shared" si="604"/>
        <v/>
      </c>
      <c r="AA679" s="199" t="str">
        <f t="shared" si="605"/>
        <v/>
      </c>
      <c r="AB679" s="201">
        <f t="shared" ca="1" si="606"/>
        <v>2.0542057782765935</v>
      </c>
      <c r="AD679" s="162">
        <f t="shared" si="607"/>
        <v>0</v>
      </c>
      <c r="AE679" s="162">
        <f t="shared" si="608"/>
        <v>0</v>
      </c>
      <c r="AF679" s="162">
        <f t="shared" si="609"/>
        <v>0</v>
      </c>
      <c r="AG679" s="162">
        <f t="shared" si="610"/>
        <v>0</v>
      </c>
      <c r="AH679" s="162" t="str">
        <f t="shared" si="611"/>
        <v/>
      </c>
      <c r="AI679" s="162" t="str">
        <f t="shared" si="612"/>
        <v/>
      </c>
      <c r="AJ679" s="162" t="str">
        <f t="shared" si="613"/>
        <v/>
      </c>
      <c r="AK679" s="162" t="str">
        <f t="shared" si="614"/>
        <v/>
      </c>
      <c r="AM679" s="199">
        <f t="shared" si="617"/>
        <v>6.7412934190821572</v>
      </c>
      <c r="AN679" s="197">
        <f t="shared" si="619"/>
        <v>0</v>
      </c>
      <c r="AO679" s="197">
        <f t="shared" si="620"/>
        <v>0</v>
      </c>
      <c r="AP679" s="197">
        <f t="shared" si="621"/>
        <v>0</v>
      </c>
      <c r="AQ679" s="197">
        <f t="shared" si="622"/>
        <v>0</v>
      </c>
      <c r="AR679" s="197" t="str">
        <f t="shared" si="623"/>
        <v/>
      </c>
      <c r="AS679" s="197" t="str">
        <f t="shared" si="624"/>
        <v/>
      </c>
      <c r="AT679" s="197" t="str">
        <f t="shared" si="625"/>
        <v/>
      </c>
      <c r="AU679" s="197" t="str">
        <f t="shared" si="626"/>
        <v/>
      </c>
      <c r="AV679" s="199">
        <f t="shared" ca="1" si="618"/>
        <v>2.0542238836291875</v>
      </c>
      <c r="AX679" s="162">
        <f t="shared" si="627"/>
        <v>0</v>
      </c>
      <c r="AY679" s="162">
        <f t="shared" si="628"/>
        <v>0</v>
      </c>
      <c r="AZ679" s="162">
        <f t="shared" si="629"/>
        <v>0</v>
      </c>
      <c r="BA679" s="162">
        <f t="shared" si="630"/>
        <v>0</v>
      </c>
      <c r="BB679" s="162" t="str">
        <f t="shared" si="631"/>
        <v/>
      </c>
      <c r="BC679" s="162" t="str">
        <f t="shared" si="632"/>
        <v/>
      </c>
      <c r="BD679" s="162" t="str">
        <f t="shared" si="633"/>
        <v/>
      </c>
      <c r="BE679" s="162" t="str">
        <f t="shared" si="634"/>
        <v/>
      </c>
      <c r="BG679" s="169">
        <f t="shared" si="615"/>
        <v>15.44155102845062</v>
      </c>
      <c r="BH679" s="169">
        <f t="shared" ca="1" si="616"/>
        <v>2.1100500574456644</v>
      </c>
    </row>
    <row r="680" spans="3:60" x14ac:dyDescent="0.25">
      <c r="C680" s="197">
        <v>60.6</v>
      </c>
      <c r="D680" s="198">
        <f t="shared" si="584"/>
        <v>22.738488483844062</v>
      </c>
      <c r="E680" s="199">
        <f t="shared" si="585"/>
        <v>4.0960066006600666</v>
      </c>
      <c r="F680" s="199">
        <f t="shared" si="586"/>
        <v>20.480033003300335</v>
      </c>
      <c r="G680" s="199">
        <f t="shared" si="587"/>
        <v>3.4503138024922437</v>
      </c>
      <c r="H680" s="200">
        <f t="shared" si="588"/>
        <v>7324.2069471190625</v>
      </c>
      <c r="K680" s="199">
        <f t="shared" si="589"/>
        <v>15.492937221556945</v>
      </c>
      <c r="L680" s="201">
        <f t="shared" si="590"/>
        <v>0.12993682283884744</v>
      </c>
      <c r="M680" s="201">
        <f t="shared" si="591"/>
        <v>0.1310296197550761</v>
      </c>
      <c r="N680" s="201">
        <f t="shared" si="592"/>
        <v>0.13772633264090256</v>
      </c>
      <c r="O680" s="201">
        <f t="shared" si="593"/>
        <v>0.13005687880385669</v>
      </c>
      <c r="P680" s="201" t="str">
        <f t="shared" si="594"/>
        <v/>
      </c>
      <c r="Q680" s="201" t="str">
        <f t="shared" si="595"/>
        <v/>
      </c>
      <c r="R680" s="201" t="str">
        <f t="shared" si="596"/>
        <v/>
      </c>
      <c r="S680" s="201" t="str">
        <f t="shared" si="597"/>
        <v/>
      </c>
      <c r="T680" s="199">
        <f t="shared" si="598"/>
        <v>0</v>
      </c>
      <c r="U680" s="199">
        <f t="shared" si="599"/>
        <v>0</v>
      </c>
      <c r="V680" s="199">
        <f t="shared" si="600"/>
        <v>0</v>
      </c>
      <c r="W680" s="199">
        <f t="shared" si="601"/>
        <v>0</v>
      </c>
      <c r="X680" s="199" t="str">
        <f t="shared" si="602"/>
        <v/>
      </c>
      <c r="Y680" s="199" t="str">
        <f t="shared" si="603"/>
        <v/>
      </c>
      <c r="Z680" s="199" t="str">
        <f t="shared" si="604"/>
        <v/>
      </c>
      <c r="AA680" s="199" t="str">
        <f t="shared" si="605"/>
        <v/>
      </c>
      <c r="AB680" s="201">
        <f t="shared" ca="1" si="606"/>
        <v>2.0502826517848431</v>
      </c>
      <c r="AD680" s="162">
        <f t="shared" si="607"/>
        <v>0</v>
      </c>
      <c r="AE680" s="162">
        <f t="shared" si="608"/>
        <v>0</v>
      </c>
      <c r="AF680" s="162">
        <f t="shared" si="609"/>
        <v>0</v>
      </c>
      <c r="AG680" s="162">
        <f t="shared" si="610"/>
        <v>0</v>
      </c>
      <c r="AH680" s="162" t="str">
        <f t="shared" si="611"/>
        <v/>
      </c>
      <c r="AI680" s="162" t="str">
        <f t="shared" si="612"/>
        <v/>
      </c>
      <c r="AJ680" s="162" t="str">
        <f t="shared" si="613"/>
        <v/>
      </c>
      <c r="AK680" s="162" t="str">
        <f t="shared" si="614"/>
        <v/>
      </c>
      <c r="AM680" s="199">
        <f t="shared" si="617"/>
        <v>6.7525102134566701</v>
      </c>
      <c r="AN680" s="197">
        <f t="shared" si="619"/>
        <v>0</v>
      </c>
      <c r="AO680" s="197">
        <f t="shared" si="620"/>
        <v>0</v>
      </c>
      <c r="AP680" s="197">
        <f t="shared" si="621"/>
        <v>0</v>
      </c>
      <c r="AQ680" s="197">
        <f t="shared" si="622"/>
        <v>0</v>
      </c>
      <c r="AR680" s="197" t="str">
        <f t="shared" si="623"/>
        <v/>
      </c>
      <c r="AS680" s="197" t="str">
        <f t="shared" si="624"/>
        <v/>
      </c>
      <c r="AT680" s="197" t="str">
        <f t="shared" si="625"/>
        <v/>
      </c>
      <c r="AU680" s="197" t="str">
        <f t="shared" si="626"/>
        <v/>
      </c>
      <c r="AV680" s="199">
        <f t="shared" ca="1" si="618"/>
        <v>2.0522339195394488</v>
      </c>
      <c r="AX680" s="162">
        <f t="shared" si="627"/>
        <v>0</v>
      </c>
      <c r="AY680" s="162">
        <f t="shared" si="628"/>
        <v>0</v>
      </c>
      <c r="AZ680" s="162">
        <f t="shared" si="629"/>
        <v>0</v>
      </c>
      <c r="BA680" s="162">
        <f t="shared" si="630"/>
        <v>0</v>
      </c>
      <c r="BB680" s="162" t="str">
        <f t="shared" si="631"/>
        <v/>
      </c>
      <c r="BC680" s="162" t="str">
        <f t="shared" si="632"/>
        <v/>
      </c>
      <c r="BD680" s="162" t="str">
        <f t="shared" si="633"/>
        <v/>
      </c>
      <c r="BE680" s="162" t="str">
        <f t="shared" si="634"/>
        <v/>
      </c>
      <c r="BG680" s="169">
        <f t="shared" si="615"/>
        <v>15.467244125003782</v>
      </c>
      <c r="BH680" s="169">
        <f t="shared" ca="1" si="616"/>
        <v>2.0542057782765935</v>
      </c>
    </row>
    <row r="681" spans="3:60" x14ac:dyDescent="0.25">
      <c r="C681" s="197">
        <v>60.7</v>
      </c>
      <c r="D681" s="198">
        <f t="shared" si="584"/>
        <v>22.776010742068227</v>
      </c>
      <c r="E681" s="199">
        <f t="shared" si="585"/>
        <v>4.1008978583196045</v>
      </c>
      <c r="F681" s="199">
        <f t="shared" si="586"/>
        <v>20.504489291598023</v>
      </c>
      <c r="G681" s="199">
        <f t="shared" si="587"/>
        <v>3.4560073896250687</v>
      </c>
      <c r="H681" s="200">
        <f t="shared" si="588"/>
        <v>7315.4711569170568</v>
      </c>
      <c r="K681" s="199">
        <f t="shared" si="589"/>
        <v>15.518630318110107</v>
      </c>
      <c r="L681" s="201">
        <f t="shared" si="590"/>
        <v>0.13015230679048731</v>
      </c>
      <c r="M681" s="201">
        <f t="shared" si="591"/>
        <v>0.13124691597357541</v>
      </c>
      <c r="N681" s="201">
        <f t="shared" si="592"/>
        <v>0.1379547345192457</v>
      </c>
      <c r="O681" s="201">
        <f t="shared" si="593"/>
        <v>0.13027256185328268</v>
      </c>
      <c r="P681" s="201" t="str">
        <f t="shared" si="594"/>
        <v/>
      </c>
      <c r="Q681" s="201" t="str">
        <f t="shared" si="595"/>
        <v/>
      </c>
      <c r="R681" s="201" t="str">
        <f t="shared" si="596"/>
        <v/>
      </c>
      <c r="S681" s="201" t="str">
        <f t="shared" si="597"/>
        <v/>
      </c>
      <c r="T681" s="199">
        <f t="shared" si="598"/>
        <v>0</v>
      </c>
      <c r="U681" s="199">
        <f t="shared" si="599"/>
        <v>0</v>
      </c>
      <c r="V681" s="199">
        <f t="shared" si="600"/>
        <v>0</v>
      </c>
      <c r="W681" s="199">
        <f t="shared" si="601"/>
        <v>0</v>
      </c>
      <c r="X681" s="199" t="str">
        <f t="shared" si="602"/>
        <v/>
      </c>
      <c r="Y681" s="199" t="str">
        <f t="shared" si="603"/>
        <v/>
      </c>
      <c r="Z681" s="199" t="str">
        <f t="shared" si="604"/>
        <v/>
      </c>
      <c r="AA681" s="199" t="str">
        <f t="shared" si="605"/>
        <v/>
      </c>
      <c r="AB681" s="201">
        <f t="shared" ca="1" si="606"/>
        <v>2.0379058229640914</v>
      </c>
      <c r="AD681" s="162">
        <f t="shared" si="607"/>
        <v>0</v>
      </c>
      <c r="AE681" s="162">
        <f t="shared" si="608"/>
        <v>0</v>
      </c>
      <c r="AF681" s="162">
        <f t="shared" si="609"/>
        <v>0</v>
      </c>
      <c r="AG681" s="162">
        <f t="shared" si="610"/>
        <v>0</v>
      </c>
      <c r="AH681" s="162" t="str">
        <f t="shared" si="611"/>
        <v/>
      </c>
      <c r="AI681" s="162" t="str">
        <f t="shared" si="612"/>
        <v/>
      </c>
      <c r="AJ681" s="162" t="str">
        <f t="shared" si="613"/>
        <v/>
      </c>
      <c r="AK681" s="162" t="str">
        <f t="shared" si="614"/>
        <v/>
      </c>
      <c r="AM681" s="199">
        <f t="shared" si="617"/>
        <v>6.7637270078311831</v>
      </c>
      <c r="AN681" s="197">
        <f t="shared" si="619"/>
        <v>0</v>
      </c>
      <c r="AO681" s="197">
        <f t="shared" si="620"/>
        <v>0</v>
      </c>
      <c r="AP681" s="197">
        <f t="shared" si="621"/>
        <v>0</v>
      </c>
      <c r="AQ681" s="197">
        <f t="shared" si="622"/>
        <v>0</v>
      </c>
      <c r="AR681" s="197" t="str">
        <f t="shared" si="623"/>
        <v/>
      </c>
      <c r="AS681" s="197" t="str">
        <f t="shared" si="624"/>
        <v/>
      </c>
      <c r="AT681" s="197" t="str">
        <f t="shared" si="625"/>
        <v/>
      </c>
      <c r="AU681" s="197" t="str">
        <f t="shared" si="626"/>
        <v/>
      </c>
      <c r="AV681" s="199">
        <f t="shared" ca="1" si="618"/>
        <v>2.1004928557591578</v>
      </c>
      <c r="AX681" s="162">
        <f t="shared" si="627"/>
        <v>0</v>
      </c>
      <c r="AY681" s="162">
        <f t="shared" si="628"/>
        <v>0</v>
      </c>
      <c r="AZ681" s="162">
        <f t="shared" si="629"/>
        <v>0</v>
      </c>
      <c r="BA681" s="162">
        <f t="shared" si="630"/>
        <v>0</v>
      </c>
      <c r="BB681" s="162" t="str">
        <f t="shared" si="631"/>
        <v/>
      </c>
      <c r="BC681" s="162" t="str">
        <f t="shared" si="632"/>
        <v/>
      </c>
      <c r="BD681" s="162" t="str">
        <f t="shared" si="633"/>
        <v/>
      </c>
      <c r="BE681" s="162" t="str">
        <f t="shared" si="634"/>
        <v/>
      </c>
      <c r="BG681" s="169">
        <f t="shared" si="615"/>
        <v>15.492937221556945</v>
      </c>
      <c r="BH681" s="169">
        <f t="shared" ca="1" si="616"/>
        <v>2.0502826517848431</v>
      </c>
    </row>
    <row r="682" spans="3:60" x14ac:dyDescent="0.25">
      <c r="C682" s="197">
        <v>60.8</v>
      </c>
      <c r="D682" s="198">
        <f t="shared" si="584"/>
        <v>22.813533000292392</v>
      </c>
      <c r="E682" s="199">
        <f t="shared" si="585"/>
        <v>4.1057894736842107</v>
      </c>
      <c r="F682" s="199">
        <f t="shared" si="586"/>
        <v>20.528947368421054</v>
      </c>
      <c r="G682" s="199">
        <f t="shared" si="587"/>
        <v>3.4617009767578941</v>
      </c>
      <c r="H682" s="200">
        <f t="shared" si="588"/>
        <v>7306.7555441610048</v>
      </c>
      <c r="K682" s="199">
        <f t="shared" si="589"/>
        <v>15.544323414663269</v>
      </c>
      <c r="L682" s="201">
        <f t="shared" si="590"/>
        <v>0.13036779074212718</v>
      </c>
      <c r="M682" s="201">
        <f t="shared" si="591"/>
        <v>0.13146421219207471</v>
      </c>
      <c r="N682" s="201">
        <f t="shared" si="592"/>
        <v>0.13818313639758881</v>
      </c>
      <c r="O682" s="201">
        <f t="shared" si="593"/>
        <v>0.13048824490270863</v>
      </c>
      <c r="P682" s="201" t="str">
        <f t="shared" si="594"/>
        <v/>
      </c>
      <c r="Q682" s="201" t="str">
        <f t="shared" si="595"/>
        <v/>
      </c>
      <c r="R682" s="201" t="str">
        <f t="shared" si="596"/>
        <v/>
      </c>
      <c r="S682" s="201" t="str">
        <f t="shared" si="597"/>
        <v/>
      </c>
      <c r="T682" s="199">
        <f t="shared" si="598"/>
        <v>0</v>
      </c>
      <c r="U682" s="199">
        <f t="shared" si="599"/>
        <v>0</v>
      </c>
      <c r="V682" s="199">
        <f t="shared" si="600"/>
        <v>0</v>
      </c>
      <c r="W682" s="199">
        <f t="shared" si="601"/>
        <v>0</v>
      </c>
      <c r="X682" s="199" t="str">
        <f t="shared" si="602"/>
        <v/>
      </c>
      <c r="Y682" s="199" t="str">
        <f t="shared" si="603"/>
        <v/>
      </c>
      <c r="Z682" s="199" t="str">
        <f t="shared" si="604"/>
        <v/>
      </c>
      <c r="AA682" s="199" t="str">
        <f t="shared" si="605"/>
        <v/>
      </c>
      <c r="AB682" s="201">
        <f t="shared" ca="1" si="606"/>
        <v>2.1349241338011886</v>
      </c>
      <c r="AD682" s="162">
        <f t="shared" si="607"/>
        <v>0</v>
      </c>
      <c r="AE682" s="162">
        <f t="shared" si="608"/>
        <v>0</v>
      </c>
      <c r="AF682" s="162">
        <f t="shared" si="609"/>
        <v>0</v>
      </c>
      <c r="AG682" s="162">
        <f t="shared" si="610"/>
        <v>0</v>
      </c>
      <c r="AH682" s="162" t="str">
        <f t="shared" si="611"/>
        <v/>
      </c>
      <c r="AI682" s="162" t="str">
        <f t="shared" si="612"/>
        <v/>
      </c>
      <c r="AJ682" s="162" t="str">
        <f t="shared" si="613"/>
        <v/>
      </c>
      <c r="AK682" s="162" t="str">
        <f t="shared" si="614"/>
        <v/>
      </c>
      <c r="AM682" s="199">
        <f t="shared" si="617"/>
        <v>6.774943802205696</v>
      </c>
      <c r="AN682" s="197">
        <f t="shared" si="619"/>
        <v>0</v>
      </c>
      <c r="AO682" s="197">
        <f t="shared" si="620"/>
        <v>0</v>
      </c>
      <c r="AP682" s="197">
        <f t="shared" si="621"/>
        <v>0</v>
      </c>
      <c r="AQ682" s="197">
        <f t="shared" si="622"/>
        <v>0</v>
      </c>
      <c r="AR682" s="197" t="str">
        <f t="shared" si="623"/>
        <v/>
      </c>
      <c r="AS682" s="197" t="str">
        <f t="shared" si="624"/>
        <v/>
      </c>
      <c r="AT682" s="197" t="str">
        <f t="shared" si="625"/>
        <v/>
      </c>
      <c r="AU682" s="197" t="str">
        <f t="shared" si="626"/>
        <v/>
      </c>
      <c r="AV682" s="199">
        <f t="shared" ca="1" si="618"/>
        <v>2.1786780772913561</v>
      </c>
      <c r="AX682" s="162">
        <f t="shared" si="627"/>
        <v>0</v>
      </c>
      <c r="AY682" s="162">
        <f t="shared" si="628"/>
        <v>0</v>
      </c>
      <c r="AZ682" s="162">
        <f t="shared" si="629"/>
        <v>0</v>
      </c>
      <c r="BA682" s="162">
        <f t="shared" si="630"/>
        <v>0</v>
      </c>
      <c r="BB682" s="162" t="str">
        <f t="shared" si="631"/>
        <v/>
      </c>
      <c r="BC682" s="162" t="str">
        <f t="shared" si="632"/>
        <v/>
      </c>
      <c r="BD682" s="162" t="str">
        <f t="shared" si="633"/>
        <v/>
      </c>
      <c r="BE682" s="162" t="str">
        <f t="shared" si="634"/>
        <v/>
      </c>
      <c r="BG682" s="169">
        <f t="shared" si="615"/>
        <v>15.518630318110107</v>
      </c>
      <c r="BH682" s="169">
        <f t="shared" ca="1" si="616"/>
        <v>2.0379058229640914</v>
      </c>
    </row>
    <row r="683" spans="3:60" x14ac:dyDescent="0.25">
      <c r="C683" s="197">
        <v>60.9</v>
      </c>
      <c r="D683" s="198">
        <f t="shared" si="584"/>
        <v>22.851055258516556</v>
      </c>
      <c r="E683" s="199">
        <f t="shared" si="585"/>
        <v>4.1106814449917897</v>
      </c>
      <c r="F683" s="199">
        <f t="shared" si="586"/>
        <v>20.553407224958949</v>
      </c>
      <c r="G683" s="199">
        <f t="shared" si="587"/>
        <v>3.4673945638907195</v>
      </c>
      <c r="H683" s="200">
        <f t="shared" si="588"/>
        <v>7298.0600422224925</v>
      </c>
      <c r="K683" s="199">
        <f t="shared" si="589"/>
        <v>15.570016511216432</v>
      </c>
      <c r="L683" s="201">
        <f t="shared" si="590"/>
        <v>0.13058327469376707</v>
      </c>
      <c r="M683" s="201">
        <f t="shared" si="591"/>
        <v>0.13168150841057399</v>
      </c>
      <c r="N683" s="201">
        <f t="shared" si="592"/>
        <v>0.13841153827593192</v>
      </c>
      <c r="O683" s="201">
        <f t="shared" si="593"/>
        <v>0.13070392795213459</v>
      </c>
      <c r="P683" s="201" t="str">
        <f t="shared" si="594"/>
        <v/>
      </c>
      <c r="Q683" s="201" t="str">
        <f t="shared" si="595"/>
        <v/>
      </c>
      <c r="R683" s="201" t="str">
        <f t="shared" si="596"/>
        <v/>
      </c>
      <c r="S683" s="201" t="str">
        <f t="shared" si="597"/>
        <v/>
      </c>
      <c r="T683" s="199">
        <f t="shared" si="598"/>
        <v>0</v>
      </c>
      <c r="U683" s="199">
        <f t="shared" si="599"/>
        <v>0</v>
      </c>
      <c r="V683" s="199">
        <f t="shared" si="600"/>
        <v>0</v>
      </c>
      <c r="W683" s="199">
        <f t="shared" si="601"/>
        <v>0</v>
      </c>
      <c r="X683" s="199" t="str">
        <f t="shared" si="602"/>
        <v/>
      </c>
      <c r="Y683" s="199" t="str">
        <f t="shared" si="603"/>
        <v/>
      </c>
      <c r="Z683" s="199" t="str">
        <f t="shared" si="604"/>
        <v/>
      </c>
      <c r="AA683" s="199" t="str">
        <f t="shared" si="605"/>
        <v/>
      </c>
      <c r="AB683" s="201">
        <f t="shared" ca="1" si="606"/>
        <v>2.1431629215000436</v>
      </c>
      <c r="AD683" s="162">
        <f t="shared" si="607"/>
        <v>0</v>
      </c>
      <c r="AE683" s="162">
        <f t="shared" si="608"/>
        <v>0</v>
      </c>
      <c r="AF683" s="162">
        <f t="shared" si="609"/>
        <v>0</v>
      </c>
      <c r="AG683" s="162">
        <f t="shared" si="610"/>
        <v>0</v>
      </c>
      <c r="AH683" s="162" t="str">
        <f t="shared" si="611"/>
        <v/>
      </c>
      <c r="AI683" s="162" t="str">
        <f t="shared" si="612"/>
        <v/>
      </c>
      <c r="AJ683" s="162" t="str">
        <f t="shared" si="613"/>
        <v/>
      </c>
      <c r="AK683" s="162" t="str">
        <f t="shared" si="614"/>
        <v/>
      </c>
      <c r="AM683" s="199">
        <f t="shared" si="617"/>
        <v>6.786160596580209</v>
      </c>
      <c r="AN683" s="197">
        <f t="shared" si="619"/>
        <v>0</v>
      </c>
      <c r="AO683" s="197">
        <f t="shared" si="620"/>
        <v>0</v>
      </c>
      <c r="AP683" s="197">
        <f t="shared" si="621"/>
        <v>0</v>
      </c>
      <c r="AQ683" s="197">
        <f t="shared" si="622"/>
        <v>0</v>
      </c>
      <c r="AR683" s="197" t="str">
        <f t="shared" si="623"/>
        <v/>
      </c>
      <c r="AS683" s="197" t="str">
        <f t="shared" si="624"/>
        <v/>
      </c>
      <c r="AT683" s="197" t="str">
        <f t="shared" si="625"/>
        <v/>
      </c>
      <c r="AU683" s="197" t="str">
        <f t="shared" si="626"/>
        <v/>
      </c>
      <c r="AV683" s="199">
        <f t="shared" ca="1" si="618"/>
        <v>2.1135133725465787</v>
      </c>
      <c r="AX683" s="162">
        <f t="shared" si="627"/>
        <v>0</v>
      </c>
      <c r="AY683" s="162">
        <f t="shared" si="628"/>
        <v>0</v>
      </c>
      <c r="AZ683" s="162">
        <f t="shared" si="629"/>
        <v>0</v>
      </c>
      <c r="BA683" s="162">
        <f t="shared" si="630"/>
        <v>0</v>
      </c>
      <c r="BB683" s="162" t="str">
        <f t="shared" si="631"/>
        <v/>
      </c>
      <c r="BC683" s="162" t="str">
        <f t="shared" si="632"/>
        <v/>
      </c>
      <c r="BD683" s="162" t="str">
        <f t="shared" si="633"/>
        <v/>
      </c>
      <c r="BE683" s="162" t="str">
        <f t="shared" si="634"/>
        <v/>
      </c>
      <c r="BG683" s="169">
        <f t="shared" si="615"/>
        <v>15.544323414663269</v>
      </c>
      <c r="BH683" s="169">
        <f t="shared" ca="1" si="616"/>
        <v>2.1349241338011886</v>
      </c>
    </row>
    <row r="684" spans="3:60" x14ac:dyDescent="0.25">
      <c r="C684" s="197">
        <v>61</v>
      </c>
      <c r="D684" s="198">
        <f t="shared" si="584"/>
        <v>22.888577516740725</v>
      </c>
      <c r="E684" s="199">
        <f t="shared" si="585"/>
        <v>4.1155737704918032</v>
      </c>
      <c r="F684" s="199">
        <f t="shared" si="586"/>
        <v>20.577868852459016</v>
      </c>
      <c r="G684" s="199">
        <f t="shared" si="587"/>
        <v>3.4730881510235454</v>
      </c>
      <c r="H684" s="200">
        <f t="shared" si="588"/>
        <v>7289.3845847440753</v>
      </c>
      <c r="K684" s="199">
        <f t="shared" si="589"/>
        <v>15.595709607769594</v>
      </c>
      <c r="L684" s="201">
        <f t="shared" si="590"/>
        <v>0.13079875864540694</v>
      </c>
      <c r="M684" s="201">
        <f t="shared" si="591"/>
        <v>0.1318988046290733</v>
      </c>
      <c r="N684" s="201">
        <f t="shared" si="592"/>
        <v>0.13863994015427505</v>
      </c>
      <c r="O684" s="201">
        <f t="shared" si="593"/>
        <v>0.13091961100156055</v>
      </c>
      <c r="P684" s="201" t="str">
        <f t="shared" si="594"/>
        <v/>
      </c>
      <c r="Q684" s="201" t="str">
        <f t="shared" si="595"/>
        <v/>
      </c>
      <c r="R684" s="201" t="str">
        <f t="shared" si="596"/>
        <v/>
      </c>
      <c r="S684" s="201" t="str">
        <f t="shared" si="597"/>
        <v/>
      </c>
      <c r="T684" s="199">
        <f t="shared" si="598"/>
        <v>0</v>
      </c>
      <c r="U684" s="199">
        <f t="shared" si="599"/>
        <v>0</v>
      </c>
      <c r="V684" s="199">
        <f t="shared" si="600"/>
        <v>0</v>
      </c>
      <c r="W684" s="199">
        <f t="shared" si="601"/>
        <v>0</v>
      </c>
      <c r="X684" s="199" t="str">
        <f t="shared" si="602"/>
        <v/>
      </c>
      <c r="Y684" s="199" t="str">
        <f t="shared" si="603"/>
        <v/>
      </c>
      <c r="Z684" s="199" t="str">
        <f t="shared" si="604"/>
        <v/>
      </c>
      <c r="AA684" s="199" t="str">
        <f t="shared" si="605"/>
        <v/>
      </c>
      <c r="AB684" s="201">
        <f t="shared" ca="1" si="606"/>
        <v>2.0409182474295142</v>
      </c>
      <c r="AD684" s="162">
        <f t="shared" si="607"/>
        <v>0</v>
      </c>
      <c r="AE684" s="162">
        <f t="shared" si="608"/>
        <v>0</v>
      </c>
      <c r="AF684" s="162">
        <f t="shared" si="609"/>
        <v>0</v>
      </c>
      <c r="AG684" s="162">
        <f t="shared" si="610"/>
        <v>0</v>
      </c>
      <c r="AH684" s="162" t="str">
        <f t="shared" si="611"/>
        <v/>
      </c>
      <c r="AI684" s="162" t="str">
        <f t="shared" si="612"/>
        <v/>
      </c>
      <c r="AJ684" s="162" t="str">
        <f t="shared" si="613"/>
        <v/>
      </c>
      <c r="AK684" s="162" t="str">
        <f t="shared" si="614"/>
        <v/>
      </c>
      <c r="AM684" s="199">
        <f t="shared" si="617"/>
        <v>6.7973773909547219</v>
      </c>
      <c r="AN684" s="197">
        <f t="shared" si="619"/>
        <v>0</v>
      </c>
      <c r="AO684" s="197">
        <f t="shared" si="620"/>
        <v>0</v>
      </c>
      <c r="AP684" s="197">
        <f t="shared" si="621"/>
        <v>0</v>
      </c>
      <c r="AQ684" s="197">
        <f t="shared" si="622"/>
        <v>0</v>
      </c>
      <c r="AR684" s="197" t="str">
        <f t="shared" si="623"/>
        <v/>
      </c>
      <c r="AS684" s="197" t="str">
        <f t="shared" si="624"/>
        <v/>
      </c>
      <c r="AT684" s="197" t="str">
        <f t="shared" si="625"/>
        <v/>
      </c>
      <c r="AU684" s="197" t="str">
        <f t="shared" si="626"/>
        <v/>
      </c>
      <c r="AV684" s="199">
        <f t="shared" ca="1" si="618"/>
        <v>2.0611568955349018</v>
      </c>
      <c r="AX684" s="162">
        <f t="shared" si="627"/>
        <v>0</v>
      </c>
      <c r="AY684" s="162">
        <f t="shared" si="628"/>
        <v>0</v>
      </c>
      <c r="AZ684" s="162">
        <f t="shared" si="629"/>
        <v>0</v>
      </c>
      <c r="BA684" s="162">
        <f t="shared" si="630"/>
        <v>0</v>
      </c>
      <c r="BB684" s="162" t="str">
        <f t="shared" si="631"/>
        <v/>
      </c>
      <c r="BC684" s="162" t="str">
        <f t="shared" si="632"/>
        <v/>
      </c>
      <c r="BD684" s="162" t="str">
        <f t="shared" si="633"/>
        <v/>
      </c>
      <c r="BE684" s="162" t="str">
        <f t="shared" si="634"/>
        <v/>
      </c>
      <c r="BG684" s="169">
        <f t="shared" si="615"/>
        <v>15.570016511216432</v>
      </c>
      <c r="BH684" s="169">
        <f t="shared" ca="1" si="616"/>
        <v>2.1431629215000436</v>
      </c>
    </row>
    <row r="685" spans="3:60" x14ac:dyDescent="0.25">
      <c r="C685" s="197">
        <v>61.1</v>
      </c>
      <c r="D685" s="198">
        <f t="shared" si="584"/>
        <v>22.926099774964889</v>
      </c>
      <c r="E685" s="199">
        <f t="shared" si="585"/>
        <v>4.1204664484451721</v>
      </c>
      <c r="F685" s="199">
        <f t="shared" si="586"/>
        <v>20.602332242225859</v>
      </c>
      <c r="G685" s="199">
        <f t="shared" si="587"/>
        <v>3.4787817381563708</v>
      </c>
      <c r="H685" s="200">
        <f t="shared" si="588"/>
        <v>7280.7291056380964</v>
      </c>
      <c r="K685" s="199">
        <f t="shared" si="589"/>
        <v>15.621402704322756</v>
      </c>
      <c r="L685" s="201">
        <f t="shared" si="590"/>
        <v>0.13101424259704683</v>
      </c>
      <c r="M685" s="201">
        <f t="shared" si="591"/>
        <v>0.13211610084757261</v>
      </c>
      <c r="N685" s="201">
        <f t="shared" si="592"/>
        <v>0.13886834203261816</v>
      </c>
      <c r="O685" s="201">
        <f t="shared" si="593"/>
        <v>0.13113529405098653</v>
      </c>
      <c r="P685" s="201" t="str">
        <f t="shared" si="594"/>
        <v/>
      </c>
      <c r="Q685" s="201" t="str">
        <f t="shared" si="595"/>
        <v/>
      </c>
      <c r="R685" s="201" t="str">
        <f t="shared" si="596"/>
        <v/>
      </c>
      <c r="S685" s="201" t="str">
        <f t="shared" si="597"/>
        <v/>
      </c>
      <c r="T685" s="199">
        <f t="shared" si="598"/>
        <v>0</v>
      </c>
      <c r="U685" s="199">
        <f t="shared" si="599"/>
        <v>0</v>
      </c>
      <c r="V685" s="199">
        <f t="shared" si="600"/>
        <v>0</v>
      </c>
      <c r="W685" s="199">
        <f t="shared" si="601"/>
        <v>0</v>
      </c>
      <c r="X685" s="199" t="str">
        <f t="shared" si="602"/>
        <v/>
      </c>
      <c r="Y685" s="199" t="str">
        <f t="shared" si="603"/>
        <v/>
      </c>
      <c r="Z685" s="199" t="str">
        <f t="shared" si="604"/>
        <v/>
      </c>
      <c r="AA685" s="199" t="str">
        <f t="shared" si="605"/>
        <v/>
      </c>
      <c r="AB685" s="201">
        <f t="shared" ca="1" si="606"/>
        <v>2.0079364003307463</v>
      </c>
      <c r="AD685" s="162">
        <f t="shared" si="607"/>
        <v>0</v>
      </c>
      <c r="AE685" s="162">
        <f t="shared" si="608"/>
        <v>0</v>
      </c>
      <c r="AF685" s="162">
        <f t="shared" si="609"/>
        <v>0</v>
      </c>
      <c r="AG685" s="162">
        <f t="shared" si="610"/>
        <v>0</v>
      </c>
      <c r="AH685" s="162" t="str">
        <f t="shared" si="611"/>
        <v/>
      </c>
      <c r="AI685" s="162" t="str">
        <f t="shared" si="612"/>
        <v/>
      </c>
      <c r="AJ685" s="162" t="str">
        <f t="shared" si="613"/>
        <v/>
      </c>
      <c r="AK685" s="162" t="str">
        <f t="shared" si="614"/>
        <v/>
      </c>
      <c r="AM685" s="199">
        <f t="shared" si="617"/>
        <v>6.8085941853292349</v>
      </c>
      <c r="AN685" s="197">
        <f t="shared" si="619"/>
        <v>0</v>
      </c>
      <c r="AO685" s="197">
        <f t="shared" si="620"/>
        <v>0</v>
      </c>
      <c r="AP685" s="197">
        <f t="shared" si="621"/>
        <v>0</v>
      </c>
      <c r="AQ685" s="197">
        <f t="shared" si="622"/>
        <v>0</v>
      </c>
      <c r="AR685" s="197" t="str">
        <f t="shared" si="623"/>
        <v/>
      </c>
      <c r="AS685" s="197" t="str">
        <f t="shared" si="624"/>
        <v/>
      </c>
      <c r="AT685" s="197" t="str">
        <f t="shared" si="625"/>
        <v/>
      </c>
      <c r="AU685" s="197" t="str">
        <f t="shared" si="626"/>
        <v/>
      </c>
      <c r="AV685" s="199">
        <f t="shared" ca="1" si="618"/>
        <v>2.1296606868962598</v>
      </c>
      <c r="AX685" s="162">
        <f t="shared" si="627"/>
        <v>0</v>
      </c>
      <c r="AY685" s="162">
        <f t="shared" si="628"/>
        <v>0</v>
      </c>
      <c r="AZ685" s="162">
        <f t="shared" si="629"/>
        <v>0</v>
      </c>
      <c r="BA685" s="162">
        <f t="shared" si="630"/>
        <v>0</v>
      </c>
      <c r="BB685" s="162" t="str">
        <f t="shared" si="631"/>
        <v/>
      </c>
      <c r="BC685" s="162" t="str">
        <f t="shared" si="632"/>
        <v/>
      </c>
      <c r="BD685" s="162" t="str">
        <f t="shared" si="633"/>
        <v/>
      </c>
      <c r="BE685" s="162" t="str">
        <f t="shared" si="634"/>
        <v/>
      </c>
      <c r="BG685" s="169">
        <f t="shared" si="615"/>
        <v>15.595709607769594</v>
      </c>
      <c r="BH685" s="169">
        <f t="shared" ca="1" si="616"/>
        <v>2.0409182474295142</v>
      </c>
    </row>
    <row r="686" spans="3:60" x14ac:dyDescent="0.25">
      <c r="C686" s="197">
        <v>61.2</v>
      </c>
      <c r="D686" s="198">
        <f t="shared" si="584"/>
        <v>22.963622033189051</v>
      </c>
      <c r="E686" s="199">
        <f t="shared" si="585"/>
        <v>4.1253594771241833</v>
      </c>
      <c r="F686" s="199">
        <f t="shared" si="586"/>
        <v>20.626797385620918</v>
      </c>
      <c r="G686" s="199">
        <f t="shared" si="587"/>
        <v>3.4844753252891958</v>
      </c>
      <c r="H686" s="200">
        <f t="shared" si="588"/>
        <v>7272.0935390855211</v>
      </c>
      <c r="K686" s="199">
        <f t="shared" si="589"/>
        <v>15.647095800875919</v>
      </c>
      <c r="L686" s="201">
        <f t="shared" si="590"/>
        <v>0.1312297265486867</v>
      </c>
      <c r="M686" s="201">
        <f t="shared" si="591"/>
        <v>0.13233339706607189</v>
      </c>
      <c r="N686" s="201">
        <f t="shared" si="592"/>
        <v>0.1390967439109613</v>
      </c>
      <c r="O686" s="201">
        <f t="shared" si="593"/>
        <v>0.13135097710041249</v>
      </c>
      <c r="P686" s="201" t="str">
        <f t="shared" si="594"/>
        <v/>
      </c>
      <c r="Q686" s="201" t="str">
        <f t="shared" si="595"/>
        <v/>
      </c>
      <c r="R686" s="201" t="str">
        <f t="shared" si="596"/>
        <v/>
      </c>
      <c r="S686" s="201" t="str">
        <f t="shared" si="597"/>
        <v/>
      </c>
      <c r="T686" s="199">
        <f t="shared" si="598"/>
        <v>0</v>
      </c>
      <c r="U686" s="199">
        <f t="shared" si="599"/>
        <v>0</v>
      </c>
      <c r="V686" s="199">
        <f t="shared" si="600"/>
        <v>0</v>
      </c>
      <c r="W686" s="199">
        <f t="shared" si="601"/>
        <v>0</v>
      </c>
      <c r="X686" s="199" t="str">
        <f t="shared" si="602"/>
        <v/>
      </c>
      <c r="Y686" s="199" t="str">
        <f t="shared" si="603"/>
        <v/>
      </c>
      <c r="Z686" s="199" t="str">
        <f t="shared" si="604"/>
        <v/>
      </c>
      <c r="AA686" s="199" t="str">
        <f t="shared" si="605"/>
        <v/>
      </c>
      <c r="AB686" s="201">
        <f t="shared" ca="1" si="606"/>
        <v>2.0099804748262109</v>
      </c>
      <c r="AD686" s="162">
        <f t="shared" si="607"/>
        <v>0</v>
      </c>
      <c r="AE686" s="162">
        <f t="shared" si="608"/>
        <v>0</v>
      </c>
      <c r="AF686" s="162">
        <f t="shared" si="609"/>
        <v>0</v>
      </c>
      <c r="AG686" s="162">
        <f t="shared" si="610"/>
        <v>0</v>
      </c>
      <c r="AH686" s="162" t="str">
        <f t="shared" si="611"/>
        <v/>
      </c>
      <c r="AI686" s="162" t="str">
        <f t="shared" si="612"/>
        <v/>
      </c>
      <c r="AJ686" s="162" t="str">
        <f t="shared" si="613"/>
        <v/>
      </c>
      <c r="AK686" s="162" t="str">
        <f t="shared" si="614"/>
        <v/>
      </c>
      <c r="AM686" s="199">
        <f t="shared" si="617"/>
        <v>6.8198109797037478</v>
      </c>
      <c r="AN686" s="197">
        <f t="shared" si="619"/>
        <v>0</v>
      </c>
      <c r="AO686" s="197">
        <f t="shared" si="620"/>
        <v>0</v>
      </c>
      <c r="AP686" s="197">
        <f t="shared" si="621"/>
        <v>0</v>
      </c>
      <c r="AQ686" s="197">
        <f t="shared" si="622"/>
        <v>0</v>
      </c>
      <c r="AR686" s="197" t="str">
        <f t="shared" si="623"/>
        <v/>
      </c>
      <c r="AS686" s="197" t="str">
        <f t="shared" si="624"/>
        <v/>
      </c>
      <c r="AT686" s="197" t="str">
        <f t="shared" si="625"/>
        <v/>
      </c>
      <c r="AU686" s="197" t="str">
        <f t="shared" si="626"/>
        <v/>
      </c>
      <c r="AV686" s="199">
        <f t="shared" ca="1" si="618"/>
        <v>2.0579294406057298</v>
      </c>
      <c r="AX686" s="162">
        <f t="shared" si="627"/>
        <v>0</v>
      </c>
      <c r="AY686" s="162">
        <f t="shared" si="628"/>
        <v>0</v>
      </c>
      <c r="AZ686" s="162">
        <f t="shared" si="629"/>
        <v>0</v>
      </c>
      <c r="BA686" s="162">
        <f t="shared" si="630"/>
        <v>0</v>
      </c>
      <c r="BB686" s="162" t="str">
        <f t="shared" si="631"/>
        <v/>
      </c>
      <c r="BC686" s="162" t="str">
        <f t="shared" si="632"/>
        <v/>
      </c>
      <c r="BD686" s="162" t="str">
        <f t="shared" si="633"/>
        <v/>
      </c>
      <c r="BE686" s="162" t="str">
        <f t="shared" si="634"/>
        <v/>
      </c>
      <c r="BG686" s="169">
        <f t="shared" si="615"/>
        <v>15.621402704322756</v>
      </c>
      <c r="BH686" s="169">
        <f t="shared" ca="1" si="616"/>
        <v>2.0079364003307463</v>
      </c>
    </row>
    <row r="687" spans="3:60" x14ac:dyDescent="0.25">
      <c r="C687" s="197">
        <v>61.3</v>
      </c>
      <c r="D687" s="198">
        <f t="shared" si="584"/>
        <v>23.001144291413219</v>
      </c>
      <c r="E687" s="199">
        <f t="shared" si="585"/>
        <v>4.1302528548123982</v>
      </c>
      <c r="F687" s="199">
        <f t="shared" si="586"/>
        <v>20.65126427406199</v>
      </c>
      <c r="G687" s="199">
        <f t="shared" si="587"/>
        <v>3.4901689124220221</v>
      </c>
      <c r="H687" s="200">
        <f t="shared" si="588"/>
        <v>7263.4778195347662</v>
      </c>
      <c r="K687" s="199">
        <f t="shared" si="589"/>
        <v>15.672788897429081</v>
      </c>
      <c r="L687" s="201">
        <f t="shared" si="590"/>
        <v>0.13144521050032659</v>
      </c>
      <c r="M687" s="201">
        <f t="shared" si="591"/>
        <v>0.1325506932845712</v>
      </c>
      <c r="N687" s="201">
        <f t="shared" si="592"/>
        <v>0.13932514578930441</v>
      </c>
      <c r="O687" s="201">
        <f t="shared" si="593"/>
        <v>0.13156666014983845</v>
      </c>
      <c r="P687" s="201" t="str">
        <f t="shared" si="594"/>
        <v/>
      </c>
      <c r="Q687" s="201" t="str">
        <f t="shared" si="595"/>
        <v/>
      </c>
      <c r="R687" s="201" t="str">
        <f t="shared" si="596"/>
        <v/>
      </c>
      <c r="S687" s="201" t="str">
        <f t="shared" si="597"/>
        <v/>
      </c>
      <c r="T687" s="199">
        <f t="shared" si="598"/>
        <v>0</v>
      </c>
      <c r="U687" s="199">
        <f t="shared" si="599"/>
        <v>0</v>
      </c>
      <c r="V687" s="199">
        <f t="shared" si="600"/>
        <v>0</v>
      </c>
      <c r="W687" s="199">
        <f t="shared" si="601"/>
        <v>0</v>
      </c>
      <c r="X687" s="199" t="str">
        <f t="shared" si="602"/>
        <v/>
      </c>
      <c r="Y687" s="199" t="str">
        <f t="shared" si="603"/>
        <v/>
      </c>
      <c r="Z687" s="199" t="str">
        <f t="shared" si="604"/>
        <v/>
      </c>
      <c r="AA687" s="199" t="str">
        <f t="shared" si="605"/>
        <v/>
      </c>
      <c r="AB687" s="201">
        <f t="shared" ca="1" si="606"/>
        <v>2.0221474424616219</v>
      </c>
      <c r="AD687" s="162">
        <f t="shared" si="607"/>
        <v>0</v>
      </c>
      <c r="AE687" s="162">
        <f t="shared" si="608"/>
        <v>0</v>
      </c>
      <c r="AF687" s="162">
        <f t="shared" si="609"/>
        <v>0</v>
      </c>
      <c r="AG687" s="162">
        <f t="shared" si="610"/>
        <v>0</v>
      </c>
      <c r="AH687" s="162" t="str">
        <f t="shared" si="611"/>
        <v/>
      </c>
      <c r="AI687" s="162" t="str">
        <f t="shared" si="612"/>
        <v/>
      </c>
      <c r="AJ687" s="162" t="str">
        <f t="shared" si="613"/>
        <v/>
      </c>
      <c r="AK687" s="162" t="str">
        <f t="shared" si="614"/>
        <v/>
      </c>
      <c r="AM687" s="199">
        <f t="shared" si="617"/>
        <v>6.8310277740782608</v>
      </c>
      <c r="AN687" s="197">
        <f t="shared" si="619"/>
        <v>0</v>
      </c>
      <c r="AO687" s="197">
        <f t="shared" si="620"/>
        <v>0</v>
      </c>
      <c r="AP687" s="197">
        <f t="shared" si="621"/>
        <v>0</v>
      </c>
      <c r="AQ687" s="197">
        <f t="shared" si="622"/>
        <v>0</v>
      </c>
      <c r="AR687" s="197" t="str">
        <f t="shared" si="623"/>
        <v/>
      </c>
      <c r="AS687" s="197" t="str">
        <f t="shared" si="624"/>
        <v/>
      </c>
      <c r="AT687" s="197" t="str">
        <f t="shared" si="625"/>
        <v/>
      </c>
      <c r="AU687" s="197" t="str">
        <f t="shared" si="626"/>
        <v/>
      </c>
      <c r="AV687" s="199">
        <f t="shared" ca="1" si="618"/>
        <v>2.0638727050077574</v>
      </c>
      <c r="AX687" s="162">
        <f t="shared" si="627"/>
        <v>0</v>
      </c>
      <c r="AY687" s="162">
        <f t="shared" si="628"/>
        <v>0</v>
      </c>
      <c r="AZ687" s="162">
        <f t="shared" si="629"/>
        <v>0</v>
      </c>
      <c r="BA687" s="162">
        <f t="shared" si="630"/>
        <v>0</v>
      </c>
      <c r="BB687" s="162" t="str">
        <f t="shared" si="631"/>
        <v/>
      </c>
      <c r="BC687" s="162" t="str">
        <f t="shared" si="632"/>
        <v/>
      </c>
      <c r="BD687" s="162" t="str">
        <f t="shared" si="633"/>
        <v/>
      </c>
      <c r="BE687" s="162" t="str">
        <f t="shared" si="634"/>
        <v/>
      </c>
      <c r="BG687" s="169">
        <f t="shared" si="615"/>
        <v>15.647095800875919</v>
      </c>
      <c r="BH687" s="169">
        <f t="shared" ca="1" si="616"/>
        <v>2.0099804748262109</v>
      </c>
    </row>
    <row r="688" spans="3:60" x14ac:dyDescent="0.25">
      <c r="C688" s="197">
        <v>61.4</v>
      </c>
      <c r="D688" s="198">
        <f t="shared" si="584"/>
        <v>23.038666549637384</v>
      </c>
      <c r="E688" s="199">
        <f t="shared" si="585"/>
        <v>4.1351465798045606</v>
      </c>
      <c r="F688" s="199">
        <f t="shared" si="586"/>
        <v>20.675732899022805</v>
      </c>
      <c r="G688" s="199">
        <f t="shared" si="587"/>
        <v>3.4958624995548475</v>
      </c>
      <c r="H688" s="200">
        <f t="shared" si="588"/>
        <v>7254.881881700524</v>
      </c>
      <c r="K688" s="199">
        <f t="shared" si="589"/>
        <v>15.698481993982243</v>
      </c>
      <c r="L688" s="201">
        <f t="shared" si="590"/>
        <v>0.13166069445196646</v>
      </c>
      <c r="M688" s="201">
        <f t="shared" si="591"/>
        <v>0.13276798950307048</v>
      </c>
      <c r="N688" s="201">
        <f t="shared" si="592"/>
        <v>0.13955354766764755</v>
      </c>
      <c r="O688" s="201">
        <f t="shared" si="593"/>
        <v>0.13178234319926441</v>
      </c>
      <c r="P688" s="201" t="str">
        <f t="shared" si="594"/>
        <v/>
      </c>
      <c r="Q688" s="201" t="str">
        <f t="shared" si="595"/>
        <v/>
      </c>
      <c r="R688" s="201" t="str">
        <f t="shared" si="596"/>
        <v/>
      </c>
      <c r="S688" s="201" t="str">
        <f t="shared" si="597"/>
        <v/>
      </c>
      <c r="T688" s="199">
        <f t="shared" si="598"/>
        <v>0</v>
      </c>
      <c r="U688" s="199">
        <f t="shared" si="599"/>
        <v>0</v>
      </c>
      <c r="V688" s="199">
        <f t="shared" si="600"/>
        <v>0</v>
      </c>
      <c r="W688" s="199">
        <f t="shared" si="601"/>
        <v>0</v>
      </c>
      <c r="X688" s="199" t="str">
        <f t="shared" si="602"/>
        <v/>
      </c>
      <c r="Y688" s="199" t="str">
        <f t="shared" si="603"/>
        <v/>
      </c>
      <c r="Z688" s="199" t="str">
        <f t="shared" si="604"/>
        <v/>
      </c>
      <c r="AA688" s="199" t="str">
        <f t="shared" si="605"/>
        <v/>
      </c>
      <c r="AB688" s="201">
        <f t="shared" ca="1" si="606"/>
        <v>2.153786639017095</v>
      </c>
      <c r="AD688" s="162">
        <f t="shared" si="607"/>
        <v>0</v>
      </c>
      <c r="AE688" s="162">
        <f t="shared" si="608"/>
        <v>0</v>
      </c>
      <c r="AF688" s="162">
        <f t="shared" si="609"/>
        <v>0</v>
      </c>
      <c r="AG688" s="162">
        <f t="shared" si="610"/>
        <v>0</v>
      </c>
      <c r="AH688" s="162" t="str">
        <f t="shared" si="611"/>
        <v/>
      </c>
      <c r="AI688" s="162" t="str">
        <f t="shared" si="612"/>
        <v/>
      </c>
      <c r="AJ688" s="162" t="str">
        <f t="shared" si="613"/>
        <v/>
      </c>
      <c r="AK688" s="162" t="str">
        <f t="shared" si="614"/>
        <v/>
      </c>
      <c r="AM688" s="199">
        <f t="shared" si="617"/>
        <v>6.8422445684527737</v>
      </c>
      <c r="AN688" s="197">
        <f t="shared" si="619"/>
        <v>0</v>
      </c>
      <c r="AO688" s="197">
        <f t="shared" si="620"/>
        <v>0</v>
      </c>
      <c r="AP688" s="197">
        <f t="shared" si="621"/>
        <v>0</v>
      </c>
      <c r="AQ688" s="197">
        <f t="shared" si="622"/>
        <v>0</v>
      </c>
      <c r="AR688" s="197" t="str">
        <f t="shared" si="623"/>
        <v/>
      </c>
      <c r="AS688" s="197" t="str">
        <f t="shared" si="624"/>
        <v/>
      </c>
      <c r="AT688" s="197" t="str">
        <f t="shared" si="625"/>
        <v/>
      </c>
      <c r="AU688" s="197" t="str">
        <f t="shared" si="626"/>
        <v/>
      </c>
      <c r="AV688" s="199">
        <f t="shared" ca="1" si="618"/>
        <v>2.0377518022937426</v>
      </c>
      <c r="AX688" s="162">
        <f t="shared" si="627"/>
        <v>0</v>
      </c>
      <c r="AY688" s="162">
        <f t="shared" si="628"/>
        <v>0</v>
      </c>
      <c r="AZ688" s="162">
        <f t="shared" si="629"/>
        <v>0</v>
      </c>
      <c r="BA688" s="162">
        <f t="shared" si="630"/>
        <v>0</v>
      </c>
      <c r="BB688" s="162" t="str">
        <f t="shared" si="631"/>
        <v/>
      </c>
      <c r="BC688" s="162" t="str">
        <f t="shared" si="632"/>
        <v/>
      </c>
      <c r="BD688" s="162" t="str">
        <f t="shared" si="633"/>
        <v/>
      </c>
      <c r="BE688" s="162" t="str">
        <f t="shared" si="634"/>
        <v/>
      </c>
      <c r="BG688" s="169">
        <f t="shared" si="615"/>
        <v>15.672788897429081</v>
      </c>
      <c r="BH688" s="169">
        <f t="shared" ca="1" si="616"/>
        <v>2.0221474424616219</v>
      </c>
    </row>
    <row r="689" spans="3:60" x14ac:dyDescent="0.25">
      <c r="C689" s="197">
        <v>61.5</v>
      </c>
      <c r="D689" s="198">
        <f t="shared" si="584"/>
        <v>23.076188807861545</v>
      </c>
      <c r="E689" s="199">
        <f t="shared" si="585"/>
        <v>4.1400406504065046</v>
      </c>
      <c r="F689" s="199">
        <f t="shared" si="586"/>
        <v>20.700203252032523</v>
      </c>
      <c r="G689" s="199">
        <f t="shared" si="587"/>
        <v>3.501556086687672</v>
      </c>
      <c r="H689" s="200">
        <f t="shared" si="588"/>
        <v>7246.3056605626189</v>
      </c>
      <c r="K689" s="199">
        <f t="shared" si="589"/>
        <v>15.724175090535406</v>
      </c>
      <c r="L689" s="201">
        <f t="shared" si="590"/>
        <v>0.13187617840360635</v>
      </c>
      <c r="M689" s="201">
        <f t="shared" si="591"/>
        <v>0.13298528572156978</v>
      </c>
      <c r="N689" s="201">
        <f t="shared" si="592"/>
        <v>0.13978194954599066</v>
      </c>
      <c r="O689" s="201">
        <f t="shared" si="593"/>
        <v>0.13199802624869039</v>
      </c>
      <c r="P689" s="201" t="str">
        <f t="shared" si="594"/>
        <v/>
      </c>
      <c r="Q689" s="201" t="str">
        <f t="shared" si="595"/>
        <v/>
      </c>
      <c r="R689" s="201" t="str">
        <f t="shared" si="596"/>
        <v/>
      </c>
      <c r="S689" s="201" t="str">
        <f t="shared" si="597"/>
        <v/>
      </c>
      <c r="T689" s="199">
        <f t="shared" si="598"/>
        <v>0</v>
      </c>
      <c r="U689" s="199">
        <f t="shared" si="599"/>
        <v>0</v>
      </c>
      <c r="V689" s="199">
        <f t="shared" si="600"/>
        <v>0</v>
      </c>
      <c r="W689" s="199">
        <f t="shared" si="601"/>
        <v>0</v>
      </c>
      <c r="X689" s="199" t="str">
        <f t="shared" si="602"/>
        <v/>
      </c>
      <c r="Y689" s="199" t="str">
        <f t="shared" si="603"/>
        <v/>
      </c>
      <c r="Z689" s="199" t="str">
        <f t="shared" si="604"/>
        <v/>
      </c>
      <c r="AA689" s="199" t="str">
        <f t="shared" si="605"/>
        <v/>
      </c>
      <c r="AB689" s="201">
        <f t="shared" ca="1" si="606"/>
        <v>2.0843848357955141</v>
      </c>
      <c r="AD689" s="162">
        <f t="shared" si="607"/>
        <v>0</v>
      </c>
      <c r="AE689" s="162">
        <f t="shared" si="608"/>
        <v>0</v>
      </c>
      <c r="AF689" s="162">
        <f t="shared" si="609"/>
        <v>0</v>
      </c>
      <c r="AG689" s="162">
        <f t="shared" si="610"/>
        <v>0</v>
      </c>
      <c r="AH689" s="162" t="str">
        <f t="shared" si="611"/>
        <v/>
      </c>
      <c r="AI689" s="162" t="str">
        <f t="shared" si="612"/>
        <v/>
      </c>
      <c r="AJ689" s="162" t="str">
        <f t="shared" si="613"/>
        <v/>
      </c>
      <c r="AK689" s="162" t="str">
        <f t="shared" si="614"/>
        <v/>
      </c>
      <c r="AM689" s="199">
        <f t="shared" si="617"/>
        <v>6.8534613628272867</v>
      </c>
      <c r="AN689" s="197">
        <f t="shared" si="619"/>
        <v>0</v>
      </c>
      <c r="AO689" s="197">
        <f t="shared" si="620"/>
        <v>0</v>
      </c>
      <c r="AP689" s="197">
        <f t="shared" si="621"/>
        <v>0</v>
      </c>
      <c r="AQ689" s="197">
        <f t="shared" si="622"/>
        <v>0</v>
      </c>
      <c r="AR689" s="197" t="str">
        <f t="shared" si="623"/>
        <v/>
      </c>
      <c r="AS689" s="197" t="str">
        <f t="shared" si="624"/>
        <v/>
      </c>
      <c r="AT689" s="197" t="str">
        <f t="shared" si="625"/>
        <v/>
      </c>
      <c r="AU689" s="197" t="str">
        <f t="shared" si="626"/>
        <v/>
      </c>
      <c r="AV689" s="199">
        <f t="shared" ca="1" si="618"/>
        <v>2.0340861721972003</v>
      </c>
      <c r="AX689" s="162">
        <f t="shared" si="627"/>
        <v>0</v>
      </c>
      <c r="AY689" s="162">
        <f t="shared" si="628"/>
        <v>0</v>
      </c>
      <c r="AZ689" s="162">
        <f t="shared" si="629"/>
        <v>0</v>
      </c>
      <c r="BA689" s="162">
        <f t="shared" si="630"/>
        <v>0</v>
      </c>
      <c r="BB689" s="162" t="str">
        <f t="shared" si="631"/>
        <v/>
      </c>
      <c r="BC689" s="162" t="str">
        <f t="shared" si="632"/>
        <v/>
      </c>
      <c r="BD689" s="162" t="str">
        <f t="shared" si="633"/>
        <v/>
      </c>
      <c r="BE689" s="162" t="str">
        <f t="shared" si="634"/>
        <v/>
      </c>
      <c r="BG689" s="169">
        <f t="shared" si="615"/>
        <v>15.698481993982243</v>
      </c>
      <c r="BH689" s="169">
        <f t="shared" ca="1" si="616"/>
        <v>2.153786639017095</v>
      </c>
    </row>
    <row r="690" spans="3:60" x14ac:dyDescent="0.25">
      <c r="C690" s="197">
        <v>61.6</v>
      </c>
      <c r="D690" s="198">
        <f t="shared" si="584"/>
        <v>23.113711066085717</v>
      </c>
      <c r="E690" s="199">
        <f t="shared" si="585"/>
        <v>4.1449350649350647</v>
      </c>
      <c r="F690" s="199">
        <f t="shared" si="586"/>
        <v>20.724675324675324</v>
      </c>
      <c r="G690" s="199">
        <f t="shared" si="587"/>
        <v>3.5072496738204983</v>
      </c>
      <c r="H690" s="200">
        <f t="shared" si="588"/>
        <v>7237.7490913648326</v>
      </c>
      <c r="K690" s="199">
        <f t="shared" si="589"/>
        <v>15.749868187088568</v>
      </c>
      <c r="L690" s="201">
        <f t="shared" si="590"/>
        <v>0.13209166235524622</v>
      </c>
      <c r="M690" s="201">
        <f t="shared" si="591"/>
        <v>0.13320258194006906</v>
      </c>
      <c r="N690" s="201">
        <f t="shared" si="592"/>
        <v>0.14001035142433377</v>
      </c>
      <c r="O690" s="201">
        <f t="shared" si="593"/>
        <v>0.13221370929811635</v>
      </c>
      <c r="P690" s="201" t="str">
        <f t="shared" si="594"/>
        <v/>
      </c>
      <c r="Q690" s="201" t="str">
        <f t="shared" si="595"/>
        <v/>
      </c>
      <c r="R690" s="201" t="str">
        <f t="shared" si="596"/>
        <v/>
      </c>
      <c r="S690" s="201" t="str">
        <f t="shared" si="597"/>
        <v/>
      </c>
      <c r="T690" s="199">
        <f t="shared" si="598"/>
        <v>0</v>
      </c>
      <c r="U690" s="199">
        <f t="shared" si="599"/>
        <v>0</v>
      </c>
      <c r="V690" s="199">
        <f t="shared" si="600"/>
        <v>0</v>
      </c>
      <c r="W690" s="199">
        <f t="shared" si="601"/>
        <v>0</v>
      </c>
      <c r="X690" s="199" t="str">
        <f t="shared" si="602"/>
        <v/>
      </c>
      <c r="Y690" s="199" t="str">
        <f t="shared" si="603"/>
        <v/>
      </c>
      <c r="Z690" s="199" t="str">
        <f t="shared" si="604"/>
        <v/>
      </c>
      <c r="AA690" s="199" t="str">
        <f t="shared" si="605"/>
        <v/>
      </c>
      <c r="AB690" s="201">
        <f t="shared" ca="1" si="606"/>
        <v>2.0388968497997859</v>
      </c>
      <c r="AD690" s="162">
        <f t="shared" si="607"/>
        <v>0</v>
      </c>
      <c r="AE690" s="162">
        <f t="shared" si="608"/>
        <v>0</v>
      </c>
      <c r="AF690" s="162">
        <f t="shared" si="609"/>
        <v>0</v>
      </c>
      <c r="AG690" s="162">
        <f t="shared" si="610"/>
        <v>0</v>
      </c>
      <c r="AH690" s="162" t="str">
        <f t="shared" si="611"/>
        <v/>
      </c>
      <c r="AI690" s="162" t="str">
        <f t="shared" si="612"/>
        <v/>
      </c>
      <c r="AJ690" s="162" t="str">
        <f t="shared" si="613"/>
        <v/>
      </c>
      <c r="AK690" s="162" t="str">
        <f t="shared" si="614"/>
        <v/>
      </c>
      <c r="AM690" s="199">
        <f t="shared" si="617"/>
        <v>6.8646781572017996</v>
      </c>
      <c r="AN690" s="197">
        <f t="shared" si="619"/>
        <v>0</v>
      </c>
      <c r="AO690" s="197">
        <f t="shared" si="620"/>
        <v>0</v>
      </c>
      <c r="AP690" s="197">
        <f t="shared" si="621"/>
        <v>0</v>
      </c>
      <c r="AQ690" s="197">
        <f t="shared" si="622"/>
        <v>0</v>
      </c>
      <c r="AR690" s="197" t="str">
        <f t="shared" si="623"/>
        <v/>
      </c>
      <c r="AS690" s="197" t="str">
        <f t="shared" si="624"/>
        <v/>
      </c>
      <c r="AT690" s="197" t="str">
        <f t="shared" si="625"/>
        <v/>
      </c>
      <c r="AU690" s="197" t="str">
        <f t="shared" si="626"/>
        <v/>
      </c>
      <c r="AV690" s="199">
        <f t="shared" ca="1" si="618"/>
        <v>2.0417527251595406</v>
      </c>
      <c r="AX690" s="162">
        <f t="shared" si="627"/>
        <v>0</v>
      </c>
      <c r="AY690" s="162">
        <f t="shared" si="628"/>
        <v>0</v>
      </c>
      <c r="AZ690" s="162">
        <f t="shared" si="629"/>
        <v>0</v>
      </c>
      <c r="BA690" s="162">
        <f t="shared" si="630"/>
        <v>0</v>
      </c>
      <c r="BB690" s="162" t="str">
        <f t="shared" si="631"/>
        <v/>
      </c>
      <c r="BC690" s="162" t="str">
        <f t="shared" si="632"/>
        <v/>
      </c>
      <c r="BD690" s="162" t="str">
        <f t="shared" si="633"/>
        <v/>
      </c>
      <c r="BE690" s="162" t="str">
        <f t="shared" si="634"/>
        <v/>
      </c>
      <c r="BG690" s="169">
        <f t="shared" si="615"/>
        <v>15.724175090535406</v>
      </c>
      <c r="BH690" s="169">
        <f t="shared" ca="1" si="616"/>
        <v>2.0843848357955141</v>
      </c>
    </row>
    <row r="691" spans="3:60" x14ac:dyDescent="0.25">
      <c r="C691" s="197">
        <v>61.7</v>
      </c>
      <c r="D691" s="198">
        <f t="shared" si="584"/>
        <v>23.151233324309878</v>
      </c>
      <c r="E691" s="199">
        <f t="shared" si="585"/>
        <v>4.149829821717991</v>
      </c>
      <c r="F691" s="199">
        <f t="shared" si="586"/>
        <v>20.749149108589954</v>
      </c>
      <c r="G691" s="199">
        <f t="shared" si="587"/>
        <v>3.5129432609533233</v>
      </c>
      <c r="H691" s="200">
        <f t="shared" si="588"/>
        <v>7229.212109613758</v>
      </c>
      <c r="K691" s="199">
        <f t="shared" si="589"/>
        <v>15.77556128364173</v>
      </c>
      <c r="L691" s="201">
        <f t="shared" si="590"/>
        <v>0.13230714630688611</v>
      </c>
      <c r="M691" s="201">
        <f t="shared" si="591"/>
        <v>0.13341987815856837</v>
      </c>
      <c r="N691" s="201">
        <f t="shared" si="592"/>
        <v>0.14023875330267691</v>
      </c>
      <c r="O691" s="201">
        <f t="shared" si="593"/>
        <v>0.13242939234754231</v>
      </c>
      <c r="P691" s="201" t="str">
        <f t="shared" si="594"/>
        <v/>
      </c>
      <c r="Q691" s="201" t="str">
        <f t="shared" si="595"/>
        <v/>
      </c>
      <c r="R691" s="201" t="str">
        <f t="shared" si="596"/>
        <v/>
      </c>
      <c r="S691" s="201" t="str">
        <f t="shared" si="597"/>
        <v/>
      </c>
      <c r="T691" s="199">
        <f t="shared" si="598"/>
        <v>0</v>
      </c>
      <c r="U691" s="199">
        <f t="shared" si="599"/>
        <v>0</v>
      </c>
      <c r="V691" s="199">
        <f t="shared" si="600"/>
        <v>0</v>
      </c>
      <c r="W691" s="199">
        <f t="shared" si="601"/>
        <v>0</v>
      </c>
      <c r="X691" s="199" t="str">
        <f t="shared" si="602"/>
        <v/>
      </c>
      <c r="Y691" s="199" t="str">
        <f t="shared" si="603"/>
        <v/>
      </c>
      <c r="Z691" s="199" t="str">
        <f t="shared" si="604"/>
        <v/>
      </c>
      <c r="AA691" s="199" t="str">
        <f t="shared" si="605"/>
        <v/>
      </c>
      <c r="AB691" s="201">
        <f t="shared" ca="1" si="606"/>
        <v>2.0648265159308918</v>
      </c>
      <c r="AD691" s="162">
        <f t="shared" si="607"/>
        <v>0</v>
      </c>
      <c r="AE691" s="162">
        <f t="shared" si="608"/>
        <v>0</v>
      </c>
      <c r="AF691" s="162">
        <f t="shared" si="609"/>
        <v>0</v>
      </c>
      <c r="AG691" s="162">
        <f t="shared" si="610"/>
        <v>0</v>
      </c>
      <c r="AH691" s="162" t="str">
        <f t="shared" si="611"/>
        <v/>
      </c>
      <c r="AI691" s="162" t="str">
        <f t="shared" si="612"/>
        <v/>
      </c>
      <c r="AJ691" s="162" t="str">
        <f t="shared" si="613"/>
        <v/>
      </c>
      <c r="AK691" s="162" t="str">
        <f t="shared" si="614"/>
        <v/>
      </c>
      <c r="AM691" s="199">
        <f t="shared" si="617"/>
        <v>6.8758949515763126</v>
      </c>
      <c r="AN691" s="197">
        <f t="shared" si="619"/>
        <v>0</v>
      </c>
      <c r="AO691" s="197">
        <f t="shared" si="620"/>
        <v>0</v>
      </c>
      <c r="AP691" s="197">
        <f t="shared" si="621"/>
        <v>0</v>
      </c>
      <c r="AQ691" s="197">
        <f t="shared" si="622"/>
        <v>0</v>
      </c>
      <c r="AR691" s="197" t="str">
        <f t="shared" si="623"/>
        <v/>
      </c>
      <c r="AS691" s="197" t="str">
        <f t="shared" si="624"/>
        <v/>
      </c>
      <c r="AT691" s="197" t="str">
        <f t="shared" si="625"/>
        <v/>
      </c>
      <c r="AU691" s="197" t="str">
        <f t="shared" si="626"/>
        <v/>
      </c>
      <c r="AV691" s="199">
        <f t="shared" ca="1" si="618"/>
        <v>2.1508613374593399</v>
      </c>
      <c r="AX691" s="162">
        <f t="shared" si="627"/>
        <v>0</v>
      </c>
      <c r="AY691" s="162">
        <f t="shared" si="628"/>
        <v>0</v>
      </c>
      <c r="AZ691" s="162">
        <f t="shared" si="629"/>
        <v>0</v>
      </c>
      <c r="BA691" s="162">
        <f t="shared" si="630"/>
        <v>0</v>
      </c>
      <c r="BB691" s="162" t="str">
        <f t="shared" si="631"/>
        <v/>
      </c>
      <c r="BC691" s="162" t="str">
        <f t="shared" si="632"/>
        <v/>
      </c>
      <c r="BD691" s="162" t="str">
        <f t="shared" si="633"/>
        <v/>
      </c>
      <c r="BE691" s="162" t="str">
        <f t="shared" si="634"/>
        <v/>
      </c>
      <c r="BG691" s="169">
        <f t="shared" si="615"/>
        <v>15.749868187088568</v>
      </c>
      <c r="BH691" s="169">
        <f t="shared" ca="1" si="616"/>
        <v>2.0388968497997859</v>
      </c>
    </row>
    <row r="692" spans="3:60" x14ac:dyDescent="0.25">
      <c r="C692" s="197">
        <v>61.8</v>
      </c>
      <c r="D692" s="198">
        <f t="shared" si="584"/>
        <v>23.188755582534043</v>
      </c>
      <c r="E692" s="199">
        <f t="shared" si="585"/>
        <v>4.1547249190938516</v>
      </c>
      <c r="F692" s="199">
        <f t="shared" si="586"/>
        <v>20.773624595469258</v>
      </c>
      <c r="G692" s="199">
        <f t="shared" si="587"/>
        <v>3.5186368480861487</v>
      </c>
      <c r="H692" s="200">
        <f t="shared" si="588"/>
        <v>7220.6946510776506</v>
      </c>
      <c r="K692" s="199">
        <f t="shared" si="589"/>
        <v>15.801254380194893</v>
      </c>
      <c r="L692" s="201">
        <f t="shared" si="590"/>
        <v>0.13252263025852598</v>
      </c>
      <c r="M692" s="201">
        <f t="shared" si="591"/>
        <v>0.13363717437706768</v>
      </c>
      <c r="N692" s="201">
        <f t="shared" si="592"/>
        <v>0.14046715518102004</v>
      </c>
      <c r="O692" s="201">
        <f t="shared" si="593"/>
        <v>0.13264507539696826</v>
      </c>
      <c r="P692" s="201" t="str">
        <f t="shared" si="594"/>
        <v/>
      </c>
      <c r="Q692" s="201" t="str">
        <f t="shared" si="595"/>
        <v/>
      </c>
      <c r="R692" s="201" t="str">
        <f t="shared" si="596"/>
        <v/>
      </c>
      <c r="S692" s="201" t="str">
        <f t="shared" si="597"/>
        <v/>
      </c>
      <c r="T692" s="199">
        <f t="shared" si="598"/>
        <v>0</v>
      </c>
      <c r="U692" s="199">
        <f t="shared" si="599"/>
        <v>0</v>
      </c>
      <c r="V692" s="199">
        <f t="shared" si="600"/>
        <v>0</v>
      </c>
      <c r="W692" s="199">
        <f t="shared" si="601"/>
        <v>0</v>
      </c>
      <c r="X692" s="199" t="str">
        <f t="shared" si="602"/>
        <v/>
      </c>
      <c r="Y692" s="199" t="str">
        <f t="shared" si="603"/>
        <v/>
      </c>
      <c r="Z692" s="199" t="str">
        <f t="shared" si="604"/>
        <v/>
      </c>
      <c r="AA692" s="199" t="str">
        <f t="shared" si="605"/>
        <v/>
      </c>
      <c r="AB692" s="201">
        <f t="shared" ca="1" si="606"/>
        <v>2.0491341244159726</v>
      </c>
      <c r="AD692" s="162">
        <f t="shared" si="607"/>
        <v>0</v>
      </c>
      <c r="AE692" s="162">
        <f t="shared" si="608"/>
        <v>0</v>
      </c>
      <c r="AF692" s="162">
        <f t="shared" si="609"/>
        <v>0</v>
      </c>
      <c r="AG692" s="162">
        <f t="shared" si="610"/>
        <v>0</v>
      </c>
      <c r="AH692" s="162" t="str">
        <f t="shared" si="611"/>
        <v/>
      </c>
      <c r="AI692" s="162" t="str">
        <f t="shared" si="612"/>
        <v/>
      </c>
      <c r="AJ692" s="162" t="str">
        <f t="shared" si="613"/>
        <v/>
      </c>
      <c r="AK692" s="162" t="str">
        <f t="shared" si="614"/>
        <v/>
      </c>
      <c r="AM692" s="199">
        <f t="shared" si="617"/>
        <v>6.8871117459508255</v>
      </c>
      <c r="AN692" s="197">
        <f t="shared" si="619"/>
        <v>0</v>
      </c>
      <c r="AO692" s="197">
        <f t="shared" si="620"/>
        <v>0</v>
      </c>
      <c r="AP692" s="197">
        <f t="shared" si="621"/>
        <v>0</v>
      </c>
      <c r="AQ692" s="197">
        <f t="shared" si="622"/>
        <v>0</v>
      </c>
      <c r="AR692" s="197" t="str">
        <f t="shared" si="623"/>
        <v/>
      </c>
      <c r="AS692" s="197" t="str">
        <f t="shared" si="624"/>
        <v/>
      </c>
      <c r="AT692" s="197" t="str">
        <f t="shared" si="625"/>
        <v/>
      </c>
      <c r="AU692" s="197" t="str">
        <f t="shared" si="626"/>
        <v/>
      </c>
      <c r="AV692" s="199">
        <f t="shared" ca="1" si="618"/>
        <v>2.081131071587949</v>
      </c>
      <c r="AX692" s="162">
        <f t="shared" si="627"/>
        <v>0</v>
      </c>
      <c r="AY692" s="162">
        <f t="shared" si="628"/>
        <v>0</v>
      </c>
      <c r="AZ692" s="162">
        <f t="shared" si="629"/>
        <v>0</v>
      </c>
      <c r="BA692" s="162">
        <f t="shared" si="630"/>
        <v>0</v>
      </c>
      <c r="BB692" s="162" t="str">
        <f t="shared" si="631"/>
        <v/>
      </c>
      <c r="BC692" s="162" t="str">
        <f t="shared" si="632"/>
        <v/>
      </c>
      <c r="BD692" s="162" t="str">
        <f t="shared" si="633"/>
        <v/>
      </c>
      <c r="BE692" s="162" t="str">
        <f t="shared" si="634"/>
        <v/>
      </c>
      <c r="BG692" s="169">
        <f t="shared" si="615"/>
        <v>15.77556128364173</v>
      </c>
      <c r="BH692" s="169">
        <f t="shared" ca="1" si="616"/>
        <v>2.0648265159308918</v>
      </c>
    </row>
    <row r="693" spans="3:60" x14ac:dyDescent="0.25">
      <c r="C693" s="197">
        <v>61.9</v>
      </c>
      <c r="D693" s="198">
        <f t="shared" si="584"/>
        <v>23.226277840758211</v>
      </c>
      <c r="E693" s="199">
        <f t="shared" si="585"/>
        <v>4.1596203554119544</v>
      </c>
      <c r="F693" s="199">
        <f t="shared" si="586"/>
        <v>20.79810177705977</v>
      </c>
      <c r="G693" s="199">
        <f t="shared" si="587"/>
        <v>3.524330435218975</v>
      </c>
      <c r="H693" s="200">
        <f t="shared" si="588"/>
        <v>7212.1966517852825</v>
      </c>
      <c r="K693" s="199">
        <f t="shared" si="589"/>
        <v>15.826947476748055</v>
      </c>
      <c r="L693" s="201">
        <f t="shared" si="590"/>
        <v>0.13273811421016585</v>
      </c>
      <c r="M693" s="201">
        <f t="shared" si="591"/>
        <v>0.13385447059556696</v>
      </c>
      <c r="N693" s="201">
        <f t="shared" si="592"/>
        <v>0.14069555705936315</v>
      </c>
      <c r="O693" s="201">
        <f t="shared" si="593"/>
        <v>0.13286075844639422</v>
      </c>
      <c r="P693" s="201" t="str">
        <f t="shared" si="594"/>
        <v/>
      </c>
      <c r="Q693" s="201" t="str">
        <f t="shared" si="595"/>
        <v/>
      </c>
      <c r="R693" s="201" t="str">
        <f t="shared" si="596"/>
        <v/>
      </c>
      <c r="S693" s="201" t="str">
        <f t="shared" si="597"/>
        <v/>
      </c>
      <c r="T693" s="199">
        <f t="shared" si="598"/>
        <v>0</v>
      </c>
      <c r="U693" s="199">
        <f t="shared" si="599"/>
        <v>0</v>
      </c>
      <c r="V693" s="199">
        <f t="shared" si="600"/>
        <v>0</v>
      </c>
      <c r="W693" s="199">
        <f t="shared" si="601"/>
        <v>0</v>
      </c>
      <c r="X693" s="199" t="str">
        <f t="shared" si="602"/>
        <v/>
      </c>
      <c r="Y693" s="199" t="str">
        <f t="shared" si="603"/>
        <v/>
      </c>
      <c r="Z693" s="199" t="str">
        <f t="shared" si="604"/>
        <v/>
      </c>
      <c r="AA693" s="199" t="str">
        <f t="shared" si="605"/>
        <v/>
      </c>
      <c r="AB693" s="201">
        <f t="shared" ca="1" si="606"/>
        <v>2.1014995776349021</v>
      </c>
      <c r="AD693" s="162">
        <f t="shared" si="607"/>
        <v>0</v>
      </c>
      <c r="AE693" s="162">
        <f t="shared" si="608"/>
        <v>0</v>
      </c>
      <c r="AF693" s="162">
        <f t="shared" si="609"/>
        <v>0</v>
      </c>
      <c r="AG693" s="162">
        <f t="shared" si="610"/>
        <v>0</v>
      </c>
      <c r="AH693" s="162" t="str">
        <f t="shared" si="611"/>
        <v/>
      </c>
      <c r="AI693" s="162" t="str">
        <f t="shared" si="612"/>
        <v/>
      </c>
      <c r="AJ693" s="162" t="str">
        <f t="shared" si="613"/>
        <v/>
      </c>
      <c r="AK693" s="162" t="str">
        <f t="shared" si="614"/>
        <v/>
      </c>
      <c r="AM693" s="199">
        <f t="shared" si="617"/>
        <v>6.8983285403253385</v>
      </c>
      <c r="AN693" s="197">
        <f t="shared" si="619"/>
        <v>0</v>
      </c>
      <c r="AO693" s="197">
        <f t="shared" si="620"/>
        <v>0</v>
      </c>
      <c r="AP693" s="197">
        <f t="shared" si="621"/>
        <v>0</v>
      </c>
      <c r="AQ693" s="197">
        <f t="shared" si="622"/>
        <v>0</v>
      </c>
      <c r="AR693" s="197" t="str">
        <f t="shared" si="623"/>
        <v/>
      </c>
      <c r="AS693" s="197" t="str">
        <f t="shared" si="624"/>
        <v/>
      </c>
      <c r="AT693" s="197" t="str">
        <f t="shared" si="625"/>
        <v/>
      </c>
      <c r="AU693" s="197" t="str">
        <f t="shared" si="626"/>
        <v/>
      </c>
      <c r="AV693" s="199">
        <f t="shared" ca="1" si="618"/>
        <v>2.0204492484331968</v>
      </c>
      <c r="AX693" s="162">
        <f t="shared" si="627"/>
        <v>0</v>
      </c>
      <c r="AY693" s="162">
        <f t="shared" si="628"/>
        <v>0</v>
      </c>
      <c r="AZ693" s="162">
        <f t="shared" si="629"/>
        <v>0</v>
      </c>
      <c r="BA693" s="162">
        <f t="shared" si="630"/>
        <v>0</v>
      </c>
      <c r="BB693" s="162" t="str">
        <f t="shared" si="631"/>
        <v/>
      </c>
      <c r="BC693" s="162" t="str">
        <f t="shared" si="632"/>
        <v/>
      </c>
      <c r="BD693" s="162" t="str">
        <f t="shared" si="633"/>
        <v/>
      </c>
      <c r="BE693" s="162" t="str">
        <f t="shared" si="634"/>
        <v/>
      </c>
      <c r="BG693" s="169">
        <f t="shared" si="615"/>
        <v>15.801254380194893</v>
      </c>
      <c r="BH693" s="169">
        <f t="shared" ca="1" si="616"/>
        <v>2.0491341244159726</v>
      </c>
    </row>
    <row r="694" spans="3:60" x14ac:dyDescent="0.25">
      <c r="C694" s="197">
        <v>62</v>
      </c>
      <c r="D694" s="198">
        <f t="shared" si="584"/>
        <v>23.263800098982372</v>
      </c>
      <c r="E694" s="199">
        <f t="shared" si="585"/>
        <v>4.1645161290322577</v>
      </c>
      <c r="F694" s="199">
        <f t="shared" si="586"/>
        <v>20.822580645161288</v>
      </c>
      <c r="G694" s="199">
        <f t="shared" si="587"/>
        <v>3.5300240223518</v>
      </c>
      <c r="H694" s="200">
        <f t="shared" si="588"/>
        <v>7203.718048024788</v>
      </c>
      <c r="K694" s="199">
        <f t="shared" si="589"/>
        <v>15.852640573301217</v>
      </c>
      <c r="L694" s="201">
        <f t="shared" si="590"/>
        <v>0.13295359816180574</v>
      </c>
      <c r="M694" s="201">
        <f t="shared" si="591"/>
        <v>0.13407176681406627</v>
      </c>
      <c r="N694" s="201">
        <f t="shared" si="592"/>
        <v>0.14092395893770626</v>
      </c>
      <c r="O694" s="201">
        <f t="shared" si="593"/>
        <v>0.13307644149582021</v>
      </c>
      <c r="P694" s="201" t="str">
        <f t="shared" si="594"/>
        <v/>
      </c>
      <c r="Q694" s="201" t="str">
        <f t="shared" si="595"/>
        <v/>
      </c>
      <c r="R694" s="201" t="str">
        <f t="shared" si="596"/>
        <v/>
      </c>
      <c r="S694" s="201" t="str">
        <f t="shared" si="597"/>
        <v/>
      </c>
      <c r="T694" s="199">
        <f t="shared" si="598"/>
        <v>0</v>
      </c>
      <c r="U694" s="199">
        <f t="shared" si="599"/>
        <v>0</v>
      </c>
      <c r="V694" s="199">
        <f t="shared" si="600"/>
        <v>0</v>
      </c>
      <c r="W694" s="199">
        <f t="shared" si="601"/>
        <v>0</v>
      </c>
      <c r="X694" s="199" t="str">
        <f t="shared" si="602"/>
        <v/>
      </c>
      <c r="Y694" s="199" t="str">
        <f t="shared" si="603"/>
        <v/>
      </c>
      <c r="Z694" s="199" t="str">
        <f t="shared" si="604"/>
        <v/>
      </c>
      <c r="AA694" s="199" t="str">
        <f t="shared" si="605"/>
        <v/>
      </c>
      <c r="AB694" s="201">
        <f t="shared" ca="1" si="606"/>
        <v>2.152406751677999</v>
      </c>
      <c r="AD694" s="162">
        <f t="shared" si="607"/>
        <v>0</v>
      </c>
      <c r="AE694" s="162">
        <f t="shared" si="608"/>
        <v>0</v>
      </c>
      <c r="AF694" s="162">
        <f t="shared" si="609"/>
        <v>0</v>
      </c>
      <c r="AG694" s="162">
        <f t="shared" si="610"/>
        <v>0</v>
      </c>
      <c r="AH694" s="162" t="str">
        <f t="shared" si="611"/>
        <v/>
      </c>
      <c r="AI694" s="162" t="str">
        <f t="shared" si="612"/>
        <v/>
      </c>
      <c r="AJ694" s="162" t="str">
        <f t="shared" si="613"/>
        <v/>
      </c>
      <c r="AK694" s="162" t="str">
        <f t="shared" si="614"/>
        <v/>
      </c>
      <c r="AM694" s="199">
        <f t="shared" si="617"/>
        <v>6.9095453346998514</v>
      </c>
      <c r="AN694" s="197">
        <f t="shared" si="619"/>
        <v>0</v>
      </c>
      <c r="AO694" s="197">
        <f t="shared" si="620"/>
        <v>0</v>
      </c>
      <c r="AP694" s="197">
        <f t="shared" si="621"/>
        <v>0</v>
      </c>
      <c r="AQ694" s="197">
        <f t="shared" si="622"/>
        <v>0</v>
      </c>
      <c r="AR694" s="197" t="str">
        <f t="shared" si="623"/>
        <v/>
      </c>
      <c r="AS694" s="197" t="str">
        <f t="shared" si="624"/>
        <v/>
      </c>
      <c r="AT694" s="197" t="str">
        <f t="shared" si="625"/>
        <v/>
      </c>
      <c r="AU694" s="197" t="str">
        <f t="shared" si="626"/>
        <v/>
      </c>
      <c r="AV694" s="199">
        <f t="shared" ca="1" si="618"/>
        <v>2.0679507453741959</v>
      </c>
      <c r="AX694" s="162">
        <f t="shared" si="627"/>
        <v>0</v>
      </c>
      <c r="AY694" s="162">
        <f t="shared" si="628"/>
        <v>0</v>
      </c>
      <c r="AZ694" s="162">
        <f t="shared" si="629"/>
        <v>0</v>
      </c>
      <c r="BA694" s="162">
        <f t="shared" si="630"/>
        <v>0</v>
      </c>
      <c r="BB694" s="162" t="str">
        <f t="shared" si="631"/>
        <v/>
      </c>
      <c r="BC694" s="162" t="str">
        <f t="shared" si="632"/>
        <v/>
      </c>
      <c r="BD694" s="162" t="str">
        <f t="shared" si="633"/>
        <v/>
      </c>
      <c r="BE694" s="162" t="str">
        <f t="shared" si="634"/>
        <v/>
      </c>
      <c r="BG694" s="169">
        <f t="shared" si="615"/>
        <v>15.826947476748055</v>
      </c>
      <c r="BH694" s="169">
        <f t="shared" ca="1" si="616"/>
        <v>2.1014995776349021</v>
      </c>
    </row>
    <row r="695" spans="3:60" x14ac:dyDescent="0.25">
      <c r="C695" s="197">
        <v>62.1</v>
      </c>
      <c r="D695" s="198">
        <f t="shared" si="584"/>
        <v>23.301322357206541</v>
      </c>
      <c r="E695" s="199">
        <f t="shared" si="585"/>
        <v>4.1694122383252825</v>
      </c>
      <c r="F695" s="199">
        <f t="shared" si="586"/>
        <v>20.847061191626413</v>
      </c>
      <c r="G695" s="199">
        <f t="shared" si="587"/>
        <v>3.5357176094846254</v>
      </c>
      <c r="H695" s="200">
        <f t="shared" si="588"/>
        <v>7195.2587763425445</v>
      </c>
      <c r="K695" s="199">
        <f t="shared" si="589"/>
        <v>15.87833366985438</v>
      </c>
      <c r="L695" s="201">
        <f t="shared" si="590"/>
        <v>0.13316908211344561</v>
      </c>
      <c r="M695" s="201">
        <f t="shared" si="591"/>
        <v>0.13428906303256555</v>
      </c>
      <c r="N695" s="201">
        <f t="shared" si="592"/>
        <v>0.14115236081604937</v>
      </c>
      <c r="O695" s="201">
        <f t="shared" si="593"/>
        <v>0.13329212454524617</v>
      </c>
      <c r="P695" s="201" t="str">
        <f t="shared" si="594"/>
        <v/>
      </c>
      <c r="Q695" s="201" t="str">
        <f t="shared" si="595"/>
        <v/>
      </c>
      <c r="R695" s="201" t="str">
        <f t="shared" si="596"/>
        <v/>
      </c>
      <c r="S695" s="201" t="str">
        <f t="shared" si="597"/>
        <v/>
      </c>
      <c r="T695" s="199">
        <f t="shared" si="598"/>
        <v>0</v>
      </c>
      <c r="U695" s="199">
        <f t="shared" si="599"/>
        <v>0</v>
      </c>
      <c r="V695" s="199">
        <f t="shared" si="600"/>
        <v>0</v>
      </c>
      <c r="W695" s="199">
        <f t="shared" si="601"/>
        <v>0</v>
      </c>
      <c r="X695" s="199" t="str">
        <f t="shared" si="602"/>
        <v/>
      </c>
      <c r="Y695" s="199" t="str">
        <f t="shared" si="603"/>
        <v/>
      </c>
      <c r="Z695" s="199" t="str">
        <f t="shared" si="604"/>
        <v/>
      </c>
      <c r="AA695" s="199" t="str">
        <f t="shared" si="605"/>
        <v/>
      </c>
      <c r="AB695" s="201">
        <f t="shared" ca="1" si="606"/>
        <v>2.1311792385042825</v>
      </c>
      <c r="AD695" s="162">
        <f t="shared" si="607"/>
        <v>0</v>
      </c>
      <c r="AE695" s="162">
        <f t="shared" si="608"/>
        <v>0</v>
      </c>
      <c r="AF695" s="162">
        <f t="shared" si="609"/>
        <v>0</v>
      </c>
      <c r="AG695" s="162">
        <f t="shared" si="610"/>
        <v>0</v>
      </c>
      <c r="AH695" s="162" t="str">
        <f t="shared" si="611"/>
        <v/>
      </c>
      <c r="AI695" s="162" t="str">
        <f t="shared" si="612"/>
        <v/>
      </c>
      <c r="AJ695" s="162" t="str">
        <f t="shared" si="613"/>
        <v/>
      </c>
      <c r="AK695" s="162" t="str">
        <f t="shared" si="614"/>
        <v/>
      </c>
      <c r="AM695" s="199">
        <f t="shared" si="617"/>
        <v>6.9207621290743644</v>
      </c>
      <c r="AN695" s="197">
        <f t="shared" si="619"/>
        <v>0</v>
      </c>
      <c r="AO695" s="197">
        <f t="shared" si="620"/>
        <v>0</v>
      </c>
      <c r="AP695" s="197">
        <f t="shared" si="621"/>
        <v>0</v>
      </c>
      <c r="AQ695" s="197">
        <f t="shared" si="622"/>
        <v>0</v>
      </c>
      <c r="AR695" s="197" t="str">
        <f t="shared" si="623"/>
        <v/>
      </c>
      <c r="AS695" s="197" t="str">
        <f t="shared" si="624"/>
        <v/>
      </c>
      <c r="AT695" s="197" t="str">
        <f t="shared" si="625"/>
        <v/>
      </c>
      <c r="AU695" s="197" t="str">
        <f t="shared" si="626"/>
        <v/>
      </c>
      <c r="AV695" s="199">
        <f t="shared" ca="1" si="618"/>
        <v>2.0930206956224198</v>
      </c>
      <c r="AX695" s="162">
        <f t="shared" si="627"/>
        <v>0</v>
      </c>
      <c r="AY695" s="162">
        <f t="shared" si="628"/>
        <v>0</v>
      </c>
      <c r="AZ695" s="162">
        <f t="shared" si="629"/>
        <v>0</v>
      </c>
      <c r="BA695" s="162">
        <f t="shared" si="630"/>
        <v>0</v>
      </c>
      <c r="BB695" s="162" t="str">
        <f t="shared" si="631"/>
        <v/>
      </c>
      <c r="BC695" s="162" t="str">
        <f t="shared" si="632"/>
        <v/>
      </c>
      <c r="BD695" s="162" t="str">
        <f t="shared" si="633"/>
        <v/>
      </c>
      <c r="BE695" s="162" t="str">
        <f t="shared" si="634"/>
        <v/>
      </c>
      <c r="BG695" s="169">
        <f t="shared" si="615"/>
        <v>15.852640573301217</v>
      </c>
      <c r="BH695" s="169">
        <f t="shared" ca="1" si="616"/>
        <v>2.152406751677999</v>
      </c>
    </row>
    <row r="696" spans="3:60" x14ac:dyDescent="0.25">
      <c r="C696" s="197">
        <v>62.2</v>
      </c>
      <c r="D696" s="198">
        <f t="shared" si="584"/>
        <v>23.338844615430705</v>
      </c>
      <c r="E696" s="199">
        <f t="shared" si="585"/>
        <v>4.1743086816720263</v>
      </c>
      <c r="F696" s="199">
        <f t="shared" si="586"/>
        <v>20.871543408360132</v>
      </c>
      <c r="G696" s="199">
        <f t="shared" si="587"/>
        <v>3.5414111966174513</v>
      </c>
      <c r="H696" s="200">
        <f t="shared" si="588"/>
        <v>7186.8187735420297</v>
      </c>
      <c r="K696" s="199">
        <f t="shared" si="589"/>
        <v>15.904026766407542</v>
      </c>
      <c r="L696" s="201">
        <f t="shared" si="590"/>
        <v>0.1333845660650855</v>
      </c>
      <c r="M696" s="201">
        <f t="shared" si="591"/>
        <v>0.13450635925106486</v>
      </c>
      <c r="N696" s="201">
        <f t="shared" si="592"/>
        <v>0.14138076269439251</v>
      </c>
      <c r="O696" s="201">
        <f t="shared" si="593"/>
        <v>0.13350780759467212</v>
      </c>
      <c r="P696" s="201" t="str">
        <f t="shared" si="594"/>
        <v/>
      </c>
      <c r="Q696" s="201" t="str">
        <f t="shared" si="595"/>
        <v/>
      </c>
      <c r="R696" s="201" t="str">
        <f t="shared" si="596"/>
        <v/>
      </c>
      <c r="S696" s="201" t="str">
        <f t="shared" si="597"/>
        <v/>
      </c>
      <c r="T696" s="199">
        <f t="shared" si="598"/>
        <v>0</v>
      </c>
      <c r="U696" s="199">
        <f t="shared" si="599"/>
        <v>0</v>
      </c>
      <c r="V696" s="199">
        <f t="shared" si="600"/>
        <v>0</v>
      </c>
      <c r="W696" s="199">
        <f t="shared" si="601"/>
        <v>0</v>
      </c>
      <c r="X696" s="199" t="str">
        <f t="shared" si="602"/>
        <v/>
      </c>
      <c r="Y696" s="199" t="str">
        <f t="shared" si="603"/>
        <v/>
      </c>
      <c r="Z696" s="199" t="str">
        <f t="shared" si="604"/>
        <v/>
      </c>
      <c r="AA696" s="199" t="str">
        <f t="shared" si="605"/>
        <v/>
      </c>
      <c r="AB696" s="201">
        <f t="shared" ca="1" si="606"/>
        <v>2.028491563929149</v>
      </c>
      <c r="AD696" s="162">
        <f t="shared" si="607"/>
        <v>0</v>
      </c>
      <c r="AE696" s="162">
        <f t="shared" si="608"/>
        <v>0</v>
      </c>
      <c r="AF696" s="162">
        <f t="shared" si="609"/>
        <v>0</v>
      </c>
      <c r="AG696" s="162">
        <f t="shared" si="610"/>
        <v>0</v>
      </c>
      <c r="AH696" s="162" t="str">
        <f t="shared" si="611"/>
        <v/>
      </c>
      <c r="AI696" s="162" t="str">
        <f t="shared" si="612"/>
        <v/>
      </c>
      <c r="AJ696" s="162" t="str">
        <f t="shared" si="613"/>
        <v/>
      </c>
      <c r="AK696" s="162" t="str">
        <f t="shared" si="614"/>
        <v/>
      </c>
      <c r="AM696" s="199">
        <f t="shared" si="617"/>
        <v>6.9319789234488773</v>
      </c>
      <c r="AN696" s="197">
        <f t="shared" si="619"/>
        <v>0</v>
      </c>
      <c r="AO696" s="197">
        <f t="shared" si="620"/>
        <v>0</v>
      </c>
      <c r="AP696" s="197">
        <f t="shared" si="621"/>
        <v>0</v>
      </c>
      <c r="AQ696" s="197">
        <f t="shared" si="622"/>
        <v>0</v>
      </c>
      <c r="AR696" s="197" t="str">
        <f t="shared" si="623"/>
        <v/>
      </c>
      <c r="AS696" s="197" t="str">
        <f t="shared" si="624"/>
        <v/>
      </c>
      <c r="AT696" s="197" t="str">
        <f t="shared" si="625"/>
        <v/>
      </c>
      <c r="AU696" s="197" t="str">
        <f t="shared" si="626"/>
        <v/>
      </c>
      <c r="AV696" s="199">
        <f t="shared" ca="1" si="618"/>
        <v>2.053888470905413</v>
      </c>
      <c r="AX696" s="162">
        <f t="shared" si="627"/>
        <v>0</v>
      </c>
      <c r="AY696" s="162">
        <f t="shared" si="628"/>
        <v>0</v>
      </c>
      <c r="AZ696" s="162">
        <f t="shared" si="629"/>
        <v>0</v>
      </c>
      <c r="BA696" s="162">
        <f t="shared" si="630"/>
        <v>0</v>
      </c>
      <c r="BB696" s="162" t="str">
        <f t="shared" si="631"/>
        <v/>
      </c>
      <c r="BC696" s="162" t="str">
        <f t="shared" si="632"/>
        <v/>
      </c>
      <c r="BD696" s="162" t="str">
        <f t="shared" si="633"/>
        <v/>
      </c>
      <c r="BE696" s="162" t="str">
        <f t="shared" si="634"/>
        <v/>
      </c>
      <c r="BG696" s="169">
        <f t="shared" si="615"/>
        <v>15.87833366985438</v>
      </c>
      <c r="BH696" s="169">
        <f t="shared" ca="1" si="616"/>
        <v>2.1311792385042825</v>
      </c>
    </row>
    <row r="697" spans="3:60" x14ac:dyDescent="0.25">
      <c r="C697" s="197">
        <v>62.3</v>
      </c>
      <c r="D697" s="198">
        <f t="shared" si="584"/>
        <v>23.37636687365487</v>
      </c>
      <c r="E697" s="199">
        <f t="shared" si="585"/>
        <v>4.1792054574638851</v>
      </c>
      <c r="F697" s="199">
        <f t="shared" si="586"/>
        <v>20.896027287319427</v>
      </c>
      <c r="G697" s="199">
        <f t="shared" si="587"/>
        <v>3.5471047837502767</v>
      </c>
      <c r="H697" s="200">
        <f t="shared" si="588"/>
        <v>7178.3979766826878</v>
      </c>
      <c r="K697" s="199">
        <f t="shared" si="589"/>
        <v>15.929719862960704</v>
      </c>
      <c r="L697" s="201">
        <f t="shared" si="590"/>
        <v>0.13360005001672537</v>
      </c>
      <c r="M697" s="201">
        <f t="shared" si="591"/>
        <v>0.13472365546956414</v>
      </c>
      <c r="N697" s="201">
        <f t="shared" si="592"/>
        <v>0.14160916457273565</v>
      </c>
      <c r="O697" s="201">
        <f t="shared" si="593"/>
        <v>0.13372349064409811</v>
      </c>
      <c r="P697" s="201" t="str">
        <f t="shared" si="594"/>
        <v/>
      </c>
      <c r="Q697" s="201" t="str">
        <f t="shared" si="595"/>
        <v/>
      </c>
      <c r="R697" s="201" t="str">
        <f t="shared" si="596"/>
        <v/>
      </c>
      <c r="S697" s="201" t="str">
        <f t="shared" si="597"/>
        <v/>
      </c>
      <c r="T697" s="199">
        <f t="shared" si="598"/>
        <v>0</v>
      </c>
      <c r="U697" s="199">
        <f t="shared" si="599"/>
        <v>0</v>
      </c>
      <c r="V697" s="199">
        <f t="shared" si="600"/>
        <v>0</v>
      </c>
      <c r="W697" s="199">
        <f t="shared" si="601"/>
        <v>0</v>
      </c>
      <c r="X697" s="199" t="str">
        <f t="shared" si="602"/>
        <v/>
      </c>
      <c r="Y697" s="199" t="str">
        <f t="shared" si="603"/>
        <v/>
      </c>
      <c r="Z697" s="199" t="str">
        <f t="shared" si="604"/>
        <v/>
      </c>
      <c r="AA697" s="199" t="str">
        <f t="shared" si="605"/>
        <v/>
      </c>
      <c r="AB697" s="201">
        <f t="shared" ca="1" si="606"/>
        <v>2.1280563667283658</v>
      </c>
      <c r="AD697" s="162">
        <f t="shared" si="607"/>
        <v>0</v>
      </c>
      <c r="AE697" s="162">
        <f t="shared" si="608"/>
        <v>0</v>
      </c>
      <c r="AF697" s="162">
        <f t="shared" si="609"/>
        <v>0</v>
      </c>
      <c r="AG697" s="162">
        <f t="shared" si="610"/>
        <v>0</v>
      </c>
      <c r="AH697" s="162" t="str">
        <f t="shared" si="611"/>
        <v/>
      </c>
      <c r="AI697" s="162" t="str">
        <f t="shared" si="612"/>
        <v/>
      </c>
      <c r="AJ697" s="162" t="str">
        <f t="shared" si="613"/>
        <v/>
      </c>
      <c r="AK697" s="162" t="str">
        <f t="shared" si="614"/>
        <v/>
      </c>
      <c r="AM697" s="199">
        <f t="shared" si="617"/>
        <v>6.9431957178233903</v>
      </c>
      <c r="AN697" s="197">
        <f t="shared" si="619"/>
        <v>0</v>
      </c>
      <c r="AO697" s="197">
        <f t="shared" si="620"/>
        <v>0</v>
      </c>
      <c r="AP697" s="197">
        <f t="shared" si="621"/>
        <v>0</v>
      </c>
      <c r="AQ697" s="197">
        <f t="shared" si="622"/>
        <v>0</v>
      </c>
      <c r="AR697" s="197" t="str">
        <f t="shared" si="623"/>
        <v/>
      </c>
      <c r="AS697" s="197" t="str">
        <f t="shared" si="624"/>
        <v/>
      </c>
      <c r="AT697" s="197" t="str">
        <f t="shared" si="625"/>
        <v/>
      </c>
      <c r="AU697" s="197" t="str">
        <f t="shared" si="626"/>
        <v/>
      </c>
      <c r="AV697" s="199">
        <f t="shared" ca="1" si="618"/>
        <v>2.1729768555509703</v>
      </c>
      <c r="AX697" s="162">
        <f t="shared" si="627"/>
        <v>0</v>
      </c>
      <c r="AY697" s="162">
        <f t="shared" si="628"/>
        <v>0</v>
      </c>
      <c r="AZ697" s="162">
        <f t="shared" si="629"/>
        <v>0</v>
      </c>
      <c r="BA697" s="162">
        <f t="shared" si="630"/>
        <v>0</v>
      </c>
      <c r="BB697" s="162" t="str">
        <f t="shared" si="631"/>
        <v/>
      </c>
      <c r="BC697" s="162" t="str">
        <f t="shared" si="632"/>
        <v/>
      </c>
      <c r="BD697" s="162" t="str">
        <f t="shared" si="633"/>
        <v/>
      </c>
      <c r="BE697" s="162" t="str">
        <f t="shared" si="634"/>
        <v/>
      </c>
      <c r="BG697" s="169">
        <f t="shared" si="615"/>
        <v>15.904026766407542</v>
      </c>
      <c r="BH697" s="169">
        <f t="shared" ca="1" si="616"/>
        <v>2.028491563929149</v>
      </c>
    </row>
    <row r="698" spans="3:60" x14ac:dyDescent="0.25">
      <c r="C698" s="197">
        <v>62.4</v>
      </c>
      <c r="D698" s="198">
        <f t="shared" si="584"/>
        <v>23.413889131879031</v>
      </c>
      <c r="E698" s="199">
        <f t="shared" si="585"/>
        <v>4.184102564102564</v>
      </c>
      <c r="F698" s="199">
        <f t="shared" si="586"/>
        <v>20.920512820512819</v>
      </c>
      <c r="G698" s="199">
        <f t="shared" si="587"/>
        <v>3.5527983708831017</v>
      </c>
      <c r="H698" s="200">
        <f t="shared" si="588"/>
        <v>7169.9963230788089</v>
      </c>
      <c r="K698" s="199">
        <f t="shared" si="589"/>
        <v>15.955412959513867</v>
      </c>
      <c r="L698" s="201">
        <f t="shared" si="590"/>
        <v>0.13381553396836526</v>
      </c>
      <c r="M698" s="201">
        <f t="shared" si="591"/>
        <v>0.13494095168806344</v>
      </c>
      <c r="N698" s="201">
        <f t="shared" si="592"/>
        <v>0.14183756645107876</v>
      </c>
      <c r="O698" s="201">
        <f t="shared" si="593"/>
        <v>0.13393917369352407</v>
      </c>
      <c r="P698" s="201" t="str">
        <f t="shared" si="594"/>
        <v/>
      </c>
      <c r="Q698" s="201" t="str">
        <f t="shared" si="595"/>
        <v/>
      </c>
      <c r="R698" s="201" t="str">
        <f t="shared" si="596"/>
        <v/>
      </c>
      <c r="S698" s="201" t="str">
        <f t="shared" si="597"/>
        <v/>
      </c>
      <c r="T698" s="199">
        <f t="shared" si="598"/>
        <v>0</v>
      </c>
      <c r="U698" s="199">
        <f t="shared" si="599"/>
        <v>0</v>
      </c>
      <c r="V698" s="199">
        <f t="shared" si="600"/>
        <v>0</v>
      </c>
      <c r="W698" s="199">
        <f t="shared" si="601"/>
        <v>0</v>
      </c>
      <c r="X698" s="199" t="str">
        <f t="shared" si="602"/>
        <v/>
      </c>
      <c r="Y698" s="199" t="str">
        <f t="shared" si="603"/>
        <v/>
      </c>
      <c r="Z698" s="199" t="str">
        <f t="shared" si="604"/>
        <v/>
      </c>
      <c r="AA698" s="199" t="str">
        <f t="shared" si="605"/>
        <v/>
      </c>
      <c r="AB698" s="201">
        <f t="shared" ca="1" si="606"/>
        <v>2.0358286955608582</v>
      </c>
      <c r="AD698" s="162">
        <f t="shared" si="607"/>
        <v>0</v>
      </c>
      <c r="AE698" s="162">
        <f t="shared" si="608"/>
        <v>0</v>
      </c>
      <c r="AF698" s="162">
        <f t="shared" si="609"/>
        <v>0</v>
      </c>
      <c r="AG698" s="162">
        <f t="shared" si="610"/>
        <v>0</v>
      </c>
      <c r="AH698" s="162" t="str">
        <f t="shared" si="611"/>
        <v/>
      </c>
      <c r="AI698" s="162" t="str">
        <f t="shared" si="612"/>
        <v/>
      </c>
      <c r="AJ698" s="162" t="str">
        <f t="shared" si="613"/>
        <v/>
      </c>
      <c r="AK698" s="162" t="str">
        <f t="shared" si="614"/>
        <v/>
      </c>
      <c r="AM698" s="199">
        <f t="shared" si="617"/>
        <v>6.9544125121979032</v>
      </c>
      <c r="AN698" s="197">
        <f t="shared" si="619"/>
        <v>0</v>
      </c>
      <c r="AO698" s="197">
        <f t="shared" si="620"/>
        <v>0</v>
      </c>
      <c r="AP698" s="197">
        <f t="shared" si="621"/>
        <v>0</v>
      </c>
      <c r="AQ698" s="197">
        <f t="shared" si="622"/>
        <v>0</v>
      </c>
      <c r="AR698" s="197" t="str">
        <f t="shared" si="623"/>
        <v/>
      </c>
      <c r="AS698" s="197" t="str">
        <f t="shared" si="624"/>
        <v/>
      </c>
      <c r="AT698" s="197" t="str">
        <f t="shared" si="625"/>
        <v/>
      </c>
      <c r="AU698" s="197" t="str">
        <f t="shared" si="626"/>
        <v/>
      </c>
      <c r="AV698" s="199">
        <f t="shared" ca="1" si="618"/>
        <v>2.0194865648405127</v>
      </c>
      <c r="AX698" s="162">
        <f t="shared" si="627"/>
        <v>0</v>
      </c>
      <c r="AY698" s="162">
        <f t="shared" si="628"/>
        <v>0</v>
      </c>
      <c r="AZ698" s="162">
        <f t="shared" si="629"/>
        <v>0</v>
      </c>
      <c r="BA698" s="162">
        <f t="shared" si="630"/>
        <v>0</v>
      </c>
      <c r="BB698" s="162" t="str">
        <f t="shared" si="631"/>
        <v/>
      </c>
      <c r="BC698" s="162" t="str">
        <f t="shared" si="632"/>
        <v/>
      </c>
      <c r="BD698" s="162" t="str">
        <f t="shared" si="633"/>
        <v/>
      </c>
      <c r="BE698" s="162" t="str">
        <f t="shared" si="634"/>
        <v/>
      </c>
      <c r="BG698" s="169">
        <f t="shared" si="615"/>
        <v>15.929719862960704</v>
      </c>
      <c r="BH698" s="169">
        <f t="shared" ca="1" si="616"/>
        <v>2.1280563667283658</v>
      </c>
    </row>
    <row r="699" spans="3:60" x14ac:dyDescent="0.25">
      <c r="C699" s="197">
        <v>62.5</v>
      </c>
      <c r="D699" s="198">
        <f t="shared" si="584"/>
        <v>23.4514113901032</v>
      </c>
      <c r="E699" s="199">
        <f t="shared" si="585"/>
        <v>4.1890000000000001</v>
      </c>
      <c r="F699" s="199">
        <f t="shared" si="586"/>
        <v>20.945</v>
      </c>
      <c r="G699" s="199">
        <f t="shared" si="587"/>
        <v>3.5584919580159284</v>
      </c>
      <c r="H699" s="200">
        <f t="shared" si="588"/>
        <v>7161.6137502984002</v>
      </c>
      <c r="K699" s="199">
        <f t="shared" si="589"/>
        <v>15.981106056067029</v>
      </c>
      <c r="L699" s="201">
        <f t="shared" si="590"/>
        <v>0.13403101792000513</v>
      </c>
      <c r="M699" s="201">
        <f t="shared" si="591"/>
        <v>0.13515824790656272</v>
      </c>
      <c r="N699" s="201">
        <f t="shared" si="592"/>
        <v>0.14206596832942187</v>
      </c>
      <c r="O699" s="201">
        <f t="shared" si="593"/>
        <v>0.13415485674295002</v>
      </c>
      <c r="P699" s="201" t="str">
        <f t="shared" si="594"/>
        <v/>
      </c>
      <c r="Q699" s="201" t="str">
        <f t="shared" si="595"/>
        <v/>
      </c>
      <c r="R699" s="201" t="str">
        <f t="shared" si="596"/>
        <v/>
      </c>
      <c r="S699" s="201" t="str">
        <f t="shared" si="597"/>
        <v/>
      </c>
      <c r="T699" s="199">
        <f t="shared" si="598"/>
        <v>0</v>
      </c>
      <c r="U699" s="199">
        <f t="shared" si="599"/>
        <v>0</v>
      </c>
      <c r="V699" s="199">
        <f t="shared" si="600"/>
        <v>0</v>
      </c>
      <c r="W699" s="199">
        <f t="shared" si="601"/>
        <v>0</v>
      </c>
      <c r="X699" s="199" t="str">
        <f t="shared" si="602"/>
        <v/>
      </c>
      <c r="Y699" s="199" t="str">
        <f t="shared" si="603"/>
        <v/>
      </c>
      <c r="Z699" s="199" t="str">
        <f t="shared" si="604"/>
        <v/>
      </c>
      <c r="AA699" s="199" t="str">
        <f t="shared" si="605"/>
        <v/>
      </c>
      <c r="AB699" s="201">
        <f t="shared" ca="1" si="606"/>
        <v>2.0677998347491937</v>
      </c>
      <c r="AD699" s="162">
        <f t="shared" si="607"/>
        <v>0</v>
      </c>
      <c r="AE699" s="162">
        <f t="shared" si="608"/>
        <v>0</v>
      </c>
      <c r="AF699" s="162">
        <f t="shared" si="609"/>
        <v>0</v>
      </c>
      <c r="AG699" s="162">
        <f t="shared" si="610"/>
        <v>0</v>
      </c>
      <c r="AH699" s="162" t="str">
        <f t="shared" si="611"/>
        <v/>
      </c>
      <c r="AI699" s="162" t="str">
        <f t="shared" si="612"/>
        <v/>
      </c>
      <c r="AJ699" s="162" t="str">
        <f t="shared" si="613"/>
        <v/>
      </c>
      <c r="AK699" s="162" t="str">
        <f t="shared" si="614"/>
        <v/>
      </c>
      <c r="AM699" s="199">
        <f t="shared" si="617"/>
        <v>6.9656293065724162</v>
      </c>
      <c r="AN699" s="197">
        <f t="shared" si="619"/>
        <v>0</v>
      </c>
      <c r="AO699" s="197">
        <f t="shared" si="620"/>
        <v>0</v>
      </c>
      <c r="AP699" s="197">
        <f t="shared" si="621"/>
        <v>0</v>
      </c>
      <c r="AQ699" s="197">
        <f t="shared" si="622"/>
        <v>0</v>
      </c>
      <c r="AR699" s="197" t="str">
        <f t="shared" si="623"/>
        <v/>
      </c>
      <c r="AS699" s="197" t="str">
        <f t="shared" si="624"/>
        <v/>
      </c>
      <c r="AT699" s="197" t="str">
        <f t="shared" si="625"/>
        <v/>
      </c>
      <c r="AU699" s="197" t="str">
        <f t="shared" si="626"/>
        <v/>
      </c>
      <c r="AV699" s="199">
        <f t="shared" ca="1" si="618"/>
        <v>2.0246585345568002</v>
      </c>
      <c r="AX699" s="162">
        <f t="shared" si="627"/>
        <v>0</v>
      </c>
      <c r="AY699" s="162">
        <f t="shared" si="628"/>
        <v>0</v>
      </c>
      <c r="AZ699" s="162">
        <f t="shared" si="629"/>
        <v>0</v>
      </c>
      <c r="BA699" s="162">
        <f t="shared" si="630"/>
        <v>0</v>
      </c>
      <c r="BB699" s="162" t="str">
        <f t="shared" si="631"/>
        <v/>
      </c>
      <c r="BC699" s="162" t="str">
        <f t="shared" si="632"/>
        <v/>
      </c>
      <c r="BD699" s="162" t="str">
        <f t="shared" si="633"/>
        <v/>
      </c>
      <c r="BE699" s="162" t="str">
        <f t="shared" si="634"/>
        <v/>
      </c>
      <c r="BG699" s="169">
        <f t="shared" si="615"/>
        <v>15.955412959513867</v>
      </c>
      <c r="BH699" s="169">
        <f t="shared" ca="1" si="616"/>
        <v>2.0358286955608582</v>
      </c>
    </row>
    <row r="700" spans="3:60" x14ac:dyDescent="0.25">
      <c r="C700" s="197">
        <v>62.6</v>
      </c>
      <c r="D700" s="198">
        <f t="shared" si="584"/>
        <v>23.488933648327365</v>
      </c>
      <c r="E700" s="199">
        <f t="shared" si="585"/>
        <v>4.193897763578275</v>
      </c>
      <c r="F700" s="199">
        <f t="shared" si="586"/>
        <v>20.969488817891374</v>
      </c>
      <c r="G700" s="199">
        <f t="shared" si="587"/>
        <v>3.5641855451487525</v>
      </c>
      <c r="H700" s="200">
        <f t="shared" si="588"/>
        <v>7153.2501961620792</v>
      </c>
      <c r="K700" s="199">
        <f t="shared" si="589"/>
        <v>16.006799152620193</v>
      </c>
      <c r="L700" s="201">
        <f t="shared" si="590"/>
        <v>0.13424650187164502</v>
      </c>
      <c r="M700" s="201">
        <f t="shared" si="591"/>
        <v>0.13537554412506206</v>
      </c>
      <c r="N700" s="201">
        <f t="shared" si="592"/>
        <v>0.142294370207765</v>
      </c>
      <c r="O700" s="201">
        <f t="shared" si="593"/>
        <v>0.13437053979237598</v>
      </c>
      <c r="P700" s="201" t="str">
        <f t="shared" si="594"/>
        <v/>
      </c>
      <c r="Q700" s="201" t="str">
        <f t="shared" si="595"/>
        <v/>
      </c>
      <c r="R700" s="201" t="str">
        <f t="shared" si="596"/>
        <v/>
      </c>
      <c r="S700" s="201" t="str">
        <f t="shared" si="597"/>
        <v/>
      </c>
      <c r="T700" s="199">
        <f t="shared" si="598"/>
        <v>0</v>
      </c>
      <c r="U700" s="199">
        <f t="shared" si="599"/>
        <v>0</v>
      </c>
      <c r="V700" s="199">
        <f t="shared" si="600"/>
        <v>0</v>
      </c>
      <c r="W700" s="199">
        <f t="shared" si="601"/>
        <v>0</v>
      </c>
      <c r="X700" s="199" t="str">
        <f t="shared" si="602"/>
        <v/>
      </c>
      <c r="Y700" s="199" t="str">
        <f t="shared" si="603"/>
        <v/>
      </c>
      <c r="Z700" s="199" t="str">
        <f t="shared" si="604"/>
        <v/>
      </c>
      <c r="AA700" s="199" t="str">
        <f t="shared" si="605"/>
        <v/>
      </c>
      <c r="AB700" s="201">
        <f t="shared" ca="1" si="606"/>
        <v>2.0445127140408346</v>
      </c>
      <c r="AD700" s="162">
        <f t="shared" si="607"/>
        <v>0</v>
      </c>
      <c r="AE700" s="162">
        <f t="shared" si="608"/>
        <v>0</v>
      </c>
      <c r="AF700" s="162">
        <f t="shared" si="609"/>
        <v>0</v>
      </c>
      <c r="AG700" s="162">
        <f t="shared" si="610"/>
        <v>0</v>
      </c>
      <c r="AH700" s="162" t="str">
        <f t="shared" si="611"/>
        <v/>
      </c>
      <c r="AI700" s="162" t="str">
        <f t="shared" si="612"/>
        <v/>
      </c>
      <c r="AJ700" s="162" t="str">
        <f t="shared" si="613"/>
        <v/>
      </c>
      <c r="AK700" s="162" t="str">
        <f t="shared" si="614"/>
        <v/>
      </c>
      <c r="AM700" s="199">
        <f t="shared" si="617"/>
        <v>6.9768461009469291</v>
      </c>
      <c r="AN700" s="197">
        <f t="shared" si="619"/>
        <v>0</v>
      </c>
      <c r="AO700" s="197">
        <f t="shared" si="620"/>
        <v>0</v>
      </c>
      <c r="AP700" s="197">
        <f t="shared" si="621"/>
        <v>0</v>
      </c>
      <c r="AQ700" s="197">
        <f t="shared" si="622"/>
        <v>0</v>
      </c>
      <c r="AR700" s="197" t="str">
        <f t="shared" si="623"/>
        <v/>
      </c>
      <c r="AS700" s="197" t="str">
        <f t="shared" si="624"/>
        <v/>
      </c>
      <c r="AT700" s="197" t="str">
        <f t="shared" si="625"/>
        <v/>
      </c>
      <c r="AU700" s="197" t="str">
        <f t="shared" si="626"/>
        <v/>
      </c>
      <c r="AV700" s="199">
        <f t="shared" ca="1" si="618"/>
        <v>2.1105723614533529</v>
      </c>
      <c r="AX700" s="162">
        <f t="shared" si="627"/>
        <v>0</v>
      </c>
      <c r="AY700" s="162">
        <f t="shared" si="628"/>
        <v>0</v>
      </c>
      <c r="AZ700" s="162">
        <f t="shared" si="629"/>
        <v>0</v>
      </c>
      <c r="BA700" s="162">
        <f t="shared" si="630"/>
        <v>0</v>
      </c>
      <c r="BB700" s="162" t="str">
        <f t="shared" si="631"/>
        <v/>
      </c>
      <c r="BC700" s="162" t="str">
        <f t="shared" si="632"/>
        <v/>
      </c>
      <c r="BD700" s="162" t="str">
        <f t="shared" si="633"/>
        <v/>
      </c>
      <c r="BE700" s="162" t="str">
        <f t="shared" si="634"/>
        <v/>
      </c>
      <c r="BG700" s="169">
        <f t="shared" si="615"/>
        <v>15.981106056067029</v>
      </c>
      <c r="BH700" s="169">
        <f t="shared" ca="1" si="616"/>
        <v>2.0677998347491937</v>
      </c>
    </row>
    <row r="701" spans="3:60" x14ac:dyDescent="0.25">
      <c r="C701" s="197">
        <v>62.7</v>
      </c>
      <c r="D701" s="198">
        <f t="shared" si="584"/>
        <v>23.526455906551529</v>
      </c>
      <c r="E701" s="199">
        <f t="shared" si="585"/>
        <v>4.1987958532695373</v>
      </c>
      <c r="F701" s="199">
        <f t="shared" si="586"/>
        <v>20.993979266347687</v>
      </c>
      <c r="G701" s="199">
        <f t="shared" si="587"/>
        <v>3.5698791322815784</v>
      </c>
      <c r="H701" s="200">
        <f t="shared" si="588"/>
        <v>7144.9055987419497</v>
      </c>
      <c r="K701" s="199">
        <f t="shared" si="589"/>
        <v>16.032492249173355</v>
      </c>
      <c r="L701" s="201">
        <f t="shared" si="590"/>
        <v>0.13446198582328489</v>
      </c>
      <c r="M701" s="201">
        <f t="shared" si="591"/>
        <v>0.13559284034356134</v>
      </c>
      <c r="N701" s="201">
        <f t="shared" si="592"/>
        <v>0.14252277208610814</v>
      </c>
      <c r="O701" s="201">
        <f t="shared" si="593"/>
        <v>0.13458622284180194</v>
      </c>
      <c r="P701" s="201" t="str">
        <f t="shared" si="594"/>
        <v/>
      </c>
      <c r="Q701" s="201" t="str">
        <f t="shared" si="595"/>
        <v/>
      </c>
      <c r="R701" s="201" t="str">
        <f t="shared" si="596"/>
        <v/>
      </c>
      <c r="S701" s="201" t="str">
        <f t="shared" si="597"/>
        <v/>
      </c>
      <c r="T701" s="199">
        <f t="shared" si="598"/>
        <v>0</v>
      </c>
      <c r="U701" s="199">
        <f t="shared" si="599"/>
        <v>0</v>
      </c>
      <c r="V701" s="199">
        <f t="shared" si="600"/>
        <v>0</v>
      </c>
      <c r="W701" s="199">
        <f t="shared" si="601"/>
        <v>0</v>
      </c>
      <c r="X701" s="199" t="str">
        <f t="shared" si="602"/>
        <v/>
      </c>
      <c r="Y701" s="199" t="str">
        <f t="shared" si="603"/>
        <v/>
      </c>
      <c r="Z701" s="199" t="str">
        <f t="shared" si="604"/>
        <v/>
      </c>
      <c r="AA701" s="199" t="str">
        <f t="shared" si="605"/>
        <v/>
      </c>
      <c r="AB701" s="201">
        <f t="shared" ca="1" si="606"/>
        <v>2.0350574353925475</v>
      </c>
      <c r="AD701" s="162">
        <f t="shared" si="607"/>
        <v>0</v>
      </c>
      <c r="AE701" s="162">
        <f t="shared" si="608"/>
        <v>0</v>
      </c>
      <c r="AF701" s="162">
        <f t="shared" si="609"/>
        <v>0</v>
      </c>
      <c r="AG701" s="162">
        <f t="shared" si="610"/>
        <v>0</v>
      </c>
      <c r="AH701" s="162" t="str">
        <f t="shared" si="611"/>
        <v/>
      </c>
      <c r="AI701" s="162" t="str">
        <f t="shared" si="612"/>
        <v/>
      </c>
      <c r="AJ701" s="162" t="str">
        <f t="shared" si="613"/>
        <v/>
      </c>
      <c r="AK701" s="162" t="str">
        <f t="shared" si="614"/>
        <v/>
      </c>
      <c r="AM701" s="199">
        <f t="shared" si="617"/>
        <v>6.9880628953214421</v>
      </c>
      <c r="AN701" s="197">
        <f t="shared" si="619"/>
        <v>0</v>
      </c>
      <c r="AO701" s="197">
        <f t="shared" si="620"/>
        <v>0</v>
      </c>
      <c r="AP701" s="197">
        <f t="shared" si="621"/>
        <v>0</v>
      </c>
      <c r="AQ701" s="197">
        <f t="shared" si="622"/>
        <v>0</v>
      </c>
      <c r="AR701" s="197" t="str">
        <f t="shared" si="623"/>
        <v/>
      </c>
      <c r="AS701" s="197" t="str">
        <f t="shared" si="624"/>
        <v/>
      </c>
      <c r="AT701" s="197" t="str">
        <f t="shared" si="625"/>
        <v/>
      </c>
      <c r="AU701" s="197" t="str">
        <f t="shared" si="626"/>
        <v/>
      </c>
      <c r="AV701" s="199">
        <f t="shared" ca="1" si="618"/>
        <v>2.1291094304879072</v>
      </c>
      <c r="AX701" s="162">
        <f t="shared" si="627"/>
        <v>0</v>
      </c>
      <c r="AY701" s="162">
        <f t="shared" si="628"/>
        <v>0</v>
      </c>
      <c r="AZ701" s="162">
        <f t="shared" si="629"/>
        <v>0</v>
      </c>
      <c r="BA701" s="162">
        <f t="shared" si="630"/>
        <v>0</v>
      </c>
      <c r="BB701" s="162" t="str">
        <f t="shared" si="631"/>
        <v/>
      </c>
      <c r="BC701" s="162" t="str">
        <f t="shared" si="632"/>
        <v/>
      </c>
      <c r="BD701" s="162" t="str">
        <f t="shared" si="633"/>
        <v/>
      </c>
      <c r="BE701" s="162" t="str">
        <f t="shared" si="634"/>
        <v/>
      </c>
      <c r="BG701" s="169">
        <f t="shared" si="615"/>
        <v>16.006799152620193</v>
      </c>
      <c r="BH701" s="169">
        <f t="shared" ca="1" si="616"/>
        <v>2.0445127140408346</v>
      </c>
    </row>
    <row r="702" spans="3:60" x14ac:dyDescent="0.25">
      <c r="C702" s="197">
        <v>62.8</v>
      </c>
      <c r="D702" s="198">
        <f t="shared" si="584"/>
        <v>23.563978164775694</v>
      </c>
      <c r="E702" s="199">
        <f t="shared" si="585"/>
        <v>4.2036942675159237</v>
      </c>
      <c r="F702" s="199">
        <f t="shared" si="586"/>
        <v>21.018471337579619</v>
      </c>
      <c r="G702" s="199">
        <f t="shared" si="587"/>
        <v>3.5755727194144038</v>
      </c>
      <c r="H702" s="200">
        <f t="shared" si="588"/>
        <v>7136.5798963604957</v>
      </c>
      <c r="K702" s="199">
        <f t="shared" si="589"/>
        <v>16.058185345726518</v>
      </c>
      <c r="L702" s="201">
        <f t="shared" si="590"/>
        <v>0.13467746977492479</v>
      </c>
      <c r="M702" s="201">
        <f t="shared" si="591"/>
        <v>0.13581013656206065</v>
      </c>
      <c r="N702" s="201">
        <f t="shared" si="592"/>
        <v>0.14275117396445125</v>
      </c>
      <c r="O702" s="201">
        <f t="shared" si="593"/>
        <v>0.13480190589122792</v>
      </c>
      <c r="P702" s="201" t="str">
        <f t="shared" si="594"/>
        <v/>
      </c>
      <c r="Q702" s="201" t="str">
        <f t="shared" si="595"/>
        <v/>
      </c>
      <c r="R702" s="201" t="str">
        <f t="shared" si="596"/>
        <v/>
      </c>
      <c r="S702" s="201" t="str">
        <f t="shared" si="597"/>
        <v/>
      </c>
      <c r="T702" s="199">
        <f t="shared" si="598"/>
        <v>0</v>
      </c>
      <c r="U702" s="199">
        <f t="shared" si="599"/>
        <v>0</v>
      </c>
      <c r="V702" s="199">
        <f t="shared" si="600"/>
        <v>0</v>
      </c>
      <c r="W702" s="199">
        <f t="shared" si="601"/>
        <v>0</v>
      </c>
      <c r="X702" s="199" t="str">
        <f t="shared" si="602"/>
        <v/>
      </c>
      <c r="Y702" s="199" t="str">
        <f t="shared" si="603"/>
        <v/>
      </c>
      <c r="Z702" s="199" t="str">
        <f t="shared" si="604"/>
        <v/>
      </c>
      <c r="AA702" s="199" t="str">
        <f t="shared" si="605"/>
        <v/>
      </c>
      <c r="AB702" s="201">
        <f t="shared" ca="1" si="606"/>
        <v>2.0405304489343541</v>
      </c>
      <c r="AD702" s="162">
        <f t="shared" si="607"/>
        <v>0</v>
      </c>
      <c r="AE702" s="162">
        <f t="shared" si="608"/>
        <v>0</v>
      </c>
      <c r="AF702" s="162">
        <f t="shared" si="609"/>
        <v>0</v>
      </c>
      <c r="AG702" s="162">
        <f t="shared" si="610"/>
        <v>0</v>
      </c>
      <c r="AH702" s="162" t="str">
        <f t="shared" si="611"/>
        <v/>
      </c>
      <c r="AI702" s="162" t="str">
        <f t="shared" si="612"/>
        <v/>
      </c>
      <c r="AJ702" s="162" t="str">
        <f t="shared" si="613"/>
        <v/>
      </c>
      <c r="AK702" s="162" t="str">
        <f t="shared" si="614"/>
        <v/>
      </c>
      <c r="AM702" s="199">
        <f t="shared" si="617"/>
        <v>6.999279689695955</v>
      </c>
      <c r="AN702" s="197">
        <f t="shared" si="619"/>
        <v>0</v>
      </c>
      <c r="AO702" s="197">
        <f t="shared" si="620"/>
        <v>0</v>
      </c>
      <c r="AP702" s="197">
        <f t="shared" si="621"/>
        <v>0</v>
      </c>
      <c r="AQ702" s="197">
        <f t="shared" si="622"/>
        <v>0</v>
      </c>
      <c r="AR702" s="197" t="str">
        <f t="shared" si="623"/>
        <v/>
      </c>
      <c r="AS702" s="197" t="str">
        <f t="shared" si="624"/>
        <v/>
      </c>
      <c r="AT702" s="197" t="str">
        <f t="shared" si="625"/>
        <v/>
      </c>
      <c r="AU702" s="197" t="str">
        <f t="shared" si="626"/>
        <v/>
      </c>
      <c r="AV702" s="199">
        <f t="shared" ca="1" si="618"/>
        <v>2.1395534012210153</v>
      </c>
      <c r="AX702" s="162">
        <f t="shared" si="627"/>
        <v>0</v>
      </c>
      <c r="AY702" s="162">
        <f t="shared" si="628"/>
        <v>0</v>
      </c>
      <c r="AZ702" s="162">
        <f t="shared" si="629"/>
        <v>0</v>
      </c>
      <c r="BA702" s="162">
        <f t="shared" si="630"/>
        <v>0</v>
      </c>
      <c r="BB702" s="162" t="str">
        <f t="shared" si="631"/>
        <v/>
      </c>
      <c r="BC702" s="162" t="str">
        <f t="shared" si="632"/>
        <v/>
      </c>
      <c r="BD702" s="162" t="str">
        <f t="shared" si="633"/>
        <v/>
      </c>
      <c r="BE702" s="162" t="str">
        <f t="shared" si="634"/>
        <v/>
      </c>
      <c r="BG702" s="169">
        <f t="shared" si="615"/>
        <v>16.032492249173355</v>
      </c>
      <c r="BH702" s="169">
        <f t="shared" ca="1" si="616"/>
        <v>2.0350574353925475</v>
      </c>
    </row>
    <row r="703" spans="3:60" x14ac:dyDescent="0.25">
      <c r="C703" s="197">
        <v>62.9</v>
      </c>
      <c r="D703" s="198">
        <f t="shared" si="584"/>
        <v>23.601500422999859</v>
      </c>
      <c r="E703" s="199">
        <f t="shared" si="585"/>
        <v>4.2085930047694751</v>
      </c>
      <c r="F703" s="199">
        <f t="shared" si="586"/>
        <v>21.042965023847376</v>
      </c>
      <c r="G703" s="199">
        <f t="shared" si="587"/>
        <v>3.5812663065472292</v>
      </c>
      <c r="H703" s="200">
        <f t="shared" si="588"/>
        <v>7128.2730275894764</v>
      </c>
      <c r="K703" s="199">
        <f t="shared" si="589"/>
        <v>16.08387844227968</v>
      </c>
      <c r="L703" s="201">
        <f t="shared" si="590"/>
        <v>0.13489295372656465</v>
      </c>
      <c r="M703" s="201">
        <f t="shared" si="591"/>
        <v>0.13602743278055993</v>
      </c>
      <c r="N703" s="201">
        <f t="shared" si="592"/>
        <v>0.14297957584279436</v>
      </c>
      <c r="O703" s="201">
        <f t="shared" si="593"/>
        <v>0.13501758894065388</v>
      </c>
      <c r="P703" s="201" t="str">
        <f t="shared" si="594"/>
        <v/>
      </c>
      <c r="Q703" s="201" t="str">
        <f t="shared" si="595"/>
        <v/>
      </c>
      <c r="R703" s="201" t="str">
        <f t="shared" si="596"/>
        <v/>
      </c>
      <c r="S703" s="201" t="str">
        <f t="shared" si="597"/>
        <v/>
      </c>
      <c r="T703" s="199">
        <f t="shared" si="598"/>
        <v>0</v>
      </c>
      <c r="U703" s="199">
        <f t="shared" si="599"/>
        <v>0</v>
      </c>
      <c r="V703" s="199">
        <f t="shared" si="600"/>
        <v>0</v>
      </c>
      <c r="W703" s="199">
        <f t="shared" si="601"/>
        <v>0</v>
      </c>
      <c r="X703" s="199" t="str">
        <f t="shared" si="602"/>
        <v/>
      </c>
      <c r="Y703" s="199" t="str">
        <f t="shared" si="603"/>
        <v/>
      </c>
      <c r="Z703" s="199" t="str">
        <f t="shared" si="604"/>
        <v/>
      </c>
      <c r="AA703" s="199" t="str">
        <f t="shared" si="605"/>
        <v/>
      </c>
      <c r="AB703" s="201">
        <f t="shared" ca="1" si="606"/>
        <v>2.0783476689961629</v>
      </c>
      <c r="AD703" s="162">
        <f t="shared" si="607"/>
        <v>0</v>
      </c>
      <c r="AE703" s="162">
        <f t="shared" si="608"/>
        <v>0</v>
      </c>
      <c r="AF703" s="162">
        <f t="shared" si="609"/>
        <v>0</v>
      </c>
      <c r="AG703" s="162">
        <f t="shared" si="610"/>
        <v>0</v>
      </c>
      <c r="AH703" s="162" t="str">
        <f t="shared" si="611"/>
        <v/>
      </c>
      <c r="AI703" s="162" t="str">
        <f t="shared" si="612"/>
        <v/>
      </c>
      <c r="AJ703" s="162" t="str">
        <f t="shared" si="613"/>
        <v/>
      </c>
      <c r="AK703" s="162" t="str">
        <f t="shared" si="614"/>
        <v/>
      </c>
      <c r="AM703" s="199">
        <f t="shared" si="617"/>
        <v>7.010496484070468</v>
      </c>
      <c r="AN703" s="197">
        <f t="shared" si="619"/>
        <v>0</v>
      </c>
      <c r="AO703" s="197">
        <f t="shared" si="620"/>
        <v>0</v>
      </c>
      <c r="AP703" s="197">
        <f t="shared" si="621"/>
        <v>0</v>
      </c>
      <c r="AQ703" s="197">
        <f t="shared" si="622"/>
        <v>0</v>
      </c>
      <c r="AR703" s="197" t="str">
        <f t="shared" si="623"/>
        <v/>
      </c>
      <c r="AS703" s="197" t="str">
        <f t="shared" si="624"/>
        <v/>
      </c>
      <c r="AT703" s="197" t="str">
        <f t="shared" si="625"/>
        <v/>
      </c>
      <c r="AU703" s="197" t="str">
        <f t="shared" si="626"/>
        <v/>
      </c>
      <c r="AV703" s="199">
        <f t="shared" ca="1" si="618"/>
        <v>2.1356395614144339</v>
      </c>
      <c r="AX703" s="162">
        <f t="shared" si="627"/>
        <v>0</v>
      </c>
      <c r="AY703" s="162">
        <f t="shared" si="628"/>
        <v>0</v>
      </c>
      <c r="AZ703" s="162">
        <f t="shared" si="629"/>
        <v>0</v>
      </c>
      <c r="BA703" s="162">
        <f t="shared" si="630"/>
        <v>0</v>
      </c>
      <c r="BB703" s="162" t="str">
        <f t="shared" si="631"/>
        <v/>
      </c>
      <c r="BC703" s="162" t="str">
        <f t="shared" si="632"/>
        <v/>
      </c>
      <c r="BD703" s="162" t="str">
        <f t="shared" si="633"/>
        <v/>
      </c>
      <c r="BE703" s="162" t="str">
        <f t="shared" si="634"/>
        <v/>
      </c>
      <c r="BG703" s="169">
        <f t="shared" si="615"/>
        <v>16.058185345726518</v>
      </c>
      <c r="BH703" s="169">
        <f t="shared" ca="1" si="616"/>
        <v>2.0405304489343541</v>
      </c>
    </row>
    <row r="704" spans="3:60" x14ac:dyDescent="0.25">
      <c r="C704" s="197">
        <v>63</v>
      </c>
      <c r="D704" s="198">
        <f t="shared" si="584"/>
        <v>23.639022681224024</v>
      </c>
      <c r="E704" s="199">
        <f t="shared" si="585"/>
        <v>4.2134920634920636</v>
      </c>
      <c r="F704" s="199">
        <f t="shared" si="586"/>
        <v>21.067460317460316</v>
      </c>
      <c r="G704" s="199">
        <f t="shared" si="587"/>
        <v>3.5869598936800546</v>
      </c>
      <c r="H704" s="200">
        <f t="shared" si="588"/>
        <v>7119.9849312488232</v>
      </c>
      <c r="K704" s="199">
        <f t="shared" si="589"/>
        <v>16.109571538832842</v>
      </c>
      <c r="L704" s="201">
        <f t="shared" si="590"/>
        <v>0.13510843767820452</v>
      </c>
      <c r="M704" s="201">
        <f t="shared" si="591"/>
        <v>0.13624472899905923</v>
      </c>
      <c r="N704" s="201">
        <f t="shared" si="592"/>
        <v>0.14320797772113747</v>
      </c>
      <c r="O704" s="201">
        <f t="shared" si="593"/>
        <v>0.13523327199007984</v>
      </c>
      <c r="P704" s="201" t="str">
        <f t="shared" si="594"/>
        <v/>
      </c>
      <c r="Q704" s="201" t="str">
        <f t="shared" si="595"/>
        <v/>
      </c>
      <c r="R704" s="201" t="str">
        <f t="shared" si="596"/>
        <v/>
      </c>
      <c r="S704" s="201" t="str">
        <f t="shared" si="597"/>
        <v/>
      </c>
      <c r="T704" s="199">
        <f t="shared" si="598"/>
        <v>0</v>
      </c>
      <c r="U704" s="199">
        <f t="shared" si="599"/>
        <v>0</v>
      </c>
      <c r="V704" s="199">
        <f t="shared" si="600"/>
        <v>0</v>
      </c>
      <c r="W704" s="199">
        <f t="shared" si="601"/>
        <v>0</v>
      </c>
      <c r="X704" s="199" t="str">
        <f t="shared" si="602"/>
        <v/>
      </c>
      <c r="Y704" s="199" t="str">
        <f t="shared" si="603"/>
        <v/>
      </c>
      <c r="Z704" s="199" t="str">
        <f t="shared" si="604"/>
        <v/>
      </c>
      <c r="AA704" s="199" t="str">
        <f t="shared" si="605"/>
        <v/>
      </c>
      <c r="AB704" s="201">
        <f t="shared" ca="1" si="606"/>
        <v>2.1475199408925865</v>
      </c>
      <c r="AD704" s="162">
        <f t="shared" si="607"/>
        <v>0</v>
      </c>
      <c r="AE704" s="162">
        <f t="shared" si="608"/>
        <v>0</v>
      </c>
      <c r="AF704" s="162">
        <f t="shared" si="609"/>
        <v>0</v>
      </c>
      <c r="AG704" s="162">
        <f t="shared" si="610"/>
        <v>0</v>
      </c>
      <c r="AH704" s="162" t="str">
        <f t="shared" si="611"/>
        <v/>
      </c>
      <c r="AI704" s="162" t="str">
        <f t="shared" si="612"/>
        <v/>
      </c>
      <c r="AJ704" s="162" t="str">
        <f t="shared" si="613"/>
        <v/>
      </c>
      <c r="AK704" s="162" t="str">
        <f t="shared" si="614"/>
        <v/>
      </c>
      <c r="AM704" s="199">
        <f t="shared" si="617"/>
        <v>7.0217132784449809</v>
      </c>
      <c r="AN704" s="197">
        <f t="shared" si="619"/>
        <v>0</v>
      </c>
      <c r="AO704" s="197">
        <f t="shared" si="620"/>
        <v>0</v>
      </c>
      <c r="AP704" s="197">
        <f t="shared" si="621"/>
        <v>0</v>
      </c>
      <c r="AQ704" s="197">
        <f t="shared" si="622"/>
        <v>0</v>
      </c>
      <c r="AR704" s="197" t="str">
        <f t="shared" si="623"/>
        <v/>
      </c>
      <c r="AS704" s="197" t="str">
        <f t="shared" si="624"/>
        <v/>
      </c>
      <c r="AT704" s="197" t="str">
        <f t="shared" si="625"/>
        <v/>
      </c>
      <c r="AU704" s="197" t="str">
        <f t="shared" si="626"/>
        <v/>
      </c>
      <c r="AV704" s="199">
        <f t="shared" ca="1" si="618"/>
        <v>2.028869672251818</v>
      </c>
      <c r="AX704" s="162">
        <f t="shared" si="627"/>
        <v>0</v>
      </c>
      <c r="AY704" s="162">
        <f t="shared" si="628"/>
        <v>0</v>
      </c>
      <c r="AZ704" s="162">
        <f t="shared" si="629"/>
        <v>0</v>
      </c>
      <c r="BA704" s="162">
        <f t="shared" si="630"/>
        <v>0</v>
      </c>
      <c r="BB704" s="162" t="str">
        <f t="shared" si="631"/>
        <v/>
      </c>
      <c r="BC704" s="162" t="str">
        <f t="shared" si="632"/>
        <v/>
      </c>
      <c r="BD704" s="162" t="str">
        <f t="shared" si="633"/>
        <v/>
      </c>
      <c r="BE704" s="162" t="str">
        <f t="shared" si="634"/>
        <v/>
      </c>
      <c r="BG704" s="169">
        <f t="shared" si="615"/>
        <v>16.08387844227968</v>
      </c>
      <c r="BH704" s="169">
        <f t="shared" ca="1" si="616"/>
        <v>2.0783476689961629</v>
      </c>
    </row>
    <row r="705" spans="3:60" x14ac:dyDescent="0.25">
      <c r="C705" s="197">
        <v>63.1</v>
      </c>
      <c r="D705" s="198">
        <f t="shared" si="584"/>
        <v>23.676544939448188</v>
      </c>
      <c r="E705" s="199">
        <f t="shared" si="585"/>
        <v>4.2183914421553093</v>
      </c>
      <c r="F705" s="199">
        <f t="shared" si="586"/>
        <v>21.091957210776545</v>
      </c>
      <c r="G705" s="199">
        <f t="shared" si="587"/>
        <v>3.5926534808128805</v>
      </c>
      <c r="H705" s="200">
        <f t="shared" si="588"/>
        <v>7111.7155464055404</v>
      </c>
      <c r="K705" s="199">
        <f t="shared" si="589"/>
        <v>16.135264635386005</v>
      </c>
      <c r="L705" s="201">
        <f t="shared" si="590"/>
        <v>0.13532392162984441</v>
      </c>
      <c r="M705" s="201">
        <f t="shared" si="591"/>
        <v>0.13646202521755851</v>
      </c>
      <c r="N705" s="201">
        <f t="shared" si="592"/>
        <v>0.14343637959948061</v>
      </c>
      <c r="O705" s="201">
        <f t="shared" si="593"/>
        <v>0.1354489550395058</v>
      </c>
      <c r="P705" s="201" t="str">
        <f t="shared" si="594"/>
        <v/>
      </c>
      <c r="Q705" s="201" t="str">
        <f t="shared" si="595"/>
        <v/>
      </c>
      <c r="R705" s="201" t="str">
        <f t="shared" si="596"/>
        <v/>
      </c>
      <c r="S705" s="201" t="str">
        <f t="shared" si="597"/>
        <v/>
      </c>
      <c r="T705" s="199">
        <f t="shared" si="598"/>
        <v>0</v>
      </c>
      <c r="U705" s="199">
        <f t="shared" si="599"/>
        <v>0</v>
      </c>
      <c r="V705" s="199">
        <f t="shared" si="600"/>
        <v>0</v>
      </c>
      <c r="W705" s="199">
        <f t="shared" si="601"/>
        <v>0</v>
      </c>
      <c r="X705" s="199" t="str">
        <f t="shared" si="602"/>
        <v/>
      </c>
      <c r="Y705" s="199" t="str">
        <f t="shared" si="603"/>
        <v/>
      </c>
      <c r="Z705" s="199" t="str">
        <f t="shared" si="604"/>
        <v/>
      </c>
      <c r="AA705" s="199" t="str">
        <f t="shared" si="605"/>
        <v/>
      </c>
      <c r="AB705" s="201">
        <f t="shared" ca="1" si="606"/>
        <v>2.0209264197015893</v>
      </c>
      <c r="AD705" s="162">
        <f t="shared" si="607"/>
        <v>0</v>
      </c>
      <c r="AE705" s="162">
        <f t="shared" si="608"/>
        <v>0</v>
      </c>
      <c r="AF705" s="162">
        <f t="shared" si="609"/>
        <v>0</v>
      </c>
      <c r="AG705" s="162">
        <f t="shared" si="610"/>
        <v>0</v>
      </c>
      <c r="AH705" s="162" t="str">
        <f t="shared" si="611"/>
        <v/>
      </c>
      <c r="AI705" s="162" t="str">
        <f t="shared" si="612"/>
        <v/>
      </c>
      <c r="AJ705" s="162" t="str">
        <f t="shared" si="613"/>
        <v/>
      </c>
      <c r="AK705" s="162" t="str">
        <f t="shared" si="614"/>
        <v/>
      </c>
      <c r="AM705" s="199">
        <f t="shared" si="617"/>
        <v>7.0329300728194939</v>
      </c>
      <c r="AN705" s="197">
        <f t="shared" si="619"/>
        <v>0</v>
      </c>
      <c r="AO705" s="197">
        <f t="shared" si="620"/>
        <v>0</v>
      </c>
      <c r="AP705" s="197">
        <f t="shared" si="621"/>
        <v>0</v>
      </c>
      <c r="AQ705" s="197">
        <f t="shared" si="622"/>
        <v>0</v>
      </c>
      <c r="AR705" s="197" t="str">
        <f t="shared" si="623"/>
        <v/>
      </c>
      <c r="AS705" s="197" t="str">
        <f t="shared" si="624"/>
        <v/>
      </c>
      <c r="AT705" s="197" t="str">
        <f t="shared" si="625"/>
        <v/>
      </c>
      <c r="AU705" s="197" t="str">
        <f t="shared" si="626"/>
        <v/>
      </c>
      <c r="AV705" s="199">
        <f t="shared" ca="1" si="618"/>
        <v>2.0829040492473778</v>
      </c>
      <c r="AX705" s="162">
        <f t="shared" si="627"/>
        <v>0</v>
      </c>
      <c r="AY705" s="162">
        <f t="shared" si="628"/>
        <v>0</v>
      </c>
      <c r="AZ705" s="162">
        <f t="shared" si="629"/>
        <v>0</v>
      </c>
      <c r="BA705" s="162">
        <f t="shared" si="630"/>
        <v>0</v>
      </c>
      <c r="BB705" s="162" t="str">
        <f t="shared" si="631"/>
        <v/>
      </c>
      <c r="BC705" s="162" t="str">
        <f t="shared" si="632"/>
        <v/>
      </c>
      <c r="BD705" s="162" t="str">
        <f t="shared" si="633"/>
        <v/>
      </c>
      <c r="BE705" s="162" t="str">
        <f t="shared" si="634"/>
        <v/>
      </c>
      <c r="BG705" s="169">
        <f t="shared" si="615"/>
        <v>16.109571538832842</v>
      </c>
      <c r="BH705" s="169">
        <f t="shared" ca="1" si="616"/>
        <v>2.1475199408925865</v>
      </c>
    </row>
    <row r="706" spans="3:60" x14ac:dyDescent="0.25">
      <c r="C706" s="197">
        <v>63.2</v>
      </c>
      <c r="D706" s="198">
        <f t="shared" si="584"/>
        <v>23.714067197672357</v>
      </c>
      <c r="E706" s="199">
        <f t="shared" si="585"/>
        <v>4.2232911392405068</v>
      </c>
      <c r="F706" s="199">
        <f t="shared" si="586"/>
        <v>21.116455696202536</v>
      </c>
      <c r="G706" s="199">
        <f t="shared" si="587"/>
        <v>3.5983470679457059</v>
      </c>
      <c r="H706" s="200">
        <f t="shared" si="588"/>
        <v>7103.4648123726156</v>
      </c>
      <c r="K706" s="199">
        <f t="shared" si="589"/>
        <v>16.160957731939167</v>
      </c>
      <c r="L706" s="201">
        <f t="shared" si="590"/>
        <v>0.13553940558148428</v>
      </c>
      <c r="M706" s="201">
        <f t="shared" si="591"/>
        <v>0.13667932143605782</v>
      </c>
      <c r="N706" s="201">
        <f t="shared" si="592"/>
        <v>0.14366478147782374</v>
      </c>
      <c r="O706" s="201">
        <f t="shared" si="593"/>
        <v>0.13566463808893175</v>
      </c>
      <c r="P706" s="201" t="str">
        <f t="shared" si="594"/>
        <v/>
      </c>
      <c r="Q706" s="201" t="str">
        <f t="shared" si="595"/>
        <v/>
      </c>
      <c r="R706" s="201" t="str">
        <f t="shared" si="596"/>
        <v/>
      </c>
      <c r="S706" s="201" t="str">
        <f t="shared" si="597"/>
        <v/>
      </c>
      <c r="T706" s="199">
        <f t="shared" si="598"/>
        <v>0</v>
      </c>
      <c r="U706" s="199">
        <f t="shared" si="599"/>
        <v>0</v>
      </c>
      <c r="V706" s="199">
        <f t="shared" si="600"/>
        <v>0</v>
      </c>
      <c r="W706" s="199">
        <f t="shared" si="601"/>
        <v>0</v>
      </c>
      <c r="X706" s="199" t="str">
        <f t="shared" si="602"/>
        <v/>
      </c>
      <c r="Y706" s="199" t="str">
        <f t="shared" si="603"/>
        <v/>
      </c>
      <c r="Z706" s="199" t="str">
        <f t="shared" si="604"/>
        <v/>
      </c>
      <c r="AA706" s="199" t="str">
        <f t="shared" si="605"/>
        <v/>
      </c>
      <c r="AB706" s="201">
        <f t="shared" ca="1" si="606"/>
        <v>2.0927294730262709</v>
      </c>
      <c r="AD706" s="162">
        <f t="shared" si="607"/>
        <v>0</v>
      </c>
      <c r="AE706" s="162">
        <f t="shared" si="608"/>
        <v>0</v>
      </c>
      <c r="AF706" s="162">
        <f t="shared" si="609"/>
        <v>0</v>
      </c>
      <c r="AG706" s="162">
        <f t="shared" si="610"/>
        <v>0</v>
      </c>
      <c r="AH706" s="162" t="str">
        <f t="shared" si="611"/>
        <v/>
      </c>
      <c r="AI706" s="162" t="str">
        <f t="shared" si="612"/>
        <v/>
      </c>
      <c r="AJ706" s="162" t="str">
        <f t="shared" si="613"/>
        <v/>
      </c>
      <c r="AK706" s="162" t="str">
        <f t="shared" si="614"/>
        <v/>
      </c>
      <c r="AM706" s="199">
        <f t="shared" si="617"/>
        <v>7.0441468671940068</v>
      </c>
      <c r="AN706" s="197">
        <f t="shared" si="619"/>
        <v>0</v>
      </c>
      <c r="AO706" s="197">
        <f t="shared" si="620"/>
        <v>0</v>
      </c>
      <c r="AP706" s="197">
        <f t="shared" si="621"/>
        <v>0</v>
      </c>
      <c r="AQ706" s="197">
        <f t="shared" si="622"/>
        <v>0</v>
      </c>
      <c r="AR706" s="197" t="str">
        <f t="shared" si="623"/>
        <v/>
      </c>
      <c r="AS706" s="197" t="str">
        <f t="shared" si="624"/>
        <v/>
      </c>
      <c r="AT706" s="197" t="str">
        <f t="shared" si="625"/>
        <v/>
      </c>
      <c r="AU706" s="197" t="str">
        <f t="shared" si="626"/>
        <v/>
      </c>
      <c r="AV706" s="199">
        <f t="shared" ca="1" si="618"/>
        <v>2.0480689303078607</v>
      </c>
      <c r="AX706" s="162">
        <f t="shared" si="627"/>
        <v>0</v>
      </c>
      <c r="AY706" s="162">
        <f t="shared" si="628"/>
        <v>0</v>
      </c>
      <c r="AZ706" s="162">
        <f t="shared" si="629"/>
        <v>0</v>
      </c>
      <c r="BA706" s="162">
        <f t="shared" si="630"/>
        <v>0</v>
      </c>
      <c r="BB706" s="162" t="str">
        <f t="shared" si="631"/>
        <v/>
      </c>
      <c r="BC706" s="162" t="str">
        <f t="shared" si="632"/>
        <v/>
      </c>
      <c r="BD706" s="162" t="str">
        <f t="shared" si="633"/>
        <v/>
      </c>
      <c r="BE706" s="162" t="str">
        <f t="shared" si="634"/>
        <v/>
      </c>
      <c r="BG706" s="169">
        <f t="shared" si="615"/>
        <v>16.135264635386005</v>
      </c>
      <c r="BH706" s="169">
        <f t="shared" ca="1" si="616"/>
        <v>2.0209264197015893</v>
      </c>
    </row>
    <row r="707" spans="3:60" x14ac:dyDescent="0.25">
      <c r="C707" s="197">
        <v>63.3</v>
      </c>
      <c r="D707" s="198">
        <f t="shared" si="584"/>
        <v>23.751589455896518</v>
      </c>
      <c r="E707" s="199">
        <f t="shared" si="585"/>
        <v>4.2281911532385461</v>
      </c>
      <c r="F707" s="199">
        <f t="shared" si="586"/>
        <v>21.140955766192732</v>
      </c>
      <c r="G707" s="199">
        <f t="shared" si="587"/>
        <v>3.6040406550785304</v>
      </c>
      <c r="H707" s="200">
        <f t="shared" si="588"/>
        <v>7095.2326687079321</v>
      </c>
      <c r="K707" s="199">
        <f t="shared" si="589"/>
        <v>16.186650828492329</v>
      </c>
      <c r="L707" s="201">
        <f t="shared" si="590"/>
        <v>0.13575488953312417</v>
      </c>
      <c r="M707" s="201">
        <f t="shared" si="591"/>
        <v>0.13689661765455713</v>
      </c>
      <c r="N707" s="201">
        <f t="shared" si="592"/>
        <v>0.14389318335616685</v>
      </c>
      <c r="O707" s="201">
        <f t="shared" si="593"/>
        <v>0.13588032113835774</v>
      </c>
      <c r="P707" s="201" t="str">
        <f t="shared" si="594"/>
        <v/>
      </c>
      <c r="Q707" s="201" t="str">
        <f t="shared" si="595"/>
        <v/>
      </c>
      <c r="R707" s="201" t="str">
        <f t="shared" si="596"/>
        <v/>
      </c>
      <c r="S707" s="201" t="str">
        <f t="shared" si="597"/>
        <v/>
      </c>
      <c r="T707" s="199">
        <f t="shared" si="598"/>
        <v>0</v>
      </c>
      <c r="U707" s="199">
        <f t="shared" si="599"/>
        <v>0</v>
      </c>
      <c r="V707" s="199">
        <f t="shared" si="600"/>
        <v>0</v>
      </c>
      <c r="W707" s="199">
        <f t="shared" si="601"/>
        <v>0</v>
      </c>
      <c r="X707" s="199" t="str">
        <f t="shared" si="602"/>
        <v/>
      </c>
      <c r="Y707" s="199" t="str">
        <f t="shared" si="603"/>
        <v/>
      </c>
      <c r="Z707" s="199" t="str">
        <f t="shared" si="604"/>
        <v/>
      </c>
      <c r="AA707" s="199" t="str">
        <f t="shared" si="605"/>
        <v/>
      </c>
      <c r="AB707" s="201">
        <f t="shared" ca="1" si="606"/>
        <v>2.032134144845398</v>
      </c>
      <c r="AD707" s="162">
        <f t="shared" si="607"/>
        <v>0</v>
      </c>
      <c r="AE707" s="162">
        <f t="shared" si="608"/>
        <v>0</v>
      </c>
      <c r="AF707" s="162">
        <f t="shared" si="609"/>
        <v>0</v>
      </c>
      <c r="AG707" s="162">
        <f t="shared" si="610"/>
        <v>0</v>
      </c>
      <c r="AH707" s="162" t="str">
        <f t="shared" si="611"/>
        <v/>
      </c>
      <c r="AI707" s="162" t="str">
        <f t="shared" si="612"/>
        <v/>
      </c>
      <c r="AJ707" s="162" t="str">
        <f t="shared" si="613"/>
        <v/>
      </c>
      <c r="AK707" s="162" t="str">
        <f t="shared" si="614"/>
        <v/>
      </c>
      <c r="AM707" s="199">
        <f t="shared" si="617"/>
        <v>7.0553636615685198</v>
      </c>
      <c r="AN707" s="197">
        <f t="shared" si="619"/>
        <v>0</v>
      </c>
      <c r="AO707" s="197">
        <f t="shared" si="620"/>
        <v>0</v>
      </c>
      <c r="AP707" s="197">
        <f t="shared" si="621"/>
        <v>0</v>
      </c>
      <c r="AQ707" s="197">
        <f t="shared" si="622"/>
        <v>0</v>
      </c>
      <c r="AR707" s="197" t="str">
        <f t="shared" si="623"/>
        <v/>
      </c>
      <c r="AS707" s="197" t="str">
        <f t="shared" si="624"/>
        <v/>
      </c>
      <c r="AT707" s="197" t="str">
        <f t="shared" si="625"/>
        <v/>
      </c>
      <c r="AU707" s="197" t="str">
        <f t="shared" si="626"/>
        <v/>
      </c>
      <c r="AV707" s="199">
        <f t="shared" ca="1" si="618"/>
        <v>2.0194348639092454</v>
      </c>
      <c r="AX707" s="162">
        <f t="shared" si="627"/>
        <v>0</v>
      </c>
      <c r="AY707" s="162">
        <f t="shared" si="628"/>
        <v>0</v>
      </c>
      <c r="AZ707" s="162">
        <f t="shared" si="629"/>
        <v>0</v>
      </c>
      <c r="BA707" s="162">
        <f t="shared" si="630"/>
        <v>0</v>
      </c>
      <c r="BB707" s="162" t="str">
        <f t="shared" si="631"/>
        <v/>
      </c>
      <c r="BC707" s="162" t="str">
        <f t="shared" si="632"/>
        <v/>
      </c>
      <c r="BD707" s="162" t="str">
        <f t="shared" si="633"/>
        <v/>
      </c>
      <c r="BE707" s="162" t="str">
        <f t="shared" si="634"/>
        <v/>
      </c>
      <c r="BG707" s="169">
        <f t="shared" si="615"/>
        <v>16.160957731939167</v>
      </c>
      <c r="BH707" s="169">
        <f t="shared" ca="1" si="616"/>
        <v>2.0927294730262709</v>
      </c>
    </row>
    <row r="708" spans="3:60" x14ac:dyDescent="0.25">
      <c r="C708" s="197">
        <v>63.4</v>
      </c>
      <c r="D708" s="198">
        <f t="shared" si="584"/>
        <v>23.789111714120683</v>
      </c>
      <c r="E708" s="199">
        <f t="shared" si="585"/>
        <v>4.2330914826498418</v>
      </c>
      <c r="F708" s="199">
        <f t="shared" si="586"/>
        <v>21.165457413249207</v>
      </c>
      <c r="G708" s="199">
        <f t="shared" si="587"/>
        <v>3.6097342422113567</v>
      </c>
      <c r="H708" s="200">
        <f t="shared" si="588"/>
        <v>7087.0190552131708</v>
      </c>
      <c r="K708" s="199">
        <f t="shared" si="589"/>
        <v>16.212343925045491</v>
      </c>
      <c r="L708" s="201">
        <f t="shared" si="590"/>
        <v>0.13597037348476407</v>
      </c>
      <c r="M708" s="201">
        <f t="shared" si="591"/>
        <v>0.13711391387305644</v>
      </c>
      <c r="N708" s="201">
        <f t="shared" si="592"/>
        <v>0.14412158523450999</v>
      </c>
      <c r="O708" s="201">
        <f t="shared" si="593"/>
        <v>0.1360960041877837</v>
      </c>
      <c r="P708" s="201" t="str">
        <f t="shared" si="594"/>
        <v/>
      </c>
      <c r="Q708" s="201" t="str">
        <f t="shared" si="595"/>
        <v/>
      </c>
      <c r="R708" s="201" t="str">
        <f t="shared" si="596"/>
        <v/>
      </c>
      <c r="S708" s="201" t="str">
        <f t="shared" si="597"/>
        <v/>
      </c>
      <c r="T708" s="199">
        <f t="shared" si="598"/>
        <v>0</v>
      </c>
      <c r="U708" s="199">
        <f t="shared" si="599"/>
        <v>0</v>
      </c>
      <c r="V708" s="199">
        <f t="shared" si="600"/>
        <v>0</v>
      </c>
      <c r="W708" s="199">
        <f t="shared" si="601"/>
        <v>0</v>
      </c>
      <c r="X708" s="199" t="str">
        <f t="shared" si="602"/>
        <v/>
      </c>
      <c r="Y708" s="199" t="str">
        <f t="shared" si="603"/>
        <v/>
      </c>
      <c r="Z708" s="199" t="str">
        <f t="shared" si="604"/>
        <v/>
      </c>
      <c r="AA708" s="199" t="str">
        <f t="shared" si="605"/>
        <v/>
      </c>
      <c r="AB708" s="201">
        <f t="shared" ca="1" si="606"/>
        <v>2.1177893790748912</v>
      </c>
      <c r="AD708" s="162">
        <f t="shared" si="607"/>
        <v>0</v>
      </c>
      <c r="AE708" s="162">
        <f t="shared" si="608"/>
        <v>0</v>
      </c>
      <c r="AF708" s="162">
        <f t="shared" si="609"/>
        <v>0</v>
      </c>
      <c r="AG708" s="162">
        <f t="shared" si="610"/>
        <v>0</v>
      </c>
      <c r="AH708" s="162" t="str">
        <f t="shared" si="611"/>
        <v/>
      </c>
      <c r="AI708" s="162" t="str">
        <f t="shared" si="612"/>
        <v/>
      </c>
      <c r="AJ708" s="162" t="str">
        <f t="shared" si="613"/>
        <v/>
      </c>
      <c r="AK708" s="162" t="str">
        <f t="shared" si="614"/>
        <v/>
      </c>
      <c r="AM708" s="199">
        <f t="shared" si="617"/>
        <v>7.0665804559430327</v>
      </c>
      <c r="AN708" s="197">
        <f t="shared" si="619"/>
        <v>0</v>
      </c>
      <c r="AO708" s="197">
        <f t="shared" si="620"/>
        <v>0</v>
      </c>
      <c r="AP708" s="197">
        <f t="shared" si="621"/>
        <v>0</v>
      </c>
      <c r="AQ708" s="197">
        <f t="shared" si="622"/>
        <v>0</v>
      </c>
      <c r="AR708" s="197" t="str">
        <f t="shared" si="623"/>
        <v/>
      </c>
      <c r="AS708" s="197" t="str">
        <f t="shared" si="624"/>
        <v/>
      </c>
      <c r="AT708" s="197" t="str">
        <f t="shared" si="625"/>
        <v/>
      </c>
      <c r="AU708" s="197" t="str">
        <f t="shared" si="626"/>
        <v/>
      </c>
      <c r="AV708" s="199">
        <f t="shared" ca="1" si="618"/>
        <v>2.1592222420039802</v>
      </c>
      <c r="AX708" s="162">
        <f t="shared" si="627"/>
        <v>0</v>
      </c>
      <c r="AY708" s="162">
        <f t="shared" si="628"/>
        <v>0</v>
      </c>
      <c r="AZ708" s="162">
        <f t="shared" si="629"/>
        <v>0</v>
      </c>
      <c r="BA708" s="162">
        <f t="shared" si="630"/>
        <v>0</v>
      </c>
      <c r="BB708" s="162" t="str">
        <f t="shared" si="631"/>
        <v/>
      </c>
      <c r="BC708" s="162" t="str">
        <f t="shared" si="632"/>
        <v/>
      </c>
      <c r="BD708" s="162" t="str">
        <f t="shared" si="633"/>
        <v/>
      </c>
      <c r="BE708" s="162" t="str">
        <f t="shared" si="634"/>
        <v/>
      </c>
      <c r="BG708" s="169">
        <f t="shared" si="615"/>
        <v>16.186650828492329</v>
      </c>
      <c r="BH708" s="169">
        <f t="shared" ca="1" si="616"/>
        <v>2.032134144845398</v>
      </c>
    </row>
    <row r="709" spans="3:60" x14ac:dyDescent="0.25">
      <c r="C709" s="197">
        <v>63.5</v>
      </c>
      <c r="D709" s="198">
        <f t="shared" si="584"/>
        <v>23.826633972344851</v>
      </c>
      <c r="E709" s="199">
        <f t="shared" si="585"/>
        <v>4.2379921259842526</v>
      </c>
      <c r="F709" s="199">
        <f t="shared" si="586"/>
        <v>21.189960629921263</v>
      </c>
      <c r="G709" s="199">
        <f t="shared" si="587"/>
        <v>3.6154278293441831</v>
      </c>
      <c r="H709" s="200">
        <f t="shared" si="588"/>
        <v>7078.8239119327409</v>
      </c>
      <c r="K709" s="199">
        <f t="shared" si="589"/>
        <v>16.238037021598654</v>
      </c>
      <c r="L709" s="201">
        <f t="shared" si="590"/>
        <v>0.13618585743640393</v>
      </c>
      <c r="M709" s="201">
        <f t="shared" si="591"/>
        <v>0.13733121009155572</v>
      </c>
      <c r="N709" s="201">
        <f t="shared" si="592"/>
        <v>0.1443499871128531</v>
      </c>
      <c r="O709" s="201">
        <f t="shared" si="593"/>
        <v>0.13631168723720966</v>
      </c>
      <c r="P709" s="201" t="str">
        <f t="shared" si="594"/>
        <v/>
      </c>
      <c r="Q709" s="201" t="str">
        <f t="shared" si="595"/>
        <v/>
      </c>
      <c r="R709" s="201" t="str">
        <f t="shared" si="596"/>
        <v/>
      </c>
      <c r="S709" s="201" t="str">
        <f t="shared" si="597"/>
        <v/>
      </c>
      <c r="T709" s="199">
        <f t="shared" si="598"/>
        <v>0</v>
      </c>
      <c r="U709" s="199">
        <f t="shared" si="599"/>
        <v>0</v>
      </c>
      <c r="V709" s="199">
        <f t="shared" si="600"/>
        <v>0</v>
      </c>
      <c r="W709" s="199">
        <f t="shared" si="601"/>
        <v>0</v>
      </c>
      <c r="X709" s="199" t="str">
        <f t="shared" si="602"/>
        <v/>
      </c>
      <c r="Y709" s="199" t="str">
        <f t="shared" si="603"/>
        <v/>
      </c>
      <c r="Z709" s="199" t="str">
        <f t="shared" si="604"/>
        <v/>
      </c>
      <c r="AA709" s="199" t="str">
        <f t="shared" si="605"/>
        <v/>
      </c>
      <c r="AB709" s="201">
        <f t="shared" ca="1" si="606"/>
        <v>2.0878079484170642</v>
      </c>
      <c r="AD709" s="162">
        <f t="shared" si="607"/>
        <v>0</v>
      </c>
      <c r="AE709" s="162">
        <f t="shared" si="608"/>
        <v>0</v>
      </c>
      <c r="AF709" s="162">
        <f t="shared" si="609"/>
        <v>0</v>
      </c>
      <c r="AG709" s="162">
        <f t="shared" si="610"/>
        <v>0</v>
      </c>
      <c r="AH709" s="162" t="str">
        <f t="shared" si="611"/>
        <v/>
      </c>
      <c r="AI709" s="162" t="str">
        <f t="shared" si="612"/>
        <v/>
      </c>
      <c r="AJ709" s="162" t="str">
        <f t="shared" si="613"/>
        <v/>
      </c>
      <c r="AK709" s="162" t="str">
        <f t="shared" si="614"/>
        <v/>
      </c>
      <c r="AM709" s="199">
        <f t="shared" si="617"/>
        <v>7.0777972503175457</v>
      </c>
      <c r="AN709" s="197">
        <f t="shared" si="619"/>
        <v>0</v>
      </c>
      <c r="AO709" s="197">
        <f t="shared" si="620"/>
        <v>0</v>
      </c>
      <c r="AP709" s="197">
        <f t="shared" si="621"/>
        <v>0</v>
      </c>
      <c r="AQ709" s="197">
        <f t="shared" si="622"/>
        <v>0</v>
      </c>
      <c r="AR709" s="197" t="str">
        <f t="shared" si="623"/>
        <v/>
      </c>
      <c r="AS709" s="197" t="str">
        <f t="shared" si="624"/>
        <v/>
      </c>
      <c r="AT709" s="197" t="str">
        <f t="shared" si="625"/>
        <v/>
      </c>
      <c r="AU709" s="197" t="str">
        <f t="shared" si="626"/>
        <v/>
      </c>
      <c r="AV709" s="199">
        <f t="shared" ca="1" si="618"/>
        <v>2.0974985706546319</v>
      </c>
      <c r="AX709" s="162">
        <f t="shared" si="627"/>
        <v>0</v>
      </c>
      <c r="AY709" s="162">
        <f t="shared" si="628"/>
        <v>0</v>
      </c>
      <c r="AZ709" s="162">
        <f t="shared" si="629"/>
        <v>0</v>
      </c>
      <c r="BA709" s="162">
        <f t="shared" si="630"/>
        <v>0</v>
      </c>
      <c r="BB709" s="162" t="str">
        <f t="shared" si="631"/>
        <v/>
      </c>
      <c r="BC709" s="162" t="str">
        <f t="shared" si="632"/>
        <v/>
      </c>
      <c r="BD709" s="162" t="str">
        <f t="shared" si="633"/>
        <v/>
      </c>
      <c r="BE709" s="162" t="str">
        <f t="shared" si="634"/>
        <v/>
      </c>
      <c r="BG709" s="169">
        <f t="shared" si="615"/>
        <v>16.212343925045491</v>
      </c>
      <c r="BH709" s="169">
        <f t="shared" ca="1" si="616"/>
        <v>2.1177893790748912</v>
      </c>
    </row>
    <row r="710" spans="3:60" x14ac:dyDescent="0.25">
      <c r="C710" s="197">
        <v>63.6</v>
      </c>
      <c r="D710" s="198">
        <f t="shared" si="584"/>
        <v>23.864156230569016</v>
      </c>
      <c r="E710" s="199">
        <f t="shared" si="585"/>
        <v>4.2428930817610064</v>
      </c>
      <c r="F710" s="199">
        <f t="shared" si="586"/>
        <v>21.214465408805033</v>
      </c>
      <c r="G710" s="199">
        <f t="shared" si="587"/>
        <v>3.6211214164770071</v>
      </c>
      <c r="H710" s="200">
        <f t="shared" si="588"/>
        <v>7070.6471791527074</v>
      </c>
      <c r="K710" s="199">
        <f t="shared" si="589"/>
        <v>16.263730118151816</v>
      </c>
      <c r="L710" s="201">
        <f t="shared" si="590"/>
        <v>0.1364013413880438</v>
      </c>
      <c r="M710" s="201">
        <f t="shared" si="591"/>
        <v>0.13754850631005502</v>
      </c>
      <c r="N710" s="201">
        <f t="shared" si="592"/>
        <v>0.14457838899119621</v>
      </c>
      <c r="O710" s="201">
        <f t="shared" si="593"/>
        <v>0.13652737028663564</v>
      </c>
      <c r="P710" s="201" t="str">
        <f t="shared" si="594"/>
        <v/>
      </c>
      <c r="Q710" s="201" t="str">
        <f t="shared" si="595"/>
        <v/>
      </c>
      <c r="R710" s="201" t="str">
        <f t="shared" si="596"/>
        <v/>
      </c>
      <c r="S710" s="201" t="str">
        <f t="shared" si="597"/>
        <v/>
      </c>
      <c r="T710" s="199">
        <f t="shared" si="598"/>
        <v>0</v>
      </c>
      <c r="U710" s="199">
        <f t="shared" si="599"/>
        <v>0</v>
      </c>
      <c r="V710" s="199">
        <f t="shared" si="600"/>
        <v>0</v>
      </c>
      <c r="W710" s="199">
        <f t="shared" si="601"/>
        <v>0</v>
      </c>
      <c r="X710" s="199" t="str">
        <f t="shared" si="602"/>
        <v/>
      </c>
      <c r="Y710" s="199" t="str">
        <f t="shared" si="603"/>
        <v/>
      </c>
      <c r="Z710" s="199" t="str">
        <f t="shared" si="604"/>
        <v/>
      </c>
      <c r="AA710" s="199" t="str">
        <f t="shared" si="605"/>
        <v/>
      </c>
      <c r="AB710" s="201">
        <f t="shared" ca="1" si="606"/>
        <v>2.0462822411525758</v>
      </c>
      <c r="AD710" s="162">
        <f t="shared" si="607"/>
        <v>0</v>
      </c>
      <c r="AE710" s="162">
        <f t="shared" si="608"/>
        <v>0</v>
      </c>
      <c r="AF710" s="162">
        <f t="shared" si="609"/>
        <v>0</v>
      </c>
      <c r="AG710" s="162">
        <f t="shared" si="610"/>
        <v>0</v>
      </c>
      <c r="AH710" s="162" t="str">
        <f t="shared" si="611"/>
        <v/>
      </c>
      <c r="AI710" s="162" t="str">
        <f t="shared" si="612"/>
        <v/>
      </c>
      <c r="AJ710" s="162" t="str">
        <f t="shared" si="613"/>
        <v/>
      </c>
      <c r="AK710" s="162" t="str">
        <f t="shared" si="614"/>
        <v/>
      </c>
      <c r="AM710" s="199">
        <f t="shared" si="617"/>
        <v>7.0890140446920586</v>
      </c>
      <c r="AN710" s="197">
        <f t="shared" si="619"/>
        <v>0</v>
      </c>
      <c r="AO710" s="197">
        <f t="shared" si="620"/>
        <v>0</v>
      </c>
      <c r="AP710" s="197">
        <f t="shared" si="621"/>
        <v>0</v>
      </c>
      <c r="AQ710" s="197">
        <f t="shared" si="622"/>
        <v>0</v>
      </c>
      <c r="AR710" s="197" t="str">
        <f t="shared" si="623"/>
        <v/>
      </c>
      <c r="AS710" s="197" t="str">
        <f t="shared" si="624"/>
        <v/>
      </c>
      <c r="AT710" s="197" t="str">
        <f t="shared" si="625"/>
        <v/>
      </c>
      <c r="AU710" s="197" t="str">
        <f t="shared" si="626"/>
        <v/>
      </c>
      <c r="AV710" s="199">
        <f t="shared" ca="1" si="618"/>
        <v>2.0287236529975012</v>
      </c>
      <c r="AX710" s="162">
        <f t="shared" si="627"/>
        <v>0</v>
      </c>
      <c r="AY710" s="162">
        <f t="shared" si="628"/>
        <v>0</v>
      </c>
      <c r="AZ710" s="162">
        <f t="shared" si="629"/>
        <v>0</v>
      </c>
      <c r="BA710" s="162">
        <f t="shared" si="630"/>
        <v>0</v>
      </c>
      <c r="BB710" s="162" t="str">
        <f t="shared" si="631"/>
        <v/>
      </c>
      <c r="BC710" s="162" t="str">
        <f t="shared" si="632"/>
        <v/>
      </c>
      <c r="BD710" s="162" t="str">
        <f t="shared" si="633"/>
        <v/>
      </c>
      <c r="BE710" s="162" t="str">
        <f t="shared" si="634"/>
        <v/>
      </c>
      <c r="BG710" s="169">
        <f t="shared" si="615"/>
        <v>16.238037021598654</v>
      </c>
      <c r="BH710" s="169">
        <f t="shared" ca="1" si="616"/>
        <v>2.0878079484170642</v>
      </c>
    </row>
    <row r="711" spans="3:60" x14ac:dyDescent="0.25">
      <c r="C711" s="197">
        <v>63.7</v>
      </c>
      <c r="D711" s="198">
        <f t="shared" si="584"/>
        <v>23.901678488793181</v>
      </c>
      <c r="E711" s="199">
        <f t="shared" si="585"/>
        <v>4.2477943485086342</v>
      </c>
      <c r="F711" s="199">
        <f t="shared" si="586"/>
        <v>21.238971742543171</v>
      </c>
      <c r="G711" s="199">
        <f t="shared" si="587"/>
        <v>3.626815003609833</v>
      </c>
      <c r="H711" s="200">
        <f t="shared" si="588"/>
        <v>7062.4887973997029</v>
      </c>
      <c r="K711" s="199">
        <f t="shared" si="589"/>
        <v>16.289423214704978</v>
      </c>
      <c r="L711" s="201">
        <f t="shared" si="590"/>
        <v>0.1366168253396837</v>
      </c>
      <c r="M711" s="201">
        <f t="shared" si="591"/>
        <v>0.1377658025285543</v>
      </c>
      <c r="N711" s="201">
        <f t="shared" si="592"/>
        <v>0.14480679086953935</v>
      </c>
      <c r="O711" s="201">
        <f t="shared" si="593"/>
        <v>0.1367430533360616</v>
      </c>
      <c r="P711" s="201" t="str">
        <f t="shared" si="594"/>
        <v/>
      </c>
      <c r="Q711" s="201" t="str">
        <f t="shared" si="595"/>
        <v/>
      </c>
      <c r="R711" s="201" t="str">
        <f t="shared" si="596"/>
        <v/>
      </c>
      <c r="S711" s="201" t="str">
        <f t="shared" si="597"/>
        <v/>
      </c>
      <c r="T711" s="199">
        <f t="shared" si="598"/>
        <v>0</v>
      </c>
      <c r="U711" s="199">
        <f t="shared" si="599"/>
        <v>0</v>
      </c>
      <c r="V711" s="199">
        <f t="shared" si="600"/>
        <v>0</v>
      </c>
      <c r="W711" s="199">
        <f t="shared" si="601"/>
        <v>0</v>
      </c>
      <c r="X711" s="199" t="str">
        <f t="shared" si="602"/>
        <v/>
      </c>
      <c r="Y711" s="199" t="str">
        <f t="shared" si="603"/>
        <v/>
      </c>
      <c r="Z711" s="199" t="str">
        <f t="shared" si="604"/>
        <v/>
      </c>
      <c r="AA711" s="199" t="str">
        <f t="shared" si="605"/>
        <v/>
      </c>
      <c r="AB711" s="201">
        <f t="shared" ca="1" si="606"/>
        <v>2.0647360840311921</v>
      </c>
      <c r="AD711" s="162">
        <f t="shared" si="607"/>
        <v>0</v>
      </c>
      <c r="AE711" s="162">
        <f t="shared" si="608"/>
        <v>0</v>
      </c>
      <c r="AF711" s="162">
        <f t="shared" si="609"/>
        <v>0</v>
      </c>
      <c r="AG711" s="162">
        <f t="shared" si="610"/>
        <v>0</v>
      </c>
      <c r="AH711" s="162" t="str">
        <f t="shared" si="611"/>
        <v/>
      </c>
      <c r="AI711" s="162" t="str">
        <f t="shared" si="612"/>
        <v/>
      </c>
      <c r="AJ711" s="162" t="str">
        <f t="shared" si="613"/>
        <v/>
      </c>
      <c r="AK711" s="162" t="str">
        <f t="shared" si="614"/>
        <v/>
      </c>
      <c r="AM711" s="199">
        <f t="shared" si="617"/>
        <v>7.1002308390665716</v>
      </c>
      <c r="AN711" s="197">
        <f t="shared" si="619"/>
        <v>0</v>
      </c>
      <c r="AO711" s="197">
        <f t="shared" si="620"/>
        <v>0</v>
      </c>
      <c r="AP711" s="197">
        <f t="shared" si="621"/>
        <v>0</v>
      </c>
      <c r="AQ711" s="197">
        <f t="shared" si="622"/>
        <v>0</v>
      </c>
      <c r="AR711" s="197" t="str">
        <f t="shared" si="623"/>
        <v/>
      </c>
      <c r="AS711" s="197" t="str">
        <f t="shared" si="624"/>
        <v/>
      </c>
      <c r="AT711" s="197" t="str">
        <f t="shared" si="625"/>
        <v/>
      </c>
      <c r="AU711" s="197" t="str">
        <f t="shared" si="626"/>
        <v/>
      </c>
      <c r="AV711" s="199">
        <f t="shared" ca="1" si="618"/>
        <v>2.1059841506391779</v>
      </c>
      <c r="AX711" s="162">
        <f t="shared" si="627"/>
        <v>0</v>
      </c>
      <c r="AY711" s="162">
        <f t="shared" si="628"/>
        <v>0</v>
      </c>
      <c r="AZ711" s="162">
        <f t="shared" si="629"/>
        <v>0</v>
      </c>
      <c r="BA711" s="162">
        <f t="shared" si="630"/>
        <v>0</v>
      </c>
      <c r="BB711" s="162" t="str">
        <f t="shared" si="631"/>
        <v/>
      </c>
      <c r="BC711" s="162" t="str">
        <f t="shared" si="632"/>
        <v/>
      </c>
      <c r="BD711" s="162" t="str">
        <f t="shared" si="633"/>
        <v/>
      </c>
      <c r="BE711" s="162" t="str">
        <f t="shared" si="634"/>
        <v/>
      </c>
      <c r="BG711" s="169">
        <f t="shared" si="615"/>
        <v>16.263730118151816</v>
      </c>
      <c r="BH711" s="169">
        <f t="shared" ca="1" si="616"/>
        <v>2.0462822411525758</v>
      </c>
    </row>
    <row r="712" spans="3:60" x14ac:dyDescent="0.25">
      <c r="C712" s="197">
        <v>63.8</v>
      </c>
      <c r="D712" s="198">
        <f t="shared" si="584"/>
        <v>23.939200747017349</v>
      </c>
      <c r="E712" s="199">
        <f t="shared" si="585"/>
        <v>4.2526959247648906</v>
      </c>
      <c r="F712" s="199">
        <f t="shared" si="586"/>
        <v>21.263479623824452</v>
      </c>
      <c r="G712" s="199">
        <f t="shared" si="587"/>
        <v>3.6325085907426597</v>
      </c>
      <c r="H712" s="200">
        <f t="shared" si="588"/>
        <v>7054.3487074398681</v>
      </c>
      <c r="K712" s="199">
        <f t="shared" si="589"/>
        <v>16.315116311258141</v>
      </c>
      <c r="L712" s="201">
        <f t="shared" si="590"/>
        <v>0.13683230929132356</v>
      </c>
      <c r="M712" s="201">
        <f t="shared" si="591"/>
        <v>0.13798309874705361</v>
      </c>
      <c r="N712" s="201">
        <f t="shared" si="592"/>
        <v>0.14503519274788246</v>
      </c>
      <c r="O712" s="201">
        <f t="shared" si="593"/>
        <v>0.13695873638548756</v>
      </c>
      <c r="P712" s="201" t="str">
        <f t="shared" si="594"/>
        <v/>
      </c>
      <c r="Q712" s="201" t="str">
        <f t="shared" si="595"/>
        <v/>
      </c>
      <c r="R712" s="201" t="str">
        <f t="shared" si="596"/>
        <v/>
      </c>
      <c r="S712" s="201" t="str">
        <f t="shared" si="597"/>
        <v/>
      </c>
      <c r="T712" s="199">
        <f t="shared" si="598"/>
        <v>0</v>
      </c>
      <c r="U712" s="199">
        <f t="shared" si="599"/>
        <v>0</v>
      </c>
      <c r="V712" s="199">
        <f t="shared" si="600"/>
        <v>0</v>
      </c>
      <c r="W712" s="199">
        <f t="shared" si="601"/>
        <v>0</v>
      </c>
      <c r="X712" s="199" t="str">
        <f t="shared" si="602"/>
        <v/>
      </c>
      <c r="Y712" s="199" t="str">
        <f t="shared" si="603"/>
        <v/>
      </c>
      <c r="Z712" s="199" t="str">
        <f t="shared" si="604"/>
        <v/>
      </c>
      <c r="AA712" s="199" t="str">
        <f t="shared" si="605"/>
        <v/>
      </c>
      <c r="AB712" s="201">
        <f t="shared" ca="1" si="606"/>
        <v>2.0980775589319145</v>
      </c>
      <c r="AD712" s="162">
        <f t="shared" si="607"/>
        <v>0</v>
      </c>
      <c r="AE712" s="162">
        <f t="shared" si="608"/>
        <v>0</v>
      </c>
      <c r="AF712" s="162">
        <f t="shared" si="609"/>
        <v>0</v>
      </c>
      <c r="AG712" s="162">
        <f t="shared" si="610"/>
        <v>0</v>
      </c>
      <c r="AH712" s="162" t="str">
        <f t="shared" si="611"/>
        <v/>
      </c>
      <c r="AI712" s="162" t="str">
        <f t="shared" si="612"/>
        <v/>
      </c>
      <c r="AJ712" s="162" t="str">
        <f t="shared" si="613"/>
        <v/>
      </c>
      <c r="AK712" s="162" t="str">
        <f t="shared" si="614"/>
        <v/>
      </c>
      <c r="AM712" s="199">
        <f t="shared" si="617"/>
        <v>7.1114476334410845</v>
      </c>
      <c r="AN712" s="197">
        <f t="shared" si="619"/>
        <v>0</v>
      </c>
      <c r="AO712" s="197">
        <f t="shared" si="620"/>
        <v>0</v>
      </c>
      <c r="AP712" s="197">
        <f t="shared" si="621"/>
        <v>0</v>
      </c>
      <c r="AQ712" s="197">
        <f t="shared" si="622"/>
        <v>0</v>
      </c>
      <c r="AR712" s="197" t="str">
        <f t="shared" si="623"/>
        <v/>
      </c>
      <c r="AS712" s="197" t="str">
        <f t="shared" si="624"/>
        <v/>
      </c>
      <c r="AT712" s="197" t="str">
        <f t="shared" si="625"/>
        <v/>
      </c>
      <c r="AU712" s="197" t="str">
        <f t="shared" si="626"/>
        <v/>
      </c>
      <c r="AV712" s="199">
        <f t="shared" ca="1" si="618"/>
        <v>2.1711987334836906</v>
      </c>
      <c r="AX712" s="162">
        <f t="shared" si="627"/>
        <v>0</v>
      </c>
      <c r="AY712" s="162">
        <f t="shared" si="628"/>
        <v>0</v>
      </c>
      <c r="AZ712" s="162">
        <f t="shared" si="629"/>
        <v>0</v>
      </c>
      <c r="BA712" s="162">
        <f t="shared" si="630"/>
        <v>0</v>
      </c>
      <c r="BB712" s="162" t="str">
        <f t="shared" si="631"/>
        <v/>
      </c>
      <c r="BC712" s="162" t="str">
        <f t="shared" si="632"/>
        <v/>
      </c>
      <c r="BD712" s="162" t="str">
        <f t="shared" si="633"/>
        <v/>
      </c>
      <c r="BE712" s="162" t="str">
        <f t="shared" si="634"/>
        <v/>
      </c>
      <c r="BG712" s="169">
        <f t="shared" si="615"/>
        <v>16.289423214704978</v>
      </c>
      <c r="BH712" s="169">
        <f t="shared" ca="1" si="616"/>
        <v>2.0647360840311921</v>
      </c>
    </row>
    <row r="713" spans="3:60" x14ac:dyDescent="0.25">
      <c r="C713" s="197">
        <v>63.9</v>
      </c>
      <c r="D713" s="198">
        <f t="shared" si="584"/>
        <v>23.97672300524151</v>
      </c>
      <c r="E713" s="199">
        <f t="shared" si="585"/>
        <v>4.2575978090766826</v>
      </c>
      <c r="F713" s="199">
        <f t="shared" si="586"/>
        <v>21.287989045383412</v>
      </c>
      <c r="G713" s="199">
        <f t="shared" si="587"/>
        <v>3.6382021778754838</v>
      </c>
      <c r="H713" s="200">
        <f t="shared" si="588"/>
        <v>7046.226850277787</v>
      </c>
      <c r="K713" s="199">
        <f t="shared" si="589"/>
        <v>16.340809407811303</v>
      </c>
      <c r="L713" s="201">
        <f t="shared" si="590"/>
        <v>0.13704779324296343</v>
      </c>
      <c r="M713" s="201">
        <f t="shared" si="591"/>
        <v>0.13820039496555289</v>
      </c>
      <c r="N713" s="201">
        <f t="shared" si="592"/>
        <v>0.14526359462622557</v>
      </c>
      <c r="O713" s="201">
        <f t="shared" si="593"/>
        <v>0.13717441943491351</v>
      </c>
      <c r="P713" s="201" t="str">
        <f t="shared" si="594"/>
        <v/>
      </c>
      <c r="Q713" s="201" t="str">
        <f t="shared" si="595"/>
        <v/>
      </c>
      <c r="R713" s="201" t="str">
        <f t="shared" si="596"/>
        <v/>
      </c>
      <c r="S713" s="201" t="str">
        <f t="shared" si="597"/>
        <v/>
      </c>
      <c r="T713" s="199">
        <f t="shared" si="598"/>
        <v>0</v>
      </c>
      <c r="U713" s="199">
        <f t="shared" si="599"/>
        <v>0</v>
      </c>
      <c r="V713" s="199">
        <f t="shared" si="600"/>
        <v>0</v>
      </c>
      <c r="W713" s="199">
        <f t="shared" si="601"/>
        <v>0</v>
      </c>
      <c r="X713" s="199" t="str">
        <f t="shared" si="602"/>
        <v/>
      </c>
      <c r="Y713" s="199" t="str">
        <f t="shared" si="603"/>
        <v/>
      </c>
      <c r="Z713" s="199" t="str">
        <f t="shared" si="604"/>
        <v/>
      </c>
      <c r="AA713" s="199" t="str">
        <f t="shared" si="605"/>
        <v/>
      </c>
      <c r="AB713" s="201">
        <f t="shared" ca="1" si="606"/>
        <v>2.1048792561618956</v>
      </c>
      <c r="AD713" s="162">
        <f t="shared" si="607"/>
        <v>0</v>
      </c>
      <c r="AE713" s="162">
        <f t="shared" si="608"/>
        <v>0</v>
      </c>
      <c r="AF713" s="162">
        <f t="shared" si="609"/>
        <v>0</v>
      </c>
      <c r="AG713" s="162">
        <f t="shared" si="610"/>
        <v>0</v>
      </c>
      <c r="AH713" s="162" t="str">
        <f t="shared" si="611"/>
        <v/>
      </c>
      <c r="AI713" s="162" t="str">
        <f t="shared" si="612"/>
        <v/>
      </c>
      <c r="AJ713" s="162" t="str">
        <f t="shared" si="613"/>
        <v/>
      </c>
      <c r="AK713" s="162" t="str">
        <f t="shared" si="614"/>
        <v/>
      </c>
      <c r="AM713" s="199">
        <f t="shared" si="617"/>
        <v>7.1226644278155975</v>
      </c>
      <c r="AN713" s="197">
        <f t="shared" si="619"/>
        <v>0</v>
      </c>
      <c r="AO713" s="197">
        <f t="shared" si="620"/>
        <v>0</v>
      </c>
      <c r="AP713" s="197">
        <f t="shared" si="621"/>
        <v>0</v>
      </c>
      <c r="AQ713" s="197">
        <f t="shared" si="622"/>
        <v>0</v>
      </c>
      <c r="AR713" s="197" t="str">
        <f t="shared" si="623"/>
        <v/>
      </c>
      <c r="AS713" s="197" t="str">
        <f t="shared" si="624"/>
        <v/>
      </c>
      <c r="AT713" s="197" t="str">
        <f t="shared" si="625"/>
        <v/>
      </c>
      <c r="AU713" s="197" t="str">
        <f t="shared" si="626"/>
        <v/>
      </c>
      <c r="AV713" s="199">
        <f t="shared" ca="1" si="618"/>
        <v>2.10924508748493</v>
      </c>
      <c r="AX713" s="162">
        <f t="shared" si="627"/>
        <v>0</v>
      </c>
      <c r="AY713" s="162">
        <f t="shared" si="628"/>
        <v>0</v>
      </c>
      <c r="AZ713" s="162">
        <f t="shared" si="629"/>
        <v>0</v>
      </c>
      <c r="BA713" s="162">
        <f t="shared" si="630"/>
        <v>0</v>
      </c>
      <c r="BB713" s="162" t="str">
        <f t="shared" si="631"/>
        <v/>
      </c>
      <c r="BC713" s="162" t="str">
        <f t="shared" si="632"/>
        <v/>
      </c>
      <c r="BD713" s="162" t="str">
        <f t="shared" si="633"/>
        <v/>
      </c>
      <c r="BE713" s="162" t="str">
        <f t="shared" si="634"/>
        <v/>
      </c>
      <c r="BG713" s="169">
        <f t="shared" si="615"/>
        <v>16.315116311258141</v>
      </c>
      <c r="BH713" s="169">
        <f t="shared" ca="1" si="616"/>
        <v>2.0980775589319145</v>
      </c>
    </row>
    <row r="714" spans="3:60" x14ac:dyDescent="0.25">
      <c r="C714" s="197">
        <v>64</v>
      </c>
      <c r="D714" s="198">
        <f t="shared" si="584"/>
        <v>24.014245263465675</v>
      </c>
      <c r="E714" s="199">
        <f t="shared" si="585"/>
        <v>4.2625000000000002</v>
      </c>
      <c r="F714" s="199">
        <f t="shared" si="586"/>
        <v>21.3125</v>
      </c>
      <c r="G714" s="199">
        <f t="shared" si="587"/>
        <v>3.6438957650083097</v>
      </c>
      <c r="H714" s="200">
        <f t="shared" si="588"/>
        <v>7038.1231671554251</v>
      </c>
      <c r="K714" s="199">
        <f t="shared" si="589"/>
        <v>16.366502504364465</v>
      </c>
      <c r="L714" s="201">
        <f t="shared" si="590"/>
        <v>0.13726327719460332</v>
      </c>
      <c r="M714" s="201">
        <f t="shared" si="591"/>
        <v>0.1384176911840522</v>
      </c>
      <c r="N714" s="201">
        <f t="shared" si="592"/>
        <v>0.1454919965045687</v>
      </c>
      <c r="O714" s="201">
        <f t="shared" si="593"/>
        <v>0.1373901024843395</v>
      </c>
      <c r="P714" s="201" t="str">
        <f t="shared" si="594"/>
        <v/>
      </c>
      <c r="Q714" s="201" t="str">
        <f t="shared" si="595"/>
        <v/>
      </c>
      <c r="R714" s="201" t="str">
        <f t="shared" si="596"/>
        <v/>
      </c>
      <c r="S714" s="201" t="str">
        <f t="shared" si="597"/>
        <v/>
      </c>
      <c r="T714" s="199">
        <f t="shared" si="598"/>
        <v>0</v>
      </c>
      <c r="U714" s="199">
        <f t="shared" si="599"/>
        <v>0</v>
      </c>
      <c r="V714" s="199">
        <f t="shared" si="600"/>
        <v>0</v>
      </c>
      <c r="W714" s="199">
        <f t="shared" si="601"/>
        <v>0</v>
      </c>
      <c r="X714" s="199" t="str">
        <f t="shared" si="602"/>
        <v/>
      </c>
      <c r="Y714" s="199" t="str">
        <f t="shared" si="603"/>
        <v/>
      </c>
      <c r="Z714" s="199" t="str">
        <f t="shared" si="604"/>
        <v/>
      </c>
      <c r="AA714" s="199" t="str">
        <f t="shared" si="605"/>
        <v/>
      </c>
      <c r="AB714" s="201">
        <f t="shared" ca="1" si="606"/>
        <v>2.1552906725940066</v>
      </c>
      <c r="AD714" s="162">
        <f t="shared" si="607"/>
        <v>0</v>
      </c>
      <c r="AE714" s="162">
        <f t="shared" si="608"/>
        <v>0</v>
      </c>
      <c r="AF714" s="162">
        <f t="shared" si="609"/>
        <v>0</v>
      </c>
      <c r="AG714" s="162">
        <f t="shared" si="610"/>
        <v>0</v>
      </c>
      <c r="AH714" s="162" t="str">
        <f t="shared" si="611"/>
        <v/>
      </c>
      <c r="AI714" s="162" t="str">
        <f t="shared" si="612"/>
        <v/>
      </c>
      <c r="AJ714" s="162" t="str">
        <f t="shared" si="613"/>
        <v/>
      </c>
      <c r="AK714" s="162" t="str">
        <f t="shared" si="614"/>
        <v/>
      </c>
      <c r="AM714" s="199">
        <f t="shared" si="617"/>
        <v>7.1338812221901104</v>
      </c>
      <c r="AN714" s="197">
        <f t="shared" si="619"/>
        <v>0</v>
      </c>
      <c r="AO714" s="197">
        <f t="shared" si="620"/>
        <v>0</v>
      </c>
      <c r="AP714" s="197">
        <f t="shared" si="621"/>
        <v>0</v>
      </c>
      <c r="AQ714" s="197">
        <f t="shared" si="622"/>
        <v>0</v>
      </c>
      <c r="AR714" s="197" t="str">
        <f t="shared" si="623"/>
        <v/>
      </c>
      <c r="AS714" s="197" t="str">
        <f t="shared" si="624"/>
        <v/>
      </c>
      <c r="AT714" s="197" t="str">
        <f t="shared" si="625"/>
        <v/>
      </c>
      <c r="AU714" s="197" t="str">
        <f t="shared" si="626"/>
        <v/>
      </c>
      <c r="AV714" s="199">
        <f t="shared" ca="1" si="618"/>
        <v>2.0834903477336533</v>
      </c>
      <c r="AX714" s="162">
        <f t="shared" si="627"/>
        <v>0</v>
      </c>
      <c r="AY714" s="162">
        <f t="shared" si="628"/>
        <v>0</v>
      </c>
      <c r="AZ714" s="162">
        <f t="shared" si="629"/>
        <v>0</v>
      </c>
      <c r="BA714" s="162">
        <f t="shared" si="630"/>
        <v>0</v>
      </c>
      <c r="BB714" s="162" t="str">
        <f t="shared" si="631"/>
        <v/>
      </c>
      <c r="BC714" s="162" t="str">
        <f t="shared" si="632"/>
        <v/>
      </c>
      <c r="BD714" s="162" t="str">
        <f t="shared" si="633"/>
        <v/>
      </c>
      <c r="BE714" s="162" t="str">
        <f t="shared" si="634"/>
        <v/>
      </c>
      <c r="BG714" s="169">
        <f t="shared" si="615"/>
        <v>16.340809407811303</v>
      </c>
      <c r="BH714" s="169">
        <f t="shared" ca="1" si="616"/>
        <v>2.1048792561618956</v>
      </c>
    </row>
    <row r="715" spans="3:60" x14ac:dyDescent="0.25">
      <c r="C715" s="197">
        <v>64.099999999999994</v>
      </c>
      <c r="D715" s="198">
        <f t="shared" si="584"/>
        <v>24.051767521689843</v>
      </c>
      <c r="E715" s="199">
        <f t="shared" si="585"/>
        <v>4.2674024960998445</v>
      </c>
      <c r="F715" s="199">
        <f t="shared" si="586"/>
        <v>21.337012480499222</v>
      </c>
      <c r="G715" s="199">
        <f t="shared" si="587"/>
        <v>3.649589352141136</v>
      </c>
      <c r="H715" s="200">
        <f t="shared" si="588"/>
        <v>7030.0375995510713</v>
      </c>
      <c r="K715" s="199">
        <f t="shared" si="589"/>
        <v>16.392195600917628</v>
      </c>
      <c r="L715" s="201">
        <f t="shared" si="590"/>
        <v>0.13747876114624319</v>
      </c>
      <c r="M715" s="201">
        <f t="shared" si="591"/>
        <v>0.13863498740255151</v>
      </c>
      <c r="N715" s="201">
        <f t="shared" si="592"/>
        <v>0.14572039838291181</v>
      </c>
      <c r="O715" s="201">
        <f t="shared" si="593"/>
        <v>0.13760578553376546</v>
      </c>
      <c r="P715" s="201" t="str">
        <f t="shared" si="594"/>
        <v/>
      </c>
      <c r="Q715" s="201" t="str">
        <f t="shared" si="595"/>
        <v/>
      </c>
      <c r="R715" s="201" t="str">
        <f t="shared" si="596"/>
        <v/>
      </c>
      <c r="S715" s="201" t="str">
        <f t="shared" si="597"/>
        <v/>
      </c>
      <c r="T715" s="199">
        <f t="shared" si="598"/>
        <v>0</v>
      </c>
      <c r="U715" s="199">
        <f t="shared" si="599"/>
        <v>0</v>
      </c>
      <c r="V715" s="199">
        <f t="shared" si="600"/>
        <v>0</v>
      </c>
      <c r="W715" s="199">
        <f t="shared" si="601"/>
        <v>0</v>
      </c>
      <c r="X715" s="199" t="str">
        <f t="shared" si="602"/>
        <v/>
      </c>
      <c r="Y715" s="199" t="str">
        <f t="shared" si="603"/>
        <v/>
      </c>
      <c r="Z715" s="199" t="str">
        <f t="shared" si="604"/>
        <v/>
      </c>
      <c r="AA715" s="199" t="str">
        <f t="shared" si="605"/>
        <v/>
      </c>
      <c r="AB715" s="201">
        <f t="shared" ca="1" si="606"/>
        <v>2.1581968559623625</v>
      </c>
      <c r="AD715" s="162">
        <f t="shared" si="607"/>
        <v>0</v>
      </c>
      <c r="AE715" s="162">
        <f t="shared" si="608"/>
        <v>0</v>
      </c>
      <c r="AF715" s="162">
        <f t="shared" si="609"/>
        <v>0</v>
      </c>
      <c r="AG715" s="162">
        <f t="shared" si="610"/>
        <v>0</v>
      </c>
      <c r="AH715" s="162" t="str">
        <f t="shared" si="611"/>
        <v/>
      </c>
      <c r="AI715" s="162" t="str">
        <f t="shared" si="612"/>
        <v/>
      </c>
      <c r="AJ715" s="162" t="str">
        <f t="shared" si="613"/>
        <v/>
      </c>
      <c r="AK715" s="162" t="str">
        <f t="shared" si="614"/>
        <v/>
      </c>
      <c r="AM715" s="199">
        <f t="shared" si="617"/>
        <v>7.1450980165646234</v>
      </c>
      <c r="AN715" s="197">
        <f t="shared" si="619"/>
        <v>0</v>
      </c>
      <c r="AO715" s="197">
        <f t="shared" si="620"/>
        <v>0</v>
      </c>
      <c r="AP715" s="197">
        <f t="shared" si="621"/>
        <v>0</v>
      </c>
      <c r="AQ715" s="197">
        <f t="shared" si="622"/>
        <v>0</v>
      </c>
      <c r="AR715" s="197" t="str">
        <f t="shared" si="623"/>
        <v/>
      </c>
      <c r="AS715" s="197" t="str">
        <f t="shared" si="624"/>
        <v/>
      </c>
      <c r="AT715" s="197" t="str">
        <f t="shared" si="625"/>
        <v/>
      </c>
      <c r="AU715" s="197" t="str">
        <f t="shared" si="626"/>
        <v/>
      </c>
      <c r="AV715" s="199">
        <f t="shared" ca="1" si="618"/>
        <v>2.0867296012944543</v>
      </c>
      <c r="AX715" s="162">
        <f t="shared" si="627"/>
        <v>0</v>
      </c>
      <c r="AY715" s="162">
        <f t="shared" si="628"/>
        <v>0</v>
      </c>
      <c r="AZ715" s="162">
        <f t="shared" si="629"/>
        <v>0</v>
      </c>
      <c r="BA715" s="162">
        <f t="shared" si="630"/>
        <v>0</v>
      </c>
      <c r="BB715" s="162" t="str">
        <f t="shared" si="631"/>
        <v/>
      </c>
      <c r="BC715" s="162" t="str">
        <f t="shared" si="632"/>
        <v/>
      </c>
      <c r="BD715" s="162" t="str">
        <f t="shared" si="633"/>
        <v/>
      </c>
      <c r="BE715" s="162" t="str">
        <f t="shared" si="634"/>
        <v/>
      </c>
      <c r="BG715" s="169">
        <f t="shared" si="615"/>
        <v>16.366502504364465</v>
      </c>
      <c r="BH715" s="169">
        <f t="shared" ca="1" si="616"/>
        <v>2.1552906725940066</v>
      </c>
    </row>
    <row r="716" spans="3:60" x14ac:dyDescent="0.25">
      <c r="C716" s="197">
        <v>64.2</v>
      </c>
      <c r="D716" s="198">
        <f t="shared" si="584"/>
        <v>24.089289779914004</v>
      </c>
      <c r="E716" s="199">
        <f t="shared" si="585"/>
        <v>4.2723052959501562</v>
      </c>
      <c r="F716" s="199">
        <f t="shared" si="586"/>
        <v>21.361526479750779</v>
      </c>
      <c r="G716" s="199">
        <f t="shared" si="587"/>
        <v>3.6552829392739605</v>
      </c>
      <c r="H716" s="200">
        <f t="shared" si="588"/>
        <v>7021.9700891782904</v>
      </c>
      <c r="K716" s="199">
        <f t="shared" si="589"/>
        <v>16.41788869747079</v>
      </c>
      <c r="L716" s="201">
        <f t="shared" si="590"/>
        <v>0.13769424509788308</v>
      </c>
      <c r="M716" s="201">
        <f t="shared" si="591"/>
        <v>0.13885228362105079</v>
      </c>
      <c r="N716" s="201">
        <f t="shared" si="592"/>
        <v>0.14594880026125492</v>
      </c>
      <c r="O716" s="201">
        <f t="shared" si="593"/>
        <v>0.13782146858319141</v>
      </c>
      <c r="P716" s="201" t="str">
        <f t="shared" si="594"/>
        <v/>
      </c>
      <c r="Q716" s="201" t="str">
        <f t="shared" si="595"/>
        <v/>
      </c>
      <c r="R716" s="201" t="str">
        <f t="shared" si="596"/>
        <v/>
      </c>
      <c r="S716" s="201" t="str">
        <f t="shared" si="597"/>
        <v/>
      </c>
      <c r="T716" s="199">
        <f t="shared" si="598"/>
        <v>0</v>
      </c>
      <c r="U716" s="199">
        <f t="shared" si="599"/>
        <v>0</v>
      </c>
      <c r="V716" s="199">
        <f t="shared" si="600"/>
        <v>0</v>
      </c>
      <c r="W716" s="199">
        <f t="shared" si="601"/>
        <v>0</v>
      </c>
      <c r="X716" s="199" t="str">
        <f t="shared" si="602"/>
        <v/>
      </c>
      <c r="Y716" s="199" t="str">
        <f t="shared" si="603"/>
        <v/>
      </c>
      <c r="Z716" s="199" t="str">
        <f t="shared" si="604"/>
        <v/>
      </c>
      <c r="AA716" s="199" t="str">
        <f t="shared" si="605"/>
        <v/>
      </c>
      <c r="AB716" s="201">
        <f t="shared" ca="1" si="606"/>
        <v>2.0682842265925148</v>
      </c>
      <c r="AD716" s="162">
        <f t="shared" si="607"/>
        <v>0</v>
      </c>
      <c r="AE716" s="162">
        <f t="shared" si="608"/>
        <v>0</v>
      </c>
      <c r="AF716" s="162">
        <f t="shared" si="609"/>
        <v>0</v>
      </c>
      <c r="AG716" s="162">
        <f t="shared" si="610"/>
        <v>0</v>
      </c>
      <c r="AH716" s="162" t="str">
        <f t="shared" si="611"/>
        <v/>
      </c>
      <c r="AI716" s="162" t="str">
        <f t="shared" si="612"/>
        <v/>
      </c>
      <c r="AJ716" s="162" t="str">
        <f t="shared" si="613"/>
        <v/>
      </c>
      <c r="AK716" s="162" t="str">
        <f t="shared" si="614"/>
        <v/>
      </c>
      <c r="AM716" s="199">
        <f t="shared" si="617"/>
        <v>7.1563148109391364</v>
      </c>
      <c r="AN716" s="197">
        <f t="shared" si="619"/>
        <v>0</v>
      </c>
      <c r="AO716" s="197">
        <f t="shared" si="620"/>
        <v>0</v>
      </c>
      <c r="AP716" s="197">
        <f t="shared" si="621"/>
        <v>0</v>
      </c>
      <c r="AQ716" s="197">
        <f t="shared" si="622"/>
        <v>0</v>
      </c>
      <c r="AR716" s="197" t="str">
        <f t="shared" si="623"/>
        <v/>
      </c>
      <c r="AS716" s="197" t="str">
        <f t="shared" si="624"/>
        <v/>
      </c>
      <c r="AT716" s="197" t="str">
        <f t="shared" si="625"/>
        <v/>
      </c>
      <c r="AU716" s="197" t="str">
        <f t="shared" si="626"/>
        <v/>
      </c>
      <c r="AV716" s="199">
        <f t="shared" ca="1" si="618"/>
        <v>2.179428598543788</v>
      </c>
      <c r="AX716" s="162">
        <f t="shared" si="627"/>
        <v>0</v>
      </c>
      <c r="AY716" s="162">
        <f t="shared" si="628"/>
        <v>0</v>
      </c>
      <c r="AZ716" s="162">
        <f t="shared" si="629"/>
        <v>0</v>
      </c>
      <c r="BA716" s="162">
        <f t="shared" si="630"/>
        <v>0</v>
      </c>
      <c r="BB716" s="162" t="str">
        <f t="shared" si="631"/>
        <v/>
      </c>
      <c r="BC716" s="162" t="str">
        <f t="shared" si="632"/>
        <v/>
      </c>
      <c r="BD716" s="162" t="str">
        <f t="shared" si="633"/>
        <v/>
      </c>
      <c r="BE716" s="162" t="str">
        <f t="shared" si="634"/>
        <v/>
      </c>
      <c r="BG716" s="169">
        <f t="shared" si="615"/>
        <v>16.392195600917628</v>
      </c>
      <c r="BH716" s="169">
        <f t="shared" ca="1" si="616"/>
        <v>2.1581968559623625</v>
      </c>
    </row>
    <row r="717" spans="3:60" x14ac:dyDescent="0.25">
      <c r="C717" s="197">
        <v>64.3</v>
      </c>
      <c r="D717" s="198">
        <f t="shared" ref="D717:D780" si="635">(2*$C$43*$C717)/($C$15/1000000)*1000</f>
        <v>24.126812038138169</v>
      </c>
      <c r="E717" s="199">
        <f t="shared" ref="E717:E780" si="636">$C$46+$C$47/C717+$C$48*C717</f>
        <v>4.2772083981337481</v>
      </c>
      <c r="F717" s="199">
        <f t="shared" ref="F717:F780" si="637">E717*$C$15</f>
        <v>21.38604199066874</v>
      </c>
      <c r="G717" s="199">
        <f t="shared" ref="G717:G780" si="638">D717*PI()*$C$14*$C$37/4*60/1000</f>
        <v>3.6609765264067859</v>
      </c>
      <c r="H717" s="200">
        <f t="shared" ref="H717:H780" si="639">($C$13*1000)/F717</f>
        <v>7013.9205779848708</v>
      </c>
      <c r="K717" s="199">
        <f t="shared" si="589"/>
        <v>16.443581794023952</v>
      </c>
      <c r="L717" s="201">
        <f t="shared" si="590"/>
        <v>0.13790972904952298</v>
      </c>
      <c r="M717" s="201">
        <f t="shared" si="591"/>
        <v>0.13906957983955009</v>
      </c>
      <c r="N717" s="201">
        <f t="shared" si="592"/>
        <v>0.14617720213959806</v>
      </c>
      <c r="O717" s="201">
        <f t="shared" si="593"/>
        <v>0.13803715163261737</v>
      </c>
      <c r="P717" s="201" t="str">
        <f t="shared" si="594"/>
        <v/>
      </c>
      <c r="Q717" s="201" t="str">
        <f t="shared" si="595"/>
        <v/>
      </c>
      <c r="R717" s="201" t="str">
        <f t="shared" si="596"/>
        <v/>
      </c>
      <c r="S717" s="201" t="str">
        <f t="shared" si="597"/>
        <v/>
      </c>
      <c r="T717" s="199">
        <f t="shared" si="598"/>
        <v>0</v>
      </c>
      <c r="U717" s="199">
        <f t="shared" si="599"/>
        <v>0</v>
      </c>
      <c r="V717" s="199">
        <f t="shared" si="600"/>
        <v>0</v>
      </c>
      <c r="W717" s="199">
        <f t="shared" si="601"/>
        <v>0</v>
      </c>
      <c r="X717" s="199" t="str">
        <f t="shared" si="602"/>
        <v/>
      </c>
      <c r="Y717" s="199" t="str">
        <f t="shared" si="603"/>
        <v/>
      </c>
      <c r="Z717" s="199" t="str">
        <f t="shared" si="604"/>
        <v/>
      </c>
      <c r="AA717" s="199" t="str">
        <f t="shared" si="605"/>
        <v/>
      </c>
      <c r="AB717" s="201">
        <f t="shared" ca="1" si="606"/>
        <v>2.1438380428422659</v>
      </c>
      <c r="AD717" s="162">
        <f t="shared" si="607"/>
        <v>0</v>
      </c>
      <c r="AE717" s="162">
        <f t="shared" si="608"/>
        <v>0</v>
      </c>
      <c r="AF717" s="162">
        <f t="shared" si="609"/>
        <v>0</v>
      </c>
      <c r="AG717" s="162">
        <f t="shared" si="610"/>
        <v>0</v>
      </c>
      <c r="AH717" s="162" t="str">
        <f t="shared" si="611"/>
        <v/>
      </c>
      <c r="AI717" s="162" t="str">
        <f t="shared" si="612"/>
        <v/>
      </c>
      <c r="AJ717" s="162" t="str">
        <f t="shared" si="613"/>
        <v/>
      </c>
      <c r="AK717" s="162" t="str">
        <f t="shared" si="614"/>
        <v/>
      </c>
      <c r="AM717" s="199">
        <f t="shared" si="617"/>
        <v>7.1675316053136493</v>
      </c>
      <c r="AN717" s="197">
        <f t="shared" si="619"/>
        <v>0</v>
      </c>
      <c r="AO717" s="197">
        <f t="shared" si="620"/>
        <v>0</v>
      </c>
      <c r="AP717" s="197">
        <f t="shared" si="621"/>
        <v>0</v>
      </c>
      <c r="AQ717" s="197">
        <f t="shared" si="622"/>
        <v>0</v>
      </c>
      <c r="AR717" s="197" t="str">
        <f t="shared" si="623"/>
        <v/>
      </c>
      <c r="AS717" s="197" t="str">
        <f t="shared" si="624"/>
        <v/>
      </c>
      <c r="AT717" s="197" t="str">
        <f t="shared" si="625"/>
        <v/>
      </c>
      <c r="AU717" s="197" t="str">
        <f t="shared" si="626"/>
        <v/>
      </c>
      <c r="AV717" s="199">
        <f t="shared" ca="1" si="618"/>
        <v>2.1045112383403324</v>
      </c>
      <c r="AX717" s="162">
        <f t="shared" si="627"/>
        <v>0</v>
      </c>
      <c r="AY717" s="162">
        <f t="shared" si="628"/>
        <v>0</v>
      </c>
      <c r="AZ717" s="162">
        <f t="shared" si="629"/>
        <v>0</v>
      </c>
      <c r="BA717" s="162">
        <f t="shared" si="630"/>
        <v>0</v>
      </c>
      <c r="BB717" s="162" t="str">
        <f t="shared" si="631"/>
        <v/>
      </c>
      <c r="BC717" s="162" t="str">
        <f t="shared" si="632"/>
        <v/>
      </c>
      <c r="BD717" s="162" t="str">
        <f t="shared" si="633"/>
        <v/>
      </c>
      <c r="BE717" s="162" t="str">
        <f t="shared" si="634"/>
        <v/>
      </c>
      <c r="BG717" s="169">
        <f t="shared" si="615"/>
        <v>16.41788869747079</v>
      </c>
      <c r="BH717" s="169">
        <f t="shared" ca="1" si="616"/>
        <v>2.0682842265925148</v>
      </c>
    </row>
    <row r="718" spans="3:60" x14ac:dyDescent="0.25">
      <c r="C718" s="197">
        <v>64.400000000000006</v>
      </c>
      <c r="D718" s="198">
        <f t="shared" si="635"/>
        <v>24.164334296362341</v>
      </c>
      <c r="E718" s="199">
        <f t="shared" si="636"/>
        <v>4.2821118012422366</v>
      </c>
      <c r="F718" s="199">
        <f t="shared" si="637"/>
        <v>21.410559006211184</v>
      </c>
      <c r="G718" s="199">
        <f t="shared" si="638"/>
        <v>3.6666701135396123</v>
      </c>
      <c r="H718" s="200">
        <f t="shared" si="639"/>
        <v>7005.8890081517784</v>
      </c>
      <c r="K718" s="199">
        <f t="shared" ref="K718:K781" si="640">K717+1/($C$74*60)</f>
        <v>16.469274890577115</v>
      </c>
      <c r="L718" s="201">
        <f t="shared" ref="L718:L781" si="641">IF(Q$56="","",SQRT(($K718*$K718)/$Q$72))</f>
        <v>0.13812521300116284</v>
      </c>
      <c r="M718" s="201">
        <f t="shared" ref="M718:M781" si="642">IF(R$56="","",SQRT(($K718*$K718)/$R$72))</f>
        <v>0.1392868760580494</v>
      </c>
      <c r="N718" s="201">
        <f t="shared" ref="N718:N781" si="643">IF(S$56="","",SQRT(($K718*$K718)/$S$72))</f>
        <v>0.14640560401794117</v>
      </c>
      <c r="O718" s="201">
        <f t="shared" ref="O718:O781" si="644">IF(T$56="","",SQRT(($K718*$K718)/$T$72))</f>
        <v>0.13825283468204336</v>
      </c>
      <c r="P718" s="201" t="str">
        <f t="shared" ref="P718:P781" si="645">IF(U$56="","",SQRT(($K718*$K718)/$U$72))</f>
        <v/>
      </c>
      <c r="Q718" s="201" t="str">
        <f t="shared" ref="Q718:Q781" si="646">IF(V$56="","",SQRT(($K718*$K718)/$V$72))</f>
        <v/>
      </c>
      <c r="R718" s="201" t="str">
        <f t="shared" ref="R718:R781" si="647">IF(W$56="","",SQRT(($K718*$K718)/$W$72))</f>
        <v/>
      </c>
      <c r="S718" s="201" t="str">
        <f t="shared" ref="S718:S781" si="648">IF(X$56="","",SQRT(($K718*$K718)/$X$72))</f>
        <v/>
      </c>
      <c r="T718" s="199">
        <f t="shared" ref="T718:T781" si="649">IF(Q$56="","",IF(ABS(($K718-Q$60) / ( L718 / 2.2))&gt;20,0,IF(Q$60&lt;&gt;"",Q$64 * ( POWER(POWER(Q$67, 2),0.5) + POWER(POWER(Q$67, 2),-0.5)  ) / ( POWER(POWER(Q$67, 2),0.5) * EXP( POWER(1 + POWER(Q$67, 2),-1) * ($K718-Q$60)/ ( L718 / 2.2) ) + POWER(POWER(Q$67, 2),-0.5) * EXP(- POWER(Q$67, 2) * POWER(1 + POWER(Q$67, 2),-1) * ($K718-Q$60) / ( L718 / 2.2) ) ),"")))</f>
        <v>0</v>
      </c>
      <c r="U718" s="199">
        <f t="shared" ref="U718:U781" si="650">IF(R$56="","",IF(ABS(($K718-R$60) / ( M718 / 2.2))&gt;20,0,IF(R$60&lt;&gt;"",R$64 * ( POWER(POWER(R$67, 2),0.5) + POWER(POWER(R$67, 2),-0.5)  ) / ( POWER(POWER(R$67, 2),0.5) * EXP( POWER(1 + POWER(R$67, 2),-1) * ($K718-R$60)/ ( M718 / 2.2) ) + POWER(POWER(R$67, 2),-0.5) * EXP(- POWER(R$67, 2) * POWER(1 + POWER(R$67, 2),-1) * ($K718-R$60) / ( M718 / 2.2) ) ),"")))</f>
        <v>0</v>
      </c>
      <c r="V718" s="199">
        <f t="shared" ref="V718:V781" si="651">IF(S$56="","",IF(ABS(($K718-S$60) / ( N718 / 2.2))&gt;20,0,IF(S$60&lt;&gt;"",S$64 * ( POWER(POWER(S$67, 2),0.5) + POWER(POWER(S$67, 2),-0.5)  ) / ( POWER(POWER(S$67, 2),0.5) * EXP( POWER(1 + POWER(S$67, 2),-1) * ($K718-S$60)/ ( N718 / 2.2) ) + POWER(POWER(S$67, 2),-0.5) * EXP(- POWER(S$67, 2) * POWER(1 + POWER(S$67, 2),-1) * ($K718-S$60) / ( N718 / 2.2) ) ),"")))</f>
        <v>0</v>
      </c>
      <c r="W718" s="199">
        <f t="shared" ref="W718:W781" si="652">IF(T$56="","",IF(ABS(($K718-T$60) / ( O718 / 2.2))&gt;20,0,IF(T$60&lt;&gt;"",T$64 * ( POWER(POWER(T$67, 2),0.5) + POWER(POWER(T$67, 2),-0.5)  ) / ( POWER(POWER(T$67, 2),0.5) * EXP( POWER(1 + POWER(T$67, 2),-1) * ($K718-T$60)/ ( O718 / 2.2) ) + POWER(POWER(T$67, 2),-0.5) * EXP(- POWER(T$67, 2) * POWER(1 + POWER(T$67, 2),-1) * ($K718-T$60) / ( O718 / 2.2) ) ),"")))</f>
        <v>0</v>
      </c>
      <c r="X718" s="199" t="str">
        <f t="shared" ref="X718:X781" si="653">IF(U$56="","",IF(ABS(($K718-U$60) / ( P718 / 2.2))&gt;20,0,IF(U$60&lt;&gt;"",U$64 * ( POWER(POWER(U$67, 2),0.5) + POWER(POWER(U$67, 2),-0.5)  ) / ( POWER(POWER(U$67, 2),0.5) * EXP( POWER(1 + POWER(U$67, 2),-1) * ($K718-U$60)/ ( P718 / 2.2) ) + POWER(POWER(U$67, 2),-0.5) * EXP(- POWER(U$67, 2) * POWER(1 + POWER(U$67, 2),-1) * ($K718-U$60) / ( P718 / 2.2) ) ),"")))</f>
        <v/>
      </c>
      <c r="Y718" s="199" t="str">
        <f t="shared" ref="Y718:Y781" si="654">IF(V$56="","",IF(ABS(($K718-V$60) / ( Q718 / 2.2))&gt;20,0,IF(V$60&lt;&gt;"",V$64 * ( POWER(POWER(V$67, 2),0.5) + POWER(POWER(V$67, 2),-0.5)  ) / ( POWER(POWER(V$67, 2),0.5) * EXP( POWER(1 + POWER(V$67, 2),-1) * ($K718-V$60)/ ( Q718 / 2.2) ) + POWER(POWER(V$67, 2),-0.5) * EXP(- POWER(V$67, 2) * POWER(1 + POWER(V$67, 2),-1) * ($K718-V$60) / ( Q718 / 2.2) ) ),"")))</f>
        <v/>
      </c>
      <c r="Z718" s="199" t="str">
        <f t="shared" ref="Z718:Z781" si="655">IF(W$56="","",IF(ABS(($K718-W$60) / ( R718 / 2.2))&gt;20,0,IF(W$60&lt;&gt;"",W$64 * ( POWER(POWER(W$67, 2),0.5) + POWER(POWER(W$67, 2),-0.5)  ) / ( POWER(POWER(W$67, 2),0.5) * EXP( POWER(1 + POWER(W$67, 2),-1) * ($K718-W$60)/ ( R718 / 2.2) ) + POWER(POWER(W$67, 2),-0.5) * EXP(- POWER(W$67, 2) * POWER(1 + POWER(W$67, 2),-1) * ($K718-W$60) / ( R718 / 2.2) ) ),"")))</f>
        <v/>
      </c>
      <c r="AA718" s="199" t="str">
        <f t="shared" ref="AA718:AA781" si="656">IF(X$56="","",IF(ABS(($K718-X$60) / ( S718 / 2.2))&gt;20,0,IF(X$60&lt;&gt;"",X$64 * ( POWER(POWER(X$67, 2),0.5) + POWER(POWER(X$67, 2),-0.5)  ) / ( POWER(POWER(X$67, 2),0.5) * EXP( POWER(1 + POWER(X$67, 2),-1) * ($K718-X$60)/ ( S718 / 2.2) ) + POWER(POWER(X$67, 2),-0.5) * EXP(- POWER(X$67, 2) * POWER(1 + POWER(X$67, 2),-1) * ($K718-X$60) / ( S718 / 2.2) ) ),"")))</f>
        <v/>
      </c>
      <c r="AB718" s="201">
        <f t="shared" ref="AB718:AB781" ca="1" si="657">SUM(T718:AA718)+RAND()*$C$69+$C$67</f>
        <v>2.056941407812122</v>
      </c>
      <c r="AD718" s="162">
        <f t="shared" ref="AD718:AD781" si="658">IF(Q$56="","",($K718-$K717)*T718)</f>
        <v>0</v>
      </c>
      <c r="AE718" s="162">
        <f t="shared" ref="AE718:AE781" si="659">IF(R$56="","",($K718-$K717)*U718)</f>
        <v>0</v>
      </c>
      <c r="AF718" s="162">
        <f t="shared" ref="AF718:AF781" si="660">IF(S$56="","",($K718-$K717)*V718)</f>
        <v>0</v>
      </c>
      <c r="AG718" s="162">
        <f t="shared" ref="AG718:AG781" si="661">IF(T$56="","",($K718-$K717)*W718)</f>
        <v>0</v>
      </c>
      <c r="AH718" s="162" t="str">
        <f t="shared" ref="AH718:AH781" si="662">IF(U$56="","",($K718-$K717)*X718)</f>
        <v/>
      </c>
      <c r="AI718" s="162" t="str">
        <f t="shared" ref="AI718:AI781" si="663">IF(V$56="","",($K718-$K717)*Y718)</f>
        <v/>
      </c>
      <c r="AJ718" s="162" t="str">
        <f t="shared" ref="AJ718:AJ781" si="664">IF(W$56="","",($K718-$K717)*Z718)</f>
        <v/>
      </c>
      <c r="AK718" s="162" t="str">
        <f t="shared" ref="AK718:AK781" si="665">IF(X$56="","",($K718-$K717)*AA718)</f>
        <v/>
      </c>
      <c r="AM718" s="199">
        <f t="shared" si="617"/>
        <v>7.1787483996881623</v>
      </c>
      <c r="AN718" s="197">
        <f t="shared" si="619"/>
        <v>0</v>
      </c>
      <c r="AO718" s="197">
        <f t="shared" si="620"/>
        <v>0</v>
      </c>
      <c r="AP718" s="197">
        <f t="shared" si="621"/>
        <v>0</v>
      </c>
      <c r="AQ718" s="197">
        <f t="shared" si="622"/>
        <v>0</v>
      </c>
      <c r="AR718" s="197" t="str">
        <f t="shared" si="623"/>
        <v/>
      </c>
      <c r="AS718" s="197" t="str">
        <f t="shared" si="624"/>
        <v/>
      </c>
      <c r="AT718" s="197" t="str">
        <f t="shared" si="625"/>
        <v/>
      </c>
      <c r="AU718" s="197" t="str">
        <f t="shared" si="626"/>
        <v/>
      </c>
      <c r="AV718" s="199">
        <f t="shared" ca="1" si="618"/>
        <v>2.1330457317208706</v>
      </c>
      <c r="AX718" s="162">
        <f t="shared" si="627"/>
        <v>0</v>
      </c>
      <c r="AY718" s="162">
        <f t="shared" si="628"/>
        <v>0</v>
      </c>
      <c r="AZ718" s="162">
        <f t="shared" si="629"/>
        <v>0</v>
      </c>
      <c r="BA718" s="162">
        <f t="shared" si="630"/>
        <v>0</v>
      </c>
      <c r="BB718" s="162" t="str">
        <f t="shared" si="631"/>
        <v/>
      </c>
      <c r="BC718" s="162" t="str">
        <f t="shared" si="632"/>
        <v/>
      </c>
      <c r="BD718" s="162" t="str">
        <f t="shared" si="633"/>
        <v/>
      </c>
      <c r="BE718" s="162" t="str">
        <f t="shared" si="634"/>
        <v/>
      </c>
      <c r="BG718" s="169">
        <f t="shared" ref="BG718:BG781" si="666">IF($C$8="isocratic",K717,AM718)</f>
        <v>16.443581794023952</v>
      </c>
      <c r="BH718" s="169">
        <f t="shared" ref="BH718:BH781" ca="1" si="667">IF($C$8="isocratic",AB717,AV718)</f>
        <v>2.1438380428422659</v>
      </c>
    </row>
    <row r="719" spans="3:60" x14ac:dyDescent="0.25">
      <c r="C719" s="197">
        <v>64.5</v>
      </c>
      <c r="D719" s="198">
        <f t="shared" si="635"/>
        <v>24.201856554586499</v>
      </c>
      <c r="E719" s="199">
        <f t="shared" si="636"/>
        <v>4.2870155038759687</v>
      </c>
      <c r="F719" s="199">
        <f t="shared" si="637"/>
        <v>21.435077519379846</v>
      </c>
      <c r="G719" s="199">
        <f t="shared" si="638"/>
        <v>3.6723637006724368</v>
      </c>
      <c r="H719" s="200">
        <f t="shared" si="639"/>
        <v>6997.8753220921299</v>
      </c>
      <c r="K719" s="199">
        <f t="shared" si="640"/>
        <v>16.494967987130277</v>
      </c>
      <c r="L719" s="201">
        <f t="shared" si="641"/>
        <v>0.13834069695280274</v>
      </c>
      <c r="M719" s="201">
        <f t="shared" si="642"/>
        <v>0.13950417227654868</v>
      </c>
      <c r="N719" s="201">
        <f t="shared" si="643"/>
        <v>0.14663400589628431</v>
      </c>
      <c r="O719" s="201">
        <f t="shared" si="644"/>
        <v>0.13846851773146931</v>
      </c>
      <c r="P719" s="201" t="str">
        <f t="shared" si="645"/>
        <v/>
      </c>
      <c r="Q719" s="201" t="str">
        <f t="shared" si="646"/>
        <v/>
      </c>
      <c r="R719" s="201" t="str">
        <f t="shared" si="647"/>
        <v/>
      </c>
      <c r="S719" s="201" t="str">
        <f t="shared" si="648"/>
        <v/>
      </c>
      <c r="T719" s="199">
        <f t="shared" si="649"/>
        <v>0</v>
      </c>
      <c r="U719" s="199">
        <f t="shared" si="650"/>
        <v>0</v>
      </c>
      <c r="V719" s="199">
        <f t="shared" si="651"/>
        <v>0</v>
      </c>
      <c r="W719" s="199">
        <f t="shared" si="652"/>
        <v>0</v>
      </c>
      <c r="X719" s="199" t="str">
        <f t="shared" si="653"/>
        <v/>
      </c>
      <c r="Y719" s="199" t="str">
        <f t="shared" si="654"/>
        <v/>
      </c>
      <c r="Z719" s="199" t="str">
        <f t="shared" si="655"/>
        <v/>
      </c>
      <c r="AA719" s="199" t="str">
        <f t="shared" si="656"/>
        <v/>
      </c>
      <c r="AB719" s="201">
        <f t="shared" ca="1" si="657"/>
        <v>2.0826346921194632</v>
      </c>
      <c r="AD719" s="162">
        <f t="shared" si="658"/>
        <v>0</v>
      </c>
      <c r="AE719" s="162">
        <f t="shared" si="659"/>
        <v>0</v>
      </c>
      <c r="AF719" s="162">
        <f t="shared" si="660"/>
        <v>0</v>
      </c>
      <c r="AG719" s="162">
        <f t="shared" si="661"/>
        <v>0</v>
      </c>
      <c r="AH719" s="162" t="str">
        <f t="shared" si="662"/>
        <v/>
      </c>
      <c r="AI719" s="162" t="str">
        <f t="shared" si="663"/>
        <v/>
      </c>
      <c r="AJ719" s="162" t="str">
        <f t="shared" si="664"/>
        <v/>
      </c>
      <c r="AK719" s="162" t="str">
        <f t="shared" si="665"/>
        <v/>
      </c>
      <c r="AM719" s="199">
        <f t="shared" ref="AM719:AM782" si="668">AM718+MAX($AK$57:$AR$57)*1.2/3000</f>
        <v>7.1899651940626752</v>
      </c>
      <c r="AN719" s="197">
        <f t="shared" si="619"/>
        <v>0</v>
      </c>
      <c r="AO719" s="197">
        <f t="shared" si="620"/>
        <v>0</v>
      </c>
      <c r="AP719" s="197">
        <f t="shared" si="621"/>
        <v>0</v>
      </c>
      <c r="AQ719" s="197">
        <f t="shared" si="622"/>
        <v>0</v>
      </c>
      <c r="AR719" s="197" t="str">
        <f t="shared" si="623"/>
        <v/>
      </c>
      <c r="AS719" s="197" t="str">
        <f t="shared" si="624"/>
        <v/>
      </c>
      <c r="AT719" s="197" t="str">
        <f t="shared" si="625"/>
        <v/>
      </c>
      <c r="AU719" s="197" t="str">
        <f t="shared" si="626"/>
        <v/>
      </c>
      <c r="AV719" s="199">
        <f t="shared" ref="AV719:AV782" ca="1" si="669">SUM(AN719:AU719)+RAND()*$C$69+K719*$C$70+$C$67</f>
        <v>2.0766797647804198</v>
      </c>
      <c r="AX719" s="162">
        <f t="shared" si="627"/>
        <v>0</v>
      </c>
      <c r="AY719" s="162">
        <f t="shared" si="628"/>
        <v>0</v>
      </c>
      <c r="AZ719" s="162">
        <f t="shared" si="629"/>
        <v>0</v>
      </c>
      <c r="BA719" s="162">
        <f t="shared" si="630"/>
        <v>0</v>
      </c>
      <c r="BB719" s="162" t="str">
        <f t="shared" si="631"/>
        <v/>
      </c>
      <c r="BC719" s="162" t="str">
        <f t="shared" si="632"/>
        <v/>
      </c>
      <c r="BD719" s="162" t="str">
        <f t="shared" si="633"/>
        <v/>
      </c>
      <c r="BE719" s="162" t="str">
        <f t="shared" si="634"/>
        <v/>
      </c>
      <c r="BG719" s="169">
        <f t="shared" si="666"/>
        <v>16.469274890577115</v>
      </c>
      <c r="BH719" s="169">
        <f t="shared" ca="1" si="667"/>
        <v>2.056941407812122</v>
      </c>
    </row>
    <row r="720" spans="3:60" x14ac:dyDescent="0.25">
      <c r="C720" s="197">
        <v>64.599999999999994</v>
      </c>
      <c r="D720" s="198">
        <f t="shared" si="635"/>
        <v>24.239378812810664</v>
      </c>
      <c r="E720" s="199">
        <f t="shared" si="636"/>
        <v>4.2919195046439631</v>
      </c>
      <c r="F720" s="199">
        <f t="shared" si="637"/>
        <v>21.459597523219816</v>
      </c>
      <c r="G720" s="199">
        <f t="shared" si="638"/>
        <v>3.6780572878052626</v>
      </c>
      <c r="H720" s="200">
        <f t="shared" si="639"/>
        <v>6989.8794624501361</v>
      </c>
      <c r="K720" s="199">
        <f t="shared" si="640"/>
        <v>16.520661083683439</v>
      </c>
      <c r="L720" s="201">
        <f t="shared" si="641"/>
        <v>0.13855618090444261</v>
      </c>
      <c r="M720" s="201">
        <f t="shared" si="642"/>
        <v>0.13972146849504796</v>
      </c>
      <c r="N720" s="201">
        <f t="shared" si="643"/>
        <v>0.14686240777462742</v>
      </c>
      <c r="O720" s="201">
        <f t="shared" si="644"/>
        <v>0.13868420078089527</v>
      </c>
      <c r="P720" s="201" t="str">
        <f t="shared" si="645"/>
        <v/>
      </c>
      <c r="Q720" s="201" t="str">
        <f t="shared" si="646"/>
        <v/>
      </c>
      <c r="R720" s="201" t="str">
        <f t="shared" si="647"/>
        <v/>
      </c>
      <c r="S720" s="201" t="str">
        <f t="shared" si="648"/>
        <v/>
      </c>
      <c r="T720" s="199">
        <f t="shared" si="649"/>
        <v>0</v>
      </c>
      <c r="U720" s="199">
        <f t="shared" si="650"/>
        <v>0</v>
      </c>
      <c r="V720" s="199">
        <f t="shared" si="651"/>
        <v>0</v>
      </c>
      <c r="W720" s="199">
        <f t="shared" si="652"/>
        <v>0</v>
      </c>
      <c r="X720" s="199" t="str">
        <f t="shared" si="653"/>
        <v/>
      </c>
      <c r="Y720" s="199" t="str">
        <f t="shared" si="654"/>
        <v/>
      </c>
      <c r="Z720" s="199" t="str">
        <f t="shared" si="655"/>
        <v/>
      </c>
      <c r="AA720" s="199" t="str">
        <f t="shared" si="656"/>
        <v/>
      </c>
      <c r="AB720" s="201">
        <f t="shared" ca="1" si="657"/>
        <v>2.0384018297312254</v>
      </c>
      <c r="AD720" s="162">
        <f t="shared" si="658"/>
        <v>0</v>
      </c>
      <c r="AE720" s="162">
        <f t="shared" si="659"/>
        <v>0</v>
      </c>
      <c r="AF720" s="162">
        <f t="shared" si="660"/>
        <v>0</v>
      </c>
      <c r="AG720" s="162">
        <f t="shared" si="661"/>
        <v>0</v>
      </c>
      <c r="AH720" s="162" t="str">
        <f t="shared" si="662"/>
        <v/>
      </c>
      <c r="AI720" s="162" t="str">
        <f t="shared" si="663"/>
        <v/>
      </c>
      <c r="AJ720" s="162" t="str">
        <f t="shared" si="664"/>
        <v/>
      </c>
      <c r="AK720" s="162" t="str">
        <f t="shared" si="665"/>
        <v/>
      </c>
      <c r="AM720" s="199">
        <f t="shared" si="668"/>
        <v>7.2011819884371882</v>
      </c>
      <c r="AN720" s="197">
        <f t="shared" ref="AN720:AN783" si="670">IF(AK$56="NOT ELUTED","",IF(AK$51="","",IF(ABS(($AM720-AK$57)/(AK$72/2.2))&gt;20,0,AK$62*(POWER(POWER(AK$66,2),0.5)+POWER(POWER(AK$66,2),-0.5))/(POWER(POWER(AK$66,2),0.5)*EXP(POWER(1+POWER(AK$66,2),-1)*($AM720-AK$57)/(AK$72/2.2))+POWER(POWER(AK$66,2),-0.5)*EXP(-POWER(AK$66,2)*POWER(1+POWER(AK$66,2),-1)*($AM720-AK$57)/(AK$72/2.2))))))</f>
        <v>0</v>
      </c>
      <c r="AO720" s="197">
        <f t="shared" ref="AO720:AO783" si="671">IF(AL$56="NOT ELUTED","",IF(AL$51="","",IF(ABS(($AM720-AL$57)/(AL$72/2.2))&gt;20,0,AL$62*(POWER(POWER(AL$66,2),0.5)+POWER(POWER(AL$66,2),-0.5))/(POWER(POWER(AL$66,2),0.5)*EXP(POWER(1+POWER(AL$66,2),-1)*($AM720-AL$57)/(AL$72/2.2))+POWER(POWER(AL$66,2),-0.5)*EXP(-POWER(AL$66,2)*POWER(1+POWER(AL$66,2),-1)*($AM720-AL$57)/(AL$72/2.2))))))</f>
        <v>0</v>
      </c>
      <c r="AP720" s="197">
        <f t="shared" ref="AP720:AP783" si="672">IF(AM$56="NOT ELUTED","",IF(AM$51="","",IF(ABS(($AM720-AM$57)/(AM$72/2.2))&gt;20,0,AM$62*(POWER(POWER(AM$66,2),0.5)+POWER(POWER(AM$66,2),-0.5))/(POWER(POWER(AM$66,2),0.5)*EXP(POWER(1+POWER(AM$66,2),-1)*($AM720-AM$57)/(AM$72/2.2))+POWER(POWER(AM$66,2),-0.5)*EXP(-POWER(AM$66,2)*POWER(1+POWER(AM$66,2),-1)*($AM720-AM$57)/(AM$72/2.2))))))</f>
        <v>0</v>
      </c>
      <c r="AQ720" s="197">
        <f t="shared" ref="AQ720:AQ783" si="673">IF(AN$56="NOT ELUTED","",IF(AN$51="","",IF(ABS(($AM720-AN$57)/(AN$72/2.2))&gt;20,0,AN$62*(POWER(POWER(AN$66,2),0.5)+POWER(POWER(AN$66,2),-0.5))/(POWER(POWER(AN$66,2),0.5)*EXP(POWER(1+POWER(AN$66,2),-1)*($AM720-AN$57)/(AN$72/2.2))+POWER(POWER(AN$66,2),-0.5)*EXP(-POWER(AN$66,2)*POWER(1+POWER(AN$66,2),-1)*($AM720-AN$57)/(AN$72/2.2))))))</f>
        <v>0</v>
      </c>
      <c r="AR720" s="197" t="str">
        <f t="shared" ref="AR720:AR783" si="674">IF(AO$56="NOT ELUTED","",IF(AO$51="","",IF(ABS(($AM720-AO$57)/(AO$72/2.2))&gt;20,0,AO$62*(POWER(POWER(AO$66,2),0.5)+POWER(POWER(AO$66,2),-0.5))/(POWER(POWER(AO$66,2),0.5)*EXP(POWER(1+POWER(AO$66,2),-1)*($AM720-AO$57)/(AO$72/2.2))+POWER(POWER(AO$66,2),-0.5)*EXP(-POWER(AO$66,2)*POWER(1+POWER(AO$66,2),-1)*($AM720-AO$57)/(AO$72/2.2))))))</f>
        <v/>
      </c>
      <c r="AS720" s="197" t="str">
        <f t="shared" ref="AS720:AS783" si="675">IF(AP$56="NOT ELUTED","",IF(AP$51="","",IF(ABS(($AM720-AP$57)/(AP$72/2.2))&gt;20,0,AP$62*(POWER(POWER(AP$66,2),0.5)+POWER(POWER(AP$66,2),-0.5))/(POWER(POWER(AP$66,2),0.5)*EXP(POWER(1+POWER(AP$66,2),-1)*($AM720-AP$57)/(AP$72/2.2))+POWER(POWER(AP$66,2),-0.5)*EXP(-POWER(AP$66,2)*POWER(1+POWER(AP$66,2),-1)*($AM720-AP$57)/(AP$72/2.2))))))</f>
        <v/>
      </c>
      <c r="AT720" s="197" t="str">
        <f t="shared" ref="AT720:AT783" si="676">IF(AQ$56="NOT ELUTED","",IF(AQ$51="","",IF(ABS(($AM720-AQ$57)/(AQ$72/2.2))&gt;20,0,AQ$62*(POWER(POWER(AQ$66,2),0.5)+POWER(POWER(AQ$66,2),-0.5))/(POWER(POWER(AQ$66,2),0.5)*EXP(POWER(1+POWER(AQ$66,2),-1)*($AM720-AQ$57)/(AQ$72/2.2))+POWER(POWER(AQ$66,2),-0.5)*EXP(-POWER(AQ$66,2)*POWER(1+POWER(AQ$66,2),-1)*($AM720-AQ$57)/(AQ$72/2.2))))))</f>
        <v/>
      </c>
      <c r="AU720" s="197" t="str">
        <f t="shared" ref="AU720:AU783" si="677">IF(AR$56="NOT ELUTED","",IF(AR$51="","",IF(ABS(($AM720-AR$57)/(AR$72/2.2))&gt;20,0,AR$62*(POWER(POWER(AR$66,2),0.5)+POWER(POWER(AR$66,2),-0.5))/(POWER(POWER(AR$66,2),0.5)*EXP(POWER(1+POWER(AR$66,2),-1)*($AM720-AR$57)/(AR$72/2.2))+POWER(POWER(AR$66,2),-0.5)*EXP(-POWER(AR$66,2)*POWER(1+POWER(AR$66,2),-1)*($AM720-AR$57)/(AR$72/2.2))))))</f>
        <v/>
      </c>
      <c r="AV720" s="199">
        <f t="shared" ca="1" si="669"/>
        <v>2.1364579964672936</v>
      </c>
      <c r="AX720" s="162">
        <f t="shared" si="627"/>
        <v>0</v>
      </c>
      <c r="AY720" s="162">
        <f t="shared" si="628"/>
        <v>0</v>
      </c>
      <c r="AZ720" s="162">
        <f t="shared" si="629"/>
        <v>0</v>
      </c>
      <c r="BA720" s="162">
        <f t="shared" si="630"/>
        <v>0</v>
      </c>
      <c r="BB720" s="162" t="str">
        <f t="shared" si="631"/>
        <v/>
      </c>
      <c r="BC720" s="162" t="str">
        <f t="shared" si="632"/>
        <v/>
      </c>
      <c r="BD720" s="162" t="str">
        <f t="shared" si="633"/>
        <v/>
      </c>
      <c r="BE720" s="162" t="str">
        <f t="shared" si="634"/>
        <v/>
      </c>
      <c r="BG720" s="169">
        <f t="shared" si="666"/>
        <v>16.494967987130277</v>
      </c>
      <c r="BH720" s="169">
        <f t="shared" ca="1" si="667"/>
        <v>2.0826346921194632</v>
      </c>
    </row>
    <row r="721" spans="3:60" x14ac:dyDescent="0.25">
      <c r="C721" s="197">
        <v>64.7</v>
      </c>
      <c r="D721" s="198">
        <f t="shared" si="635"/>
        <v>24.276901071034835</v>
      </c>
      <c r="E721" s="199">
        <f t="shared" si="636"/>
        <v>4.2968238021638339</v>
      </c>
      <c r="F721" s="199">
        <f t="shared" si="637"/>
        <v>21.484119010819171</v>
      </c>
      <c r="G721" s="199">
        <f t="shared" si="638"/>
        <v>3.6837508749380889</v>
      </c>
      <c r="H721" s="200">
        <f t="shared" si="639"/>
        <v>6981.9013721000902</v>
      </c>
      <c r="K721" s="199">
        <f t="shared" si="640"/>
        <v>16.546354180236602</v>
      </c>
      <c r="L721" s="201">
        <f t="shared" si="641"/>
        <v>0.13877166485608247</v>
      </c>
      <c r="M721" s="201">
        <f t="shared" si="642"/>
        <v>0.13993876471354727</v>
      </c>
      <c r="N721" s="201">
        <f t="shared" si="643"/>
        <v>0.14709080965297056</v>
      </c>
      <c r="O721" s="201">
        <f t="shared" si="644"/>
        <v>0.13889988383032123</v>
      </c>
      <c r="P721" s="201" t="str">
        <f t="shared" si="645"/>
        <v/>
      </c>
      <c r="Q721" s="201" t="str">
        <f t="shared" si="646"/>
        <v/>
      </c>
      <c r="R721" s="201" t="str">
        <f t="shared" si="647"/>
        <v/>
      </c>
      <c r="S721" s="201" t="str">
        <f t="shared" si="648"/>
        <v/>
      </c>
      <c r="T721" s="199">
        <f t="shared" si="649"/>
        <v>0</v>
      </c>
      <c r="U721" s="199">
        <f t="shared" si="650"/>
        <v>0</v>
      </c>
      <c r="V721" s="199">
        <f t="shared" si="651"/>
        <v>0</v>
      </c>
      <c r="W721" s="199">
        <f t="shared" si="652"/>
        <v>0</v>
      </c>
      <c r="X721" s="199" t="str">
        <f t="shared" si="653"/>
        <v/>
      </c>
      <c r="Y721" s="199" t="str">
        <f t="shared" si="654"/>
        <v/>
      </c>
      <c r="Z721" s="199" t="str">
        <f t="shared" si="655"/>
        <v/>
      </c>
      <c r="AA721" s="199" t="str">
        <f t="shared" si="656"/>
        <v/>
      </c>
      <c r="AB721" s="201">
        <f t="shared" ca="1" si="657"/>
        <v>2.1244817692692068</v>
      </c>
      <c r="AD721" s="162">
        <f t="shared" si="658"/>
        <v>0</v>
      </c>
      <c r="AE721" s="162">
        <f t="shared" si="659"/>
        <v>0</v>
      </c>
      <c r="AF721" s="162">
        <f t="shared" si="660"/>
        <v>0</v>
      </c>
      <c r="AG721" s="162">
        <f t="shared" si="661"/>
        <v>0</v>
      </c>
      <c r="AH721" s="162" t="str">
        <f t="shared" si="662"/>
        <v/>
      </c>
      <c r="AI721" s="162" t="str">
        <f t="shared" si="663"/>
        <v/>
      </c>
      <c r="AJ721" s="162" t="str">
        <f t="shared" si="664"/>
        <v/>
      </c>
      <c r="AK721" s="162" t="str">
        <f t="shared" si="665"/>
        <v/>
      </c>
      <c r="AM721" s="199">
        <f t="shared" si="668"/>
        <v>7.2123987828117011</v>
      </c>
      <c r="AN721" s="197">
        <f t="shared" si="670"/>
        <v>0</v>
      </c>
      <c r="AO721" s="197">
        <f t="shared" si="671"/>
        <v>0</v>
      </c>
      <c r="AP721" s="197">
        <f t="shared" si="672"/>
        <v>0</v>
      </c>
      <c r="AQ721" s="197">
        <f t="shared" si="673"/>
        <v>0</v>
      </c>
      <c r="AR721" s="197" t="str">
        <f t="shared" si="674"/>
        <v/>
      </c>
      <c r="AS721" s="197" t="str">
        <f t="shared" si="675"/>
        <v/>
      </c>
      <c r="AT721" s="197" t="str">
        <f t="shared" si="676"/>
        <v/>
      </c>
      <c r="AU721" s="197" t="str">
        <f t="shared" si="677"/>
        <v/>
      </c>
      <c r="AV721" s="199">
        <f t="shared" ca="1" si="669"/>
        <v>2.1344942722763505</v>
      </c>
      <c r="AX721" s="162">
        <f t="shared" si="627"/>
        <v>0</v>
      </c>
      <c r="AY721" s="162">
        <f t="shared" si="628"/>
        <v>0</v>
      </c>
      <c r="AZ721" s="162">
        <f t="shared" si="629"/>
        <v>0</v>
      </c>
      <c r="BA721" s="162">
        <f t="shared" si="630"/>
        <v>0</v>
      </c>
      <c r="BB721" s="162" t="str">
        <f t="shared" si="631"/>
        <v/>
      </c>
      <c r="BC721" s="162" t="str">
        <f t="shared" si="632"/>
        <v/>
      </c>
      <c r="BD721" s="162" t="str">
        <f t="shared" si="633"/>
        <v/>
      </c>
      <c r="BE721" s="162" t="str">
        <f t="shared" si="634"/>
        <v/>
      </c>
      <c r="BG721" s="169">
        <f t="shared" si="666"/>
        <v>16.520661083683439</v>
      </c>
      <c r="BH721" s="169">
        <f t="shared" ca="1" si="667"/>
        <v>2.0384018297312254</v>
      </c>
    </row>
    <row r="722" spans="3:60" x14ac:dyDescent="0.25">
      <c r="C722" s="197">
        <v>64.8</v>
      </c>
      <c r="D722" s="198">
        <f t="shared" si="635"/>
        <v>24.314423329258997</v>
      </c>
      <c r="E722" s="199">
        <f t="shared" si="636"/>
        <v>4.3017283950617289</v>
      </c>
      <c r="F722" s="199">
        <f t="shared" si="637"/>
        <v>21.508641975308645</v>
      </c>
      <c r="G722" s="199">
        <f t="shared" si="638"/>
        <v>3.6894444620709135</v>
      </c>
      <c r="H722" s="200">
        <f t="shared" si="639"/>
        <v>6973.9409941453323</v>
      </c>
      <c r="K722" s="199">
        <f t="shared" si="640"/>
        <v>16.572047276789764</v>
      </c>
      <c r="L722" s="201">
        <f t="shared" si="641"/>
        <v>0.13898714880772237</v>
      </c>
      <c r="M722" s="201">
        <f t="shared" si="642"/>
        <v>0.14015606093204658</v>
      </c>
      <c r="N722" s="201">
        <f t="shared" si="643"/>
        <v>0.14731921153131367</v>
      </c>
      <c r="O722" s="201">
        <f t="shared" si="644"/>
        <v>0.13911556687974719</v>
      </c>
      <c r="P722" s="201" t="str">
        <f t="shared" si="645"/>
        <v/>
      </c>
      <c r="Q722" s="201" t="str">
        <f t="shared" si="646"/>
        <v/>
      </c>
      <c r="R722" s="201" t="str">
        <f t="shared" si="647"/>
        <v/>
      </c>
      <c r="S722" s="201" t="str">
        <f t="shared" si="648"/>
        <v/>
      </c>
      <c r="T722" s="199">
        <f t="shared" si="649"/>
        <v>0</v>
      </c>
      <c r="U722" s="199">
        <f t="shared" si="650"/>
        <v>0</v>
      </c>
      <c r="V722" s="199">
        <f t="shared" si="651"/>
        <v>0</v>
      </c>
      <c r="W722" s="199">
        <f t="shared" si="652"/>
        <v>0</v>
      </c>
      <c r="X722" s="199" t="str">
        <f t="shared" si="653"/>
        <v/>
      </c>
      <c r="Y722" s="199" t="str">
        <f t="shared" si="654"/>
        <v/>
      </c>
      <c r="Z722" s="199" t="str">
        <f t="shared" si="655"/>
        <v/>
      </c>
      <c r="AA722" s="199" t="str">
        <f t="shared" si="656"/>
        <v/>
      </c>
      <c r="AB722" s="201">
        <f t="shared" ca="1" si="657"/>
        <v>2.037956865493586</v>
      </c>
      <c r="AD722" s="162">
        <f t="shared" si="658"/>
        <v>0</v>
      </c>
      <c r="AE722" s="162">
        <f t="shared" si="659"/>
        <v>0</v>
      </c>
      <c r="AF722" s="162">
        <f t="shared" si="660"/>
        <v>0</v>
      </c>
      <c r="AG722" s="162">
        <f t="shared" si="661"/>
        <v>0</v>
      </c>
      <c r="AH722" s="162" t="str">
        <f t="shared" si="662"/>
        <v/>
      </c>
      <c r="AI722" s="162" t="str">
        <f t="shared" si="663"/>
        <v/>
      </c>
      <c r="AJ722" s="162" t="str">
        <f t="shared" si="664"/>
        <v/>
      </c>
      <c r="AK722" s="162" t="str">
        <f t="shared" si="665"/>
        <v/>
      </c>
      <c r="AM722" s="199">
        <f t="shared" si="668"/>
        <v>7.2236155771862141</v>
      </c>
      <c r="AN722" s="197">
        <f t="shared" si="670"/>
        <v>0</v>
      </c>
      <c r="AO722" s="197">
        <f t="shared" si="671"/>
        <v>0</v>
      </c>
      <c r="AP722" s="197">
        <f t="shared" si="672"/>
        <v>0</v>
      </c>
      <c r="AQ722" s="197">
        <f t="shared" si="673"/>
        <v>0</v>
      </c>
      <c r="AR722" s="197" t="str">
        <f t="shared" si="674"/>
        <v/>
      </c>
      <c r="AS722" s="197" t="str">
        <f t="shared" si="675"/>
        <v/>
      </c>
      <c r="AT722" s="197" t="str">
        <f t="shared" si="676"/>
        <v/>
      </c>
      <c r="AU722" s="197" t="str">
        <f t="shared" si="677"/>
        <v/>
      </c>
      <c r="AV722" s="199">
        <f t="shared" ca="1" si="669"/>
        <v>2.0961267846018385</v>
      </c>
      <c r="AX722" s="162">
        <f t="shared" si="627"/>
        <v>0</v>
      </c>
      <c r="AY722" s="162">
        <f t="shared" si="628"/>
        <v>0</v>
      </c>
      <c r="AZ722" s="162">
        <f t="shared" si="629"/>
        <v>0</v>
      </c>
      <c r="BA722" s="162">
        <f t="shared" si="630"/>
        <v>0</v>
      </c>
      <c r="BB722" s="162" t="str">
        <f t="shared" si="631"/>
        <v/>
      </c>
      <c r="BC722" s="162" t="str">
        <f t="shared" si="632"/>
        <v/>
      </c>
      <c r="BD722" s="162" t="str">
        <f t="shared" si="633"/>
        <v/>
      </c>
      <c r="BE722" s="162" t="str">
        <f t="shared" si="634"/>
        <v/>
      </c>
      <c r="BG722" s="169">
        <f t="shared" si="666"/>
        <v>16.546354180236602</v>
      </c>
      <c r="BH722" s="169">
        <f t="shared" ca="1" si="667"/>
        <v>2.1244817692692068</v>
      </c>
    </row>
    <row r="723" spans="3:60" x14ac:dyDescent="0.25">
      <c r="C723" s="197">
        <v>64.900000000000006</v>
      </c>
      <c r="D723" s="198">
        <f t="shared" si="635"/>
        <v>24.351945587483161</v>
      </c>
      <c r="E723" s="199">
        <f t="shared" si="636"/>
        <v>4.3066332819722657</v>
      </c>
      <c r="F723" s="199">
        <f t="shared" si="637"/>
        <v>21.53316640986133</v>
      </c>
      <c r="G723" s="199">
        <f t="shared" si="638"/>
        <v>3.6951380492037398</v>
      </c>
      <c r="H723" s="200">
        <f t="shared" si="639"/>
        <v>6965.9982719172222</v>
      </c>
      <c r="K723" s="199">
        <f t="shared" si="640"/>
        <v>16.597740373342926</v>
      </c>
      <c r="L723" s="201">
        <f t="shared" si="641"/>
        <v>0.13920263275936223</v>
      </c>
      <c r="M723" s="201">
        <f t="shared" si="642"/>
        <v>0.14037335715054586</v>
      </c>
      <c r="N723" s="201">
        <f t="shared" si="643"/>
        <v>0.1475476134096568</v>
      </c>
      <c r="O723" s="201">
        <f t="shared" si="644"/>
        <v>0.13933124992917317</v>
      </c>
      <c r="P723" s="201" t="str">
        <f t="shared" si="645"/>
        <v/>
      </c>
      <c r="Q723" s="201" t="str">
        <f t="shared" si="646"/>
        <v/>
      </c>
      <c r="R723" s="201" t="str">
        <f t="shared" si="647"/>
        <v/>
      </c>
      <c r="S723" s="201" t="str">
        <f t="shared" si="648"/>
        <v/>
      </c>
      <c r="T723" s="199">
        <f t="shared" si="649"/>
        <v>0</v>
      </c>
      <c r="U723" s="199">
        <f t="shared" si="650"/>
        <v>0</v>
      </c>
      <c r="V723" s="199">
        <f t="shared" si="651"/>
        <v>0</v>
      </c>
      <c r="W723" s="199">
        <f t="shared" si="652"/>
        <v>0</v>
      </c>
      <c r="X723" s="199" t="str">
        <f t="shared" si="653"/>
        <v/>
      </c>
      <c r="Y723" s="199" t="str">
        <f t="shared" si="654"/>
        <v/>
      </c>
      <c r="Z723" s="199" t="str">
        <f t="shared" si="655"/>
        <v/>
      </c>
      <c r="AA723" s="199" t="str">
        <f t="shared" si="656"/>
        <v/>
      </c>
      <c r="AB723" s="201">
        <f t="shared" ca="1" si="657"/>
        <v>2.0595688903197606</v>
      </c>
      <c r="AD723" s="162">
        <f t="shared" si="658"/>
        <v>0</v>
      </c>
      <c r="AE723" s="162">
        <f t="shared" si="659"/>
        <v>0</v>
      </c>
      <c r="AF723" s="162">
        <f t="shared" si="660"/>
        <v>0</v>
      </c>
      <c r="AG723" s="162">
        <f t="shared" si="661"/>
        <v>0</v>
      </c>
      <c r="AH723" s="162" t="str">
        <f t="shared" si="662"/>
        <v/>
      </c>
      <c r="AI723" s="162" t="str">
        <f t="shared" si="663"/>
        <v/>
      </c>
      <c r="AJ723" s="162" t="str">
        <f t="shared" si="664"/>
        <v/>
      </c>
      <c r="AK723" s="162" t="str">
        <f t="shared" si="665"/>
        <v/>
      </c>
      <c r="AM723" s="199">
        <f t="shared" si="668"/>
        <v>7.234832371560727</v>
      </c>
      <c r="AN723" s="197">
        <f t="shared" si="670"/>
        <v>0</v>
      </c>
      <c r="AO723" s="197">
        <f t="shared" si="671"/>
        <v>0</v>
      </c>
      <c r="AP723" s="197">
        <f t="shared" si="672"/>
        <v>0</v>
      </c>
      <c r="AQ723" s="197">
        <f t="shared" si="673"/>
        <v>0</v>
      </c>
      <c r="AR723" s="197" t="str">
        <f t="shared" si="674"/>
        <v/>
      </c>
      <c r="AS723" s="197" t="str">
        <f t="shared" si="675"/>
        <v/>
      </c>
      <c r="AT723" s="197" t="str">
        <f t="shared" si="676"/>
        <v/>
      </c>
      <c r="AU723" s="197" t="str">
        <f t="shared" si="677"/>
        <v/>
      </c>
      <c r="AV723" s="199">
        <f t="shared" ca="1" si="669"/>
        <v>2.174785630382654</v>
      </c>
      <c r="AX723" s="162">
        <f t="shared" si="627"/>
        <v>0</v>
      </c>
      <c r="AY723" s="162">
        <f t="shared" si="628"/>
        <v>0</v>
      </c>
      <c r="AZ723" s="162">
        <f t="shared" si="629"/>
        <v>0</v>
      </c>
      <c r="BA723" s="162">
        <f t="shared" si="630"/>
        <v>0</v>
      </c>
      <c r="BB723" s="162" t="str">
        <f t="shared" si="631"/>
        <v/>
      </c>
      <c r="BC723" s="162" t="str">
        <f t="shared" si="632"/>
        <v/>
      </c>
      <c r="BD723" s="162" t="str">
        <f t="shared" si="633"/>
        <v/>
      </c>
      <c r="BE723" s="162" t="str">
        <f t="shared" si="634"/>
        <v/>
      </c>
      <c r="BG723" s="169">
        <f t="shared" si="666"/>
        <v>16.572047276789764</v>
      </c>
      <c r="BH723" s="169">
        <f t="shared" ca="1" si="667"/>
        <v>2.037956865493586</v>
      </c>
    </row>
    <row r="724" spans="3:60" x14ac:dyDescent="0.25">
      <c r="C724" s="197">
        <v>65</v>
      </c>
      <c r="D724" s="198">
        <f t="shared" si="635"/>
        <v>24.38946784570733</v>
      </c>
      <c r="E724" s="199">
        <f t="shared" si="636"/>
        <v>4.3115384615384613</v>
      </c>
      <c r="F724" s="199">
        <f t="shared" si="637"/>
        <v>21.557692307692307</v>
      </c>
      <c r="G724" s="199">
        <f t="shared" si="638"/>
        <v>3.7008316363365643</v>
      </c>
      <c r="H724" s="200">
        <f t="shared" si="639"/>
        <v>6958.0731489741302</v>
      </c>
      <c r="K724" s="199">
        <f t="shared" si="640"/>
        <v>16.623433469896089</v>
      </c>
      <c r="L724" s="201">
        <f t="shared" si="641"/>
        <v>0.13941811671100213</v>
      </c>
      <c r="M724" s="201">
        <f t="shared" si="642"/>
        <v>0.14059065336904517</v>
      </c>
      <c r="N724" s="201">
        <f t="shared" si="643"/>
        <v>0.14777601528799991</v>
      </c>
      <c r="O724" s="201">
        <f t="shared" si="644"/>
        <v>0.13954693297859913</v>
      </c>
      <c r="P724" s="201" t="str">
        <f t="shared" si="645"/>
        <v/>
      </c>
      <c r="Q724" s="201" t="str">
        <f t="shared" si="646"/>
        <v/>
      </c>
      <c r="R724" s="201" t="str">
        <f t="shared" si="647"/>
        <v/>
      </c>
      <c r="S724" s="201" t="str">
        <f t="shared" si="648"/>
        <v/>
      </c>
      <c r="T724" s="199">
        <f t="shared" si="649"/>
        <v>0</v>
      </c>
      <c r="U724" s="199">
        <f t="shared" si="650"/>
        <v>0</v>
      </c>
      <c r="V724" s="199">
        <f t="shared" si="651"/>
        <v>0</v>
      </c>
      <c r="W724" s="199">
        <f t="shared" si="652"/>
        <v>0</v>
      </c>
      <c r="X724" s="199" t="str">
        <f t="shared" si="653"/>
        <v/>
      </c>
      <c r="Y724" s="199" t="str">
        <f t="shared" si="654"/>
        <v/>
      </c>
      <c r="Z724" s="199" t="str">
        <f t="shared" si="655"/>
        <v/>
      </c>
      <c r="AA724" s="199" t="str">
        <f t="shared" si="656"/>
        <v/>
      </c>
      <c r="AB724" s="201">
        <f t="shared" ca="1" si="657"/>
        <v>2.0888296261800914</v>
      </c>
      <c r="AD724" s="162">
        <f t="shared" si="658"/>
        <v>0</v>
      </c>
      <c r="AE724" s="162">
        <f t="shared" si="659"/>
        <v>0</v>
      </c>
      <c r="AF724" s="162">
        <f t="shared" si="660"/>
        <v>0</v>
      </c>
      <c r="AG724" s="162">
        <f t="shared" si="661"/>
        <v>0</v>
      </c>
      <c r="AH724" s="162" t="str">
        <f t="shared" si="662"/>
        <v/>
      </c>
      <c r="AI724" s="162" t="str">
        <f t="shared" si="663"/>
        <v/>
      </c>
      <c r="AJ724" s="162" t="str">
        <f t="shared" si="664"/>
        <v/>
      </c>
      <c r="AK724" s="162" t="str">
        <f t="shared" si="665"/>
        <v/>
      </c>
      <c r="AM724" s="199">
        <f t="shared" si="668"/>
        <v>7.24604916593524</v>
      </c>
      <c r="AN724" s="197">
        <f t="shared" si="670"/>
        <v>0</v>
      </c>
      <c r="AO724" s="197">
        <f t="shared" si="671"/>
        <v>0</v>
      </c>
      <c r="AP724" s="197">
        <f t="shared" si="672"/>
        <v>0</v>
      </c>
      <c r="AQ724" s="197">
        <f t="shared" si="673"/>
        <v>0</v>
      </c>
      <c r="AR724" s="197" t="str">
        <f t="shared" si="674"/>
        <v/>
      </c>
      <c r="AS724" s="197" t="str">
        <f t="shared" si="675"/>
        <v/>
      </c>
      <c r="AT724" s="197" t="str">
        <f t="shared" si="676"/>
        <v/>
      </c>
      <c r="AU724" s="197" t="str">
        <f t="shared" si="677"/>
        <v/>
      </c>
      <c r="AV724" s="199">
        <f t="shared" ca="1" si="669"/>
        <v>2.1764960895850574</v>
      </c>
      <c r="AX724" s="162">
        <f t="shared" ref="AX724:AX787" si="678">IF(AN724="","",($AM725-$AM724)*AN724)</f>
        <v>0</v>
      </c>
      <c r="AY724" s="162">
        <f t="shared" ref="AY724:AY787" si="679">IF(AO724="","",($AM725-$AM724)*AO724)</f>
        <v>0</v>
      </c>
      <c r="AZ724" s="162">
        <f t="shared" ref="AZ724:AZ787" si="680">IF(AP724="","",($AM725-$AM724)*AP724)</f>
        <v>0</v>
      </c>
      <c r="BA724" s="162">
        <f t="shared" ref="BA724:BA787" si="681">IF(AQ724="","",($AM725-$AM724)*AQ724)</f>
        <v>0</v>
      </c>
      <c r="BB724" s="162" t="str">
        <f t="shared" ref="BB724:BB787" si="682">IF(AR724="","",($AM725-$AM724)*AR724)</f>
        <v/>
      </c>
      <c r="BC724" s="162" t="str">
        <f t="shared" ref="BC724:BC787" si="683">IF(AS724="","",($AM725-$AM724)*AS724)</f>
        <v/>
      </c>
      <c r="BD724" s="162" t="str">
        <f t="shared" ref="BD724:BD787" si="684">IF(AT724="","",($AM725-$AM724)*AT724)</f>
        <v/>
      </c>
      <c r="BE724" s="162" t="str">
        <f t="shared" ref="BE724:BE787" si="685">IF(AU724="","",($AM725-$AM724)*AU724)</f>
        <v/>
      </c>
      <c r="BG724" s="169">
        <f t="shared" si="666"/>
        <v>16.597740373342926</v>
      </c>
      <c r="BH724" s="169">
        <f t="shared" ca="1" si="667"/>
        <v>2.0595688903197606</v>
      </c>
    </row>
    <row r="725" spans="3:60" x14ac:dyDescent="0.25">
      <c r="C725" s="197">
        <v>65.099999999999994</v>
      </c>
      <c r="D725" s="198">
        <f t="shared" si="635"/>
        <v>24.426990103931491</v>
      </c>
      <c r="E725" s="199">
        <f t="shared" si="636"/>
        <v>4.3164439324116746</v>
      </c>
      <c r="F725" s="199">
        <f t="shared" si="637"/>
        <v>21.582219662058371</v>
      </c>
      <c r="G725" s="199">
        <f t="shared" si="638"/>
        <v>3.7065252234693897</v>
      </c>
      <c r="H725" s="200">
        <f t="shared" si="639"/>
        <v>6950.1655691004107</v>
      </c>
      <c r="K725" s="199">
        <f t="shared" si="640"/>
        <v>16.649126566449251</v>
      </c>
      <c r="L725" s="201">
        <f t="shared" si="641"/>
        <v>0.13963360066264199</v>
      </c>
      <c r="M725" s="201">
        <f t="shared" si="642"/>
        <v>0.14080794958754445</v>
      </c>
      <c r="N725" s="201">
        <f t="shared" si="643"/>
        <v>0.14800441716634302</v>
      </c>
      <c r="O725" s="201">
        <f t="shared" si="644"/>
        <v>0.13976261602802509</v>
      </c>
      <c r="P725" s="201" t="str">
        <f t="shared" si="645"/>
        <v/>
      </c>
      <c r="Q725" s="201" t="str">
        <f t="shared" si="646"/>
        <v/>
      </c>
      <c r="R725" s="201" t="str">
        <f t="shared" si="647"/>
        <v/>
      </c>
      <c r="S725" s="201" t="str">
        <f t="shared" si="648"/>
        <v/>
      </c>
      <c r="T725" s="199">
        <f t="shared" si="649"/>
        <v>0</v>
      </c>
      <c r="U725" s="199">
        <f t="shared" si="650"/>
        <v>0</v>
      </c>
      <c r="V725" s="199">
        <f t="shared" si="651"/>
        <v>0</v>
      </c>
      <c r="W725" s="199">
        <f t="shared" si="652"/>
        <v>0</v>
      </c>
      <c r="X725" s="199" t="str">
        <f t="shared" si="653"/>
        <v/>
      </c>
      <c r="Y725" s="199" t="str">
        <f t="shared" si="654"/>
        <v/>
      </c>
      <c r="Z725" s="199" t="str">
        <f t="shared" si="655"/>
        <v/>
      </c>
      <c r="AA725" s="199" t="str">
        <f t="shared" si="656"/>
        <v/>
      </c>
      <c r="AB725" s="201">
        <f t="shared" ca="1" si="657"/>
        <v>2.1178781881346183</v>
      </c>
      <c r="AD725" s="162">
        <f t="shared" si="658"/>
        <v>0</v>
      </c>
      <c r="AE725" s="162">
        <f t="shared" si="659"/>
        <v>0</v>
      </c>
      <c r="AF725" s="162">
        <f t="shared" si="660"/>
        <v>0</v>
      </c>
      <c r="AG725" s="162">
        <f t="shared" si="661"/>
        <v>0</v>
      </c>
      <c r="AH725" s="162" t="str">
        <f t="shared" si="662"/>
        <v/>
      </c>
      <c r="AI725" s="162" t="str">
        <f t="shared" si="663"/>
        <v/>
      </c>
      <c r="AJ725" s="162" t="str">
        <f t="shared" si="664"/>
        <v/>
      </c>
      <c r="AK725" s="162" t="str">
        <f t="shared" si="665"/>
        <v/>
      </c>
      <c r="AM725" s="199">
        <f t="shared" si="668"/>
        <v>7.2572659603097529</v>
      </c>
      <c r="AN725" s="197">
        <f t="shared" si="670"/>
        <v>0</v>
      </c>
      <c r="AO725" s="197">
        <f t="shared" si="671"/>
        <v>0</v>
      </c>
      <c r="AP725" s="197">
        <f t="shared" si="672"/>
        <v>0</v>
      </c>
      <c r="AQ725" s="197">
        <f t="shared" si="673"/>
        <v>0</v>
      </c>
      <c r="AR725" s="197" t="str">
        <f t="shared" si="674"/>
        <v/>
      </c>
      <c r="AS725" s="197" t="str">
        <f t="shared" si="675"/>
        <v/>
      </c>
      <c r="AT725" s="197" t="str">
        <f t="shared" si="676"/>
        <v/>
      </c>
      <c r="AU725" s="197" t="str">
        <f t="shared" si="677"/>
        <v/>
      </c>
      <c r="AV725" s="199">
        <f t="shared" ca="1" si="669"/>
        <v>2.0799305055448203</v>
      </c>
      <c r="AX725" s="162">
        <f t="shared" si="678"/>
        <v>0</v>
      </c>
      <c r="AY725" s="162">
        <f t="shared" si="679"/>
        <v>0</v>
      </c>
      <c r="AZ725" s="162">
        <f t="shared" si="680"/>
        <v>0</v>
      </c>
      <c r="BA725" s="162">
        <f t="shared" si="681"/>
        <v>0</v>
      </c>
      <c r="BB725" s="162" t="str">
        <f t="shared" si="682"/>
        <v/>
      </c>
      <c r="BC725" s="162" t="str">
        <f t="shared" si="683"/>
        <v/>
      </c>
      <c r="BD725" s="162" t="str">
        <f t="shared" si="684"/>
        <v/>
      </c>
      <c r="BE725" s="162" t="str">
        <f t="shared" si="685"/>
        <v/>
      </c>
      <c r="BG725" s="169">
        <f t="shared" si="666"/>
        <v>16.623433469896089</v>
      </c>
      <c r="BH725" s="169">
        <f t="shared" ca="1" si="667"/>
        <v>2.0888296261800914</v>
      </c>
    </row>
    <row r="726" spans="3:60" x14ac:dyDescent="0.25">
      <c r="C726" s="197">
        <v>65.2</v>
      </c>
      <c r="D726" s="198">
        <f t="shared" si="635"/>
        <v>24.464512362155656</v>
      </c>
      <c r="E726" s="199">
        <f t="shared" si="636"/>
        <v>4.3213496932515341</v>
      </c>
      <c r="F726" s="199">
        <f t="shared" si="637"/>
        <v>21.60674846625767</v>
      </c>
      <c r="G726" s="199">
        <f t="shared" si="638"/>
        <v>3.7122188106022156</v>
      </c>
      <c r="H726" s="200">
        <f t="shared" si="639"/>
        <v>6942.2754763054027</v>
      </c>
      <c r="K726" s="199">
        <f t="shared" si="640"/>
        <v>16.674819663002413</v>
      </c>
      <c r="L726" s="201">
        <f t="shared" si="641"/>
        <v>0.13984908461428186</v>
      </c>
      <c r="M726" s="201">
        <f t="shared" si="642"/>
        <v>0.14102524580604375</v>
      </c>
      <c r="N726" s="201">
        <f t="shared" si="643"/>
        <v>0.14823281904468616</v>
      </c>
      <c r="O726" s="201">
        <f t="shared" si="644"/>
        <v>0.13997829907745107</v>
      </c>
      <c r="P726" s="201" t="str">
        <f t="shared" si="645"/>
        <v/>
      </c>
      <c r="Q726" s="201" t="str">
        <f t="shared" si="646"/>
        <v/>
      </c>
      <c r="R726" s="201" t="str">
        <f t="shared" si="647"/>
        <v/>
      </c>
      <c r="S726" s="201" t="str">
        <f t="shared" si="648"/>
        <v/>
      </c>
      <c r="T726" s="199">
        <f t="shared" si="649"/>
        <v>0</v>
      </c>
      <c r="U726" s="199">
        <f t="shared" si="650"/>
        <v>0</v>
      </c>
      <c r="V726" s="199">
        <f t="shared" si="651"/>
        <v>0</v>
      </c>
      <c r="W726" s="199">
        <f t="shared" si="652"/>
        <v>0</v>
      </c>
      <c r="X726" s="199" t="str">
        <f t="shared" si="653"/>
        <v/>
      </c>
      <c r="Y726" s="199" t="str">
        <f t="shared" si="654"/>
        <v/>
      </c>
      <c r="Z726" s="199" t="str">
        <f t="shared" si="655"/>
        <v/>
      </c>
      <c r="AA726" s="199" t="str">
        <f t="shared" si="656"/>
        <v/>
      </c>
      <c r="AB726" s="201">
        <f t="shared" ca="1" si="657"/>
        <v>2.010101022750316</v>
      </c>
      <c r="AD726" s="162">
        <f t="shared" si="658"/>
        <v>0</v>
      </c>
      <c r="AE726" s="162">
        <f t="shared" si="659"/>
        <v>0</v>
      </c>
      <c r="AF726" s="162">
        <f t="shared" si="660"/>
        <v>0</v>
      </c>
      <c r="AG726" s="162">
        <f t="shared" si="661"/>
        <v>0</v>
      </c>
      <c r="AH726" s="162" t="str">
        <f t="shared" si="662"/>
        <v/>
      </c>
      <c r="AI726" s="162" t="str">
        <f t="shared" si="663"/>
        <v/>
      </c>
      <c r="AJ726" s="162" t="str">
        <f t="shared" si="664"/>
        <v/>
      </c>
      <c r="AK726" s="162" t="str">
        <f t="shared" si="665"/>
        <v/>
      </c>
      <c r="AM726" s="199">
        <f t="shared" si="668"/>
        <v>7.2684827546842659</v>
      </c>
      <c r="AN726" s="197">
        <f t="shared" si="670"/>
        <v>0</v>
      </c>
      <c r="AO726" s="197">
        <f t="shared" si="671"/>
        <v>0</v>
      </c>
      <c r="AP726" s="197">
        <f t="shared" si="672"/>
        <v>0</v>
      </c>
      <c r="AQ726" s="197">
        <f t="shared" si="673"/>
        <v>0</v>
      </c>
      <c r="AR726" s="197" t="str">
        <f t="shared" si="674"/>
        <v/>
      </c>
      <c r="AS726" s="197" t="str">
        <f t="shared" si="675"/>
        <v/>
      </c>
      <c r="AT726" s="197" t="str">
        <f t="shared" si="676"/>
        <v/>
      </c>
      <c r="AU726" s="197" t="str">
        <f t="shared" si="677"/>
        <v/>
      </c>
      <c r="AV726" s="199">
        <f t="shared" ca="1" si="669"/>
        <v>2.1470846039338909</v>
      </c>
      <c r="AX726" s="162">
        <f t="shared" si="678"/>
        <v>0</v>
      </c>
      <c r="AY726" s="162">
        <f t="shared" si="679"/>
        <v>0</v>
      </c>
      <c r="AZ726" s="162">
        <f t="shared" si="680"/>
        <v>0</v>
      </c>
      <c r="BA726" s="162">
        <f t="shared" si="681"/>
        <v>0</v>
      </c>
      <c r="BB726" s="162" t="str">
        <f t="shared" si="682"/>
        <v/>
      </c>
      <c r="BC726" s="162" t="str">
        <f t="shared" si="683"/>
        <v/>
      </c>
      <c r="BD726" s="162" t="str">
        <f t="shared" si="684"/>
        <v/>
      </c>
      <c r="BE726" s="162" t="str">
        <f t="shared" si="685"/>
        <v/>
      </c>
      <c r="BG726" s="169">
        <f t="shared" si="666"/>
        <v>16.649126566449251</v>
      </c>
      <c r="BH726" s="169">
        <f t="shared" ca="1" si="667"/>
        <v>2.1178781881346183</v>
      </c>
    </row>
    <row r="727" spans="3:60" x14ac:dyDescent="0.25">
      <c r="C727" s="197">
        <v>65.3</v>
      </c>
      <c r="D727" s="198">
        <f t="shared" si="635"/>
        <v>24.502034620379824</v>
      </c>
      <c r="E727" s="199">
        <f t="shared" si="636"/>
        <v>4.3262557427258805</v>
      </c>
      <c r="F727" s="199">
        <f t="shared" si="637"/>
        <v>21.631278713629403</v>
      </c>
      <c r="G727" s="199">
        <f t="shared" si="638"/>
        <v>3.7179123977350415</v>
      </c>
      <c r="H727" s="200">
        <f t="shared" si="639"/>
        <v>6934.4028148224188</v>
      </c>
      <c r="K727" s="199">
        <f t="shared" si="640"/>
        <v>16.700512759555576</v>
      </c>
      <c r="L727" s="201">
        <f t="shared" si="641"/>
        <v>0.14006456856592175</v>
      </c>
      <c r="M727" s="201">
        <f t="shared" si="642"/>
        <v>0.14124254202454306</v>
      </c>
      <c r="N727" s="201">
        <f t="shared" si="643"/>
        <v>0.14846122092302927</v>
      </c>
      <c r="O727" s="201">
        <f t="shared" si="644"/>
        <v>0.140193982126877</v>
      </c>
      <c r="P727" s="201" t="str">
        <f t="shared" si="645"/>
        <v/>
      </c>
      <c r="Q727" s="201" t="str">
        <f t="shared" si="646"/>
        <v/>
      </c>
      <c r="R727" s="201" t="str">
        <f t="shared" si="647"/>
        <v/>
      </c>
      <c r="S727" s="201" t="str">
        <f t="shared" si="648"/>
        <v/>
      </c>
      <c r="T727" s="199">
        <f t="shared" si="649"/>
        <v>0</v>
      </c>
      <c r="U727" s="199">
        <f t="shared" si="650"/>
        <v>0</v>
      </c>
      <c r="V727" s="199">
        <f t="shared" si="651"/>
        <v>0</v>
      </c>
      <c r="W727" s="199">
        <f t="shared" si="652"/>
        <v>0</v>
      </c>
      <c r="X727" s="199" t="str">
        <f t="shared" si="653"/>
        <v/>
      </c>
      <c r="Y727" s="199" t="str">
        <f t="shared" si="654"/>
        <v/>
      </c>
      <c r="Z727" s="199" t="str">
        <f t="shared" si="655"/>
        <v/>
      </c>
      <c r="AA727" s="199" t="str">
        <f t="shared" si="656"/>
        <v/>
      </c>
      <c r="AB727" s="201">
        <f t="shared" ca="1" si="657"/>
        <v>2.0674059236234603</v>
      </c>
      <c r="AD727" s="162">
        <f t="shared" si="658"/>
        <v>0</v>
      </c>
      <c r="AE727" s="162">
        <f t="shared" si="659"/>
        <v>0</v>
      </c>
      <c r="AF727" s="162">
        <f t="shared" si="660"/>
        <v>0</v>
      </c>
      <c r="AG727" s="162">
        <f t="shared" si="661"/>
        <v>0</v>
      </c>
      <c r="AH727" s="162" t="str">
        <f t="shared" si="662"/>
        <v/>
      </c>
      <c r="AI727" s="162" t="str">
        <f t="shared" si="663"/>
        <v/>
      </c>
      <c r="AJ727" s="162" t="str">
        <f t="shared" si="664"/>
        <v/>
      </c>
      <c r="AK727" s="162" t="str">
        <f t="shared" si="665"/>
        <v/>
      </c>
      <c r="AM727" s="199">
        <f t="shared" si="668"/>
        <v>7.2796995490587788</v>
      </c>
      <c r="AN727" s="197">
        <f t="shared" si="670"/>
        <v>0</v>
      </c>
      <c r="AO727" s="197">
        <f t="shared" si="671"/>
        <v>0</v>
      </c>
      <c r="AP727" s="197">
        <f t="shared" si="672"/>
        <v>0</v>
      </c>
      <c r="AQ727" s="197">
        <f t="shared" si="673"/>
        <v>0</v>
      </c>
      <c r="AR727" s="197" t="str">
        <f t="shared" si="674"/>
        <v/>
      </c>
      <c r="AS727" s="197" t="str">
        <f t="shared" si="675"/>
        <v/>
      </c>
      <c r="AT727" s="197" t="str">
        <f t="shared" si="676"/>
        <v/>
      </c>
      <c r="AU727" s="197" t="str">
        <f t="shared" si="677"/>
        <v/>
      </c>
      <c r="AV727" s="199">
        <f t="shared" ca="1" si="669"/>
        <v>2.0265505018992869</v>
      </c>
      <c r="AX727" s="162">
        <f t="shared" si="678"/>
        <v>0</v>
      </c>
      <c r="AY727" s="162">
        <f t="shared" si="679"/>
        <v>0</v>
      </c>
      <c r="AZ727" s="162">
        <f t="shared" si="680"/>
        <v>0</v>
      </c>
      <c r="BA727" s="162">
        <f t="shared" si="681"/>
        <v>0</v>
      </c>
      <c r="BB727" s="162" t="str">
        <f t="shared" si="682"/>
        <v/>
      </c>
      <c r="BC727" s="162" t="str">
        <f t="shared" si="683"/>
        <v/>
      </c>
      <c r="BD727" s="162" t="str">
        <f t="shared" si="684"/>
        <v/>
      </c>
      <c r="BE727" s="162" t="str">
        <f t="shared" si="685"/>
        <v/>
      </c>
      <c r="BG727" s="169">
        <f t="shared" si="666"/>
        <v>16.674819663002413</v>
      </c>
      <c r="BH727" s="169">
        <f t="shared" ca="1" si="667"/>
        <v>2.010101022750316</v>
      </c>
    </row>
    <row r="728" spans="3:60" x14ac:dyDescent="0.25">
      <c r="C728" s="197">
        <v>65.400000000000006</v>
      </c>
      <c r="D728" s="198">
        <f t="shared" si="635"/>
        <v>24.539556878603992</v>
      </c>
      <c r="E728" s="199">
        <f t="shared" si="636"/>
        <v>4.3311620795107038</v>
      </c>
      <c r="F728" s="199">
        <f t="shared" si="637"/>
        <v>21.65581039755352</v>
      </c>
      <c r="G728" s="199">
        <f t="shared" si="638"/>
        <v>3.7236059848678669</v>
      </c>
      <c r="H728" s="200">
        <f t="shared" si="639"/>
        <v>6926.5475291077382</v>
      </c>
      <c r="K728" s="199">
        <f t="shared" si="640"/>
        <v>16.726205856108738</v>
      </c>
      <c r="L728" s="201">
        <f t="shared" si="641"/>
        <v>0.14028005251756165</v>
      </c>
      <c r="M728" s="201">
        <f t="shared" si="642"/>
        <v>0.14145983824304234</v>
      </c>
      <c r="N728" s="201">
        <f t="shared" si="643"/>
        <v>0.14868962280137241</v>
      </c>
      <c r="O728" s="201">
        <f t="shared" si="644"/>
        <v>0.14040966517630299</v>
      </c>
      <c r="P728" s="201" t="str">
        <f t="shared" si="645"/>
        <v/>
      </c>
      <c r="Q728" s="201" t="str">
        <f t="shared" si="646"/>
        <v/>
      </c>
      <c r="R728" s="201" t="str">
        <f t="shared" si="647"/>
        <v/>
      </c>
      <c r="S728" s="201" t="str">
        <f t="shared" si="648"/>
        <v/>
      </c>
      <c r="T728" s="199">
        <f t="shared" si="649"/>
        <v>0</v>
      </c>
      <c r="U728" s="199">
        <f t="shared" si="650"/>
        <v>0</v>
      </c>
      <c r="V728" s="199">
        <f t="shared" si="651"/>
        <v>0</v>
      </c>
      <c r="W728" s="199">
        <f t="shared" si="652"/>
        <v>0</v>
      </c>
      <c r="X728" s="199" t="str">
        <f t="shared" si="653"/>
        <v/>
      </c>
      <c r="Y728" s="199" t="str">
        <f t="shared" si="654"/>
        <v/>
      </c>
      <c r="Z728" s="199" t="str">
        <f t="shared" si="655"/>
        <v/>
      </c>
      <c r="AA728" s="199" t="str">
        <f t="shared" si="656"/>
        <v/>
      </c>
      <c r="AB728" s="201">
        <f t="shared" ca="1" si="657"/>
        <v>2.0685867866450014</v>
      </c>
      <c r="AD728" s="162">
        <f t="shared" si="658"/>
        <v>0</v>
      </c>
      <c r="AE728" s="162">
        <f t="shared" si="659"/>
        <v>0</v>
      </c>
      <c r="AF728" s="162">
        <f t="shared" si="660"/>
        <v>0</v>
      </c>
      <c r="AG728" s="162">
        <f t="shared" si="661"/>
        <v>0</v>
      </c>
      <c r="AH728" s="162" t="str">
        <f t="shared" si="662"/>
        <v/>
      </c>
      <c r="AI728" s="162" t="str">
        <f t="shared" si="663"/>
        <v/>
      </c>
      <c r="AJ728" s="162" t="str">
        <f t="shared" si="664"/>
        <v/>
      </c>
      <c r="AK728" s="162" t="str">
        <f t="shared" si="665"/>
        <v/>
      </c>
      <c r="AM728" s="199">
        <f t="shared" si="668"/>
        <v>7.2909163434332918</v>
      </c>
      <c r="AN728" s="197">
        <f t="shared" si="670"/>
        <v>0</v>
      </c>
      <c r="AO728" s="197">
        <f t="shared" si="671"/>
        <v>0</v>
      </c>
      <c r="AP728" s="197">
        <f t="shared" si="672"/>
        <v>0</v>
      </c>
      <c r="AQ728" s="197">
        <f t="shared" si="673"/>
        <v>0</v>
      </c>
      <c r="AR728" s="197" t="str">
        <f t="shared" si="674"/>
        <v/>
      </c>
      <c r="AS728" s="197" t="str">
        <f t="shared" si="675"/>
        <v/>
      </c>
      <c r="AT728" s="197" t="str">
        <f t="shared" si="676"/>
        <v/>
      </c>
      <c r="AU728" s="197" t="str">
        <f t="shared" si="677"/>
        <v/>
      </c>
      <c r="AV728" s="199">
        <f t="shared" ca="1" si="669"/>
        <v>2.0616377638659431</v>
      </c>
      <c r="AX728" s="162">
        <f t="shared" si="678"/>
        <v>0</v>
      </c>
      <c r="AY728" s="162">
        <f t="shared" si="679"/>
        <v>0</v>
      </c>
      <c r="AZ728" s="162">
        <f t="shared" si="680"/>
        <v>0</v>
      </c>
      <c r="BA728" s="162">
        <f t="shared" si="681"/>
        <v>0</v>
      </c>
      <c r="BB728" s="162" t="str">
        <f t="shared" si="682"/>
        <v/>
      </c>
      <c r="BC728" s="162" t="str">
        <f t="shared" si="683"/>
        <v/>
      </c>
      <c r="BD728" s="162" t="str">
        <f t="shared" si="684"/>
        <v/>
      </c>
      <c r="BE728" s="162" t="str">
        <f t="shared" si="685"/>
        <v/>
      </c>
      <c r="BG728" s="169">
        <f t="shared" si="666"/>
        <v>16.700512759555576</v>
      </c>
      <c r="BH728" s="169">
        <f t="shared" ca="1" si="667"/>
        <v>2.0674059236234603</v>
      </c>
    </row>
    <row r="729" spans="3:60" x14ac:dyDescent="0.25">
      <c r="C729" s="197">
        <v>65.5</v>
      </c>
      <c r="D729" s="198">
        <f t="shared" si="635"/>
        <v>24.57707913682815</v>
      </c>
      <c r="E729" s="199">
        <f t="shared" si="636"/>
        <v>4.3360687022900768</v>
      </c>
      <c r="F729" s="199">
        <f t="shared" si="637"/>
        <v>21.680343511450385</v>
      </c>
      <c r="G729" s="199">
        <f t="shared" si="638"/>
        <v>3.7292995720006914</v>
      </c>
      <c r="H729" s="200">
        <f t="shared" si="639"/>
        <v>6918.7095638396186</v>
      </c>
      <c r="K729" s="199">
        <f t="shared" si="640"/>
        <v>16.7518989526619</v>
      </c>
      <c r="L729" s="201">
        <f t="shared" si="641"/>
        <v>0.14049553646920152</v>
      </c>
      <c r="M729" s="201">
        <f t="shared" si="642"/>
        <v>0.14167713446154165</v>
      </c>
      <c r="N729" s="201">
        <f t="shared" si="643"/>
        <v>0.14891802467971552</v>
      </c>
      <c r="O729" s="201">
        <f t="shared" si="644"/>
        <v>0.14062534822572895</v>
      </c>
      <c r="P729" s="201" t="str">
        <f t="shared" si="645"/>
        <v/>
      </c>
      <c r="Q729" s="201" t="str">
        <f t="shared" si="646"/>
        <v/>
      </c>
      <c r="R729" s="201" t="str">
        <f t="shared" si="647"/>
        <v/>
      </c>
      <c r="S729" s="201" t="str">
        <f t="shared" si="648"/>
        <v/>
      </c>
      <c r="T729" s="199">
        <f t="shared" si="649"/>
        <v>0</v>
      </c>
      <c r="U729" s="199">
        <f t="shared" si="650"/>
        <v>0</v>
      </c>
      <c r="V729" s="199">
        <f t="shared" si="651"/>
        <v>0</v>
      </c>
      <c r="W729" s="199">
        <f t="shared" si="652"/>
        <v>0</v>
      </c>
      <c r="X729" s="199" t="str">
        <f t="shared" si="653"/>
        <v/>
      </c>
      <c r="Y729" s="199" t="str">
        <f t="shared" si="654"/>
        <v/>
      </c>
      <c r="Z729" s="199" t="str">
        <f t="shared" si="655"/>
        <v/>
      </c>
      <c r="AA729" s="199" t="str">
        <f t="shared" si="656"/>
        <v/>
      </c>
      <c r="AB729" s="201">
        <f t="shared" ca="1" si="657"/>
        <v>2.0025175989858131</v>
      </c>
      <c r="AD729" s="162">
        <f t="shared" si="658"/>
        <v>0</v>
      </c>
      <c r="AE729" s="162">
        <f t="shared" si="659"/>
        <v>0</v>
      </c>
      <c r="AF729" s="162">
        <f t="shared" si="660"/>
        <v>0</v>
      </c>
      <c r="AG729" s="162">
        <f t="shared" si="661"/>
        <v>0</v>
      </c>
      <c r="AH729" s="162" t="str">
        <f t="shared" si="662"/>
        <v/>
      </c>
      <c r="AI729" s="162" t="str">
        <f t="shared" si="663"/>
        <v/>
      </c>
      <c r="AJ729" s="162" t="str">
        <f t="shared" si="664"/>
        <v/>
      </c>
      <c r="AK729" s="162" t="str">
        <f t="shared" si="665"/>
        <v/>
      </c>
      <c r="AM729" s="199">
        <f t="shared" si="668"/>
        <v>7.3021331378078047</v>
      </c>
      <c r="AN729" s="197">
        <f t="shared" si="670"/>
        <v>0</v>
      </c>
      <c r="AO729" s="197">
        <f t="shared" si="671"/>
        <v>0</v>
      </c>
      <c r="AP729" s="197">
        <f t="shared" si="672"/>
        <v>0</v>
      </c>
      <c r="AQ729" s="197">
        <f t="shared" si="673"/>
        <v>0</v>
      </c>
      <c r="AR729" s="197" t="str">
        <f t="shared" si="674"/>
        <v/>
      </c>
      <c r="AS729" s="197" t="str">
        <f t="shared" si="675"/>
        <v/>
      </c>
      <c r="AT729" s="197" t="str">
        <f t="shared" si="676"/>
        <v/>
      </c>
      <c r="AU729" s="197" t="str">
        <f t="shared" si="677"/>
        <v/>
      </c>
      <c r="AV729" s="199">
        <f t="shared" ca="1" si="669"/>
        <v>2.075066463984327</v>
      </c>
      <c r="AX729" s="162">
        <f t="shared" si="678"/>
        <v>0</v>
      </c>
      <c r="AY729" s="162">
        <f t="shared" si="679"/>
        <v>0</v>
      </c>
      <c r="AZ729" s="162">
        <f t="shared" si="680"/>
        <v>0</v>
      </c>
      <c r="BA729" s="162">
        <f t="shared" si="681"/>
        <v>0</v>
      </c>
      <c r="BB729" s="162" t="str">
        <f t="shared" si="682"/>
        <v/>
      </c>
      <c r="BC729" s="162" t="str">
        <f t="shared" si="683"/>
        <v/>
      </c>
      <c r="BD729" s="162" t="str">
        <f t="shared" si="684"/>
        <v/>
      </c>
      <c r="BE729" s="162" t="str">
        <f t="shared" si="685"/>
        <v/>
      </c>
      <c r="BG729" s="169">
        <f t="shared" si="666"/>
        <v>16.726205856108738</v>
      </c>
      <c r="BH729" s="169">
        <f t="shared" ca="1" si="667"/>
        <v>2.0685867866450014</v>
      </c>
    </row>
    <row r="730" spans="3:60" x14ac:dyDescent="0.25">
      <c r="C730" s="197">
        <v>65.599999999999994</v>
      </c>
      <c r="D730" s="198">
        <f t="shared" si="635"/>
        <v>24.614601395052318</v>
      </c>
      <c r="E730" s="199">
        <f t="shared" si="636"/>
        <v>4.3409756097560974</v>
      </c>
      <c r="F730" s="199">
        <f t="shared" si="637"/>
        <v>21.704878048780486</v>
      </c>
      <c r="G730" s="199">
        <f t="shared" si="638"/>
        <v>3.7349931591335173</v>
      </c>
      <c r="H730" s="200">
        <f t="shared" si="639"/>
        <v>6910.8888639172947</v>
      </c>
      <c r="K730" s="199">
        <f t="shared" si="640"/>
        <v>16.777592049215063</v>
      </c>
      <c r="L730" s="201">
        <f t="shared" si="641"/>
        <v>0.14071102042084138</v>
      </c>
      <c r="M730" s="201">
        <f t="shared" si="642"/>
        <v>0.14189443068004093</v>
      </c>
      <c r="N730" s="201">
        <f t="shared" si="643"/>
        <v>0.14914642655805863</v>
      </c>
      <c r="O730" s="201">
        <f t="shared" si="644"/>
        <v>0.1408410312751549</v>
      </c>
      <c r="P730" s="201" t="str">
        <f t="shared" si="645"/>
        <v/>
      </c>
      <c r="Q730" s="201" t="str">
        <f t="shared" si="646"/>
        <v/>
      </c>
      <c r="R730" s="201" t="str">
        <f t="shared" si="647"/>
        <v/>
      </c>
      <c r="S730" s="201" t="str">
        <f t="shared" si="648"/>
        <v/>
      </c>
      <c r="T730" s="199">
        <f t="shared" si="649"/>
        <v>0</v>
      </c>
      <c r="U730" s="199">
        <f t="shared" si="650"/>
        <v>0</v>
      </c>
      <c r="V730" s="199">
        <f t="shared" si="651"/>
        <v>0</v>
      </c>
      <c r="W730" s="199">
        <f t="shared" si="652"/>
        <v>0</v>
      </c>
      <c r="X730" s="199" t="str">
        <f t="shared" si="653"/>
        <v/>
      </c>
      <c r="Y730" s="199" t="str">
        <f t="shared" si="654"/>
        <v/>
      </c>
      <c r="Z730" s="199" t="str">
        <f t="shared" si="655"/>
        <v/>
      </c>
      <c r="AA730" s="199" t="str">
        <f t="shared" si="656"/>
        <v/>
      </c>
      <c r="AB730" s="201">
        <f t="shared" ca="1" si="657"/>
        <v>2.1583640771576005</v>
      </c>
      <c r="AD730" s="162">
        <f t="shared" si="658"/>
        <v>0</v>
      </c>
      <c r="AE730" s="162">
        <f t="shared" si="659"/>
        <v>0</v>
      </c>
      <c r="AF730" s="162">
        <f t="shared" si="660"/>
        <v>0</v>
      </c>
      <c r="AG730" s="162">
        <f t="shared" si="661"/>
        <v>0</v>
      </c>
      <c r="AH730" s="162" t="str">
        <f t="shared" si="662"/>
        <v/>
      </c>
      <c r="AI730" s="162" t="str">
        <f t="shared" si="663"/>
        <v/>
      </c>
      <c r="AJ730" s="162" t="str">
        <f t="shared" si="664"/>
        <v/>
      </c>
      <c r="AK730" s="162" t="str">
        <f t="shared" si="665"/>
        <v/>
      </c>
      <c r="AM730" s="199">
        <f t="shared" si="668"/>
        <v>7.3133499321823177</v>
      </c>
      <c r="AN730" s="197">
        <f t="shared" si="670"/>
        <v>0</v>
      </c>
      <c r="AO730" s="197">
        <f t="shared" si="671"/>
        <v>0</v>
      </c>
      <c r="AP730" s="197">
        <f t="shared" si="672"/>
        <v>0</v>
      </c>
      <c r="AQ730" s="197">
        <f t="shared" si="673"/>
        <v>0</v>
      </c>
      <c r="AR730" s="197" t="str">
        <f t="shared" si="674"/>
        <v/>
      </c>
      <c r="AS730" s="197" t="str">
        <f t="shared" si="675"/>
        <v/>
      </c>
      <c r="AT730" s="197" t="str">
        <f t="shared" si="676"/>
        <v/>
      </c>
      <c r="AU730" s="197" t="str">
        <f t="shared" si="677"/>
        <v/>
      </c>
      <c r="AV730" s="199">
        <f t="shared" ca="1" si="669"/>
        <v>2.1789097341731747</v>
      </c>
      <c r="AX730" s="162">
        <f t="shared" si="678"/>
        <v>0</v>
      </c>
      <c r="AY730" s="162">
        <f t="shared" si="679"/>
        <v>0</v>
      </c>
      <c r="AZ730" s="162">
        <f t="shared" si="680"/>
        <v>0</v>
      </c>
      <c r="BA730" s="162">
        <f t="shared" si="681"/>
        <v>0</v>
      </c>
      <c r="BB730" s="162" t="str">
        <f t="shared" si="682"/>
        <v/>
      </c>
      <c r="BC730" s="162" t="str">
        <f t="shared" si="683"/>
        <v/>
      </c>
      <c r="BD730" s="162" t="str">
        <f t="shared" si="684"/>
        <v/>
      </c>
      <c r="BE730" s="162" t="str">
        <f t="shared" si="685"/>
        <v/>
      </c>
      <c r="BG730" s="169">
        <f t="shared" si="666"/>
        <v>16.7518989526619</v>
      </c>
      <c r="BH730" s="169">
        <f t="shared" ca="1" si="667"/>
        <v>2.0025175989858131</v>
      </c>
    </row>
    <row r="731" spans="3:60" x14ac:dyDescent="0.25">
      <c r="C731" s="197">
        <v>65.7</v>
      </c>
      <c r="D731" s="198">
        <f t="shared" si="635"/>
        <v>24.652123653276487</v>
      </c>
      <c r="E731" s="199">
        <f t="shared" si="636"/>
        <v>4.3458828006088286</v>
      </c>
      <c r="F731" s="199">
        <f t="shared" si="637"/>
        <v>21.729414003044141</v>
      </c>
      <c r="G731" s="199">
        <f t="shared" si="638"/>
        <v>3.7406867462663436</v>
      </c>
      <c r="H731" s="200">
        <f t="shared" si="639"/>
        <v>6903.0853744599845</v>
      </c>
      <c r="K731" s="199">
        <f t="shared" si="640"/>
        <v>16.803285145768225</v>
      </c>
      <c r="L731" s="201">
        <f t="shared" si="641"/>
        <v>0.14092650437248128</v>
      </c>
      <c r="M731" s="201">
        <f t="shared" si="642"/>
        <v>0.14211172689854024</v>
      </c>
      <c r="N731" s="201">
        <f t="shared" si="643"/>
        <v>0.14937482843640176</v>
      </c>
      <c r="O731" s="201">
        <f t="shared" si="644"/>
        <v>0.14105671432458086</v>
      </c>
      <c r="P731" s="201" t="str">
        <f t="shared" si="645"/>
        <v/>
      </c>
      <c r="Q731" s="201" t="str">
        <f t="shared" si="646"/>
        <v/>
      </c>
      <c r="R731" s="201" t="str">
        <f t="shared" si="647"/>
        <v/>
      </c>
      <c r="S731" s="201" t="str">
        <f t="shared" si="648"/>
        <v/>
      </c>
      <c r="T731" s="199">
        <f t="shared" si="649"/>
        <v>0</v>
      </c>
      <c r="U731" s="199">
        <f t="shared" si="650"/>
        <v>0</v>
      </c>
      <c r="V731" s="199">
        <f t="shared" si="651"/>
        <v>0</v>
      </c>
      <c r="W731" s="199">
        <f t="shared" si="652"/>
        <v>0</v>
      </c>
      <c r="X731" s="199" t="str">
        <f t="shared" si="653"/>
        <v/>
      </c>
      <c r="Y731" s="199" t="str">
        <f t="shared" si="654"/>
        <v/>
      </c>
      <c r="Z731" s="199" t="str">
        <f t="shared" si="655"/>
        <v/>
      </c>
      <c r="AA731" s="199" t="str">
        <f t="shared" si="656"/>
        <v/>
      </c>
      <c r="AB731" s="201">
        <f t="shared" ca="1" si="657"/>
        <v>2.1174333672914369</v>
      </c>
      <c r="AD731" s="162">
        <f t="shared" si="658"/>
        <v>0</v>
      </c>
      <c r="AE731" s="162">
        <f t="shared" si="659"/>
        <v>0</v>
      </c>
      <c r="AF731" s="162">
        <f t="shared" si="660"/>
        <v>0</v>
      </c>
      <c r="AG731" s="162">
        <f t="shared" si="661"/>
        <v>0</v>
      </c>
      <c r="AH731" s="162" t="str">
        <f t="shared" si="662"/>
        <v/>
      </c>
      <c r="AI731" s="162" t="str">
        <f t="shared" si="663"/>
        <v/>
      </c>
      <c r="AJ731" s="162" t="str">
        <f t="shared" si="664"/>
        <v/>
      </c>
      <c r="AK731" s="162" t="str">
        <f t="shared" si="665"/>
        <v/>
      </c>
      <c r="AM731" s="199">
        <f t="shared" si="668"/>
        <v>7.3245667265568306</v>
      </c>
      <c r="AN731" s="197">
        <f t="shared" si="670"/>
        <v>0</v>
      </c>
      <c r="AO731" s="197">
        <f t="shared" si="671"/>
        <v>0</v>
      </c>
      <c r="AP731" s="197">
        <f t="shared" si="672"/>
        <v>0</v>
      </c>
      <c r="AQ731" s="197">
        <f t="shared" si="673"/>
        <v>0</v>
      </c>
      <c r="AR731" s="197" t="str">
        <f t="shared" si="674"/>
        <v/>
      </c>
      <c r="AS731" s="197" t="str">
        <f t="shared" si="675"/>
        <v/>
      </c>
      <c r="AT731" s="197" t="str">
        <f t="shared" si="676"/>
        <v/>
      </c>
      <c r="AU731" s="197" t="str">
        <f t="shared" si="677"/>
        <v/>
      </c>
      <c r="AV731" s="199">
        <f t="shared" ca="1" si="669"/>
        <v>2.1238913073506982</v>
      </c>
      <c r="AX731" s="162">
        <f t="shared" si="678"/>
        <v>0</v>
      </c>
      <c r="AY731" s="162">
        <f t="shared" si="679"/>
        <v>0</v>
      </c>
      <c r="AZ731" s="162">
        <f t="shared" si="680"/>
        <v>0</v>
      </c>
      <c r="BA731" s="162">
        <f t="shared" si="681"/>
        <v>0</v>
      </c>
      <c r="BB731" s="162" t="str">
        <f t="shared" si="682"/>
        <v/>
      </c>
      <c r="BC731" s="162" t="str">
        <f t="shared" si="683"/>
        <v/>
      </c>
      <c r="BD731" s="162" t="str">
        <f t="shared" si="684"/>
        <v/>
      </c>
      <c r="BE731" s="162" t="str">
        <f t="shared" si="685"/>
        <v/>
      </c>
      <c r="BG731" s="169">
        <f t="shared" si="666"/>
        <v>16.777592049215063</v>
      </c>
      <c r="BH731" s="169">
        <f t="shared" ca="1" si="667"/>
        <v>2.1583640771576005</v>
      </c>
    </row>
    <row r="732" spans="3:60" x14ac:dyDescent="0.25">
      <c r="C732" s="197">
        <v>65.8</v>
      </c>
      <c r="D732" s="198">
        <f t="shared" si="635"/>
        <v>24.689645911500644</v>
      </c>
      <c r="E732" s="199">
        <f t="shared" si="636"/>
        <v>4.3507902735562309</v>
      </c>
      <c r="F732" s="199">
        <f t="shared" si="637"/>
        <v>21.753951367781156</v>
      </c>
      <c r="G732" s="199">
        <f t="shared" si="638"/>
        <v>3.7463803333991677</v>
      </c>
      <c r="H732" s="200">
        <f t="shared" si="639"/>
        <v>6895.2990408059186</v>
      </c>
      <c r="K732" s="199">
        <f t="shared" si="640"/>
        <v>16.828978242321387</v>
      </c>
      <c r="L732" s="201">
        <f t="shared" si="641"/>
        <v>0.14114198832412114</v>
      </c>
      <c r="M732" s="201">
        <f t="shared" si="642"/>
        <v>0.14232902311703952</v>
      </c>
      <c r="N732" s="201">
        <f t="shared" si="643"/>
        <v>0.14960323031474487</v>
      </c>
      <c r="O732" s="201">
        <f t="shared" si="644"/>
        <v>0.14127239737400682</v>
      </c>
      <c r="P732" s="201" t="str">
        <f t="shared" si="645"/>
        <v/>
      </c>
      <c r="Q732" s="201" t="str">
        <f t="shared" si="646"/>
        <v/>
      </c>
      <c r="R732" s="201" t="str">
        <f t="shared" si="647"/>
        <v/>
      </c>
      <c r="S732" s="201" t="str">
        <f t="shared" si="648"/>
        <v/>
      </c>
      <c r="T732" s="199">
        <f t="shared" si="649"/>
        <v>0</v>
      </c>
      <c r="U732" s="199">
        <f t="shared" si="650"/>
        <v>0</v>
      </c>
      <c r="V732" s="199">
        <f t="shared" si="651"/>
        <v>0</v>
      </c>
      <c r="W732" s="199">
        <f t="shared" si="652"/>
        <v>0</v>
      </c>
      <c r="X732" s="199" t="str">
        <f t="shared" si="653"/>
        <v/>
      </c>
      <c r="Y732" s="199" t="str">
        <f t="shared" si="654"/>
        <v/>
      </c>
      <c r="Z732" s="199" t="str">
        <f t="shared" si="655"/>
        <v/>
      </c>
      <c r="AA732" s="199" t="str">
        <f t="shared" si="656"/>
        <v/>
      </c>
      <c r="AB732" s="201">
        <f t="shared" ca="1" si="657"/>
        <v>2.0118750443064211</v>
      </c>
      <c r="AD732" s="162">
        <f t="shared" si="658"/>
        <v>0</v>
      </c>
      <c r="AE732" s="162">
        <f t="shared" si="659"/>
        <v>0</v>
      </c>
      <c r="AF732" s="162">
        <f t="shared" si="660"/>
        <v>0</v>
      </c>
      <c r="AG732" s="162">
        <f t="shared" si="661"/>
        <v>0</v>
      </c>
      <c r="AH732" s="162" t="str">
        <f t="shared" si="662"/>
        <v/>
      </c>
      <c r="AI732" s="162" t="str">
        <f t="shared" si="663"/>
        <v/>
      </c>
      <c r="AJ732" s="162" t="str">
        <f t="shared" si="664"/>
        <v/>
      </c>
      <c r="AK732" s="162" t="str">
        <f t="shared" si="665"/>
        <v/>
      </c>
      <c r="AM732" s="199">
        <f t="shared" si="668"/>
        <v>7.3357835209313436</v>
      </c>
      <c r="AN732" s="197">
        <f t="shared" si="670"/>
        <v>0</v>
      </c>
      <c r="AO732" s="197">
        <f t="shared" si="671"/>
        <v>0</v>
      </c>
      <c r="AP732" s="197">
        <f t="shared" si="672"/>
        <v>0</v>
      </c>
      <c r="AQ732" s="197">
        <f t="shared" si="673"/>
        <v>0</v>
      </c>
      <c r="AR732" s="197" t="str">
        <f t="shared" si="674"/>
        <v/>
      </c>
      <c r="AS732" s="197" t="str">
        <f t="shared" si="675"/>
        <v/>
      </c>
      <c r="AT732" s="197" t="str">
        <f t="shared" si="676"/>
        <v/>
      </c>
      <c r="AU732" s="197" t="str">
        <f t="shared" si="677"/>
        <v/>
      </c>
      <c r="AV732" s="199">
        <f t="shared" ca="1" si="669"/>
        <v>2.1523038065604463</v>
      </c>
      <c r="AX732" s="162">
        <f t="shared" si="678"/>
        <v>0</v>
      </c>
      <c r="AY732" s="162">
        <f t="shared" si="679"/>
        <v>0</v>
      </c>
      <c r="AZ732" s="162">
        <f t="shared" si="680"/>
        <v>0</v>
      </c>
      <c r="BA732" s="162">
        <f t="shared" si="681"/>
        <v>0</v>
      </c>
      <c r="BB732" s="162" t="str">
        <f t="shared" si="682"/>
        <v/>
      </c>
      <c r="BC732" s="162" t="str">
        <f t="shared" si="683"/>
        <v/>
      </c>
      <c r="BD732" s="162" t="str">
        <f t="shared" si="684"/>
        <v/>
      </c>
      <c r="BE732" s="162" t="str">
        <f t="shared" si="685"/>
        <v/>
      </c>
      <c r="BG732" s="169">
        <f t="shared" si="666"/>
        <v>16.803285145768225</v>
      </c>
      <c r="BH732" s="169">
        <f t="shared" ca="1" si="667"/>
        <v>2.1174333672914369</v>
      </c>
    </row>
    <row r="733" spans="3:60" x14ac:dyDescent="0.25">
      <c r="C733" s="197">
        <v>65.900000000000006</v>
      </c>
      <c r="D733" s="198">
        <f t="shared" si="635"/>
        <v>24.727168169724816</v>
      </c>
      <c r="E733" s="199">
        <f t="shared" si="636"/>
        <v>4.3556980273141122</v>
      </c>
      <c r="F733" s="199">
        <f t="shared" si="637"/>
        <v>21.778490136570561</v>
      </c>
      <c r="G733" s="199">
        <f t="shared" si="638"/>
        <v>3.7520739205319944</v>
      </c>
      <c r="H733" s="200">
        <f t="shared" si="639"/>
        <v>6887.5298085113427</v>
      </c>
      <c r="K733" s="199">
        <f t="shared" si="640"/>
        <v>16.854671338874549</v>
      </c>
      <c r="L733" s="201">
        <f t="shared" si="641"/>
        <v>0.14135747227576104</v>
      </c>
      <c r="M733" s="201">
        <f t="shared" si="642"/>
        <v>0.14254631933553882</v>
      </c>
      <c r="N733" s="201">
        <f t="shared" si="643"/>
        <v>0.14983163219308801</v>
      </c>
      <c r="O733" s="201">
        <f t="shared" si="644"/>
        <v>0.1414880804234328</v>
      </c>
      <c r="P733" s="201" t="str">
        <f t="shared" si="645"/>
        <v/>
      </c>
      <c r="Q733" s="201" t="str">
        <f t="shared" si="646"/>
        <v/>
      </c>
      <c r="R733" s="201" t="str">
        <f t="shared" si="647"/>
        <v/>
      </c>
      <c r="S733" s="201" t="str">
        <f t="shared" si="648"/>
        <v/>
      </c>
      <c r="T733" s="199">
        <f t="shared" si="649"/>
        <v>0</v>
      </c>
      <c r="U733" s="199">
        <f t="shared" si="650"/>
        <v>0</v>
      </c>
      <c r="V733" s="199">
        <f t="shared" si="651"/>
        <v>0</v>
      </c>
      <c r="W733" s="199">
        <f t="shared" si="652"/>
        <v>0</v>
      </c>
      <c r="X733" s="199" t="str">
        <f t="shared" si="653"/>
        <v/>
      </c>
      <c r="Y733" s="199" t="str">
        <f t="shared" si="654"/>
        <v/>
      </c>
      <c r="Z733" s="199" t="str">
        <f t="shared" si="655"/>
        <v/>
      </c>
      <c r="AA733" s="199" t="str">
        <f t="shared" si="656"/>
        <v/>
      </c>
      <c r="AB733" s="201">
        <f t="shared" ca="1" si="657"/>
        <v>2.1275566147977232</v>
      </c>
      <c r="AD733" s="162">
        <f t="shared" si="658"/>
        <v>0</v>
      </c>
      <c r="AE733" s="162">
        <f t="shared" si="659"/>
        <v>0</v>
      </c>
      <c r="AF733" s="162">
        <f t="shared" si="660"/>
        <v>0</v>
      </c>
      <c r="AG733" s="162">
        <f t="shared" si="661"/>
        <v>0</v>
      </c>
      <c r="AH733" s="162" t="str">
        <f t="shared" si="662"/>
        <v/>
      </c>
      <c r="AI733" s="162" t="str">
        <f t="shared" si="663"/>
        <v/>
      </c>
      <c r="AJ733" s="162" t="str">
        <f t="shared" si="664"/>
        <v/>
      </c>
      <c r="AK733" s="162" t="str">
        <f t="shared" si="665"/>
        <v/>
      </c>
      <c r="AM733" s="199">
        <f t="shared" si="668"/>
        <v>7.3470003153058565</v>
      </c>
      <c r="AN733" s="197">
        <f t="shared" si="670"/>
        <v>0</v>
      </c>
      <c r="AO733" s="197">
        <f t="shared" si="671"/>
        <v>0</v>
      </c>
      <c r="AP733" s="197">
        <f t="shared" si="672"/>
        <v>0</v>
      </c>
      <c r="AQ733" s="197">
        <f t="shared" si="673"/>
        <v>0</v>
      </c>
      <c r="AR733" s="197" t="str">
        <f t="shared" si="674"/>
        <v/>
      </c>
      <c r="AS733" s="197" t="str">
        <f t="shared" si="675"/>
        <v/>
      </c>
      <c r="AT733" s="197" t="str">
        <f t="shared" si="676"/>
        <v/>
      </c>
      <c r="AU733" s="197" t="str">
        <f t="shared" si="677"/>
        <v/>
      </c>
      <c r="AV733" s="199">
        <f t="shared" ca="1" si="669"/>
        <v>2.0311522218456335</v>
      </c>
      <c r="AX733" s="162">
        <f t="shared" si="678"/>
        <v>0</v>
      </c>
      <c r="AY733" s="162">
        <f t="shared" si="679"/>
        <v>0</v>
      </c>
      <c r="AZ733" s="162">
        <f t="shared" si="680"/>
        <v>0</v>
      </c>
      <c r="BA733" s="162">
        <f t="shared" si="681"/>
        <v>0</v>
      </c>
      <c r="BB733" s="162" t="str">
        <f t="shared" si="682"/>
        <v/>
      </c>
      <c r="BC733" s="162" t="str">
        <f t="shared" si="683"/>
        <v/>
      </c>
      <c r="BD733" s="162" t="str">
        <f t="shared" si="684"/>
        <v/>
      </c>
      <c r="BE733" s="162" t="str">
        <f t="shared" si="685"/>
        <v/>
      </c>
      <c r="BG733" s="169">
        <f t="shared" si="666"/>
        <v>16.828978242321387</v>
      </c>
      <c r="BH733" s="169">
        <f t="shared" ca="1" si="667"/>
        <v>2.0118750443064211</v>
      </c>
    </row>
    <row r="734" spans="3:60" x14ac:dyDescent="0.25">
      <c r="C734" s="197">
        <v>66</v>
      </c>
      <c r="D734" s="198">
        <f t="shared" si="635"/>
        <v>24.764690427948981</v>
      </c>
      <c r="E734" s="199">
        <f t="shared" si="636"/>
        <v>4.3606060606060613</v>
      </c>
      <c r="F734" s="199">
        <f t="shared" si="637"/>
        <v>21.803030303030305</v>
      </c>
      <c r="G734" s="199">
        <f t="shared" si="638"/>
        <v>3.7577675076648203</v>
      </c>
      <c r="H734" s="200">
        <f t="shared" si="639"/>
        <v>6879.7776233495479</v>
      </c>
      <c r="K734" s="199">
        <f t="shared" si="640"/>
        <v>16.880364435427712</v>
      </c>
      <c r="L734" s="201">
        <f t="shared" si="641"/>
        <v>0.1415729562274009</v>
      </c>
      <c r="M734" s="201">
        <f t="shared" si="642"/>
        <v>0.14276361555403813</v>
      </c>
      <c r="N734" s="201">
        <f t="shared" si="643"/>
        <v>0.15006003407143112</v>
      </c>
      <c r="O734" s="201">
        <f t="shared" si="644"/>
        <v>0.14170376347285876</v>
      </c>
      <c r="P734" s="201" t="str">
        <f t="shared" si="645"/>
        <v/>
      </c>
      <c r="Q734" s="201" t="str">
        <f t="shared" si="646"/>
        <v/>
      </c>
      <c r="R734" s="201" t="str">
        <f t="shared" si="647"/>
        <v/>
      </c>
      <c r="S734" s="201" t="str">
        <f t="shared" si="648"/>
        <v/>
      </c>
      <c r="T734" s="199">
        <f t="shared" si="649"/>
        <v>0</v>
      </c>
      <c r="U734" s="199">
        <f t="shared" si="650"/>
        <v>0</v>
      </c>
      <c r="V734" s="199">
        <f t="shared" si="651"/>
        <v>0</v>
      </c>
      <c r="W734" s="199">
        <f t="shared" si="652"/>
        <v>0</v>
      </c>
      <c r="X734" s="199" t="str">
        <f t="shared" si="653"/>
        <v/>
      </c>
      <c r="Y734" s="199" t="str">
        <f t="shared" si="654"/>
        <v/>
      </c>
      <c r="Z734" s="199" t="str">
        <f t="shared" si="655"/>
        <v/>
      </c>
      <c r="AA734" s="199" t="str">
        <f t="shared" si="656"/>
        <v/>
      </c>
      <c r="AB734" s="201">
        <f t="shared" ca="1" si="657"/>
        <v>2.0412073438231437</v>
      </c>
      <c r="AD734" s="162">
        <f t="shared" si="658"/>
        <v>0</v>
      </c>
      <c r="AE734" s="162">
        <f t="shared" si="659"/>
        <v>0</v>
      </c>
      <c r="AF734" s="162">
        <f t="shared" si="660"/>
        <v>0</v>
      </c>
      <c r="AG734" s="162">
        <f t="shared" si="661"/>
        <v>0</v>
      </c>
      <c r="AH734" s="162" t="str">
        <f t="shared" si="662"/>
        <v/>
      </c>
      <c r="AI734" s="162" t="str">
        <f t="shared" si="663"/>
        <v/>
      </c>
      <c r="AJ734" s="162" t="str">
        <f t="shared" si="664"/>
        <v/>
      </c>
      <c r="AK734" s="162" t="str">
        <f t="shared" si="665"/>
        <v/>
      </c>
      <c r="AM734" s="199">
        <f t="shared" si="668"/>
        <v>7.3582171096803695</v>
      </c>
      <c r="AN734" s="197">
        <f t="shared" si="670"/>
        <v>0</v>
      </c>
      <c r="AO734" s="197">
        <f t="shared" si="671"/>
        <v>0</v>
      </c>
      <c r="AP734" s="197">
        <f t="shared" si="672"/>
        <v>0</v>
      </c>
      <c r="AQ734" s="197">
        <f t="shared" si="673"/>
        <v>0</v>
      </c>
      <c r="AR734" s="197" t="str">
        <f t="shared" si="674"/>
        <v/>
      </c>
      <c r="AS734" s="197" t="str">
        <f t="shared" si="675"/>
        <v/>
      </c>
      <c r="AT734" s="197" t="str">
        <f t="shared" si="676"/>
        <v/>
      </c>
      <c r="AU734" s="197" t="str">
        <f t="shared" si="677"/>
        <v/>
      </c>
      <c r="AV734" s="199">
        <f t="shared" ca="1" si="669"/>
        <v>2.1683503094652372</v>
      </c>
      <c r="AX734" s="162">
        <f t="shared" si="678"/>
        <v>0</v>
      </c>
      <c r="AY734" s="162">
        <f t="shared" si="679"/>
        <v>0</v>
      </c>
      <c r="AZ734" s="162">
        <f t="shared" si="680"/>
        <v>0</v>
      </c>
      <c r="BA734" s="162">
        <f t="shared" si="681"/>
        <v>0</v>
      </c>
      <c r="BB734" s="162" t="str">
        <f t="shared" si="682"/>
        <v/>
      </c>
      <c r="BC734" s="162" t="str">
        <f t="shared" si="683"/>
        <v/>
      </c>
      <c r="BD734" s="162" t="str">
        <f t="shared" si="684"/>
        <v/>
      </c>
      <c r="BE734" s="162" t="str">
        <f t="shared" si="685"/>
        <v/>
      </c>
      <c r="BG734" s="169">
        <f t="shared" si="666"/>
        <v>16.854671338874549</v>
      </c>
      <c r="BH734" s="169">
        <f t="shared" ca="1" si="667"/>
        <v>2.1275566147977232</v>
      </c>
    </row>
    <row r="735" spans="3:60" x14ac:dyDescent="0.25">
      <c r="C735" s="197">
        <v>66.099999999999994</v>
      </c>
      <c r="D735" s="198">
        <f t="shared" si="635"/>
        <v>24.802212686173139</v>
      </c>
      <c r="E735" s="199">
        <f t="shared" si="636"/>
        <v>4.3655143721633882</v>
      </c>
      <c r="F735" s="199">
        <f t="shared" si="637"/>
        <v>21.827571860816942</v>
      </c>
      <c r="G735" s="199">
        <f t="shared" si="638"/>
        <v>3.7634610947976443</v>
      </c>
      <c r="H735" s="200">
        <f t="shared" si="639"/>
        <v>6872.0424313098993</v>
      </c>
      <c r="K735" s="199">
        <f t="shared" si="640"/>
        <v>16.906057531980874</v>
      </c>
      <c r="L735" s="201">
        <f t="shared" si="641"/>
        <v>0.14178844017904077</v>
      </c>
      <c r="M735" s="201">
        <f t="shared" si="642"/>
        <v>0.14298091177253741</v>
      </c>
      <c r="N735" s="201">
        <f t="shared" si="643"/>
        <v>0.15028843594977426</v>
      </c>
      <c r="O735" s="201">
        <f t="shared" si="644"/>
        <v>0.14191944652228472</v>
      </c>
      <c r="P735" s="201" t="str">
        <f t="shared" si="645"/>
        <v/>
      </c>
      <c r="Q735" s="201" t="str">
        <f t="shared" si="646"/>
        <v/>
      </c>
      <c r="R735" s="201" t="str">
        <f t="shared" si="647"/>
        <v/>
      </c>
      <c r="S735" s="201" t="str">
        <f t="shared" si="648"/>
        <v/>
      </c>
      <c r="T735" s="199">
        <f t="shared" si="649"/>
        <v>0</v>
      </c>
      <c r="U735" s="199">
        <f t="shared" si="650"/>
        <v>0</v>
      </c>
      <c r="V735" s="199">
        <f t="shared" si="651"/>
        <v>0</v>
      </c>
      <c r="W735" s="199">
        <f t="shared" si="652"/>
        <v>0</v>
      </c>
      <c r="X735" s="199" t="str">
        <f t="shared" si="653"/>
        <v/>
      </c>
      <c r="Y735" s="199" t="str">
        <f t="shared" si="654"/>
        <v/>
      </c>
      <c r="Z735" s="199" t="str">
        <f t="shared" si="655"/>
        <v/>
      </c>
      <c r="AA735" s="199" t="str">
        <f t="shared" si="656"/>
        <v/>
      </c>
      <c r="AB735" s="201">
        <f t="shared" ca="1" si="657"/>
        <v>2.0974643380011009</v>
      </c>
      <c r="AD735" s="162">
        <f t="shared" si="658"/>
        <v>0</v>
      </c>
      <c r="AE735" s="162">
        <f t="shared" si="659"/>
        <v>0</v>
      </c>
      <c r="AF735" s="162">
        <f t="shared" si="660"/>
        <v>0</v>
      </c>
      <c r="AG735" s="162">
        <f t="shared" si="661"/>
        <v>0</v>
      </c>
      <c r="AH735" s="162" t="str">
        <f t="shared" si="662"/>
        <v/>
      </c>
      <c r="AI735" s="162" t="str">
        <f t="shared" si="663"/>
        <v/>
      </c>
      <c r="AJ735" s="162" t="str">
        <f t="shared" si="664"/>
        <v/>
      </c>
      <c r="AK735" s="162" t="str">
        <f t="shared" si="665"/>
        <v/>
      </c>
      <c r="AM735" s="199">
        <f t="shared" si="668"/>
        <v>7.3694339040548824</v>
      </c>
      <c r="AN735" s="197">
        <f t="shared" si="670"/>
        <v>0</v>
      </c>
      <c r="AO735" s="197">
        <f t="shared" si="671"/>
        <v>0</v>
      </c>
      <c r="AP735" s="197">
        <f t="shared" si="672"/>
        <v>0</v>
      </c>
      <c r="AQ735" s="197">
        <f t="shared" si="673"/>
        <v>0</v>
      </c>
      <c r="AR735" s="197" t="str">
        <f t="shared" si="674"/>
        <v/>
      </c>
      <c r="AS735" s="197" t="str">
        <f t="shared" si="675"/>
        <v/>
      </c>
      <c r="AT735" s="197" t="str">
        <f t="shared" si="676"/>
        <v/>
      </c>
      <c r="AU735" s="197" t="str">
        <f t="shared" si="677"/>
        <v/>
      </c>
      <c r="AV735" s="199">
        <f t="shared" ca="1" si="669"/>
        <v>2.0856541227720231</v>
      </c>
      <c r="AX735" s="162">
        <f t="shared" si="678"/>
        <v>0</v>
      </c>
      <c r="AY735" s="162">
        <f t="shared" si="679"/>
        <v>0</v>
      </c>
      <c r="AZ735" s="162">
        <f t="shared" si="680"/>
        <v>0</v>
      </c>
      <c r="BA735" s="162">
        <f t="shared" si="681"/>
        <v>0</v>
      </c>
      <c r="BB735" s="162" t="str">
        <f t="shared" si="682"/>
        <v/>
      </c>
      <c r="BC735" s="162" t="str">
        <f t="shared" si="683"/>
        <v/>
      </c>
      <c r="BD735" s="162" t="str">
        <f t="shared" si="684"/>
        <v/>
      </c>
      <c r="BE735" s="162" t="str">
        <f t="shared" si="685"/>
        <v/>
      </c>
      <c r="BG735" s="169">
        <f t="shared" si="666"/>
        <v>16.880364435427712</v>
      </c>
      <c r="BH735" s="169">
        <f t="shared" ca="1" si="667"/>
        <v>2.0412073438231437</v>
      </c>
    </row>
    <row r="736" spans="3:60" x14ac:dyDescent="0.25">
      <c r="C736" s="197">
        <v>66.2</v>
      </c>
      <c r="D736" s="198">
        <f t="shared" si="635"/>
        <v>24.839734944397311</v>
      </c>
      <c r="E736" s="199">
        <f t="shared" si="636"/>
        <v>4.370422960725076</v>
      </c>
      <c r="F736" s="199">
        <f t="shared" si="637"/>
        <v>21.85211480362538</v>
      </c>
      <c r="G736" s="199">
        <f t="shared" si="638"/>
        <v>3.7691546819304707</v>
      </c>
      <c r="H736" s="200">
        <f t="shared" si="639"/>
        <v>6864.3241785968567</v>
      </c>
      <c r="K736" s="199">
        <f t="shared" si="640"/>
        <v>16.931750628534036</v>
      </c>
      <c r="L736" s="201">
        <f t="shared" si="641"/>
        <v>0.14200392413068064</v>
      </c>
      <c r="M736" s="201">
        <f t="shared" si="642"/>
        <v>0.14319820799103672</v>
      </c>
      <c r="N736" s="201">
        <f t="shared" si="643"/>
        <v>0.15051683782811737</v>
      </c>
      <c r="O736" s="201">
        <f t="shared" si="644"/>
        <v>0.14213512957171068</v>
      </c>
      <c r="P736" s="201" t="str">
        <f t="shared" si="645"/>
        <v/>
      </c>
      <c r="Q736" s="201" t="str">
        <f t="shared" si="646"/>
        <v/>
      </c>
      <c r="R736" s="201" t="str">
        <f t="shared" si="647"/>
        <v/>
      </c>
      <c r="S736" s="201" t="str">
        <f t="shared" si="648"/>
        <v/>
      </c>
      <c r="T736" s="199">
        <f t="shared" si="649"/>
        <v>0</v>
      </c>
      <c r="U736" s="199">
        <f t="shared" si="650"/>
        <v>0</v>
      </c>
      <c r="V736" s="199">
        <f t="shared" si="651"/>
        <v>0</v>
      </c>
      <c r="W736" s="199">
        <f t="shared" si="652"/>
        <v>0</v>
      </c>
      <c r="X736" s="199" t="str">
        <f t="shared" si="653"/>
        <v/>
      </c>
      <c r="Y736" s="199" t="str">
        <f t="shared" si="654"/>
        <v/>
      </c>
      <c r="Z736" s="199" t="str">
        <f t="shared" si="655"/>
        <v/>
      </c>
      <c r="AA736" s="199" t="str">
        <f t="shared" si="656"/>
        <v/>
      </c>
      <c r="AB736" s="201">
        <f t="shared" ca="1" si="657"/>
        <v>2.1255712375676623</v>
      </c>
      <c r="AD736" s="162">
        <f t="shared" si="658"/>
        <v>0</v>
      </c>
      <c r="AE736" s="162">
        <f t="shared" si="659"/>
        <v>0</v>
      </c>
      <c r="AF736" s="162">
        <f t="shared" si="660"/>
        <v>0</v>
      </c>
      <c r="AG736" s="162">
        <f t="shared" si="661"/>
        <v>0</v>
      </c>
      <c r="AH736" s="162" t="str">
        <f t="shared" si="662"/>
        <v/>
      </c>
      <c r="AI736" s="162" t="str">
        <f t="shared" si="663"/>
        <v/>
      </c>
      <c r="AJ736" s="162" t="str">
        <f t="shared" si="664"/>
        <v/>
      </c>
      <c r="AK736" s="162" t="str">
        <f t="shared" si="665"/>
        <v/>
      </c>
      <c r="AM736" s="199">
        <f t="shared" si="668"/>
        <v>7.3806506984293954</v>
      </c>
      <c r="AN736" s="197">
        <f t="shared" si="670"/>
        <v>0</v>
      </c>
      <c r="AO736" s="197">
        <f t="shared" si="671"/>
        <v>0</v>
      </c>
      <c r="AP736" s="197">
        <f t="shared" si="672"/>
        <v>0</v>
      </c>
      <c r="AQ736" s="197">
        <f t="shared" si="673"/>
        <v>0</v>
      </c>
      <c r="AR736" s="197" t="str">
        <f t="shared" si="674"/>
        <v/>
      </c>
      <c r="AS736" s="197" t="str">
        <f t="shared" si="675"/>
        <v/>
      </c>
      <c r="AT736" s="197" t="str">
        <f t="shared" si="676"/>
        <v/>
      </c>
      <c r="AU736" s="197" t="str">
        <f t="shared" si="677"/>
        <v/>
      </c>
      <c r="AV736" s="199">
        <f t="shared" ca="1" si="669"/>
        <v>2.0936984296157157</v>
      </c>
      <c r="AX736" s="162">
        <f t="shared" si="678"/>
        <v>0</v>
      </c>
      <c r="AY736" s="162">
        <f t="shared" si="679"/>
        <v>0</v>
      </c>
      <c r="AZ736" s="162">
        <f t="shared" si="680"/>
        <v>0</v>
      </c>
      <c r="BA736" s="162">
        <f t="shared" si="681"/>
        <v>0</v>
      </c>
      <c r="BB736" s="162" t="str">
        <f t="shared" si="682"/>
        <v/>
      </c>
      <c r="BC736" s="162" t="str">
        <f t="shared" si="683"/>
        <v/>
      </c>
      <c r="BD736" s="162" t="str">
        <f t="shared" si="684"/>
        <v/>
      </c>
      <c r="BE736" s="162" t="str">
        <f t="shared" si="685"/>
        <v/>
      </c>
      <c r="BG736" s="169">
        <f t="shared" si="666"/>
        <v>16.906057531980874</v>
      </c>
      <c r="BH736" s="169">
        <f t="shared" ca="1" si="667"/>
        <v>2.0974643380011009</v>
      </c>
    </row>
    <row r="737" spans="3:60" x14ac:dyDescent="0.25">
      <c r="C737" s="197">
        <v>66.3</v>
      </c>
      <c r="D737" s="198">
        <f t="shared" si="635"/>
        <v>24.877257202621472</v>
      </c>
      <c r="E737" s="199">
        <f t="shared" si="636"/>
        <v>4.3753318250377076</v>
      </c>
      <c r="F737" s="199">
        <f t="shared" si="637"/>
        <v>21.876659125188539</v>
      </c>
      <c r="G737" s="199">
        <f t="shared" si="638"/>
        <v>3.7748482690632965</v>
      </c>
      <c r="H737" s="200">
        <f t="shared" si="639"/>
        <v>6856.6228116290249</v>
      </c>
      <c r="K737" s="199">
        <f t="shared" si="640"/>
        <v>16.957443725087199</v>
      </c>
      <c r="L737" s="201">
        <f t="shared" si="641"/>
        <v>0.14221940808232053</v>
      </c>
      <c r="M737" s="201">
        <f t="shared" si="642"/>
        <v>0.143415504209536</v>
      </c>
      <c r="N737" s="201">
        <f t="shared" si="643"/>
        <v>0.1507452397064605</v>
      </c>
      <c r="O737" s="201">
        <f t="shared" si="644"/>
        <v>0.14235081262113666</v>
      </c>
      <c r="P737" s="201" t="str">
        <f t="shared" si="645"/>
        <v/>
      </c>
      <c r="Q737" s="201" t="str">
        <f t="shared" si="646"/>
        <v/>
      </c>
      <c r="R737" s="201" t="str">
        <f t="shared" si="647"/>
        <v/>
      </c>
      <c r="S737" s="201" t="str">
        <f t="shared" si="648"/>
        <v/>
      </c>
      <c r="T737" s="199">
        <f t="shared" si="649"/>
        <v>0</v>
      </c>
      <c r="U737" s="199">
        <f t="shared" si="650"/>
        <v>0</v>
      </c>
      <c r="V737" s="199">
        <f t="shared" si="651"/>
        <v>0</v>
      </c>
      <c r="W737" s="199">
        <f t="shared" si="652"/>
        <v>0</v>
      </c>
      <c r="X737" s="199" t="str">
        <f t="shared" si="653"/>
        <v/>
      </c>
      <c r="Y737" s="199" t="str">
        <f t="shared" si="654"/>
        <v/>
      </c>
      <c r="Z737" s="199" t="str">
        <f t="shared" si="655"/>
        <v/>
      </c>
      <c r="AA737" s="199" t="str">
        <f t="shared" si="656"/>
        <v/>
      </c>
      <c r="AB737" s="201">
        <f t="shared" ca="1" si="657"/>
        <v>2.1289292495527934</v>
      </c>
      <c r="AD737" s="162">
        <f t="shared" si="658"/>
        <v>0</v>
      </c>
      <c r="AE737" s="162">
        <f t="shared" si="659"/>
        <v>0</v>
      </c>
      <c r="AF737" s="162">
        <f t="shared" si="660"/>
        <v>0</v>
      </c>
      <c r="AG737" s="162">
        <f t="shared" si="661"/>
        <v>0</v>
      </c>
      <c r="AH737" s="162" t="str">
        <f t="shared" si="662"/>
        <v/>
      </c>
      <c r="AI737" s="162" t="str">
        <f t="shared" si="663"/>
        <v/>
      </c>
      <c r="AJ737" s="162" t="str">
        <f t="shared" si="664"/>
        <v/>
      </c>
      <c r="AK737" s="162" t="str">
        <f t="shared" si="665"/>
        <v/>
      </c>
      <c r="AM737" s="199">
        <f t="shared" si="668"/>
        <v>7.3918674928039083</v>
      </c>
      <c r="AN737" s="197">
        <f t="shared" si="670"/>
        <v>0</v>
      </c>
      <c r="AO737" s="197">
        <f t="shared" si="671"/>
        <v>0</v>
      </c>
      <c r="AP737" s="197">
        <f t="shared" si="672"/>
        <v>0</v>
      </c>
      <c r="AQ737" s="197">
        <f t="shared" si="673"/>
        <v>0</v>
      </c>
      <c r="AR737" s="197" t="str">
        <f t="shared" si="674"/>
        <v/>
      </c>
      <c r="AS737" s="197" t="str">
        <f t="shared" si="675"/>
        <v/>
      </c>
      <c r="AT737" s="197" t="str">
        <f t="shared" si="676"/>
        <v/>
      </c>
      <c r="AU737" s="197" t="str">
        <f t="shared" si="677"/>
        <v/>
      </c>
      <c r="AV737" s="199">
        <f t="shared" ca="1" si="669"/>
        <v>2.1737086473616478</v>
      </c>
      <c r="AX737" s="162">
        <f t="shared" si="678"/>
        <v>0</v>
      </c>
      <c r="AY737" s="162">
        <f t="shared" si="679"/>
        <v>0</v>
      </c>
      <c r="AZ737" s="162">
        <f t="shared" si="680"/>
        <v>0</v>
      </c>
      <c r="BA737" s="162">
        <f t="shared" si="681"/>
        <v>0</v>
      </c>
      <c r="BB737" s="162" t="str">
        <f t="shared" si="682"/>
        <v/>
      </c>
      <c r="BC737" s="162" t="str">
        <f t="shared" si="683"/>
        <v/>
      </c>
      <c r="BD737" s="162" t="str">
        <f t="shared" si="684"/>
        <v/>
      </c>
      <c r="BE737" s="162" t="str">
        <f t="shared" si="685"/>
        <v/>
      </c>
      <c r="BG737" s="169">
        <f t="shared" si="666"/>
        <v>16.931750628534036</v>
      </c>
      <c r="BH737" s="169">
        <f t="shared" ca="1" si="667"/>
        <v>2.1255712375676623</v>
      </c>
    </row>
    <row r="738" spans="3:60" x14ac:dyDescent="0.25">
      <c r="C738" s="197">
        <v>66.400000000000006</v>
      </c>
      <c r="D738" s="198">
        <f t="shared" si="635"/>
        <v>24.914779460845644</v>
      </c>
      <c r="E738" s="199">
        <f t="shared" si="636"/>
        <v>4.3802409638554218</v>
      </c>
      <c r="F738" s="199">
        <f t="shared" si="637"/>
        <v>21.901204819277108</v>
      </c>
      <c r="G738" s="199">
        <f t="shared" si="638"/>
        <v>3.7805418561961219</v>
      </c>
      <c r="H738" s="200">
        <f t="shared" si="639"/>
        <v>6848.9382770381781</v>
      </c>
      <c r="K738" s="199">
        <f t="shared" si="640"/>
        <v>16.983136821640361</v>
      </c>
      <c r="L738" s="201">
        <f t="shared" si="641"/>
        <v>0.14243489203396043</v>
      </c>
      <c r="M738" s="201">
        <f t="shared" si="642"/>
        <v>0.14363280042803531</v>
      </c>
      <c r="N738" s="201">
        <f t="shared" si="643"/>
        <v>0.15097364158480361</v>
      </c>
      <c r="O738" s="201">
        <f t="shared" si="644"/>
        <v>0.14256649567056262</v>
      </c>
      <c r="P738" s="201" t="str">
        <f t="shared" si="645"/>
        <v/>
      </c>
      <c r="Q738" s="201" t="str">
        <f t="shared" si="646"/>
        <v/>
      </c>
      <c r="R738" s="201" t="str">
        <f t="shared" si="647"/>
        <v/>
      </c>
      <c r="S738" s="201" t="str">
        <f t="shared" si="648"/>
        <v/>
      </c>
      <c r="T738" s="199">
        <f t="shared" si="649"/>
        <v>0</v>
      </c>
      <c r="U738" s="199">
        <f t="shared" si="650"/>
        <v>0</v>
      </c>
      <c r="V738" s="199">
        <f t="shared" si="651"/>
        <v>0</v>
      </c>
      <c r="W738" s="199">
        <f t="shared" si="652"/>
        <v>0</v>
      </c>
      <c r="X738" s="199" t="str">
        <f t="shared" si="653"/>
        <v/>
      </c>
      <c r="Y738" s="199" t="str">
        <f t="shared" si="654"/>
        <v/>
      </c>
      <c r="Z738" s="199" t="str">
        <f t="shared" si="655"/>
        <v/>
      </c>
      <c r="AA738" s="199" t="str">
        <f t="shared" si="656"/>
        <v/>
      </c>
      <c r="AB738" s="201">
        <f t="shared" ca="1" si="657"/>
        <v>2.1416059274873032</v>
      </c>
      <c r="AD738" s="162">
        <f t="shared" si="658"/>
        <v>0</v>
      </c>
      <c r="AE738" s="162">
        <f t="shared" si="659"/>
        <v>0</v>
      </c>
      <c r="AF738" s="162">
        <f t="shared" si="660"/>
        <v>0</v>
      </c>
      <c r="AG738" s="162">
        <f t="shared" si="661"/>
        <v>0</v>
      </c>
      <c r="AH738" s="162" t="str">
        <f t="shared" si="662"/>
        <v/>
      </c>
      <c r="AI738" s="162" t="str">
        <f t="shared" si="663"/>
        <v/>
      </c>
      <c r="AJ738" s="162" t="str">
        <f t="shared" si="664"/>
        <v/>
      </c>
      <c r="AK738" s="162" t="str">
        <f t="shared" si="665"/>
        <v/>
      </c>
      <c r="AM738" s="199">
        <f t="shared" si="668"/>
        <v>7.4030842871784213</v>
      </c>
      <c r="AN738" s="197">
        <f t="shared" si="670"/>
        <v>0</v>
      </c>
      <c r="AO738" s="197">
        <f t="shared" si="671"/>
        <v>0</v>
      </c>
      <c r="AP738" s="197">
        <f t="shared" si="672"/>
        <v>0</v>
      </c>
      <c r="AQ738" s="197">
        <f t="shared" si="673"/>
        <v>0</v>
      </c>
      <c r="AR738" s="197" t="str">
        <f t="shared" si="674"/>
        <v/>
      </c>
      <c r="AS738" s="197" t="str">
        <f t="shared" si="675"/>
        <v/>
      </c>
      <c r="AT738" s="197" t="str">
        <f t="shared" si="676"/>
        <v/>
      </c>
      <c r="AU738" s="197" t="str">
        <f t="shared" si="677"/>
        <v/>
      </c>
      <c r="AV738" s="199">
        <f t="shared" ca="1" si="669"/>
        <v>2.1008536816876591</v>
      </c>
      <c r="AX738" s="162">
        <f t="shared" si="678"/>
        <v>0</v>
      </c>
      <c r="AY738" s="162">
        <f t="shared" si="679"/>
        <v>0</v>
      </c>
      <c r="AZ738" s="162">
        <f t="shared" si="680"/>
        <v>0</v>
      </c>
      <c r="BA738" s="162">
        <f t="shared" si="681"/>
        <v>0</v>
      </c>
      <c r="BB738" s="162" t="str">
        <f t="shared" si="682"/>
        <v/>
      </c>
      <c r="BC738" s="162" t="str">
        <f t="shared" si="683"/>
        <v/>
      </c>
      <c r="BD738" s="162" t="str">
        <f t="shared" si="684"/>
        <v/>
      </c>
      <c r="BE738" s="162" t="str">
        <f t="shared" si="685"/>
        <v/>
      </c>
      <c r="BG738" s="169">
        <f t="shared" si="666"/>
        <v>16.957443725087199</v>
      </c>
      <c r="BH738" s="169">
        <f t="shared" ca="1" si="667"/>
        <v>2.1289292495527934</v>
      </c>
    </row>
    <row r="739" spans="3:60" x14ac:dyDescent="0.25">
      <c r="C739" s="197">
        <v>66.5</v>
      </c>
      <c r="D739" s="198">
        <f t="shared" si="635"/>
        <v>24.952301719069805</v>
      </c>
      <c r="E739" s="199">
        <f t="shared" si="636"/>
        <v>4.3851503759398494</v>
      </c>
      <c r="F739" s="199">
        <f t="shared" si="637"/>
        <v>21.925751879699249</v>
      </c>
      <c r="G739" s="199">
        <f t="shared" si="638"/>
        <v>3.7862354433289469</v>
      </c>
      <c r="H739" s="200">
        <f t="shared" si="639"/>
        <v>6841.2705216683098</v>
      </c>
      <c r="K739" s="199">
        <f t="shared" si="640"/>
        <v>17.008829918193523</v>
      </c>
      <c r="L739" s="201">
        <f t="shared" si="641"/>
        <v>0.14265037598560029</v>
      </c>
      <c r="M739" s="201">
        <f t="shared" si="642"/>
        <v>0.14385009664653461</v>
      </c>
      <c r="N739" s="201">
        <f t="shared" si="643"/>
        <v>0.15120204346314672</v>
      </c>
      <c r="O739" s="201">
        <f t="shared" si="644"/>
        <v>0.14278217871998858</v>
      </c>
      <c r="P739" s="201" t="str">
        <f t="shared" si="645"/>
        <v/>
      </c>
      <c r="Q739" s="201" t="str">
        <f t="shared" si="646"/>
        <v/>
      </c>
      <c r="R739" s="201" t="str">
        <f t="shared" si="647"/>
        <v/>
      </c>
      <c r="S739" s="201" t="str">
        <f t="shared" si="648"/>
        <v/>
      </c>
      <c r="T739" s="199">
        <f t="shared" si="649"/>
        <v>0</v>
      </c>
      <c r="U739" s="199">
        <f t="shared" si="650"/>
        <v>0</v>
      </c>
      <c r="V739" s="199">
        <f t="shared" si="651"/>
        <v>0</v>
      </c>
      <c r="W739" s="199">
        <f t="shared" si="652"/>
        <v>0</v>
      </c>
      <c r="X739" s="199" t="str">
        <f t="shared" si="653"/>
        <v/>
      </c>
      <c r="Y739" s="199" t="str">
        <f t="shared" si="654"/>
        <v/>
      </c>
      <c r="Z739" s="199" t="str">
        <f t="shared" si="655"/>
        <v/>
      </c>
      <c r="AA739" s="199" t="str">
        <f t="shared" si="656"/>
        <v/>
      </c>
      <c r="AB739" s="201">
        <f t="shared" ca="1" si="657"/>
        <v>2.0295122163638748</v>
      </c>
      <c r="AD739" s="162">
        <f t="shared" si="658"/>
        <v>0</v>
      </c>
      <c r="AE739" s="162">
        <f t="shared" si="659"/>
        <v>0</v>
      </c>
      <c r="AF739" s="162">
        <f t="shared" si="660"/>
        <v>0</v>
      </c>
      <c r="AG739" s="162">
        <f t="shared" si="661"/>
        <v>0</v>
      </c>
      <c r="AH739" s="162" t="str">
        <f t="shared" si="662"/>
        <v/>
      </c>
      <c r="AI739" s="162" t="str">
        <f t="shared" si="663"/>
        <v/>
      </c>
      <c r="AJ739" s="162" t="str">
        <f t="shared" si="664"/>
        <v/>
      </c>
      <c r="AK739" s="162" t="str">
        <f t="shared" si="665"/>
        <v/>
      </c>
      <c r="AM739" s="199">
        <f t="shared" si="668"/>
        <v>7.4143010815529342</v>
      </c>
      <c r="AN739" s="197">
        <f t="shared" si="670"/>
        <v>0</v>
      </c>
      <c r="AO739" s="197">
        <f t="shared" si="671"/>
        <v>0</v>
      </c>
      <c r="AP739" s="197">
        <f t="shared" si="672"/>
        <v>0</v>
      </c>
      <c r="AQ739" s="197">
        <f t="shared" si="673"/>
        <v>0</v>
      </c>
      <c r="AR739" s="197" t="str">
        <f t="shared" si="674"/>
        <v/>
      </c>
      <c r="AS739" s="197" t="str">
        <f t="shared" si="675"/>
        <v/>
      </c>
      <c r="AT739" s="197" t="str">
        <f t="shared" si="676"/>
        <v/>
      </c>
      <c r="AU739" s="197" t="str">
        <f t="shared" si="677"/>
        <v/>
      </c>
      <c r="AV739" s="199">
        <f t="shared" ca="1" si="669"/>
        <v>2.0574575829148452</v>
      </c>
      <c r="AX739" s="162">
        <f t="shared" si="678"/>
        <v>0</v>
      </c>
      <c r="AY739" s="162">
        <f t="shared" si="679"/>
        <v>0</v>
      </c>
      <c r="AZ739" s="162">
        <f t="shared" si="680"/>
        <v>0</v>
      </c>
      <c r="BA739" s="162">
        <f t="shared" si="681"/>
        <v>0</v>
      </c>
      <c r="BB739" s="162" t="str">
        <f t="shared" si="682"/>
        <v/>
      </c>
      <c r="BC739" s="162" t="str">
        <f t="shared" si="683"/>
        <v/>
      </c>
      <c r="BD739" s="162" t="str">
        <f t="shared" si="684"/>
        <v/>
      </c>
      <c r="BE739" s="162" t="str">
        <f t="shared" si="685"/>
        <v/>
      </c>
      <c r="BG739" s="169">
        <f t="shared" si="666"/>
        <v>16.983136821640361</v>
      </c>
      <c r="BH739" s="169">
        <f t="shared" ca="1" si="667"/>
        <v>2.1416059274873032</v>
      </c>
    </row>
    <row r="740" spans="3:60" x14ac:dyDescent="0.25">
      <c r="C740" s="197">
        <v>66.599999999999994</v>
      </c>
      <c r="D740" s="198">
        <f t="shared" si="635"/>
        <v>24.989823977293966</v>
      </c>
      <c r="E740" s="199">
        <f t="shared" si="636"/>
        <v>4.3900600600600601</v>
      </c>
      <c r="F740" s="199">
        <f t="shared" si="637"/>
        <v>21.950300300300299</v>
      </c>
      <c r="G740" s="199">
        <f t="shared" si="638"/>
        <v>3.7919290304617714</v>
      </c>
      <c r="H740" s="200">
        <f t="shared" si="639"/>
        <v>6833.6194925746813</v>
      </c>
      <c r="K740" s="199">
        <f t="shared" si="640"/>
        <v>17.034523014746686</v>
      </c>
      <c r="L740" s="201">
        <f t="shared" si="641"/>
        <v>0.14286585993724019</v>
      </c>
      <c r="M740" s="201">
        <f t="shared" si="642"/>
        <v>0.14406739286503389</v>
      </c>
      <c r="N740" s="201">
        <f t="shared" si="643"/>
        <v>0.15143044534148983</v>
      </c>
      <c r="O740" s="201">
        <f t="shared" si="644"/>
        <v>0.14299786176941454</v>
      </c>
      <c r="P740" s="201" t="str">
        <f t="shared" si="645"/>
        <v/>
      </c>
      <c r="Q740" s="201" t="str">
        <f t="shared" si="646"/>
        <v/>
      </c>
      <c r="R740" s="201" t="str">
        <f t="shared" si="647"/>
        <v/>
      </c>
      <c r="S740" s="201" t="str">
        <f t="shared" si="648"/>
        <v/>
      </c>
      <c r="T740" s="199">
        <f t="shared" si="649"/>
        <v>0</v>
      </c>
      <c r="U740" s="199">
        <f t="shared" si="650"/>
        <v>0</v>
      </c>
      <c r="V740" s="199">
        <f t="shared" si="651"/>
        <v>0</v>
      </c>
      <c r="W740" s="199">
        <f t="shared" si="652"/>
        <v>0</v>
      </c>
      <c r="X740" s="199" t="str">
        <f t="shared" si="653"/>
        <v/>
      </c>
      <c r="Y740" s="199" t="str">
        <f t="shared" si="654"/>
        <v/>
      </c>
      <c r="Z740" s="199" t="str">
        <f t="shared" si="655"/>
        <v/>
      </c>
      <c r="AA740" s="199" t="str">
        <f t="shared" si="656"/>
        <v/>
      </c>
      <c r="AB740" s="201">
        <f t="shared" ca="1" si="657"/>
        <v>2.1358129077239258</v>
      </c>
      <c r="AD740" s="162">
        <f t="shared" si="658"/>
        <v>0</v>
      </c>
      <c r="AE740" s="162">
        <f t="shared" si="659"/>
        <v>0</v>
      </c>
      <c r="AF740" s="162">
        <f t="shared" si="660"/>
        <v>0</v>
      </c>
      <c r="AG740" s="162">
        <f t="shared" si="661"/>
        <v>0</v>
      </c>
      <c r="AH740" s="162" t="str">
        <f t="shared" si="662"/>
        <v/>
      </c>
      <c r="AI740" s="162" t="str">
        <f t="shared" si="663"/>
        <v/>
      </c>
      <c r="AJ740" s="162" t="str">
        <f t="shared" si="664"/>
        <v/>
      </c>
      <c r="AK740" s="162" t="str">
        <f t="shared" si="665"/>
        <v/>
      </c>
      <c r="AM740" s="199">
        <f t="shared" si="668"/>
        <v>7.4255178759274472</v>
      </c>
      <c r="AN740" s="197">
        <f t="shared" si="670"/>
        <v>0</v>
      </c>
      <c r="AO740" s="197">
        <f t="shared" si="671"/>
        <v>0</v>
      </c>
      <c r="AP740" s="197">
        <f t="shared" si="672"/>
        <v>0</v>
      </c>
      <c r="AQ740" s="197">
        <f t="shared" si="673"/>
        <v>0</v>
      </c>
      <c r="AR740" s="197" t="str">
        <f t="shared" si="674"/>
        <v/>
      </c>
      <c r="AS740" s="197" t="str">
        <f t="shared" si="675"/>
        <v/>
      </c>
      <c r="AT740" s="197" t="str">
        <f t="shared" si="676"/>
        <v/>
      </c>
      <c r="AU740" s="197" t="str">
        <f t="shared" si="677"/>
        <v/>
      </c>
      <c r="AV740" s="199">
        <f t="shared" ca="1" si="669"/>
        <v>2.07379897103805</v>
      </c>
      <c r="AX740" s="162">
        <f t="shared" si="678"/>
        <v>0</v>
      </c>
      <c r="AY740" s="162">
        <f t="shared" si="679"/>
        <v>0</v>
      </c>
      <c r="AZ740" s="162">
        <f t="shared" si="680"/>
        <v>0</v>
      </c>
      <c r="BA740" s="162">
        <f t="shared" si="681"/>
        <v>0</v>
      </c>
      <c r="BB740" s="162" t="str">
        <f t="shared" si="682"/>
        <v/>
      </c>
      <c r="BC740" s="162" t="str">
        <f t="shared" si="683"/>
        <v/>
      </c>
      <c r="BD740" s="162" t="str">
        <f t="shared" si="684"/>
        <v/>
      </c>
      <c r="BE740" s="162" t="str">
        <f t="shared" si="685"/>
        <v/>
      </c>
      <c r="BG740" s="169">
        <f t="shared" si="666"/>
        <v>17.008829918193523</v>
      </c>
      <c r="BH740" s="169">
        <f t="shared" ca="1" si="667"/>
        <v>2.0295122163638748</v>
      </c>
    </row>
    <row r="741" spans="3:60" x14ac:dyDescent="0.25">
      <c r="C741" s="197">
        <v>66.7</v>
      </c>
      <c r="D741" s="198">
        <f t="shared" si="635"/>
        <v>25.027346235518138</v>
      </c>
      <c r="E741" s="199">
        <f t="shared" si="636"/>
        <v>4.3949700149925039</v>
      </c>
      <c r="F741" s="199">
        <f t="shared" si="637"/>
        <v>21.974850074962518</v>
      </c>
      <c r="G741" s="199">
        <f t="shared" si="638"/>
        <v>3.7976226175945986</v>
      </c>
      <c r="H741" s="200">
        <f t="shared" si="639"/>
        <v>6825.985137022868</v>
      </c>
      <c r="K741" s="199">
        <f t="shared" si="640"/>
        <v>17.060216111299848</v>
      </c>
      <c r="L741" s="201">
        <f t="shared" si="641"/>
        <v>0.14308134388888005</v>
      </c>
      <c r="M741" s="201">
        <f t="shared" si="642"/>
        <v>0.1442846890835332</v>
      </c>
      <c r="N741" s="201">
        <f t="shared" si="643"/>
        <v>0.15165884721983297</v>
      </c>
      <c r="O741" s="201">
        <f t="shared" si="644"/>
        <v>0.14321354481884052</v>
      </c>
      <c r="P741" s="201" t="str">
        <f t="shared" si="645"/>
        <v/>
      </c>
      <c r="Q741" s="201" t="str">
        <f t="shared" si="646"/>
        <v/>
      </c>
      <c r="R741" s="201" t="str">
        <f t="shared" si="647"/>
        <v/>
      </c>
      <c r="S741" s="201" t="str">
        <f t="shared" si="648"/>
        <v/>
      </c>
      <c r="T741" s="199">
        <f t="shared" si="649"/>
        <v>0</v>
      </c>
      <c r="U741" s="199">
        <f t="shared" si="650"/>
        <v>0</v>
      </c>
      <c r="V741" s="199">
        <f t="shared" si="651"/>
        <v>0</v>
      </c>
      <c r="W741" s="199">
        <f t="shared" si="652"/>
        <v>0</v>
      </c>
      <c r="X741" s="199" t="str">
        <f t="shared" si="653"/>
        <v/>
      </c>
      <c r="Y741" s="199" t="str">
        <f t="shared" si="654"/>
        <v/>
      </c>
      <c r="Z741" s="199" t="str">
        <f t="shared" si="655"/>
        <v/>
      </c>
      <c r="AA741" s="199" t="str">
        <f t="shared" si="656"/>
        <v/>
      </c>
      <c r="AB741" s="201">
        <f t="shared" ca="1" si="657"/>
        <v>2.1335935976453135</v>
      </c>
      <c r="AD741" s="162">
        <f t="shared" si="658"/>
        <v>0</v>
      </c>
      <c r="AE741" s="162">
        <f t="shared" si="659"/>
        <v>0</v>
      </c>
      <c r="AF741" s="162">
        <f t="shared" si="660"/>
        <v>0</v>
      </c>
      <c r="AG741" s="162">
        <f t="shared" si="661"/>
        <v>0</v>
      </c>
      <c r="AH741" s="162" t="str">
        <f t="shared" si="662"/>
        <v/>
      </c>
      <c r="AI741" s="162" t="str">
        <f t="shared" si="663"/>
        <v/>
      </c>
      <c r="AJ741" s="162" t="str">
        <f t="shared" si="664"/>
        <v/>
      </c>
      <c r="AK741" s="162" t="str">
        <f t="shared" si="665"/>
        <v/>
      </c>
      <c r="AM741" s="199">
        <f t="shared" si="668"/>
        <v>7.4367346703019601</v>
      </c>
      <c r="AN741" s="197">
        <f t="shared" si="670"/>
        <v>0</v>
      </c>
      <c r="AO741" s="197">
        <f t="shared" si="671"/>
        <v>0</v>
      </c>
      <c r="AP741" s="197">
        <f t="shared" si="672"/>
        <v>0</v>
      </c>
      <c r="AQ741" s="197">
        <f t="shared" si="673"/>
        <v>0</v>
      </c>
      <c r="AR741" s="197" t="str">
        <f t="shared" si="674"/>
        <v/>
      </c>
      <c r="AS741" s="197" t="str">
        <f t="shared" si="675"/>
        <v/>
      </c>
      <c r="AT741" s="197" t="str">
        <f t="shared" si="676"/>
        <v/>
      </c>
      <c r="AU741" s="197" t="str">
        <f t="shared" si="677"/>
        <v/>
      </c>
      <c r="AV741" s="199">
        <f t="shared" ca="1" si="669"/>
        <v>2.0400375521725609</v>
      </c>
      <c r="AX741" s="162">
        <f t="shared" si="678"/>
        <v>0</v>
      </c>
      <c r="AY741" s="162">
        <f t="shared" si="679"/>
        <v>0</v>
      </c>
      <c r="AZ741" s="162">
        <f t="shared" si="680"/>
        <v>0</v>
      </c>
      <c r="BA741" s="162">
        <f t="shared" si="681"/>
        <v>0</v>
      </c>
      <c r="BB741" s="162" t="str">
        <f t="shared" si="682"/>
        <v/>
      </c>
      <c r="BC741" s="162" t="str">
        <f t="shared" si="683"/>
        <v/>
      </c>
      <c r="BD741" s="162" t="str">
        <f t="shared" si="684"/>
        <v/>
      </c>
      <c r="BE741" s="162" t="str">
        <f t="shared" si="685"/>
        <v/>
      </c>
      <c r="BG741" s="169">
        <f t="shared" si="666"/>
        <v>17.034523014746686</v>
      </c>
      <c r="BH741" s="169">
        <f t="shared" ca="1" si="667"/>
        <v>2.1358129077239258</v>
      </c>
    </row>
    <row r="742" spans="3:60" x14ac:dyDescent="0.25">
      <c r="C742" s="197">
        <v>66.8</v>
      </c>
      <c r="D742" s="198">
        <f t="shared" si="635"/>
        <v>25.064868493742299</v>
      </c>
      <c r="E742" s="199">
        <f t="shared" si="636"/>
        <v>4.3998802395209582</v>
      </c>
      <c r="F742" s="199">
        <f t="shared" si="637"/>
        <v>21.99940119760479</v>
      </c>
      <c r="G742" s="199">
        <f t="shared" si="638"/>
        <v>3.8033162047274236</v>
      </c>
      <c r="H742" s="200">
        <f t="shared" si="639"/>
        <v>6818.3674024878192</v>
      </c>
      <c r="K742" s="199">
        <f t="shared" si="640"/>
        <v>17.08590920785301</v>
      </c>
      <c r="L742" s="201">
        <f t="shared" si="641"/>
        <v>0.14329682784051995</v>
      </c>
      <c r="M742" s="201">
        <f t="shared" si="642"/>
        <v>0.14450198530203248</v>
      </c>
      <c r="N742" s="201">
        <f t="shared" si="643"/>
        <v>0.15188724909817608</v>
      </c>
      <c r="O742" s="201">
        <f t="shared" si="644"/>
        <v>0.14342922786826648</v>
      </c>
      <c r="P742" s="201" t="str">
        <f t="shared" si="645"/>
        <v/>
      </c>
      <c r="Q742" s="201" t="str">
        <f t="shared" si="646"/>
        <v/>
      </c>
      <c r="R742" s="201" t="str">
        <f t="shared" si="647"/>
        <v/>
      </c>
      <c r="S742" s="201" t="str">
        <f t="shared" si="648"/>
        <v/>
      </c>
      <c r="T742" s="199">
        <f t="shared" si="649"/>
        <v>0</v>
      </c>
      <c r="U742" s="199">
        <f t="shared" si="650"/>
        <v>0</v>
      </c>
      <c r="V742" s="199">
        <f t="shared" si="651"/>
        <v>0</v>
      </c>
      <c r="W742" s="199">
        <f t="shared" si="652"/>
        <v>0</v>
      </c>
      <c r="X742" s="199" t="str">
        <f t="shared" si="653"/>
        <v/>
      </c>
      <c r="Y742" s="199" t="str">
        <f t="shared" si="654"/>
        <v/>
      </c>
      <c r="Z742" s="199" t="str">
        <f t="shared" si="655"/>
        <v/>
      </c>
      <c r="AA742" s="199" t="str">
        <f t="shared" si="656"/>
        <v/>
      </c>
      <c r="AB742" s="201">
        <f t="shared" ca="1" si="657"/>
        <v>2.1475792880058813</v>
      </c>
      <c r="AD742" s="162">
        <f t="shared" si="658"/>
        <v>0</v>
      </c>
      <c r="AE742" s="162">
        <f t="shared" si="659"/>
        <v>0</v>
      </c>
      <c r="AF742" s="162">
        <f t="shared" si="660"/>
        <v>0</v>
      </c>
      <c r="AG742" s="162">
        <f t="shared" si="661"/>
        <v>0</v>
      </c>
      <c r="AH742" s="162" t="str">
        <f t="shared" si="662"/>
        <v/>
      </c>
      <c r="AI742" s="162" t="str">
        <f t="shared" si="663"/>
        <v/>
      </c>
      <c r="AJ742" s="162" t="str">
        <f t="shared" si="664"/>
        <v/>
      </c>
      <c r="AK742" s="162" t="str">
        <f t="shared" si="665"/>
        <v/>
      </c>
      <c r="AM742" s="199">
        <f t="shared" si="668"/>
        <v>7.4479514646764731</v>
      </c>
      <c r="AN742" s="197">
        <f t="shared" si="670"/>
        <v>0</v>
      </c>
      <c r="AO742" s="197">
        <f t="shared" si="671"/>
        <v>0</v>
      </c>
      <c r="AP742" s="197">
        <f t="shared" si="672"/>
        <v>0</v>
      </c>
      <c r="AQ742" s="197">
        <f t="shared" si="673"/>
        <v>0</v>
      </c>
      <c r="AR742" s="197" t="str">
        <f t="shared" si="674"/>
        <v/>
      </c>
      <c r="AS742" s="197" t="str">
        <f t="shared" si="675"/>
        <v/>
      </c>
      <c r="AT742" s="197" t="str">
        <f t="shared" si="676"/>
        <v/>
      </c>
      <c r="AU742" s="197" t="str">
        <f t="shared" si="677"/>
        <v/>
      </c>
      <c r="AV742" s="199">
        <f t="shared" ca="1" si="669"/>
        <v>2.0522212895670657</v>
      </c>
      <c r="AX742" s="162">
        <f t="shared" si="678"/>
        <v>0</v>
      </c>
      <c r="AY742" s="162">
        <f t="shared" si="679"/>
        <v>0</v>
      </c>
      <c r="AZ742" s="162">
        <f t="shared" si="680"/>
        <v>0</v>
      </c>
      <c r="BA742" s="162">
        <f t="shared" si="681"/>
        <v>0</v>
      </c>
      <c r="BB742" s="162" t="str">
        <f t="shared" si="682"/>
        <v/>
      </c>
      <c r="BC742" s="162" t="str">
        <f t="shared" si="683"/>
        <v/>
      </c>
      <c r="BD742" s="162" t="str">
        <f t="shared" si="684"/>
        <v/>
      </c>
      <c r="BE742" s="162" t="str">
        <f t="shared" si="685"/>
        <v/>
      </c>
      <c r="BG742" s="169">
        <f t="shared" si="666"/>
        <v>17.060216111299848</v>
      </c>
      <c r="BH742" s="169">
        <f t="shared" ca="1" si="667"/>
        <v>2.1335935976453135</v>
      </c>
    </row>
    <row r="743" spans="3:60" x14ac:dyDescent="0.25">
      <c r="C743" s="197">
        <v>66.900000000000006</v>
      </c>
      <c r="D743" s="198">
        <f t="shared" si="635"/>
        <v>25.102390751966468</v>
      </c>
      <c r="E743" s="199">
        <f t="shared" si="636"/>
        <v>4.4047907324364726</v>
      </c>
      <c r="F743" s="199">
        <f t="shared" si="637"/>
        <v>22.023953662182365</v>
      </c>
      <c r="G743" s="199">
        <f t="shared" si="638"/>
        <v>3.809009791860249</v>
      </c>
      <c r="H743" s="200">
        <f t="shared" si="639"/>
        <v>6810.7662366529166</v>
      </c>
      <c r="K743" s="199">
        <f t="shared" si="640"/>
        <v>17.111602304406173</v>
      </c>
      <c r="L743" s="201">
        <f t="shared" si="641"/>
        <v>0.14351231179215981</v>
      </c>
      <c r="M743" s="201">
        <f t="shared" si="642"/>
        <v>0.14471928152053179</v>
      </c>
      <c r="N743" s="201">
        <f t="shared" si="643"/>
        <v>0.15211565097651922</v>
      </c>
      <c r="O743" s="201">
        <f t="shared" si="644"/>
        <v>0.14364491091769244</v>
      </c>
      <c r="P743" s="201" t="str">
        <f t="shared" si="645"/>
        <v/>
      </c>
      <c r="Q743" s="201" t="str">
        <f t="shared" si="646"/>
        <v/>
      </c>
      <c r="R743" s="201" t="str">
        <f t="shared" si="647"/>
        <v/>
      </c>
      <c r="S743" s="201" t="str">
        <f t="shared" si="648"/>
        <v/>
      </c>
      <c r="T743" s="199">
        <f t="shared" si="649"/>
        <v>0</v>
      </c>
      <c r="U743" s="199">
        <f t="shared" si="650"/>
        <v>0</v>
      </c>
      <c r="V743" s="199">
        <f t="shared" si="651"/>
        <v>0</v>
      </c>
      <c r="W743" s="199">
        <f t="shared" si="652"/>
        <v>0</v>
      </c>
      <c r="X743" s="199" t="str">
        <f t="shared" si="653"/>
        <v/>
      </c>
      <c r="Y743" s="199" t="str">
        <f t="shared" si="654"/>
        <v/>
      </c>
      <c r="Z743" s="199" t="str">
        <f t="shared" si="655"/>
        <v/>
      </c>
      <c r="AA743" s="199" t="str">
        <f t="shared" si="656"/>
        <v/>
      </c>
      <c r="AB743" s="201">
        <f t="shared" ca="1" si="657"/>
        <v>2.0782281909228026</v>
      </c>
      <c r="AD743" s="162">
        <f t="shared" si="658"/>
        <v>0</v>
      </c>
      <c r="AE743" s="162">
        <f t="shared" si="659"/>
        <v>0</v>
      </c>
      <c r="AF743" s="162">
        <f t="shared" si="660"/>
        <v>0</v>
      </c>
      <c r="AG743" s="162">
        <f t="shared" si="661"/>
        <v>0</v>
      </c>
      <c r="AH743" s="162" t="str">
        <f t="shared" si="662"/>
        <v/>
      </c>
      <c r="AI743" s="162" t="str">
        <f t="shared" si="663"/>
        <v/>
      </c>
      <c r="AJ743" s="162" t="str">
        <f t="shared" si="664"/>
        <v/>
      </c>
      <c r="AK743" s="162" t="str">
        <f t="shared" si="665"/>
        <v/>
      </c>
      <c r="AM743" s="199">
        <f t="shared" si="668"/>
        <v>7.459168259050986</v>
      </c>
      <c r="AN743" s="197">
        <f t="shared" si="670"/>
        <v>0</v>
      </c>
      <c r="AO743" s="197">
        <f t="shared" si="671"/>
        <v>0</v>
      </c>
      <c r="AP743" s="197">
        <f t="shared" si="672"/>
        <v>0</v>
      </c>
      <c r="AQ743" s="197">
        <f t="shared" si="673"/>
        <v>0</v>
      </c>
      <c r="AR743" s="197" t="str">
        <f t="shared" si="674"/>
        <v/>
      </c>
      <c r="AS743" s="197" t="str">
        <f t="shared" si="675"/>
        <v/>
      </c>
      <c r="AT743" s="197" t="str">
        <f t="shared" si="676"/>
        <v/>
      </c>
      <c r="AU743" s="197" t="str">
        <f t="shared" si="677"/>
        <v/>
      </c>
      <c r="AV743" s="199">
        <f t="shared" ca="1" si="669"/>
        <v>2.1700278502967469</v>
      </c>
      <c r="AX743" s="162">
        <f t="shared" si="678"/>
        <v>0</v>
      </c>
      <c r="AY743" s="162">
        <f t="shared" si="679"/>
        <v>0</v>
      </c>
      <c r="AZ743" s="162">
        <f t="shared" si="680"/>
        <v>0</v>
      </c>
      <c r="BA743" s="162">
        <f t="shared" si="681"/>
        <v>0</v>
      </c>
      <c r="BB743" s="162" t="str">
        <f t="shared" si="682"/>
        <v/>
      </c>
      <c r="BC743" s="162" t="str">
        <f t="shared" si="683"/>
        <v/>
      </c>
      <c r="BD743" s="162" t="str">
        <f t="shared" si="684"/>
        <v/>
      </c>
      <c r="BE743" s="162" t="str">
        <f t="shared" si="685"/>
        <v/>
      </c>
      <c r="BG743" s="169">
        <f t="shared" si="666"/>
        <v>17.08590920785301</v>
      </c>
      <c r="BH743" s="169">
        <f t="shared" ca="1" si="667"/>
        <v>2.1475792880058813</v>
      </c>
    </row>
    <row r="744" spans="3:60" x14ac:dyDescent="0.25">
      <c r="C744" s="197">
        <v>67</v>
      </c>
      <c r="D744" s="198">
        <f t="shared" si="635"/>
        <v>25.139913010190629</v>
      </c>
      <c r="E744" s="199">
        <f t="shared" si="636"/>
        <v>4.4097014925373132</v>
      </c>
      <c r="F744" s="199">
        <f t="shared" si="637"/>
        <v>22.048507462686565</v>
      </c>
      <c r="G744" s="199">
        <f t="shared" si="638"/>
        <v>3.814703378993074</v>
      </c>
      <c r="H744" s="200">
        <f t="shared" si="639"/>
        <v>6803.181587409038</v>
      </c>
      <c r="K744" s="199">
        <f t="shared" si="640"/>
        <v>17.137295400959335</v>
      </c>
      <c r="L744" s="201">
        <f t="shared" si="641"/>
        <v>0.14372779574379968</v>
      </c>
      <c r="M744" s="201">
        <f t="shared" si="642"/>
        <v>0.14493657773903107</v>
      </c>
      <c r="N744" s="201">
        <f t="shared" si="643"/>
        <v>0.15234405285486236</v>
      </c>
      <c r="O744" s="201">
        <f t="shared" si="644"/>
        <v>0.14386059396711839</v>
      </c>
      <c r="P744" s="201" t="str">
        <f t="shared" si="645"/>
        <v/>
      </c>
      <c r="Q744" s="201" t="str">
        <f t="shared" si="646"/>
        <v/>
      </c>
      <c r="R744" s="201" t="str">
        <f t="shared" si="647"/>
        <v/>
      </c>
      <c r="S744" s="201" t="str">
        <f t="shared" si="648"/>
        <v/>
      </c>
      <c r="T744" s="199">
        <f t="shared" si="649"/>
        <v>0</v>
      </c>
      <c r="U744" s="199">
        <f t="shared" si="650"/>
        <v>0</v>
      </c>
      <c r="V744" s="199">
        <f t="shared" si="651"/>
        <v>0</v>
      </c>
      <c r="W744" s="199">
        <f t="shared" si="652"/>
        <v>0</v>
      </c>
      <c r="X744" s="199" t="str">
        <f t="shared" si="653"/>
        <v/>
      </c>
      <c r="Y744" s="199" t="str">
        <f t="shared" si="654"/>
        <v/>
      </c>
      <c r="Z744" s="199" t="str">
        <f t="shared" si="655"/>
        <v/>
      </c>
      <c r="AA744" s="199" t="str">
        <f t="shared" si="656"/>
        <v/>
      </c>
      <c r="AB744" s="201">
        <f t="shared" ca="1" si="657"/>
        <v>2.053091943321351</v>
      </c>
      <c r="AD744" s="162">
        <f t="shared" si="658"/>
        <v>0</v>
      </c>
      <c r="AE744" s="162">
        <f t="shared" si="659"/>
        <v>0</v>
      </c>
      <c r="AF744" s="162">
        <f t="shared" si="660"/>
        <v>0</v>
      </c>
      <c r="AG744" s="162">
        <f t="shared" si="661"/>
        <v>0</v>
      </c>
      <c r="AH744" s="162" t="str">
        <f t="shared" si="662"/>
        <v/>
      </c>
      <c r="AI744" s="162" t="str">
        <f t="shared" si="663"/>
        <v/>
      </c>
      <c r="AJ744" s="162" t="str">
        <f t="shared" si="664"/>
        <v/>
      </c>
      <c r="AK744" s="162" t="str">
        <f t="shared" si="665"/>
        <v/>
      </c>
      <c r="AM744" s="199">
        <f t="shared" si="668"/>
        <v>7.470385053425499</v>
      </c>
      <c r="AN744" s="197">
        <f t="shared" si="670"/>
        <v>0</v>
      </c>
      <c r="AO744" s="197">
        <f t="shared" si="671"/>
        <v>0</v>
      </c>
      <c r="AP744" s="197">
        <f t="shared" si="672"/>
        <v>0</v>
      </c>
      <c r="AQ744" s="197">
        <f t="shared" si="673"/>
        <v>0</v>
      </c>
      <c r="AR744" s="197" t="str">
        <f t="shared" si="674"/>
        <v/>
      </c>
      <c r="AS744" s="197" t="str">
        <f t="shared" si="675"/>
        <v/>
      </c>
      <c r="AT744" s="197" t="str">
        <f t="shared" si="676"/>
        <v/>
      </c>
      <c r="AU744" s="197" t="str">
        <f t="shared" si="677"/>
        <v/>
      </c>
      <c r="AV744" s="199">
        <f t="shared" ca="1" si="669"/>
        <v>2.1057535372601657</v>
      </c>
      <c r="AX744" s="162">
        <f t="shared" si="678"/>
        <v>0</v>
      </c>
      <c r="AY744" s="162">
        <f t="shared" si="679"/>
        <v>0</v>
      </c>
      <c r="AZ744" s="162">
        <f t="shared" si="680"/>
        <v>0</v>
      </c>
      <c r="BA744" s="162">
        <f t="shared" si="681"/>
        <v>0</v>
      </c>
      <c r="BB744" s="162" t="str">
        <f t="shared" si="682"/>
        <v/>
      </c>
      <c r="BC744" s="162" t="str">
        <f t="shared" si="683"/>
        <v/>
      </c>
      <c r="BD744" s="162" t="str">
        <f t="shared" si="684"/>
        <v/>
      </c>
      <c r="BE744" s="162" t="str">
        <f t="shared" si="685"/>
        <v/>
      </c>
      <c r="BG744" s="169">
        <f t="shared" si="666"/>
        <v>17.111602304406173</v>
      </c>
      <c r="BH744" s="169">
        <f t="shared" ca="1" si="667"/>
        <v>2.0782281909228026</v>
      </c>
    </row>
    <row r="745" spans="3:60" x14ac:dyDescent="0.25">
      <c r="C745" s="197">
        <v>67.099999999999994</v>
      </c>
      <c r="D745" s="198">
        <f t="shared" si="635"/>
        <v>25.177435268414794</v>
      </c>
      <c r="E745" s="199">
        <f t="shared" si="636"/>
        <v>4.4146125186289122</v>
      </c>
      <c r="F745" s="199">
        <f t="shared" si="637"/>
        <v>22.073062593144563</v>
      </c>
      <c r="G745" s="199">
        <f t="shared" si="638"/>
        <v>3.8203969661258999</v>
      </c>
      <c r="H745" s="200">
        <f t="shared" si="639"/>
        <v>6795.6134028536171</v>
      </c>
      <c r="K745" s="199">
        <f t="shared" si="640"/>
        <v>17.162988497512497</v>
      </c>
      <c r="L745" s="201">
        <f t="shared" si="641"/>
        <v>0.14394327969543957</v>
      </c>
      <c r="M745" s="201">
        <f t="shared" si="642"/>
        <v>0.14515387395753038</v>
      </c>
      <c r="N745" s="201">
        <f t="shared" si="643"/>
        <v>0.15257245473320546</v>
      </c>
      <c r="O745" s="201">
        <f t="shared" si="644"/>
        <v>0.14407627701654438</v>
      </c>
      <c r="P745" s="201" t="str">
        <f t="shared" si="645"/>
        <v/>
      </c>
      <c r="Q745" s="201" t="str">
        <f t="shared" si="646"/>
        <v/>
      </c>
      <c r="R745" s="201" t="str">
        <f t="shared" si="647"/>
        <v/>
      </c>
      <c r="S745" s="201" t="str">
        <f t="shared" si="648"/>
        <v/>
      </c>
      <c r="T745" s="199">
        <f t="shared" si="649"/>
        <v>0</v>
      </c>
      <c r="U745" s="199">
        <f t="shared" si="650"/>
        <v>0</v>
      </c>
      <c r="V745" s="199">
        <f t="shared" si="651"/>
        <v>0</v>
      </c>
      <c r="W745" s="199">
        <f t="shared" si="652"/>
        <v>0</v>
      </c>
      <c r="X745" s="199" t="str">
        <f t="shared" si="653"/>
        <v/>
      </c>
      <c r="Y745" s="199" t="str">
        <f t="shared" si="654"/>
        <v/>
      </c>
      <c r="Z745" s="199" t="str">
        <f t="shared" si="655"/>
        <v/>
      </c>
      <c r="AA745" s="199" t="str">
        <f t="shared" si="656"/>
        <v/>
      </c>
      <c r="AB745" s="201">
        <f t="shared" ca="1" si="657"/>
        <v>2.0428769507894917</v>
      </c>
      <c r="AD745" s="162">
        <f t="shared" si="658"/>
        <v>0</v>
      </c>
      <c r="AE745" s="162">
        <f t="shared" si="659"/>
        <v>0</v>
      </c>
      <c r="AF745" s="162">
        <f t="shared" si="660"/>
        <v>0</v>
      </c>
      <c r="AG745" s="162">
        <f t="shared" si="661"/>
        <v>0</v>
      </c>
      <c r="AH745" s="162" t="str">
        <f t="shared" si="662"/>
        <v/>
      </c>
      <c r="AI745" s="162" t="str">
        <f t="shared" si="663"/>
        <v/>
      </c>
      <c r="AJ745" s="162" t="str">
        <f t="shared" si="664"/>
        <v/>
      </c>
      <c r="AK745" s="162" t="str">
        <f t="shared" si="665"/>
        <v/>
      </c>
      <c r="AM745" s="199">
        <f t="shared" si="668"/>
        <v>7.4816018478000119</v>
      </c>
      <c r="AN745" s="197">
        <f t="shared" si="670"/>
        <v>0</v>
      </c>
      <c r="AO745" s="197">
        <f t="shared" si="671"/>
        <v>0</v>
      </c>
      <c r="AP745" s="197">
        <f t="shared" si="672"/>
        <v>0</v>
      </c>
      <c r="AQ745" s="197">
        <f t="shared" si="673"/>
        <v>0</v>
      </c>
      <c r="AR745" s="197" t="str">
        <f t="shared" si="674"/>
        <v/>
      </c>
      <c r="AS745" s="197" t="str">
        <f t="shared" si="675"/>
        <v/>
      </c>
      <c r="AT745" s="197" t="str">
        <f t="shared" si="676"/>
        <v/>
      </c>
      <c r="AU745" s="197" t="str">
        <f t="shared" si="677"/>
        <v/>
      </c>
      <c r="AV745" s="199">
        <f t="shared" ca="1" si="669"/>
        <v>2.1581694910067046</v>
      </c>
      <c r="AX745" s="162">
        <f t="shared" si="678"/>
        <v>0</v>
      </c>
      <c r="AY745" s="162">
        <f t="shared" si="679"/>
        <v>0</v>
      </c>
      <c r="AZ745" s="162">
        <f t="shared" si="680"/>
        <v>0</v>
      </c>
      <c r="BA745" s="162">
        <f t="shared" si="681"/>
        <v>0</v>
      </c>
      <c r="BB745" s="162" t="str">
        <f t="shared" si="682"/>
        <v/>
      </c>
      <c r="BC745" s="162" t="str">
        <f t="shared" si="683"/>
        <v/>
      </c>
      <c r="BD745" s="162" t="str">
        <f t="shared" si="684"/>
        <v/>
      </c>
      <c r="BE745" s="162" t="str">
        <f t="shared" si="685"/>
        <v/>
      </c>
      <c r="BG745" s="169">
        <f t="shared" si="666"/>
        <v>17.137295400959335</v>
      </c>
      <c r="BH745" s="169">
        <f t="shared" ca="1" si="667"/>
        <v>2.053091943321351</v>
      </c>
    </row>
    <row r="746" spans="3:60" x14ac:dyDescent="0.25">
      <c r="C746" s="197">
        <v>67.2</v>
      </c>
      <c r="D746" s="198">
        <f t="shared" si="635"/>
        <v>25.214957526638962</v>
      </c>
      <c r="E746" s="199">
        <f t="shared" si="636"/>
        <v>4.4195238095238096</v>
      </c>
      <c r="F746" s="199">
        <f t="shared" si="637"/>
        <v>22.097619047619048</v>
      </c>
      <c r="G746" s="199">
        <f t="shared" si="638"/>
        <v>3.8260905532587257</v>
      </c>
      <c r="H746" s="200">
        <f t="shared" si="639"/>
        <v>6788.0616312897318</v>
      </c>
      <c r="K746" s="199">
        <f t="shared" si="640"/>
        <v>17.18868159406566</v>
      </c>
      <c r="L746" s="201">
        <f t="shared" si="641"/>
        <v>0.14415876364707944</v>
      </c>
      <c r="M746" s="201">
        <f t="shared" si="642"/>
        <v>0.14537117017602966</v>
      </c>
      <c r="N746" s="201">
        <f t="shared" si="643"/>
        <v>0.15280085661154857</v>
      </c>
      <c r="O746" s="201">
        <f t="shared" si="644"/>
        <v>0.14429196006597031</v>
      </c>
      <c r="P746" s="201" t="str">
        <f t="shared" si="645"/>
        <v/>
      </c>
      <c r="Q746" s="201" t="str">
        <f t="shared" si="646"/>
        <v/>
      </c>
      <c r="R746" s="201" t="str">
        <f t="shared" si="647"/>
        <v/>
      </c>
      <c r="S746" s="201" t="str">
        <f t="shared" si="648"/>
        <v/>
      </c>
      <c r="T746" s="199">
        <f t="shared" si="649"/>
        <v>0</v>
      </c>
      <c r="U746" s="199">
        <f t="shared" si="650"/>
        <v>0</v>
      </c>
      <c r="V746" s="199">
        <f t="shared" si="651"/>
        <v>0</v>
      </c>
      <c r="W746" s="199">
        <f t="shared" si="652"/>
        <v>0</v>
      </c>
      <c r="X746" s="199" t="str">
        <f t="shared" si="653"/>
        <v/>
      </c>
      <c r="Y746" s="199" t="str">
        <f t="shared" si="654"/>
        <v/>
      </c>
      <c r="Z746" s="199" t="str">
        <f t="shared" si="655"/>
        <v/>
      </c>
      <c r="AA746" s="199" t="str">
        <f t="shared" si="656"/>
        <v/>
      </c>
      <c r="AB746" s="201">
        <f t="shared" ca="1" si="657"/>
        <v>2.0053934319433369</v>
      </c>
      <c r="AD746" s="162">
        <f t="shared" si="658"/>
        <v>0</v>
      </c>
      <c r="AE746" s="162">
        <f t="shared" si="659"/>
        <v>0</v>
      </c>
      <c r="AF746" s="162">
        <f t="shared" si="660"/>
        <v>0</v>
      </c>
      <c r="AG746" s="162">
        <f t="shared" si="661"/>
        <v>0</v>
      </c>
      <c r="AH746" s="162" t="str">
        <f t="shared" si="662"/>
        <v/>
      </c>
      <c r="AI746" s="162" t="str">
        <f t="shared" si="663"/>
        <v/>
      </c>
      <c r="AJ746" s="162" t="str">
        <f t="shared" si="664"/>
        <v/>
      </c>
      <c r="AK746" s="162" t="str">
        <f t="shared" si="665"/>
        <v/>
      </c>
      <c r="AM746" s="199">
        <f t="shared" si="668"/>
        <v>7.4928186421745249</v>
      </c>
      <c r="AN746" s="197">
        <f t="shared" si="670"/>
        <v>0</v>
      </c>
      <c r="AO746" s="197">
        <f t="shared" si="671"/>
        <v>0</v>
      </c>
      <c r="AP746" s="197">
        <f t="shared" si="672"/>
        <v>0</v>
      </c>
      <c r="AQ746" s="197">
        <f t="shared" si="673"/>
        <v>0</v>
      </c>
      <c r="AR746" s="197" t="str">
        <f t="shared" si="674"/>
        <v/>
      </c>
      <c r="AS746" s="197" t="str">
        <f t="shared" si="675"/>
        <v/>
      </c>
      <c r="AT746" s="197" t="str">
        <f t="shared" si="676"/>
        <v/>
      </c>
      <c r="AU746" s="197" t="str">
        <f t="shared" si="677"/>
        <v/>
      </c>
      <c r="AV746" s="199">
        <f t="shared" ca="1" si="669"/>
        <v>2.0525267811561436</v>
      </c>
      <c r="AX746" s="162">
        <f t="shared" si="678"/>
        <v>0</v>
      </c>
      <c r="AY746" s="162">
        <f t="shared" si="679"/>
        <v>0</v>
      </c>
      <c r="AZ746" s="162">
        <f t="shared" si="680"/>
        <v>0</v>
      </c>
      <c r="BA746" s="162">
        <f t="shared" si="681"/>
        <v>0</v>
      </c>
      <c r="BB746" s="162" t="str">
        <f t="shared" si="682"/>
        <v/>
      </c>
      <c r="BC746" s="162" t="str">
        <f t="shared" si="683"/>
        <v/>
      </c>
      <c r="BD746" s="162" t="str">
        <f t="shared" si="684"/>
        <v/>
      </c>
      <c r="BE746" s="162" t="str">
        <f t="shared" si="685"/>
        <v/>
      </c>
      <c r="BG746" s="169">
        <f t="shared" si="666"/>
        <v>17.162988497512497</v>
      </c>
      <c r="BH746" s="169">
        <f t="shared" ca="1" si="667"/>
        <v>2.0428769507894917</v>
      </c>
    </row>
    <row r="747" spans="3:60" x14ac:dyDescent="0.25">
      <c r="C747" s="197">
        <v>67.3</v>
      </c>
      <c r="D747" s="198">
        <f t="shared" si="635"/>
        <v>25.252479784863123</v>
      </c>
      <c r="E747" s="199">
        <f t="shared" si="636"/>
        <v>4.4244353640416048</v>
      </c>
      <c r="F747" s="199">
        <f t="shared" si="637"/>
        <v>22.122176820208026</v>
      </c>
      <c r="G747" s="199">
        <f t="shared" si="638"/>
        <v>3.8317841403915507</v>
      </c>
      <c r="H747" s="200">
        <f t="shared" si="639"/>
        <v>6780.5262212251619</v>
      </c>
      <c r="K747" s="199">
        <f t="shared" si="640"/>
        <v>17.214374690618822</v>
      </c>
      <c r="L747" s="201">
        <f t="shared" si="641"/>
        <v>0.14437424759871934</v>
      </c>
      <c r="M747" s="201">
        <f t="shared" si="642"/>
        <v>0.14558846639452896</v>
      </c>
      <c r="N747" s="201">
        <f t="shared" si="643"/>
        <v>0.15302925848989168</v>
      </c>
      <c r="O747" s="201">
        <f t="shared" si="644"/>
        <v>0.14450764311539629</v>
      </c>
      <c r="P747" s="201" t="str">
        <f t="shared" si="645"/>
        <v/>
      </c>
      <c r="Q747" s="201" t="str">
        <f t="shared" si="646"/>
        <v/>
      </c>
      <c r="R747" s="201" t="str">
        <f t="shared" si="647"/>
        <v/>
      </c>
      <c r="S747" s="201" t="str">
        <f t="shared" si="648"/>
        <v/>
      </c>
      <c r="T747" s="199">
        <f t="shared" si="649"/>
        <v>0</v>
      </c>
      <c r="U747" s="199">
        <f t="shared" si="650"/>
        <v>0</v>
      </c>
      <c r="V747" s="199">
        <f t="shared" si="651"/>
        <v>0</v>
      </c>
      <c r="W747" s="199">
        <f t="shared" si="652"/>
        <v>0</v>
      </c>
      <c r="X747" s="199" t="str">
        <f t="shared" si="653"/>
        <v/>
      </c>
      <c r="Y747" s="199" t="str">
        <f t="shared" si="654"/>
        <v/>
      </c>
      <c r="Z747" s="199" t="str">
        <f t="shared" si="655"/>
        <v/>
      </c>
      <c r="AA747" s="199" t="str">
        <f t="shared" si="656"/>
        <v/>
      </c>
      <c r="AB747" s="201">
        <f t="shared" ca="1" si="657"/>
        <v>2.130007270359406</v>
      </c>
      <c r="AD747" s="162">
        <f t="shared" si="658"/>
        <v>0</v>
      </c>
      <c r="AE747" s="162">
        <f t="shared" si="659"/>
        <v>0</v>
      </c>
      <c r="AF747" s="162">
        <f t="shared" si="660"/>
        <v>0</v>
      </c>
      <c r="AG747" s="162">
        <f t="shared" si="661"/>
        <v>0</v>
      </c>
      <c r="AH747" s="162" t="str">
        <f t="shared" si="662"/>
        <v/>
      </c>
      <c r="AI747" s="162" t="str">
        <f t="shared" si="663"/>
        <v/>
      </c>
      <c r="AJ747" s="162" t="str">
        <f t="shared" si="664"/>
        <v/>
      </c>
      <c r="AK747" s="162" t="str">
        <f t="shared" si="665"/>
        <v/>
      </c>
      <c r="AM747" s="199">
        <f t="shared" si="668"/>
        <v>7.5040354365490378</v>
      </c>
      <c r="AN747" s="197">
        <f t="shared" si="670"/>
        <v>0</v>
      </c>
      <c r="AO747" s="197">
        <f t="shared" si="671"/>
        <v>0</v>
      </c>
      <c r="AP747" s="197">
        <f t="shared" si="672"/>
        <v>0</v>
      </c>
      <c r="AQ747" s="197">
        <f t="shared" si="673"/>
        <v>0</v>
      </c>
      <c r="AR747" s="197" t="str">
        <f t="shared" si="674"/>
        <v/>
      </c>
      <c r="AS747" s="197" t="str">
        <f t="shared" si="675"/>
        <v/>
      </c>
      <c r="AT747" s="197" t="str">
        <f t="shared" si="676"/>
        <v/>
      </c>
      <c r="AU747" s="197" t="str">
        <f t="shared" si="677"/>
        <v/>
      </c>
      <c r="AV747" s="199">
        <f t="shared" ca="1" si="669"/>
        <v>2.0253577159592617</v>
      </c>
      <c r="AX747" s="162">
        <f t="shared" si="678"/>
        <v>0</v>
      </c>
      <c r="AY747" s="162">
        <f t="shared" si="679"/>
        <v>0</v>
      </c>
      <c r="AZ747" s="162">
        <f t="shared" si="680"/>
        <v>0</v>
      </c>
      <c r="BA747" s="162">
        <f t="shared" si="681"/>
        <v>0</v>
      </c>
      <c r="BB747" s="162" t="str">
        <f t="shared" si="682"/>
        <v/>
      </c>
      <c r="BC747" s="162" t="str">
        <f t="shared" si="683"/>
        <v/>
      </c>
      <c r="BD747" s="162" t="str">
        <f t="shared" si="684"/>
        <v/>
      </c>
      <c r="BE747" s="162" t="str">
        <f t="shared" si="685"/>
        <v/>
      </c>
      <c r="BG747" s="169">
        <f t="shared" si="666"/>
        <v>17.18868159406566</v>
      </c>
      <c r="BH747" s="169">
        <f t="shared" ca="1" si="667"/>
        <v>2.0053934319433369</v>
      </c>
    </row>
    <row r="748" spans="3:60" x14ac:dyDescent="0.25">
      <c r="C748" s="197">
        <v>67.400000000000006</v>
      </c>
      <c r="D748" s="198">
        <f t="shared" si="635"/>
        <v>25.290002043087291</v>
      </c>
      <c r="E748" s="199">
        <f t="shared" si="636"/>
        <v>4.4293471810089029</v>
      </c>
      <c r="F748" s="199">
        <f t="shared" si="637"/>
        <v>22.146735905044515</v>
      </c>
      <c r="G748" s="199">
        <f t="shared" si="638"/>
        <v>3.8374777275243765</v>
      </c>
      <c r="H748" s="200">
        <f t="shared" si="639"/>
        <v>6773.0071213714818</v>
      </c>
      <c r="K748" s="199">
        <f t="shared" si="640"/>
        <v>17.240067787171984</v>
      </c>
      <c r="L748" s="201">
        <f t="shared" si="641"/>
        <v>0.1445897315503592</v>
      </c>
      <c r="M748" s="201">
        <f t="shared" si="642"/>
        <v>0.14580576261302827</v>
      </c>
      <c r="N748" s="201">
        <f t="shared" si="643"/>
        <v>0.15325766036823482</v>
      </c>
      <c r="O748" s="201">
        <f t="shared" si="644"/>
        <v>0.14472332616482225</v>
      </c>
      <c r="P748" s="201" t="str">
        <f t="shared" si="645"/>
        <v/>
      </c>
      <c r="Q748" s="201" t="str">
        <f t="shared" si="646"/>
        <v/>
      </c>
      <c r="R748" s="201" t="str">
        <f t="shared" si="647"/>
        <v/>
      </c>
      <c r="S748" s="201" t="str">
        <f t="shared" si="648"/>
        <v/>
      </c>
      <c r="T748" s="199">
        <f t="shared" si="649"/>
        <v>0</v>
      </c>
      <c r="U748" s="199">
        <f t="shared" si="650"/>
        <v>0</v>
      </c>
      <c r="V748" s="199">
        <f t="shared" si="651"/>
        <v>0</v>
      </c>
      <c r="W748" s="199">
        <f t="shared" si="652"/>
        <v>0</v>
      </c>
      <c r="X748" s="199" t="str">
        <f t="shared" si="653"/>
        <v/>
      </c>
      <c r="Y748" s="199" t="str">
        <f t="shared" si="654"/>
        <v/>
      </c>
      <c r="Z748" s="199" t="str">
        <f t="shared" si="655"/>
        <v/>
      </c>
      <c r="AA748" s="199" t="str">
        <f t="shared" si="656"/>
        <v/>
      </c>
      <c r="AB748" s="201">
        <f t="shared" ca="1" si="657"/>
        <v>2.0352851018563292</v>
      </c>
      <c r="AD748" s="162">
        <f t="shared" si="658"/>
        <v>0</v>
      </c>
      <c r="AE748" s="162">
        <f t="shared" si="659"/>
        <v>0</v>
      </c>
      <c r="AF748" s="162">
        <f t="shared" si="660"/>
        <v>0</v>
      </c>
      <c r="AG748" s="162">
        <f t="shared" si="661"/>
        <v>0</v>
      </c>
      <c r="AH748" s="162" t="str">
        <f t="shared" si="662"/>
        <v/>
      </c>
      <c r="AI748" s="162" t="str">
        <f t="shared" si="663"/>
        <v/>
      </c>
      <c r="AJ748" s="162" t="str">
        <f t="shared" si="664"/>
        <v/>
      </c>
      <c r="AK748" s="162" t="str">
        <f t="shared" si="665"/>
        <v/>
      </c>
      <c r="AM748" s="199">
        <f t="shared" si="668"/>
        <v>7.5152522309235508</v>
      </c>
      <c r="AN748" s="197">
        <f t="shared" si="670"/>
        <v>0</v>
      </c>
      <c r="AO748" s="197">
        <f t="shared" si="671"/>
        <v>0</v>
      </c>
      <c r="AP748" s="197">
        <f t="shared" si="672"/>
        <v>0</v>
      </c>
      <c r="AQ748" s="197">
        <f t="shared" si="673"/>
        <v>0</v>
      </c>
      <c r="AR748" s="197" t="str">
        <f t="shared" si="674"/>
        <v/>
      </c>
      <c r="AS748" s="197" t="str">
        <f t="shared" si="675"/>
        <v/>
      </c>
      <c r="AT748" s="197" t="str">
        <f t="shared" si="676"/>
        <v/>
      </c>
      <c r="AU748" s="197" t="str">
        <f t="shared" si="677"/>
        <v/>
      </c>
      <c r="AV748" s="199">
        <f t="shared" ca="1" si="669"/>
        <v>2.0706692264157387</v>
      </c>
      <c r="AX748" s="162">
        <f t="shared" si="678"/>
        <v>0</v>
      </c>
      <c r="AY748" s="162">
        <f t="shared" si="679"/>
        <v>0</v>
      </c>
      <c r="AZ748" s="162">
        <f t="shared" si="680"/>
        <v>0</v>
      </c>
      <c r="BA748" s="162">
        <f t="shared" si="681"/>
        <v>0</v>
      </c>
      <c r="BB748" s="162" t="str">
        <f t="shared" si="682"/>
        <v/>
      </c>
      <c r="BC748" s="162" t="str">
        <f t="shared" si="683"/>
        <v/>
      </c>
      <c r="BD748" s="162" t="str">
        <f t="shared" si="684"/>
        <v/>
      </c>
      <c r="BE748" s="162" t="str">
        <f t="shared" si="685"/>
        <v/>
      </c>
      <c r="BG748" s="169">
        <f t="shared" si="666"/>
        <v>17.214374690618822</v>
      </c>
      <c r="BH748" s="169">
        <f t="shared" ca="1" si="667"/>
        <v>2.130007270359406</v>
      </c>
    </row>
    <row r="749" spans="3:60" x14ac:dyDescent="0.25">
      <c r="C749" s="197">
        <v>67.5</v>
      </c>
      <c r="D749" s="198">
        <f t="shared" si="635"/>
        <v>25.327524301311456</v>
      </c>
      <c r="E749" s="199">
        <f t="shared" si="636"/>
        <v>4.4342592592592593</v>
      </c>
      <c r="F749" s="199">
        <f t="shared" si="637"/>
        <v>22.171296296296298</v>
      </c>
      <c r="G749" s="199">
        <f t="shared" si="638"/>
        <v>3.8431713146572015</v>
      </c>
      <c r="H749" s="200">
        <f t="shared" si="639"/>
        <v>6765.5042806431402</v>
      </c>
      <c r="K749" s="199">
        <f t="shared" si="640"/>
        <v>17.265760883725147</v>
      </c>
      <c r="L749" s="201">
        <f t="shared" si="641"/>
        <v>0.1448052155019991</v>
      </c>
      <c r="M749" s="201">
        <f t="shared" si="642"/>
        <v>0.14602305883152758</v>
      </c>
      <c r="N749" s="201">
        <f t="shared" si="643"/>
        <v>0.15348606224657793</v>
      </c>
      <c r="O749" s="201">
        <f t="shared" si="644"/>
        <v>0.14493900921424821</v>
      </c>
      <c r="P749" s="201" t="str">
        <f t="shared" si="645"/>
        <v/>
      </c>
      <c r="Q749" s="201" t="str">
        <f t="shared" si="646"/>
        <v/>
      </c>
      <c r="R749" s="201" t="str">
        <f t="shared" si="647"/>
        <v/>
      </c>
      <c r="S749" s="201" t="str">
        <f t="shared" si="648"/>
        <v/>
      </c>
      <c r="T749" s="199">
        <f t="shared" si="649"/>
        <v>0</v>
      </c>
      <c r="U749" s="199">
        <f t="shared" si="650"/>
        <v>0</v>
      </c>
      <c r="V749" s="199">
        <f t="shared" si="651"/>
        <v>0</v>
      </c>
      <c r="W749" s="199">
        <f t="shared" si="652"/>
        <v>0</v>
      </c>
      <c r="X749" s="199" t="str">
        <f t="shared" si="653"/>
        <v/>
      </c>
      <c r="Y749" s="199" t="str">
        <f t="shared" si="654"/>
        <v/>
      </c>
      <c r="Z749" s="199" t="str">
        <f t="shared" si="655"/>
        <v/>
      </c>
      <c r="AA749" s="199" t="str">
        <f t="shared" si="656"/>
        <v/>
      </c>
      <c r="AB749" s="201">
        <f t="shared" ca="1" si="657"/>
        <v>2.1467778342956017</v>
      </c>
      <c r="AD749" s="162">
        <f t="shared" si="658"/>
        <v>0</v>
      </c>
      <c r="AE749" s="162">
        <f t="shared" si="659"/>
        <v>0</v>
      </c>
      <c r="AF749" s="162">
        <f t="shared" si="660"/>
        <v>0</v>
      </c>
      <c r="AG749" s="162">
        <f t="shared" si="661"/>
        <v>0</v>
      </c>
      <c r="AH749" s="162" t="str">
        <f t="shared" si="662"/>
        <v/>
      </c>
      <c r="AI749" s="162" t="str">
        <f t="shared" si="663"/>
        <v/>
      </c>
      <c r="AJ749" s="162" t="str">
        <f t="shared" si="664"/>
        <v/>
      </c>
      <c r="AK749" s="162" t="str">
        <f t="shared" si="665"/>
        <v/>
      </c>
      <c r="AM749" s="199">
        <f t="shared" si="668"/>
        <v>7.5264690252980637</v>
      </c>
      <c r="AN749" s="197">
        <f t="shared" si="670"/>
        <v>0</v>
      </c>
      <c r="AO749" s="197">
        <f t="shared" si="671"/>
        <v>0</v>
      </c>
      <c r="AP749" s="197">
        <f t="shared" si="672"/>
        <v>0</v>
      </c>
      <c r="AQ749" s="197">
        <f t="shared" si="673"/>
        <v>0</v>
      </c>
      <c r="AR749" s="197" t="str">
        <f t="shared" si="674"/>
        <v/>
      </c>
      <c r="AS749" s="197" t="str">
        <f t="shared" si="675"/>
        <v/>
      </c>
      <c r="AT749" s="197" t="str">
        <f t="shared" si="676"/>
        <v/>
      </c>
      <c r="AU749" s="197" t="str">
        <f t="shared" si="677"/>
        <v/>
      </c>
      <c r="AV749" s="199">
        <f t="shared" ca="1" si="669"/>
        <v>2.1175572833045972</v>
      </c>
      <c r="AX749" s="162">
        <f t="shared" si="678"/>
        <v>0</v>
      </c>
      <c r="AY749" s="162">
        <f t="shared" si="679"/>
        <v>0</v>
      </c>
      <c r="AZ749" s="162">
        <f t="shared" si="680"/>
        <v>0</v>
      </c>
      <c r="BA749" s="162">
        <f t="shared" si="681"/>
        <v>0</v>
      </c>
      <c r="BB749" s="162" t="str">
        <f t="shared" si="682"/>
        <v/>
      </c>
      <c r="BC749" s="162" t="str">
        <f t="shared" si="683"/>
        <v/>
      </c>
      <c r="BD749" s="162" t="str">
        <f t="shared" si="684"/>
        <v/>
      </c>
      <c r="BE749" s="162" t="str">
        <f t="shared" si="685"/>
        <v/>
      </c>
      <c r="BG749" s="169">
        <f t="shared" si="666"/>
        <v>17.240067787171984</v>
      </c>
      <c r="BH749" s="169">
        <f t="shared" ca="1" si="667"/>
        <v>2.0352851018563292</v>
      </c>
    </row>
    <row r="750" spans="3:60" x14ac:dyDescent="0.25">
      <c r="C750" s="197">
        <v>67.599999999999994</v>
      </c>
      <c r="D750" s="198">
        <f t="shared" si="635"/>
        <v>25.365046559535617</v>
      </c>
      <c r="E750" s="199">
        <f t="shared" si="636"/>
        <v>4.4391715976331358</v>
      </c>
      <c r="F750" s="199">
        <f t="shared" si="637"/>
        <v>22.195857988165677</v>
      </c>
      <c r="G750" s="199">
        <f t="shared" si="638"/>
        <v>3.8488649017900265</v>
      </c>
      <c r="H750" s="200">
        <f t="shared" si="639"/>
        <v>6758.0176481565413</v>
      </c>
      <c r="K750" s="199">
        <f t="shared" si="640"/>
        <v>17.291453980278309</v>
      </c>
      <c r="L750" s="201">
        <f t="shared" si="641"/>
        <v>0.14502069945363896</v>
      </c>
      <c r="M750" s="201">
        <f t="shared" si="642"/>
        <v>0.14624035505002686</v>
      </c>
      <c r="N750" s="201">
        <f t="shared" si="643"/>
        <v>0.15371446412492107</v>
      </c>
      <c r="O750" s="201">
        <f t="shared" si="644"/>
        <v>0.1451546922636742</v>
      </c>
      <c r="P750" s="201" t="str">
        <f t="shared" si="645"/>
        <v/>
      </c>
      <c r="Q750" s="201" t="str">
        <f t="shared" si="646"/>
        <v/>
      </c>
      <c r="R750" s="201" t="str">
        <f t="shared" si="647"/>
        <v/>
      </c>
      <c r="S750" s="201" t="str">
        <f t="shared" si="648"/>
        <v/>
      </c>
      <c r="T750" s="199">
        <f t="shared" si="649"/>
        <v>0</v>
      </c>
      <c r="U750" s="199">
        <f t="shared" si="650"/>
        <v>0</v>
      </c>
      <c r="V750" s="199">
        <f t="shared" si="651"/>
        <v>0</v>
      </c>
      <c r="W750" s="199">
        <f t="shared" si="652"/>
        <v>0</v>
      </c>
      <c r="X750" s="199" t="str">
        <f t="shared" si="653"/>
        <v/>
      </c>
      <c r="Y750" s="199" t="str">
        <f t="shared" si="654"/>
        <v/>
      </c>
      <c r="Z750" s="199" t="str">
        <f t="shared" si="655"/>
        <v/>
      </c>
      <c r="AA750" s="199" t="str">
        <f t="shared" si="656"/>
        <v/>
      </c>
      <c r="AB750" s="201">
        <f t="shared" ca="1" si="657"/>
        <v>2.1461185019409323</v>
      </c>
      <c r="AD750" s="162">
        <f t="shared" si="658"/>
        <v>0</v>
      </c>
      <c r="AE750" s="162">
        <f t="shared" si="659"/>
        <v>0</v>
      </c>
      <c r="AF750" s="162">
        <f t="shared" si="660"/>
        <v>0</v>
      </c>
      <c r="AG750" s="162">
        <f t="shared" si="661"/>
        <v>0</v>
      </c>
      <c r="AH750" s="162" t="str">
        <f t="shared" si="662"/>
        <v/>
      </c>
      <c r="AI750" s="162" t="str">
        <f t="shared" si="663"/>
        <v/>
      </c>
      <c r="AJ750" s="162" t="str">
        <f t="shared" si="664"/>
        <v/>
      </c>
      <c r="AK750" s="162" t="str">
        <f t="shared" si="665"/>
        <v/>
      </c>
      <c r="AM750" s="199">
        <f t="shared" si="668"/>
        <v>7.5376858196725767</v>
      </c>
      <c r="AN750" s="197">
        <f t="shared" si="670"/>
        <v>0</v>
      </c>
      <c r="AO750" s="197">
        <f t="shared" si="671"/>
        <v>0</v>
      </c>
      <c r="AP750" s="197">
        <f t="shared" si="672"/>
        <v>0</v>
      </c>
      <c r="AQ750" s="197">
        <f t="shared" si="673"/>
        <v>0</v>
      </c>
      <c r="AR750" s="197" t="str">
        <f t="shared" si="674"/>
        <v/>
      </c>
      <c r="AS750" s="197" t="str">
        <f t="shared" si="675"/>
        <v/>
      </c>
      <c r="AT750" s="197" t="str">
        <f t="shared" si="676"/>
        <v/>
      </c>
      <c r="AU750" s="197" t="str">
        <f t="shared" si="677"/>
        <v/>
      </c>
      <c r="AV750" s="199">
        <f t="shared" ca="1" si="669"/>
        <v>2.13853717397155</v>
      </c>
      <c r="AX750" s="162">
        <f t="shared" si="678"/>
        <v>0</v>
      </c>
      <c r="AY750" s="162">
        <f t="shared" si="679"/>
        <v>0</v>
      </c>
      <c r="AZ750" s="162">
        <f t="shared" si="680"/>
        <v>0</v>
      </c>
      <c r="BA750" s="162">
        <f t="shared" si="681"/>
        <v>0</v>
      </c>
      <c r="BB750" s="162" t="str">
        <f t="shared" si="682"/>
        <v/>
      </c>
      <c r="BC750" s="162" t="str">
        <f t="shared" si="683"/>
        <v/>
      </c>
      <c r="BD750" s="162" t="str">
        <f t="shared" si="684"/>
        <v/>
      </c>
      <c r="BE750" s="162" t="str">
        <f t="shared" si="685"/>
        <v/>
      </c>
      <c r="BG750" s="169">
        <f t="shared" si="666"/>
        <v>17.265760883725147</v>
      </c>
      <c r="BH750" s="169">
        <f t="shared" ca="1" si="667"/>
        <v>2.1467778342956017</v>
      </c>
    </row>
    <row r="751" spans="3:60" x14ac:dyDescent="0.25">
      <c r="C751" s="197">
        <v>67.7</v>
      </c>
      <c r="D751" s="198">
        <f t="shared" si="635"/>
        <v>25.402568817759786</v>
      </c>
      <c r="E751" s="199">
        <f t="shared" si="636"/>
        <v>4.4440841949778438</v>
      </c>
      <c r="F751" s="199">
        <f t="shared" si="637"/>
        <v>22.220420974889219</v>
      </c>
      <c r="G751" s="199">
        <f t="shared" si="638"/>
        <v>3.8545584889228524</v>
      </c>
      <c r="H751" s="200">
        <f t="shared" si="639"/>
        <v>6750.5471732291444</v>
      </c>
      <c r="K751" s="199">
        <f t="shared" si="640"/>
        <v>17.317147076831471</v>
      </c>
      <c r="L751" s="201">
        <f t="shared" si="641"/>
        <v>0.14523618340527886</v>
      </c>
      <c r="M751" s="201">
        <f t="shared" si="642"/>
        <v>0.14645765126852617</v>
      </c>
      <c r="N751" s="201">
        <f t="shared" si="643"/>
        <v>0.15394286600326418</v>
      </c>
      <c r="O751" s="201">
        <f t="shared" si="644"/>
        <v>0.14537037531310015</v>
      </c>
      <c r="P751" s="201" t="str">
        <f t="shared" si="645"/>
        <v/>
      </c>
      <c r="Q751" s="201" t="str">
        <f t="shared" si="646"/>
        <v/>
      </c>
      <c r="R751" s="201" t="str">
        <f t="shared" si="647"/>
        <v/>
      </c>
      <c r="S751" s="201" t="str">
        <f t="shared" si="648"/>
        <v/>
      </c>
      <c r="T751" s="199">
        <f t="shared" si="649"/>
        <v>0</v>
      </c>
      <c r="U751" s="199">
        <f t="shared" si="650"/>
        <v>0</v>
      </c>
      <c r="V751" s="199">
        <f t="shared" si="651"/>
        <v>0</v>
      </c>
      <c r="W751" s="199">
        <f t="shared" si="652"/>
        <v>0</v>
      </c>
      <c r="X751" s="199" t="str">
        <f t="shared" si="653"/>
        <v/>
      </c>
      <c r="Y751" s="199" t="str">
        <f t="shared" si="654"/>
        <v/>
      </c>
      <c r="Z751" s="199" t="str">
        <f t="shared" si="655"/>
        <v/>
      </c>
      <c r="AA751" s="199" t="str">
        <f t="shared" si="656"/>
        <v/>
      </c>
      <c r="AB751" s="201">
        <f t="shared" ca="1" si="657"/>
        <v>2.1463117991455589</v>
      </c>
      <c r="AD751" s="162">
        <f t="shared" si="658"/>
        <v>0</v>
      </c>
      <c r="AE751" s="162">
        <f t="shared" si="659"/>
        <v>0</v>
      </c>
      <c r="AF751" s="162">
        <f t="shared" si="660"/>
        <v>0</v>
      </c>
      <c r="AG751" s="162">
        <f t="shared" si="661"/>
        <v>0</v>
      </c>
      <c r="AH751" s="162" t="str">
        <f t="shared" si="662"/>
        <v/>
      </c>
      <c r="AI751" s="162" t="str">
        <f t="shared" si="663"/>
        <v/>
      </c>
      <c r="AJ751" s="162" t="str">
        <f t="shared" si="664"/>
        <v/>
      </c>
      <c r="AK751" s="162" t="str">
        <f t="shared" si="665"/>
        <v/>
      </c>
      <c r="AM751" s="199">
        <f t="shared" si="668"/>
        <v>7.5489026140470896</v>
      </c>
      <c r="AN751" s="197">
        <f t="shared" si="670"/>
        <v>0</v>
      </c>
      <c r="AO751" s="197">
        <f t="shared" si="671"/>
        <v>0</v>
      </c>
      <c r="AP751" s="197">
        <f t="shared" si="672"/>
        <v>0</v>
      </c>
      <c r="AQ751" s="197">
        <f t="shared" si="673"/>
        <v>0</v>
      </c>
      <c r="AR751" s="197" t="str">
        <f t="shared" si="674"/>
        <v/>
      </c>
      <c r="AS751" s="197" t="str">
        <f t="shared" si="675"/>
        <v/>
      </c>
      <c r="AT751" s="197" t="str">
        <f t="shared" si="676"/>
        <v/>
      </c>
      <c r="AU751" s="197" t="str">
        <f t="shared" si="677"/>
        <v/>
      </c>
      <c r="AV751" s="199">
        <f t="shared" ca="1" si="669"/>
        <v>2.1312293590064857</v>
      </c>
      <c r="AX751" s="162">
        <f t="shared" si="678"/>
        <v>0</v>
      </c>
      <c r="AY751" s="162">
        <f t="shared" si="679"/>
        <v>0</v>
      </c>
      <c r="AZ751" s="162">
        <f t="shared" si="680"/>
        <v>0</v>
      </c>
      <c r="BA751" s="162">
        <f t="shared" si="681"/>
        <v>0</v>
      </c>
      <c r="BB751" s="162" t="str">
        <f t="shared" si="682"/>
        <v/>
      </c>
      <c r="BC751" s="162" t="str">
        <f t="shared" si="683"/>
        <v/>
      </c>
      <c r="BD751" s="162" t="str">
        <f t="shared" si="684"/>
        <v/>
      </c>
      <c r="BE751" s="162" t="str">
        <f t="shared" si="685"/>
        <v/>
      </c>
      <c r="BG751" s="169">
        <f t="shared" si="666"/>
        <v>17.291453980278309</v>
      </c>
      <c r="BH751" s="169">
        <f t="shared" ca="1" si="667"/>
        <v>2.1461185019409323</v>
      </c>
    </row>
    <row r="752" spans="3:60" x14ac:dyDescent="0.25">
      <c r="C752" s="197">
        <v>67.8</v>
      </c>
      <c r="D752" s="198">
        <f t="shared" si="635"/>
        <v>25.44009107598395</v>
      </c>
      <c r="E752" s="199">
        <f t="shared" si="636"/>
        <v>4.4489970501474927</v>
      </c>
      <c r="F752" s="199">
        <f t="shared" si="637"/>
        <v>22.244985250737464</v>
      </c>
      <c r="G752" s="199">
        <f t="shared" si="638"/>
        <v>3.8602520760556782</v>
      </c>
      <c r="H752" s="200">
        <f t="shared" si="639"/>
        <v>6743.092805378561</v>
      </c>
      <c r="K752" s="199">
        <f t="shared" si="640"/>
        <v>17.342840173384634</v>
      </c>
      <c r="L752" s="201">
        <f t="shared" si="641"/>
        <v>0.14545166735691872</v>
      </c>
      <c r="M752" s="201">
        <f t="shared" si="642"/>
        <v>0.14667494748702545</v>
      </c>
      <c r="N752" s="201">
        <f t="shared" si="643"/>
        <v>0.15417126788160729</v>
      </c>
      <c r="O752" s="201">
        <f t="shared" si="644"/>
        <v>0.14558605836252611</v>
      </c>
      <c r="P752" s="201" t="str">
        <f t="shared" si="645"/>
        <v/>
      </c>
      <c r="Q752" s="201" t="str">
        <f t="shared" si="646"/>
        <v/>
      </c>
      <c r="R752" s="201" t="str">
        <f t="shared" si="647"/>
        <v/>
      </c>
      <c r="S752" s="201" t="str">
        <f t="shared" si="648"/>
        <v/>
      </c>
      <c r="T752" s="199">
        <f t="shared" si="649"/>
        <v>0</v>
      </c>
      <c r="U752" s="199">
        <f t="shared" si="650"/>
        <v>0</v>
      </c>
      <c r="V752" s="199">
        <f t="shared" si="651"/>
        <v>0</v>
      </c>
      <c r="W752" s="199">
        <f t="shared" si="652"/>
        <v>0</v>
      </c>
      <c r="X752" s="199" t="str">
        <f t="shared" si="653"/>
        <v/>
      </c>
      <c r="Y752" s="199" t="str">
        <f t="shared" si="654"/>
        <v/>
      </c>
      <c r="Z752" s="199" t="str">
        <f t="shared" si="655"/>
        <v/>
      </c>
      <c r="AA752" s="199" t="str">
        <f t="shared" si="656"/>
        <v/>
      </c>
      <c r="AB752" s="201">
        <f t="shared" ca="1" si="657"/>
        <v>2.0772928974063212</v>
      </c>
      <c r="AD752" s="162">
        <f t="shared" si="658"/>
        <v>0</v>
      </c>
      <c r="AE752" s="162">
        <f t="shared" si="659"/>
        <v>0</v>
      </c>
      <c r="AF752" s="162">
        <f t="shared" si="660"/>
        <v>0</v>
      </c>
      <c r="AG752" s="162">
        <f t="shared" si="661"/>
        <v>0</v>
      </c>
      <c r="AH752" s="162" t="str">
        <f t="shared" si="662"/>
        <v/>
      </c>
      <c r="AI752" s="162" t="str">
        <f t="shared" si="663"/>
        <v/>
      </c>
      <c r="AJ752" s="162" t="str">
        <f t="shared" si="664"/>
        <v/>
      </c>
      <c r="AK752" s="162" t="str">
        <f t="shared" si="665"/>
        <v/>
      </c>
      <c r="AM752" s="199">
        <f t="shared" si="668"/>
        <v>7.5601194084216026</v>
      </c>
      <c r="AN752" s="197">
        <f t="shared" si="670"/>
        <v>0</v>
      </c>
      <c r="AO752" s="197">
        <f t="shared" si="671"/>
        <v>0</v>
      </c>
      <c r="AP752" s="197">
        <f t="shared" si="672"/>
        <v>0</v>
      </c>
      <c r="AQ752" s="197">
        <f t="shared" si="673"/>
        <v>0</v>
      </c>
      <c r="AR752" s="197" t="str">
        <f t="shared" si="674"/>
        <v/>
      </c>
      <c r="AS752" s="197" t="str">
        <f t="shared" si="675"/>
        <v/>
      </c>
      <c r="AT752" s="197" t="str">
        <f t="shared" si="676"/>
        <v/>
      </c>
      <c r="AU752" s="197" t="str">
        <f t="shared" si="677"/>
        <v/>
      </c>
      <c r="AV752" s="199">
        <f t="shared" ca="1" si="669"/>
        <v>2.0588063357313664</v>
      </c>
      <c r="AX752" s="162">
        <f t="shared" si="678"/>
        <v>0</v>
      </c>
      <c r="AY752" s="162">
        <f t="shared" si="679"/>
        <v>0</v>
      </c>
      <c r="AZ752" s="162">
        <f t="shared" si="680"/>
        <v>0</v>
      </c>
      <c r="BA752" s="162">
        <f t="shared" si="681"/>
        <v>0</v>
      </c>
      <c r="BB752" s="162" t="str">
        <f t="shared" si="682"/>
        <v/>
      </c>
      <c r="BC752" s="162" t="str">
        <f t="shared" si="683"/>
        <v/>
      </c>
      <c r="BD752" s="162" t="str">
        <f t="shared" si="684"/>
        <v/>
      </c>
      <c r="BE752" s="162" t="str">
        <f t="shared" si="685"/>
        <v/>
      </c>
      <c r="BG752" s="169">
        <f t="shared" si="666"/>
        <v>17.317147076831471</v>
      </c>
      <c r="BH752" s="169">
        <f t="shared" ca="1" si="667"/>
        <v>2.1463117991455589</v>
      </c>
    </row>
    <row r="753" spans="3:60" x14ac:dyDescent="0.25">
      <c r="C753" s="197">
        <v>67.900000000000006</v>
      </c>
      <c r="D753" s="198">
        <f t="shared" si="635"/>
        <v>25.477613334208119</v>
      </c>
      <c r="E753" s="199">
        <f t="shared" si="636"/>
        <v>4.4539101620029458</v>
      </c>
      <c r="F753" s="199">
        <f t="shared" si="637"/>
        <v>22.269550810014728</v>
      </c>
      <c r="G753" s="199">
        <f t="shared" si="638"/>
        <v>3.8659456631885041</v>
      </c>
      <c r="H753" s="200">
        <f t="shared" si="639"/>
        <v>6735.6544943216477</v>
      </c>
      <c r="K753" s="199">
        <f t="shared" si="640"/>
        <v>17.368533269937796</v>
      </c>
      <c r="L753" s="201">
        <f t="shared" si="641"/>
        <v>0.14566715130855859</v>
      </c>
      <c r="M753" s="201">
        <f t="shared" si="642"/>
        <v>0.14689224370552473</v>
      </c>
      <c r="N753" s="201">
        <f t="shared" si="643"/>
        <v>0.15439966975995043</v>
      </c>
      <c r="O753" s="201">
        <f t="shared" si="644"/>
        <v>0.14580174141195207</v>
      </c>
      <c r="P753" s="201" t="str">
        <f t="shared" si="645"/>
        <v/>
      </c>
      <c r="Q753" s="201" t="str">
        <f t="shared" si="646"/>
        <v/>
      </c>
      <c r="R753" s="201" t="str">
        <f t="shared" si="647"/>
        <v/>
      </c>
      <c r="S753" s="201" t="str">
        <f t="shared" si="648"/>
        <v/>
      </c>
      <c r="T753" s="199">
        <f t="shared" si="649"/>
        <v>0</v>
      </c>
      <c r="U753" s="199">
        <f t="shared" si="650"/>
        <v>0</v>
      </c>
      <c r="V753" s="199">
        <f t="shared" si="651"/>
        <v>0</v>
      </c>
      <c r="W753" s="199">
        <f t="shared" si="652"/>
        <v>0</v>
      </c>
      <c r="X753" s="199" t="str">
        <f t="shared" si="653"/>
        <v/>
      </c>
      <c r="Y753" s="199" t="str">
        <f t="shared" si="654"/>
        <v/>
      </c>
      <c r="Z753" s="199" t="str">
        <f t="shared" si="655"/>
        <v/>
      </c>
      <c r="AA753" s="199" t="str">
        <f t="shared" si="656"/>
        <v/>
      </c>
      <c r="AB753" s="201">
        <f t="shared" ca="1" si="657"/>
        <v>2.0618332754058688</v>
      </c>
      <c r="AD753" s="162">
        <f t="shared" si="658"/>
        <v>0</v>
      </c>
      <c r="AE753" s="162">
        <f t="shared" si="659"/>
        <v>0</v>
      </c>
      <c r="AF753" s="162">
        <f t="shared" si="660"/>
        <v>0</v>
      </c>
      <c r="AG753" s="162">
        <f t="shared" si="661"/>
        <v>0</v>
      </c>
      <c r="AH753" s="162" t="str">
        <f t="shared" si="662"/>
        <v/>
      </c>
      <c r="AI753" s="162" t="str">
        <f t="shared" si="663"/>
        <v/>
      </c>
      <c r="AJ753" s="162" t="str">
        <f t="shared" si="664"/>
        <v/>
      </c>
      <c r="AK753" s="162" t="str">
        <f t="shared" si="665"/>
        <v/>
      </c>
      <c r="AM753" s="199">
        <f t="shared" si="668"/>
        <v>7.5713362027961155</v>
      </c>
      <c r="AN753" s="197">
        <f t="shared" si="670"/>
        <v>0</v>
      </c>
      <c r="AO753" s="197">
        <f t="shared" si="671"/>
        <v>0</v>
      </c>
      <c r="AP753" s="197">
        <f t="shared" si="672"/>
        <v>0</v>
      </c>
      <c r="AQ753" s="197">
        <f t="shared" si="673"/>
        <v>0</v>
      </c>
      <c r="AR753" s="197" t="str">
        <f t="shared" si="674"/>
        <v/>
      </c>
      <c r="AS753" s="197" t="str">
        <f t="shared" si="675"/>
        <v/>
      </c>
      <c r="AT753" s="197" t="str">
        <f t="shared" si="676"/>
        <v/>
      </c>
      <c r="AU753" s="197" t="str">
        <f t="shared" si="677"/>
        <v/>
      </c>
      <c r="AV753" s="199">
        <f t="shared" ca="1" si="669"/>
        <v>2.1811892298689242</v>
      </c>
      <c r="AX753" s="162">
        <f t="shared" si="678"/>
        <v>0</v>
      </c>
      <c r="AY753" s="162">
        <f t="shared" si="679"/>
        <v>0</v>
      </c>
      <c r="AZ753" s="162">
        <f t="shared" si="680"/>
        <v>0</v>
      </c>
      <c r="BA753" s="162">
        <f t="shared" si="681"/>
        <v>0</v>
      </c>
      <c r="BB753" s="162" t="str">
        <f t="shared" si="682"/>
        <v/>
      </c>
      <c r="BC753" s="162" t="str">
        <f t="shared" si="683"/>
        <v/>
      </c>
      <c r="BD753" s="162" t="str">
        <f t="shared" si="684"/>
        <v/>
      </c>
      <c r="BE753" s="162" t="str">
        <f t="shared" si="685"/>
        <v/>
      </c>
      <c r="BG753" s="169">
        <f t="shared" si="666"/>
        <v>17.342840173384634</v>
      </c>
      <c r="BH753" s="169">
        <f t="shared" ca="1" si="667"/>
        <v>2.0772928974063212</v>
      </c>
    </row>
    <row r="754" spans="3:60" x14ac:dyDescent="0.25">
      <c r="C754" s="197">
        <v>68</v>
      </c>
      <c r="D754" s="198">
        <f t="shared" si="635"/>
        <v>25.51513559243228</v>
      </c>
      <c r="E754" s="199">
        <f t="shared" si="636"/>
        <v>4.4588235294117649</v>
      </c>
      <c r="F754" s="199">
        <f t="shared" si="637"/>
        <v>22.294117647058826</v>
      </c>
      <c r="G754" s="199">
        <f t="shared" si="638"/>
        <v>3.8716392503213282</v>
      </c>
      <c r="H754" s="200">
        <f t="shared" si="639"/>
        <v>6728.2321899736144</v>
      </c>
      <c r="K754" s="199">
        <f t="shared" si="640"/>
        <v>17.394226366490958</v>
      </c>
      <c r="L754" s="201">
        <f t="shared" si="641"/>
        <v>0.14588263526019848</v>
      </c>
      <c r="M754" s="201">
        <f t="shared" si="642"/>
        <v>0.14710953992402404</v>
      </c>
      <c r="N754" s="201">
        <f t="shared" si="643"/>
        <v>0.15462807163829353</v>
      </c>
      <c r="O754" s="201">
        <f t="shared" si="644"/>
        <v>0.14601742446137805</v>
      </c>
      <c r="P754" s="201" t="str">
        <f t="shared" si="645"/>
        <v/>
      </c>
      <c r="Q754" s="201" t="str">
        <f t="shared" si="646"/>
        <v/>
      </c>
      <c r="R754" s="201" t="str">
        <f t="shared" si="647"/>
        <v/>
      </c>
      <c r="S754" s="201" t="str">
        <f t="shared" si="648"/>
        <v/>
      </c>
      <c r="T754" s="199">
        <f t="shared" si="649"/>
        <v>0</v>
      </c>
      <c r="U754" s="199">
        <f t="shared" si="650"/>
        <v>0</v>
      </c>
      <c r="V754" s="199">
        <f t="shared" si="651"/>
        <v>0</v>
      </c>
      <c r="W754" s="199">
        <f t="shared" si="652"/>
        <v>0</v>
      </c>
      <c r="X754" s="199" t="str">
        <f t="shared" si="653"/>
        <v/>
      </c>
      <c r="Y754" s="199" t="str">
        <f t="shared" si="654"/>
        <v/>
      </c>
      <c r="Z754" s="199" t="str">
        <f t="shared" si="655"/>
        <v/>
      </c>
      <c r="AA754" s="199" t="str">
        <f t="shared" si="656"/>
        <v/>
      </c>
      <c r="AB754" s="201">
        <f t="shared" ca="1" si="657"/>
        <v>2.0573314783807546</v>
      </c>
      <c r="AD754" s="162">
        <f t="shared" si="658"/>
        <v>0</v>
      </c>
      <c r="AE754" s="162">
        <f t="shared" si="659"/>
        <v>0</v>
      </c>
      <c r="AF754" s="162">
        <f t="shared" si="660"/>
        <v>0</v>
      </c>
      <c r="AG754" s="162">
        <f t="shared" si="661"/>
        <v>0</v>
      </c>
      <c r="AH754" s="162" t="str">
        <f t="shared" si="662"/>
        <v/>
      </c>
      <c r="AI754" s="162" t="str">
        <f t="shared" si="663"/>
        <v/>
      </c>
      <c r="AJ754" s="162" t="str">
        <f t="shared" si="664"/>
        <v/>
      </c>
      <c r="AK754" s="162" t="str">
        <f t="shared" si="665"/>
        <v/>
      </c>
      <c r="AM754" s="199">
        <f t="shared" si="668"/>
        <v>7.5825529971706285</v>
      </c>
      <c r="AN754" s="197">
        <f t="shared" si="670"/>
        <v>0</v>
      </c>
      <c r="AO754" s="197">
        <f t="shared" si="671"/>
        <v>0</v>
      </c>
      <c r="AP754" s="197">
        <f t="shared" si="672"/>
        <v>0</v>
      </c>
      <c r="AQ754" s="197">
        <f t="shared" si="673"/>
        <v>0</v>
      </c>
      <c r="AR754" s="197" t="str">
        <f t="shared" si="674"/>
        <v/>
      </c>
      <c r="AS754" s="197" t="str">
        <f t="shared" si="675"/>
        <v/>
      </c>
      <c r="AT754" s="197" t="str">
        <f t="shared" si="676"/>
        <v/>
      </c>
      <c r="AU754" s="197" t="str">
        <f t="shared" si="677"/>
        <v/>
      </c>
      <c r="AV754" s="199">
        <f t="shared" ca="1" si="669"/>
        <v>2.0452089013555526</v>
      </c>
      <c r="AX754" s="162">
        <f t="shared" si="678"/>
        <v>0</v>
      </c>
      <c r="AY754" s="162">
        <f t="shared" si="679"/>
        <v>0</v>
      </c>
      <c r="AZ754" s="162">
        <f t="shared" si="680"/>
        <v>0</v>
      </c>
      <c r="BA754" s="162">
        <f t="shared" si="681"/>
        <v>0</v>
      </c>
      <c r="BB754" s="162" t="str">
        <f t="shared" si="682"/>
        <v/>
      </c>
      <c r="BC754" s="162" t="str">
        <f t="shared" si="683"/>
        <v/>
      </c>
      <c r="BD754" s="162" t="str">
        <f t="shared" si="684"/>
        <v/>
      </c>
      <c r="BE754" s="162" t="str">
        <f t="shared" si="685"/>
        <v/>
      </c>
      <c r="BG754" s="169">
        <f t="shared" si="666"/>
        <v>17.368533269937796</v>
      </c>
      <c r="BH754" s="169">
        <f t="shared" ca="1" si="667"/>
        <v>2.0618332754058688</v>
      </c>
    </row>
    <row r="755" spans="3:60" x14ac:dyDescent="0.25">
      <c r="C755" s="197">
        <v>68.099999999999994</v>
      </c>
      <c r="D755" s="198">
        <f t="shared" si="635"/>
        <v>25.552657850656441</v>
      </c>
      <c r="E755" s="199">
        <f t="shared" si="636"/>
        <v>4.4637371512481643</v>
      </c>
      <c r="F755" s="199">
        <f t="shared" si="637"/>
        <v>22.318685756240821</v>
      </c>
      <c r="G755" s="199">
        <f t="shared" si="638"/>
        <v>3.877332837454154</v>
      </c>
      <c r="H755" s="200">
        <f t="shared" si="639"/>
        <v>6720.8258424471305</v>
      </c>
      <c r="K755" s="199">
        <f t="shared" si="640"/>
        <v>17.419919463044121</v>
      </c>
      <c r="L755" s="201">
        <f t="shared" si="641"/>
        <v>0.14609811921183835</v>
      </c>
      <c r="M755" s="201">
        <f t="shared" si="642"/>
        <v>0.14732683614252334</v>
      </c>
      <c r="N755" s="201">
        <f t="shared" si="643"/>
        <v>0.15485647351663667</v>
      </c>
      <c r="O755" s="201">
        <f t="shared" si="644"/>
        <v>0.14623310751080401</v>
      </c>
      <c r="P755" s="201" t="str">
        <f t="shared" si="645"/>
        <v/>
      </c>
      <c r="Q755" s="201" t="str">
        <f t="shared" si="646"/>
        <v/>
      </c>
      <c r="R755" s="201" t="str">
        <f t="shared" si="647"/>
        <v/>
      </c>
      <c r="S755" s="201" t="str">
        <f t="shared" si="648"/>
        <v/>
      </c>
      <c r="T755" s="199">
        <f t="shared" si="649"/>
        <v>0</v>
      </c>
      <c r="U755" s="199">
        <f t="shared" si="650"/>
        <v>0</v>
      </c>
      <c r="V755" s="199">
        <f t="shared" si="651"/>
        <v>0</v>
      </c>
      <c r="W755" s="199">
        <f t="shared" si="652"/>
        <v>0</v>
      </c>
      <c r="X755" s="199" t="str">
        <f t="shared" si="653"/>
        <v/>
      </c>
      <c r="Y755" s="199" t="str">
        <f t="shared" si="654"/>
        <v/>
      </c>
      <c r="Z755" s="199" t="str">
        <f t="shared" si="655"/>
        <v/>
      </c>
      <c r="AA755" s="199" t="str">
        <f t="shared" si="656"/>
        <v/>
      </c>
      <c r="AB755" s="201">
        <f t="shared" ca="1" si="657"/>
        <v>2.0783747684798195</v>
      </c>
      <c r="AD755" s="162">
        <f t="shared" si="658"/>
        <v>0</v>
      </c>
      <c r="AE755" s="162">
        <f t="shared" si="659"/>
        <v>0</v>
      </c>
      <c r="AF755" s="162">
        <f t="shared" si="660"/>
        <v>0</v>
      </c>
      <c r="AG755" s="162">
        <f t="shared" si="661"/>
        <v>0</v>
      </c>
      <c r="AH755" s="162" t="str">
        <f t="shared" si="662"/>
        <v/>
      </c>
      <c r="AI755" s="162" t="str">
        <f t="shared" si="663"/>
        <v/>
      </c>
      <c r="AJ755" s="162" t="str">
        <f t="shared" si="664"/>
        <v/>
      </c>
      <c r="AK755" s="162" t="str">
        <f t="shared" si="665"/>
        <v/>
      </c>
      <c r="AM755" s="199">
        <f t="shared" si="668"/>
        <v>7.5937697915451414</v>
      </c>
      <c r="AN755" s="197">
        <f t="shared" si="670"/>
        <v>0</v>
      </c>
      <c r="AO755" s="197">
        <f t="shared" si="671"/>
        <v>0</v>
      </c>
      <c r="AP755" s="197">
        <f t="shared" si="672"/>
        <v>0</v>
      </c>
      <c r="AQ755" s="197">
        <f t="shared" si="673"/>
        <v>0</v>
      </c>
      <c r="AR755" s="197" t="str">
        <f t="shared" si="674"/>
        <v/>
      </c>
      <c r="AS755" s="197" t="str">
        <f t="shared" si="675"/>
        <v/>
      </c>
      <c r="AT755" s="197" t="str">
        <f t="shared" si="676"/>
        <v/>
      </c>
      <c r="AU755" s="197" t="str">
        <f t="shared" si="677"/>
        <v/>
      </c>
      <c r="AV755" s="199">
        <f t="shared" ca="1" si="669"/>
        <v>2.1465888865565375</v>
      </c>
      <c r="AX755" s="162">
        <f t="shared" si="678"/>
        <v>0</v>
      </c>
      <c r="AY755" s="162">
        <f t="shared" si="679"/>
        <v>0</v>
      </c>
      <c r="AZ755" s="162">
        <f t="shared" si="680"/>
        <v>0</v>
      </c>
      <c r="BA755" s="162">
        <f t="shared" si="681"/>
        <v>0</v>
      </c>
      <c r="BB755" s="162" t="str">
        <f t="shared" si="682"/>
        <v/>
      </c>
      <c r="BC755" s="162" t="str">
        <f t="shared" si="683"/>
        <v/>
      </c>
      <c r="BD755" s="162" t="str">
        <f t="shared" si="684"/>
        <v/>
      </c>
      <c r="BE755" s="162" t="str">
        <f t="shared" si="685"/>
        <v/>
      </c>
      <c r="BG755" s="169">
        <f t="shared" si="666"/>
        <v>17.394226366490958</v>
      </c>
      <c r="BH755" s="169">
        <f t="shared" ca="1" si="667"/>
        <v>2.0573314783807546</v>
      </c>
    </row>
    <row r="756" spans="3:60" x14ac:dyDescent="0.25">
      <c r="C756" s="197">
        <v>68.2</v>
      </c>
      <c r="D756" s="198">
        <f t="shared" si="635"/>
        <v>25.590180108880613</v>
      </c>
      <c r="E756" s="199">
        <f t="shared" si="636"/>
        <v>4.468651026392962</v>
      </c>
      <c r="F756" s="199">
        <f t="shared" si="637"/>
        <v>22.34325513196481</v>
      </c>
      <c r="G756" s="199">
        <f t="shared" si="638"/>
        <v>3.8830264245869808</v>
      </c>
      <c r="H756" s="200">
        <f t="shared" si="639"/>
        <v>6713.4354020514365</v>
      </c>
      <c r="K756" s="199">
        <f t="shared" si="640"/>
        <v>17.445612559597283</v>
      </c>
      <c r="L756" s="201">
        <f t="shared" si="641"/>
        <v>0.14631360316347822</v>
      </c>
      <c r="M756" s="201">
        <f t="shared" si="642"/>
        <v>0.14754413236102265</v>
      </c>
      <c r="N756" s="201">
        <f t="shared" si="643"/>
        <v>0.15508487539497978</v>
      </c>
      <c r="O756" s="201">
        <f t="shared" si="644"/>
        <v>0.14644879056022997</v>
      </c>
      <c r="P756" s="201" t="str">
        <f t="shared" si="645"/>
        <v/>
      </c>
      <c r="Q756" s="201" t="str">
        <f t="shared" si="646"/>
        <v/>
      </c>
      <c r="R756" s="201" t="str">
        <f t="shared" si="647"/>
        <v/>
      </c>
      <c r="S756" s="201" t="str">
        <f t="shared" si="648"/>
        <v/>
      </c>
      <c r="T756" s="199">
        <f t="shared" si="649"/>
        <v>0</v>
      </c>
      <c r="U756" s="199">
        <f t="shared" si="650"/>
        <v>0</v>
      </c>
      <c r="V756" s="199">
        <f t="shared" si="651"/>
        <v>0</v>
      </c>
      <c r="W756" s="199">
        <f t="shared" si="652"/>
        <v>0</v>
      </c>
      <c r="X756" s="199" t="str">
        <f t="shared" si="653"/>
        <v/>
      </c>
      <c r="Y756" s="199" t="str">
        <f t="shared" si="654"/>
        <v/>
      </c>
      <c r="Z756" s="199" t="str">
        <f t="shared" si="655"/>
        <v/>
      </c>
      <c r="AA756" s="199" t="str">
        <f t="shared" si="656"/>
        <v/>
      </c>
      <c r="AB756" s="201">
        <f t="shared" ca="1" si="657"/>
        <v>2.0333584336094854</v>
      </c>
      <c r="AD756" s="162">
        <f t="shared" si="658"/>
        <v>0</v>
      </c>
      <c r="AE756" s="162">
        <f t="shared" si="659"/>
        <v>0</v>
      </c>
      <c r="AF756" s="162">
        <f t="shared" si="660"/>
        <v>0</v>
      </c>
      <c r="AG756" s="162">
        <f t="shared" si="661"/>
        <v>0</v>
      </c>
      <c r="AH756" s="162" t="str">
        <f t="shared" si="662"/>
        <v/>
      </c>
      <c r="AI756" s="162" t="str">
        <f t="shared" si="663"/>
        <v/>
      </c>
      <c r="AJ756" s="162" t="str">
        <f t="shared" si="664"/>
        <v/>
      </c>
      <c r="AK756" s="162" t="str">
        <f t="shared" si="665"/>
        <v/>
      </c>
      <c r="AM756" s="199">
        <f t="shared" si="668"/>
        <v>7.6049865859196544</v>
      </c>
      <c r="AN756" s="197">
        <f t="shared" si="670"/>
        <v>0</v>
      </c>
      <c r="AO756" s="197">
        <f t="shared" si="671"/>
        <v>0</v>
      </c>
      <c r="AP756" s="197">
        <f t="shared" si="672"/>
        <v>0</v>
      </c>
      <c r="AQ756" s="197">
        <f t="shared" si="673"/>
        <v>0</v>
      </c>
      <c r="AR756" s="197" t="str">
        <f t="shared" si="674"/>
        <v/>
      </c>
      <c r="AS756" s="197" t="str">
        <f t="shared" si="675"/>
        <v/>
      </c>
      <c r="AT756" s="197" t="str">
        <f t="shared" si="676"/>
        <v/>
      </c>
      <c r="AU756" s="197" t="str">
        <f t="shared" si="677"/>
        <v/>
      </c>
      <c r="AV756" s="199">
        <f t="shared" ca="1" si="669"/>
        <v>2.0505193554700516</v>
      </c>
      <c r="AX756" s="162">
        <f t="shared" si="678"/>
        <v>0</v>
      </c>
      <c r="AY756" s="162">
        <f t="shared" si="679"/>
        <v>0</v>
      </c>
      <c r="AZ756" s="162">
        <f t="shared" si="680"/>
        <v>0</v>
      </c>
      <c r="BA756" s="162">
        <f t="shared" si="681"/>
        <v>0</v>
      </c>
      <c r="BB756" s="162" t="str">
        <f t="shared" si="682"/>
        <v/>
      </c>
      <c r="BC756" s="162" t="str">
        <f t="shared" si="683"/>
        <v/>
      </c>
      <c r="BD756" s="162" t="str">
        <f t="shared" si="684"/>
        <v/>
      </c>
      <c r="BE756" s="162" t="str">
        <f t="shared" si="685"/>
        <v/>
      </c>
      <c r="BG756" s="169">
        <f t="shared" si="666"/>
        <v>17.419919463044121</v>
      </c>
      <c r="BH756" s="169">
        <f t="shared" ca="1" si="667"/>
        <v>2.0783747684798195</v>
      </c>
    </row>
    <row r="757" spans="3:60" x14ac:dyDescent="0.25">
      <c r="C757" s="197">
        <v>68.3</v>
      </c>
      <c r="D757" s="198">
        <f t="shared" si="635"/>
        <v>25.627702367104774</v>
      </c>
      <c r="E757" s="199">
        <f t="shared" si="636"/>
        <v>4.4735651537335288</v>
      </c>
      <c r="F757" s="199">
        <f t="shared" si="637"/>
        <v>22.367825768667643</v>
      </c>
      <c r="G757" s="199">
        <f t="shared" si="638"/>
        <v>3.8887200117198053</v>
      </c>
      <c r="H757" s="200">
        <f t="shared" si="639"/>
        <v>6706.0608192914615</v>
      </c>
      <c r="K757" s="199">
        <f t="shared" si="640"/>
        <v>17.471305656150445</v>
      </c>
      <c r="L757" s="201">
        <f t="shared" si="641"/>
        <v>0.14652908711511811</v>
      </c>
      <c r="M757" s="201">
        <f t="shared" si="642"/>
        <v>0.14776142857952193</v>
      </c>
      <c r="N757" s="201">
        <f t="shared" si="643"/>
        <v>0.15531327727332292</v>
      </c>
      <c r="O757" s="201">
        <f t="shared" si="644"/>
        <v>0.14666447360965593</v>
      </c>
      <c r="P757" s="201" t="str">
        <f t="shared" si="645"/>
        <v/>
      </c>
      <c r="Q757" s="201" t="str">
        <f t="shared" si="646"/>
        <v/>
      </c>
      <c r="R757" s="201" t="str">
        <f t="shared" si="647"/>
        <v/>
      </c>
      <c r="S757" s="201" t="str">
        <f t="shared" si="648"/>
        <v/>
      </c>
      <c r="T757" s="199">
        <f t="shared" si="649"/>
        <v>0</v>
      </c>
      <c r="U757" s="199">
        <f t="shared" si="650"/>
        <v>0</v>
      </c>
      <c r="V757" s="199">
        <f t="shared" si="651"/>
        <v>0</v>
      </c>
      <c r="W757" s="199">
        <f t="shared" si="652"/>
        <v>0</v>
      </c>
      <c r="X757" s="199" t="str">
        <f t="shared" si="653"/>
        <v/>
      </c>
      <c r="Y757" s="199" t="str">
        <f t="shared" si="654"/>
        <v/>
      </c>
      <c r="Z757" s="199" t="str">
        <f t="shared" si="655"/>
        <v/>
      </c>
      <c r="AA757" s="199" t="str">
        <f t="shared" si="656"/>
        <v/>
      </c>
      <c r="AB757" s="201">
        <f t="shared" ca="1" si="657"/>
        <v>2.1392913527597082</v>
      </c>
      <c r="AD757" s="162">
        <f t="shared" si="658"/>
        <v>0</v>
      </c>
      <c r="AE757" s="162">
        <f t="shared" si="659"/>
        <v>0</v>
      </c>
      <c r="AF757" s="162">
        <f t="shared" si="660"/>
        <v>0</v>
      </c>
      <c r="AG757" s="162">
        <f t="shared" si="661"/>
        <v>0</v>
      </c>
      <c r="AH757" s="162" t="str">
        <f t="shared" si="662"/>
        <v/>
      </c>
      <c r="AI757" s="162" t="str">
        <f t="shared" si="663"/>
        <v/>
      </c>
      <c r="AJ757" s="162" t="str">
        <f t="shared" si="664"/>
        <v/>
      </c>
      <c r="AK757" s="162" t="str">
        <f t="shared" si="665"/>
        <v/>
      </c>
      <c r="AM757" s="199">
        <f t="shared" si="668"/>
        <v>7.6162033802941673</v>
      </c>
      <c r="AN757" s="197">
        <f t="shared" si="670"/>
        <v>0</v>
      </c>
      <c r="AO757" s="197">
        <f t="shared" si="671"/>
        <v>0</v>
      </c>
      <c r="AP757" s="197">
        <f t="shared" si="672"/>
        <v>0</v>
      </c>
      <c r="AQ757" s="197">
        <f t="shared" si="673"/>
        <v>0</v>
      </c>
      <c r="AR757" s="197" t="str">
        <f t="shared" si="674"/>
        <v/>
      </c>
      <c r="AS757" s="197" t="str">
        <f t="shared" si="675"/>
        <v/>
      </c>
      <c r="AT757" s="197" t="str">
        <f t="shared" si="676"/>
        <v/>
      </c>
      <c r="AU757" s="197" t="str">
        <f t="shared" si="677"/>
        <v/>
      </c>
      <c r="AV757" s="199">
        <f t="shared" ca="1" si="669"/>
        <v>2.0595063035687344</v>
      </c>
      <c r="AX757" s="162">
        <f t="shared" si="678"/>
        <v>0</v>
      </c>
      <c r="AY757" s="162">
        <f t="shared" si="679"/>
        <v>0</v>
      </c>
      <c r="AZ757" s="162">
        <f t="shared" si="680"/>
        <v>0</v>
      </c>
      <c r="BA757" s="162">
        <f t="shared" si="681"/>
        <v>0</v>
      </c>
      <c r="BB757" s="162" t="str">
        <f t="shared" si="682"/>
        <v/>
      </c>
      <c r="BC757" s="162" t="str">
        <f t="shared" si="683"/>
        <v/>
      </c>
      <c r="BD757" s="162" t="str">
        <f t="shared" si="684"/>
        <v/>
      </c>
      <c r="BE757" s="162" t="str">
        <f t="shared" si="685"/>
        <v/>
      </c>
      <c r="BG757" s="169">
        <f t="shared" si="666"/>
        <v>17.445612559597283</v>
      </c>
      <c r="BH757" s="169">
        <f t="shared" ca="1" si="667"/>
        <v>2.0333584336094854</v>
      </c>
    </row>
    <row r="758" spans="3:60" x14ac:dyDescent="0.25">
      <c r="C758" s="197">
        <v>68.400000000000006</v>
      </c>
      <c r="D758" s="198">
        <f t="shared" si="635"/>
        <v>25.665224625328943</v>
      </c>
      <c r="E758" s="199">
        <f t="shared" si="636"/>
        <v>4.4784795321637425</v>
      </c>
      <c r="F758" s="199">
        <f t="shared" si="637"/>
        <v>22.392397660818713</v>
      </c>
      <c r="G758" s="199">
        <f t="shared" si="638"/>
        <v>3.8944135988526312</v>
      </c>
      <c r="H758" s="200">
        <f t="shared" si="639"/>
        <v>6698.70204486694</v>
      </c>
      <c r="K758" s="199">
        <f t="shared" si="640"/>
        <v>17.496998752703607</v>
      </c>
      <c r="L758" s="201">
        <f t="shared" si="641"/>
        <v>0.14674457106675798</v>
      </c>
      <c r="M758" s="201">
        <f t="shared" si="642"/>
        <v>0.14797872479802121</v>
      </c>
      <c r="N758" s="201">
        <f t="shared" si="643"/>
        <v>0.15554167915166603</v>
      </c>
      <c r="O758" s="201">
        <f t="shared" si="644"/>
        <v>0.14688015665908188</v>
      </c>
      <c r="P758" s="201" t="str">
        <f t="shared" si="645"/>
        <v/>
      </c>
      <c r="Q758" s="201" t="str">
        <f t="shared" si="646"/>
        <v/>
      </c>
      <c r="R758" s="201" t="str">
        <f t="shared" si="647"/>
        <v/>
      </c>
      <c r="S758" s="201" t="str">
        <f t="shared" si="648"/>
        <v/>
      </c>
      <c r="T758" s="199">
        <f t="shared" si="649"/>
        <v>0</v>
      </c>
      <c r="U758" s="199">
        <f t="shared" si="650"/>
        <v>0</v>
      </c>
      <c r="V758" s="199">
        <f t="shared" si="651"/>
        <v>0</v>
      </c>
      <c r="W758" s="199">
        <f t="shared" si="652"/>
        <v>0</v>
      </c>
      <c r="X758" s="199" t="str">
        <f t="shared" si="653"/>
        <v/>
      </c>
      <c r="Y758" s="199" t="str">
        <f t="shared" si="654"/>
        <v/>
      </c>
      <c r="Z758" s="199" t="str">
        <f t="shared" si="655"/>
        <v/>
      </c>
      <c r="AA758" s="199" t="str">
        <f t="shared" si="656"/>
        <v/>
      </c>
      <c r="AB758" s="201">
        <f t="shared" ca="1" si="657"/>
        <v>2.0737979625678244</v>
      </c>
      <c r="AD758" s="162">
        <f t="shared" si="658"/>
        <v>0</v>
      </c>
      <c r="AE758" s="162">
        <f t="shared" si="659"/>
        <v>0</v>
      </c>
      <c r="AF758" s="162">
        <f t="shared" si="660"/>
        <v>0</v>
      </c>
      <c r="AG758" s="162">
        <f t="shared" si="661"/>
        <v>0</v>
      </c>
      <c r="AH758" s="162" t="str">
        <f t="shared" si="662"/>
        <v/>
      </c>
      <c r="AI758" s="162" t="str">
        <f t="shared" si="663"/>
        <v/>
      </c>
      <c r="AJ758" s="162" t="str">
        <f t="shared" si="664"/>
        <v/>
      </c>
      <c r="AK758" s="162" t="str">
        <f t="shared" si="665"/>
        <v/>
      </c>
      <c r="AM758" s="199">
        <f t="shared" si="668"/>
        <v>7.6274201746686803</v>
      </c>
      <c r="AN758" s="197">
        <f t="shared" si="670"/>
        <v>0</v>
      </c>
      <c r="AO758" s="197">
        <f t="shared" si="671"/>
        <v>0</v>
      </c>
      <c r="AP758" s="197">
        <f t="shared" si="672"/>
        <v>0</v>
      </c>
      <c r="AQ758" s="197">
        <f t="shared" si="673"/>
        <v>0</v>
      </c>
      <c r="AR758" s="197" t="str">
        <f t="shared" si="674"/>
        <v/>
      </c>
      <c r="AS758" s="197" t="str">
        <f t="shared" si="675"/>
        <v/>
      </c>
      <c r="AT758" s="197" t="str">
        <f t="shared" si="676"/>
        <v/>
      </c>
      <c r="AU758" s="197" t="str">
        <f t="shared" si="677"/>
        <v/>
      </c>
      <c r="AV758" s="199">
        <f t="shared" ca="1" si="669"/>
        <v>2.0469910746071878</v>
      </c>
      <c r="AX758" s="162">
        <f t="shared" si="678"/>
        <v>0</v>
      </c>
      <c r="AY758" s="162">
        <f t="shared" si="679"/>
        <v>0</v>
      </c>
      <c r="AZ758" s="162">
        <f t="shared" si="680"/>
        <v>0</v>
      </c>
      <c r="BA758" s="162">
        <f t="shared" si="681"/>
        <v>0</v>
      </c>
      <c r="BB758" s="162" t="str">
        <f t="shared" si="682"/>
        <v/>
      </c>
      <c r="BC758" s="162" t="str">
        <f t="shared" si="683"/>
        <v/>
      </c>
      <c r="BD758" s="162" t="str">
        <f t="shared" si="684"/>
        <v/>
      </c>
      <c r="BE758" s="162" t="str">
        <f t="shared" si="685"/>
        <v/>
      </c>
      <c r="BG758" s="169">
        <f t="shared" si="666"/>
        <v>17.471305656150445</v>
      </c>
      <c r="BH758" s="169">
        <f t="shared" ca="1" si="667"/>
        <v>2.1392913527597082</v>
      </c>
    </row>
    <row r="759" spans="3:60" x14ac:dyDescent="0.25">
      <c r="C759" s="197">
        <v>68.5</v>
      </c>
      <c r="D759" s="198">
        <f t="shared" si="635"/>
        <v>25.702746883553104</v>
      </c>
      <c r="E759" s="199">
        <f t="shared" si="636"/>
        <v>4.4833941605839414</v>
      </c>
      <c r="F759" s="199">
        <f t="shared" si="637"/>
        <v>22.416970802919707</v>
      </c>
      <c r="G759" s="199">
        <f t="shared" si="638"/>
        <v>3.9001071859854557</v>
      </c>
      <c r="H759" s="200">
        <f t="shared" si="639"/>
        <v>6691.3590296715374</v>
      </c>
      <c r="K759" s="199">
        <f t="shared" si="640"/>
        <v>17.52269184925677</v>
      </c>
      <c r="L759" s="201">
        <f t="shared" si="641"/>
        <v>0.14696005501839787</v>
      </c>
      <c r="M759" s="201">
        <f t="shared" si="642"/>
        <v>0.14819602101652052</v>
      </c>
      <c r="N759" s="201">
        <f t="shared" si="643"/>
        <v>0.15577008103000914</v>
      </c>
      <c r="O759" s="201">
        <f t="shared" si="644"/>
        <v>0.14709583970850787</v>
      </c>
      <c r="P759" s="201" t="str">
        <f t="shared" si="645"/>
        <v/>
      </c>
      <c r="Q759" s="201" t="str">
        <f t="shared" si="646"/>
        <v/>
      </c>
      <c r="R759" s="201" t="str">
        <f t="shared" si="647"/>
        <v/>
      </c>
      <c r="S759" s="201" t="str">
        <f t="shared" si="648"/>
        <v/>
      </c>
      <c r="T759" s="199">
        <f t="shared" si="649"/>
        <v>0</v>
      </c>
      <c r="U759" s="199">
        <f t="shared" si="650"/>
        <v>0</v>
      </c>
      <c r="V759" s="199">
        <f t="shared" si="651"/>
        <v>0</v>
      </c>
      <c r="W759" s="199">
        <f t="shared" si="652"/>
        <v>0</v>
      </c>
      <c r="X759" s="199" t="str">
        <f t="shared" si="653"/>
        <v/>
      </c>
      <c r="Y759" s="199" t="str">
        <f t="shared" si="654"/>
        <v/>
      </c>
      <c r="Z759" s="199" t="str">
        <f t="shared" si="655"/>
        <v/>
      </c>
      <c r="AA759" s="199" t="str">
        <f t="shared" si="656"/>
        <v/>
      </c>
      <c r="AB759" s="201">
        <f t="shared" ca="1" si="657"/>
        <v>2.0933335516645291</v>
      </c>
      <c r="AD759" s="162">
        <f t="shared" si="658"/>
        <v>0</v>
      </c>
      <c r="AE759" s="162">
        <f t="shared" si="659"/>
        <v>0</v>
      </c>
      <c r="AF759" s="162">
        <f t="shared" si="660"/>
        <v>0</v>
      </c>
      <c r="AG759" s="162">
        <f t="shared" si="661"/>
        <v>0</v>
      </c>
      <c r="AH759" s="162" t="str">
        <f t="shared" si="662"/>
        <v/>
      </c>
      <c r="AI759" s="162" t="str">
        <f t="shared" si="663"/>
        <v/>
      </c>
      <c r="AJ759" s="162" t="str">
        <f t="shared" si="664"/>
        <v/>
      </c>
      <c r="AK759" s="162" t="str">
        <f t="shared" si="665"/>
        <v/>
      </c>
      <c r="AM759" s="199">
        <f t="shared" si="668"/>
        <v>7.6386369690431932</v>
      </c>
      <c r="AN759" s="197">
        <f t="shared" si="670"/>
        <v>0</v>
      </c>
      <c r="AO759" s="197">
        <f t="shared" si="671"/>
        <v>0</v>
      </c>
      <c r="AP759" s="197">
        <f t="shared" si="672"/>
        <v>0</v>
      </c>
      <c r="AQ759" s="197">
        <f t="shared" si="673"/>
        <v>0</v>
      </c>
      <c r="AR759" s="197" t="str">
        <f t="shared" si="674"/>
        <v/>
      </c>
      <c r="AS759" s="197" t="str">
        <f t="shared" si="675"/>
        <v/>
      </c>
      <c r="AT759" s="197" t="str">
        <f t="shared" si="676"/>
        <v/>
      </c>
      <c r="AU759" s="197" t="str">
        <f t="shared" si="677"/>
        <v/>
      </c>
      <c r="AV759" s="199">
        <f t="shared" ca="1" si="669"/>
        <v>2.1308880773868664</v>
      </c>
      <c r="AX759" s="162">
        <f t="shared" si="678"/>
        <v>0</v>
      </c>
      <c r="AY759" s="162">
        <f t="shared" si="679"/>
        <v>0</v>
      </c>
      <c r="AZ759" s="162">
        <f t="shared" si="680"/>
        <v>0</v>
      </c>
      <c r="BA759" s="162">
        <f t="shared" si="681"/>
        <v>0</v>
      </c>
      <c r="BB759" s="162" t="str">
        <f t="shared" si="682"/>
        <v/>
      </c>
      <c r="BC759" s="162" t="str">
        <f t="shared" si="683"/>
        <v/>
      </c>
      <c r="BD759" s="162" t="str">
        <f t="shared" si="684"/>
        <v/>
      </c>
      <c r="BE759" s="162" t="str">
        <f t="shared" si="685"/>
        <v/>
      </c>
      <c r="BG759" s="169">
        <f t="shared" si="666"/>
        <v>17.496998752703607</v>
      </c>
      <c r="BH759" s="169">
        <f t="shared" ca="1" si="667"/>
        <v>2.0737979625678244</v>
      </c>
    </row>
    <row r="760" spans="3:60" x14ac:dyDescent="0.25">
      <c r="C760" s="197">
        <v>68.599999999999994</v>
      </c>
      <c r="D760" s="198">
        <f t="shared" si="635"/>
        <v>25.740269141777269</v>
      </c>
      <c r="E760" s="199">
        <f t="shared" si="636"/>
        <v>4.4883090379008745</v>
      </c>
      <c r="F760" s="199">
        <f t="shared" si="637"/>
        <v>22.441545189504374</v>
      </c>
      <c r="G760" s="199">
        <f t="shared" si="638"/>
        <v>3.9058007731182816</v>
      </c>
      <c r="H760" s="200">
        <f t="shared" si="639"/>
        <v>6684.0317247919766</v>
      </c>
      <c r="K760" s="199">
        <f t="shared" si="640"/>
        <v>17.548384945809932</v>
      </c>
      <c r="L760" s="201">
        <f t="shared" si="641"/>
        <v>0.14717553897003774</v>
      </c>
      <c r="M760" s="201">
        <f t="shared" si="642"/>
        <v>0.14841331723501983</v>
      </c>
      <c r="N760" s="201">
        <f t="shared" si="643"/>
        <v>0.15599848290835228</v>
      </c>
      <c r="O760" s="201">
        <f t="shared" si="644"/>
        <v>0.14731152275793383</v>
      </c>
      <c r="P760" s="201" t="str">
        <f t="shared" si="645"/>
        <v/>
      </c>
      <c r="Q760" s="201" t="str">
        <f t="shared" si="646"/>
        <v/>
      </c>
      <c r="R760" s="201" t="str">
        <f t="shared" si="647"/>
        <v/>
      </c>
      <c r="S760" s="201" t="str">
        <f t="shared" si="648"/>
        <v/>
      </c>
      <c r="T760" s="199">
        <f t="shared" si="649"/>
        <v>0</v>
      </c>
      <c r="U760" s="199">
        <f t="shared" si="650"/>
        <v>0</v>
      </c>
      <c r="V760" s="199">
        <f t="shared" si="651"/>
        <v>0</v>
      </c>
      <c r="W760" s="199">
        <f t="shared" si="652"/>
        <v>0</v>
      </c>
      <c r="X760" s="199" t="str">
        <f t="shared" si="653"/>
        <v/>
      </c>
      <c r="Y760" s="199" t="str">
        <f t="shared" si="654"/>
        <v/>
      </c>
      <c r="Z760" s="199" t="str">
        <f t="shared" si="655"/>
        <v/>
      </c>
      <c r="AA760" s="199" t="str">
        <f t="shared" si="656"/>
        <v/>
      </c>
      <c r="AB760" s="201">
        <f t="shared" ca="1" si="657"/>
        <v>2.0090924110847048</v>
      </c>
      <c r="AD760" s="162">
        <f t="shared" si="658"/>
        <v>0</v>
      </c>
      <c r="AE760" s="162">
        <f t="shared" si="659"/>
        <v>0</v>
      </c>
      <c r="AF760" s="162">
        <f t="shared" si="660"/>
        <v>0</v>
      </c>
      <c r="AG760" s="162">
        <f t="shared" si="661"/>
        <v>0</v>
      </c>
      <c r="AH760" s="162" t="str">
        <f t="shared" si="662"/>
        <v/>
      </c>
      <c r="AI760" s="162" t="str">
        <f t="shared" si="663"/>
        <v/>
      </c>
      <c r="AJ760" s="162" t="str">
        <f t="shared" si="664"/>
        <v/>
      </c>
      <c r="AK760" s="162" t="str">
        <f t="shared" si="665"/>
        <v/>
      </c>
      <c r="AM760" s="199">
        <f t="shared" si="668"/>
        <v>7.6498537634177062</v>
      </c>
      <c r="AN760" s="197">
        <f t="shared" si="670"/>
        <v>0</v>
      </c>
      <c r="AO760" s="197">
        <f t="shared" si="671"/>
        <v>0</v>
      </c>
      <c r="AP760" s="197">
        <f t="shared" si="672"/>
        <v>0</v>
      </c>
      <c r="AQ760" s="197">
        <f t="shared" si="673"/>
        <v>0</v>
      </c>
      <c r="AR760" s="197" t="str">
        <f t="shared" si="674"/>
        <v/>
      </c>
      <c r="AS760" s="197" t="str">
        <f t="shared" si="675"/>
        <v/>
      </c>
      <c r="AT760" s="197" t="str">
        <f t="shared" si="676"/>
        <v/>
      </c>
      <c r="AU760" s="197" t="str">
        <f t="shared" si="677"/>
        <v/>
      </c>
      <c r="AV760" s="199">
        <f t="shared" ca="1" si="669"/>
        <v>2.104794288356219</v>
      </c>
      <c r="AX760" s="162">
        <f t="shared" si="678"/>
        <v>0</v>
      </c>
      <c r="AY760" s="162">
        <f t="shared" si="679"/>
        <v>0</v>
      </c>
      <c r="AZ760" s="162">
        <f t="shared" si="680"/>
        <v>0</v>
      </c>
      <c r="BA760" s="162">
        <f t="shared" si="681"/>
        <v>0</v>
      </c>
      <c r="BB760" s="162" t="str">
        <f t="shared" si="682"/>
        <v/>
      </c>
      <c r="BC760" s="162" t="str">
        <f t="shared" si="683"/>
        <v/>
      </c>
      <c r="BD760" s="162" t="str">
        <f t="shared" si="684"/>
        <v/>
      </c>
      <c r="BE760" s="162" t="str">
        <f t="shared" si="685"/>
        <v/>
      </c>
      <c r="BG760" s="169">
        <f t="shared" si="666"/>
        <v>17.52269184925677</v>
      </c>
      <c r="BH760" s="169">
        <f t="shared" ca="1" si="667"/>
        <v>2.0933335516645291</v>
      </c>
    </row>
    <row r="761" spans="3:60" x14ac:dyDescent="0.25">
      <c r="C761" s="197">
        <v>68.7</v>
      </c>
      <c r="D761" s="198">
        <f t="shared" si="635"/>
        <v>25.777791400001437</v>
      </c>
      <c r="E761" s="199">
        <f t="shared" si="636"/>
        <v>4.4932241630276568</v>
      </c>
      <c r="F761" s="199">
        <f t="shared" si="637"/>
        <v>22.466120815138282</v>
      </c>
      <c r="G761" s="199">
        <f t="shared" si="638"/>
        <v>3.9114943602511079</v>
      </c>
      <c r="H761" s="200">
        <f t="shared" si="639"/>
        <v>6676.7200815071701</v>
      </c>
      <c r="K761" s="199">
        <f t="shared" si="640"/>
        <v>17.574078042363094</v>
      </c>
      <c r="L761" s="201">
        <f t="shared" si="641"/>
        <v>0.14739102292167763</v>
      </c>
      <c r="M761" s="201">
        <f t="shared" si="642"/>
        <v>0.14863061345351913</v>
      </c>
      <c r="N761" s="201">
        <f t="shared" si="643"/>
        <v>0.15622688478669539</v>
      </c>
      <c r="O761" s="201">
        <f t="shared" si="644"/>
        <v>0.14752720580735978</v>
      </c>
      <c r="P761" s="201" t="str">
        <f t="shared" si="645"/>
        <v/>
      </c>
      <c r="Q761" s="201" t="str">
        <f t="shared" si="646"/>
        <v/>
      </c>
      <c r="R761" s="201" t="str">
        <f t="shared" si="647"/>
        <v/>
      </c>
      <c r="S761" s="201" t="str">
        <f t="shared" si="648"/>
        <v/>
      </c>
      <c r="T761" s="199">
        <f t="shared" si="649"/>
        <v>0</v>
      </c>
      <c r="U761" s="199">
        <f t="shared" si="650"/>
        <v>0</v>
      </c>
      <c r="V761" s="199">
        <f t="shared" si="651"/>
        <v>0</v>
      </c>
      <c r="W761" s="199">
        <f t="shared" si="652"/>
        <v>0</v>
      </c>
      <c r="X761" s="199" t="str">
        <f t="shared" si="653"/>
        <v/>
      </c>
      <c r="Y761" s="199" t="str">
        <f t="shared" si="654"/>
        <v/>
      </c>
      <c r="Z761" s="199" t="str">
        <f t="shared" si="655"/>
        <v/>
      </c>
      <c r="AA761" s="199" t="str">
        <f t="shared" si="656"/>
        <v/>
      </c>
      <c r="AB761" s="201">
        <f t="shared" ca="1" si="657"/>
        <v>2.0759012283050819</v>
      </c>
      <c r="AD761" s="162">
        <f t="shared" si="658"/>
        <v>0</v>
      </c>
      <c r="AE761" s="162">
        <f t="shared" si="659"/>
        <v>0</v>
      </c>
      <c r="AF761" s="162">
        <f t="shared" si="660"/>
        <v>0</v>
      </c>
      <c r="AG761" s="162">
        <f t="shared" si="661"/>
        <v>0</v>
      </c>
      <c r="AH761" s="162" t="str">
        <f t="shared" si="662"/>
        <v/>
      </c>
      <c r="AI761" s="162" t="str">
        <f t="shared" si="663"/>
        <v/>
      </c>
      <c r="AJ761" s="162" t="str">
        <f t="shared" si="664"/>
        <v/>
      </c>
      <c r="AK761" s="162" t="str">
        <f t="shared" si="665"/>
        <v/>
      </c>
      <c r="AM761" s="199">
        <f t="shared" si="668"/>
        <v>7.6610705577922191</v>
      </c>
      <c r="AN761" s="197">
        <f t="shared" si="670"/>
        <v>0</v>
      </c>
      <c r="AO761" s="197">
        <f t="shared" si="671"/>
        <v>0</v>
      </c>
      <c r="AP761" s="197">
        <f t="shared" si="672"/>
        <v>0</v>
      </c>
      <c r="AQ761" s="197">
        <f t="shared" si="673"/>
        <v>0</v>
      </c>
      <c r="AR761" s="197" t="str">
        <f t="shared" si="674"/>
        <v/>
      </c>
      <c r="AS761" s="197" t="str">
        <f t="shared" si="675"/>
        <v/>
      </c>
      <c r="AT761" s="197" t="str">
        <f t="shared" si="676"/>
        <v/>
      </c>
      <c r="AU761" s="197" t="str">
        <f t="shared" si="677"/>
        <v/>
      </c>
      <c r="AV761" s="199">
        <f t="shared" ca="1" si="669"/>
        <v>2.1338998178317081</v>
      </c>
      <c r="AX761" s="162">
        <f t="shared" si="678"/>
        <v>0</v>
      </c>
      <c r="AY761" s="162">
        <f t="shared" si="679"/>
        <v>0</v>
      </c>
      <c r="AZ761" s="162">
        <f t="shared" si="680"/>
        <v>0</v>
      </c>
      <c r="BA761" s="162">
        <f t="shared" si="681"/>
        <v>0</v>
      </c>
      <c r="BB761" s="162" t="str">
        <f t="shared" si="682"/>
        <v/>
      </c>
      <c r="BC761" s="162" t="str">
        <f t="shared" si="683"/>
        <v/>
      </c>
      <c r="BD761" s="162" t="str">
        <f t="shared" si="684"/>
        <v/>
      </c>
      <c r="BE761" s="162" t="str">
        <f t="shared" si="685"/>
        <v/>
      </c>
      <c r="BG761" s="169">
        <f t="shared" si="666"/>
        <v>17.548384945809932</v>
      </c>
      <c r="BH761" s="169">
        <f t="shared" ca="1" si="667"/>
        <v>2.0090924110847048</v>
      </c>
    </row>
    <row r="762" spans="3:60" x14ac:dyDescent="0.25">
      <c r="C762" s="197">
        <v>68.8</v>
      </c>
      <c r="D762" s="198">
        <f t="shared" si="635"/>
        <v>25.815313658225598</v>
      </c>
      <c r="E762" s="199">
        <f t="shared" si="636"/>
        <v>4.4981395348837214</v>
      </c>
      <c r="F762" s="199">
        <f t="shared" si="637"/>
        <v>22.490697674418605</v>
      </c>
      <c r="G762" s="199">
        <f t="shared" si="638"/>
        <v>3.9171879473839324</v>
      </c>
      <c r="H762" s="200">
        <f t="shared" si="639"/>
        <v>6669.4240512873539</v>
      </c>
      <c r="K762" s="199">
        <f t="shared" si="640"/>
        <v>17.599771138916257</v>
      </c>
      <c r="L762" s="201">
        <f t="shared" si="641"/>
        <v>0.14760650687331753</v>
      </c>
      <c r="M762" s="201">
        <f t="shared" si="642"/>
        <v>0.14884790967201841</v>
      </c>
      <c r="N762" s="201">
        <f t="shared" si="643"/>
        <v>0.15645528666503852</v>
      </c>
      <c r="O762" s="201">
        <f t="shared" si="644"/>
        <v>0.14774288885678574</v>
      </c>
      <c r="P762" s="201" t="str">
        <f t="shared" si="645"/>
        <v/>
      </c>
      <c r="Q762" s="201" t="str">
        <f t="shared" si="646"/>
        <v/>
      </c>
      <c r="R762" s="201" t="str">
        <f t="shared" si="647"/>
        <v/>
      </c>
      <c r="S762" s="201" t="str">
        <f t="shared" si="648"/>
        <v/>
      </c>
      <c r="T762" s="199">
        <f t="shared" si="649"/>
        <v>0</v>
      </c>
      <c r="U762" s="199">
        <f t="shared" si="650"/>
        <v>0</v>
      </c>
      <c r="V762" s="199">
        <f t="shared" si="651"/>
        <v>0</v>
      </c>
      <c r="W762" s="199">
        <f t="shared" si="652"/>
        <v>0</v>
      </c>
      <c r="X762" s="199" t="str">
        <f t="shared" si="653"/>
        <v/>
      </c>
      <c r="Y762" s="199" t="str">
        <f t="shared" si="654"/>
        <v/>
      </c>
      <c r="Z762" s="199" t="str">
        <f t="shared" si="655"/>
        <v/>
      </c>
      <c r="AA762" s="199" t="str">
        <f t="shared" si="656"/>
        <v/>
      </c>
      <c r="AB762" s="201">
        <f t="shared" ca="1" si="657"/>
        <v>2.0965120505675872</v>
      </c>
      <c r="AD762" s="162">
        <f t="shared" si="658"/>
        <v>0</v>
      </c>
      <c r="AE762" s="162">
        <f t="shared" si="659"/>
        <v>0</v>
      </c>
      <c r="AF762" s="162">
        <f t="shared" si="660"/>
        <v>0</v>
      </c>
      <c r="AG762" s="162">
        <f t="shared" si="661"/>
        <v>0</v>
      </c>
      <c r="AH762" s="162" t="str">
        <f t="shared" si="662"/>
        <v/>
      </c>
      <c r="AI762" s="162" t="str">
        <f t="shared" si="663"/>
        <v/>
      </c>
      <c r="AJ762" s="162" t="str">
        <f t="shared" si="664"/>
        <v/>
      </c>
      <c r="AK762" s="162" t="str">
        <f t="shared" si="665"/>
        <v/>
      </c>
      <c r="AM762" s="199">
        <f t="shared" si="668"/>
        <v>7.6722873521667321</v>
      </c>
      <c r="AN762" s="197">
        <f t="shared" si="670"/>
        <v>0</v>
      </c>
      <c r="AO762" s="197">
        <f t="shared" si="671"/>
        <v>0</v>
      </c>
      <c r="AP762" s="197">
        <f t="shared" si="672"/>
        <v>0</v>
      </c>
      <c r="AQ762" s="197">
        <f t="shared" si="673"/>
        <v>0</v>
      </c>
      <c r="AR762" s="197" t="str">
        <f t="shared" si="674"/>
        <v/>
      </c>
      <c r="AS762" s="197" t="str">
        <f t="shared" si="675"/>
        <v/>
      </c>
      <c r="AT762" s="197" t="str">
        <f t="shared" si="676"/>
        <v/>
      </c>
      <c r="AU762" s="197" t="str">
        <f t="shared" si="677"/>
        <v/>
      </c>
      <c r="AV762" s="199">
        <f t="shared" ca="1" si="669"/>
        <v>2.0746800881974954</v>
      </c>
      <c r="AX762" s="162">
        <f t="shared" si="678"/>
        <v>0</v>
      </c>
      <c r="AY762" s="162">
        <f t="shared" si="679"/>
        <v>0</v>
      </c>
      <c r="AZ762" s="162">
        <f t="shared" si="680"/>
        <v>0</v>
      </c>
      <c r="BA762" s="162">
        <f t="shared" si="681"/>
        <v>0</v>
      </c>
      <c r="BB762" s="162" t="str">
        <f t="shared" si="682"/>
        <v/>
      </c>
      <c r="BC762" s="162" t="str">
        <f t="shared" si="683"/>
        <v/>
      </c>
      <c r="BD762" s="162" t="str">
        <f t="shared" si="684"/>
        <v/>
      </c>
      <c r="BE762" s="162" t="str">
        <f t="shared" si="685"/>
        <v/>
      </c>
      <c r="BG762" s="169">
        <f t="shared" si="666"/>
        <v>17.574078042363094</v>
      </c>
      <c r="BH762" s="169">
        <f t="shared" ca="1" si="667"/>
        <v>2.0759012283050819</v>
      </c>
    </row>
    <row r="763" spans="3:60" x14ac:dyDescent="0.25">
      <c r="C763" s="197">
        <v>68.900000000000006</v>
      </c>
      <c r="D763" s="198">
        <f t="shared" si="635"/>
        <v>25.85283591644977</v>
      </c>
      <c r="E763" s="199">
        <f t="shared" si="636"/>
        <v>4.5030551523947757</v>
      </c>
      <c r="F763" s="199">
        <f t="shared" si="637"/>
        <v>22.515275761973879</v>
      </c>
      <c r="G763" s="199">
        <f t="shared" si="638"/>
        <v>3.9228815345167591</v>
      </c>
      <c r="H763" s="200">
        <f t="shared" si="639"/>
        <v>6662.1435857932274</v>
      </c>
      <c r="K763" s="199">
        <f t="shared" si="640"/>
        <v>17.625464235469419</v>
      </c>
      <c r="L763" s="201">
        <f t="shared" si="641"/>
        <v>0.14782199082495737</v>
      </c>
      <c r="M763" s="201">
        <f t="shared" si="642"/>
        <v>0.14906520589051769</v>
      </c>
      <c r="N763" s="201">
        <f t="shared" si="643"/>
        <v>0.15668368854338163</v>
      </c>
      <c r="O763" s="201">
        <f t="shared" si="644"/>
        <v>0.1479585719062117</v>
      </c>
      <c r="P763" s="201" t="str">
        <f t="shared" si="645"/>
        <v/>
      </c>
      <c r="Q763" s="201" t="str">
        <f t="shared" si="646"/>
        <v/>
      </c>
      <c r="R763" s="201" t="str">
        <f t="shared" si="647"/>
        <v/>
      </c>
      <c r="S763" s="201" t="str">
        <f t="shared" si="648"/>
        <v/>
      </c>
      <c r="T763" s="199">
        <f t="shared" si="649"/>
        <v>0</v>
      </c>
      <c r="U763" s="199">
        <f t="shared" si="650"/>
        <v>0</v>
      </c>
      <c r="V763" s="199">
        <f t="shared" si="651"/>
        <v>0</v>
      </c>
      <c r="W763" s="199">
        <f t="shared" si="652"/>
        <v>0</v>
      </c>
      <c r="X763" s="199" t="str">
        <f t="shared" si="653"/>
        <v/>
      </c>
      <c r="Y763" s="199" t="str">
        <f t="shared" si="654"/>
        <v/>
      </c>
      <c r="Z763" s="199" t="str">
        <f t="shared" si="655"/>
        <v/>
      </c>
      <c r="AA763" s="199" t="str">
        <f t="shared" si="656"/>
        <v/>
      </c>
      <c r="AB763" s="201">
        <f t="shared" ca="1" si="657"/>
        <v>2.1565245398670454</v>
      </c>
      <c r="AD763" s="162">
        <f t="shared" si="658"/>
        <v>0</v>
      </c>
      <c r="AE763" s="162">
        <f t="shared" si="659"/>
        <v>0</v>
      </c>
      <c r="AF763" s="162">
        <f t="shared" si="660"/>
        <v>0</v>
      </c>
      <c r="AG763" s="162">
        <f t="shared" si="661"/>
        <v>0</v>
      </c>
      <c r="AH763" s="162" t="str">
        <f t="shared" si="662"/>
        <v/>
      </c>
      <c r="AI763" s="162" t="str">
        <f t="shared" si="663"/>
        <v/>
      </c>
      <c r="AJ763" s="162" t="str">
        <f t="shared" si="664"/>
        <v/>
      </c>
      <c r="AK763" s="162" t="str">
        <f t="shared" si="665"/>
        <v/>
      </c>
      <c r="AM763" s="199">
        <f t="shared" si="668"/>
        <v>7.683504146541245</v>
      </c>
      <c r="AN763" s="197">
        <f t="shared" si="670"/>
        <v>0</v>
      </c>
      <c r="AO763" s="197">
        <f t="shared" si="671"/>
        <v>0</v>
      </c>
      <c r="AP763" s="197">
        <f t="shared" si="672"/>
        <v>0</v>
      </c>
      <c r="AQ763" s="197">
        <f t="shared" si="673"/>
        <v>0</v>
      </c>
      <c r="AR763" s="197" t="str">
        <f t="shared" si="674"/>
        <v/>
      </c>
      <c r="AS763" s="197" t="str">
        <f t="shared" si="675"/>
        <v/>
      </c>
      <c r="AT763" s="197" t="str">
        <f t="shared" si="676"/>
        <v/>
      </c>
      <c r="AU763" s="197" t="str">
        <f t="shared" si="677"/>
        <v/>
      </c>
      <c r="AV763" s="199">
        <f t="shared" ca="1" si="669"/>
        <v>2.0985904661618466</v>
      </c>
      <c r="AX763" s="162">
        <f t="shared" si="678"/>
        <v>0</v>
      </c>
      <c r="AY763" s="162">
        <f t="shared" si="679"/>
        <v>0</v>
      </c>
      <c r="AZ763" s="162">
        <f t="shared" si="680"/>
        <v>0</v>
      </c>
      <c r="BA763" s="162">
        <f t="shared" si="681"/>
        <v>0</v>
      </c>
      <c r="BB763" s="162" t="str">
        <f t="shared" si="682"/>
        <v/>
      </c>
      <c r="BC763" s="162" t="str">
        <f t="shared" si="683"/>
        <v/>
      </c>
      <c r="BD763" s="162" t="str">
        <f t="shared" si="684"/>
        <v/>
      </c>
      <c r="BE763" s="162" t="str">
        <f t="shared" si="685"/>
        <v/>
      </c>
      <c r="BG763" s="169">
        <f t="shared" si="666"/>
        <v>17.599771138916257</v>
      </c>
      <c r="BH763" s="169">
        <f t="shared" ca="1" si="667"/>
        <v>2.0965120505675872</v>
      </c>
    </row>
    <row r="764" spans="3:60" x14ac:dyDescent="0.25">
      <c r="C764" s="197">
        <v>69</v>
      </c>
      <c r="D764" s="198">
        <f t="shared" si="635"/>
        <v>25.890358174673935</v>
      </c>
      <c r="E764" s="199">
        <f t="shared" si="636"/>
        <v>4.5079710144927541</v>
      </c>
      <c r="F764" s="199">
        <f t="shared" si="637"/>
        <v>22.539855072463769</v>
      </c>
      <c r="G764" s="199">
        <f t="shared" si="638"/>
        <v>3.9285751216495846</v>
      </c>
      <c r="H764" s="200">
        <f t="shared" si="639"/>
        <v>6654.8786368750998</v>
      </c>
      <c r="K764" s="199">
        <f t="shared" si="640"/>
        <v>17.651157332022581</v>
      </c>
      <c r="L764" s="201">
        <f t="shared" si="641"/>
        <v>0.14803747477659726</v>
      </c>
      <c r="M764" s="201">
        <f t="shared" si="642"/>
        <v>0.149282502109017</v>
      </c>
      <c r="N764" s="201">
        <f t="shared" si="643"/>
        <v>0.15691209042172474</v>
      </c>
      <c r="O764" s="201">
        <f t="shared" si="644"/>
        <v>0.14817425495563769</v>
      </c>
      <c r="P764" s="201" t="str">
        <f t="shared" si="645"/>
        <v/>
      </c>
      <c r="Q764" s="201" t="str">
        <f t="shared" si="646"/>
        <v/>
      </c>
      <c r="R764" s="201" t="str">
        <f t="shared" si="647"/>
        <v/>
      </c>
      <c r="S764" s="201" t="str">
        <f t="shared" si="648"/>
        <v/>
      </c>
      <c r="T764" s="199">
        <f t="shared" si="649"/>
        <v>0</v>
      </c>
      <c r="U764" s="199">
        <f t="shared" si="650"/>
        <v>0</v>
      </c>
      <c r="V764" s="199">
        <f t="shared" si="651"/>
        <v>0</v>
      </c>
      <c r="W764" s="199">
        <f t="shared" si="652"/>
        <v>0</v>
      </c>
      <c r="X764" s="199" t="str">
        <f t="shared" si="653"/>
        <v/>
      </c>
      <c r="Y764" s="199" t="str">
        <f t="shared" si="654"/>
        <v/>
      </c>
      <c r="Z764" s="199" t="str">
        <f t="shared" si="655"/>
        <v/>
      </c>
      <c r="AA764" s="199" t="str">
        <f t="shared" si="656"/>
        <v/>
      </c>
      <c r="AB764" s="201">
        <f t="shared" ca="1" si="657"/>
        <v>2.0885538276562174</v>
      </c>
      <c r="AD764" s="162">
        <f t="shared" si="658"/>
        <v>0</v>
      </c>
      <c r="AE764" s="162">
        <f t="shared" si="659"/>
        <v>0</v>
      </c>
      <c r="AF764" s="162">
        <f t="shared" si="660"/>
        <v>0</v>
      </c>
      <c r="AG764" s="162">
        <f t="shared" si="661"/>
        <v>0</v>
      </c>
      <c r="AH764" s="162" t="str">
        <f t="shared" si="662"/>
        <v/>
      </c>
      <c r="AI764" s="162" t="str">
        <f t="shared" si="663"/>
        <v/>
      </c>
      <c r="AJ764" s="162" t="str">
        <f t="shared" si="664"/>
        <v/>
      </c>
      <c r="AK764" s="162" t="str">
        <f t="shared" si="665"/>
        <v/>
      </c>
      <c r="AM764" s="199">
        <f t="shared" si="668"/>
        <v>7.694720940915758</v>
      </c>
      <c r="AN764" s="197">
        <f t="shared" si="670"/>
        <v>0</v>
      </c>
      <c r="AO764" s="197">
        <f t="shared" si="671"/>
        <v>0</v>
      </c>
      <c r="AP764" s="197">
        <f t="shared" si="672"/>
        <v>0</v>
      </c>
      <c r="AQ764" s="197">
        <f t="shared" si="673"/>
        <v>0</v>
      </c>
      <c r="AR764" s="197" t="str">
        <f t="shared" si="674"/>
        <v/>
      </c>
      <c r="AS764" s="197" t="str">
        <f t="shared" si="675"/>
        <v/>
      </c>
      <c r="AT764" s="197" t="str">
        <f t="shared" si="676"/>
        <v/>
      </c>
      <c r="AU764" s="197" t="str">
        <f t="shared" si="677"/>
        <v/>
      </c>
      <c r="AV764" s="199">
        <f t="shared" ca="1" si="669"/>
        <v>2.1414690536380325</v>
      </c>
      <c r="AX764" s="162">
        <f t="shared" si="678"/>
        <v>0</v>
      </c>
      <c r="AY764" s="162">
        <f t="shared" si="679"/>
        <v>0</v>
      </c>
      <c r="AZ764" s="162">
        <f t="shared" si="680"/>
        <v>0</v>
      </c>
      <c r="BA764" s="162">
        <f t="shared" si="681"/>
        <v>0</v>
      </c>
      <c r="BB764" s="162" t="str">
        <f t="shared" si="682"/>
        <v/>
      </c>
      <c r="BC764" s="162" t="str">
        <f t="shared" si="683"/>
        <v/>
      </c>
      <c r="BD764" s="162" t="str">
        <f t="shared" si="684"/>
        <v/>
      </c>
      <c r="BE764" s="162" t="str">
        <f t="shared" si="685"/>
        <v/>
      </c>
      <c r="BG764" s="169">
        <f t="shared" si="666"/>
        <v>17.625464235469419</v>
      </c>
      <c r="BH764" s="169">
        <f t="shared" ca="1" si="667"/>
        <v>2.1565245398670454</v>
      </c>
    </row>
    <row r="765" spans="3:60" x14ac:dyDescent="0.25">
      <c r="C765" s="197">
        <v>69.099999999999994</v>
      </c>
      <c r="D765" s="198">
        <f t="shared" si="635"/>
        <v>25.927880432898093</v>
      </c>
      <c r="E765" s="199">
        <f t="shared" si="636"/>
        <v>4.5128871201157743</v>
      </c>
      <c r="F765" s="199">
        <f t="shared" si="637"/>
        <v>22.564435600578872</v>
      </c>
      <c r="G765" s="199">
        <f t="shared" si="638"/>
        <v>3.9342687087824086</v>
      </c>
      <c r="H765" s="200">
        <f t="shared" si="639"/>
        <v>6647.6291565720294</v>
      </c>
      <c r="K765" s="199">
        <f t="shared" si="640"/>
        <v>17.676850428575744</v>
      </c>
      <c r="L765" s="201">
        <f t="shared" si="641"/>
        <v>0.14825295872823713</v>
      </c>
      <c r="M765" s="201">
        <f t="shared" si="642"/>
        <v>0.14949979832751631</v>
      </c>
      <c r="N765" s="201">
        <f t="shared" si="643"/>
        <v>0.15714049230006788</v>
      </c>
      <c r="O765" s="201">
        <f t="shared" si="644"/>
        <v>0.14838993800506364</v>
      </c>
      <c r="P765" s="201" t="str">
        <f t="shared" si="645"/>
        <v/>
      </c>
      <c r="Q765" s="201" t="str">
        <f t="shared" si="646"/>
        <v/>
      </c>
      <c r="R765" s="201" t="str">
        <f t="shared" si="647"/>
        <v/>
      </c>
      <c r="S765" s="201" t="str">
        <f t="shared" si="648"/>
        <v/>
      </c>
      <c r="T765" s="199">
        <f t="shared" si="649"/>
        <v>0</v>
      </c>
      <c r="U765" s="199">
        <f t="shared" si="650"/>
        <v>0</v>
      </c>
      <c r="V765" s="199">
        <f t="shared" si="651"/>
        <v>0</v>
      </c>
      <c r="W765" s="199">
        <f t="shared" si="652"/>
        <v>0</v>
      </c>
      <c r="X765" s="199" t="str">
        <f t="shared" si="653"/>
        <v/>
      </c>
      <c r="Y765" s="199" t="str">
        <f t="shared" si="654"/>
        <v/>
      </c>
      <c r="Z765" s="199" t="str">
        <f t="shared" si="655"/>
        <v/>
      </c>
      <c r="AA765" s="199" t="str">
        <f t="shared" si="656"/>
        <v/>
      </c>
      <c r="AB765" s="201">
        <f t="shared" ca="1" si="657"/>
        <v>2.1657690335581288</v>
      </c>
      <c r="AD765" s="162">
        <f t="shared" si="658"/>
        <v>0</v>
      </c>
      <c r="AE765" s="162">
        <f t="shared" si="659"/>
        <v>0</v>
      </c>
      <c r="AF765" s="162">
        <f t="shared" si="660"/>
        <v>0</v>
      </c>
      <c r="AG765" s="162">
        <f t="shared" si="661"/>
        <v>0</v>
      </c>
      <c r="AH765" s="162" t="str">
        <f t="shared" si="662"/>
        <v/>
      </c>
      <c r="AI765" s="162" t="str">
        <f t="shared" si="663"/>
        <v/>
      </c>
      <c r="AJ765" s="162" t="str">
        <f t="shared" si="664"/>
        <v/>
      </c>
      <c r="AK765" s="162" t="str">
        <f t="shared" si="665"/>
        <v/>
      </c>
      <c r="AM765" s="199">
        <f t="shared" si="668"/>
        <v>7.7059377352902709</v>
      </c>
      <c r="AN765" s="197">
        <f t="shared" si="670"/>
        <v>0</v>
      </c>
      <c r="AO765" s="197">
        <f t="shared" si="671"/>
        <v>0</v>
      </c>
      <c r="AP765" s="197">
        <f t="shared" si="672"/>
        <v>0</v>
      </c>
      <c r="AQ765" s="197">
        <f t="shared" si="673"/>
        <v>0</v>
      </c>
      <c r="AR765" s="197" t="str">
        <f t="shared" si="674"/>
        <v/>
      </c>
      <c r="AS765" s="197" t="str">
        <f t="shared" si="675"/>
        <v/>
      </c>
      <c r="AT765" s="197" t="str">
        <f t="shared" si="676"/>
        <v/>
      </c>
      <c r="AU765" s="197" t="str">
        <f t="shared" si="677"/>
        <v/>
      </c>
      <c r="AV765" s="199">
        <f t="shared" ca="1" si="669"/>
        <v>2.1483783233465541</v>
      </c>
      <c r="AX765" s="162">
        <f t="shared" si="678"/>
        <v>0</v>
      </c>
      <c r="AY765" s="162">
        <f t="shared" si="679"/>
        <v>0</v>
      </c>
      <c r="AZ765" s="162">
        <f t="shared" si="680"/>
        <v>0</v>
      </c>
      <c r="BA765" s="162">
        <f t="shared" si="681"/>
        <v>0</v>
      </c>
      <c r="BB765" s="162" t="str">
        <f t="shared" si="682"/>
        <v/>
      </c>
      <c r="BC765" s="162" t="str">
        <f t="shared" si="683"/>
        <v/>
      </c>
      <c r="BD765" s="162" t="str">
        <f t="shared" si="684"/>
        <v/>
      </c>
      <c r="BE765" s="162" t="str">
        <f t="shared" si="685"/>
        <v/>
      </c>
      <c r="BG765" s="169">
        <f t="shared" si="666"/>
        <v>17.651157332022581</v>
      </c>
      <c r="BH765" s="169">
        <f t="shared" ca="1" si="667"/>
        <v>2.0885538276562174</v>
      </c>
    </row>
    <row r="766" spans="3:60" x14ac:dyDescent="0.25">
      <c r="C766" s="197">
        <v>69.2</v>
      </c>
      <c r="D766" s="198">
        <f t="shared" si="635"/>
        <v>25.965402691122261</v>
      </c>
      <c r="E766" s="199">
        <f t="shared" si="636"/>
        <v>4.5178034682080934</v>
      </c>
      <c r="F766" s="199">
        <f t="shared" si="637"/>
        <v>22.589017341040467</v>
      </c>
      <c r="G766" s="199">
        <f t="shared" si="638"/>
        <v>3.9399622959152349</v>
      </c>
      <c r="H766" s="200">
        <f t="shared" si="639"/>
        <v>6640.3950971109789</v>
      </c>
      <c r="K766" s="199">
        <f t="shared" si="640"/>
        <v>17.702543525128906</v>
      </c>
      <c r="L766" s="201">
        <f t="shared" si="641"/>
        <v>0.14846844267987702</v>
      </c>
      <c r="M766" s="201">
        <f t="shared" si="642"/>
        <v>0.14971709454601559</v>
      </c>
      <c r="N766" s="201">
        <f t="shared" si="643"/>
        <v>0.15736889417841099</v>
      </c>
      <c r="O766" s="201">
        <f t="shared" si="644"/>
        <v>0.1486056210544896</v>
      </c>
      <c r="P766" s="201" t="str">
        <f t="shared" si="645"/>
        <v/>
      </c>
      <c r="Q766" s="201" t="str">
        <f t="shared" si="646"/>
        <v/>
      </c>
      <c r="R766" s="201" t="str">
        <f t="shared" si="647"/>
        <v/>
      </c>
      <c r="S766" s="201" t="str">
        <f t="shared" si="648"/>
        <v/>
      </c>
      <c r="T766" s="199">
        <f t="shared" si="649"/>
        <v>0</v>
      </c>
      <c r="U766" s="199">
        <f t="shared" si="650"/>
        <v>0</v>
      </c>
      <c r="V766" s="199">
        <f t="shared" si="651"/>
        <v>0</v>
      </c>
      <c r="W766" s="199">
        <f t="shared" si="652"/>
        <v>0</v>
      </c>
      <c r="X766" s="199" t="str">
        <f t="shared" si="653"/>
        <v/>
      </c>
      <c r="Y766" s="199" t="str">
        <f t="shared" si="654"/>
        <v/>
      </c>
      <c r="Z766" s="199" t="str">
        <f t="shared" si="655"/>
        <v/>
      </c>
      <c r="AA766" s="199" t="str">
        <f t="shared" si="656"/>
        <v/>
      </c>
      <c r="AB766" s="201">
        <f t="shared" ca="1" si="657"/>
        <v>2.0098053421128252</v>
      </c>
      <c r="AD766" s="162">
        <f t="shared" si="658"/>
        <v>0</v>
      </c>
      <c r="AE766" s="162">
        <f t="shared" si="659"/>
        <v>0</v>
      </c>
      <c r="AF766" s="162">
        <f t="shared" si="660"/>
        <v>0</v>
      </c>
      <c r="AG766" s="162">
        <f t="shared" si="661"/>
        <v>0</v>
      </c>
      <c r="AH766" s="162" t="str">
        <f t="shared" si="662"/>
        <v/>
      </c>
      <c r="AI766" s="162" t="str">
        <f t="shared" si="663"/>
        <v/>
      </c>
      <c r="AJ766" s="162" t="str">
        <f t="shared" si="664"/>
        <v/>
      </c>
      <c r="AK766" s="162" t="str">
        <f t="shared" si="665"/>
        <v/>
      </c>
      <c r="AM766" s="199">
        <f t="shared" si="668"/>
        <v>7.7171545296647839</v>
      </c>
      <c r="AN766" s="197">
        <f t="shared" si="670"/>
        <v>0</v>
      </c>
      <c r="AO766" s="197">
        <f t="shared" si="671"/>
        <v>0</v>
      </c>
      <c r="AP766" s="197">
        <f t="shared" si="672"/>
        <v>0</v>
      </c>
      <c r="AQ766" s="197">
        <f t="shared" si="673"/>
        <v>0</v>
      </c>
      <c r="AR766" s="197" t="str">
        <f t="shared" si="674"/>
        <v/>
      </c>
      <c r="AS766" s="197" t="str">
        <f t="shared" si="675"/>
        <v/>
      </c>
      <c r="AT766" s="197" t="str">
        <f t="shared" si="676"/>
        <v/>
      </c>
      <c r="AU766" s="197" t="str">
        <f t="shared" si="677"/>
        <v/>
      </c>
      <c r="AV766" s="199">
        <f t="shared" ca="1" si="669"/>
        <v>2.159365660097329</v>
      </c>
      <c r="AX766" s="162">
        <f t="shared" si="678"/>
        <v>0</v>
      </c>
      <c r="AY766" s="162">
        <f t="shared" si="679"/>
        <v>0</v>
      </c>
      <c r="AZ766" s="162">
        <f t="shared" si="680"/>
        <v>0</v>
      </c>
      <c r="BA766" s="162">
        <f t="shared" si="681"/>
        <v>0</v>
      </c>
      <c r="BB766" s="162" t="str">
        <f t="shared" si="682"/>
        <v/>
      </c>
      <c r="BC766" s="162" t="str">
        <f t="shared" si="683"/>
        <v/>
      </c>
      <c r="BD766" s="162" t="str">
        <f t="shared" si="684"/>
        <v/>
      </c>
      <c r="BE766" s="162" t="str">
        <f t="shared" si="685"/>
        <v/>
      </c>
      <c r="BG766" s="169">
        <f t="shared" si="666"/>
        <v>17.676850428575744</v>
      </c>
      <c r="BH766" s="169">
        <f t="shared" ca="1" si="667"/>
        <v>2.1657690335581288</v>
      </c>
    </row>
    <row r="767" spans="3:60" x14ac:dyDescent="0.25">
      <c r="C767" s="197">
        <v>69.3</v>
      </c>
      <c r="D767" s="198">
        <f t="shared" si="635"/>
        <v>26.002924949346429</v>
      </c>
      <c r="E767" s="199">
        <f t="shared" si="636"/>
        <v>4.5227200577200577</v>
      </c>
      <c r="F767" s="199">
        <f t="shared" si="637"/>
        <v>22.613600288600288</v>
      </c>
      <c r="G767" s="199">
        <f t="shared" si="638"/>
        <v>3.9456558830480613</v>
      </c>
      <c r="H767" s="200">
        <f t="shared" si="639"/>
        <v>6633.1764109059759</v>
      </c>
      <c r="K767" s="199">
        <f t="shared" si="640"/>
        <v>17.728236621682068</v>
      </c>
      <c r="L767" s="201">
        <f t="shared" si="641"/>
        <v>0.14868392663151689</v>
      </c>
      <c r="M767" s="201">
        <f t="shared" si="642"/>
        <v>0.1499343907645149</v>
      </c>
      <c r="N767" s="201">
        <f t="shared" si="643"/>
        <v>0.15759729605675413</v>
      </c>
      <c r="O767" s="201">
        <f t="shared" si="644"/>
        <v>0.14882130410391559</v>
      </c>
      <c r="P767" s="201" t="str">
        <f t="shared" si="645"/>
        <v/>
      </c>
      <c r="Q767" s="201" t="str">
        <f t="shared" si="646"/>
        <v/>
      </c>
      <c r="R767" s="201" t="str">
        <f t="shared" si="647"/>
        <v/>
      </c>
      <c r="S767" s="201" t="str">
        <f t="shared" si="648"/>
        <v/>
      </c>
      <c r="T767" s="199">
        <f t="shared" si="649"/>
        <v>0</v>
      </c>
      <c r="U767" s="199">
        <f t="shared" si="650"/>
        <v>0</v>
      </c>
      <c r="V767" s="199">
        <f t="shared" si="651"/>
        <v>0</v>
      </c>
      <c r="W767" s="199">
        <f t="shared" si="652"/>
        <v>0</v>
      </c>
      <c r="X767" s="199" t="str">
        <f t="shared" si="653"/>
        <v/>
      </c>
      <c r="Y767" s="199" t="str">
        <f t="shared" si="654"/>
        <v/>
      </c>
      <c r="Z767" s="199" t="str">
        <f t="shared" si="655"/>
        <v/>
      </c>
      <c r="AA767" s="199" t="str">
        <f t="shared" si="656"/>
        <v/>
      </c>
      <c r="AB767" s="201">
        <f t="shared" ca="1" si="657"/>
        <v>2.1312412842587078</v>
      </c>
      <c r="AD767" s="162">
        <f t="shared" si="658"/>
        <v>0</v>
      </c>
      <c r="AE767" s="162">
        <f t="shared" si="659"/>
        <v>0</v>
      </c>
      <c r="AF767" s="162">
        <f t="shared" si="660"/>
        <v>0</v>
      </c>
      <c r="AG767" s="162">
        <f t="shared" si="661"/>
        <v>0</v>
      </c>
      <c r="AH767" s="162" t="str">
        <f t="shared" si="662"/>
        <v/>
      </c>
      <c r="AI767" s="162" t="str">
        <f t="shared" si="663"/>
        <v/>
      </c>
      <c r="AJ767" s="162" t="str">
        <f t="shared" si="664"/>
        <v/>
      </c>
      <c r="AK767" s="162" t="str">
        <f t="shared" si="665"/>
        <v/>
      </c>
      <c r="AM767" s="199">
        <f t="shared" si="668"/>
        <v>7.7283713240392968</v>
      </c>
      <c r="AN767" s="197">
        <f t="shared" si="670"/>
        <v>0</v>
      </c>
      <c r="AO767" s="197">
        <f t="shared" si="671"/>
        <v>0</v>
      </c>
      <c r="AP767" s="197">
        <f t="shared" si="672"/>
        <v>0</v>
      </c>
      <c r="AQ767" s="197">
        <f t="shared" si="673"/>
        <v>0</v>
      </c>
      <c r="AR767" s="197" t="str">
        <f t="shared" si="674"/>
        <v/>
      </c>
      <c r="AS767" s="197" t="str">
        <f t="shared" si="675"/>
        <v/>
      </c>
      <c r="AT767" s="197" t="str">
        <f t="shared" si="676"/>
        <v/>
      </c>
      <c r="AU767" s="197" t="str">
        <f t="shared" si="677"/>
        <v/>
      </c>
      <c r="AV767" s="199">
        <f t="shared" ca="1" si="669"/>
        <v>2.1627483357021218</v>
      </c>
      <c r="AX767" s="162">
        <f t="shared" si="678"/>
        <v>0</v>
      </c>
      <c r="AY767" s="162">
        <f t="shared" si="679"/>
        <v>0</v>
      </c>
      <c r="AZ767" s="162">
        <f t="shared" si="680"/>
        <v>0</v>
      </c>
      <c r="BA767" s="162">
        <f t="shared" si="681"/>
        <v>0</v>
      </c>
      <c r="BB767" s="162" t="str">
        <f t="shared" si="682"/>
        <v/>
      </c>
      <c r="BC767" s="162" t="str">
        <f t="shared" si="683"/>
        <v/>
      </c>
      <c r="BD767" s="162" t="str">
        <f t="shared" si="684"/>
        <v/>
      </c>
      <c r="BE767" s="162" t="str">
        <f t="shared" si="685"/>
        <v/>
      </c>
      <c r="BG767" s="169">
        <f t="shared" si="666"/>
        <v>17.702543525128906</v>
      </c>
      <c r="BH767" s="169">
        <f t="shared" ca="1" si="667"/>
        <v>2.0098053421128252</v>
      </c>
    </row>
    <row r="768" spans="3:60" x14ac:dyDescent="0.25">
      <c r="C768" s="197">
        <v>69.400000000000006</v>
      </c>
      <c r="D768" s="198">
        <f t="shared" si="635"/>
        <v>26.040447207570594</v>
      </c>
      <c r="E768" s="199">
        <f t="shared" si="636"/>
        <v>4.5276368876080699</v>
      </c>
      <c r="F768" s="199">
        <f t="shared" si="637"/>
        <v>22.638184438040348</v>
      </c>
      <c r="G768" s="199">
        <f t="shared" si="638"/>
        <v>3.9513494701808853</v>
      </c>
      <c r="H768" s="200">
        <f t="shared" si="639"/>
        <v>6625.9730505572561</v>
      </c>
      <c r="K768" s="199">
        <f t="shared" si="640"/>
        <v>17.753929718235231</v>
      </c>
      <c r="L768" s="201">
        <f t="shared" si="641"/>
        <v>0.14889941058315678</v>
      </c>
      <c r="M768" s="201">
        <f t="shared" si="642"/>
        <v>0.1501516869830142</v>
      </c>
      <c r="N768" s="201">
        <f t="shared" si="643"/>
        <v>0.15782569793509724</v>
      </c>
      <c r="O768" s="201">
        <f t="shared" si="644"/>
        <v>0.14903698715334152</v>
      </c>
      <c r="P768" s="201" t="str">
        <f t="shared" si="645"/>
        <v/>
      </c>
      <c r="Q768" s="201" t="str">
        <f t="shared" si="646"/>
        <v/>
      </c>
      <c r="R768" s="201" t="str">
        <f t="shared" si="647"/>
        <v/>
      </c>
      <c r="S768" s="201" t="str">
        <f t="shared" si="648"/>
        <v/>
      </c>
      <c r="T768" s="199">
        <f t="shared" si="649"/>
        <v>0</v>
      </c>
      <c r="U768" s="199">
        <f t="shared" si="650"/>
        <v>0</v>
      </c>
      <c r="V768" s="199">
        <f t="shared" si="651"/>
        <v>0</v>
      </c>
      <c r="W768" s="199">
        <f t="shared" si="652"/>
        <v>0</v>
      </c>
      <c r="X768" s="199" t="str">
        <f t="shared" si="653"/>
        <v/>
      </c>
      <c r="Y768" s="199" t="str">
        <f t="shared" si="654"/>
        <v/>
      </c>
      <c r="Z768" s="199" t="str">
        <f t="shared" si="655"/>
        <v/>
      </c>
      <c r="AA768" s="199" t="str">
        <f t="shared" si="656"/>
        <v/>
      </c>
      <c r="AB768" s="201">
        <f t="shared" ca="1" si="657"/>
        <v>2.1117529108224424</v>
      </c>
      <c r="AD768" s="162">
        <f t="shared" si="658"/>
        <v>0</v>
      </c>
      <c r="AE768" s="162">
        <f t="shared" si="659"/>
        <v>0</v>
      </c>
      <c r="AF768" s="162">
        <f t="shared" si="660"/>
        <v>0</v>
      </c>
      <c r="AG768" s="162">
        <f t="shared" si="661"/>
        <v>0</v>
      </c>
      <c r="AH768" s="162" t="str">
        <f t="shared" si="662"/>
        <v/>
      </c>
      <c r="AI768" s="162" t="str">
        <f t="shared" si="663"/>
        <v/>
      </c>
      <c r="AJ768" s="162" t="str">
        <f t="shared" si="664"/>
        <v/>
      </c>
      <c r="AK768" s="162" t="str">
        <f t="shared" si="665"/>
        <v/>
      </c>
      <c r="AM768" s="199">
        <f t="shared" si="668"/>
        <v>7.7395881184138098</v>
      </c>
      <c r="AN768" s="197">
        <f t="shared" si="670"/>
        <v>0</v>
      </c>
      <c r="AO768" s="197">
        <f t="shared" si="671"/>
        <v>0</v>
      </c>
      <c r="AP768" s="197">
        <f t="shared" si="672"/>
        <v>0</v>
      </c>
      <c r="AQ768" s="197">
        <f t="shared" si="673"/>
        <v>0</v>
      </c>
      <c r="AR768" s="197" t="str">
        <f t="shared" si="674"/>
        <v/>
      </c>
      <c r="AS768" s="197" t="str">
        <f t="shared" si="675"/>
        <v/>
      </c>
      <c r="AT768" s="197" t="str">
        <f t="shared" si="676"/>
        <v/>
      </c>
      <c r="AU768" s="197" t="str">
        <f t="shared" si="677"/>
        <v/>
      </c>
      <c r="AV768" s="199">
        <f t="shared" ca="1" si="669"/>
        <v>2.0222553771008749</v>
      </c>
      <c r="AX768" s="162">
        <f t="shared" si="678"/>
        <v>0</v>
      </c>
      <c r="AY768" s="162">
        <f t="shared" si="679"/>
        <v>0</v>
      </c>
      <c r="AZ768" s="162">
        <f t="shared" si="680"/>
        <v>0</v>
      </c>
      <c r="BA768" s="162">
        <f t="shared" si="681"/>
        <v>0</v>
      </c>
      <c r="BB768" s="162" t="str">
        <f t="shared" si="682"/>
        <v/>
      </c>
      <c r="BC768" s="162" t="str">
        <f t="shared" si="683"/>
        <v/>
      </c>
      <c r="BD768" s="162" t="str">
        <f t="shared" si="684"/>
        <v/>
      </c>
      <c r="BE768" s="162" t="str">
        <f t="shared" si="685"/>
        <v/>
      </c>
      <c r="BG768" s="169">
        <f t="shared" si="666"/>
        <v>17.728236621682068</v>
      </c>
      <c r="BH768" s="169">
        <f t="shared" ca="1" si="667"/>
        <v>2.1312412842587078</v>
      </c>
    </row>
    <row r="769" spans="3:60" x14ac:dyDescent="0.25">
      <c r="C769" s="197">
        <v>69.5</v>
      </c>
      <c r="D769" s="198">
        <f t="shared" si="635"/>
        <v>26.077969465794755</v>
      </c>
      <c r="E769" s="199">
        <f t="shared" si="636"/>
        <v>4.5325539568345325</v>
      </c>
      <c r="F769" s="199">
        <f t="shared" si="637"/>
        <v>22.662769784172664</v>
      </c>
      <c r="G769" s="199">
        <f t="shared" si="638"/>
        <v>3.9570430573137108</v>
      </c>
      <c r="H769" s="200">
        <f t="shared" si="639"/>
        <v>6618.7849688504421</v>
      </c>
      <c r="K769" s="199">
        <f t="shared" si="640"/>
        <v>17.779622814788393</v>
      </c>
      <c r="L769" s="201">
        <f t="shared" si="641"/>
        <v>0.14911489453479668</v>
      </c>
      <c r="M769" s="201">
        <f t="shared" si="642"/>
        <v>0.15036898320151348</v>
      </c>
      <c r="N769" s="201">
        <f t="shared" si="643"/>
        <v>0.15805409981344037</v>
      </c>
      <c r="O769" s="201">
        <f t="shared" si="644"/>
        <v>0.1492526702027675</v>
      </c>
      <c r="P769" s="201" t="str">
        <f t="shared" si="645"/>
        <v/>
      </c>
      <c r="Q769" s="201" t="str">
        <f t="shared" si="646"/>
        <v/>
      </c>
      <c r="R769" s="201" t="str">
        <f t="shared" si="647"/>
        <v/>
      </c>
      <c r="S769" s="201" t="str">
        <f t="shared" si="648"/>
        <v/>
      </c>
      <c r="T769" s="199">
        <f t="shared" si="649"/>
        <v>0</v>
      </c>
      <c r="U769" s="199">
        <f t="shared" si="650"/>
        <v>0</v>
      </c>
      <c r="V769" s="199">
        <f t="shared" si="651"/>
        <v>0</v>
      </c>
      <c r="W769" s="199">
        <f t="shared" si="652"/>
        <v>0</v>
      </c>
      <c r="X769" s="199" t="str">
        <f t="shared" si="653"/>
        <v/>
      </c>
      <c r="Y769" s="199" t="str">
        <f t="shared" si="654"/>
        <v/>
      </c>
      <c r="Z769" s="199" t="str">
        <f t="shared" si="655"/>
        <v/>
      </c>
      <c r="AA769" s="199" t="str">
        <f t="shared" si="656"/>
        <v/>
      </c>
      <c r="AB769" s="201">
        <f t="shared" ca="1" si="657"/>
        <v>2.1361056545817445</v>
      </c>
      <c r="AD769" s="162">
        <f t="shared" si="658"/>
        <v>0</v>
      </c>
      <c r="AE769" s="162">
        <f t="shared" si="659"/>
        <v>0</v>
      </c>
      <c r="AF769" s="162">
        <f t="shared" si="660"/>
        <v>0</v>
      </c>
      <c r="AG769" s="162">
        <f t="shared" si="661"/>
        <v>0</v>
      </c>
      <c r="AH769" s="162" t="str">
        <f t="shared" si="662"/>
        <v/>
      </c>
      <c r="AI769" s="162" t="str">
        <f t="shared" si="663"/>
        <v/>
      </c>
      <c r="AJ769" s="162" t="str">
        <f t="shared" si="664"/>
        <v/>
      </c>
      <c r="AK769" s="162" t="str">
        <f t="shared" si="665"/>
        <v/>
      </c>
      <c r="AM769" s="199">
        <f t="shared" si="668"/>
        <v>7.7508049127883227</v>
      </c>
      <c r="AN769" s="197">
        <f t="shared" si="670"/>
        <v>0</v>
      </c>
      <c r="AO769" s="197">
        <f t="shared" si="671"/>
        <v>0</v>
      </c>
      <c r="AP769" s="197">
        <f t="shared" si="672"/>
        <v>0</v>
      </c>
      <c r="AQ769" s="197">
        <f t="shared" si="673"/>
        <v>0</v>
      </c>
      <c r="AR769" s="197" t="str">
        <f t="shared" si="674"/>
        <v/>
      </c>
      <c r="AS769" s="197" t="str">
        <f t="shared" si="675"/>
        <v/>
      </c>
      <c r="AT769" s="197" t="str">
        <f t="shared" si="676"/>
        <v/>
      </c>
      <c r="AU769" s="197" t="str">
        <f t="shared" si="677"/>
        <v/>
      </c>
      <c r="AV769" s="199">
        <f t="shared" ca="1" si="669"/>
        <v>2.1655879469530057</v>
      </c>
      <c r="AX769" s="162">
        <f t="shared" si="678"/>
        <v>0</v>
      </c>
      <c r="AY769" s="162">
        <f t="shared" si="679"/>
        <v>0</v>
      </c>
      <c r="AZ769" s="162">
        <f t="shared" si="680"/>
        <v>0</v>
      </c>
      <c r="BA769" s="162">
        <f t="shared" si="681"/>
        <v>0</v>
      </c>
      <c r="BB769" s="162" t="str">
        <f t="shared" si="682"/>
        <v/>
      </c>
      <c r="BC769" s="162" t="str">
        <f t="shared" si="683"/>
        <v/>
      </c>
      <c r="BD769" s="162" t="str">
        <f t="shared" si="684"/>
        <v/>
      </c>
      <c r="BE769" s="162" t="str">
        <f t="shared" si="685"/>
        <v/>
      </c>
      <c r="BG769" s="169">
        <f t="shared" si="666"/>
        <v>17.753929718235231</v>
      </c>
      <c r="BH769" s="169">
        <f t="shared" ca="1" si="667"/>
        <v>2.1117529108224424</v>
      </c>
    </row>
    <row r="770" spans="3:60" x14ac:dyDescent="0.25">
      <c r="C770" s="197">
        <v>69.599999999999994</v>
      </c>
      <c r="D770" s="198">
        <f t="shared" si="635"/>
        <v>26.115491724018923</v>
      </c>
      <c r="E770" s="199">
        <f t="shared" si="636"/>
        <v>4.5374712643678166</v>
      </c>
      <c r="F770" s="199">
        <f t="shared" si="637"/>
        <v>22.687356321839083</v>
      </c>
      <c r="G770" s="199">
        <f t="shared" si="638"/>
        <v>3.9627366444465371</v>
      </c>
      <c r="H770" s="200">
        <f t="shared" si="639"/>
        <v>6611.6121187556992</v>
      </c>
      <c r="K770" s="199">
        <f t="shared" si="640"/>
        <v>17.805315911341555</v>
      </c>
      <c r="L770" s="201">
        <f t="shared" si="641"/>
        <v>0.14933037848643652</v>
      </c>
      <c r="M770" s="201">
        <f t="shared" si="642"/>
        <v>0.15058627942001276</v>
      </c>
      <c r="N770" s="201">
        <f t="shared" si="643"/>
        <v>0.15828250169178348</v>
      </c>
      <c r="O770" s="201">
        <f t="shared" si="644"/>
        <v>0.14946835325219346</v>
      </c>
      <c r="P770" s="201" t="str">
        <f t="shared" si="645"/>
        <v/>
      </c>
      <c r="Q770" s="201" t="str">
        <f t="shared" si="646"/>
        <v/>
      </c>
      <c r="R770" s="201" t="str">
        <f t="shared" si="647"/>
        <v/>
      </c>
      <c r="S770" s="201" t="str">
        <f t="shared" si="648"/>
        <v/>
      </c>
      <c r="T770" s="199">
        <f t="shared" si="649"/>
        <v>0</v>
      </c>
      <c r="U770" s="199">
        <f t="shared" si="650"/>
        <v>0</v>
      </c>
      <c r="V770" s="199">
        <f t="shared" si="651"/>
        <v>0</v>
      </c>
      <c r="W770" s="199">
        <f t="shared" si="652"/>
        <v>0</v>
      </c>
      <c r="X770" s="199" t="str">
        <f t="shared" si="653"/>
        <v/>
      </c>
      <c r="Y770" s="199" t="str">
        <f t="shared" si="654"/>
        <v/>
      </c>
      <c r="Z770" s="199" t="str">
        <f t="shared" si="655"/>
        <v/>
      </c>
      <c r="AA770" s="199" t="str">
        <f t="shared" si="656"/>
        <v/>
      </c>
      <c r="AB770" s="201">
        <f t="shared" ca="1" si="657"/>
        <v>2.0490935394196788</v>
      </c>
      <c r="AD770" s="162">
        <f t="shared" si="658"/>
        <v>0</v>
      </c>
      <c r="AE770" s="162">
        <f t="shared" si="659"/>
        <v>0</v>
      </c>
      <c r="AF770" s="162">
        <f t="shared" si="660"/>
        <v>0</v>
      </c>
      <c r="AG770" s="162">
        <f t="shared" si="661"/>
        <v>0</v>
      </c>
      <c r="AH770" s="162" t="str">
        <f t="shared" si="662"/>
        <v/>
      </c>
      <c r="AI770" s="162" t="str">
        <f t="shared" si="663"/>
        <v/>
      </c>
      <c r="AJ770" s="162" t="str">
        <f t="shared" si="664"/>
        <v/>
      </c>
      <c r="AK770" s="162" t="str">
        <f t="shared" si="665"/>
        <v/>
      </c>
      <c r="AM770" s="199">
        <f t="shared" si="668"/>
        <v>7.7620217071628357</v>
      </c>
      <c r="AN770" s="197">
        <f t="shared" si="670"/>
        <v>0</v>
      </c>
      <c r="AO770" s="197">
        <f t="shared" si="671"/>
        <v>0</v>
      </c>
      <c r="AP770" s="197">
        <f t="shared" si="672"/>
        <v>0</v>
      </c>
      <c r="AQ770" s="197">
        <f t="shared" si="673"/>
        <v>0</v>
      </c>
      <c r="AR770" s="197" t="str">
        <f t="shared" si="674"/>
        <v/>
      </c>
      <c r="AS770" s="197" t="str">
        <f t="shared" si="675"/>
        <v/>
      </c>
      <c r="AT770" s="197" t="str">
        <f t="shared" si="676"/>
        <v/>
      </c>
      <c r="AU770" s="197" t="str">
        <f t="shared" si="677"/>
        <v/>
      </c>
      <c r="AV770" s="199">
        <f t="shared" ca="1" si="669"/>
        <v>2.0941172038471083</v>
      </c>
      <c r="AX770" s="162">
        <f t="shared" si="678"/>
        <v>0</v>
      </c>
      <c r="AY770" s="162">
        <f t="shared" si="679"/>
        <v>0</v>
      </c>
      <c r="AZ770" s="162">
        <f t="shared" si="680"/>
        <v>0</v>
      </c>
      <c r="BA770" s="162">
        <f t="shared" si="681"/>
        <v>0</v>
      </c>
      <c r="BB770" s="162" t="str">
        <f t="shared" si="682"/>
        <v/>
      </c>
      <c r="BC770" s="162" t="str">
        <f t="shared" si="683"/>
        <v/>
      </c>
      <c r="BD770" s="162" t="str">
        <f t="shared" si="684"/>
        <v/>
      </c>
      <c r="BE770" s="162" t="str">
        <f t="shared" si="685"/>
        <v/>
      </c>
      <c r="BG770" s="169">
        <f t="shared" si="666"/>
        <v>17.779622814788393</v>
      </c>
      <c r="BH770" s="169">
        <f t="shared" ca="1" si="667"/>
        <v>2.1361056545817445</v>
      </c>
    </row>
    <row r="771" spans="3:60" x14ac:dyDescent="0.25">
      <c r="C771" s="197">
        <v>69.7</v>
      </c>
      <c r="D771" s="198">
        <f t="shared" si="635"/>
        <v>26.153013982243088</v>
      </c>
      <c r="E771" s="199">
        <f t="shared" si="636"/>
        <v>4.54238880918221</v>
      </c>
      <c r="F771" s="199">
        <f t="shared" si="637"/>
        <v>22.71194404591105</v>
      </c>
      <c r="G771" s="199">
        <f t="shared" si="638"/>
        <v>3.9684302315793629</v>
      </c>
      <c r="H771" s="200">
        <f t="shared" si="639"/>
        <v>6604.4544534269089</v>
      </c>
      <c r="K771" s="199">
        <f t="shared" si="640"/>
        <v>17.831009007894718</v>
      </c>
      <c r="L771" s="201">
        <f t="shared" si="641"/>
        <v>0.14954586243807644</v>
      </c>
      <c r="M771" s="201">
        <f t="shared" si="642"/>
        <v>0.15080357563851207</v>
      </c>
      <c r="N771" s="201">
        <f t="shared" si="643"/>
        <v>0.15851090357012659</v>
      </c>
      <c r="O771" s="201">
        <f t="shared" si="644"/>
        <v>0.14968403630161944</v>
      </c>
      <c r="P771" s="201" t="str">
        <f t="shared" si="645"/>
        <v/>
      </c>
      <c r="Q771" s="201" t="str">
        <f t="shared" si="646"/>
        <v/>
      </c>
      <c r="R771" s="201" t="str">
        <f t="shared" si="647"/>
        <v/>
      </c>
      <c r="S771" s="201" t="str">
        <f t="shared" si="648"/>
        <v/>
      </c>
      <c r="T771" s="199">
        <f t="shared" si="649"/>
        <v>0</v>
      </c>
      <c r="U771" s="199">
        <f t="shared" si="650"/>
        <v>0</v>
      </c>
      <c r="V771" s="199">
        <f t="shared" si="651"/>
        <v>0</v>
      </c>
      <c r="W771" s="199">
        <f t="shared" si="652"/>
        <v>0</v>
      </c>
      <c r="X771" s="199" t="str">
        <f t="shared" si="653"/>
        <v/>
      </c>
      <c r="Y771" s="199" t="str">
        <f t="shared" si="654"/>
        <v/>
      </c>
      <c r="Z771" s="199" t="str">
        <f t="shared" si="655"/>
        <v/>
      </c>
      <c r="AA771" s="199" t="str">
        <f t="shared" si="656"/>
        <v/>
      </c>
      <c r="AB771" s="201">
        <f t="shared" ca="1" si="657"/>
        <v>2.0946906151188682</v>
      </c>
      <c r="AD771" s="162">
        <f t="shared" si="658"/>
        <v>0</v>
      </c>
      <c r="AE771" s="162">
        <f t="shared" si="659"/>
        <v>0</v>
      </c>
      <c r="AF771" s="162">
        <f t="shared" si="660"/>
        <v>0</v>
      </c>
      <c r="AG771" s="162">
        <f t="shared" si="661"/>
        <v>0</v>
      </c>
      <c r="AH771" s="162" t="str">
        <f t="shared" si="662"/>
        <v/>
      </c>
      <c r="AI771" s="162" t="str">
        <f t="shared" si="663"/>
        <v/>
      </c>
      <c r="AJ771" s="162" t="str">
        <f t="shared" si="664"/>
        <v/>
      </c>
      <c r="AK771" s="162" t="str">
        <f t="shared" si="665"/>
        <v/>
      </c>
      <c r="AM771" s="199">
        <f t="shared" si="668"/>
        <v>7.7732385015373486</v>
      </c>
      <c r="AN771" s="197">
        <f t="shared" si="670"/>
        <v>0</v>
      </c>
      <c r="AO771" s="197">
        <f t="shared" si="671"/>
        <v>0</v>
      </c>
      <c r="AP771" s="197">
        <f t="shared" si="672"/>
        <v>0</v>
      </c>
      <c r="AQ771" s="197">
        <f t="shared" si="673"/>
        <v>0</v>
      </c>
      <c r="AR771" s="197" t="str">
        <f t="shared" si="674"/>
        <v/>
      </c>
      <c r="AS771" s="197" t="str">
        <f t="shared" si="675"/>
        <v/>
      </c>
      <c r="AT771" s="197" t="str">
        <f t="shared" si="676"/>
        <v/>
      </c>
      <c r="AU771" s="197" t="str">
        <f t="shared" si="677"/>
        <v/>
      </c>
      <c r="AV771" s="199">
        <f t="shared" ca="1" si="669"/>
        <v>2.0715217621184494</v>
      </c>
      <c r="AX771" s="162">
        <f t="shared" si="678"/>
        <v>0</v>
      </c>
      <c r="AY771" s="162">
        <f t="shared" si="679"/>
        <v>0</v>
      </c>
      <c r="AZ771" s="162">
        <f t="shared" si="680"/>
        <v>0</v>
      </c>
      <c r="BA771" s="162">
        <f t="shared" si="681"/>
        <v>0</v>
      </c>
      <c r="BB771" s="162" t="str">
        <f t="shared" si="682"/>
        <v/>
      </c>
      <c r="BC771" s="162" t="str">
        <f t="shared" si="683"/>
        <v/>
      </c>
      <c r="BD771" s="162" t="str">
        <f t="shared" si="684"/>
        <v/>
      </c>
      <c r="BE771" s="162" t="str">
        <f t="shared" si="685"/>
        <v/>
      </c>
      <c r="BG771" s="169">
        <f t="shared" si="666"/>
        <v>17.805315911341555</v>
      </c>
      <c r="BH771" s="169">
        <f t="shared" ca="1" si="667"/>
        <v>2.0490935394196788</v>
      </c>
    </row>
    <row r="772" spans="3:60" x14ac:dyDescent="0.25">
      <c r="C772" s="197">
        <v>69.8</v>
      </c>
      <c r="D772" s="198">
        <f t="shared" si="635"/>
        <v>26.190536240467249</v>
      </c>
      <c r="E772" s="199">
        <f t="shared" si="636"/>
        <v>4.5473065902578798</v>
      </c>
      <c r="F772" s="199">
        <f t="shared" si="637"/>
        <v>22.736532951289398</v>
      </c>
      <c r="G772" s="199">
        <f t="shared" si="638"/>
        <v>3.9741238187121875</v>
      </c>
      <c r="H772" s="200">
        <f t="shared" si="639"/>
        <v>6597.3119262008431</v>
      </c>
      <c r="K772" s="199">
        <f t="shared" si="640"/>
        <v>17.85670210444788</v>
      </c>
      <c r="L772" s="201">
        <f t="shared" si="641"/>
        <v>0.1497613463897163</v>
      </c>
      <c r="M772" s="201">
        <f t="shared" si="642"/>
        <v>0.15102087185701138</v>
      </c>
      <c r="N772" s="201">
        <f t="shared" si="643"/>
        <v>0.15873930544846973</v>
      </c>
      <c r="O772" s="201">
        <f t="shared" si="644"/>
        <v>0.1498997193510454</v>
      </c>
      <c r="P772" s="201" t="str">
        <f t="shared" si="645"/>
        <v/>
      </c>
      <c r="Q772" s="201" t="str">
        <f t="shared" si="646"/>
        <v/>
      </c>
      <c r="R772" s="201" t="str">
        <f t="shared" si="647"/>
        <v/>
      </c>
      <c r="S772" s="201" t="str">
        <f t="shared" si="648"/>
        <v/>
      </c>
      <c r="T772" s="199">
        <f t="shared" si="649"/>
        <v>0</v>
      </c>
      <c r="U772" s="199">
        <f t="shared" si="650"/>
        <v>0</v>
      </c>
      <c r="V772" s="199">
        <f t="shared" si="651"/>
        <v>0</v>
      </c>
      <c r="W772" s="199">
        <f t="shared" si="652"/>
        <v>0</v>
      </c>
      <c r="X772" s="199" t="str">
        <f t="shared" si="653"/>
        <v/>
      </c>
      <c r="Y772" s="199" t="str">
        <f t="shared" si="654"/>
        <v/>
      </c>
      <c r="Z772" s="199" t="str">
        <f t="shared" si="655"/>
        <v/>
      </c>
      <c r="AA772" s="199" t="str">
        <f t="shared" si="656"/>
        <v/>
      </c>
      <c r="AB772" s="201">
        <f t="shared" ca="1" si="657"/>
        <v>2.0008760200739375</v>
      </c>
      <c r="AD772" s="162">
        <f t="shared" si="658"/>
        <v>0</v>
      </c>
      <c r="AE772" s="162">
        <f t="shared" si="659"/>
        <v>0</v>
      </c>
      <c r="AF772" s="162">
        <f t="shared" si="660"/>
        <v>0</v>
      </c>
      <c r="AG772" s="162">
        <f t="shared" si="661"/>
        <v>0</v>
      </c>
      <c r="AH772" s="162" t="str">
        <f t="shared" si="662"/>
        <v/>
      </c>
      <c r="AI772" s="162" t="str">
        <f t="shared" si="663"/>
        <v/>
      </c>
      <c r="AJ772" s="162" t="str">
        <f t="shared" si="664"/>
        <v/>
      </c>
      <c r="AK772" s="162" t="str">
        <f t="shared" si="665"/>
        <v/>
      </c>
      <c r="AM772" s="199">
        <f t="shared" si="668"/>
        <v>7.7844552959118616</v>
      </c>
      <c r="AN772" s="197">
        <f t="shared" si="670"/>
        <v>0</v>
      </c>
      <c r="AO772" s="197">
        <f t="shared" si="671"/>
        <v>0</v>
      </c>
      <c r="AP772" s="197">
        <f t="shared" si="672"/>
        <v>0</v>
      </c>
      <c r="AQ772" s="197">
        <f t="shared" si="673"/>
        <v>0</v>
      </c>
      <c r="AR772" s="197" t="str">
        <f t="shared" si="674"/>
        <v/>
      </c>
      <c r="AS772" s="197" t="str">
        <f t="shared" si="675"/>
        <v/>
      </c>
      <c r="AT772" s="197" t="str">
        <f t="shared" si="676"/>
        <v/>
      </c>
      <c r="AU772" s="197" t="str">
        <f t="shared" si="677"/>
        <v/>
      </c>
      <c r="AV772" s="199">
        <f t="shared" ca="1" si="669"/>
        <v>2.0465803293804261</v>
      </c>
      <c r="AX772" s="162">
        <f t="shared" si="678"/>
        <v>0</v>
      </c>
      <c r="AY772" s="162">
        <f t="shared" si="679"/>
        <v>0</v>
      </c>
      <c r="AZ772" s="162">
        <f t="shared" si="680"/>
        <v>0</v>
      </c>
      <c r="BA772" s="162">
        <f t="shared" si="681"/>
        <v>0</v>
      </c>
      <c r="BB772" s="162" t="str">
        <f t="shared" si="682"/>
        <v/>
      </c>
      <c r="BC772" s="162" t="str">
        <f t="shared" si="683"/>
        <v/>
      </c>
      <c r="BD772" s="162" t="str">
        <f t="shared" si="684"/>
        <v/>
      </c>
      <c r="BE772" s="162" t="str">
        <f t="shared" si="685"/>
        <v/>
      </c>
      <c r="BG772" s="169">
        <f t="shared" si="666"/>
        <v>17.831009007894718</v>
      </c>
      <c r="BH772" s="169">
        <f t="shared" ca="1" si="667"/>
        <v>2.0946906151188682</v>
      </c>
    </row>
    <row r="773" spans="3:60" x14ac:dyDescent="0.25">
      <c r="C773" s="197">
        <v>69.900000000000006</v>
      </c>
      <c r="D773" s="198">
        <f t="shared" si="635"/>
        <v>26.228058498691421</v>
      </c>
      <c r="E773" s="199">
        <f t="shared" si="636"/>
        <v>4.5522246065808307</v>
      </c>
      <c r="F773" s="199">
        <f t="shared" si="637"/>
        <v>22.761123032904152</v>
      </c>
      <c r="G773" s="199">
        <f t="shared" si="638"/>
        <v>3.9798174058450138</v>
      </c>
      <c r="H773" s="200">
        <f t="shared" si="639"/>
        <v>6590.1844905963371</v>
      </c>
      <c r="K773" s="199">
        <f t="shared" si="640"/>
        <v>17.882395201001042</v>
      </c>
      <c r="L773" s="201">
        <f t="shared" si="641"/>
        <v>0.14997683034135617</v>
      </c>
      <c r="M773" s="201">
        <f t="shared" si="642"/>
        <v>0.15123816807551069</v>
      </c>
      <c r="N773" s="201">
        <f t="shared" si="643"/>
        <v>0.15896770732681284</v>
      </c>
      <c r="O773" s="201">
        <f t="shared" si="644"/>
        <v>0.15011540240047136</v>
      </c>
      <c r="P773" s="201" t="str">
        <f t="shared" si="645"/>
        <v/>
      </c>
      <c r="Q773" s="201" t="str">
        <f t="shared" si="646"/>
        <v/>
      </c>
      <c r="R773" s="201" t="str">
        <f t="shared" si="647"/>
        <v/>
      </c>
      <c r="S773" s="201" t="str">
        <f t="shared" si="648"/>
        <v/>
      </c>
      <c r="T773" s="199">
        <f t="shared" si="649"/>
        <v>0</v>
      </c>
      <c r="U773" s="199">
        <f t="shared" si="650"/>
        <v>0</v>
      </c>
      <c r="V773" s="199">
        <f t="shared" si="651"/>
        <v>0</v>
      </c>
      <c r="W773" s="199">
        <f t="shared" si="652"/>
        <v>0</v>
      </c>
      <c r="X773" s="199" t="str">
        <f t="shared" si="653"/>
        <v/>
      </c>
      <c r="Y773" s="199" t="str">
        <f t="shared" si="654"/>
        <v/>
      </c>
      <c r="Z773" s="199" t="str">
        <f t="shared" si="655"/>
        <v/>
      </c>
      <c r="AA773" s="199" t="str">
        <f t="shared" si="656"/>
        <v/>
      </c>
      <c r="AB773" s="201">
        <f t="shared" ca="1" si="657"/>
        <v>2.1655228321206241</v>
      </c>
      <c r="AD773" s="162">
        <f t="shared" si="658"/>
        <v>0</v>
      </c>
      <c r="AE773" s="162">
        <f t="shared" si="659"/>
        <v>0</v>
      </c>
      <c r="AF773" s="162">
        <f t="shared" si="660"/>
        <v>0</v>
      </c>
      <c r="AG773" s="162">
        <f t="shared" si="661"/>
        <v>0</v>
      </c>
      <c r="AH773" s="162" t="str">
        <f t="shared" si="662"/>
        <v/>
      </c>
      <c r="AI773" s="162" t="str">
        <f t="shared" si="663"/>
        <v/>
      </c>
      <c r="AJ773" s="162" t="str">
        <f t="shared" si="664"/>
        <v/>
      </c>
      <c r="AK773" s="162" t="str">
        <f t="shared" si="665"/>
        <v/>
      </c>
      <c r="AM773" s="199">
        <f t="shared" si="668"/>
        <v>7.7956720902863745</v>
      </c>
      <c r="AN773" s="197">
        <f t="shared" si="670"/>
        <v>0</v>
      </c>
      <c r="AO773" s="197">
        <f t="shared" si="671"/>
        <v>0</v>
      </c>
      <c r="AP773" s="197">
        <f t="shared" si="672"/>
        <v>0</v>
      </c>
      <c r="AQ773" s="197">
        <f t="shared" si="673"/>
        <v>0</v>
      </c>
      <c r="AR773" s="197" t="str">
        <f t="shared" si="674"/>
        <v/>
      </c>
      <c r="AS773" s="197" t="str">
        <f t="shared" si="675"/>
        <v/>
      </c>
      <c r="AT773" s="197" t="str">
        <f t="shared" si="676"/>
        <v/>
      </c>
      <c r="AU773" s="197" t="str">
        <f t="shared" si="677"/>
        <v/>
      </c>
      <c r="AV773" s="199">
        <f t="shared" ca="1" si="669"/>
        <v>2.176603925609002</v>
      </c>
      <c r="AX773" s="162">
        <f t="shared" si="678"/>
        <v>0</v>
      </c>
      <c r="AY773" s="162">
        <f t="shared" si="679"/>
        <v>0</v>
      </c>
      <c r="AZ773" s="162">
        <f t="shared" si="680"/>
        <v>0</v>
      </c>
      <c r="BA773" s="162">
        <f t="shared" si="681"/>
        <v>0</v>
      </c>
      <c r="BB773" s="162" t="str">
        <f t="shared" si="682"/>
        <v/>
      </c>
      <c r="BC773" s="162" t="str">
        <f t="shared" si="683"/>
        <v/>
      </c>
      <c r="BD773" s="162" t="str">
        <f t="shared" si="684"/>
        <v/>
      </c>
      <c r="BE773" s="162" t="str">
        <f t="shared" si="685"/>
        <v/>
      </c>
      <c r="BG773" s="169">
        <f t="shared" si="666"/>
        <v>17.85670210444788</v>
      </c>
      <c r="BH773" s="169">
        <f t="shared" ca="1" si="667"/>
        <v>2.0008760200739375</v>
      </c>
    </row>
    <row r="774" spans="3:60" x14ac:dyDescent="0.25">
      <c r="C774" s="197">
        <v>70</v>
      </c>
      <c r="D774" s="198">
        <f t="shared" si="635"/>
        <v>26.265580756915583</v>
      </c>
      <c r="E774" s="199">
        <f t="shared" si="636"/>
        <v>4.5571428571428569</v>
      </c>
      <c r="F774" s="199">
        <f t="shared" si="637"/>
        <v>22.785714285714285</v>
      </c>
      <c r="G774" s="199">
        <f t="shared" si="638"/>
        <v>3.9855109929778387</v>
      </c>
      <c r="H774" s="200">
        <f t="shared" si="639"/>
        <v>6583.0721003134795</v>
      </c>
      <c r="K774" s="199">
        <f t="shared" si="640"/>
        <v>17.908088297554205</v>
      </c>
      <c r="L774" s="201">
        <f t="shared" si="641"/>
        <v>0.15019231429299607</v>
      </c>
      <c r="M774" s="201">
        <f t="shared" si="642"/>
        <v>0.15145546429400997</v>
      </c>
      <c r="N774" s="201">
        <f t="shared" si="643"/>
        <v>0.15919610920515595</v>
      </c>
      <c r="O774" s="201">
        <f t="shared" si="644"/>
        <v>0.15033108544989732</v>
      </c>
      <c r="P774" s="201" t="str">
        <f t="shared" si="645"/>
        <v/>
      </c>
      <c r="Q774" s="201" t="str">
        <f t="shared" si="646"/>
        <v/>
      </c>
      <c r="R774" s="201" t="str">
        <f t="shared" si="647"/>
        <v/>
      </c>
      <c r="S774" s="201" t="str">
        <f t="shared" si="648"/>
        <v/>
      </c>
      <c r="T774" s="199">
        <f t="shared" si="649"/>
        <v>0</v>
      </c>
      <c r="U774" s="199">
        <f t="shared" si="650"/>
        <v>0</v>
      </c>
      <c r="V774" s="199">
        <f t="shared" si="651"/>
        <v>0</v>
      </c>
      <c r="W774" s="199">
        <f t="shared" si="652"/>
        <v>0</v>
      </c>
      <c r="X774" s="199" t="str">
        <f t="shared" si="653"/>
        <v/>
      </c>
      <c r="Y774" s="199" t="str">
        <f t="shared" si="654"/>
        <v/>
      </c>
      <c r="Z774" s="199" t="str">
        <f t="shared" si="655"/>
        <v/>
      </c>
      <c r="AA774" s="199" t="str">
        <f t="shared" si="656"/>
        <v/>
      </c>
      <c r="AB774" s="201">
        <f t="shared" ca="1" si="657"/>
        <v>2.1037755340305742</v>
      </c>
      <c r="AD774" s="162">
        <f t="shared" si="658"/>
        <v>0</v>
      </c>
      <c r="AE774" s="162">
        <f t="shared" si="659"/>
        <v>0</v>
      </c>
      <c r="AF774" s="162">
        <f t="shared" si="660"/>
        <v>0</v>
      </c>
      <c r="AG774" s="162">
        <f t="shared" si="661"/>
        <v>0</v>
      </c>
      <c r="AH774" s="162" t="str">
        <f t="shared" si="662"/>
        <v/>
      </c>
      <c r="AI774" s="162" t="str">
        <f t="shared" si="663"/>
        <v/>
      </c>
      <c r="AJ774" s="162" t="str">
        <f t="shared" si="664"/>
        <v/>
      </c>
      <c r="AK774" s="162" t="str">
        <f t="shared" si="665"/>
        <v/>
      </c>
      <c r="AM774" s="199">
        <f t="shared" si="668"/>
        <v>7.8068888846608875</v>
      </c>
      <c r="AN774" s="197">
        <f t="shared" si="670"/>
        <v>0</v>
      </c>
      <c r="AO774" s="197">
        <f t="shared" si="671"/>
        <v>0</v>
      </c>
      <c r="AP774" s="197">
        <f t="shared" si="672"/>
        <v>0</v>
      </c>
      <c r="AQ774" s="197">
        <f t="shared" si="673"/>
        <v>0</v>
      </c>
      <c r="AR774" s="197" t="str">
        <f t="shared" si="674"/>
        <v/>
      </c>
      <c r="AS774" s="197" t="str">
        <f t="shared" si="675"/>
        <v/>
      </c>
      <c r="AT774" s="197" t="str">
        <f t="shared" si="676"/>
        <v/>
      </c>
      <c r="AU774" s="197" t="str">
        <f t="shared" si="677"/>
        <v/>
      </c>
      <c r="AV774" s="199">
        <f t="shared" ca="1" si="669"/>
        <v>2.1682466896613262</v>
      </c>
      <c r="AX774" s="162">
        <f t="shared" si="678"/>
        <v>0</v>
      </c>
      <c r="AY774" s="162">
        <f t="shared" si="679"/>
        <v>0</v>
      </c>
      <c r="AZ774" s="162">
        <f t="shared" si="680"/>
        <v>0</v>
      </c>
      <c r="BA774" s="162">
        <f t="shared" si="681"/>
        <v>0</v>
      </c>
      <c r="BB774" s="162" t="str">
        <f t="shared" si="682"/>
        <v/>
      </c>
      <c r="BC774" s="162" t="str">
        <f t="shared" si="683"/>
        <v/>
      </c>
      <c r="BD774" s="162" t="str">
        <f t="shared" si="684"/>
        <v/>
      </c>
      <c r="BE774" s="162" t="str">
        <f t="shared" si="685"/>
        <v/>
      </c>
      <c r="BG774" s="169">
        <f t="shared" si="666"/>
        <v>17.882395201001042</v>
      </c>
      <c r="BH774" s="169">
        <f t="shared" ca="1" si="667"/>
        <v>2.1655228321206241</v>
      </c>
    </row>
    <row r="775" spans="3:60" x14ac:dyDescent="0.25">
      <c r="C775" s="197">
        <v>70.099999999999994</v>
      </c>
      <c r="D775" s="198">
        <f t="shared" si="635"/>
        <v>26.303103015139744</v>
      </c>
      <c r="E775" s="199">
        <f t="shared" si="636"/>
        <v>4.5620613409415123</v>
      </c>
      <c r="F775" s="199">
        <f t="shared" si="637"/>
        <v>22.81030670470756</v>
      </c>
      <c r="G775" s="199">
        <f t="shared" si="638"/>
        <v>3.9912045801106633</v>
      </c>
      <c r="H775" s="200">
        <f t="shared" si="639"/>
        <v>6575.9747092327871</v>
      </c>
      <c r="K775" s="199">
        <f t="shared" si="640"/>
        <v>17.933781394107367</v>
      </c>
      <c r="L775" s="201">
        <f t="shared" si="641"/>
        <v>0.15040779824463593</v>
      </c>
      <c r="M775" s="201">
        <f t="shared" si="642"/>
        <v>0.15167276051250925</v>
      </c>
      <c r="N775" s="201">
        <f t="shared" si="643"/>
        <v>0.15942451108349909</v>
      </c>
      <c r="O775" s="201">
        <f t="shared" si="644"/>
        <v>0.15054676849932327</v>
      </c>
      <c r="P775" s="201" t="str">
        <f t="shared" si="645"/>
        <v/>
      </c>
      <c r="Q775" s="201" t="str">
        <f t="shared" si="646"/>
        <v/>
      </c>
      <c r="R775" s="201" t="str">
        <f t="shared" si="647"/>
        <v/>
      </c>
      <c r="S775" s="201" t="str">
        <f t="shared" si="648"/>
        <v/>
      </c>
      <c r="T775" s="199">
        <f t="shared" si="649"/>
        <v>0</v>
      </c>
      <c r="U775" s="199">
        <f t="shared" si="650"/>
        <v>0</v>
      </c>
      <c r="V775" s="199">
        <f t="shared" si="651"/>
        <v>0</v>
      </c>
      <c r="W775" s="199">
        <f t="shared" si="652"/>
        <v>0</v>
      </c>
      <c r="X775" s="199" t="str">
        <f t="shared" si="653"/>
        <v/>
      </c>
      <c r="Y775" s="199" t="str">
        <f t="shared" si="654"/>
        <v/>
      </c>
      <c r="Z775" s="199" t="str">
        <f t="shared" si="655"/>
        <v/>
      </c>
      <c r="AA775" s="199" t="str">
        <f t="shared" si="656"/>
        <v/>
      </c>
      <c r="AB775" s="201">
        <f t="shared" ca="1" si="657"/>
        <v>2.1169197094481711</v>
      </c>
      <c r="AD775" s="162">
        <f t="shared" si="658"/>
        <v>0</v>
      </c>
      <c r="AE775" s="162">
        <f t="shared" si="659"/>
        <v>0</v>
      </c>
      <c r="AF775" s="162">
        <f t="shared" si="660"/>
        <v>0</v>
      </c>
      <c r="AG775" s="162">
        <f t="shared" si="661"/>
        <v>0</v>
      </c>
      <c r="AH775" s="162" t="str">
        <f t="shared" si="662"/>
        <v/>
      </c>
      <c r="AI775" s="162" t="str">
        <f t="shared" si="663"/>
        <v/>
      </c>
      <c r="AJ775" s="162" t="str">
        <f t="shared" si="664"/>
        <v/>
      </c>
      <c r="AK775" s="162" t="str">
        <f t="shared" si="665"/>
        <v/>
      </c>
      <c r="AM775" s="199">
        <f t="shared" si="668"/>
        <v>7.8181056790354004</v>
      </c>
      <c r="AN775" s="197">
        <f t="shared" si="670"/>
        <v>0</v>
      </c>
      <c r="AO775" s="197">
        <f t="shared" si="671"/>
        <v>0</v>
      </c>
      <c r="AP775" s="197">
        <f t="shared" si="672"/>
        <v>0</v>
      </c>
      <c r="AQ775" s="197">
        <f t="shared" si="673"/>
        <v>0</v>
      </c>
      <c r="AR775" s="197" t="str">
        <f t="shared" si="674"/>
        <v/>
      </c>
      <c r="AS775" s="197" t="str">
        <f t="shared" si="675"/>
        <v/>
      </c>
      <c r="AT775" s="197" t="str">
        <f t="shared" si="676"/>
        <v/>
      </c>
      <c r="AU775" s="197" t="str">
        <f t="shared" si="677"/>
        <v/>
      </c>
      <c r="AV775" s="199">
        <f t="shared" ca="1" si="669"/>
        <v>2.0837993719844055</v>
      </c>
      <c r="AX775" s="162">
        <f t="shared" si="678"/>
        <v>0</v>
      </c>
      <c r="AY775" s="162">
        <f t="shared" si="679"/>
        <v>0</v>
      </c>
      <c r="AZ775" s="162">
        <f t="shared" si="680"/>
        <v>0</v>
      </c>
      <c r="BA775" s="162">
        <f t="shared" si="681"/>
        <v>0</v>
      </c>
      <c r="BB775" s="162" t="str">
        <f t="shared" si="682"/>
        <v/>
      </c>
      <c r="BC775" s="162" t="str">
        <f t="shared" si="683"/>
        <v/>
      </c>
      <c r="BD775" s="162" t="str">
        <f t="shared" si="684"/>
        <v/>
      </c>
      <c r="BE775" s="162" t="str">
        <f t="shared" si="685"/>
        <v/>
      </c>
      <c r="BG775" s="169">
        <f t="shared" si="666"/>
        <v>17.908088297554205</v>
      </c>
      <c r="BH775" s="169">
        <f t="shared" ca="1" si="667"/>
        <v>2.1037755340305742</v>
      </c>
    </row>
    <row r="776" spans="3:60" x14ac:dyDescent="0.25">
      <c r="C776" s="197">
        <v>70.2</v>
      </c>
      <c r="D776" s="198">
        <f t="shared" si="635"/>
        <v>26.340625273363916</v>
      </c>
      <c r="E776" s="199">
        <f t="shared" si="636"/>
        <v>4.5669800569800572</v>
      </c>
      <c r="F776" s="199">
        <f t="shared" si="637"/>
        <v>22.834900284900286</v>
      </c>
      <c r="G776" s="199">
        <f t="shared" si="638"/>
        <v>3.99689816724349</v>
      </c>
      <c r="H776" s="200">
        <f t="shared" si="639"/>
        <v>6568.892271414401</v>
      </c>
      <c r="K776" s="199">
        <f t="shared" si="640"/>
        <v>17.959474490660529</v>
      </c>
      <c r="L776" s="201">
        <f t="shared" si="641"/>
        <v>0.1506232821962758</v>
      </c>
      <c r="M776" s="201">
        <f t="shared" si="642"/>
        <v>0.15189005673100855</v>
      </c>
      <c r="N776" s="201">
        <f t="shared" si="643"/>
        <v>0.1596529129618422</v>
      </c>
      <c r="O776" s="201">
        <f t="shared" si="644"/>
        <v>0.15076245154874923</v>
      </c>
      <c r="P776" s="201" t="str">
        <f t="shared" si="645"/>
        <v/>
      </c>
      <c r="Q776" s="201" t="str">
        <f t="shared" si="646"/>
        <v/>
      </c>
      <c r="R776" s="201" t="str">
        <f t="shared" si="647"/>
        <v/>
      </c>
      <c r="S776" s="201" t="str">
        <f t="shared" si="648"/>
        <v/>
      </c>
      <c r="T776" s="199">
        <f t="shared" si="649"/>
        <v>0</v>
      </c>
      <c r="U776" s="199">
        <f t="shared" si="650"/>
        <v>0</v>
      </c>
      <c r="V776" s="199">
        <f t="shared" si="651"/>
        <v>0</v>
      </c>
      <c r="W776" s="199">
        <f t="shared" si="652"/>
        <v>0</v>
      </c>
      <c r="X776" s="199" t="str">
        <f t="shared" si="653"/>
        <v/>
      </c>
      <c r="Y776" s="199" t="str">
        <f t="shared" si="654"/>
        <v/>
      </c>
      <c r="Z776" s="199" t="str">
        <f t="shared" si="655"/>
        <v/>
      </c>
      <c r="AA776" s="199" t="str">
        <f t="shared" si="656"/>
        <v/>
      </c>
      <c r="AB776" s="201">
        <f t="shared" ca="1" si="657"/>
        <v>2.1146109366953705</v>
      </c>
      <c r="AD776" s="162">
        <f t="shared" si="658"/>
        <v>0</v>
      </c>
      <c r="AE776" s="162">
        <f t="shared" si="659"/>
        <v>0</v>
      </c>
      <c r="AF776" s="162">
        <f t="shared" si="660"/>
        <v>0</v>
      </c>
      <c r="AG776" s="162">
        <f t="shared" si="661"/>
        <v>0</v>
      </c>
      <c r="AH776" s="162" t="str">
        <f t="shared" si="662"/>
        <v/>
      </c>
      <c r="AI776" s="162" t="str">
        <f t="shared" si="663"/>
        <v/>
      </c>
      <c r="AJ776" s="162" t="str">
        <f t="shared" si="664"/>
        <v/>
      </c>
      <c r="AK776" s="162" t="str">
        <f t="shared" si="665"/>
        <v/>
      </c>
      <c r="AM776" s="199">
        <f t="shared" si="668"/>
        <v>7.8293224734099134</v>
      </c>
      <c r="AN776" s="197">
        <f t="shared" si="670"/>
        <v>0</v>
      </c>
      <c r="AO776" s="197">
        <f t="shared" si="671"/>
        <v>0</v>
      </c>
      <c r="AP776" s="197">
        <f t="shared" si="672"/>
        <v>0</v>
      </c>
      <c r="AQ776" s="197">
        <f t="shared" si="673"/>
        <v>0</v>
      </c>
      <c r="AR776" s="197" t="str">
        <f t="shared" si="674"/>
        <v/>
      </c>
      <c r="AS776" s="197" t="str">
        <f t="shared" si="675"/>
        <v/>
      </c>
      <c r="AT776" s="197" t="str">
        <f t="shared" si="676"/>
        <v/>
      </c>
      <c r="AU776" s="197" t="str">
        <f t="shared" si="677"/>
        <v/>
      </c>
      <c r="AV776" s="199">
        <f t="shared" ca="1" si="669"/>
        <v>2.0542850388381435</v>
      </c>
      <c r="AX776" s="162">
        <f t="shared" si="678"/>
        <v>0</v>
      </c>
      <c r="AY776" s="162">
        <f t="shared" si="679"/>
        <v>0</v>
      </c>
      <c r="AZ776" s="162">
        <f t="shared" si="680"/>
        <v>0</v>
      </c>
      <c r="BA776" s="162">
        <f t="shared" si="681"/>
        <v>0</v>
      </c>
      <c r="BB776" s="162" t="str">
        <f t="shared" si="682"/>
        <v/>
      </c>
      <c r="BC776" s="162" t="str">
        <f t="shared" si="683"/>
        <v/>
      </c>
      <c r="BD776" s="162" t="str">
        <f t="shared" si="684"/>
        <v/>
      </c>
      <c r="BE776" s="162" t="str">
        <f t="shared" si="685"/>
        <v/>
      </c>
      <c r="BG776" s="169">
        <f t="shared" si="666"/>
        <v>17.933781394107367</v>
      </c>
      <c r="BH776" s="169">
        <f t="shared" ca="1" si="667"/>
        <v>2.1169197094481711</v>
      </c>
    </row>
    <row r="777" spans="3:60" x14ac:dyDescent="0.25">
      <c r="C777" s="197">
        <v>70.3</v>
      </c>
      <c r="D777" s="198">
        <f t="shared" si="635"/>
        <v>26.37814753158808</v>
      </c>
      <c r="E777" s="199">
        <f t="shared" si="636"/>
        <v>4.5718990042674257</v>
      </c>
      <c r="F777" s="199">
        <f t="shared" si="637"/>
        <v>22.859495021337128</v>
      </c>
      <c r="G777" s="199">
        <f t="shared" si="638"/>
        <v>4.002591754376315</v>
      </c>
      <c r="H777" s="200">
        <f t="shared" si="639"/>
        <v>6561.8247410972772</v>
      </c>
      <c r="K777" s="199">
        <f t="shared" si="640"/>
        <v>17.985167587213692</v>
      </c>
      <c r="L777" s="201">
        <f t="shared" si="641"/>
        <v>0.15083876614791566</v>
      </c>
      <c r="M777" s="201">
        <f t="shared" si="642"/>
        <v>0.15210735294950786</v>
      </c>
      <c r="N777" s="201">
        <f t="shared" si="643"/>
        <v>0.15988131484018531</v>
      </c>
      <c r="O777" s="201">
        <f t="shared" si="644"/>
        <v>0.15097813459817519</v>
      </c>
      <c r="P777" s="201" t="str">
        <f t="shared" si="645"/>
        <v/>
      </c>
      <c r="Q777" s="201" t="str">
        <f t="shared" si="646"/>
        <v/>
      </c>
      <c r="R777" s="201" t="str">
        <f t="shared" si="647"/>
        <v/>
      </c>
      <c r="S777" s="201" t="str">
        <f t="shared" si="648"/>
        <v/>
      </c>
      <c r="T777" s="199">
        <f t="shared" si="649"/>
        <v>0</v>
      </c>
      <c r="U777" s="199">
        <f t="shared" si="650"/>
        <v>0</v>
      </c>
      <c r="V777" s="199">
        <f t="shared" si="651"/>
        <v>0</v>
      </c>
      <c r="W777" s="199">
        <f t="shared" si="652"/>
        <v>0</v>
      </c>
      <c r="X777" s="199" t="str">
        <f t="shared" si="653"/>
        <v/>
      </c>
      <c r="Y777" s="199" t="str">
        <f t="shared" si="654"/>
        <v/>
      </c>
      <c r="Z777" s="199" t="str">
        <f t="shared" si="655"/>
        <v/>
      </c>
      <c r="AA777" s="199" t="str">
        <f t="shared" si="656"/>
        <v/>
      </c>
      <c r="AB777" s="201">
        <f t="shared" ca="1" si="657"/>
        <v>2.1155047256702488</v>
      </c>
      <c r="AD777" s="162">
        <f t="shared" si="658"/>
        <v>0</v>
      </c>
      <c r="AE777" s="162">
        <f t="shared" si="659"/>
        <v>0</v>
      </c>
      <c r="AF777" s="162">
        <f t="shared" si="660"/>
        <v>0</v>
      </c>
      <c r="AG777" s="162">
        <f t="shared" si="661"/>
        <v>0</v>
      </c>
      <c r="AH777" s="162" t="str">
        <f t="shared" si="662"/>
        <v/>
      </c>
      <c r="AI777" s="162" t="str">
        <f t="shared" si="663"/>
        <v/>
      </c>
      <c r="AJ777" s="162" t="str">
        <f t="shared" si="664"/>
        <v/>
      </c>
      <c r="AK777" s="162" t="str">
        <f t="shared" si="665"/>
        <v/>
      </c>
      <c r="AM777" s="199">
        <f t="shared" si="668"/>
        <v>7.8405392677844263</v>
      </c>
      <c r="AN777" s="197">
        <f t="shared" si="670"/>
        <v>0</v>
      </c>
      <c r="AO777" s="197">
        <f t="shared" si="671"/>
        <v>0</v>
      </c>
      <c r="AP777" s="197">
        <f t="shared" si="672"/>
        <v>0</v>
      </c>
      <c r="AQ777" s="197">
        <f t="shared" si="673"/>
        <v>0</v>
      </c>
      <c r="AR777" s="197" t="str">
        <f t="shared" si="674"/>
        <v/>
      </c>
      <c r="AS777" s="197" t="str">
        <f t="shared" si="675"/>
        <v/>
      </c>
      <c r="AT777" s="197" t="str">
        <f t="shared" si="676"/>
        <v/>
      </c>
      <c r="AU777" s="197" t="str">
        <f t="shared" si="677"/>
        <v/>
      </c>
      <c r="AV777" s="199">
        <f t="shared" ca="1" si="669"/>
        <v>2.1069854133478505</v>
      </c>
      <c r="AX777" s="162">
        <f t="shared" si="678"/>
        <v>0</v>
      </c>
      <c r="AY777" s="162">
        <f t="shared" si="679"/>
        <v>0</v>
      </c>
      <c r="AZ777" s="162">
        <f t="shared" si="680"/>
        <v>0</v>
      </c>
      <c r="BA777" s="162">
        <f t="shared" si="681"/>
        <v>0</v>
      </c>
      <c r="BB777" s="162" t="str">
        <f t="shared" si="682"/>
        <v/>
      </c>
      <c r="BC777" s="162" t="str">
        <f t="shared" si="683"/>
        <v/>
      </c>
      <c r="BD777" s="162" t="str">
        <f t="shared" si="684"/>
        <v/>
      </c>
      <c r="BE777" s="162" t="str">
        <f t="shared" si="685"/>
        <v/>
      </c>
      <c r="BG777" s="169">
        <f t="shared" si="666"/>
        <v>17.959474490660529</v>
      </c>
      <c r="BH777" s="169">
        <f t="shared" ca="1" si="667"/>
        <v>2.1146109366953705</v>
      </c>
    </row>
    <row r="778" spans="3:60" x14ac:dyDescent="0.25">
      <c r="C778" s="197">
        <v>70.400000000000006</v>
      </c>
      <c r="D778" s="198">
        <f t="shared" si="635"/>
        <v>26.415669789812245</v>
      </c>
      <c r="E778" s="199">
        <f t="shared" si="636"/>
        <v>4.5768181818181821</v>
      </c>
      <c r="F778" s="199">
        <f t="shared" si="637"/>
        <v>22.884090909090911</v>
      </c>
      <c r="G778" s="199">
        <f t="shared" si="638"/>
        <v>4.0082853415091417</v>
      </c>
      <c r="H778" s="200">
        <f t="shared" si="639"/>
        <v>6554.7720726983807</v>
      </c>
      <c r="K778" s="199">
        <f t="shared" si="640"/>
        <v>18.010860683766854</v>
      </c>
      <c r="L778" s="201">
        <f t="shared" si="641"/>
        <v>0.15105425009955559</v>
      </c>
      <c r="M778" s="201">
        <f t="shared" si="642"/>
        <v>0.15232464916800714</v>
      </c>
      <c r="N778" s="201">
        <f t="shared" si="643"/>
        <v>0.16010971671852844</v>
      </c>
      <c r="O778" s="201">
        <f t="shared" si="644"/>
        <v>0.15119381764760118</v>
      </c>
      <c r="P778" s="201" t="str">
        <f t="shared" si="645"/>
        <v/>
      </c>
      <c r="Q778" s="201" t="str">
        <f t="shared" si="646"/>
        <v/>
      </c>
      <c r="R778" s="201" t="str">
        <f t="shared" si="647"/>
        <v/>
      </c>
      <c r="S778" s="201" t="str">
        <f t="shared" si="648"/>
        <v/>
      </c>
      <c r="T778" s="199">
        <f t="shared" si="649"/>
        <v>0</v>
      </c>
      <c r="U778" s="199">
        <f t="shared" si="650"/>
        <v>0</v>
      </c>
      <c r="V778" s="199">
        <f t="shared" si="651"/>
        <v>0</v>
      </c>
      <c r="W778" s="199">
        <f t="shared" si="652"/>
        <v>0</v>
      </c>
      <c r="X778" s="199" t="str">
        <f t="shared" si="653"/>
        <v/>
      </c>
      <c r="Y778" s="199" t="str">
        <f t="shared" si="654"/>
        <v/>
      </c>
      <c r="Z778" s="199" t="str">
        <f t="shared" si="655"/>
        <v/>
      </c>
      <c r="AA778" s="199" t="str">
        <f t="shared" si="656"/>
        <v/>
      </c>
      <c r="AB778" s="201">
        <f t="shared" ca="1" si="657"/>
        <v>2.1235628469136265</v>
      </c>
      <c r="AD778" s="162">
        <f t="shared" si="658"/>
        <v>0</v>
      </c>
      <c r="AE778" s="162">
        <f t="shared" si="659"/>
        <v>0</v>
      </c>
      <c r="AF778" s="162">
        <f t="shared" si="660"/>
        <v>0</v>
      </c>
      <c r="AG778" s="162">
        <f t="shared" si="661"/>
        <v>0</v>
      </c>
      <c r="AH778" s="162" t="str">
        <f t="shared" si="662"/>
        <v/>
      </c>
      <c r="AI778" s="162" t="str">
        <f t="shared" si="663"/>
        <v/>
      </c>
      <c r="AJ778" s="162" t="str">
        <f t="shared" si="664"/>
        <v/>
      </c>
      <c r="AK778" s="162" t="str">
        <f t="shared" si="665"/>
        <v/>
      </c>
      <c r="AM778" s="199">
        <f t="shared" si="668"/>
        <v>7.8517560621589393</v>
      </c>
      <c r="AN778" s="197">
        <f t="shared" si="670"/>
        <v>0</v>
      </c>
      <c r="AO778" s="197">
        <f t="shared" si="671"/>
        <v>0</v>
      </c>
      <c r="AP778" s="197">
        <f t="shared" si="672"/>
        <v>0</v>
      </c>
      <c r="AQ778" s="197">
        <f t="shared" si="673"/>
        <v>0</v>
      </c>
      <c r="AR778" s="197" t="str">
        <f t="shared" si="674"/>
        <v/>
      </c>
      <c r="AS778" s="197" t="str">
        <f t="shared" si="675"/>
        <v/>
      </c>
      <c r="AT778" s="197" t="str">
        <f t="shared" si="676"/>
        <v/>
      </c>
      <c r="AU778" s="197" t="str">
        <f t="shared" si="677"/>
        <v/>
      </c>
      <c r="AV778" s="199">
        <f t="shared" ca="1" si="669"/>
        <v>2.1470122783814261</v>
      </c>
      <c r="AX778" s="162">
        <f t="shared" si="678"/>
        <v>0</v>
      </c>
      <c r="AY778" s="162">
        <f t="shared" si="679"/>
        <v>0</v>
      </c>
      <c r="AZ778" s="162">
        <f t="shared" si="680"/>
        <v>0</v>
      </c>
      <c r="BA778" s="162">
        <f t="shared" si="681"/>
        <v>0</v>
      </c>
      <c r="BB778" s="162" t="str">
        <f t="shared" si="682"/>
        <v/>
      </c>
      <c r="BC778" s="162" t="str">
        <f t="shared" si="683"/>
        <v/>
      </c>
      <c r="BD778" s="162" t="str">
        <f t="shared" si="684"/>
        <v/>
      </c>
      <c r="BE778" s="162" t="str">
        <f t="shared" si="685"/>
        <v/>
      </c>
      <c r="BG778" s="169">
        <f t="shared" si="666"/>
        <v>17.985167587213692</v>
      </c>
      <c r="BH778" s="169">
        <f t="shared" ca="1" si="667"/>
        <v>2.1155047256702488</v>
      </c>
    </row>
    <row r="779" spans="3:60" x14ac:dyDescent="0.25">
      <c r="C779" s="197">
        <v>70.5</v>
      </c>
      <c r="D779" s="198">
        <f t="shared" si="635"/>
        <v>26.45319204803641</v>
      </c>
      <c r="E779" s="199">
        <f t="shared" si="636"/>
        <v>4.5817375886524827</v>
      </c>
      <c r="F779" s="199">
        <f t="shared" si="637"/>
        <v>22.908687943262414</v>
      </c>
      <c r="G779" s="199">
        <f t="shared" si="638"/>
        <v>4.0139789286419667</v>
      </c>
      <c r="H779" s="200">
        <f t="shared" si="639"/>
        <v>6547.7342208118871</v>
      </c>
      <c r="K779" s="199">
        <f t="shared" si="640"/>
        <v>18.036553780320016</v>
      </c>
      <c r="L779" s="201">
        <f t="shared" si="641"/>
        <v>0.15126973405119545</v>
      </c>
      <c r="M779" s="201">
        <f t="shared" si="642"/>
        <v>0.15254194538650645</v>
      </c>
      <c r="N779" s="201">
        <f t="shared" si="643"/>
        <v>0.16033811859687158</v>
      </c>
      <c r="O779" s="201">
        <f t="shared" si="644"/>
        <v>0.15140950069702713</v>
      </c>
      <c r="P779" s="201" t="str">
        <f t="shared" si="645"/>
        <v/>
      </c>
      <c r="Q779" s="201" t="str">
        <f t="shared" si="646"/>
        <v/>
      </c>
      <c r="R779" s="201" t="str">
        <f t="shared" si="647"/>
        <v/>
      </c>
      <c r="S779" s="201" t="str">
        <f t="shared" si="648"/>
        <v/>
      </c>
      <c r="T779" s="199">
        <f t="shared" si="649"/>
        <v>0</v>
      </c>
      <c r="U779" s="199">
        <f t="shared" si="650"/>
        <v>0</v>
      </c>
      <c r="V779" s="199">
        <f t="shared" si="651"/>
        <v>0</v>
      </c>
      <c r="W779" s="199">
        <f t="shared" si="652"/>
        <v>0</v>
      </c>
      <c r="X779" s="199" t="str">
        <f t="shared" si="653"/>
        <v/>
      </c>
      <c r="Y779" s="199" t="str">
        <f t="shared" si="654"/>
        <v/>
      </c>
      <c r="Z779" s="199" t="str">
        <f t="shared" si="655"/>
        <v/>
      </c>
      <c r="AA779" s="199" t="str">
        <f t="shared" si="656"/>
        <v/>
      </c>
      <c r="AB779" s="201">
        <f t="shared" ca="1" si="657"/>
        <v>2.0600329954624916</v>
      </c>
      <c r="AD779" s="162">
        <f t="shared" si="658"/>
        <v>0</v>
      </c>
      <c r="AE779" s="162">
        <f t="shared" si="659"/>
        <v>0</v>
      </c>
      <c r="AF779" s="162">
        <f t="shared" si="660"/>
        <v>0</v>
      </c>
      <c r="AG779" s="162">
        <f t="shared" si="661"/>
        <v>0</v>
      </c>
      <c r="AH779" s="162" t="str">
        <f t="shared" si="662"/>
        <v/>
      </c>
      <c r="AI779" s="162" t="str">
        <f t="shared" si="663"/>
        <v/>
      </c>
      <c r="AJ779" s="162" t="str">
        <f t="shared" si="664"/>
        <v/>
      </c>
      <c r="AK779" s="162" t="str">
        <f t="shared" si="665"/>
        <v/>
      </c>
      <c r="AM779" s="199">
        <f t="shared" si="668"/>
        <v>7.8629728565334522</v>
      </c>
      <c r="AN779" s="197">
        <f t="shared" si="670"/>
        <v>0</v>
      </c>
      <c r="AO779" s="197">
        <f t="shared" si="671"/>
        <v>0</v>
      </c>
      <c r="AP779" s="197">
        <f t="shared" si="672"/>
        <v>0</v>
      </c>
      <c r="AQ779" s="197">
        <f t="shared" si="673"/>
        <v>0</v>
      </c>
      <c r="AR779" s="197" t="str">
        <f t="shared" si="674"/>
        <v/>
      </c>
      <c r="AS779" s="197" t="str">
        <f t="shared" si="675"/>
        <v/>
      </c>
      <c r="AT779" s="197" t="str">
        <f t="shared" si="676"/>
        <v/>
      </c>
      <c r="AU779" s="197" t="str">
        <f t="shared" si="677"/>
        <v/>
      </c>
      <c r="AV779" s="199">
        <f t="shared" ca="1" si="669"/>
        <v>2.0902445206265727</v>
      </c>
      <c r="AX779" s="162">
        <f t="shared" si="678"/>
        <v>0</v>
      </c>
      <c r="AY779" s="162">
        <f t="shared" si="679"/>
        <v>0</v>
      </c>
      <c r="AZ779" s="162">
        <f t="shared" si="680"/>
        <v>0</v>
      </c>
      <c r="BA779" s="162">
        <f t="shared" si="681"/>
        <v>0</v>
      </c>
      <c r="BB779" s="162" t="str">
        <f t="shared" si="682"/>
        <v/>
      </c>
      <c r="BC779" s="162" t="str">
        <f t="shared" si="683"/>
        <v/>
      </c>
      <c r="BD779" s="162" t="str">
        <f t="shared" si="684"/>
        <v/>
      </c>
      <c r="BE779" s="162" t="str">
        <f t="shared" si="685"/>
        <v/>
      </c>
      <c r="BG779" s="169">
        <f t="shared" si="666"/>
        <v>18.010860683766854</v>
      </c>
      <c r="BH779" s="169">
        <f t="shared" ca="1" si="667"/>
        <v>2.1235628469136265</v>
      </c>
    </row>
    <row r="780" spans="3:60" x14ac:dyDescent="0.25">
      <c r="C780" s="197">
        <v>70.599999999999994</v>
      </c>
      <c r="D780" s="198">
        <f t="shared" si="635"/>
        <v>26.490714306260575</v>
      </c>
      <c r="E780" s="199">
        <f t="shared" si="636"/>
        <v>4.5866572237960339</v>
      </c>
      <c r="F780" s="199">
        <f t="shared" si="637"/>
        <v>22.93328611898017</v>
      </c>
      <c r="G780" s="199">
        <f t="shared" si="638"/>
        <v>4.0196725157747917</v>
      </c>
      <c r="H780" s="200">
        <f t="shared" si="639"/>
        <v>6540.7111402083883</v>
      </c>
      <c r="K780" s="199">
        <f t="shared" si="640"/>
        <v>18.062246876873179</v>
      </c>
      <c r="L780" s="201">
        <f t="shared" si="641"/>
        <v>0.15148521800283532</v>
      </c>
      <c r="M780" s="201">
        <f t="shared" si="642"/>
        <v>0.15275924160500573</v>
      </c>
      <c r="N780" s="201">
        <f t="shared" si="643"/>
        <v>0.16056652047521469</v>
      </c>
      <c r="O780" s="201">
        <f t="shared" si="644"/>
        <v>0.15162518374645309</v>
      </c>
      <c r="P780" s="201" t="str">
        <f t="shared" si="645"/>
        <v/>
      </c>
      <c r="Q780" s="201" t="str">
        <f t="shared" si="646"/>
        <v/>
      </c>
      <c r="R780" s="201" t="str">
        <f t="shared" si="647"/>
        <v/>
      </c>
      <c r="S780" s="201" t="str">
        <f t="shared" si="648"/>
        <v/>
      </c>
      <c r="T780" s="199">
        <f t="shared" si="649"/>
        <v>0</v>
      </c>
      <c r="U780" s="199">
        <f t="shared" si="650"/>
        <v>0</v>
      </c>
      <c r="V780" s="199">
        <f t="shared" si="651"/>
        <v>0</v>
      </c>
      <c r="W780" s="199">
        <f t="shared" si="652"/>
        <v>0</v>
      </c>
      <c r="X780" s="199" t="str">
        <f t="shared" si="653"/>
        <v/>
      </c>
      <c r="Y780" s="199" t="str">
        <f t="shared" si="654"/>
        <v/>
      </c>
      <c r="Z780" s="199" t="str">
        <f t="shared" si="655"/>
        <v/>
      </c>
      <c r="AA780" s="199" t="str">
        <f t="shared" si="656"/>
        <v/>
      </c>
      <c r="AB780" s="201">
        <f t="shared" ca="1" si="657"/>
        <v>2.0378734841832129</v>
      </c>
      <c r="AD780" s="162">
        <f t="shared" si="658"/>
        <v>0</v>
      </c>
      <c r="AE780" s="162">
        <f t="shared" si="659"/>
        <v>0</v>
      </c>
      <c r="AF780" s="162">
        <f t="shared" si="660"/>
        <v>0</v>
      </c>
      <c r="AG780" s="162">
        <f t="shared" si="661"/>
        <v>0</v>
      </c>
      <c r="AH780" s="162" t="str">
        <f t="shared" si="662"/>
        <v/>
      </c>
      <c r="AI780" s="162" t="str">
        <f t="shared" si="663"/>
        <v/>
      </c>
      <c r="AJ780" s="162" t="str">
        <f t="shared" si="664"/>
        <v/>
      </c>
      <c r="AK780" s="162" t="str">
        <f t="shared" si="665"/>
        <v/>
      </c>
      <c r="AM780" s="199">
        <f t="shared" si="668"/>
        <v>7.8741896509079652</v>
      </c>
      <c r="AN780" s="197">
        <f t="shared" si="670"/>
        <v>0</v>
      </c>
      <c r="AO780" s="197">
        <f t="shared" si="671"/>
        <v>0</v>
      </c>
      <c r="AP780" s="197">
        <f t="shared" si="672"/>
        <v>0</v>
      </c>
      <c r="AQ780" s="197">
        <f t="shared" si="673"/>
        <v>0</v>
      </c>
      <c r="AR780" s="197" t="str">
        <f t="shared" si="674"/>
        <v/>
      </c>
      <c r="AS780" s="197" t="str">
        <f t="shared" si="675"/>
        <v/>
      </c>
      <c r="AT780" s="197" t="str">
        <f t="shared" si="676"/>
        <v/>
      </c>
      <c r="AU780" s="197" t="str">
        <f t="shared" si="677"/>
        <v/>
      </c>
      <c r="AV780" s="199">
        <f t="shared" ca="1" si="669"/>
        <v>2.1573676590930786</v>
      </c>
      <c r="AX780" s="162">
        <f t="shared" si="678"/>
        <v>0</v>
      </c>
      <c r="AY780" s="162">
        <f t="shared" si="679"/>
        <v>0</v>
      </c>
      <c r="AZ780" s="162">
        <f t="shared" si="680"/>
        <v>0</v>
      </c>
      <c r="BA780" s="162">
        <f t="shared" si="681"/>
        <v>0</v>
      </c>
      <c r="BB780" s="162" t="str">
        <f t="shared" si="682"/>
        <v/>
      </c>
      <c r="BC780" s="162" t="str">
        <f t="shared" si="683"/>
        <v/>
      </c>
      <c r="BD780" s="162" t="str">
        <f t="shared" si="684"/>
        <v/>
      </c>
      <c r="BE780" s="162" t="str">
        <f t="shared" si="685"/>
        <v/>
      </c>
      <c r="BG780" s="169">
        <f t="shared" si="666"/>
        <v>18.036553780320016</v>
      </c>
      <c r="BH780" s="169">
        <f t="shared" ca="1" si="667"/>
        <v>2.0600329954624916</v>
      </c>
    </row>
    <row r="781" spans="3:60" x14ac:dyDescent="0.25">
      <c r="C781" s="197">
        <v>70.7</v>
      </c>
      <c r="D781" s="198">
        <f t="shared" ref="D781:D844" si="686">(2*$C$43*$C781)/($C$15/1000000)*1000</f>
        <v>26.528236564484736</v>
      </c>
      <c r="E781" s="199">
        <f t="shared" ref="E781:E844" si="687">$C$46+$C$47/C781+$C$48*C781</f>
        <v>4.5915770862800569</v>
      </c>
      <c r="F781" s="199">
        <f t="shared" ref="F781:F844" si="688">E781*$C$15</f>
        <v>22.957885431400285</v>
      </c>
      <c r="G781" s="199">
        <f t="shared" ref="G781:G844" si="689">D781*PI()*$C$14*$C$37/4*60/1000</f>
        <v>4.0253661029076166</v>
      </c>
      <c r="H781" s="200">
        <f t="shared" ref="H781:H844" si="690">($C$13*1000)/F781</f>
        <v>6533.7027858340934</v>
      </c>
      <c r="K781" s="199">
        <f t="shared" si="640"/>
        <v>18.087939973426341</v>
      </c>
      <c r="L781" s="201">
        <f t="shared" si="641"/>
        <v>0.15170070195447519</v>
      </c>
      <c r="M781" s="201">
        <f t="shared" si="642"/>
        <v>0.15297653782350504</v>
      </c>
      <c r="N781" s="201">
        <f t="shared" si="643"/>
        <v>0.1607949223535578</v>
      </c>
      <c r="O781" s="201">
        <f t="shared" si="644"/>
        <v>0.15184086679587908</v>
      </c>
      <c r="P781" s="201" t="str">
        <f t="shared" si="645"/>
        <v/>
      </c>
      <c r="Q781" s="201" t="str">
        <f t="shared" si="646"/>
        <v/>
      </c>
      <c r="R781" s="201" t="str">
        <f t="shared" si="647"/>
        <v/>
      </c>
      <c r="S781" s="201" t="str">
        <f t="shared" si="648"/>
        <v/>
      </c>
      <c r="T781" s="199">
        <f t="shared" si="649"/>
        <v>0</v>
      </c>
      <c r="U781" s="199">
        <f t="shared" si="650"/>
        <v>0</v>
      </c>
      <c r="V781" s="199">
        <f t="shared" si="651"/>
        <v>0</v>
      </c>
      <c r="W781" s="199">
        <f t="shared" si="652"/>
        <v>0</v>
      </c>
      <c r="X781" s="199" t="str">
        <f t="shared" si="653"/>
        <v/>
      </c>
      <c r="Y781" s="199" t="str">
        <f t="shared" si="654"/>
        <v/>
      </c>
      <c r="Z781" s="199" t="str">
        <f t="shared" si="655"/>
        <v/>
      </c>
      <c r="AA781" s="199" t="str">
        <f t="shared" si="656"/>
        <v/>
      </c>
      <c r="AB781" s="201">
        <f t="shared" ca="1" si="657"/>
        <v>2.0804267236414811</v>
      </c>
      <c r="AD781" s="162">
        <f t="shared" si="658"/>
        <v>0</v>
      </c>
      <c r="AE781" s="162">
        <f t="shared" si="659"/>
        <v>0</v>
      </c>
      <c r="AF781" s="162">
        <f t="shared" si="660"/>
        <v>0</v>
      </c>
      <c r="AG781" s="162">
        <f t="shared" si="661"/>
        <v>0</v>
      </c>
      <c r="AH781" s="162" t="str">
        <f t="shared" si="662"/>
        <v/>
      </c>
      <c r="AI781" s="162" t="str">
        <f t="shared" si="663"/>
        <v/>
      </c>
      <c r="AJ781" s="162" t="str">
        <f t="shared" si="664"/>
        <v/>
      </c>
      <c r="AK781" s="162" t="str">
        <f t="shared" si="665"/>
        <v/>
      </c>
      <c r="AM781" s="199">
        <f t="shared" si="668"/>
        <v>7.8854064452824781</v>
      </c>
      <c r="AN781" s="197">
        <f t="shared" si="670"/>
        <v>0</v>
      </c>
      <c r="AO781" s="197">
        <f t="shared" si="671"/>
        <v>0</v>
      </c>
      <c r="AP781" s="197">
        <f t="shared" si="672"/>
        <v>0</v>
      </c>
      <c r="AQ781" s="197">
        <f t="shared" si="673"/>
        <v>0</v>
      </c>
      <c r="AR781" s="197" t="str">
        <f t="shared" si="674"/>
        <v/>
      </c>
      <c r="AS781" s="197" t="str">
        <f t="shared" si="675"/>
        <v/>
      </c>
      <c r="AT781" s="197" t="str">
        <f t="shared" si="676"/>
        <v/>
      </c>
      <c r="AU781" s="197" t="str">
        <f t="shared" si="677"/>
        <v/>
      </c>
      <c r="AV781" s="199">
        <f t="shared" ca="1" si="669"/>
        <v>2.1345399458011554</v>
      </c>
      <c r="AX781" s="162">
        <f t="shared" si="678"/>
        <v>0</v>
      </c>
      <c r="AY781" s="162">
        <f t="shared" si="679"/>
        <v>0</v>
      </c>
      <c r="AZ781" s="162">
        <f t="shared" si="680"/>
        <v>0</v>
      </c>
      <c r="BA781" s="162">
        <f t="shared" si="681"/>
        <v>0</v>
      </c>
      <c r="BB781" s="162" t="str">
        <f t="shared" si="682"/>
        <v/>
      </c>
      <c r="BC781" s="162" t="str">
        <f t="shared" si="683"/>
        <v/>
      </c>
      <c r="BD781" s="162" t="str">
        <f t="shared" si="684"/>
        <v/>
      </c>
      <c r="BE781" s="162" t="str">
        <f t="shared" si="685"/>
        <v/>
      </c>
      <c r="BG781" s="169">
        <f t="shared" si="666"/>
        <v>18.062246876873179</v>
      </c>
      <c r="BH781" s="169">
        <f t="shared" ca="1" si="667"/>
        <v>2.0378734841832129</v>
      </c>
    </row>
    <row r="782" spans="3:60" x14ac:dyDescent="0.25">
      <c r="C782" s="197">
        <v>70.8</v>
      </c>
      <c r="D782" s="198">
        <f t="shared" si="686"/>
        <v>26.565758822708904</v>
      </c>
      <c r="E782" s="199">
        <f t="shared" si="687"/>
        <v>4.5964971751412431</v>
      </c>
      <c r="F782" s="199">
        <f t="shared" si="688"/>
        <v>22.982485875706217</v>
      </c>
      <c r="G782" s="199">
        <f t="shared" si="689"/>
        <v>4.0310596900404434</v>
      </c>
      <c r="H782" s="200">
        <f t="shared" si="690"/>
        <v>6526.7091128100483</v>
      </c>
      <c r="K782" s="199">
        <f t="shared" ref="K782:K845" si="691">K781+1/($C$74*60)</f>
        <v>18.113633069979503</v>
      </c>
      <c r="L782" s="201">
        <f t="shared" ref="L782:L845" si="692">IF(Q$56="","",SQRT(($K782*$K782)/$Q$72))</f>
        <v>0.15191618590611508</v>
      </c>
      <c r="M782" s="201">
        <f t="shared" ref="M782:M845" si="693">IF(R$56="","",SQRT(($K782*$K782)/$R$72))</f>
        <v>0.15319383404200435</v>
      </c>
      <c r="N782" s="201">
        <f t="shared" ref="N782:N845" si="694">IF(S$56="","",SQRT(($K782*$K782)/$S$72))</f>
        <v>0.16102332423190094</v>
      </c>
      <c r="O782" s="201">
        <f t="shared" ref="O782:O845" si="695">IF(T$56="","",SQRT(($K782*$K782)/$T$72))</f>
        <v>0.15205654984530503</v>
      </c>
      <c r="P782" s="201" t="str">
        <f t="shared" ref="P782:P845" si="696">IF(U$56="","",SQRT(($K782*$K782)/$U$72))</f>
        <v/>
      </c>
      <c r="Q782" s="201" t="str">
        <f t="shared" ref="Q782:Q845" si="697">IF(V$56="","",SQRT(($K782*$K782)/$V$72))</f>
        <v/>
      </c>
      <c r="R782" s="201" t="str">
        <f t="shared" ref="R782:R845" si="698">IF(W$56="","",SQRT(($K782*$K782)/$W$72))</f>
        <v/>
      </c>
      <c r="S782" s="201" t="str">
        <f t="shared" ref="S782:S845" si="699">IF(X$56="","",SQRT(($K782*$K782)/$X$72))</f>
        <v/>
      </c>
      <c r="T782" s="199">
        <f t="shared" ref="T782:T845" si="700">IF(Q$56="","",IF(ABS(($K782-Q$60) / ( L782 / 2.2))&gt;20,0,IF(Q$60&lt;&gt;"",Q$64 * ( POWER(POWER(Q$67, 2),0.5) + POWER(POWER(Q$67, 2),-0.5)  ) / ( POWER(POWER(Q$67, 2),0.5) * EXP( POWER(1 + POWER(Q$67, 2),-1) * ($K782-Q$60)/ ( L782 / 2.2) ) + POWER(POWER(Q$67, 2),-0.5) * EXP(- POWER(Q$67, 2) * POWER(1 + POWER(Q$67, 2),-1) * ($K782-Q$60) / ( L782 / 2.2) ) ),"")))</f>
        <v>0</v>
      </c>
      <c r="U782" s="199">
        <f t="shared" ref="U782:U845" si="701">IF(R$56="","",IF(ABS(($K782-R$60) / ( M782 / 2.2))&gt;20,0,IF(R$60&lt;&gt;"",R$64 * ( POWER(POWER(R$67, 2),0.5) + POWER(POWER(R$67, 2),-0.5)  ) / ( POWER(POWER(R$67, 2),0.5) * EXP( POWER(1 + POWER(R$67, 2),-1) * ($K782-R$60)/ ( M782 / 2.2) ) + POWER(POWER(R$67, 2),-0.5) * EXP(- POWER(R$67, 2) * POWER(1 + POWER(R$67, 2),-1) * ($K782-R$60) / ( M782 / 2.2) ) ),"")))</f>
        <v>0</v>
      </c>
      <c r="V782" s="199">
        <f t="shared" ref="V782:V845" si="702">IF(S$56="","",IF(ABS(($K782-S$60) / ( N782 / 2.2))&gt;20,0,IF(S$60&lt;&gt;"",S$64 * ( POWER(POWER(S$67, 2),0.5) + POWER(POWER(S$67, 2),-0.5)  ) / ( POWER(POWER(S$67, 2),0.5) * EXP( POWER(1 + POWER(S$67, 2),-1) * ($K782-S$60)/ ( N782 / 2.2) ) + POWER(POWER(S$67, 2),-0.5) * EXP(- POWER(S$67, 2) * POWER(1 + POWER(S$67, 2),-1) * ($K782-S$60) / ( N782 / 2.2) ) ),"")))</f>
        <v>0</v>
      </c>
      <c r="W782" s="199">
        <f t="shared" ref="W782:W845" si="703">IF(T$56="","",IF(ABS(($K782-T$60) / ( O782 / 2.2))&gt;20,0,IF(T$60&lt;&gt;"",T$64 * ( POWER(POWER(T$67, 2),0.5) + POWER(POWER(T$67, 2),-0.5)  ) / ( POWER(POWER(T$67, 2),0.5) * EXP( POWER(1 + POWER(T$67, 2),-1) * ($K782-T$60)/ ( O782 / 2.2) ) + POWER(POWER(T$67, 2),-0.5) * EXP(- POWER(T$67, 2) * POWER(1 + POWER(T$67, 2),-1) * ($K782-T$60) / ( O782 / 2.2) ) ),"")))</f>
        <v>0</v>
      </c>
      <c r="X782" s="199" t="str">
        <f t="shared" ref="X782:X845" si="704">IF(U$56="","",IF(ABS(($K782-U$60) / ( P782 / 2.2))&gt;20,0,IF(U$60&lt;&gt;"",U$64 * ( POWER(POWER(U$67, 2),0.5) + POWER(POWER(U$67, 2),-0.5)  ) / ( POWER(POWER(U$67, 2),0.5) * EXP( POWER(1 + POWER(U$67, 2),-1) * ($K782-U$60)/ ( P782 / 2.2) ) + POWER(POWER(U$67, 2),-0.5) * EXP(- POWER(U$67, 2) * POWER(1 + POWER(U$67, 2),-1) * ($K782-U$60) / ( P782 / 2.2) ) ),"")))</f>
        <v/>
      </c>
      <c r="Y782" s="199" t="str">
        <f t="shared" ref="Y782:Y845" si="705">IF(V$56="","",IF(ABS(($K782-V$60) / ( Q782 / 2.2))&gt;20,0,IF(V$60&lt;&gt;"",V$64 * ( POWER(POWER(V$67, 2),0.5) + POWER(POWER(V$67, 2),-0.5)  ) / ( POWER(POWER(V$67, 2),0.5) * EXP( POWER(1 + POWER(V$67, 2),-1) * ($K782-V$60)/ ( Q782 / 2.2) ) + POWER(POWER(V$67, 2),-0.5) * EXP(- POWER(V$67, 2) * POWER(1 + POWER(V$67, 2),-1) * ($K782-V$60) / ( Q782 / 2.2) ) ),"")))</f>
        <v/>
      </c>
      <c r="Z782" s="199" t="str">
        <f t="shared" ref="Z782:Z845" si="706">IF(W$56="","",IF(ABS(($K782-W$60) / ( R782 / 2.2))&gt;20,0,IF(W$60&lt;&gt;"",W$64 * ( POWER(POWER(W$67, 2),0.5) + POWER(POWER(W$67, 2),-0.5)  ) / ( POWER(POWER(W$67, 2),0.5) * EXP( POWER(1 + POWER(W$67, 2),-1) * ($K782-W$60)/ ( R782 / 2.2) ) + POWER(POWER(W$67, 2),-0.5) * EXP(- POWER(W$67, 2) * POWER(1 + POWER(W$67, 2),-1) * ($K782-W$60) / ( R782 / 2.2) ) ),"")))</f>
        <v/>
      </c>
      <c r="AA782" s="199" t="str">
        <f t="shared" ref="AA782:AA845" si="707">IF(X$56="","",IF(ABS(($K782-X$60) / ( S782 / 2.2))&gt;20,0,IF(X$60&lt;&gt;"",X$64 * ( POWER(POWER(X$67, 2),0.5) + POWER(POWER(X$67, 2),-0.5)  ) / ( POWER(POWER(X$67, 2),0.5) * EXP( POWER(1 + POWER(X$67, 2),-1) * ($K782-X$60)/ ( S782 / 2.2) ) + POWER(POWER(X$67, 2),-0.5) * EXP(- POWER(X$67, 2) * POWER(1 + POWER(X$67, 2),-1) * ($K782-X$60) / ( S782 / 2.2) ) ),"")))</f>
        <v/>
      </c>
      <c r="AB782" s="201">
        <f t="shared" ref="AB782:AB845" ca="1" si="708">SUM(T782:AA782)+RAND()*$C$69+$C$67</f>
        <v>2.1384884238895805</v>
      </c>
      <c r="AD782" s="162">
        <f t="shared" ref="AD782:AD845" si="709">IF(Q$56="","",($K782-$K781)*T782)</f>
        <v>0</v>
      </c>
      <c r="AE782" s="162">
        <f t="shared" ref="AE782:AE845" si="710">IF(R$56="","",($K782-$K781)*U782)</f>
        <v>0</v>
      </c>
      <c r="AF782" s="162">
        <f t="shared" ref="AF782:AF845" si="711">IF(S$56="","",($K782-$K781)*V782)</f>
        <v>0</v>
      </c>
      <c r="AG782" s="162">
        <f t="shared" ref="AG782:AG845" si="712">IF(T$56="","",($K782-$K781)*W782)</f>
        <v>0</v>
      </c>
      <c r="AH782" s="162" t="str">
        <f t="shared" ref="AH782:AH845" si="713">IF(U$56="","",($K782-$K781)*X782)</f>
        <v/>
      </c>
      <c r="AI782" s="162" t="str">
        <f t="shared" ref="AI782:AI845" si="714">IF(V$56="","",($K782-$K781)*Y782)</f>
        <v/>
      </c>
      <c r="AJ782" s="162" t="str">
        <f t="shared" ref="AJ782:AJ845" si="715">IF(W$56="","",($K782-$K781)*Z782)</f>
        <v/>
      </c>
      <c r="AK782" s="162" t="str">
        <f t="shared" ref="AK782:AK845" si="716">IF(X$56="","",($K782-$K781)*AA782)</f>
        <v/>
      </c>
      <c r="AM782" s="199">
        <f t="shared" si="668"/>
        <v>7.8966232396569911</v>
      </c>
      <c r="AN782" s="197">
        <f t="shared" si="670"/>
        <v>0</v>
      </c>
      <c r="AO782" s="197">
        <f t="shared" si="671"/>
        <v>0</v>
      </c>
      <c r="AP782" s="197">
        <f t="shared" si="672"/>
        <v>0</v>
      </c>
      <c r="AQ782" s="197">
        <f t="shared" si="673"/>
        <v>0</v>
      </c>
      <c r="AR782" s="197" t="str">
        <f t="shared" si="674"/>
        <v/>
      </c>
      <c r="AS782" s="197" t="str">
        <f t="shared" si="675"/>
        <v/>
      </c>
      <c r="AT782" s="197" t="str">
        <f t="shared" si="676"/>
        <v/>
      </c>
      <c r="AU782" s="197" t="str">
        <f t="shared" si="677"/>
        <v/>
      </c>
      <c r="AV782" s="199">
        <f t="shared" ca="1" si="669"/>
        <v>2.1739022156098038</v>
      </c>
      <c r="AX782" s="162">
        <f t="shared" si="678"/>
        <v>0</v>
      </c>
      <c r="AY782" s="162">
        <f t="shared" si="679"/>
        <v>0</v>
      </c>
      <c r="AZ782" s="162">
        <f t="shared" si="680"/>
        <v>0</v>
      </c>
      <c r="BA782" s="162">
        <f t="shared" si="681"/>
        <v>0</v>
      </c>
      <c r="BB782" s="162" t="str">
        <f t="shared" si="682"/>
        <v/>
      </c>
      <c r="BC782" s="162" t="str">
        <f t="shared" si="683"/>
        <v/>
      </c>
      <c r="BD782" s="162" t="str">
        <f t="shared" si="684"/>
        <v/>
      </c>
      <c r="BE782" s="162" t="str">
        <f t="shared" si="685"/>
        <v/>
      </c>
      <c r="BG782" s="169">
        <f t="shared" ref="BG782:BG845" si="717">IF($C$8="isocratic",K781,AM782)</f>
        <v>18.087939973426341</v>
      </c>
      <c r="BH782" s="169">
        <f t="shared" ref="BH782:BH845" ca="1" si="718">IF($C$8="isocratic",AB781,AV782)</f>
        <v>2.0804267236414811</v>
      </c>
    </row>
    <row r="783" spans="3:60" x14ac:dyDescent="0.25">
      <c r="C783" s="197">
        <v>70.900000000000006</v>
      </c>
      <c r="D783" s="198">
        <f t="shared" si="686"/>
        <v>26.603281080933073</v>
      </c>
      <c r="E783" s="199">
        <f t="shared" si="687"/>
        <v>4.6014174894217206</v>
      </c>
      <c r="F783" s="199">
        <f t="shared" si="688"/>
        <v>23.007087447108603</v>
      </c>
      <c r="G783" s="199">
        <f t="shared" si="689"/>
        <v>4.0367532771732684</v>
      </c>
      <c r="H783" s="200">
        <f t="shared" si="690"/>
        <v>6519.730076431345</v>
      </c>
      <c r="K783" s="199">
        <f t="shared" si="691"/>
        <v>18.139326166532665</v>
      </c>
      <c r="L783" s="201">
        <f t="shared" si="692"/>
        <v>0.15213166985775495</v>
      </c>
      <c r="M783" s="201">
        <f t="shared" si="693"/>
        <v>0.15341113026050363</v>
      </c>
      <c r="N783" s="201">
        <f t="shared" si="694"/>
        <v>0.16125172611024405</v>
      </c>
      <c r="O783" s="201">
        <f t="shared" si="695"/>
        <v>0.15227223289473099</v>
      </c>
      <c r="P783" s="201" t="str">
        <f t="shared" si="696"/>
        <v/>
      </c>
      <c r="Q783" s="201" t="str">
        <f t="shared" si="697"/>
        <v/>
      </c>
      <c r="R783" s="201" t="str">
        <f t="shared" si="698"/>
        <v/>
      </c>
      <c r="S783" s="201" t="str">
        <f t="shared" si="699"/>
        <v/>
      </c>
      <c r="T783" s="199">
        <f t="shared" si="700"/>
        <v>0</v>
      </c>
      <c r="U783" s="199">
        <f t="shared" si="701"/>
        <v>0</v>
      </c>
      <c r="V783" s="199">
        <f t="shared" si="702"/>
        <v>0</v>
      </c>
      <c r="W783" s="199">
        <f t="shared" si="703"/>
        <v>0</v>
      </c>
      <c r="X783" s="199" t="str">
        <f t="shared" si="704"/>
        <v/>
      </c>
      <c r="Y783" s="199" t="str">
        <f t="shared" si="705"/>
        <v/>
      </c>
      <c r="Z783" s="199" t="str">
        <f t="shared" si="706"/>
        <v/>
      </c>
      <c r="AA783" s="199" t="str">
        <f t="shared" si="707"/>
        <v/>
      </c>
      <c r="AB783" s="201">
        <f t="shared" ca="1" si="708"/>
        <v>2.1252411619879572</v>
      </c>
      <c r="AD783" s="162">
        <f t="shared" si="709"/>
        <v>0</v>
      </c>
      <c r="AE783" s="162">
        <f t="shared" si="710"/>
        <v>0</v>
      </c>
      <c r="AF783" s="162">
        <f t="shared" si="711"/>
        <v>0</v>
      </c>
      <c r="AG783" s="162">
        <f t="shared" si="712"/>
        <v>0</v>
      </c>
      <c r="AH783" s="162" t="str">
        <f t="shared" si="713"/>
        <v/>
      </c>
      <c r="AI783" s="162" t="str">
        <f t="shared" si="714"/>
        <v/>
      </c>
      <c r="AJ783" s="162" t="str">
        <f t="shared" si="715"/>
        <v/>
      </c>
      <c r="AK783" s="162" t="str">
        <f t="shared" si="716"/>
        <v/>
      </c>
      <c r="AM783" s="199">
        <f t="shared" ref="AM783:AM846" si="719">AM782+MAX($AK$57:$AR$57)*1.2/3000</f>
        <v>7.907840034031504</v>
      </c>
      <c r="AN783" s="197">
        <f t="shared" si="670"/>
        <v>0</v>
      </c>
      <c r="AO783" s="197">
        <f t="shared" si="671"/>
        <v>0</v>
      </c>
      <c r="AP783" s="197">
        <f t="shared" si="672"/>
        <v>0</v>
      </c>
      <c r="AQ783" s="197">
        <f t="shared" si="673"/>
        <v>0</v>
      </c>
      <c r="AR783" s="197" t="str">
        <f t="shared" si="674"/>
        <v/>
      </c>
      <c r="AS783" s="197" t="str">
        <f t="shared" si="675"/>
        <v/>
      </c>
      <c r="AT783" s="197" t="str">
        <f t="shared" si="676"/>
        <v/>
      </c>
      <c r="AU783" s="197" t="str">
        <f t="shared" si="677"/>
        <v/>
      </c>
      <c r="AV783" s="199">
        <f t="shared" ref="AV783:AV846" ca="1" si="720">SUM(AN783:AU783)+RAND()*$C$69+K783*$C$70+$C$67</f>
        <v>2.1000027501797618</v>
      </c>
      <c r="AX783" s="162">
        <f t="shared" si="678"/>
        <v>0</v>
      </c>
      <c r="AY783" s="162">
        <f t="shared" si="679"/>
        <v>0</v>
      </c>
      <c r="AZ783" s="162">
        <f t="shared" si="680"/>
        <v>0</v>
      </c>
      <c r="BA783" s="162">
        <f t="shared" si="681"/>
        <v>0</v>
      </c>
      <c r="BB783" s="162" t="str">
        <f t="shared" si="682"/>
        <v/>
      </c>
      <c r="BC783" s="162" t="str">
        <f t="shared" si="683"/>
        <v/>
      </c>
      <c r="BD783" s="162" t="str">
        <f t="shared" si="684"/>
        <v/>
      </c>
      <c r="BE783" s="162" t="str">
        <f t="shared" si="685"/>
        <v/>
      </c>
      <c r="BG783" s="169">
        <f t="shared" si="717"/>
        <v>18.113633069979503</v>
      </c>
      <c r="BH783" s="169">
        <f t="shared" ca="1" si="718"/>
        <v>2.1384884238895805</v>
      </c>
    </row>
    <row r="784" spans="3:60" x14ac:dyDescent="0.25">
      <c r="C784" s="197">
        <v>71</v>
      </c>
      <c r="D784" s="198">
        <f t="shared" si="686"/>
        <v>26.64080333915723</v>
      </c>
      <c r="E784" s="199">
        <f t="shared" si="687"/>
        <v>4.6063380281690147</v>
      </c>
      <c r="F784" s="199">
        <f t="shared" si="688"/>
        <v>23.031690140845072</v>
      </c>
      <c r="G784" s="199">
        <f t="shared" si="689"/>
        <v>4.0424468643060933</v>
      </c>
      <c r="H784" s="200">
        <f t="shared" si="690"/>
        <v>6512.7656321663353</v>
      </c>
      <c r="K784" s="199">
        <f t="shared" si="691"/>
        <v>18.165019263085828</v>
      </c>
      <c r="L784" s="201">
        <f t="shared" si="692"/>
        <v>0.15234715380939484</v>
      </c>
      <c r="M784" s="201">
        <f t="shared" si="693"/>
        <v>0.15362842647900293</v>
      </c>
      <c r="N784" s="201">
        <f t="shared" si="694"/>
        <v>0.16148012798858716</v>
      </c>
      <c r="O784" s="201">
        <f t="shared" si="695"/>
        <v>0.15248791594415695</v>
      </c>
      <c r="P784" s="201" t="str">
        <f t="shared" si="696"/>
        <v/>
      </c>
      <c r="Q784" s="201" t="str">
        <f t="shared" si="697"/>
        <v/>
      </c>
      <c r="R784" s="201" t="str">
        <f t="shared" si="698"/>
        <v/>
      </c>
      <c r="S784" s="201" t="str">
        <f t="shared" si="699"/>
        <v/>
      </c>
      <c r="T784" s="199">
        <f t="shared" si="700"/>
        <v>0</v>
      </c>
      <c r="U784" s="199">
        <f t="shared" si="701"/>
        <v>0</v>
      </c>
      <c r="V784" s="199">
        <f t="shared" si="702"/>
        <v>0</v>
      </c>
      <c r="W784" s="199">
        <f t="shared" si="703"/>
        <v>0</v>
      </c>
      <c r="X784" s="199" t="str">
        <f t="shared" si="704"/>
        <v/>
      </c>
      <c r="Y784" s="199" t="str">
        <f t="shared" si="705"/>
        <v/>
      </c>
      <c r="Z784" s="199" t="str">
        <f t="shared" si="706"/>
        <v/>
      </c>
      <c r="AA784" s="199" t="str">
        <f t="shared" si="707"/>
        <v/>
      </c>
      <c r="AB784" s="201">
        <f t="shared" ca="1" si="708"/>
        <v>2.1308363626420803</v>
      </c>
      <c r="AD784" s="162">
        <f t="shared" si="709"/>
        <v>0</v>
      </c>
      <c r="AE784" s="162">
        <f t="shared" si="710"/>
        <v>0</v>
      </c>
      <c r="AF784" s="162">
        <f t="shared" si="711"/>
        <v>0</v>
      </c>
      <c r="AG784" s="162">
        <f t="shared" si="712"/>
        <v>0</v>
      </c>
      <c r="AH784" s="162" t="str">
        <f t="shared" si="713"/>
        <v/>
      </c>
      <c r="AI784" s="162" t="str">
        <f t="shared" si="714"/>
        <v/>
      </c>
      <c r="AJ784" s="162" t="str">
        <f t="shared" si="715"/>
        <v/>
      </c>
      <c r="AK784" s="162" t="str">
        <f t="shared" si="716"/>
        <v/>
      </c>
      <c r="AM784" s="199">
        <f t="shared" si="719"/>
        <v>7.919056828406017</v>
      </c>
      <c r="AN784" s="197">
        <f t="shared" ref="AN784:AN847" si="721">IF(AK$56="NOT ELUTED","",IF(AK$51="","",IF(ABS(($AM784-AK$57)/(AK$72/2.2))&gt;20,0,AK$62*(POWER(POWER(AK$66,2),0.5)+POWER(POWER(AK$66,2),-0.5))/(POWER(POWER(AK$66,2),0.5)*EXP(POWER(1+POWER(AK$66,2),-1)*($AM784-AK$57)/(AK$72/2.2))+POWER(POWER(AK$66,2),-0.5)*EXP(-POWER(AK$66,2)*POWER(1+POWER(AK$66,2),-1)*($AM784-AK$57)/(AK$72/2.2))))))</f>
        <v>0</v>
      </c>
      <c r="AO784" s="197">
        <f t="shared" ref="AO784:AO847" si="722">IF(AL$56="NOT ELUTED","",IF(AL$51="","",IF(ABS(($AM784-AL$57)/(AL$72/2.2))&gt;20,0,AL$62*(POWER(POWER(AL$66,2),0.5)+POWER(POWER(AL$66,2),-0.5))/(POWER(POWER(AL$66,2),0.5)*EXP(POWER(1+POWER(AL$66,2),-1)*($AM784-AL$57)/(AL$72/2.2))+POWER(POWER(AL$66,2),-0.5)*EXP(-POWER(AL$66,2)*POWER(1+POWER(AL$66,2),-1)*($AM784-AL$57)/(AL$72/2.2))))))</f>
        <v>0</v>
      </c>
      <c r="AP784" s="197">
        <f t="shared" ref="AP784:AP847" si="723">IF(AM$56="NOT ELUTED","",IF(AM$51="","",IF(ABS(($AM784-AM$57)/(AM$72/2.2))&gt;20,0,AM$62*(POWER(POWER(AM$66,2),0.5)+POWER(POWER(AM$66,2),-0.5))/(POWER(POWER(AM$66,2),0.5)*EXP(POWER(1+POWER(AM$66,2),-1)*($AM784-AM$57)/(AM$72/2.2))+POWER(POWER(AM$66,2),-0.5)*EXP(-POWER(AM$66,2)*POWER(1+POWER(AM$66,2),-1)*($AM784-AM$57)/(AM$72/2.2))))))</f>
        <v>0</v>
      </c>
      <c r="AQ784" s="197">
        <f t="shared" ref="AQ784:AQ847" si="724">IF(AN$56="NOT ELUTED","",IF(AN$51="","",IF(ABS(($AM784-AN$57)/(AN$72/2.2))&gt;20,0,AN$62*(POWER(POWER(AN$66,2),0.5)+POWER(POWER(AN$66,2),-0.5))/(POWER(POWER(AN$66,2),0.5)*EXP(POWER(1+POWER(AN$66,2),-1)*($AM784-AN$57)/(AN$72/2.2))+POWER(POWER(AN$66,2),-0.5)*EXP(-POWER(AN$66,2)*POWER(1+POWER(AN$66,2),-1)*($AM784-AN$57)/(AN$72/2.2))))))</f>
        <v>0</v>
      </c>
      <c r="AR784" s="197" t="str">
        <f t="shared" ref="AR784:AR847" si="725">IF(AO$56="NOT ELUTED","",IF(AO$51="","",IF(ABS(($AM784-AO$57)/(AO$72/2.2))&gt;20,0,AO$62*(POWER(POWER(AO$66,2),0.5)+POWER(POWER(AO$66,2),-0.5))/(POWER(POWER(AO$66,2),0.5)*EXP(POWER(1+POWER(AO$66,2),-1)*($AM784-AO$57)/(AO$72/2.2))+POWER(POWER(AO$66,2),-0.5)*EXP(-POWER(AO$66,2)*POWER(1+POWER(AO$66,2),-1)*($AM784-AO$57)/(AO$72/2.2))))))</f>
        <v/>
      </c>
      <c r="AS784" s="197" t="str">
        <f t="shared" ref="AS784:AS847" si="726">IF(AP$56="NOT ELUTED","",IF(AP$51="","",IF(ABS(($AM784-AP$57)/(AP$72/2.2))&gt;20,0,AP$62*(POWER(POWER(AP$66,2),0.5)+POWER(POWER(AP$66,2),-0.5))/(POWER(POWER(AP$66,2),0.5)*EXP(POWER(1+POWER(AP$66,2),-1)*($AM784-AP$57)/(AP$72/2.2))+POWER(POWER(AP$66,2),-0.5)*EXP(-POWER(AP$66,2)*POWER(1+POWER(AP$66,2),-1)*($AM784-AP$57)/(AP$72/2.2))))))</f>
        <v/>
      </c>
      <c r="AT784" s="197" t="str">
        <f t="shared" ref="AT784:AT847" si="727">IF(AQ$56="NOT ELUTED","",IF(AQ$51="","",IF(ABS(($AM784-AQ$57)/(AQ$72/2.2))&gt;20,0,AQ$62*(POWER(POWER(AQ$66,2),0.5)+POWER(POWER(AQ$66,2),-0.5))/(POWER(POWER(AQ$66,2),0.5)*EXP(POWER(1+POWER(AQ$66,2),-1)*($AM784-AQ$57)/(AQ$72/2.2))+POWER(POWER(AQ$66,2),-0.5)*EXP(-POWER(AQ$66,2)*POWER(1+POWER(AQ$66,2),-1)*($AM784-AQ$57)/(AQ$72/2.2))))))</f>
        <v/>
      </c>
      <c r="AU784" s="197" t="str">
        <f t="shared" ref="AU784:AU847" si="728">IF(AR$56="NOT ELUTED","",IF(AR$51="","",IF(ABS(($AM784-AR$57)/(AR$72/2.2))&gt;20,0,AR$62*(POWER(POWER(AR$66,2),0.5)+POWER(POWER(AR$66,2),-0.5))/(POWER(POWER(AR$66,2),0.5)*EXP(POWER(1+POWER(AR$66,2),-1)*($AM784-AR$57)/(AR$72/2.2))+POWER(POWER(AR$66,2),-0.5)*EXP(-POWER(AR$66,2)*POWER(1+POWER(AR$66,2),-1)*($AM784-AR$57)/(AR$72/2.2))))))</f>
        <v/>
      </c>
      <c r="AV784" s="199">
        <f t="shared" ca="1" si="720"/>
        <v>2.1578601360216614</v>
      </c>
      <c r="AX784" s="162">
        <f t="shared" si="678"/>
        <v>0</v>
      </c>
      <c r="AY784" s="162">
        <f t="shared" si="679"/>
        <v>0</v>
      </c>
      <c r="AZ784" s="162">
        <f t="shared" si="680"/>
        <v>0</v>
      </c>
      <c r="BA784" s="162">
        <f t="shared" si="681"/>
        <v>0</v>
      </c>
      <c r="BB784" s="162" t="str">
        <f t="shared" si="682"/>
        <v/>
      </c>
      <c r="BC784" s="162" t="str">
        <f t="shared" si="683"/>
        <v/>
      </c>
      <c r="BD784" s="162" t="str">
        <f t="shared" si="684"/>
        <v/>
      </c>
      <c r="BE784" s="162" t="str">
        <f t="shared" si="685"/>
        <v/>
      </c>
      <c r="BG784" s="169">
        <f t="shared" si="717"/>
        <v>18.139326166532665</v>
      </c>
      <c r="BH784" s="169">
        <f t="shared" ca="1" si="718"/>
        <v>2.1252411619879572</v>
      </c>
    </row>
    <row r="785" spans="3:60" x14ac:dyDescent="0.25">
      <c r="C785" s="197">
        <v>71.099999999999994</v>
      </c>
      <c r="D785" s="198">
        <f t="shared" si="686"/>
        <v>26.678325597381399</v>
      </c>
      <c r="E785" s="199">
        <f t="shared" si="687"/>
        <v>4.6112587904360058</v>
      </c>
      <c r="F785" s="199">
        <f t="shared" si="688"/>
        <v>23.056293952180027</v>
      </c>
      <c r="G785" s="199">
        <f t="shared" si="689"/>
        <v>4.0481404514389192</v>
      </c>
      <c r="H785" s="200">
        <f t="shared" si="690"/>
        <v>6505.8157356558659</v>
      </c>
      <c r="K785" s="199">
        <f t="shared" si="691"/>
        <v>18.19071235963899</v>
      </c>
      <c r="L785" s="201">
        <f t="shared" si="692"/>
        <v>0.15256263776103474</v>
      </c>
      <c r="M785" s="201">
        <f t="shared" si="693"/>
        <v>0.15384572269750221</v>
      </c>
      <c r="N785" s="201">
        <f t="shared" si="694"/>
        <v>0.1617085298669303</v>
      </c>
      <c r="O785" s="201">
        <f t="shared" si="695"/>
        <v>0.15270359899358291</v>
      </c>
      <c r="P785" s="201" t="str">
        <f t="shared" si="696"/>
        <v/>
      </c>
      <c r="Q785" s="201" t="str">
        <f t="shared" si="697"/>
        <v/>
      </c>
      <c r="R785" s="201" t="str">
        <f t="shared" si="698"/>
        <v/>
      </c>
      <c r="S785" s="201" t="str">
        <f t="shared" si="699"/>
        <v/>
      </c>
      <c r="T785" s="199">
        <f t="shared" si="700"/>
        <v>0</v>
      </c>
      <c r="U785" s="199">
        <f t="shared" si="701"/>
        <v>0</v>
      </c>
      <c r="V785" s="199">
        <f t="shared" si="702"/>
        <v>0</v>
      </c>
      <c r="W785" s="199">
        <f t="shared" si="703"/>
        <v>0</v>
      </c>
      <c r="X785" s="199" t="str">
        <f t="shared" si="704"/>
        <v/>
      </c>
      <c r="Y785" s="199" t="str">
        <f t="shared" si="705"/>
        <v/>
      </c>
      <c r="Z785" s="199" t="str">
        <f t="shared" si="706"/>
        <v/>
      </c>
      <c r="AA785" s="199" t="str">
        <f t="shared" si="707"/>
        <v/>
      </c>
      <c r="AB785" s="201">
        <f t="shared" ca="1" si="708"/>
        <v>2.0699710320431768</v>
      </c>
      <c r="AD785" s="162">
        <f t="shared" si="709"/>
        <v>0</v>
      </c>
      <c r="AE785" s="162">
        <f t="shared" si="710"/>
        <v>0</v>
      </c>
      <c r="AF785" s="162">
        <f t="shared" si="711"/>
        <v>0</v>
      </c>
      <c r="AG785" s="162">
        <f t="shared" si="712"/>
        <v>0</v>
      </c>
      <c r="AH785" s="162" t="str">
        <f t="shared" si="713"/>
        <v/>
      </c>
      <c r="AI785" s="162" t="str">
        <f t="shared" si="714"/>
        <v/>
      </c>
      <c r="AJ785" s="162" t="str">
        <f t="shared" si="715"/>
        <v/>
      </c>
      <c r="AK785" s="162" t="str">
        <f t="shared" si="716"/>
        <v/>
      </c>
      <c r="AM785" s="199">
        <f t="shared" si="719"/>
        <v>7.9302736227805299</v>
      </c>
      <c r="AN785" s="197">
        <f t="shared" si="721"/>
        <v>0</v>
      </c>
      <c r="AO785" s="197">
        <f t="shared" si="722"/>
        <v>0</v>
      </c>
      <c r="AP785" s="197">
        <f t="shared" si="723"/>
        <v>0</v>
      </c>
      <c r="AQ785" s="197">
        <f t="shared" si="724"/>
        <v>0</v>
      </c>
      <c r="AR785" s="197" t="str">
        <f t="shared" si="725"/>
        <v/>
      </c>
      <c r="AS785" s="197" t="str">
        <f t="shared" si="726"/>
        <v/>
      </c>
      <c r="AT785" s="197" t="str">
        <f t="shared" si="727"/>
        <v/>
      </c>
      <c r="AU785" s="197" t="str">
        <f t="shared" si="728"/>
        <v/>
      </c>
      <c r="AV785" s="199">
        <f t="shared" ca="1" si="720"/>
        <v>2.0320810875202406</v>
      </c>
      <c r="AX785" s="162">
        <f t="shared" si="678"/>
        <v>0</v>
      </c>
      <c r="AY785" s="162">
        <f t="shared" si="679"/>
        <v>0</v>
      </c>
      <c r="AZ785" s="162">
        <f t="shared" si="680"/>
        <v>0</v>
      </c>
      <c r="BA785" s="162">
        <f t="shared" si="681"/>
        <v>0</v>
      </c>
      <c r="BB785" s="162" t="str">
        <f t="shared" si="682"/>
        <v/>
      </c>
      <c r="BC785" s="162" t="str">
        <f t="shared" si="683"/>
        <v/>
      </c>
      <c r="BD785" s="162" t="str">
        <f t="shared" si="684"/>
        <v/>
      </c>
      <c r="BE785" s="162" t="str">
        <f t="shared" si="685"/>
        <v/>
      </c>
      <c r="BG785" s="169">
        <f t="shared" si="717"/>
        <v>18.165019263085828</v>
      </c>
      <c r="BH785" s="169">
        <f t="shared" ca="1" si="718"/>
        <v>2.1308363626420803</v>
      </c>
    </row>
    <row r="786" spans="3:60" x14ac:dyDescent="0.25">
      <c r="C786" s="197">
        <v>71.2</v>
      </c>
      <c r="D786" s="198">
        <f t="shared" si="686"/>
        <v>26.715847855605567</v>
      </c>
      <c r="E786" s="199">
        <f t="shared" si="687"/>
        <v>4.6161797752808997</v>
      </c>
      <c r="F786" s="199">
        <f t="shared" si="688"/>
        <v>23.080898876404497</v>
      </c>
      <c r="G786" s="199">
        <f t="shared" si="689"/>
        <v>4.0538340385717451</v>
      </c>
      <c r="H786" s="200">
        <f t="shared" si="690"/>
        <v>6498.8803427124903</v>
      </c>
      <c r="K786" s="199">
        <f t="shared" si="691"/>
        <v>18.216405456192152</v>
      </c>
      <c r="L786" s="201">
        <f t="shared" si="692"/>
        <v>0.1527781217126746</v>
      </c>
      <c r="M786" s="201">
        <f t="shared" si="693"/>
        <v>0.15406301891600152</v>
      </c>
      <c r="N786" s="201">
        <f t="shared" si="694"/>
        <v>0.1619369317452734</v>
      </c>
      <c r="O786" s="201">
        <f t="shared" si="695"/>
        <v>0.15291928204300889</v>
      </c>
      <c r="P786" s="201" t="str">
        <f t="shared" si="696"/>
        <v/>
      </c>
      <c r="Q786" s="201" t="str">
        <f t="shared" si="697"/>
        <v/>
      </c>
      <c r="R786" s="201" t="str">
        <f t="shared" si="698"/>
        <v/>
      </c>
      <c r="S786" s="201" t="str">
        <f t="shared" si="699"/>
        <v/>
      </c>
      <c r="T786" s="199">
        <f t="shared" si="700"/>
        <v>0</v>
      </c>
      <c r="U786" s="199">
        <f t="shared" si="701"/>
        <v>0</v>
      </c>
      <c r="V786" s="199">
        <f t="shared" si="702"/>
        <v>0</v>
      </c>
      <c r="W786" s="199">
        <f t="shared" si="703"/>
        <v>0</v>
      </c>
      <c r="X786" s="199" t="str">
        <f t="shared" si="704"/>
        <v/>
      </c>
      <c r="Y786" s="199" t="str">
        <f t="shared" si="705"/>
        <v/>
      </c>
      <c r="Z786" s="199" t="str">
        <f t="shared" si="706"/>
        <v/>
      </c>
      <c r="AA786" s="199" t="str">
        <f t="shared" si="707"/>
        <v/>
      </c>
      <c r="AB786" s="201">
        <f t="shared" ca="1" si="708"/>
        <v>2.1038143282374726</v>
      </c>
      <c r="AD786" s="162">
        <f t="shared" si="709"/>
        <v>0</v>
      </c>
      <c r="AE786" s="162">
        <f t="shared" si="710"/>
        <v>0</v>
      </c>
      <c r="AF786" s="162">
        <f t="shared" si="711"/>
        <v>0</v>
      </c>
      <c r="AG786" s="162">
        <f t="shared" si="712"/>
        <v>0</v>
      </c>
      <c r="AH786" s="162" t="str">
        <f t="shared" si="713"/>
        <v/>
      </c>
      <c r="AI786" s="162" t="str">
        <f t="shared" si="714"/>
        <v/>
      </c>
      <c r="AJ786" s="162" t="str">
        <f t="shared" si="715"/>
        <v/>
      </c>
      <c r="AK786" s="162" t="str">
        <f t="shared" si="716"/>
        <v/>
      </c>
      <c r="AM786" s="199">
        <f t="shared" si="719"/>
        <v>7.9414904171550429</v>
      </c>
      <c r="AN786" s="197">
        <f t="shared" si="721"/>
        <v>0</v>
      </c>
      <c r="AO786" s="197">
        <f t="shared" si="722"/>
        <v>0</v>
      </c>
      <c r="AP786" s="197">
        <f t="shared" si="723"/>
        <v>0</v>
      </c>
      <c r="AQ786" s="197">
        <f t="shared" si="724"/>
        <v>0</v>
      </c>
      <c r="AR786" s="197" t="str">
        <f t="shared" si="725"/>
        <v/>
      </c>
      <c r="AS786" s="197" t="str">
        <f t="shared" si="726"/>
        <v/>
      </c>
      <c r="AT786" s="197" t="str">
        <f t="shared" si="727"/>
        <v/>
      </c>
      <c r="AU786" s="197" t="str">
        <f t="shared" si="728"/>
        <v/>
      </c>
      <c r="AV786" s="199">
        <f t="shared" ca="1" si="720"/>
        <v>2.1277723478818951</v>
      </c>
      <c r="AX786" s="162">
        <f t="shared" si="678"/>
        <v>0</v>
      </c>
      <c r="AY786" s="162">
        <f t="shared" si="679"/>
        <v>0</v>
      </c>
      <c r="AZ786" s="162">
        <f t="shared" si="680"/>
        <v>0</v>
      </c>
      <c r="BA786" s="162">
        <f t="shared" si="681"/>
        <v>0</v>
      </c>
      <c r="BB786" s="162" t="str">
        <f t="shared" si="682"/>
        <v/>
      </c>
      <c r="BC786" s="162" t="str">
        <f t="shared" si="683"/>
        <v/>
      </c>
      <c r="BD786" s="162" t="str">
        <f t="shared" si="684"/>
        <v/>
      </c>
      <c r="BE786" s="162" t="str">
        <f t="shared" si="685"/>
        <v/>
      </c>
      <c r="BG786" s="169">
        <f t="shared" si="717"/>
        <v>18.19071235963899</v>
      </c>
      <c r="BH786" s="169">
        <f t="shared" ca="1" si="718"/>
        <v>2.0699710320431768</v>
      </c>
    </row>
    <row r="787" spans="3:60" x14ac:dyDescent="0.25">
      <c r="C787" s="197">
        <v>71.3</v>
      </c>
      <c r="D787" s="198">
        <f t="shared" si="686"/>
        <v>26.753370113829725</v>
      </c>
      <c r="E787" s="199">
        <f t="shared" si="687"/>
        <v>4.6211009817671806</v>
      </c>
      <c r="F787" s="199">
        <f t="shared" si="688"/>
        <v>23.105504908835904</v>
      </c>
      <c r="G787" s="199">
        <f t="shared" si="689"/>
        <v>4.05952762570457</v>
      </c>
      <c r="H787" s="200">
        <f t="shared" si="690"/>
        <v>6491.9594093197102</v>
      </c>
      <c r="K787" s="199">
        <f t="shared" si="691"/>
        <v>18.242098552745315</v>
      </c>
      <c r="L787" s="201">
        <f t="shared" si="692"/>
        <v>0.15299360566431447</v>
      </c>
      <c r="M787" s="201">
        <f t="shared" si="693"/>
        <v>0.15428031513450083</v>
      </c>
      <c r="N787" s="201">
        <f t="shared" si="694"/>
        <v>0.16216533362361654</v>
      </c>
      <c r="O787" s="201">
        <f t="shared" si="695"/>
        <v>0.15313496509243485</v>
      </c>
      <c r="P787" s="201" t="str">
        <f t="shared" si="696"/>
        <v/>
      </c>
      <c r="Q787" s="201" t="str">
        <f t="shared" si="697"/>
        <v/>
      </c>
      <c r="R787" s="201" t="str">
        <f t="shared" si="698"/>
        <v/>
      </c>
      <c r="S787" s="201" t="str">
        <f t="shared" si="699"/>
        <v/>
      </c>
      <c r="T787" s="199">
        <f t="shared" si="700"/>
        <v>0</v>
      </c>
      <c r="U787" s="199">
        <f t="shared" si="701"/>
        <v>0</v>
      </c>
      <c r="V787" s="199">
        <f t="shared" si="702"/>
        <v>0</v>
      </c>
      <c r="W787" s="199">
        <f t="shared" si="703"/>
        <v>0</v>
      </c>
      <c r="X787" s="199" t="str">
        <f t="shared" si="704"/>
        <v/>
      </c>
      <c r="Y787" s="199" t="str">
        <f t="shared" si="705"/>
        <v/>
      </c>
      <c r="Z787" s="199" t="str">
        <f t="shared" si="706"/>
        <v/>
      </c>
      <c r="AA787" s="199" t="str">
        <f t="shared" si="707"/>
        <v/>
      </c>
      <c r="AB787" s="201">
        <f t="shared" ca="1" si="708"/>
        <v>2.0948106670118278</v>
      </c>
      <c r="AD787" s="162">
        <f t="shared" si="709"/>
        <v>0</v>
      </c>
      <c r="AE787" s="162">
        <f t="shared" si="710"/>
        <v>0</v>
      </c>
      <c r="AF787" s="162">
        <f t="shared" si="711"/>
        <v>0</v>
      </c>
      <c r="AG787" s="162">
        <f t="shared" si="712"/>
        <v>0</v>
      </c>
      <c r="AH787" s="162" t="str">
        <f t="shared" si="713"/>
        <v/>
      </c>
      <c r="AI787" s="162" t="str">
        <f t="shared" si="714"/>
        <v/>
      </c>
      <c r="AJ787" s="162" t="str">
        <f t="shared" si="715"/>
        <v/>
      </c>
      <c r="AK787" s="162" t="str">
        <f t="shared" si="716"/>
        <v/>
      </c>
      <c r="AM787" s="199">
        <f t="shared" si="719"/>
        <v>7.9527072115295558</v>
      </c>
      <c r="AN787" s="197">
        <f t="shared" si="721"/>
        <v>0</v>
      </c>
      <c r="AO787" s="197">
        <f t="shared" si="722"/>
        <v>0</v>
      </c>
      <c r="AP787" s="197">
        <f t="shared" si="723"/>
        <v>0</v>
      </c>
      <c r="AQ787" s="197">
        <f t="shared" si="724"/>
        <v>0</v>
      </c>
      <c r="AR787" s="197" t="str">
        <f t="shared" si="725"/>
        <v/>
      </c>
      <c r="AS787" s="197" t="str">
        <f t="shared" si="726"/>
        <v/>
      </c>
      <c r="AT787" s="197" t="str">
        <f t="shared" si="727"/>
        <v/>
      </c>
      <c r="AU787" s="197" t="str">
        <f t="shared" si="728"/>
        <v/>
      </c>
      <c r="AV787" s="199">
        <f t="shared" ca="1" si="720"/>
        <v>2.1063181173980015</v>
      </c>
      <c r="AX787" s="162">
        <f t="shared" si="678"/>
        <v>0</v>
      </c>
      <c r="AY787" s="162">
        <f t="shared" si="679"/>
        <v>0</v>
      </c>
      <c r="AZ787" s="162">
        <f t="shared" si="680"/>
        <v>0</v>
      </c>
      <c r="BA787" s="162">
        <f t="shared" si="681"/>
        <v>0</v>
      </c>
      <c r="BB787" s="162" t="str">
        <f t="shared" si="682"/>
        <v/>
      </c>
      <c r="BC787" s="162" t="str">
        <f t="shared" si="683"/>
        <v/>
      </c>
      <c r="BD787" s="162" t="str">
        <f t="shared" si="684"/>
        <v/>
      </c>
      <c r="BE787" s="162" t="str">
        <f t="shared" si="685"/>
        <v/>
      </c>
      <c r="BG787" s="169">
        <f t="shared" si="717"/>
        <v>18.216405456192152</v>
      </c>
      <c r="BH787" s="169">
        <f t="shared" ca="1" si="718"/>
        <v>2.1038143282374726</v>
      </c>
    </row>
    <row r="788" spans="3:60" x14ac:dyDescent="0.25">
      <c r="C788" s="197">
        <v>71.400000000000006</v>
      </c>
      <c r="D788" s="198">
        <f t="shared" si="686"/>
        <v>26.790892372053897</v>
      </c>
      <c r="E788" s="199">
        <f t="shared" si="687"/>
        <v>4.6260224089635855</v>
      </c>
      <c r="F788" s="199">
        <f t="shared" si="688"/>
        <v>23.130112044817928</v>
      </c>
      <c r="G788" s="199">
        <f t="shared" si="689"/>
        <v>4.0652212128373959</v>
      </c>
      <c r="H788" s="200">
        <f t="shared" si="690"/>
        <v>6485.0528916311932</v>
      </c>
      <c r="K788" s="199">
        <f t="shared" si="691"/>
        <v>18.267791649298477</v>
      </c>
      <c r="L788" s="201">
        <f t="shared" si="692"/>
        <v>0.15320908961595436</v>
      </c>
      <c r="M788" s="201">
        <f t="shared" si="693"/>
        <v>0.15449761135300011</v>
      </c>
      <c r="N788" s="201">
        <f t="shared" si="694"/>
        <v>0.16239373550195965</v>
      </c>
      <c r="O788" s="201">
        <f t="shared" si="695"/>
        <v>0.15335064814186081</v>
      </c>
      <c r="P788" s="201" t="str">
        <f t="shared" si="696"/>
        <v/>
      </c>
      <c r="Q788" s="201" t="str">
        <f t="shared" si="697"/>
        <v/>
      </c>
      <c r="R788" s="201" t="str">
        <f t="shared" si="698"/>
        <v/>
      </c>
      <c r="S788" s="201" t="str">
        <f t="shared" si="699"/>
        <v/>
      </c>
      <c r="T788" s="199">
        <f t="shared" si="700"/>
        <v>0</v>
      </c>
      <c r="U788" s="199">
        <f t="shared" si="701"/>
        <v>0</v>
      </c>
      <c r="V788" s="199">
        <f t="shared" si="702"/>
        <v>0</v>
      </c>
      <c r="W788" s="199">
        <f t="shared" si="703"/>
        <v>0</v>
      </c>
      <c r="X788" s="199" t="str">
        <f t="shared" si="704"/>
        <v/>
      </c>
      <c r="Y788" s="199" t="str">
        <f t="shared" si="705"/>
        <v/>
      </c>
      <c r="Z788" s="199" t="str">
        <f t="shared" si="706"/>
        <v/>
      </c>
      <c r="AA788" s="199" t="str">
        <f t="shared" si="707"/>
        <v/>
      </c>
      <c r="AB788" s="201">
        <f t="shared" ca="1" si="708"/>
        <v>2.1169328497491011</v>
      </c>
      <c r="AD788" s="162">
        <f t="shared" si="709"/>
        <v>0</v>
      </c>
      <c r="AE788" s="162">
        <f t="shared" si="710"/>
        <v>0</v>
      </c>
      <c r="AF788" s="162">
        <f t="shared" si="711"/>
        <v>0</v>
      </c>
      <c r="AG788" s="162">
        <f t="shared" si="712"/>
        <v>0</v>
      </c>
      <c r="AH788" s="162" t="str">
        <f t="shared" si="713"/>
        <v/>
      </c>
      <c r="AI788" s="162" t="str">
        <f t="shared" si="714"/>
        <v/>
      </c>
      <c r="AJ788" s="162" t="str">
        <f t="shared" si="715"/>
        <v/>
      </c>
      <c r="AK788" s="162" t="str">
        <f t="shared" si="716"/>
        <v/>
      </c>
      <c r="AM788" s="199">
        <f t="shared" si="719"/>
        <v>7.9639240059040688</v>
      </c>
      <c r="AN788" s="197">
        <f t="shared" si="721"/>
        <v>0</v>
      </c>
      <c r="AO788" s="197">
        <f t="shared" si="722"/>
        <v>0</v>
      </c>
      <c r="AP788" s="197">
        <f t="shared" si="723"/>
        <v>0</v>
      </c>
      <c r="AQ788" s="197">
        <f t="shared" si="724"/>
        <v>0</v>
      </c>
      <c r="AR788" s="197" t="str">
        <f t="shared" si="725"/>
        <v/>
      </c>
      <c r="AS788" s="197" t="str">
        <f t="shared" si="726"/>
        <v/>
      </c>
      <c r="AT788" s="197" t="str">
        <f t="shared" si="727"/>
        <v/>
      </c>
      <c r="AU788" s="197" t="str">
        <f t="shared" si="728"/>
        <v/>
      </c>
      <c r="AV788" s="199">
        <f t="shared" ca="1" si="720"/>
        <v>2.1814872434519126</v>
      </c>
      <c r="AX788" s="162">
        <f t="shared" ref="AX788:AX851" si="729">IF(AN788="","",($AM789-$AM788)*AN788)</f>
        <v>0</v>
      </c>
      <c r="AY788" s="162">
        <f t="shared" ref="AY788:AY851" si="730">IF(AO788="","",($AM789-$AM788)*AO788)</f>
        <v>0</v>
      </c>
      <c r="AZ788" s="162">
        <f t="shared" ref="AZ788:AZ851" si="731">IF(AP788="","",($AM789-$AM788)*AP788)</f>
        <v>0</v>
      </c>
      <c r="BA788" s="162">
        <f t="shared" ref="BA788:BA851" si="732">IF(AQ788="","",($AM789-$AM788)*AQ788)</f>
        <v>0</v>
      </c>
      <c r="BB788" s="162" t="str">
        <f t="shared" ref="BB788:BB851" si="733">IF(AR788="","",($AM789-$AM788)*AR788)</f>
        <v/>
      </c>
      <c r="BC788" s="162" t="str">
        <f t="shared" ref="BC788:BC851" si="734">IF(AS788="","",($AM789-$AM788)*AS788)</f>
        <v/>
      </c>
      <c r="BD788" s="162" t="str">
        <f t="shared" ref="BD788:BD851" si="735">IF(AT788="","",($AM789-$AM788)*AT788)</f>
        <v/>
      </c>
      <c r="BE788" s="162" t="str">
        <f t="shared" ref="BE788:BE851" si="736">IF(AU788="","",($AM789-$AM788)*AU788)</f>
        <v/>
      </c>
      <c r="BG788" s="169">
        <f t="shared" si="717"/>
        <v>18.242098552745315</v>
      </c>
      <c r="BH788" s="169">
        <f t="shared" ca="1" si="718"/>
        <v>2.0948106670118278</v>
      </c>
    </row>
    <row r="789" spans="3:60" x14ac:dyDescent="0.25">
      <c r="C789" s="197">
        <v>71.5</v>
      </c>
      <c r="D789" s="198">
        <f t="shared" si="686"/>
        <v>26.828414630278061</v>
      </c>
      <c r="E789" s="199">
        <f t="shared" si="687"/>
        <v>4.630944055944056</v>
      </c>
      <c r="F789" s="199">
        <f t="shared" si="688"/>
        <v>23.15472027972028</v>
      </c>
      <c r="G789" s="199">
        <f t="shared" si="689"/>
        <v>4.0709147999702218</v>
      </c>
      <c r="H789" s="200">
        <f t="shared" si="690"/>
        <v>6478.1607459700253</v>
      </c>
      <c r="K789" s="199">
        <f t="shared" si="691"/>
        <v>18.293484745851639</v>
      </c>
      <c r="L789" s="201">
        <f t="shared" si="692"/>
        <v>0.15342457356759423</v>
      </c>
      <c r="M789" s="201">
        <f t="shared" si="693"/>
        <v>0.15471490757149942</v>
      </c>
      <c r="N789" s="201">
        <f t="shared" si="694"/>
        <v>0.16262213738030279</v>
      </c>
      <c r="O789" s="201">
        <f t="shared" si="695"/>
        <v>0.15356633119128676</v>
      </c>
      <c r="P789" s="201" t="str">
        <f t="shared" si="696"/>
        <v/>
      </c>
      <c r="Q789" s="201" t="str">
        <f t="shared" si="697"/>
        <v/>
      </c>
      <c r="R789" s="201" t="str">
        <f t="shared" si="698"/>
        <v/>
      </c>
      <c r="S789" s="201" t="str">
        <f t="shared" si="699"/>
        <v/>
      </c>
      <c r="T789" s="199">
        <f t="shared" si="700"/>
        <v>0</v>
      </c>
      <c r="U789" s="199">
        <f t="shared" si="701"/>
        <v>0</v>
      </c>
      <c r="V789" s="199">
        <f t="shared" si="702"/>
        <v>0</v>
      </c>
      <c r="W789" s="199">
        <f t="shared" si="703"/>
        <v>0</v>
      </c>
      <c r="X789" s="199" t="str">
        <f t="shared" si="704"/>
        <v/>
      </c>
      <c r="Y789" s="199" t="str">
        <f t="shared" si="705"/>
        <v/>
      </c>
      <c r="Z789" s="199" t="str">
        <f t="shared" si="706"/>
        <v/>
      </c>
      <c r="AA789" s="199" t="str">
        <f t="shared" si="707"/>
        <v/>
      </c>
      <c r="AB789" s="201">
        <f t="shared" ca="1" si="708"/>
        <v>2.0345233690970121</v>
      </c>
      <c r="AD789" s="162">
        <f t="shared" si="709"/>
        <v>0</v>
      </c>
      <c r="AE789" s="162">
        <f t="shared" si="710"/>
        <v>0</v>
      </c>
      <c r="AF789" s="162">
        <f t="shared" si="711"/>
        <v>0</v>
      </c>
      <c r="AG789" s="162">
        <f t="shared" si="712"/>
        <v>0</v>
      </c>
      <c r="AH789" s="162" t="str">
        <f t="shared" si="713"/>
        <v/>
      </c>
      <c r="AI789" s="162" t="str">
        <f t="shared" si="714"/>
        <v/>
      </c>
      <c r="AJ789" s="162" t="str">
        <f t="shared" si="715"/>
        <v/>
      </c>
      <c r="AK789" s="162" t="str">
        <f t="shared" si="716"/>
        <v/>
      </c>
      <c r="AM789" s="199">
        <f t="shared" si="719"/>
        <v>7.9751408002785817</v>
      </c>
      <c r="AN789" s="197">
        <f t="shared" si="721"/>
        <v>0</v>
      </c>
      <c r="AO789" s="197">
        <f t="shared" si="722"/>
        <v>0</v>
      </c>
      <c r="AP789" s="197">
        <f t="shared" si="723"/>
        <v>0</v>
      </c>
      <c r="AQ789" s="197">
        <f t="shared" si="724"/>
        <v>0</v>
      </c>
      <c r="AR789" s="197" t="str">
        <f t="shared" si="725"/>
        <v/>
      </c>
      <c r="AS789" s="197" t="str">
        <f t="shared" si="726"/>
        <v/>
      </c>
      <c r="AT789" s="197" t="str">
        <f t="shared" si="727"/>
        <v/>
      </c>
      <c r="AU789" s="197" t="str">
        <f t="shared" si="728"/>
        <v/>
      </c>
      <c r="AV789" s="199">
        <f t="shared" ca="1" si="720"/>
        <v>2.1178117403474497</v>
      </c>
      <c r="AX789" s="162">
        <f t="shared" si="729"/>
        <v>0</v>
      </c>
      <c r="AY789" s="162">
        <f t="shared" si="730"/>
        <v>0</v>
      </c>
      <c r="AZ789" s="162">
        <f t="shared" si="731"/>
        <v>0</v>
      </c>
      <c r="BA789" s="162">
        <f t="shared" si="732"/>
        <v>0</v>
      </c>
      <c r="BB789" s="162" t="str">
        <f t="shared" si="733"/>
        <v/>
      </c>
      <c r="BC789" s="162" t="str">
        <f t="shared" si="734"/>
        <v/>
      </c>
      <c r="BD789" s="162" t="str">
        <f t="shared" si="735"/>
        <v/>
      </c>
      <c r="BE789" s="162" t="str">
        <f t="shared" si="736"/>
        <v/>
      </c>
      <c r="BG789" s="169">
        <f t="shared" si="717"/>
        <v>18.267791649298477</v>
      </c>
      <c r="BH789" s="169">
        <f t="shared" ca="1" si="718"/>
        <v>2.1169328497491011</v>
      </c>
    </row>
    <row r="790" spans="3:60" x14ac:dyDescent="0.25">
      <c r="C790" s="197">
        <v>71.599999999999994</v>
      </c>
      <c r="D790" s="198">
        <f t="shared" si="686"/>
        <v>26.865936888502219</v>
      </c>
      <c r="E790" s="199">
        <f t="shared" si="687"/>
        <v>4.6358659217877101</v>
      </c>
      <c r="F790" s="199">
        <f t="shared" si="688"/>
        <v>23.179329608938552</v>
      </c>
      <c r="G790" s="199">
        <f t="shared" si="689"/>
        <v>4.0766083871030458</v>
      </c>
      <c r="H790" s="200">
        <f t="shared" si="690"/>
        <v>6471.2829288279372</v>
      </c>
      <c r="K790" s="199">
        <f t="shared" si="691"/>
        <v>18.319177842404802</v>
      </c>
      <c r="L790" s="201">
        <f t="shared" si="692"/>
        <v>0.15364005751923412</v>
      </c>
      <c r="M790" s="201">
        <f t="shared" si="693"/>
        <v>0.1549322037899987</v>
      </c>
      <c r="N790" s="201">
        <f t="shared" si="694"/>
        <v>0.1628505392586459</v>
      </c>
      <c r="O790" s="201">
        <f t="shared" si="695"/>
        <v>0.15378201424071272</v>
      </c>
      <c r="P790" s="201" t="str">
        <f t="shared" si="696"/>
        <v/>
      </c>
      <c r="Q790" s="201" t="str">
        <f t="shared" si="697"/>
        <v/>
      </c>
      <c r="R790" s="201" t="str">
        <f t="shared" si="698"/>
        <v/>
      </c>
      <c r="S790" s="201" t="str">
        <f t="shared" si="699"/>
        <v/>
      </c>
      <c r="T790" s="199">
        <f t="shared" si="700"/>
        <v>0</v>
      </c>
      <c r="U790" s="199">
        <f t="shared" si="701"/>
        <v>0</v>
      </c>
      <c r="V790" s="199">
        <f t="shared" si="702"/>
        <v>0</v>
      </c>
      <c r="W790" s="199">
        <f t="shared" si="703"/>
        <v>0</v>
      </c>
      <c r="X790" s="199" t="str">
        <f t="shared" si="704"/>
        <v/>
      </c>
      <c r="Y790" s="199" t="str">
        <f t="shared" si="705"/>
        <v/>
      </c>
      <c r="Z790" s="199" t="str">
        <f t="shared" si="706"/>
        <v/>
      </c>
      <c r="AA790" s="199" t="str">
        <f t="shared" si="707"/>
        <v/>
      </c>
      <c r="AB790" s="201">
        <f t="shared" ca="1" si="708"/>
        <v>2.1281521672414447</v>
      </c>
      <c r="AD790" s="162">
        <f t="shared" si="709"/>
        <v>0</v>
      </c>
      <c r="AE790" s="162">
        <f t="shared" si="710"/>
        <v>0</v>
      </c>
      <c r="AF790" s="162">
        <f t="shared" si="711"/>
        <v>0</v>
      </c>
      <c r="AG790" s="162">
        <f t="shared" si="712"/>
        <v>0</v>
      </c>
      <c r="AH790" s="162" t="str">
        <f t="shared" si="713"/>
        <v/>
      </c>
      <c r="AI790" s="162" t="str">
        <f t="shared" si="714"/>
        <v/>
      </c>
      <c r="AJ790" s="162" t="str">
        <f t="shared" si="715"/>
        <v/>
      </c>
      <c r="AK790" s="162" t="str">
        <f t="shared" si="716"/>
        <v/>
      </c>
      <c r="AM790" s="199">
        <f t="shared" si="719"/>
        <v>7.9863575946530947</v>
      </c>
      <c r="AN790" s="197">
        <f t="shared" si="721"/>
        <v>0</v>
      </c>
      <c r="AO790" s="197">
        <f t="shared" si="722"/>
        <v>0</v>
      </c>
      <c r="AP790" s="197">
        <f t="shared" si="723"/>
        <v>0</v>
      </c>
      <c r="AQ790" s="197">
        <f t="shared" si="724"/>
        <v>0</v>
      </c>
      <c r="AR790" s="197" t="str">
        <f t="shared" si="725"/>
        <v/>
      </c>
      <c r="AS790" s="197" t="str">
        <f t="shared" si="726"/>
        <v/>
      </c>
      <c r="AT790" s="197" t="str">
        <f t="shared" si="727"/>
        <v/>
      </c>
      <c r="AU790" s="197" t="str">
        <f t="shared" si="728"/>
        <v/>
      </c>
      <c r="AV790" s="199">
        <f t="shared" ca="1" si="720"/>
        <v>2.1407456279990642</v>
      </c>
      <c r="AX790" s="162">
        <f t="shared" si="729"/>
        <v>0</v>
      </c>
      <c r="AY790" s="162">
        <f t="shared" si="730"/>
        <v>0</v>
      </c>
      <c r="AZ790" s="162">
        <f t="shared" si="731"/>
        <v>0</v>
      </c>
      <c r="BA790" s="162">
        <f t="shared" si="732"/>
        <v>0</v>
      </c>
      <c r="BB790" s="162" t="str">
        <f t="shared" si="733"/>
        <v/>
      </c>
      <c r="BC790" s="162" t="str">
        <f t="shared" si="734"/>
        <v/>
      </c>
      <c r="BD790" s="162" t="str">
        <f t="shared" si="735"/>
        <v/>
      </c>
      <c r="BE790" s="162" t="str">
        <f t="shared" si="736"/>
        <v/>
      </c>
      <c r="BG790" s="169">
        <f t="shared" si="717"/>
        <v>18.293484745851639</v>
      </c>
      <c r="BH790" s="169">
        <f t="shared" ca="1" si="718"/>
        <v>2.0345233690970121</v>
      </c>
    </row>
    <row r="791" spans="3:60" x14ac:dyDescent="0.25">
      <c r="C791" s="197">
        <v>71.7</v>
      </c>
      <c r="D791" s="198">
        <f t="shared" si="686"/>
        <v>26.903459146726391</v>
      </c>
      <c r="E791" s="199">
        <f t="shared" si="687"/>
        <v>4.6407880055788011</v>
      </c>
      <c r="F791" s="199">
        <f t="shared" si="688"/>
        <v>23.203940027894006</v>
      </c>
      <c r="G791" s="199">
        <f t="shared" si="689"/>
        <v>4.0823019742358726</v>
      </c>
      <c r="H791" s="200">
        <f t="shared" si="690"/>
        <v>6464.4193968645604</v>
      </c>
      <c r="K791" s="199">
        <f t="shared" si="691"/>
        <v>18.344870938957964</v>
      </c>
      <c r="L791" s="201">
        <f t="shared" si="692"/>
        <v>0.15385554147087399</v>
      </c>
      <c r="M791" s="201">
        <f t="shared" si="693"/>
        <v>0.155149500008498</v>
      </c>
      <c r="N791" s="201">
        <f t="shared" si="694"/>
        <v>0.16307894113698901</v>
      </c>
      <c r="O791" s="201">
        <f t="shared" si="695"/>
        <v>0.15399769729013871</v>
      </c>
      <c r="P791" s="201" t="str">
        <f t="shared" si="696"/>
        <v/>
      </c>
      <c r="Q791" s="201" t="str">
        <f t="shared" si="697"/>
        <v/>
      </c>
      <c r="R791" s="201" t="str">
        <f t="shared" si="698"/>
        <v/>
      </c>
      <c r="S791" s="201" t="str">
        <f t="shared" si="699"/>
        <v/>
      </c>
      <c r="T791" s="199">
        <f t="shared" si="700"/>
        <v>0</v>
      </c>
      <c r="U791" s="199">
        <f t="shared" si="701"/>
        <v>0</v>
      </c>
      <c r="V791" s="199">
        <f t="shared" si="702"/>
        <v>0</v>
      </c>
      <c r="W791" s="199">
        <f t="shared" si="703"/>
        <v>0</v>
      </c>
      <c r="X791" s="199" t="str">
        <f t="shared" si="704"/>
        <v/>
      </c>
      <c r="Y791" s="199" t="str">
        <f t="shared" si="705"/>
        <v/>
      </c>
      <c r="Z791" s="199" t="str">
        <f t="shared" si="706"/>
        <v/>
      </c>
      <c r="AA791" s="199" t="str">
        <f t="shared" si="707"/>
        <v/>
      </c>
      <c r="AB791" s="201">
        <f t="shared" ca="1" si="708"/>
        <v>2.1343587760559903</v>
      </c>
      <c r="AD791" s="162">
        <f t="shared" si="709"/>
        <v>0</v>
      </c>
      <c r="AE791" s="162">
        <f t="shared" si="710"/>
        <v>0</v>
      </c>
      <c r="AF791" s="162">
        <f t="shared" si="711"/>
        <v>0</v>
      </c>
      <c r="AG791" s="162">
        <f t="shared" si="712"/>
        <v>0</v>
      </c>
      <c r="AH791" s="162" t="str">
        <f t="shared" si="713"/>
        <v/>
      </c>
      <c r="AI791" s="162" t="str">
        <f t="shared" si="714"/>
        <v/>
      </c>
      <c r="AJ791" s="162" t="str">
        <f t="shared" si="715"/>
        <v/>
      </c>
      <c r="AK791" s="162" t="str">
        <f t="shared" si="716"/>
        <v/>
      </c>
      <c r="AM791" s="199">
        <f t="shared" si="719"/>
        <v>7.9975743890276076</v>
      </c>
      <c r="AN791" s="197">
        <f t="shared" si="721"/>
        <v>0</v>
      </c>
      <c r="AO791" s="197">
        <f t="shared" si="722"/>
        <v>0</v>
      </c>
      <c r="AP791" s="197">
        <f t="shared" si="723"/>
        <v>0</v>
      </c>
      <c r="AQ791" s="197">
        <f t="shared" si="724"/>
        <v>0</v>
      </c>
      <c r="AR791" s="197" t="str">
        <f t="shared" si="725"/>
        <v/>
      </c>
      <c r="AS791" s="197" t="str">
        <f t="shared" si="726"/>
        <v/>
      </c>
      <c r="AT791" s="197" t="str">
        <f t="shared" si="727"/>
        <v/>
      </c>
      <c r="AU791" s="197" t="str">
        <f t="shared" si="728"/>
        <v/>
      </c>
      <c r="AV791" s="199">
        <f t="shared" ca="1" si="720"/>
        <v>2.0509741220169588</v>
      </c>
      <c r="AX791" s="162">
        <f t="shared" si="729"/>
        <v>0</v>
      </c>
      <c r="AY791" s="162">
        <f t="shared" si="730"/>
        <v>0</v>
      </c>
      <c r="AZ791" s="162">
        <f t="shared" si="731"/>
        <v>0</v>
      </c>
      <c r="BA791" s="162">
        <f t="shared" si="732"/>
        <v>0</v>
      </c>
      <c r="BB791" s="162" t="str">
        <f t="shared" si="733"/>
        <v/>
      </c>
      <c r="BC791" s="162" t="str">
        <f t="shared" si="734"/>
        <v/>
      </c>
      <c r="BD791" s="162" t="str">
        <f t="shared" si="735"/>
        <v/>
      </c>
      <c r="BE791" s="162" t="str">
        <f t="shared" si="736"/>
        <v/>
      </c>
      <c r="BG791" s="169">
        <f t="shared" si="717"/>
        <v>18.319177842404802</v>
      </c>
      <c r="BH791" s="169">
        <f t="shared" ca="1" si="718"/>
        <v>2.1281521672414447</v>
      </c>
    </row>
    <row r="792" spans="3:60" x14ac:dyDescent="0.25">
      <c r="C792" s="197">
        <v>71.8</v>
      </c>
      <c r="D792" s="198">
        <f t="shared" si="686"/>
        <v>26.940981404950556</v>
      </c>
      <c r="E792" s="199">
        <f t="shared" si="687"/>
        <v>4.6457103064066851</v>
      </c>
      <c r="F792" s="199">
        <f t="shared" si="688"/>
        <v>23.228551532033425</v>
      </c>
      <c r="G792" s="199">
        <f t="shared" si="689"/>
        <v>4.0879955613686967</v>
      </c>
      <c r="H792" s="200">
        <f t="shared" si="690"/>
        <v>6457.5701069066627</v>
      </c>
      <c r="K792" s="199">
        <f t="shared" si="691"/>
        <v>18.370564035511126</v>
      </c>
      <c r="L792" s="201">
        <f t="shared" si="692"/>
        <v>0.15407102542251386</v>
      </c>
      <c r="M792" s="201">
        <f t="shared" si="693"/>
        <v>0.15536679622699728</v>
      </c>
      <c r="N792" s="201">
        <f t="shared" si="694"/>
        <v>0.16330734301533215</v>
      </c>
      <c r="O792" s="201">
        <f t="shared" si="695"/>
        <v>0.15421338033956467</v>
      </c>
      <c r="P792" s="201" t="str">
        <f t="shared" si="696"/>
        <v/>
      </c>
      <c r="Q792" s="201" t="str">
        <f t="shared" si="697"/>
        <v/>
      </c>
      <c r="R792" s="201" t="str">
        <f t="shared" si="698"/>
        <v/>
      </c>
      <c r="S792" s="201" t="str">
        <f t="shared" si="699"/>
        <v/>
      </c>
      <c r="T792" s="199">
        <f t="shared" si="700"/>
        <v>0</v>
      </c>
      <c r="U792" s="199">
        <f t="shared" si="701"/>
        <v>0</v>
      </c>
      <c r="V792" s="199">
        <f t="shared" si="702"/>
        <v>0</v>
      </c>
      <c r="W792" s="199">
        <f t="shared" si="703"/>
        <v>0</v>
      </c>
      <c r="X792" s="199" t="str">
        <f t="shared" si="704"/>
        <v/>
      </c>
      <c r="Y792" s="199" t="str">
        <f t="shared" si="705"/>
        <v/>
      </c>
      <c r="Z792" s="199" t="str">
        <f t="shared" si="706"/>
        <v/>
      </c>
      <c r="AA792" s="199" t="str">
        <f t="shared" si="707"/>
        <v/>
      </c>
      <c r="AB792" s="201">
        <f t="shared" ca="1" si="708"/>
        <v>2.0509013568038412</v>
      </c>
      <c r="AD792" s="162">
        <f t="shared" si="709"/>
        <v>0</v>
      </c>
      <c r="AE792" s="162">
        <f t="shared" si="710"/>
        <v>0</v>
      </c>
      <c r="AF792" s="162">
        <f t="shared" si="711"/>
        <v>0</v>
      </c>
      <c r="AG792" s="162">
        <f t="shared" si="712"/>
        <v>0</v>
      </c>
      <c r="AH792" s="162" t="str">
        <f t="shared" si="713"/>
        <v/>
      </c>
      <c r="AI792" s="162" t="str">
        <f t="shared" si="714"/>
        <v/>
      </c>
      <c r="AJ792" s="162" t="str">
        <f t="shared" si="715"/>
        <v/>
      </c>
      <c r="AK792" s="162" t="str">
        <f t="shared" si="716"/>
        <v/>
      </c>
      <c r="AM792" s="199">
        <f t="shared" si="719"/>
        <v>8.0087911834021206</v>
      </c>
      <c r="AN792" s="197">
        <f t="shared" si="721"/>
        <v>0</v>
      </c>
      <c r="AO792" s="197">
        <f t="shared" si="722"/>
        <v>0</v>
      </c>
      <c r="AP792" s="197">
        <f t="shared" si="723"/>
        <v>0</v>
      </c>
      <c r="AQ792" s="197">
        <f t="shared" si="724"/>
        <v>0</v>
      </c>
      <c r="AR792" s="197" t="str">
        <f t="shared" si="725"/>
        <v/>
      </c>
      <c r="AS792" s="197" t="str">
        <f t="shared" si="726"/>
        <v/>
      </c>
      <c r="AT792" s="197" t="str">
        <f t="shared" si="727"/>
        <v/>
      </c>
      <c r="AU792" s="197" t="str">
        <f t="shared" si="728"/>
        <v/>
      </c>
      <c r="AV792" s="199">
        <f t="shared" ca="1" si="720"/>
        <v>2.1024852746459248</v>
      </c>
      <c r="AX792" s="162">
        <f t="shared" si="729"/>
        <v>0</v>
      </c>
      <c r="AY792" s="162">
        <f t="shared" si="730"/>
        <v>0</v>
      </c>
      <c r="AZ792" s="162">
        <f t="shared" si="731"/>
        <v>0</v>
      </c>
      <c r="BA792" s="162">
        <f t="shared" si="732"/>
        <v>0</v>
      </c>
      <c r="BB792" s="162" t="str">
        <f t="shared" si="733"/>
        <v/>
      </c>
      <c r="BC792" s="162" t="str">
        <f t="shared" si="734"/>
        <v/>
      </c>
      <c r="BD792" s="162" t="str">
        <f t="shared" si="735"/>
        <v/>
      </c>
      <c r="BE792" s="162" t="str">
        <f t="shared" si="736"/>
        <v/>
      </c>
      <c r="BG792" s="169">
        <f t="shared" si="717"/>
        <v>18.344870938957964</v>
      </c>
      <c r="BH792" s="169">
        <f t="shared" ca="1" si="718"/>
        <v>2.1343587760559903</v>
      </c>
    </row>
    <row r="793" spans="3:60" x14ac:dyDescent="0.25">
      <c r="C793" s="197">
        <v>71.900000000000006</v>
      </c>
      <c r="D793" s="198">
        <f t="shared" si="686"/>
        <v>26.978503663174724</v>
      </c>
      <c r="E793" s="199">
        <f t="shared" si="687"/>
        <v>4.6506328233657861</v>
      </c>
      <c r="F793" s="199">
        <f t="shared" si="688"/>
        <v>23.25316411682893</v>
      </c>
      <c r="G793" s="199">
        <f t="shared" si="689"/>
        <v>4.0936891485015243</v>
      </c>
      <c r="H793" s="200">
        <f t="shared" si="690"/>
        <v>6450.7350159474008</v>
      </c>
      <c r="K793" s="199">
        <f t="shared" si="691"/>
        <v>18.396257132064289</v>
      </c>
      <c r="L793" s="201">
        <f t="shared" si="692"/>
        <v>0.15428650937415375</v>
      </c>
      <c r="M793" s="201">
        <f t="shared" si="693"/>
        <v>0.15558409244549659</v>
      </c>
      <c r="N793" s="201">
        <f t="shared" si="694"/>
        <v>0.16353574489367526</v>
      </c>
      <c r="O793" s="201">
        <f t="shared" si="695"/>
        <v>0.15442906338899062</v>
      </c>
      <c r="P793" s="201" t="str">
        <f t="shared" si="696"/>
        <v/>
      </c>
      <c r="Q793" s="201" t="str">
        <f t="shared" si="697"/>
        <v/>
      </c>
      <c r="R793" s="201" t="str">
        <f t="shared" si="698"/>
        <v/>
      </c>
      <c r="S793" s="201" t="str">
        <f t="shared" si="699"/>
        <v/>
      </c>
      <c r="T793" s="199">
        <f t="shared" si="700"/>
        <v>0</v>
      </c>
      <c r="U793" s="199">
        <f t="shared" si="701"/>
        <v>0</v>
      </c>
      <c r="V793" s="199">
        <f t="shared" si="702"/>
        <v>0</v>
      </c>
      <c r="W793" s="199">
        <f t="shared" si="703"/>
        <v>0</v>
      </c>
      <c r="X793" s="199" t="str">
        <f t="shared" si="704"/>
        <v/>
      </c>
      <c r="Y793" s="199" t="str">
        <f t="shared" si="705"/>
        <v/>
      </c>
      <c r="Z793" s="199" t="str">
        <f t="shared" si="706"/>
        <v/>
      </c>
      <c r="AA793" s="199" t="str">
        <f t="shared" si="707"/>
        <v/>
      </c>
      <c r="AB793" s="201">
        <f t="shared" ca="1" si="708"/>
        <v>2.0084242934305432</v>
      </c>
      <c r="AD793" s="162">
        <f t="shared" si="709"/>
        <v>0</v>
      </c>
      <c r="AE793" s="162">
        <f t="shared" si="710"/>
        <v>0</v>
      </c>
      <c r="AF793" s="162">
        <f t="shared" si="711"/>
        <v>0</v>
      </c>
      <c r="AG793" s="162">
        <f t="shared" si="712"/>
        <v>0</v>
      </c>
      <c r="AH793" s="162" t="str">
        <f t="shared" si="713"/>
        <v/>
      </c>
      <c r="AI793" s="162" t="str">
        <f t="shared" si="714"/>
        <v/>
      </c>
      <c r="AJ793" s="162" t="str">
        <f t="shared" si="715"/>
        <v/>
      </c>
      <c r="AK793" s="162" t="str">
        <f t="shared" si="716"/>
        <v/>
      </c>
      <c r="AM793" s="199">
        <f t="shared" si="719"/>
        <v>8.0200079777766327</v>
      </c>
      <c r="AN793" s="197">
        <f t="shared" si="721"/>
        <v>0</v>
      </c>
      <c r="AO793" s="197">
        <f t="shared" si="722"/>
        <v>0</v>
      </c>
      <c r="AP793" s="197">
        <f t="shared" si="723"/>
        <v>0</v>
      </c>
      <c r="AQ793" s="197">
        <f t="shared" si="724"/>
        <v>0</v>
      </c>
      <c r="AR793" s="197" t="str">
        <f t="shared" si="725"/>
        <v/>
      </c>
      <c r="AS793" s="197" t="str">
        <f t="shared" si="726"/>
        <v/>
      </c>
      <c r="AT793" s="197" t="str">
        <f t="shared" si="727"/>
        <v/>
      </c>
      <c r="AU793" s="197" t="str">
        <f t="shared" si="728"/>
        <v/>
      </c>
      <c r="AV793" s="199">
        <f t="shared" ca="1" si="720"/>
        <v>2.1322468796632048</v>
      </c>
      <c r="AX793" s="162">
        <f t="shared" si="729"/>
        <v>0</v>
      </c>
      <c r="AY793" s="162">
        <f t="shared" si="730"/>
        <v>0</v>
      </c>
      <c r="AZ793" s="162">
        <f t="shared" si="731"/>
        <v>0</v>
      </c>
      <c r="BA793" s="162">
        <f t="shared" si="732"/>
        <v>0</v>
      </c>
      <c r="BB793" s="162" t="str">
        <f t="shared" si="733"/>
        <v/>
      </c>
      <c r="BC793" s="162" t="str">
        <f t="shared" si="734"/>
        <v/>
      </c>
      <c r="BD793" s="162" t="str">
        <f t="shared" si="735"/>
        <v/>
      </c>
      <c r="BE793" s="162" t="str">
        <f t="shared" si="736"/>
        <v/>
      </c>
      <c r="BG793" s="169">
        <f t="shared" si="717"/>
        <v>18.370564035511126</v>
      </c>
      <c r="BH793" s="169">
        <f t="shared" ca="1" si="718"/>
        <v>2.0509013568038412</v>
      </c>
    </row>
    <row r="794" spans="3:60" x14ac:dyDescent="0.25">
      <c r="C794" s="197">
        <v>72</v>
      </c>
      <c r="D794" s="198">
        <f t="shared" si="686"/>
        <v>27.016025921398882</v>
      </c>
      <c r="E794" s="199">
        <f t="shared" si="687"/>
        <v>4.6555555555555559</v>
      </c>
      <c r="F794" s="199">
        <f t="shared" si="688"/>
        <v>23.277777777777779</v>
      </c>
      <c r="G794" s="199">
        <f t="shared" si="689"/>
        <v>4.0993827356343475</v>
      </c>
      <c r="H794" s="200">
        <f t="shared" si="690"/>
        <v>6443.9140811455845</v>
      </c>
      <c r="K794" s="199">
        <f t="shared" si="691"/>
        <v>18.421950228617451</v>
      </c>
      <c r="L794" s="201">
        <f t="shared" si="692"/>
        <v>0.15450199332579362</v>
      </c>
      <c r="M794" s="201">
        <f t="shared" si="693"/>
        <v>0.15580138866399587</v>
      </c>
      <c r="N794" s="201">
        <f t="shared" si="694"/>
        <v>0.16376414677201837</v>
      </c>
      <c r="O794" s="201">
        <f t="shared" si="695"/>
        <v>0.15464474643841658</v>
      </c>
      <c r="P794" s="201" t="str">
        <f t="shared" si="696"/>
        <v/>
      </c>
      <c r="Q794" s="201" t="str">
        <f t="shared" si="697"/>
        <v/>
      </c>
      <c r="R794" s="201" t="str">
        <f t="shared" si="698"/>
        <v/>
      </c>
      <c r="S794" s="201" t="str">
        <f t="shared" si="699"/>
        <v/>
      </c>
      <c r="T794" s="199">
        <f t="shared" si="700"/>
        <v>0</v>
      </c>
      <c r="U794" s="199">
        <f t="shared" si="701"/>
        <v>0</v>
      </c>
      <c r="V794" s="199">
        <f t="shared" si="702"/>
        <v>0</v>
      </c>
      <c r="W794" s="199">
        <f t="shared" si="703"/>
        <v>0</v>
      </c>
      <c r="X794" s="199" t="str">
        <f t="shared" si="704"/>
        <v/>
      </c>
      <c r="Y794" s="199" t="str">
        <f t="shared" si="705"/>
        <v/>
      </c>
      <c r="Z794" s="199" t="str">
        <f t="shared" si="706"/>
        <v/>
      </c>
      <c r="AA794" s="199" t="str">
        <f t="shared" si="707"/>
        <v/>
      </c>
      <c r="AB794" s="201">
        <f t="shared" ca="1" si="708"/>
        <v>2.0561743977015463</v>
      </c>
      <c r="AD794" s="162">
        <f t="shared" si="709"/>
        <v>0</v>
      </c>
      <c r="AE794" s="162">
        <f t="shared" si="710"/>
        <v>0</v>
      </c>
      <c r="AF794" s="162">
        <f t="shared" si="711"/>
        <v>0</v>
      </c>
      <c r="AG794" s="162">
        <f t="shared" si="712"/>
        <v>0</v>
      </c>
      <c r="AH794" s="162" t="str">
        <f t="shared" si="713"/>
        <v/>
      </c>
      <c r="AI794" s="162" t="str">
        <f t="shared" si="714"/>
        <v/>
      </c>
      <c r="AJ794" s="162" t="str">
        <f t="shared" si="715"/>
        <v/>
      </c>
      <c r="AK794" s="162" t="str">
        <f t="shared" si="716"/>
        <v/>
      </c>
      <c r="AM794" s="199">
        <f t="shared" si="719"/>
        <v>8.0312247721511447</v>
      </c>
      <c r="AN794" s="197">
        <f t="shared" si="721"/>
        <v>0</v>
      </c>
      <c r="AO794" s="197">
        <f t="shared" si="722"/>
        <v>0</v>
      </c>
      <c r="AP794" s="197">
        <f t="shared" si="723"/>
        <v>0</v>
      </c>
      <c r="AQ794" s="197">
        <f t="shared" si="724"/>
        <v>0</v>
      </c>
      <c r="AR794" s="197" t="str">
        <f t="shared" si="725"/>
        <v/>
      </c>
      <c r="AS794" s="197" t="str">
        <f t="shared" si="726"/>
        <v/>
      </c>
      <c r="AT794" s="197" t="str">
        <f t="shared" si="727"/>
        <v/>
      </c>
      <c r="AU794" s="197" t="str">
        <f t="shared" si="728"/>
        <v/>
      </c>
      <c r="AV794" s="199">
        <f t="shared" ca="1" si="720"/>
        <v>2.1295186465233669</v>
      </c>
      <c r="AX794" s="162">
        <f t="shared" si="729"/>
        <v>0</v>
      </c>
      <c r="AY794" s="162">
        <f t="shared" si="730"/>
        <v>0</v>
      </c>
      <c r="AZ794" s="162">
        <f t="shared" si="731"/>
        <v>0</v>
      </c>
      <c r="BA794" s="162">
        <f t="shared" si="732"/>
        <v>0</v>
      </c>
      <c r="BB794" s="162" t="str">
        <f t="shared" si="733"/>
        <v/>
      </c>
      <c r="BC794" s="162" t="str">
        <f t="shared" si="734"/>
        <v/>
      </c>
      <c r="BD794" s="162" t="str">
        <f t="shared" si="735"/>
        <v/>
      </c>
      <c r="BE794" s="162" t="str">
        <f t="shared" si="736"/>
        <v/>
      </c>
      <c r="BG794" s="169">
        <f t="shared" si="717"/>
        <v>18.396257132064289</v>
      </c>
      <c r="BH794" s="169">
        <f t="shared" ca="1" si="718"/>
        <v>2.0084242934305432</v>
      </c>
    </row>
    <row r="795" spans="3:60" x14ac:dyDescent="0.25">
      <c r="C795" s="197">
        <v>72.099999999999994</v>
      </c>
      <c r="D795" s="198">
        <f t="shared" si="686"/>
        <v>27.05354817962305</v>
      </c>
      <c r="E795" s="199">
        <f t="shared" si="687"/>
        <v>4.6604785020804442</v>
      </c>
      <c r="F795" s="199">
        <f t="shared" si="688"/>
        <v>23.302392510402221</v>
      </c>
      <c r="G795" s="199">
        <f t="shared" si="689"/>
        <v>4.1050763227671734</v>
      </c>
      <c r="H795" s="200">
        <f t="shared" si="690"/>
        <v>6437.1072598249211</v>
      </c>
      <c r="K795" s="199">
        <f t="shared" si="691"/>
        <v>18.447643325170613</v>
      </c>
      <c r="L795" s="201">
        <f t="shared" si="692"/>
        <v>0.15471747727743351</v>
      </c>
      <c r="M795" s="201">
        <f t="shared" si="693"/>
        <v>0.15601868488249518</v>
      </c>
      <c r="N795" s="201">
        <f t="shared" si="694"/>
        <v>0.1639925486503615</v>
      </c>
      <c r="O795" s="201">
        <f t="shared" si="695"/>
        <v>0.15486042948784257</v>
      </c>
      <c r="P795" s="201" t="str">
        <f t="shared" si="696"/>
        <v/>
      </c>
      <c r="Q795" s="201" t="str">
        <f t="shared" si="697"/>
        <v/>
      </c>
      <c r="R795" s="201" t="str">
        <f t="shared" si="698"/>
        <v/>
      </c>
      <c r="S795" s="201" t="str">
        <f t="shared" si="699"/>
        <v/>
      </c>
      <c r="T795" s="199">
        <f t="shared" si="700"/>
        <v>0</v>
      </c>
      <c r="U795" s="199">
        <f t="shared" si="701"/>
        <v>0</v>
      </c>
      <c r="V795" s="199">
        <f t="shared" si="702"/>
        <v>0</v>
      </c>
      <c r="W795" s="199">
        <f t="shared" si="703"/>
        <v>0</v>
      </c>
      <c r="X795" s="199" t="str">
        <f t="shared" si="704"/>
        <v/>
      </c>
      <c r="Y795" s="199" t="str">
        <f t="shared" si="705"/>
        <v/>
      </c>
      <c r="Z795" s="199" t="str">
        <f t="shared" si="706"/>
        <v/>
      </c>
      <c r="AA795" s="199" t="str">
        <f t="shared" si="707"/>
        <v/>
      </c>
      <c r="AB795" s="201">
        <f t="shared" ca="1" si="708"/>
        <v>2.0243790941097943</v>
      </c>
      <c r="AD795" s="162">
        <f t="shared" si="709"/>
        <v>0</v>
      </c>
      <c r="AE795" s="162">
        <f t="shared" si="710"/>
        <v>0</v>
      </c>
      <c r="AF795" s="162">
        <f t="shared" si="711"/>
        <v>0</v>
      </c>
      <c r="AG795" s="162">
        <f t="shared" si="712"/>
        <v>0</v>
      </c>
      <c r="AH795" s="162" t="str">
        <f t="shared" si="713"/>
        <v/>
      </c>
      <c r="AI795" s="162" t="str">
        <f t="shared" si="714"/>
        <v/>
      </c>
      <c r="AJ795" s="162" t="str">
        <f t="shared" si="715"/>
        <v/>
      </c>
      <c r="AK795" s="162" t="str">
        <f t="shared" si="716"/>
        <v/>
      </c>
      <c r="AM795" s="199">
        <f t="shared" si="719"/>
        <v>8.0424415665256568</v>
      </c>
      <c r="AN795" s="197">
        <f t="shared" si="721"/>
        <v>0</v>
      </c>
      <c r="AO795" s="197">
        <f t="shared" si="722"/>
        <v>0</v>
      </c>
      <c r="AP795" s="197">
        <f t="shared" si="723"/>
        <v>0</v>
      </c>
      <c r="AQ795" s="197">
        <f t="shared" si="724"/>
        <v>0</v>
      </c>
      <c r="AR795" s="197" t="str">
        <f t="shared" si="725"/>
        <v/>
      </c>
      <c r="AS795" s="197" t="str">
        <f t="shared" si="726"/>
        <v/>
      </c>
      <c r="AT795" s="197" t="str">
        <f t="shared" si="727"/>
        <v/>
      </c>
      <c r="AU795" s="197" t="str">
        <f t="shared" si="728"/>
        <v/>
      </c>
      <c r="AV795" s="199">
        <f t="shared" ca="1" si="720"/>
        <v>2.0533644173895294</v>
      </c>
      <c r="AX795" s="162">
        <f t="shared" si="729"/>
        <v>0</v>
      </c>
      <c r="AY795" s="162">
        <f t="shared" si="730"/>
        <v>0</v>
      </c>
      <c r="AZ795" s="162">
        <f t="shared" si="731"/>
        <v>0</v>
      </c>
      <c r="BA795" s="162">
        <f t="shared" si="732"/>
        <v>0</v>
      </c>
      <c r="BB795" s="162" t="str">
        <f t="shared" si="733"/>
        <v/>
      </c>
      <c r="BC795" s="162" t="str">
        <f t="shared" si="734"/>
        <v/>
      </c>
      <c r="BD795" s="162" t="str">
        <f t="shared" si="735"/>
        <v/>
      </c>
      <c r="BE795" s="162" t="str">
        <f t="shared" si="736"/>
        <v/>
      </c>
      <c r="BG795" s="169">
        <f t="shared" si="717"/>
        <v>18.421950228617451</v>
      </c>
      <c r="BH795" s="169">
        <f t="shared" ca="1" si="718"/>
        <v>2.0561743977015463</v>
      </c>
    </row>
    <row r="796" spans="3:60" x14ac:dyDescent="0.25">
      <c r="C796" s="197">
        <v>72.2</v>
      </c>
      <c r="D796" s="198">
        <f t="shared" si="686"/>
        <v>27.091070437847218</v>
      </c>
      <c r="E796" s="199">
        <f t="shared" si="687"/>
        <v>4.6654016620498613</v>
      </c>
      <c r="F796" s="199">
        <f t="shared" si="688"/>
        <v>23.327008310249305</v>
      </c>
      <c r="G796" s="199">
        <f t="shared" si="689"/>
        <v>4.1107699098999992</v>
      </c>
      <c r="H796" s="200">
        <f t="shared" si="690"/>
        <v>6430.3145094732854</v>
      </c>
      <c r="K796" s="199">
        <f t="shared" si="691"/>
        <v>18.473336421723776</v>
      </c>
      <c r="L796" s="201">
        <f t="shared" si="692"/>
        <v>0.15493296122907338</v>
      </c>
      <c r="M796" s="201">
        <f t="shared" si="693"/>
        <v>0.15623598110099449</v>
      </c>
      <c r="N796" s="201">
        <f t="shared" si="694"/>
        <v>0.16422095052870464</v>
      </c>
      <c r="O796" s="201">
        <f t="shared" si="695"/>
        <v>0.15507611253726852</v>
      </c>
      <c r="P796" s="201" t="str">
        <f t="shared" si="696"/>
        <v/>
      </c>
      <c r="Q796" s="201" t="str">
        <f t="shared" si="697"/>
        <v/>
      </c>
      <c r="R796" s="201" t="str">
        <f t="shared" si="698"/>
        <v/>
      </c>
      <c r="S796" s="201" t="str">
        <f t="shared" si="699"/>
        <v/>
      </c>
      <c r="T796" s="199">
        <f t="shared" si="700"/>
        <v>0</v>
      </c>
      <c r="U796" s="199">
        <f t="shared" si="701"/>
        <v>0</v>
      </c>
      <c r="V796" s="199">
        <f t="shared" si="702"/>
        <v>0</v>
      </c>
      <c r="W796" s="199">
        <f t="shared" si="703"/>
        <v>0</v>
      </c>
      <c r="X796" s="199" t="str">
        <f t="shared" si="704"/>
        <v/>
      </c>
      <c r="Y796" s="199" t="str">
        <f t="shared" si="705"/>
        <v/>
      </c>
      <c r="Z796" s="199" t="str">
        <f t="shared" si="706"/>
        <v/>
      </c>
      <c r="AA796" s="199" t="str">
        <f t="shared" si="707"/>
        <v/>
      </c>
      <c r="AB796" s="201">
        <f t="shared" ca="1" si="708"/>
        <v>2.1433504970369031</v>
      </c>
      <c r="AD796" s="162">
        <f t="shared" si="709"/>
        <v>0</v>
      </c>
      <c r="AE796" s="162">
        <f t="shared" si="710"/>
        <v>0</v>
      </c>
      <c r="AF796" s="162">
        <f t="shared" si="711"/>
        <v>0</v>
      </c>
      <c r="AG796" s="162">
        <f t="shared" si="712"/>
        <v>0</v>
      </c>
      <c r="AH796" s="162" t="str">
        <f t="shared" si="713"/>
        <v/>
      </c>
      <c r="AI796" s="162" t="str">
        <f t="shared" si="714"/>
        <v/>
      </c>
      <c r="AJ796" s="162" t="str">
        <f t="shared" si="715"/>
        <v/>
      </c>
      <c r="AK796" s="162" t="str">
        <f t="shared" si="716"/>
        <v/>
      </c>
      <c r="AM796" s="199">
        <f t="shared" si="719"/>
        <v>8.0536583609001688</v>
      </c>
      <c r="AN796" s="197">
        <f t="shared" si="721"/>
        <v>0</v>
      </c>
      <c r="AO796" s="197">
        <f t="shared" si="722"/>
        <v>0</v>
      </c>
      <c r="AP796" s="197">
        <f t="shared" si="723"/>
        <v>0</v>
      </c>
      <c r="AQ796" s="197">
        <f t="shared" si="724"/>
        <v>0</v>
      </c>
      <c r="AR796" s="197" t="str">
        <f t="shared" si="725"/>
        <v/>
      </c>
      <c r="AS796" s="197" t="str">
        <f t="shared" si="726"/>
        <v/>
      </c>
      <c r="AT796" s="197" t="str">
        <f t="shared" si="727"/>
        <v/>
      </c>
      <c r="AU796" s="197" t="str">
        <f t="shared" si="728"/>
        <v/>
      </c>
      <c r="AV796" s="199">
        <f t="shared" ca="1" si="720"/>
        <v>2.0485391766792302</v>
      </c>
      <c r="AX796" s="162">
        <f t="shared" si="729"/>
        <v>0</v>
      </c>
      <c r="AY796" s="162">
        <f t="shared" si="730"/>
        <v>0</v>
      </c>
      <c r="AZ796" s="162">
        <f t="shared" si="731"/>
        <v>0</v>
      </c>
      <c r="BA796" s="162">
        <f t="shared" si="732"/>
        <v>0</v>
      </c>
      <c r="BB796" s="162" t="str">
        <f t="shared" si="733"/>
        <v/>
      </c>
      <c r="BC796" s="162" t="str">
        <f t="shared" si="734"/>
        <v/>
      </c>
      <c r="BD796" s="162" t="str">
        <f t="shared" si="735"/>
        <v/>
      </c>
      <c r="BE796" s="162" t="str">
        <f t="shared" si="736"/>
        <v/>
      </c>
      <c r="BG796" s="169">
        <f t="shared" si="717"/>
        <v>18.447643325170613</v>
      </c>
      <c r="BH796" s="169">
        <f t="shared" ca="1" si="718"/>
        <v>2.0243790941097943</v>
      </c>
    </row>
    <row r="797" spans="3:60" x14ac:dyDescent="0.25">
      <c r="C797" s="197">
        <v>72.3</v>
      </c>
      <c r="D797" s="198">
        <f t="shared" si="686"/>
        <v>27.128592696071376</v>
      </c>
      <c r="E797" s="199">
        <f t="shared" si="687"/>
        <v>4.6703250345781466</v>
      </c>
      <c r="F797" s="199">
        <f t="shared" si="688"/>
        <v>23.351625172890735</v>
      </c>
      <c r="G797" s="199">
        <f t="shared" si="689"/>
        <v>4.1164634970328242</v>
      </c>
      <c r="H797" s="200">
        <f t="shared" si="690"/>
        <v>6423.5357877419738</v>
      </c>
      <c r="K797" s="199">
        <f t="shared" si="691"/>
        <v>18.499029518276938</v>
      </c>
      <c r="L797" s="201">
        <f t="shared" si="692"/>
        <v>0.15514844518071327</v>
      </c>
      <c r="M797" s="201">
        <f t="shared" si="693"/>
        <v>0.15645327731949379</v>
      </c>
      <c r="N797" s="201">
        <f t="shared" si="694"/>
        <v>0.16444935240704775</v>
      </c>
      <c r="O797" s="201">
        <f t="shared" si="695"/>
        <v>0.15529179558669448</v>
      </c>
      <c r="P797" s="201" t="str">
        <f t="shared" si="696"/>
        <v/>
      </c>
      <c r="Q797" s="201" t="str">
        <f t="shared" si="697"/>
        <v/>
      </c>
      <c r="R797" s="201" t="str">
        <f t="shared" si="698"/>
        <v/>
      </c>
      <c r="S797" s="201" t="str">
        <f t="shared" si="699"/>
        <v/>
      </c>
      <c r="T797" s="199">
        <f t="shared" si="700"/>
        <v>0</v>
      </c>
      <c r="U797" s="199">
        <f t="shared" si="701"/>
        <v>0</v>
      </c>
      <c r="V797" s="199">
        <f t="shared" si="702"/>
        <v>0</v>
      </c>
      <c r="W797" s="199">
        <f t="shared" si="703"/>
        <v>0</v>
      </c>
      <c r="X797" s="199" t="str">
        <f t="shared" si="704"/>
        <v/>
      </c>
      <c r="Y797" s="199" t="str">
        <f t="shared" si="705"/>
        <v/>
      </c>
      <c r="Z797" s="199" t="str">
        <f t="shared" si="706"/>
        <v/>
      </c>
      <c r="AA797" s="199" t="str">
        <f t="shared" si="707"/>
        <v/>
      </c>
      <c r="AB797" s="201">
        <f t="shared" ca="1" si="708"/>
        <v>2.0192472183607433</v>
      </c>
      <c r="AD797" s="162">
        <f t="shared" si="709"/>
        <v>0</v>
      </c>
      <c r="AE797" s="162">
        <f t="shared" si="710"/>
        <v>0</v>
      </c>
      <c r="AF797" s="162">
        <f t="shared" si="711"/>
        <v>0</v>
      </c>
      <c r="AG797" s="162">
        <f t="shared" si="712"/>
        <v>0</v>
      </c>
      <c r="AH797" s="162" t="str">
        <f t="shared" si="713"/>
        <v/>
      </c>
      <c r="AI797" s="162" t="str">
        <f t="shared" si="714"/>
        <v/>
      </c>
      <c r="AJ797" s="162" t="str">
        <f t="shared" si="715"/>
        <v/>
      </c>
      <c r="AK797" s="162" t="str">
        <f t="shared" si="716"/>
        <v/>
      </c>
      <c r="AM797" s="199">
        <f t="shared" si="719"/>
        <v>8.0648751552746809</v>
      </c>
      <c r="AN797" s="197">
        <f t="shared" si="721"/>
        <v>0</v>
      </c>
      <c r="AO797" s="197">
        <f t="shared" si="722"/>
        <v>0</v>
      </c>
      <c r="AP797" s="197">
        <f t="shared" si="723"/>
        <v>0</v>
      </c>
      <c r="AQ797" s="197">
        <f t="shared" si="724"/>
        <v>0</v>
      </c>
      <c r="AR797" s="197" t="str">
        <f t="shared" si="725"/>
        <v/>
      </c>
      <c r="AS797" s="197" t="str">
        <f t="shared" si="726"/>
        <v/>
      </c>
      <c r="AT797" s="197" t="str">
        <f t="shared" si="727"/>
        <v/>
      </c>
      <c r="AU797" s="197" t="str">
        <f t="shared" si="728"/>
        <v/>
      </c>
      <c r="AV797" s="199">
        <f t="shared" ca="1" si="720"/>
        <v>2.1162265879416822</v>
      </c>
      <c r="AX797" s="162">
        <f t="shared" si="729"/>
        <v>0</v>
      </c>
      <c r="AY797" s="162">
        <f t="shared" si="730"/>
        <v>0</v>
      </c>
      <c r="AZ797" s="162">
        <f t="shared" si="731"/>
        <v>0</v>
      </c>
      <c r="BA797" s="162">
        <f t="shared" si="732"/>
        <v>0</v>
      </c>
      <c r="BB797" s="162" t="str">
        <f t="shared" si="733"/>
        <v/>
      </c>
      <c r="BC797" s="162" t="str">
        <f t="shared" si="734"/>
        <v/>
      </c>
      <c r="BD797" s="162" t="str">
        <f t="shared" si="735"/>
        <v/>
      </c>
      <c r="BE797" s="162" t="str">
        <f t="shared" si="736"/>
        <v/>
      </c>
      <c r="BG797" s="169">
        <f t="shared" si="717"/>
        <v>18.473336421723776</v>
      </c>
      <c r="BH797" s="169">
        <f t="shared" ca="1" si="718"/>
        <v>2.1433504970369031</v>
      </c>
    </row>
    <row r="798" spans="3:60" x14ac:dyDescent="0.25">
      <c r="C798" s="197">
        <v>72.400000000000006</v>
      </c>
      <c r="D798" s="198">
        <f t="shared" si="686"/>
        <v>27.166114954295548</v>
      </c>
      <c r="E798" s="199">
        <f t="shared" si="687"/>
        <v>4.675248618784531</v>
      </c>
      <c r="F798" s="199">
        <f t="shared" si="688"/>
        <v>23.376243093922653</v>
      </c>
      <c r="G798" s="199">
        <f t="shared" si="689"/>
        <v>4.122157084165651</v>
      </c>
      <c r="H798" s="200">
        <f t="shared" si="690"/>
        <v>6416.7710524449903</v>
      </c>
      <c r="K798" s="199">
        <f t="shared" si="691"/>
        <v>18.5247226148301</v>
      </c>
      <c r="L798" s="201">
        <f t="shared" si="692"/>
        <v>0.15536392913235314</v>
      </c>
      <c r="M798" s="201">
        <f t="shared" si="693"/>
        <v>0.15667057353799307</v>
      </c>
      <c r="N798" s="201">
        <f t="shared" si="694"/>
        <v>0.16467775428539086</v>
      </c>
      <c r="O798" s="201">
        <f t="shared" si="695"/>
        <v>0.15550747863612044</v>
      </c>
      <c r="P798" s="201" t="str">
        <f t="shared" si="696"/>
        <v/>
      </c>
      <c r="Q798" s="201" t="str">
        <f t="shared" si="697"/>
        <v/>
      </c>
      <c r="R798" s="201" t="str">
        <f t="shared" si="698"/>
        <v/>
      </c>
      <c r="S798" s="201" t="str">
        <f t="shared" si="699"/>
        <v/>
      </c>
      <c r="T798" s="199">
        <f t="shared" si="700"/>
        <v>0</v>
      </c>
      <c r="U798" s="199">
        <f t="shared" si="701"/>
        <v>0</v>
      </c>
      <c r="V798" s="199">
        <f t="shared" si="702"/>
        <v>0</v>
      </c>
      <c r="W798" s="199">
        <f t="shared" si="703"/>
        <v>0</v>
      </c>
      <c r="X798" s="199" t="str">
        <f t="shared" si="704"/>
        <v/>
      </c>
      <c r="Y798" s="199" t="str">
        <f t="shared" si="705"/>
        <v/>
      </c>
      <c r="Z798" s="199" t="str">
        <f t="shared" si="706"/>
        <v/>
      </c>
      <c r="AA798" s="199" t="str">
        <f t="shared" si="707"/>
        <v/>
      </c>
      <c r="AB798" s="201">
        <f t="shared" ca="1" si="708"/>
        <v>2.0567971552210373</v>
      </c>
      <c r="AD798" s="162">
        <f t="shared" si="709"/>
        <v>0</v>
      </c>
      <c r="AE798" s="162">
        <f t="shared" si="710"/>
        <v>0</v>
      </c>
      <c r="AF798" s="162">
        <f t="shared" si="711"/>
        <v>0</v>
      </c>
      <c r="AG798" s="162">
        <f t="shared" si="712"/>
        <v>0</v>
      </c>
      <c r="AH798" s="162" t="str">
        <f t="shared" si="713"/>
        <v/>
      </c>
      <c r="AI798" s="162" t="str">
        <f t="shared" si="714"/>
        <v/>
      </c>
      <c r="AJ798" s="162" t="str">
        <f t="shared" si="715"/>
        <v/>
      </c>
      <c r="AK798" s="162" t="str">
        <f t="shared" si="716"/>
        <v/>
      </c>
      <c r="AM798" s="199">
        <f t="shared" si="719"/>
        <v>8.076091949649193</v>
      </c>
      <c r="AN798" s="197">
        <f t="shared" si="721"/>
        <v>0</v>
      </c>
      <c r="AO798" s="197">
        <f t="shared" si="722"/>
        <v>0</v>
      </c>
      <c r="AP798" s="197">
        <f t="shared" si="723"/>
        <v>0</v>
      </c>
      <c r="AQ798" s="197">
        <f t="shared" si="724"/>
        <v>0</v>
      </c>
      <c r="AR798" s="197" t="str">
        <f t="shared" si="725"/>
        <v/>
      </c>
      <c r="AS798" s="197" t="str">
        <f t="shared" si="726"/>
        <v/>
      </c>
      <c r="AT798" s="197" t="str">
        <f t="shared" si="727"/>
        <v/>
      </c>
      <c r="AU798" s="197" t="str">
        <f t="shared" si="728"/>
        <v/>
      </c>
      <c r="AV798" s="199">
        <f t="shared" ca="1" si="720"/>
        <v>2.0383353905940722</v>
      </c>
      <c r="AX798" s="162">
        <f t="shared" si="729"/>
        <v>0</v>
      </c>
      <c r="AY798" s="162">
        <f t="shared" si="730"/>
        <v>0</v>
      </c>
      <c r="AZ798" s="162">
        <f t="shared" si="731"/>
        <v>0</v>
      </c>
      <c r="BA798" s="162">
        <f t="shared" si="732"/>
        <v>0</v>
      </c>
      <c r="BB798" s="162" t="str">
        <f t="shared" si="733"/>
        <v/>
      </c>
      <c r="BC798" s="162" t="str">
        <f t="shared" si="734"/>
        <v/>
      </c>
      <c r="BD798" s="162" t="str">
        <f t="shared" si="735"/>
        <v/>
      </c>
      <c r="BE798" s="162" t="str">
        <f t="shared" si="736"/>
        <v/>
      </c>
      <c r="BG798" s="169">
        <f t="shared" si="717"/>
        <v>18.499029518276938</v>
      </c>
      <c r="BH798" s="169">
        <f t="shared" ca="1" si="718"/>
        <v>2.0192472183607433</v>
      </c>
    </row>
    <row r="799" spans="3:60" x14ac:dyDescent="0.25">
      <c r="C799" s="197">
        <v>72.5</v>
      </c>
      <c r="D799" s="198">
        <f t="shared" si="686"/>
        <v>27.203637212519713</v>
      </c>
      <c r="E799" s="199">
        <f t="shared" si="687"/>
        <v>4.6801724137931036</v>
      </c>
      <c r="F799" s="199">
        <f t="shared" si="688"/>
        <v>23.400862068965516</v>
      </c>
      <c r="G799" s="199">
        <f t="shared" si="689"/>
        <v>4.1278506712984759</v>
      </c>
      <c r="H799" s="200">
        <f t="shared" si="690"/>
        <v>6410.0202615582984</v>
      </c>
      <c r="K799" s="199">
        <f t="shared" si="691"/>
        <v>18.550415711383263</v>
      </c>
      <c r="L799" s="201">
        <f t="shared" si="692"/>
        <v>0.15557941308399303</v>
      </c>
      <c r="M799" s="201">
        <f t="shared" si="693"/>
        <v>0.15688786975649238</v>
      </c>
      <c r="N799" s="201">
        <f t="shared" si="694"/>
        <v>0.164906156163734</v>
      </c>
      <c r="O799" s="201">
        <f t="shared" si="695"/>
        <v>0.15572316168554642</v>
      </c>
      <c r="P799" s="201" t="str">
        <f t="shared" si="696"/>
        <v/>
      </c>
      <c r="Q799" s="201" t="str">
        <f t="shared" si="697"/>
        <v/>
      </c>
      <c r="R799" s="201" t="str">
        <f t="shared" si="698"/>
        <v/>
      </c>
      <c r="S799" s="201" t="str">
        <f t="shared" si="699"/>
        <v/>
      </c>
      <c r="T799" s="199">
        <f t="shared" si="700"/>
        <v>0</v>
      </c>
      <c r="U799" s="199">
        <f t="shared" si="701"/>
        <v>0</v>
      </c>
      <c r="V799" s="199">
        <f t="shared" si="702"/>
        <v>0</v>
      </c>
      <c r="W799" s="199">
        <f t="shared" si="703"/>
        <v>0</v>
      </c>
      <c r="X799" s="199" t="str">
        <f t="shared" si="704"/>
        <v/>
      </c>
      <c r="Y799" s="199" t="str">
        <f t="shared" si="705"/>
        <v/>
      </c>
      <c r="Z799" s="199" t="str">
        <f t="shared" si="706"/>
        <v/>
      </c>
      <c r="AA799" s="199" t="str">
        <f t="shared" si="707"/>
        <v/>
      </c>
      <c r="AB799" s="201">
        <f t="shared" ca="1" si="708"/>
        <v>2.0170324795506858</v>
      </c>
      <c r="AD799" s="162">
        <f t="shared" si="709"/>
        <v>0</v>
      </c>
      <c r="AE799" s="162">
        <f t="shared" si="710"/>
        <v>0</v>
      </c>
      <c r="AF799" s="162">
        <f t="shared" si="711"/>
        <v>0</v>
      </c>
      <c r="AG799" s="162">
        <f t="shared" si="712"/>
        <v>0</v>
      </c>
      <c r="AH799" s="162" t="str">
        <f t="shared" si="713"/>
        <v/>
      </c>
      <c r="AI799" s="162" t="str">
        <f t="shared" si="714"/>
        <v/>
      </c>
      <c r="AJ799" s="162" t="str">
        <f t="shared" si="715"/>
        <v/>
      </c>
      <c r="AK799" s="162" t="str">
        <f t="shared" si="716"/>
        <v/>
      </c>
      <c r="AM799" s="199">
        <f t="shared" si="719"/>
        <v>8.087308744023705</v>
      </c>
      <c r="AN799" s="197">
        <f t="shared" si="721"/>
        <v>0</v>
      </c>
      <c r="AO799" s="197">
        <f t="shared" si="722"/>
        <v>0</v>
      </c>
      <c r="AP799" s="197">
        <f t="shared" si="723"/>
        <v>0</v>
      </c>
      <c r="AQ799" s="197">
        <f t="shared" si="724"/>
        <v>0</v>
      </c>
      <c r="AR799" s="197" t="str">
        <f t="shared" si="725"/>
        <v/>
      </c>
      <c r="AS799" s="197" t="str">
        <f t="shared" si="726"/>
        <v/>
      </c>
      <c r="AT799" s="197" t="str">
        <f t="shared" si="727"/>
        <v/>
      </c>
      <c r="AU799" s="197" t="str">
        <f t="shared" si="728"/>
        <v/>
      </c>
      <c r="AV799" s="199">
        <f t="shared" ca="1" si="720"/>
        <v>2.0237540465372836</v>
      </c>
      <c r="AX799" s="162">
        <f t="shared" si="729"/>
        <v>0</v>
      </c>
      <c r="AY799" s="162">
        <f t="shared" si="730"/>
        <v>0</v>
      </c>
      <c r="AZ799" s="162">
        <f t="shared" si="731"/>
        <v>0</v>
      </c>
      <c r="BA799" s="162">
        <f t="shared" si="732"/>
        <v>0</v>
      </c>
      <c r="BB799" s="162" t="str">
        <f t="shared" si="733"/>
        <v/>
      </c>
      <c r="BC799" s="162" t="str">
        <f t="shared" si="734"/>
        <v/>
      </c>
      <c r="BD799" s="162" t="str">
        <f t="shared" si="735"/>
        <v/>
      </c>
      <c r="BE799" s="162" t="str">
        <f t="shared" si="736"/>
        <v/>
      </c>
      <c r="BG799" s="169">
        <f t="shared" si="717"/>
        <v>18.5247226148301</v>
      </c>
      <c r="BH799" s="169">
        <f t="shared" ca="1" si="718"/>
        <v>2.0567971552210373</v>
      </c>
    </row>
    <row r="800" spans="3:60" x14ac:dyDescent="0.25">
      <c r="C800" s="197">
        <v>72.599999999999994</v>
      </c>
      <c r="D800" s="198">
        <f t="shared" si="686"/>
        <v>27.24115947074387</v>
      </c>
      <c r="E800" s="199">
        <f t="shared" si="687"/>
        <v>4.6850964187327824</v>
      </c>
      <c r="F800" s="199">
        <f t="shared" si="688"/>
        <v>23.425482093663913</v>
      </c>
      <c r="G800" s="199">
        <f t="shared" si="689"/>
        <v>4.1335442584313009</v>
      </c>
      <c r="H800" s="200">
        <f t="shared" si="690"/>
        <v>6403.2833732191048</v>
      </c>
      <c r="K800" s="199">
        <f t="shared" si="691"/>
        <v>18.576108807936425</v>
      </c>
      <c r="L800" s="201">
        <f t="shared" si="692"/>
        <v>0.1557948970356329</v>
      </c>
      <c r="M800" s="201">
        <f t="shared" si="693"/>
        <v>0.15710516597499166</v>
      </c>
      <c r="N800" s="201">
        <f t="shared" si="694"/>
        <v>0.16513455804207711</v>
      </c>
      <c r="O800" s="201">
        <f t="shared" si="695"/>
        <v>0.15593884473497238</v>
      </c>
      <c r="P800" s="201" t="str">
        <f t="shared" si="696"/>
        <v/>
      </c>
      <c r="Q800" s="201" t="str">
        <f t="shared" si="697"/>
        <v/>
      </c>
      <c r="R800" s="201" t="str">
        <f t="shared" si="698"/>
        <v/>
      </c>
      <c r="S800" s="201" t="str">
        <f t="shared" si="699"/>
        <v/>
      </c>
      <c r="T800" s="199">
        <f t="shared" si="700"/>
        <v>0</v>
      </c>
      <c r="U800" s="199">
        <f t="shared" si="701"/>
        <v>0</v>
      </c>
      <c r="V800" s="199">
        <f t="shared" si="702"/>
        <v>0</v>
      </c>
      <c r="W800" s="199">
        <f t="shared" si="703"/>
        <v>0</v>
      </c>
      <c r="X800" s="199" t="str">
        <f t="shared" si="704"/>
        <v/>
      </c>
      <c r="Y800" s="199" t="str">
        <f t="shared" si="705"/>
        <v/>
      </c>
      <c r="Z800" s="199" t="str">
        <f t="shared" si="706"/>
        <v/>
      </c>
      <c r="AA800" s="199" t="str">
        <f t="shared" si="707"/>
        <v/>
      </c>
      <c r="AB800" s="201">
        <f t="shared" ca="1" si="708"/>
        <v>2.1189593800266477</v>
      </c>
      <c r="AD800" s="162">
        <f t="shared" si="709"/>
        <v>0</v>
      </c>
      <c r="AE800" s="162">
        <f t="shared" si="710"/>
        <v>0</v>
      </c>
      <c r="AF800" s="162">
        <f t="shared" si="711"/>
        <v>0</v>
      </c>
      <c r="AG800" s="162">
        <f t="shared" si="712"/>
        <v>0</v>
      </c>
      <c r="AH800" s="162" t="str">
        <f t="shared" si="713"/>
        <v/>
      </c>
      <c r="AI800" s="162" t="str">
        <f t="shared" si="714"/>
        <v/>
      </c>
      <c r="AJ800" s="162" t="str">
        <f t="shared" si="715"/>
        <v/>
      </c>
      <c r="AK800" s="162" t="str">
        <f t="shared" si="716"/>
        <v/>
      </c>
      <c r="AM800" s="199">
        <f t="shared" si="719"/>
        <v>8.0985255383982171</v>
      </c>
      <c r="AN800" s="197">
        <f t="shared" si="721"/>
        <v>0</v>
      </c>
      <c r="AO800" s="197">
        <f t="shared" si="722"/>
        <v>0</v>
      </c>
      <c r="AP800" s="197">
        <f t="shared" si="723"/>
        <v>0</v>
      </c>
      <c r="AQ800" s="197">
        <f t="shared" si="724"/>
        <v>0</v>
      </c>
      <c r="AR800" s="197" t="str">
        <f t="shared" si="725"/>
        <v/>
      </c>
      <c r="AS800" s="197" t="str">
        <f t="shared" si="726"/>
        <v/>
      </c>
      <c r="AT800" s="197" t="str">
        <f t="shared" si="727"/>
        <v/>
      </c>
      <c r="AU800" s="197" t="str">
        <f t="shared" si="728"/>
        <v/>
      </c>
      <c r="AV800" s="199">
        <f t="shared" ca="1" si="720"/>
        <v>2.0623295255170055</v>
      </c>
      <c r="AX800" s="162">
        <f t="shared" si="729"/>
        <v>0</v>
      </c>
      <c r="AY800" s="162">
        <f t="shared" si="730"/>
        <v>0</v>
      </c>
      <c r="AZ800" s="162">
        <f t="shared" si="731"/>
        <v>0</v>
      </c>
      <c r="BA800" s="162">
        <f t="shared" si="732"/>
        <v>0</v>
      </c>
      <c r="BB800" s="162" t="str">
        <f t="shared" si="733"/>
        <v/>
      </c>
      <c r="BC800" s="162" t="str">
        <f t="shared" si="734"/>
        <v/>
      </c>
      <c r="BD800" s="162" t="str">
        <f t="shared" si="735"/>
        <v/>
      </c>
      <c r="BE800" s="162" t="str">
        <f t="shared" si="736"/>
        <v/>
      </c>
      <c r="BG800" s="169">
        <f t="shared" si="717"/>
        <v>18.550415711383263</v>
      </c>
      <c r="BH800" s="169">
        <f t="shared" ca="1" si="718"/>
        <v>2.0170324795506858</v>
      </c>
    </row>
    <row r="801" spans="3:60" x14ac:dyDescent="0.25">
      <c r="C801" s="197">
        <v>72.7</v>
      </c>
      <c r="D801" s="198">
        <f t="shared" si="686"/>
        <v>27.278681728968042</v>
      </c>
      <c r="E801" s="199">
        <f t="shared" si="687"/>
        <v>4.6900206327372764</v>
      </c>
      <c r="F801" s="199">
        <f t="shared" si="688"/>
        <v>23.450103163686382</v>
      </c>
      <c r="G801" s="199">
        <f t="shared" si="689"/>
        <v>4.1392378455641277</v>
      </c>
      <c r="H801" s="200">
        <f t="shared" si="690"/>
        <v>6396.5603457251418</v>
      </c>
      <c r="K801" s="199">
        <f t="shared" si="691"/>
        <v>18.601801904489587</v>
      </c>
      <c r="L801" s="201">
        <f t="shared" si="692"/>
        <v>0.15601038098727277</v>
      </c>
      <c r="M801" s="201">
        <f t="shared" si="693"/>
        <v>0.15732246219349097</v>
      </c>
      <c r="N801" s="201">
        <f t="shared" si="694"/>
        <v>0.16536295992042024</v>
      </c>
      <c r="O801" s="201">
        <f t="shared" si="695"/>
        <v>0.15615452778439834</v>
      </c>
      <c r="P801" s="201" t="str">
        <f t="shared" si="696"/>
        <v/>
      </c>
      <c r="Q801" s="201" t="str">
        <f t="shared" si="697"/>
        <v/>
      </c>
      <c r="R801" s="201" t="str">
        <f t="shared" si="698"/>
        <v/>
      </c>
      <c r="S801" s="201" t="str">
        <f t="shared" si="699"/>
        <v/>
      </c>
      <c r="T801" s="199">
        <f t="shared" si="700"/>
        <v>0</v>
      </c>
      <c r="U801" s="199">
        <f t="shared" si="701"/>
        <v>0</v>
      </c>
      <c r="V801" s="199">
        <f t="shared" si="702"/>
        <v>0</v>
      </c>
      <c r="W801" s="199">
        <f t="shared" si="703"/>
        <v>0</v>
      </c>
      <c r="X801" s="199" t="str">
        <f t="shared" si="704"/>
        <v/>
      </c>
      <c r="Y801" s="199" t="str">
        <f t="shared" si="705"/>
        <v/>
      </c>
      <c r="Z801" s="199" t="str">
        <f t="shared" si="706"/>
        <v/>
      </c>
      <c r="AA801" s="199" t="str">
        <f t="shared" si="707"/>
        <v/>
      </c>
      <c r="AB801" s="201">
        <f t="shared" ca="1" si="708"/>
        <v>2.1418761654855891</v>
      </c>
      <c r="AD801" s="162">
        <f t="shared" si="709"/>
        <v>0</v>
      </c>
      <c r="AE801" s="162">
        <f t="shared" si="710"/>
        <v>0</v>
      </c>
      <c r="AF801" s="162">
        <f t="shared" si="711"/>
        <v>0</v>
      </c>
      <c r="AG801" s="162">
        <f t="shared" si="712"/>
        <v>0</v>
      </c>
      <c r="AH801" s="162" t="str">
        <f t="shared" si="713"/>
        <v/>
      </c>
      <c r="AI801" s="162" t="str">
        <f t="shared" si="714"/>
        <v/>
      </c>
      <c r="AJ801" s="162" t="str">
        <f t="shared" si="715"/>
        <v/>
      </c>
      <c r="AK801" s="162" t="str">
        <f t="shared" si="716"/>
        <v/>
      </c>
      <c r="AM801" s="199">
        <f t="shared" si="719"/>
        <v>8.1097423327727292</v>
      </c>
      <c r="AN801" s="197">
        <f t="shared" si="721"/>
        <v>0</v>
      </c>
      <c r="AO801" s="197">
        <f t="shared" si="722"/>
        <v>0</v>
      </c>
      <c r="AP801" s="197">
        <f t="shared" si="723"/>
        <v>0</v>
      </c>
      <c r="AQ801" s="197">
        <f t="shared" si="724"/>
        <v>0</v>
      </c>
      <c r="AR801" s="197" t="str">
        <f t="shared" si="725"/>
        <v/>
      </c>
      <c r="AS801" s="197" t="str">
        <f t="shared" si="726"/>
        <v/>
      </c>
      <c r="AT801" s="197" t="str">
        <f t="shared" si="727"/>
        <v/>
      </c>
      <c r="AU801" s="197" t="str">
        <f t="shared" si="728"/>
        <v/>
      </c>
      <c r="AV801" s="199">
        <f t="shared" ca="1" si="720"/>
        <v>2.1240737777357159</v>
      </c>
      <c r="AX801" s="162">
        <f t="shared" si="729"/>
        <v>0</v>
      </c>
      <c r="AY801" s="162">
        <f t="shared" si="730"/>
        <v>0</v>
      </c>
      <c r="AZ801" s="162">
        <f t="shared" si="731"/>
        <v>0</v>
      </c>
      <c r="BA801" s="162">
        <f t="shared" si="732"/>
        <v>0</v>
      </c>
      <c r="BB801" s="162" t="str">
        <f t="shared" si="733"/>
        <v/>
      </c>
      <c r="BC801" s="162" t="str">
        <f t="shared" si="734"/>
        <v/>
      </c>
      <c r="BD801" s="162" t="str">
        <f t="shared" si="735"/>
        <v/>
      </c>
      <c r="BE801" s="162" t="str">
        <f t="shared" si="736"/>
        <v/>
      </c>
      <c r="BG801" s="169">
        <f t="shared" si="717"/>
        <v>18.576108807936425</v>
      </c>
      <c r="BH801" s="169">
        <f t="shared" ca="1" si="718"/>
        <v>2.1189593800266477</v>
      </c>
    </row>
    <row r="802" spans="3:60" x14ac:dyDescent="0.25">
      <c r="C802" s="197">
        <v>72.8</v>
      </c>
      <c r="D802" s="198">
        <f t="shared" si="686"/>
        <v>27.316203987192207</v>
      </c>
      <c r="E802" s="199">
        <f t="shared" si="687"/>
        <v>4.6949450549450553</v>
      </c>
      <c r="F802" s="199">
        <f t="shared" si="688"/>
        <v>23.474725274725277</v>
      </c>
      <c r="G802" s="199">
        <f t="shared" si="689"/>
        <v>4.1449314326969526</v>
      </c>
      <c r="H802" s="200">
        <f t="shared" si="690"/>
        <v>6389.8511375339385</v>
      </c>
      <c r="K802" s="199">
        <f t="shared" si="691"/>
        <v>18.62749500104275</v>
      </c>
      <c r="L802" s="201">
        <f t="shared" si="692"/>
        <v>0.15622586493891266</v>
      </c>
      <c r="M802" s="201">
        <f t="shared" si="693"/>
        <v>0.15753975841199025</v>
      </c>
      <c r="N802" s="201">
        <f t="shared" si="694"/>
        <v>0.16559136179876335</v>
      </c>
      <c r="O802" s="201">
        <f t="shared" si="695"/>
        <v>0.1563702108338243</v>
      </c>
      <c r="P802" s="201" t="str">
        <f t="shared" si="696"/>
        <v/>
      </c>
      <c r="Q802" s="201" t="str">
        <f t="shared" si="697"/>
        <v/>
      </c>
      <c r="R802" s="201" t="str">
        <f t="shared" si="698"/>
        <v/>
      </c>
      <c r="S802" s="201" t="str">
        <f t="shared" si="699"/>
        <v/>
      </c>
      <c r="T802" s="199">
        <f t="shared" si="700"/>
        <v>0</v>
      </c>
      <c r="U802" s="199">
        <f t="shared" si="701"/>
        <v>0</v>
      </c>
      <c r="V802" s="199">
        <f t="shared" si="702"/>
        <v>0</v>
      </c>
      <c r="W802" s="199">
        <f t="shared" si="703"/>
        <v>0</v>
      </c>
      <c r="X802" s="199" t="str">
        <f t="shared" si="704"/>
        <v/>
      </c>
      <c r="Y802" s="199" t="str">
        <f t="shared" si="705"/>
        <v/>
      </c>
      <c r="Z802" s="199" t="str">
        <f t="shared" si="706"/>
        <v/>
      </c>
      <c r="AA802" s="199" t="str">
        <f t="shared" si="707"/>
        <v/>
      </c>
      <c r="AB802" s="201">
        <f t="shared" ca="1" si="708"/>
        <v>2.0309928997776621</v>
      </c>
      <c r="AD802" s="162">
        <f t="shared" si="709"/>
        <v>0</v>
      </c>
      <c r="AE802" s="162">
        <f t="shared" si="710"/>
        <v>0</v>
      </c>
      <c r="AF802" s="162">
        <f t="shared" si="711"/>
        <v>0</v>
      </c>
      <c r="AG802" s="162">
        <f t="shared" si="712"/>
        <v>0</v>
      </c>
      <c r="AH802" s="162" t="str">
        <f t="shared" si="713"/>
        <v/>
      </c>
      <c r="AI802" s="162" t="str">
        <f t="shared" si="714"/>
        <v/>
      </c>
      <c r="AJ802" s="162" t="str">
        <f t="shared" si="715"/>
        <v/>
      </c>
      <c r="AK802" s="162" t="str">
        <f t="shared" si="716"/>
        <v/>
      </c>
      <c r="AM802" s="199">
        <f t="shared" si="719"/>
        <v>8.1209591271472412</v>
      </c>
      <c r="AN802" s="197">
        <f t="shared" si="721"/>
        <v>0</v>
      </c>
      <c r="AO802" s="197">
        <f t="shared" si="722"/>
        <v>0</v>
      </c>
      <c r="AP802" s="197">
        <f t="shared" si="723"/>
        <v>0</v>
      </c>
      <c r="AQ802" s="197">
        <f t="shared" si="724"/>
        <v>0</v>
      </c>
      <c r="AR802" s="197" t="str">
        <f t="shared" si="725"/>
        <v/>
      </c>
      <c r="AS802" s="197" t="str">
        <f t="shared" si="726"/>
        <v/>
      </c>
      <c r="AT802" s="197" t="str">
        <f t="shared" si="727"/>
        <v/>
      </c>
      <c r="AU802" s="197" t="str">
        <f t="shared" si="728"/>
        <v/>
      </c>
      <c r="AV802" s="199">
        <f t="shared" ca="1" si="720"/>
        <v>2.0851584431050032</v>
      </c>
      <c r="AX802" s="162">
        <f t="shared" si="729"/>
        <v>0</v>
      </c>
      <c r="AY802" s="162">
        <f t="shared" si="730"/>
        <v>0</v>
      </c>
      <c r="AZ802" s="162">
        <f t="shared" si="731"/>
        <v>0</v>
      </c>
      <c r="BA802" s="162">
        <f t="shared" si="732"/>
        <v>0</v>
      </c>
      <c r="BB802" s="162" t="str">
        <f t="shared" si="733"/>
        <v/>
      </c>
      <c r="BC802" s="162" t="str">
        <f t="shared" si="734"/>
        <v/>
      </c>
      <c r="BD802" s="162" t="str">
        <f t="shared" si="735"/>
        <v/>
      </c>
      <c r="BE802" s="162" t="str">
        <f t="shared" si="736"/>
        <v/>
      </c>
      <c r="BG802" s="169">
        <f t="shared" si="717"/>
        <v>18.601801904489587</v>
      </c>
      <c r="BH802" s="169">
        <f t="shared" ca="1" si="718"/>
        <v>2.1418761654855891</v>
      </c>
    </row>
    <row r="803" spans="3:60" x14ac:dyDescent="0.25">
      <c r="C803" s="197">
        <v>72.900000000000006</v>
      </c>
      <c r="D803" s="198">
        <f t="shared" si="686"/>
        <v>27.353726245416368</v>
      </c>
      <c r="E803" s="199">
        <f t="shared" si="687"/>
        <v>4.6998696844993146</v>
      </c>
      <c r="F803" s="199">
        <f t="shared" si="688"/>
        <v>23.499348422496574</v>
      </c>
      <c r="G803" s="199">
        <f t="shared" si="689"/>
        <v>4.1506250198297776</v>
      </c>
      <c r="H803" s="200">
        <f t="shared" si="690"/>
        <v>6383.1557072621154</v>
      </c>
      <c r="K803" s="199">
        <f t="shared" si="691"/>
        <v>18.653188097595912</v>
      </c>
      <c r="L803" s="201">
        <f t="shared" si="692"/>
        <v>0.15644134889055253</v>
      </c>
      <c r="M803" s="201">
        <f t="shared" si="693"/>
        <v>0.15775705463048956</v>
      </c>
      <c r="N803" s="201">
        <f t="shared" si="694"/>
        <v>0.16581976367710646</v>
      </c>
      <c r="O803" s="201">
        <f t="shared" si="695"/>
        <v>0.15658589388325028</v>
      </c>
      <c r="P803" s="201" t="str">
        <f t="shared" si="696"/>
        <v/>
      </c>
      <c r="Q803" s="201" t="str">
        <f t="shared" si="697"/>
        <v/>
      </c>
      <c r="R803" s="201" t="str">
        <f t="shared" si="698"/>
        <v/>
      </c>
      <c r="S803" s="201" t="str">
        <f t="shared" si="699"/>
        <v/>
      </c>
      <c r="T803" s="199">
        <f t="shared" si="700"/>
        <v>0</v>
      </c>
      <c r="U803" s="199">
        <f t="shared" si="701"/>
        <v>0</v>
      </c>
      <c r="V803" s="199">
        <f t="shared" si="702"/>
        <v>0</v>
      </c>
      <c r="W803" s="199">
        <f t="shared" si="703"/>
        <v>0</v>
      </c>
      <c r="X803" s="199" t="str">
        <f t="shared" si="704"/>
        <v/>
      </c>
      <c r="Y803" s="199" t="str">
        <f t="shared" si="705"/>
        <v/>
      </c>
      <c r="Z803" s="199" t="str">
        <f t="shared" si="706"/>
        <v/>
      </c>
      <c r="AA803" s="199" t="str">
        <f t="shared" si="707"/>
        <v/>
      </c>
      <c r="AB803" s="201">
        <f t="shared" ca="1" si="708"/>
        <v>2.0589489760548845</v>
      </c>
      <c r="AD803" s="162">
        <f t="shared" si="709"/>
        <v>0</v>
      </c>
      <c r="AE803" s="162">
        <f t="shared" si="710"/>
        <v>0</v>
      </c>
      <c r="AF803" s="162">
        <f t="shared" si="711"/>
        <v>0</v>
      </c>
      <c r="AG803" s="162">
        <f t="shared" si="712"/>
        <v>0</v>
      </c>
      <c r="AH803" s="162" t="str">
        <f t="shared" si="713"/>
        <v/>
      </c>
      <c r="AI803" s="162" t="str">
        <f t="shared" si="714"/>
        <v/>
      </c>
      <c r="AJ803" s="162" t="str">
        <f t="shared" si="715"/>
        <v/>
      </c>
      <c r="AK803" s="162" t="str">
        <f t="shared" si="716"/>
        <v/>
      </c>
      <c r="AM803" s="199">
        <f t="shared" si="719"/>
        <v>8.1321759215217533</v>
      </c>
      <c r="AN803" s="197">
        <f t="shared" si="721"/>
        <v>0</v>
      </c>
      <c r="AO803" s="197">
        <f t="shared" si="722"/>
        <v>0</v>
      </c>
      <c r="AP803" s="197">
        <f t="shared" si="723"/>
        <v>0</v>
      </c>
      <c r="AQ803" s="197">
        <f t="shared" si="724"/>
        <v>0</v>
      </c>
      <c r="AR803" s="197" t="str">
        <f t="shared" si="725"/>
        <v/>
      </c>
      <c r="AS803" s="197" t="str">
        <f t="shared" si="726"/>
        <v/>
      </c>
      <c r="AT803" s="197" t="str">
        <f t="shared" si="727"/>
        <v/>
      </c>
      <c r="AU803" s="197" t="str">
        <f t="shared" si="728"/>
        <v/>
      </c>
      <c r="AV803" s="199">
        <f t="shared" ca="1" si="720"/>
        <v>2.0577802826891132</v>
      </c>
      <c r="AX803" s="162">
        <f t="shared" si="729"/>
        <v>0</v>
      </c>
      <c r="AY803" s="162">
        <f t="shared" si="730"/>
        <v>0</v>
      </c>
      <c r="AZ803" s="162">
        <f t="shared" si="731"/>
        <v>0</v>
      </c>
      <c r="BA803" s="162">
        <f t="shared" si="732"/>
        <v>0</v>
      </c>
      <c r="BB803" s="162" t="str">
        <f t="shared" si="733"/>
        <v/>
      </c>
      <c r="BC803" s="162" t="str">
        <f t="shared" si="734"/>
        <v/>
      </c>
      <c r="BD803" s="162" t="str">
        <f t="shared" si="735"/>
        <v/>
      </c>
      <c r="BE803" s="162" t="str">
        <f t="shared" si="736"/>
        <v/>
      </c>
      <c r="BG803" s="169">
        <f t="shared" si="717"/>
        <v>18.62749500104275</v>
      </c>
      <c r="BH803" s="169">
        <f t="shared" ca="1" si="718"/>
        <v>2.0309928997776621</v>
      </c>
    </row>
    <row r="804" spans="3:60" x14ac:dyDescent="0.25">
      <c r="C804" s="197">
        <v>73</v>
      </c>
      <c r="D804" s="198">
        <f t="shared" si="686"/>
        <v>27.391248503640536</v>
      </c>
      <c r="E804" s="199">
        <f t="shared" si="687"/>
        <v>4.7047945205479458</v>
      </c>
      <c r="F804" s="199">
        <f t="shared" si="688"/>
        <v>23.523972602739729</v>
      </c>
      <c r="G804" s="199">
        <f t="shared" si="689"/>
        <v>4.1563186069626035</v>
      </c>
      <c r="H804" s="200">
        <f t="shared" si="690"/>
        <v>6376.4740136846694</v>
      </c>
      <c r="K804" s="199">
        <f t="shared" si="691"/>
        <v>18.678881194149074</v>
      </c>
      <c r="L804" s="201">
        <f t="shared" si="692"/>
        <v>0.1566568328421924</v>
      </c>
      <c r="M804" s="201">
        <f t="shared" si="693"/>
        <v>0.15797435084898884</v>
      </c>
      <c r="N804" s="201">
        <f t="shared" si="694"/>
        <v>0.1660481655554496</v>
      </c>
      <c r="O804" s="201">
        <f t="shared" si="695"/>
        <v>0.15680157693267621</v>
      </c>
      <c r="P804" s="201" t="str">
        <f t="shared" si="696"/>
        <v/>
      </c>
      <c r="Q804" s="201" t="str">
        <f t="shared" si="697"/>
        <v/>
      </c>
      <c r="R804" s="201" t="str">
        <f t="shared" si="698"/>
        <v/>
      </c>
      <c r="S804" s="201" t="str">
        <f t="shared" si="699"/>
        <v/>
      </c>
      <c r="T804" s="199">
        <f t="shared" si="700"/>
        <v>0</v>
      </c>
      <c r="U804" s="199">
        <f t="shared" si="701"/>
        <v>0</v>
      </c>
      <c r="V804" s="199">
        <f t="shared" si="702"/>
        <v>0</v>
      </c>
      <c r="W804" s="199">
        <f t="shared" si="703"/>
        <v>0</v>
      </c>
      <c r="X804" s="199" t="str">
        <f t="shared" si="704"/>
        <v/>
      </c>
      <c r="Y804" s="199" t="str">
        <f t="shared" si="705"/>
        <v/>
      </c>
      <c r="Z804" s="199" t="str">
        <f t="shared" si="706"/>
        <v/>
      </c>
      <c r="AA804" s="199" t="str">
        <f t="shared" si="707"/>
        <v/>
      </c>
      <c r="AB804" s="201">
        <f t="shared" ca="1" si="708"/>
        <v>2.1617981419652343</v>
      </c>
      <c r="AD804" s="162">
        <f t="shared" si="709"/>
        <v>0</v>
      </c>
      <c r="AE804" s="162">
        <f t="shared" si="710"/>
        <v>0</v>
      </c>
      <c r="AF804" s="162">
        <f t="shared" si="711"/>
        <v>0</v>
      </c>
      <c r="AG804" s="162">
        <f t="shared" si="712"/>
        <v>0</v>
      </c>
      <c r="AH804" s="162" t="str">
        <f t="shared" si="713"/>
        <v/>
      </c>
      <c r="AI804" s="162" t="str">
        <f t="shared" si="714"/>
        <v/>
      </c>
      <c r="AJ804" s="162" t="str">
        <f t="shared" si="715"/>
        <v/>
      </c>
      <c r="AK804" s="162" t="str">
        <f t="shared" si="716"/>
        <v/>
      </c>
      <c r="AM804" s="199">
        <f t="shared" si="719"/>
        <v>8.1433927158962653</v>
      </c>
      <c r="AN804" s="197">
        <f t="shared" si="721"/>
        <v>0</v>
      </c>
      <c r="AO804" s="197">
        <f t="shared" si="722"/>
        <v>0</v>
      </c>
      <c r="AP804" s="197">
        <f t="shared" si="723"/>
        <v>0</v>
      </c>
      <c r="AQ804" s="197">
        <f t="shared" si="724"/>
        <v>0</v>
      </c>
      <c r="AR804" s="197" t="str">
        <f t="shared" si="725"/>
        <v/>
      </c>
      <c r="AS804" s="197" t="str">
        <f t="shared" si="726"/>
        <v/>
      </c>
      <c r="AT804" s="197" t="str">
        <f t="shared" si="727"/>
        <v/>
      </c>
      <c r="AU804" s="197" t="str">
        <f t="shared" si="728"/>
        <v/>
      </c>
      <c r="AV804" s="199">
        <f t="shared" ca="1" si="720"/>
        <v>2.1079128746463018</v>
      </c>
      <c r="AX804" s="162">
        <f t="shared" si="729"/>
        <v>0</v>
      </c>
      <c r="AY804" s="162">
        <f t="shared" si="730"/>
        <v>0</v>
      </c>
      <c r="AZ804" s="162">
        <f t="shared" si="731"/>
        <v>0</v>
      </c>
      <c r="BA804" s="162">
        <f t="shared" si="732"/>
        <v>0</v>
      </c>
      <c r="BB804" s="162" t="str">
        <f t="shared" si="733"/>
        <v/>
      </c>
      <c r="BC804" s="162" t="str">
        <f t="shared" si="734"/>
        <v/>
      </c>
      <c r="BD804" s="162" t="str">
        <f t="shared" si="735"/>
        <v/>
      </c>
      <c r="BE804" s="162" t="str">
        <f t="shared" si="736"/>
        <v/>
      </c>
      <c r="BG804" s="169">
        <f t="shared" si="717"/>
        <v>18.653188097595912</v>
      </c>
      <c r="BH804" s="169">
        <f t="shared" ca="1" si="718"/>
        <v>2.0589489760548845</v>
      </c>
    </row>
    <row r="805" spans="3:60" x14ac:dyDescent="0.25">
      <c r="C805" s="197">
        <v>73.099999999999994</v>
      </c>
      <c r="D805" s="198">
        <f t="shared" si="686"/>
        <v>27.428770761864701</v>
      </c>
      <c r="E805" s="199">
        <f t="shared" si="687"/>
        <v>4.7097195622435022</v>
      </c>
      <c r="F805" s="199">
        <f t="shared" si="688"/>
        <v>23.548597811217512</v>
      </c>
      <c r="G805" s="199">
        <f t="shared" si="689"/>
        <v>4.1620121940954293</v>
      </c>
      <c r="H805" s="200">
        <f t="shared" si="690"/>
        <v>6369.8060157342625</v>
      </c>
      <c r="K805" s="199">
        <f t="shared" si="691"/>
        <v>18.704574290702237</v>
      </c>
      <c r="L805" s="201">
        <f t="shared" si="692"/>
        <v>0.15687231679383229</v>
      </c>
      <c r="M805" s="201">
        <f t="shared" si="693"/>
        <v>0.15819164706748814</v>
      </c>
      <c r="N805" s="201">
        <f t="shared" si="694"/>
        <v>0.16627656743379271</v>
      </c>
      <c r="O805" s="201">
        <f t="shared" si="695"/>
        <v>0.1570172599821022</v>
      </c>
      <c r="P805" s="201" t="str">
        <f t="shared" si="696"/>
        <v/>
      </c>
      <c r="Q805" s="201" t="str">
        <f t="shared" si="697"/>
        <v/>
      </c>
      <c r="R805" s="201" t="str">
        <f t="shared" si="698"/>
        <v/>
      </c>
      <c r="S805" s="201" t="str">
        <f t="shared" si="699"/>
        <v/>
      </c>
      <c r="T805" s="199">
        <f t="shared" si="700"/>
        <v>0</v>
      </c>
      <c r="U805" s="199">
        <f t="shared" si="701"/>
        <v>0</v>
      </c>
      <c r="V805" s="199">
        <f t="shared" si="702"/>
        <v>0</v>
      </c>
      <c r="W805" s="199">
        <f t="shared" si="703"/>
        <v>0</v>
      </c>
      <c r="X805" s="199" t="str">
        <f t="shared" si="704"/>
        <v/>
      </c>
      <c r="Y805" s="199" t="str">
        <f t="shared" si="705"/>
        <v/>
      </c>
      <c r="Z805" s="199" t="str">
        <f t="shared" si="706"/>
        <v/>
      </c>
      <c r="AA805" s="199" t="str">
        <f t="shared" si="707"/>
        <v/>
      </c>
      <c r="AB805" s="201">
        <f t="shared" ca="1" si="708"/>
        <v>2.0574671107159785</v>
      </c>
      <c r="AD805" s="162">
        <f t="shared" si="709"/>
        <v>0</v>
      </c>
      <c r="AE805" s="162">
        <f t="shared" si="710"/>
        <v>0</v>
      </c>
      <c r="AF805" s="162">
        <f t="shared" si="711"/>
        <v>0</v>
      </c>
      <c r="AG805" s="162">
        <f t="shared" si="712"/>
        <v>0</v>
      </c>
      <c r="AH805" s="162" t="str">
        <f t="shared" si="713"/>
        <v/>
      </c>
      <c r="AI805" s="162" t="str">
        <f t="shared" si="714"/>
        <v/>
      </c>
      <c r="AJ805" s="162" t="str">
        <f t="shared" si="715"/>
        <v/>
      </c>
      <c r="AK805" s="162" t="str">
        <f t="shared" si="716"/>
        <v/>
      </c>
      <c r="AM805" s="199">
        <f t="shared" si="719"/>
        <v>8.1546095102707774</v>
      </c>
      <c r="AN805" s="197">
        <f t="shared" si="721"/>
        <v>0</v>
      </c>
      <c r="AO805" s="197">
        <f t="shared" si="722"/>
        <v>0</v>
      </c>
      <c r="AP805" s="197">
        <f t="shared" si="723"/>
        <v>0</v>
      </c>
      <c r="AQ805" s="197">
        <f t="shared" si="724"/>
        <v>0</v>
      </c>
      <c r="AR805" s="197" t="str">
        <f t="shared" si="725"/>
        <v/>
      </c>
      <c r="AS805" s="197" t="str">
        <f t="shared" si="726"/>
        <v/>
      </c>
      <c r="AT805" s="197" t="str">
        <f t="shared" si="727"/>
        <v/>
      </c>
      <c r="AU805" s="197" t="str">
        <f t="shared" si="728"/>
        <v/>
      </c>
      <c r="AV805" s="199">
        <f t="shared" ca="1" si="720"/>
        <v>2.0274550597496646</v>
      </c>
      <c r="AX805" s="162">
        <f t="shared" si="729"/>
        <v>0</v>
      </c>
      <c r="AY805" s="162">
        <f t="shared" si="730"/>
        <v>0</v>
      </c>
      <c r="AZ805" s="162">
        <f t="shared" si="731"/>
        <v>0</v>
      </c>
      <c r="BA805" s="162">
        <f t="shared" si="732"/>
        <v>0</v>
      </c>
      <c r="BB805" s="162" t="str">
        <f t="shared" si="733"/>
        <v/>
      </c>
      <c r="BC805" s="162" t="str">
        <f t="shared" si="734"/>
        <v/>
      </c>
      <c r="BD805" s="162" t="str">
        <f t="shared" si="735"/>
        <v/>
      </c>
      <c r="BE805" s="162" t="str">
        <f t="shared" si="736"/>
        <v/>
      </c>
      <c r="BG805" s="169">
        <f t="shared" si="717"/>
        <v>18.678881194149074</v>
      </c>
      <c r="BH805" s="169">
        <f t="shared" ca="1" si="718"/>
        <v>2.1617981419652343</v>
      </c>
    </row>
    <row r="806" spans="3:60" x14ac:dyDescent="0.25">
      <c r="C806" s="197">
        <v>73.2</v>
      </c>
      <c r="D806" s="198">
        <f t="shared" si="686"/>
        <v>27.46629302008887</v>
      </c>
      <c r="E806" s="199">
        <f t="shared" si="687"/>
        <v>4.71464480874317</v>
      </c>
      <c r="F806" s="199">
        <f t="shared" si="688"/>
        <v>23.57322404371585</v>
      </c>
      <c r="G806" s="199">
        <f t="shared" si="689"/>
        <v>4.1677057812282543</v>
      </c>
      <c r="H806" s="200">
        <f t="shared" si="690"/>
        <v>6363.1516725005204</v>
      </c>
      <c r="K806" s="199">
        <f t="shared" si="691"/>
        <v>18.730267387255399</v>
      </c>
      <c r="L806" s="201">
        <f t="shared" si="692"/>
        <v>0.15708780074547218</v>
      </c>
      <c r="M806" s="201">
        <f t="shared" si="693"/>
        <v>0.15840894328598745</v>
      </c>
      <c r="N806" s="201">
        <f t="shared" si="694"/>
        <v>0.16650496931213582</v>
      </c>
      <c r="O806" s="201">
        <f t="shared" si="695"/>
        <v>0.15723294303152816</v>
      </c>
      <c r="P806" s="201" t="str">
        <f t="shared" si="696"/>
        <v/>
      </c>
      <c r="Q806" s="201" t="str">
        <f t="shared" si="697"/>
        <v/>
      </c>
      <c r="R806" s="201" t="str">
        <f t="shared" si="698"/>
        <v/>
      </c>
      <c r="S806" s="201" t="str">
        <f t="shared" si="699"/>
        <v/>
      </c>
      <c r="T806" s="199">
        <f t="shared" si="700"/>
        <v>0</v>
      </c>
      <c r="U806" s="199">
        <f t="shared" si="701"/>
        <v>0</v>
      </c>
      <c r="V806" s="199">
        <f t="shared" si="702"/>
        <v>0</v>
      </c>
      <c r="W806" s="199">
        <f t="shared" si="703"/>
        <v>0</v>
      </c>
      <c r="X806" s="199" t="str">
        <f t="shared" si="704"/>
        <v/>
      </c>
      <c r="Y806" s="199" t="str">
        <f t="shared" si="705"/>
        <v/>
      </c>
      <c r="Z806" s="199" t="str">
        <f t="shared" si="706"/>
        <v/>
      </c>
      <c r="AA806" s="199" t="str">
        <f t="shared" si="707"/>
        <v/>
      </c>
      <c r="AB806" s="201">
        <f t="shared" ca="1" si="708"/>
        <v>2.0917815527983539</v>
      </c>
      <c r="AD806" s="162">
        <f t="shared" si="709"/>
        <v>0</v>
      </c>
      <c r="AE806" s="162">
        <f t="shared" si="710"/>
        <v>0</v>
      </c>
      <c r="AF806" s="162">
        <f t="shared" si="711"/>
        <v>0</v>
      </c>
      <c r="AG806" s="162">
        <f t="shared" si="712"/>
        <v>0</v>
      </c>
      <c r="AH806" s="162" t="str">
        <f t="shared" si="713"/>
        <v/>
      </c>
      <c r="AI806" s="162" t="str">
        <f t="shared" si="714"/>
        <v/>
      </c>
      <c r="AJ806" s="162" t="str">
        <f t="shared" si="715"/>
        <v/>
      </c>
      <c r="AK806" s="162" t="str">
        <f t="shared" si="716"/>
        <v/>
      </c>
      <c r="AM806" s="199">
        <f t="shared" si="719"/>
        <v>8.1658263046452895</v>
      </c>
      <c r="AN806" s="197">
        <f t="shared" si="721"/>
        <v>0</v>
      </c>
      <c r="AO806" s="197">
        <f t="shared" si="722"/>
        <v>0</v>
      </c>
      <c r="AP806" s="197">
        <f t="shared" si="723"/>
        <v>0</v>
      </c>
      <c r="AQ806" s="197">
        <f t="shared" si="724"/>
        <v>0</v>
      </c>
      <c r="AR806" s="197" t="str">
        <f t="shared" si="725"/>
        <v/>
      </c>
      <c r="AS806" s="197" t="str">
        <f t="shared" si="726"/>
        <v/>
      </c>
      <c r="AT806" s="197" t="str">
        <f t="shared" si="727"/>
        <v/>
      </c>
      <c r="AU806" s="197" t="str">
        <f t="shared" si="728"/>
        <v/>
      </c>
      <c r="AV806" s="199">
        <f t="shared" ca="1" si="720"/>
        <v>2.1363947432279158</v>
      </c>
      <c r="AX806" s="162">
        <f t="shared" si="729"/>
        <v>0</v>
      </c>
      <c r="AY806" s="162">
        <f t="shared" si="730"/>
        <v>0</v>
      </c>
      <c r="AZ806" s="162">
        <f t="shared" si="731"/>
        <v>0</v>
      </c>
      <c r="BA806" s="162">
        <f t="shared" si="732"/>
        <v>0</v>
      </c>
      <c r="BB806" s="162" t="str">
        <f t="shared" si="733"/>
        <v/>
      </c>
      <c r="BC806" s="162" t="str">
        <f t="shared" si="734"/>
        <v/>
      </c>
      <c r="BD806" s="162" t="str">
        <f t="shared" si="735"/>
        <v/>
      </c>
      <c r="BE806" s="162" t="str">
        <f t="shared" si="736"/>
        <v/>
      </c>
      <c r="BG806" s="169">
        <f t="shared" si="717"/>
        <v>18.704574290702237</v>
      </c>
      <c r="BH806" s="169">
        <f t="shared" ca="1" si="718"/>
        <v>2.0574671107159785</v>
      </c>
    </row>
    <row r="807" spans="3:60" x14ac:dyDescent="0.25">
      <c r="C807" s="197">
        <v>73.3</v>
      </c>
      <c r="D807" s="198">
        <f t="shared" si="686"/>
        <v>27.503815278313031</v>
      </c>
      <c r="E807" s="199">
        <f t="shared" si="687"/>
        <v>4.719570259208731</v>
      </c>
      <c r="F807" s="199">
        <f t="shared" si="688"/>
        <v>23.597851296043654</v>
      </c>
      <c r="G807" s="199">
        <f t="shared" si="689"/>
        <v>4.1733993683610784</v>
      </c>
      <c r="H807" s="200">
        <f t="shared" si="690"/>
        <v>6356.5109432293339</v>
      </c>
      <c r="K807" s="199">
        <f t="shared" si="691"/>
        <v>18.755960483808561</v>
      </c>
      <c r="L807" s="201">
        <f t="shared" si="692"/>
        <v>0.15730328469711205</v>
      </c>
      <c r="M807" s="201">
        <f t="shared" si="693"/>
        <v>0.15862623950448673</v>
      </c>
      <c r="N807" s="201">
        <f t="shared" si="694"/>
        <v>0.16673337119047896</v>
      </c>
      <c r="O807" s="201">
        <f t="shared" si="695"/>
        <v>0.15744862608095411</v>
      </c>
      <c r="P807" s="201" t="str">
        <f t="shared" si="696"/>
        <v/>
      </c>
      <c r="Q807" s="201" t="str">
        <f t="shared" si="697"/>
        <v/>
      </c>
      <c r="R807" s="201" t="str">
        <f t="shared" si="698"/>
        <v/>
      </c>
      <c r="S807" s="201" t="str">
        <f t="shared" si="699"/>
        <v/>
      </c>
      <c r="T807" s="199">
        <f t="shared" si="700"/>
        <v>0</v>
      </c>
      <c r="U807" s="199">
        <f t="shared" si="701"/>
        <v>0</v>
      </c>
      <c r="V807" s="199">
        <f t="shared" si="702"/>
        <v>0</v>
      </c>
      <c r="W807" s="199">
        <f t="shared" si="703"/>
        <v>0</v>
      </c>
      <c r="X807" s="199" t="str">
        <f t="shared" si="704"/>
        <v/>
      </c>
      <c r="Y807" s="199" t="str">
        <f t="shared" si="705"/>
        <v/>
      </c>
      <c r="Z807" s="199" t="str">
        <f t="shared" si="706"/>
        <v/>
      </c>
      <c r="AA807" s="199" t="str">
        <f t="shared" si="707"/>
        <v/>
      </c>
      <c r="AB807" s="201">
        <f t="shared" ca="1" si="708"/>
        <v>2.1003456360208825</v>
      </c>
      <c r="AD807" s="162">
        <f t="shared" si="709"/>
        <v>0</v>
      </c>
      <c r="AE807" s="162">
        <f t="shared" si="710"/>
        <v>0</v>
      </c>
      <c r="AF807" s="162">
        <f t="shared" si="711"/>
        <v>0</v>
      </c>
      <c r="AG807" s="162">
        <f t="shared" si="712"/>
        <v>0</v>
      </c>
      <c r="AH807" s="162" t="str">
        <f t="shared" si="713"/>
        <v/>
      </c>
      <c r="AI807" s="162" t="str">
        <f t="shared" si="714"/>
        <v/>
      </c>
      <c r="AJ807" s="162" t="str">
        <f t="shared" si="715"/>
        <v/>
      </c>
      <c r="AK807" s="162" t="str">
        <f t="shared" si="716"/>
        <v/>
      </c>
      <c r="AM807" s="199">
        <f t="shared" si="719"/>
        <v>8.1770430990198015</v>
      </c>
      <c r="AN807" s="197">
        <f t="shared" si="721"/>
        <v>0</v>
      </c>
      <c r="AO807" s="197">
        <f t="shared" si="722"/>
        <v>0</v>
      </c>
      <c r="AP807" s="197">
        <f t="shared" si="723"/>
        <v>0</v>
      </c>
      <c r="AQ807" s="197">
        <f t="shared" si="724"/>
        <v>0</v>
      </c>
      <c r="AR807" s="197" t="str">
        <f t="shared" si="725"/>
        <v/>
      </c>
      <c r="AS807" s="197" t="str">
        <f t="shared" si="726"/>
        <v/>
      </c>
      <c r="AT807" s="197" t="str">
        <f t="shared" si="727"/>
        <v/>
      </c>
      <c r="AU807" s="197" t="str">
        <f t="shared" si="728"/>
        <v/>
      </c>
      <c r="AV807" s="199">
        <f t="shared" ca="1" si="720"/>
        <v>2.1139376521915754</v>
      </c>
      <c r="AX807" s="162">
        <f t="shared" si="729"/>
        <v>0</v>
      </c>
      <c r="AY807" s="162">
        <f t="shared" si="730"/>
        <v>0</v>
      </c>
      <c r="AZ807" s="162">
        <f t="shared" si="731"/>
        <v>0</v>
      </c>
      <c r="BA807" s="162">
        <f t="shared" si="732"/>
        <v>0</v>
      </c>
      <c r="BB807" s="162" t="str">
        <f t="shared" si="733"/>
        <v/>
      </c>
      <c r="BC807" s="162" t="str">
        <f t="shared" si="734"/>
        <v/>
      </c>
      <c r="BD807" s="162" t="str">
        <f t="shared" si="735"/>
        <v/>
      </c>
      <c r="BE807" s="162" t="str">
        <f t="shared" si="736"/>
        <v/>
      </c>
      <c r="BG807" s="169">
        <f t="shared" si="717"/>
        <v>18.730267387255399</v>
      </c>
      <c r="BH807" s="169">
        <f t="shared" ca="1" si="718"/>
        <v>2.0917815527983539</v>
      </c>
    </row>
    <row r="808" spans="3:60" x14ac:dyDescent="0.25">
      <c r="C808" s="197">
        <v>73.400000000000006</v>
      </c>
      <c r="D808" s="198">
        <f t="shared" si="686"/>
        <v>27.541337536537199</v>
      </c>
      <c r="E808" s="199">
        <f t="shared" si="687"/>
        <v>4.7244959128065398</v>
      </c>
      <c r="F808" s="199">
        <f t="shared" si="688"/>
        <v>23.622479564032698</v>
      </c>
      <c r="G808" s="199">
        <f t="shared" si="689"/>
        <v>4.179092955493906</v>
      </c>
      <c r="H808" s="200">
        <f t="shared" si="690"/>
        <v>6349.8837873221482</v>
      </c>
      <c r="K808" s="199">
        <f t="shared" si="691"/>
        <v>18.781653580361723</v>
      </c>
      <c r="L808" s="201">
        <f t="shared" si="692"/>
        <v>0.15751876864875192</v>
      </c>
      <c r="M808" s="201">
        <f t="shared" si="693"/>
        <v>0.15884353572298604</v>
      </c>
      <c r="N808" s="201">
        <f t="shared" si="694"/>
        <v>0.16696177306882207</v>
      </c>
      <c r="O808" s="201">
        <f t="shared" si="695"/>
        <v>0.15766430913038007</v>
      </c>
      <c r="P808" s="201" t="str">
        <f t="shared" si="696"/>
        <v/>
      </c>
      <c r="Q808" s="201" t="str">
        <f t="shared" si="697"/>
        <v/>
      </c>
      <c r="R808" s="201" t="str">
        <f t="shared" si="698"/>
        <v/>
      </c>
      <c r="S808" s="201" t="str">
        <f t="shared" si="699"/>
        <v/>
      </c>
      <c r="T808" s="199">
        <f t="shared" si="700"/>
        <v>0</v>
      </c>
      <c r="U808" s="199">
        <f t="shared" si="701"/>
        <v>0</v>
      </c>
      <c r="V808" s="199">
        <f t="shared" si="702"/>
        <v>0</v>
      </c>
      <c r="W808" s="199">
        <f t="shared" si="703"/>
        <v>0</v>
      </c>
      <c r="X808" s="199" t="str">
        <f t="shared" si="704"/>
        <v/>
      </c>
      <c r="Y808" s="199" t="str">
        <f t="shared" si="705"/>
        <v/>
      </c>
      <c r="Z808" s="199" t="str">
        <f t="shared" si="706"/>
        <v/>
      </c>
      <c r="AA808" s="199" t="str">
        <f t="shared" si="707"/>
        <v/>
      </c>
      <c r="AB808" s="201">
        <f t="shared" ca="1" si="708"/>
        <v>2.090480042518561</v>
      </c>
      <c r="AD808" s="162">
        <f t="shared" si="709"/>
        <v>0</v>
      </c>
      <c r="AE808" s="162">
        <f t="shared" si="710"/>
        <v>0</v>
      </c>
      <c r="AF808" s="162">
        <f t="shared" si="711"/>
        <v>0</v>
      </c>
      <c r="AG808" s="162">
        <f t="shared" si="712"/>
        <v>0</v>
      </c>
      <c r="AH808" s="162" t="str">
        <f t="shared" si="713"/>
        <v/>
      </c>
      <c r="AI808" s="162" t="str">
        <f t="shared" si="714"/>
        <v/>
      </c>
      <c r="AJ808" s="162" t="str">
        <f t="shared" si="715"/>
        <v/>
      </c>
      <c r="AK808" s="162" t="str">
        <f t="shared" si="716"/>
        <v/>
      </c>
      <c r="AM808" s="199">
        <f t="shared" si="719"/>
        <v>8.1882598933943136</v>
      </c>
      <c r="AN808" s="197">
        <f t="shared" si="721"/>
        <v>0</v>
      </c>
      <c r="AO808" s="197">
        <f t="shared" si="722"/>
        <v>0</v>
      </c>
      <c r="AP808" s="197">
        <f t="shared" si="723"/>
        <v>0</v>
      </c>
      <c r="AQ808" s="197">
        <f t="shared" si="724"/>
        <v>0</v>
      </c>
      <c r="AR808" s="197" t="str">
        <f t="shared" si="725"/>
        <v/>
      </c>
      <c r="AS808" s="197" t="str">
        <f t="shared" si="726"/>
        <v/>
      </c>
      <c r="AT808" s="197" t="str">
        <f t="shared" si="727"/>
        <v/>
      </c>
      <c r="AU808" s="197" t="str">
        <f t="shared" si="728"/>
        <v/>
      </c>
      <c r="AV808" s="199">
        <f t="shared" ca="1" si="720"/>
        <v>2.1774860341090632</v>
      </c>
      <c r="AX808" s="162">
        <f t="shared" si="729"/>
        <v>0</v>
      </c>
      <c r="AY808" s="162">
        <f t="shared" si="730"/>
        <v>0</v>
      </c>
      <c r="AZ808" s="162">
        <f t="shared" si="731"/>
        <v>0</v>
      </c>
      <c r="BA808" s="162">
        <f t="shared" si="732"/>
        <v>0</v>
      </c>
      <c r="BB808" s="162" t="str">
        <f t="shared" si="733"/>
        <v/>
      </c>
      <c r="BC808" s="162" t="str">
        <f t="shared" si="734"/>
        <v/>
      </c>
      <c r="BD808" s="162" t="str">
        <f t="shared" si="735"/>
        <v/>
      </c>
      <c r="BE808" s="162" t="str">
        <f t="shared" si="736"/>
        <v/>
      </c>
      <c r="BG808" s="169">
        <f t="shared" si="717"/>
        <v>18.755960483808561</v>
      </c>
      <c r="BH808" s="169">
        <f t="shared" ca="1" si="718"/>
        <v>2.1003456360208825</v>
      </c>
    </row>
    <row r="809" spans="3:60" x14ac:dyDescent="0.25">
      <c r="C809" s="197">
        <v>73.5</v>
      </c>
      <c r="D809" s="198">
        <f t="shared" si="686"/>
        <v>27.578859794761364</v>
      </c>
      <c r="E809" s="199">
        <f t="shared" si="687"/>
        <v>4.7294217687074838</v>
      </c>
      <c r="F809" s="199">
        <f t="shared" si="688"/>
        <v>23.647108843537417</v>
      </c>
      <c r="G809" s="199">
        <f t="shared" si="689"/>
        <v>4.1847865426267319</v>
      </c>
      <c r="H809" s="200">
        <f t="shared" si="690"/>
        <v>6343.2701643352866</v>
      </c>
      <c r="K809" s="199">
        <f t="shared" si="691"/>
        <v>18.807346676914886</v>
      </c>
      <c r="L809" s="201">
        <f t="shared" si="692"/>
        <v>0.15773425260039181</v>
      </c>
      <c r="M809" s="201">
        <f t="shared" si="693"/>
        <v>0.15906083194148535</v>
      </c>
      <c r="N809" s="201">
        <f t="shared" si="694"/>
        <v>0.1671901749471652</v>
      </c>
      <c r="O809" s="201">
        <f t="shared" si="695"/>
        <v>0.15787999217980606</v>
      </c>
      <c r="P809" s="201" t="str">
        <f t="shared" si="696"/>
        <v/>
      </c>
      <c r="Q809" s="201" t="str">
        <f t="shared" si="697"/>
        <v/>
      </c>
      <c r="R809" s="201" t="str">
        <f t="shared" si="698"/>
        <v/>
      </c>
      <c r="S809" s="201" t="str">
        <f t="shared" si="699"/>
        <v/>
      </c>
      <c r="T809" s="199">
        <f t="shared" si="700"/>
        <v>0</v>
      </c>
      <c r="U809" s="199">
        <f t="shared" si="701"/>
        <v>0</v>
      </c>
      <c r="V809" s="199">
        <f t="shared" si="702"/>
        <v>0</v>
      </c>
      <c r="W809" s="199">
        <f t="shared" si="703"/>
        <v>0</v>
      </c>
      <c r="X809" s="199" t="str">
        <f t="shared" si="704"/>
        <v/>
      </c>
      <c r="Y809" s="199" t="str">
        <f t="shared" si="705"/>
        <v/>
      </c>
      <c r="Z809" s="199" t="str">
        <f t="shared" si="706"/>
        <v/>
      </c>
      <c r="AA809" s="199" t="str">
        <f t="shared" si="707"/>
        <v/>
      </c>
      <c r="AB809" s="201">
        <f t="shared" ca="1" si="708"/>
        <v>2.0388482744406966</v>
      </c>
      <c r="AD809" s="162">
        <f t="shared" si="709"/>
        <v>0</v>
      </c>
      <c r="AE809" s="162">
        <f t="shared" si="710"/>
        <v>0</v>
      </c>
      <c r="AF809" s="162">
        <f t="shared" si="711"/>
        <v>0</v>
      </c>
      <c r="AG809" s="162">
        <f t="shared" si="712"/>
        <v>0</v>
      </c>
      <c r="AH809" s="162" t="str">
        <f t="shared" si="713"/>
        <v/>
      </c>
      <c r="AI809" s="162" t="str">
        <f t="shared" si="714"/>
        <v/>
      </c>
      <c r="AJ809" s="162" t="str">
        <f t="shared" si="715"/>
        <v/>
      </c>
      <c r="AK809" s="162" t="str">
        <f t="shared" si="716"/>
        <v/>
      </c>
      <c r="AM809" s="199">
        <f t="shared" si="719"/>
        <v>8.1994766877688257</v>
      </c>
      <c r="AN809" s="197">
        <f t="shared" si="721"/>
        <v>0</v>
      </c>
      <c r="AO809" s="197">
        <f t="shared" si="722"/>
        <v>0</v>
      </c>
      <c r="AP809" s="197">
        <f t="shared" si="723"/>
        <v>0</v>
      </c>
      <c r="AQ809" s="197">
        <f t="shared" si="724"/>
        <v>0</v>
      </c>
      <c r="AR809" s="197" t="str">
        <f t="shared" si="725"/>
        <v/>
      </c>
      <c r="AS809" s="197" t="str">
        <f t="shared" si="726"/>
        <v/>
      </c>
      <c r="AT809" s="197" t="str">
        <f t="shared" si="727"/>
        <v/>
      </c>
      <c r="AU809" s="197" t="str">
        <f t="shared" si="728"/>
        <v/>
      </c>
      <c r="AV809" s="199">
        <f t="shared" ca="1" si="720"/>
        <v>2.0794977140165241</v>
      </c>
      <c r="AX809" s="162">
        <f t="shared" si="729"/>
        <v>0</v>
      </c>
      <c r="AY809" s="162">
        <f t="shared" si="730"/>
        <v>0</v>
      </c>
      <c r="AZ809" s="162">
        <f t="shared" si="731"/>
        <v>0</v>
      </c>
      <c r="BA809" s="162">
        <f t="shared" si="732"/>
        <v>0</v>
      </c>
      <c r="BB809" s="162" t="str">
        <f t="shared" si="733"/>
        <v/>
      </c>
      <c r="BC809" s="162" t="str">
        <f t="shared" si="734"/>
        <v/>
      </c>
      <c r="BD809" s="162" t="str">
        <f t="shared" si="735"/>
        <v/>
      </c>
      <c r="BE809" s="162" t="str">
        <f t="shared" si="736"/>
        <v/>
      </c>
      <c r="BG809" s="169">
        <f t="shared" si="717"/>
        <v>18.781653580361723</v>
      </c>
      <c r="BH809" s="169">
        <f t="shared" ca="1" si="718"/>
        <v>2.090480042518561</v>
      </c>
    </row>
    <row r="810" spans="3:60" x14ac:dyDescent="0.25">
      <c r="C810" s="197">
        <v>73.599999999999994</v>
      </c>
      <c r="D810" s="198">
        <f t="shared" si="686"/>
        <v>27.616382052985525</v>
      </c>
      <c r="E810" s="199">
        <f t="shared" si="687"/>
        <v>4.7343478260869567</v>
      </c>
      <c r="F810" s="199">
        <f t="shared" si="688"/>
        <v>23.671739130434784</v>
      </c>
      <c r="G810" s="199">
        <f t="shared" si="689"/>
        <v>4.1904801297595569</v>
      </c>
      <c r="H810" s="200">
        <f t="shared" si="690"/>
        <v>6336.6700339792451</v>
      </c>
      <c r="K810" s="199">
        <f t="shared" si="691"/>
        <v>18.833039773468048</v>
      </c>
      <c r="L810" s="201">
        <f t="shared" si="692"/>
        <v>0.15794973655203168</v>
      </c>
      <c r="M810" s="201">
        <f t="shared" si="693"/>
        <v>0.15927812815998463</v>
      </c>
      <c r="N810" s="201">
        <f t="shared" si="694"/>
        <v>0.16741857682550831</v>
      </c>
      <c r="O810" s="201">
        <f t="shared" si="695"/>
        <v>0.15809567522923201</v>
      </c>
      <c r="P810" s="201" t="str">
        <f t="shared" si="696"/>
        <v/>
      </c>
      <c r="Q810" s="201" t="str">
        <f t="shared" si="697"/>
        <v/>
      </c>
      <c r="R810" s="201" t="str">
        <f t="shared" si="698"/>
        <v/>
      </c>
      <c r="S810" s="201" t="str">
        <f t="shared" si="699"/>
        <v/>
      </c>
      <c r="T810" s="199">
        <f t="shared" si="700"/>
        <v>0</v>
      </c>
      <c r="U810" s="199">
        <f t="shared" si="701"/>
        <v>0</v>
      </c>
      <c r="V810" s="199">
        <f t="shared" si="702"/>
        <v>0</v>
      </c>
      <c r="W810" s="199">
        <f t="shared" si="703"/>
        <v>0</v>
      </c>
      <c r="X810" s="199" t="str">
        <f t="shared" si="704"/>
        <v/>
      </c>
      <c r="Y810" s="199" t="str">
        <f t="shared" si="705"/>
        <v/>
      </c>
      <c r="Z810" s="199" t="str">
        <f t="shared" si="706"/>
        <v/>
      </c>
      <c r="AA810" s="199" t="str">
        <f t="shared" si="707"/>
        <v/>
      </c>
      <c r="AB810" s="201">
        <f t="shared" ca="1" si="708"/>
        <v>2.1400780233991767</v>
      </c>
      <c r="AD810" s="162">
        <f t="shared" si="709"/>
        <v>0</v>
      </c>
      <c r="AE810" s="162">
        <f t="shared" si="710"/>
        <v>0</v>
      </c>
      <c r="AF810" s="162">
        <f t="shared" si="711"/>
        <v>0</v>
      </c>
      <c r="AG810" s="162">
        <f t="shared" si="712"/>
        <v>0</v>
      </c>
      <c r="AH810" s="162" t="str">
        <f t="shared" si="713"/>
        <v/>
      </c>
      <c r="AI810" s="162" t="str">
        <f t="shared" si="714"/>
        <v/>
      </c>
      <c r="AJ810" s="162" t="str">
        <f t="shared" si="715"/>
        <v/>
      </c>
      <c r="AK810" s="162" t="str">
        <f t="shared" si="716"/>
        <v/>
      </c>
      <c r="AM810" s="199">
        <f t="shared" si="719"/>
        <v>8.2106934821433377</v>
      </c>
      <c r="AN810" s="197">
        <f t="shared" si="721"/>
        <v>0</v>
      </c>
      <c r="AO810" s="197">
        <f t="shared" si="722"/>
        <v>0</v>
      </c>
      <c r="AP810" s="197">
        <f t="shared" si="723"/>
        <v>0</v>
      </c>
      <c r="AQ810" s="197">
        <f t="shared" si="724"/>
        <v>0</v>
      </c>
      <c r="AR810" s="197" t="str">
        <f t="shared" si="725"/>
        <v/>
      </c>
      <c r="AS810" s="197" t="str">
        <f t="shared" si="726"/>
        <v/>
      </c>
      <c r="AT810" s="197" t="str">
        <f t="shared" si="727"/>
        <v/>
      </c>
      <c r="AU810" s="197" t="str">
        <f t="shared" si="728"/>
        <v/>
      </c>
      <c r="AV810" s="199">
        <f t="shared" ca="1" si="720"/>
        <v>2.0536617485681092</v>
      </c>
      <c r="AX810" s="162">
        <f t="shared" si="729"/>
        <v>0</v>
      </c>
      <c r="AY810" s="162">
        <f t="shared" si="730"/>
        <v>0</v>
      </c>
      <c r="AZ810" s="162">
        <f t="shared" si="731"/>
        <v>0</v>
      </c>
      <c r="BA810" s="162">
        <f t="shared" si="732"/>
        <v>0</v>
      </c>
      <c r="BB810" s="162" t="str">
        <f t="shared" si="733"/>
        <v/>
      </c>
      <c r="BC810" s="162" t="str">
        <f t="shared" si="734"/>
        <v/>
      </c>
      <c r="BD810" s="162" t="str">
        <f t="shared" si="735"/>
        <v/>
      </c>
      <c r="BE810" s="162" t="str">
        <f t="shared" si="736"/>
        <v/>
      </c>
      <c r="BG810" s="169">
        <f t="shared" si="717"/>
        <v>18.807346676914886</v>
      </c>
      <c r="BH810" s="169">
        <f t="shared" ca="1" si="718"/>
        <v>2.0388482744406966</v>
      </c>
    </row>
    <row r="811" spans="3:60" x14ac:dyDescent="0.25">
      <c r="C811" s="197">
        <v>73.7</v>
      </c>
      <c r="D811" s="198">
        <f t="shared" si="686"/>
        <v>27.653904311209693</v>
      </c>
      <c r="E811" s="199">
        <f t="shared" si="687"/>
        <v>4.7392740841248306</v>
      </c>
      <c r="F811" s="199">
        <f t="shared" si="688"/>
        <v>23.696370420624152</v>
      </c>
      <c r="G811" s="199">
        <f t="shared" si="689"/>
        <v>4.1961737168923809</v>
      </c>
      <c r="H811" s="200">
        <f t="shared" si="690"/>
        <v>6330.083356118007</v>
      </c>
      <c r="K811" s="199">
        <f t="shared" si="691"/>
        <v>18.85873287002121</v>
      </c>
      <c r="L811" s="201">
        <f t="shared" si="692"/>
        <v>0.15816522050367157</v>
      </c>
      <c r="M811" s="201">
        <f t="shared" si="693"/>
        <v>0.15949542437848394</v>
      </c>
      <c r="N811" s="201">
        <f t="shared" si="694"/>
        <v>0.16764697870385145</v>
      </c>
      <c r="O811" s="201">
        <f t="shared" si="695"/>
        <v>0.15831135827865797</v>
      </c>
      <c r="P811" s="201" t="str">
        <f t="shared" si="696"/>
        <v/>
      </c>
      <c r="Q811" s="201" t="str">
        <f t="shared" si="697"/>
        <v/>
      </c>
      <c r="R811" s="201" t="str">
        <f t="shared" si="698"/>
        <v/>
      </c>
      <c r="S811" s="201" t="str">
        <f t="shared" si="699"/>
        <v/>
      </c>
      <c r="T811" s="199">
        <f t="shared" si="700"/>
        <v>0</v>
      </c>
      <c r="U811" s="199">
        <f t="shared" si="701"/>
        <v>0</v>
      </c>
      <c r="V811" s="199">
        <f t="shared" si="702"/>
        <v>0</v>
      </c>
      <c r="W811" s="199">
        <f t="shared" si="703"/>
        <v>0</v>
      </c>
      <c r="X811" s="199" t="str">
        <f t="shared" si="704"/>
        <v/>
      </c>
      <c r="Y811" s="199" t="str">
        <f t="shared" si="705"/>
        <v/>
      </c>
      <c r="Z811" s="199" t="str">
        <f t="shared" si="706"/>
        <v/>
      </c>
      <c r="AA811" s="199" t="str">
        <f t="shared" si="707"/>
        <v/>
      </c>
      <c r="AB811" s="201">
        <f t="shared" ca="1" si="708"/>
        <v>2.0002212513044619</v>
      </c>
      <c r="AD811" s="162">
        <f t="shared" si="709"/>
        <v>0</v>
      </c>
      <c r="AE811" s="162">
        <f t="shared" si="710"/>
        <v>0</v>
      </c>
      <c r="AF811" s="162">
        <f t="shared" si="711"/>
        <v>0</v>
      </c>
      <c r="AG811" s="162">
        <f t="shared" si="712"/>
        <v>0</v>
      </c>
      <c r="AH811" s="162" t="str">
        <f t="shared" si="713"/>
        <v/>
      </c>
      <c r="AI811" s="162" t="str">
        <f t="shared" si="714"/>
        <v/>
      </c>
      <c r="AJ811" s="162" t="str">
        <f t="shared" si="715"/>
        <v/>
      </c>
      <c r="AK811" s="162" t="str">
        <f t="shared" si="716"/>
        <v/>
      </c>
      <c r="AM811" s="199">
        <f t="shared" si="719"/>
        <v>8.2219102765178498</v>
      </c>
      <c r="AN811" s="197">
        <f t="shared" si="721"/>
        <v>0</v>
      </c>
      <c r="AO811" s="197">
        <f t="shared" si="722"/>
        <v>0</v>
      </c>
      <c r="AP811" s="197">
        <f t="shared" si="723"/>
        <v>0</v>
      </c>
      <c r="AQ811" s="197">
        <f t="shared" si="724"/>
        <v>0</v>
      </c>
      <c r="AR811" s="197" t="str">
        <f t="shared" si="725"/>
        <v/>
      </c>
      <c r="AS811" s="197" t="str">
        <f t="shared" si="726"/>
        <v/>
      </c>
      <c r="AT811" s="197" t="str">
        <f t="shared" si="727"/>
        <v/>
      </c>
      <c r="AU811" s="197" t="str">
        <f t="shared" si="728"/>
        <v/>
      </c>
      <c r="AV811" s="199">
        <f t="shared" ca="1" si="720"/>
        <v>2.0898122770189489</v>
      </c>
      <c r="AX811" s="162">
        <f t="shared" si="729"/>
        <v>0</v>
      </c>
      <c r="AY811" s="162">
        <f t="shared" si="730"/>
        <v>0</v>
      </c>
      <c r="AZ811" s="162">
        <f t="shared" si="731"/>
        <v>0</v>
      </c>
      <c r="BA811" s="162">
        <f t="shared" si="732"/>
        <v>0</v>
      </c>
      <c r="BB811" s="162" t="str">
        <f t="shared" si="733"/>
        <v/>
      </c>
      <c r="BC811" s="162" t="str">
        <f t="shared" si="734"/>
        <v/>
      </c>
      <c r="BD811" s="162" t="str">
        <f t="shared" si="735"/>
        <v/>
      </c>
      <c r="BE811" s="162" t="str">
        <f t="shared" si="736"/>
        <v/>
      </c>
      <c r="BG811" s="169">
        <f t="shared" si="717"/>
        <v>18.833039773468048</v>
      </c>
      <c r="BH811" s="169">
        <f t="shared" ca="1" si="718"/>
        <v>2.1400780233991767</v>
      </c>
    </row>
    <row r="812" spans="3:60" x14ac:dyDescent="0.25">
      <c r="C812" s="197">
        <v>73.8</v>
      </c>
      <c r="D812" s="198">
        <f t="shared" si="686"/>
        <v>27.691426569433858</v>
      </c>
      <c r="E812" s="199">
        <f t="shared" si="687"/>
        <v>4.7442005420054203</v>
      </c>
      <c r="F812" s="199">
        <f t="shared" si="688"/>
        <v>23.721002710027101</v>
      </c>
      <c r="G812" s="199">
        <f t="shared" si="689"/>
        <v>4.2018673040252068</v>
      </c>
      <c r="H812" s="200">
        <f t="shared" si="690"/>
        <v>6323.5100907683609</v>
      </c>
      <c r="K812" s="199">
        <f t="shared" si="691"/>
        <v>18.884425966574373</v>
      </c>
      <c r="L812" s="201">
        <f t="shared" si="692"/>
        <v>0.15838070445531144</v>
      </c>
      <c r="M812" s="201">
        <f t="shared" si="693"/>
        <v>0.15971272059698322</v>
      </c>
      <c r="N812" s="201">
        <f t="shared" si="694"/>
        <v>0.16787538058219456</v>
      </c>
      <c r="O812" s="201">
        <f t="shared" si="695"/>
        <v>0.15852704132808393</v>
      </c>
      <c r="P812" s="201" t="str">
        <f t="shared" si="696"/>
        <v/>
      </c>
      <c r="Q812" s="201" t="str">
        <f t="shared" si="697"/>
        <v/>
      </c>
      <c r="R812" s="201" t="str">
        <f t="shared" si="698"/>
        <v/>
      </c>
      <c r="S812" s="201" t="str">
        <f t="shared" si="699"/>
        <v/>
      </c>
      <c r="T812" s="199">
        <f t="shared" si="700"/>
        <v>0</v>
      </c>
      <c r="U812" s="199">
        <f t="shared" si="701"/>
        <v>0</v>
      </c>
      <c r="V812" s="199">
        <f t="shared" si="702"/>
        <v>0</v>
      </c>
      <c r="W812" s="199">
        <f t="shared" si="703"/>
        <v>0</v>
      </c>
      <c r="X812" s="199" t="str">
        <f t="shared" si="704"/>
        <v/>
      </c>
      <c r="Y812" s="199" t="str">
        <f t="shared" si="705"/>
        <v/>
      </c>
      <c r="Z812" s="199" t="str">
        <f t="shared" si="706"/>
        <v/>
      </c>
      <c r="AA812" s="199" t="str">
        <f t="shared" si="707"/>
        <v/>
      </c>
      <c r="AB812" s="201">
        <f t="shared" ca="1" si="708"/>
        <v>2.0982457056145929</v>
      </c>
      <c r="AD812" s="162">
        <f t="shared" si="709"/>
        <v>0</v>
      </c>
      <c r="AE812" s="162">
        <f t="shared" si="710"/>
        <v>0</v>
      </c>
      <c r="AF812" s="162">
        <f t="shared" si="711"/>
        <v>0</v>
      </c>
      <c r="AG812" s="162">
        <f t="shared" si="712"/>
        <v>0</v>
      </c>
      <c r="AH812" s="162" t="str">
        <f t="shared" si="713"/>
        <v/>
      </c>
      <c r="AI812" s="162" t="str">
        <f t="shared" si="714"/>
        <v/>
      </c>
      <c r="AJ812" s="162" t="str">
        <f t="shared" si="715"/>
        <v/>
      </c>
      <c r="AK812" s="162" t="str">
        <f t="shared" si="716"/>
        <v/>
      </c>
      <c r="AM812" s="199">
        <f t="shared" si="719"/>
        <v>8.2331270708923618</v>
      </c>
      <c r="AN812" s="197">
        <f t="shared" si="721"/>
        <v>0</v>
      </c>
      <c r="AO812" s="197">
        <f t="shared" si="722"/>
        <v>0</v>
      </c>
      <c r="AP812" s="197">
        <f t="shared" si="723"/>
        <v>0</v>
      </c>
      <c r="AQ812" s="197">
        <f t="shared" si="724"/>
        <v>0</v>
      </c>
      <c r="AR812" s="197" t="str">
        <f t="shared" si="725"/>
        <v/>
      </c>
      <c r="AS812" s="197" t="str">
        <f t="shared" si="726"/>
        <v/>
      </c>
      <c r="AT812" s="197" t="str">
        <f t="shared" si="727"/>
        <v/>
      </c>
      <c r="AU812" s="197" t="str">
        <f t="shared" si="728"/>
        <v/>
      </c>
      <c r="AV812" s="199">
        <f t="shared" ca="1" si="720"/>
        <v>2.1395792294078362</v>
      </c>
      <c r="AX812" s="162">
        <f t="shared" si="729"/>
        <v>0</v>
      </c>
      <c r="AY812" s="162">
        <f t="shared" si="730"/>
        <v>0</v>
      </c>
      <c r="AZ812" s="162">
        <f t="shared" si="731"/>
        <v>0</v>
      </c>
      <c r="BA812" s="162">
        <f t="shared" si="732"/>
        <v>0</v>
      </c>
      <c r="BB812" s="162" t="str">
        <f t="shared" si="733"/>
        <v/>
      </c>
      <c r="BC812" s="162" t="str">
        <f t="shared" si="734"/>
        <v/>
      </c>
      <c r="BD812" s="162" t="str">
        <f t="shared" si="735"/>
        <v/>
      </c>
      <c r="BE812" s="162" t="str">
        <f t="shared" si="736"/>
        <v/>
      </c>
      <c r="BG812" s="169">
        <f t="shared" si="717"/>
        <v>18.85873287002121</v>
      </c>
      <c r="BH812" s="169">
        <f t="shared" ca="1" si="718"/>
        <v>2.0002212513044619</v>
      </c>
    </row>
    <row r="813" spans="3:60" x14ac:dyDescent="0.25">
      <c r="C813" s="197">
        <v>73.900000000000006</v>
      </c>
      <c r="D813" s="198">
        <f t="shared" si="686"/>
        <v>27.728948827658023</v>
      </c>
      <c r="E813" s="199">
        <f t="shared" si="687"/>
        <v>4.7491271989174564</v>
      </c>
      <c r="F813" s="199">
        <f t="shared" si="688"/>
        <v>23.745635994587282</v>
      </c>
      <c r="G813" s="199">
        <f t="shared" si="689"/>
        <v>4.2075608911580327</v>
      </c>
      <c r="H813" s="200">
        <f t="shared" si="690"/>
        <v>6316.9501980992154</v>
      </c>
      <c r="K813" s="199">
        <f t="shared" si="691"/>
        <v>18.910119063127535</v>
      </c>
      <c r="L813" s="201">
        <f t="shared" si="692"/>
        <v>0.15859618840695133</v>
      </c>
      <c r="M813" s="201">
        <f t="shared" si="693"/>
        <v>0.15993001681548252</v>
      </c>
      <c r="N813" s="201">
        <f t="shared" si="694"/>
        <v>0.1681037824605377</v>
      </c>
      <c r="O813" s="201">
        <f t="shared" si="695"/>
        <v>0.15874272437750989</v>
      </c>
      <c r="P813" s="201" t="str">
        <f t="shared" si="696"/>
        <v/>
      </c>
      <c r="Q813" s="201" t="str">
        <f t="shared" si="697"/>
        <v/>
      </c>
      <c r="R813" s="201" t="str">
        <f t="shared" si="698"/>
        <v/>
      </c>
      <c r="S813" s="201" t="str">
        <f t="shared" si="699"/>
        <v/>
      </c>
      <c r="T813" s="199">
        <f t="shared" si="700"/>
        <v>0</v>
      </c>
      <c r="U813" s="199">
        <f t="shared" si="701"/>
        <v>0</v>
      </c>
      <c r="V813" s="199">
        <f t="shared" si="702"/>
        <v>0</v>
      </c>
      <c r="W813" s="199">
        <f t="shared" si="703"/>
        <v>0</v>
      </c>
      <c r="X813" s="199" t="str">
        <f t="shared" si="704"/>
        <v/>
      </c>
      <c r="Y813" s="199" t="str">
        <f t="shared" si="705"/>
        <v/>
      </c>
      <c r="Z813" s="199" t="str">
        <f t="shared" si="706"/>
        <v/>
      </c>
      <c r="AA813" s="199" t="str">
        <f t="shared" si="707"/>
        <v/>
      </c>
      <c r="AB813" s="201">
        <f t="shared" ca="1" si="708"/>
        <v>2.1330388812351089</v>
      </c>
      <c r="AD813" s="162">
        <f t="shared" si="709"/>
        <v>0</v>
      </c>
      <c r="AE813" s="162">
        <f t="shared" si="710"/>
        <v>0</v>
      </c>
      <c r="AF813" s="162">
        <f t="shared" si="711"/>
        <v>0</v>
      </c>
      <c r="AG813" s="162">
        <f t="shared" si="712"/>
        <v>0</v>
      </c>
      <c r="AH813" s="162" t="str">
        <f t="shared" si="713"/>
        <v/>
      </c>
      <c r="AI813" s="162" t="str">
        <f t="shared" si="714"/>
        <v/>
      </c>
      <c r="AJ813" s="162" t="str">
        <f t="shared" si="715"/>
        <v/>
      </c>
      <c r="AK813" s="162" t="str">
        <f t="shared" si="716"/>
        <v/>
      </c>
      <c r="AM813" s="199">
        <f t="shared" si="719"/>
        <v>8.2443438652668739</v>
      </c>
      <c r="AN813" s="197">
        <f t="shared" si="721"/>
        <v>0</v>
      </c>
      <c r="AO813" s="197">
        <f t="shared" si="722"/>
        <v>0</v>
      </c>
      <c r="AP813" s="197">
        <f t="shared" si="723"/>
        <v>0</v>
      </c>
      <c r="AQ813" s="197">
        <f t="shared" si="724"/>
        <v>0</v>
      </c>
      <c r="AR813" s="197" t="str">
        <f t="shared" si="725"/>
        <v/>
      </c>
      <c r="AS813" s="197" t="str">
        <f t="shared" si="726"/>
        <v/>
      </c>
      <c r="AT813" s="197" t="str">
        <f t="shared" si="727"/>
        <v/>
      </c>
      <c r="AU813" s="197" t="str">
        <f t="shared" si="728"/>
        <v/>
      </c>
      <c r="AV813" s="199">
        <f t="shared" ca="1" si="720"/>
        <v>2.1541855113139672</v>
      </c>
      <c r="AX813" s="162">
        <f t="shared" si="729"/>
        <v>0</v>
      </c>
      <c r="AY813" s="162">
        <f t="shared" si="730"/>
        <v>0</v>
      </c>
      <c r="AZ813" s="162">
        <f t="shared" si="731"/>
        <v>0</v>
      </c>
      <c r="BA813" s="162">
        <f t="shared" si="732"/>
        <v>0</v>
      </c>
      <c r="BB813" s="162" t="str">
        <f t="shared" si="733"/>
        <v/>
      </c>
      <c r="BC813" s="162" t="str">
        <f t="shared" si="734"/>
        <v/>
      </c>
      <c r="BD813" s="162" t="str">
        <f t="shared" si="735"/>
        <v/>
      </c>
      <c r="BE813" s="162" t="str">
        <f t="shared" si="736"/>
        <v/>
      </c>
      <c r="BG813" s="169">
        <f t="shared" si="717"/>
        <v>18.884425966574373</v>
      </c>
      <c r="BH813" s="169">
        <f t="shared" ca="1" si="718"/>
        <v>2.0982457056145929</v>
      </c>
    </row>
    <row r="814" spans="3:60" x14ac:dyDescent="0.25">
      <c r="C814" s="197">
        <v>74</v>
      </c>
      <c r="D814" s="198">
        <f t="shared" si="686"/>
        <v>27.766471085882188</v>
      </c>
      <c r="E814" s="199">
        <f t="shared" si="687"/>
        <v>4.7540540540540537</v>
      </c>
      <c r="F814" s="199">
        <f t="shared" si="688"/>
        <v>23.770270270270267</v>
      </c>
      <c r="G814" s="199">
        <f t="shared" si="689"/>
        <v>4.2132544782908576</v>
      </c>
      <c r="H814" s="200">
        <f t="shared" si="690"/>
        <v>6310.4036384309275</v>
      </c>
      <c r="K814" s="199">
        <f t="shared" si="691"/>
        <v>18.935812159680697</v>
      </c>
      <c r="L814" s="201">
        <f t="shared" si="692"/>
        <v>0.1588116723585912</v>
      </c>
      <c r="M814" s="201">
        <f t="shared" si="693"/>
        <v>0.1601473130339818</v>
      </c>
      <c r="N814" s="201">
        <f t="shared" si="694"/>
        <v>0.16833218433888081</v>
      </c>
      <c r="O814" s="201">
        <f t="shared" si="695"/>
        <v>0.15895840742693587</v>
      </c>
      <c r="P814" s="201" t="str">
        <f t="shared" si="696"/>
        <v/>
      </c>
      <c r="Q814" s="201" t="str">
        <f t="shared" si="697"/>
        <v/>
      </c>
      <c r="R814" s="201" t="str">
        <f t="shared" si="698"/>
        <v/>
      </c>
      <c r="S814" s="201" t="str">
        <f t="shared" si="699"/>
        <v/>
      </c>
      <c r="T814" s="199">
        <f t="shared" si="700"/>
        <v>0</v>
      </c>
      <c r="U814" s="199">
        <f t="shared" si="701"/>
        <v>0</v>
      </c>
      <c r="V814" s="199">
        <f t="shared" si="702"/>
        <v>0</v>
      </c>
      <c r="W814" s="199">
        <f t="shared" si="703"/>
        <v>0</v>
      </c>
      <c r="X814" s="199" t="str">
        <f t="shared" si="704"/>
        <v/>
      </c>
      <c r="Y814" s="199" t="str">
        <f t="shared" si="705"/>
        <v/>
      </c>
      <c r="Z814" s="199" t="str">
        <f t="shared" si="706"/>
        <v/>
      </c>
      <c r="AA814" s="199" t="str">
        <f t="shared" si="707"/>
        <v/>
      </c>
      <c r="AB814" s="201">
        <f t="shared" ca="1" si="708"/>
        <v>2.1531898310826985</v>
      </c>
      <c r="AD814" s="162">
        <f t="shared" si="709"/>
        <v>0</v>
      </c>
      <c r="AE814" s="162">
        <f t="shared" si="710"/>
        <v>0</v>
      </c>
      <c r="AF814" s="162">
        <f t="shared" si="711"/>
        <v>0</v>
      </c>
      <c r="AG814" s="162">
        <f t="shared" si="712"/>
        <v>0</v>
      </c>
      <c r="AH814" s="162" t="str">
        <f t="shared" si="713"/>
        <v/>
      </c>
      <c r="AI814" s="162" t="str">
        <f t="shared" si="714"/>
        <v/>
      </c>
      <c r="AJ814" s="162" t="str">
        <f t="shared" si="715"/>
        <v/>
      </c>
      <c r="AK814" s="162" t="str">
        <f t="shared" si="716"/>
        <v/>
      </c>
      <c r="AM814" s="199">
        <f t="shared" si="719"/>
        <v>8.255560659641386</v>
      </c>
      <c r="AN814" s="197">
        <f t="shared" si="721"/>
        <v>0</v>
      </c>
      <c r="AO814" s="197">
        <f t="shared" si="722"/>
        <v>0</v>
      </c>
      <c r="AP814" s="197">
        <f t="shared" si="723"/>
        <v>0</v>
      </c>
      <c r="AQ814" s="197">
        <f t="shared" si="724"/>
        <v>0</v>
      </c>
      <c r="AR814" s="197" t="str">
        <f t="shared" si="725"/>
        <v/>
      </c>
      <c r="AS814" s="197" t="str">
        <f t="shared" si="726"/>
        <v/>
      </c>
      <c r="AT814" s="197" t="str">
        <f t="shared" si="727"/>
        <v/>
      </c>
      <c r="AU814" s="197" t="str">
        <f t="shared" si="728"/>
        <v/>
      </c>
      <c r="AV814" s="199">
        <f t="shared" ca="1" si="720"/>
        <v>2.1571151589817958</v>
      </c>
      <c r="AX814" s="162">
        <f t="shared" si="729"/>
        <v>0</v>
      </c>
      <c r="AY814" s="162">
        <f t="shared" si="730"/>
        <v>0</v>
      </c>
      <c r="AZ814" s="162">
        <f t="shared" si="731"/>
        <v>0</v>
      </c>
      <c r="BA814" s="162">
        <f t="shared" si="732"/>
        <v>0</v>
      </c>
      <c r="BB814" s="162" t="str">
        <f t="shared" si="733"/>
        <v/>
      </c>
      <c r="BC814" s="162" t="str">
        <f t="shared" si="734"/>
        <v/>
      </c>
      <c r="BD814" s="162" t="str">
        <f t="shared" si="735"/>
        <v/>
      </c>
      <c r="BE814" s="162" t="str">
        <f t="shared" si="736"/>
        <v/>
      </c>
      <c r="BG814" s="169">
        <f t="shared" si="717"/>
        <v>18.910119063127535</v>
      </c>
      <c r="BH814" s="169">
        <f t="shared" ca="1" si="718"/>
        <v>2.1330388812351089</v>
      </c>
    </row>
    <row r="815" spans="3:60" x14ac:dyDescent="0.25">
      <c r="C815" s="197">
        <v>74.099999999999994</v>
      </c>
      <c r="D815" s="198">
        <f t="shared" si="686"/>
        <v>27.803993344106352</v>
      </c>
      <c r="E815" s="199">
        <f t="shared" si="687"/>
        <v>4.7589811066126853</v>
      </c>
      <c r="F815" s="199">
        <f t="shared" si="688"/>
        <v>23.794905533063428</v>
      </c>
      <c r="G815" s="199">
        <f t="shared" si="689"/>
        <v>4.2189480654236844</v>
      </c>
      <c r="H815" s="200">
        <f t="shared" si="690"/>
        <v>6303.8703722346127</v>
      </c>
      <c r="K815" s="199">
        <f t="shared" si="691"/>
        <v>18.96150525623386</v>
      </c>
      <c r="L815" s="201">
        <f t="shared" si="692"/>
        <v>0.15902715631023107</v>
      </c>
      <c r="M815" s="201">
        <f t="shared" si="693"/>
        <v>0.16036460925248108</v>
      </c>
      <c r="N815" s="201">
        <f t="shared" si="694"/>
        <v>0.16856058621722392</v>
      </c>
      <c r="O815" s="201">
        <f t="shared" si="695"/>
        <v>0.15917409047636183</v>
      </c>
      <c r="P815" s="201" t="str">
        <f t="shared" si="696"/>
        <v/>
      </c>
      <c r="Q815" s="201" t="str">
        <f t="shared" si="697"/>
        <v/>
      </c>
      <c r="R815" s="201" t="str">
        <f t="shared" si="698"/>
        <v/>
      </c>
      <c r="S815" s="201" t="str">
        <f t="shared" si="699"/>
        <v/>
      </c>
      <c r="T815" s="199">
        <f t="shared" si="700"/>
        <v>0</v>
      </c>
      <c r="U815" s="199">
        <f t="shared" si="701"/>
        <v>0</v>
      </c>
      <c r="V815" s="199">
        <f t="shared" si="702"/>
        <v>0</v>
      </c>
      <c r="W815" s="199">
        <f t="shared" si="703"/>
        <v>0</v>
      </c>
      <c r="X815" s="199" t="str">
        <f t="shared" si="704"/>
        <v/>
      </c>
      <c r="Y815" s="199" t="str">
        <f t="shared" si="705"/>
        <v/>
      </c>
      <c r="Z815" s="199" t="str">
        <f t="shared" si="706"/>
        <v/>
      </c>
      <c r="AA815" s="199" t="str">
        <f t="shared" si="707"/>
        <v/>
      </c>
      <c r="AB815" s="201">
        <f t="shared" ca="1" si="708"/>
        <v>2.1647336973721396</v>
      </c>
      <c r="AD815" s="162">
        <f t="shared" si="709"/>
        <v>0</v>
      </c>
      <c r="AE815" s="162">
        <f t="shared" si="710"/>
        <v>0</v>
      </c>
      <c r="AF815" s="162">
        <f t="shared" si="711"/>
        <v>0</v>
      </c>
      <c r="AG815" s="162">
        <f t="shared" si="712"/>
        <v>0</v>
      </c>
      <c r="AH815" s="162" t="str">
        <f t="shared" si="713"/>
        <v/>
      </c>
      <c r="AI815" s="162" t="str">
        <f t="shared" si="714"/>
        <v/>
      </c>
      <c r="AJ815" s="162" t="str">
        <f t="shared" si="715"/>
        <v/>
      </c>
      <c r="AK815" s="162" t="str">
        <f t="shared" si="716"/>
        <v/>
      </c>
      <c r="AM815" s="199">
        <f t="shared" si="719"/>
        <v>8.266777454015898</v>
      </c>
      <c r="AN815" s="197">
        <f t="shared" si="721"/>
        <v>0</v>
      </c>
      <c r="AO815" s="197">
        <f t="shared" si="722"/>
        <v>0</v>
      </c>
      <c r="AP815" s="197">
        <f t="shared" si="723"/>
        <v>0</v>
      </c>
      <c r="AQ815" s="197">
        <f t="shared" si="724"/>
        <v>0</v>
      </c>
      <c r="AR815" s="197" t="str">
        <f t="shared" si="725"/>
        <v/>
      </c>
      <c r="AS815" s="197" t="str">
        <f t="shared" si="726"/>
        <v/>
      </c>
      <c r="AT815" s="197" t="str">
        <f t="shared" si="727"/>
        <v/>
      </c>
      <c r="AU815" s="197" t="str">
        <f t="shared" si="728"/>
        <v/>
      </c>
      <c r="AV815" s="199">
        <f t="shared" ca="1" si="720"/>
        <v>2.1695229570094972</v>
      </c>
      <c r="AX815" s="162">
        <f t="shared" si="729"/>
        <v>0</v>
      </c>
      <c r="AY815" s="162">
        <f t="shared" si="730"/>
        <v>0</v>
      </c>
      <c r="AZ815" s="162">
        <f t="shared" si="731"/>
        <v>0</v>
      </c>
      <c r="BA815" s="162">
        <f t="shared" si="732"/>
        <v>0</v>
      </c>
      <c r="BB815" s="162" t="str">
        <f t="shared" si="733"/>
        <v/>
      </c>
      <c r="BC815" s="162" t="str">
        <f t="shared" si="734"/>
        <v/>
      </c>
      <c r="BD815" s="162" t="str">
        <f t="shared" si="735"/>
        <v/>
      </c>
      <c r="BE815" s="162" t="str">
        <f t="shared" si="736"/>
        <v/>
      </c>
      <c r="BG815" s="169">
        <f t="shared" si="717"/>
        <v>18.935812159680697</v>
      </c>
      <c r="BH815" s="169">
        <f t="shared" ca="1" si="718"/>
        <v>2.1531898310826985</v>
      </c>
    </row>
    <row r="816" spans="3:60" x14ac:dyDescent="0.25">
      <c r="C816" s="197">
        <v>74.2</v>
      </c>
      <c r="D816" s="198">
        <f t="shared" si="686"/>
        <v>27.841515602330517</v>
      </c>
      <c r="E816" s="199">
        <f t="shared" si="687"/>
        <v>4.7639083557951487</v>
      </c>
      <c r="F816" s="199">
        <f t="shared" si="688"/>
        <v>23.819541778975744</v>
      </c>
      <c r="G816" s="199">
        <f t="shared" si="689"/>
        <v>4.2246416525565103</v>
      </c>
      <c r="H816" s="200">
        <f t="shared" si="690"/>
        <v>6297.3503601314915</v>
      </c>
      <c r="K816" s="199">
        <f t="shared" si="691"/>
        <v>18.987198352787022</v>
      </c>
      <c r="L816" s="201">
        <f t="shared" si="692"/>
        <v>0.15924264026187096</v>
      </c>
      <c r="M816" s="201">
        <f t="shared" si="693"/>
        <v>0.16058190547098039</v>
      </c>
      <c r="N816" s="201">
        <f t="shared" si="694"/>
        <v>0.16878898809556706</v>
      </c>
      <c r="O816" s="201">
        <f t="shared" si="695"/>
        <v>0.15938977352578779</v>
      </c>
      <c r="P816" s="201" t="str">
        <f t="shared" si="696"/>
        <v/>
      </c>
      <c r="Q816" s="201" t="str">
        <f t="shared" si="697"/>
        <v/>
      </c>
      <c r="R816" s="201" t="str">
        <f t="shared" si="698"/>
        <v/>
      </c>
      <c r="S816" s="201" t="str">
        <f t="shared" si="699"/>
        <v/>
      </c>
      <c r="T816" s="199">
        <f t="shared" si="700"/>
        <v>0</v>
      </c>
      <c r="U816" s="199">
        <f t="shared" si="701"/>
        <v>0</v>
      </c>
      <c r="V816" s="199">
        <f t="shared" si="702"/>
        <v>0</v>
      </c>
      <c r="W816" s="199">
        <f t="shared" si="703"/>
        <v>0</v>
      </c>
      <c r="X816" s="199" t="str">
        <f t="shared" si="704"/>
        <v/>
      </c>
      <c r="Y816" s="199" t="str">
        <f t="shared" si="705"/>
        <v/>
      </c>
      <c r="Z816" s="199" t="str">
        <f t="shared" si="706"/>
        <v/>
      </c>
      <c r="AA816" s="199" t="str">
        <f t="shared" si="707"/>
        <v/>
      </c>
      <c r="AB816" s="201">
        <f t="shared" ca="1" si="708"/>
        <v>2.1509264914437858</v>
      </c>
      <c r="AD816" s="162">
        <f t="shared" si="709"/>
        <v>0</v>
      </c>
      <c r="AE816" s="162">
        <f t="shared" si="710"/>
        <v>0</v>
      </c>
      <c r="AF816" s="162">
        <f t="shared" si="711"/>
        <v>0</v>
      </c>
      <c r="AG816" s="162">
        <f t="shared" si="712"/>
        <v>0</v>
      </c>
      <c r="AH816" s="162" t="str">
        <f t="shared" si="713"/>
        <v/>
      </c>
      <c r="AI816" s="162" t="str">
        <f t="shared" si="714"/>
        <v/>
      </c>
      <c r="AJ816" s="162" t="str">
        <f t="shared" si="715"/>
        <v/>
      </c>
      <c r="AK816" s="162" t="str">
        <f t="shared" si="716"/>
        <v/>
      </c>
      <c r="AM816" s="199">
        <f t="shared" si="719"/>
        <v>8.2779942483904101</v>
      </c>
      <c r="AN816" s="197">
        <f t="shared" si="721"/>
        <v>0</v>
      </c>
      <c r="AO816" s="197">
        <f t="shared" si="722"/>
        <v>0</v>
      </c>
      <c r="AP816" s="197">
        <f t="shared" si="723"/>
        <v>0</v>
      </c>
      <c r="AQ816" s="197">
        <f t="shared" si="724"/>
        <v>0</v>
      </c>
      <c r="AR816" s="197" t="str">
        <f t="shared" si="725"/>
        <v/>
      </c>
      <c r="AS816" s="197" t="str">
        <f t="shared" si="726"/>
        <v/>
      </c>
      <c r="AT816" s="197" t="str">
        <f t="shared" si="727"/>
        <v/>
      </c>
      <c r="AU816" s="197" t="str">
        <f t="shared" si="728"/>
        <v/>
      </c>
      <c r="AV816" s="199">
        <f t="shared" ca="1" si="720"/>
        <v>2.0670301043587544</v>
      </c>
      <c r="AX816" s="162">
        <f t="shared" si="729"/>
        <v>0</v>
      </c>
      <c r="AY816" s="162">
        <f t="shared" si="730"/>
        <v>0</v>
      </c>
      <c r="AZ816" s="162">
        <f t="shared" si="731"/>
        <v>0</v>
      </c>
      <c r="BA816" s="162">
        <f t="shared" si="732"/>
        <v>0</v>
      </c>
      <c r="BB816" s="162" t="str">
        <f t="shared" si="733"/>
        <v/>
      </c>
      <c r="BC816" s="162" t="str">
        <f t="shared" si="734"/>
        <v/>
      </c>
      <c r="BD816" s="162" t="str">
        <f t="shared" si="735"/>
        <v/>
      </c>
      <c r="BE816" s="162" t="str">
        <f t="shared" si="736"/>
        <v/>
      </c>
      <c r="BG816" s="169">
        <f t="shared" si="717"/>
        <v>18.96150525623386</v>
      </c>
      <c r="BH816" s="169">
        <f t="shared" ca="1" si="718"/>
        <v>2.1647336973721396</v>
      </c>
    </row>
    <row r="817" spans="3:60" x14ac:dyDescent="0.25">
      <c r="C817" s="197">
        <v>74.3</v>
      </c>
      <c r="D817" s="198">
        <f t="shared" si="686"/>
        <v>27.879037860554682</v>
      </c>
      <c r="E817" s="199">
        <f t="shared" si="687"/>
        <v>4.7688358008075369</v>
      </c>
      <c r="F817" s="199">
        <f t="shared" si="688"/>
        <v>23.844179004037684</v>
      </c>
      <c r="G817" s="199">
        <f t="shared" si="689"/>
        <v>4.2303352396893343</v>
      </c>
      <c r="H817" s="200">
        <f t="shared" si="690"/>
        <v>6290.843562892208</v>
      </c>
      <c r="K817" s="199">
        <f t="shared" si="691"/>
        <v>19.012891449340184</v>
      </c>
      <c r="L817" s="201">
        <f t="shared" si="692"/>
        <v>0.15945812421351083</v>
      </c>
      <c r="M817" s="201">
        <f t="shared" si="693"/>
        <v>0.1607992016894797</v>
      </c>
      <c r="N817" s="201">
        <f t="shared" si="694"/>
        <v>0.16901738997391016</v>
      </c>
      <c r="O817" s="201">
        <f t="shared" si="695"/>
        <v>0.15960545657521374</v>
      </c>
      <c r="P817" s="201" t="str">
        <f t="shared" si="696"/>
        <v/>
      </c>
      <c r="Q817" s="201" t="str">
        <f t="shared" si="697"/>
        <v/>
      </c>
      <c r="R817" s="201" t="str">
        <f t="shared" si="698"/>
        <v/>
      </c>
      <c r="S817" s="201" t="str">
        <f t="shared" si="699"/>
        <v/>
      </c>
      <c r="T817" s="199">
        <f t="shared" si="700"/>
        <v>0</v>
      </c>
      <c r="U817" s="199">
        <f t="shared" si="701"/>
        <v>0</v>
      </c>
      <c r="V817" s="199">
        <f t="shared" si="702"/>
        <v>0</v>
      </c>
      <c r="W817" s="199">
        <f t="shared" si="703"/>
        <v>0</v>
      </c>
      <c r="X817" s="199" t="str">
        <f t="shared" si="704"/>
        <v/>
      </c>
      <c r="Y817" s="199" t="str">
        <f t="shared" si="705"/>
        <v/>
      </c>
      <c r="Z817" s="199" t="str">
        <f t="shared" si="706"/>
        <v/>
      </c>
      <c r="AA817" s="199" t="str">
        <f t="shared" si="707"/>
        <v/>
      </c>
      <c r="AB817" s="201">
        <f t="shared" ca="1" si="708"/>
        <v>2.0606828265645776</v>
      </c>
      <c r="AD817" s="162">
        <f t="shared" si="709"/>
        <v>0</v>
      </c>
      <c r="AE817" s="162">
        <f t="shared" si="710"/>
        <v>0</v>
      </c>
      <c r="AF817" s="162">
        <f t="shared" si="711"/>
        <v>0</v>
      </c>
      <c r="AG817" s="162">
        <f t="shared" si="712"/>
        <v>0</v>
      </c>
      <c r="AH817" s="162" t="str">
        <f t="shared" si="713"/>
        <v/>
      </c>
      <c r="AI817" s="162" t="str">
        <f t="shared" si="714"/>
        <v/>
      </c>
      <c r="AJ817" s="162" t="str">
        <f t="shared" si="715"/>
        <v/>
      </c>
      <c r="AK817" s="162" t="str">
        <f t="shared" si="716"/>
        <v/>
      </c>
      <c r="AM817" s="199">
        <f t="shared" si="719"/>
        <v>8.2892110427649222</v>
      </c>
      <c r="AN817" s="197">
        <f t="shared" si="721"/>
        <v>0</v>
      </c>
      <c r="AO817" s="197">
        <f t="shared" si="722"/>
        <v>0</v>
      </c>
      <c r="AP817" s="197">
        <f t="shared" si="723"/>
        <v>0</v>
      </c>
      <c r="AQ817" s="197">
        <f t="shared" si="724"/>
        <v>0</v>
      </c>
      <c r="AR817" s="197" t="str">
        <f t="shared" si="725"/>
        <v/>
      </c>
      <c r="AS817" s="197" t="str">
        <f t="shared" si="726"/>
        <v/>
      </c>
      <c r="AT817" s="197" t="str">
        <f t="shared" si="727"/>
        <v/>
      </c>
      <c r="AU817" s="197" t="str">
        <f t="shared" si="728"/>
        <v/>
      </c>
      <c r="AV817" s="199">
        <f t="shared" ca="1" si="720"/>
        <v>2.1466538284950536</v>
      </c>
      <c r="AX817" s="162">
        <f t="shared" si="729"/>
        <v>0</v>
      </c>
      <c r="AY817" s="162">
        <f t="shared" si="730"/>
        <v>0</v>
      </c>
      <c r="AZ817" s="162">
        <f t="shared" si="731"/>
        <v>0</v>
      </c>
      <c r="BA817" s="162">
        <f t="shared" si="732"/>
        <v>0</v>
      </c>
      <c r="BB817" s="162" t="str">
        <f t="shared" si="733"/>
        <v/>
      </c>
      <c r="BC817" s="162" t="str">
        <f t="shared" si="734"/>
        <v/>
      </c>
      <c r="BD817" s="162" t="str">
        <f t="shared" si="735"/>
        <v/>
      </c>
      <c r="BE817" s="162" t="str">
        <f t="shared" si="736"/>
        <v/>
      </c>
      <c r="BG817" s="169">
        <f t="shared" si="717"/>
        <v>18.987198352787022</v>
      </c>
      <c r="BH817" s="169">
        <f t="shared" ca="1" si="718"/>
        <v>2.1509264914437858</v>
      </c>
    </row>
    <row r="818" spans="3:60" x14ac:dyDescent="0.25">
      <c r="C818" s="197">
        <v>74.400000000000006</v>
      </c>
      <c r="D818" s="198">
        <f t="shared" si="686"/>
        <v>27.91656011877885</v>
      </c>
      <c r="E818" s="199">
        <f t="shared" si="687"/>
        <v>4.7737634408602156</v>
      </c>
      <c r="F818" s="199">
        <f t="shared" si="688"/>
        <v>23.868817204301077</v>
      </c>
      <c r="G818" s="199">
        <f t="shared" si="689"/>
        <v>4.2360288268221602</v>
      </c>
      <c r="H818" s="200">
        <f t="shared" si="690"/>
        <v>6284.349941436165</v>
      </c>
      <c r="K818" s="199">
        <f t="shared" si="691"/>
        <v>19.038584545893347</v>
      </c>
      <c r="L818" s="201">
        <f t="shared" si="692"/>
        <v>0.15967360816515072</v>
      </c>
      <c r="M818" s="201">
        <f t="shared" si="693"/>
        <v>0.16101649790797898</v>
      </c>
      <c r="N818" s="201">
        <f t="shared" si="694"/>
        <v>0.16924579185225327</v>
      </c>
      <c r="O818" s="201">
        <f t="shared" si="695"/>
        <v>0.15982113962463973</v>
      </c>
      <c r="P818" s="201" t="str">
        <f t="shared" si="696"/>
        <v/>
      </c>
      <c r="Q818" s="201" t="str">
        <f t="shared" si="697"/>
        <v/>
      </c>
      <c r="R818" s="201" t="str">
        <f t="shared" si="698"/>
        <v/>
      </c>
      <c r="S818" s="201" t="str">
        <f t="shared" si="699"/>
        <v/>
      </c>
      <c r="T818" s="199">
        <f t="shared" si="700"/>
        <v>0</v>
      </c>
      <c r="U818" s="199">
        <f t="shared" si="701"/>
        <v>0</v>
      </c>
      <c r="V818" s="199">
        <f t="shared" si="702"/>
        <v>0</v>
      </c>
      <c r="W818" s="199">
        <f t="shared" si="703"/>
        <v>0</v>
      </c>
      <c r="X818" s="199" t="str">
        <f t="shared" si="704"/>
        <v/>
      </c>
      <c r="Y818" s="199" t="str">
        <f t="shared" si="705"/>
        <v/>
      </c>
      <c r="Z818" s="199" t="str">
        <f t="shared" si="706"/>
        <v/>
      </c>
      <c r="AA818" s="199" t="str">
        <f t="shared" si="707"/>
        <v/>
      </c>
      <c r="AB818" s="201">
        <f t="shared" ca="1" si="708"/>
        <v>2.107124860024594</v>
      </c>
      <c r="AD818" s="162">
        <f t="shared" si="709"/>
        <v>0</v>
      </c>
      <c r="AE818" s="162">
        <f t="shared" si="710"/>
        <v>0</v>
      </c>
      <c r="AF818" s="162">
        <f t="shared" si="711"/>
        <v>0</v>
      </c>
      <c r="AG818" s="162">
        <f t="shared" si="712"/>
        <v>0</v>
      </c>
      <c r="AH818" s="162" t="str">
        <f t="shared" si="713"/>
        <v/>
      </c>
      <c r="AI818" s="162" t="str">
        <f t="shared" si="714"/>
        <v/>
      </c>
      <c r="AJ818" s="162" t="str">
        <f t="shared" si="715"/>
        <v/>
      </c>
      <c r="AK818" s="162" t="str">
        <f t="shared" si="716"/>
        <v/>
      </c>
      <c r="AM818" s="199">
        <f t="shared" si="719"/>
        <v>8.3004278371394342</v>
      </c>
      <c r="AN818" s="197">
        <f t="shared" si="721"/>
        <v>0</v>
      </c>
      <c r="AO818" s="197">
        <f t="shared" si="722"/>
        <v>0</v>
      </c>
      <c r="AP818" s="197">
        <f t="shared" si="723"/>
        <v>0</v>
      </c>
      <c r="AQ818" s="197">
        <f t="shared" si="724"/>
        <v>0</v>
      </c>
      <c r="AR818" s="197" t="str">
        <f t="shared" si="725"/>
        <v/>
      </c>
      <c r="AS818" s="197" t="str">
        <f t="shared" si="726"/>
        <v/>
      </c>
      <c r="AT818" s="197" t="str">
        <f t="shared" si="727"/>
        <v/>
      </c>
      <c r="AU818" s="197" t="str">
        <f t="shared" si="728"/>
        <v/>
      </c>
      <c r="AV818" s="199">
        <f t="shared" ca="1" si="720"/>
        <v>2.0910310397475862</v>
      </c>
      <c r="AX818" s="162">
        <f t="shared" si="729"/>
        <v>0</v>
      </c>
      <c r="AY818" s="162">
        <f t="shared" si="730"/>
        <v>0</v>
      </c>
      <c r="AZ818" s="162">
        <f t="shared" si="731"/>
        <v>0</v>
      </c>
      <c r="BA818" s="162">
        <f t="shared" si="732"/>
        <v>0</v>
      </c>
      <c r="BB818" s="162" t="str">
        <f t="shared" si="733"/>
        <v/>
      </c>
      <c r="BC818" s="162" t="str">
        <f t="shared" si="734"/>
        <v/>
      </c>
      <c r="BD818" s="162" t="str">
        <f t="shared" si="735"/>
        <v/>
      </c>
      <c r="BE818" s="162" t="str">
        <f t="shared" si="736"/>
        <v/>
      </c>
      <c r="BG818" s="169">
        <f t="shared" si="717"/>
        <v>19.012891449340184</v>
      </c>
      <c r="BH818" s="169">
        <f t="shared" ca="1" si="718"/>
        <v>2.0606828265645776</v>
      </c>
    </row>
    <row r="819" spans="3:60" x14ac:dyDescent="0.25">
      <c r="C819" s="197">
        <v>74.5</v>
      </c>
      <c r="D819" s="198">
        <f t="shared" si="686"/>
        <v>27.954082377003019</v>
      </c>
      <c r="E819" s="199">
        <f t="shared" si="687"/>
        <v>4.7786912751677857</v>
      </c>
      <c r="F819" s="199">
        <f t="shared" si="688"/>
        <v>23.89345637583893</v>
      </c>
      <c r="G819" s="199">
        <f t="shared" si="689"/>
        <v>4.2417224139549869</v>
      </c>
      <c r="H819" s="200">
        <f t="shared" si="690"/>
        <v>6277.8694568308683</v>
      </c>
      <c r="K819" s="199">
        <f t="shared" si="691"/>
        <v>19.064277642446509</v>
      </c>
      <c r="L819" s="201">
        <f t="shared" si="692"/>
        <v>0.15988909211679059</v>
      </c>
      <c r="M819" s="201">
        <f t="shared" si="693"/>
        <v>0.16123379412647829</v>
      </c>
      <c r="N819" s="201">
        <f t="shared" si="694"/>
        <v>0.16947419373059641</v>
      </c>
      <c r="O819" s="201">
        <f t="shared" si="695"/>
        <v>0.16003682267406566</v>
      </c>
      <c r="P819" s="201" t="str">
        <f t="shared" si="696"/>
        <v/>
      </c>
      <c r="Q819" s="201" t="str">
        <f t="shared" si="697"/>
        <v/>
      </c>
      <c r="R819" s="201" t="str">
        <f t="shared" si="698"/>
        <v/>
      </c>
      <c r="S819" s="201" t="str">
        <f t="shared" si="699"/>
        <v/>
      </c>
      <c r="T819" s="199">
        <f t="shared" si="700"/>
        <v>0</v>
      </c>
      <c r="U819" s="199">
        <f t="shared" si="701"/>
        <v>0</v>
      </c>
      <c r="V819" s="199">
        <f t="shared" si="702"/>
        <v>0</v>
      </c>
      <c r="W819" s="199">
        <f t="shared" si="703"/>
        <v>0</v>
      </c>
      <c r="X819" s="199" t="str">
        <f t="shared" si="704"/>
        <v/>
      </c>
      <c r="Y819" s="199" t="str">
        <f t="shared" si="705"/>
        <v/>
      </c>
      <c r="Z819" s="199" t="str">
        <f t="shared" si="706"/>
        <v/>
      </c>
      <c r="AA819" s="199" t="str">
        <f t="shared" si="707"/>
        <v/>
      </c>
      <c r="AB819" s="201">
        <f t="shared" ca="1" si="708"/>
        <v>2.0757805266422218</v>
      </c>
      <c r="AD819" s="162">
        <f t="shared" si="709"/>
        <v>0</v>
      </c>
      <c r="AE819" s="162">
        <f t="shared" si="710"/>
        <v>0</v>
      </c>
      <c r="AF819" s="162">
        <f t="shared" si="711"/>
        <v>0</v>
      </c>
      <c r="AG819" s="162">
        <f t="shared" si="712"/>
        <v>0</v>
      </c>
      <c r="AH819" s="162" t="str">
        <f t="shared" si="713"/>
        <v/>
      </c>
      <c r="AI819" s="162" t="str">
        <f t="shared" si="714"/>
        <v/>
      </c>
      <c r="AJ819" s="162" t="str">
        <f t="shared" si="715"/>
        <v/>
      </c>
      <c r="AK819" s="162" t="str">
        <f t="shared" si="716"/>
        <v/>
      </c>
      <c r="AM819" s="199">
        <f t="shared" si="719"/>
        <v>8.3116446315139463</v>
      </c>
      <c r="AN819" s="197">
        <f t="shared" si="721"/>
        <v>0</v>
      </c>
      <c r="AO819" s="197">
        <f t="shared" si="722"/>
        <v>0</v>
      </c>
      <c r="AP819" s="197">
        <f t="shared" si="723"/>
        <v>0</v>
      </c>
      <c r="AQ819" s="197">
        <f t="shared" si="724"/>
        <v>0</v>
      </c>
      <c r="AR819" s="197" t="str">
        <f t="shared" si="725"/>
        <v/>
      </c>
      <c r="AS819" s="197" t="str">
        <f t="shared" si="726"/>
        <v/>
      </c>
      <c r="AT819" s="197" t="str">
        <f t="shared" si="727"/>
        <v/>
      </c>
      <c r="AU819" s="197" t="str">
        <f t="shared" si="728"/>
        <v/>
      </c>
      <c r="AV819" s="199">
        <f t="shared" ca="1" si="720"/>
        <v>2.1253382535052392</v>
      </c>
      <c r="AX819" s="162">
        <f t="shared" si="729"/>
        <v>0</v>
      </c>
      <c r="AY819" s="162">
        <f t="shared" si="730"/>
        <v>0</v>
      </c>
      <c r="AZ819" s="162">
        <f t="shared" si="731"/>
        <v>0</v>
      </c>
      <c r="BA819" s="162">
        <f t="shared" si="732"/>
        <v>0</v>
      </c>
      <c r="BB819" s="162" t="str">
        <f t="shared" si="733"/>
        <v/>
      </c>
      <c r="BC819" s="162" t="str">
        <f t="shared" si="734"/>
        <v/>
      </c>
      <c r="BD819" s="162" t="str">
        <f t="shared" si="735"/>
        <v/>
      </c>
      <c r="BE819" s="162" t="str">
        <f t="shared" si="736"/>
        <v/>
      </c>
      <c r="BG819" s="169">
        <f t="shared" si="717"/>
        <v>19.038584545893347</v>
      </c>
      <c r="BH819" s="169">
        <f t="shared" ca="1" si="718"/>
        <v>2.107124860024594</v>
      </c>
    </row>
    <row r="820" spans="3:60" x14ac:dyDescent="0.25">
      <c r="C820" s="197">
        <v>74.599999999999994</v>
      </c>
      <c r="D820" s="198">
        <f t="shared" si="686"/>
        <v>27.991604635227176</v>
      </c>
      <c r="E820" s="199">
        <f t="shared" si="687"/>
        <v>4.7836193029490612</v>
      </c>
      <c r="F820" s="199">
        <f t="shared" si="688"/>
        <v>23.918096514745308</v>
      </c>
      <c r="G820" s="199">
        <f t="shared" si="689"/>
        <v>4.247416001087811</v>
      </c>
      <c r="H820" s="200">
        <f t="shared" si="690"/>
        <v>6271.402070291264</v>
      </c>
      <c r="K820" s="199">
        <f t="shared" si="691"/>
        <v>19.089970738999671</v>
      </c>
      <c r="L820" s="201">
        <f t="shared" si="692"/>
        <v>0.16010457606843045</v>
      </c>
      <c r="M820" s="201">
        <f t="shared" si="693"/>
        <v>0.16145109034497759</v>
      </c>
      <c r="N820" s="201">
        <f t="shared" si="694"/>
        <v>0.16970259560893952</v>
      </c>
      <c r="O820" s="201">
        <f t="shared" si="695"/>
        <v>0.16025250572349165</v>
      </c>
      <c r="P820" s="201" t="str">
        <f t="shared" si="696"/>
        <v/>
      </c>
      <c r="Q820" s="201" t="str">
        <f t="shared" si="697"/>
        <v/>
      </c>
      <c r="R820" s="201" t="str">
        <f t="shared" si="698"/>
        <v/>
      </c>
      <c r="S820" s="201" t="str">
        <f t="shared" si="699"/>
        <v/>
      </c>
      <c r="T820" s="199">
        <f t="shared" si="700"/>
        <v>0</v>
      </c>
      <c r="U820" s="199">
        <f t="shared" si="701"/>
        <v>0</v>
      </c>
      <c r="V820" s="199">
        <f t="shared" si="702"/>
        <v>0</v>
      </c>
      <c r="W820" s="199">
        <f t="shared" si="703"/>
        <v>0</v>
      </c>
      <c r="X820" s="199" t="str">
        <f t="shared" si="704"/>
        <v/>
      </c>
      <c r="Y820" s="199" t="str">
        <f t="shared" si="705"/>
        <v/>
      </c>
      <c r="Z820" s="199" t="str">
        <f t="shared" si="706"/>
        <v/>
      </c>
      <c r="AA820" s="199" t="str">
        <f t="shared" si="707"/>
        <v/>
      </c>
      <c r="AB820" s="201">
        <f t="shared" ca="1" si="708"/>
        <v>2.1213433888936852</v>
      </c>
      <c r="AD820" s="162">
        <f t="shared" si="709"/>
        <v>0</v>
      </c>
      <c r="AE820" s="162">
        <f t="shared" si="710"/>
        <v>0</v>
      </c>
      <c r="AF820" s="162">
        <f t="shared" si="711"/>
        <v>0</v>
      </c>
      <c r="AG820" s="162">
        <f t="shared" si="712"/>
        <v>0</v>
      </c>
      <c r="AH820" s="162" t="str">
        <f t="shared" si="713"/>
        <v/>
      </c>
      <c r="AI820" s="162" t="str">
        <f t="shared" si="714"/>
        <v/>
      </c>
      <c r="AJ820" s="162" t="str">
        <f t="shared" si="715"/>
        <v/>
      </c>
      <c r="AK820" s="162" t="str">
        <f t="shared" si="716"/>
        <v/>
      </c>
      <c r="AM820" s="199">
        <f t="shared" si="719"/>
        <v>8.3228614258884583</v>
      </c>
      <c r="AN820" s="197">
        <f t="shared" si="721"/>
        <v>0</v>
      </c>
      <c r="AO820" s="197">
        <f t="shared" si="722"/>
        <v>0</v>
      </c>
      <c r="AP820" s="197">
        <f t="shared" si="723"/>
        <v>0</v>
      </c>
      <c r="AQ820" s="197">
        <f t="shared" si="724"/>
        <v>0</v>
      </c>
      <c r="AR820" s="197" t="str">
        <f t="shared" si="725"/>
        <v/>
      </c>
      <c r="AS820" s="197" t="str">
        <f t="shared" si="726"/>
        <v/>
      </c>
      <c r="AT820" s="197" t="str">
        <f t="shared" si="727"/>
        <v/>
      </c>
      <c r="AU820" s="197" t="str">
        <f t="shared" si="728"/>
        <v/>
      </c>
      <c r="AV820" s="199">
        <f t="shared" ca="1" si="720"/>
        <v>2.09400243637725</v>
      </c>
      <c r="AX820" s="162">
        <f t="shared" si="729"/>
        <v>0</v>
      </c>
      <c r="AY820" s="162">
        <f t="shared" si="730"/>
        <v>0</v>
      </c>
      <c r="AZ820" s="162">
        <f t="shared" si="731"/>
        <v>0</v>
      </c>
      <c r="BA820" s="162">
        <f t="shared" si="732"/>
        <v>0</v>
      </c>
      <c r="BB820" s="162" t="str">
        <f t="shared" si="733"/>
        <v/>
      </c>
      <c r="BC820" s="162" t="str">
        <f t="shared" si="734"/>
        <v/>
      </c>
      <c r="BD820" s="162" t="str">
        <f t="shared" si="735"/>
        <v/>
      </c>
      <c r="BE820" s="162" t="str">
        <f t="shared" si="736"/>
        <v/>
      </c>
      <c r="BG820" s="169">
        <f t="shared" si="717"/>
        <v>19.064277642446509</v>
      </c>
      <c r="BH820" s="169">
        <f t="shared" ca="1" si="718"/>
        <v>2.0757805266422218</v>
      </c>
    </row>
    <row r="821" spans="3:60" x14ac:dyDescent="0.25">
      <c r="C821" s="197">
        <v>74.7</v>
      </c>
      <c r="D821" s="198">
        <f t="shared" si="686"/>
        <v>28.029126893451345</v>
      </c>
      <c r="E821" s="199">
        <f t="shared" si="687"/>
        <v>4.7885475234270416</v>
      </c>
      <c r="F821" s="199">
        <f t="shared" si="688"/>
        <v>23.942737617135208</v>
      </c>
      <c r="G821" s="199">
        <f t="shared" si="689"/>
        <v>4.2531095882206369</v>
      </c>
      <c r="H821" s="200">
        <f t="shared" si="690"/>
        <v>6264.9477431790765</v>
      </c>
      <c r="K821" s="199">
        <f t="shared" si="691"/>
        <v>19.115663835552834</v>
      </c>
      <c r="L821" s="201">
        <f t="shared" si="692"/>
        <v>0.16032006002007035</v>
      </c>
      <c r="M821" s="201">
        <f t="shared" si="693"/>
        <v>0.16166838656347687</v>
      </c>
      <c r="N821" s="201">
        <f t="shared" si="694"/>
        <v>0.16993099748728266</v>
      </c>
      <c r="O821" s="201">
        <f t="shared" si="695"/>
        <v>0.1604681887729176</v>
      </c>
      <c r="P821" s="201" t="str">
        <f t="shared" si="696"/>
        <v/>
      </c>
      <c r="Q821" s="201" t="str">
        <f t="shared" si="697"/>
        <v/>
      </c>
      <c r="R821" s="201" t="str">
        <f t="shared" si="698"/>
        <v/>
      </c>
      <c r="S821" s="201" t="str">
        <f t="shared" si="699"/>
        <v/>
      </c>
      <c r="T821" s="199">
        <f t="shared" si="700"/>
        <v>0</v>
      </c>
      <c r="U821" s="199">
        <f t="shared" si="701"/>
        <v>0</v>
      </c>
      <c r="V821" s="199">
        <f t="shared" si="702"/>
        <v>0</v>
      </c>
      <c r="W821" s="199">
        <f t="shared" si="703"/>
        <v>0</v>
      </c>
      <c r="X821" s="199" t="str">
        <f t="shared" si="704"/>
        <v/>
      </c>
      <c r="Y821" s="199" t="str">
        <f t="shared" si="705"/>
        <v/>
      </c>
      <c r="Z821" s="199" t="str">
        <f t="shared" si="706"/>
        <v/>
      </c>
      <c r="AA821" s="199" t="str">
        <f t="shared" si="707"/>
        <v/>
      </c>
      <c r="AB821" s="201">
        <f t="shared" ca="1" si="708"/>
        <v>2.0091833469803264</v>
      </c>
      <c r="AD821" s="162">
        <f t="shared" si="709"/>
        <v>0</v>
      </c>
      <c r="AE821" s="162">
        <f t="shared" si="710"/>
        <v>0</v>
      </c>
      <c r="AF821" s="162">
        <f t="shared" si="711"/>
        <v>0</v>
      </c>
      <c r="AG821" s="162">
        <f t="shared" si="712"/>
        <v>0</v>
      </c>
      <c r="AH821" s="162" t="str">
        <f t="shared" si="713"/>
        <v/>
      </c>
      <c r="AI821" s="162" t="str">
        <f t="shared" si="714"/>
        <v/>
      </c>
      <c r="AJ821" s="162" t="str">
        <f t="shared" si="715"/>
        <v/>
      </c>
      <c r="AK821" s="162" t="str">
        <f t="shared" si="716"/>
        <v/>
      </c>
      <c r="AM821" s="199">
        <f t="shared" si="719"/>
        <v>8.3340782202629704</v>
      </c>
      <c r="AN821" s="197">
        <f t="shared" si="721"/>
        <v>0</v>
      </c>
      <c r="AO821" s="197">
        <f t="shared" si="722"/>
        <v>0</v>
      </c>
      <c r="AP821" s="197">
        <f t="shared" si="723"/>
        <v>0</v>
      </c>
      <c r="AQ821" s="197">
        <f t="shared" si="724"/>
        <v>0</v>
      </c>
      <c r="AR821" s="197" t="str">
        <f t="shared" si="725"/>
        <v/>
      </c>
      <c r="AS821" s="197" t="str">
        <f t="shared" si="726"/>
        <v/>
      </c>
      <c r="AT821" s="197" t="str">
        <f t="shared" si="727"/>
        <v/>
      </c>
      <c r="AU821" s="197" t="str">
        <f t="shared" si="728"/>
        <v/>
      </c>
      <c r="AV821" s="199">
        <f t="shared" ca="1" si="720"/>
        <v>2.0738867557102965</v>
      </c>
      <c r="AX821" s="162">
        <f t="shared" si="729"/>
        <v>0</v>
      </c>
      <c r="AY821" s="162">
        <f t="shared" si="730"/>
        <v>0</v>
      </c>
      <c r="AZ821" s="162">
        <f t="shared" si="731"/>
        <v>0</v>
      </c>
      <c r="BA821" s="162">
        <f t="shared" si="732"/>
        <v>0</v>
      </c>
      <c r="BB821" s="162" t="str">
        <f t="shared" si="733"/>
        <v/>
      </c>
      <c r="BC821" s="162" t="str">
        <f t="shared" si="734"/>
        <v/>
      </c>
      <c r="BD821" s="162" t="str">
        <f t="shared" si="735"/>
        <v/>
      </c>
      <c r="BE821" s="162" t="str">
        <f t="shared" si="736"/>
        <v/>
      </c>
      <c r="BG821" s="169">
        <f t="shared" si="717"/>
        <v>19.089970738999671</v>
      </c>
      <c r="BH821" s="169">
        <f t="shared" ca="1" si="718"/>
        <v>2.1213433888936852</v>
      </c>
    </row>
    <row r="822" spans="3:60" x14ac:dyDescent="0.25">
      <c r="C822" s="197">
        <v>74.8</v>
      </c>
      <c r="D822" s="198">
        <f t="shared" si="686"/>
        <v>28.066649151675513</v>
      </c>
      <c r="E822" s="199">
        <f t="shared" si="687"/>
        <v>4.7934759358288774</v>
      </c>
      <c r="F822" s="199">
        <f t="shared" si="688"/>
        <v>23.967379679144386</v>
      </c>
      <c r="G822" s="199">
        <f t="shared" si="689"/>
        <v>4.2588031753534628</v>
      </c>
      <c r="H822" s="200">
        <f t="shared" si="690"/>
        <v>6258.5064370021637</v>
      </c>
      <c r="K822" s="199">
        <f t="shared" si="691"/>
        <v>19.141356932105996</v>
      </c>
      <c r="L822" s="201">
        <f t="shared" si="692"/>
        <v>0.16053554397171024</v>
      </c>
      <c r="M822" s="201">
        <f t="shared" si="693"/>
        <v>0.16188568278197618</v>
      </c>
      <c r="N822" s="201">
        <f t="shared" si="694"/>
        <v>0.17015939936562577</v>
      </c>
      <c r="O822" s="201">
        <f t="shared" si="695"/>
        <v>0.16068387182234359</v>
      </c>
      <c r="P822" s="201" t="str">
        <f t="shared" si="696"/>
        <v/>
      </c>
      <c r="Q822" s="201" t="str">
        <f t="shared" si="697"/>
        <v/>
      </c>
      <c r="R822" s="201" t="str">
        <f t="shared" si="698"/>
        <v/>
      </c>
      <c r="S822" s="201" t="str">
        <f t="shared" si="699"/>
        <v/>
      </c>
      <c r="T822" s="199">
        <f t="shared" si="700"/>
        <v>0</v>
      </c>
      <c r="U822" s="199">
        <f t="shared" si="701"/>
        <v>0</v>
      </c>
      <c r="V822" s="199">
        <f t="shared" si="702"/>
        <v>0</v>
      </c>
      <c r="W822" s="199">
        <f t="shared" si="703"/>
        <v>0</v>
      </c>
      <c r="X822" s="199" t="str">
        <f t="shared" si="704"/>
        <v/>
      </c>
      <c r="Y822" s="199" t="str">
        <f t="shared" si="705"/>
        <v/>
      </c>
      <c r="Z822" s="199" t="str">
        <f t="shared" si="706"/>
        <v/>
      </c>
      <c r="AA822" s="199" t="str">
        <f t="shared" si="707"/>
        <v/>
      </c>
      <c r="AB822" s="201">
        <f t="shared" ca="1" si="708"/>
        <v>2.1398728906805387</v>
      </c>
      <c r="AD822" s="162">
        <f t="shared" si="709"/>
        <v>0</v>
      </c>
      <c r="AE822" s="162">
        <f t="shared" si="710"/>
        <v>0</v>
      </c>
      <c r="AF822" s="162">
        <f t="shared" si="711"/>
        <v>0</v>
      </c>
      <c r="AG822" s="162">
        <f t="shared" si="712"/>
        <v>0</v>
      </c>
      <c r="AH822" s="162" t="str">
        <f t="shared" si="713"/>
        <v/>
      </c>
      <c r="AI822" s="162" t="str">
        <f t="shared" si="714"/>
        <v/>
      </c>
      <c r="AJ822" s="162" t="str">
        <f t="shared" si="715"/>
        <v/>
      </c>
      <c r="AK822" s="162" t="str">
        <f t="shared" si="716"/>
        <v/>
      </c>
      <c r="AM822" s="199">
        <f t="shared" si="719"/>
        <v>8.3452950146374825</v>
      </c>
      <c r="AN822" s="197">
        <f t="shared" si="721"/>
        <v>0</v>
      </c>
      <c r="AO822" s="197">
        <f t="shared" si="722"/>
        <v>0</v>
      </c>
      <c r="AP822" s="197">
        <f t="shared" si="723"/>
        <v>0</v>
      </c>
      <c r="AQ822" s="197">
        <f t="shared" si="724"/>
        <v>0</v>
      </c>
      <c r="AR822" s="197" t="str">
        <f t="shared" si="725"/>
        <v/>
      </c>
      <c r="AS822" s="197" t="str">
        <f t="shared" si="726"/>
        <v/>
      </c>
      <c r="AT822" s="197" t="str">
        <f t="shared" si="727"/>
        <v/>
      </c>
      <c r="AU822" s="197" t="str">
        <f t="shared" si="728"/>
        <v/>
      </c>
      <c r="AV822" s="199">
        <f t="shared" ca="1" si="720"/>
        <v>2.0347430856985933</v>
      </c>
      <c r="AX822" s="162">
        <f t="shared" si="729"/>
        <v>0</v>
      </c>
      <c r="AY822" s="162">
        <f t="shared" si="730"/>
        <v>0</v>
      </c>
      <c r="AZ822" s="162">
        <f t="shared" si="731"/>
        <v>0</v>
      </c>
      <c r="BA822" s="162">
        <f t="shared" si="732"/>
        <v>0</v>
      </c>
      <c r="BB822" s="162" t="str">
        <f t="shared" si="733"/>
        <v/>
      </c>
      <c r="BC822" s="162" t="str">
        <f t="shared" si="734"/>
        <v/>
      </c>
      <c r="BD822" s="162" t="str">
        <f t="shared" si="735"/>
        <v/>
      </c>
      <c r="BE822" s="162" t="str">
        <f t="shared" si="736"/>
        <v/>
      </c>
      <c r="BG822" s="169">
        <f t="shared" si="717"/>
        <v>19.115663835552834</v>
      </c>
      <c r="BH822" s="169">
        <f t="shared" ca="1" si="718"/>
        <v>2.0091833469803264</v>
      </c>
    </row>
    <row r="823" spans="3:60" x14ac:dyDescent="0.25">
      <c r="C823" s="197">
        <v>74.900000000000006</v>
      </c>
      <c r="D823" s="198">
        <f t="shared" si="686"/>
        <v>28.104171409899674</v>
      </c>
      <c r="E823" s="199">
        <f t="shared" si="687"/>
        <v>4.7984045393858485</v>
      </c>
      <c r="F823" s="199">
        <f t="shared" si="688"/>
        <v>23.992022696929244</v>
      </c>
      <c r="G823" s="199">
        <f t="shared" si="689"/>
        <v>4.2644967624862877</v>
      </c>
      <c r="H823" s="200">
        <f t="shared" si="690"/>
        <v>6252.0781134138642</v>
      </c>
      <c r="K823" s="199">
        <f t="shared" si="691"/>
        <v>19.167050028659158</v>
      </c>
      <c r="L823" s="201">
        <f t="shared" si="692"/>
        <v>0.16075102792335011</v>
      </c>
      <c r="M823" s="201">
        <f t="shared" si="693"/>
        <v>0.16210297900047546</v>
      </c>
      <c r="N823" s="201">
        <f t="shared" si="694"/>
        <v>0.17038780124396888</v>
      </c>
      <c r="O823" s="201">
        <f t="shared" si="695"/>
        <v>0.16089955487176955</v>
      </c>
      <c r="P823" s="201" t="str">
        <f t="shared" si="696"/>
        <v/>
      </c>
      <c r="Q823" s="201" t="str">
        <f t="shared" si="697"/>
        <v/>
      </c>
      <c r="R823" s="201" t="str">
        <f t="shared" si="698"/>
        <v/>
      </c>
      <c r="S823" s="201" t="str">
        <f t="shared" si="699"/>
        <v/>
      </c>
      <c r="T823" s="199">
        <f t="shared" si="700"/>
        <v>0</v>
      </c>
      <c r="U823" s="199">
        <f t="shared" si="701"/>
        <v>0</v>
      </c>
      <c r="V823" s="199">
        <f t="shared" si="702"/>
        <v>0</v>
      </c>
      <c r="W823" s="199">
        <f t="shared" si="703"/>
        <v>0</v>
      </c>
      <c r="X823" s="199" t="str">
        <f t="shared" si="704"/>
        <v/>
      </c>
      <c r="Y823" s="199" t="str">
        <f t="shared" si="705"/>
        <v/>
      </c>
      <c r="Z823" s="199" t="str">
        <f t="shared" si="706"/>
        <v/>
      </c>
      <c r="AA823" s="199" t="str">
        <f t="shared" si="707"/>
        <v/>
      </c>
      <c r="AB823" s="201">
        <f t="shared" ca="1" si="708"/>
        <v>2.0622088028722745</v>
      </c>
      <c r="AD823" s="162">
        <f t="shared" si="709"/>
        <v>0</v>
      </c>
      <c r="AE823" s="162">
        <f t="shared" si="710"/>
        <v>0</v>
      </c>
      <c r="AF823" s="162">
        <f t="shared" si="711"/>
        <v>0</v>
      </c>
      <c r="AG823" s="162">
        <f t="shared" si="712"/>
        <v>0</v>
      </c>
      <c r="AH823" s="162" t="str">
        <f t="shared" si="713"/>
        <v/>
      </c>
      <c r="AI823" s="162" t="str">
        <f t="shared" si="714"/>
        <v/>
      </c>
      <c r="AJ823" s="162" t="str">
        <f t="shared" si="715"/>
        <v/>
      </c>
      <c r="AK823" s="162" t="str">
        <f t="shared" si="716"/>
        <v/>
      </c>
      <c r="AM823" s="199">
        <f t="shared" si="719"/>
        <v>8.3565118090119945</v>
      </c>
      <c r="AN823" s="197">
        <f t="shared" si="721"/>
        <v>0</v>
      </c>
      <c r="AO823" s="197">
        <f t="shared" si="722"/>
        <v>0</v>
      </c>
      <c r="AP823" s="197">
        <f t="shared" si="723"/>
        <v>0</v>
      </c>
      <c r="AQ823" s="197">
        <f t="shared" si="724"/>
        <v>0</v>
      </c>
      <c r="AR823" s="197" t="str">
        <f t="shared" si="725"/>
        <v/>
      </c>
      <c r="AS823" s="197" t="str">
        <f t="shared" si="726"/>
        <v/>
      </c>
      <c r="AT823" s="197" t="str">
        <f t="shared" si="727"/>
        <v/>
      </c>
      <c r="AU823" s="197" t="str">
        <f t="shared" si="728"/>
        <v/>
      </c>
      <c r="AV823" s="199">
        <f t="shared" ca="1" si="720"/>
        <v>2.114583943564623</v>
      </c>
      <c r="AX823" s="162">
        <f t="shared" si="729"/>
        <v>0</v>
      </c>
      <c r="AY823" s="162">
        <f t="shared" si="730"/>
        <v>0</v>
      </c>
      <c r="AZ823" s="162">
        <f t="shared" si="731"/>
        <v>0</v>
      </c>
      <c r="BA823" s="162">
        <f t="shared" si="732"/>
        <v>0</v>
      </c>
      <c r="BB823" s="162" t="str">
        <f t="shared" si="733"/>
        <v/>
      </c>
      <c r="BC823" s="162" t="str">
        <f t="shared" si="734"/>
        <v/>
      </c>
      <c r="BD823" s="162" t="str">
        <f t="shared" si="735"/>
        <v/>
      </c>
      <c r="BE823" s="162" t="str">
        <f t="shared" si="736"/>
        <v/>
      </c>
      <c r="BG823" s="169">
        <f t="shared" si="717"/>
        <v>19.141356932105996</v>
      </c>
      <c r="BH823" s="169">
        <f t="shared" ca="1" si="718"/>
        <v>2.1398728906805387</v>
      </c>
    </row>
    <row r="824" spans="3:60" x14ac:dyDescent="0.25">
      <c r="C824" s="197">
        <v>75</v>
      </c>
      <c r="D824" s="198">
        <f t="shared" si="686"/>
        <v>28.141693668123839</v>
      </c>
      <c r="E824" s="199">
        <f t="shared" si="687"/>
        <v>4.8033333333333328</v>
      </c>
      <c r="F824" s="199">
        <f t="shared" si="688"/>
        <v>24.016666666666666</v>
      </c>
      <c r="G824" s="199">
        <f t="shared" si="689"/>
        <v>4.2701903496191136</v>
      </c>
      <c r="H824" s="200">
        <f t="shared" si="690"/>
        <v>6245.6627342123529</v>
      </c>
      <c r="K824" s="199">
        <f t="shared" si="691"/>
        <v>19.192743125212321</v>
      </c>
      <c r="L824" s="201">
        <f t="shared" si="692"/>
        <v>0.16096651187498998</v>
      </c>
      <c r="M824" s="201">
        <f t="shared" si="693"/>
        <v>0.16232027521897477</v>
      </c>
      <c r="N824" s="201">
        <f t="shared" si="694"/>
        <v>0.17061620312231202</v>
      </c>
      <c r="O824" s="201">
        <f t="shared" si="695"/>
        <v>0.1611152379211955</v>
      </c>
      <c r="P824" s="201" t="str">
        <f t="shared" si="696"/>
        <v/>
      </c>
      <c r="Q824" s="201" t="str">
        <f t="shared" si="697"/>
        <v/>
      </c>
      <c r="R824" s="201" t="str">
        <f t="shared" si="698"/>
        <v/>
      </c>
      <c r="S824" s="201" t="str">
        <f t="shared" si="699"/>
        <v/>
      </c>
      <c r="T824" s="199">
        <f t="shared" si="700"/>
        <v>0</v>
      </c>
      <c r="U824" s="199">
        <f t="shared" si="701"/>
        <v>0</v>
      </c>
      <c r="V824" s="199">
        <f t="shared" si="702"/>
        <v>0</v>
      </c>
      <c r="W824" s="199">
        <f t="shared" si="703"/>
        <v>0</v>
      </c>
      <c r="X824" s="199" t="str">
        <f t="shared" si="704"/>
        <v/>
      </c>
      <c r="Y824" s="199" t="str">
        <f t="shared" si="705"/>
        <v/>
      </c>
      <c r="Z824" s="199" t="str">
        <f t="shared" si="706"/>
        <v/>
      </c>
      <c r="AA824" s="199" t="str">
        <f t="shared" si="707"/>
        <v/>
      </c>
      <c r="AB824" s="201">
        <f t="shared" ca="1" si="708"/>
        <v>2.0543842431940238</v>
      </c>
      <c r="AD824" s="162">
        <f t="shared" si="709"/>
        <v>0</v>
      </c>
      <c r="AE824" s="162">
        <f t="shared" si="710"/>
        <v>0</v>
      </c>
      <c r="AF824" s="162">
        <f t="shared" si="711"/>
        <v>0</v>
      </c>
      <c r="AG824" s="162">
        <f t="shared" si="712"/>
        <v>0</v>
      </c>
      <c r="AH824" s="162" t="str">
        <f t="shared" si="713"/>
        <v/>
      </c>
      <c r="AI824" s="162" t="str">
        <f t="shared" si="714"/>
        <v/>
      </c>
      <c r="AJ824" s="162" t="str">
        <f t="shared" si="715"/>
        <v/>
      </c>
      <c r="AK824" s="162" t="str">
        <f t="shared" si="716"/>
        <v/>
      </c>
      <c r="AM824" s="199">
        <f t="shared" si="719"/>
        <v>8.3677286033865066</v>
      </c>
      <c r="AN824" s="197">
        <f t="shared" si="721"/>
        <v>0</v>
      </c>
      <c r="AO824" s="197">
        <f t="shared" si="722"/>
        <v>0</v>
      </c>
      <c r="AP824" s="197">
        <f t="shared" si="723"/>
        <v>0</v>
      </c>
      <c r="AQ824" s="197">
        <f t="shared" si="724"/>
        <v>0</v>
      </c>
      <c r="AR824" s="197" t="str">
        <f t="shared" si="725"/>
        <v/>
      </c>
      <c r="AS824" s="197" t="str">
        <f t="shared" si="726"/>
        <v/>
      </c>
      <c r="AT824" s="197" t="str">
        <f t="shared" si="727"/>
        <v/>
      </c>
      <c r="AU824" s="197" t="str">
        <f t="shared" si="728"/>
        <v/>
      </c>
      <c r="AV824" s="199">
        <f t="shared" ca="1" si="720"/>
        <v>2.020456972117088</v>
      </c>
      <c r="AX824" s="162">
        <f t="shared" si="729"/>
        <v>0</v>
      </c>
      <c r="AY824" s="162">
        <f t="shared" si="730"/>
        <v>0</v>
      </c>
      <c r="AZ824" s="162">
        <f t="shared" si="731"/>
        <v>0</v>
      </c>
      <c r="BA824" s="162">
        <f t="shared" si="732"/>
        <v>0</v>
      </c>
      <c r="BB824" s="162" t="str">
        <f t="shared" si="733"/>
        <v/>
      </c>
      <c r="BC824" s="162" t="str">
        <f t="shared" si="734"/>
        <v/>
      </c>
      <c r="BD824" s="162" t="str">
        <f t="shared" si="735"/>
        <v/>
      </c>
      <c r="BE824" s="162" t="str">
        <f t="shared" si="736"/>
        <v/>
      </c>
      <c r="BG824" s="169">
        <f t="shared" si="717"/>
        <v>19.167050028659158</v>
      </c>
      <c r="BH824" s="169">
        <f t="shared" ca="1" si="718"/>
        <v>2.0622088028722745</v>
      </c>
    </row>
    <row r="825" spans="3:60" x14ac:dyDescent="0.25">
      <c r="C825" s="197">
        <v>75.099999999999994</v>
      </c>
      <c r="D825" s="198">
        <f t="shared" si="686"/>
        <v>28.179215926348004</v>
      </c>
      <c r="E825" s="199">
        <f t="shared" si="687"/>
        <v>4.8082623169107856</v>
      </c>
      <c r="F825" s="199">
        <f t="shared" si="688"/>
        <v>24.041311584553927</v>
      </c>
      <c r="G825" s="199">
        <f t="shared" si="689"/>
        <v>4.2758839367519386</v>
      </c>
      <c r="H825" s="200">
        <f t="shared" si="690"/>
        <v>6239.2602613399877</v>
      </c>
      <c r="K825" s="199">
        <f t="shared" si="691"/>
        <v>19.218436221765483</v>
      </c>
      <c r="L825" s="201">
        <f t="shared" si="692"/>
        <v>0.16118199582662987</v>
      </c>
      <c r="M825" s="201">
        <f t="shared" si="693"/>
        <v>0.16253757143747405</v>
      </c>
      <c r="N825" s="201">
        <f t="shared" si="694"/>
        <v>0.17084460500065513</v>
      </c>
      <c r="O825" s="201">
        <f t="shared" si="695"/>
        <v>0.16133092097062146</v>
      </c>
      <c r="P825" s="201" t="str">
        <f t="shared" si="696"/>
        <v/>
      </c>
      <c r="Q825" s="201" t="str">
        <f t="shared" si="697"/>
        <v/>
      </c>
      <c r="R825" s="201" t="str">
        <f t="shared" si="698"/>
        <v/>
      </c>
      <c r="S825" s="201" t="str">
        <f t="shared" si="699"/>
        <v/>
      </c>
      <c r="T825" s="199">
        <f t="shared" si="700"/>
        <v>0</v>
      </c>
      <c r="U825" s="199">
        <f t="shared" si="701"/>
        <v>0</v>
      </c>
      <c r="V825" s="199">
        <f t="shared" si="702"/>
        <v>0</v>
      </c>
      <c r="W825" s="199">
        <f t="shared" si="703"/>
        <v>0</v>
      </c>
      <c r="X825" s="199" t="str">
        <f t="shared" si="704"/>
        <v/>
      </c>
      <c r="Y825" s="199" t="str">
        <f t="shared" si="705"/>
        <v/>
      </c>
      <c r="Z825" s="199" t="str">
        <f t="shared" si="706"/>
        <v/>
      </c>
      <c r="AA825" s="199" t="str">
        <f t="shared" si="707"/>
        <v/>
      </c>
      <c r="AB825" s="201">
        <f t="shared" ca="1" si="708"/>
        <v>2.1053615232430585</v>
      </c>
      <c r="AD825" s="162">
        <f t="shared" si="709"/>
        <v>0</v>
      </c>
      <c r="AE825" s="162">
        <f t="shared" si="710"/>
        <v>0</v>
      </c>
      <c r="AF825" s="162">
        <f t="shared" si="711"/>
        <v>0</v>
      </c>
      <c r="AG825" s="162">
        <f t="shared" si="712"/>
        <v>0</v>
      </c>
      <c r="AH825" s="162" t="str">
        <f t="shared" si="713"/>
        <v/>
      </c>
      <c r="AI825" s="162" t="str">
        <f t="shared" si="714"/>
        <v/>
      </c>
      <c r="AJ825" s="162" t="str">
        <f t="shared" si="715"/>
        <v/>
      </c>
      <c r="AK825" s="162" t="str">
        <f t="shared" si="716"/>
        <v/>
      </c>
      <c r="AM825" s="199">
        <f t="shared" si="719"/>
        <v>8.3789453977610187</v>
      </c>
      <c r="AN825" s="197">
        <f t="shared" si="721"/>
        <v>0</v>
      </c>
      <c r="AO825" s="197">
        <f t="shared" si="722"/>
        <v>0</v>
      </c>
      <c r="AP825" s="197">
        <f t="shared" si="723"/>
        <v>0</v>
      </c>
      <c r="AQ825" s="197">
        <f t="shared" si="724"/>
        <v>0</v>
      </c>
      <c r="AR825" s="197" t="str">
        <f t="shared" si="725"/>
        <v/>
      </c>
      <c r="AS825" s="197" t="str">
        <f t="shared" si="726"/>
        <v/>
      </c>
      <c r="AT825" s="197" t="str">
        <f t="shared" si="727"/>
        <v/>
      </c>
      <c r="AU825" s="197" t="str">
        <f t="shared" si="728"/>
        <v/>
      </c>
      <c r="AV825" s="199">
        <f t="shared" ca="1" si="720"/>
        <v>2.0338575616400587</v>
      </c>
      <c r="AX825" s="162">
        <f t="shared" si="729"/>
        <v>0</v>
      </c>
      <c r="AY825" s="162">
        <f t="shared" si="730"/>
        <v>0</v>
      </c>
      <c r="AZ825" s="162">
        <f t="shared" si="731"/>
        <v>0</v>
      </c>
      <c r="BA825" s="162">
        <f t="shared" si="732"/>
        <v>0</v>
      </c>
      <c r="BB825" s="162" t="str">
        <f t="shared" si="733"/>
        <v/>
      </c>
      <c r="BC825" s="162" t="str">
        <f t="shared" si="734"/>
        <v/>
      </c>
      <c r="BD825" s="162" t="str">
        <f t="shared" si="735"/>
        <v/>
      </c>
      <c r="BE825" s="162" t="str">
        <f t="shared" si="736"/>
        <v/>
      </c>
      <c r="BG825" s="169">
        <f t="shared" si="717"/>
        <v>19.192743125212321</v>
      </c>
      <c r="BH825" s="169">
        <f t="shared" ca="1" si="718"/>
        <v>2.0543842431940238</v>
      </c>
    </row>
    <row r="826" spans="3:60" x14ac:dyDescent="0.25">
      <c r="C826" s="197">
        <v>75.2</v>
      </c>
      <c r="D826" s="198">
        <f t="shared" si="686"/>
        <v>28.216738184572169</v>
      </c>
      <c r="E826" s="199">
        <f t="shared" si="687"/>
        <v>4.813191489361702</v>
      </c>
      <c r="F826" s="199">
        <f t="shared" si="688"/>
        <v>24.065957446808511</v>
      </c>
      <c r="G826" s="199">
        <f t="shared" si="689"/>
        <v>4.2815775238847635</v>
      </c>
      <c r="H826" s="200">
        <f t="shared" si="690"/>
        <v>6232.8706568826801</v>
      </c>
      <c r="K826" s="199">
        <f t="shared" si="691"/>
        <v>19.244129318318645</v>
      </c>
      <c r="L826" s="201">
        <f t="shared" si="692"/>
        <v>0.16139747977826974</v>
      </c>
      <c r="M826" s="201">
        <f t="shared" si="693"/>
        <v>0.16275486765597336</v>
      </c>
      <c r="N826" s="201">
        <f t="shared" si="694"/>
        <v>0.17107300687899826</v>
      </c>
      <c r="O826" s="201">
        <f t="shared" si="695"/>
        <v>0.16154660402004742</v>
      </c>
      <c r="P826" s="201" t="str">
        <f t="shared" si="696"/>
        <v/>
      </c>
      <c r="Q826" s="201" t="str">
        <f t="shared" si="697"/>
        <v/>
      </c>
      <c r="R826" s="201" t="str">
        <f t="shared" si="698"/>
        <v/>
      </c>
      <c r="S826" s="201" t="str">
        <f t="shared" si="699"/>
        <v/>
      </c>
      <c r="T826" s="199">
        <f t="shared" si="700"/>
        <v>0</v>
      </c>
      <c r="U826" s="199">
        <f t="shared" si="701"/>
        <v>0</v>
      </c>
      <c r="V826" s="199">
        <f t="shared" si="702"/>
        <v>0</v>
      </c>
      <c r="W826" s="199">
        <f t="shared" si="703"/>
        <v>0</v>
      </c>
      <c r="X826" s="199" t="str">
        <f t="shared" si="704"/>
        <v/>
      </c>
      <c r="Y826" s="199" t="str">
        <f t="shared" si="705"/>
        <v/>
      </c>
      <c r="Z826" s="199" t="str">
        <f t="shared" si="706"/>
        <v/>
      </c>
      <c r="AA826" s="199" t="str">
        <f t="shared" si="707"/>
        <v/>
      </c>
      <c r="AB826" s="201">
        <f t="shared" ca="1" si="708"/>
        <v>2.1410853059744448</v>
      </c>
      <c r="AD826" s="162">
        <f t="shared" si="709"/>
        <v>0</v>
      </c>
      <c r="AE826" s="162">
        <f t="shared" si="710"/>
        <v>0</v>
      </c>
      <c r="AF826" s="162">
        <f t="shared" si="711"/>
        <v>0</v>
      </c>
      <c r="AG826" s="162">
        <f t="shared" si="712"/>
        <v>0</v>
      </c>
      <c r="AH826" s="162" t="str">
        <f t="shared" si="713"/>
        <v/>
      </c>
      <c r="AI826" s="162" t="str">
        <f t="shared" si="714"/>
        <v/>
      </c>
      <c r="AJ826" s="162" t="str">
        <f t="shared" si="715"/>
        <v/>
      </c>
      <c r="AK826" s="162" t="str">
        <f t="shared" si="716"/>
        <v/>
      </c>
      <c r="AM826" s="199">
        <f t="shared" si="719"/>
        <v>8.3901621921355307</v>
      </c>
      <c r="AN826" s="197">
        <f t="shared" si="721"/>
        <v>0</v>
      </c>
      <c r="AO826" s="197">
        <f t="shared" si="722"/>
        <v>0</v>
      </c>
      <c r="AP826" s="197">
        <f t="shared" si="723"/>
        <v>0</v>
      </c>
      <c r="AQ826" s="197">
        <f t="shared" si="724"/>
        <v>0</v>
      </c>
      <c r="AR826" s="197" t="str">
        <f t="shared" si="725"/>
        <v/>
      </c>
      <c r="AS826" s="197" t="str">
        <f t="shared" si="726"/>
        <v/>
      </c>
      <c r="AT826" s="197" t="str">
        <f t="shared" si="727"/>
        <v/>
      </c>
      <c r="AU826" s="197" t="str">
        <f t="shared" si="728"/>
        <v/>
      </c>
      <c r="AV826" s="199">
        <f t="shared" ca="1" si="720"/>
        <v>2.0871219079842764</v>
      </c>
      <c r="AX826" s="162">
        <f t="shared" si="729"/>
        <v>0</v>
      </c>
      <c r="AY826" s="162">
        <f t="shared" si="730"/>
        <v>0</v>
      </c>
      <c r="AZ826" s="162">
        <f t="shared" si="731"/>
        <v>0</v>
      </c>
      <c r="BA826" s="162">
        <f t="shared" si="732"/>
        <v>0</v>
      </c>
      <c r="BB826" s="162" t="str">
        <f t="shared" si="733"/>
        <v/>
      </c>
      <c r="BC826" s="162" t="str">
        <f t="shared" si="734"/>
        <v/>
      </c>
      <c r="BD826" s="162" t="str">
        <f t="shared" si="735"/>
        <v/>
      </c>
      <c r="BE826" s="162" t="str">
        <f t="shared" si="736"/>
        <v/>
      </c>
      <c r="BG826" s="169">
        <f t="shared" si="717"/>
        <v>19.218436221765483</v>
      </c>
      <c r="BH826" s="169">
        <f t="shared" ca="1" si="718"/>
        <v>2.1053615232430585</v>
      </c>
    </row>
    <row r="827" spans="3:60" x14ac:dyDescent="0.25">
      <c r="C827" s="197">
        <v>75.3</v>
      </c>
      <c r="D827" s="198">
        <f t="shared" si="686"/>
        <v>28.254260442796333</v>
      </c>
      <c r="E827" s="199">
        <f t="shared" si="687"/>
        <v>4.8181208499335995</v>
      </c>
      <c r="F827" s="199">
        <f t="shared" si="688"/>
        <v>24.090604249667997</v>
      </c>
      <c r="G827" s="199">
        <f t="shared" si="689"/>
        <v>4.2872711110175885</v>
      </c>
      <c r="H827" s="200">
        <f t="shared" si="690"/>
        <v>6226.4938830692554</v>
      </c>
      <c r="K827" s="199">
        <f t="shared" si="691"/>
        <v>19.269822414871808</v>
      </c>
      <c r="L827" s="201">
        <f t="shared" si="692"/>
        <v>0.16161296372990963</v>
      </c>
      <c r="M827" s="201">
        <f t="shared" si="693"/>
        <v>0.16297216387447266</v>
      </c>
      <c r="N827" s="201">
        <f t="shared" si="694"/>
        <v>0.17130140875734137</v>
      </c>
      <c r="O827" s="201">
        <f t="shared" si="695"/>
        <v>0.1617622870694734</v>
      </c>
      <c r="P827" s="201" t="str">
        <f t="shared" si="696"/>
        <v/>
      </c>
      <c r="Q827" s="201" t="str">
        <f t="shared" si="697"/>
        <v/>
      </c>
      <c r="R827" s="201" t="str">
        <f t="shared" si="698"/>
        <v/>
      </c>
      <c r="S827" s="201" t="str">
        <f t="shared" si="699"/>
        <v/>
      </c>
      <c r="T827" s="199">
        <f t="shared" si="700"/>
        <v>0</v>
      </c>
      <c r="U827" s="199">
        <f t="shared" si="701"/>
        <v>0</v>
      </c>
      <c r="V827" s="199">
        <f t="shared" si="702"/>
        <v>0</v>
      </c>
      <c r="W827" s="199">
        <f t="shared" si="703"/>
        <v>0</v>
      </c>
      <c r="X827" s="199" t="str">
        <f t="shared" si="704"/>
        <v/>
      </c>
      <c r="Y827" s="199" t="str">
        <f t="shared" si="705"/>
        <v/>
      </c>
      <c r="Z827" s="199" t="str">
        <f t="shared" si="706"/>
        <v/>
      </c>
      <c r="AA827" s="199" t="str">
        <f t="shared" si="707"/>
        <v/>
      </c>
      <c r="AB827" s="201">
        <f t="shared" ca="1" si="708"/>
        <v>2.0641823258252159</v>
      </c>
      <c r="AD827" s="162">
        <f t="shared" si="709"/>
        <v>0</v>
      </c>
      <c r="AE827" s="162">
        <f t="shared" si="710"/>
        <v>0</v>
      </c>
      <c r="AF827" s="162">
        <f t="shared" si="711"/>
        <v>0</v>
      </c>
      <c r="AG827" s="162">
        <f t="shared" si="712"/>
        <v>0</v>
      </c>
      <c r="AH827" s="162" t="str">
        <f t="shared" si="713"/>
        <v/>
      </c>
      <c r="AI827" s="162" t="str">
        <f t="shared" si="714"/>
        <v/>
      </c>
      <c r="AJ827" s="162" t="str">
        <f t="shared" si="715"/>
        <v/>
      </c>
      <c r="AK827" s="162" t="str">
        <f t="shared" si="716"/>
        <v/>
      </c>
      <c r="AM827" s="199">
        <f t="shared" si="719"/>
        <v>8.4013789865100428</v>
      </c>
      <c r="AN827" s="197">
        <f t="shared" si="721"/>
        <v>0</v>
      </c>
      <c r="AO827" s="197">
        <f t="shared" si="722"/>
        <v>0</v>
      </c>
      <c r="AP827" s="197">
        <f t="shared" si="723"/>
        <v>0</v>
      </c>
      <c r="AQ827" s="197">
        <f t="shared" si="724"/>
        <v>0</v>
      </c>
      <c r="AR827" s="197" t="str">
        <f t="shared" si="725"/>
        <v/>
      </c>
      <c r="AS827" s="197" t="str">
        <f t="shared" si="726"/>
        <v/>
      </c>
      <c r="AT827" s="197" t="str">
        <f t="shared" si="727"/>
        <v/>
      </c>
      <c r="AU827" s="197" t="str">
        <f t="shared" si="728"/>
        <v/>
      </c>
      <c r="AV827" s="199">
        <f t="shared" ca="1" si="720"/>
        <v>2.0981450699008946</v>
      </c>
      <c r="AX827" s="162">
        <f t="shared" si="729"/>
        <v>0</v>
      </c>
      <c r="AY827" s="162">
        <f t="shared" si="730"/>
        <v>0</v>
      </c>
      <c r="AZ827" s="162">
        <f t="shared" si="731"/>
        <v>0</v>
      </c>
      <c r="BA827" s="162">
        <f t="shared" si="732"/>
        <v>0</v>
      </c>
      <c r="BB827" s="162" t="str">
        <f t="shared" si="733"/>
        <v/>
      </c>
      <c r="BC827" s="162" t="str">
        <f t="shared" si="734"/>
        <v/>
      </c>
      <c r="BD827" s="162" t="str">
        <f t="shared" si="735"/>
        <v/>
      </c>
      <c r="BE827" s="162" t="str">
        <f t="shared" si="736"/>
        <v/>
      </c>
      <c r="BG827" s="169">
        <f t="shared" si="717"/>
        <v>19.244129318318645</v>
      </c>
      <c r="BH827" s="169">
        <f t="shared" ca="1" si="718"/>
        <v>2.1410853059744448</v>
      </c>
    </row>
    <row r="828" spans="3:60" x14ac:dyDescent="0.25">
      <c r="C828" s="197">
        <v>75.400000000000006</v>
      </c>
      <c r="D828" s="198">
        <f t="shared" si="686"/>
        <v>28.291782701020505</v>
      </c>
      <c r="E828" s="199">
        <f t="shared" si="687"/>
        <v>4.8230503978779851</v>
      </c>
      <c r="F828" s="199">
        <f t="shared" si="688"/>
        <v>24.115251989389925</v>
      </c>
      <c r="G828" s="199">
        <f t="shared" si="689"/>
        <v>4.2929646981504153</v>
      </c>
      <c r="H828" s="200">
        <f t="shared" si="690"/>
        <v>6220.1299022708135</v>
      </c>
      <c r="K828" s="199">
        <f t="shared" si="691"/>
        <v>19.29551551142497</v>
      </c>
      <c r="L828" s="201">
        <f t="shared" si="692"/>
        <v>0.1618284476815495</v>
      </c>
      <c r="M828" s="201">
        <f t="shared" si="693"/>
        <v>0.16318946009297194</v>
      </c>
      <c r="N828" s="201">
        <f t="shared" si="694"/>
        <v>0.17152981063568451</v>
      </c>
      <c r="O828" s="201">
        <f t="shared" si="695"/>
        <v>0.16197797011889936</v>
      </c>
      <c r="P828" s="201" t="str">
        <f t="shared" si="696"/>
        <v/>
      </c>
      <c r="Q828" s="201" t="str">
        <f t="shared" si="697"/>
        <v/>
      </c>
      <c r="R828" s="201" t="str">
        <f t="shared" si="698"/>
        <v/>
      </c>
      <c r="S828" s="201" t="str">
        <f t="shared" si="699"/>
        <v/>
      </c>
      <c r="T828" s="199">
        <f t="shared" si="700"/>
        <v>0</v>
      </c>
      <c r="U828" s="199">
        <f t="shared" si="701"/>
        <v>0</v>
      </c>
      <c r="V828" s="199">
        <f t="shared" si="702"/>
        <v>0</v>
      </c>
      <c r="W828" s="199">
        <f t="shared" si="703"/>
        <v>0</v>
      </c>
      <c r="X828" s="199" t="str">
        <f t="shared" si="704"/>
        <v/>
      </c>
      <c r="Y828" s="199" t="str">
        <f t="shared" si="705"/>
        <v/>
      </c>
      <c r="Z828" s="199" t="str">
        <f t="shared" si="706"/>
        <v/>
      </c>
      <c r="AA828" s="199" t="str">
        <f t="shared" si="707"/>
        <v/>
      </c>
      <c r="AB828" s="201">
        <f t="shared" ca="1" si="708"/>
        <v>2.1240306207263311</v>
      </c>
      <c r="AD828" s="162">
        <f t="shared" si="709"/>
        <v>0</v>
      </c>
      <c r="AE828" s="162">
        <f t="shared" si="710"/>
        <v>0</v>
      </c>
      <c r="AF828" s="162">
        <f t="shared" si="711"/>
        <v>0</v>
      </c>
      <c r="AG828" s="162">
        <f t="shared" si="712"/>
        <v>0</v>
      </c>
      <c r="AH828" s="162" t="str">
        <f t="shared" si="713"/>
        <v/>
      </c>
      <c r="AI828" s="162" t="str">
        <f t="shared" si="714"/>
        <v/>
      </c>
      <c r="AJ828" s="162" t="str">
        <f t="shared" si="715"/>
        <v/>
      </c>
      <c r="AK828" s="162" t="str">
        <f t="shared" si="716"/>
        <v/>
      </c>
      <c r="AM828" s="199">
        <f t="shared" si="719"/>
        <v>8.4125957808845548</v>
      </c>
      <c r="AN828" s="197">
        <f t="shared" si="721"/>
        <v>0</v>
      </c>
      <c r="AO828" s="197">
        <f t="shared" si="722"/>
        <v>0</v>
      </c>
      <c r="AP828" s="197">
        <f t="shared" si="723"/>
        <v>0</v>
      </c>
      <c r="AQ828" s="197">
        <f t="shared" si="724"/>
        <v>0</v>
      </c>
      <c r="AR828" s="197" t="str">
        <f t="shared" si="725"/>
        <v/>
      </c>
      <c r="AS828" s="197" t="str">
        <f t="shared" si="726"/>
        <v/>
      </c>
      <c r="AT828" s="197" t="str">
        <f t="shared" si="727"/>
        <v/>
      </c>
      <c r="AU828" s="197" t="str">
        <f t="shared" si="728"/>
        <v/>
      </c>
      <c r="AV828" s="199">
        <f t="shared" ca="1" si="720"/>
        <v>2.1300246442196329</v>
      </c>
      <c r="AX828" s="162">
        <f t="shared" si="729"/>
        <v>0</v>
      </c>
      <c r="AY828" s="162">
        <f t="shared" si="730"/>
        <v>0</v>
      </c>
      <c r="AZ828" s="162">
        <f t="shared" si="731"/>
        <v>0</v>
      </c>
      <c r="BA828" s="162">
        <f t="shared" si="732"/>
        <v>0</v>
      </c>
      <c r="BB828" s="162" t="str">
        <f t="shared" si="733"/>
        <v/>
      </c>
      <c r="BC828" s="162" t="str">
        <f t="shared" si="734"/>
        <v/>
      </c>
      <c r="BD828" s="162" t="str">
        <f t="shared" si="735"/>
        <v/>
      </c>
      <c r="BE828" s="162" t="str">
        <f t="shared" si="736"/>
        <v/>
      </c>
      <c r="BG828" s="169">
        <f t="shared" si="717"/>
        <v>19.269822414871808</v>
      </c>
      <c r="BH828" s="169">
        <f t="shared" ca="1" si="718"/>
        <v>2.0641823258252159</v>
      </c>
    </row>
    <row r="829" spans="3:60" x14ac:dyDescent="0.25">
      <c r="C829" s="197">
        <v>75.5</v>
      </c>
      <c r="D829" s="198">
        <f t="shared" si="686"/>
        <v>28.329304959244663</v>
      </c>
      <c r="E829" s="199">
        <f t="shared" si="687"/>
        <v>4.8279801324503318</v>
      </c>
      <c r="F829" s="199">
        <f t="shared" si="688"/>
        <v>24.139900662251659</v>
      </c>
      <c r="G829" s="199">
        <f t="shared" si="689"/>
        <v>4.2986582852832411</v>
      </c>
      <c r="H829" s="200">
        <f t="shared" si="690"/>
        <v>6213.7786770001021</v>
      </c>
      <c r="K829" s="199">
        <f t="shared" si="691"/>
        <v>19.321208607978132</v>
      </c>
      <c r="L829" s="201">
        <f t="shared" si="692"/>
        <v>0.16204393163318936</v>
      </c>
      <c r="M829" s="201">
        <f t="shared" si="693"/>
        <v>0.16340675631147125</v>
      </c>
      <c r="N829" s="201">
        <f t="shared" si="694"/>
        <v>0.17175821251402762</v>
      </c>
      <c r="O829" s="201">
        <f t="shared" si="695"/>
        <v>0.16219365316832532</v>
      </c>
      <c r="P829" s="201" t="str">
        <f t="shared" si="696"/>
        <v/>
      </c>
      <c r="Q829" s="201" t="str">
        <f t="shared" si="697"/>
        <v/>
      </c>
      <c r="R829" s="201" t="str">
        <f t="shared" si="698"/>
        <v/>
      </c>
      <c r="S829" s="201" t="str">
        <f t="shared" si="699"/>
        <v/>
      </c>
      <c r="T829" s="199">
        <f t="shared" si="700"/>
        <v>0</v>
      </c>
      <c r="U829" s="199">
        <f t="shared" si="701"/>
        <v>0</v>
      </c>
      <c r="V829" s="199">
        <f t="shared" si="702"/>
        <v>0</v>
      </c>
      <c r="W829" s="199">
        <f t="shared" si="703"/>
        <v>0</v>
      </c>
      <c r="X829" s="199" t="str">
        <f t="shared" si="704"/>
        <v/>
      </c>
      <c r="Y829" s="199" t="str">
        <f t="shared" si="705"/>
        <v/>
      </c>
      <c r="Z829" s="199" t="str">
        <f t="shared" si="706"/>
        <v/>
      </c>
      <c r="AA829" s="199" t="str">
        <f t="shared" si="707"/>
        <v/>
      </c>
      <c r="AB829" s="201">
        <f t="shared" ca="1" si="708"/>
        <v>2.1318826422540988</v>
      </c>
      <c r="AD829" s="162">
        <f t="shared" si="709"/>
        <v>0</v>
      </c>
      <c r="AE829" s="162">
        <f t="shared" si="710"/>
        <v>0</v>
      </c>
      <c r="AF829" s="162">
        <f t="shared" si="711"/>
        <v>0</v>
      </c>
      <c r="AG829" s="162">
        <f t="shared" si="712"/>
        <v>0</v>
      </c>
      <c r="AH829" s="162" t="str">
        <f t="shared" si="713"/>
        <v/>
      </c>
      <c r="AI829" s="162" t="str">
        <f t="shared" si="714"/>
        <v/>
      </c>
      <c r="AJ829" s="162" t="str">
        <f t="shared" si="715"/>
        <v/>
      </c>
      <c r="AK829" s="162" t="str">
        <f t="shared" si="716"/>
        <v/>
      </c>
      <c r="AM829" s="199">
        <f t="shared" si="719"/>
        <v>8.4238125752590669</v>
      </c>
      <c r="AN829" s="197">
        <f t="shared" si="721"/>
        <v>0</v>
      </c>
      <c r="AO829" s="197">
        <f t="shared" si="722"/>
        <v>0</v>
      </c>
      <c r="AP829" s="197">
        <f t="shared" si="723"/>
        <v>0</v>
      </c>
      <c r="AQ829" s="197">
        <f t="shared" si="724"/>
        <v>0</v>
      </c>
      <c r="AR829" s="197" t="str">
        <f t="shared" si="725"/>
        <v/>
      </c>
      <c r="AS829" s="197" t="str">
        <f t="shared" si="726"/>
        <v/>
      </c>
      <c r="AT829" s="197" t="str">
        <f t="shared" si="727"/>
        <v/>
      </c>
      <c r="AU829" s="197" t="str">
        <f t="shared" si="728"/>
        <v/>
      </c>
      <c r="AV829" s="199">
        <f t="shared" ca="1" si="720"/>
        <v>2.1714173950432514</v>
      </c>
      <c r="AX829" s="162">
        <f t="shared" si="729"/>
        <v>0</v>
      </c>
      <c r="AY829" s="162">
        <f t="shared" si="730"/>
        <v>0</v>
      </c>
      <c r="AZ829" s="162">
        <f t="shared" si="731"/>
        <v>0</v>
      </c>
      <c r="BA829" s="162">
        <f t="shared" si="732"/>
        <v>0</v>
      </c>
      <c r="BB829" s="162" t="str">
        <f t="shared" si="733"/>
        <v/>
      </c>
      <c r="BC829" s="162" t="str">
        <f t="shared" si="734"/>
        <v/>
      </c>
      <c r="BD829" s="162" t="str">
        <f t="shared" si="735"/>
        <v/>
      </c>
      <c r="BE829" s="162" t="str">
        <f t="shared" si="736"/>
        <v/>
      </c>
      <c r="BG829" s="169">
        <f t="shared" si="717"/>
        <v>19.29551551142497</v>
      </c>
      <c r="BH829" s="169">
        <f t="shared" ca="1" si="718"/>
        <v>2.1240306207263311</v>
      </c>
    </row>
    <row r="830" spans="3:60" x14ac:dyDescent="0.25">
      <c r="C830" s="197">
        <v>75.599999999999994</v>
      </c>
      <c r="D830" s="198">
        <f t="shared" si="686"/>
        <v>28.366827217468828</v>
      </c>
      <c r="E830" s="199">
        <f t="shared" si="687"/>
        <v>4.8329100529100533</v>
      </c>
      <c r="F830" s="199">
        <f t="shared" si="688"/>
        <v>24.164550264550265</v>
      </c>
      <c r="G830" s="199">
        <f t="shared" si="689"/>
        <v>4.3043518724160661</v>
      </c>
      <c r="H830" s="200">
        <f t="shared" si="690"/>
        <v>6207.4401699108839</v>
      </c>
      <c r="K830" s="199">
        <f t="shared" si="691"/>
        <v>19.346901704531295</v>
      </c>
      <c r="L830" s="201">
        <f t="shared" si="692"/>
        <v>0.16225941558482926</v>
      </c>
      <c r="M830" s="201">
        <f t="shared" si="693"/>
        <v>0.16362405252997053</v>
      </c>
      <c r="N830" s="201">
        <f t="shared" si="694"/>
        <v>0.17198661439237073</v>
      </c>
      <c r="O830" s="201">
        <f t="shared" si="695"/>
        <v>0.16240933621775128</v>
      </c>
      <c r="P830" s="201" t="str">
        <f t="shared" si="696"/>
        <v/>
      </c>
      <c r="Q830" s="201" t="str">
        <f t="shared" si="697"/>
        <v/>
      </c>
      <c r="R830" s="201" t="str">
        <f t="shared" si="698"/>
        <v/>
      </c>
      <c r="S830" s="201" t="str">
        <f t="shared" si="699"/>
        <v/>
      </c>
      <c r="T830" s="199">
        <f t="shared" si="700"/>
        <v>0</v>
      </c>
      <c r="U830" s="199">
        <f t="shared" si="701"/>
        <v>0</v>
      </c>
      <c r="V830" s="199">
        <f t="shared" si="702"/>
        <v>0</v>
      </c>
      <c r="W830" s="199">
        <f t="shared" si="703"/>
        <v>0</v>
      </c>
      <c r="X830" s="199" t="str">
        <f t="shared" si="704"/>
        <v/>
      </c>
      <c r="Y830" s="199" t="str">
        <f t="shared" si="705"/>
        <v/>
      </c>
      <c r="Z830" s="199" t="str">
        <f t="shared" si="706"/>
        <v/>
      </c>
      <c r="AA830" s="199" t="str">
        <f t="shared" si="707"/>
        <v/>
      </c>
      <c r="AB830" s="201">
        <f t="shared" ca="1" si="708"/>
        <v>2.1657984845569045</v>
      </c>
      <c r="AD830" s="162">
        <f t="shared" si="709"/>
        <v>0</v>
      </c>
      <c r="AE830" s="162">
        <f t="shared" si="710"/>
        <v>0</v>
      </c>
      <c r="AF830" s="162">
        <f t="shared" si="711"/>
        <v>0</v>
      </c>
      <c r="AG830" s="162">
        <f t="shared" si="712"/>
        <v>0</v>
      </c>
      <c r="AH830" s="162" t="str">
        <f t="shared" si="713"/>
        <v/>
      </c>
      <c r="AI830" s="162" t="str">
        <f t="shared" si="714"/>
        <v/>
      </c>
      <c r="AJ830" s="162" t="str">
        <f t="shared" si="715"/>
        <v/>
      </c>
      <c r="AK830" s="162" t="str">
        <f t="shared" si="716"/>
        <v/>
      </c>
      <c r="AM830" s="199">
        <f t="shared" si="719"/>
        <v>8.435029369633579</v>
      </c>
      <c r="AN830" s="197">
        <f t="shared" si="721"/>
        <v>0</v>
      </c>
      <c r="AO830" s="197">
        <f t="shared" si="722"/>
        <v>0</v>
      </c>
      <c r="AP830" s="197">
        <f t="shared" si="723"/>
        <v>0</v>
      </c>
      <c r="AQ830" s="197">
        <f t="shared" si="724"/>
        <v>0</v>
      </c>
      <c r="AR830" s="197" t="str">
        <f t="shared" si="725"/>
        <v/>
      </c>
      <c r="AS830" s="197" t="str">
        <f t="shared" si="726"/>
        <v/>
      </c>
      <c r="AT830" s="197" t="str">
        <f t="shared" si="727"/>
        <v/>
      </c>
      <c r="AU830" s="197" t="str">
        <f t="shared" si="728"/>
        <v/>
      </c>
      <c r="AV830" s="199">
        <f t="shared" ca="1" si="720"/>
        <v>2.0356735613333869</v>
      </c>
      <c r="AX830" s="162">
        <f t="shared" si="729"/>
        <v>0</v>
      </c>
      <c r="AY830" s="162">
        <f t="shared" si="730"/>
        <v>0</v>
      </c>
      <c r="AZ830" s="162">
        <f t="shared" si="731"/>
        <v>0</v>
      </c>
      <c r="BA830" s="162">
        <f t="shared" si="732"/>
        <v>0</v>
      </c>
      <c r="BB830" s="162" t="str">
        <f t="shared" si="733"/>
        <v/>
      </c>
      <c r="BC830" s="162" t="str">
        <f t="shared" si="734"/>
        <v/>
      </c>
      <c r="BD830" s="162" t="str">
        <f t="shared" si="735"/>
        <v/>
      </c>
      <c r="BE830" s="162" t="str">
        <f t="shared" si="736"/>
        <v/>
      </c>
      <c r="BG830" s="169">
        <f t="shared" si="717"/>
        <v>19.321208607978132</v>
      </c>
      <c r="BH830" s="169">
        <f t="shared" ca="1" si="718"/>
        <v>2.1318826422540988</v>
      </c>
    </row>
    <row r="831" spans="3:60" x14ac:dyDescent="0.25">
      <c r="C831" s="197">
        <v>75.7</v>
      </c>
      <c r="D831" s="198">
        <f t="shared" si="686"/>
        <v>28.404349475693</v>
      </c>
      <c r="E831" s="199">
        <f t="shared" si="687"/>
        <v>4.8378401585204758</v>
      </c>
      <c r="F831" s="199">
        <f t="shared" si="688"/>
        <v>24.189200792602378</v>
      </c>
      <c r="G831" s="199">
        <f t="shared" si="689"/>
        <v>4.310045459548892</v>
      </c>
      <c r="H831" s="200">
        <f t="shared" si="690"/>
        <v>6201.1143437973151</v>
      </c>
      <c r="K831" s="199">
        <f t="shared" si="691"/>
        <v>19.372594801084457</v>
      </c>
      <c r="L831" s="201">
        <f t="shared" si="692"/>
        <v>0.16247489953646915</v>
      </c>
      <c r="M831" s="201">
        <f t="shared" si="693"/>
        <v>0.16384134874846984</v>
      </c>
      <c r="N831" s="201">
        <f t="shared" si="694"/>
        <v>0.17221501627071387</v>
      </c>
      <c r="O831" s="201">
        <f t="shared" si="695"/>
        <v>0.16262501926717726</v>
      </c>
      <c r="P831" s="201" t="str">
        <f t="shared" si="696"/>
        <v/>
      </c>
      <c r="Q831" s="201" t="str">
        <f t="shared" si="697"/>
        <v/>
      </c>
      <c r="R831" s="201" t="str">
        <f t="shared" si="698"/>
        <v/>
      </c>
      <c r="S831" s="201" t="str">
        <f t="shared" si="699"/>
        <v/>
      </c>
      <c r="T831" s="199">
        <f t="shared" si="700"/>
        <v>0</v>
      </c>
      <c r="U831" s="199">
        <f t="shared" si="701"/>
        <v>0</v>
      </c>
      <c r="V831" s="199">
        <f t="shared" si="702"/>
        <v>0</v>
      </c>
      <c r="W831" s="199">
        <f t="shared" si="703"/>
        <v>0</v>
      </c>
      <c r="X831" s="199" t="str">
        <f t="shared" si="704"/>
        <v/>
      </c>
      <c r="Y831" s="199" t="str">
        <f t="shared" si="705"/>
        <v/>
      </c>
      <c r="Z831" s="199" t="str">
        <f t="shared" si="706"/>
        <v/>
      </c>
      <c r="AA831" s="199" t="str">
        <f t="shared" si="707"/>
        <v/>
      </c>
      <c r="AB831" s="201">
        <f t="shared" ca="1" si="708"/>
        <v>2.135764049110529</v>
      </c>
      <c r="AD831" s="162">
        <f t="shared" si="709"/>
        <v>0</v>
      </c>
      <c r="AE831" s="162">
        <f t="shared" si="710"/>
        <v>0</v>
      </c>
      <c r="AF831" s="162">
        <f t="shared" si="711"/>
        <v>0</v>
      </c>
      <c r="AG831" s="162">
        <f t="shared" si="712"/>
        <v>0</v>
      </c>
      <c r="AH831" s="162" t="str">
        <f t="shared" si="713"/>
        <v/>
      </c>
      <c r="AI831" s="162" t="str">
        <f t="shared" si="714"/>
        <v/>
      </c>
      <c r="AJ831" s="162" t="str">
        <f t="shared" si="715"/>
        <v/>
      </c>
      <c r="AK831" s="162" t="str">
        <f t="shared" si="716"/>
        <v/>
      </c>
      <c r="AM831" s="199">
        <f t="shared" si="719"/>
        <v>8.446246164008091</v>
      </c>
      <c r="AN831" s="197">
        <f t="shared" si="721"/>
        <v>0</v>
      </c>
      <c r="AO831" s="197">
        <f t="shared" si="722"/>
        <v>0</v>
      </c>
      <c r="AP831" s="197">
        <f t="shared" si="723"/>
        <v>0</v>
      </c>
      <c r="AQ831" s="197">
        <f t="shared" si="724"/>
        <v>0</v>
      </c>
      <c r="AR831" s="197" t="str">
        <f t="shared" si="725"/>
        <v/>
      </c>
      <c r="AS831" s="197" t="str">
        <f t="shared" si="726"/>
        <v/>
      </c>
      <c r="AT831" s="197" t="str">
        <f t="shared" si="727"/>
        <v/>
      </c>
      <c r="AU831" s="197" t="str">
        <f t="shared" si="728"/>
        <v/>
      </c>
      <c r="AV831" s="199">
        <f t="shared" ca="1" si="720"/>
        <v>2.1664759746865592</v>
      </c>
      <c r="AX831" s="162">
        <f t="shared" si="729"/>
        <v>0</v>
      </c>
      <c r="AY831" s="162">
        <f t="shared" si="730"/>
        <v>0</v>
      </c>
      <c r="AZ831" s="162">
        <f t="shared" si="731"/>
        <v>0</v>
      </c>
      <c r="BA831" s="162">
        <f t="shared" si="732"/>
        <v>0</v>
      </c>
      <c r="BB831" s="162" t="str">
        <f t="shared" si="733"/>
        <v/>
      </c>
      <c r="BC831" s="162" t="str">
        <f t="shared" si="734"/>
        <v/>
      </c>
      <c r="BD831" s="162" t="str">
        <f t="shared" si="735"/>
        <v/>
      </c>
      <c r="BE831" s="162" t="str">
        <f t="shared" si="736"/>
        <v/>
      </c>
      <c r="BG831" s="169">
        <f t="shared" si="717"/>
        <v>19.346901704531295</v>
      </c>
      <c r="BH831" s="169">
        <f t="shared" ca="1" si="718"/>
        <v>2.1657984845569045</v>
      </c>
    </row>
    <row r="832" spans="3:60" x14ac:dyDescent="0.25">
      <c r="C832" s="197">
        <v>75.8</v>
      </c>
      <c r="D832" s="198">
        <f t="shared" si="686"/>
        <v>28.441871733917157</v>
      </c>
      <c r="E832" s="199">
        <f t="shared" si="687"/>
        <v>4.842770448548813</v>
      </c>
      <c r="F832" s="199">
        <f t="shared" si="688"/>
        <v>24.213852242744064</v>
      </c>
      <c r="G832" s="199">
        <f t="shared" si="689"/>
        <v>4.3157390466817169</v>
      </c>
      <c r="H832" s="200">
        <f t="shared" si="690"/>
        <v>6194.8011615933219</v>
      </c>
      <c r="K832" s="199">
        <f t="shared" si="691"/>
        <v>19.398287897637619</v>
      </c>
      <c r="L832" s="201">
        <f t="shared" si="692"/>
        <v>0.16269038348810902</v>
      </c>
      <c r="M832" s="201">
        <f t="shared" si="693"/>
        <v>0.16405864496696915</v>
      </c>
      <c r="N832" s="201">
        <f t="shared" si="694"/>
        <v>0.17244341814905698</v>
      </c>
      <c r="O832" s="201">
        <f t="shared" si="695"/>
        <v>0.16284070231660322</v>
      </c>
      <c r="P832" s="201" t="str">
        <f t="shared" si="696"/>
        <v/>
      </c>
      <c r="Q832" s="201" t="str">
        <f t="shared" si="697"/>
        <v/>
      </c>
      <c r="R832" s="201" t="str">
        <f t="shared" si="698"/>
        <v/>
      </c>
      <c r="S832" s="201" t="str">
        <f t="shared" si="699"/>
        <v/>
      </c>
      <c r="T832" s="199">
        <f t="shared" si="700"/>
        <v>0</v>
      </c>
      <c r="U832" s="199">
        <f t="shared" si="701"/>
        <v>0</v>
      </c>
      <c r="V832" s="199">
        <f t="shared" si="702"/>
        <v>0</v>
      </c>
      <c r="W832" s="199">
        <f t="shared" si="703"/>
        <v>0</v>
      </c>
      <c r="X832" s="199" t="str">
        <f t="shared" si="704"/>
        <v/>
      </c>
      <c r="Y832" s="199" t="str">
        <f t="shared" si="705"/>
        <v/>
      </c>
      <c r="Z832" s="199" t="str">
        <f t="shared" si="706"/>
        <v/>
      </c>
      <c r="AA832" s="199" t="str">
        <f t="shared" si="707"/>
        <v/>
      </c>
      <c r="AB832" s="201">
        <f t="shared" ca="1" si="708"/>
        <v>2.0905946643275772</v>
      </c>
      <c r="AD832" s="162">
        <f t="shared" si="709"/>
        <v>0</v>
      </c>
      <c r="AE832" s="162">
        <f t="shared" si="710"/>
        <v>0</v>
      </c>
      <c r="AF832" s="162">
        <f t="shared" si="711"/>
        <v>0</v>
      </c>
      <c r="AG832" s="162">
        <f t="shared" si="712"/>
        <v>0</v>
      </c>
      <c r="AH832" s="162" t="str">
        <f t="shared" si="713"/>
        <v/>
      </c>
      <c r="AI832" s="162" t="str">
        <f t="shared" si="714"/>
        <v/>
      </c>
      <c r="AJ832" s="162" t="str">
        <f t="shared" si="715"/>
        <v/>
      </c>
      <c r="AK832" s="162" t="str">
        <f t="shared" si="716"/>
        <v/>
      </c>
      <c r="AM832" s="199">
        <f t="shared" si="719"/>
        <v>8.4574629583826031</v>
      </c>
      <c r="AN832" s="197">
        <f t="shared" si="721"/>
        <v>0</v>
      </c>
      <c r="AO832" s="197">
        <f t="shared" si="722"/>
        <v>0</v>
      </c>
      <c r="AP832" s="197">
        <f t="shared" si="723"/>
        <v>0</v>
      </c>
      <c r="AQ832" s="197">
        <f t="shared" si="724"/>
        <v>0</v>
      </c>
      <c r="AR832" s="197" t="str">
        <f t="shared" si="725"/>
        <v/>
      </c>
      <c r="AS832" s="197" t="str">
        <f t="shared" si="726"/>
        <v/>
      </c>
      <c r="AT832" s="197" t="str">
        <f t="shared" si="727"/>
        <v/>
      </c>
      <c r="AU832" s="197" t="str">
        <f t="shared" si="728"/>
        <v/>
      </c>
      <c r="AV832" s="199">
        <f t="shared" ca="1" si="720"/>
        <v>2.059026357811045</v>
      </c>
      <c r="AX832" s="162">
        <f t="shared" si="729"/>
        <v>0</v>
      </c>
      <c r="AY832" s="162">
        <f t="shared" si="730"/>
        <v>0</v>
      </c>
      <c r="AZ832" s="162">
        <f t="shared" si="731"/>
        <v>0</v>
      </c>
      <c r="BA832" s="162">
        <f t="shared" si="732"/>
        <v>0</v>
      </c>
      <c r="BB832" s="162" t="str">
        <f t="shared" si="733"/>
        <v/>
      </c>
      <c r="BC832" s="162" t="str">
        <f t="shared" si="734"/>
        <v/>
      </c>
      <c r="BD832" s="162" t="str">
        <f t="shared" si="735"/>
        <v/>
      </c>
      <c r="BE832" s="162" t="str">
        <f t="shared" si="736"/>
        <v/>
      </c>
      <c r="BG832" s="169">
        <f t="shared" si="717"/>
        <v>19.372594801084457</v>
      </c>
      <c r="BH832" s="169">
        <f t="shared" ca="1" si="718"/>
        <v>2.135764049110529</v>
      </c>
    </row>
    <row r="833" spans="3:60" x14ac:dyDescent="0.25">
      <c r="C833" s="197">
        <v>75.900000000000006</v>
      </c>
      <c r="D833" s="198">
        <f t="shared" si="686"/>
        <v>28.479393992141325</v>
      </c>
      <c r="E833" s="199">
        <f t="shared" si="687"/>
        <v>4.8477009222661405</v>
      </c>
      <c r="F833" s="199">
        <f t="shared" si="688"/>
        <v>24.238504611330704</v>
      </c>
      <c r="G833" s="199">
        <f t="shared" si="689"/>
        <v>4.3214326338145428</v>
      </c>
      <c r="H833" s="200">
        <f t="shared" si="690"/>
        <v>6188.5005863719798</v>
      </c>
      <c r="K833" s="199">
        <f t="shared" si="691"/>
        <v>19.423980994190782</v>
      </c>
      <c r="L833" s="201">
        <f t="shared" si="692"/>
        <v>0.16290586743974889</v>
      </c>
      <c r="M833" s="201">
        <f t="shared" si="693"/>
        <v>0.16427594118546843</v>
      </c>
      <c r="N833" s="201">
        <f t="shared" si="694"/>
        <v>0.17267182002740011</v>
      </c>
      <c r="O833" s="201">
        <f t="shared" si="695"/>
        <v>0.16305638536602918</v>
      </c>
      <c r="P833" s="201" t="str">
        <f t="shared" si="696"/>
        <v/>
      </c>
      <c r="Q833" s="201" t="str">
        <f t="shared" si="697"/>
        <v/>
      </c>
      <c r="R833" s="201" t="str">
        <f t="shared" si="698"/>
        <v/>
      </c>
      <c r="S833" s="201" t="str">
        <f t="shared" si="699"/>
        <v/>
      </c>
      <c r="T833" s="199">
        <f t="shared" si="700"/>
        <v>0</v>
      </c>
      <c r="U833" s="199">
        <f t="shared" si="701"/>
        <v>0</v>
      </c>
      <c r="V833" s="199">
        <f t="shared" si="702"/>
        <v>0</v>
      </c>
      <c r="W833" s="199">
        <f t="shared" si="703"/>
        <v>0</v>
      </c>
      <c r="X833" s="199" t="str">
        <f t="shared" si="704"/>
        <v/>
      </c>
      <c r="Y833" s="199" t="str">
        <f t="shared" si="705"/>
        <v/>
      </c>
      <c r="Z833" s="199" t="str">
        <f t="shared" si="706"/>
        <v/>
      </c>
      <c r="AA833" s="199" t="str">
        <f t="shared" si="707"/>
        <v/>
      </c>
      <c r="AB833" s="201">
        <f t="shared" ca="1" si="708"/>
        <v>2.0662139966322437</v>
      </c>
      <c r="AD833" s="162">
        <f t="shared" si="709"/>
        <v>0</v>
      </c>
      <c r="AE833" s="162">
        <f t="shared" si="710"/>
        <v>0</v>
      </c>
      <c r="AF833" s="162">
        <f t="shared" si="711"/>
        <v>0</v>
      </c>
      <c r="AG833" s="162">
        <f t="shared" si="712"/>
        <v>0</v>
      </c>
      <c r="AH833" s="162" t="str">
        <f t="shared" si="713"/>
        <v/>
      </c>
      <c r="AI833" s="162" t="str">
        <f t="shared" si="714"/>
        <v/>
      </c>
      <c r="AJ833" s="162" t="str">
        <f t="shared" si="715"/>
        <v/>
      </c>
      <c r="AK833" s="162" t="str">
        <f t="shared" si="716"/>
        <v/>
      </c>
      <c r="AM833" s="199">
        <f t="shared" si="719"/>
        <v>8.4686797527571152</v>
      </c>
      <c r="AN833" s="197">
        <f t="shared" si="721"/>
        <v>0</v>
      </c>
      <c r="AO833" s="197">
        <f t="shared" si="722"/>
        <v>0</v>
      </c>
      <c r="AP833" s="197">
        <f t="shared" si="723"/>
        <v>0</v>
      </c>
      <c r="AQ833" s="197">
        <f t="shared" si="724"/>
        <v>0</v>
      </c>
      <c r="AR833" s="197" t="str">
        <f t="shared" si="725"/>
        <v/>
      </c>
      <c r="AS833" s="197" t="str">
        <f t="shared" si="726"/>
        <v/>
      </c>
      <c r="AT833" s="197" t="str">
        <f t="shared" si="727"/>
        <v/>
      </c>
      <c r="AU833" s="197" t="str">
        <f t="shared" si="728"/>
        <v/>
      </c>
      <c r="AV833" s="199">
        <f t="shared" ca="1" si="720"/>
        <v>2.1368745932314801</v>
      </c>
      <c r="AX833" s="162">
        <f t="shared" si="729"/>
        <v>0</v>
      </c>
      <c r="AY833" s="162">
        <f t="shared" si="730"/>
        <v>0</v>
      </c>
      <c r="AZ833" s="162">
        <f t="shared" si="731"/>
        <v>0</v>
      </c>
      <c r="BA833" s="162">
        <f t="shared" si="732"/>
        <v>0</v>
      </c>
      <c r="BB833" s="162" t="str">
        <f t="shared" si="733"/>
        <v/>
      </c>
      <c r="BC833" s="162" t="str">
        <f t="shared" si="734"/>
        <v/>
      </c>
      <c r="BD833" s="162" t="str">
        <f t="shared" si="735"/>
        <v/>
      </c>
      <c r="BE833" s="162" t="str">
        <f t="shared" si="736"/>
        <v/>
      </c>
      <c r="BG833" s="169">
        <f t="shared" si="717"/>
        <v>19.398287897637619</v>
      </c>
      <c r="BH833" s="169">
        <f t="shared" ca="1" si="718"/>
        <v>2.0905946643275772</v>
      </c>
    </row>
    <row r="834" spans="3:60" x14ac:dyDescent="0.25">
      <c r="C834" s="197">
        <v>76</v>
      </c>
      <c r="D834" s="198">
        <f t="shared" si="686"/>
        <v>28.51691625036549</v>
      </c>
      <c r="E834" s="199">
        <f t="shared" si="687"/>
        <v>4.8526315789473689</v>
      </c>
      <c r="F834" s="199">
        <f t="shared" si="688"/>
        <v>24.263157894736842</v>
      </c>
      <c r="G834" s="199">
        <f t="shared" si="689"/>
        <v>4.3271262209473678</v>
      </c>
      <c r="H834" s="200">
        <f t="shared" si="690"/>
        <v>6182.212581344902</v>
      </c>
      <c r="K834" s="199">
        <f t="shared" si="691"/>
        <v>19.449674090743944</v>
      </c>
      <c r="L834" s="201">
        <f t="shared" si="692"/>
        <v>0.16312135139138878</v>
      </c>
      <c r="M834" s="201">
        <f t="shared" si="693"/>
        <v>0.16449323740396773</v>
      </c>
      <c r="N834" s="201">
        <f t="shared" si="694"/>
        <v>0.17290022190574322</v>
      </c>
      <c r="O834" s="201">
        <f t="shared" si="695"/>
        <v>0.16327206841545513</v>
      </c>
      <c r="P834" s="201" t="str">
        <f t="shared" si="696"/>
        <v/>
      </c>
      <c r="Q834" s="201" t="str">
        <f t="shared" si="697"/>
        <v/>
      </c>
      <c r="R834" s="201" t="str">
        <f t="shared" si="698"/>
        <v/>
      </c>
      <c r="S834" s="201" t="str">
        <f t="shared" si="699"/>
        <v/>
      </c>
      <c r="T834" s="199">
        <f t="shared" si="700"/>
        <v>0</v>
      </c>
      <c r="U834" s="199">
        <f t="shared" si="701"/>
        <v>0</v>
      </c>
      <c r="V834" s="199">
        <f t="shared" si="702"/>
        <v>0</v>
      </c>
      <c r="W834" s="199">
        <f t="shared" si="703"/>
        <v>0</v>
      </c>
      <c r="X834" s="199" t="str">
        <f t="shared" si="704"/>
        <v/>
      </c>
      <c r="Y834" s="199" t="str">
        <f t="shared" si="705"/>
        <v/>
      </c>
      <c r="Z834" s="199" t="str">
        <f t="shared" si="706"/>
        <v/>
      </c>
      <c r="AA834" s="199" t="str">
        <f t="shared" si="707"/>
        <v/>
      </c>
      <c r="AB834" s="201">
        <f t="shared" ca="1" si="708"/>
        <v>2.0175693776687482</v>
      </c>
      <c r="AD834" s="162">
        <f t="shared" si="709"/>
        <v>0</v>
      </c>
      <c r="AE834" s="162">
        <f t="shared" si="710"/>
        <v>0</v>
      </c>
      <c r="AF834" s="162">
        <f t="shared" si="711"/>
        <v>0</v>
      </c>
      <c r="AG834" s="162">
        <f t="shared" si="712"/>
        <v>0</v>
      </c>
      <c r="AH834" s="162" t="str">
        <f t="shared" si="713"/>
        <v/>
      </c>
      <c r="AI834" s="162" t="str">
        <f t="shared" si="714"/>
        <v/>
      </c>
      <c r="AJ834" s="162" t="str">
        <f t="shared" si="715"/>
        <v/>
      </c>
      <c r="AK834" s="162" t="str">
        <f t="shared" si="716"/>
        <v/>
      </c>
      <c r="AM834" s="199">
        <f t="shared" si="719"/>
        <v>8.4798965471316272</v>
      </c>
      <c r="AN834" s="197">
        <f t="shared" si="721"/>
        <v>0</v>
      </c>
      <c r="AO834" s="197">
        <f t="shared" si="722"/>
        <v>0</v>
      </c>
      <c r="AP834" s="197">
        <f t="shared" si="723"/>
        <v>0</v>
      </c>
      <c r="AQ834" s="197">
        <f t="shared" si="724"/>
        <v>0</v>
      </c>
      <c r="AR834" s="197" t="str">
        <f t="shared" si="725"/>
        <v/>
      </c>
      <c r="AS834" s="197" t="str">
        <f t="shared" si="726"/>
        <v/>
      </c>
      <c r="AT834" s="197" t="str">
        <f t="shared" si="727"/>
        <v/>
      </c>
      <c r="AU834" s="197" t="str">
        <f t="shared" si="728"/>
        <v/>
      </c>
      <c r="AV834" s="199">
        <f t="shared" ca="1" si="720"/>
        <v>2.0825844879823792</v>
      </c>
      <c r="AX834" s="162">
        <f t="shared" si="729"/>
        <v>0</v>
      </c>
      <c r="AY834" s="162">
        <f t="shared" si="730"/>
        <v>0</v>
      </c>
      <c r="AZ834" s="162">
        <f t="shared" si="731"/>
        <v>0</v>
      </c>
      <c r="BA834" s="162">
        <f t="shared" si="732"/>
        <v>0</v>
      </c>
      <c r="BB834" s="162" t="str">
        <f t="shared" si="733"/>
        <v/>
      </c>
      <c r="BC834" s="162" t="str">
        <f t="shared" si="734"/>
        <v/>
      </c>
      <c r="BD834" s="162" t="str">
        <f t="shared" si="735"/>
        <v/>
      </c>
      <c r="BE834" s="162" t="str">
        <f t="shared" si="736"/>
        <v/>
      </c>
      <c r="BG834" s="169">
        <f t="shared" si="717"/>
        <v>19.423980994190782</v>
      </c>
      <c r="BH834" s="169">
        <f t="shared" ca="1" si="718"/>
        <v>2.0662139966322437</v>
      </c>
    </row>
    <row r="835" spans="3:60" x14ac:dyDescent="0.25">
      <c r="C835" s="197">
        <v>76.099999999999994</v>
      </c>
      <c r="D835" s="198">
        <f t="shared" si="686"/>
        <v>28.554438508589655</v>
      </c>
      <c r="E835" s="199">
        <f t="shared" si="687"/>
        <v>4.8575624178712218</v>
      </c>
      <c r="F835" s="199">
        <f t="shared" si="688"/>
        <v>24.287812089356109</v>
      </c>
      <c r="G835" s="199">
        <f t="shared" si="689"/>
        <v>4.3328198080801936</v>
      </c>
      <c r="H835" s="200">
        <f t="shared" si="690"/>
        <v>6175.9371098616166</v>
      </c>
      <c r="K835" s="199">
        <f t="shared" si="691"/>
        <v>19.475367187297106</v>
      </c>
      <c r="L835" s="201">
        <f t="shared" si="692"/>
        <v>0.16333683534302865</v>
      </c>
      <c r="M835" s="201">
        <f t="shared" si="693"/>
        <v>0.16471053362246704</v>
      </c>
      <c r="N835" s="201">
        <f t="shared" si="694"/>
        <v>0.17312862378408633</v>
      </c>
      <c r="O835" s="201">
        <f t="shared" si="695"/>
        <v>0.16348775146488109</v>
      </c>
      <c r="P835" s="201" t="str">
        <f t="shared" si="696"/>
        <v/>
      </c>
      <c r="Q835" s="201" t="str">
        <f t="shared" si="697"/>
        <v/>
      </c>
      <c r="R835" s="201" t="str">
        <f t="shared" si="698"/>
        <v/>
      </c>
      <c r="S835" s="201" t="str">
        <f t="shared" si="699"/>
        <v/>
      </c>
      <c r="T835" s="199">
        <f t="shared" si="700"/>
        <v>0</v>
      </c>
      <c r="U835" s="199">
        <f t="shared" si="701"/>
        <v>0</v>
      </c>
      <c r="V835" s="199">
        <f t="shared" si="702"/>
        <v>0</v>
      </c>
      <c r="W835" s="199">
        <f t="shared" si="703"/>
        <v>0</v>
      </c>
      <c r="X835" s="199" t="str">
        <f t="shared" si="704"/>
        <v/>
      </c>
      <c r="Y835" s="199" t="str">
        <f t="shared" si="705"/>
        <v/>
      </c>
      <c r="Z835" s="199" t="str">
        <f t="shared" si="706"/>
        <v/>
      </c>
      <c r="AA835" s="199" t="str">
        <f t="shared" si="707"/>
        <v/>
      </c>
      <c r="AB835" s="201">
        <f t="shared" ca="1" si="708"/>
        <v>2.073207566370499</v>
      </c>
      <c r="AD835" s="162">
        <f t="shared" si="709"/>
        <v>0</v>
      </c>
      <c r="AE835" s="162">
        <f t="shared" si="710"/>
        <v>0</v>
      </c>
      <c r="AF835" s="162">
        <f t="shared" si="711"/>
        <v>0</v>
      </c>
      <c r="AG835" s="162">
        <f t="shared" si="712"/>
        <v>0</v>
      </c>
      <c r="AH835" s="162" t="str">
        <f t="shared" si="713"/>
        <v/>
      </c>
      <c r="AI835" s="162" t="str">
        <f t="shared" si="714"/>
        <v/>
      </c>
      <c r="AJ835" s="162" t="str">
        <f t="shared" si="715"/>
        <v/>
      </c>
      <c r="AK835" s="162" t="str">
        <f t="shared" si="716"/>
        <v/>
      </c>
      <c r="AM835" s="199">
        <f t="shared" si="719"/>
        <v>8.4911133415061393</v>
      </c>
      <c r="AN835" s="197">
        <f t="shared" si="721"/>
        <v>0</v>
      </c>
      <c r="AO835" s="197">
        <f t="shared" si="722"/>
        <v>0</v>
      </c>
      <c r="AP835" s="197">
        <f t="shared" si="723"/>
        <v>0</v>
      </c>
      <c r="AQ835" s="197">
        <f t="shared" si="724"/>
        <v>0</v>
      </c>
      <c r="AR835" s="197" t="str">
        <f t="shared" si="725"/>
        <v/>
      </c>
      <c r="AS835" s="197" t="str">
        <f t="shared" si="726"/>
        <v/>
      </c>
      <c r="AT835" s="197" t="str">
        <f t="shared" si="727"/>
        <v/>
      </c>
      <c r="AU835" s="197" t="str">
        <f t="shared" si="728"/>
        <v/>
      </c>
      <c r="AV835" s="199">
        <f t="shared" ca="1" si="720"/>
        <v>2.043317818019657</v>
      </c>
      <c r="AX835" s="162">
        <f t="shared" si="729"/>
        <v>0</v>
      </c>
      <c r="AY835" s="162">
        <f t="shared" si="730"/>
        <v>0</v>
      </c>
      <c r="AZ835" s="162">
        <f t="shared" si="731"/>
        <v>0</v>
      </c>
      <c r="BA835" s="162">
        <f t="shared" si="732"/>
        <v>0</v>
      </c>
      <c r="BB835" s="162" t="str">
        <f t="shared" si="733"/>
        <v/>
      </c>
      <c r="BC835" s="162" t="str">
        <f t="shared" si="734"/>
        <v/>
      </c>
      <c r="BD835" s="162" t="str">
        <f t="shared" si="735"/>
        <v/>
      </c>
      <c r="BE835" s="162" t="str">
        <f t="shared" si="736"/>
        <v/>
      </c>
      <c r="BG835" s="169">
        <f t="shared" si="717"/>
        <v>19.449674090743944</v>
      </c>
      <c r="BH835" s="169">
        <f t="shared" ca="1" si="718"/>
        <v>2.0175693776687482</v>
      </c>
    </row>
    <row r="836" spans="3:60" x14ac:dyDescent="0.25">
      <c r="C836" s="197">
        <v>76.2</v>
      </c>
      <c r="D836" s="198">
        <f t="shared" si="686"/>
        <v>28.59196076681382</v>
      </c>
      <c r="E836" s="199">
        <f t="shared" si="687"/>
        <v>4.862493438320211</v>
      </c>
      <c r="F836" s="199">
        <f t="shared" si="688"/>
        <v>24.312467191601055</v>
      </c>
      <c r="G836" s="199">
        <f t="shared" si="689"/>
        <v>4.3385133952130186</v>
      </c>
      <c r="H836" s="200">
        <f t="shared" si="690"/>
        <v>6169.6741354089627</v>
      </c>
      <c r="K836" s="199">
        <f t="shared" si="691"/>
        <v>19.501060283850268</v>
      </c>
      <c r="L836" s="201">
        <f t="shared" si="692"/>
        <v>0.16355231929466854</v>
      </c>
      <c r="M836" s="201">
        <f t="shared" si="693"/>
        <v>0.16492782984096632</v>
      </c>
      <c r="N836" s="201">
        <f t="shared" si="694"/>
        <v>0.17335702566242947</v>
      </c>
      <c r="O836" s="201">
        <f t="shared" si="695"/>
        <v>0.16370343451430708</v>
      </c>
      <c r="P836" s="201" t="str">
        <f t="shared" si="696"/>
        <v/>
      </c>
      <c r="Q836" s="201" t="str">
        <f t="shared" si="697"/>
        <v/>
      </c>
      <c r="R836" s="201" t="str">
        <f t="shared" si="698"/>
        <v/>
      </c>
      <c r="S836" s="201" t="str">
        <f t="shared" si="699"/>
        <v/>
      </c>
      <c r="T836" s="199">
        <f t="shared" si="700"/>
        <v>0</v>
      </c>
      <c r="U836" s="199">
        <f t="shared" si="701"/>
        <v>0</v>
      </c>
      <c r="V836" s="199">
        <f t="shared" si="702"/>
        <v>0</v>
      </c>
      <c r="W836" s="199">
        <f t="shared" si="703"/>
        <v>0</v>
      </c>
      <c r="X836" s="199" t="str">
        <f t="shared" si="704"/>
        <v/>
      </c>
      <c r="Y836" s="199" t="str">
        <f t="shared" si="705"/>
        <v/>
      </c>
      <c r="Z836" s="199" t="str">
        <f t="shared" si="706"/>
        <v/>
      </c>
      <c r="AA836" s="199" t="str">
        <f t="shared" si="707"/>
        <v/>
      </c>
      <c r="AB836" s="201">
        <f t="shared" ca="1" si="708"/>
        <v>2.1652487647041001</v>
      </c>
      <c r="AD836" s="162">
        <f t="shared" si="709"/>
        <v>0</v>
      </c>
      <c r="AE836" s="162">
        <f t="shared" si="710"/>
        <v>0</v>
      </c>
      <c r="AF836" s="162">
        <f t="shared" si="711"/>
        <v>0</v>
      </c>
      <c r="AG836" s="162">
        <f t="shared" si="712"/>
        <v>0</v>
      </c>
      <c r="AH836" s="162" t="str">
        <f t="shared" si="713"/>
        <v/>
      </c>
      <c r="AI836" s="162" t="str">
        <f t="shared" si="714"/>
        <v/>
      </c>
      <c r="AJ836" s="162" t="str">
        <f t="shared" si="715"/>
        <v/>
      </c>
      <c r="AK836" s="162" t="str">
        <f t="shared" si="716"/>
        <v/>
      </c>
      <c r="AM836" s="199">
        <f t="shared" si="719"/>
        <v>8.5023301358806513</v>
      </c>
      <c r="AN836" s="197">
        <f t="shared" si="721"/>
        <v>0</v>
      </c>
      <c r="AO836" s="197">
        <f t="shared" si="722"/>
        <v>0</v>
      </c>
      <c r="AP836" s="197">
        <f t="shared" si="723"/>
        <v>0</v>
      </c>
      <c r="AQ836" s="197">
        <f t="shared" si="724"/>
        <v>0</v>
      </c>
      <c r="AR836" s="197" t="str">
        <f t="shared" si="725"/>
        <v/>
      </c>
      <c r="AS836" s="197" t="str">
        <f t="shared" si="726"/>
        <v/>
      </c>
      <c r="AT836" s="197" t="str">
        <f t="shared" si="727"/>
        <v/>
      </c>
      <c r="AU836" s="197" t="str">
        <f t="shared" si="728"/>
        <v/>
      </c>
      <c r="AV836" s="199">
        <f t="shared" ca="1" si="720"/>
        <v>2.0234773639994494</v>
      </c>
      <c r="AX836" s="162">
        <f t="shared" si="729"/>
        <v>0</v>
      </c>
      <c r="AY836" s="162">
        <f t="shared" si="730"/>
        <v>0</v>
      </c>
      <c r="AZ836" s="162">
        <f t="shared" si="731"/>
        <v>0</v>
      </c>
      <c r="BA836" s="162">
        <f t="shared" si="732"/>
        <v>0</v>
      </c>
      <c r="BB836" s="162" t="str">
        <f t="shared" si="733"/>
        <v/>
      </c>
      <c r="BC836" s="162" t="str">
        <f t="shared" si="734"/>
        <v/>
      </c>
      <c r="BD836" s="162" t="str">
        <f t="shared" si="735"/>
        <v/>
      </c>
      <c r="BE836" s="162" t="str">
        <f t="shared" si="736"/>
        <v/>
      </c>
      <c r="BG836" s="169">
        <f t="shared" si="717"/>
        <v>19.475367187297106</v>
      </c>
      <c r="BH836" s="169">
        <f t="shared" ca="1" si="718"/>
        <v>2.073207566370499</v>
      </c>
    </row>
    <row r="837" spans="3:60" x14ac:dyDescent="0.25">
      <c r="C837" s="197">
        <v>76.3</v>
      </c>
      <c r="D837" s="198">
        <f t="shared" si="686"/>
        <v>28.629483025037985</v>
      </c>
      <c r="E837" s="199">
        <f t="shared" si="687"/>
        <v>4.8674246395806033</v>
      </c>
      <c r="F837" s="199">
        <f t="shared" si="688"/>
        <v>24.337123197903018</v>
      </c>
      <c r="G837" s="199">
        <f t="shared" si="689"/>
        <v>4.3442069823458445</v>
      </c>
      <c r="H837" s="200">
        <f t="shared" si="690"/>
        <v>6163.4236216104864</v>
      </c>
      <c r="K837" s="199">
        <f t="shared" si="691"/>
        <v>19.526753380403431</v>
      </c>
      <c r="L837" s="201">
        <f t="shared" si="692"/>
        <v>0.16376780324630841</v>
      </c>
      <c r="M837" s="201">
        <f t="shared" si="693"/>
        <v>0.1651451260594656</v>
      </c>
      <c r="N837" s="201">
        <f t="shared" si="694"/>
        <v>0.17358542754077258</v>
      </c>
      <c r="O837" s="201">
        <f t="shared" si="695"/>
        <v>0.16391911756373304</v>
      </c>
      <c r="P837" s="201" t="str">
        <f t="shared" si="696"/>
        <v/>
      </c>
      <c r="Q837" s="201" t="str">
        <f t="shared" si="697"/>
        <v/>
      </c>
      <c r="R837" s="201" t="str">
        <f t="shared" si="698"/>
        <v/>
      </c>
      <c r="S837" s="201" t="str">
        <f t="shared" si="699"/>
        <v/>
      </c>
      <c r="T837" s="199">
        <f t="shared" si="700"/>
        <v>0</v>
      </c>
      <c r="U837" s="199">
        <f t="shared" si="701"/>
        <v>0</v>
      </c>
      <c r="V837" s="199">
        <f t="shared" si="702"/>
        <v>0</v>
      </c>
      <c r="W837" s="199">
        <f t="shared" si="703"/>
        <v>0</v>
      </c>
      <c r="X837" s="199" t="str">
        <f t="shared" si="704"/>
        <v/>
      </c>
      <c r="Y837" s="199" t="str">
        <f t="shared" si="705"/>
        <v/>
      </c>
      <c r="Z837" s="199" t="str">
        <f t="shared" si="706"/>
        <v/>
      </c>
      <c r="AA837" s="199" t="str">
        <f t="shared" si="707"/>
        <v/>
      </c>
      <c r="AB837" s="201">
        <f t="shared" ca="1" si="708"/>
        <v>2.1082450157930142</v>
      </c>
      <c r="AD837" s="162">
        <f t="shared" si="709"/>
        <v>0</v>
      </c>
      <c r="AE837" s="162">
        <f t="shared" si="710"/>
        <v>0</v>
      </c>
      <c r="AF837" s="162">
        <f t="shared" si="711"/>
        <v>0</v>
      </c>
      <c r="AG837" s="162">
        <f t="shared" si="712"/>
        <v>0</v>
      </c>
      <c r="AH837" s="162" t="str">
        <f t="shared" si="713"/>
        <v/>
      </c>
      <c r="AI837" s="162" t="str">
        <f t="shared" si="714"/>
        <v/>
      </c>
      <c r="AJ837" s="162" t="str">
        <f t="shared" si="715"/>
        <v/>
      </c>
      <c r="AK837" s="162" t="str">
        <f t="shared" si="716"/>
        <v/>
      </c>
      <c r="AM837" s="199">
        <f t="shared" si="719"/>
        <v>8.5135469302551634</v>
      </c>
      <c r="AN837" s="197">
        <f t="shared" si="721"/>
        <v>0</v>
      </c>
      <c r="AO837" s="197">
        <f t="shared" si="722"/>
        <v>0</v>
      </c>
      <c r="AP837" s="197">
        <f t="shared" si="723"/>
        <v>0</v>
      </c>
      <c r="AQ837" s="197">
        <f t="shared" si="724"/>
        <v>0</v>
      </c>
      <c r="AR837" s="197" t="str">
        <f t="shared" si="725"/>
        <v/>
      </c>
      <c r="AS837" s="197" t="str">
        <f t="shared" si="726"/>
        <v/>
      </c>
      <c r="AT837" s="197" t="str">
        <f t="shared" si="727"/>
        <v/>
      </c>
      <c r="AU837" s="197" t="str">
        <f t="shared" si="728"/>
        <v/>
      </c>
      <c r="AV837" s="199">
        <f t="shared" ca="1" si="720"/>
        <v>2.0200587845825972</v>
      </c>
      <c r="AX837" s="162">
        <f t="shared" si="729"/>
        <v>0</v>
      </c>
      <c r="AY837" s="162">
        <f t="shared" si="730"/>
        <v>0</v>
      </c>
      <c r="AZ837" s="162">
        <f t="shared" si="731"/>
        <v>0</v>
      </c>
      <c r="BA837" s="162">
        <f t="shared" si="732"/>
        <v>0</v>
      </c>
      <c r="BB837" s="162" t="str">
        <f t="shared" si="733"/>
        <v/>
      </c>
      <c r="BC837" s="162" t="str">
        <f t="shared" si="734"/>
        <v/>
      </c>
      <c r="BD837" s="162" t="str">
        <f t="shared" si="735"/>
        <v/>
      </c>
      <c r="BE837" s="162" t="str">
        <f t="shared" si="736"/>
        <v/>
      </c>
      <c r="BG837" s="169">
        <f t="shared" si="717"/>
        <v>19.501060283850268</v>
      </c>
      <c r="BH837" s="169">
        <f t="shared" ca="1" si="718"/>
        <v>2.1652487647041001</v>
      </c>
    </row>
    <row r="838" spans="3:60" x14ac:dyDescent="0.25">
      <c r="C838" s="197">
        <v>76.400000000000006</v>
      </c>
      <c r="D838" s="198">
        <f t="shared" si="686"/>
        <v>28.667005283262156</v>
      </c>
      <c r="E838" s="199">
        <f t="shared" si="687"/>
        <v>4.8723560209424086</v>
      </c>
      <c r="F838" s="199">
        <f t="shared" si="688"/>
        <v>24.361780104712043</v>
      </c>
      <c r="G838" s="199">
        <f t="shared" si="689"/>
        <v>4.3499005694786712</v>
      </c>
      <c r="H838" s="200">
        <f t="shared" si="690"/>
        <v>6157.185532225828</v>
      </c>
      <c r="K838" s="199">
        <f t="shared" si="691"/>
        <v>19.552446476956593</v>
      </c>
      <c r="L838" s="201">
        <f t="shared" si="692"/>
        <v>0.16398328719794827</v>
      </c>
      <c r="M838" s="201">
        <f t="shared" si="693"/>
        <v>0.16536242227796491</v>
      </c>
      <c r="N838" s="201">
        <f t="shared" si="694"/>
        <v>0.17381382941911572</v>
      </c>
      <c r="O838" s="201">
        <f t="shared" si="695"/>
        <v>0.16413480061315899</v>
      </c>
      <c r="P838" s="201" t="str">
        <f t="shared" si="696"/>
        <v/>
      </c>
      <c r="Q838" s="201" t="str">
        <f t="shared" si="697"/>
        <v/>
      </c>
      <c r="R838" s="201" t="str">
        <f t="shared" si="698"/>
        <v/>
      </c>
      <c r="S838" s="201" t="str">
        <f t="shared" si="699"/>
        <v/>
      </c>
      <c r="T838" s="199">
        <f t="shared" si="700"/>
        <v>0</v>
      </c>
      <c r="U838" s="199">
        <f t="shared" si="701"/>
        <v>0</v>
      </c>
      <c r="V838" s="199">
        <f t="shared" si="702"/>
        <v>0</v>
      </c>
      <c r="W838" s="199">
        <f t="shared" si="703"/>
        <v>0</v>
      </c>
      <c r="X838" s="199" t="str">
        <f t="shared" si="704"/>
        <v/>
      </c>
      <c r="Y838" s="199" t="str">
        <f t="shared" si="705"/>
        <v/>
      </c>
      <c r="Z838" s="199" t="str">
        <f t="shared" si="706"/>
        <v/>
      </c>
      <c r="AA838" s="199" t="str">
        <f t="shared" si="707"/>
        <v/>
      </c>
      <c r="AB838" s="201">
        <f t="shared" ca="1" si="708"/>
        <v>2.155284773878865</v>
      </c>
      <c r="AD838" s="162">
        <f t="shared" si="709"/>
        <v>0</v>
      </c>
      <c r="AE838" s="162">
        <f t="shared" si="710"/>
        <v>0</v>
      </c>
      <c r="AF838" s="162">
        <f t="shared" si="711"/>
        <v>0</v>
      </c>
      <c r="AG838" s="162">
        <f t="shared" si="712"/>
        <v>0</v>
      </c>
      <c r="AH838" s="162" t="str">
        <f t="shared" si="713"/>
        <v/>
      </c>
      <c r="AI838" s="162" t="str">
        <f t="shared" si="714"/>
        <v/>
      </c>
      <c r="AJ838" s="162" t="str">
        <f t="shared" si="715"/>
        <v/>
      </c>
      <c r="AK838" s="162" t="str">
        <f t="shared" si="716"/>
        <v/>
      </c>
      <c r="AM838" s="199">
        <f t="shared" si="719"/>
        <v>8.5247637246296755</v>
      </c>
      <c r="AN838" s="197">
        <f t="shared" si="721"/>
        <v>0</v>
      </c>
      <c r="AO838" s="197">
        <f t="shared" si="722"/>
        <v>0</v>
      </c>
      <c r="AP838" s="197">
        <f t="shared" si="723"/>
        <v>0</v>
      </c>
      <c r="AQ838" s="197">
        <f t="shared" si="724"/>
        <v>0</v>
      </c>
      <c r="AR838" s="197" t="str">
        <f t="shared" si="725"/>
        <v/>
      </c>
      <c r="AS838" s="197" t="str">
        <f t="shared" si="726"/>
        <v/>
      </c>
      <c r="AT838" s="197" t="str">
        <f t="shared" si="727"/>
        <v/>
      </c>
      <c r="AU838" s="197" t="str">
        <f t="shared" si="728"/>
        <v/>
      </c>
      <c r="AV838" s="199">
        <f t="shared" ca="1" si="720"/>
        <v>2.138811605885246</v>
      </c>
      <c r="AX838" s="162">
        <f t="shared" si="729"/>
        <v>0</v>
      </c>
      <c r="AY838" s="162">
        <f t="shared" si="730"/>
        <v>0</v>
      </c>
      <c r="AZ838" s="162">
        <f t="shared" si="731"/>
        <v>0</v>
      </c>
      <c r="BA838" s="162">
        <f t="shared" si="732"/>
        <v>0</v>
      </c>
      <c r="BB838" s="162" t="str">
        <f t="shared" si="733"/>
        <v/>
      </c>
      <c r="BC838" s="162" t="str">
        <f t="shared" si="734"/>
        <v/>
      </c>
      <c r="BD838" s="162" t="str">
        <f t="shared" si="735"/>
        <v/>
      </c>
      <c r="BE838" s="162" t="str">
        <f t="shared" si="736"/>
        <v/>
      </c>
      <c r="BG838" s="169">
        <f t="shared" si="717"/>
        <v>19.526753380403431</v>
      </c>
      <c r="BH838" s="169">
        <f t="shared" ca="1" si="718"/>
        <v>2.1082450157930142</v>
      </c>
    </row>
    <row r="839" spans="3:60" x14ac:dyDescent="0.25">
      <c r="C839" s="197">
        <v>76.5</v>
      </c>
      <c r="D839" s="198">
        <f t="shared" si="686"/>
        <v>28.704527541486314</v>
      </c>
      <c r="E839" s="199">
        <f t="shared" si="687"/>
        <v>4.8772875816993464</v>
      </c>
      <c r="F839" s="199">
        <f t="shared" si="688"/>
        <v>24.386437908496731</v>
      </c>
      <c r="G839" s="199">
        <f t="shared" si="689"/>
        <v>4.3555941566114953</v>
      </c>
      <c r="H839" s="200">
        <f t="shared" si="690"/>
        <v>6150.9598311501222</v>
      </c>
      <c r="K839" s="199">
        <f t="shared" si="691"/>
        <v>19.578139573509755</v>
      </c>
      <c r="L839" s="201">
        <f t="shared" si="692"/>
        <v>0.16419877114958817</v>
      </c>
      <c r="M839" s="201">
        <f t="shared" si="693"/>
        <v>0.16557971849646422</v>
      </c>
      <c r="N839" s="201">
        <f t="shared" si="694"/>
        <v>0.17404223129745883</v>
      </c>
      <c r="O839" s="201">
        <f t="shared" si="695"/>
        <v>0.16435048366258498</v>
      </c>
      <c r="P839" s="201" t="str">
        <f t="shared" si="696"/>
        <v/>
      </c>
      <c r="Q839" s="201" t="str">
        <f t="shared" si="697"/>
        <v/>
      </c>
      <c r="R839" s="201" t="str">
        <f t="shared" si="698"/>
        <v/>
      </c>
      <c r="S839" s="201" t="str">
        <f t="shared" si="699"/>
        <v/>
      </c>
      <c r="T839" s="199">
        <f t="shared" si="700"/>
        <v>0</v>
      </c>
      <c r="U839" s="199">
        <f t="shared" si="701"/>
        <v>0</v>
      </c>
      <c r="V839" s="199">
        <f t="shared" si="702"/>
        <v>0</v>
      </c>
      <c r="W839" s="199">
        <f t="shared" si="703"/>
        <v>0</v>
      </c>
      <c r="X839" s="199" t="str">
        <f t="shared" si="704"/>
        <v/>
      </c>
      <c r="Y839" s="199" t="str">
        <f t="shared" si="705"/>
        <v/>
      </c>
      <c r="Z839" s="199" t="str">
        <f t="shared" si="706"/>
        <v/>
      </c>
      <c r="AA839" s="199" t="str">
        <f t="shared" si="707"/>
        <v/>
      </c>
      <c r="AB839" s="201">
        <f t="shared" ca="1" si="708"/>
        <v>2.1104682504200172</v>
      </c>
      <c r="AD839" s="162">
        <f t="shared" si="709"/>
        <v>0</v>
      </c>
      <c r="AE839" s="162">
        <f t="shared" si="710"/>
        <v>0</v>
      </c>
      <c r="AF839" s="162">
        <f t="shared" si="711"/>
        <v>0</v>
      </c>
      <c r="AG839" s="162">
        <f t="shared" si="712"/>
        <v>0</v>
      </c>
      <c r="AH839" s="162" t="str">
        <f t="shared" si="713"/>
        <v/>
      </c>
      <c r="AI839" s="162" t="str">
        <f t="shared" si="714"/>
        <v/>
      </c>
      <c r="AJ839" s="162" t="str">
        <f t="shared" si="715"/>
        <v/>
      </c>
      <c r="AK839" s="162" t="str">
        <f t="shared" si="716"/>
        <v/>
      </c>
      <c r="AM839" s="199">
        <f t="shared" si="719"/>
        <v>8.5359805190041875</v>
      </c>
      <c r="AN839" s="197">
        <f t="shared" si="721"/>
        <v>0</v>
      </c>
      <c r="AO839" s="197">
        <f t="shared" si="722"/>
        <v>0</v>
      </c>
      <c r="AP839" s="197">
        <f t="shared" si="723"/>
        <v>0</v>
      </c>
      <c r="AQ839" s="197">
        <f t="shared" si="724"/>
        <v>0</v>
      </c>
      <c r="AR839" s="197" t="str">
        <f t="shared" si="725"/>
        <v/>
      </c>
      <c r="AS839" s="197" t="str">
        <f t="shared" si="726"/>
        <v/>
      </c>
      <c r="AT839" s="197" t="str">
        <f t="shared" si="727"/>
        <v/>
      </c>
      <c r="AU839" s="197" t="str">
        <f t="shared" si="728"/>
        <v/>
      </c>
      <c r="AV839" s="199">
        <f t="shared" ca="1" si="720"/>
        <v>2.1427647207321696</v>
      </c>
      <c r="AX839" s="162">
        <f t="shared" si="729"/>
        <v>0</v>
      </c>
      <c r="AY839" s="162">
        <f t="shared" si="730"/>
        <v>0</v>
      </c>
      <c r="AZ839" s="162">
        <f t="shared" si="731"/>
        <v>0</v>
      </c>
      <c r="BA839" s="162">
        <f t="shared" si="732"/>
        <v>0</v>
      </c>
      <c r="BB839" s="162" t="str">
        <f t="shared" si="733"/>
        <v/>
      </c>
      <c r="BC839" s="162" t="str">
        <f t="shared" si="734"/>
        <v/>
      </c>
      <c r="BD839" s="162" t="str">
        <f t="shared" si="735"/>
        <v/>
      </c>
      <c r="BE839" s="162" t="str">
        <f t="shared" si="736"/>
        <v/>
      </c>
      <c r="BG839" s="169">
        <f t="shared" si="717"/>
        <v>19.552446476956593</v>
      </c>
      <c r="BH839" s="169">
        <f t="shared" ca="1" si="718"/>
        <v>2.155284773878865</v>
      </c>
    </row>
    <row r="840" spans="3:60" x14ac:dyDescent="0.25">
      <c r="C840" s="197">
        <v>76.599999999999994</v>
      </c>
      <c r="D840" s="198">
        <f t="shared" si="686"/>
        <v>28.742049799710475</v>
      </c>
      <c r="E840" s="199">
        <f t="shared" si="687"/>
        <v>4.882219321148825</v>
      </c>
      <c r="F840" s="199">
        <f t="shared" si="688"/>
        <v>24.411096605744124</v>
      </c>
      <c r="G840" s="199">
        <f t="shared" si="689"/>
        <v>4.3612877437443203</v>
      </c>
      <c r="H840" s="200">
        <f t="shared" si="690"/>
        <v>6144.746482413404</v>
      </c>
      <c r="K840" s="199">
        <f t="shared" si="691"/>
        <v>19.603832670062918</v>
      </c>
      <c r="L840" s="201">
        <f t="shared" si="692"/>
        <v>0.16441425510122804</v>
      </c>
      <c r="M840" s="201">
        <f t="shared" si="693"/>
        <v>0.1657970147149635</v>
      </c>
      <c r="N840" s="201">
        <f t="shared" si="694"/>
        <v>0.17427063317580196</v>
      </c>
      <c r="O840" s="201">
        <f t="shared" si="695"/>
        <v>0.16456616671201094</v>
      </c>
      <c r="P840" s="201" t="str">
        <f t="shared" si="696"/>
        <v/>
      </c>
      <c r="Q840" s="201" t="str">
        <f t="shared" si="697"/>
        <v/>
      </c>
      <c r="R840" s="201" t="str">
        <f t="shared" si="698"/>
        <v/>
      </c>
      <c r="S840" s="201" t="str">
        <f t="shared" si="699"/>
        <v/>
      </c>
      <c r="T840" s="199">
        <f t="shared" si="700"/>
        <v>0</v>
      </c>
      <c r="U840" s="199">
        <f t="shared" si="701"/>
        <v>0</v>
      </c>
      <c r="V840" s="199">
        <f t="shared" si="702"/>
        <v>0</v>
      </c>
      <c r="W840" s="199">
        <f t="shared" si="703"/>
        <v>0</v>
      </c>
      <c r="X840" s="199" t="str">
        <f t="shared" si="704"/>
        <v/>
      </c>
      <c r="Y840" s="199" t="str">
        <f t="shared" si="705"/>
        <v/>
      </c>
      <c r="Z840" s="199" t="str">
        <f t="shared" si="706"/>
        <v/>
      </c>
      <c r="AA840" s="199" t="str">
        <f t="shared" si="707"/>
        <v/>
      </c>
      <c r="AB840" s="201">
        <f t="shared" ca="1" si="708"/>
        <v>2.0447469855550611</v>
      </c>
      <c r="AD840" s="162">
        <f t="shared" si="709"/>
        <v>0</v>
      </c>
      <c r="AE840" s="162">
        <f t="shared" si="710"/>
        <v>0</v>
      </c>
      <c r="AF840" s="162">
        <f t="shared" si="711"/>
        <v>0</v>
      </c>
      <c r="AG840" s="162">
        <f t="shared" si="712"/>
        <v>0</v>
      </c>
      <c r="AH840" s="162" t="str">
        <f t="shared" si="713"/>
        <v/>
      </c>
      <c r="AI840" s="162" t="str">
        <f t="shared" si="714"/>
        <v/>
      </c>
      <c r="AJ840" s="162" t="str">
        <f t="shared" si="715"/>
        <v/>
      </c>
      <c r="AK840" s="162" t="str">
        <f t="shared" si="716"/>
        <v/>
      </c>
      <c r="AM840" s="199">
        <f t="shared" si="719"/>
        <v>8.5471973133786996</v>
      </c>
      <c r="AN840" s="197">
        <f t="shared" si="721"/>
        <v>0</v>
      </c>
      <c r="AO840" s="197">
        <f t="shared" si="722"/>
        <v>0</v>
      </c>
      <c r="AP840" s="197">
        <f t="shared" si="723"/>
        <v>0</v>
      </c>
      <c r="AQ840" s="197">
        <f t="shared" si="724"/>
        <v>0</v>
      </c>
      <c r="AR840" s="197" t="str">
        <f t="shared" si="725"/>
        <v/>
      </c>
      <c r="AS840" s="197" t="str">
        <f t="shared" si="726"/>
        <v/>
      </c>
      <c r="AT840" s="197" t="str">
        <f t="shared" si="727"/>
        <v/>
      </c>
      <c r="AU840" s="197" t="str">
        <f t="shared" si="728"/>
        <v/>
      </c>
      <c r="AV840" s="199">
        <f t="shared" ca="1" si="720"/>
        <v>2.0813513316908718</v>
      </c>
      <c r="AX840" s="162">
        <f t="shared" si="729"/>
        <v>0</v>
      </c>
      <c r="AY840" s="162">
        <f t="shared" si="730"/>
        <v>0</v>
      </c>
      <c r="AZ840" s="162">
        <f t="shared" si="731"/>
        <v>0</v>
      </c>
      <c r="BA840" s="162">
        <f t="shared" si="732"/>
        <v>0</v>
      </c>
      <c r="BB840" s="162" t="str">
        <f t="shared" si="733"/>
        <v/>
      </c>
      <c r="BC840" s="162" t="str">
        <f t="shared" si="734"/>
        <v/>
      </c>
      <c r="BD840" s="162" t="str">
        <f t="shared" si="735"/>
        <v/>
      </c>
      <c r="BE840" s="162" t="str">
        <f t="shared" si="736"/>
        <v/>
      </c>
      <c r="BG840" s="169">
        <f t="shared" si="717"/>
        <v>19.578139573509755</v>
      </c>
      <c r="BH840" s="169">
        <f t="shared" ca="1" si="718"/>
        <v>2.1104682504200172</v>
      </c>
    </row>
    <row r="841" spans="3:60" x14ac:dyDescent="0.25">
      <c r="C841" s="197">
        <v>76.7</v>
      </c>
      <c r="D841" s="198">
        <f t="shared" si="686"/>
        <v>28.779572057934651</v>
      </c>
      <c r="E841" s="199">
        <f t="shared" si="687"/>
        <v>4.8871512385919171</v>
      </c>
      <c r="F841" s="199">
        <f t="shared" si="688"/>
        <v>24.435756192959587</v>
      </c>
      <c r="G841" s="199">
        <f t="shared" si="689"/>
        <v>4.366981330877147</v>
      </c>
      <c r="H841" s="200">
        <f t="shared" si="690"/>
        <v>6138.5454501800068</v>
      </c>
      <c r="K841" s="199">
        <f t="shared" si="691"/>
        <v>19.62952576661608</v>
      </c>
      <c r="L841" s="201">
        <f t="shared" si="692"/>
        <v>0.16462973905286793</v>
      </c>
      <c r="M841" s="201">
        <f t="shared" si="693"/>
        <v>0.16601431093346281</v>
      </c>
      <c r="N841" s="201">
        <f t="shared" si="694"/>
        <v>0.17449903505414507</v>
      </c>
      <c r="O841" s="201">
        <f t="shared" si="695"/>
        <v>0.16478184976143689</v>
      </c>
      <c r="P841" s="201" t="str">
        <f t="shared" si="696"/>
        <v/>
      </c>
      <c r="Q841" s="201" t="str">
        <f t="shared" si="697"/>
        <v/>
      </c>
      <c r="R841" s="201" t="str">
        <f t="shared" si="698"/>
        <v/>
      </c>
      <c r="S841" s="201" t="str">
        <f t="shared" si="699"/>
        <v/>
      </c>
      <c r="T841" s="199">
        <f t="shared" si="700"/>
        <v>0</v>
      </c>
      <c r="U841" s="199">
        <f t="shared" si="701"/>
        <v>0</v>
      </c>
      <c r="V841" s="199">
        <f t="shared" si="702"/>
        <v>0</v>
      </c>
      <c r="W841" s="199">
        <f t="shared" si="703"/>
        <v>0</v>
      </c>
      <c r="X841" s="199" t="str">
        <f t="shared" si="704"/>
        <v/>
      </c>
      <c r="Y841" s="199" t="str">
        <f t="shared" si="705"/>
        <v/>
      </c>
      <c r="Z841" s="199" t="str">
        <f t="shared" si="706"/>
        <v/>
      </c>
      <c r="AA841" s="199" t="str">
        <f t="shared" si="707"/>
        <v/>
      </c>
      <c r="AB841" s="201">
        <f t="shared" ca="1" si="708"/>
        <v>2.0582259263956977</v>
      </c>
      <c r="AD841" s="162">
        <f t="shared" si="709"/>
        <v>0</v>
      </c>
      <c r="AE841" s="162">
        <f t="shared" si="710"/>
        <v>0</v>
      </c>
      <c r="AF841" s="162">
        <f t="shared" si="711"/>
        <v>0</v>
      </c>
      <c r="AG841" s="162">
        <f t="shared" si="712"/>
        <v>0</v>
      </c>
      <c r="AH841" s="162" t="str">
        <f t="shared" si="713"/>
        <v/>
      </c>
      <c r="AI841" s="162" t="str">
        <f t="shared" si="714"/>
        <v/>
      </c>
      <c r="AJ841" s="162" t="str">
        <f t="shared" si="715"/>
        <v/>
      </c>
      <c r="AK841" s="162" t="str">
        <f t="shared" si="716"/>
        <v/>
      </c>
      <c r="AM841" s="199">
        <f t="shared" si="719"/>
        <v>8.5584141077532117</v>
      </c>
      <c r="AN841" s="197">
        <f t="shared" si="721"/>
        <v>0</v>
      </c>
      <c r="AO841" s="197">
        <f t="shared" si="722"/>
        <v>0</v>
      </c>
      <c r="AP841" s="197">
        <f t="shared" si="723"/>
        <v>0</v>
      </c>
      <c r="AQ841" s="197">
        <f t="shared" si="724"/>
        <v>0</v>
      </c>
      <c r="AR841" s="197" t="str">
        <f t="shared" si="725"/>
        <v/>
      </c>
      <c r="AS841" s="197" t="str">
        <f t="shared" si="726"/>
        <v/>
      </c>
      <c r="AT841" s="197" t="str">
        <f t="shared" si="727"/>
        <v/>
      </c>
      <c r="AU841" s="197" t="str">
        <f t="shared" si="728"/>
        <v/>
      </c>
      <c r="AV841" s="199">
        <f t="shared" ca="1" si="720"/>
        <v>2.0286790624738256</v>
      </c>
      <c r="AX841" s="162">
        <f t="shared" si="729"/>
        <v>0</v>
      </c>
      <c r="AY841" s="162">
        <f t="shared" si="730"/>
        <v>0</v>
      </c>
      <c r="AZ841" s="162">
        <f t="shared" si="731"/>
        <v>0</v>
      </c>
      <c r="BA841" s="162">
        <f t="shared" si="732"/>
        <v>0</v>
      </c>
      <c r="BB841" s="162" t="str">
        <f t="shared" si="733"/>
        <v/>
      </c>
      <c r="BC841" s="162" t="str">
        <f t="shared" si="734"/>
        <v/>
      </c>
      <c r="BD841" s="162" t="str">
        <f t="shared" si="735"/>
        <v/>
      </c>
      <c r="BE841" s="162" t="str">
        <f t="shared" si="736"/>
        <v/>
      </c>
      <c r="BG841" s="169">
        <f t="shared" si="717"/>
        <v>19.603832670062918</v>
      </c>
      <c r="BH841" s="169">
        <f t="shared" ca="1" si="718"/>
        <v>2.0447469855550611</v>
      </c>
    </row>
    <row r="842" spans="3:60" x14ac:dyDescent="0.25">
      <c r="C842" s="197">
        <v>76.8</v>
      </c>
      <c r="D842" s="198">
        <f t="shared" si="686"/>
        <v>28.817094316158808</v>
      </c>
      <c r="E842" s="199">
        <f t="shared" si="687"/>
        <v>4.8920833333333329</v>
      </c>
      <c r="F842" s="199">
        <f t="shared" si="688"/>
        <v>24.460416666666664</v>
      </c>
      <c r="G842" s="199">
        <f t="shared" si="689"/>
        <v>4.3726749180099711</v>
      </c>
      <c r="H842" s="200">
        <f t="shared" si="690"/>
        <v>6132.356698747978</v>
      </c>
      <c r="K842" s="199">
        <f t="shared" si="691"/>
        <v>19.655218863169242</v>
      </c>
      <c r="L842" s="201">
        <f t="shared" si="692"/>
        <v>0.1648452230045078</v>
      </c>
      <c r="M842" s="201">
        <f t="shared" si="693"/>
        <v>0.16623160715196211</v>
      </c>
      <c r="N842" s="201">
        <f t="shared" si="694"/>
        <v>0.17472743693248821</v>
      </c>
      <c r="O842" s="201">
        <f t="shared" si="695"/>
        <v>0.16499753281086285</v>
      </c>
      <c r="P842" s="201" t="str">
        <f t="shared" si="696"/>
        <v/>
      </c>
      <c r="Q842" s="201" t="str">
        <f t="shared" si="697"/>
        <v/>
      </c>
      <c r="R842" s="201" t="str">
        <f t="shared" si="698"/>
        <v/>
      </c>
      <c r="S842" s="201" t="str">
        <f t="shared" si="699"/>
        <v/>
      </c>
      <c r="T842" s="199">
        <f t="shared" si="700"/>
        <v>0</v>
      </c>
      <c r="U842" s="199">
        <f t="shared" si="701"/>
        <v>0</v>
      </c>
      <c r="V842" s="199">
        <f t="shared" si="702"/>
        <v>0</v>
      </c>
      <c r="W842" s="199">
        <f t="shared" si="703"/>
        <v>0</v>
      </c>
      <c r="X842" s="199" t="str">
        <f t="shared" si="704"/>
        <v/>
      </c>
      <c r="Y842" s="199" t="str">
        <f t="shared" si="705"/>
        <v/>
      </c>
      <c r="Z842" s="199" t="str">
        <f t="shared" si="706"/>
        <v/>
      </c>
      <c r="AA842" s="199" t="str">
        <f t="shared" si="707"/>
        <v/>
      </c>
      <c r="AB842" s="201">
        <f t="shared" ca="1" si="708"/>
        <v>2.0187717357651147</v>
      </c>
      <c r="AD842" s="162">
        <f t="shared" si="709"/>
        <v>0</v>
      </c>
      <c r="AE842" s="162">
        <f t="shared" si="710"/>
        <v>0</v>
      </c>
      <c r="AF842" s="162">
        <f t="shared" si="711"/>
        <v>0</v>
      </c>
      <c r="AG842" s="162">
        <f t="shared" si="712"/>
        <v>0</v>
      </c>
      <c r="AH842" s="162" t="str">
        <f t="shared" si="713"/>
        <v/>
      </c>
      <c r="AI842" s="162" t="str">
        <f t="shared" si="714"/>
        <v/>
      </c>
      <c r="AJ842" s="162" t="str">
        <f t="shared" si="715"/>
        <v/>
      </c>
      <c r="AK842" s="162" t="str">
        <f t="shared" si="716"/>
        <v/>
      </c>
      <c r="AM842" s="199">
        <f t="shared" si="719"/>
        <v>8.5696309021277237</v>
      </c>
      <c r="AN842" s="197">
        <f t="shared" si="721"/>
        <v>0</v>
      </c>
      <c r="AO842" s="197">
        <f t="shared" si="722"/>
        <v>0</v>
      </c>
      <c r="AP842" s="197">
        <f t="shared" si="723"/>
        <v>0</v>
      </c>
      <c r="AQ842" s="197">
        <f t="shared" si="724"/>
        <v>0</v>
      </c>
      <c r="AR842" s="197" t="str">
        <f t="shared" si="725"/>
        <v/>
      </c>
      <c r="AS842" s="197" t="str">
        <f t="shared" si="726"/>
        <v/>
      </c>
      <c r="AT842" s="197" t="str">
        <f t="shared" si="727"/>
        <v/>
      </c>
      <c r="AU842" s="197" t="str">
        <f t="shared" si="728"/>
        <v/>
      </c>
      <c r="AV842" s="199">
        <f t="shared" ca="1" si="720"/>
        <v>2.1190242381413618</v>
      </c>
      <c r="AX842" s="162">
        <f t="shared" si="729"/>
        <v>0</v>
      </c>
      <c r="AY842" s="162">
        <f t="shared" si="730"/>
        <v>0</v>
      </c>
      <c r="AZ842" s="162">
        <f t="shared" si="731"/>
        <v>0</v>
      </c>
      <c r="BA842" s="162">
        <f t="shared" si="732"/>
        <v>0</v>
      </c>
      <c r="BB842" s="162" t="str">
        <f t="shared" si="733"/>
        <v/>
      </c>
      <c r="BC842" s="162" t="str">
        <f t="shared" si="734"/>
        <v/>
      </c>
      <c r="BD842" s="162" t="str">
        <f t="shared" si="735"/>
        <v/>
      </c>
      <c r="BE842" s="162" t="str">
        <f t="shared" si="736"/>
        <v/>
      </c>
      <c r="BG842" s="169">
        <f t="shared" si="717"/>
        <v>19.62952576661608</v>
      </c>
      <c r="BH842" s="169">
        <f t="shared" ca="1" si="718"/>
        <v>2.0582259263956977</v>
      </c>
    </row>
    <row r="843" spans="3:60" x14ac:dyDescent="0.25">
      <c r="C843" s="197">
        <v>76.900000000000006</v>
      </c>
      <c r="D843" s="198">
        <f t="shared" si="686"/>
        <v>28.854616574382977</v>
      </c>
      <c r="E843" s="199">
        <f t="shared" si="687"/>
        <v>4.8970156046814051</v>
      </c>
      <c r="F843" s="199">
        <f t="shared" si="688"/>
        <v>24.485078023407027</v>
      </c>
      <c r="G843" s="199">
        <f t="shared" si="689"/>
        <v>4.378368505142797</v>
      </c>
      <c r="H843" s="200">
        <f t="shared" si="690"/>
        <v>6126.1801925484715</v>
      </c>
      <c r="K843" s="199">
        <f t="shared" si="691"/>
        <v>19.680911959722405</v>
      </c>
      <c r="L843" s="201">
        <f t="shared" si="692"/>
        <v>0.16506070695614769</v>
      </c>
      <c r="M843" s="201">
        <f t="shared" si="693"/>
        <v>0.16644890337046139</v>
      </c>
      <c r="N843" s="201">
        <f t="shared" si="694"/>
        <v>0.17495583881083132</v>
      </c>
      <c r="O843" s="201">
        <f t="shared" si="695"/>
        <v>0.16521321586028881</v>
      </c>
      <c r="P843" s="201" t="str">
        <f t="shared" si="696"/>
        <v/>
      </c>
      <c r="Q843" s="201" t="str">
        <f t="shared" si="697"/>
        <v/>
      </c>
      <c r="R843" s="201" t="str">
        <f t="shared" si="698"/>
        <v/>
      </c>
      <c r="S843" s="201" t="str">
        <f t="shared" si="699"/>
        <v/>
      </c>
      <c r="T843" s="199">
        <f t="shared" si="700"/>
        <v>0</v>
      </c>
      <c r="U843" s="199">
        <f t="shared" si="701"/>
        <v>0</v>
      </c>
      <c r="V843" s="199">
        <f t="shared" si="702"/>
        <v>0</v>
      </c>
      <c r="W843" s="199">
        <f t="shared" si="703"/>
        <v>0</v>
      </c>
      <c r="X843" s="199" t="str">
        <f t="shared" si="704"/>
        <v/>
      </c>
      <c r="Y843" s="199" t="str">
        <f t="shared" si="705"/>
        <v/>
      </c>
      <c r="Z843" s="199" t="str">
        <f t="shared" si="706"/>
        <v/>
      </c>
      <c r="AA843" s="199" t="str">
        <f t="shared" si="707"/>
        <v/>
      </c>
      <c r="AB843" s="201">
        <f t="shared" ca="1" si="708"/>
        <v>2.0262551015039199</v>
      </c>
      <c r="AD843" s="162">
        <f t="shared" si="709"/>
        <v>0</v>
      </c>
      <c r="AE843" s="162">
        <f t="shared" si="710"/>
        <v>0</v>
      </c>
      <c r="AF843" s="162">
        <f t="shared" si="711"/>
        <v>0</v>
      </c>
      <c r="AG843" s="162">
        <f t="shared" si="712"/>
        <v>0</v>
      </c>
      <c r="AH843" s="162" t="str">
        <f t="shared" si="713"/>
        <v/>
      </c>
      <c r="AI843" s="162" t="str">
        <f t="shared" si="714"/>
        <v/>
      </c>
      <c r="AJ843" s="162" t="str">
        <f t="shared" si="715"/>
        <v/>
      </c>
      <c r="AK843" s="162" t="str">
        <f t="shared" si="716"/>
        <v/>
      </c>
      <c r="AM843" s="199">
        <f t="shared" si="719"/>
        <v>8.5808476965022358</v>
      </c>
      <c r="AN843" s="197">
        <f t="shared" si="721"/>
        <v>0</v>
      </c>
      <c r="AO843" s="197">
        <f t="shared" si="722"/>
        <v>0</v>
      </c>
      <c r="AP843" s="197">
        <f t="shared" si="723"/>
        <v>0</v>
      </c>
      <c r="AQ843" s="197">
        <f t="shared" si="724"/>
        <v>0</v>
      </c>
      <c r="AR843" s="197" t="str">
        <f t="shared" si="725"/>
        <v/>
      </c>
      <c r="AS843" s="197" t="str">
        <f t="shared" si="726"/>
        <v/>
      </c>
      <c r="AT843" s="197" t="str">
        <f t="shared" si="727"/>
        <v/>
      </c>
      <c r="AU843" s="197" t="str">
        <f t="shared" si="728"/>
        <v/>
      </c>
      <c r="AV843" s="199">
        <f t="shared" ca="1" si="720"/>
        <v>2.0470210767500427</v>
      </c>
      <c r="AX843" s="162">
        <f t="shared" si="729"/>
        <v>0</v>
      </c>
      <c r="AY843" s="162">
        <f t="shared" si="730"/>
        <v>0</v>
      </c>
      <c r="AZ843" s="162">
        <f t="shared" si="731"/>
        <v>0</v>
      </c>
      <c r="BA843" s="162">
        <f t="shared" si="732"/>
        <v>0</v>
      </c>
      <c r="BB843" s="162" t="str">
        <f t="shared" si="733"/>
        <v/>
      </c>
      <c r="BC843" s="162" t="str">
        <f t="shared" si="734"/>
        <v/>
      </c>
      <c r="BD843" s="162" t="str">
        <f t="shared" si="735"/>
        <v/>
      </c>
      <c r="BE843" s="162" t="str">
        <f t="shared" si="736"/>
        <v/>
      </c>
      <c r="BG843" s="169">
        <f t="shared" si="717"/>
        <v>19.655218863169242</v>
      </c>
      <c r="BH843" s="169">
        <f t="shared" ca="1" si="718"/>
        <v>2.0187717357651147</v>
      </c>
    </row>
    <row r="844" spans="3:60" x14ac:dyDescent="0.25">
      <c r="C844" s="197">
        <v>77</v>
      </c>
      <c r="D844" s="198">
        <f t="shared" si="686"/>
        <v>28.892138832607145</v>
      </c>
      <c r="E844" s="199">
        <f t="shared" si="687"/>
        <v>4.9019480519480521</v>
      </c>
      <c r="F844" s="199">
        <f t="shared" si="688"/>
        <v>24.509740259740262</v>
      </c>
      <c r="G844" s="199">
        <f t="shared" si="689"/>
        <v>4.3840620922756237</v>
      </c>
      <c r="H844" s="200">
        <f t="shared" si="690"/>
        <v>6120.0158961451843</v>
      </c>
      <c r="K844" s="199">
        <f t="shared" si="691"/>
        <v>19.706605056275567</v>
      </c>
      <c r="L844" s="201">
        <f t="shared" si="692"/>
        <v>0.16527619090778756</v>
      </c>
      <c r="M844" s="201">
        <f t="shared" si="693"/>
        <v>0.1666661995889607</v>
      </c>
      <c r="N844" s="201">
        <f t="shared" si="694"/>
        <v>0.17518424068917443</v>
      </c>
      <c r="O844" s="201">
        <f t="shared" si="695"/>
        <v>0.16542889890971477</v>
      </c>
      <c r="P844" s="201" t="str">
        <f t="shared" si="696"/>
        <v/>
      </c>
      <c r="Q844" s="201" t="str">
        <f t="shared" si="697"/>
        <v/>
      </c>
      <c r="R844" s="201" t="str">
        <f t="shared" si="698"/>
        <v/>
      </c>
      <c r="S844" s="201" t="str">
        <f t="shared" si="699"/>
        <v/>
      </c>
      <c r="T844" s="199">
        <f t="shared" si="700"/>
        <v>0</v>
      </c>
      <c r="U844" s="199">
        <f t="shared" si="701"/>
        <v>0</v>
      </c>
      <c r="V844" s="199">
        <f t="shared" si="702"/>
        <v>0</v>
      </c>
      <c r="W844" s="199">
        <f t="shared" si="703"/>
        <v>0</v>
      </c>
      <c r="X844" s="199" t="str">
        <f t="shared" si="704"/>
        <v/>
      </c>
      <c r="Y844" s="199" t="str">
        <f t="shared" si="705"/>
        <v/>
      </c>
      <c r="Z844" s="199" t="str">
        <f t="shared" si="706"/>
        <v/>
      </c>
      <c r="AA844" s="199" t="str">
        <f t="shared" si="707"/>
        <v/>
      </c>
      <c r="AB844" s="201">
        <f t="shared" ca="1" si="708"/>
        <v>2.1355926559915339</v>
      </c>
      <c r="AD844" s="162">
        <f t="shared" si="709"/>
        <v>0</v>
      </c>
      <c r="AE844" s="162">
        <f t="shared" si="710"/>
        <v>0</v>
      </c>
      <c r="AF844" s="162">
        <f t="shared" si="711"/>
        <v>0</v>
      </c>
      <c r="AG844" s="162">
        <f t="shared" si="712"/>
        <v>0</v>
      </c>
      <c r="AH844" s="162" t="str">
        <f t="shared" si="713"/>
        <v/>
      </c>
      <c r="AI844" s="162" t="str">
        <f t="shared" si="714"/>
        <v/>
      </c>
      <c r="AJ844" s="162" t="str">
        <f t="shared" si="715"/>
        <v/>
      </c>
      <c r="AK844" s="162" t="str">
        <f t="shared" si="716"/>
        <v/>
      </c>
      <c r="AM844" s="199">
        <f t="shared" si="719"/>
        <v>8.5920644908767478</v>
      </c>
      <c r="AN844" s="197">
        <f t="shared" si="721"/>
        <v>0</v>
      </c>
      <c r="AO844" s="197">
        <f t="shared" si="722"/>
        <v>0</v>
      </c>
      <c r="AP844" s="197">
        <f t="shared" si="723"/>
        <v>0</v>
      </c>
      <c r="AQ844" s="197">
        <f t="shared" si="724"/>
        <v>0</v>
      </c>
      <c r="AR844" s="197" t="str">
        <f t="shared" si="725"/>
        <v/>
      </c>
      <c r="AS844" s="197" t="str">
        <f t="shared" si="726"/>
        <v/>
      </c>
      <c r="AT844" s="197" t="str">
        <f t="shared" si="727"/>
        <v/>
      </c>
      <c r="AU844" s="197" t="str">
        <f t="shared" si="728"/>
        <v/>
      </c>
      <c r="AV844" s="199">
        <f t="shared" ca="1" si="720"/>
        <v>2.184886856732664</v>
      </c>
      <c r="AX844" s="162">
        <f t="shared" si="729"/>
        <v>0</v>
      </c>
      <c r="AY844" s="162">
        <f t="shared" si="730"/>
        <v>0</v>
      </c>
      <c r="AZ844" s="162">
        <f t="shared" si="731"/>
        <v>0</v>
      </c>
      <c r="BA844" s="162">
        <f t="shared" si="732"/>
        <v>0</v>
      </c>
      <c r="BB844" s="162" t="str">
        <f t="shared" si="733"/>
        <v/>
      </c>
      <c r="BC844" s="162" t="str">
        <f t="shared" si="734"/>
        <v/>
      </c>
      <c r="BD844" s="162" t="str">
        <f t="shared" si="735"/>
        <v/>
      </c>
      <c r="BE844" s="162" t="str">
        <f t="shared" si="736"/>
        <v/>
      </c>
      <c r="BG844" s="169">
        <f t="shared" si="717"/>
        <v>19.680911959722405</v>
      </c>
      <c r="BH844" s="169">
        <f t="shared" ca="1" si="718"/>
        <v>2.0262551015039199</v>
      </c>
    </row>
    <row r="845" spans="3:60" x14ac:dyDescent="0.25">
      <c r="C845" s="197">
        <v>77.099999999999994</v>
      </c>
      <c r="D845" s="198">
        <f t="shared" ref="D845:D908" si="737">(2*$C$43*$C845)/($C$15/1000000)*1000</f>
        <v>28.929661090831303</v>
      </c>
      <c r="E845" s="199">
        <f t="shared" ref="E845:E908" si="738">$C$46+$C$47/C845+$C$48*C845</f>
        <v>4.9068806744487681</v>
      </c>
      <c r="F845" s="199">
        <f t="shared" ref="F845:F908" si="739">E845*$C$15</f>
        <v>24.53440337224384</v>
      </c>
      <c r="G845" s="199">
        <f t="shared" ref="G845:G908" si="740">D845*PI()*$C$14*$C$37/4*60/1000</f>
        <v>4.3897556794084487</v>
      </c>
      <c r="H845" s="200">
        <f t="shared" ref="H845:H908" si="741">($C$13*1000)/F845</f>
        <v>6113.8637742337514</v>
      </c>
      <c r="K845" s="199">
        <f t="shared" si="691"/>
        <v>19.732298152828729</v>
      </c>
      <c r="L845" s="201">
        <f t="shared" si="692"/>
        <v>0.16549167485942745</v>
      </c>
      <c r="M845" s="201">
        <f t="shared" si="693"/>
        <v>0.16688349580745998</v>
      </c>
      <c r="N845" s="201">
        <f t="shared" si="694"/>
        <v>0.17541264256751754</v>
      </c>
      <c r="O845" s="201">
        <f t="shared" si="695"/>
        <v>0.16564458195914072</v>
      </c>
      <c r="P845" s="201" t="str">
        <f t="shared" si="696"/>
        <v/>
      </c>
      <c r="Q845" s="201" t="str">
        <f t="shared" si="697"/>
        <v/>
      </c>
      <c r="R845" s="201" t="str">
        <f t="shared" si="698"/>
        <v/>
      </c>
      <c r="S845" s="201" t="str">
        <f t="shared" si="699"/>
        <v/>
      </c>
      <c r="T845" s="199">
        <f t="shared" si="700"/>
        <v>0</v>
      </c>
      <c r="U845" s="199">
        <f t="shared" si="701"/>
        <v>0</v>
      </c>
      <c r="V845" s="199">
        <f t="shared" si="702"/>
        <v>0</v>
      </c>
      <c r="W845" s="199">
        <f t="shared" si="703"/>
        <v>0</v>
      </c>
      <c r="X845" s="199" t="str">
        <f t="shared" si="704"/>
        <v/>
      </c>
      <c r="Y845" s="199" t="str">
        <f t="shared" si="705"/>
        <v/>
      </c>
      <c r="Z845" s="199" t="str">
        <f t="shared" si="706"/>
        <v/>
      </c>
      <c r="AA845" s="199" t="str">
        <f t="shared" si="707"/>
        <v/>
      </c>
      <c r="AB845" s="201">
        <f t="shared" ca="1" si="708"/>
        <v>2.1026464068316129</v>
      </c>
      <c r="AD845" s="162">
        <f t="shared" si="709"/>
        <v>0</v>
      </c>
      <c r="AE845" s="162">
        <f t="shared" si="710"/>
        <v>0</v>
      </c>
      <c r="AF845" s="162">
        <f t="shared" si="711"/>
        <v>0</v>
      </c>
      <c r="AG845" s="162">
        <f t="shared" si="712"/>
        <v>0</v>
      </c>
      <c r="AH845" s="162" t="str">
        <f t="shared" si="713"/>
        <v/>
      </c>
      <c r="AI845" s="162" t="str">
        <f t="shared" si="714"/>
        <v/>
      </c>
      <c r="AJ845" s="162" t="str">
        <f t="shared" si="715"/>
        <v/>
      </c>
      <c r="AK845" s="162" t="str">
        <f t="shared" si="716"/>
        <v/>
      </c>
      <c r="AM845" s="199">
        <f t="shared" si="719"/>
        <v>8.6032812852512599</v>
      </c>
      <c r="AN845" s="197">
        <f t="shared" si="721"/>
        <v>0</v>
      </c>
      <c r="AO845" s="197">
        <f t="shared" si="722"/>
        <v>0</v>
      </c>
      <c r="AP845" s="197">
        <f t="shared" si="723"/>
        <v>0</v>
      </c>
      <c r="AQ845" s="197">
        <f t="shared" si="724"/>
        <v>0</v>
      </c>
      <c r="AR845" s="197" t="str">
        <f t="shared" si="725"/>
        <v/>
      </c>
      <c r="AS845" s="197" t="str">
        <f t="shared" si="726"/>
        <v/>
      </c>
      <c r="AT845" s="197" t="str">
        <f t="shared" si="727"/>
        <v/>
      </c>
      <c r="AU845" s="197" t="str">
        <f t="shared" si="728"/>
        <v/>
      </c>
      <c r="AV845" s="199">
        <f t="shared" ca="1" si="720"/>
        <v>2.0327520539520978</v>
      </c>
      <c r="AX845" s="162">
        <f t="shared" si="729"/>
        <v>0</v>
      </c>
      <c r="AY845" s="162">
        <f t="shared" si="730"/>
        <v>0</v>
      </c>
      <c r="AZ845" s="162">
        <f t="shared" si="731"/>
        <v>0</v>
      </c>
      <c r="BA845" s="162">
        <f t="shared" si="732"/>
        <v>0</v>
      </c>
      <c r="BB845" s="162" t="str">
        <f t="shared" si="733"/>
        <v/>
      </c>
      <c r="BC845" s="162" t="str">
        <f t="shared" si="734"/>
        <v/>
      </c>
      <c r="BD845" s="162" t="str">
        <f t="shared" si="735"/>
        <v/>
      </c>
      <c r="BE845" s="162" t="str">
        <f t="shared" si="736"/>
        <v/>
      </c>
      <c r="BG845" s="169">
        <f t="shared" si="717"/>
        <v>19.706605056275567</v>
      </c>
      <c r="BH845" s="169">
        <f t="shared" ca="1" si="718"/>
        <v>2.1355926559915339</v>
      </c>
    </row>
    <row r="846" spans="3:60" x14ac:dyDescent="0.25">
      <c r="C846" s="197">
        <v>77.2</v>
      </c>
      <c r="D846" s="198">
        <f t="shared" si="737"/>
        <v>28.967183349055471</v>
      </c>
      <c r="E846" s="199">
        <f t="shared" si="738"/>
        <v>4.9118134715025912</v>
      </c>
      <c r="F846" s="199">
        <f t="shared" si="739"/>
        <v>24.559067357512955</v>
      </c>
      <c r="G846" s="199">
        <f t="shared" si="740"/>
        <v>4.3954492665412737</v>
      </c>
      <c r="H846" s="200">
        <f t="shared" si="741"/>
        <v>6107.7237916411732</v>
      </c>
      <c r="K846" s="199">
        <f t="shared" ref="K846:K909" si="742">K845+1/($C$74*60)</f>
        <v>19.757991249381892</v>
      </c>
      <c r="L846" s="201">
        <f t="shared" ref="L846:L909" si="743">IF(Q$56="","",SQRT(($K846*$K846)/$Q$72))</f>
        <v>0.16570715881106732</v>
      </c>
      <c r="M846" s="201">
        <f t="shared" ref="M846:M909" si="744">IF(R$56="","",SQRT(($K846*$K846)/$R$72))</f>
        <v>0.16710079202595929</v>
      </c>
      <c r="N846" s="201">
        <f t="shared" ref="N846:N909" si="745">IF(S$56="","",SQRT(($K846*$K846)/$S$72))</f>
        <v>0.17564104444586068</v>
      </c>
      <c r="O846" s="201">
        <f t="shared" ref="O846:O909" si="746">IF(T$56="","",SQRT(($K846*$K846)/$T$72))</f>
        <v>0.16586026500856671</v>
      </c>
      <c r="P846" s="201" t="str">
        <f t="shared" ref="P846:P909" si="747">IF(U$56="","",SQRT(($K846*$K846)/$U$72))</f>
        <v/>
      </c>
      <c r="Q846" s="201" t="str">
        <f t="shared" ref="Q846:Q909" si="748">IF(V$56="","",SQRT(($K846*$K846)/$V$72))</f>
        <v/>
      </c>
      <c r="R846" s="201" t="str">
        <f t="shared" ref="R846:R909" si="749">IF(W$56="","",SQRT(($K846*$K846)/$W$72))</f>
        <v/>
      </c>
      <c r="S846" s="201" t="str">
        <f t="shared" ref="S846:S909" si="750">IF(X$56="","",SQRT(($K846*$K846)/$X$72))</f>
        <v/>
      </c>
      <c r="T846" s="199">
        <f t="shared" ref="T846:T909" si="751">IF(Q$56="","",IF(ABS(($K846-Q$60) / ( L846 / 2.2))&gt;20,0,IF(Q$60&lt;&gt;"",Q$64 * ( POWER(POWER(Q$67, 2),0.5) + POWER(POWER(Q$67, 2),-0.5)  ) / ( POWER(POWER(Q$67, 2),0.5) * EXP( POWER(1 + POWER(Q$67, 2),-1) * ($K846-Q$60)/ ( L846 / 2.2) ) + POWER(POWER(Q$67, 2),-0.5) * EXP(- POWER(Q$67, 2) * POWER(1 + POWER(Q$67, 2),-1) * ($K846-Q$60) / ( L846 / 2.2) ) ),"")))</f>
        <v>0</v>
      </c>
      <c r="U846" s="199">
        <f t="shared" ref="U846:U909" si="752">IF(R$56="","",IF(ABS(($K846-R$60) / ( M846 / 2.2))&gt;20,0,IF(R$60&lt;&gt;"",R$64 * ( POWER(POWER(R$67, 2),0.5) + POWER(POWER(R$67, 2),-0.5)  ) / ( POWER(POWER(R$67, 2),0.5) * EXP( POWER(1 + POWER(R$67, 2),-1) * ($K846-R$60)/ ( M846 / 2.2) ) + POWER(POWER(R$67, 2),-0.5) * EXP(- POWER(R$67, 2) * POWER(1 + POWER(R$67, 2),-1) * ($K846-R$60) / ( M846 / 2.2) ) ),"")))</f>
        <v>0</v>
      </c>
      <c r="V846" s="199">
        <f t="shared" ref="V846:V909" si="753">IF(S$56="","",IF(ABS(($K846-S$60) / ( N846 / 2.2))&gt;20,0,IF(S$60&lt;&gt;"",S$64 * ( POWER(POWER(S$67, 2),0.5) + POWER(POWER(S$67, 2),-0.5)  ) / ( POWER(POWER(S$67, 2),0.5) * EXP( POWER(1 + POWER(S$67, 2),-1) * ($K846-S$60)/ ( N846 / 2.2) ) + POWER(POWER(S$67, 2),-0.5) * EXP(- POWER(S$67, 2) * POWER(1 + POWER(S$67, 2),-1) * ($K846-S$60) / ( N846 / 2.2) ) ),"")))</f>
        <v>0</v>
      </c>
      <c r="W846" s="199">
        <f t="shared" ref="W846:W909" si="754">IF(T$56="","",IF(ABS(($K846-T$60) / ( O846 / 2.2))&gt;20,0,IF(T$60&lt;&gt;"",T$64 * ( POWER(POWER(T$67, 2),0.5) + POWER(POWER(T$67, 2),-0.5)  ) / ( POWER(POWER(T$67, 2),0.5) * EXP( POWER(1 + POWER(T$67, 2),-1) * ($K846-T$60)/ ( O846 / 2.2) ) + POWER(POWER(T$67, 2),-0.5) * EXP(- POWER(T$67, 2) * POWER(1 + POWER(T$67, 2),-1) * ($K846-T$60) / ( O846 / 2.2) ) ),"")))</f>
        <v>0</v>
      </c>
      <c r="X846" s="199" t="str">
        <f t="shared" ref="X846:X909" si="755">IF(U$56="","",IF(ABS(($K846-U$60) / ( P846 / 2.2))&gt;20,0,IF(U$60&lt;&gt;"",U$64 * ( POWER(POWER(U$67, 2),0.5) + POWER(POWER(U$67, 2),-0.5)  ) / ( POWER(POWER(U$67, 2),0.5) * EXP( POWER(1 + POWER(U$67, 2),-1) * ($K846-U$60)/ ( P846 / 2.2) ) + POWER(POWER(U$67, 2),-0.5) * EXP(- POWER(U$67, 2) * POWER(1 + POWER(U$67, 2),-1) * ($K846-U$60) / ( P846 / 2.2) ) ),"")))</f>
        <v/>
      </c>
      <c r="Y846" s="199" t="str">
        <f t="shared" ref="Y846:Y909" si="756">IF(V$56="","",IF(ABS(($K846-V$60) / ( Q846 / 2.2))&gt;20,0,IF(V$60&lt;&gt;"",V$64 * ( POWER(POWER(V$67, 2),0.5) + POWER(POWER(V$67, 2),-0.5)  ) / ( POWER(POWER(V$67, 2),0.5) * EXP( POWER(1 + POWER(V$67, 2),-1) * ($K846-V$60)/ ( Q846 / 2.2) ) + POWER(POWER(V$67, 2),-0.5) * EXP(- POWER(V$67, 2) * POWER(1 + POWER(V$67, 2),-1) * ($K846-V$60) / ( Q846 / 2.2) ) ),"")))</f>
        <v/>
      </c>
      <c r="Z846" s="199" t="str">
        <f t="shared" ref="Z846:Z909" si="757">IF(W$56="","",IF(ABS(($K846-W$60) / ( R846 / 2.2))&gt;20,0,IF(W$60&lt;&gt;"",W$64 * ( POWER(POWER(W$67, 2),0.5) + POWER(POWER(W$67, 2),-0.5)  ) / ( POWER(POWER(W$67, 2),0.5) * EXP( POWER(1 + POWER(W$67, 2),-1) * ($K846-W$60)/ ( R846 / 2.2) ) + POWER(POWER(W$67, 2),-0.5) * EXP(- POWER(W$67, 2) * POWER(1 + POWER(W$67, 2),-1) * ($K846-W$60) / ( R846 / 2.2) ) ),"")))</f>
        <v/>
      </c>
      <c r="AA846" s="199" t="str">
        <f t="shared" ref="AA846:AA909" si="758">IF(X$56="","",IF(ABS(($K846-X$60) / ( S846 / 2.2))&gt;20,0,IF(X$60&lt;&gt;"",X$64 * ( POWER(POWER(X$67, 2),0.5) + POWER(POWER(X$67, 2),-0.5)  ) / ( POWER(POWER(X$67, 2),0.5) * EXP( POWER(1 + POWER(X$67, 2),-1) * ($K846-X$60)/ ( S846 / 2.2) ) + POWER(POWER(X$67, 2),-0.5) * EXP(- POWER(X$67, 2) * POWER(1 + POWER(X$67, 2),-1) * ($K846-X$60) / ( S846 / 2.2) ) ),"")))</f>
        <v/>
      </c>
      <c r="AB846" s="201">
        <f t="shared" ref="AB846:AB909" ca="1" si="759">SUM(T846:AA846)+RAND()*$C$69+$C$67</f>
        <v>2.1280585867763624</v>
      </c>
      <c r="AD846" s="162">
        <f t="shared" ref="AD846:AD909" si="760">IF(Q$56="","",($K846-$K845)*T846)</f>
        <v>0</v>
      </c>
      <c r="AE846" s="162">
        <f t="shared" ref="AE846:AE909" si="761">IF(R$56="","",($K846-$K845)*U846)</f>
        <v>0</v>
      </c>
      <c r="AF846" s="162">
        <f t="shared" ref="AF846:AF909" si="762">IF(S$56="","",($K846-$K845)*V846)</f>
        <v>0</v>
      </c>
      <c r="AG846" s="162">
        <f t="shared" ref="AG846:AG909" si="763">IF(T$56="","",($K846-$K845)*W846)</f>
        <v>0</v>
      </c>
      <c r="AH846" s="162" t="str">
        <f t="shared" ref="AH846:AH909" si="764">IF(U$56="","",($K846-$K845)*X846)</f>
        <v/>
      </c>
      <c r="AI846" s="162" t="str">
        <f t="shared" ref="AI846:AI909" si="765">IF(V$56="","",($K846-$K845)*Y846)</f>
        <v/>
      </c>
      <c r="AJ846" s="162" t="str">
        <f t="shared" ref="AJ846:AJ909" si="766">IF(W$56="","",($K846-$K845)*Z846)</f>
        <v/>
      </c>
      <c r="AK846" s="162" t="str">
        <f t="shared" ref="AK846:AK909" si="767">IF(X$56="","",($K846-$K845)*AA846)</f>
        <v/>
      </c>
      <c r="AM846" s="199">
        <f t="shared" si="719"/>
        <v>8.614498079625772</v>
      </c>
      <c r="AN846" s="197">
        <f t="shared" si="721"/>
        <v>0</v>
      </c>
      <c r="AO846" s="197">
        <f t="shared" si="722"/>
        <v>0</v>
      </c>
      <c r="AP846" s="197">
        <f t="shared" si="723"/>
        <v>0</v>
      </c>
      <c r="AQ846" s="197">
        <f t="shared" si="724"/>
        <v>0</v>
      </c>
      <c r="AR846" s="197" t="str">
        <f t="shared" si="725"/>
        <v/>
      </c>
      <c r="AS846" s="197" t="str">
        <f t="shared" si="726"/>
        <v/>
      </c>
      <c r="AT846" s="197" t="str">
        <f t="shared" si="727"/>
        <v/>
      </c>
      <c r="AU846" s="197" t="str">
        <f t="shared" si="728"/>
        <v/>
      </c>
      <c r="AV846" s="199">
        <f t="shared" ca="1" si="720"/>
        <v>2.0611019839219873</v>
      </c>
      <c r="AX846" s="162">
        <f t="shared" si="729"/>
        <v>0</v>
      </c>
      <c r="AY846" s="162">
        <f t="shared" si="730"/>
        <v>0</v>
      </c>
      <c r="AZ846" s="162">
        <f t="shared" si="731"/>
        <v>0</v>
      </c>
      <c r="BA846" s="162">
        <f t="shared" si="732"/>
        <v>0</v>
      </c>
      <c r="BB846" s="162" t="str">
        <f t="shared" si="733"/>
        <v/>
      </c>
      <c r="BC846" s="162" t="str">
        <f t="shared" si="734"/>
        <v/>
      </c>
      <c r="BD846" s="162" t="str">
        <f t="shared" si="735"/>
        <v/>
      </c>
      <c r="BE846" s="162" t="str">
        <f t="shared" si="736"/>
        <v/>
      </c>
      <c r="BG846" s="169">
        <f t="shared" ref="BG846:BG909" si="768">IF($C$8="isocratic",K845,AM846)</f>
        <v>19.732298152828729</v>
      </c>
      <c r="BH846" s="169">
        <f t="shared" ref="BH846:BH909" ca="1" si="769">IF($C$8="isocratic",AB845,AV846)</f>
        <v>2.1026464068316129</v>
      </c>
    </row>
    <row r="847" spans="3:60" x14ac:dyDescent="0.25">
      <c r="C847" s="197">
        <v>77.3</v>
      </c>
      <c r="D847" s="198">
        <f t="shared" si="737"/>
        <v>29.004705607279636</v>
      </c>
      <c r="E847" s="199">
        <f t="shared" si="738"/>
        <v>4.9167464424320828</v>
      </c>
      <c r="F847" s="199">
        <f t="shared" si="739"/>
        <v>24.583732212160413</v>
      </c>
      <c r="G847" s="199">
        <f t="shared" si="740"/>
        <v>4.4011428536740986</v>
      </c>
      <c r="H847" s="200">
        <f t="shared" si="741"/>
        <v>6101.5959133252381</v>
      </c>
      <c r="K847" s="199">
        <f t="shared" si="742"/>
        <v>19.783684345935054</v>
      </c>
      <c r="L847" s="201">
        <f t="shared" si="743"/>
        <v>0.16592264276270721</v>
      </c>
      <c r="M847" s="201">
        <f t="shared" si="744"/>
        <v>0.1673180882444586</v>
      </c>
      <c r="N847" s="201">
        <f t="shared" si="745"/>
        <v>0.17586944632420382</v>
      </c>
      <c r="O847" s="201">
        <f t="shared" si="746"/>
        <v>0.16607594805799267</v>
      </c>
      <c r="P847" s="201" t="str">
        <f t="shared" si="747"/>
        <v/>
      </c>
      <c r="Q847" s="201" t="str">
        <f t="shared" si="748"/>
        <v/>
      </c>
      <c r="R847" s="201" t="str">
        <f t="shared" si="749"/>
        <v/>
      </c>
      <c r="S847" s="201" t="str">
        <f t="shared" si="750"/>
        <v/>
      </c>
      <c r="T847" s="199">
        <f t="shared" si="751"/>
        <v>0</v>
      </c>
      <c r="U847" s="199">
        <f t="shared" si="752"/>
        <v>0</v>
      </c>
      <c r="V847" s="199">
        <f t="shared" si="753"/>
        <v>0</v>
      </c>
      <c r="W847" s="199">
        <f t="shared" si="754"/>
        <v>0</v>
      </c>
      <c r="X847" s="199" t="str">
        <f t="shared" si="755"/>
        <v/>
      </c>
      <c r="Y847" s="199" t="str">
        <f t="shared" si="756"/>
        <v/>
      </c>
      <c r="Z847" s="199" t="str">
        <f t="shared" si="757"/>
        <v/>
      </c>
      <c r="AA847" s="199" t="str">
        <f t="shared" si="758"/>
        <v/>
      </c>
      <c r="AB847" s="201">
        <f t="shared" ca="1" si="759"/>
        <v>2.0030329295694473</v>
      </c>
      <c r="AD847" s="162">
        <f t="shared" si="760"/>
        <v>0</v>
      </c>
      <c r="AE847" s="162">
        <f t="shared" si="761"/>
        <v>0</v>
      </c>
      <c r="AF847" s="162">
        <f t="shared" si="762"/>
        <v>0</v>
      </c>
      <c r="AG847" s="162">
        <f t="shared" si="763"/>
        <v>0</v>
      </c>
      <c r="AH847" s="162" t="str">
        <f t="shared" si="764"/>
        <v/>
      </c>
      <c r="AI847" s="162" t="str">
        <f t="shared" si="765"/>
        <v/>
      </c>
      <c r="AJ847" s="162" t="str">
        <f t="shared" si="766"/>
        <v/>
      </c>
      <c r="AK847" s="162" t="str">
        <f t="shared" si="767"/>
        <v/>
      </c>
      <c r="AM847" s="199">
        <f t="shared" ref="AM847:AM910" si="770">AM846+MAX($AK$57:$AR$57)*1.2/3000</f>
        <v>8.625714874000284</v>
      </c>
      <c r="AN847" s="197">
        <f t="shared" si="721"/>
        <v>0</v>
      </c>
      <c r="AO847" s="197">
        <f t="shared" si="722"/>
        <v>0</v>
      </c>
      <c r="AP847" s="197">
        <f t="shared" si="723"/>
        <v>0</v>
      </c>
      <c r="AQ847" s="197">
        <f t="shared" si="724"/>
        <v>0</v>
      </c>
      <c r="AR847" s="197" t="str">
        <f t="shared" si="725"/>
        <v/>
      </c>
      <c r="AS847" s="197" t="str">
        <f t="shared" si="726"/>
        <v/>
      </c>
      <c r="AT847" s="197" t="str">
        <f t="shared" si="727"/>
        <v/>
      </c>
      <c r="AU847" s="197" t="str">
        <f t="shared" si="728"/>
        <v/>
      </c>
      <c r="AV847" s="199">
        <f t="shared" ref="AV847:AV910" ca="1" si="771">SUM(AN847:AU847)+RAND()*$C$69+K847*$C$70+$C$67</f>
        <v>2.0265432590523234</v>
      </c>
      <c r="AX847" s="162">
        <f t="shared" si="729"/>
        <v>0</v>
      </c>
      <c r="AY847" s="162">
        <f t="shared" si="730"/>
        <v>0</v>
      </c>
      <c r="AZ847" s="162">
        <f t="shared" si="731"/>
        <v>0</v>
      </c>
      <c r="BA847" s="162">
        <f t="shared" si="732"/>
        <v>0</v>
      </c>
      <c r="BB847" s="162" t="str">
        <f t="shared" si="733"/>
        <v/>
      </c>
      <c r="BC847" s="162" t="str">
        <f t="shared" si="734"/>
        <v/>
      </c>
      <c r="BD847" s="162" t="str">
        <f t="shared" si="735"/>
        <v/>
      </c>
      <c r="BE847" s="162" t="str">
        <f t="shared" si="736"/>
        <v/>
      </c>
      <c r="BG847" s="169">
        <f t="shared" si="768"/>
        <v>19.757991249381892</v>
      </c>
      <c r="BH847" s="169">
        <f t="shared" ca="1" si="769"/>
        <v>2.1280585867763624</v>
      </c>
    </row>
    <row r="848" spans="3:60" x14ac:dyDescent="0.25">
      <c r="C848" s="197">
        <v>77.400000000000006</v>
      </c>
      <c r="D848" s="198">
        <f t="shared" si="737"/>
        <v>29.042227865503808</v>
      </c>
      <c r="E848" s="199">
        <f t="shared" si="738"/>
        <v>4.9216795865633083</v>
      </c>
      <c r="F848" s="199">
        <f t="shared" si="739"/>
        <v>24.608397932816541</v>
      </c>
      <c r="G848" s="199">
        <f t="shared" si="740"/>
        <v>4.4068364408069254</v>
      </c>
      <c r="H848" s="200">
        <f t="shared" si="741"/>
        <v>6095.480104373939</v>
      </c>
      <c r="K848" s="199">
        <f t="shared" si="742"/>
        <v>19.809377442488216</v>
      </c>
      <c r="L848" s="201">
        <f t="shared" si="743"/>
        <v>0.16613812671434708</v>
      </c>
      <c r="M848" s="201">
        <f t="shared" si="744"/>
        <v>0.16753538446295788</v>
      </c>
      <c r="N848" s="201">
        <f t="shared" si="745"/>
        <v>0.17609784820254692</v>
      </c>
      <c r="O848" s="201">
        <f t="shared" si="746"/>
        <v>0.16629163110741862</v>
      </c>
      <c r="P848" s="201" t="str">
        <f t="shared" si="747"/>
        <v/>
      </c>
      <c r="Q848" s="201" t="str">
        <f t="shared" si="748"/>
        <v/>
      </c>
      <c r="R848" s="201" t="str">
        <f t="shared" si="749"/>
        <v/>
      </c>
      <c r="S848" s="201" t="str">
        <f t="shared" si="750"/>
        <v/>
      </c>
      <c r="T848" s="199">
        <f t="shared" si="751"/>
        <v>0</v>
      </c>
      <c r="U848" s="199">
        <f t="shared" si="752"/>
        <v>0</v>
      </c>
      <c r="V848" s="199">
        <f t="shared" si="753"/>
        <v>0</v>
      </c>
      <c r="W848" s="199">
        <f t="shared" si="754"/>
        <v>0</v>
      </c>
      <c r="X848" s="199" t="str">
        <f t="shared" si="755"/>
        <v/>
      </c>
      <c r="Y848" s="199" t="str">
        <f t="shared" si="756"/>
        <v/>
      </c>
      <c r="Z848" s="199" t="str">
        <f t="shared" si="757"/>
        <v/>
      </c>
      <c r="AA848" s="199" t="str">
        <f t="shared" si="758"/>
        <v/>
      </c>
      <c r="AB848" s="201">
        <f t="shared" ca="1" si="759"/>
        <v>2.0887125977654084</v>
      </c>
      <c r="AD848" s="162">
        <f t="shared" si="760"/>
        <v>0</v>
      </c>
      <c r="AE848" s="162">
        <f t="shared" si="761"/>
        <v>0</v>
      </c>
      <c r="AF848" s="162">
        <f t="shared" si="762"/>
        <v>0</v>
      </c>
      <c r="AG848" s="162">
        <f t="shared" si="763"/>
        <v>0</v>
      </c>
      <c r="AH848" s="162" t="str">
        <f t="shared" si="764"/>
        <v/>
      </c>
      <c r="AI848" s="162" t="str">
        <f t="shared" si="765"/>
        <v/>
      </c>
      <c r="AJ848" s="162" t="str">
        <f t="shared" si="766"/>
        <v/>
      </c>
      <c r="AK848" s="162" t="str">
        <f t="shared" si="767"/>
        <v/>
      </c>
      <c r="AM848" s="199">
        <f t="shared" si="770"/>
        <v>8.6369316683747961</v>
      </c>
      <c r="AN848" s="197">
        <f t="shared" ref="AN848:AN911" si="772">IF(AK$56="NOT ELUTED","",IF(AK$51="","",IF(ABS(($AM848-AK$57)/(AK$72/2.2))&gt;20,0,AK$62*(POWER(POWER(AK$66,2),0.5)+POWER(POWER(AK$66,2),-0.5))/(POWER(POWER(AK$66,2),0.5)*EXP(POWER(1+POWER(AK$66,2),-1)*($AM848-AK$57)/(AK$72/2.2))+POWER(POWER(AK$66,2),-0.5)*EXP(-POWER(AK$66,2)*POWER(1+POWER(AK$66,2),-1)*($AM848-AK$57)/(AK$72/2.2))))))</f>
        <v>0</v>
      </c>
      <c r="AO848" s="197">
        <f t="shared" ref="AO848:AO911" si="773">IF(AL$56="NOT ELUTED","",IF(AL$51="","",IF(ABS(($AM848-AL$57)/(AL$72/2.2))&gt;20,0,AL$62*(POWER(POWER(AL$66,2),0.5)+POWER(POWER(AL$66,2),-0.5))/(POWER(POWER(AL$66,2),0.5)*EXP(POWER(1+POWER(AL$66,2),-1)*($AM848-AL$57)/(AL$72/2.2))+POWER(POWER(AL$66,2),-0.5)*EXP(-POWER(AL$66,2)*POWER(1+POWER(AL$66,2),-1)*($AM848-AL$57)/(AL$72/2.2))))))</f>
        <v>0</v>
      </c>
      <c r="AP848" s="197">
        <f t="shared" ref="AP848:AP911" si="774">IF(AM$56="NOT ELUTED","",IF(AM$51="","",IF(ABS(($AM848-AM$57)/(AM$72/2.2))&gt;20,0,AM$62*(POWER(POWER(AM$66,2),0.5)+POWER(POWER(AM$66,2),-0.5))/(POWER(POWER(AM$66,2),0.5)*EXP(POWER(1+POWER(AM$66,2),-1)*($AM848-AM$57)/(AM$72/2.2))+POWER(POWER(AM$66,2),-0.5)*EXP(-POWER(AM$66,2)*POWER(1+POWER(AM$66,2),-1)*($AM848-AM$57)/(AM$72/2.2))))))</f>
        <v>0</v>
      </c>
      <c r="AQ848" s="197">
        <f t="shared" ref="AQ848:AQ911" si="775">IF(AN$56="NOT ELUTED","",IF(AN$51="","",IF(ABS(($AM848-AN$57)/(AN$72/2.2))&gt;20,0,AN$62*(POWER(POWER(AN$66,2),0.5)+POWER(POWER(AN$66,2),-0.5))/(POWER(POWER(AN$66,2),0.5)*EXP(POWER(1+POWER(AN$66,2),-1)*($AM848-AN$57)/(AN$72/2.2))+POWER(POWER(AN$66,2),-0.5)*EXP(-POWER(AN$66,2)*POWER(1+POWER(AN$66,2),-1)*($AM848-AN$57)/(AN$72/2.2))))))</f>
        <v>0</v>
      </c>
      <c r="AR848" s="197" t="str">
        <f t="shared" ref="AR848:AR911" si="776">IF(AO$56="NOT ELUTED","",IF(AO$51="","",IF(ABS(($AM848-AO$57)/(AO$72/2.2))&gt;20,0,AO$62*(POWER(POWER(AO$66,2),0.5)+POWER(POWER(AO$66,2),-0.5))/(POWER(POWER(AO$66,2),0.5)*EXP(POWER(1+POWER(AO$66,2),-1)*($AM848-AO$57)/(AO$72/2.2))+POWER(POWER(AO$66,2),-0.5)*EXP(-POWER(AO$66,2)*POWER(1+POWER(AO$66,2),-1)*($AM848-AO$57)/(AO$72/2.2))))))</f>
        <v/>
      </c>
      <c r="AS848" s="197" t="str">
        <f t="shared" ref="AS848:AS911" si="777">IF(AP$56="NOT ELUTED","",IF(AP$51="","",IF(ABS(($AM848-AP$57)/(AP$72/2.2))&gt;20,0,AP$62*(POWER(POWER(AP$66,2),0.5)+POWER(POWER(AP$66,2),-0.5))/(POWER(POWER(AP$66,2),0.5)*EXP(POWER(1+POWER(AP$66,2),-1)*($AM848-AP$57)/(AP$72/2.2))+POWER(POWER(AP$66,2),-0.5)*EXP(-POWER(AP$66,2)*POWER(1+POWER(AP$66,2),-1)*($AM848-AP$57)/(AP$72/2.2))))))</f>
        <v/>
      </c>
      <c r="AT848" s="197" t="str">
        <f t="shared" ref="AT848:AT911" si="778">IF(AQ$56="NOT ELUTED","",IF(AQ$51="","",IF(ABS(($AM848-AQ$57)/(AQ$72/2.2))&gt;20,0,AQ$62*(POWER(POWER(AQ$66,2),0.5)+POWER(POWER(AQ$66,2),-0.5))/(POWER(POWER(AQ$66,2),0.5)*EXP(POWER(1+POWER(AQ$66,2),-1)*($AM848-AQ$57)/(AQ$72/2.2))+POWER(POWER(AQ$66,2),-0.5)*EXP(-POWER(AQ$66,2)*POWER(1+POWER(AQ$66,2),-1)*($AM848-AQ$57)/(AQ$72/2.2))))))</f>
        <v/>
      </c>
      <c r="AU848" s="197" t="str">
        <f t="shared" ref="AU848:AU911" si="779">IF(AR$56="NOT ELUTED","",IF(AR$51="","",IF(ABS(($AM848-AR$57)/(AR$72/2.2))&gt;20,0,AR$62*(POWER(POWER(AR$66,2),0.5)+POWER(POWER(AR$66,2),-0.5))/(POWER(POWER(AR$66,2),0.5)*EXP(POWER(1+POWER(AR$66,2),-1)*($AM848-AR$57)/(AR$72/2.2))+POWER(POWER(AR$66,2),-0.5)*EXP(-POWER(AR$66,2)*POWER(1+POWER(AR$66,2),-1)*($AM848-AR$57)/(AR$72/2.2))))))</f>
        <v/>
      </c>
      <c r="AV848" s="199">
        <f t="shared" ca="1" si="771"/>
        <v>2.1325212432694598</v>
      </c>
      <c r="AX848" s="162">
        <f t="shared" si="729"/>
        <v>0</v>
      </c>
      <c r="AY848" s="162">
        <f t="shared" si="730"/>
        <v>0</v>
      </c>
      <c r="AZ848" s="162">
        <f t="shared" si="731"/>
        <v>0</v>
      </c>
      <c r="BA848" s="162">
        <f t="shared" si="732"/>
        <v>0</v>
      </c>
      <c r="BB848" s="162" t="str">
        <f t="shared" si="733"/>
        <v/>
      </c>
      <c r="BC848" s="162" t="str">
        <f t="shared" si="734"/>
        <v/>
      </c>
      <c r="BD848" s="162" t="str">
        <f t="shared" si="735"/>
        <v/>
      </c>
      <c r="BE848" s="162" t="str">
        <f t="shared" si="736"/>
        <v/>
      </c>
      <c r="BG848" s="169">
        <f t="shared" si="768"/>
        <v>19.783684345935054</v>
      </c>
      <c r="BH848" s="169">
        <f t="shared" ca="1" si="769"/>
        <v>2.0030329295694473</v>
      </c>
    </row>
    <row r="849" spans="3:60" x14ac:dyDescent="0.25">
      <c r="C849" s="197">
        <v>77.5</v>
      </c>
      <c r="D849" s="198">
        <f t="shared" si="737"/>
        <v>29.079750123727965</v>
      </c>
      <c r="E849" s="199">
        <f t="shared" si="738"/>
        <v>4.9266129032258066</v>
      </c>
      <c r="F849" s="199">
        <f t="shared" si="739"/>
        <v>24.633064516129032</v>
      </c>
      <c r="G849" s="199">
        <f t="shared" si="740"/>
        <v>4.4125300279397495</v>
      </c>
      <c r="H849" s="200">
        <f t="shared" si="741"/>
        <v>6089.3763300049104</v>
      </c>
      <c r="K849" s="199">
        <f t="shared" si="742"/>
        <v>19.835070539041379</v>
      </c>
      <c r="L849" s="201">
        <f t="shared" si="743"/>
        <v>0.16635361066598695</v>
      </c>
      <c r="M849" s="201">
        <f t="shared" si="744"/>
        <v>0.16775268068145718</v>
      </c>
      <c r="N849" s="201">
        <f t="shared" si="745"/>
        <v>0.17632625008089003</v>
      </c>
      <c r="O849" s="201">
        <f t="shared" si="746"/>
        <v>0.16650731415684458</v>
      </c>
      <c r="P849" s="201" t="str">
        <f t="shared" si="747"/>
        <v/>
      </c>
      <c r="Q849" s="201" t="str">
        <f t="shared" si="748"/>
        <v/>
      </c>
      <c r="R849" s="201" t="str">
        <f t="shared" si="749"/>
        <v/>
      </c>
      <c r="S849" s="201" t="str">
        <f t="shared" si="750"/>
        <v/>
      </c>
      <c r="T849" s="199">
        <f t="shared" si="751"/>
        <v>0</v>
      </c>
      <c r="U849" s="199">
        <f t="shared" si="752"/>
        <v>0</v>
      </c>
      <c r="V849" s="199">
        <f t="shared" si="753"/>
        <v>0</v>
      </c>
      <c r="W849" s="199">
        <f t="shared" si="754"/>
        <v>0</v>
      </c>
      <c r="X849" s="199" t="str">
        <f t="shared" si="755"/>
        <v/>
      </c>
      <c r="Y849" s="199" t="str">
        <f t="shared" si="756"/>
        <v/>
      </c>
      <c r="Z849" s="199" t="str">
        <f t="shared" si="757"/>
        <v/>
      </c>
      <c r="AA849" s="199" t="str">
        <f t="shared" si="758"/>
        <v/>
      </c>
      <c r="AB849" s="201">
        <f t="shared" ca="1" si="759"/>
        <v>2.0538156560891201</v>
      </c>
      <c r="AD849" s="162">
        <f t="shared" si="760"/>
        <v>0</v>
      </c>
      <c r="AE849" s="162">
        <f t="shared" si="761"/>
        <v>0</v>
      </c>
      <c r="AF849" s="162">
        <f t="shared" si="762"/>
        <v>0</v>
      </c>
      <c r="AG849" s="162">
        <f t="shared" si="763"/>
        <v>0</v>
      </c>
      <c r="AH849" s="162" t="str">
        <f t="shared" si="764"/>
        <v/>
      </c>
      <c r="AI849" s="162" t="str">
        <f t="shared" si="765"/>
        <v/>
      </c>
      <c r="AJ849" s="162" t="str">
        <f t="shared" si="766"/>
        <v/>
      </c>
      <c r="AK849" s="162" t="str">
        <f t="shared" si="767"/>
        <v/>
      </c>
      <c r="AM849" s="199">
        <f t="shared" si="770"/>
        <v>8.6481484627493082</v>
      </c>
      <c r="AN849" s="197">
        <f t="shared" si="772"/>
        <v>0</v>
      </c>
      <c r="AO849" s="197">
        <f t="shared" si="773"/>
        <v>0</v>
      </c>
      <c r="AP849" s="197">
        <f t="shared" si="774"/>
        <v>0</v>
      </c>
      <c r="AQ849" s="197">
        <f t="shared" si="775"/>
        <v>0</v>
      </c>
      <c r="AR849" s="197" t="str">
        <f t="shared" si="776"/>
        <v/>
      </c>
      <c r="AS849" s="197" t="str">
        <f t="shared" si="777"/>
        <v/>
      </c>
      <c r="AT849" s="197" t="str">
        <f t="shared" si="778"/>
        <v/>
      </c>
      <c r="AU849" s="197" t="str">
        <f t="shared" si="779"/>
        <v/>
      </c>
      <c r="AV849" s="199">
        <f t="shared" ca="1" si="771"/>
        <v>2.0298942433450997</v>
      </c>
      <c r="AX849" s="162">
        <f t="shared" si="729"/>
        <v>0</v>
      </c>
      <c r="AY849" s="162">
        <f t="shared" si="730"/>
        <v>0</v>
      </c>
      <c r="AZ849" s="162">
        <f t="shared" si="731"/>
        <v>0</v>
      </c>
      <c r="BA849" s="162">
        <f t="shared" si="732"/>
        <v>0</v>
      </c>
      <c r="BB849" s="162" t="str">
        <f t="shared" si="733"/>
        <v/>
      </c>
      <c r="BC849" s="162" t="str">
        <f t="shared" si="734"/>
        <v/>
      </c>
      <c r="BD849" s="162" t="str">
        <f t="shared" si="735"/>
        <v/>
      </c>
      <c r="BE849" s="162" t="str">
        <f t="shared" si="736"/>
        <v/>
      </c>
      <c r="BG849" s="169">
        <f t="shared" si="768"/>
        <v>19.809377442488216</v>
      </c>
      <c r="BH849" s="169">
        <f t="shared" ca="1" si="769"/>
        <v>2.0887125977654084</v>
      </c>
    </row>
    <row r="850" spans="3:60" x14ac:dyDescent="0.25">
      <c r="C850" s="197">
        <v>77.599999999999994</v>
      </c>
      <c r="D850" s="198">
        <f t="shared" si="737"/>
        <v>29.11727238195213</v>
      </c>
      <c r="E850" s="199">
        <f t="shared" si="738"/>
        <v>4.931546391752577</v>
      </c>
      <c r="F850" s="199">
        <f t="shared" si="739"/>
        <v>24.657731958762884</v>
      </c>
      <c r="G850" s="199">
        <f t="shared" si="740"/>
        <v>4.4182236150725753</v>
      </c>
      <c r="H850" s="200">
        <f t="shared" si="741"/>
        <v>6083.2845555648473</v>
      </c>
      <c r="K850" s="199">
        <f t="shared" si="742"/>
        <v>19.860763635594541</v>
      </c>
      <c r="L850" s="201">
        <f t="shared" si="743"/>
        <v>0.16656909461762684</v>
      </c>
      <c r="M850" s="201">
        <f t="shared" si="744"/>
        <v>0.16796997689995649</v>
      </c>
      <c r="N850" s="201">
        <f t="shared" si="745"/>
        <v>0.17655465195923317</v>
      </c>
      <c r="O850" s="201">
        <f t="shared" si="746"/>
        <v>0.16672299720627057</v>
      </c>
      <c r="P850" s="201" t="str">
        <f t="shared" si="747"/>
        <v/>
      </c>
      <c r="Q850" s="201" t="str">
        <f t="shared" si="748"/>
        <v/>
      </c>
      <c r="R850" s="201" t="str">
        <f t="shared" si="749"/>
        <v/>
      </c>
      <c r="S850" s="201" t="str">
        <f t="shared" si="750"/>
        <v/>
      </c>
      <c r="T850" s="199">
        <f t="shared" si="751"/>
        <v>0</v>
      </c>
      <c r="U850" s="199">
        <f t="shared" si="752"/>
        <v>0</v>
      </c>
      <c r="V850" s="199">
        <f t="shared" si="753"/>
        <v>0</v>
      </c>
      <c r="W850" s="199">
        <f t="shared" si="754"/>
        <v>0</v>
      </c>
      <c r="X850" s="199" t="str">
        <f t="shared" si="755"/>
        <v/>
      </c>
      <c r="Y850" s="199" t="str">
        <f t="shared" si="756"/>
        <v/>
      </c>
      <c r="Z850" s="199" t="str">
        <f t="shared" si="757"/>
        <v/>
      </c>
      <c r="AA850" s="199" t="str">
        <f t="shared" si="758"/>
        <v/>
      </c>
      <c r="AB850" s="201">
        <f t="shared" ca="1" si="759"/>
        <v>2.0226246180569021</v>
      </c>
      <c r="AD850" s="162">
        <f t="shared" si="760"/>
        <v>0</v>
      </c>
      <c r="AE850" s="162">
        <f t="shared" si="761"/>
        <v>0</v>
      </c>
      <c r="AF850" s="162">
        <f t="shared" si="762"/>
        <v>0</v>
      </c>
      <c r="AG850" s="162">
        <f t="shared" si="763"/>
        <v>0</v>
      </c>
      <c r="AH850" s="162" t="str">
        <f t="shared" si="764"/>
        <v/>
      </c>
      <c r="AI850" s="162" t="str">
        <f t="shared" si="765"/>
        <v/>
      </c>
      <c r="AJ850" s="162" t="str">
        <f t="shared" si="766"/>
        <v/>
      </c>
      <c r="AK850" s="162" t="str">
        <f t="shared" si="767"/>
        <v/>
      </c>
      <c r="AM850" s="199">
        <f t="shared" si="770"/>
        <v>8.6593652571238202</v>
      </c>
      <c r="AN850" s="197">
        <f t="shared" si="772"/>
        <v>0</v>
      </c>
      <c r="AO850" s="197">
        <f t="shared" si="773"/>
        <v>0</v>
      </c>
      <c r="AP850" s="197">
        <f t="shared" si="774"/>
        <v>0</v>
      </c>
      <c r="AQ850" s="197">
        <f t="shared" si="775"/>
        <v>0</v>
      </c>
      <c r="AR850" s="197" t="str">
        <f t="shared" si="776"/>
        <v/>
      </c>
      <c r="AS850" s="197" t="str">
        <f t="shared" si="777"/>
        <v/>
      </c>
      <c r="AT850" s="197" t="str">
        <f t="shared" si="778"/>
        <v/>
      </c>
      <c r="AU850" s="197" t="str">
        <f t="shared" si="779"/>
        <v/>
      </c>
      <c r="AV850" s="199">
        <f t="shared" ca="1" si="771"/>
        <v>2.1667005729596678</v>
      </c>
      <c r="AX850" s="162">
        <f t="shared" si="729"/>
        <v>0</v>
      </c>
      <c r="AY850" s="162">
        <f t="shared" si="730"/>
        <v>0</v>
      </c>
      <c r="AZ850" s="162">
        <f t="shared" si="731"/>
        <v>0</v>
      </c>
      <c r="BA850" s="162">
        <f t="shared" si="732"/>
        <v>0</v>
      </c>
      <c r="BB850" s="162" t="str">
        <f t="shared" si="733"/>
        <v/>
      </c>
      <c r="BC850" s="162" t="str">
        <f t="shared" si="734"/>
        <v/>
      </c>
      <c r="BD850" s="162" t="str">
        <f t="shared" si="735"/>
        <v/>
      </c>
      <c r="BE850" s="162" t="str">
        <f t="shared" si="736"/>
        <v/>
      </c>
      <c r="BG850" s="169">
        <f t="shared" si="768"/>
        <v>19.835070539041379</v>
      </c>
      <c r="BH850" s="169">
        <f t="shared" ca="1" si="769"/>
        <v>2.0538156560891201</v>
      </c>
    </row>
    <row r="851" spans="3:60" x14ac:dyDescent="0.25">
      <c r="C851" s="197">
        <v>77.7</v>
      </c>
      <c r="D851" s="198">
        <f t="shared" si="737"/>
        <v>29.154794640176299</v>
      </c>
      <c r="E851" s="199">
        <f t="shared" si="738"/>
        <v>4.9364800514800518</v>
      </c>
      <c r="F851" s="199">
        <f t="shared" si="739"/>
        <v>24.682400257400261</v>
      </c>
      <c r="G851" s="199">
        <f t="shared" si="740"/>
        <v>4.4239172022054021</v>
      </c>
      <c r="H851" s="200">
        <f t="shared" si="741"/>
        <v>6077.2047465289406</v>
      </c>
      <c r="K851" s="199">
        <f t="shared" si="742"/>
        <v>19.886456732147703</v>
      </c>
      <c r="L851" s="201">
        <f t="shared" si="743"/>
        <v>0.16678457856926671</v>
      </c>
      <c r="M851" s="201">
        <f t="shared" si="744"/>
        <v>0.16818727311845577</v>
      </c>
      <c r="N851" s="201">
        <f t="shared" si="745"/>
        <v>0.17678305383757628</v>
      </c>
      <c r="O851" s="201">
        <f t="shared" si="746"/>
        <v>0.16693868025569653</v>
      </c>
      <c r="P851" s="201" t="str">
        <f t="shared" si="747"/>
        <v/>
      </c>
      <c r="Q851" s="201" t="str">
        <f t="shared" si="748"/>
        <v/>
      </c>
      <c r="R851" s="201" t="str">
        <f t="shared" si="749"/>
        <v/>
      </c>
      <c r="S851" s="201" t="str">
        <f t="shared" si="750"/>
        <v/>
      </c>
      <c r="T851" s="199">
        <f t="shared" si="751"/>
        <v>0</v>
      </c>
      <c r="U851" s="199">
        <f t="shared" si="752"/>
        <v>0</v>
      </c>
      <c r="V851" s="199">
        <f t="shared" si="753"/>
        <v>0</v>
      </c>
      <c r="W851" s="199">
        <f t="shared" si="754"/>
        <v>0</v>
      </c>
      <c r="X851" s="199" t="str">
        <f t="shared" si="755"/>
        <v/>
      </c>
      <c r="Y851" s="199" t="str">
        <f t="shared" si="756"/>
        <v/>
      </c>
      <c r="Z851" s="199" t="str">
        <f t="shared" si="757"/>
        <v/>
      </c>
      <c r="AA851" s="199" t="str">
        <f t="shared" si="758"/>
        <v/>
      </c>
      <c r="AB851" s="201">
        <f t="shared" ca="1" si="759"/>
        <v>2.00323519763755</v>
      </c>
      <c r="AD851" s="162">
        <f t="shared" si="760"/>
        <v>0</v>
      </c>
      <c r="AE851" s="162">
        <f t="shared" si="761"/>
        <v>0</v>
      </c>
      <c r="AF851" s="162">
        <f t="shared" si="762"/>
        <v>0</v>
      </c>
      <c r="AG851" s="162">
        <f t="shared" si="763"/>
        <v>0</v>
      </c>
      <c r="AH851" s="162" t="str">
        <f t="shared" si="764"/>
        <v/>
      </c>
      <c r="AI851" s="162" t="str">
        <f t="shared" si="765"/>
        <v/>
      </c>
      <c r="AJ851" s="162" t="str">
        <f t="shared" si="766"/>
        <v/>
      </c>
      <c r="AK851" s="162" t="str">
        <f t="shared" si="767"/>
        <v/>
      </c>
      <c r="AM851" s="199">
        <f t="shared" si="770"/>
        <v>8.6705820514983323</v>
      </c>
      <c r="AN851" s="197">
        <f t="shared" si="772"/>
        <v>0</v>
      </c>
      <c r="AO851" s="197">
        <f t="shared" si="773"/>
        <v>0</v>
      </c>
      <c r="AP851" s="197">
        <f t="shared" si="774"/>
        <v>0</v>
      </c>
      <c r="AQ851" s="197">
        <f t="shared" si="775"/>
        <v>0</v>
      </c>
      <c r="AR851" s="197" t="str">
        <f t="shared" si="776"/>
        <v/>
      </c>
      <c r="AS851" s="197" t="str">
        <f t="shared" si="777"/>
        <v/>
      </c>
      <c r="AT851" s="197" t="str">
        <f t="shared" si="778"/>
        <v/>
      </c>
      <c r="AU851" s="197" t="str">
        <f t="shared" si="779"/>
        <v/>
      </c>
      <c r="AV851" s="199">
        <f t="shared" ca="1" si="771"/>
        <v>2.1734453879218396</v>
      </c>
      <c r="AX851" s="162">
        <f t="shared" si="729"/>
        <v>0</v>
      </c>
      <c r="AY851" s="162">
        <f t="shared" si="730"/>
        <v>0</v>
      </c>
      <c r="AZ851" s="162">
        <f t="shared" si="731"/>
        <v>0</v>
      </c>
      <c r="BA851" s="162">
        <f t="shared" si="732"/>
        <v>0</v>
      </c>
      <c r="BB851" s="162" t="str">
        <f t="shared" si="733"/>
        <v/>
      </c>
      <c r="BC851" s="162" t="str">
        <f t="shared" si="734"/>
        <v/>
      </c>
      <c r="BD851" s="162" t="str">
        <f t="shared" si="735"/>
        <v/>
      </c>
      <c r="BE851" s="162" t="str">
        <f t="shared" si="736"/>
        <v/>
      </c>
      <c r="BG851" s="169">
        <f t="shared" si="768"/>
        <v>19.860763635594541</v>
      </c>
      <c r="BH851" s="169">
        <f t="shared" ca="1" si="769"/>
        <v>2.0226246180569021</v>
      </c>
    </row>
    <row r="852" spans="3:60" x14ac:dyDescent="0.25">
      <c r="C852" s="197">
        <v>77.8</v>
      </c>
      <c r="D852" s="198">
        <f t="shared" si="737"/>
        <v>29.19231689840046</v>
      </c>
      <c r="E852" s="199">
        <f t="shared" si="738"/>
        <v>4.9414138817480726</v>
      </c>
      <c r="F852" s="199">
        <f t="shared" si="739"/>
        <v>24.707069408740363</v>
      </c>
      <c r="G852" s="199">
        <f t="shared" si="740"/>
        <v>4.4296107893382262</v>
      </c>
      <c r="H852" s="200">
        <f t="shared" si="741"/>
        <v>6071.136868500319</v>
      </c>
      <c r="K852" s="199">
        <f t="shared" si="742"/>
        <v>19.912149828700866</v>
      </c>
      <c r="L852" s="201">
        <f t="shared" si="743"/>
        <v>0.1670000625209066</v>
      </c>
      <c r="M852" s="201">
        <f t="shared" si="744"/>
        <v>0.16840456933695505</v>
      </c>
      <c r="N852" s="201">
        <f t="shared" si="745"/>
        <v>0.17701145571591942</v>
      </c>
      <c r="O852" s="201">
        <f t="shared" si="746"/>
        <v>0.16715436330512248</v>
      </c>
      <c r="P852" s="201" t="str">
        <f t="shared" si="747"/>
        <v/>
      </c>
      <c r="Q852" s="201" t="str">
        <f t="shared" si="748"/>
        <v/>
      </c>
      <c r="R852" s="201" t="str">
        <f t="shared" si="749"/>
        <v/>
      </c>
      <c r="S852" s="201" t="str">
        <f t="shared" si="750"/>
        <v/>
      </c>
      <c r="T852" s="199">
        <f t="shared" si="751"/>
        <v>0</v>
      </c>
      <c r="U852" s="199">
        <f t="shared" si="752"/>
        <v>0</v>
      </c>
      <c r="V852" s="199">
        <f t="shared" si="753"/>
        <v>0</v>
      </c>
      <c r="W852" s="199">
        <f t="shared" si="754"/>
        <v>0</v>
      </c>
      <c r="X852" s="199" t="str">
        <f t="shared" si="755"/>
        <v/>
      </c>
      <c r="Y852" s="199" t="str">
        <f t="shared" si="756"/>
        <v/>
      </c>
      <c r="Z852" s="199" t="str">
        <f t="shared" si="757"/>
        <v/>
      </c>
      <c r="AA852" s="199" t="str">
        <f t="shared" si="758"/>
        <v/>
      </c>
      <c r="AB852" s="201">
        <f t="shared" ca="1" si="759"/>
        <v>2.0621747617764954</v>
      </c>
      <c r="AD852" s="162">
        <f t="shared" si="760"/>
        <v>0</v>
      </c>
      <c r="AE852" s="162">
        <f t="shared" si="761"/>
        <v>0</v>
      </c>
      <c r="AF852" s="162">
        <f t="shared" si="762"/>
        <v>0</v>
      </c>
      <c r="AG852" s="162">
        <f t="shared" si="763"/>
        <v>0</v>
      </c>
      <c r="AH852" s="162" t="str">
        <f t="shared" si="764"/>
        <v/>
      </c>
      <c r="AI852" s="162" t="str">
        <f t="shared" si="765"/>
        <v/>
      </c>
      <c r="AJ852" s="162" t="str">
        <f t="shared" si="766"/>
        <v/>
      </c>
      <c r="AK852" s="162" t="str">
        <f t="shared" si="767"/>
        <v/>
      </c>
      <c r="AM852" s="199">
        <f t="shared" si="770"/>
        <v>8.6817988458728443</v>
      </c>
      <c r="AN852" s="197">
        <f t="shared" si="772"/>
        <v>0</v>
      </c>
      <c r="AO852" s="197">
        <f t="shared" si="773"/>
        <v>0</v>
      </c>
      <c r="AP852" s="197">
        <f t="shared" si="774"/>
        <v>0</v>
      </c>
      <c r="AQ852" s="197">
        <f t="shared" si="775"/>
        <v>0</v>
      </c>
      <c r="AR852" s="197" t="str">
        <f t="shared" si="776"/>
        <v/>
      </c>
      <c r="AS852" s="197" t="str">
        <f t="shared" si="777"/>
        <v/>
      </c>
      <c r="AT852" s="197" t="str">
        <f t="shared" si="778"/>
        <v/>
      </c>
      <c r="AU852" s="197" t="str">
        <f t="shared" si="779"/>
        <v/>
      </c>
      <c r="AV852" s="199">
        <f t="shared" ca="1" si="771"/>
        <v>2.1235263581553592</v>
      </c>
      <c r="AX852" s="162">
        <f t="shared" ref="AX852:AX915" si="780">IF(AN852="","",($AM853-$AM852)*AN852)</f>
        <v>0</v>
      </c>
      <c r="AY852" s="162">
        <f t="shared" ref="AY852:AY915" si="781">IF(AO852="","",($AM853-$AM852)*AO852)</f>
        <v>0</v>
      </c>
      <c r="AZ852" s="162">
        <f t="shared" ref="AZ852:AZ915" si="782">IF(AP852="","",($AM853-$AM852)*AP852)</f>
        <v>0</v>
      </c>
      <c r="BA852" s="162">
        <f t="shared" ref="BA852:BA915" si="783">IF(AQ852="","",($AM853-$AM852)*AQ852)</f>
        <v>0</v>
      </c>
      <c r="BB852" s="162" t="str">
        <f t="shared" ref="BB852:BB915" si="784">IF(AR852="","",($AM853-$AM852)*AR852)</f>
        <v/>
      </c>
      <c r="BC852" s="162" t="str">
        <f t="shared" ref="BC852:BC915" si="785">IF(AS852="","",($AM853-$AM852)*AS852)</f>
        <v/>
      </c>
      <c r="BD852" s="162" t="str">
        <f t="shared" ref="BD852:BD915" si="786">IF(AT852="","",($AM853-$AM852)*AT852)</f>
        <v/>
      </c>
      <c r="BE852" s="162" t="str">
        <f t="shared" ref="BE852:BE915" si="787">IF(AU852="","",($AM853-$AM852)*AU852)</f>
        <v/>
      </c>
      <c r="BG852" s="169">
        <f t="shared" si="768"/>
        <v>19.886456732147703</v>
      </c>
      <c r="BH852" s="169">
        <f t="shared" ca="1" si="769"/>
        <v>2.00323519763755</v>
      </c>
    </row>
    <row r="853" spans="3:60" x14ac:dyDescent="0.25">
      <c r="C853" s="197">
        <v>77.900000000000006</v>
      </c>
      <c r="D853" s="198">
        <f t="shared" si="737"/>
        <v>29.229839156624632</v>
      </c>
      <c r="E853" s="199">
        <f t="shared" si="738"/>
        <v>4.9463478818998716</v>
      </c>
      <c r="F853" s="199">
        <f t="shared" si="739"/>
        <v>24.731739409499358</v>
      </c>
      <c r="G853" s="199">
        <f t="shared" si="740"/>
        <v>4.4353043764710529</v>
      </c>
      <c r="H853" s="200">
        <f t="shared" si="741"/>
        <v>6065.0808872094785</v>
      </c>
      <c r="K853" s="199">
        <f t="shared" si="742"/>
        <v>19.937842925254028</v>
      </c>
      <c r="L853" s="201">
        <f t="shared" si="743"/>
        <v>0.16721554647254647</v>
      </c>
      <c r="M853" s="201">
        <f t="shared" si="744"/>
        <v>0.16862186555545436</v>
      </c>
      <c r="N853" s="201">
        <f t="shared" si="745"/>
        <v>0.1772398575942625</v>
      </c>
      <c r="O853" s="201">
        <f t="shared" si="746"/>
        <v>0.16737004635454844</v>
      </c>
      <c r="P853" s="201" t="str">
        <f t="shared" si="747"/>
        <v/>
      </c>
      <c r="Q853" s="201" t="str">
        <f t="shared" si="748"/>
        <v/>
      </c>
      <c r="R853" s="201" t="str">
        <f t="shared" si="749"/>
        <v/>
      </c>
      <c r="S853" s="201" t="str">
        <f t="shared" si="750"/>
        <v/>
      </c>
      <c r="T853" s="199">
        <f t="shared" si="751"/>
        <v>0</v>
      </c>
      <c r="U853" s="199">
        <f t="shared" si="752"/>
        <v>0</v>
      </c>
      <c r="V853" s="199">
        <f t="shared" si="753"/>
        <v>0</v>
      </c>
      <c r="W853" s="199">
        <f t="shared" si="754"/>
        <v>0</v>
      </c>
      <c r="X853" s="199" t="str">
        <f t="shared" si="755"/>
        <v/>
      </c>
      <c r="Y853" s="199" t="str">
        <f t="shared" si="756"/>
        <v/>
      </c>
      <c r="Z853" s="199" t="str">
        <f t="shared" si="757"/>
        <v/>
      </c>
      <c r="AA853" s="199" t="str">
        <f t="shared" si="758"/>
        <v/>
      </c>
      <c r="AB853" s="201">
        <f t="shared" ca="1" si="759"/>
        <v>2.1344226306475713</v>
      </c>
      <c r="AD853" s="162">
        <f t="shared" si="760"/>
        <v>0</v>
      </c>
      <c r="AE853" s="162">
        <f t="shared" si="761"/>
        <v>0</v>
      </c>
      <c r="AF853" s="162">
        <f t="shared" si="762"/>
        <v>0</v>
      </c>
      <c r="AG853" s="162">
        <f t="shared" si="763"/>
        <v>0</v>
      </c>
      <c r="AH853" s="162" t="str">
        <f t="shared" si="764"/>
        <v/>
      </c>
      <c r="AI853" s="162" t="str">
        <f t="shared" si="765"/>
        <v/>
      </c>
      <c r="AJ853" s="162" t="str">
        <f t="shared" si="766"/>
        <v/>
      </c>
      <c r="AK853" s="162" t="str">
        <f t="shared" si="767"/>
        <v/>
      </c>
      <c r="AM853" s="199">
        <f t="shared" si="770"/>
        <v>8.6930156402473564</v>
      </c>
      <c r="AN853" s="197">
        <f t="shared" si="772"/>
        <v>0</v>
      </c>
      <c r="AO853" s="197">
        <f t="shared" si="773"/>
        <v>0</v>
      </c>
      <c r="AP853" s="197">
        <f t="shared" si="774"/>
        <v>0</v>
      </c>
      <c r="AQ853" s="197">
        <f t="shared" si="775"/>
        <v>0</v>
      </c>
      <c r="AR853" s="197" t="str">
        <f t="shared" si="776"/>
        <v/>
      </c>
      <c r="AS853" s="197" t="str">
        <f t="shared" si="777"/>
        <v/>
      </c>
      <c r="AT853" s="197" t="str">
        <f t="shared" si="778"/>
        <v/>
      </c>
      <c r="AU853" s="197" t="str">
        <f t="shared" si="779"/>
        <v/>
      </c>
      <c r="AV853" s="199">
        <f t="shared" ca="1" si="771"/>
        <v>2.0649057161971571</v>
      </c>
      <c r="AX853" s="162">
        <f t="shared" si="780"/>
        <v>0</v>
      </c>
      <c r="AY853" s="162">
        <f t="shared" si="781"/>
        <v>0</v>
      </c>
      <c r="AZ853" s="162">
        <f t="shared" si="782"/>
        <v>0</v>
      </c>
      <c r="BA853" s="162">
        <f t="shared" si="783"/>
        <v>0</v>
      </c>
      <c r="BB853" s="162" t="str">
        <f t="shared" si="784"/>
        <v/>
      </c>
      <c r="BC853" s="162" t="str">
        <f t="shared" si="785"/>
        <v/>
      </c>
      <c r="BD853" s="162" t="str">
        <f t="shared" si="786"/>
        <v/>
      </c>
      <c r="BE853" s="162" t="str">
        <f t="shared" si="787"/>
        <v/>
      </c>
      <c r="BG853" s="169">
        <f t="shared" si="768"/>
        <v>19.912149828700866</v>
      </c>
      <c r="BH853" s="169">
        <f t="shared" ca="1" si="769"/>
        <v>2.0621747617764954</v>
      </c>
    </row>
    <row r="854" spans="3:60" x14ac:dyDescent="0.25">
      <c r="C854" s="197">
        <v>78</v>
      </c>
      <c r="D854" s="198">
        <f t="shared" si="737"/>
        <v>29.267361414848793</v>
      </c>
      <c r="E854" s="199">
        <f t="shared" si="738"/>
        <v>4.9512820512820515</v>
      </c>
      <c r="F854" s="199">
        <f t="shared" si="739"/>
        <v>24.756410256410255</v>
      </c>
      <c r="G854" s="199">
        <f t="shared" si="740"/>
        <v>4.4409979636038779</v>
      </c>
      <c r="H854" s="200">
        <f t="shared" si="741"/>
        <v>6059.0367685137235</v>
      </c>
      <c r="K854" s="199">
        <f t="shared" si="742"/>
        <v>19.96353602180719</v>
      </c>
      <c r="L854" s="201">
        <f t="shared" si="743"/>
        <v>0.16743103042418636</v>
      </c>
      <c r="M854" s="201">
        <f t="shared" si="744"/>
        <v>0.16883916177395364</v>
      </c>
      <c r="N854" s="201">
        <f t="shared" si="745"/>
        <v>0.17746825947260564</v>
      </c>
      <c r="O854" s="201">
        <f t="shared" si="746"/>
        <v>0.16758572940397443</v>
      </c>
      <c r="P854" s="201" t="str">
        <f t="shared" si="747"/>
        <v/>
      </c>
      <c r="Q854" s="201" t="str">
        <f t="shared" si="748"/>
        <v/>
      </c>
      <c r="R854" s="201" t="str">
        <f t="shared" si="749"/>
        <v/>
      </c>
      <c r="S854" s="201" t="str">
        <f t="shared" si="750"/>
        <v/>
      </c>
      <c r="T854" s="199">
        <f t="shared" si="751"/>
        <v>0</v>
      </c>
      <c r="U854" s="199">
        <f t="shared" si="752"/>
        <v>0</v>
      </c>
      <c r="V854" s="199">
        <f t="shared" si="753"/>
        <v>0</v>
      </c>
      <c r="W854" s="199">
        <f t="shared" si="754"/>
        <v>0</v>
      </c>
      <c r="X854" s="199" t="str">
        <f t="shared" si="755"/>
        <v/>
      </c>
      <c r="Y854" s="199" t="str">
        <f t="shared" si="756"/>
        <v/>
      </c>
      <c r="Z854" s="199" t="str">
        <f t="shared" si="757"/>
        <v/>
      </c>
      <c r="AA854" s="199" t="str">
        <f t="shared" si="758"/>
        <v/>
      </c>
      <c r="AB854" s="201">
        <f t="shared" ca="1" si="759"/>
        <v>2.1140012629196279</v>
      </c>
      <c r="AD854" s="162">
        <f t="shared" si="760"/>
        <v>0</v>
      </c>
      <c r="AE854" s="162">
        <f t="shared" si="761"/>
        <v>0</v>
      </c>
      <c r="AF854" s="162">
        <f t="shared" si="762"/>
        <v>0</v>
      </c>
      <c r="AG854" s="162">
        <f t="shared" si="763"/>
        <v>0</v>
      </c>
      <c r="AH854" s="162" t="str">
        <f t="shared" si="764"/>
        <v/>
      </c>
      <c r="AI854" s="162" t="str">
        <f t="shared" si="765"/>
        <v/>
      </c>
      <c r="AJ854" s="162" t="str">
        <f t="shared" si="766"/>
        <v/>
      </c>
      <c r="AK854" s="162" t="str">
        <f t="shared" si="767"/>
        <v/>
      </c>
      <c r="AM854" s="199">
        <f t="shared" si="770"/>
        <v>8.7042324346218685</v>
      </c>
      <c r="AN854" s="197">
        <f t="shared" si="772"/>
        <v>0</v>
      </c>
      <c r="AO854" s="197">
        <f t="shared" si="773"/>
        <v>0</v>
      </c>
      <c r="AP854" s="197">
        <f t="shared" si="774"/>
        <v>0</v>
      </c>
      <c r="AQ854" s="197">
        <f t="shared" si="775"/>
        <v>0</v>
      </c>
      <c r="AR854" s="197" t="str">
        <f t="shared" si="776"/>
        <v/>
      </c>
      <c r="AS854" s="197" t="str">
        <f t="shared" si="777"/>
        <v/>
      </c>
      <c r="AT854" s="197" t="str">
        <f t="shared" si="778"/>
        <v/>
      </c>
      <c r="AU854" s="197" t="str">
        <f t="shared" si="779"/>
        <v/>
      </c>
      <c r="AV854" s="199">
        <f t="shared" ca="1" si="771"/>
        <v>2.0912265723815588</v>
      </c>
      <c r="AX854" s="162">
        <f t="shared" si="780"/>
        <v>0</v>
      </c>
      <c r="AY854" s="162">
        <f t="shared" si="781"/>
        <v>0</v>
      </c>
      <c r="AZ854" s="162">
        <f t="shared" si="782"/>
        <v>0</v>
      </c>
      <c r="BA854" s="162">
        <f t="shared" si="783"/>
        <v>0</v>
      </c>
      <c r="BB854" s="162" t="str">
        <f t="shared" si="784"/>
        <v/>
      </c>
      <c r="BC854" s="162" t="str">
        <f t="shared" si="785"/>
        <v/>
      </c>
      <c r="BD854" s="162" t="str">
        <f t="shared" si="786"/>
        <v/>
      </c>
      <c r="BE854" s="162" t="str">
        <f t="shared" si="787"/>
        <v/>
      </c>
      <c r="BG854" s="169">
        <f t="shared" si="768"/>
        <v>19.937842925254028</v>
      </c>
      <c r="BH854" s="169">
        <f t="shared" ca="1" si="769"/>
        <v>2.1344226306475713</v>
      </c>
    </row>
    <row r="855" spans="3:60" x14ac:dyDescent="0.25">
      <c r="C855" s="197">
        <v>78.099999999999994</v>
      </c>
      <c r="D855" s="198">
        <f t="shared" si="737"/>
        <v>29.304883673072951</v>
      </c>
      <c r="E855" s="199">
        <f t="shared" si="738"/>
        <v>4.9562163892445579</v>
      </c>
      <c r="F855" s="199">
        <f t="shared" si="739"/>
        <v>24.781081946222791</v>
      </c>
      <c r="G855" s="199">
        <f t="shared" si="740"/>
        <v>4.446691550736702</v>
      </c>
      <c r="H855" s="200">
        <f t="shared" si="741"/>
        <v>6053.0044783966123</v>
      </c>
      <c r="K855" s="199">
        <f t="shared" si="742"/>
        <v>19.989229118360353</v>
      </c>
      <c r="L855" s="201">
        <f t="shared" si="743"/>
        <v>0.16764651437582623</v>
      </c>
      <c r="M855" s="201">
        <f t="shared" si="744"/>
        <v>0.16905645799245295</v>
      </c>
      <c r="N855" s="201">
        <f t="shared" si="745"/>
        <v>0.17769666135094878</v>
      </c>
      <c r="O855" s="201">
        <f t="shared" si="746"/>
        <v>0.16780141245340038</v>
      </c>
      <c r="P855" s="201" t="str">
        <f t="shared" si="747"/>
        <v/>
      </c>
      <c r="Q855" s="201" t="str">
        <f t="shared" si="748"/>
        <v/>
      </c>
      <c r="R855" s="201" t="str">
        <f t="shared" si="749"/>
        <v/>
      </c>
      <c r="S855" s="201" t="str">
        <f t="shared" si="750"/>
        <v/>
      </c>
      <c r="T855" s="199">
        <f t="shared" si="751"/>
        <v>0</v>
      </c>
      <c r="U855" s="199">
        <f t="shared" si="752"/>
        <v>0</v>
      </c>
      <c r="V855" s="199">
        <f t="shared" si="753"/>
        <v>0</v>
      </c>
      <c r="W855" s="199">
        <f t="shared" si="754"/>
        <v>0</v>
      </c>
      <c r="X855" s="199" t="str">
        <f t="shared" si="755"/>
        <v/>
      </c>
      <c r="Y855" s="199" t="str">
        <f t="shared" si="756"/>
        <v/>
      </c>
      <c r="Z855" s="199" t="str">
        <f t="shared" si="757"/>
        <v/>
      </c>
      <c r="AA855" s="199" t="str">
        <f t="shared" si="758"/>
        <v/>
      </c>
      <c r="AB855" s="201">
        <f t="shared" ca="1" si="759"/>
        <v>2.0984588465664609</v>
      </c>
      <c r="AD855" s="162">
        <f t="shared" si="760"/>
        <v>0</v>
      </c>
      <c r="AE855" s="162">
        <f t="shared" si="761"/>
        <v>0</v>
      </c>
      <c r="AF855" s="162">
        <f t="shared" si="762"/>
        <v>0</v>
      </c>
      <c r="AG855" s="162">
        <f t="shared" si="763"/>
        <v>0</v>
      </c>
      <c r="AH855" s="162" t="str">
        <f t="shared" si="764"/>
        <v/>
      </c>
      <c r="AI855" s="162" t="str">
        <f t="shared" si="765"/>
        <v/>
      </c>
      <c r="AJ855" s="162" t="str">
        <f t="shared" si="766"/>
        <v/>
      </c>
      <c r="AK855" s="162" t="str">
        <f t="shared" si="767"/>
        <v/>
      </c>
      <c r="AM855" s="199">
        <f t="shared" si="770"/>
        <v>8.7154492289963805</v>
      </c>
      <c r="AN855" s="197">
        <f t="shared" si="772"/>
        <v>0</v>
      </c>
      <c r="AO855" s="197">
        <f t="shared" si="773"/>
        <v>0</v>
      </c>
      <c r="AP855" s="197">
        <f t="shared" si="774"/>
        <v>0</v>
      </c>
      <c r="AQ855" s="197">
        <f t="shared" si="775"/>
        <v>0</v>
      </c>
      <c r="AR855" s="197" t="str">
        <f t="shared" si="776"/>
        <v/>
      </c>
      <c r="AS855" s="197" t="str">
        <f t="shared" si="777"/>
        <v/>
      </c>
      <c r="AT855" s="197" t="str">
        <f t="shared" si="778"/>
        <v/>
      </c>
      <c r="AU855" s="197" t="str">
        <f t="shared" si="779"/>
        <v/>
      </c>
      <c r="AV855" s="199">
        <f t="shared" ca="1" si="771"/>
        <v>2.1322584989232696</v>
      </c>
      <c r="AX855" s="162">
        <f t="shared" si="780"/>
        <v>0</v>
      </c>
      <c r="AY855" s="162">
        <f t="shared" si="781"/>
        <v>0</v>
      </c>
      <c r="AZ855" s="162">
        <f t="shared" si="782"/>
        <v>0</v>
      </c>
      <c r="BA855" s="162">
        <f t="shared" si="783"/>
        <v>0</v>
      </c>
      <c r="BB855" s="162" t="str">
        <f t="shared" si="784"/>
        <v/>
      </c>
      <c r="BC855" s="162" t="str">
        <f t="shared" si="785"/>
        <v/>
      </c>
      <c r="BD855" s="162" t="str">
        <f t="shared" si="786"/>
        <v/>
      </c>
      <c r="BE855" s="162" t="str">
        <f t="shared" si="787"/>
        <v/>
      </c>
      <c r="BG855" s="169">
        <f t="shared" si="768"/>
        <v>19.96353602180719</v>
      </c>
      <c r="BH855" s="169">
        <f t="shared" ca="1" si="769"/>
        <v>2.1140012629196279</v>
      </c>
    </row>
    <row r="856" spans="3:60" x14ac:dyDescent="0.25">
      <c r="C856" s="197">
        <v>78.2</v>
      </c>
      <c r="D856" s="198">
        <f t="shared" si="737"/>
        <v>29.342405931297126</v>
      </c>
      <c r="E856" s="199">
        <f t="shared" si="738"/>
        <v>4.9611508951406655</v>
      </c>
      <c r="F856" s="199">
        <f t="shared" si="739"/>
        <v>24.805754475703328</v>
      </c>
      <c r="G856" s="199">
        <f t="shared" si="740"/>
        <v>4.4523851378695287</v>
      </c>
      <c r="H856" s="200">
        <f t="shared" si="741"/>
        <v>6046.9839829674029</v>
      </c>
      <c r="K856" s="199">
        <f t="shared" si="742"/>
        <v>20.014922214913515</v>
      </c>
      <c r="L856" s="201">
        <f t="shared" si="743"/>
        <v>0.16786199832746609</v>
      </c>
      <c r="M856" s="201">
        <f t="shared" si="744"/>
        <v>0.16927375421095225</v>
      </c>
      <c r="N856" s="201">
        <f t="shared" si="745"/>
        <v>0.17792506322929189</v>
      </c>
      <c r="O856" s="201">
        <f t="shared" si="746"/>
        <v>0.16801709550282634</v>
      </c>
      <c r="P856" s="201" t="str">
        <f t="shared" si="747"/>
        <v/>
      </c>
      <c r="Q856" s="201" t="str">
        <f t="shared" si="748"/>
        <v/>
      </c>
      <c r="R856" s="201" t="str">
        <f t="shared" si="749"/>
        <v/>
      </c>
      <c r="S856" s="201" t="str">
        <f t="shared" si="750"/>
        <v/>
      </c>
      <c r="T856" s="199">
        <f t="shared" si="751"/>
        <v>0</v>
      </c>
      <c r="U856" s="199">
        <f t="shared" si="752"/>
        <v>0</v>
      </c>
      <c r="V856" s="199">
        <f t="shared" si="753"/>
        <v>0</v>
      </c>
      <c r="W856" s="199">
        <f t="shared" si="754"/>
        <v>0</v>
      </c>
      <c r="X856" s="199" t="str">
        <f t="shared" si="755"/>
        <v/>
      </c>
      <c r="Y856" s="199" t="str">
        <f t="shared" si="756"/>
        <v/>
      </c>
      <c r="Z856" s="199" t="str">
        <f t="shared" si="757"/>
        <v/>
      </c>
      <c r="AA856" s="199" t="str">
        <f t="shared" si="758"/>
        <v/>
      </c>
      <c r="AB856" s="201">
        <f t="shared" ca="1" si="759"/>
        <v>2.0719295161309557</v>
      </c>
      <c r="AD856" s="162">
        <f t="shared" si="760"/>
        <v>0</v>
      </c>
      <c r="AE856" s="162">
        <f t="shared" si="761"/>
        <v>0</v>
      </c>
      <c r="AF856" s="162">
        <f t="shared" si="762"/>
        <v>0</v>
      </c>
      <c r="AG856" s="162">
        <f t="shared" si="763"/>
        <v>0</v>
      </c>
      <c r="AH856" s="162" t="str">
        <f t="shared" si="764"/>
        <v/>
      </c>
      <c r="AI856" s="162" t="str">
        <f t="shared" si="765"/>
        <v/>
      </c>
      <c r="AJ856" s="162" t="str">
        <f t="shared" si="766"/>
        <v/>
      </c>
      <c r="AK856" s="162" t="str">
        <f t="shared" si="767"/>
        <v/>
      </c>
      <c r="AM856" s="199">
        <f t="shared" si="770"/>
        <v>8.7266660233708926</v>
      </c>
      <c r="AN856" s="197">
        <f t="shared" si="772"/>
        <v>0</v>
      </c>
      <c r="AO856" s="197">
        <f t="shared" si="773"/>
        <v>0</v>
      </c>
      <c r="AP856" s="197">
        <f t="shared" si="774"/>
        <v>0</v>
      </c>
      <c r="AQ856" s="197">
        <f t="shared" si="775"/>
        <v>0</v>
      </c>
      <c r="AR856" s="197" t="str">
        <f t="shared" si="776"/>
        <v/>
      </c>
      <c r="AS856" s="197" t="str">
        <f t="shared" si="777"/>
        <v/>
      </c>
      <c r="AT856" s="197" t="str">
        <f t="shared" si="778"/>
        <v/>
      </c>
      <c r="AU856" s="197" t="str">
        <f t="shared" si="779"/>
        <v/>
      </c>
      <c r="AV856" s="199">
        <f t="shared" ca="1" si="771"/>
        <v>2.171056958622974</v>
      </c>
      <c r="AX856" s="162">
        <f t="shared" si="780"/>
        <v>0</v>
      </c>
      <c r="AY856" s="162">
        <f t="shared" si="781"/>
        <v>0</v>
      </c>
      <c r="AZ856" s="162">
        <f t="shared" si="782"/>
        <v>0</v>
      </c>
      <c r="BA856" s="162">
        <f t="shared" si="783"/>
        <v>0</v>
      </c>
      <c r="BB856" s="162" t="str">
        <f t="shared" si="784"/>
        <v/>
      </c>
      <c r="BC856" s="162" t="str">
        <f t="shared" si="785"/>
        <v/>
      </c>
      <c r="BD856" s="162" t="str">
        <f t="shared" si="786"/>
        <v/>
      </c>
      <c r="BE856" s="162" t="str">
        <f t="shared" si="787"/>
        <v/>
      </c>
      <c r="BG856" s="169">
        <f t="shared" si="768"/>
        <v>19.989229118360353</v>
      </c>
      <c r="BH856" s="169">
        <f t="shared" ca="1" si="769"/>
        <v>2.0984588465664609</v>
      </c>
    </row>
    <row r="857" spans="3:60" x14ac:dyDescent="0.25">
      <c r="C857" s="197">
        <v>78.3</v>
      </c>
      <c r="D857" s="198">
        <f t="shared" si="737"/>
        <v>29.379928189521287</v>
      </c>
      <c r="E857" s="199">
        <f t="shared" si="738"/>
        <v>4.9660855683269478</v>
      </c>
      <c r="F857" s="199">
        <f t="shared" si="739"/>
        <v>24.830427841634737</v>
      </c>
      <c r="G857" s="199">
        <f t="shared" si="740"/>
        <v>4.4580787250023537</v>
      </c>
      <c r="H857" s="200">
        <f t="shared" si="741"/>
        <v>6040.9752484605033</v>
      </c>
      <c r="K857" s="199">
        <f t="shared" si="742"/>
        <v>20.040615311466677</v>
      </c>
      <c r="L857" s="201">
        <f t="shared" si="743"/>
        <v>0.16807748227910599</v>
      </c>
      <c r="M857" s="201">
        <f t="shared" si="744"/>
        <v>0.16949105042945153</v>
      </c>
      <c r="N857" s="201">
        <f t="shared" si="745"/>
        <v>0.178153465107635</v>
      </c>
      <c r="O857" s="201">
        <f t="shared" si="746"/>
        <v>0.1682327785522523</v>
      </c>
      <c r="P857" s="201" t="str">
        <f t="shared" si="747"/>
        <v/>
      </c>
      <c r="Q857" s="201" t="str">
        <f t="shared" si="748"/>
        <v/>
      </c>
      <c r="R857" s="201" t="str">
        <f t="shared" si="749"/>
        <v/>
      </c>
      <c r="S857" s="201" t="str">
        <f t="shared" si="750"/>
        <v/>
      </c>
      <c r="T857" s="199">
        <f t="shared" si="751"/>
        <v>0</v>
      </c>
      <c r="U857" s="199">
        <f t="shared" si="752"/>
        <v>0</v>
      </c>
      <c r="V857" s="199">
        <f t="shared" si="753"/>
        <v>0</v>
      </c>
      <c r="W857" s="199">
        <f t="shared" si="754"/>
        <v>0</v>
      </c>
      <c r="X857" s="199" t="str">
        <f t="shared" si="755"/>
        <v/>
      </c>
      <c r="Y857" s="199" t="str">
        <f t="shared" si="756"/>
        <v/>
      </c>
      <c r="Z857" s="199" t="str">
        <f t="shared" si="757"/>
        <v/>
      </c>
      <c r="AA857" s="199" t="str">
        <f t="shared" si="758"/>
        <v/>
      </c>
      <c r="AB857" s="201">
        <f t="shared" ca="1" si="759"/>
        <v>2.1516224539317994</v>
      </c>
      <c r="AD857" s="162">
        <f t="shared" si="760"/>
        <v>0</v>
      </c>
      <c r="AE857" s="162">
        <f t="shared" si="761"/>
        <v>0</v>
      </c>
      <c r="AF857" s="162">
        <f t="shared" si="762"/>
        <v>0</v>
      </c>
      <c r="AG857" s="162">
        <f t="shared" si="763"/>
        <v>0</v>
      </c>
      <c r="AH857" s="162" t="str">
        <f t="shared" si="764"/>
        <v/>
      </c>
      <c r="AI857" s="162" t="str">
        <f t="shared" si="765"/>
        <v/>
      </c>
      <c r="AJ857" s="162" t="str">
        <f t="shared" si="766"/>
        <v/>
      </c>
      <c r="AK857" s="162" t="str">
        <f t="shared" si="767"/>
        <v/>
      </c>
      <c r="AM857" s="199">
        <f t="shared" si="770"/>
        <v>8.7378828177454047</v>
      </c>
      <c r="AN857" s="197">
        <f t="shared" si="772"/>
        <v>0</v>
      </c>
      <c r="AO857" s="197">
        <f t="shared" si="773"/>
        <v>0</v>
      </c>
      <c r="AP857" s="197">
        <f t="shared" si="774"/>
        <v>0</v>
      </c>
      <c r="AQ857" s="197">
        <f t="shared" si="775"/>
        <v>0</v>
      </c>
      <c r="AR857" s="197" t="str">
        <f t="shared" si="776"/>
        <v/>
      </c>
      <c r="AS857" s="197" t="str">
        <f t="shared" si="777"/>
        <v/>
      </c>
      <c r="AT857" s="197" t="str">
        <f t="shared" si="778"/>
        <v/>
      </c>
      <c r="AU857" s="197" t="str">
        <f t="shared" si="779"/>
        <v/>
      </c>
      <c r="AV857" s="199">
        <f t="shared" ca="1" si="771"/>
        <v>2.105894169596894</v>
      </c>
      <c r="AX857" s="162">
        <f t="shared" si="780"/>
        <v>0</v>
      </c>
      <c r="AY857" s="162">
        <f t="shared" si="781"/>
        <v>0</v>
      </c>
      <c r="AZ857" s="162">
        <f t="shared" si="782"/>
        <v>0</v>
      </c>
      <c r="BA857" s="162">
        <f t="shared" si="783"/>
        <v>0</v>
      </c>
      <c r="BB857" s="162" t="str">
        <f t="shared" si="784"/>
        <v/>
      </c>
      <c r="BC857" s="162" t="str">
        <f t="shared" si="785"/>
        <v/>
      </c>
      <c r="BD857" s="162" t="str">
        <f t="shared" si="786"/>
        <v/>
      </c>
      <c r="BE857" s="162" t="str">
        <f t="shared" si="787"/>
        <v/>
      </c>
      <c r="BG857" s="169">
        <f t="shared" si="768"/>
        <v>20.014922214913515</v>
      </c>
      <c r="BH857" s="169">
        <f t="shared" ca="1" si="769"/>
        <v>2.0719295161309557</v>
      </c>
    </row>
    <row r="858" spans="3:60" x14ac:dyDescent="0.25">
      <c r="C858" s="197">
        <v>78.400000000000006</v>
      </c>
      <c r="D858" s="198">
        <f t="shared" si="737"/>
        <v>29.417450447745452</v>
      </c>
      <c r="E858" s="199">
        <f t="shared" si="738"/>
        <v>4.9710204081632661</v>
      </c>
      <c r="F858" s="199">
        <f t="shared" si="739"/>
        <v>24.85510204081633</v>
      </c>
      <c r="G858" s="199">
        <f t="shared" si="740"/>
        <v>4.4637723121351796</v>
      </c>
      <c r="H858" s="200">
        <f t="shared" si="741"/>
        <v>6034.9782412349114</v>
      </c>
      <c r="K858" s="199">
        <f t="shared" si="742"/>
        <v>20.06630840801984</v>
      </c>
      <c r="L858" s="201">
        <f t="shared" si="743"/>
        <v>0.16829296623074586</v>
      </c>
      <c r="M858" s="201">
        <f t="shared" si="744"/>
        <v>0.16970834664795084</v>
      </c>
      <c r="N858" s="201">
        <f t="shared" si="745"/>
        <v>0.17838186698597813</v>
      </c>
      <c r="O858" s="201">
        <f t="shared" si="746"/>
        <v>0.16844846160167826</v>
      </c>
      <c r="P858" s="201" t="str">
        <f t="shared" si="747"/>
        <v/>
      </c>
      <c r="Q858" s="201" t="str">
        <f t="shared" si="748"/>
        <v/>
      </c>
      <c r="R858" s="201" t="str">
        <f t="shared" si="749"/>
        <v/>
      </c>
      <c r="S858" s="201" t="str">
        <f t="shared" si="750"/>
        <v/>
      </c>
      <c r="T858" s="199">
        <f t="shared" si="751"/>
        <v>0</v>
      </c>
      <c r="U858" s="199">
        <f t="shared" si="752"/>
        <v>0</v>
      </c>
      <c r="V858" s="199">
        <f t="shared" si="753"/>
        <v>0</v>
      </c>
      <c r="W858" s="199">
        <f t="shared" si="754"/>
        <v>0</v>
      </c>
      <c r="X858" s="199" t="str">
        <f t="shared" si="755"/>
        <v/>
      </c>
      <c r="Y858" s="199" t="str">
        <f t="shared" si="756"/>
        <v/>
      </c>
      <c r="Z858" s="199" t="str">
        <f t="shared" si="757"/>
        <v/>
      </c>
      <c r="AA858" s="199" t="str">
        <f t="shared" si="758"/>
        <v/>
      </c>
      <c r="AB858" s="201">
        <f t="shared" ca="1" si="759"/>
        <v>2.1559015802214212</v>
      </c>
      <c r="AD858" s="162">
        <f t="shared" si="760"/>
        <v>0</v>
      </c>
      <c r="AE858" s="162">
        <f t="shared" si="761"/>
        <v>0</v>
      </c>
      <c r="AF858" s="162">
        <f t="shared" si="762"/>
        <v>0</v>
      </c>
      <c r="AG858" s="162">
        <f t="shared" si="763"/>
        <v>0</v>
      </c>
      <c r="AH858" s="162" t="str">
        <f t="shared" si="764"/>
        <v/>
      </c>
      <c r="AI858" s="162" t="str">
        <f t="shared" si="765"/>
        <v/>
      </c>
      <c r="AJ858" s="162" t="str">
        <f t="shared" si="766"/>
        <v/>
      </c>
      <c r="AK858" s="162" t="str">
        <f t="shared" si="767"/>
        <v/>
      </c>
      <c r="AM858" s="199">
        <f t="shared" si="770"/>
        <v>8.7490996121199167</v>
      </c>
      <c r="AN858" s="197">
        <f t="shared" si="772"/>
        <v>0</v>
      </c>
      <c r="AO858" s="197">
        <f t="shared" si="773"/>
        <v>0</v>
      </c>
      <c r="AP858" s="197">
        <f t="shared" si="774"/>
        <v>0</v>
      </c>
      <c r="AQ858" s="197">
        <f t="shared" si="775"/>
        <v>0</v>
      </c>
      <c r="AR858" s="197" t="str">
        <f t="shared" si="776"/>
        <v/>
      </c>
      <c r="AS858" s="197" t="str">
        <f t="shared" si="777"/>
        <v/>
      </c>
      <c r="AT858" s="197" t="str">
        <f t="shared" si="778"/>
        <v/>
      </c>
      <c r="AU858" s="197" t="str">
        <f t="shared" si="779"/>
        <v/>
      </c>
      <c r="AV858" s="199">
        <f t="shared" ca="1" si="771"/>
        <v>2.1473392918038772</v>
      </c>
      <c r="AX858" s="162">
        <f t="shared" si="780"/>
        <v>0</v>
      </c>
      <c r="AY858" s="162">
        <f t="shared" si="781"/>
        <v>0</v>
      </c>
      <c r="AZ858" s="162">
        <f t="shared" si="782"/>
        <v>0</v>
      </c>
      <c r="BA858" s="162">
        <f t="shared" si="783"/>
        <v>0</v>
      </c>
      <c r="BB858" s="162" t="str">
        <f t="shared" si="784"/>
        <v/>
      </c>
      <c r="BC858" s="162" t="str">
        <f t="shared" si="785"/>
        <v/>
      </c>
      <c r="BD858" s="162" t="str">
        <f t="shared" si="786"/>
        <v/>
      </c>
      <c r="BE858" s="162" t="str">
        <f t="shared" si="787"/>
        <v/>
      </c>
      <c r="BG858" s="169">
        <f t="shared" si="768"/>
        <v>20.040615311466677</v>
      </c>
      <c r="BH858" s="169">
        <f t="shared" ca="1" si="769"/>
        <v>2.1516224539317994</v>
      </c>
    </row>
    <row r="859" spans="3:60" x14ac:dyDescent="0.25">
      <c r="C859" s="197">
        <v>78.5</v>
      </c>
      <c r="D859" s="198">
        <f t="shared" si="737"/>
        <v>29.45497270596962</v>
      </c>
      <c r="E859" s="199">
        <f t="shared" si="738"/>
        <v>4.9759554140127396</v>
      </c>
      <c r="F859" s="199">
        <f t="shared" si="739"/>
        <v>24.879777070063696</v>
      </c>
      <c r="G859" s="199">
        <f t="shared" si="740"/>
        <v>4.4694658992680054</v>
      </c>
      <c r="H859" s="200">
        <f t="shared" si="741"/>
        <v>6028.9929277736883</v>
      </c>
      <c r="K859" s="199">
        <f t="shared" si="742"/>
        <v>20.092001504573002</v>
      </c>
      <c r="L859" s="201">
        <f t="shared" si="743"/>
        <v>0.16850845018238575</v>
      </c>
      <c r="M859" s="201">
        <f t="shared" si="744"/>
        <v>0.16992564286645012</v>
      </c>
      <c r="N859" s="201">
        <f t="shared" si="745"/>
        <v>0.17861026886432124</v>
      </c>
      <c r="O859" s="201">
        <f t="shared" si="746"/>
        <v>0.16866414465110421</v>
      </c>
      <c r="P859" s="201" t="str">
        <f t="shared" si="747"/>
        <v/>
      </c>
      <c r="Q859" s="201" t="str">
        <f t="shared" si="748"/>
        <v/>
      </c>
      <c r="R859" s="201" t="str">
        <f t="shared" si="749"/>
        <v/>
      </c>
      <c r="S859" s="201" t="str">
        <f t="shared" si="750"/>
        <v/>
      </c>
      <c r="T859" s="199">
        <f t="shared" si="751"/>
        <v>0</v>
      </c>
      <c r="U859" s="199">
        <f t="shared" si="752"/>
        <v>0</v>
      </c>
      <c r="V859" s="199">
        <f t="shared" si="753"/>
        <v>0</v>
      </c>
      <c r="W859" s="199">
        <f t="shared" si="754"/>
        <v>0</v>
      </c>
      <c r="X859" s="199" t="str">
        <f t="shared" si="755"/>
        <v/>
      </c>
      <c r="Y859" s="199" t="str">
        <f t="shared" si="756"/>
        <v/>
      </c>
      <c r="Z859" s="199" t="str">
        <f t="shared" si="757"/>
        <v/>
      </c>
      <c r="AA859" s="199" t="str">
        <f t="shared" si="758"/>
        <v/>
      </c>
      <c r="AB859" s="201">
        <f t="shared" ca="1" si="759"/>
        <v>2.0594844504881862</v>
      </c>
      <c r="AD859" s="162">
        <f t="shared" si="760"/>
        <v>0</v>
      </c>
      <c r="AE859" s="162">
        <f t="shared" si="761"/>
        <v>0</v>
      </c>
      <c r="AF859" s="162">
        <f t="shared" si="762"/>
        <v>0</v>
      </c>
      <c r="AG859" s="162">
        <f t="shared" si="763"/>
        <v>0</v>
      </c>
      <c r="AH859" s="162" t="str">
        <f t="shared" si="764"/>
        <v/>
      </c>
      <c r="AI859" s="162" t="str">
        <f t="shared" si="765"/>
        <v/>
      </c>
      <c r="AJ859" s="162" t="str">
        <f t="shared" si="766"/>
        <v/>
      </c>
      <c r="AK859" s="162" t="str">
        <f t="shared" si="767"/>
        <v/>
      </c>
      <c r="AM859" s="199">
        <f t="shared" si="770"/>
        <v>8.7603164064944288</v>
      </c>
      <c r="AN859" s="197">
        <f t="shared" si="772"/>
        <v>0</v>
      </c>
      <c r="AO859" s="197">
        <f t="shared" si="773"/>
        <v>0</v>
      </c>
      <c r="AP859" s="197">
        <f t="shared" si="774"/>
        <v>0</v>
      </c>
      <c r="AQ859" s="197">
        <f t="shared" si="775"/>
        <v>0</v>
      </c>
      <c r="AR859" s="197" t="str">
        <f t="shared" si="776"/>
        <v/>
      </c>
      <c r="AS859" s="197" t="str">
        <f t="shared" si="777"/>
        <v/>
      </c>
      <c r="AT859" s="197" t="str">
        <f t="shared" si="778"/>
        <v/>
      </c>
      <c r="AU859" s="197" t="str">
        <f t="shared" si="779"/>
        <v/>
      </c>
      <c r="AV859" s="199">
        <f t="shared" ca="1" si="771"/>
        <v>2.1165371315586334</v>
      </c>
      <c r="AX859" s="162">
        <f t="shared" si="780"/>
        <v>0</v>
      </c>
      <c r="AY859" s="162">
        <f t="shared" si="781"/>
        <v>0</v>
      </c>
      <c r="AZ859" s="162">
        <f t="shared" si="782"/>
        <v>0</v>
      </c>
      <c r="BA859" s="162">
        <f t="shared" si="783"/>
        <v>0</v>
      </c>
      <c r="BB859" s="162" t="str">
        <f t="shared" si="784"/>
        <v/>
      </c>
      <c r="BC859" s="162" t="str">
        <f t="shared" si="785"/>
        <v/>
      </c>
      <c r="BD859" s="162" t="str">
        <f t="shared" si="786"/>
        <v/>
      </c>
      <c r="BE859" s="162" t="str">
        <f t="shared" si="787"/>
        <v/>
      </c>
      <c r="BG859" s="169">
        <f t="shared" si="768"/>
        <v>20.06630840801984</v>
      </c>
      <c r="BH859" s="169">
        <f t="shared" ca="1" si="769"/>
        <v>2.1559015802214212</v>
      </c>
    </row>
    <row r="860" spans="3:60" x14ac:dyDescent="0.25">
      <c r="C860" s="197">
        <v>78.599999999999994</v>
      </c>
      <c r="D860" s="198">
        <f t="shared" si="737"/>
        <v>29.492494964193781</v>
      </c>
      <c r="E860" s="199">
        <f t="shared" si="738"/>
        <v>4.9808905852417302</v>
      </c>
      <c r="F860" s="199">
        <f t="shared" si="739"/>
        <v>24.904452926208652</v>
      </c>
      <c r="G860" s="199">
        <f t="shared" si="740"/>
        <v>4.4751594864008295</v>
      </c>
      <c r="H860" s="200">
        <f t="shared" si="741"/>
        <v>6023.0192746833955</v>
      </c>
      <c r="K860" s="199">
        <f t="shared" si="742"/>
        <v>20.117694601126164</v>
      </c>
      <c r="L860" s="201">
        <f t="shared" si="743"/>
        <v>0.16872393413402562</v>
      </c>
      <c r="M860" s="201">
        <f t="shared" si="744"/>
        <v>0.17014293908494943</v>
      </c>
      <c r="N860" s="201">
        <f t="shared" si="745"/>
        <v>0.17883867074266438</v>
      </c>
      <c r="O860" s="201">
        <f t="shared" si="746"/>
        <v>0.1688798277005302</v>
      </c>
      <c r="P860" s="201" t="str">
        <f t="shared" si="747"/>
        <v/>
      </c>
      <c r="Q860" s="201" t="str">
        <f t="shared" si="748"/>
        <v/>
      </c>
      <c r="R860" s="201" t="str">
        <f t="shared" si="749"/>
        <v/>
      </c>
      <c r="S860" s="201" t="str">
        <f t="shared" si="750"/>
        <v/>
      </c>
      <c r="T860" s="199">
        <f t="shared" si="751"/>
        <v>0</v>
      </c>
      <c r="U860" s="199">
        <f t="shared" si="752"/>
        <v>0</v>
      </c>
      <c r="V860" s="199">
        <f t="shared" si="753"/>
        <v>0</v>
      </c>
      <c r="W860" s="199">
        <f t="shared" si="754"/>
        <v>0</v>
      </c>
      <c r="X860" s="199" t="str">
        <f t="shared" si="755"/>
        <v/>
      </c>
      <c r="Y860" s="199" t="str">
        <f t="shared" si="756"/>
        <v/>
      </c>
      <c r="Z860" s="199" t="str">
        <f t="shared" si="757"/>
        <v/>
      </c>
      <c r="AA860" s="199" t="str">
        <f t="shared" si="758"/>
        <v/>
      </c>
      <c r="AB860" s="201">
        <f t="shared" ca="1" si="759"/>
        <v>2.0528340232324069</v>
      </c>
      <c r="AD860" s="162">
        <f t="shared" si="760"/>
        <v>0</v>
      </c>
      <c r="AE860" s="162">
        <f t="shared" si="761"/>
        <v>0</v>
      </c>
      <c r="AF860" s="162">
        <f t="shared" si="762"/>
        <v>0</v>
      </c>
      <c r="AG860" s="162">
        <f t="shared" si="763"/>
        <v>0</v>
      </c>
      <c r="AH860" s="162" t="str">
        <f t="shared" si="764"/>
        <v/>
      </c>
      <c r="AI860" s="162" t="str">
        <f t="shared" si="765"/>
        <v/>
      </c>
      <c r="AJ860" s="162" t="str">
        <f t="shared" si="766"/>
        <v/>
      </c>
      <c r="AK860" s="162" t="str">
        <f t="shared" si="767"/>
        <v/>
      </c>
      <c r="AM860" s="199">
        <f t="shared" si="770"/>
        <v>8.7715332008689408</v>
      </c>
      <c r="AN860" s="197">
        <f t="shared" si="772"/>
        <v>0</v>
      </c>
      <c r="AO860" s="197">
        <f t="shared" si="773"/>
        <v>0</v>
      </c>
      <c r="AP860" s="197">
        <f t="shared" si="774"/>
        <v>0</v>
      </c>
      <c r="AQ860" s="197">
        <f t="shared" si="775"/>
        <v>0</v>
      </c>
      <c r="AR860" s="197" t="str">
        <f t="shared" si="776"/>
        <v/>
      </c>
      <c r="AS860" s="197" t="str">
        <f t="shared" si="777"/>
        <v/>
      </c>
      <c r="AT860" s="197" t="str">
        <f t="shared" si="778"/>
        <v/>
      </c>
      <c r="AU860" s="197" t="str">
        <f t="shared" si="779"/>
        <v/>
      </c>
      <c r="AV860" s="199">
        <f t="shared" ca="1" si="771"/>
        <v>2.1159287646203881</v>
      </c>
      <c r="AX860" s="162">
        <f t="shared" si="780"/>
        <v>0</v>
      </c>
      <c r="AY860" s="162">
        <f t="shared" si="781"/>
        <v>0</v>
      </c>
      <c r="AZ860" s="162">
        <f t="shared" si="782"/>
        <v>0</v>
      </c>
      <c r="BA860" s="162">
        <f t="shared" si="783"/>
        <v>0</v>
      </c>
      <c r="BB860" s="162" t="str">
        <f t="shared" si="784"/>
        <v/>
      </c>
      <c r="BC860" s="162" t="str">
        <f t="shared" si="785"/>
        <v/>
      </c>
      <c r="BD860" s="162" t="str">
        <f t="shared" si="786"/>
        <v/>
      </c>
      <c r="BE860" s="162" t="str">
        <f t="shared" si="787"/>
        <v/>
      </c>
      <c r="BG860" s="169">
        <f t="shared" si="768"/>
        <v>20.092001504573002</v>
      </c>
      <c r="BH860" s="169">
        <f t="shared" ca="1" si="769"/>
        <v>2.0594844504881862</v>
      </c>
    </row>
    <row r="861" spans="3:60" x14ac:dyDescent="0.25">
      <c r="C861" s="197">
        <v>78.7</v>
      </c>
      <c r="D861" s="198">
        <f t="shared" si="737"/>
        <v>29.53001722241795</v>
      </c>
      <c r="E861" s="199">
        <f t="shared" si="738"/>
        <v>4.9858259212198224</v>
      </c>
      <c r="F861" s="199">
        <f t="shared" si="739"/>
        <v>24.92912960609911</v>
      </c>
      <c r="G861" s="199">
        <f t="shared" si="740"/>
        <v>4.4808530735336554</v>
      </c>
      <c r="H861" s="200">
        <f t="shared" si="741"/>
        <v>6017.0572486935644</v>
      </c>
      <c r="K861" s="199">
        <f t="shared" si="742"/>
        <v>20.143387697679326</v>
      </c>
      <c r="L861" s="201">
        <f t="shared" si="743"/>
        <v>0.16893941808566551</v>
      </c>
      <c r="M861" s="201">
        <f t="shared" si="744"/>
        <v>0.17036023530344874</v>
      </c>
      <c r="N861" s="201">
        <f t="shared" si="745"/>
        <v>0.17906707262100752</v>
      </c>
      <c r="O861" s="201">
        <f t="shared" si="746"/>
        <v>0.16909551074995616</v>
      </c>
      <c r="P861" s="201" t="str">
        <f t="shared" si="747"/>
        <v/>
      </c>
      <c r="Q861" s="201" t="str">
        <f t="shared" si="748"/>
        <v/>
      </c>
      <c r="R861" s="201" t="str">
        <f t="shared" si="749"/>
        <v/>
      </c>
      <c r="S861" s="201" t="str">
        <f t="shared" si="750"/>
        <v/>
      </c>
      <c r="T861" s="199">
        <f t="shared" si="751"/>
        <v>0</v>
      </c>
      <c r="U861" s="199">
        <f t="shared" si="752"/>
        <v>0</v>
      </c>
      <c r="V861" s="199">
        <f t="shared" si="753"/>
        <v>0</v>
      </c>
      <c r="W861" s="199">
        <f t="shared" si="754"/>
        <v>0</v>
      </c>
      <c r="X861" s="199" t="str">
        <f t="shared" si="755"/>
        <v/>
      </c>
      <c r="Y861" s="199" t="str">
        <f t="shared" si="756"/>
        <v/>
      </c>
      <c r="Z861" s="199" t="str">
        <f t="shared" si="757"/>
        <v/>
      </c>
      <c r="AA861" s="199" t="str">
        <f t="shared" si="758"/>
        <v/>
      </c>
      <c r="AB861" s="201">
        <f t="shared" ca="1" si="759"/>
        <v>2.0432302274864087</v>
      </c>
      <c r="AD861" s="162">
        <f t="shared" si="760"/>
        <v>0</v>
      </c>
      <c r="AE861" s="162">
        <f t="shared" si="761"/>
        <v>0</v>
      </c>
      <c r="AF861" s="162">
        <f t="shared" si="762"/>
        <v>0</v>
      </c>
      <c r="AG861" s="162">
        <f t="shared" si="763"/>
        <v>0</v>
      </c>
      <c r="AH861" s="162" t="str">
        <f t="shared" si="764"/>
        <v/>
      </c>
      <c r="AI861" s="162" t="str">
        <f t="shared" si="765"/>
        <v/>
      </c>
      <c r="AJ861" s="162" t="str">
        <f t="shared" si="766"/>
        <v/>
      </c>
      <c r="AK861" s="162" t="str">
        <f t="shared" si="767"/>
        <v/>
      </c>
      <c r="AM861" s="199">
        <f t="shared" si="770"/>
        <v>8.7827499952434529</v>
      </c>
      <c r="AN861" s="197">
        <f t="shared" si="772"/>
        <v>0</v>
      </c>
      <c r="AO861" s="197">
        <f t="shared" si="773"/>
        <v>0</v>
      </c>
      <c r="AP861" s="197">
        <f t="shared" si="774"/>
        <v>0</v>
      </c>
      <c r="AQ861" s="197">
        <f t="shared" si="775"/>
        <v>0</v>
      </c>
      <c r="AR861" s="197" t="str">
        <f t="shared" si="776"/>
        <v/>
      </c>
      <c r="AS861" s="197" t="str">
        <f t="shared" si="777"/>
        <v/>
      </c>
      <c r="AT861" s="197" t="str">
        <f t="shared" si="778"/>
        <v/>
      </c>
      <c r="AU861" s="197" t="str">
        <f t="shared" si="779"/>
        <v/>
      </c>
      <c r="AV861" s="199">
        <f t="shared" ca="1" si="771"/>
        <v>2.0816584622259122</v>
      </c>
      <c r="AX861" s="162">
        <f t="shared" si="780"/>
        <v>0</v>
      </c>
      <c r="AY861" s="162">
        <f t="shared" si="781"/>
        <v>0</v>
      </c>
      <c r="AZ861" s="162">
        <f t="shared" si="782"/>
        <v>0</v>
      </c>
      <c r="BA861" s="162">
        <f t="shared" si="783"/>
        <v>0</v>
      </c>
      <c r="BB861" s="162" t="str">
        <f t="shared" si="784"/>
        <v/>
      </c>
      <c r="BC861" s="162" t="str">
        <f t="shared" si="785"/>
        <v/>
      </c>
      <c r="BD861" s="162" t="str">
        <f t="shared" si="786"/>
        <v/>
      </c>
      <c r="BE861" s="162" t="str">
        <f t="shared" si="787"/>
        <v/>
      </c>
      <c r="BG861" s="169">
        <f t="shared" si="768"/>
        <v>20.117694601126164</v>
      </c>
      <c r="BH861" s="169">
        <f t="shared" ca="1" si="769"/>
        <v>2.0528340232324069</v>
      </c>
    </row>
    <row r="862" spans="3:60" x14ac:dyDescent="0.25">
      <c r="C862" s="197">
        <v>78.8</v>
      </c>
      <c r="D862" s="198">
        <f t="shared" si="737"/>
        <v>29.567539480642111</v>
      </c>
      <c r="E862" s="199">
        <f t="shared" si="738"/>
        <v>4.9907614213197968</v>
      </c>
      <c r="F862" s="199">
        <f t="shared" si="739"/>
        <v>24.953807106598983</v>
      </c>
      <c r="G862" s="199">
        <f t="shared" si="740"/>
        <v>4.4865466606664812</v>
      </c>
      <c r="H862" s="200">
        <f t="shared" si="741"/>
        <v>6011.1068166561572</v>
      </c>
      <c r="K862" s="199">
        <f t="shared" si="742"/>
        <v>20.169080794232489</v>
      </c>
      <c r="L862" s="201">
        <f t="shared" si="743"/>
        <v>0.16915490203730538</v>
      </c>
      <c r="M862" s="201">
        <f t="shared" si="744"/>
        <v>0.17057753152194802</v>
      </c>
      <c r="N862" s="201">
        <f t="shared" si="745"/>
        <v>0.17929547449935063</v>
      </c>
      <c r="O862" s="201">
        <f t="shared" si="746"/>
        <v>0.16931119379938211</v>
      </c>
      <c r="P862" s="201" t="str">
        <f t="shared" si="747"/>
        <v/>
      </c>
      <c r="Q862" s="201" t="str">
        <f t="shared" si="748"/>
        <v/>
      </c>
      <c r="R862" s="201" t="str">
        <f t="shared" si="749"/>
        <v/>
      </c>
      <c r="S862" s="201" t="str">
        <f t="shared" si="750"/>
        <v/>
      </c>
      <c r="T862" s="199">
        <f t="shared" si="751"/>
        <v>0</v>
      </c>
      <c r="U862" s="199">
        <f t="shared" si="752"/>
        <v>0</v>
      </c>
      <c r="V862" s="199">
        <f t="shared" si="753"/>
        <v>0</v>
      </c>
      <c r="W862" s="199">
        <f t="shared" si="754"/>
        <v>0</v>
      </c>
      <c r="X862" s="199" t="str">
        <f t="shared" si="755"/>
        <v/>
      </c>
      <c r="Y862" s="199" t="str">
        <f t="shared" si="756"/>
        <v/>
      </c>
      <c r="Z862" s="199" t="str">
        <f t="shared" si="757"/>
        <v/>
      </c>
      <c r="AA862" s="199" t="str">
        <f t="shared" si="758"/>
        <v/>
      </c>
      <c r="AB862" s="201">
        <f t="shared" ca="1" si="759"/>
        <v>2.0567139342899217</v>
      </c>
      <c r="AD862" s="162">
        <f t="shared" si="760"/>
        <v>0</v>
      </c>
      <c r="AE862" s="162">
        <f t="shared" si="761"/>
        <v>0</v>
      </c>
      <c r="AF862" s="162">
        <f t="shared" si="762"/>
        <v>0</v>
      </c>
      <c r="AG862" s="162">
        <f t="shared" si="763"/>
        <v>0</v>
      </c>
      <c r="AH862" s="162" t="str">
        <f t="shared" si="764"/>
        <v/>
      </c>
      <c r="AI862" s="162" t="str">
        <f t="shared" si="765"/>
        <v/>
      </c>
      <c r="AJ862" s="162" t="str">
        <f t="shared" si="766"/>
        <v/>
      </c>
      <c r="AK862" s="162" t="str">
        <f t="shared" si="767"/>
        <v/>
      </c>
      <c r="AM862" s="199">
        <f t="shared" si="770"/>
        <v>8.793966789617965</v>
      </c>
      <c r="AN862" s="197">
        <f t="shared" si="772"/>
        <v>0</v>
      </c>
      <c r="AO862" s="197">
        <f t="shared" si="773"/>
        <v>0</v>
      </c>
      <c r="AP862" s="197">
        <f t="shared" si="774"/>
        <v>0</v>
      </c>
      <c r="AQ862" s="197">
        <f t="shared" si="775"/>
        <v>0</v>
      </c>
      <c r="AR862" s="197" t="str">
        <f t="shared" si="776"/>
        <v/>
      </c>
      <c r="AS862" s="197" t="str">
        <f t="shared" si="777"/>
        <v/>
      </c>
      <c r="AT862" s="197" t="str">
        <f t="shared" si="778"/>
        <v/>
      </c>
      <c r="AU862" s="197" t="str">
        <f t="shared" si="779"/>
        <v/>
      </c>
      <c r="AV862" s="199">
        <f t="shared" ca="1" si="771"/>
        <v>2.0299472486686572</v>
      </c>
      <c r="AX862" s="162">
        <f t="shared" si="780"/>
        <v>0</v>
      </c>
      <c r="AY862" s="162">
        <f t="shared" si="781"/>
        <v>0</v>
      </c>
      <c r="AZ862" s="162">
        <f t="shared" si="782"/>
        <v>0</v>
      </c>
      <c r="BA862" s="162">
        <f t="shared" si="783"/>
        <v>0</v>
      </c>
      <c r="BB862" s="162" t="str">
        <f t="shared" si="784"/>
        <v/>
      </c>
      <c r="BC862" s="162" t="str">
        <f t="shared" si="785"/>
        <v/>
      </c>
      <c r="BD862" s="162" t="str">
        <f t="shared" si="786"/>
        <v/>
      </c>
      <c r="BE862" s="162" t="str">
        <f t="shared" si="787"/>
        <v/>
      </c>
      <c r="BG862" s="169">
        <f t="shared" si="768"/>
        <v>20.143387697679326</v>
      </c>
      <c r="BH862" s="169">
        <f t="shared" ca="1" si="769"/>
        <v>2.0432302274864087</v>
      </c>
    </row>
    <row r="863" spans="3:60" x14ac:dyDescent="0.25">
      <c r="C863" s="197">
        <v>78.900000000000006</v>
      </c>
      <c r="D863" s="198">
        <f t="shared" si="737"/>
        <v>29.605061738866283</v>
      </c>
      <c r="E863" s="199">
        <f t="shared" si="738"/>
        <v>4.9956970849176177</v>
      </c>
      <c r="F863" s="199">
        <f t="shared" si="739"/>
        <v>24.978485424588087</v>
      </c>
      <c r="G863" s="199">
        <f t="shared" si="740"/>
        <v>4.492240247799308</v>
      </c>
      <c r="H863" s="200">
        <f t="shared" si="741"/>
        <v>6005.1679455450258</v>
      </c>
      <c r="K863" s="199">
        <f t="shared" si="742"/>
        <v>20.194773890785651</v>
      </c>
      <c r="L863" s="201">
        <f t="shared" si="743"/>
        <v>0.16937038598894527</v>
      </c>
      <c r="M863" s="201">
        <f t="shared" si="744"/>
        <v>0.17079482774044732</v>
      </c>
      <c r="N863" s="201">
        <f t="shared" si="745"/>
        <v>0.17952387637769374</v>
      </c>
      <c r="O863" s="201">
        <f t="shared" si="746"/>
        <v>0.16952687684880807</v>
      </c>
      <c r="P863" s="201" t="str">
        <f t="shared" si="747"/>
        <v/>
      </c>
      <c r="Q863" s="201" t="str">
        <f t="shared" si="748"/>
        <v/>
      </c>
      <c r="R863" s="201" t="str">
        <f t="shared" si="749"/>
        <v/>
      </c>
      <c r="S863" s="201" t="str">
        <f t="shared" si="750"/>
        <v/>
      </c>
      <c r="T863" s="199">
        <f t="shared" si="751"/>
        <v>0</v>
      </c>
      <c r="U863" s="199">
        <f t="shared" si="752"/>
        <v>0</v>
      </c>
      <c r="V863" s="199">
        <f t="shared" si="753"/>
        <v>0</v>
      </c>
      <c r="W863" s="199">
        <f t="shared" si="754"/>
        <v>0</v>
      </c>
      <c r="X863" s="199" t="str">
        <f t="shared" si="755"/>
        <v/>
      </c>
      <c r="Y863" s="199" t="str">
        <f t="shared" si="756"/>
        <v/>
      </c>
      <c r="Z863" s="199" t="str">
        <f t="shared" si="757"/>
        <v/>
      </c>
      <c r="AA863" s="199" t="str">
        <f t="shared" si="758"/>
        <v/>
      </c>
      <c r="AB863" s="201">
        <f t="shared" ca="1" si="759"/>
        <v>2.0681285902753488</v>
      </c>
      <c r="AD863" s="162">
        <f t="shared" si="760"/>
        <v>0</v>
      </c>
      <c r="AE863" s="162">
        <f t="shared" si="761"/>
        <v>0</v>
      </c>
      <c r="AF863" s="162">
        <f t="shared" si="762"/>
        <v>0</v>
      </c>
      <c r="AG863" s="162">
        <f t="shared" si="763"/>
        <v>0</v>
      </c>
      <c r="AH863" s="162" t="str">
        <f t="shared" si="764"/>
        <v/>
      </c>
      <c r="AI863" s="162" t="str">
        <f t="shared" si="765"/>
        <v/>
      </c>
      <c r="AJ863" s="162" t="str">
        <f t="shared" si="766"/>
        <v/>
      </c>
      <c r="AK863" s="162" t="str">
        <f t="shared" si="767"/>
        <v/>
      </c>
      <c r="AM863" s="199">
        <f t="shared" si="770"/>
        <v>8.805183583992477</v>
      </c>
      <c r="AN863" s="197">
        <f t="shared" si="772"/>
        <v>0</v>
      </c>
      <c r="AO863" s="197">
        <f t="shared" si="773"/>
        <v>0</v>
      </c>
      <c r="AP863" s="197">
        <f t="shared" si="774"/>
        <v>0</v>
      </c>
      <c r="AQ863" s="197">
        <f t="shared" si="775"/>
        <v>0</v>
      </c>
      <c r="AR863" s="197" t="str">
        <f t="shared" si="776"/>
        <v/>
      </c>
      <c r="AS863" s="197" t="str">
        <f t="shared" si="777"/>
        <v/>
      </c>
      <c r="AT863" s="197" t="str">
        <f t="shared" si="778"/>
        <v/>
      </c>
      <c r="AU863" s="197" t="str">
        <f t="shared" si="779"/>
        <v/>
      </c>
      <c r="AV863" s="199">
        <f t="shared" ca="1" si="771"/>
        <v>2.1045664165563855</v>
      </c>
      <c r="AX863" s="162">
        <f t="shared" si="780"/>
        <v>0</v>
      </c>
      <c r="AY863" s="162">
        <f t="shared" si="781"/>
        <v>0</v>
      </c>
      <c r="AZ863" s="162">
        <f t="shared" si="782"/>
        <v>0</v>
      </c>
      <c r="BA863" s="162">
        <f t="shared" si="783"/>
        <v>0</v>
      </c>
      <c r="BB863" s="162" t="str">
        <f t="shared" si="784"/>
        <v/>
      </c>
      <c r="BC863" s="162" t="str">
        <f t="shared" si="785"/>
        <v/>
      </c>
      <c r="BD863" s="162" t="str">
        <f t="shared" si="786"/>
        <v/>
      </c>
      <c r="BE863" s="162" t="str">
        <f t="shared" si="787"/>
        <v/>
      </c>
      <c r="BG863" s="169">
        <f t="shared" si="768"/>
        <v>20.169080794232489</v>
      </c>
      <c r="BH863" s="169">
        <f t="shared" ca="1" si="769"/>
        <v>2.0567139342899217</v>
      </c>
    </row>
    <row r="864" spans="3:60" x14ac:dyDescent="0.25">
      <c r="C864" s="197">
        <v>79</v>
      </c>
      <c r="D864" s="198">
        <f t="shared" si="737"/>
        <v>29.642583997090444</v>
      </c>
      <c r="E864" s="199">
        <f t="shared" si="738"/>
        <v>5.0006329113924055</v>
      </c>
      <c r="F864" s="199">
        <f t="shared" si="739"/>
        <v>25.003164556962027</v>
      </c>
      <c r="G864" s="199">
        <f t="shared" si="740"/>
        <v>4.4979338349321321</v>
      </c>
      <c r="H864" s="200">
        <f t="shared" si="741"/>
        <v>5999.2406024553848</v>
      </c>
      <c r="K864" s="199">
        <f t="shared" si="742"/>
        <v>20.220466987338813</v>
      </c>
      <c r="L864" s="201">
        <f t="shared" si="743"/>
        <v>0.16958586994058514</v>
      </c>
      <c r="M864" s="201">
        <f t="shared" si="744"/>
        <v>0.1710121239589466</v>
      </c>
      <c r="N864" s="201">
        <f t="shared" si="745"/>
        <v>0.17975227825603685</v>
      </c>
      <c r="O864" s="201">
        <f t="shared" si="746"/>
        <v>0.16974255989823406</v>
      </c>
      <c r="P864" s="201" t="str">
        <f t="shared" si="747"/>
        <v/>
      </c>
      <c r="Q864" s="201" t="str">
        <f t="shared" si="748"/>
        <v/>
      </c>
      <c r="R864" s="201" t="str">
        <f t="shared" si="749"/>
        <v/>
      </c>
      <c r="S864" s="201" t="str">
        <f t="shared" si="750"/>
        <v/>
      </c>
      <c r="T864" s="199">
        <f t="shared" si="751"/>
        <v>0</v>
      </c>
      <c r="U864" s="199">
        <f t="shared" si="752"/>
        <v>0</v>
      </c>
      <c r="V864" s="199">
        <f t="shared" si="753"/>
        <v>0</v>
      </c>
      <c r="W864" s="199">
        <f t="shared" si="754"/>
        <v>0</v>
      </c>
      <c r="X864" s="199" t="str">
        <f t="shared" si="755"/>
        <v/>
      </c>
      <c r="Y864" s="199" t="str">
        <f t="shared" si="756"/>
        <v/>
      </c>
      <c r="Z864" s="199" t="str">
        <f t="shared" si="757"/>
        <v/>
      </c>
      <c r="AA864" s="199" t="str">
        <f t="shared" si="758"/>
        <v/>
      </c>
      <c r="AB864" s="201">
        <f t="shared" ca="1" si="759"/>
        <v>2.0109223026072165</v>
      </c>
      <c r="AD864" s="162">
        <f t="shared" si="760"/>
        <v>0</v>
      </c>
      <c r="AE864" s="162">
        <f t="shared" si="761"/>
        <v>0</v>
      </c>
      <c r="AF864" s="162">
        <f t="shared" si="762"/>
        <v>0</v>
      </c>
      <c r="AG864" s="162">
        <f t="shared" si="763"/>
        <v>0</v>
      </c>
      <c r="AH864" s="162" t="str">
        <f t="shared" si="764"/>
        <v/>
      </c>
      <c r="AI864" s="162" t="str">
        <f t="shared" si="765"/>
        <v/>
      </c>
      <c r="AJ864" s="162" t="str">
        <f t="shared" si="766"/>
        <v/>
      </c>
      <c r="AK864" s="162" t="str">
        <f t="shared" si="767"/>
        <v/>
      </c>
      <c r="AM864" s="199">
        <f t="shared" si="770"/>
        <v>8.8164003783669891</v>
      </c>
      <c r="AN864" s="197">
        <f t="shared" si="772"/>
        <v>0</v>
      </c>
      <c r="AO864" s="197">
        <f t="shared" si="773"/>
        <v>0</v>
      </c>
      <c r="AP864" s="197">
        <f t="shared" si="774"/>
        <v>0</v>
      </c>
      <c r="AQ864" s="197">
        <f t="shared" si="775"/>
        <v>0</v>
      </c>
      <c r="AR864" s="197" t="str">
        <f t="shared" si="776"/>
        <v/>
      </c>
      <c r="AS864" s="197" t="str">
        <f t="shared" si="777"/>
        <v/>
      </c>
      <c r="AT864" s="197" t="str">
        <f t="shared" si="778"/>
        <v/>
      </c>
      <c r="AU864" s="197" t="str">
        <f t="shared" si="779"/>
        <v/>
      </c>
      <c r="AV864" s="199">
        <f t="shared" ca="1" si="771"/>
        <v>2.1445527173574574</v>
      </c>
      <c r="AX864" s="162">
        <f t="shared" si="780"/>
        <v>0</v>
      </c>
      <c r="AY864" s="162">
        <f t="shared" si="781"/>
        <v>0</v>
      </c>
      <c r="AZ864" s="162">
        <f t="shared" si="782"/>
        <v>0</v>
      </c>
      <c r="BA864" s="162">
        <f t="shared" si="783"/>
        <v>0</v>
      </c>
      <c r="BB864" s="162" t="str">
        <f t="shared" si="784"/>
        <v/>
      </c>
      <c r="BC864" s="162" t="str">
        <f t="shared" si="785"/>
        <v/>
      </c>
      <c r="BD864" s="162" t="str">
        <f t="shared" si="786"/>
        <v/>
      </c>
      <c r="BE864" s="162" t="str">
        <f t="shared" si="787"/>
        <v/>
      </c>
      <c r="BG864" s="169">
        <f t="shared" si="768"/>
        <v>20.194773890785651</v>
      </c>
      <c r="BH864" s="169">
        <f t="shared" ca="1" si="769"/>
        <v>2.0681285902753488</v>
      </c>
    </row>
    <row r="865" spans="3:60" x14ac:dyDescent="0.25">
      <c r="C865" s="197">
        <v>79.099999999999994</v>
      </c>
      <c r="D865" s="198">
        <f t="shared" si="737"/>
        <v>29.680106255314605</v>
      </c>
      <c r="E865" s="199">
        <f t="shared" si="738"/>
        <v>5.0055689001264225</v>
      </c>
      <c r="F865" s="199">
        <f t="shared" si="739"/>
        <v>25.027844500632114</v>
      </c>
      <c r="G865" s="199">
        <f t="shared" si="740"/>
        <v>4.5036274220649579</v>
      </c>
      <c r="H865" s="200">
        <f t="shared" si="741"/>
        <v>5993.3247546032799</v>
      </c>
      <c r="K865" s="199">
        <f t="shared" si="742"/>
        <v>20.246160083891976</v>
      </c>
      <c r="L865" s="201">
        <f t="shared" si="743"/>
        <v>0.169801353892225</v>
      </c>
      <c r="M865" s="201">
        <f t="shared" si="744"/>
        <v>0.17122942017744591</v>
      </c>
      <c r="N865" s="201">
        <f t="shared" si="745"/>
        <v>0.17998068013437998</v>
      </c>
      <c r="O865" s="201">
        <f t="shared" si="746"/>
        <v>0.16995824294766002</v>
      </c>
      <c r="P865" s="201" t="str">
        <f t="shared" si="747"/>
        <v/>
      </c>
      <c r="Q865" s="201" t="str">
        <f t="shared" si="748"/>
        <v/>
      </c>
      <c r="R865" s="201" t="str">
        <f t="shared" si="749"/>
        <v/>
      </c>
      <c r="S865" s="201" t="str">
        <f t="shared" si="750"/>
        <v/>
      </c>
      <c r="T865" s="199">
        <f t="shared" si="751"/>
        <v>0</v>
      </c>
      <c r="U865" s="199">
        <f t="shared" si="752"/>
        <v>0</v>
      </c>
      <c r="V865" s="199">
        <f t="shared" si="753"/>
        <v>0</v>
      </c>
      <c r="W865" s="199">
        <f t="shared" si="754"/>
        <v>0</v>
      </c>
      <c r="X865" s="199" t="str">
        <f t="shared" si="755"/>
        <v/>
      </c>
      <c r="Y865" s="199" t="str">
        <f t="shared" si="756"/>
        <v/>
      </c>
      <c r="Z865" s="199" t="str">
        <f t="shared" si="757"/>
        <v/>
      </c>
      <c r="AA865" s="199" t="str">
        <f t="shared" si="758"/>
        <v/>
      </c>
      <c r="AB865" s="201">
        <f t="shared" ca="1" si="759"/>
        <v>2.0146998608184892</v>
      </c>
      <c r="AD865" s="162">
        <f t="shared" si="760"/>
        <v>0</v>
      </c>
      <c r="AE865" s="162">
        <f t="shared" si="761"/>
        <v>0</v>
      </c>
      <c r="AF865" s="162">
        <f t="shared" si="762"/>
        <v>0</v>
      </c>
      <c r="AG865" s="162">
        <f t="shared" si="763"/>
        <v>0</v>
      </c>
      <c r="AH865" s="162" t="str">
        <f t="shared" si="764"/>
        <v/>
      </c>
      <c r="AI865" s="162" t="str">
        <f t="shared" si="765"/>
        <v/>
      </c>
      <c r="AJ865" s="162" t="str">
        <f t="shared" si="766"/>
        <v/>
      </c>
      <c r="AK865" s="162" t="str">
        <f t="shared" si="767"/>
        <v/>
      </c>
      <c r="AM865" s="199">
        <f t="shared" si="770"/>
        <v>8.8276171727415012</v>
      </c>
      <c r="AN865" s="197">
        <f t="shared" si="772"/>
        <v>0</v>
      </c>
      <c r="AO865" s="197">
        <f t="shared" si="773"/>
        <v>0</v>
      </c>
      <c r="AP865" s="197">
        <f t="shared" si="774"/>
        <v>0</v>
      </c>
      <c r="AQ865" s="197">
        <f t="shared" si="775"/>
        <v>0</v>
      </c>
      <c r="AR865" s="197" t="str">
        <f t="shared" si="776"/>
        <v/>
      </c>
      <c r="AS865" s="197" t="str">
        <f t="shared" si="777"/>
        <v/>
      </c>
      <c r="AT865" s="197" t="str">
        <f t="shared" si="778"/>
        <v/>
      </c>
      <c r="AU865" s="197" t="str">
        <f t="shared" si="779"/>
        <v/>
      </c>
      <c r="AV865" s="199">
        <f t="shared" ca="1" si="771"/>
        <v>2.0806253918978448</v>
      </c>
      <c r="AX865" s="162">
        <f t="shared" si="780"/>
        <v>0</v>
      </c>
      <c r="AY865" s="162">
        <f t="shared" si="781"/>
        <v>0</v>
      </c>
      <c r="AZ865" s="162">
        <f t="shared" si="782"/>
        <v>0</v>
      </c>
      <c r="BA865" s="162">
        <f t="shared" si="783"/>
        <v>0</v>
      </c>
      <c r="BB865" s="162" t="str">
        <f t="shared" si="784"/>
        <v/>
      </c>
      <c r="BC865" s="162" t="str">
        <f t="shared" si="785"/>
        <v/>
      </c>
      <c r="BD865" s="162" t="str">
        <f t="shared" si="786"/>
        <v/>
      </c>
      <c r="BE865" s="162" t="str">
        <f t="shared" si="787"/>
        <v/>
      </c>
      <c r="BG865" s="169">
        <f t="shared" si="768"/>
        <v>20.220466987338813</v>
      </c>
      <c r="BH865" s="169">
        <f t="shared" ca="1" si="769"/>
        <v>2.0109223026072165</v>
      </c>
    </row>
    <row r="866" spans="3:60" x14ac:dyDescent="0.25">
      <c r="C866" s="197">
        <v>79.2</v>
      </c>
      <c r="D866" s="198">
        <f t="shared" si="737"/>
        <v>29.717628513538777</v>
      </c>
      <c r="E866" s="199">
        <f t="shared" si="738"/>
        <v>5.010505050505051</v>
      </c>
      <c r="F866" s="199">
        <f t="shared" si="739"/>
        <v>25.052525252525257</v>
      </c>
      <c r="G866" s="199">
        <f t="shared" si="740"/>
        <v>4.5093210091977838</v>
      </c>
      <c r="H866" s="200">
        <f t="shared" si="741"/>
        <v>5987.4203693250538</v>
      </c>
      <c r="K866" s="199">
        <f t="shared" si="742"/>
        <v>20.271853180445138</v>
      </c>
      <c r="L866" s="201">
        <f t="shared" si="743"/>
        <v>0.1700168378438649</v>
      </c>
      <c r="M866" s="201">
        <f t="shared" si="744"/>
        <v>0.17144671639594522</v>
      </c>
      <c r="N866" s="201">
        <f t="shared" si="745"/>
        <v>0.18020908201272309</v>
      </c>
      <c r="O866" s="201">
        <f t="shared" si="746"/>
        <v>0.17017392599708597</v>
      </c>
      <c r="P866" s="201" t="str">
        <f t="shared" si="747"/>
        <v/>
      </c>
      <c r="Q866" s="201" t="str">
        <f t="shared" si="748"/>
        <v/>
      </c>
      <c r="R866" s="201" t="str">
        <f t="shared" si="749"/>
        <v/>
      </c>
      <c r="S866" s="201" t="str">
        <f t="shared" si="750"/>
        <v/>
      </c>
      <c r="T866" s="199">
        <f t="shared" si="751"/>
        <v>0</v>
      </c>
      <c r="U866" s="199">
        <f t="shared" si="752"/>
        <v>0</v>
      </c>
      <c r="V866" s="199">
        <f t="shared" si="753"/>
        <v>0</v>
      </c>
      <c r="W866" s="199">
        <f t="shared" si="754"/>
        <v>0</v>
      </c>
      <c r="X866" s="199" t="str">
        <f t="shared" si="755"/>
        <v/>
      </c>
      <c r="Y866" s="199" t="str">
        <f t="shared" si="756"/>
        <v/>
      </c>
      <c r="Z866" s="199" t="str">
        <f t="shared" si="757"/>
        <v/>
      </c>
      <c r="AA866" s="199" t="str">
        <f t="shared" si="758"/>
        <v/>
      </c>
      <c r="AB866" s="201">
        <f t="shared" ca="1" si="759"/>
        <v>2.134444807084277</v>
      </c>
      <c r="AD866" s="162">
        <f t="shared" si="760"/>
        <v>0</v>
      </c>
      <c r="AE866" s="162">
        <f t="shared" si="761"/>
        <v>0</v>
      </c>
      <c r="AF866" s="162">
        <f t="shared" si="762"/>
        <v>0</v>
      </c>
      <c r="AG866" s="162">
        <f t="shared" si="763"/>
        <v>0</v>
      </c>
      <c r="AH866" s="162" t="str">
        <f t="shared" si="764"/>
        <v/>
      </c>
      <c r="AI866" s="162" t="str">
        <f t="shared" si="765"/>
        <v/>
      </c>
      <c r="AJ866" s="162" t="str">
        <f t="shared" si="766"/>
        <v/>
      </c>
      <c r="AK866" s="162" t="str">
        <f t="shared" si="767"/>
        <v/>
      </c>
      <c r="AM866" s="199">
        <f t="shared" si="770"/>
        <v>8.8388339671160132</v>
      </c>
      <c r="AN866" s="197">
        <f t="shared" si="772"/>
        <v>0</v>
      </c>
      <c r="AO866" s="197">
        <f t="shared" si="773"/>
        <v>0</v>
      </c>
      <c r="AP866" s="197">
        <f t="shared" si="774"/>
        <v>0</v>
      </c>
      <c r="AQ866" s="197">
        <f t="shared" si="775"/>
        <v>0</v>
      </c>
      <c r="AR866" s="197" t="str">
        <f t="shared" si="776"/>
        <v/>
      </c>
      <c r="AS866" s="197" t="str">
        <f t="shared" si="777"/>
        <v/>
      </c>
      <c r="AT866" s="197" t="str">
        <f t="shared" si="778"/>
        <v/>
      </c>
      <c r="AU866" s="197" t="str">
        <f t="shared" si="779"/>
        <v/>
      </c>
      <c r="AV866" s="199">
        <f t="shared" ca="1" si="771"/>
        <v>2.1610180317304053</v>
      </c>
      <c r="AX866" s="162">
        <f t="shared" si="780"/>
        <v>0</v>
      </c>
      <c r="AY866" s="162">
        <f t="shared" si="781"/>
        <v>0</v>
      </c>
      <c r="AZ866" s="162">
        <f t="shared" si="782"/>
        <v>0</v>
      </c>
      <c r="BA866" s="162">
        <f t="shared" si="783"/>
        <v>0</v>
      </c>
      <c r="BB866" s="162" t="str">
        <f t="shared" si="784"/>
        <v/>
      </c>
      <c r="BC866" s="162" t="str">
        <f t="shared" si="785"/>
        <v/>
      </c>
      <c r="BD866" s="162" t="str">
        <f t="shared" si="786"/>
        <v/>
      </c>
      <c r="BE866" s="162" t="str">
        <f t="shared" si="787"/>
        <v/>
      </c>
      <c r="BG866" s="169">
        <f t="shared" si="768"/>
        <v>20.246160083891976</v>
      </c>
      <c r="BH866" s="169">
        <f t="shared" ca="1" si="769"/>
        <v>2.0146998608184892</v>
      </c>
    </row>
    <row r="867" spans="3:60" x14ac:dyDescent="0.25">
      <c r="C867" s="197">
        <v>79.3</v>
      </c>
      <c r="D867" s="198">
        <f t="shared" si="737"/>
        <v>29.755150771762938</v>
      </c>
      <c r="E867" s="199">
        <f t="shared" si="738"/>
        <v>5.0154413619167713</v>
      </c>
      <c r="F867" s="199">
        <f t="shared" si="739"/>
        <v>25.077206809583856</v>
      </c>
      <c r="G867" s="199">
        <f t="shared" si="740"/>
        <v>4.5150145963306096</v>
      </c>
      <c r="H867" s="200">
        <f t="shared" si="741"/>
        <v>5981.5274140768306</v>
      </c>
      <c r="K867" s="199">
        <f t="shared" si="742"/>
        <v>20.2975462769983</v>
      </c>
      <c r="L867" s="201">
        <f t="shared" si="743"/>
        <v>0.17023232179550477</v>
      </c>
      <c r="M867" s="201">
        <f t="shared" si="744"/>
        <v>0.1716640126144445</v>
      </c>
      <c r="N867" s="201">
        <f t="shared" si="745"/>
        <v>0.1804374838910662</v>
      </c>
      <c r="O867" s="201">
        <f t="shared" si="746"/>
        <v>0.17038960904651193</v>
      </c>
      <c r="P867" s="201" t="str">
        <f t="shared" si="747"/>
        <v/>
      </c>
      <c r="Q867" s="201" t="str">
        <f t="shared" si="748"/>
        <v/>
      </c>
      <c r="R867" s="201" t="str">
        <f t="shared" si="749"/>
        <v/>
      </c>
      <c r="S867" s="201" t="str">
        <f t="shared" si="750"/>
        <v/>
      </c>
      <c r="T867" s="199">
        <f t="shared" si="751"/>
        <v>0</v>
      </c>
      <c r="U867" s="199">
        <f t="shared" si="752"/>
        <v>0</v>
      </c>
      <c r="V867" s="199">
        <f t="shared" si="753"/>
        <v>0</v>
      </c>
      <c r="W867" s="199">
        <f t="shared" si="754"/>
        <v>0</v>
      </c>
      <c r="X867" s="199" t="str">
        <f t="shared" si="755"/>
        <v/>
      </c>
      <c r="Y867" s="199" t="str">
        <f t="shared" si="756"/>
        <v/>
      </c>
      <c r="Z867" s="199" t="str">
        <f t="shared" si="757"/>
        <v/>
      </c>
      <c r="AA867" s="199" t="str">
        <f t="shared" si="758"/>
        <v/>
      </c>
      <c r="AB867" s="201">
        <f t="shared" ca="1" si="759"/>
        <v>2.0564428238536241</v>
      </c>
      <c r="AD867" s="162">
        <f t="shared" si="760"/>
        <v>0</v>
      </c>
      <c r="AE867" s="162">
        <f t="shared" si="761"/>
        <v>0</v>
      </c>
      <c r="AF867" s="162">
        <f t="shared" si="762"/>
        <v>0</v>
      </c>
      <c r="AG867" s="162">
        <f t="shared" si="763"/>
        <v>0</v>
      </c>
      <c r="AH867" s="162" t="str">
        <f t="shared" si="764"/>
        <v/>
      </c>
      <c r="AI867" s="162" t="str">
        <f t="shared" si="765"/>
        <v/>
      </c>
      <c r="AJ867" s="162" t="str">
        <f t="shared" si="766"/>
        <v/>
      </c>
      <c r="AK867" s="162" t="str">
        <f t="shared" si="767"/>
        <v/>
      </c>
      <c r="AM867" s="199">
        <f t="shared" si="770"/>
        <v>8.8500507614905253</v>
      </c>
      <c r="AN867" s="197">
        <f t="shared" si="772"/>
        <v>0</v>
      </c>
      <c r="AO867" s="197">
        <f t="shared" si="773"/>
        <v>0</v>
      </c>
      <c r="AP867" s="197">
        <f t="shared" si="774"/>
        <v>0</v>
      </c>
      <c r="AQ867" s="197">
        <f t="shared" si="775"/>
        <v>0</v>
      </c>
      <c r="AR867" s="197" t="str">
        <f t="shared" si="776"/>
        <v/>
      </c>
      <c r="AS867" s="197" t="str">
        <f t="shared" si="777"/>
        <v/>
      </c>
      <c r="AT867" s="197" t="str">
        <f t="shared" si="778"/>
        <v/>
      </c>
      <c r="AU867" s="197" t="str">
        <f t="shared" si="779"/>
        <v/>
      </c>
      <c r="AV867" s="199">
        <f t="shared" ca="1" si="771"/>
        <v>2.0407157199585373</v>
      </c>
      <c r="AX867" s="162">
        <f t="shared" si="780"/>
        <v>0</v>
      </c>
      <c r="AY867" s="162">
        <f t="shared" si="781"/>
        <v>0</v>
      </c>
      <c r="AZ867" s="162">
        <f t="shared" si="782"/>
        <v>0</v>
      </c>
      <c r="BA867" s="162">
        <f t="shared" si="783"/>
        <v>0</v>
      </c>
      <c r="BB867" s="162" t="str">
        <f t="shared" si="784"/>
        <v/>
      </c>
      <c r="BC867" s="162" t="str">
        <f t="shared" si="785"/>
        <v/>
      </c>
      <c r="BD867" s="162" t="str">
        <f t="shared" si="786"/>
        <v/>
      </c>
      <c r="BE867" s="162" t="str">
        <f t="shared" si="787"/>
        <v/>
      </c>
      <c r="BG867" s="169">
        <f t="shared" si="768"/>
        <v>20.271853180445138</v>
      </c>
      <c r="BH867" s="169">
        <f t="shared" ca="1" si="769"/>
        <v>2.134444807084277</v>
      </c>
    </row>
    <row r="868" spans="3:60" x14ac:dyDescent="0.25">
      <c r="C868" s="197">
        <v>79.400000000000006</v>
      </c>
      <c r="D868" s="198">
        <f t="shared" si="737"/>
        <v>29.792673029987107</v>
      </c>
      <c r="E868" s="199">
        <f t="shared" si="738"/>
        <v>5.0203778337531491</v>
      </c>
      <c r="F868" s="199">
        <f t="shared" si="739"/>
        <v>25.101889168765744</v>
      </c>
      <c r="G868" s="199">
        <f t="shared" si="740"/>
        <v>4.5207081834634355</v>
      </c>
      <c r="H868" s="200">
        <f t="shared" si="741"/>
        <v>5975.6458564339791</v>
      </c>
      <c r="K868" s="199">
        <f t="shared" si="742"/>
        <v>20.323239373551463</v>
      </c>
      <c r="L868" s="201">
        <f t="shared" si="743"/>
        <v>0.17044780574714466</v>
      </c>
      <c r="M868" s="201">
        <f t="shared" si="744"/>
        <v>0.17188130883294381</v>
      </c>
      <c r="N868" s="201">
        <f t="shared" si="745"/>
        <v>0.18066588576940934</v>
      </c>
      <c r="O868" s="201">
        <f t="shared" si="746"/>
        <v>0.17060529209593792</v>
      </c>
      <c r="P868" s="201" t="str">
        <f t="shared" si="747"/>
        <v/>
      </c>
      <c r="Q868" s="201" t="str">
        <f t="shared" si="748"/>
        <v/>
      </c>
      <c r="R868" s="201" t="str">
        <f t="shared" si="749"/>
        <v/>
      </c>
      <c r="S868" s="201" t="str">
        <f t="shared" si="750"/>
        <v/>
      </c>
      <c r="T868" s="199">
        <f t="shared" si="751"/>
        <v>0</v>
      </c>
      <c r="U868" s="199">
        <f t="shared" si="752"/>
        <v>0</v>
      </c>
      <c r="V868" s="199">
        <f t="shared" si="753"/>
        <v>0</v>
      </c>
      <c r="W868" s="199">
        <f t="shared" si="754"/>
        <v>0</v>
      </c>
      <c r="X868" s="199" t="str">
        <f t="shared" si="755"/>
        <v/>
      </c>
      <c r="Y868" s="199" t="str">
        <f t="shared" si="756"/>
        <v/>
      </c>
      <c r="Z868" s="199" t="str">
        <f t="shared" si="757"/>
        <v/>
      </c>
      <c r="AA868" s="199" t="str">
        <f t="shared" si="758"/>
        <v/>
      </c>
      <c r="AB868" s="201">
        <f t="shared" ca="1" si="759"/>
        <v>2.1120446843158507</v>
      </c>
      <c r="AD868" s="162">
        <f t="shared" si="760"/>
        <v>0</v>
      </c>
      <c r="AE868" s="162">
        <f t="shared" si="761"/>
        <v>0</v>
      </c>
      <c r="AF868" s="162">
        <f t="shared" si="762"/>
        <v>0</v>
      </c>
      <c r="AG868" s="162">
        <f t="shared" si="763"/>
        <v>0</v>
      </c>
      <c r="AH868" s="162" t="str">
        <f t="shared" si="764"/>
        <v/>
      </c>
      <c r="AI868" s="162" t="str">
        <f t="shared" si="765"/>
        <v/>
      </c>
      <c r="AJ868" s="162" t="str">
        <f t="shared" si="766"/>
        <v/>
      </c>
      <c r="AK868" s="162" t="str">
        <f t="shared" si="767"/>
        <v/>
      </c>
      <c r="AM868" s="199">
        <f t="shared" si="770"/>
        <v>8.8612675558650373</v>
      </c>
      <c r="AN868" s="197">
        <f t="shared" si="772"/>
        <v>0</v>
      </c>
      <c r="AO868" s="197">
        <f t="shared" si="773"/>
        <v>0</v>
      </c>
      <c r="AP868" s="197">
        <f t="shared" si="774"/>
        <v>0</v>
      </c>
      <c r="AQ868" s="197">
        <f t="shared" si="775"/>
        <v>0</v>
      </c>
      <c r="AR868" s="197" t="str">
        <f t="shared" si="776"/>
        <v/>
      </c>
      <c r="AS868" s="197" t="str">
        <f t="shared" si="777"/>
        <v/>
      </c>
      <c r="AT868" s="197" t="str">
        <f t="shared" si="778"/>
        <v/>
      </c>
      <c r="AU868" s="197" t="str">
        <f t="shared" si="779"/>
        <v/>
      </c>
      <c r="AV868" s="199">
        <f t="shared" ca="1" si="771"/>
        <v>2.1027994861812336</v>
      </c>
      <c r="AX868" s="162">
        <f t="shared" si="780"/>
        <v>0</v>
      </c>
      <c r="AY868" s="162">
        <f t="shared" si="781"/>
        <v>0</v>
      </c>
      <c r="AZ868" s="162">
        <f t="shared" si="782"/>
        <v>0</v>
      </c>
      <c r="BA868" s="162">
        <f t="shared" si="783"/>
        <v>0</v>
      </c>
      <c r="BB868" s="162" t="str">
        <f t="shared" si="784"/>
        <v/>
      </c>
      <c r="BC868" s="162" t="str">
        <f t="shared" si="785"/>
        <v/>
      </c>
      <c r="BD868" s="162" t="str">
        <f t="shared" si="786"/>
        <v/>
      </c>
      <c r="BE868" s="162" t="str">
        <f t="shared" si="787"/>
        <v/>
      </c>
      <c r="BG868" s="169">
        <f t="shared" si="768"/>
        <v>20.2975462769983</v>
      </c>
      <c r="BH868" s="169">
        <f t="shared" ca="1" si="769"/>
        <v>2.0564428238536241</v>
      </c>
    </row>
    <row r="869" spans="3:60" x14ac:dyDescent="0.25">
      <c r="C869" s="197">
        <v>79.5</v>
      </c>
      <c r="D869" s="198">
        <f t="shared" si="737"/>
        <v>29.830195288211268</v>
      </c>
      <c r="E869" s="199">
        <f t="shared" si="738"/>
        <v>5.0253144654088047</v>
      </c>
      <c r="F869" s="199">
        <f t="shared" si="739"/>
        <v>25.126572327044023</v>
      </c>
      <c r="G869" s="199">
        <f t="shared" si="740"/>
        <v>4.5264017705962596</v>
      </c>
      <c r="H869" s="200">
        <f t="shared" si="741"/>
        <v>5969.7756640906109</v>
      </c>
      <c r="K869" s="199">
        <f t="shared" si="742"/>
        <v>20.348932470104625</v>
      </c>
      <c r="L869" s="201">
        <f t="shared" si="743"/>
        <v>0.17066328969878453</v>
      </c>
      <c r="M869" s="201">
        <f t="shared" si="744"/>
        <v>0.17209860505144309</v>
      </c>
      <c r="N869" s="201">
        <f t="shared" si="745"/>
        <v>0.18089428764775248</v>
      </c>
      <c r="O869" s="201">
        <f t="shared" si="746"/>
        <v>0.17082097514536387</v>
      </c>
      <c r="P869" s="201" t="str">
        <f t="shared" si="747"/>
        <v/>
      </c>
      <c r="Q869" s="201" t="str">
        <f t="shared" si="748"/>
        <v/>
      </c>
      <c r="R869" s="201" t="str">
        <f t="shared" si="749"/>
        <v/>
      </c>
      <c r="S869" s="201" t="str">
        <f t="shared" si="750"/>
        <v/>
      </c>
      <c r="T869" s="199">
        <f t="shared" si="751"/>
        <v>0</v>
      </c>
      <c r="U869" s="199">
        <f t="shared" si="752"/>
        <v>0</v>
      </c>
      <c r="V869" s="199">
        <f t="shared" si="753"/>
        <v>0</v>
      </c>
      <c r="W869" s="199">
        <f t="shared" si="754"/>
        <v>0</v>
      </c>
      <c r="X869" s="199" t="str">
        <f t="shared" si="755"/>
        <v/>
      </c>
      <c r="Y869" s="199" t="str">
        <f t="shared" si="756"/>
        <v/>
      </c>
      <c r="Z869" s="199" t="str">
        <f t="shared" si="757"/>
        <v/>
      </c>
      <c r="AA869" s="199" t="str">
        <f t="shared" si="758"/>
        <v/>
      </c>
      <c r="AB869" s="201">
        <f t="shared" ca="1" si="759"/>
        <v>2.0587251876208712</v>
      </c>
      <c r="AD869" s="162">
        <f t="shared" si="760"/>
        <v>0</v>
      </c>
      <c r="AE869" s="162">
        <f t="shared" si="761"/>
        <v>0</v>
      </c>
      <c r="AF869" s="162">
        <f t="shared" si="762"/>
        <v>0</v>
      </c>
      <c r="AG869" s="162">
        <f t="shared" si="763"/>
        <v>0</v>
      </c>
      <c r="AH869" s="162" t="str">
        <f t="shared" si="764"/>
        <v/>
      </c>
      <c r="AI869" s="162" t="str">
        <f t="shared" si="765"/>
        <v/>
      </c>
      <c r="AJ869" s="162" t="str">
        <f t="shared" si="766"/>
        <v/>
      </c>
      <c r="AK869" s="162" t="str">
        <f t="shared" si="767"/>
        <v/>
      </c>
      <c r="AM869" s="199">
        <f t="shared" si="770"/>
        <v>8.8724843502395494</v>
      </c>
      <c r="AN869" s="197">
        <f t="shared" si="772"/>
        <v>0</v>
      </c>
      <c r="AO869" s="197">
        <f t="shared" si="773"/>
        <v>0</v>
      </c>
      <c r="AP869" s="197">
        <f t="shared" si="774"/>
        <v>0</v>
      </c>
      <c r="AQ869" s="197">
        <f t="shared" si="775"/>
        <v>0</v>
      </c>
      <c r="AR869" s="197" t="str">
        <f t="shared" si="776"/>
        <v/>
      </c>
      <c r="AS869" s="197" t="str">
        <f t="shared" si="777"/>
        <v/>
      </c>
      <c r="AT869" s="197" t="str">
        <f t="shared" si="778"/>
        <v/>
      </c>
      <c r="AU869" s="197" t="str">
        <f t="shared" si="779"/>
        <v/>
      </c>
      <c r="AV869" s="199">
        <f t="shared" ca="1" si="771"/>
        <v>2.1514776762933958</v>
      </c>
      <c r="AX869" s="162">
        <f t="shared" si="780"/>
        <v>0</v>
      </c>
      <c r="AY869" s="162">
        <f t="shared" si="781"/>
        <v>0</v>
      </c>
      <c r="AZ869" s="162">
        <f t="shared" si="782"/>
        <v>0</v>
      </c>
      <c r="BA869" s="162">
        <f t="shared" si="783"/>
        <v>0</v>
      </c>
      <c r="BB869" s="162" t="str">
        <f t="shared" si="784"/>
        <v/>
      </c>
      <c r="BC869" s="162" t="str">
        <f t="shared" si="785"/>
        <v/>
      </c>
      <c r="BD869" s="162" t="str">
        <f t="shared" si="786"/>
        <v/>
      </c>
      <c r="BE869" s="162" t="str">
        <f t="shared" si="787"/>
        <v/>
      </c>
      <c r="BG869" s="169">
        <f t="shared" si="768"/>
        <v>20.323239373551463</v>
      </c>
      <c r="BH869" s="169">
        <f t="shared" ca="1" si="769"/>
        <v>2.1120446843158507</v>
      </c>
    </row>
    <row r="870" spans="3:60" x14ac:dyDescent="0.25">
      <c r="C870" s="197">
        <v>79.599999999999994</v>
      </c>
      <c r="D870" s="198">
        <f t="shared" si="737"/>
        <v>29.867717546435433</v>
      </c>
      <c r="E870" s="199">
        <f t="shared" si="738"/>
        <v>5.0302512562814066</v>
      </c>
      <c r="F870" s="199">
        <f t="shared" si="739"/>
        <v>25.151256281407033</v>
      </c>
      <c r="G870" s="199">
        <f t="shared" si="740"/>
        <v>4.5320953577290846</v>
      </c>
      <c r="H870" s="200">
        <f t="shared" si="741"/>
        <v>5963.9168048590445</v>
      </c>
      <c r="K870" s="199">
        <f t="shared" si="742"/>
        <v>20.374625566657787</v>
      </c>
      <c r="L870" s="201">
        <f t="shared" si="743"/>
        <v>0.17087877365042442</v>
      </c>
      <c r="M870" s="201">
        <f t="shared" si="744"/>
        <v>0.1723159012699424</v>
      </c>
      <c r="N870" s="201">
        <f t="shared" si="745"/>
        <v>0.18112268952609559</v>
      </c>
      <c r="O870" s="201">
        <f t="shared" si="746"/>
        <v>0.17103665819478983</v>
      </c>
      <c r="P870" s="201" t="str">
        <f t="shared" si="747"/>
        <v/>
      </c>
      <c r="Q870" s="201" t="str">
        <f t="shared" si="748"/>
        <v/>
      </c>
      <c r="R870" s="201" t="str">
        <f t="shared" si="749"/>
        <v/>
      </c>
      <c r="S870" s="201" t="str">
        <f t="shared" si="750"/>
        <v/>
      </c>
      <c r="T870" s="199">
        <f t="shared" si="751"/>
        <v>0</v>
      </c>
      <c r="U870" s="199">
        <f t="shared" si="752"/>
        <v>0</v>
      </c>
      <c r="V870" s="199">
        <f t="shared" si="753"/>
        <v>0</v>
      </c>
      <c r="W870" s="199">
        <f t="shared" si="754"/>
        <v>0</v>
      </c>
      <c r="X870" s="199" t="str">
        <f t="shared" si="755"/>
        <v/>
      </c>
      <c r="Y870" s="199" t="str">
        <f t="shared" si="756"/>
        <v/>
      </c>
      <c r="Z870" s="199" t="str">
        <f t="shared" si="757"/>
        <v/>
      </c>
      <c r="AA870" s="199" t="str">
        <f t="shared" si="758"/>
        <v/>
      </c>
      <c r="AB870" s="201">
        <f t="shared" ca="1" si="759"/>
        <v>2.0968756560108743</v>
      </c>
      <c r="AD870" s="162">
        <f t="shared" si="760"/>
        <v>0</v>
      </c>
      <c r="AE870" s="162">
        <f t="shared" si="761"/>
        <v>0</v>
      </c>
      <c r="AF870" s="162">
        <f t="shared" si="762"/>
        <v>0</v>
      </c>
      <c r="AG870" s="162">
        <f t="shared" si="763"/>
        <v>0</v>
      </c>
      <c r="AH870" s="162" t="str">
        <f t="shared" si="764"/>
        <v/>
      </c>
      <c r="AI870" s="162" t="str">
        <f t="shared" si="765"/>
        <v/>
      </c>
      <c r="AJ870" s="162" t="str">
        <f t="shared" si="766"/>
        <v/>
      </c>
      <c r="AK870" s="162" t="str">
        <f t="shared" si="767"/>
        <v/>
      </c>
      <c r="AM870" s="199">
        <f t="shared" si="770"/>
        <v>8.8837011446140615</v>
      </c>
      <c r="AN870" s="197">
        <f t="shared" si="772"/>
        <v>0</v>
      </c>
      <c r="AO870" s="197">
        <f t="shared" si="773"/>
        <v>0</v>
      </c>
      <c r="AP870" s="197">
        <f t="shared" si="774"/>
        <v>0</v>
      </c>
      <c r="AQ870" s="197">
        <f t="shared" si="775"/>
        <v>0</v>
      </c>
      <c r="AR870" s="197" t="str">
        <f t="shared" si="776"/>
        <v/>
      </c>
      <c r="AS870" s="197" t="str">
        <f t="shared" si="777"/>
        <v/>
      </c>
      <c r="AT870" s="197" t="str">
        <f t="shared" si="778"/>
        <v/>
      </c>
      <c r="AU870" s="197" t="str">
        <f t="shared" si="779"/>
        <v/>
      </c>
      <c r="AV870" s="199">
        <f t="shared" ca="1" si="771"/>
        <v>2.0607803977721804</v>
      </c>
      <c r="AX870" s="162">
        <f t="shared" si="780"/>
        <v>0</v>
      </c>
      <c r="AY870" s="162">
        <f t="shared" si="781"/>
        <v>0</v>
      </c>
      <c r="AZ870" s="162">
        <f t="shared" si="782"/>
        <v>0</v>
      </c>
      <c r="BA870" s="162">
        <f t="shared" si="783"/>
        <v>0</v>
      </c>
      <c r="BB870" s="162" t="str">
        <f t="shared" si="784"/>
        <v/>
      </c>
      <c r="BC870" s="162" t="str">
        <f t="shared" si="785"/>
        <v/>
      </c>
      <c r="BD870" s="162" t="str">
        <f t="shared" si="786"/>
        <v/>
      </c>
      <c r="BE870" s="162" t="str">
        <f t="shared" si="787"/>
        <v/>
      </c>
      <c r="BG870" s="169">
        <f t="shared" si="768"/>
        <v>20.348932470104625</v>
      </c>
      <c r="BH870" s="169">
        <f t="shared" ca="1" si="769"/>
        <v>2.0587251876208712</v>
      </c>
    </row>
    <row r="871" spans="3:60" x14ac:dyDescent="0.25">
      <c r="C871" s="197">
        <v>79.7</v>
      </c>
      <c r="D871" s="198">
        <f t="shared" si="737"/>
        <v>29.905239804659601</v>
      </c>
      <c r="E871" s="199">
        <f t="shared" si="738"/>
        <v>5.0351882057716439</v>
      </c>
      <c r="F871" s="199">
        <f t="shared" si="739"/>
        <v>25.175941028858219</v>
      </c>
      <c r="G871" s="199">
        <f t="shared" si="740"/>
        <v>4.5377889448619104</v>
      </c>
      <c r="H871" s="200">
        <f t="shared" si="741"/>
        <v>5958.0692466692999</v>
      </c>
      <c r="K871" s="199">
        <f t="shared" si="742"/>
        <v>20.40031866321095</v>
      </c>
      <c r="L871" s="201">
        <f t="shared" si="743"/>
        <v>0.17109425760206429</v>
      </c>
      <c r="M871" s="201">
        <f t="shared" si="744"/>
        <v>0.17253319748844168</v>
      </c>
      <c r="N871" s="201">
        <f t="shared" si="745"/>
        <v>0.1813510914044387</v>
      </c>
      <c r="O871" s="201">
        <f t="shared" si="746"/>
        <v>0.17125234124421579</v>
      </c>
      <c r="P871" s="201" t="str">
        <f t="shared" si="747"/>
        <v/>
      </c>
      <c r="Q871" s="201" t="str">
        <f t="shared" si="748"/>
        <v/>
      </c>
      <c r="R871" s="201" t="str">
        <f t="shared" si="749"/>
        <v/>
      </c>
      <c r="S871" s="201" t="str">
        <f t="shared" si="750"/>
        <v/>
      </c>
      <c r="T871" s="199">
        <f t="shared" si="751"/>
        <v>0</v>
      </c>
      <c r="U871" s="199">
        <f t="shared" si="752"/>
        <v>0</v>
      </c>
      <c r="V871" s="199">
        <f t="shared" si="753"/>
        <v>0</v>
      </c>
      <c r="W871" s="199">
        <f t="shared" si="754"/>
        <v>0</v>
      </c>
      <c r="X871" s="199" t="str">
        <f t="shared" si="755"/>
        <v/>
      </c>
      <c r="Y871" s="199" t="str">
        <f t="shared" si="756"/>
        <v/>
      </c>
      <c r="Z871" s="199" t="str">
        <f t="shared" si="757"/>
        <v/>
      </c>
      <c r="AA871" s="199" t="str">
        <f t="shared" si="758"/>
        <v/>
      </c>
      <c r="AB871" s="201">
        <f t="shared" ca="1" si="759"/>
        <v>2.0925448615022479</v>
      </c>
      <c r="AD871" s="162">
        <f t="shared" si="760"/>
        <v>0</v>
      </c>
      <c r="AE871" s="162">
        <f t="shared" si="761"/>
        <v>0</v>
      </c>
      <c r="AF871" s="162">
        <f t="shared" si="762"/>
        <v>0</v>
      </c>
      <c r="AG871" s="162">
        <f t="shared" si="763"/>
        <v>0</v>
      </c>
      <c r="AH871" s="162" t="str">
        <f t="shared" si="764"/>
        <v/>
      </c>
      <c r="AI871" s="162" t="str">
        <f t="shared" si="765"/>
        <v/>
      </c>
      <c r="AJ871" s="162" t="str">
        <f t="shared" si="766"/>
        <v/>
      </c>
      <c r="AK871" s="162" t="str">
        <f t="shared" si="767"/>
        <v/>
      </c>
      <c r="AM871" s="199">
        <f t="shared" si="770"/>
        <v>8.8949179389885735</v>
      </c>
      <c r="AN871" s="197">
        <f t="shared" si="772"/>
        <v>0</v>
      </c>
      <c r="AO871" s="197">
        <f t="shared" si="773"/>
        <v>0</v>
      </c>
      <c r="AP871" s="197">
        <f t="shared" si="774"/>
        <v>0</v>
      </c>
      <c r="AQ871" s="197">
        <f t="shared" si="775"/>
        <v>0</v>
      </c>
      <c r="AR871" s="197" t="str">
        <f t="shared" si="776"/>
        <v/>
      </c>
      <c r="AS871" s="197" t="str">
        <f t="shared" si="777"/>
        <v/>
      </c>
      <c r="AT871" s="197" t="str">
        <f t="shared" si="778"/>
        <v/>
      </c>
      <c r="AU871" s="197" t="str">
        <f t="shared" si="779"/>
        <v/>
      </c>
      <c r="AV871" s="199">
        <f t="shared" ca="1" si="771"/>
        <v>2.0903144621036551</v>
      </c>
      <c r="AX871" s="162">
        <f t="shared" si="780"/>
        <v>0</v>
      </c>
      <c r="AY871" s="162">
        <f t="shared" si="781"/>
        <v>0</v>
      </c>
      <c r="AZ871" s="162">
        <f t="shared" si="782"/>
        <v>0</v>
      </c>
      <c r="BA871" s="162">
        <f t="shared" si="783"/>
        <v>0</v>
      </c>
      <c r="BB871" s="162" t="str">
        <f t="shared" si="784"/>
        <v/>
      </c>
      <c r="BC871" s="162" t="str">
        <f t="shared" si="785"/>
        <v/>
      </c>
      <c r="BD871" s="162" t="str">
        <f t="shared" si="786"/>
        <v/>
      </c>
      <c r="BE871" s="162" t="str">
        <f t="shared" si="787"/>
        <v/>
      </c>
      <c r="BG871" s="169">
        <f t="shared" si="768"/>
        <v>20.374625566657787</v>
      </c>
      <c r="BH871" s="169">
        <f t="shared" ca="1" si="769"/>
        <v>2.0968756560108743</v>
      </c>
    </row>
    <row r="872" spans="3:60" x14ac:dyDescent="0.25">
      <c r="C872" s="197">
        <v>79.8</v>
      </c>
      <c r="D872" s="198">
        <f t="shared" si="737"/>
        <v>29.942762062883762</v>
      </c>
      <c r="E872" s="199">
        <f t="shared" si="738"/>
        <v>5.040125313283208</v>
      </c>
      <c r="F872" s="199">
        <f t="shared" si="739"/>
        <v>25.200626566416041</v>
      </c>
      <c r="G872" s="199">
        <f t="shared" si="740"/>
        <v>4.5434825319947354</v>
      </c>
      <c r="H872" s="200">
        <f t="shared" si="741"/>
        <v>5952.2329575685844</v>
      </c>
      <c r="K872" s="199">
        <f t="shared" si="742"/>
        <v>20.426011759764112</v>
      </c>
      <c r="L872" s="201">
        <f t="shared" si="743"/>
        <v>0.17130974155370415</v>
      </c>
      <c r="M872" s="201">
        <f t="shared" si="744"/>
        <v>0.17275049370694098</v>
      </c>
      <c r="N872" s="201">
        <f t="shared" si="745"/>
        <v>0.18157949328278181</v>
      </c>
      <c r="O872" s="201">
        <f t="shared" si="746"/>
        <v>0.17146802429364177</v>
      </c>
      <c r="P872" s="201" t="str">
        <f t="shared" si="747"/>
        <v/>
      </c>
      <c r="Q872" s="201" t="str">
        <f t="shared" si="748"/>
        <v/>
      </c>
      <c r="R872" s="201" t="str">
        <f t="shared" si="749"/>
        <v/>
      </c>
      <c r="S872" s="201" t="str">
        <f t="shared" si="750"/>
        <v/>
      </c>
      <c r="T872" s="199">
        <f t="shared" si="751"/>
        <v>0</v>
      </c>
      <c r="U872" s="199">
        <f t="shared" si="752"/>
        <v>0</v>
      </c>
      <c r="V872" s="199">
        <f t="shared" si="753"/>
        <v>0</v>
      </c>
      <c r="W872" s="199">
        <f t="shared" si="754"/>
        <v>0</v>
      </c>
      <c r="X872" s="199" t="str">
        <f t="shared" si="755"/>
        <v/>
      </c>
      <c r="Y872" s="199" t="str">
        <f t="shared" si="756"/>
        <v/>
      </c>
      <c r="Z872" s="199" t="str">
        <f t="shared" si="757"/>
        <v/>
      </c>
      <c r="AA872" s="199" t="str">
        <f t="shared" si="758"/>
        <v/>
      </c>
      <c r="AB872" s="201">
        <f t="shared" ca="1" si="759"/>
        <v>2.1490972311333043</v>
      </c>
      <c r="AD872" s="162">
        <f t="shared" si="760"/>
        <v>0</v>
      </c>
      <c r="AE872" s="162">
        <f t="shared" si="761"/>
        <v>0</v>
      </c>
      <c r="AF872" s="162">
        <f t="shared" si="762"/>
        <v>0</v>
      </c>
      <c r="AG872" s="162">
        <f t="shared" si="763"/>
        <v>0</v>
      </c>
      <c r="AH872" s="162" t="str">
        <f t="shared" si="764"/>
        <v/>
      </c>
      <c r="AI872" s="162" t="str">
        <f t="shared" si="765"/>
        <v/>
      </c>
      <c r="AJ872" s="162" t="str">
        <f t="shared" si="766"/>
        <v/>
      </c>
      <c r="AK872" s="162" t="str">
        <f t="shared" si="767"/>
        <v/>
      </c>
      <c r="AM872" s="199">
        <f t="shared" si="770"/>
        <v>8.9061347333630856</v>
      </c>
      <c r="AN872" s="197">
        <f t="shared" si="772"/>
        <v>0</v>
      </c>
      <c r="AO872" s="197">
        <f t="shared" si="773"/>
        <v>0</v>
      </c>
      <c r="AP872" s="197">
        <f t="shared" si="774"/>
        <v>0</v>
      </c>
      <c r="AQ872" s="197">
        <f t="shared" si="775"/>
        <v>0</v>
      </c>
      <c r="AR872" s="197" t="str">
        <f t="shared" si="776"/>
        <v/>
      </c>
      <c r="AS872" s="197" t="str">
        <f t="shared" si="777"/>
        <v/>
      </c>
      <c r="AT872" s="197" t="str">
        <f t="shared" si="778"/>
        <v/>
      </c>
      <c r="AU872" s="197" t="str">
        <f t="shared" si="779"/>
        <v/>
      </c>
      <c r="AV872" s="199">
        <f t="shared" ca="1" si="771"/>
        <v>2.1161681278085434</v>
      </c>
      <c r="AX872" s="162">
        <f t="shared" si="780"/>
        <v>0</v>
      </c>
      <c r="AY872" s="162">
        <f t="shared" si="781"/>
        <v>0</v>
      </c>
      <c r="AZ872" s="162">
        <f t="shared" si="782"/>
        <v>0</v>
      </c>
      <c r="BA872" s="162">
        <f t="shared" si="783"/>
        <v>0</v>
      </c>
      <c r="BB872" s="162" t="str">
        <f t="shared" si="784"/>
        <v/>
      </c>
      <c r="BC872" s="162" t="str">
        <f t="shared" si="785"/>
        <v/>
      </c>
      <c r="BD872" s="162" t="str">
        <f t="shared" si="786"/>
        <v/>
      </c>
      <c r="BE872" s="162" t="str">
        <f t="shared" si="787"/>
        <v/>
      </c>
      <c r="BG872" s="169">
        <f t="shared" si="768"/>
        <v>20.40031866321095</v>
      </c>
      <c r="BH872" s="169">
        <f t="shared" ca="1" si="769"/>
        <v>2.0925448615022479</v>
      </c>
    </row>
    <row r="873" spans="3:60" x14ac:dyDescent="0.25">
      <c r="C873" s="197">
        <v>79.900000000000006</v>
      </c>
      <c r="D873" s="198">
        <f t="shared" si="737"/>
        <v>29.980284321107931</v>
      </c>
      <c r="E873" s="199">
        <f t="shared" si="738"/>
        <v>5.0450625782227787</v>
      </c>
      <c r="F873" s="199">
        <f t="shared" si="739"/>
        <v>25.225312891113894</v>
      </c>
      <c r="G873" s="199">
        <f t="shared" si="740"/>
        <v>4.5491761191275621</v>
      </c>
      <c r="H873" s="200">
        <f t="shared" si="741"/>
        <v>5946.4079057207809</v>
      </c>
      <c r="K873" s="199">
        <f t="shared" si="742"/>
        <v>20.451704856317274</v>
      </c>
      <c r="L873" s="201">
        <f t="shared" si="743"/>
        <v>0.17152522550534405</v>
      </c>
      <c r="M873" s="201">
        <f t="shared" si="744"/>
        <v>0.17296778992544029</v>
      </c>
      <c r="N873" s="201">
        <f t="shared" si="745"/>
        <v>0.18180789516112494</v>
      </c>
      <c r="O873" s="201">
        <f t="shared" si="746"/>
        <v>0.17168370734306773</v>
      </c>
      <c r="P873" s="201" t="str">
        <f t="shared" si="747"/>
        <v/>
      </c>
      <c r="Q873" s="201" t="str">
        <f t="shared" si="748"/>
        <v/>
      </c>
      <c r="R873" s="201" t="str">
        <f t="shared" si="749"/>
        <v/>
      </c>
      <c r="S873" s="201" t="str">
        <f t="shared" si="750"/>
        <v/>
      </c>
      <c r="T873" s="199">
        <f t="shared" si="751"/>
        <v>0</v>
      </c>
      <c r="U873" s="199">
        <f t="shared" si="752"/>
        <v>0</v>
      </c>
      <c r="V873" s="199">
        <f t="shared" si="753"/>
        <v>0</v>
      </c>
      <c r="W873" s="199">
        <f t="shared" si="754"/>
        <v>0</v>
      </c>
      <c r="X873" s="199" t="str">
        <f t="shared" si="755"/>
        <v/>
      </c>
      <c r="Y873" s="199" t="str">
        <f t="shared" si="756"/>
        <v/>
      </c>
      <c r="Z873" s="199" t="str">
        <f t="shared" si="757"/>
        <v/>
      </c>
      <c r="AA873" s="199" t="str">
        <f t="shared" si="758"/>
        <v/>
      </c>
      <c r="AB873" s="201">
        <f t="shared" ca="1" si="759"/>
        <v>2.1246407516966852</v>
      </c>
      <c r="AD873" s="162">
        <f t="shared" si="760"/>
        <v>0</v>
      </c>
      <c r="AE873" s="162">
        <f t="shared" si="761"/>
        <v>0</v>
      </c>
      <c r="AF873" s="162">
        <f t="shared" si="762"/>
        <v>0</v>
      </c>
      <c r="AG873" s="162">
        <f t="shared" si="763"/>
        <v>0</v>
      </c>
      <c r="AH873" s="162" t="str">
        <f t="shared" si="764"/>
        <v/>
      </c>
      <c r="AI873" s="162" t="str">
        <f t="shared" si="765"/>
        <v/>
      </c>
      <c r="AJ873" s="162" t="str">
        <f t="shared" si="766"/>
        <v/>
      </c>
      <c r="AK873" s="162" t="str">
        <f t="shared" si="767"/>
        <v/>
      </c>
      <c r="AM873" s="199">
        <f t="shared" si="770"/>
        <v>8.9173515277375976</v>
      </c>
      <c r="AN873" s="197">
        <f t="shared" si="772"/>
        <v>0</v>
      </c>
      <c r="AO873" s="197">
        <f t="shared" si="773"/>
        <v>0</v>
      </c>
      <c r="AP873" s="197">
        <f t="shared" si="774"/>
        <v>0</v>
      </c>
      <c r="AQ873" s="197">
        <f t="shared" si="775"/>
        <v>0</v>
      </c>
      <c r="AR873" s="197" t="str">
        <f t="shared" si="776"/>
        <v/>
      </c>
      <c r="AS873" s="197" t="str">
        <f t="shared" si="777"/>
        <v/>
      </c>
      <c r="AT873" s="197" t="str">
        <f t="shared" si="778"/>
        <v/>
      </c>
      <c r="AU873" s="197" t="str">
        <f t="shared" si="779"/>
        <v/>
      </c>
      <c r="AV873" s="199">
        <f t="shared" ca="1" si="771"/>
        <v>2.1401840811846466</v>
      </c>
      <c r="AX873" s="162">
        <f t="shared" si="780"/>
        <v>0</v>
      </c>
      <c r="AY873" s="162">
        <f t="shared" si="781"/>
        <v>0</v>
      </c>
      <c r="AZ873" s="162">
        <f t="shared" si="782"/>
        <v>0</v>
      </c>
      <c r="BA873" s="162">
        <f t="shared" si="783"/>
        <v>0</v>
      </c>
      <c r="BB873" s="162" t="str">
        <f t="shared" si="784"/>
        <v/>
      </c>
      <c r="BC873" s="162" t="str">
        <f t="shared" si="785"/>
        <v/>
      </c>
      <c r="BD873" s="162" t="str">
        <f t="shared" si="786"/>
        <v/>
      </c>
      <c r="BE873" s="162" t="str">
        <f t="shared" si="787"/>
        <v/>
      </c>
      <c r="BG873" s="169">
        <f t="shared" si="768"/>
        <v>20.426011759764112</v>
      </c>
      <c r="BH873" s="169">
        <f t="shared" ca="1" si="769"/>
        <v>2.1490972311333043</v>
      </c>
    </row>
    <row r="874" spans="3:60" x14ac:dyDescent="0.25">
      <c r="C874" s="197">
        <v>80</v>
      </c>
      <c r="D874" s="198">
        <f t="shared" si="737"/>
        <v>30.017806579332095</v>
      </c>
      <c r="E874" s="199">
        <f t="shared" si="738"/>
        <v>5.05</v>
      </c>
      <c r="F874" s="199">
        <f t="shared" si="739"/>
        <v>25.25</v>
      </c>
      <c r="G874" s="199">
        <f t="shared" si="740"/>
        <v>4.5548697062603871</v>
      </c>
      <c r="H874" s="200">
        <f t="shared" si="741"/>
        <v>5940.5940594059402</v>
      </c>
      <c r="K874" s="199">
        <f t="shared" si="742"/>
        <v>20.477397952870437</v>
      </c>
      <c r="L874" s="201">
        <f t="shared" si="743"/>
        <v>0.17174070945698391</v>
      </c>
      <c r="M874" s="201">
        <f t="shared" si="744"/>
        <v>0.17318508614393957</v>
      </c>
      <c r="N874" s="201">
        <f t="shared" si="745"/>
        <v>0.18203629703946808</v>
      </c>
      <c r="O874" s="201">
        <f t="shared" si="746"/>
        <v>0.17189939039249369</v>
      </c>
      <c r="P874" s="201" t="str">
        <f t="shared" si="747"/>
        <v/>
      </c>
      <c r="Q874" s="201" t="str">
        <f t="shared" si="748"/>
        <v/>
      </c>
      <c r="R874" s="201" t="str">
        <f t="shared" si="749"/>
        <v/>
      </c>
      <c r="S874" s="201" t="str">
        <f t="shared" si="750"/>
        <v/>
      </c>
      <c r="T874" s="199">
        <f t="shared" si="751"/>
        <v>0</v>
      </c>
      <c r="U874" s="199">
        <f t="shared" si="752"/>
        <v>0</v>
      </c>
      <c r="V874" s="199">
        <f t="shared" si="753"/>
        <v>0</v>
      </c>
      <c r="W874" s="199">
        <f t="shared" si="754"/>
        <v>0</v>
      </c>
      <c r="X874" s="199" t="str">
        <f t="shared" si="755"/>
        <v/>
      </c>
      <c r="Y874" s="199" t="str">
        <f t="shared" si="756"/>
        <v/>
      </c>
      <c r="Z874" s="199" t="str">
        <f t="shared" si="757"/>
        <v/>
      </c>
      <c r="AA874" s="199" t="str">
        <f t="shared" si="758"/>
        <v/>
      </c>
      <c r="AB874" s="201">
        <f t="shared" ca="1" si="759"/>
        <v>2.0002465690793643</v>
      </c>
      <c r="AD874" s="162">
        <f t="shared" si="760"/>
        <v>0</v>
      </c>
      <c r="AE874" s="162">
        <f t="shared" si="761"/>
        <v>0</v>
      </c>
      <c r="AF874" s="162">
        <f t="shared" si="762"/>
        <v>0</v>
      </c>
      <c r="AG874" s="162">
        <f t="shared" si="763"/>
        <v>0</v>
      </c>
      <c r="AH874" s="162" t="str">
        <f t="shared" si="764"/>
        <v/>
      </c>
      <c r="AI874" s="162" t="str">
        <f t="shared" si="765"/>
        <v/>
      </c>
      <c r="AJ874" s="162" t="str">
        <f t="shared" si="766"/>
        <v/>
      </c>
      <c r="AK874" s="162" t="str">
        <f t="shared" si="767"/>
        <v/>
      </c>
      <c r="AM874" s="199">
        <f t="shared" si="770"/>
        <v>8.9285683221121097</v>
      </c>
      <c r="AN874" s="197">
        <f t="shared" si="772"/>
        <v>0</v>
      </c>
      <c r="AO874" s="197">
        <f t="shared" si="773"/>
        <v>0</v>
      </c>
      <c r="AP874" s="197">
        <f t="shared" si="774"/>
        <v>0</v>
      </c>
      <c r="AQ874" s="197">
        <f t="shared" si="775"/>
        <v>0</v>
      </c>
      <c r="AR874" s="197" t="str">
        <f t="shared" si="776"/>
        <v/>
      </c>
      <c r="AS874" s="197" t="str">
        <f t="shared" si="777"/>
        <v/>
      </c>
      <c r="AT874" s="197" t="str">
        <f t="shared" si="778"/>
        <v/>
      </c>
      <c r="AU874" s="197" t="str">
        <f t="shared" si="779"/>
        <v/>
      </c>
      <c r="AV874" s="199">
        <f t="shared" ca="1" si="771"/>
        <v>2.0696162351876217</v>
      </c>
      <c r="AX874" s="162">
        <f t="shared" si="780"/>
        <v>0</v>
      </c>
      <c r="AY874" s="162">
        <f t="shared" si="781"/>
        <v>0</v>
      </c>
      <c r="AZ874" s="162">
        <f t="shared" si="782"/>
        <v>0</v>
      </c>
      <c r="BA874" s="162">
        <f t="shared" si="783"/>
        <v>0</v>
      </c>
      <c r="BB874" s="162" t="str">
        <f t="shared" si="784"/>
        <v/>
      </c>
      <c r="BC874" s="162" t="str">
        <f t="shared" si="785"/>
        <v/>
      </c>
      <c r="BD874" s="162" t="str">
        <f t="shared" si="786"/>
        <v/>
      </c>
      <c r="BE874" s="162" t="str">
        <f t="shared" si="787"/>
        <v/>
      </c>
      <c r="BG874" s="169">
        <f t="shared" si="768"/>
        <v>20.451704856317274</v>
      </c>
      <c r="BH874" s="169">
        <f t="shared" ca="1" si="769"/>
        <v>2.1246407516966852</v>
      </c>
    </row>
    <row r="875" spans="3:60" x14ac:dyDescent="0.25">
      <c r="C875" s="197">
        <v>80.099999999999994</v>
      </c>
      <c r="D875" s="198">
        <f t="shared" si="737"/>
        <v>30.055328837556257</v>
      </c>
      <c r="E875" s="199">
        <f t="shared" si="738"/>
        <v>5.0549375780274657</v>
      </c>
      <c r="F875" s="199">
        <f t="shared" si="739"/>
        <v>25.274687890137329</v>
      </c>
      <c r="G875" s="199">
        <f t="shared" si="740"/>
        <v>4.5605632933932121</v>
      </c>
      <c r="H875" s="200">
        <f t="shared" si="741"/>
        <v>5934.7913870197735</v>
      </c>
      <c r="K875" s="199">
        <f t="shared" si="742"/>
        <v>20.503091049423599</v>
      </c>
      <c r="L875" s="201">
        <f t="shared" si="743"/>
        <v>0.17195619340862381</v>
      </c>
      <c r="M875" s="201">
        <f t="shared" si="744"/>
        <v>0.17340238236243888</v>
      </c>
      <c r="N875" s="201">
        <f t="shared" si="745"/>
        <v>0.18226469891781119</v>
      </c>
      <c r="O875" s="201">
        <f t="shared" si="746"/>
        <v>0.17211507344191965</v>
      </c>
      <c r="P875" s="201" t="str">
        <f t="shared" si="747"/>
        <v/>
      </c>
      <c r="Q875" s="201" t="str">
        <f t="shared" si="748"/>
        <v/>
      </c>
      <c r="R875" s="201" t="str">
        <f t="shared" si="749"/>
        <v/>
      </c>
      <c r="S875" s="201" t="str">
        <f t="shared" si="750"/>
        <v/>
      </c>
      <c r="T875" s="199">
        <f t="shared" si="751"/>
        <v>0</v>
      </c>
      <c r="U875" s="199">
        <f t="shared" si="752"/>
        <v>0</v>
      </c>
      <c r="V875" s="199">
        <f t="shared" si="753"/>
        <v>0</v>
      </c>
      <c r="W875" s="199">
        <f t="shared" si="754"/>
        <v>0</v>
      </c>
      <c r="X875" s="199" t="str">
        <f t="shared" si="755"/>
        <v/>
      </c>
      <c r="Y875" s="199" t="str">
        <f t="shared" si="756"/>
        <v/>
      </c>
      <c r="Z875" s="199" t="str">
        <f t="shared" si="757"/>
        <v/>
      </c>
      <c r="AA875" s="199" t="str">
        <f t="shared" si="758"/>
        <v/>
      </c>
      <c r="AB875" s="201">
        <f t="shared" ca="1" si="759"/>
        <v>2.1392503347933332</v>
      </c>
      <c r="AD875" s="162">
        <f t="shared" si="760"/>
        <v>0</v>
      </c>
      <c r="AE875" s="162">
        <f t="shared" si="761"/>
        <v>0</v>
      </c>
      <c r="AF875" s="162">
        <f t="shared" si="762"/>
        <v>0</v>
      </c>
      <c r="AG875" s="162">
        <f t="shared" si="763"/>
        <v>0</v>
      </c>
      <c r="AH875" s="162" t="str">
        <f t="shared" si="764"/>
        <v/>
      </c>
      <c r="AI875" s="162" t="str">
        <f t="shared" si="765"/>
        <v/>
      </c>
      <c r="AJ875" s="162" t="str">
        <f t="shared" si="766"/>
        <v/>
      </c>
      <c r="AK875" s="162" t="str">
        <f t="shared" si="767"/>
        <v/>
      </c>
      <c r="AM875" s="199">
        <f t="shared" si="770"/>
        <v>8.9397851164866218</v>
      </c>
      <c r="AN875" s="197">
        <f t="shared" si="772"/>
        <v>0</v>
      </c>
      <c r="AO875" s="197">
        <f t="shared" si="773"/>
        <v>0</v>
      </c>
      <c r="AP875" s="197">
        <f t="shared" si="774"/>
        <v>0</v>
      </c>
      <c r="AQ875" s="197">
        <f t="shared" si="775"/>
        <v>0</v>
      </c>
      <c r="AR875" s="197" t="str">
        <f t="shared" si="776"/>
        <v/>
      </c>
      <c r="AS875" s="197" t="str">
        <f t="shared" si="777"/>
        <v/>
      </c>
      <c r="AT875" s="197" t="str">
        <f t="shared" si="778"/>
        <v/>
      </c>
      <c r="AU875" s="197" t="str">
        <f t="shared" si="779"/>
        <v/>
      </c>
      <c r="AV875" s="199">
        <f t="shared" ca="1" si="771"/>
        <v>2.1519412976619137</v>
      </c>
      <c r="AX875" s="162">
        <f t="shared" si="780"/>
        <v>0</v>
      </c>
      <c r="AY875" s="162">
        <f t="shared" si="781"/>
        <v>0</v>
      </c>
      <c r="AZ875" s="162">
        <f t="shared" si="782"/>
        <v>0</v>
      </c>
      <c r="BA875" s="162">
        <f t="shared" si="783"/>
        <v>0</v>
      </c>
      <c r="BB875" s="162" t="str">
        <f t="shared" si="784"/>
        <v/>
      </c>
      <c r="BC875" s="162" t="str">
        <f t="shared" si="785"/>
        <v/>
      </c>
      <c r="BD875" s="162" t="str">
        <f t="shared" si="786"/>
        <v/>
      </c>
      <c r="BE875" s="162" t="str">
        <f t="shared" si="787"/>
        <v/>
      </c>
      <c r="BG875" s="169">
        <f t="shared" si="768"/>
        <v>20.477397952870437</v>
      </c>
      <c r="BH875" s="169">
        <f t="shared" ca="1" si="769"/>
        <v>2.0002465690793643</v>
      </c>
    </row>
    <row r="876" spans="3:60" x14ac:dyDescent="0.25">
      <c r="C876" s="197">
        <v>80.2</v>
      </c>
      <c r="D876" s="198">
        <f t="shared" si="737"/>
        <v>30.092851095780425</v>
      </c>
      <c r="E876" s="199">
        <f t="shared" si="738"/>
        <v>5.0598753117206989</v>
      </c>
      <c r="F876" s="199">
        <f t="shared" si="739"/>
        <v>25.299376558603495</v>
      </c>
      <c r="G876" s="199">
        <f t="shared" si="740"/>
        <v>4.566256880526038</v>
      </c>
      <c r="H876" s="200">
        <f t="shared" si="741"/>
        <v>5928.9998570731532</v>
      </c>
      <c r="K876" s="199">
        <f t="shared" si="742"/>
        <v>20.528784145976761</v>
      </c>
      <c r="L876" s="201">
        <f t="shared" si="743"/>
        <v>0.17217167736026368</v>
      </c>
      <c r="M876" s="201">
        <f t="shared" si="744"/>
        <v>0.17361967858093819</v>
      </c>
      <c r="N876" s="201">
        <f t="shared" si="745"/>
        <v>0.1824931007961543</v>
      </c>
      <c r="O876" s="201">
        <f t="shared" si="746"/>
        <v>0.1723307564913456</v>
      </c>
      <c r="P876" s="201" t="str">
        <f t="shared" si="747"/>
        <v/>
      </c>
      <c r="Q876" s="201" t="str">
        <f t="shared" si="748"/>
        <v/>
      </c>
      <c r="R876" s="201" t="str">
        <f t="shared" si="749"/>
        <v/>
      </c>
      <c r="S876" s="201" t="str">
        <f t="shared" si="750"/>
        <v/>
      </c>
      <c r="T876" s="199">
        <f t="shared" si="751"/>
        <v>0</v>
      </c>
      <c r="U876" s="199">
        <f t="shared" si="752"/>
        <v>0</v>
      </c>
      <c r="V876" s="199">
        <f t="shared" si="753"/>
        <v>0</v>
      </c>
      <c r="W876" s="199">
        <f t="shared" si="754"/>
        <v>0</v>
      </c>
      <c r="X876" s="199" t="str">
        <f t="shared" si="755"/>
        <v/>
      </c>
      <c r="Y876" s="199" t="str">
        <f t="shared" si="756"/>
        <v/>
      </c>
      <c r="Z876" s="199" t="str">
        <f t="shared" si="757"/>
        <v/>
      </c>
      <c r="AA876" s="199" t="str">
        <f t="shared" si="758"/>
        <v/>
      </c>
      <c r="AB876" s="201">
        <f t="shared" ca="1" si="759"/>
        <v>2.1113661682572475</v>
      </c>
      <c r="AD876" s="162">
        <f t="shared" si="760"/>
        <v>0</v>
      </c>
      <c r="AE876" s="162">
        <f t="shared" si="761"/>
        <v>0</v>
      </c>
      <c r="AF876" s="162">
        <f t="shared" si="762"/>
        <v>0</v>
      </c>
      <c r="AG876" s="162">
        <f t="shared" si="763"/>
        <v>0</v>
      </c>
      <c r="AH876" s="162" t="str">
        <f t="shared" si="764"/>
        <v/>
      </c>
      <c r="AI876" s="162" t="str">
        <f t="shared" si="765"/>
        <v/>
      </c>
      <c r="AJ876" s="162" t="str">
        <f t="shared" si="766"/>
        <v/>
      </c>
      <c r="AK876" s="162" t="str">
        <f t="shared" si="767"/>
        <v/>
      </c>
      <c r="AM876" s="199">
        <f t="shared" si="770"/>
        <v>8.9510019108611338</v>
      </c>
      <c r="AN876" s="197">
        <f t="shared" si="772"/>
        <v>0</v>
      </c>
      <c r="AO876" s="197">
        <f t="shared" si="773"/>
        <v>0</v>
      </c>
      <c r="AP876" s="197">
        <f t="shared" si="774"/>
        <v>0</v>
      </c>
      <c r="AQ876" s="197">
        <f t="shared" si="775"/>
        <v>0</v>
      </c>
      <c r="AR876" s="197" t="str">
        <f t="shared" si="776"/>
        <v/>
      </c>
      <c r="AS876" s="197" t="str">
        <f t="shared" si="777"/>
        <v/>
      </c>
      <c r="AT876" s="197" t="str">
        <f t="shared" si="778"/>
        <v/>
      </c>
      <c r="AU876" s="197" t="str">
        <f t="shared" si="779"/>
        <v/>
      </c>
      <c r="AV876" s="199">
        <f t="shared" ca="1" si="771"/>
        <v>2.1584990804083013</v>
      </c>
      <c r="AX876" s="162">
        <f t="shared" si="780"/>
        <v>0</v>
      </c>
      <c r="AY876" s="162">
        <f t="shared" si="781"/>
        <v>0</v>
      </c>
      <c r="AZ876" s="162">
        <f t="shared" si="782"/>
        <v>0</v>
      </c>
      <c r="BA876" s="162">
        <f t="shared" si="783"/>
        <v>0</v>
      </c>
      <c r="BB876" s="162" t="str">
        <f t="shared" si="784"/>
        <v/>
      </c>
      <c r="BC876" s="162" t="str">
        <f t="shared" si="785"/>
        <v/>
      </c>
      <c r="BD876" s="162" t="str">
        <f t="shared" si="786"/>
        <v/>
      </c>
      <c r="BE876" s="162" t="str">
        <f t="shared" si="787"/>
        <v/>
      </c>
      <c r="BG876" s="169">
        <f t="shared" si="768"/>
        <v>20.503091049423599</v>
      </c>
      <c r="BH876" s="169">
        <f t="shared" ca="1" si="769"/>
        <v>2.1392503347933332</v>
      </c>
    </row>
    <row r="877" spans="3:60" x14ac:dyDescent="0.25">
      <c r="C877" s="197">
        <v>80.3</v>
      </c>
      <c r="D877" s="198">
        <f t="shared" si="737"/>
        <v>30.13037335400459</v>
      </c>
      <c r="E877" s="199">
        <f t="shared" si="738"/>
        <v>5.0648132004981319</v>
      </c>
      <c r="F877" s="199">
        <f t="shared" si="739"/>
        <v>25.32406600249066</v>
      </c>
      <c r="G877" s="199">
        <f t="shared" si="740"/>
        <v>4.5719504676588629</v>
      </c>
      <c r="H877" s="200">
        <f t="shared" si="741"/>
        <v>5923.2194381916106</v>
      </c>
      <c r="K877" s="199">
        <f t="shared" si="742"/>
        <v>20.554477242529924</v>
      </c>
      <c r="L877" s="201">
        <f t="shared" si="743"/>
        <v>0.17238716131190357</v>
      </c>
      <c r="M877" s="201">
        <f t="shared" si="744"/>
        <v>0.17383697479943747</v>
      </c>
      <c r="N877" s="201">
        <f t="shared" si="745"/>
        <v>0.18272150267449744</v>
      </c>
      <c r="O877" s="201">
        <f t="shared" si="746"/>
        <v>0.17254643954077159</v>
      </c>
      <c r="P877" s="201" t="str">
        <f t="shared" si="747"/>
        <v/>
      </c>
      <c r="Q877" s="201" t="str">
        <f t="shared" si="748"/>
        <v/>
      </c>
      <c r="R877" s="201" t="str">
        <f t="shared" si="749"/>
        <v/>
      </c>
      <c r="S877" s="201" t="str">
        <f t="shared" si="750"/>
        <v/>
      </c>
      <c r="T877" s="199">
        <f t="shared" si="751"/>
        <v>0</v>
      </c>
      <c r="U877" s="199">
        <f t="shared" si="752"/>
        <v>0</v>
      </c>
      <c r="V877" s="199">
        <f t="shared" si="753"/>
        <v>0</v>
      </c>
      <c r="W877" s="199">
        <f t="shared" si="754"/>
        <v>0</v>
      </c>
      <c r="X877" s="199" t="str">
        <f t="shared" si="755"/>
        <v/>
      </c>
      <c r="Y877" s="199" t="str">
        <f t="shared" si="756"/>
        <v/>
      </c>
      <c r="Z877" s="199" t="str">
        <f t="shared" si="757"/>
        <v/>
      </c>
      <c r="AA877" s="199" t="str">
        <f t="shared" si="758"/>
        <v/>
      </c>
      <c r="AB877" s="201">
        <f t="shared" ca="1" si="759"/>
        <v>2.0329442763637204</v>
      </c>
      <c r="AD877" s="162">
        <f t="shared" si="760"/>
        <v>0</v>
      </c>
      <c r="AE877" s="162">
        <f t="shared" si="761"/>
        <v>0</v>
      </c>
      <c r="AF877" s="162">
        <f t="shared" si="762"/>
        <v>0</v>
      </c>
      <c r="AG877" s="162">
        <f t="shared" si="763"/>
        <v>0</v>
      </c>
      <c r="AH877" s="162" t="str">
        <f t="shared" si="764"/>
        <v/>
      </c>
      <c r="AI877" s="162" t="str">
        <f t="shared" si="765"/>
        <v/>
      </c>
      <c r="AJ877" s="162" t="str">
        <f t="shared" si="766"/>
        <v/>
      </c>
      <c r="AK877" s="162" t="str">
        <f t="shared" si="767"/>
        <v/>
      </c>
      <c r="AM877" s="199">
        <f t="shared" si="770"/>
        <v>8.9622187052356459</v>
      </c>
      <c r="AN877" s="197">
        <f t="shared" si="772"/>
        <v>0</v>
      </c>
      <c r="AO877" s="197">
        <f t="shared" si="773"/>
        <v>0</v>
      </c>
      <c r="AP877" s="197">
        <f t="shared" si="774"/>
        <v>0</v>
      </c>
      <c r="AQ877" s="197">
        <f t="shared" si="775"/>
        <v>0</v>
      </c>
      <c r="AR877" s="197" t="str">
        <f t="shared" si="776"/>
        <v/>
      </c>
      <c r="AS877" s="197" t="str">
        <f t="shared" si="777"/>
        <v/>
      </c>
      <c r="AT877" s="197" t="str">
        <f t="shared" si="778"/>
        <v/>
      </c>
      <c r="AU877" s="197" t="str">
        <f t="shared" si="779"/>
        <v/>
      </c>
      <c r="AV877" s="199">
        <f t="shared" ca="1" si="771"/>
        <v>2.0311886102292251</v>
      </c>
      <c r="AX877" s="162">
        <f t="shared" si="780"/>
        <v>0</v>
      </c>
      <c r="AY877" s="162">
        <f t="shared" si="781"/>
        <v>0</v>
      </c>
      <c r="AZ877" s="162">
        <f t="shared" si="782"/>
        <v>0</v>
      </c>
      <c r="BA877" s="162">
        <f t="shared" si="783"/>
        <v>0</v>
      </c>
      <c r="BB877" s="162" t="str">
        <f t="shared" si="784"/>
        <v/>
      </c>
      <c r="BC877" s="162" t="str">
        <f t="shared" si="785"/>
        <v/>
      </c>
      <c r="BD877" s="162" t="str">
        <f t="shared" si="786"/>
        <v/>
      </c>
      <c r="BE877" s="162" t="str">
        <f t="shared" si="787"/>
        <v/>
      </c>
      <c r="BG877" s="169">
        <f t="shared" si="768"/>
        <v>20.528784145976761</v>
      </c>
      <c r="BH877" s="169">
        <f t="shared" ca="1" si="769"/>
        <v>2.1113661682572475</v>
      </c>
    </row>
    <row r="878" spans="3:60" x14ac:dyDescent="0.25">
      <c r="C878" s="197">
        <v>80.400000000000006</v>
      </c>
      <c r="D878" s="198">
        <f t="shared" si="737"/>
        <v>30.167895612228758</v>
      </c>
      <c r="E878" s="199">
        <f t="shared" si="738"/>
        <v>5.069751243781095</v>
      </c>
      <c r="F878" s="199">
        <f t="shared" si="739"/>
        <v>25.348756218905475</v>
      </c>
      <c r="G878" s="199">
        <f t="shared" si="740"/>
        <v>4.5776440547916888</v>
      </c>
      <c r="H878" s="200">
        <f t="shared" si="741"/>
        <v>5917.4500991148352</v>
      </c>
      <c r="K878" s="199">
        <f t="shared" si="742"/>
        <v>20.580170339083086</v>
      </c>
      <c r="L878" s="201">
        <f t="shared" si="743"/>
        <v>0.17260264526354344</v>
      </c>
      <c r="M878" s="201">
        <f t="shared" si="744"/>
        <v>0.17405427101793675</v>
      </c>
      <c r="N878" s="201">
        <f t="shared" si="745"/>
        <v>0.18294990455284055</v>
      </c>
      <c r="O878" s="201">
        <f t="shared" si="746"/>
        <v>0.17276212259019755</v>
      </c>
      <c r="P878" s="201" t="str">
        <f t="shared" si="747"/>
        <v/>
      </c>
      <c r="Q878" s="201" t="str">
        <f t="shared" si="748"/>
        <v/>
      </c>
      <c r="R878" s="201" t="str">
        <f t="shared" si="749"/>
        <v/>
      </c>
      <c r="S878" s="201" t="str">
        <f t="shared" si="750"/>
        <v/>
      </c>
      <c r="T878" s="199">
        <f t="shared" si="751"/>
        <v>0</v>
      </c>
      <c r="U878" s="199">
        <f t="shared" si="752"/>
        <v>0</v>
      </c>
      <c r="V878" s="199">
        <f t="shared" si="753"/>
        <v>0</v>
      </c>
      <c r="W878" s="199">
        <f t="shared" si="754"/>
        <v>0</v>
      </c>
      <c r="X878" s="199" t="str">
        <f t="shared" si="755"/>
        <v/>
      </c>
      <c r="Y878" s="199" t="str">
        <f t="shared" si="756"/>
        <v/>
      </c>
      <c r="Z878" s="199" t="str">
        <f t="shared" si="757"/>
        <v/>
      </c>
      <c r="AA878" s="199" t="str">
        <f t="shared" si="758"/>
        <v/>
      </c>
      <c r="AB878" s="201">
        <f t="shared" ca="1" si="759"/>
        <v>2.1273073013063848</v>
      </c>
      <c r="AD878" s="162">
        <f t="shared" si="760"/>
        <v>0</v>
      </c>
      <c r="AE878" s="162">
        <f t="shared" si="761"/>
        <v>0</v>
      </c>
      <c r="AF878" s="162">
        <f t="shared" si="762"/>
        <v>0</v>
      </c>
      <c r="AG878" s="162">
        <f t="shared" si="763"/>
        <v>0</v>
      </c>
      <c r="AH878" s="162" t="str">
        <f t="shared" si="764"/>
        <v/>
      </c>
      <c r="AI878" s="162" t="str">
        <f t="shared" si="765"/>
        <v/>
      </c>
      <c r="AJ878" s="162" t="str">
        <f t="shared" si="766"/>
        <v/>
      </c>
      <c r="AK878" s="162" t="str">
        <f t="shared" si="767"/>
        <v/>
      </c>
      <c r="AM878" s="199">
        <f t="shared" si="770"/>
        <v>8.973435499610158</v>
      </c>
      <c r="AN878" s="197">
        <f t="shared" si="772"/>
        <v>0</v>
      </c>
      <c r="AO878" s="197">
        <f t="shared" si="773"/>
        <v>0</v>
      </c>
      <c r="AP878" s="197">
        <f t="shared" si="774"/>
        <v>0</v>
      </c>
      <c r="AQ878" s="197">
        <f t="shared" si="775"/>
        <v>0</v>
      </c>
      <c r="AR878" s="197" t="str">
        <f t="shared" si="776"/>
        <v/>
      </c>
      <c r="AS878" s="197" t="str">
        <f t="shared" si="777"/>
        <v/>
      </c>
      <c r="AT878" s="197" t="str">
        <f t="shared" si="778"/>
        <v/>
      </c>
      <c r="AU878" s="197" t="str">
        <f t="shared" si="779"/>
        <v/>
      </c>
      <c r="AV878" s="199">
        <f t="shared" ca="1" si="771"/>
        <v>2.0739681109036381</v>
      </c>
      <c r="AX878" s="162">
        <f t="shared" si="780"/>
        <v>0</v>
      </c>
      <c r="AY878" s="162">
        <f t="shared" si="781"/>
        <v>0</v>
      </c>
      <c r="AZ878" s="162">
        <f t="shared" si="782"/>
        <v>0</v>
      </c>
      <c r="BA878" s="162">
        <f t="shared" si="783"/>
        <v>0</v>
      </c>
      <c r="BB878" s="162" t="str">
        <f t="shared" si="784"/>
        <v/>
      </c>
      <c r="BC878" s="162" t="str">
        <f t="shared" si="785"/>
        <v/>
      </c>
      <c r="BD878" s="162" t="str">
        <f t="shared" si="786"/>
        <v/>
      </c>
      <c r="BE878" s="162" t="str">
        <f t="shared" si="787"/>
        <v/>
      </c>
      <c r="BG878" s="169">
        <f t="shared" si="768"/>
        <v>20.554477242529924</v>
      </c>
      <c r="BH878" s="169">
        <f t="shared" ca="1" si="769"/>
        <v>2.0329442763637204</v>
      </c>
    </row>
    <row r="879" spans="3:60" x14ac:dyDescent="0.25">
      <c r="C879" s="197">
        <v>80.5</v>
      </c>
      <c r="D879" s="198">
        <f t="shared" si="737"/>
        <v>30.205417870452919</v>
      </c>
      <c r="E879" s="199">
        <f t="shared" si="738"/>
        <v>5.0746894409937893</v>
      </c>
      <c r="F879" s="199">
        <f t="shared" si="739"/>
        <v>25.373447204968947</v>
      </c>
      <c r="G879" s="199">
        <f t="shared" si="740"/>
        <v>4.5833376419245146</v>
      </c>
      <c r="H879" s="200">
        <f t="shared" si="741"/>
        <v>5911.6918086961832</v>
      </c>
      <c r="K879" s="199">
        <f t="shared" si="742"/>
        <v>20.605863435636248</v>
      </c>
      <c r="L879" s="201">
        <f t="shared" si="743"/>
        <v>0.17281812921518333</v>
      </c>
      <c r="M879" s="201">
        <f t="shared" si="744"/>
        <v>0.17427156723643605</v>
      </c>
      <c r="N879" s="201">
        <f t="shared" si="745"/>
        <v>0.18317830643118369</v>
      </c>
      <c r="O879" s="201">
        <f t="shared" si="746"/>
        <v>0.17297780563962351</v>
      </c>
      <c r="P879" s="201" t="str">
        <f t="shared" si="747"/>
        <v/>
      </c>
      <c r="Q879" s="201" t="str">
        <f t="shared" si="748"/>
        <v/>
      </c>
      <c r="R879" s="201" t="str">
        <f t="shared" si="749"/>
        <v/>
      </c>
      <c r="S879" s="201" t="str">
        <f t="shared" si="750"/>
        <v/>
      </c>
      <c r="T879" s="199">
        <f t="shared" si="751"/>
        <v>0</v>
      </c>
      <c r="U879" s="199">
        <f t="shared" si="752"/>
        <v>0</v>
      </c>
      <c r="V879" s="199">
        <f t="shared" si="753"/>
        <v>0</v>
      </c>
      <c r="W879" s="199">
        <f t="shared" si="754"/>
        <v>0</v>
      </c>
      <c r="X879" s="199" t="str">
        <f t="shared" si="755"/>
        <v/>
      </c>
      <c r="Y879" s="199" t="str">
        <f t="shared" si="756"/>
        <v/>
      </c>
      <c r="Z879" s="199" t="str">
        <f t="shared" si="757"/>
        <v/>
      </c>
      <c r="AA879" s="199" t="str">
        <f t="shared" si="758"/>
        <v/>
      </c>
      <c r="AB879" s="201">
        <f t="shared" ca="1" si="759"/>
        <v>2.0053353762812605</v>
      </c>
      <c r="AD879" s="162">
        <f t="shared" si="760"/>
        <v>0</v>
      </c>
      <c r="AE879" s="162">
        <f t="shared" si="761"/>
        <v>0</v>
      </c>
      <c r="AF879" s="162">
        <f t="shared" si="762"/>
        <v>0</v>
      </c>
      <c r="AG879" s="162">
        <f t="shared" si="763"/>
        <v>0</v>
      </c>
      <c r="AH879" s="162" t="str">
        <f t="shared" si="764"/>
        <v/>
      </c>
      <c r="AI879" s="162" t="str">
        <f t="shared" si="765"/>
        <v/>
      </c>
      <c r="AJ879" s="162" t="str">
        <f t="shared" si="766"/>
        <v/>
      </c>
      <c r="AK879" s="162" t="str">
        <f t="shared" si="767"/>
        <v/>
      </c>
      <c r="AM879" s="199">
        <f t="shared" si="770"/>
        <v>8.98465229398467</v>
      </c>
      <c r="AN879" s="197">
        <f t="shared" si="772"/>
        <v>0</v>
      </c>
      <c r="AO879" s="197">
        <f t="shared" si="773"/>
        <v>0</v>
      </c>
      <c r="AP879" s="197">
        <f t="shared" si="774"/>
        <v>0</v>
      </c>
      <c r="AQ879" s="197">
        <f t="shared" si="775"/>
        <v>0</v>
      </c>
      <c r="AR879" s="197" t="str">
        <f t="shared" si="776"/>
        <v/>
      </c>
      <c r="AS879" s="197" t="str">
        <f t="shared" si="777"/>
        <v/>
      </c>
      <c r="AT879" s="197" t="str">
        <f t="shared" si="778"/>
        <v/>
      </c>
      <c r="AU879" s="197" t="str">
        <f t="shared" si="779"/>
        <v/>
      </c>
      <c r="AV879" s="199">
        <f t="shared" ca="1" si="771"/>
        <v>2.0651245551495294</v>
      </c>
      <c r="AX879" s="162">
        <f t="shared" si="780"/>
        <v>0</v>
      </c>
      <c r="AY879" s="162">
        <f t="shared" si="781"/>
        <v>0</v>
      </c>
      <c r="AZ879" s="162">
        <f t="shared" si="782"/>
        <v>0</v>
      </c>
      <c r="BA879" s="162">
        <f t="shared" si="783"/>
        <v>0</v>
      </c>
      <c r="BB879" s="162" t="str">
        <f t="shared" si="784"/>
        <v/>
      </c>
      <c r="BC879" s="162" t="str">
        <f t="shared" si="785"/>
        <v/>
      </c>
      <c r="BD879" s="162" t="str">
        <f t="shared" si="786"/>
        <v/>
      </c>
      <c r="BE879" s="162" t="str">
        <f t="shared" si="787"/>
        <v/>
      </c>
      <c r="BG879" s="169">
        <f t="shared" si="768"/>
        <v>20.580170339083086</v>
      </c>
      <c r="BH879" s="169">
        <f t="shared" ca="1" si="769"/>
        <v>2.1273073013063848</v>
      </c>
    </row>
    <row r="880" spans="3:60" x14ac:dyDescent="0.25">
      <c r="C880" s="197">
        <v>80.599999999999994</v>
      </c>
      <c r="D880" s="198">
        <f t="shared" si="737"/>
        <v>30.242940128677084</v>
      </c>
      <c r="E880" s="199">
        <f t="shared" si="738"/>
        <v>5.0796277915632757</v>
      </c>
      <c r="F880" s="199">
        <f t="shared" si="739"/>
        <v>25.398138957816379</v>
      </c>
      <c r="G880" s="199">
        <f t="shared" si="740"/>
        <v>4.5890312290573405</v>
      </c>
      <c r="H880" s="200">
        <f t="shared" si="741"/>
        <v>5905.9445359021829</v>
      </c>
      <c r="K880" s="199">
        <f t="shared" si="742"/>
        <v>20.631556532189411</v>
      </c>
      <c r="L880" s="201">
        <f t="shared" si="743"/>
        <v>0.1730336131668232</v>
      </c>
      <c r="M880" s="201">
        <f t="shared" si="744"/>
        <v>0.17448886345493536</v>
      </c>
      <c r="N880" s="201">
        <f t="shared" si="745"/>
        <v>0.18340670830952679</v>
      </c>
      <c r="O880" s="201">
        <f t="shared" si="746"/>
        <v>0.17319348868904946</v>
      </c>
      <c r="P880" s="201" t="str">
        <f t="shared" si="747"/>
        <v/>
      </c>
      <c r="Q880" s="201" t="str">
        <f t="shared" si="748"/>
        <v/>
      </c>
      <c r="R880" s="201" t="str">
        <f t="shared" si="749"/>
        <v/>
      </c>
      <c r="S880" s="201" t="str">
        <f t="shared" si="750"/>
        <v/>
      </c>
      <c r="T880" s="199">
        <f t="shared" si="751"/>
        <v>0</v>
      </c>
      <c r="U880" s="199">
        <f t="shared" si="752"/>
        <v>0</v>
      </c>
      <c r="V880" s="199">
        <f t="shared" si="753"/>
        <v>0</v>
      </c>
      <c r="W880" s="199">
        <f t="shared" si="754"/>
        <v>0</v>
      </c>
      <c r="X880" s="199" t="str">
        <f t="shared" si="755"/>
        <v/>
      </c>
      <c r="Y880" s="199" t="str">
        <f t="shared" si="756"/>
        <v/>
      </c>
      <c r="Z880" s="199" t="str">
        <f t="shared" si="757"/>
        <v/>
      </c>
      <c r="AA880" s="199" t="str">
        <f t="shared" si="758"/>
        <v/>
      </c>
      <c r="AB880" s="201">
        <f t="shared" ca="1" si="759"/>
        <v>2.0062063456739812</v>
      </c>
      <c r="AD880" s="162">
        <f t="shared" si="760"/>
        <v>0</v>
      </c>
      <c r="AE880" s="162">
        <f t="shared" si="761"/>
        <v>0</v>
      </c>
      <c r="AF880" s="162">
        <f t="shared" si="762"/>
        <v>0</v>
      </c>
      <c r="AG880" s="162">
        <f t="shared" si="763"/>
        <v>0</v>
      </c>
      <c r="AH880" s="162" t="str">
        <f t="shared" si="764"/>
        <v/>
      </c>
      <c r="AI880" s="162" t="str">
        <f t="shared" si="765"/>
        <v/>
      </c>
      <c r="AJ880" s="162" t="str">
        <f t="shared" si="766"/>
        <v/>
      </c>
      <c r="AK880" s="162" t="str">
        <f t="shared" si="767"/>
        <v/>
      </c>
      <c r="AM880" s="199">
        <f t="shared" si="770"/>
        <v>8.9958690883591821</v>
      </c>
      <c r="AN880" s="197">
        <f t="shared" si="772"/>
        <v>0</v>
      </c>
      <c r="AO880" s="197">
        <f t="shared" si="773"/>
        <v>0</v>
      </c>
      <c r="AP880" s="197">
        <f t="shared" si="774"/>
        <v>0</v>
      </c>
      <c r="AQ880" s="197">
        <f t="shared" si="775"/>
        <v>0</v>
      </c>
      <c r="AR880" s="197" t="str">
        <f t="shared" si="776"/>
        <v/>
      </c>
      <c r="AS880" s="197" t="str">
        <f t="shared" si="777"/>
        <v/>
      </c>
      <c r="AT880" s="197" t="str">
        <f t="shared" si="778"/>
        <v/>
      </c>
      <c r="AU880" s="197" t="str">
        <f t="shared" si="779"/>
        <v/>
      </c>
      <c r="AV880" s="199">
        <f t="shared" ca="1" si="771"/>
        <v>2.0582662848817934</v>
      </c>
      <c r="AX880" s="162">
        <f t="shared" si="780"/>
        <v>0</v>
      </c>
      <c r="AY880" s="162">
        <f t="shared" si="781"/>
        <v>0</v>
      </c>
      <c r="AZ880" s="162">
        <f t="shared" si="782"/>
        <v>0</v>
      </c>
      <c r="BA880" s="162">
        <f t="shared" si="783"/>
        <v>0</v>
      </c>
      <c r="BB880" s="162" t="str">
        <f t="shared" si="784"/>
        <v/>
      </c>
      <c r="BC880" s="162" t="str">
        <f t="shared" si="785"/>
        <v/>
      </c>
      <c r="BD880" s="162" t="str">
        <f t="shared" si="786"/>
        <v/>
      </c>
      <c r="BE880" s="162" t="str">
        <f t="shared" si="787"/>
        <v/>
      </c>
      <c r="BG880" s="169">
        <f t="shared" si="768"/>
        <v>20.605863435636248</v>
      </c>
      <c r="BH880" s="169">
        <f t="shared" ca="1" si="769"/>
        <v>2.0053353762812605</v>
      </c>
    </row>
    <row r="881" spans="3:60" x14ac:dyDescent="0.25">
      <c r="C881" s="197">
        <v>80.7</v>
      </c>
      <c r="D881" s="198">
        <f t="shared" si="737"/>
        <v>30.280462386901252</v>
      </c>
      <c r="E881" s="199">
        <f t="shared" si="738"/>
        <v>5.0845662949194548</v>
      </c>
      <c r="F881" s="199">
        <f t="shared" si="739"/>
        <v>25.422831474597274</v>
      </c>
      <c r="G881" s="199">
        <f t="shared" si="740"/>
        <v>4.5947248161901664</v>
      </c>
      <c r="H881" s="200">
        <f t="shared" si="741"/>
        <v>5900.208249812039</v>
      </c>
      <c r="K881" s="199">
        <f t="shared" si="742"/>
        <v>20.657249628742573</v>
      </c>
      <c r="L881" s="201">
        <f t="shared" si="743"/>
        <v>0.17324909711846306</v>
      </c>
      <c r="M881" s="201">
        <f t="shared" si="744"/>
        <v>0.17470615967343464</v>
      </c>
      <c r="N881" s="201">
        <f t="shared" si="745"/>
        <v>0.18363511018786993</v>
      </c>
      <c r="O881" s="201">
        <f t="shared" si="746"/>
        <v>0.17340917173847545</v>
      </c>
      <c r="P881" s="201" t="str">
        <f t="shared" si="747"/>
        <v/>
      </c>
      <c r="Q881" s="201" t="str">
        <f t="shared" si="748"/>
        <v/>
      </c>
      <c r="R881" s="201" t="str">
        <f t="shared" si="749"/>
        <v/>
      </c>
      <c r="S881" s="201" t="str">
        <f t="shared" si="750"/>
        <v/>
      </c>
      <c r="T881" s="199">
        <f t="shared" si="751"/>
        <v>0</v>
      </c>
      <c r="U881" s="199">
        <f t="shared" si="752"/>
        <v>0</v>
      </c>
      <c r="V881" s="199">
        <f t="shared" si="753"/>
        <v>0</v>
      </c>
      <c r="W881" s="199">
        <f t="shared" si="754"/>
        <v>0</v>
      </c>
      <c r="X881" s="199" t="str">
        <f t="shared" si="755"/>
        <v/>
      </c>
      <c r="Y881" s="199" t="str">
        <f t="shared" si="756"/>
        <v/>
      </c>
      <c r="Z881" s="199" t="str">
        <f t="shared" si="757"/>
        <v/>
      </c>
      <c r="AA881" s="199" t="str">
        <f t="shared" si="758"/>
        <v/>
      </c>
      <c r="AB881" s="201">
        <f t="shared" ca="1" si="759"/>
        <v>2.1299770275791952</v>
      </c>
      <c r="AD881" s="162">
        <f t="shared" si="760"/>
        <v>0</v>
      </c>
      <c r="AE881" s="162">
        <f t="shared" si="761"/>
        <v>0</v>
      </c>
      <c r="AF881" s="162">
        <f t="shared" si="762"/>
        <v>0</v>
      </c>
      <c r="AG881" s="162">
        <f t="shared" si="763"/>
        <v>0</v>
      </c>
      <c r="AH881" s="162" t="str">
        <f t="shared" si="764"/>
        <v/>
      </c>
      <c r="AI881" s="162" t="str">
        <f t="shared" si="765"/>
        <v/>
      </c>
      <c r="AJ881" s="162" t="str">
        <f t="shared" si="766"/>
        <v/>
      </c>
      <c r="AK881" s="162" t="str">
        <f t="shared" si="767"/>
        <v/>
      </c>
      <c r="AM881" s="199">
        <f t="shared" si="770"/>
        <v>9.0070858827336941</v>
      </c>
      <c r="AN881" s="197">
        <f t="shared" si="772"/>
        <v>0</v>
      </c>
      <c r="AO881" s="197">
        <f t="shared" si="773"/>
        <v>0</v>
      </c>
      <c r="AP881" s="197">
        <f t="shared" si="774"/>
        <v>0</v>
      </c>
      <c r="AQ881" s="197">
        <f t="shared" si="775"/>
        <v>0</v>
      </c>
      <c r="AR881" s="197" t="str">
        <f t="shared" si="776"/>
        <v/>
      </c>
      <c r="AS881" s="197" t="str">
        <f t="shared" si="777"/>
        <v/>
      </c>
      <c r="AT881" s="197" t="str">
        <f t="shared" si="778"/>
        <v/>
      </c>
      <c r="AU881" s="197" t="str">
        <f t="shared" si="779"/>
        <v/>
      </c>
      <c r="AV881" s="199">
        <f t="shared" ca="1" si="771"/>
        <v>2.1841178630310742</v>
      </c>
      <c r="AX881" s="162">
        <f t="shared" si="780"/>
        <v>0</v>
      </c>
      <c r="AY881" s="162">
        <f t="shared" si="781"/>
        <v>0</v>
      </c>
      <c r="AZ881" s="162">
        <f t="shared" si="782"/>
        <v>0</v>
      </c>
      <c r="BA881" s="162">
        <f t="shared" si="783"/>
        <v>0</v>
      </c>
      <c r="BB881" s="162" t="str">
        <f t="shared" si="784"/>
        <v/>
      </c>
      <c r="BC881" s="162" t="str">
        <f t="shared" si="785"/>
        <v/>
      </c>
      <c r="BD881" s="162" t="str">
        <f t="shared" si="786"/>
        <v/>
      </c>
      <c r="BE881" s="162" t="str">
        <f t="shared" si="787"/>
        <v/>
      </c>
      <c r="BG881" s="169">
        <f t="shared" si="768"/>
        <v>20.631556532189411</v>
      </c>
      <c r="BH881" s="169">
        <f t="shared" ca="1" si="769"/>
        <v>2.0062063456739812</v>
      </c>
    </row>
    <row r="882" spans="3:60" x14ac:dyDescent="0.25">
      <c r="C882" s="197">
        <v>80.8</v>
      </c>
      <c r="D882" s="198">
        <f t="shared" si="737"/>
        <v>30.317984645125414</v>
      </c>
      <c r="E882" s="199">
        <f t="shared" si="738"/>
        <v>5.0895049504950496</v>
      </c>
      <c r="F882" s="199">
        <f t="shared" si="739"/>
        <v>25.447524752475246</v>
      </c>
      <c r="G882" s="199">
        <f t="shared" si="740"/>
        <v>4.6004184033229905</v>
      </c>
      <c r="H882" s="200">
        <f t="shared" si="741"/>
        <v>5894.4829196171504</v>
      </c>
      <c r="K882" s="199">
        <f t="shared" si="742"/>
        <v>20.682942725295735</v>
      </c>
      <c r="L882" s="201">
        <f t="shared" si="743"/>
        <v>0.17346458107010296</v>
      </c>
      <c r="M882" s="201">
        <f t="shared" si="744"/>
        <v>0.17492345589193395</v>
      </c>
      <c r="N882" s="201">
        <f t="shared" si="745"/>
        <v>0.18386351206621304</v>
      </c>
      <c r="O882" s="201">
        <f t="shared" si="746"/>
        <v>0.17362485478790141</v>
      </c>
      <c r="P882" s="201" t="str">
        <f t="shared" si="747"/>
        <v/>
      </c>
      <c r="Q882" s="201" t="str">
        <f t="shared" si="748"/>
        <v/>
      </c>
      <c r="R882" s="201" t="str">
        <f t="shared" si="749"/>
        <v/>
      </c>
      <c r="S882" s="201" t="str">
        <f t="shared" si="750"/>
        <v/>
      </c>
      <c r="T882" s="199">
        <f t="shared" si="751"/>
        <v>0</v>
      </c>
      <c r="U882" s="199">
        <f t="shared" si="752"/>
        <v>0</v>
      </c>
      <c r="V882" s="199">
        <f t="shared" si="753"/>
        <v>0</v>
      </c>
      <c r="W882" s="199">
        <f t="shared" si="754"/>
        <v>0</v>
      </c>
      <c r="X882" s="199" t="str">
        <f t="shared" si="755"/>
        <v/>
      </c>
      <c r="Y882" s="199" t="str">
        <f t="shared" si="756"/>
        <v/>
      </c>
      <c r="Z882" s="199" t="str">
        <f t="shared" si="757"/>
        <v/>
      </c>
      <c r="AA882" s="199" t="str">
        <f t="shared" si="758"/>
        <v/>
      </c>
      <c r="AB882" s="201">
        <f t="shared" ca="1" si="759"/>
        <v>2.1333001870511898</v>
      </c>
      <c r="AD882" s="162">
        <f t="shared" si="760"/>
        <v>0</v>
      </c>
      <c r="AE882" s="162">
        <f t="shared" si="761"/>
        <v>0</v>
      </c>
      <c r="AF882" s="162">
        <f t="shared" si="762"/>
        <v>0</v>
      </c>
      <c r="AG882" s="162">
        <f t="shared" si="763"/>
        <v>0</v>
      </c>
      <c r="AH882" s="162" t="str">
        <f t="shared" si="764"/>
        <v/>
      </c>
      <c r="AI882" s="162" t="str">
        <f t="shared" si="765"/>
        <v/>
      </c>
      <c r="AJ882" s="162" t="str">
        <f t="shared" si="766"/>
        <v/>
      </c>
      <c r="AK882" s="162" t="str">
        <f t="shared" si="767"/>
        <v/>
      </c>
      <c r="AM882" s="199">
        <f t="shared" si="770"/>
        <v>9.0183026771082062</v>
      </c>
      <c r="AN882" s="197">
        <f t="shared" si="772"/>
        <v>0</v>
      </c>
      <c r="AO882" s="197">
        <f t="shared" si="773"/>
        <v>0</v>
      </c>
      <c r="AP882" s="197">
        <f t="shared" si="774"/>
        <v>0</v>
      </c>
      <c r="AQ882" s="197">
        <f t="shared" si="775"/>
        <v>0</v>
      </c>
      <c r="AR882" s="197" t="str">
        <f t="shared" si="776"/>
        <v/>
      </c>
      <c r="AS882" s="197" t="str">
        <f t="shared" si="777"/>
        <v/>
      </c>
      <c r="AT882" s="197" t="str">
        <f t="shared" si="778"/>
        <v/>
      </c>
      <c r="AU882" s="197" t="str">
        <f t="shared" si="779"/>
        <v/>
      </c>
      <c r="AV882" s="199">
        <f t="shared" ca="1" si="771"/>
        <v>2.1377481751710694</v>
      </c>
      <c r="AX882" s="162">
        <f t="shared" si="780"/>
        <v>0</v>
      </c>
      <c r="AY882" s="162">
        <f t="shared" si="781"/>
        <v>0</v>
      </c>
      <c r="AZ882" s="162">
        <f t="shared" si="782"/>
        <v>0</v>
      </c>
      <c r="BA882" s="162">
        <f t="shared" si="783"/>
        <v>0</v>
      </c>
      <c r="BB882" s="162" t="str">
        <f t="shared" si="784"/>
        <v/>
      </c>
      <c r="BC882" s="162" t="str">
        <f t="shared" si="785"/>
        <v/>
      </c>
      <c r="BD882" s="162" t="str">
        <f t="shared" si="786"/>
        <v/>
      </c>
      <c r="BE882" s="162" t="str">
        <f t="shared" si="787"/>
        <v/>
      </c>
      <c r="BG882" s="169">
        <f t="shared" si="768"/>
        <v>20.657249628742573</v>
      </c>
      <c r="BH882" s="169">
        <f t="shared" ca="1" si="769"/>
        <v>2.1299770275791952</v>
      </c>
    </row>
    <row r="883" spans="3:60" x14ac:dyDescent="0.25">
      <c r="C883" s="197">
        <v>80.900000000000006</v>
      </c>
      <c r="D883" s="198">
        <f t="shared" si="737"/>
        <v>30.355506903349582</v>
      </c>
      <c r="E883" s="199">
        <f t="shared" si="738"/>
        <v>5.0944437577255881</v>
      </c>
      <c r="F883" s="199">
        <f t="shared" si="739"/>
        <v>25.472218788627941</v>
      </c>
      <c r="G883" s="199">
        <f t="shared" si="740"/>
        <v>4.6061119904558172</v>
      </c>
      <c r="H883" s="200">
        <f t="shared" si="741"/>
        <v>5888.7685146206195</v>
      </c>
      <c r="K883" s="199">
        <f t="shared" si="742"/>
        <v>20.708635821848898</v>
      </c>
      <c r="L883" s="201">
        <f t="shared" si="743"/>
        <v>0.17368006502174282</v>
      </c>
      <c r="M883" s="201">
        <f t="shared" si="744"/>
        <v>0.17514075211043323</v>
      </c>
      <c r="N883" s="201">
        <f t="shared" si="745"/>
        <v>0.18409191394455615</v>
      </c>
      <c r="O883" s="201">
        <f t="shared" si="746"/>
        <v>0.17384053783732736</v>
      </c>
      <c r="P883" s="201" t="str">
        <f t="shared" si="747"/>
        <v/>
      </c>
      <c r="Q883" s="201" t="str">
        <f t="shared" si="748"/>
        <v/>
      </c>
      <c r="R883" s="201" t="str">
        <f t="shared" si="749"/>
        <v/>
      </c>
      <c r="S883" s="201" t="str">
        <f t="shared" si="750"/>
        <v/>
      </c>
      <c r="T883" s="199">
        <f t="shared" si="751"/>
        <v>0</v>
      </c>
      <c r="U883" s="199">
        <f t="shared" si="752"/>
        <v>0</v>
      </c>
      <c r="V883" s="199">
        <f t="shared" si="753"/>
        <v>0</v>
      </c>
      <c r="W883" s="199">
        <f t="shared" si="754"/>
        <v>0</v>
      </c>
      <c r="X883" s="199" t="str">
        <f t="shared" si="755"/>
        <v/>
      </c>
      <c r="Y883" s="199" t="str">
        <f t="shared" si="756"/>
        <v/>
      </c>
      <c r="Z883" s="199" t="str">
        <f t="shared" si="757"/>
        <v/>
      </c>
      <c r="AA883" s="199" t="str">
        <f t="shared" si="758"/>
        <v/>
      </c>
      <c r="AB883" s="201">
        <f t="shared" ca="1" si="759"/>
        <v>2.1105400837796848</v>
      </c>
      <c r="AD883" s="162">
        <f t="shared" si="760"/>
        <v>0</v>
      </c>
      <c r="AE883" s="162">
        <f t="shared" si="761"/>
        <v>0</v>
      </c>
      <c r="AF883" s="162">
        <f t="shared" si="762"/>
        <v>0</v>
      </c>
      <c r="AG883" s="162">
        <f t="shared" si="763"/>
        <v>0</v>
      </c>
      <c r="AH883" s="162" t="str">
        <f t="shared" si="764"/>
        <v/>
      </c>
      <c r="AI883" s="162" t="str">
        <f t="shared" si="765"/>
        <v/>
      </c>
      <c r="AJ883" s="162" t="str">
        <f t="shared" si="766"/>
        <v/>
      </c>
      <c r="AK883" s="162" t="str">
        <f t="shared" si="767"/>
        <v/>
      </c>
      <c r="AM883" s="199">
        <f t="shared" si="770"/>
        <v>9.0295194714827183</v>
      </c>
      <c r="AN883" s="197">
        <f t="shared" si="772"/>
        <v>0</v>
      </c>
      <c r="AO883" s="197">
        <f t="shared" si="773"/>
        <v>0</v>
      </c>
      <c r="AP883" s="197">
        <f t="shared" si="774"/>
        <v>0</v>
      </c>
      <c r="AQ883" s="197">
        <f t="shared" si="775"/>
        <v>0</v>
      </c>
      <c r="AR883" s="197" t="str">
        <f t="shared" si="776"/>
        <v/>
      </c>
      <c r="AS883" s="197" t="str">
        <f t="shared" si="777"/>
        <v/>
      </c>
      <c r="AT883" s="197" t="str">
        <f t="shared" si="778"/>
        <v/>
      </c>
      <c r="AU883" s="197" t="str">
        <f t="shared" si="779"/>
        <v/>
      </c>
      <c r="AV883" s="199">
        <f t="shared" ca="1" si="771"/>
        <v>2.0585005120400024</v>
      </c>
      <c r="AX883" s="162">
        <f t="shared" si="780"/>
        <v>0</v>
      </c>
      <c r="AY883" s="162">
        <f t="shared" si="781"/>
        <v>0</v>
      </c>
      <c r="AZ883" s="162">
        <f t="shared" si="782"/>
        <v>0</v>
      </c>
      <c r="BA883" s="162">
        <f t="shared" si="783"/>
        <v>0</v>
      </c>
      <c r="BB883" s="162" t="str">
        <f t="shared" si="784"/>
        <v/>
      </c>
      <c r="BC883" s="162" t="str">
        <f t="shared" si="785"/>
        <v/>
      </c>
      <c r="BD883" s="162" t="str">
        <f t="shared" si="786"/>
        <v/>
      </c>
      <c r="BE883" s="162" t="str">
        <f t="shared" si="787"/>
        <v/>
      </c>
      <c r="BG883" s="169">
        <f t="shared" si="768"/>
        <v>20.682942725295735</v>
      </c>
      <c r="BH883" s="169">
        <f t="shared" ca="1" si="769"/>
        <v>2.1333001870511898</v>
      </c>
    </row>
    <row r="884" spans="3:60" x14ac:dyDescent="0.25">
      <c r="C884" s="197">
        <v>81</v>
      </c>
      <c r="D884" s="198">
        <f t="shared" si="737"/>
        <v>30.393029161573743</v>
      </c>
      <c r="E884" s="199">
        <f t="shared" si="738"/>
        <v>5.0993827160493828</v>
      </c>
      <c r="F884" s="199">
        <f t="shared" si="739"/>
        <v>25.496913580246915</v>
      </c>
      <c r="G884" s="199">
        <f t="shared" si="740"/>
        <v>4.6118055775886413</v>
      </c>
      <c r="H884" s="200">
        <f t="shared" si="741"/>
        <v>5883.0650042367752</v>
      </c>
      <c r="K884" s="199">
        <f t="shared" si="742"/>
        <v>20.73432891840206</v>
      </c>
      <c r="L884" s="201">
        <f t="shared" si="743"/>
        <v>0.17389554897338272</v>
      </c>
      <c r="M884" s="201">
        <f t="shared" si="744"/>
        <v>0.17535804832893254</v>
      </c>
      <c r="N884" s="201">
        <f t="shared" si="745"/>
        <v>0.18432031582289929</v>
      </c>
      <c r="O884" s="201">
        <f t="shared" si="746"/>
        <v>0.17405622088675332</v>
      </c>
      <c r="P884" s="201" t="str">
        <f t="shared" si="747"/>
        <v/>
      </c>
      <c r="Q884" s="201" t="str">
        <f t="shared" si="748"/>
        <v/>
      </c>
      <c r="R884" s="201" t="str">
        <f t="shared" si="749"/>
        <v/>
      </c>
      <c r="S884" s="201" t="str">
        <f t="shared" si="750"/>
        <v/>
      </c>
      <c r="T884" s="199">
        <f t="shared" si="751"/>
        <v>0</v>
      </c>
      <c r="U884" s="199">
        <f t="shared" si="752"/>
        <v>0</v>
      </c>
      <c r="V884" s="199">
        <f t="shared" si="753"/>
        <v>0</v>
      </c>
      <c r="W884" s="199">
        <f t="shared" si="754"/>
        <v>0</v>
      </c>
      <c r="X884" s="199" t="str">
        <f t="shared" si="755"/>
        <v/>
      </c>
      <c r="Y884" s="199" t="str">
        <f t="shared" si="756"/>
        <v/>
      </c>
      <c r="Z884" s="199" t="str">
        <f t="shared" si="757"/>
        <v/>
      </c>
      <c r="AA884" s="199" t="str">
        <f t="shared" si="758"/>
        <v/>
      </c>
      <c r="AB884" s="201">
        <f t="shared" ca="1" si="759"/>
        <v>2.1074514350162574</v>
      </c>
      <c r="AD884" s="162">
        <f t="shared" si="760"/>
        <v>0</v>
      </c>
      <c r="AE884" s="162">
        <f t="shared" si="761"/>
        <v>0</v>
      </c>
      <c r="AF884" s="162">
        <f t="shared" si="762"/>
        <v>0</v>
      </c>
      <c r="AG884" s="162">
        <f t="shared" si="763"/>
        <v>0</v>
      </c>
      <c r="AH884" s="162" t="str">
        <f t="shared" si="764"/>
        <v/>
      </c>
      <c r="AI884" s="162" t="str">
        <f t="shared" si="765"/>
        <v/>
      </c>
      <c r="AJ884" s="162" t="str">
        <f t="shared" si="766"/>
        <v/>
      </c>
      <c r="AK884" s="162" t="str">
        <f t="shared" si="767"/>
        <v/>
      </c>
      <c r="AM884" s="199">
        <f t="shared" si="770"/>
        <v>9.0407362658572303</v>
      </c>
      <c r="AN884" s="197">
        <f t="shared" si="772"/>
        <v>0</v>
      </c>
      <c r="AO884" s="197">
        <f t="shared" si="773"/>
        <v>0</v>
      </c>
      <c r="AP884" s="197">
        <f t="shared" si="774"/>
        <v>0</v>
      </c>
      <c r="AQ884" s="197">
        <f t="shared" si="775"/>
        <v>0</v>
      </c>
      <c r="AR884" s="197" t="str">
        <f t="shared" si="776"/>
        <v/>
      </c>
      <c r="AS884" s="197" t="str">
        <f t="shared" si="777"/>
        <v/>
      </c>
      <c r="AT884" s="197" t="str">
        <f t="shared" si="778"/>
        <v/>
      </c>
      <c r="AU884" s="197" t="str">
        <f t="shared" si="779"/>
        <v/>
      </c>
      <c r="AV884" s="199">
        <f t="shared" ca="1" si="771"/>
        <v>2.1391395451688933</v>
      </c>
      <c r="AX884" s="162">
        <f t="shared" si="780"/>
        <v>0</v>
      </c>
      <c r="AY884" s="162">
        <f t="shared" si="781"/>
        <v>0</v>
      </c>
      <c r="AZ884" s="162">
        <f t="shared" si="782"/>
        <v>0</v>
      </c>
      <c r="BA884" s="162">
        <f t="shared" si="783"/>
        <v>0</v>
      </c>
      <c r="BB884" s="162" t="str">
        <f t="shared" si="784"/>
        <v/>
      </c>
      <c r="BC884" s="162" t="str">
        <f t="shared" si="785"/>
        <v/>
      </c>
      <c r="BD884" s="162" t="str">
        <f t="shared" si="786"/>
        <v/>
      </c>
      <c r="BE884" s="162" t="str">
        <f t="shared" si="787"/>
        <v/>
      </c>
      <c r="BG884" s="169">
        <f t="shared" si="768"/>
        <v>20.708635821848898</v>
      </c>
      <c r="BH884" s="169">
        <f t="shared" ca="1" si="769"/>
        <v>2.1105400837796848</v>
      </c>
    </row>
    <row r="885" spans="3:60" x14ac:dyDescent="0.25">
      <c r="C885" s="197">
        <v>81.099999999999994</v>
      </c>
      <c r="D885" s="198">
        <f t="shared" si="737"/>
        <v>30.430551419797908</v>
      </c>
      <c r="E885" s="199">
        <f t="shared" si="738"/>
        <v>5.1043218249075215</v>
      </c>
      <c r="F885" s="199">
        <f t="shared" si="739"/>
        <v>25.521609124537608</v>
      </c>
      <c r="G885" s="199">
        <f t="shared" si="740"/>
        <v>4.6174991647214672</v>
      </c>
      <c r="H885" s="200">
        <f t="shared" si="741"/>
        <v>5877.3723579906773</v>
      </c>
      <c r="K885" s="199">
        <f t="shared" si="742"/>
        <v>20.760022014955222</v>
      </c>
      <c r="L885" s="201">
        <f t="shared" si="743"/>
        <v>0.17411103292502259</v>
      </c>
      <c r="M885" s="201">
        <f t="shared" si="744"/>
        <v>0.17557534454743184</v>
      </c>
      <c r="N885" s="201">
        <f t="shared" si="745"/>
        <v>0.1845487177012424</v>
      </c>
      <c r="O885" s="201">
        <f t="shared" si="746"/>
        <v>0.17427190393617928</v>
      </c>
      <c r="P885" s="201" t="str">
        <f t="shared" si="747"/>
        <v/>
      </c>
      <c r="Q885" s="201" t="str">
        <f t="shared" si="748"/>
        <v/>
      </c>
      <c r="R885" s="201" t="str">
        <f t="shared" si="749"/>
        <v/>
      </c>
      <c r="S885" s="201" t="str">
        <f t="shared" si="750"/>
        <v/>
      </c>
      <c r="T885" s="199">
        <f t="shared" si="751"/>
        <v>0</v>
      </c>
      <c r="U885" s="199">
        <f t="shared" si="752"/>
        <v>0</v>
      </c>
      <c r="V885" s="199">
        <f t="shared" si="753"/>
        <v>0</v>
      </c>
      <c r="W885" s="199">
        <f t="shared" si="754"/>
        <v>0</v>
      </c>
      <c r="X885" s="199" t="str">
        <f t="shared" si="755"/>
        <v/>
      </c>
      <c r="Y885" s="199" t="str">
        <f t="shared" si="756"/>
        <v/>
      </c>
      <c r="Z885" s="199" t="str">
        <f t="shared" si="757"/>
        <v/>
      </c>
      <c r="AA885" s="199" t="str">
        <f t="shared" si="758"/>
        <v/>
      </c>
      <c r="AB885" s="201">
        <f t="shared" ca="1" si="759"/>
        <v>2.1046739640503929</v>
      </c>
      <c r="AD885" s="162">
        <f t="shared" si="760"/>
        <v>0</v>
      </c>
      <c r="AE885" s="162">
        <f t="shared" si="761"/>
        <v>0</v>
      </c>
      <c r="AF885" s="162">
        <f t="shared" si="762"/>
        <v>0</v>
      </c>
      <c r="AG885" s="162">
        <f t="shared" si="763"/>
        <v>0</v>
      </c>
      <c r="AH885" s="162" t="str">
        <f t="shared" si="764"/>
        <v/>
      </c>
      <c r="AI885" s="162" t="str">
        <f t="shared" si="765"/>
        <v/>
      </c>
      <c r="AJ885" s="162" t="str">
        <f t="shared" si="766"/>
        <v/>
      </c>
      <c r="AK885" s="162" t="str">
        <f t="shared" si="767"/>
        <v/>
      </c>
      <c r="AM885" s="199">
        <f t="shared" si="770"/>
        <v>9.0519530602317424</v>
      </c>
      <c r="AN885" s="197">
        <f t="shared" si="772"/>
        <v>0</v>
      </c>
      <c r="AO885" s="197">
        <f t="shared" si="773"/>
        <v>0</v>
      </c>
      <c r="AP885" s="197">
        <f t="shared" si="774"/>
        <v>0</v>
      </c>
      <c r="AQ885" s="197">
        <f t="shared" si="775"/>
        <v>0</v>
      </c>
      <c r="AR885" s="197" t="str">
        <f t="shared" si="776"/>
        <v/>
      </c>
      <c r="AS885" s="197" t="str">
        <f t="shared" si="777"/>
        <v/>
      </c>
      <c r="AT885" s="197" t="str">
        <f t="shared" si="778"/>
        <v/>
      </c>
      <c r="AU885" s="197" t="str">
        <f t="shared" si="779"/>
        <v/>
      </c>
      <c r="AV885" s="199">
        <f t="shared" ca="1" si="771"/>
        <v>2.0952084673570877</v>
      </c>
      <c r="AX885" s="162">
        <f t="shared" si="780"/>
        <v>0</v>
      </c>
      <c r="AY885" s="162">
        <f t="shared" si="781"/>
        <v>0</v>
      </c>
      <c r="AZ885" s="162">
        <f t="shared" si="782"/>
        <v>0</v>
      </c>
      <c r="BA885" s="162">
        <f t="shared" si="783"/>
        <v>0</v>
      </c>
      <c r="BB885" s="162" t="str">
        <f t="shared" si="784"/>
        <v/>
      </c>
      <c r="BC885" s="162" t="str">
        <f t="shared" si="785"/>
        <v/>
      </c>
      <c r="BD885" s="162" t="str">
        <f t="shared" si="786"/>
        <v/>
      </c>
      <c r="BE885" s="162" t="str">
        <f t="shared" si="787"/>
        <v/>
      </c>
      <c r="BG885" s="169">
        <f t="shared" si="768"/>
        <v>20.73432891840206</v>
      </c>
      <c r="BH885" s="169">
        <f t="shared" ca="1" si="769"/>
        <v>2.1074514350162574</v>
      </c>
    </row>
    <row r="886" spans="3:60" x14ac:dyDescent="0.25">
      <c r="C886" s="197">
        <v>81.2</v>
      </c>
      <c r="D886" s="198">
        <f t="shared" si="737"/>
        <v>30.468073678022076</v>
      </c>
      <c r="E886" s="199">
        <f t="shared" si="738"/>
        <v>5.109261083743843</v>
      </c>
      <c r="F886" s="199">
        <f t="shared" si="739"/>
        <v>25.546305418719214</v>
      </c>
      <c r="G886" s="199">
        <f t="shared" si="740"/>
        <v>4.623192751854293</v>
      </c>
      <c r="H886" s="200">
        <f t="shared" si="741"/>
        <v>5871.6905455176529</v>
      </c>
      <c r="K886" s="199">
        <f t="shared" si="742"/>
        <v>20.785715111508384</v>
      </c>
      <c r="L886" s="201">
        <f t="shared" si="743"/>
        <v>0.17432651687666245</v>
      </c>
      <c r="M886" s="201">
        <f t="shared" si="744"/>
        <v>0.17579264076593112</v>
      </c>
      <c r="N886" s="201">
        <f t="shared" si="745"/>
        <v>0.18477711957958551</v>
      </c>
      <c r="O886" s="201">
        <f t="shared" si="746"/>
        <v>0.17448758698560524</v>
      </c>
      <c r="P886" s="201" t="str">
        <f t="shared" si="747"/>
        <v/>
      </c>
      <c r="Q886" s="201" t="str">
        <f t="shared" si="748"/>
        <v/>
      </c>
      <c r="R886" s="201" t="str">
        <f t="shared" si="749"/>
        <v/>
      </c>
      <c r="S886" s="201" t="str">
        <f t="shared" si="750"/>
        <v/>
      </c>
      <c r="T886" s="199">
        <f t="shared" si="751"/>
        <v>0</v>
      </c>
      <c r="U886" s="199">
        <f t="shared" si="752"/>
        <v>0</v>
      </c>
      <c r="V886" s="199">
        <f t="shared" si="753"/>
        <v>0</v>
      </c>
      <c r="W886" s="199">
        <f t="shared" si="754"/>
        <v>0</v>
      </c>
      <c r="X886" s="199" t="str">
        <f t="shared" si="755"/>
        <v/>
      </c>
      <c r="Y886" s="199" t="str">
        <f t="shared" si="756"/>
        <v/>
      </c>
      <c r="Z886" s="199" t="str">
        <f t="shared" si="757"/>
        <v/>
      </c>
      <c r="AA886" s="199" t="str">
        <f t="shared" si="758"/>
        <v/>
      </c>
      <c r="AB886" s="201">
        <f t="shared" ca="1" si="759"/>
        <v>2.0811449742884935</v>
      </c>
      <c r="AD886" s="162">
        <f t="shared" si="760"/>
        <v>0</v>
      </c>
      <c r="AE886" s="162">
        <f t="shared" si="761"/>
        <v>0</v>
      </c>
      <c r="AF886" s="162">
        <f t="shared" si="762"/>
        <v>0</v>
      </c>
      <c r="AG886" s="162">
        <f t="shared" si="763"/>
        <v>0</v>
      </c>
      <c r="AH886" s="162" t="str">
        <f t="shared" si="764"/>
        <v/>
      </c>
      <c r="AI886" s="162" t="str">
        <f t="shared" si="765"/>
        <v/>
      </c>
      <c r="AJ886" s="162" t="str">
        <f t="shared" si="766"/>
        <v/>
      </c>
      <c r="AK886" s="162" t="str">
        <f t="shared" si="767"/>
        <v/>
      </c>
      <c r="AM886" s="199">
        <f t="shared" si="770"/>
        <v>9.0631698546062545</v>
      </c>
      <c r="AN886" s="197">
        <f t="shared" si="772"/>
        <v>0</v>
      </c>
      <c r="AO886" s="197">
        <f t="shared" si="773"/>
        <v>0</v>
      </c>
      <c r="AP886" s="197">
        <f t="shared" si="774"/>
        <v>0</v>
      </c>
      <c r="AQ886" s="197">
        <f t="shared" si="775"/>
        <v>0</v>
      </c>
      <c r="AR886" s="197" t="str">
        <f t="shared" si="776"/>
        <v/>
      </c>
      <c r="AS886" s="197" t="str">
        <f t="shared" si="777"/>
        <v/>
      </c>
      <c r="AT886" s="197" t="str">
        <f t="shared" si="778"/>
        <v/>
      </c>
      <c r="AU886" s="197" t="str">
        <f t="shared" si="779"/>
        <v/>
      </c>
      <c r="AV886" s="199">
        <f t="shared" ca="1" si="771"/>
        <v>2.0249129274294808</v>
      </c>
      <c r="AX886" s="162">
        <f t="shared" si="780"/>
        <v>0</v>
      </c>
      <c r="AY886" s="162">
        <f t="shared" si="781"/>
        <v>0</v>
      </c>
      <c r="AZ886" s="162">
        <f t="shared" si="782"/>
        <v>0</v>
      </c>
      <c r="BA886" s="162">
        <f t="shared" si="783"/>
        <v>0</v>
      </c>
      <c r="BB886" s="162" t="str">
        <f t="shared" si="784"/>
        <v/>
      </c>
      <c r="BC886" s="162" t="str">
        <f t="shared" si="785"/>
        <v/>
      </c>
      <c r="BD886" s="162" t="str">
        <f t="shared" si="786"/>
        <v/>
      </c>
      <c r="BE886" s="162" t="str">
        <f t="shared" si="787"/>
        <v/>
      </c>
      <c r="BG886" s="169">
        <f t="shared" si="768"/>
        <v>20.760022014955222</v>
      </c>
      <c r="BH886" s="169">
        <f t="shared" ca="1" si="769"/>
        <v>2.1046739640503929</v>
      </c>
    </row>
    <row r="887" spans="3:60" x14ac:dyDescent="0.25">
      <c r="C887" s="197">
        <v>81.3</v>
      </c>
      <c r="D887" s="198">
        <f t="shared" si="737"/>
        <v>30.505595936246237</v>
      </c>
      <c r="E887" s="199">
        <f t="shared" si="738"/>
        <v>5.1142004920049207</v>
      </c>
      <c r="F887" s="199">
        <f t="shared" si="739"/>
        <v>25.571002460024602</v>
      </c>
      <c r="G887" s="199">
        <f t="shared" si="740"/>
        <v>4.628886338987118</v>
      </c>
      <c r="H887" s="200">
        <f t="shared" si="741"/>
        <v>5866.0195365628106</v>
      </c>
      <c r="K887" s="199">
        <f t="shared" si="742"/>
        <v>20.811408208061547</v>
      </c>
      <c r="L887" s="201">
        <f t="shared" si="743"/>
        <v>0.17454200082830235</v>
      </c>
      <c r="M887" s="201">
        <f t="shared" si="744"/>
        <v>0.17600993698443043</v>
      </c>
      <c r="N887" s="201">
        <f t="shared" si="745"/>
        <v>0.18500552145792865</v>
      </c>
      <c r="O887" s="201">
        <f t="shared" si="746"/>
        <v>0.17470327003503122</v>
      </c>
      <c r="P887" s="201" t="str">
        <f t="shared" si="747"/>
        <v/>
      </c>
      <c r="Q887" s="201" t="str">
        <f t="shared" si="748"/>
        <v/>
      </c>
      <c r="R887" s="201" t="str">
        <f t="shared" si="749"/>
        <v/>
      </c>
      <c r="S887" s="201" t="str">
        <f t="shared" si="750"/>
        <v/>
      </c>
      <c r="T887" s="199">
        <f t="shared" si="751"/>
        <v>0</v>
      </c>
      <c r="U887" s="199">
        <f t="shared" si="752"/>
        <v>0</v>
      </c>
      <c r="V887" s="199">
        <f t="shared" si="753"/>
        <v>0</v>
      </c>
      <c r="W887" s="199">
        <f t="shared" si="754"/>
        <v>0</v>
      </c>
      <c r="X887" s="199" t="str">
        <f t="shared" si="755"/>
        <v/>
      </c>
      <c r="Y887" s="199" t="str">
        <f t="shared" si="756"/>
        <v/>
      </c>
      <c r="Z887" s="199" t="str">
        <f t="shared" si="757"/>
        <v/>
      </c>
      <c r="AA887" s="199" t="str">
        <f t="shared" si="758"/>
        <v/>
      </c>
      <c r="AB887" s="201">
        <f t="shared" ca="1" si="759"/>
        <v>2.1462920573951347</v>
      </c>
      <c r="AD887" s="162">
        <f t="shared" si="760"/>
        <v>0</v>
      </c>
      <c r="AE887" s="162">
        <f t="shared" si="761"/>
        <v>0</v>
      </c>
      <c r="AF887" s="162">
        <f t="shared" si="762"/>
        <v>0</v>
      </c>
      <c r="AG887" s="162">
        <f t="shared" si="763"/>
        <v>0</v>
      </c>
      <c r="AH887" s="162" t="str">
        <f t="shared" si="764"/>
        <v/>
      </c>
      <c r="AI887" s="162" t="str">
        <f t="shared" si="765"/>
        <v/>
      </c>
      <c r="AJ887" s="162" t="str">
        <f t="shared" si="766"/>
        <v/>
      </c>
      <c r="AK887" s="162" t="str">
        <f t="shared" si="767"/>
        <v/>
      </c>
      <c r="AM887" s="199">
        <f t="shared" si="770"/>
        <v>9.0743866489807665</v>
      </c>
      <c r="AN887" s="197">
        <f t="shared" si="772"/>
        <v>0</v>
      </c>
      <c r="AO887" s="197">
        <f t="shared" si="773"/>
        <v>0</v>
      </c>
      <c r="AP887" s="197">
        <f t="shared" si="774"/>
        <v>0</v>
      </c>
      <c r="AQ887" s="197">
        <f t="shared" si="775"/>
        <v>0</v>
      </c>
      <c r="AR887" s="197" t="str">
        <f t="shared" si="776"/>
        <v/>
      </c>
      <c r="AS887" s="197" t="str">
        <f t="shared" si="777"/>
        <v/>
      </c>
      <c r="AT887" s="197" t="str">
        <f t="shared" si="778"/>
        <v/>
      </c>
      <c r="AU887" s="197" t="str">
        <f t="shared" si="779"/>
        <v/>
      </c>
      <c r="AV887" s="199">
        <f t="shared" ca="1" si="771"/>
        <v>2.1689871707546087</v>
      </c>
      <c r="AX887" s="162">
        <f t="shared" si="780"/>
        <v>0</v>
      </c>
      <c r="AY887" s="162">
        <f t="shared" si="781"/>
        <v>0</v>
      </c>
      <c r="AZ887" s="162">
        <f t="shared" si="782"/>
        <v>0</v>
      </c>
      <c r="BA887" s="162">
        <f t="shared" si="783"/>
        <v>0</v>
      </c>
      <c r="BB887" s="162" t="str">
        <f t="shared" si="784"/>
        <v/>
      </c>
      <c r="BC887" s="162" t="str">
        <f t="shared" si="785"/>
        <v/>
      </c>
      <c r="BD887" s="162" t="str">
        <f t="shared" si="786"/>
        <v/>
      </c>
      <c r="BE887" s="162" t="str">
        <f t="shared" si="787"/>
        <v/>
      </c>
      <c r="BG887" s="169">
        <f t="shared" si="768"/>
        <v>20.785715111508384</v>
      </c>
      <c r="BH887" s="169">
        <f t="shared" ca="1" si="769"/>
        <v>2.0811449742884935</v>
      </c>
    </row>
    <row r="888" spans="3:60" x14ac:dyDescent="0.25">
      <c r="C888" s="197">
        <v>81.400000000000006</v>
      </c>
      <c r="D888" s="198">
        <f t="shared" si="737"/>
        <v>30.543118194470406</v>
      </c>
      <c r="E888" s="199">
        <f t="shared" si="738"/>
        <v>5.1191400491400492</v>
      </c>
      <c r="F888" s="199">
        <f t="shared" si="739"/>
        <v>25.595700245700247</v>
      </c>
      <c r="G888" s="199">
        <f t="shared" si="740"/>
        <v>4.6345799261199438</v>
      </c>
      <c r="H888" s="200">
        <f t="shared" si="741"/>
        <v>5860.3593009805663</v>
      </c>
      <c r="K888" s="199">
        <f t="shared" si="742"/>
        <v>20.837101304614709</v>
      </c>
      <c r="L888" s="201">
        <f t="shared" si="743"/>
        <v>0.17475748477994221</v>
      </c>
      <c r="M888" s="201">
        <f t="shared" si="744"/>
        <v>0.17622723320292971</v>
      </c>
      <c r="N888" s="201">
        <f t="shared" si="745"/>
        <v>0.18523392333627176</v>
      </c>
      <c r="O888" s="201">
        <f t="shared" si="746"/>
        <v>0.17491895308445718</v>
      </c>
      <c r="P888" s="201" t="str">
        <f t="shared" si="747"/>
        <v/>
      </c>
      <c r="Q888" s="201" t="str">
        <f t="shared" si="748"/>
        <v/>
      </c>
      <c r="R888" s="201" t="str">
        <f t="shared" si="749"/>
        <v/>
      </c>
      <c r="S888" s="201" t="str">
        <f t="shared" si="750"/>
        <v/>
      </c>
      <c r="T888" s="199">
        <f t="shared" si="751"/>
        <v>0</v>
      </c>
      <c r="U888" s="199">
        <f t="shared" si="752"/>
        <v>0</v>
      </c>
      <c r="V888" s="199">
        <f t="shared" si="753"/>
        <v>0</v>
      </c>
      <c r="W888" s="199">
        <f t="shared" si="754"/>
        <v>0</v>
      </c>
      <c r="X888" s="199" t="str">
        <f t="shared" si="755"/>
        <v/>
      </c>
      <c r="Y888" s="199" t="str">
        <f t="shared" si="756"/>
        <v/>
      </c>
      <c r="Z888" s="199" t="str">
        <f t="shared" si="757"/>
        <v/>
      </c>
      <c r="AA888" s="199" t="str">
        <f t="shared" si="758"/>
        <v/>
      </c>
      <c r="AB888" s="201">
        <f t="shared" ca="1" si="759"/>
        <v>2.015446795951942</v>
      </c>
      <c r="AD888" s="162">
        <f t="shared" si="760"/>
        <v>0</v>
      </c>
      <c r="AE888" s="162">
        <f t="shared" si="761"/>
        <v>0</v>
      </c>
      <c r="AF888" s="162">
        <f t="shared" si="762"/>
        <v>0</v>
      </c>
      <c r="AG888" s="162">
        <f t="shared" si="763"/>
        <v>0</v>
      </c>
      <c r="AH888" s="162" t="str">
        <f t="shared" si="764"/>
        <v/>
      </c>
      <c r="AI888" s="162" t="str">
        <f t="shared" si="765"/>
        <v/>
      </c>
      <c r="AJ888" s="162" t="str">
        <f t="shared" si="766"/>
        <v/>
      </c>
      <c r="AK888" s="162" t="str">
        <f t="shared" si="767"/>
        <v/>
      </c>
      <c r="AM888" s="199">
        <f t="shared" si="770"/>
        <v>9.0856034433552786</v>
      </c>
      <c r="AN888" s="197">
        <f t="shared" si="772"/>
        <v>0</v>
      </c>
      <c r="AO888" s="197">
        <f t="shared" si="773"/>
        <v>0</v>
      </c>
      <c r="AP888" s="197">
        <f t="shared" si="774"/>
        <v>0</v>
      </c>
      <c r="AQ888" s="197">
        <f t="shared" si="775"/>
        <v>0</v>
      </c>
      <c r="AR888" s="197" t="str">
        <f t="shared" si="776"/>
        <v/>
      </c>
      <c r="AS888" s="197" t="str">
        <f t="shared" si="777"/>
        <v/>
      </c>
      <c r="AT888" s="197" t="str">
        <f t="shared" si="778"/>
        <v/>
      </c>
      <c r="AU888" s="197" t="str">
        <f t="shared" si="779"/>
        <v/>
      </c>
      <c r="AV888" s="199">
        <f t="shared" ca="1" si="771"/>
        <v>2.0605275159068648</v>
      </c>
      <c r="AX888" s="162">
        <f t="shared" si="780"/>
        <v>0</v>
      </c>
      <c r="AY888" s="162">
        <f t="shared" si="781"/>
        <v>0</v>
      </c>
      <c r="AZ888" s="162">
        <f t="shared" si="782"/>
        <v>0</v>
      </c>
      <c r="BA888" s="162">
        <f t="shared" si="783"/>
        <v>0</v>
      </c>
      <c r="BB888" s="162" t="str">
        <f t="shared" si="784"/>
        <v/>
      </c>
      <c r="BC888" s="162" t="str">
        <f t="shared" si="785"/>
        <v/>
      </c>
      <c r="BD888" s="162" t="str">
        <f t="shared" si="786"/>
        <v/>
      </c>
      <c r="BE888" s="162" t="str">
        <f t="shared" si="787"/>
        <v/>
      </c>
      <c r="BG888" s="169">
        <f t="shared" si="768"/>
        <v>20.811408208061547</v>
      </c>
      <c r="BH888" s="169">
        <f t="shared" ca="1" si="769"/>
        <v>2.1462920573951347</v>
      </c>
    </row>
    <row r="889" spans="3:60" x14ac:dyDescent="0.25">
      <c r="C889" s="197">
        <v>81.5</v>
      </c>
      <c r="D889" s="198">
        <f t="shared" si="737"/>
        <v>30.580640452694571</v>
      </c>
      <c r="E889" s="199">
        <f t="shared" si="738"/>
        <v>5.1240797546012269</v>
      </c>
      <c r="F889" s="199">
        <f t="shared" si="739"/>
        <v>25.620398773006134</v>
      </c>
      <c r="G889" s="199">
        <f t="shared" si="740"/>
        <v>4.6402735132527688</v>
      </c>
      <c r="H889" s="200">
        <f t="shared" si="741"/>
        <v>5854.7098087341737</v>
      </c>
      <c r="K889" s="199">
        <f t="shared" si="742"/>
        <v>20.862794401167871</v>
      </c>
      <c r="L889" s="201">
        <f t="shared" si="743"/>
        <v>0.17497296873158211</v>
      </c>
      <c r="M889" s="201">
        <f t="shared" si="744"/>
        <v>0.17644452942142902</v>
      </c>
      <c r="N889" s="201">
        <f t="shared" si="745"/>
        <v>0.18546232521461489</v>
      </c>
      <c r="O889" s="201">
        <f t="shared" si="746"/>
        <v>0.17513463613388314</v>
      </c>
      <c r="P889" s="201" t="str">
        <f t="shared" si="747"/>
        <v/>
      </c>
      <c r="Q889" s="201" t="str">
        <f t="shared" si="748"/>
        <v/>
      </c>
      <c r="R889" s="201" t="str">
        <f t="shared" si="749"/>
        <v/>
      </c>
      <c r="S889" s="201" t="str">
        <f t="shared" si="750"/>
        <v/>
      </c>
      <c r="T889" s="199">
        <f t="shared" si="751"/>
        <v>0</v>
      </c>
      <c r="U889" s="199">
        <f t="shared" si="752"/>
        <v>0</v>
      </c>
      <c r="V889" s="199">
        <f t="shared" si="753"/>
        <v>0</v>
      </c>
      <c r="W889" s="199">
        <f t="shared" si="754"/>
        <v>0</v>
      </c>
      <c r="X889" s="199" t="str">
        <f t="shared" si="755"/>
        <v/>
      </c>
      <c r="Y889" s="199" t="str">
        <f t="shared" si="756"/>
        <v/>
      </c>
      <c r="Z889" s="199" t="str">
        <f t="shared" si="757"/>
        <v/>
      </c>
      <c r="AA889" s="199" t="str">
        <f t="shared" si="758"/>
        <v/>
      </c>
      <c r="AB889" s="201">
        <f t="shared" ca="1" si="759"/>
        <v>2.0988035855293754</v>
      </c>
      <c r="AD889" s="162">
        <f t="shared" si="760"/>
        <v>0</v>
      </c>
      <c r="AE889" s="162">
        <f t="shared" si="761"/>
        <v>0</v>
      </c>
      <c r="AF889" s="162">
        <f t="shared" si="762"/>
        <v>0</v>
      </c>
      <c r="AG889" s="162">
        <f t="shared" si="763"/>
        <v>0</v>
      </c>
      <c r="AH889" s="162" t="str">
        <f t="shared" si="764"/>
        <v/>
      </c>
      <c r="AI889" s="162" t="str">
        <f t="shared" si="765"/>
        <v/>
      </c>
      <c r="AJ889" s="162" t="str">
        <f t="shared" si="766"/>
        <v/>
      </c>
      <c r="AK889" s="162" t="str">
        <f t="shared" si="767"/>
        <v/>
      </c>
      <c r="AM889" s="199">
        <f t="shared" si="770"/>
        <v>9.0968202377297906</v>
      </c>
      <c r="AN889" s="197">
        <f t="shared" si="772"/>
        <v>0</v>
      </c>
      <c r="AO889" s="197">
        <f t="shared" si="773"/>
        <v>0</v>
      </c>
      <c r="AP889" s="197">
        <f t="shared" si="774"/>
        <v>0</v>
      </c>
      <c r="AQ889" s="197">
        <f t="shared" si="775"/>
        <v>0</v>
      </c>
      <c r="AR889" s="197" t="str">
        <f t="shared" si="776"/>
        <v/>
      </c>
      <c r="AS889" s="197" t="str">
        <f t="shared" si="777"/>
        <v/>
      </c>
      <c r="AT889" s="197" t="str">
        <f t="shared" si="778"/>
        <v/>
      </c>
      <c r="AU889" s="197" t="str">
        <f t="shared" si="779"/>
        <v/>
      </c>
      <c r="AV889" s="199">
        <f t="shared" ca="1" si="771"/>
        <v>2.1715241651886155</v>
      </c>
      <c r="AX889" s="162">
        <f t="shared" si="780"/>
        <v>0</v>
      </c>
      <c r="AY889" s="162">
        <f t="shared" si="781"/>
        <v>0</v>
      </c>
      <c r="AZ889" s="162">
        <f t="shared" si="782"/>
        <v>0</v>
      </c>
      <c r="BA889" s="162">
        <f t="shared" si="783"/>
        <v>0</v>
      </c>
      <c r="BB889" s="162" t="str">
        <f t="shared" si="784"/>
        <v/>
      </c>
      <c r="BC889" s="162" t="str">
        <f t="shared" si="785"/>
        <v/>
      </c>
      <c r="BD889" s="162" t="str">
        <f t="shared" si="786"/>
        <v/>
      </c>
      <c r="BE889" s="162" t="str">
        <f t="shared" si="787"/>
        <v/>
      </c>
      <c r="BG889" s="169">
        <f t="shared" si="768"/>
        <v>20.837101304614709</v>
      </c>
      <c r="BH889" s="169">
        <f t="shared" ca="1" si="769"/>
        <v>2.015446795951942</v>
      </c>
    </row>
    <row r="890" spans="3:60" x14ac:dyDescent="0.25">
      <c r="C890" s="197">
        <v>81.599999999999994</v>
      </c>
      <c r="D890" s="198">
        <f t="shared" si="737"/>
        <v>30.618162710918739</v>
      </c>
      <c r="E890" s="199">
        <f t="shared" si="738"/>
        <v>5.1290196078431372</v>
      </c>
      <c r="F890" s="199">
        <f t="shared" si="739"/>
        <v>25.645098039215686</v>
      </c>
      <c r="G890" s="199">
        <f t="shared" si="740"/>
        <v>4.6459671003855947</v>
      </c>
      <c r="H890" s="200">
        <f t="shared" si="741"/>
        <v>5849.0710298952517</v>
      </c>
      <c r="K890" s="199">
        <f t="shared" si="742"/>
        <v>20.888487497721034</v>
      </c>
      <c r="L890" s="201">
        <f t="shared" si="743"/>
        <v>0.17518845268322197</v>
      </c>
      <c r="M890" s="201">
        <f t="shared" si="744"/>
        <v>0.17666182563992833</v>
      </c>
      <c r="N890" s="201">
        <f t="shared" si="745"/>
        <v>0.185690727092958</v>
      </c>
      <c r="O890" s="201">
        <f t="shared" si="746"/>
        <v>0.17535031918330909</v>
      </c>
      <c r="P890" s="201" t="str">
        <f t="shared" si="747"/>
        <v/>
      </c>
      <c r="Q890" s="201" t="str">
        <f t="shared" si="748"/>
        <v/>
      </c>
      <c r="R890" s="201" t="str">
        <f t="shared" si="749"/>
        <v/>
      </c>
      <c r="S890" s="201" t="str">
        <f t="shared" si="750"/>
        <v/>
      </c>
      <c r="T890" s="199">
        <f t="shared" si="751"/>
        <v>0</v>
      </c>
      <c r="U890" s="199">
        <f t="shared" si="752"/>
        <v>0</v>
      </c>
      <c r="V890" s="199">
        <f t="shared" si="753"/>
        <v>0</v>
      </c>
      <c r="W890" s="199">
        <f t="shared" si="754"/>
        <v>0</v>
      </c>
      <c r="X890" s="199" t="str">
        <f t="shared" si="755"/>
        <v/>
      </c>
      <c r="Y890" s="199" t="str">
        <f t="shared" si="756"/>
        <v/>
      </c>
      <c r="Z890" s="199" t="str">
        <f t="shared" si="757"/>
        <v/>
      </c>
      <c r="AA890" s="199" t="str">
        <f t="shared" si="758"/>
        <v/>
      </c>
      <c r="AB890" s="201">
        <f t="shared" ca="1" si="759"/>
        <v>2.1386429134619185</v>
      </c>
      <c r="AD890" s="162">
        <f t="shared" si="760"/>
        <v>0</v>
      </c>
      <c r="AE890" s="162">
        <f t="shared" si="761"/>
        <v>0</v>
      </c>
      <c r="AF890" s="162">
        <f t="shared" si="762"/>
        <v>0</v>
      </c>
      <c r="AG890" s="162">
        <f t="shared" si="763"/>
        <v>0</v>
      </c>
      <c r="AH890" s="162" t="str">
        <f t="shared" si="764"/>
        <v/>
      </c>
      <c r="AI890" s="162" t="str">
        <f t="shared" si="765"/>
        <v/>
      </c>
      <c r="AJ890" s="162" t="str">
        <f t="shared" si="766"/>
        <v/>
      </c>
      <c r="AK890" s="162" t="str">
        <f t="shared" si="767"/>
        <v/>
      </c>
      <c r="AM890" s="199">
        <f t="shared" si="770"/>
        <v>9.1080370321043027</v>
      </c>
      <c r="AN890" s="197">
        <f t="shared" si="772"/>
        <v>0</v>
      </c>
      <c r="AO890" s="197">
        <f t="shared" si="773"/>
        <v>0</v>
      </c>
      <c r="AP890" s="197">
        <f t="shared" si="774"/>
        <v>0</v>
      </c>
      <c r="AQ890" s="197">
        <f t="shared" si="775"/>
        <v>0</v>
      </c>
      <c r="AR890" s="197" t="str">
        <f t="shared" si="776"/>
        <v/>
      </c>
      <c r="AS890" s="197" t="str">
        <f t="shared" si="777"/>
        <v/>
      </c>
      <c r="AT890" s="197" t="str">
        <f t="shared" si="778"/>
        <v/>
      </c>
      <c r="AU890" s="197" t="str">
        <f t="shared" si="779"/>
        <v/>
      </c>
      <c r="AV890" s="199">
        <f t="shared" ca="1" si="771"/>
        <v>2.1276526372257711</v>
      </c>
      <c r="AX890" s="162">
        <f t="shared" si="780"/>
        <v>0</v>
      </c>
      <c r="AY890" s="162">
        <f t="shared" si="781"/>
        <v>0</v>
      </c>
      <c r="AZ890" s="162">
        <f t="shared" si="782"/>
        <v>0</v>
      </c>
      <c r="BA890" s="162">
        <f t="shared" si="783"/>
        <v>0</v>
      </c>
      <c r="BB890" s="162" t="str">
        <f t="shared" si="784"/>
        <v/>
      </c>
      <c r="BC890" s="162" t="str">
        <f t="shared" si="785"/>
        <v/>
      </c>
      <c r="BD890" s="162" t="str">
        <f t="shared" si="786"/>
        <v/>
      </c>
      <c r="BE890" s="162" t="str">
        <f t="shared" si="787"/>
        <v/>
      </c>
      <c r="BG890" s="169">
        <f t="shared" si="768"/>
        <v>20.862794401167871</v>
      </c>
      <c r="BH890" s="169">
        <f t="shared" ca="1" si="769"/>
        <v>2.0988035855293754</v>
      </c>
    </row>
    <row r="891" spans="3:60" x14ac:dyDescent="0.25">
      <c r="C891" s="197">
        <v>81.7</v>
      </c>
      <c r="D891" s="198">
        <f t="shared" si="737"/>
        <v>30.6556849691429</v>
      </c>
      <c r="E891" s="199">
        <f t="shared" si="738"/>
        <v>5.1339596083231331</v>
      </c>
      <c r="F891" s="199">
        <f t="shared" si="739"/>
        <v>25.669798041615664</v>
      </c>
      <c r="G891" s="199">
        <f t="shared" si="740"/>
        <v>4.6516606875184205</v>
      </c>
      <c r="H891" s="200">
        <f t="shared" si="741"/>
        <v>5843.4429346433208</v>
      </c>
      <c r="K891" s="199">
        <f t="shared" si="742"/>
        <v>20.914180594274196</v>
      </c>
      <c r="L891" s="201">
        <f t="shared" si="743"/>
        <v>0.17540393663486187</v>
      </c>
      <c r="M891" s="201">
        <f t="shared" si="744"/>
        <v>0.17687912185842761</v>
      </c>
      <c r="N891" s="201">
        <f t="shared" si="745"/>
        <v>0.18591912897130111</v>
      </c>
      <c r="O891" s="201">
        <f t="shared" si="746"/>
        <v>0.17556600223273508</v>
      </c>
      <c r="P891" s="201" t="str">
        <f t="shared" si="747"/>
        <v/>
      </c>
      <c r="Q891" s="201" t="str">
        <f t="shared" si="748"/>
        <v/>
      </c>
      <c r="R891" s="201" t="str">
        <f t="shared" si="749"/>
        <v/>
      </c>
      <c r="S891" s="201" t="str">
        <f t="shared" si="750"/>
        <v/>
      </c>
      <c r="T891" s="199">
        <f t="shared" si="751"/>
        <v>0</v>
      </c>
      <c r="U891" s="199">
        <f t="shared" si="752"/>
        <v>0</v>
      </c>
      <c r="V891" s="199">
        <f t="shared" si="753"/>
        <v>0</v>
      </c>
      <c r="W891" s="199">
        <f t="shared" si="754"/>
        <v>0</v>
      </c>
      <c r="X891" s="199" t="str">
        <f t="shared" si="755"/>
        <v/>
      </c>
      <c r="Y891" s="199" t="str">
        <f t="shared" si="756"/>
        <v/>
      </c>
      <c r="Z891" s="199" t="str">
        <f t="shared" si="757"/>
        <v/>
      </c>
      <c r="AA891" s="199" t="str">
        <f t="shared" si="758"/>
        <v/>
      </c>
      <c r="AB891" s="201">
        <f t="shared" ca="1" si="759"/>
        <v>2.0732484542752014</v>
      </c>
      <c r="AD891" s="162">
        <f t="shared" si="760"/>
        <v>0</v>
      </c>
      <c r="AE891" s="162">
        <f t="shared" si="761"/>
        <v>0</v>
      </c>
      <c r="AF891" s="162">
        <f t="shared" si="762"/>
        <v>0</v>
      </c>
      <c r="AG891" s="162">
        <f t="shared" si="763"/>
        <v>0</v>
      </c>
      <c r="AH891" s="162" t="str">
        <f t="shared" si="764"/>
        <v/>
      </c>
      <c r="AI891" s="162" t="str">
        <f t="shared" si="765"/>
        <v/>
      </c>
      <c r="AJ891" s="162" t="str">
        <f t="shared" si="766"/>
        <v/>
      </c>
      <c r="AK891" s="162" t="str">
        <f t="shared" si="767"/>
        <v/>
      </c>
      <c r="AM891" s="199">
        <f t="shared" si="770"/>
        <v>9.1192538264788148</v>
      </c>
      <c r="AN891" s="197">
        <f t="shared" si="772"/>
        <v>0</v>
      </c>
      <c r="AO891" s="197">
        <f t="shared" si="773"/>
        <v>0</v>
      </c>
      <c r="AP891" s="197">
        <f t="shared" si="774"/>
        <v>0</v>
      </c>
      <c r="AQ891" s="197">
        <f t="shared" si="775"/>
        <v>0</v>
      </c>
      <c r="AR891" s="197" t="str">
        <f t="shared" si="776"/>
        <v/>
      </c>
      <c r="AS891" s="197" t="str">
        <f t="shared" si="777"/>
        <v/>
      </c>
      <c r="AT891" s="197" t="str">
        <f t="shared" si="778"/>
        <v/>
      </c>
      <c r="AU891" s="197" t="str">
        <f t="shared" si="779"/>
        <v/>
      </c>
      <c r="AV891" s="199">
        <f t="shared" ca="1" si="771"/>
        <v>2.0755334613232925</v>
      </c>
      <c r="AX891" s="162">
        <f t="shared" si="780"/>
        <v>0</v>
      </c>
      <c r="AY891" s="162">
        <f t="shared" si="781"/>
        <v>0</v>
      </c>
      <c r="AZ891" s="162">
        <f t="shared" si="782"/>
        <v>0</v>
      </c>
      <c r="BA891" s="162">
        <f t="shared" si="783"/>
        <v>0</v>
      </c>
      <c r="BB891" s="162" t="str">
        <f t="shared" si="784"/>
        <v/>
      </c>
      <c r="BC891" s="162" t="str">
        <f t="shared" si="785"/>
        <v/>
      </c>
      <c r="BD891" s="162" t="str">
        <f t="shared" si="786"/>
        <v/>
      </c>
      <c r="BE891" s="162" t="str">
        <f t="shared" si="787"/>
        <v/>
      </c>
      <c r="BG891" s="169">
        <f t="shared" si="768"/>
        <v>20.888487497721034</v>
      </c>
      <c r="BH891" s="169">
        <f t="shared" ca="1" si="769"/>
        <v>2.1386429134619185</v>
      </c>
    </row>
    <row r="892" spans="3:60" x14ac:dyDescent="0.25">
      <c r="C892" s="197">
        <v>81.8</v>
      </c>
      <c r="D892" s="198">
        <f t="shared" si="737"/>
        <v>30.693207227367065</v>
      </c>
      <c r="E892" s="199">
        <f t="shared" si="738"/>
        <v>5.1388997555012228</v>
      </c>
      <c r="F892" s="199">
        <f t="shared" si="739"/>
        <v>25.694498777506112</v>
      </c>
      <c r="G892" s="199">
        <f t="shared" si="740"/>
        <v>4.6573542746512455</v>
      </c>
      <c r="H892" s="200">
        <f t="shared" si="741"/>
        <v>5837.8254932653281</v>
      </c>
      <c r="K892" s="199">
        <f t="shared" si="742"/>
        <v>20.939873690827358</v>
      </c>
      <c r="L892" s="201">
        <f t="shared" si="743"/>
        <v>0.17561942058650173</v>
      </c>
      <c r="M892" s="201">
        <f t="shared" si="744"/>
        <v>0.17709641807692691</v>
      </c>
      <c r="N892" s="201">
        <f t="shared" si="745"/>
        <v>0.18614753084964425</v>
      </c>
      <c r="O892" s="201">
        <f t="shared" si="746"/>
        <v>0.17578168528216104</v>
      </c>
      <c r="P892" s="201" t="str">
        <f t="shared" si="747"/>
        <v/>
      </c>
      <c r="Q892" s="201" t="str">
        <f t="shared" si="748"/>
        <v/>
      </c>
      <c r="R892" s="201" t="str">
        <f t="shared" si="749"/>
        <v/>
      </c>
      <c r="S892" s="201" t="str">
        <f t="shared" si="750"/>
        <v/>
      </c>
      <c r="T892" s="199">
        <f t="shared" si="751"/>
        <v>0</v>
      </c>
      <c r="U892" s="199">
        <f t="shared" si="752"/>
        <v>0</v>
      </c>
      <c r="V892" s="199">
        <f t="shared" si="753"/>
        <v>0</v>
      </c>
      <c r="W892" s="199">
        <f t="shared" si="754"/>
        <v>0</v>
      </c>
      <c r="X892" s="199" t="str">
        <f t="shared" si="755"/>
        <v/>
      </c>
      <c r="Y892" s="199" t="str">
        <f t="shared" si="756"/>
        <v/>
      </c>
      <c r="Z892" s="199" t="str">
        <f t="shared" si="757"/>
        <v/>
      </c>
      <c r="AA892" s="199" t="str">
        <f t="shared" si="758"/>
        <v/>
      </c>
      <c r="AB892" s="201">
        <f t="shared" ca="1" si="759"/>
        <v>2.1496784141210927</v>
      </c>
      <c r="AD892" s="162">
        <f t="shared" si="760"/>
        <v>0</v>
      </c>
      <c r="AE892" s="162">
        <f t="shared" si="761"/>
        <v>0</v>
      </c>
      <c r="AF892" s="162">
        <f t="shared" si="762"/>
        <v>0</v>
      </c>
      <c r="AG892" s="162">
        <f t="shared" si="763"/>
        <v>0</v>
      </c>
      <c r="AH892" s="162" t="str">
        <f t="shared" si="764"/>
        <v/>
      </c>
      <c r="AI892" s="162" t="str">
        <f t="shared" si="765"/>
        <v/>
      </c>
      <c r="AJ892" s="162" t="str">
        <f t="shared" si="766"/>
        <v/>
      </c>
      <c r="AK892" s="162" t="str">
        <f t="shared" si="767"/>
        <v/>
      </c>
      <c r="AM892" s="199">
        <f t="shared" si="770"/>
        <v>9.1304706208533268</v>
      </c>
      <c r="AN892" s="197">
        <f t="shared" si="772"/>
        <v>0</v>
      </c>
      <c r="AO892" s="197">
        <f t="shared" si="773"/>
        <v>0</v>
      </c>
      <c r="AP892" s="197">
        <f t="shared" si="774"/>
        <v>0</v>
      </c>
      <c r="AQ892" s="197">
        <f t="shared" si="775"/>
        <v>0</v>
      </c>
      <c r="AR892" s="197" t="str">
        <f t="shared" si="776"/>
        <v/>
      </c>
      <c r="AS892" s="197" t="str">
        <f t="shared" si="777"/>
        <v/>
      </c>
      <c r="AT892" s="197" t="str">
        <f t="shared" si="778"/>
        <v/>
      </c>
      <c r="AU892" s="197" t="str">
        <f t="shared" si="779"/>
        <v/>
      </c>
      <c r="AV892" s="199">
        <f t="shared" ca="1" si="771"/>
        <v>2.0422062890486039</v>
      </c>
      <c r="AX892" s="162">
        <f t="shared" si="780"/>
        <v>0</v>
      </c>
      <c r="AY892" s="162">
        <f t="shared" si="781"/>
        <v>0</v>
      </c>
      <c r="AZ892" s="162">
        <f t="shared" si="782"/>
        <v>0</v>
      </c>
      <c r="BA892" s="162">
        <f t="shared" si="783"/>
        <v>0</v>
      </c>
      <c r="BB892" s="162" t="str">
        <f t="shared" si="784"/>
        <v/>
      </c>
      <c r="BC892" s="162" t="str">
        <f t="shared" si="785"/>
        <v/>
      </c>
      <c r="BD892" s="162" t="str">
        <f t="shared" si="786"/>
        <v/>
      </c>
      <c r="BE892" s="162" t="str">
        <f t="shared" si="787"/>
        <v/>
      </c>
      <c r="BG892" s="169">
        <f t="shared" si="768"/>
        <v>20.914180594274196</v>
      </c>
      <c r="BH892" s="169">
        <f t="shared" ca="1" si="769"/>
        <v>2.0732484542752014</v>
      </c>
    </row>
    <row r="893" spans="3:60" x14ac:dyDescent="0.25">
      <c r="C893" s="197">
        <v>81.900000000000006</v>
      </c>
      <c r="D893" s="198">
        <f t="shared" si="737"/>
        <v>30.730729485591237</v>
      </c>
      <c r="E893" s="199">
        <f t="shared" si="738"/>
        <v>5.1438400488400493</v>
      </c>
      <c r="F893" s="199">
        <f t="shared" si="739"/>
        <v>25.719200244200245</v>
      </c>
      <c r="G893" s="199">
        <f t="shared" si="740"/>
        <v>4.6630478617840714</v>
      </c>
      <c r="H893" s="200">
        <f t="shared" si="741"/>
        <v>5832.2186761551984</v>
      </c>
      <c r="K893" s="199">
        <f t="shared" si="742"/>
        <v>20.965566787380521</v>
      </c>
      <c r="L893" s="201">
        <f t="shared" si="743"/>
        <v>0.17583490453814163</v>
      </c>
      <c r="M893" s="201">
        <f t="shared" si="744"/>
        <v>0.17731371429542622</v>
      </c>
      <c r="N893" s="201">
        <f t="shared" si="745"/>
        <v>0.18637593272798739</v>
      </c>
      <c r="O893" s="201">
        <f t="shared" si="746"/>
        <v>0.175997368331587</v>
      </c>
      <c r="P893" s="201" t="str">
        <f t="shared" si="747"/>
        <v/>
      </c>
      <c r="Q893" s="201" t="str">
        <f t="shared" si="748"/>
        <v/>
      </c>
      <c r="R893" s="201" t="str">
        <f t="shared" si="749"/>
        <v/>
      </c>
      <c r="S893" s="201" t="str">
        <f t="shared" si="750"/>
        <v/>
      </c>
      <c r="T893" s="199">
        <f t="shared" si="751"/>
        <v>0</v>
      </c>
      <c r="U893" s="199">
        <f t="shared" si="752"/>
        <v>0</v>
      </c>
      <c r="V893" s="199">
        <f t="shared" si="753"/>
        <v>0</v>
      </c>
      <c r="W893" s="199">
        <f t="shared" si="754"/>
        <v>0</v>
      </c>
      <c r="X893" s="199" t="str">
        <f t="shared" si="755"/>
        <v/>
      </c>
      <c r="Y893" s="199" t="str">
        <f t="shared" si="756"/>
        <v/>
      </c>
      <c r="Z893" s="199" t="str">
        <f t="shared" si="757"/>
        <v/>
      </c>
      <c r="AA893" s="199" t="str">
        <f t="shared" si="758"/>
        <v/>
      </c>
      <c r="AB893" s="201">
        <f t="shared" ca="1" si="759"/>
        <v>2.0999104330387364</v>
      </c>
      <c r="AD893" s="162">
        <f t="shared" si="760"/>
        <v>0</v>
      </c>
      <c r="AE893" s="162">
        <f t="shared" si="761"/>
        <v>0</v>
      </c>
      <c r="AF893" s="162">
        <f t="shared" si="762"/>
        <v>0</v>
      </c>
      <c r="AG893" s="162">
        <f t="shared" si="763"/>
        <v>0</v>
      </c>
      <c r="AH893" s="162" t="str">
        <f t="shared" si="764"/>
        <v/>
      </c>
      <c r="AI893" s="162" t="str">
        <f t="shared" si="765"/>
        <v/>
      </c>
      <c r="AJ893" s="162" t="str">
        <f t="shared" si="766"/>
        <v/>
      </c>
      <c r="AK893" s="162" t="str">
        <f t="shared" si="767"/>
        <v/>
      </c>
      <c r="AM893" s="199">
        <f t="shared" si="770"/>
        <v>9.1416874152278389</v>
      </c>
      <c r="AN893" s="197">
        <f t="shared" si="772"/>
        <v>0</v>
      </c>
      <c r="AO893" s="197">
        <f t="shared" si="773"/>
        <v>0</v>
      </c>
      <c r="AP893" s="197">
        <f t="shared" si="774"/>
        <v>0</v>
      </c>
      <c r="AQ893" s="197">
        <f t="shared" si="775"/>
        <v>0</v>
      </c>
      <c r="AR893" s="197" t="str">
        <f t="shared" si="776"/>
        <v/>
      </c>
      <c r="AS893" s="197" t="str">
        <f t="shared" si="777"/>
        <v/>
      </c>
      <c r="AT893" s="197" t="str">
        <f t="shared" si="778"/>
        <v/>
      </c>
      <c r="AU893" s="197" t="str">
        <f t="shared" si="779"/>
        <v/>
      </c>
      <c r="AV893" s="199">
        <f t="shared" ca="1" si="771"/>
        <v>2.1483648812404272</v>
      </c>
      <c r="AX893" s="162">
        <f t="shared" si="780"/>
        <v>0</v>
      </c>
      <c r="AY893" s="162">
        <f t="shared" si="781"/>
        <v>0</v>
      </c>
      <c r="AZ893" s="162">
        <f t="shared" si="782"/>
        <v>0</v>
      </c>
      <c r="BA893" s="162">
        <f t="shared" si="783"/>
        <v>0</v>
      </c>
      <c r="BB893" s="162" t="str">
        <f t="shared" si="784"/>
        <v/>
      </c>
      <c r="BC893" s="162" t="str">
        <f t="shared" si="785"/>
        <v/>
      </c>
      <c r="BD893" s="162" t="str">
        <f t="shared" si="786"/>
        <v/>
      </c>
      <c r="BE893" s="162" t="str">
        <f t="shared" si="787"/>
        <v/>
      </c>
      <c r="BG893" s="169">
        <f t="shared" si="768"/>
        <v>20.939873690827358</v>
      </c>
      <c r="BH893" s="169">
        <f t="shared" ca="1" si="769"/>
        <v>2.1496784141210927</v>
      </c>
    </row>
    <row r="894" spans="3:60" x14ac:dyDescent="0.25">
      <c r="C894" s="197">
        <v>82</v>
      </c>
      <c r="D894" s="198">
        <f t="shared" si="737"/>
        <v>30.768251743815394</v>
      </c>
      <c r="E894" s="199">
        <f t="shared" si="738"/>
        <v>5.1487804878048786</v>
      </c>
      <c r="F894" s="199">
        <f t="shared" si="739"/>
        <v>25.743902439024392</v>
      </c>
      <c r="G894" s="199">
        <f t="shared" si="740"/>
        <v>4.6687414489168972</v>
      </c>
      <c r="H894" s="200">
        <f t="shared" si="741"/>
        <v>5826.6224538133583</v>
      </c>
      <c r="K894" s="199">
        <f t="shared" si="742"/>
        <v>20.991259883933683</v>
      </c>
      <c r="L894" s="201">
        <f t="shared" si="743"/>
        <v>0.1760503884897815</v>
      </c>
      <c r="M894" s="201">
        <f t="shared" si="744"/>
        <v>0.1775310105139255</v>
      </c>
      <c r="N894" s="201">
        <f t="shared" si="745"/>
        <v>0.1866043346063305</v>
      </c>
      <c r="O894" s="201">
        <f t="shared" si="746"/>
        <v>0.17621305138101298</v>
      </c>
      <c r="P894" s="201" t="str">
        <f t="shared" si="747"/>
        <v/>
      </c>
      <c r="Q894" s="201" t="str">
        <f t="shared" si="748"/>
        <v/>
      </c>
      <c r="R894" s="201" t="str">
        <f t="shared" si="749"/>
        <v/>
      </c>
      <c r="S894" s="201" t="str">
        <f t="shared" si="750"/>
        <v/>
      </c>
      <c r="T894" s="199">
        <f t="shared" si="751"/>
        <v>0</v>
      </c>
      <c r="U894" s="199">
        <f t="shared" si="752"/>
        <v>0</v>
      </c>
      <c r="V894" s="199">
        <f t="shared" si="753"/>
        <v>0</v>
      </c>
      <c r="W894" s="199">
        <f t="shared" si="754"/>
        <v>0</v>
      </c>
      <c r="X894" s="199" t="str">
        <f t="shared" si="755"/>
        <v/>
      </c>
      <c r="Y894" s="199" t="str">
        <f t="shared" si="756"/>
        <v/>
      </c>
      <c r="Z894" s="199" t="str">
        <f t="shared" si="757"/>
        <v/>
      </c>
      <c r="AA894" s="199" t="str">
        <f t="shared" si="758"/>
        <v/>
      </c>
      <c r="AB894" s="201">
        <f t="shared" ca="1" si="759"/>
        <v>2.1298118129626986</v>
      </c>
      <c r="AD894" s="162">
        <f t="shared" si="760"/>
        <v>0</v>
      </c>
      <c r="AE894" s="162">
        <f t="shared" si="761"/>
        <v>0</v>
      </c>
      <c r="AF894" s="162">
        <f t="shared" si="762"/>
        <v>0</v>
      </c>
      <c r="AG894" s="162">
        <f t="shared" si="763"/>
        <v>0</v>
      </c>
      <c r="AH894" s="162" t="str">
        <f t="shared" si="764"/>
        <v/>
      </c>
      <c r="AI894" s="162" t="str">
        <f t="shared" si="765"/>
        <v/>
      </c>
      <c r="AJ894" s="162" t="str">
        <f t="shared" si="766"/>
        <v/>
      </c>
      <c r="AK894" s="162" t="str">
        <f t="shared" si="767"/>
        <v/>
      </c>
      <c r="AM894" s="199">
        <f t="shared" si="770"/>
        <v>9.152904209602351</v>
      </c>
      <c r="AN894" s="197">
        <f t="shared" si="772"/>
        <v>0</v>
      </c>
      <c r="AO894" s="197">
        <f t="shared" si="773"/>
        <v>0</v>
      </c>
      <c r="AP894" s="197">
        <f t="shared" si="774"/>
        <v>0</v>
      </c>
      <c r="AQ894" s="197">
        <f t="shared" si="775"/>
        <v>0</v>
      </c>
      <c r="AR894" s="197" t="str">
        <f t="shared" si="776"/>
        <v/>
      </c>
      <c r="AS894" s="197" t="str">
        <f t="shared" si="777"/>
        <v/>
      </c>
      <c r="AT894" s="197" t="str">
        <f t="shared" si="778"/>
        <v/>
      </c>
      <c r="AU894" s="197" t="str">
        <f t="shared" si="779"/>
        <v/>
      </c>
      <c r="AV894" s="199">
        <f t="shared" ca="1" si="771"/>
        <v>2.1344973243318317</v>
      </c>
      <c r="AX894" s="162">
        <f t="shared" si="780"/>
        <v>0</v>
      </c>
      <c r="AY894" s="162">
        <f t="shared" si="781"/>
        <v>0</v>
      </c>
      <c r="AZ894" s="162">
        <f t="shared" si="782"/>
        <v>0</v>
      </c>
      <c r="BA894" s="162">
        <f t="shared" si="783"/>
        <v>0</v>
      </c>
      <c r="BB894" s="162" t="str">
        <f t="shared" si="784"/>
        <v/>
      </c>
      <c r="BC894" s="162" t="str">
        <f t="shared" si="785"/>
        <v/>
      </c>
      <c r="BD894" s="162" t="str">
        <f t="shared" si="786"/>
        <v/>
      </c>
      <c r="BE894" s="162" t="str">
        <f t="shared" si="787"/>
        <v/>
      </c>
      <c r="BG894" s="169">
        <f t="shared" si="768"/>
        <v>20.965566787380521</v>
      </c>
      <c r="BH894" s="169">
        <f t="shared" ca="1" si="769"/>
        <v>2.0999104330387364</v>
      </c>
    </row>
    <row r="895" spans="3:60" x14ac:dyDescent="0.25">
      <c r="C895" s="197">
        <v>82.1</v>
      </c>
      <c r="D895" s="198">
        <f t="shared" si="737"/>
        <v>30.805774002039559</v>
      </c>
      <c r="E895" s="199">
        <f t="shared" si="738"/>
        <v>5.1537210718635809</v>
      </c>
      <c r="F895" s="199">
        <f t="shared" si="739"/>
        <v>25.768605359317903</v>
      </c>
      <c r="G895" s="199">
        <f t="shared" si="740"/>
        <v>4.6744350360497213</v>
      </c>
      <c r="H895" s="200">
        <f t="shared" si="741"/>
        <v>5821.0367968462888</v>
      </c>
      <c r="K895" s="199">
        <f t="shared" si="742"/>
        <v>21.016952980486845</v>
      </c>
      <c r="L895" s="201">
        <f t="shared" si="743"/>
        <v>0.17626587244142139</v>
      </c>
      <c r="M895" s="201">
        <f t="shared" si="744"/>
        <v>0.17774830673242481</v>
      </c>
      <c r="N895" s="201">
        <f t="shared" si="745"/>
        <v>0.18683273648467361</v>
      </c>
      <c r="O895" s="201">
        <f t="shared" si="746"/>
        <v>0.17642873443043894</v>
      </c>
      <c r="P895" s="201" t="str">
        <f t="shared" si="747"/>
        <v/>
      </c>
      <c r="Q895" s="201" t="str">
        <f t="shared" si="748"/>
        <v/>
      </c>
      <c r="R895" s="201" t="str">
        <f t="shared" si="749"/>
        <v/>
      </c>
      <c r="S895" s="201" t="str">
        <f t="shared" si="750"/>
        <v/>
      </c>
      <c r="T895" s="199">
        <f t="shared" si="751"/>
        <v>0</v>
      </c>
      <c r="U895" s="199">
        <f t="shared" si="752"/>
        <v>0</v>
      </c>
      <c r="V895" s="199">
        <f t="shared" si="753"/>
        <v>0</v>
      </c>
      <c r="W895" s="199">
        <f t="shared" si="754"/>
        <v>0</v>
      </c>
      <c r="X895" s="199" t="str">
        <f t="shared" si="755"/>
        <v/>
      </c>
      <c r="Y895" s="199" t="str">
        <f t="shared" si="756"/>
        <v/>
      </c>
      <c r="Z895" s="199" t="str">
        <f t="shared" si="757"/>
        <v/>
      </c>
      <c r="AA895" s="199" t="str">
        <f t="shared" si="758"/>
        <v/>
      </c>
      <c r="AB895" s="201">
        <f t="shared" ca="1" si="759"/>
        <v>2.0723300464633643</v>
      </c>
      <c r="AD895" s="162">
        <f t="shared" si="760"/>
        <v>0</v>
      </c>
      <c r="AE895" s="162">
        <f t="shared" si="761"/>
        <v>0</v>
      </c>
      <c r="AF895" s="162">
        <f t="shared" si="762"/>
        <v>0</v>
      </c>
      <c r="AG895" s="162">
        <f t="shared" si="763"/>
        <v>0</v>
      </c>
      <c r="AH895" s="162" t="str">
        <f t="shared" si="764"/>
        <v/>
      </c>
      <c r="AI895" s="162" t="str">
        <f t="shared" si="765"/>
        <v/>
      </c>
      <c r="AJ895" s="162" t="str">
        <f t="shared" si="766"/>
        <v/>
      </c>
      <c r="AK895" s="162" t="str">
        <f t="shared" si="767"/>
        <v/>
      </c>
      <c r="AM895" s="199">
        <f t="shared" si="770"/>
        <v>9.164121003976863</v>
      </c>
      <c r="AN895" s="197">
        <f t="shared" si="772"/>
        <v>0</v>
      </c>
      <c r="AO895" s="197">
        <f t="shared" si="773"/>
        <v>0</v>
      </c>
      <c r="AP895" s="197">
        <f t="shared" si="774"/>
        <v>0</v>
      </c>
      <c r="AQ895" s="197">
        <f t="shared" si="775"/>
        <v>0</v>
      </c>
      <c r="AR895" s="197" t="str">
        <f t="shared" si="776"/>
        <v/>
      </c>
      <c r="AS895" s="197" t="str">
        <f t="shared" si="777"/>
        <v/>
      </c>
      <c r="AT895" s="197" t="str">
        <f t="shared" si="778"/>
        <v/>
      </c>
      <c r="AU895" s="197" t="str">
        <f t="shared" si="779"/>
        <v/>
      </c>
      <c r="AV895" s="199">
        <f t="shared" ca="1" si="771"/>
        <v>2.091713424190158</v>
      </c>
      <c r="AX895" s="162">
        <f t="shared" si="780"/>
        <v>0</v>
      </c>
      <c r="AY895" s="162">
        <f t="shared" si="781"/>
        <v>0</v>
      </c>
      <c r="AZ895" s="162">
        <f t="shared" si="782"/>
        <v>0</v>
      </c>
      <c r="BA895" s="162">
        <f t="shared" si="783"/>
        <v>0</v>
      </c>
      <c r="BB895" s="162" t="str">
        <f t="shared" si="784"/>
        <v/>
      </c>
      <c r="BC895" s="162" t="str">
        <f t="shared" si="785"/>
        <v/>
      </c>
      <c r="BD895" s="162" t="str">
        <f t="shared" si="786"/>
        <v/>
      </c>
      <c r="BE895" s="162" t="str">
        <f t="shared" si="787"/>
        <v/>
      </c>
      <c r="BG895" s="169">
        <f t="shared" si="768"/>
        <v>20.991259883933683</v>
      </c>
      <c r="BH895" s="169">
        <f t="shared" ca="1" si="769"/>
        <v>2.1298118129626986</v>
      </c>
    </row>
    <row r="896" spans="3:60" x14ac:dyDescent="0.25">
      <c r="C896" s="197">
        <v>82.2</v>
      </c>
      <c r="D896" s="198">
        <f t="shared" si="737"/>
        <v>30.843296260263731</v>
      </c>
      <c r="E896" s="199">
        <f t="shared" si="738"/>
        <v>5.1586618004866178</v>
      </c>
      <c r="F896" s="199">
        <f t="shared" si="739"/>
        <v>25.793309002433091</v>
      </c>
      <c r="G896" s="199">
        <f t="shared" si="740"/>
        <v>4.6801286231825481</v>
      </c>
      <c r="H896" s="200">
        <f t="shared" si="741"/>
        <v>5815.4616759660594</v>
      </c>
      <c r="K896" s="199">
        <f t="shared" si="742"/>
        <v>21.042646077040008</v>
      </c>
      <c r="L896" s="201">
        <f t="shared" si="743"/>
        <v>0.17648135639306126</v>
      </c>
      <c r="M896" s="201">
        <f t="shared" si="744"/>
        <v>0.17796560295092409</v>
      </c>
      <c r="N896" s="201">
        <f t="shared" si="745"/>
        <v>0.18706113836301672</v>
      </c>
      <c r="O896" s="201">
        <f t="shared" si="746"/>
        <v>0.1766444174798649</v>
      </c>
      <c r="P896" s="201" t="str">
        <f t="shared" si="747"/>
        <v/>
      </c>
      <c r="Q896" s="201" t="str">
        <f t="shared" si="748"/>
        <v/>
      </c>
      <c r="R896" s="201" t="str">
        <f t="shared" si="749"/>
        <v/>
      </c>
      <c r="S896" s="201" t="str">
        <f t="shared" si="750"/>
        <v/>
      </c>
      <c r="T896" s="199">
        <f t="shared" si="751"/>
        <v>0</v>
      </c>
      <c r="U896" s="199">
        <f t="shared" si="752"/>
        <v>0</v>
      </c>
      <c r="V896" s="199">
        <f t="shared" si="753"/>
        <v>0</v>
      </c>
      <c r="W896" s="199">
        <f t="shared" si="754"/>
        <v>0</v>
      </c>
      <c r="X896" s="199" t="str">
        <f t="shared" si="755"/>
        <v/>
      </c>
      <c r="Y896" s="199" t="str">
        <f t="shared" si="756"/>
        <v/>
      </c>
      <c r="Z896" s="199" t="str">
        <f t="shared" si="757"/>
        <v/>
      </c>
      <c r="AA896" s="199" t="str">
        <f t="shared" si="758"/>
        <v/>
      </c>
      <c r="AB896" s="201">
        <f t="shared" ca="1" si="759"/>
        <v>2.0670750727100833</v>
      </c>
      <c r="AD896" s="162">
        <f t="shared" si="760"/>
        <v>0</v>
      </c>
      <c r="AE896" s="162">
        <f t="shared" si="761"/>
        <v>0</v>
      </c>
      <c r="AF896" s="162">
        <f t="shared" si="762"/>
        <v>0</v>
      </c>
      <c r="AG896" s="162">
        <f t="shared" si="763"/>
        <v>0</v>
      </c>
      <c r="AH896" s="162" t="str">
        <f t="shared" si="764"/>
        <v/>
      </c>
      <c r="AI896" s="162" t="str">
        <f t="shared" si="765"/>
        <v/>
      </c>
      <c r="AJ896" s="162" t="str">
        <f t="shared" si="766"/>
        <v/>
      </c>
      <c r="AK896" s="162" t="str">
        <f t="shared" si="767"/>
        <v/>
      </c>
      <c r="AM896" s="199">
        <f t="shared" si="770"/>
        <v>9.1753377983513751</v>
      </c>
      <c r="AN896" s="197">
        <f t="shared" si="772"/>
        <v>0</v>
      </c>
      <c r="AO896" s="197">
        <f t="shared" si="773"/>
        <v>0</v>
      </c>
      <c r="AP896" s="197">
        <f t="shared" si="774"/>
        <v>0</v>
      </c>
      <c r="AQ896" s="197">
        <f t="shared" si="775"/>
        <v>0</v>
      </c>
      <c r="AR896" s="197" t="str">
        <f t="shared" si="776"/>
        <v/>
      </c>
      <c r="AS896" s="197" t="str">
        <f t="shared" si="777"/>
        <v/>
      </c>
      <c r="AT896" s="197" t="str">
        <f t="shared" si="778"/>
        <v/>
      </c>
      <c r="AU896" s="197" t="str">
        <f t="shared" si="779"/>
        <v/>
      </c>
      <c r="AV896" s="199">
        <f t="shared" ca="1" si="771"/>
        <v>2.0495040222876164</v>
      </c>
      <c r="AX896" s="162">
        <f t="shared" si="780"/>
        <v>0</v>
      </c>
      <c r="AY896" s="162">
        <f t="shared" si="781"/>
        <v>0</v>
      </c>
      <c r="AZ896" s="162">
        <f t="shared" si="782"/>
        <v>0</v>
      </c>
      <c r="BA896" s="162">
        <f t="shared" si="783"/>
        <v>0</v>
      </c>
      <c r="BB896" s="162" t="str">
        <f t="shared" si="784"/>
        <v/>
      </c>
      <c r="BC896" s="162" t="str">
        <f t="shared" si="785"/>
        <v/>
      </c>
      <c r="BD896" s="162" t="str">
        <f t="shared" si="786"/>
        <v/>
      </c>
      <c r="BE896" s="162" t="str">
        <f t="shared" si="787"/>
        <v/>
      </c>
      <c r="BG896" s="169">
        <f t="shared" si="768"/>
        <v>21.016952980486845</v>
      </c>
      <c r="BH896" s="169">
        <f t="shared" ca="1" si="769"/>
        <v>2.0723300464633643</v>
      </c>
    </row>
    <row r="897" spans="3:60" x14ac:dyDescent="0.25">
      <c r="C897" s="197">
        <v>82.3</v>
      </c>
      <c r="D897" s="198">
        <f t="shared" si="737"/>
        <v>30.880818518487889</v>
      </c>
      <c r="E897" s="199">
        <f t="shared" si="738"/>
        <v>5.1636026731470235</v>
      </c>
      <c r="F897" s="199">
        <f t="shared" si="739"/>
        <v>25.818013365735119</v>
      </c>
      <c r="G897" s="199">
        <f t="shared" si="740"/>
        <v>4.685822210315373</v>
      </c>
      <c r="H897" s="200">
        <f t="shared" si="741"/>
        <v>5809.8970619898828</v>
      </c>
      <c r="K897" s="199">
        <f t="shared" si="742"/>
        <v>21.06833917359317</v>
      </c>
      <c r="L897" s="201">
        <f t="shared" si="743"/>
        <v>0.17669684034470112</v>
      </c>
      <c r="M897" s="201">
        <f t="shared" si="744"/>
        <v>0.1781828991694234</v>
      </c>
      <c r="N897" s="201">
        <f t="shared" si="745"/>
        <v>0.18728954024135985</v>
      </c>
      <c r="O897" s="201">
        <f t="shared" si="746"/>
        <v>0.17686010052929085</v>
      </c>
      <c r="P897" s="201" t="str">
        <f t="shared" si="747"/>
        <v/>
      </c>
      <c r="Q897" s="201" t="str">
        <f t="shared" si="748"/>
        <v/>
      </c>
      <c r="R897" s="201" t="str">
        <f t="shared" si="749"/>
        <v/>
      </c>
      <c r="S897" s="201" t="str">
        <f t="shared" si="750"/>
        <v/>
      </c>
      <c r="T897" s="199">
        <f t="shared" si="751"/>
        <v>0</v>
      </c>
      <c r="U897" s="199">
        <f t="shared" si="752"/>
        <v>0</v>
      </c>
      <c r="V897" s="199">
        <f t="shared" si="753"/>
        <v>0</v>
      </c>
      <c r="W897" s="199">
        <f t="shared" si="754"/>
        <v>0</v>
      </c>
      <c r="X897" s="199" t="str">
        <f t="shared" si="755"/>
        <v/>
      </c>
      <c r="Y897" s="199" t="str">
        <f t="shared" si="756"/>
        <v/>
      </c>
      <c r="Z897" s="199" t="str">
        <f t="shared" si="757"/>
        <v/>
      </c>
      <c r="AA897" s="199" t="str">
        <f t="shared" si="758"/>
        <v/>
      </c>
      <c r="AB897" s="201">
        <f t="shared" ca="1" si="759"/>
        <v>2.0035016612037873</v>
      </c>
      <c r="AD897" s="162">
        <f t="shared" si="760"/>
        <v>0</v>
      </c>
      <c r="AE897" s="162">
        <f t="shared" si="761"/>
        <v>0</v>
      </c>
      <c r="AF897" s="162">
        <f t="shared" si="762"/>
        <v>0</v>
      </c>
      <c r="AG897" s="162">
        <f t="shared" si="763"/>
        <v>0</v>
      </c>
      <c r="AH897" s="162" t="str">
        <f t="shared" si="764"/>
        <v/>
      </c>
      <c r="AI897" s="162" t="str">
        <f t="shared" si="765"/>
        <v/>
      </c>
      <c r="AJ897" s="162" t="str">
        <f t="shared" si="766"/>
        <v/>
      </c>
      <c r="AK897" s="162" t="str">
        <f t="shared" si="767"/>
        <v/>
      </c>
      <c r="AM897" s="199">
        <f t="shared" si="770"/>
        <v>9.1865545927258871</v>
      </c>
      <c r="AN897" s="197">
        <f t="shared" si="772"/>
        <v>0</v>
      </c>
      <c r="AO897" s="197">
        <f t="shared" si="773"/>
        <v>0</v>
      </c>
      <c r="AP897" s="197">
        <f t="shared" si="774"/>
        <v>0</v>
      </c>
      <c r="AQ897" s="197">
        <f t="shared" si="775"/>
        <v>0</v>
      </c>
      <c r="AR897" s="197" t="str">
        <f t="shared" si="776"/>
        <v/>
      </c>
      <c r="AS897" s="197" t="str">
        <f t="shared" si="777"/>
        <v/>
      </c>
      <c r="AT897" s="197" t="str">
        <f t="shared" si="778"/>
        <v/>
      </c>
      <c r="AU897" s="197" t="str">
        <f t="shared" si="779"/>
        <v/>
      </c>
      <c r="AV897" s="199">
        <f t="shared" ca="1" si="771"/>
        <v>2.1679032567126133</v>
      </c>
      <c r="AX897" s="162">
        <f t="shared" si="780"/>
        <v>0</v>
      </c>
      <c r="AY897" s="162">
        <f t="shared" si="781"/>
        <v>0</v>
      </c>
      <c r="AZ897" s="162">
        <f t="shared" si="782"/>
        <v>0</v>
      </c>
      <c r="BA897" s="162">
        <f t="shared" si="783"/>
        <v>0</v>
      </c>
      <c r="BB897" s="162" t="str">
        <f t="shared" si="784"/>
        <v/>
      </c>
      <c r="BC897" s="162" t="str">
        <f t="shared" si="785"/>
        <v/>
      </c>
      <c r="BD897" s="162" t="str">
        <f t="shared" si="786"/>
        <v/>
      </c>
      <c r="BE897" s="162" t="str">
        <f t="shared" si="787"/>
        <v/>
      </c>
      <c r="BG897" s="169">
        <f t="shared" si="768"/>
        <v>21.042646077040008</v>
      </c>
      <c r="BH897" s="169">
        <f t="shared" ca="1" si="769"/>
        <v>2.0670750727100833</v>
      </c>
    </row>
    <row r="898" spans="3:60" x14ac:dyDescent="0.25">
      <c r="C898" s="197">
        <v>82.4</v>
      </c>
      <c r="D898" s="198">
        <f t="shared" si="737"/>
        <v>30.918340776712057</v>
      </c>
      <c r="E898" s="199">
        <f t="shared" si="738"/>
        <v>5.1685436893203889</v>
      </c>
      <c r="F898" s="199">
        <f t="shared" si="739"/>
        <v>25.842718446601943</v>
      </c>
      <c r="G898" s="199">
        <f t="shared" si="740"/>
        <v>4.6915157974481989</v>
      </c>
      <c r="H898" s="200">
        <f t="shared" si="741"/>
        <v>5804.3429258396573</v>
      </c>
      <c r="K898" s="199">
        <f t="shared" si="742"/>
        <v>21.094032270146332</v>
      </c>
      <c r="L898" s="201">
        <f t="shared" si="743"/>
        <v>0.17691232429634102</v>
      </c>
      <c r="M898" s="201">
        <f t="shared" si="744"/>
        <v>0.17840019538792271</v>
      </c>
      <c r="N898" s="201">
        <f t="shared" si="745"/>
        <v>0.18751794211970296</v>
      </c>
      <c r="O898" s="201">
        <f t="shared" si="746"/>
        <v>0.17707578357871684</v>
      </c>
      <c r="P898" s="201" t="str">
        <f t="shared" si="747"/>
        <v/>
      </c>
      <c r="Q898" s="201" t="str">
        <f t="shared" si="748"/>
        <v/>
      </c>
      <c r="R898" s="201" t="str">
        <f t="shared" si="749"/>
        <v/>
      </c>
      <c r="S898" s="201" t="str">
        <f t="shared" si="750"/>
        <v/>
      </c>
      <c r="T898" s="199">
        <f t="shared" si="751"/>
        <v>0</v>
      </c>
      <c r="U898" s="199">
        <f t="shared" si="752"/>
        <v>0</v>
      </c>
      <c r="V898" s="199">
        <f t="shared" si="753"/>
        <v>0</v>
      </c>
      <c r="W898" s="199">
        <f t="shared" si="754"/>
        <v>0</v>
      </c>
      <c r="X898" s="199" t="str">
        <f t="shared" si="755"/>
        <v/>
      </c>
      <c r="Y898" s="199" t="str">
        <f t="shared" si="756"/>
        <v/>
      </c>
      <c r="Z898" s="199" t="str">
        <f t="shared" si="757"/>
        <v/>
      </c>
      <c r="AA898" s="199" t="str">
        <f t="shared" si="758"/>
        <v/>
      </c>
      <c r="AB898" s="201">
        <f t="shared" ca="1" si="759"/>
        <v>2.0718754821836489</v>
      </c>
      <c r="AD898" s="162">
        <f t="shared" si="760"/>
        <v>0</v>
      </c>
      <c r="AE898" s="162">
        <f t="shared" si="761"/>
        <v>0</v>
      </c>
      <c r="AF898" s="162">
        <f t="shared" si="762"/>
        <v>0</v>
      </c>
      <c r="AG898" s="162">
        <f t="shared" si="763"/>
        <v>0</v>
      </c>
      <c r="AH898" s="162" t="str">
        <f t="shared" si="764"/>
        <v/>
      </c>
      <c r="AI898" s="162" t="str">
        <f t="shared" si="765"/>
        <v/>
      </c>
      <c r="AJ898" s="162" t="str">
        <f t="shared" si="766"/>
        <v/>
      </c>
      <c r="AK898" s="162" t="str">
        <f t="shared" si="767"/>
        <v/>
      </c>
      <c r="AM898" s="199">
        <f t="shared" si="770"/>
        <v>9.1977713871003992</v>
      </c>
      <c r="AN898" s="197">
        <f t="shared" si="772"/>
        <v>0</v>
      </c>
      <c r="AO898" s="197">
        <f t="shared" si="773"/>
        <v>0</v>
      </c>
      <c r="AP898" s="197">
        <f t="shared" si="774"/>
        <v>0</v>
      </c>
      <c r="AQ898" s="197">
        <f t="shared" si="775"/>
        <v>0</v>
      </c>
      <c r="AR898" s="197" t="str">
        <f t="shared" si="776"/>
        <v/>
      </c>
      <c r="AS898" s="197" t="str">
        <f t="shared" si="777"/>
        <v/>
      </c>
      <c r="AT898" s="197" t="str">
        <f t="shared" si="778"/>
        <v/>
      </c>
      <c r="AU898" s="197" t="str">
        <f t="shared" si="779"/>
        <v/>
      </c>
      <c r="AV898" s="199">
        <f t="shared" ca="1" si="771"/>
        <v>2.0232131919075593</v>
      </c>
      <c r="AX898" s="162">
        <f t="shared" si="780"/>
        <v>0</v>
      </c>
      <c r="AY898" s="162">
        <f t="shared" si="781"/>
        <v>0</v>
      </c>
      <c r="AZ898" s="162">
        <f t="shared" si="782"/>
        <v>0</v>
      </c>
      <c r="BA898" s="162">
        <f t="shared" si="783"/>
        <v>0</v>
      </c>
      <c r="BB898" s="162" t="str">
        <f t="shared" si="784"/>
        <v/>
      </c>
      <c r="BC898" s="162" t="str">
        <f t="shared" si="785"/>
        <v/>
      </c>
      <c r="BD898" s="162" t="str">
        <f t="shared" si="786"/>
        <v/>
      </c>
      <c r="BE898" s="162" t="str">
        <f t="shared" si="787"/>
        <v/>
      </c>
      <c r="BG898" s="169">
        <f t="shared" si="768"/>
        <v>21.06833917359317</v>
      </c>
      <c r="BH898" s="169">
        <f t="shared" ca="1" si="769"/>
        <v>2.0035016612037873</v>
      </c>
    </row>
    <row r="899" spans="3:60" x14ac:dyDescent="0.25">
      <c r="C899" s="197">
        <v>82.5</v>
      </c>
      <c r="D899" s="198">
        <f t="shared" si="737"/>
        <v>30.955863034936225</v>
      </c>
      <c r="E899" s="199">
        <f t="shared" si="738"/>
        <v>5.1734848484848488</v>
      </c>
      <c r="F899" s="199">
        <f t="shared" si="739"/>
        <v>25.867424242424242</v>
      </c>
      <c r="G899" s="199">
        <f t="shared" si="740"/>
        <v>4.6972093845810248</v>
      </c>
      <c r="H899" s="200">
        <f t="shared" si="741"/>
        <v>5798.7992385415146</v>
      </c>
      <c r="K899" s="199">
        <f t="shared" si="742"/>
        <v>21.119725366699495</v>
      </c>
      <c r="L899" s="201">
        <f t="shared" si="743"/>
        <v>0.17712780824798088</v>
      </c>
      <c r="M899" s="201">
        <f t="shared" si="744"/>
        <v>0.17861749160642196</v>
      </c>
      <c r="N899" s="201">
        <f t="shared" si="745"/>
        <v>0.1877463439980461</v>
      </c>
      <c r="O899" s="201">
        <f t="shared" si="746"/>
        <v>0.1772914666281428</v>
      </c>
      <c r="P899" s="201" t="str">
        <f t="shared" si="747"/>
        <v/>
      </c>
      <c r="Q899" s="201" t="str">
        <f t="shared" si="748"/>
        <v/>
      </c>
      <c r="R899" s="201" t="str">
        <f t="shared" si="749"/>
        <v/>
      </c>
      <c r="S899" s="201" t="str">
        <f t="shared" si="750"/>
        <v/>
      </c>
      <c r="T899" s="199">
        <f t="shared" si="751"/>
        <v>0</v>
      </c>
      <c r="U899" s="199">
        <f t="shared" si="752"/>
        <v>0</v>
      </c>
      <c r="V899" s="199">
        <f t="shared" si="753"/>
        <v>0</v>
      </c>
      <c r="W899" s="199">
        <f t="shared" si="754"/>
        <v>0</v>
      </c>
      <c r="X899" s="199" t="str">
        <f t="shared" si="755"/>
        <v/>
      </c>
      <c r="Y899" s="199" t="str">
        <f t="shared" si="756"/>
        <v/>
      </c>
      <c r="Z899" s="199" t="str">
        <f t="shared" si="757"/>
        <v/>
      </c>
      <c r="AA899" s="199" t="str">
        <f t="shared" si="758"/>
        <v/>
      </c>
      <c r="AB899" s="201">
        <f t="shared" ca="1" si="759"/>
        <v>2.0863884682871796</v>
      </c>
      <c r="AD899" s="162">
        <f t="shared" si="760"/>
        <v>0</v>
      </c>
      <c r="AE899" s="162">
        <f t="shared" si="761"/>
        <v>0</v>
      </c>
      <c r="AF899" s="162">
        <f t="shared" si="762"/>
        <v>0</v>
      </c>
      <c r="AG899" s="162">
        <f t="shared" si="763"/>
        <v>0</v>
      </c>
      <c r="AH899" s="162" t="str">
        <f t="shared" si="764"/>
        <v/>
      </c>
      <c r="AI899" s="162" t="str">
        <f t="shared" si="765"/>
        <v/>
      </c>
      <c r="AJ899" s="162" t="str">
        <f t="shared" si="766"/>
        <v/>
      </c>
      <c r="AK899" s="162" t="str">
        <f t="shared" si="767"/>
        <v/>
      </c>
      <c r="AM899" s="199">
        <f t="shared" si="770"/>
        <v>9.2089881814749113</v>
      </c>
      <c r="AN899" s="197">
        <f t="shared" si="772"/>
        <v>0</v>
      </c>
      <c r="AO899" s="197">
        <f t="shared" si="773"/>
        <v>0</v>
      </c>
      <c r="AP899" s="197">
        <f t="shared" si="774"/>
        <v>0</v>
      </c>
      <c r="AQ899" s="197">
        <f t="shared" si="775"/>
        <v>0</v>
      </c>
      <c r="AR899" s="197" t="str">
        <f t="shared" si="776"/>
        <v/>
      </c>
      <c r="AS899" s="197" t="str">
        <f t="shared" si="777"/>
        <v/>
      </c>
      <c r="AT899" s="197" t="str">
        <f t="shared" si="778"/>
        <v/>
      </c>
      <c r="AU899" s="197" t="str">
        <f t="shared" si="779"/>
        <v/>
      </c>
      <c r="AV899" s="199">
        <f t="shared" ca="1" si="771"/>
        <v>2.0481368400061526</v>
      </c>
      <c r="AX899" s="162">
        <f t="shared" si="780"/>
        <v>0</v>
      </c>
      <c r="AY899" s="162">
        <f t="shared" si="781"/>
        <v>0</v>
      </c>
      <c r="AZ899" s="162">
        <f t="shared" si="782"/>
        <v>0</v>
      </c>
      <c r="BA899" s="162">
        <f t="shared" si="783"/>
        <v>0</v>
      </c>
      <c r="BB899" s="162" t="str">
        <f t="shared" si="784"/>
        <v/>
      </c>
      <c r="BC899" s="162" t="str">
        <f t="shared" si="785"/>
        <v/>
      </c>
      <c r="BD899" s="162" t="str">
        <f t="shared" si="786"/>
        <v/>
      </c>
      <c r="BE899" s="162" t="str">
        <f t="shared" si="787"/>
        <v/>
      </c>
      <c r="BG899" s="169">
        <f t="shared" si="768"/>
        <v>21.094032270146332</v>
      </c>
      <c r="BH899" s="169">
        <f t="shared" ca="1" si="769"/>
        <v>2.0718754821836489</v>
      </c>
    </row>
    <row r="900" spans="3:60" x14ac:dyDescent="0.25">
      <c r="C900" s="197">
        <v>82.6</v>
      </c>
      <c r="D900" s="198">
        <f t="shared" si="737"/>
        <v>30.993385293160383</v>
      </c>
      <c r="E900" s="199">
        <f t="shared" si="738"/>
        <v>5.1784261501210658</v>
      </c>
      <c r="F900" s="199">
        <f t="shared" si="739"/>
        <v>25.892130750605329</v>
      </c>
      <c r="G900" s="199">
        <f t="shared" si="740"/>
        <v>4.702902971713848</v>
      </c>
      <c r="H900" s="200">
        <f t="shared" si="741"/>
        <v>5793.2659712253762</v>
      </c>
      <c r="K900" s="199">
        <f t="shared" si="742"/>
        <v>21.145418463252657</v>
      </c>
      <c r="L900" s="201">
        <f t="shared" si="743"/>
        <v>0.17734329219962078</v>
      </c>
      <c r="M900" s="201">
        <f t="shared" si="744"/>
        <v>0.17883478782492127</v>
      </c>
      <c r="N900" s="201">
        <f t="shared" si="745"/>
        <v>0.18797474587638921</v>
      </c>
      <c r="O900" s="201">
        <f t="shared" si="746"/>
        <v>0.17750714967756873</v>
      </c>
      <c r="P900" s="201" t="str">
        <f t="shared" si="747"/>
        <v/>
      </c>
      <c r="Q900" s="201" t="str">
        <f t="shared" si="748"/>
        <v/>
      </c>
      <c r="R900" s="201" t="str">
        <f t="shared" si="749"/>
        <v/>
      </c>
      <c r="S900" s="201" t="str">
        <f t="shared" si="750"/>
        <v/>
      </c>
      <c r="T900" s="199">
        <f t="shared" si="751"/>
        <v>0</v>
      </c>
      <c r="U900" s="199">
        <f t="shared" si="752"/>
        <v>0</v>
      </c>
      <c r="V900" s="199">
        <f t="shared" si="753"/>
        <v>0</v>
      </c>
      <c r="W900" s="199">
        <f t="shared" si="754"/>
        <v>0</v>
      </c>
      <c r="X900" s="199" t="str">
        <f t="shared" si="755"/>
        <v/>
      </c>
      <c r="Y900" s="199" t="str">
        <f t="shared" si="756"/>
        <v/>
      </c>
      <c r="Z900" s="199" t="str">
        <f t="shared" si="757"/>
        <v/>
      </c>
      <c r="AA900" s="199" t="str">
        <f t="shared" si="758"/>
        <v/>
      </c>
      <c r="AB900" s="201">
        <f t="shared" ca="1" si="759"/>
        <v>2.1427471382107224</v>
      </c>
      <c r="AD900" s="162">
        <f t="shared" si="760"/>
        <v>0</v>
      </c>
      <c r="AE900" s="162">
        <f t="shared" si="761"/>
        <v>0</v>
      </c>
      <c r="AF900" s="162">
        <f t="shared" si="762"/>
        <v>0</v>
      </c>
      <c r="AG900" s="162">
        <f t="shared" si="763"/>
        <v>0</v>
      </c>
      <c r="AH900" s="162" t="str">
        <f t="shared" si="764"/>
        <v/>
      </c>
      <c r="AI900" s="162" t="str">
        <f t="shared" si="765"/>
        <v/>
      </c>
      <c r="AJ900" s="162" t="str">
        <f t="shared" si="766"/>
        <v/>
      </c>
      <c r="AK900" s="162" t="str">
        <f t="shared" si="767"/>
        <v/>
      </c>
      <c r="AM900" s="199">
        <f t="shared" si="770"/>
        <v>9.2202049758494233</v>
      </c>
      <c r="AN900" s="197">
        <f t="shared" si="772"/>
        <v>0</v>
      </c>
      <c r="AO900" s="197">
        <f t="shared" si="773"/>
        <v>0</v>
      </c>
      <c r="AP900" s="197">
        <f t="shared" si="774"/>
        <v>0</v>
      </c>
      <c r="AQ900" s="197">
        <f t="shared" si="775"/>
        <v>0</v>
      </c>
      <c r="AR900" s="197" t="str">
        <f t="shared" si="776"/>
        <v/>
      </c>
      <c r="AS900" s="197" t="str">
        <f t="shared" si="777"/>
        <v/>
      </c>
      <c r="AT900" s="197" t="str">
        <f t="shared" si="778"/>
        <v/>
      </c>
      <c r="AU900" s="197" t="str">
        <f t="shared" si="779"/>
        <v/>
      </c>
      <c r="AV900" s="199">
        <f t="shared" ca="1" si="771"/>
        <v>2.0948967607688078</v>
      </c>
      <c r="AX900" s="162">
        <f t="shared" si="780"/>
        <v>0</v>
      </c>
      <c r="AY900" s="162">
        <f t="shared" si="781"/>
        <v>0</v>
      </c>
      <c r="AZ900" s="162">
        <f t="shared" si="782"/>
        <v>0</v>
      </c>
      <c r="BA900" s="162">
        <f t="shared" si="783"/>
        <v>0</v>
      </c>
      <c r="BB900" s="162" t="str">
        <f t="shared" si="784"/>
        <v/>
      </c>
      <c r="BC900" s="162" t="str">
        <f t="shared" si="785"/>
        <v/>
      </c>
      <c r="BD900" s="162" t="str">
        <f t="shared" si="786"/>
        <v/>
      </c>
      <c r="BE900" s="162" t="str">
        <f t="shared" si="787"/>
        <v/>
      </c>
      <c r="BG900" s="169">
        <f t="shared" si="768"/>
        <v>21.119725366699495</v>
      </c>
      <c r="BH900" s="169">
        <f t="shared" ca="1" si="769"/>
        <v>2.0863884682871796</v>
      </c>
    </row>
    <row r="901" spans="3:60" x14ac:dyDescent="0.25">
      <c r="C901" s="197">
        <v>82.7</v>
      </c>
      <c r="D901" s="198">
        <f t="shared" si="737"/>
        <v>31.030907551384551</v>
      </c>
      <c r="E901" s="199">
        <f t="shared" si="738"/>
        <v>5.1833675937122132</v>
      </c>
      <c r="F901" s="199">
        <f t="shared" si="739"/>
        <v>25.916837968561065</v>
      </c>
      <c r="G901" s="199">
        <f t="shared" si="740"/>
        <v>4.7085965588466738</v>
      </c>
      <c r="H901" s="200">
        <f t="shared" si="741"/>
        <v>5787.7430951245087</v>
      </c>
      <c r="K901" s="199">
        <f t="shared" si="742"/>
        <v>21.171111559805819</v>
      </c>
      <c r="L901" s="201">
        <f t="shared" si="743"/>
        <v>0.17755877615126067</v>
      </c>
      <c r="M901" s="201">
        <f t="shared" si="744"/>
        <v>0.17905208404342057</v>
      </c>
      <c r="N901" s="201">
        <f t="shared" si="745"/>
        <v>0.18820314775473235</v>
      </c>
      <c r="O901" s="201">
        <f t="shared" si="746"/>
        <v>0.17772283272699471</v>
      </c>
      <c r="P901" s="201" t="str">
        <f t="shared" si="747"/>
        <v/>
      </c>
      <c r="Q901" s="201" t="str">
        <f t="shared" si="748"/>
        <v/>
      </c>
      <c r="R901" s="201" t="str">
        <f t="shared" si="749"/>
        <v/>
      </c>
      <c r="S901" s="201" t="str">
        <f t="shared" si="750"/>
        <v/>
      </c>
      <c r="T901" s="199">
        <f t="shared" si="751"/>
        <v>0</v>
      </c>
      <c r="U901" s="199">
        <f t="shared" si="752"/>
        <v>0</v>
      </c>
      <c r="V901" s="199">
        <f t="shared" si="753"/>
        <v>0</v>
      </c>
      <c r="W901" s="199">
        <f t="shared" si="754"/>
        <v>0</v>
      </c>
      <c r="X901" s="199" t="str">
        <f t="shared" si="755"/>
        <v/>
      </c>
      <c r="Y901" s="199" t="str">
        <f t="shared" si="756"/>
        <v/>
      </c>
      <c r="Z901" s="199" t="str">
        <f t="shared" si="757"/>
        <v/>
      </c>
      <c r="AA901" s="199" t="str">
        <f t="shared" si="758"/>
        <v/>
      </c>
      <c r="AB901" s="201">
        <f t="shared" ca="1" si="759"/>
        <v>2.0595721960567368</v>
      </c>
      <c r="AD901" s="162">
        <f t="shared" si="760"/>
        <v>0</v>
      </c>
      <c r="AE901" s="162">
        <f t="shared" si="761"/>
        <v>0</v>
      </c>
      <c r="AF901" s="162">
        <f t="shared" si="762"/>
        <v>0</v>
      </c>
      <c r="AG901" s="162">
        <f t="shared" si="763"/>
        <v>0</v>
      </c>
      <c r="AH901" s="162" t="str">
        <f t="shared" si="764"/>
        <v/>
      </c>
      <c r="AI901" s="162" t="str">
        <f t="shared" si="765"/>
        <v/>
      </c>
      <c r="AJ901" s="162" t="str">
        <f t="shared" si="766"/>
        <v/>
      </c>
      <c r="AK901" s="162" t="str">
        <f t="shared" si="767"/>
        <v/>
      </c>
      <c r="AM901" s="199">
        <f t="shared" si="770"/>
        <v>9.2314217702239354</v>
      </c>
      <c r="AN901" s="197">
        <f t="shared" si="772"/>
        <v>0</v>
      </c>
      <c r="AO901" s="197">
        <f t="shared" si="773"/>
        <v>0</v>
      </c>
      <c r="AP901" s="197">
        <f t="shared" si="774"/>
        <v>0</v>
      </c>
      <c r="AQ901" s="197">
        <f t="shared" si="775"/>
        <v>0</v>
      </c>
      <c r="AR901" s="197" t="str">
        <f t="shared" si="776"/>
        <v/>
      </c>
      <c r="AS901" s="197" t="str">
        <f t="shared" si="777"/>
        <v/>
      </c>
      <c r="AT901" s="197" t="str">
        <f t="shared" si="778"/>
        <v/>
      </c>
      <c r="AU901" s="197" t="str">
        <f t="shared" si="779"/>
        <v/>
      </c>
      <c r="AV901" s="199">
        <f t="shared" ca="1" si="771"/>
        <v>2.1419316146173246</v>
      </c>
      <c r="AX901" s="162">
        <f t="shared" si="780"/>
        <v>0</v>
      </c>
      <c r="AY901" s="162">
        <f t="shared" si="781"/>
        <v>0</v>
      </c>
      <c r="AZ901" s="162">
        <f t="shared" si="782"/>
        <v>0</v>
      </c>
      <c r="BA901" s="162">
        <f t="shared" si="783"/>
        <v>0</v>
      </c>
      <c r="BB901" s="162" t="str">
        <f t="shared" si="784"/>
        <v/>
      </c>
      <c r="BC901" s="162" t="str">
        <f t="shared" si="785"/>
        <v/>
      </c>
      <c r="BD901" s="162" t="str">
        <f t="shared" si="786"/>
        <v/>
      </c>
      <c r="BE901" s="162" t="str">
        <f t="shared" si="787"/>
        <v/>
      </c>
      <c r="BG901" s="169">
        <f t="shared" si="768"/>
        <v>21.145418463252657</v>
      </c>
      <c r="BH901" s="169">
        <f t="shared" ca="1" si="769"/>
        <v>2.1427471382107224</v>
      </c>
    </row>
    <row r="902" spans="3:60" x14ac:dyDescent="0.25">
      <c r="C902" s="197">
        <v>82.8</v>
      </c>
      <c r="D902" s="198">
        <f t="shared" si="737"/>
        <v>31.06842980960872</v>
      </c>
      <c r="E902" s="199">
        <f t="shared" si="738"/>
        <v>5.1883091787439612</v>
      </c>
      <c r="F902" s="199">
        <f t="shared" si="739"/>
        <v>25.941545893719805</v>
      </c>
      <c r="G902" s="199">
        <f t="shared" si="740"/>
        <v>4.7142901459795015</v>
      </c>
      <c r="H902" s="200">
        <f t="shared" si="741"/>
        <v>5782.230581575076</v>
      </c>
      <c r="K902" s="199">
        <f t="shared" si="742"/>
        <v>21.196804656358982</v>
      </c>
      <c r="L902" s="201">
        <f t="shared" si="743"/>
        <v>0.17777426010290051</v>
      </c>
      <c r="M902" s="201">
        <f t="shared" si="744"/>
        <v>0.17926938026191988</v>
      </c>
      <c r="N902" s="201">
        <f t="shared" si="745"/>
        <v>0.18843154963307546</v>
      </c>
      <c r="O902" s="201">
        <f t="shared" si="746"/>
        <v>0.17793851577642067</v>
      </c>
      <c r="P902" s="201" t="str">
        <f t="shared" si="747"/>
        <v/>
      </c>
      <c r="Q902" s="201" t="str">
        <f t="shared" si="748"/>
        <v/>
      </c>
      <c r="R902" s="201" t="str">
        <f t="shared" si="749"/>
        <v/>
      </c>
      <c r="S902" s="201" t="str">
        <f t="shared" si="750"/>
        <v/>
      </c>
      <c r="T902" s="199">
        <f t="shared" si="751"/>
        <v>0</v>
      </c>
      <c r="U902" s="199">
        <f t="shared" si="752"/>
        <v>0</v>
      </c>
      <c r="V902" s="199">
        <f t="shared" si="753"/>
        <v>0</v>
      </c>
      <c r="W902" s="199">
        <f t="shared" si="754"/>
        <v>0</v>
      </c>
      <c r="X902" s="199" t="str">
        <f t="shared" si="755"/>
        <v/>
      </c>
      <c r="Y902" s="199" t="str">
        <f t="shared" si="756"/>
        <v/>
      </c>
      <c r="Z902" s="199" t="str">
        <f t="shared" si="757"/>
        <v/>
      </c>
      <c r="AA902" s="199" t="str">
        <f t="shared" si="758"/>
        <v/>
      </c>
      <c r="AB902" s="201">
        <f t="shared" ca="1" si="759"/>
        <v>2.1138421591009378</v>
      </c>
      <c r="AD902" s="162">
        <f t="shared" si="760"/>
        <v>0</v>
      </c>
      <c r="AE902" s="162">
        <f t="shared" si="761"/>
        <v>0</v>
      </c>
      <c r="AF902" s="162">
        <f t="shared" si="762"/>
        <v>0</v>
      </c>
      <c r="AG902" s="162">
        <f t="shared" si="763"/>
        <v>0</v>
      </c>
      <c r="AH902" s="162" t="str">
        <f t="shared" si="764"/>
        <v/>
      </c>
      <c r="AI902" s="162" t="str">
        <f t="shared" si="765"/>
        <v/>
      </c>
      <c r="AJ902" s="162" t="str">
        <f t="shared" si="766"/>
        <v/>
      </c>
      <c r="AK902" s="162" t="str">
        <f t="shared" si="767"/>
        <v/>
      </c>
      <c r="AM902" s="199">
        <f t="shared" si="770"/>
        <v>9.2426385645984475</v>
      </c>
      <c r="AN902" s="197">
        <f t="shared" si="772"/>
        <v>0</v>
      </c>
      <c r="AO902" s="197">
        <f t="shared" si="773"/>
        <v>0</v>
      </c>
      <c r="AP902" s="197">
        <f t="shared" si="774"/>
        <v>0</v>
      </c>
      <c r="AQ902" s="197">
        <f t="shared" si="775"/>
        <v>0</v>
      </c>
      <c r="AR902" s="197" t="str">
        <f t="shared" si="776"/>
        <v/>
      </c>
      <c r="AS902" s="197" t="str">
        <f t="shared" si="777"/>
        <v/>
      </c>
      <c r="AT902" s="197" t="str">
        <f t="shared" si="778"/>
        <v/>
      </c>
      <c r="AU902" s="197" t="str">
        <f t="shared" si="779"/>
        <v/>
      </c>
      <c r="AV902" s="199">
        <f t="shared" ca="1" si="771"/>
        <v>2.0814940905610726</v>
      </c>
      <c r="AX902" s="162">
        <f t="shared" si="780"/>
        <v>0</v>
      </c>
      <c r="AY902" s="162">
        <f t="shared" si="781"/>
        <v>0</v>
      </c>
      <c r="AZ902" s="162">
        <f t="shared" si="782"/>
        <v>0</v>
      </c>
      <c r="BA902" s="162">
        <f t="shared" si="783"/>
        <v>0</v>
      </c>
      <c r="BB902" s="162" t="str">
        <f t="shared" si="784"/>
        <v/>
      </c>
      <c r="BC902" s="162" t="str">
        <f t="shared" si="785"/>
        <v/>
      </c>
      <c r="BD902" s="162" t="str">
        <f t="shared" si="786"/>
        <v/>
      </c>
      <c r="BE902" s="162" t="str">
        <f t="shared" si="787"/>
        <v/>
      </c>
      <c r="BG902" s="169">
        <f t="shared" si="768"/>
        <v>21.171111559805819</v>
      </c>
      <c r="BH902" s="169">
        <f t="shared" ca="1" si="769"/>
        <v>2.0595721960567368</v>
      </c>
    </row>
    <row r="903" spans="3:60" x14ac:dyDescent="0.25">
      <c r="C903" s="197">
        <v>82.9</v>
      </c>
      <c r="D903" s="198">
        <f t="shared" si="737"/>
        <v>31.105952067832888</v>
      </c>
      <c r="E903" s="199">
        <f t="shared" si="738"/>
        <v>5.1932509047044633</v>
      </c>
      <c r="F903" s="199">
        <f t="shared" si="739"/>
        <v>25.966254523522316</v>
      </c>
      <c r="G903" s="199">
        <f t="shared" si="740"/>
        <v>4.7199837331123273</v>
      </c>
      <c r="H903" s="200">
        <f t="shared" si="741"/>
        <v>5776.7284020156994</v>
      </c>
      <c r="K903" s="199">
        <f t="shared" si="742"/>
        <v>21.222497752912144</v>
      </c>
      <c r="L903" s="201">
        <f t="shared" si="743"/>
        <v>0.17798974405454041</v>
      </c>
      <c r="M903" s="201">
        <f t="shared" si="744"/>
        <v>0.17948667648041916</v>
      </c>
      <c r="N903" s="201">
        <f t="shared" si="745"/>
        <v>0.18865995151141857</v>
      </c>
      <c r="O903" s="201">
        <f t="shared" si="746"/>
        <v>0.17815419882584663</v>
      </c>
      <c r="P903" s="201" t="str">
        <f t="shared" si="747"/>
        <v/>
      </c>
      <c r="Q903" s="201" t="str">
        <f t="shared" si="748"/>
        <v/>
      </c>
      <c r="R903" s="201" t="str">
        <f t="shared" si="749"/>
        <v/>
      </c>
      <c r="S903" s="201" t="str">
        <f t="shared" si="750"/>
        <v/>
      </c>
      <c r="T903" s="199">
        <f t="shared" si="751"/>
        <v>0</v>
      </c>
      <c r="U903" s="199">
        <f t="shared" si="752"/>
        <v>0</v>
      </c>
      <c r="V903" s="199">
        <f t="shared" si="753"/>
        <v>0</v>
      </c>
      <c r="W903" s="199">
        <f t="shared" si="754"/>
        <v>0</v>
      </c>
      <c r="X903" s="199" t="str">
        <f t="shared" si="755"/>
        <v/>
      </c>
      <c r="Y903" s="199" t="str">
        <f t="shared" si="756"/>
        <v/>
      </c>
      <c r="Z903" s="199" t="str">
        <f t="shared" si="757"/>
        <v/>
      </c>
      <c r="AA903" s="199" t="str">
        <f t="shared" si="758"/>
        <v/>
      </c>
      <c r="AB903" s="201">
        <f t="shared" ca="1" si="759"/>
        <v>2.0634990339169761</v>
      </c>
      <c r="AD903" s="162">
        <f t="shared" si="760"/>
        <v>0</v>
      </c>
      <c r="AE903" s="162">
        <f t="shared" si="761"/>
        <v>0</v>
      </c>
      <c r="AF903" s="162">
        <f t="shared" si="762"/>
        <v>0</v>
      </c>
      <c r="AG903" s="162">
        <f t="shared" si="763"/>
        <v>0</v>
      </c>
      <c r="AH903" s="162" t="str">
        <f t="shared" si="764"/>
        <v/>
      </c>
      <c r="AI903" s="162" t="str">
        <f t="shared" si="765"/>
        <v/>
      </c>
      <c r="AJ903" s="162" t="str">
        <f t="shared" si="766"/>
        <v/>
      </c>
      <c r="AK903" s="162" t="str">
        <f t="shared" si="767"/>
        <v/>
      </c>
      <c r="AM903" s="199">
        <f t="shared" si="770"/>
        <v>9.2538553589729595</v>
      </c>
      <c r="AN903" s="197">
        <f t="shared" si="772"/>
        <v>0</v>
      </c>
      <c r="AO903" s="197">
        <f t="shared" si="773"/>
        <v>0</v>
      </c>
      <c r="AP903" s="197">
        <f t="shared" si="774"/>
        <v>0</v>
      </c>
      <c r="AQ903" s="197">
        <f t="shared" si="775"/>
        <v>0</v>
      </c>
      <c r="AR903" s="197" t="str">
        <f t="shared" si="776"/>
        <v/>
      </c>
      <c r="AS903" s="197" t="str">
        <f t="shared" si="777"/>
        <v/>
      </c>
      <c r="AT903" s="197" t="str">
        <f t="shared" si="778"/>
        <v/>
      </c>
      <c r="AU903" s="197" t="str">
        <f t="shared" si="779"/>
        <v/>
      </c>
      <c r="AV903" s="199">
        <f t="shared" ca="1" si="771"/>
        <v>2.1387686794483263</v>
      </c>
      <c r="AX903" s="162">
        <f t="shared" si="780"/>
        <v>0</v>
      </c>
      <c r="AY903" s="162">
        <f t="shared" si="781"/>
        <v>0</v>
      </c>
      <c r="AZ903" s="162">
        <f t="shared" si="782"/>
        <v>0</v>
      </c>
      <c r="BA903" s="162">
        <f t="shared" si="783"/>
        <v>0</v>
      </c>
      <c r="BB903" s="162" t="str">
        <f t="shared" si="784"/>
        <v/>
      </c>
      <c r="BC903" s="162" t="str">
        <f t="shared" si="785"/>
        <v/>
      </c>
      <c r="BD903" s="162" t="str">
        <f t="shared" si="786"/>
        <v/>
      </c>
      <c r="BE903" s="162" t="str">
        <f t="shared" si="787"/>
        <v/>
      </c>
      <c r="BG903" s="169">
        <f t="shared" si="768"/>
        <v>21.196804656358982</v>
      </c>
      <c r="BH903" s="169">
        <f t="shared" ca="1" si="769"/>
        <v>2.1138421591009378</v>
      </c>
    </row>
    <row r="904" spans="3:60" x14ac:dyDescent="0.25">
      <c r="C904" s="197">
        <v>83</v>
      </c>
      <c r="D904" s="198">
        <f t="shared" si="737"/>
        <v>31.143474326057046</v>
      </c>
      <c r="E904" s="199">
        <f t="shared" si="738"/>
        <v>5.1981927710843374</v>
      </c>
      <c r="F904" s="199">
        <f t="shared" si="739"/>
        <v>25.990963855421686</v>
      </c>
      <c r="G904" s="199">
        <f t="shared" si="740"/>
        <v>4.7256773202451514</v>
      </c>
      <c r="H904" s="200">
        <f t="shared" si="741"/>
        <v>5771.236527987021</v>
      </c>
      <c r="K904" s="199">
        <f t="shared" si="742"/>
        <v>21.248190849465306</v>
      </c>
      <c r="L904" s="201">
        <f t="shared" si="743"/>
        <v>0.1782052280061803</v>
      </c>
      <c r="M904" s="201">
        <f t="shared" si="744"/>
        <v>0.17970397269891847</v>
      </c>
      <c r="N904" s="201">
        <f t="shared" si="745"/>
        <v>0.1888883533897617</v>
      </c>
      <c r="O904" s="201">
        <f t="shared" si="746"/>
        <v>0.17836988187527261</v>
      </c>
      <c r="P904" s="201" t="str">
        <f t="shared" si="747"/>
        <v/>
      </c>
      <c r="Q904" s="201" t="str">
        <f t="shared" si="748"/>
        <v/>
      </c>
      <c r="R904" s="201" t="str">
        <f t="shared" si="749"/>
        <v/>
      </c>
      <c r="S904" s="201" t="str">
        <f t="shared" si="750"/>
        <v/>
      </c>
      <c r="T904" s="199">
        <f t="shared" si="751"/>
        <v>0</v>
      </c>
      <c r="U904" s="199">
        <f t="shared" si="752"/>
        <v>0</v>
      </c>
      <c r="V904" s="199">
        <f t="shared" si="753"/>
        <v>0</v>
      </c>
      <c r="W904" s="199">
        <f t="shared" si="754"/>
        <v>0</v>
      </c>
      <c r="X904" s="199" t="str">
        <f t="shared" si="755"/>
        <v/>
      </c>
      <c r="Y904" s="199" t="str">
        <f t="shared" si="756"/>
        <v/>
      </c>
      <c r="Z904" s="199" t="str">
        <f t="shared" si="757"/>
        <v/>
      </c>
      <c r="AA904" s="199" t="str">
        <f t="shared" si="758"/>
        <v/>
      </c>
      <c r="AB904" s="201">
        <f t="shared" ca="1" si="759"/>
        <v>2.1461387416928175</v>
      </c>
      <c r="AD904" s="162">
        <f t="shared" si="760"/>
        <v>0</v>
      </c>
      <c r="AE904" s="162">
        <f t="shared" si="761"/>
        <v>0</v>
      </c>
      <c r="AF904" s="162">
        <f t="shared" si="762"/>
        <v>0</v>
      </c>
      <c r="AG904" s="162">
        <f t="shared" si="763"/>
        <v>0</v>
      </c>
      <c r="AH904" s="162" t="str">
        <f t="shared" si="764"/>
        <v/>
      </c>
      <c r="AI904" s="162" t="str">
        <f t="shared" si="765"/>
        <v/>
      </c>
      <c r="AJ904" s="162" t="str">
        <f t="shared" si="766"/>
        <v/>
      </c>
      <c r="AK904" s="162" t="str">
        <f t="shared" si="767"/>
        <v/>
      </c>
      <c r="AM904" s="199">
        <f t="shared" si="770"/>
        <v>9.2650721533474716</v>
      </c>
      <c r="AN904" s="197">
        <f t="shared" si="772"/>
        <v>0</v>
      </c>
      <c r="AO904" s="197">
        <f t="shared" si="773"/>
        <v>0</v>
      </c>
      <c r="AP904" s="197">
        <f t="shared" si="774"/>
        <v>0</v>
      </c>
      <c r="AQ904" s="197">
        <f t="shared" si="775"/>
        <v>0</v>
      </c>
      <c r="AR904" s="197" t="str">
        <f t="shared" si="776"/>
        <v/>
      </c>
      <c r="AS904" s="197" t="str">
        <f t="shared" si="777"/>
        <v/>
      </c>
      <c r="AT904" s="197" t="str">
        <f t="shared" si="778"/>
        <v/>
      </c>
      <c r="AU904" s="197" t="str">
        <f t="shared" si="779"/>
        <v/>
      </c>
      <c r="AV904" s="199">
        <f t="shared" ca="1" si="771"/>
        <v>2.1077165403205558</v>
      </c>
      <c r="AX904" s="162">
        <f t="shared" si="780"/>
        <v>0</v>
      </c>
      <c r="AY904" s="162">
        <f t="shared" si="781"/>
        <v>0</v>
      </c>
      <c r="AZ904" s="162">
        <f t="shared" si="782"/>
        <v>0</v>
      </c>
      <c r="BA904" s="162">
        <f t="shared" si="783"/>
        <v>0</v>
      </c>
      <c r="BB904" s="162" t="str">
        <f t="shared" si="784"/>
        <v/>
      </c>
      <c r="BC904" s="162" t="str">
        <f t="shared" si="785"/>
        <v/>
      </c>
      <c r="BD904" s="162" t="str">
        <f t="shared" si="786"/>
        <v/>
      </c>
      <c r="BE904" s="162" t="str">
        <f t="shared" si="787"/>
        <v/>
      </c>
      <c r="BG904" s="169">
        <f t="shared" si="768"/>
        <v>21.222497752912144</v>
      </c>
      <c r="BH904" s="169">
        <f t="shared" ca="1" si="769"/>
        <v>2.0634990339169761</v>
      </c>
    </row>
    <row r="905" spans="3:60" x14ac:dyDescent="0.25">
      <c r="C905" s="197">
        <v>83.1</v>
      </c>
      <c r="D905" s="198">
        <f t="shared" si="737"/>
        <v>31.180996584281214</v>
      </c>
      <c r="E905" s="199">
        <f t="shared" si="738"/>
        <v>5.203134777376655</v>
      </c>
      <c r="F905" s="199">
        <f t="shared" si="739"/>
        <v>26.015673886883274</v>
      </c>
      <c r="G905" s="199">
        <f t="shared" si="740"/>
        <v>4.7313709073779773</v>
      </c>
      <c r="H905" s="200">
        <f t="shared" si="741"/>
        <v>5765.7549311312605</v>
      </c>
      <c r="K905" s="199">
        <f t="shared" si="742"/>
        <v>21.273883946018469</v>
      </c>
      <c r="L905" s="201">
        <f t="shared" si="743"/>
        <v>0.17842071195782017</v>
      </c>
      <c r="M905" s="201">
        <f t="shared" si="744"/>
        <v>0.17992126891741778</v>
      </c>
      <c r="N905" s="201">
        <f t="shared" si="745"/>
        <v>0.18911675526810484</v>
      </c>
      <c r="O905" s="201">
        <f t="shared" si="746"/>
        <v>0.17858556492469857</v>
      </c>
      <c r="P905" s="201" t="str">
        <f t="shared" si="747"/>
        <v/>
      </c>
      <c r="Q905" s="201" t="str">
        <f t="shared" si="748"/>
        <v/>
      </c>
      <c r="R905" s="201" t="str">
        <f t="shared" si="749"/>
        <v/>
      </c>
      <c r="S905" s="201" t="str">
        <f t="shared" si="750"/>
        <v/>
      </c>
      <c r="T905" s="199">
        <f t="shared" si="751"/>
        <v>0</v>
      </c>
      <c r="U905" s="199">
        <f t="shared" si="752"/>
        <v>0</v>
      </c>
      <c r="V905" s="199">
        <f t="shared" si="753"/>
        <v>0</v>
      </c>
      <c r="W905" s="199">
        <f t="shared" si="754"/>
        <v>0</v>
      </c>
      <c r="X905" s="199" t="str">
        <f t="shared" si="755"/>
        <v/>
      </c>
      <c r="Y905" s="199" t="str">
        <f t="shared" si="756"/>
        <v/>
      </c>
      <c r="Z905" s="199" t="str">
        <f t="shared" si="757"/>
        <v/>
      </c>
      <c r="AA905" s="199" t="str">
        <f t="shared" si="758"/>
        <v/>
      </c>
      <c r="AB905" s="201">
        <f t="shared" ca="1" si="759"/>
        <v>2.1308213396408835</v>
      </c>
      <c r="AD905" s="162">
        <f t="shared" si="760"/>
        <v>0</v>
      </c>
      <c r="AE905" s="162">
        <f t="shared" si="761"/>
        <v>0</v>
      </c>
      <c r="AF905" s="162">
        <f t="shared" si="762"/>
        <v>0</v>
      </c>
      <c r="AG905" s="162">
        <f t="shared" si="763"/>
        <v>0</v>
      </c>
      <c r="AH905" s="162" t="str">
        <f t="shared" si="764"/>
        <v/>
      </c>
      <c r="AI905" s="162" t="str">
        <f t="shared" si="765"/>
        <v/>
      </c>
      <c r="AJ905" s="162" t="str">
        <f t="shared" si="766"/>
        <v/>
      </c>
      <c r="AK905" s="162" t="str">
        <f t="shared" si="767"/>
        <v/>
      </c>
      <c r="AM905" s="199">
        <f t="shared" si="770"/>
        <v>9.2762889477219836</v>
      </c>
      <c r="AN905" s="197">
        <f t="shared" si="772"/>
        <v>0</v>
      </c>
      <c r="AO905" s="197">
        <f t="shared" si="773"/>
        <v>0</v>
      </c>
      <c r="AP905" s="197">
        <f t="shared" si="774"/>
        <v>0</v>
      </c>
      <c r="AQ905" s="197">
        <f t="shared" si="775"/>
        <v>0</v>
      </c>
      <c r="AR905" s="197" t="str">
        <f t="shared" si="776"/>
        <v/>
      </c>
      <c r="AS905" s="197" t="str">
        <f t="shared" si="777"/>
        <v/>
      </c>
      <c r="AT905" s="197" t="str">
        <f t="shared" si="778"/>
        <v/>
      </c>
      <c r="AU905" s="197" t="str">
        <f t="shared" si="779"/>
        <v/>
      </c>
      <c r="AV905" s="199">
        <f t="shared" ca="1" si="771"/>
        <v>2.1496549404453016</v>
      </c>
      <c r="AX905" s="162">
        <f t="shared" si="780"/>
        <v>0</v>
      </c>
      <c r="AY905" s="162">
        <f t="shared" si="781"/>
        <v>0</v>
      </c>
      <c r="AZ905" s="162">
        <f t="shared" si="782"/>
        <v>0</v>
      </c>
      <c r="BA905" s="162">
        <f t="shared" si="783"/>
        <v>0</v>
      </c>
      <c r="BB905" s="162" t="str">
        <f t="shared" si="784"/>
        <v/>
      </c>
      <c r="BC905" s="162" t="str">
        <f t="shared" si="785"/>
        <v/>
      </c>
      <c r="BD905" s="162" t="str">
        <f t="shared" si="786"/>
        <v/>
      </c>
      <c r="BE905" s="162" t="str">
        <f t="shared" si="787"/>
        <v/>
      </c>
      <c r="BG905" s="169">
        <f t="shared" si="768"/>
        <v>21.248190849465306</v>
      </c>
      <c r="BH905" s="169">
        <f t="shared" ca="1" si="769"/>
        <v>2.1461387416928175</v>
      </c>
    </row>
    <row r="906" spans="3:60" x14ac:dyDescent="0.25">
      <c r="C906" s="197">
        <v>83.2</v>
      </c>
      <c r="D906" s="198">
        <f t="shared" si="737"/>
        <v>31.218518842505382</v>
      </c>
      <c r="E906" s="199">
        <f t="shared" si="738"/>
        <v>5.2080769230769235</v>
      </c>
      <c r="F906" s="199">
        <f t="shared" si="739"/>
        <v>26.040384615384617</v>
      </c>
      <c r="G906" s="199">
        <f t="shared" si="740"/>
        <v>4.7370644945108031</v>
      </c>
      <c r="H906" s="200">
        <f t="shared" si="741"/>
        <v>5760.2835831917873</v>
      </c>
      <c r="K906" s="199">
        <f t="shared" si="742"/>
        <v>21.299577042571631</v>
      </c>
      <c r="L906" s="201">
        <f t="shared" si="743"/>
        <v>0.17863619590946003</v>
      </c>
      <c r="M906" s="201">
        <f t="shared" si="744"/>
        <v>0.18013856513591706</v>
      </c>
      <c r="N906" s="201">
        <f t="shared" si="745"/>
        <v>0.18934515714644795</v>
      </c>
      <c r="O906" s="201">
        <f t="shared" si="746"/>
        <v>0.17880124797412453</v>
      </c>
      <c r="P906" s="201" t="str">
        <f t="shared" si="747"/>
        <v/>
      </c>
      <c r="Q906" s="201" t="str">
        <f t="shared" si="748"/>
        <v/>
      </c>
      <c r="R906" s="201" t="str">
        <f t="shared" si="749"/>
        <v/>
      </c>
      <c r="S906" s="201" t="str">
        <f t="shared" si="750"/>
        <v/>
      </c>
      <c r="T906" s="199">
        <f t="shared" si="751"/>
        <v>0</v>
      </c>
      <c r="U906" s="199">
        <f t="shared" si="752"/>
        <v>0</v>
      </c>
      <c r="V906" s="199">
        <f t="shared" si="753"/>
        <v>0</v>
      </c>
      <c r="W906" s="199">
        <f t="shared" si="754"/>
        <v>0</v>
      </c>
      <c r="X906" s="199" t="str">
        <f t="shared" si="755"/>
        <v/>
      </c>
      <c r="Y906" s="199" t="str">
        <f t="shared" si="756"/>
        <v/>
      </c>
      <c r="Z906" s="199" t="str">
        <f t="shared" si="757"/>
        <v/>
      </c>
      <c r="AA906" s="199" t="str">
        <f t="shared" si="758"/>
        <v/>
      </c>
      <c r="AB906" s="201">
        <f t="shared" ca="1" si="759"/>
        <v>2.0705548528421405</v>
      </c>
      <c r="AD906" s="162">
        <f t="shared" si="760"/>
        <v>0</v>
      </c>
      <c r="AE906" s="162">
        <f t="shared" si="761"/>
        <v>0</v>
      </c>
      <c r="AF906" s="162">
        <f t="shared" si="762"/>
        <v>0</v>
      </c>
      <c r="AG906" s="162">
        <f t="shared" si="763"/>
        <v>0</v>
      </c>
      <c r="AH906" s="162" t="str">
        <f t="shared" si="764"/>
        <v/>
      </c>
      <c r="AI906" s="162" t="str">
        <f t="shared" si="765"/>
        <v/>
      </c>
      <c r="AJ906" s="162" t="str">
        <f t="shared" si="766"/>
        <v/>
      </c>
      <c r="AK906" s="162" t="str">
        <f t="shared" si="767"/>
        <v/>
      </c>
      <c r="AM906" s="199">
        <f t="shared" si="770"/>
        <v>9.2875057420964957</v>
      </c>
      <c r="AN906" s="197">
        <f t="shared" si="772"/>
        <v>0</v>
      </c>
      <c r="AO906" s="197">
        <f t="shared" si="773"/>
        <v>0</v>
      </c>
      <c r="AP906" s="197">
        <f t="shared" si="774"/>
        <v>0</v>
      </c>
      <c r="AQ906" s="197">
        <f t="shared" si="775"/>
        <v>0</v>
      </c>
      <c r="AR906" s="197" t="str">
        <f t="shared" si="776"/>
        <v/>
      </c>
      <c r="AS906" s="197" t="str">
        <f t="shared" si="777"/>
        <v/>
      </c>
      <c r="AT906" s="197" t="str">
        <f t="shared" si="778"/>
        <v/>
      </c>
      <c r="AU906" s="197" t="str">
        <f t="shared" si="779"/>
        <v/>
      </c>
      <c r="AV906" s="199">
        <f t="shared" ca="1" si="771"/>
        <v>2.0374475544698267</v>
      </c>
      <c r="AX906" s="162">
        <f t="shared" si="780"/>
        <v>0</v>
      </c>
      <c r="AY906" s="162">
        <f t="shared" si="781"/>
        <v>0</v>
      </c>
      <c r="AZ906" s="162">
        <f t="shared" si="782"/>
        <v>0</v>
      </c>
      <c r="BA906" s="162">
        <f t="shared" si="783"/>
        <v>0</v>
      </c>
      <c r="BB906" s="162" t="str">
        <f t="shared" si="784"/>
        <v/>
      </c>
      <c r="BC906" s="162" t="str">
        <f t="shared" si="785"/>
        <v/>
      </c>
      <c r="BD906" s="162" t="str">
        <f t="shared" si="786"/>
        <v/>
      </c>
      <c r="BE906" s="162" t="str">
        <f t="shared" si="787"/>
        <v/>
      </c>
      <c r="BG906" s="169">
        <f t="shared" si="768"/>
        <v>21.273883946018469</v>
      </c>
      <c r="BH906" s="169">
        <f t="shared" ca="1" si="769"/>
        <v>2.1308213396408835</v>
      </c>
    </row>
    <row r="907" spans="3:60" x14ac:dyDescent="0.25">
      <c r="C907" s="197">
        <v>83.3</v>
      </c>
      <c r="D907" s="198">
        <f t="shared" si="737"/>
        <v>31.25604110072954</v>
      </c>
      <c r="E907" s="199">
        <f t="shared" si="738"/>
        <v>5.2130192076830735</v>
      </c>
      <c r="F907" s="199">
        <f t="shared" si="739"/>
        <v>26.065096038415369</v>
      </c>
      <c r="G907" s="199">
        <f t="shared" si="740"/>
        <v>4.7427580816436272</v>
      </c>
      <c r="H907" s="200">
        <f t="shared" si="741"/>
        <v>5754.8224560126837</v>
      </c>
      <c r="K907" s="199">
        <f t="shared" si="742"/>
        <v>21.325270139124793</v>
      </c>
      <c r="L907" s="201">
        <f t="shared" si="743"/>
        <v>0.17885167986109993</v>
      </c>
      <c r="M907" s="201">
        <f t="shared" si="744"/>
        <v>0.18035586135441634</v>
      </c>
      <c r="N907" s="201">
        <f t="shared" si="745"/>
        <v>0.18957355902479106</v>
      </c>
      <c r="O907" s="201">
        <f t="shared" si="746"/>
        <v>0.17901693102355049</v>
      </c>
      <c r="P907" s="201" t="str">
        <f t="shared" si="747"/>
        <v/>
      </c>
      <c r="Q907" s="201" t="str">
        <f t="shared" si="748"/>
        <v/>
      </c>
      <c r="R907" s="201" t="str">
        <f t="shared" si="749"/>
        <v/>
      </c>
      <c r="S907" s="201" t="str">
        <f t="shared" si="750"/>
        <v/>
      </c>
      <c r="T907" s="199">
        <f t="shared" si="751"/>
        <v>0</v>
      </c>
      <c r="U907" s="199">
        <f t="shared" si="752"/>
        <v>0</v>
      </c>
      <c r="V907" s="199">
        <f t="shared" si="753"/>
        <v>0</v>
      </c>
      <c r="W907" s="199">
        <f t="shared" si="754"/>
        <v>0</v>
      </c>
      <c r="X907" s="199" t="str">
        <f t="shared" si="755"/>
        <v/>
      </c>
      <c r="Y907" s="199" t="str">
        <f t="shared" si="756"/>
        <v/>
      </c>
      <c r="Z907" s="199" t="str">
        <f t="shared" si="757"/>
        <v/>
      </c>
      <c r="AA907" s="199" t="str">
        <f t="shared" si="758"/>
        <v/>
      </c>
      <c r="AB907" s="201">
        <f t="shared" ca="1" si="759"/>
        <v>2.0591535779503412</v>
      </c>
      <c r="AD907" s="162">
        <f t="shared" si="760"/>
        <v>0</v>
      </c>
      <c r="AE907" s="162">
        <f t="shared" si="761"/>
        <v>0</v>
      </c>
      <c r="AF907" s="162">
        <f t="shared" si="762"/>
        <v>0</v>
      </c>
      <c r="AG907" s="162">
        <f t="shared" si="763"/>
        <v>0</v>
      </c>
      <c r="AH907" s="162" t="str">
        <f t="shared" si="764"/>
        <v/>
      </c>
      <c r="AI907" s="162" t="str">
        <f t="shared" si="765"/>
        <v/>
      </c>
      <c r="AJ907" s="162" t="str">
        <f t="shared" si="766"/>
        <v/>
      </c>
      <c r="AK907" s="162" t="str">
        <f t="shared" si="767"/>
        <v/>
      </c>
      <c r="AM907" s="199">
        <f t="shared" si="770"/>
        <v>9.2987225364710078</v>
      </c>
      <c r="AN907" s="197">
        <f t="shared" si="772"/>
        <v>0</v>
      </c>
      <c r="AO907" s="197">
        <f t="shared" si="773"/>
        <v>0</v>
      </c>
      <c r="AP907" s="197">
        <f t="shared" si="774"/>
        <v>0</v>
      </c>
      <c r="AQ907" s="197">
        <f t="shared" si="775"/>
        <v>0</v>
      </c>
      <c r="AR907" s="197" t="str">
        <f t="shared" si="776"/>
        <v/>
      </c>
      <c r="AS907" s="197" t="str">
        <f t="shared" si="777"/>
        <v/>
      </c>
      <c r="AT907" s="197" t="str">
        <f t="shared" si="778"/>
        <v/>
      </c>
      <c r="AU907" s="197" t="str">
        <f t="shared" si="779"/>
        <v/>
      </c>
      <c r="AV907" s="199">
        <f t="shared" ca="1" si="771"/>
        <v>2.1565573609163331</v>
      </c>
      <c r="AX907" s="162">
        <f t="shared" si="780"/>
        <v>0</v>
      </c>
      <c r="AY907" s="162">
        <f t="shared" si="781"/>
        <v>0</v>
      </c>
      <c r="AZ907" s="162">
        <f t="shared" si="782"/>
        <v>0</v>
      </c>
      <c r="BA907" s="162">
        <f t="shared" si="783"/>
        <v>0</v>
      </c>
      <c r="BB907" s="162" t="str">
        <f t="shared" si="784"/>
        <v/>
      </c>
      <c r="BC907" s="162" t="str">
        <f t="shared" si="785"/>
        <v/>
      </c>
      <c r="BD907" s="162" t="str">
        <f t="shared" si="786"/>
        <v/>
      </c>
      <c r="BE907" s="162" t="str">
        <f t="shared" si="787"/>
        <v/>
      </c>
      <c r="BG907" s="169">
        <f t="shared" si="768"/>
        <v>21.299577042571631</v>
      </c>
      <c r="BH907" s="169">
        <f t="shared" ca="1" si="769"/>
        <v>2.0705548528421405</v>
      </c>
    </row>
    <row r="908" spans="3:60" x14ac:dyDescent="0.25">
      <c r="C908" s="197">
        <v>83.4</v>
      </c>
      <c r="D908" s="198">
        <f t="shared" si="737"/>
        <v>31.293563358953712</v>
      </c>
      <c r="E908" s="199">
        <f t="shared" si="738"/>
        <v>5.2179616306954442</v>
      </c>
      <c r="F908" s="199">
        <f t="shared" si="739"/>
        <v>26.089808153477222</v>
      </c>
      <c r="G908" s="199">
        <f t="shared" si="740"/>
        <v>4.7484516687764531</v>
      </c>
      <c r="H908" s="200">
        <f t="shared" si="741"/>
        <v>5749.3715215383127</v>
      </c>
      <c r="K908" s="199">
        <f t="shared" si="742"/>
        <v>21.350963235677956</v>
      </c>
      <c r="L908" s="201">
        <f t="shared" si="743"/>
        <v>0.17906716381273979</v>
      </c>
      <c r="M908" s="201">
        <f t="shared" si="744"/>
        <v>0.18057315757291564</v>
      </c>
      <c r="N908" s="201">
        <f t="shared" si="745"/>
        <v>0.18980196090313417</v>
      </c>
      <c r="O908" s="201">
        <f t="shared" si="746"/>
        <v>0.17923261407297644</v>
      </c>
      <c r="P908" s="201" t="str">
        <f t="shared" si="747"/>
        <v/>
      </c>
      <c r="Q908" s="201" t="str">
        <f t="shared" si="748"/>
        <v/>
      </c>
      <c r="R908" s="201" t="str">
        <f t="shared" si="749"/>
        <v/>
      </c>
      <c r="S908" s="201" t="str">
        <f t="shared" si="750"/>
        <v/>
      </c>
      <c r="T908" s="199">
        <f t="shared" si="751"/>
        <v>0</v>
      </c>
      <c r="U908" s="199">
        <f t="shared" si="752"/>
        <v>0</v>
      </c>
      <c r="V908" s="199">
        <f t="shared" si="753"/>
        <v>0</v>
      </c>
      <c r="W908" s="199">
        <f t="shared" si="754"/>
        <v>0</v>
      </c>
      <c r="X908" s="199" t="str">
        <f t="shared" si="755"/>
        <v/>
      </c>
      <c r="Y908" s="199" t="str">
        <f t="shared" si="756"/>
        <v/>
      </c>
      <c r="Z908" s="199" t="str">
        <f t="shared" si="757"/>
        <v/>
      </c>
      <c r="AA908" s="199" t="str">
        <f t="shared" si="758"/>
        <v/>
      </c>
      <c r="AB908" s="201">
        <f t="shared" ca="1" si="759"/>
        <v>2.0097512265478374</v>
      </c>
      <c r="AD908" s="162">
        <f t="shared" si="760"/>
        <v>0</v>
      </c>
      <c r="AE908" s="162">
        <f t="shared" si="761"/>
        <v>0</v>
      </c>
      <c r="AF908" s="162">
        <f t="shared" si="762"/>
        <v>0</v>
      </c>
      <c r="AG908" s="162">
        <f t="shared" si="763"/>
        <v>0</v>
      </c>
      <c r="AH908" s="162" t="str">
        <f t="shared" si="764"/>
        <v/>
      </c>
      <c r="AI908" s="162" t="str">
        <f t="shared" si="765"/>
        <v/>
      </c>
      <c r="AJ908" s="162" t="str">
        <f t="shared" si="766"/>
        <v/>
      </c>
      <c r="AK908" s="162" t="str">
        <f t="shared" si="767"/>
        <v/>
      </c>
      <c r="AM908" s="199">
        <f t="shared" si="770"/>
        <v>9.3099393308455198</v>
      </c>
      <c r="AN908" s="197">
        <f t="shared" si="772"/>
        <v>0</v>
      </c>
      <c r="AO908" s="197">
        <f t="shared" si="773"/>
        <v>0</v>
      </c>
      <c r="AP908" s="197">
        <f t="shared" si="774"/>
        <v>0</v>
      </c>
      <c r="AQ908" s="197">
        <f t="shared" si="775"/>
        <v>0</v>
      </c>
      <c r="AR908" s="197" t="str">
        <f t="shared" si="776"/>
        <v/>
      </c>
      <c r="AS908" s="197" t="str">
        <f t="shared" si="777"/>
        <v/>
      </c>
      <c r="AT908" s="197" t="str">
        <f t="shared" si="778"/>
        <v/>
      </c>
      <c r="AU908" s="197" t="str">
        <f t="shared" si="779"/>
        <v/>
      </c>
      <c r="AV908" s="199">
        <f t="shared" ca="1" si="771"/>
        <v>2.1629970628468063</v>
      </c>
      <c r="AX908" s="162">
        <f t="shared" si="780"/>
        <v>0</v>
      </c>
      <c r="AY908" s="162">
        <f t="shared" si="781"/>
        <v>0</v>
      </c>
      <c r="AZ908" s="162">
        <f t="shared" si="782"/>
        <v>0</v>
      </c>
      <c r="BA908" s="162">
        <f t="shared" si="783"/>
        <v>0</v>
      </c>
      <c r="BB908" s="162" t="str">
        <f t="shared" si="784"/>
        <v/>
      </c>
      <c r="BC908" s="162" t="str">
        <f t="shared" si="785"/>
        <v/>
      </c>
      <c r="BD908" s="162" t="str">
        <f t="shared" si="786"/>
        <v/>
      </c>
      <c r="BE908" s="162" t="str">
        <f t="shared" si="787"/>
        <v/>
      </c>
      <c r="BG908" s="169">
        <f t="shared" si="768"/>
        <v>21.325270139124793</v>
      </c>
      <c r="BH908" s="169">
        <f t="shared" ca="1" si="769"/>
        <v>2.0591535779503412</v>
      </c>
    </row>
    <row r="909" spans="3:60" x14ac:dyDescent="0.25">
      <c r="C909" s="197">
        <v>83.5</v>
      </c>
      <c r="D909" s="198">
        <f t="shared" ref="D909:D972" si="788">(2*$C$43*$C909)/($C$15/1000000)*1000</f>
        <v>31.331085617177873</v>
      </c>
      <c r="E909" s="199">
        <f t="shared" ref="E909:E972" si="789">$C$46+$C$47/C909+$C$48*C909</f>
        <v>5.2229041916167667</v>
      </c>
      <c r="F909" s="199">
        <f t="shared" ref="F909:F972" si="790">E909*$C$15</f>
        <v>26.114520958083833</v>
      </c>
      <c r="G909" s="199">
        <f t="shared" ref="G909:G972" si="791">D909*PI()*$C$14*$C$37/4*60/1000</f>
        <v>4.7541452559092789</v>
      </c>
      <c r="H909" s="200">
        <f t="shared" ref="H909:H972" si="792">($C$13*1000)/F909</f>
        <v>5743.9307518128917</v>
      </c>
      <c r="K909" s="199">
        <f t="shared" si="742"/>
        <v>21.376656332231118</v>
      </c>
      <c r="L909" s="201">
        <f t="shared" si="743"/>
        <v>0.17928264776437969</v>
      </c>
      <c r="M909" s="201">
        <f t="shared" si="744"/>
        <v>0.18079045379141492</v>
      </c>
      <c r="N909" s="201">
        <f t="shared" si="745"/>
        <v>0.19003036278147731</v>
      </c>
      <c r="O909" s="201">
        <f t="shared" si="746"/>
        <v>0.17944829712240243</v>
      </c>
      <c r="P909" s="201" t="str">
        <f t="shared" si="747"/>
        <v/>
      </c>
      <c r="Q909" s="201" t="str">
        <f t="shared" si="748"/>
        <v/>
      </c>
      <c r="R909" s="201" t="str">
        <f t="shared" si="749"/>
        <v/>
      </c>
      <c r="S909" s="201" t="str">
        <f t="shared" si="750"/>
        <v/>
      </c>
      <c r="T909" s="199">
        <f t="shared" si="751"/>
        <v>0</v>
      </c>
      <c r="U909" s="199">
        <f t="shared" si="752"/>
        <v>0</v>
      </c>
      <c r="V909" s="199">
        <f t="shared" si="753"/>
        <v>0</v>
      </c>
      <c r="W909" s="199">
        <f t="shared" si="754"/>
        <v>0</v>
      </c>
      <c r="X909" s="199" t="str">
        <f t="shared" si="755"/>
        <v/>
      </c>
      <c r="Y909" s="199" t="str">
        <f t="shared" si="756"/>
        <v/>
      </c>
      <c r="Z909" s="199" t="str">
        <f t="shared" si="757"/>
        <v/>
      </c>
      <c r="AA909" s="199" t="str">
        <f t="shared" si="758"/>
        <v/>
      </c>
      <c r="AB909" s="201">
        <f t="shared" ca="1" si="759"/>
        <v>2.0207605095296231</v>
      </c>
      <c r="AD909" s="162">
        <f t="shared" si="760"/>
        <v>0</v>
      </c>
      <c r="AE909" s="162">
        <f t="shared" si="761"/>
        <v>0</v>
      </c>
      <c r="AF909" s="162">
        <f t="shared" si="762"/>
        <v>0</v>
      </c>
      <c r="AG909" s="162">
        <f t="shared" si="763"/>
        <v>0</v>
      </c>
      <c r="AH909" s="162" t="str">
        <f t="shared" si="764"/>
        <v/>
      </c>
      <c r="AI909" s="162" t="str">
        <f t="shared" si="765"/>
        <v/>
      </c>
      <c r="AJ909" s="162" t="str">
        <f t="shared" si="766"/>
        <v/>
      </c>
      <c r="AK909" s="162" t="str">
        <f t="shared" si="767"/>
        <v/>
      </c>
      <c r="AM909" s="199">
        <f t="shared" si="770"/>
        <v>9.3211561252200319</v>
      </c>
      <c r="AN909" s="197">
        <f t="shared" si="772"/>
        <v>0</v>
      </c>
      <c r="AO909" s="197">
        <f t="shared" si="773"/>
        <v>0</v>
      </c>
      <c r="AP909" s="197">
        <f t="shared" si="774"/>
        <v>0</v>
      </c>
      <c r="AQ909" s="197">
        <f t="shared" si="775"/>
        <v>0</v>
      </c>
      <c r="AR909" s="197" t="str">
        <f t="shared" si="776"/>
        <v/>
      </c>
      <c r="AS909" s="197" t="str">
        <f t="shared" si="777"/>
        <v/>
      </c>
      <c r="AT909" s="197" t="str">
        <f t="shared" si="778"/>
        <v/>
      </c>
      <c r="AU909" s="197" t="str">
        <f t="shared" si="779"/>
        <v/>
      </c>
      <c r="AV909" s="199">
        <f t="shared" ca="1" si="771"/>
        <v>2.0677861485865079</v>
      </c>
      <c r="AX909" s="162">
        <f t="shared" si="780"/>
        <v>0</v>
      </c>
      <c r="AY909" s="162">
        <f t="shared" si="781"/>
        <v>0</v>
      </c>
      <c r="AZ909" s="162">
        <f t="shared" si="782"/>
        <v>0</v>
      </c>
      <c r="BA909" s="162">
        <f t="shared" si="783"/>
        <v>0</v>
      </c>
      <c r="BB909" s="162" t="str">
        <f t="shared" si="784"/>
        <v/>
      </c>
      <c r="BC909" s="162" t="str">
        <f t="shared" si="785"/>
        <v/>
      </c>
      <c r="BD909" s="162" t="str">
        <f t="shared" si="786"/>
        <v/>
      </c>
      <c r="BE909" s="162" t="str">
        <f t="shared" si="787"/>
        <v/>
      </c>
      <c r="BG909" s="169">
        <f t="shared" si="768"/>
        <v>21.350963235677956</v>
      </c>
      <c r="BH909" s="169">
        <f t="shared" ca="1" si="769"/>
        <v>2.0097512265478374</v>
      </c>
    </row>
    <row r="910" spans="3:60" x14ac:dyDescent="0.25">
      <c r="C910" s="197">
        <v>83.6</v>
      </c>
      <c r="D910" s="198">
        <f t="shared" si="788"/>
        <v>31.368607875402034</v>
      </c>
      <c r="E910" s="199">
        <f t="shared" si="789"/>
        <v>5.2278468899521524</v>
      </c>
      <c r="F910" s="199">
        <f t="shared" si="790"/>
        <v>26.139234449760764</v>
      </c>
      <c r="G910" s="199">
        <f t="shared" si="791"/>
        <v>4.7598388430421039</v>
      </c>
      <c r="H910" s="200">
        <f t="shared" si="792"/>
        <v>5738.5001189800669</v>
      </c>
      <c r="K910" s="199">
        <f t="shared" ref="K910:K973" si="793">K909+1/($C$74*60)</f>
        <v>21.40234942878428</v>
      </c>
      <c r="L910" s="201">
        <f t="shared" ref="L910:L973" si="794">IF(Q$56="","",SQRT(($K910*$K910)/$Q$72))</f>
        <v>0.17949813171601955</v>
      </c>
      <c r="M910" s="201">
        <f t="shared" ref="M910:M973" si="795">IF(R$56="","",SQRT(($K910*$K910)/$R$72))</f>
        <v>0.18100775000991423</v>
      </c>
      <c r="N910" s="201">
        <f t="shared" ref="N910:N973" si="796">IF(S$56="","",SQRT(($K910*$K910)/$S$72))</f>
        <v>0.19025876465982042</v>
      </c>
      <c r="O910" s="201">
        <f t="shared" ref="O910:O973" si="797">IF(T$56="","",SQRT(($K910*$K910)/$T$72))</f>
        <v>0.17966398017182839</v>
      </c>
      <c r="P910" s="201" t="str">
        <f t="shared" ref="P910:P973" si="798">IF(U$56="","",SQRT(($K910*$K910)/$U$72))</f>
        <v/>
      </c>
      <c r="Q910" s="201" t="str">
        <f t="shared" ref="Q910:Q973" si="799">IF(V$56="","",SQRT(($K910*$K910)/$V$72))</f>
        <v/>
      </c>
      <c r="R910" s="201" t="str">
        <f t="shared" ref="R910:R973" si="800">IF(W$56="","",SQRT(($K910*$K910)/$W$72))</f>
        <v/>
      </c>
      <c r="S910" s="201" t="str">
        <f t="shared" ref="S910:S973" si="801">IF(X$56="","",SQRT(($K910*$K910)/$X$72))</f>
        <v/>
      </c>
      <c r="T910" s="199">
        <f t="shared" ref="T910:T973" si="802">IF(Q$56="","",IF(ABS(($K910-Q$60) / ( L910 / 2.2))&gt;20,0,IF(Q$60&lt;&gt;"",Q$64 * ( POWER(POWER(Q$67, 2),0.5) + POWER(POWER(Q$67, 2),-0.5)  ) / ( POWER(POWER(Q$67, 2),0.5) * EXP( POWER(1 + POWER(Q$67, 2),-1) * ($K910-Q$60)/ ( L910 / 2.2) ) + POWER(POWER(Q$67, 2),-0.5) * EXP(- POWER(Q$67, 2) * POWER(1 + POWER(Q$67, 2),-1) * ($K910-Q$60) / ( L910 / 2.2) ) ),"")))</f>
        <v>0</v>
      </c>
      <c r="U910" s="199">
        <f t="shared" ref="U910:U973" si="803">IF(R$56="","",IF(ABS(($K910-R$60) / ( M910 / 2.2))&gt;20,0,IF(R$60&lt;&gt;"",R$64 * ( POWER(POWER(R$67, 2),0.5) + POWER(POWER(R$67, 2),-0.5)  ) / ( POWER(POWER(R$67, 2),0.5) * EXP( POWER(1 + POWER(R$67, 2),-1) * ($K910-R$60)/ ( M910 / 2.2) ) + POWER(POWER(R$67, 2),-0.5) * EXP(- POWER(R$67, 2) * POWER(1 + POWER(R$67, 2),-1) * ($K910-R$60) / ( M910 / 2.2) ) ),"")))</f>
        <v>0</v>
      </c>
      <c r="V910" s="199">
        <f t="shared" ref="V910:V973" si="804">IF(S$56="","",IF(ABS(($K910-S$60) / ( N910 / 2.2))&gt;20,0,IF(S$60&lt;&gt;"",S$64 * ( POWER(POWER(S$67, 2),0.5) + POWER(POWER(S$67, 2),-0.5)  ) / ( POWER(POWER(S$67, 2),0.5) * EXP( POWER(1 + POWER(S$67, 2),-1) * ($K910-S$60)/ ( N910 / 2.2) ) + POWER(POWER(S$67, 2),-0.5) * EXP(- POWER(S$67, 2) * POWER(1 + POWER(S$67, 2),-1) * ($K910-S$60) / ( N910 / 2.2) ) ),"")))</f>
        <v>0</v>
      </c>
      <c r="W910" s="199">
        <f t="shared" ref="W910:W973" si="805">IF(T$56="","",IF(ABS(($K910-T$60) / ( O910 / 2.2))&gt;20,0,IF(T$60&lt;&gt;"",T$64 * ( POWER(POWER(T$67, 2),0.5) + POWER(POWER(T$67, 2),-0.5)  ) / ( POWER(POWER(T$67, 2),0.5) * EXP( POWER(1 + POWER(T$67, 2),-1) * ($K910-T$60)/ ( O910 / 2.2) ) + POWER(POWER(T$67, 2),-0.5) * EXP(- POWER(T$67, 2) * POWER(1 + POWER(T$67, 2),-1) * ($K910-T$60) / ( O910 / 2.2) ) ),"")))</f>
        <v>0</v>
      </c>
      <c r="X910" s="199" t="str">
        <f t="shared" ref="X910:X973" si="806">IF(U$56="","",IF(ABS(($K910-U$60) / ( P910 / 2.2))&gt;20,0,IF(U$60&lt;&gt;"",U$64 * ( POWER(POWER(U$67, 2),0.5) + POWER(POWER(U$67, 2),-0.5)  ) / ( POWER(POWER(U$67, 2),0.5) * EXP( POWER(1 + POWER(U$67, 2),-1) * ($K910-U$60)/ ( P910 / 2.2) ) + POWER(POWER(U$67, 2),-0.5) * EXP(- POWER(U$67, 2) * POWER(1 + POWER(U$67, 2),-1) * ($K910-U$60) / ( P910 / 2.2) ) ),"")))</f>
        <v/>
      </c>
      <c r="Y910" s="199" t="str">
        <f t="shared" ref="Y910:Y973" si="807">IF(V$56="","",IF(ABS(($K910-V$60) / ( Q910 / 2.2))&gt;20,0,IF(V$60&lt;&gt;"",V$64 * ( POWER(POWER(V$67, 2),0.5) + POWER(POWER(V$67, 2),-0.5)  ) / ( POWER(POWER(V$67, 2),0.5) * EXP( POWER(1 + POWER(V$67, 2),-1) * ($K910-V$60)/ ( Q910 / 2.2) ) + POWER(POWER(V$67, 2),-0.5) * EXP(- POWER(V$67, 2) * POWER(1 + POWER(V$67, 2),-1) * ($K910-V$60) / ( Q910 / 2.2) ) ),"")))</f>
        <v/>
      </c>
      <c r="Z910" s="199" t="str">
        <f t="shared" ref="Z910:Z973" si="808">IF(W$56="","",IF(ABS(($K910-W$60) / ( R910 / 2.2))&gt;20,0,IF(W$60&lt;&gt;"",W$64 * ( POWER(POWER(W$67, 2),0.5) + POWER(POWER(W$67, 2),-0.5)  ) / ( POWER(POWER(W$67, 2),0.5) * EXP( POWER(1 + POWER(W$67, 2),-1) * ($K910-W$60)/ ( R910 / 2.2) ) + POWER(POWER(W$67, 2),-0.5) * EXP(- POWER(W$67, 2) * POWER(1 + POWER(W$67, 2),-1) * ($K910-W$60) / ( R910 / 2.2) ) ),"")))</f>
        <v/>
      </c>
      <c r="AA910" s="199" t="str">
        <f t="shared" ref="AA910:AA973" si="809">IF(X$56="","",IF(ABS(($K910-X$60) / ( S910 / 2.2))&gt;20,0,IF(X$60&lt;&gt;"",X$64 * ( POWER(POWER(X$67, 2),0.5) + POWER(POWER(X$67, 2),-0.5)  ) / ( POWER(POWER(X$67, 2),0.5) * EXP( POWER(1 + POWER(X$67, 2),-1) * ($K910-X$60)/ ( S910 / 2.2) ) + POWER(POWER(X$67, 2),-0.5) * EXP(- POWER(X$67, 2) * POWER(1 + POWER(X$67, 2),-1) * ($K910-X$60) / ( S910 / 2.2) ) ),"")))</f>
        <v/>
      </c>
      <c r="AB910" s="201">
        <f t="shared" ref="AB910:AB973" ca="1" si="810">SUM(T910:AA910)+RAND()*$C$69+$C$67</f>
        <v>2.1341673640778307</v>
      </c>
      <c r="AD910" s="162">
        <f t="shared" ref="AD910:AD973" si="811">IF(Q$56="","",($K910-$K909)*T910)</f>
        <v>0</v>
      </c>
      <c r="AE910" s="162">
        <f t="shared" ref="AE910:AE973" si="812">IF(R$56="","",($K910-$K909)*U910)</f>
        <v>0</v>
      </c>
      <c r="AF910" s="162">
        <f t="shared" ref="AF910:AF973" si="813">IF(S$56="","",($K910-$K909)*V910)</f>
        <v>0</v>
      </c>
      <c r="AG910" s="162">
        <f t="shared" ref="AG910:AG973" si="814">IF(T$56="","",($K910-$K909)*W910)</f>
        <v>0</v>
      </c>
      <c r="AH910" s="162" t="str">
        <f t="shared" ref="AH910:AH973" si="815">IF(U$56="","",($K910-$K909)*X910)</f>
        <v/>
      </c>
      <c r="AI910" s="162" t="str">
        <f t="shared" ref="AI910:AI973" si="816">IF(V$56="","",($K910-$K909)*Y910)</f>
        <v/>
      </c>
      <c r="AJ910" s="162" t="str">
        <f t="shared" ref="AJ910:AJ973" si="817">IF(W$56="","",($K910-$K909)*Z910)</f>
        <v/>
      </c>
      <c r="AK910" s="162" t="str">
        <f t="shared" ref="AK910:AK973" si="818">IF(X$56="","",($K910-$K909)*AA910)</f>
        <v/>
      </c>
      <c r="AM910" s="199">
        <f t="shared" si="770"/>
        <v>9.332372919594544</v>
      </c>
      <c r="AN910" s="197">
        <f t="shared" si="772"/>
        <v>0</v>
      </c>
      <c r="AO910" s="197">
        <f t="shared" si="773"/>
        <v>0</v>
      </c>
      <c r="AP910" s="197">
        <f t="shared" si="774"/>
        <v>0</v>
      </c>
      <c r="AQ910" s="197">
        <f t="shared" si="775"/>
        <v>0</v>
      </c>
      <c r="AR910" s="197" t="str">
        <f t="shared" si="776"/>
        <v/>
      </c>
      <c r="AS910" s="197" t="str">
        <f t="shared" si="777"/>
        <v/>
      </c>
      <c r="AT910" s="197" t="str">
        <f t="shared" si="778"/>
        <v/>
      </c>
      <c r="AU910" s="197" t="str">
        <f t="shared" si="779"/>
        <v/>
      </c>
      <c r="AV910" s="199">
        <f t="shared" ca="1" si="771"/>
        <v>2.1089355975123101</v>
      </c>
      <c r="AX910" s="162">
        <f t="shared" si="780"/>
        <v>0</v>
      </c>
      <c r="AY910" s="162">
        <f t="shared" si="781"/>
        <v>0</v>
      </c>
      <c r="AZ910" s="162">
        <f t="shared" si="782"/>
        <v>0</v>
      </c>
      <c r="BA910" s="162">
        <f t="shared" si="783"/>
        <v>0</v>
      </c>
      <c r="BB910" s="162" t="str">
        <f t="shared" si="784"/>
        <v/>
      </c>
      <c r="BC910" s="162" t="str">
        <f t="shared" si="785"/>
        <v/>
      </c>
      <c r="BD910" s="162" t="str">
        <f t="shared" si="786"/>
        <v/>
      </c>
      <c r="BE910" s="162" t="str">
        <f t="shared" si="787"/>
        <v/>
      </c>
      <c r="BG910" s="169">
        <f t="shared" ref="BG910:BG973" si="819">IF($C$8="isocratic",K909,AM910)</f>
        <v>21.376656332231118</v>
      </c>
      <c r="BH910" s="169">
        <f t="shared" ref="BH910:BH973" ca="1" si="820">IF($C$8="isocratic",AB909,AV910)</f>
        <v>2.0207605095296231</v>
      </c>
    </row>
    <row r="911" spans="3:60" x14ac:dyDescent="0.25">
      <c r="C911" s="197">
        <v>83.7</v>
      </c>
      <c r="D911" s="198">
        <f t="shared" si="788"/>
        <v>31.406130133626206</v>
      </c>
      <c r="E911" s="199">
        <f t="shared" si="789"/>
        <v>5.2327897252090807</v>
      </c>
      <c r="F911" s="199">
        <f t="shared" si="790"/>
        <v>26.163948626045404</v>
      </c>
      <c r="G911" s="199">
        <f t="shared" si="791"/>
        <v>4.7655324301749307</v>
      </c>
      <c r="H911" s="200">
        <f t="shared" si="792"/>
        <v>5733.079595282481</v>
      </c>
      <c r="K911" s="199">
        <f t="shared" si="793"/>
        <v>21.428042525337442</v>
      </c>
      <c r="L911" s="201">
        <f t="shared" si="794"/>
        <v>0.17971361566765945</v>
      </c>
      <c r="M911" s="201">
        <f t="shared" si="795"/>
        <v>0.18122504622841354</v>
      </c>
      <c r="N911" s="201">
        <f t="shared" si="796"/>
        <v>0.19048716653816355</v>
      </c>
      <c r="O911" s="201">
        <f t="shared" si="797"/>
        <v>0.17987966322125434</v>
      </c>
      <c r="P911" s="201" t="str">
        <f t="shared" si="798"/>
        <v/>
      </c>
      <c r="Q911" s="201" t="str">
        <f t="shared" si="799"/>
        <v/>
      </c>
      <c r="R911" s="201" t="str">
        <f t="shared" si="800"/>
        <v/>
      </c>
      <c r="S911" s="201" t="str">
        <f t="shared" si="801"/>
        <v/>
      </c>
      <c r="T911" s="199">
        <f t="shared" si="802"/>
        <v>0</v>
      </c>
      <c r="U911" s="199">
        <f t="shared" si="803"/>
        <v>0</v>
      </c>
      <c r="V911" s="199">
        <f t="shared" si="804"/>
        <v>0</v>
      </c>
      <c r="W911" s="199">
        <f t="shared" si="805"/>
        <v>0</v>
      </c>
      <c r="X911" s="199" t="str">
        <f t="shared" si="806"/>
        <v/>
      </c>
      <c r="Y911" s="199" t="str">
        <f t="shared" si="807"/>
        <v/>
      </c>
      <c r="Z911" s="199" t="str">
        <f t="shared" si="808"/>
        <v/>
      </c>
      <c r="AA911" s="199" t="str">
        <f t="shared" si="809"/>
        <v/>
      </c>
      <c r="AB911" s="201">
        <f t="shared" ca="1" si="810"/>
        <v>2.0316713215131745</v>
      </c>
      <c r="AD911" s="162">
        <f t="shared" si="811"/>
        <v>0</v>
      </c>
      <c r="AE911" s="162">
        <f t="shared" si="812"/>
        <v>0</v>
      </c>
      <c r="AF911" s="162">
        <f t="shared" si="813"/>
        <v>0</v>
      </c>
      <c r="AG911" s="162">
        <f t="shared" si="814"/>
        <v>0</v>
      </c>
      <c r="AH911" s="162" t="str">
        <f t="shared" si="815"/>
        <v/>
      </c>
      <c r="AI911" s="162" t="str">
        <f t="shared" si="816"/>
        <v/>
      </c>
      <c r="AJ911" s="162" t="str">
        <f t="shared" si="817"/>
        <v/>
      </c>
      <c r="AK911" s="162" t="str">
        <f t="shared" si="818"/>
        <v/>
      </c>
      <c r="AM911" s="199">
        <f t="shared" ref="AM911:AM974" si="821">AM910+MAX($AK$57:$AR$57)*1.2/3000</f>
        <v>9.343589713969056</v>
      </c>
      <c r="AN911" s="197">
        <f t="shared" si="772"/>
        <v>0</v>
      </c>
      <c r="AO911" s="197">
        <f t="shared" si="773"/>
        <v>0</v>
      </c>
      <c r="AP911" s="197">
        <f t="shared" si="774"/>
        <v>0</v>
      </c>
      <c r="AQ911" s="197">
        <f t="shared" si="775"/>
        <v>0</v>
      </c>
      <c r="AR911" s="197" t="str">
        <f t="shared" si="776"/>
        <v/>
      </c>
      <c r="AS911" s="197" t="str">
        <f t="shared" si="777"/>
        <v/>
      </c>
      <c r="AT911" s="197" t="str">
        <f t="shared" si="778"/>
        <v/>
      </c>
      <c r="AU911" s="197" t="str">
        <f t="shared" si="779"/>
        <v/>
      </c>
      <c r="AV911" s="199">
        <f t="shared" ref="AV911:AV974" ca="1" si="822">SUM(AN911:AU911)+RAND()*$C$69+K911*$C$70+$C$67</f>
        <v>2.1538942529217149</v>
      </c>
      <c r="AX911" s="162">
        <f t="shared" si="780"/>
        <v>0</v>
      </c>
      <c r="AY911" s="162">
        <f t="shared" si="781"/>
        <v>0</v>
      </c>
      <c r="AZ911" s="162">
        <f t="shared" si="782"/>
        <v>0</v>
      </c>
      <c r="BA911" s="162">
        <f t="shared" si="783"/>
        <v>0</v>
      </c>
      <c r="BB911" s="162" t="str">
        <f t="shared" si="784"/>
        <v/>
      </c>
      <c r="BC911" s="162" t="str">
        <f t="shared" si="785"/>
        <v/>
      </c>
      <c r="BD911" s="162" t="str">
        <f t="shared" si="786"/>
        <v/>
      </c>
      <c r="BE911" s="162" t="str">
        <f t="shared" si="787"/>
        <v/>
      </c>
      <c r="BG911" s="169">
        <f t="shared" si="819"/>
        <v>21.40234942878428</v>
      </c>
      <c r="BH911" s="169">
        <f t="shared" ca="1" si="820"/>
        <v>2.1341673640778307</v>
      </c>
    </row>
    <row r="912" spans="3:60" x14ac:dyDescent="0.25">
      <c r="C912" s="197">
        <v>83.8</v>
      </c>
      <c r="D912" s="198">
        <f t="shared" si="788"/>
        <v>31.443652391850367</v>
      </c>
      <c r="E912" s="199">
        <f t="shared" si="789"/>
        <v>5.2377326968973748</v>
      </c>
      <c r="F912" s="199">
        <f t="shared" si="790"/>
        <v>26.188663484486874</v>
      </c>
      <c r="G912" s="199">
        <f t="shared" si="791"/>
        <v>4.7712260173077548</v>
      </c>
      <c r="H912" s="200">
        <f t="shared" si="792"/>
        <v>5727.6691530613643</v>
      </c>
      <c r="K912" s="199">
        <f t="shared" si="793"/>
        <v>21.453735621890605</v>
      </c>
      <c r="L912" s="201">
        <f t="shared" si="794"/>
        <v>0.17992909961929934</v>
      </c>
      <c r="M912" s="201">
        <f t="shared" si="795"/>
        <v>0.18144234244691285</v>
      </c>
      <c r="N912" s="201">
        <f t="shared" si="796"/>
        <v>0.19071556841650666</v>
      </c>
      <c r="O912" s="201">
        <f t="shared" si="797"/>
        <v>0.18009534627068033</v>
      </c>
      <c r="P912" s="201" t="str">
        <f t="shared" si="798"/>
        <v/>
      </c>
      <c r="Q912" s="201" t="str">
        <f t="shared" si="799"/>
        <v/>
      </c>
      <c r="R912" s="201" t="str">
        <f t="shared" si="800"/>
        <v/>
      </c>
      <c r="S912" s="201" t="str">
        <f t="shared" si="801"/>
        <v/>
      </c>
      <c r="T912" s="199">
        <f t="shared" si="802"/>
        <v>0</v>
      </c>
      <c r="U912" s="199">
        <f t="shared" si="803"/>
        <v>0</v>
      </c>
      <c r="V912" s="199">
        <f t="shared" si="804"/>
        <v>0</v>
      </c>
      <c r="W912" s="199">
        <f t="shared" si="805"/>
        <v>0</v>
      </c>
      <c r="X912" s="199" t="str">
        <f t="shared" si="806"/>
        <v/>
      </c>
      <c r="Y912" s="199" t="str">
        <f t="shared" si="807"/>
        <v/>
      </c>
      <c r="Z912" s="199" t="str">
        <f t="shared" si="808"/>
        <v/>
      </c>
      <c r="AA912" s="199" t="str">
        <f t="shared" si="809"/>
        <v/>
      </c>
      <c r="AB912" s="201">
        <f t="shared" ca="1" si="810"/>
        <v>2.1100490467685207</v>
      </c>
      <c r="AD912" s="162">
        <f t="shared" si="811"/>
        <v>0</v>
      </c>
      <c r="AE912" s="162">
        <f t="shared" si="812"/>
        <v>0</v>
      </c>
      <c r="AF912" s="162">
        <f t="shared" si="813"/>
        <v>0</v>
      </c>
      <c r="AG912" s="162">
        <f t="shared" si="814"/>
        <v>0</v>
      </c>
      <c r="AH912" s="162" t="str">
        <f t="shared" si="815"/>
        <v/>
      </c>
      <c r="AI912" s="162" t="str">
        <f t="shared" si="816"/>
        <v/>
      </c>
      <c r="AJ912" s="162" t="str">
        <f t="shared" si="817"/>
        <v/>
      </c>
      <c r="AK912" s="162" t="str">
        <f t="shared" si="818"/>
        <v/>
      </c>
      <c r="AM912" s="199">
        <f t="shared" si="821"/>
        <v>9.3548065083435681</v>
      </c>
      <c r="AN912" s="197">
        <f t="shared" ref="AN912:AN975" si="823">IF(AK$56="NOT ELUTED","",IF(AK$51="","",IF(ABS(($AM912-AK$57)/(AK$72/2.2))&gt;20,0,AK$62*(POWER(POWER(AK$66,2),0.5)+POWER(POWER(AK$66,2),-0.5))/(POWER(POWER(AK$66,2),0.5)*EXP(POWER(1+POWER(AK$66,2),-1)*($AM912-AK$57)/(AK$72/2.2))+POWER(POWER(AK$66,2),-0.5)*EXP(-POWER(AK$66,2)*POWER(1+POWER(AK$66,2),-1)*($AM912-AK$57)/(AK$72/2.2))))))</f>
        <v>0</v>
      </c>
      <c r="AO912" s="197">
        <f t="shared" ref="AO912:AO975" si="824">IF(AL$56="NOT ELUTED","",IF(AL$51="","",IF(ABS(($AM912-AL$57)/(AL$72/2.2))&gt;20,0,AL$62*(POWER(POWER(AL$66,2),0.5)+POWER(POWER(AL$66,2),-0.5))/(POWER(POWER(AL$66,2),0.5)*EXP(POWER(1+POWER(AL$66,2),-1)*($AM912-AL$57)/(AL$72/2.2))+POWER(POWER(AL$66,2),-0.5)*EXP(-POWER(AL$66,2)*POWER(1+POWER(AL$66,2),-1)*($AM912-AL$57)/(AL$72/2.2))))))</f>
        <v>0</v>
      </c>
      <c r="AP912" s="197">
        <f t="shared" ref="AP912:AP975" si="825">IF(AM$56="NOT ELUTED","",IF(AM$51="","",IF(ABS(($AM912-AM$57)/(AM$72/2.2))&gt;20,0,AM$62*(POWER(POWER(AM$66,2),0.5)+POWER(POWER(AM$66,2),-0.5))/(POWER(POWER(AM$66,2),0.5)*EXP(POWER(1+POWER(AM$66,2),-1)*($AM912-AM$57)/(AM$72/2.2))+POWER(POWER(AM$66,2),-0.5)*EXP(-POWER(AM$66,2)*POWER(1+POWER(AM$66,2),-1)*($AM912-AM$57)/(AM$72/2.2))))))</f>
        <v>0</v>
      </c>
      <c r="AQ912" s="197">
        <f t="shared" ref="AQ912:AQ975" si="826">IF(AN$56="NOT ELUTED","",IF(AN$51="","",IF(ABS(($AM912-AN$57)/(AN$72/2.2))&gt;20,0,AN$62*(POWER(POWER(AN$66,2),0.5)+POWER(POWER(AN$66,2),-0.5))/(POWER(POWER(AN$66,2),0.5)*EXP(POWER(1+POWER(AN$66,2),-1)*($AM912-AN$57)/(AN$72/2.2))+POWER(POWER(AN$66,2),-0.5)*EXP(-POWER(AN$66,2)*POWER(1+POWER(AN$66,2),-1)*($AM912-AN$57)/(AN$72/2.2))))))</f>
        <v>0</v>
      </c>
      <c r="AR912" s="197" t="str">
        <f t="shared" ref="AR912:AR975" si="827">IF(AO$56="NOT ELUTED","",IF(AO$51="","",IF(ABS(($AM912-AO$57)/(AO$72/2.2))&gt;20,0,AO$62*(POWER(POWER(AO$66,2),0.5)+POWER(POWER(AO$66,2),-0.5))/(POWER(POWER(AO$66,2),0.5)*EXP(POWER(1+POWER(AO$66,2),-1)*($AM912-AO$57)/(AO$72/2.2))+POWER(POWER(AO$66,2),-0.5)*EXP(-POWER(AO$66,2)*POWER(1+POWER(AO$66,2),-1)*($AM912-AO$57)/(AO$72/2.2))))))</f>
        <v/>
      </c>
      <c r="AS912" s="197" t="str">
        <f t="shared" ref="AS912:AS975" si="828">IF(AP$56="NOT ELUTED","",IF(AP$51="","",IF(ABS(($AM912-AP$57)/(AP$72/2.2))&gt;20,0,AP$62*(POWER(POWER(AP$66,2),0.5)+POWER(POWER(AP$66,2),-0.5))/(POWER(POWER(AP$66,2),0.5)*EXP(POWER(1+POWER(AP$66,2),-1)*($AM912-AP$57)/(AP$72/2.2))+POWER(POWER(AP$66,2),-0.5)*EXP(-POWER(AP$66,2)*POWER(1+POWER(AP$66,2),-1)*($AM912-AP$57)/(AP$72/2.2))))))</f>
        <v/>
      </c>
      <c r="AT912" s="197" t="str">
        <f t="shared" ref="AT912:AT975" si="829">IF(AQ$56="NOT ELUTED","",IF(AQ$51="","",IF(ABS(($AM912-AQ$57)/(AQ$72/2.2))&gt;20,0,AQ$62*(POWER(POWER(AQ$66,2),0.5)+POWER(POWER(AQ$66,2),-0.5))/(POWER(POWER(AQ$66,2),0.5)*EXP(POWER(1+POWER(AQ$66,2),-1)*($AM912-AQ$57)/(AQ$72/2.2))+POWER(POWER(AQ$66,2),-0.5)*EXP(-POWER(AQ$66,2)*POWER(1+POWER(AQ$66,2),-1)*($AM912-AQ$57)/(AQ$72/2.2))))))</f>
        <v/>
      </c>
      <c r="AU912" s="197" t="str">
        <f t="shared" ref="AU912:AU975" si="830">IF(AR$56="NOT ELUTED","",IF(AR$51="","",IF(ABS(($AM912-AR$57)/(AR$72/2.2))&gt;20,0,AR$62*(POWER(POWER(AR$66,2),0.5)+POWER(POWER(AR$66,2),-0.5))/(POWER(POWER(AR$66,2),0.5)*EXP(POWER(1+POWER(AR$66,2),-1)*($AM912-AR$57)/(AR$72/2.2))+POWER(POWER(AR$66,2),-0.5)*EXP(-POWER(AR$66,2)*POWER(1+POWER(AR$66,2),-1)*($AM912-AR$57)/(AR$72/2.2))))))</f>
        <v/>
      </c>
      <c r="AV912" s="199">
        <f t="shared" ca="1" si="822"/>
        <v>2.0695034373566292</v>
      </c>
      <c r="AX912" s="162">
        <f t="shared" si="780"/>
        <v>0</v>
      </c>
      <c r="AY912" s="162">
        <f t="shared" si="781"/>
        <v>0</v>
      </c>
      <c r="AZ912" s="162">
        <f t="shared" si="782"/>
        <v>0</v>
      </c>
      <c r="BA912" s="162">
        <f t="shared" si="783"/>
        <v>0</v>
      </c>
      <c r="BB912" s="162" t="str">
        <f t="shared" si="784"/>
        <v/>
      </c>
      <c r="BC912" s="162" t="str">
        <f t="shared" si="785"/>
        <v/>
      </c>
      <c r="BD912" s="162" t="str">
        <f t="shared" si="786"/>
        <v/>
      </c>
      <c r="BE912" s="162" t="str">
        <f t="shared" si="787"/>
        <v/>
      </c>
      <c r="BG912" s="169">
        <f t="shared" si="819"/>
        <v>21.428042525337442</v>
      </c>
      <c r="BH912" s="169">
        <f t="shared" ca="1" si="820"/>
        <v>2.0316713215131745</v>
      </c>
    </row>
    <row r="913" spans="3:60" x14ac:dyDescent="0.25">
      <c r="C913" s="197">
        <v>83.9</v>
      </c>
      <c r="D913" s="198">
        <f t="shared" si="788"/>
        <v>31.481174650074536</v>
      </c>
      <c r="E913" s="199">
        <f t="shared" si="789"/>
        <v>5.2426758045292017</v>
      </c>
      <c r="F913" s="199">
        <f t="shared" si="790"/>
        <v>26.213379022646009</v>
      </c>
      <c r="G913" s="199">
        <f t="shared" si="791"/>
        <v>4.7769196044405806</v>
      </c>
      <c r="H913" s="200">
        <f t="shared" si="792"/>
        <v>5722.2687647560988</v>
      </c>
      <c r="K913" s="199">
        <f t="shared" si="793"/>
        <v>21.479428718443767</v>
      </c>
      <c r="L913" s="201">
        <f t="shared" si="794"/>
        <v>0.18014458357093921</v>
      </c>
      <c r="M913" s="201">
        <f t="shared" si="795"/>
        <v>0.18165963866541213</v>
      </c>
      <c r="N913" s="201">
        <f t="shared" si="796"/>
        <v>0.1909439702948498</v>
      </c>
      <c r="O913" s="201">
        <f t="shared" si="797"/>
        <v>0.18031102932010629</v>
      </c>
      <c r="P913" s="201" t="str">
        <f t="shared" si="798"/>
        <v/>
      </c>
      <c r="Q913" s="201" t="str">
        <f t="shared" si="799"/>
        <v/>
      </c>
      <c r="R913" s="201" t="str">
        <f t="shared" si="800"/>
        <v/>
      </c>
      <c r="S913" s="201" t="str">
        <f t="shared" si="801"/>
        <v/>
      </c>
      <c r="T913" s="199">
        <f t="shared" si="802"/>
        <v>0</v>
      </c>
      <c r="U913" s="199">
        <f t="shared" si="803"/>
        <v>0</v>
      </c>
      <c r="V913" s="199">
        <f t="shared" si="804"/>
        <v>0</v>
      </c>
      <c r="W913" s="199">
        <f t="shared" si="805"/>
        <v>0</v>
      </c>
      <c r="X913" s="199" t="str">
        <f t="shared" si="806"/>
        <v/>
      </c>
      <c r="Y913" s="199" t="str">
        <f t="shared" si="807"/>
        <v/>
      </c>
      <c r="Z913" s="199" t="str">
        <f t="shared" si="808"/>
        <v/>
      </c>
      <c r="AA913" s="199" t="str">
        <f t="shared" si="809"/>
        <v/>
      </c>
      <c r="AB913" s="201">
        <f t="shared" ca="1" si="810"/>
        <v>2.1449656630465168</v>
      </c>
      <c r="AD913" s="162">
        <f t="shared" si="811"/>
        <v>0</v>
      </c>
      <c r="AE913" s="162">
        <f t="shared" si="812"/>
        <v>0</v>
      </c>
      <c r="AF913" s="162">
        <f t="shared" si="813"/>
        <v>0</v>
      </c>
      <c r="AG913" s="162">
        <f t="shared" si="814"/>
        <v>0</v>
      </c>
      <c r="AH913" s="162" t="str">
        <f t="shared" si="815"/>
        <v/>
      </c>
      <c r="AI913" s="162" t="str">
        <f t="shared" si="816"/>
        <v/>
      </c>
      <c r="AJ913" s="162" t="str">
        <f t="shared" si="817"/>
        <v/>
      </c>
      <c r="AK913" s="162" t="str">
        <f t="shared" si="818"/>
        <v/>
      </c>
      <c r="AM913" s="199">
        <f t="shared" si="821"/>
        <v>9.3660233027180801</v>
      </c>
      <c r="AN913" s="197">
        <f t="shared" si="823"/>
        <v>0</v>
      </c>
      <c r="AO913" s="197">
        <f t="shared" si="824"/>
        <v>0</v>
      </c>
      <c r="AP913" s="197">
        <f t="shared" si="825"/>
        <v>0</v>
      </c>
      <c r="AQ913" s="197">
        <f t="shared" si="826"/>
        <v>0</v>
      </c>
      <c r="AR913" s="197" t="str">
        <f t="shared" si="827"/>
        <v/>
      </c>
      <c r="AS913" s="197" t="str">
        <f t="shared" si="828"/>
        <v/>
      </c>
      <c r="AT913" s="197" t="str">
        <f t="shared" si="829"/>
        <v/>
      </c>
      <c r="AU913" s="197" t="str">
        <f t="shared" si="830"/>
        <v/>
      </c>
      <c r="AV913" s="199">
        <f t="shared" ca="1" si="822"/>
        <v>2.1696368659625662</v>
      </c>
      <c r="AX913" s="162">
        <f t="shared" si="780"/>
        <v>0</v>
      </c>
      <c r="AY913" s="162">
        <f t="shared" si="781"/>
        <v>0</v>
      </c>
      <c r="AZ913" s="162">
        <f t="shared" si="782"/>
        <v>0</v>
      </c>
      <c r="BA913" s="162">
        <f t="shared" si="783"/>
        <v>0</v>
      </c>
      <c r="BB913" s="162" t="str">
        <f t="shared" si="784"/>
        <v/>
      </c>
      <c r="BC913" s="162" t="str">
        <f t="shared" si="785"/>
        <v/>
      </c>
      <c r="BD913" s="162" t="str">
        <f t="shared" si="786"/>
        <v/>
      </c>
      <c r="BE913" s="162" t="str">
        <f t="shared" si="787"/>
        <v/>
      </c>
      <c r="BG913" s="169">
        <f t="shared" si="819"/>
        <v>21.453735621890605</v>
      </c>
      <c r="BH913" s="169">
        <f t="shared" ca="1" si="820"/>
        <v>2.1100490467685207</v>
      </c>
    </row>
    <row r="914" spans="3:60" x14ac:dyDescent="0.25">
      <c r="C914" s="197">
        <v>84</v>
      </c>
      <c r="D914" s="198">
        <f t="shared" si="788"/>
        <v>31.518696908298701</v>
      </c>
      <c r="E914" s="199">
        <f t="shared" si="789"/>
        <v>5.2476190476190476</v>
      </c>
      <c r="F914" s="199">
        <f t="shared" si="790"/>
        <v>26.238095238095237</v>
      </c>
      <c r="G914" s="199">
        <f t="shared" si="791"/>
        <v>4.7826131915734074</v>
      </c>
      <c r="H914" s="200">
        <f t="shared" si="792"/>
        <v>5716.8784029038115</v>
      </c>
      <c r="K914" s="199">
        <f t="shared" si="793"/>
        <v>21.505121814996929</v>
      </c>
      <c r="L914" s="201">
        <f t="shared" si="794"/>
        <v>0.18036006752257905</v>
      </c>
      <c r="M914" s="201">
        <f t="shared" si="795"/>
        <v>0.18187693488391141</v>
      </c>
      <c r="N914" s="201">
        <f t="shared" si="796"/>
        <v>0.19117237217319291</v>
      </c>
      <c r="O914" s="201">
        <f t="shared" si="797"/>
        <v>0.18052671236953224</v>
      </c>
      <c r="P914" s="201" t="str">
        <f t="shared" si="798"/>
        <v/>
      </c>
      <c r="Q914" s="201" t="str">
        <f t="shared" si="799"/>
        <v/>
      </c>
      <c r="R914" s="201" t="str">
        <f t="shared" si="800"/>
        <v/>
      </c>
      <c r="S914" s="201" t="str">
        <f t="shared" si="801"/>
        <v/>
      </c>
      <c r="T914" s="199">
        <f t="shared" si="802"/>
        <v>0</v>
      </c>
      <c r="U914" s="199">
        <f t="shared" si="803"/>
        <v>0</v>
      </c>
      <c r="V914" s="199">
        <f t="shared" si="804"/>
        <v>0</v>
      </c>
      <c r="W914" s="199">
        <f t="shared" si="805"/>
        <v>0</v>
      </c>
      <c r="X914" s="199" t="str">
        <f t="shared" si="806"/>
        <v/>
      </c>
      <c r="Y914" s="199" t="str">
        <f t="shared" si="807"/>
        <v/>
      </c>
      <c r="Z914" s="199" t="str">
        <f t="shared" si="808"/>
        <v/>
      </c>
      <c r="AA914" s="199" t="str">
        <f t="shared" si="809"/>
        <v/>
      </c>
      <c r="AB914" s="201">
        <f t="shared" ca="1" si="810"/>
        <v>2.0323069417955999</v>
      </c>
      <c r="AD914" s="162">
        <f t="shared" si="811"/>
        <v>0</v>
      </c>
      <c r="AE914" s="162">
        <f t="shared" si="812"/>
        <v>0</v>
      </c>
      <c r="AF914" s="162">
        <f t="shared" si="813"/>
        <v>0</v>
      </c>
      <c r="AG914" s="162">
        <f t="shared" si="814"/>
        <v>0</v>
      </c>
      <c r="AH914" s="162" t="str">
        <f t="shared" si="815"/>
        <v/>
      </c>
      <c r="AI914" s="162" t="str">
        <f t="shared" si="816"/>
        <v/>
      </c>
      <c r="AJ914" s="162" t="str">
        <f t="shared" si="817"/>
        <v/>
      </c>
      <c r="AK914" s="162" t="str">
        <f t="shared" si="818"/>
        <v/>
      </c>
      <c r="AM914" s="199">
        <f t="shared" si="821"/>
        <v>9.3772400970925922</v>
      </c>
      <c r="AN914" s="197">
        <f t="shared" si="823"/>
        <v>0</v>
      </c>
      <c r="AO914" s="197">
        <f t="shared" si="824"/>
        <v>0</v>
      </c>
      <c r="AP914" s="197">
        <f t="shared" si="825"/>
        <v>0</v>
      </c>
      <c r="AQ914" s="197">
        <f t="shared" si="826"/>
        <v>0</v>
      </c>
      <c r="AR914" s="197" t="str">
        <f t="shared" si="827"/>
        <v/>
      </c>
      <c r="AS914" s="197" t="str">
        <f t="shared" si="828"/>
        <v/>
      </c>
      <c r="AT914" s="197" t="str">
        <f t="shared" si="829"/>
        <v/>
      </c>
      <c r="AU914" s="197" t="str">
        <f t="shared" si="830"/>
        <v/>
      </c>
      <c r="AV914" s="199">
        <f t="shared" ca="1" si="822"/>
        <v>2.1238584373140372</v>
      </c>
      <c r="AX914" s="162">
        <f t="shared" si="780"/>
        <v>0</v>
      </c>
      <c r="AY914" s="162">
        <f t="shared" si="781"/>
        <v>0</v>
      </c>
      <c r="AZ914" s="162">
        <f t="shared" si="782"/>
        <v>0</v>
      </c>
      <c r="BA914" s="162">
        <f t="shared" si="783"/>
        <v>0</v>
      </c>
      <c r="BB914" s="162" t="str">
        <f t="shared" si="784"/>
        <v/>
      </c>
      <c r="BC914" s="162" t="str">
        <f t="shared" si="785"/>
        <v/>
      </c>
      <c r="BD914" s="162" t="str">
        <f t="shared" si="786"/>
        <v/>
      </c>
      <c r="BE914" s="162" t="str">
        <f t="shared" si="787"/>
        <v/>
      </c>
      <c r="BG914" s="169">
        <f t="shared" si="819"/>
        <v>21.479428718443767</v>
      </c>
      <c r="BH914" s="169">
        <f t="shared" ca="1" si="820"/>
        <v>2.1449656630465168</v>
      </c>
    </row>
    <row r="915" spans="3:60" x14ac:dyDescent="0.25">
      <c r="C915" s="197">
        <v>84.1</v>
      </c>
      <c r="D915" s="198">
        <f t="shared" si="788"/>
        <v>31.556219166522862</v>
      </c>
      <c r="E915" s="199">
        <f t="shared" si="789"/>
        <v>5.2525624256837098</v>
      </c>
      <c r="F915" s="199">
        <f t="shared" si="790"/>
        <v>26.262812128418549</v>
      </c>
      <c r="G915" s="199">
        <f t="shared" si="791"/>
        <v>4.7883067787062314</v>
      </c>
      <c r="H915" s="200">
        <f t="shared" si="792"/>
        <v>5711.4980401389503</v>
      </c>
      <c r="K915" s="199">
        <f t="shared" si="793"/>
        <v>21.530814911550092</v>
      </c>
      <c r="L915" s="201">
        <f t="shared" si="794"/>
        <v>0.18057555147421894</v>
      </c>
      <c r="M915" s="201">
        <f t="shared" si="795"/>
        <v>0.18209423110241071</v>
      </c>
      <c r="N915" s="201">
        <f t="shared" si="796"/>
        <v>0.19140077405153602</v>
      </c>
      <c r="O915" s="201">
        <f t="shared" si="797"/>
        <v>0.1807423954189582</v>
      </c>
      <c r="P915" s="201" t="str">
        <f t="shared" si="798"/>
        <v/>
      </c>
      <c r="Q915" s="201" t="str">
        <f t="shared" si="799"/>
        <v/>
      </c>
      <c r="R915" s="201" t="str">
        <f t="shared" si="800"/>
        <v/>
      </c>
      <c r="S915" s="201" t="str">
        <f t="shared" si="801"/>
        <v/>
      </c>
      <c r="T915" s="199">
        <f t="shared" si="802"/>
        <v>0</v>
      </c>
      <c r="U915" s="199">
        <f t="shared" si="803"/>
        <v>0</v>
      </c>
      <c r="V915" s="199">
        <f t="shared" si="804"/>
        <v>0</v>
      </c>
      <c r="W915" s="199">
        <f t="shared" si="805"/>
        <v>0</v>
      </c>
      <c r="X915" s="199" t="str">
        <f t="shared" si="806"/>
        <v/>
      </c>
      <c r="Y915" s="199" t="str">
        <f t="shared" si="807"/>
        <v/>
      </c>
      <c r="Z915" s="199" t="str">
        <f t="shared" si="808"/>
        <v/>
      </c>
      <c r="AA915" s="199" t="str">
        <f t="shared" si="809"/>
        <v/>
      </c>
      <c r="AB915" s="201">
        <f t="shared" ca="1" si="810"/>
        <v>2.0683557706849989</v>
      </c>
      <c r="AD915" s="162">
        <f t="shared" si="811"/>
        <v>0</v>
      </c>
      <c r="AE915" s="162">
        <f t="shared" si="812"/>
        <v>0</v>
      </c>
      <c r="AF915" s="162">
        <f t="shared" si="813"/>
        <v>0</v>
      </c>
      <c r="AG915" s="162">
        <f t="shared" si="814"/>
        <v>0</v>
      </c>
      <c r="AH915" s="162" t="str">
        <f t="shared" si="815"/>
        <v/>
      </c>
      <c r="AI915" s="162" t="str">
        <f t="shared" si="816"/>
        <v/>
      </c>
      <c r="AJ915" s="162" t="str">
        <f t="shared" si="817"/>
        <v/>
      </c>
      <c r="AK915" s="162" t="str">
        <f t="shared" si="818"/>
        <v/>
      </c>
      <c r="AM915" s="199">
        <f t="shared" si="821"/>
        <v>9.3884568914671043</v>
      </c>
      <c r="AN915" s="197">
        <f t="shared" si="823"/>
        <v>0</v>
      </c>
      <c r="AO915" s="197">
        <f t="shared" si="824"/>
        <v>0</v>
      </c>
      <c r="AP915" s="197">
        <f t="shared" si="825"/>
        <v>0</v>
      </c>
      <c r="AQ915" s="197">
        <f t="shared" si="826"/>
        <v>0</v>
      </c>
      <c r="AR915" s="197" t="str">
        <f t="shared" si="827"/>
        <v/>
      </c>
      <c r="AS915" s="197" t="str">
        <f t="shared" si="828"/>
        <v/>
      </c>
      <c r="AT915" s="197" t="str">
        <f t="shared" si="829"/>
        <v/>
      </c>
      <c r="AU915" s="197" t="str">
        <f t="shared" si="830"/>
        <v/>
      </c>
      <c r="AV915" s="199">
        <f t="shared" ca="1" si="822"/>
        <v>2.0866096908692811</v>
      </c>
      <c r="AX915" s="162">
        <f t="shared" si="780"/>
        <v>0</v>
      </c>
      <c r="AY915" s="162">
        <f t="shared" si="781"/>
        <v>0</v>
      </c>
      <c r="AZ915" s="162">
        <f t="shared" si="782"/>
        <v>0</v>
      </c>
      <c r="BA915" s="162">
        <f t="shared" si="783"/>
        <v>0</v>
      </c>
      <c r="BB915" s="162" t="str">
        <f t="shared" si="784"/>
        <v/>
      </c>
      <c r="BC915" s="162" t="str">
        <f t="shared" si="785"/>
        <v/>
      </c>
      <c r="BD915" s="162" t="str">
        <f t="shared" si="786"/>
        <v/>
      </c>
      <c r="BE915" s="162" t="str">
        <f t="shared" si="787"/>
        <v/>
      </c>
      <c r="BG915" s="169">
        <f t="shared" si="819"/>
        <v>21.505121814996929</v>
      </c>
      <c r="BH915" s="169">
        <f t="shared" ca="1" si="820"/>
        <v>2.0323069417955999</v>
      </c>
    </row>
    <row r="916" spans="3:60" x14ac:dyDescent="0.25">
      <c r="C916" s="197">
        <v>84.2</v>
      </c>
      <c r="D916" s="198">
        <f t="shared" si="788"/>
        <v>31.59374142474703</v>
      </c>
      <c r="E916" s="199">
        <f t="shared" si="789"/>
        <v>5.2575059382422804</v>
      </c>
      <c r="F916" s="199">
        <f t="shared" si="790"/>
        <v>26.287529691211404</v>
      </c>
      <c r="G916" s="199">
        <f t="shared" si="791"/>
        <v>4.7940003658390582</v>
      </c>
      <c r="H916" s="200">
        <f t="shared" si="792"/>
        <v>5706.1276491928738</v>
      </c>
      <c r="K916" s="199">
        <f t="shared" si="793"/>
        <v>21.556508008103254</v>
      </c>
      <c r="L916" s="201">
        <f t="shared" si="794"/>
        <v>0.18079103542585884</v>
      </c>
      <c r="M916" s="201">
        <f t="shared" si="795"/>
        <v>0.18231152732091002</v>
      </c>
      <c r="N916" s="201">
        <f t="shared" si="796"/>
        <v>0.19162917592987916</v>
      </c>
      <c r="O916" s="201">
        <f t="shared" si="797"/>
        <v>0.18095807846838416</v>
      </c>
      <c r="P916" s="201" t="str">
        <f t="shared" si="798"/>
        <v/>
      </c>
      <c r="Q916" s="201" t="str">
        <f t="shared" si="799"/>
        <v/>
      </c>
      <c r="R916" s="201" t="str">
        <f t="shared" si="800"/>
        <v/>
      </c>
      <c r="S916" s="201" t="str">
        <f t="shared" si="801"/>
        <v/>
      </c>
      <c r="T916" s="199">
        <f t="shared" si="802"/>
        <v>0</v>
      </c>
      <c r="U916" s="199">
        <f t="shared" si="803"/>
        <v>0</v>
      </c>
      <c r="V916" s="199">
        <f t="shared" si="804"/>
        <v>0</v>
      </c>
      <c r="W916" s="199">
        <f t="shared" si="805"/>
        <v>0</v>
      </c>
      <c r="X916" s="199" t="str">
        <f t="shared" si="806"/>
        <v/>
      </c>
      <c r="Y916" s="199" t="str">
        <f t="shared" si="807"/>
        <v/>
      </c>
      <c r="Z916" s="199" t="str">
        <f t="shared" si="808"/>
        <v/>
      </c>
      <c r="AA916" s="199" t="str">
        <f t="shared" si="809"/>
        <v/>
      </c>
      <c r="AB916" s="201">
        <f t="shared" ca="1" si="810"/>
        <v>2.1393277630245877</v>
      </c>
      <c r="AD916" s="162">
        <f t="shared" si="811"/>
        <v>0</v>
      </c>
      <c r="AE916" s="162">
        <f t="shared" si="812"/>
        <v>0</v>
      </c>
      <c r="AF916" s="162">
        <f t="shared" si="813"/>
        <v>0</v>
      </c>
      <c r="AG916" s="162">
        <f t="shared" si="814"/>
        <v>0</v>
      </c>
      <c r="AH916" s="162" t="str">
        <f t="shared" si="815"/>
        <v/>
      </c>
      <c r="AI916" s="162" t="str">
        <f t="shared" si="816"/>
        <v/>
      </c>
      <c r="AJ916" s="162" t="str">
        <f t="shared" si="817"/>
        <v/>
      </c>
      <c r="AK916" s="162" t="str">
        <f t="shared" si="818"/>
        <v/>
      </c>
      <c r="AM916" s="199">
        <f t="shared" si="821"/>
        <v>9.3996736858416163</v>
      </c>
      <c r="AN916" s="197">
        <f t="shared" si="823"/>
        <v>0</v>
      </c>
      <c r="AO916" s="197">
        <f t="shared" si="824"/>
        <v>0</v>
      </c>
      <c r="AP916" s="197">
        <f t="shared" si="825"/>
        <v>0</v>
      </c>
      <c r="AQ916" s="197">
        <f t="shared" si="826"/>
        <v>0</v>
      </c>
      <c r="AR916" s="197" t="str">
        <f t="shared" si="827"/>
        <v/>
      </c>
      <c r="AS916" s="197" t="str">
        <f t="shared" si="828"/>
        <v/>
      </c>
      <c r="AT916" s="197" t="str">
        <f t="shared" si="829"/>
        <v/>
      </c>
      <c r="AU916" s="197" t="str">
        <f t="shared" si="830"/>
        <v/>
      </c>
      <c r="AV916" s="199">
        <f t="shared" ca="1" si="822"/>
        <v>2.1292304577617442</v>
      </c>
      <c r="AX916" s="162">
        <f t="shared" ref="AX916:AX979" si="831">IF(AN916="","",($AM917-$AM916)*AN916)</f>
        <v>0</v>
      </c>
      <c r="AY916" s="162">
        <f t="shared" ref="AY916:AY979" si="832">IF(AO916="","",($AM917-$AM916)*AO916)</f>
        <v>0</v>
      </c>
      <c r="AZ916" s="162">
        <f t="shared" ref="AZ916:AZ979" si="833">IF(AP916="","",($AM917-$AM916)*AP916)</f>
        <v>0</v>
      </c>
      <c r="BA916" s="162">
        <f t="shared" ref="BA916:BA979" si="834">IF(AQ916="","",($AM917-$AM916)*AQ916)</f>
        <v>0</v>
      </c>
      <c r="BB916" s="162" t="str">
        <f t="shared" ref="BB916:BB979" si="835">IF(AR916="","",($AM917-$AM916)*AR916)</f>
        <v/>
      </c>
      <c r="BC916" s="162" t="str">
        <f t="shared" ref="BC916:BC979" si="836">IF(AS916="","",($AM917-$AM916)*AS916)</f>
        <v/>
      </c>
      <c r="BD916" s="162" t="str">
        <f t="shared" ref="BD916:BD979" si="837">IF(AT916="","",($AM917-$AM916)*AT916)</f>
        <v/>
      </c>
      <c r="BE916" s="162" t="str">
        <f t="shared" ref="BE916:BE979" si="838">IF(AU916="","",($AM917-$AM916)*AU916)</f>
        <v/>
      </c>
      <c r="BG916" s="169">
        <f t="shared" si="819"/>
        <v>21.530814911550092</v>
      </c>
      <c r="BH916" s="169">
        <f t="shared" ca="1" si="820"/>
        <v>2.0683557706849989</v>
      </c>
    </row>
    <row r="917" spans="3:60" x14ac:dyDescent="0.25">
      <c r="C917" s="197">
        <v>84.3</v>
      </c>
      <c r="D917" s="198">
        <f t="shared" si="788"/>
        <v>31.631263682971195</v>
      </c>
      <c r="E917" s="199">
        <f t="shared" si="789"/>
        <v>5.2624495848161326</v>
      </c>
      <c r="F917" s="199">
        <f t="shared" si="790"/>
        <v>26.312247924080662</v>
      </c>
      <c r="G917" s="199">
        <f t="shared" si="791"/>
        <v>4.7996939529718841</v>
      </c>
      <c r="H917" s="200">
        <f t="shared" si="792"/>
        <v>5700.7672028934385</v>
      </c>
      <c r="K917" s="199">
        <f t="shared" si="793"/>
        <v>21.582201104656416</v>
      </c>
      <c r="L917" s="201">
        <f t="shared" si="794"/>
        <v>0.18100651937749873</v>
      </c>
      <c r="M917" s="201">
        <f t="shared" si="795"/>
        <v>0.1825288235394093</v>
      </c>
      <c r="N917" s="201">
        <f t="shared" si="796"/>
        <v>0.19185757780822227</v>
      </c>
      <c r="O917" s="201">
        <f t="shared" si="797"/>
        <v>0.18117376151781014</v>
      </c>
      <c r="P917" s="201" t="str">
        <f t="shared" si="798"/>
        <v/>
      </c>
      <c r="Q917" s="201" t="str">
        <f t="shared" si="799"/>
        <v/>
      </c>
      <c r="R917" s="201" t="str">
        <f t="shared" si="800"/>
        <v/>
      </c>
      <c r="S917" s="201" t="str">
        <f t="shared" si="801"/>
        <v/>
      </c>
      <c r="T917" s="199">
        <f t="shared" si="802"/>
        <v>0</v>
      </c>
      <c r="U917" s="199">
        <f t="shared" si="803"/>
        <v>0</v>
      </c>
      <c r="V917" s="199">
        <f t="shared" si="804"/>
        <v>0</v>
      </c>
      <c r="W917" s="199">
        <f t="shared" si="805"/>
        <v>0</v>
      </c>
      <c r="X917" s="199" t="str">
        <f t="shared" si="806"/>
        <v/>
      </c>
      <c r="Y917" s="199" t="str">
        <f t="shared" si="807"/>
        <v/>
      </c>
      <c r="Z917" s="199" t="str">
        <f t="shared" si="808"/>
        <v/>
      </c>
      <c r="AA917" s="199" t="str">
        <f t="shared" si="809"/>
        <v/>
      </c>
      <c r="AB917" s="201">
        <f t="shared" ca="1" si="810"/>
        <v>2.0945713422202892</v>
      </c>
      <c r="AD917" s="162">
        <f t="shared" si="811"/>
        <v>0</v>
      </c>
      <c r="AE917" s="162">
        <f t="shared" si="812"/>
        <v>0</v>
      </c>
      <c r="AF917" s="162">
        <f t="shared" si="813"/>
        <v>0</v>
      </c>
      <c r="AG917" s="162">
        <f t="shared" si="814"/>
        <v>0</v>
      </c>
      <c r="AH917" s="162" t="str">
        <f t="shared" si="815"/>
        <v/>
      </c>
      <c r="AI917" s="162" t="str">
        <f t="shared" si="816"/>
        <v/>
      </c>
      <c r="AJ917" s="162" t="str">
        <f t="shared" si="817"/>
        <v/>
      </c>
      <c r="AK917" s="162" t="str">
        <f t="shared" si="818"/>
        <v/>
      </c>
      <c r="AM917" s="199">
        <f t="shared" si="821"/>
        <v>9.4108904802161284</v>
      </c>
      <c r="AN917" s="197">
        <f t="shared" si="823"/>
        <v>0</v>
      </c>
      <c r="AO917" s="197">
        <f t="shared" si="824"/>
        <v>0</v>
      </c>
      <c r="AP917" s="197">
        <f t="shared" si="825"/>
        <v>0</v>
      </c>
      <c r="AQ917" s="197">
        <f t="shared" si="826"/>
        <v>0</v>
      </c>
      <c r="AR917" s="197" t="str">
        <f t="shared" si="827"/>
        <v/>
      </c>
      <c r="AS917" s="197" t="str">
        <f t="shared" si="828"/>
        <v/>
      </c>
      <c r="AT917" s="197" t="str">
        <f t="shared" si="829"/>
        <v/>
      </c>
      <c r="AU917" s="197" t="str">
        <f t="shared" si="830"/>
        <v/>
      </c>
      <c r="AV917" s="199">
        <f t="shared" ca="1" si="822"/>
        <v>2.1777901022621804</v>
      </c>
      <c r="AX917" s="162">
        <f t="shared" si="831"/>
        <v>0</v>
      </c>
      <c r="AY917" s="162">
        <f t="shared" si="832"/>
        <v>0</v>
      </c>
      <c r="AZ917" s="162">
        <f t="shared" si="833"/>
        <v>0</v>
      </c>
      <c r="BA917" s="162">
        <f t="shared" si="834"/>
        <v>0</v>
      </c>
      <c r="BB917" s="162" t="str">
        <f t="shared" si="835"/>
        <v/>
      </c>
      <c r="BC917" s="162" t="str">
        <f t="shared" si="836"/>
        <v/>
      </c>
      <c r="BD917" s="162" t="str">
        <f t="shared" si="837"/>
        <v/>
      </c>
      <c r="BE917" s="162" t="str">
        <f t="shared" si="838"/>
        <v/>
      </c>
      <c r="BG917" s="169">
        <f t="shared" si="819"/>
        <v>21.556508008103254</v>
      </c>
      <c r="BH917" s="169">
        <f t="shared" ca="1" si="820"/>
        <v>2.1393277630245877</v>
      </c>
    </row>
    <row r="918" spans="3:60" x14ac:dyDescent="0.25">
      <c r="C918" s="197">
        <v>84.4</v>
      </c>
      <c r="D918" s="198">
        <f t="shared" si="788"/>
        <v>31.668785941195363</v>
      </c>
      <c r="E918" s="199">
        <f t="shared" si="789"/>
        <v>5.2673933649289104</v>
      </c>
      <c r="F918" s="199">
        <f t="shared" si="790"/>
        <v>26.336966824644552</v>
      </c>
      <c r="G918" s="199">
        <f t="shared" si="791"/>
        <v>4.805387540104709</v>
      </c>
      <c r="H918" s="200">
        <f t="shared" si="792"/>
        <v>5695.4166741645813</v>
      </c>
      <c r="K918" s="199">
        <f t="shared" si="793"/>
        <v>21.607894201209579</v>
      </c>
      <c r="L918" s="201">
        <f t="shared" si="794"/>
        <v>0.1812220033291386</v>
      </c>
      <c r="M918" s="201">
        <f t="shared" si="795"/>
        <v>0.18274611975790861</v>
      </c>
      <c r="N918" s="201">
        <f t="shared" si="796"/>
        <v>0.19208597968656538</v>
      </c>
      <c r="O918" s="201">
        <f t="shared" si="797"/>
        <v>0.1813894445672361</v>
      </c>
      <c r="P918" s="201" t="str">
        <f t="shared" si="798"/>
        <v/>
      </c>
      <c r="Q918" s="201" t="str">
        <f t="shared" si="799"/>
        <v/>
      </c>
      <c r="R918" s="201" t="str">
        <f t="shared" si="800"/>
        <v/>
      </c>
      <c r="S918" s="201" t="str">
        <f t="shared" si="801"/>
        <v/>
      </c>
      <c r="T918" s="199">
        <f t="shared" si="802"/>
        <v>0</v>
      </c>
      <c r="U918" s="199">
        <f t="shared" si="803"/>
        <v>0</v>
      </c>
      <c r="V918" s="199">
        <f t="shared" si="804"/>
        <v>0</v>
      </c>
      <c r="W918" s="199">
        <f t="shared" si="805"/>
        <v>0</v>
      </c>
      <c r="X918" s="199" t="str">
        <f t="shared" si="806"/>
        <v/>
      </c>
      <c r="Y918" s="199" t="str">
        <f t="shared" si="807"/>
        <v/>
      </c>
      <c r="Z918" s="199" t="str">
        <f t="shared" si="808"/>
        <v/>
      </c>
      <c r="AA918" s="199" t="str">
        <f t="shared" si="809"/>
        <v/>
      </c>
      <c r="AB918" s="201">
        <f t="shared" ca="1" si="810"/>
        <v>2.0062604230588374</v>
      </c>
      <c r="AD918" s="162">
        <f t="shared" si="811"/>
        <v>0</v>
      </c>
      <c r="AE918" s="162">
        <f t="shared" si="812"/>
        <v>0</v>
      </c>
      <c r="AF918" s="162">
        <f t="shared" si="813"/>
        <v>0</v>
      </c>
      <c r="AG918" s="162">
        <f t="shared" si="814"/>
        <v>0</v>
      </c>
      <c r="AH918" s="162" t="str">
        <f t="shared" si="815"/>
        <v/>
      </c>
      <c r="AI918" s="162" t="str">
        <f t="shared" si="816"/>
        <v/>
      </c>
      <c r="AJ918" s="162" t="str">
        <f t="shared" si="817"/>
        <v/>
      </c>
      <c r="AK918" s="162" t="str">
        <f t="shared" si="818"/>
        <v/>
      </c>
      <c r="AM918" s="199">
        <f t="shared" si="821"/>
        <v>9.4221072745906405</v>
      </c>
      <c r="AN918" s="197">
        <f t="shared" si="823"/>
        <v>0</v>
      </c>
      <c r="AO918" s="197">
        <f t="shared" si="824"/>
        <v>0</v>
      </c>
      <c r="AP918" s="197">
        <f t="shared" si="825"/>
        <v>0</v>
      </c>
      <c r="AQ918" s="197">
        <f t="shared" si="826"/>
        <v>0</v>
      </c>
      <c r="AR918" s="197" t="str">
        <f t="shared" si="827"/>
        <v/>
      </c>
      <c r="AS918" s="197" t="str">
        <f t="shared" si="828"/>
        <v/>
      </c>
      <c r="AT918" s="197" t="str">
        <f t="shared" si="829"/>
        <v/>
      </c>
      <c r="AU918" s="197" t="str">
        <f t="shared" si="830"/>
        <v/>
      </c>
      <c r="AV918" s="199">
        <f t="shared" ca="1" si="822"/>
        <v>2.1143282182945198</v>
      </c>
      <c r="AX918" s="162">
        <f t="shared" si="831"/>
        <v>0</v>
      </c>
      <c r="AY918" s="162">
        <f t="shared" si="832"/>
        <v>0</v>
      </c>
      <c r="AZ918" s="162">
        <f t="shared" si="833"/>
        <v>0</v>
      </c>
      <c r="BA918" s="162">
        <f t="shared" si="834"/>
        <v>0</v>
      </c>
      <c r="BB918" s="162" t="str">
        <f t="shared" si="835"/>
        <v/>
      </c>
      <c r="BC918" s="162" t="str">
        <f t="shared" si="836"/>
        <v/>
      </c>
      <c r="BD918" s="162" t="str">
        <f t="shared" si="837"/>
        <v/>
      </c>
      <c r="BE918" s="162" t="str">
        <f t="shared" si="838"/>
        <v/>
      </c>
      <c r="BG918" s="169">
        <f t="shared" si="819"/>
        <v>21.582201104656416</v>
      </c>
      <c r="BH918" s="169">
        <f t="shared" ca="1" si="820"/>
        <v>2.0945713422202892</v>
      </c>
    </row>
    <row r="919" spans="3:60" x14ac:dyDescent="0.25">
      <c r="C919" s="197">
        <v>84.5</v>
      </c>
      <c r="D919" s="198">
        <f t="shared" si="788"/>
        <v>31.706308199419524</v>
      </c>
      <c r="E919" s="199">
        <f t="shared" si="789"/>
        <v>5.2723372781065097</v>
      </c>
      <c r="F919" s="199">
        <f t="shared" si="790"/>
        <v>26.361686390532547</v>
      </c>
      <c r="G919" s="199">
        <f t="shared" si="791"/>
        <v>4.811081127237534</v>
      </c>
      <c r="H919" s="200">
        <f t="shared" si="792"/>
        <v>5690.0760360259246</v>
      </c>
      <c r="K919" s="199">
        <f t="shared" si="793"/>
        <v>21.633587297762741</v>
      </c>
      <c r="L919" s="201">
        <f t="shared" si="794"/>
        <v>0.18143748728077846</v>
      </c>
      <c r="M919" s="201">
        <f t="shared" si="795"/>
        <v>0.18296341597640792</v>
      </c>
      <c r="N919" s="201">
        <f t="shared" si="796"/>
        <v>0.19231438156490852</v>
      </c>
      <c r="O919" s="201">
        <f t="shared" si="797"/>
        <v>0.18160512761666206</v>
      </c>
      <c r="P919" s="201" t="str">
        <f t="shared" si="798"/>
        <v/>
      </c>
      <c r="Q919" s="201" t="str">
        <f t="shared" si="799"/>
        <v/>
      </c>
      <c r="R919" s="201" t="str">
        <f t="shared" si="800"/>
        <v/>
      </c>
      <c r="S919" s="201" t="str">
        <f t="shared" si="801"/>
        <v/>
      </c>
      <c r="T919" s="199">
        <f t="shared" si="802"/>
        <v>0</v>
      </c>
      <c r="U919" s="199">
        <f t="shared" si="803"/>
        <v>0</v>
      </c>
      <c r="V919" s="199">
        <f t="shared" si="804"/>
        <v>0</v>
      </c>
      <c r="W919" s="199">
        <f t="shared" si="805"/>
        <v>0</v>
      </c>
      <c r="X919" s="199" t="str">
        <f t="shared" si="806"/>
        <v/>
      </c>
      <c r="Y919" s="199" t="str">
        <f t="shared" si="807"/>
        <v/>
      </c>
      <c r="Z919" s="199" t="str">
        <f t="shared" si="808"/>
        <v/>
      </c>
      <c r="AA919" s="199" t="str">
        <f t="shared" si="809"/>
        <v/>
      </c>
      <c r="AB919" s="201">
        <f t="shared" ca="1" si="810"/>
        <v>2.0765886657380199</v>
      </c>
      <c r="AD919" s="162">
        <f t="shared" si="811"/>
        <v>0</v>
      </c>
      <c r="AE919" s="162">
        <f t="shared" si="812"/>
        <v>0</v>
      </c>
      <c r="AF919" s="162">
        <f t="shared" si="813"/>
        <v>0</v>
      </c>
      <c r="AG919" s="162">
        <f t="shared" si="814"/>
        <v>0</v>
      </c>
      <c r="AH919" s="162" t="str">
        <f t="shared" si="815"/>
        <v/>
      </c>
      <c r="AI919" s="162" t="str">
        <f t="shared" si="816"/>
        <v/>
      </c>
      <c r="AJ919" s="162" t="str">
        <f t="shared" si="817"/>
        <v/>
      </c>
      <c r="AK919" s="162" t="str">
        <f t="shared" si="818"/>
        <v/>
      </c>
      <c r="AM919" s="199">
        <f t="shared" si="821"/>
        <v>9.4333240689651525</v>
      </c>
      <c r="AN919" s="197">
        <f t="shared" si="823"/>
        <v>0</v>
      </c>
      <c r="AO919" s="197">
        <f t="shared" si="824"/>
        <v>0</v>
      </c>
      <c r="AP919" s="197">
        <f t="shared" si="825"/>
        <v>0</v>
      </c>
      <c r="AQ919" s="197">
        <f t="shared" si="826"/>
        <v>0</v>
      </c>
      <c r="AR919" s="197" t="str">
        <f t="shared" si="827"/>
        <v/>
      </c>
      <c r="AS919" s="197" t="str">
        <f t="shared" si="828"/>
        <v/>
      </c>
      <c r="AT919" s="197" t="str">
        <f t="shared" si="829"/>
        <v/>
      </c>
      <c r="AU919" s="197" t="str">
        <f t="shared" si="830"/>
        <v/>
      </c>
      <c r="AV919" s="199">
        <f t="shared" ca="1" si="822"/>
        <v>2.1623281243823245</v>
      </c>
      <c r="AX919" s="162">
        <f t="shared" si="831"/>
        <v>0</v>
      </c>
      <c r="AY919" s="162">
        <f t="shared" si="832"/>
        <v>0</v>
      </c>
      <c r="AZ919" s="162">
        <f t="shared" si="833"/>
        <v>0</v>
      </c>
      <c r="BA919" s="162">
        <f t="shared" si="834"/>
        <v>0</v>
      </c>
      <c r="BB919" s="162" t="str">
        <f t="shared" si="835"/>
        <v/>
      </c>
      <c r="BC919" s="162" t="str">
        <f t="shared" si="836"/>
        <v/>
      </c>
      <c r="BD919" s="162" t="str">
        <f t="shared" si="837"/>
        <v/>
      </c>
      <c r="BE919" s="162" t="str">
        <f t="shared" si="838"/>
        <v/>
      </c>
      <c r="BG919" s="169">
        <f t="shared" si="819"/>
        <v>21.607894201209579</v>
      </c>
      <c r="BH919" s="169">
        <f t="shared" ca="1" si="820"/>
        <v>2.0062604230588374</v>
      </c>
    </row>
    <row r="920" spans="3:60" x14ac:dyDescent="0.25">
      <c r="C920" s="197">
        <v>84.6</v>
      </c>
      <c r="D920" s="198">
        <f t="shared" si="788"/>
        <v>31.743830457643689</v>
      </c>
      <c r="E920" s="199">
        <f t="shared" si="789"/>
        <v>5.2772813238770677</v>
      </c>
      <c r="F920" s="199">
        <f t="shared" si="790"/>
        <v>26.38640661938534</v>
      </c>
      <c r="G920" s="199">
        <f t="shared" si="791"/>
        <v>4.816774714370359</v>
      </c>
      <c r="H920" s="200">
        <f t="shared" si="792"/>
        <v>5684.7452615923567</v>
      </c>
      <c r="K920" s="199">
        <f t="shared" si="793"/>
        <v>21.659280394315903</v>
      </c>
      <c r="L920" s="201">
        <f t="shared" si="794"/>
        <v>0.18165297123241833</v>
      </c>
      <c r="M920" s="201">
        <f t="shared" si="795"/>
        <v>0.1831807121949072</v>
      </c>
      <c r="N920" s="201">
        <f t="shared" si="796"/>
        <v>0.19254278344325162</v>
      </c>
      <c r="O920" s="201">
        <f t="shared" si="797"/>
        <v>0.18182081066608802</v>
      </c>
      <c r="P920" s="201" t="str">
        <f t="shared" si="798"/>
        <v/>
      </c>
      <c r="Q920" s="201" t="str">
        <f t="shared" si="799"/>
        <v/>
      </c>
      <c r="R920" s="201" t="str">
        <f t="shared" si="800"/>
        <v/>
      </c>
      <c r="S920" s="201" t="str">
        <f t="shared" si="801"/>
        <v/>
      </c>
      <c r="T920" s="199">
        <f t="shared" si="802"/>
        <v>0</v>
      </c>
      <c r="U920" s="199">
        <f t="shared" si="803"/>
        <v>0</v>
      </c>
      <c r="V920" s="199">
        <f t="shared" si="804"/>
        <v>0</v>
      </c>
      <c r="W920" s="199">
        <f t="shared" si="805"/>
        <v>0</v>
      </c>
      <c r="X920" s="199" t="str">
        <f t="shared" si="806"/>
        <v/>
      </c>
      <c r="Y920" s="199" t="str">
        <f t="shared" si="807"/>
        <v/>
      </c>
      <c r="Z920" s="199" t="str">
        <f t="shared" si="808"/>
        <v/>
      </c>
      <c r="AA920" s="199" t="str">
        <f t="shared" si="809"/>
        <v/>
      </c>
      <c r="AB920" s="201">
        <f t="shared" ca="1" si="810"/>
        <v>2.0500674871918179</v>
      </c>
      <c r="AD920" s="162">
        <f t="shared" si="811"/>
        <v>0</v>
      </c>
      <c r="AE920" s="162">
        <f t="shared" si="812"/>
        <v>0</v>
      </c>
      <c r="AF920" s="162">
        <f t="shared" si="813"/>
        <v>0</v>
      </c>
      <c r="AG920" s="162">
        <f t="shared" si="814"/>
        <v>0</v>
      </c>
      <c r="AH920" s="162" t="str">
        <f t="shared" si="815"/>
        <v/>
      </c>
      <c r="AI920" s="162" t="str">
        <f t="shared" si="816"/>
        <v/>
      </c>
      <c r="AJ920" s="162" t="str">
        <f t="shared" si="817"/>
        <v/>
      </c>
      <c r="AK920" s="162" t="str">
        <f t="shared" si="818"/>
        <v/>
      </c>
      <c r="AM920" s="199">
        <f t="shared" si="821"/>
        <v>9.4445408633396646</v>
      </c>
      <c r="AN920" s="197">
        <f t="shared" si="823"/>
        <v>0</v>
      </c>
      <c r="AO920" s="197">
        <f t="shared" si="824"/>
        <v>0</v>
      </c>
      <c r="AP920" s="197">
        <f t="shared" si="825"/>
        <v>0</v>
      </c>
      <c r="AQ920" s="197">
        <f t="shared" si="826"/>
        <v>0</v>
      </c>
      <c r="AR920" s="197" t="str">
        <f t="shared" si="827"/>
        <v/>
      </c>
      <c r="AS920" s="197" t="str">
        <f t="shared" si="828"/>
        <v/>
      </c>
      <c r="AT920" s="197" t="str">
        <f t="shared" si="829"/>
        <v/>
      </c>
      <c r="AU920" s="197" t="str">
        <f t="shared" si="830"/>
        <v/>
      </c>
      <c r="AV920" s="199">
        <f t="shared" ca="1" si="822"/>
        <v>2.0338773879500986</v>
      </c>
      <c r="AX920" s="162">
        <f t="shared" si="831"/>
        <v>0</v>
      </c>
      <c r="AY920" s="162">
        <f t="shared" si="832"/>
        <v>0</v>
      </c>
      <c r="AZ920" s="162">
        <f t="shared" si="833"/>
        <v>0</v>
      </c>
      <c r="BA920" s="162">
        <f t="shared" si="834"/>
        <v>0</v>
      </c>
      <c r="BB920" s="162" t="str">
        <f t="shared" si="835"/>
        <v/>
      </c>
      <c r="BC920" s="162" t="str">
        <f t="shared" si="836"/>
        <v/>
      </c>
      <c r="BD920" s="162" t="str">
        <f t="shared" si="837"/>
        <v/>
      </c>
      <c r="BE920" s="162" t="str">
        <f t="shared" si="838"/>
        <v/>
      </c>
      <c r="BG920" s="169">
        <f t="shared" si="819"/>
        <v>21.633587297762741</v>
      </c>
      <c r="BH920" s="169">
        <f t="shared" ca="1" si="820"/>
        <v>2.0765886657380199</v>
      </c>
    </row>
    <row r="921" spans="3:60" x14ac:dyDescent="0.25">
      <c r="C921" s="197">
        <v>84.7</v>
      </c>
      <c r="D921" s="198">
        <f t="shared" si="788"/>
        <v>31.781352715867857</v>
      </c>
      <c r="E921" s="199">
        <f t="shared" si="789"/>
        <v>5.2822255017709567</v>
      </c>
      <c r="F921" s="199">
        <f t="shared" si="790"/>
        <v>26.411127508854783</v>
      </c>
      <c r="G921" s="199">
        <f t="shared" si="791"/>
        <v>4.8224683015031857</v>
      </c>
      <c r="H921" s="200">
        <f t="shared" si="792"/>
        <v>5679.4243240736287</v>
      </c>
      <c r="K921" s="199">
        <f t="shared" si="793"/>
        <v>21.684973490869066</v>
      </c>
      <c r="L921" s="201">
        <f t="shared" si="794"/>
        <v>0.18186845518405823</v>
      </c>
      <c r="M921" s="201">
        <f t="shared" si="795"/>
        <v>0.18339800841340648</v>
      </c>
      <c r="N921" s="201">
        <f t="shared" si="796"/>
        <v>0.19277118532159476</v>
      </c>
      <c r="O921" s="201">
        <f t="shared" si="797"/>
        <v>0.182036493715514</v>
      </c>
      <c r="P921" s="201" t="str">
        <f t="shared" si="798"/>
        <v/>
      </c>
      <c r="Q921" s="201" t="str">
        <f t="shared" si="799"/>
        <v/>
      </c>
      <c r="R921" s="201" t="str">
        <f t="shared" si="800"/>
        <v/>
      </c>
      <c r="S921" s="201" t="str">
        <f t="shared" si="801"/>
        <v/>
      </c>
      <c r="T921" s="199">
        <f t="shared" si="802"/>
        <v>0</v>
      </c>
      <c r="U921" s="199">
        <f t="shared" si="803"/>
        <v>0</v>
      </c>
      <c r="V921" s="199">
        <f t="shared" si="804"/>
        <v>0</v>
      </c>
      <c r="W921" s="199">
        <f t="shared" si="805"/>
        <v>0</v>
      </c>
      <c r="X921" s="199" t="str">
        <f t="shared" si="806"/>
        <v/>
      </c>
      <c r="Y921" s="199" t="str">
        <f t="shared" si="807"/>
        <v/>
      </c>
      <c r="Z921" s="199" t="str">
        <f t="shared" si="808"/>
        <v/>
      </c>
      <c r="AA921" s="199" t="str">
        <f t="shared" si="809"/>
        <v/>
      </c>
      <c r="AB921" s="201">
        <f t="shared" ca="1" si="810"/>
        <v>2.0755747811583563</v>
      </c>
      <c r="AD921" s="162">
        <f t="shared" si="811"/>
        <v>0</v>
      </c>
      <c r="AE921" s="162">
        <f t="shared" si="812"/>
        <v>0</v>
      </c>
      <c r="AF921" s="162">
        <f t="shared" si="813"/>
        <v>0</v>
      </c>
      <c r="AG921" s="162">
        <f t="shared" si="814"/>
        <v>0</v>
      </c>
      <c r="AH921" s="162" t="str">
        <f t="shared" si="815"/>
        <v/>
      </c>
      <c r="AI921" s="162" t="str">
        <f t="shared" si="816"/>
        <v/>
      </c>
      <c r="AJ921" s="162" t="str">
        <f t="shared" si="817"/>
        <v/>
      </c>
      <c r="AK921" s="162" t="str">
        <f t="shared" si="818"/>
        <v/>
      </c>
      <c r="AM921" s="199">
        <f t="shared" si="821"/>
        <v>9.4557576577141766</v>
      </c>
      <c r="AN921" s="197">
        <f t="shared" si="823"/>
        <v>0</v>
      </c>
      <c r="AO921" s="197">
        <f t="shared" si="824"/>
        <v>0</v>
      </c>
      <c r="AP921" s="197">
        <f t="shared" si="825"/>
        <v>0</v>
      </c>
      <c r="AQ921" s="197">
        <f t="shared" si="826"/>
        <v>0</v>
      </c>
      <c r="AR921" s="197" t="str">
        <f t="shared" si="827"/>
        <v/>
      </c>
      <c r="AS921" s="197" t="str">
        <f t="shared" si="828"/>
        <v/>
      </c>
      <c r="AT921" s="197" t="str">
        <f t="shared" si="829"/>
        <v/>
      </c>
      <c r="AU921" s="197" t="str">
        <f t="shared" si="830"/>
        <v/>
      </c>
      <c r="AV921" s="199">
        <f t="shared" ca="1" si="822"/>
        <v>2.1062166640064857</v>
      </c>
      <c r="AX921" s="162">
        <f t="shared" si="831"/>
        <v>0</v>
      </c>
      <c r="AY921" s="162">
        <f t="shared" si="832"/>
        <v>0</v>
      </c>
      <c r="AZ921" s="162">
        <f t="shared" si="833"/>
        <v>0</v>
      </c>
      <c r="BA921" s="162">
        <f t="shared" si="834"/>
        <v>0</v>
      </c>
      <c r="BB921" s="162" t="str">
        <f t="shared" si="835"/>
        <v/>
      </c>
      <c r="BC921" s="162" t="str">
        <f t="shared" si="836"/>
        <v/>
      </c>
      <c r="BD921" s="162" t="str">
        <f t="shared" si="837"/>
        <v/>
      </c>
      <c r="BE921" s="162" t="str">
        <f t="shared" si="838"/>
        <v/>
      </c>
      <c r="BG921" s="169">
        <f t="shared" si="819"/>
        <v>21.659280394315903</v>
      </c>
      <c r="BH921" s="169">
        <f t="shared" ca="1" si="820"/>
        <v>2.0500674871918179</v>
      </c>
    </row>
    <row r="922" spans="3:60" x14ac:dyDescent="0.25">
      <c r="C922" s="197">
        <v>84.8</v>
      </c>
      <c r="D922" s="198">
        <f t="shared" si="788"/>
        <v>31.818874974092019</v>
      </c>
      <c r="E922" s="199">
        <f t="shared" si="789"/>
        <v>5.287169811320755</v>
      </c>
      <c r="F922" s="199">
        <f t="shared" si="790"/>
        <v>26.435849056603775</v>
      </c>
      <c r="G922" s="199">
        <f t="shared" si="791"/>
        <v>4.8281618886360107</v>
      </c>
      <c r="H922" s="200">
        <f t="shared" si="792"/>
        <v>5674.113196773963</v>
      </c>
      <c r="K922" s="199">
        <f t="shared" si="793"/>
        <v>21.710666587422228</v>
      </c>
      <c r="L922" s="201">
        <f t="shared" si="794"/>
        <v>0.18208393913569812</v>
      </c>
      <c r="M922" s="201">
        <f t="shared" si="795"/>
        <v>0.18361530463190578</v>
      </c>
      <c r="N922" s="201">
        <f t="shared" si="796"/>
        <v>0.19299958719993787</v>
      </c>
      <c r="O922" s="201">
        <f t="shared" si="797"/>
        <v>0.18225217676493996</v>
      </c>
      <c r="P922" s="201" t="str">
        <f t="shared" si="798"/>
        <v/>
      </c>
      <c r="Q922" s="201" t="str">
        <f t="shared" si="799"/>
        <v/>
      </c>
      <c r="R922" s="201" t="str">
        <f t="shared" si="800"/>
        <v/>
      </c>
      <c r="S922" s="201" t="str">
        <f t="shared" si="801"/>
        <v/>
      </c>
      <c r="T922" s="199">
        <f t="shared" si="802"/>
        <v>0</v>
      </c>
      <c r="U922" s="199">
        <f t="shared" si="803"/>
        <v>0</v>
      </c>
      <c r="V922" s="199">
        <f t="shared" si="804"/>
        <v>0</v>
      </c>
      <c r="W922" s="199">
        <f t="shared" si="805"/>
        <v>0</v>
      </c>
      <c r="X922" s="199" t="str">
        <f t="shared" si="806"/>
        <v/>
      </c>
      <c r="Y922" s="199" t="str">
        <f t="shared" si="807"/>
        <v/>
      </c>
      <c r="Z922" s="199" t="str">
        <f t="shared" si="808"/>
        <v/>
      </c>
      <c r="AA922" s="199" t="str">
        <f t="shared" si="809"/>
        <v/>
      </c>
      <c r="AB922" s="201">
        <f t="shared" ca="1" si="810"/>
        <v>2.0951723064178562</v>
      </c>
      <c r="AD922" s="162">
        <f t="shared" si="811"/>
        <v>0</v>
      </c>
      <c r="AE922" s="162">
        <f t="shared" si="812"/>
        <v>0</v>
      </c>
      <c r="AF922" s="162">
        <f t="shared" si="813"/>
        <v>0</v>
      </c>
      <c r="AG922" s="162">
        <f t="shared" si="814"/>
        <v>0</v>
      </c>
      <c r="AH922" s="162" t="str">
        <f t="shared" si="815"/>
        <v/>
      </c>
      <c r="AI922" s="162" t="str">
        <f t="shared" si="816"/>
        <v/>
      </c>
      <c r="AJ922" s="162" t="str">
        <f t="shared" si="817"/>
        <v/>
      </c>
      <c r="AK922" s="162" t="str">
        <f t="shared" si="818"/>
        <v/>
      </c>
      <c r="AM922" s="199">
        <f t="shared" si="821"/>
        <v>9.4669744520886887</v>
      </c>
      <c r="AN922" s="197">
        <f t="shared" si="823"/>
        <v>0</v>
      </c>
      <c r="AO922" s="197">
        <f t="shared" si="824"/>
        <v>0</v>
      </c>
      <c r="AP922" s="197">
        <f t="shared" si="825"/>
        <v>0</v>
      </c>
      <c r="AQ922" s="197">
        <f t="shared" si="826"/>
        <v>0</v>
      </c>
      <c r="AR922" s="197" t="str">
        <f t="shared" si="827"/>
        <v/>
      </c>
      <c r="AS922" s="197" t="str">
        <f t="shared" si="828"/>
        <v/>
      </c>
      <c r="AT922" s="197" t="str">
        <f t="shared" si="829"/>
        <v/>
      </c>
      <c r="AU922" s="197" t="str">
        <f t="shared" si="830"/>
        <v/>
      </c>
      <c r="AV922" s="199">
        <f t="shared" ca="1" si="822"/>
        <v>2.0869242448246852</v>
      </c>
      <c r="AX922" s="162">
        <f t="shared" si="831"/>
        <v>0</v>
      </c>
      <c r="AY922" s="162">
        <f t="shared" si="832"/>
        <v>0</v>
      </c>
      <c r="AZ922" s="162">
        <f t="shared" si="833"/>
        <v>0</v>
      </c>
      <c r="BA922" s="162">
        <f t="shared" si="834"/>
        <v>0</v>
      </c>
      <c r="BB922" s="162" t="str">
        <f t="shared" si="835"/>
        <v/>
      </c>
      <c r="BC922" s="162" t="str">
        <f t="shared" si="836"/>
        <v/>
      </c>
      <c r="BD922" s="162" t="str">
        <f t="shared" si="837"/>
        <v/>
      </c>
      <c r="BE922" s="162" t="str">
        <f t="shared" si="838"/>
        <v/>
      </c>
      <c r="BG922" s="169">
        <f t="shared" si="819"/>
        <v>21.684973490869066</v>
      </c>
      <c r="BH922" s="169">
        <f t="shared" ca="1" si="820"/>
        <v>2.0755747811583563</v>
      </c>
    </row>
    <row r="923" spans="3:60" x14ac:dyDescent="0.25">
      <c r="C923" s="197">
        <v>84.9</v>
      </c>
      <c r="D923" s="198">
        <f t="shared" si="788"/>
        <v>31.856397232316187</v>
      </c>
      <c r="E923" s="199">
        <f t="shared" si="789"/>
        <v>5.2921142520612481</v>
      </c>
      <c r="F923" s="199">
        <f t="shared" si="790"/>
        <v>26.460571260306239</v>
      </c>
      <c r="G923" s="199">
        <f t="shared" si="791"/>
        <v>4.8338554757688366</v>
      </c>
      <c r="H923" s="200">
        <f t="shared" si="792"/>
        <v>5668.8118530916399</v>
      </c>
      <c r="K923" s="199">
        <f t="shared" si="793"/>
        <v>21.73635968397539</v>
      </c>
      <c r="L923" s="201">
        <f t="shared" si="794"/>
        <v>0.18229942308733799</v>
      </c>
      <c r="M923" s="201">
        <f t="shared" si="795"/>
        <v>0.18383260085040509</v>
      </c>
      <c r="N923" s="201">
        <f t="shared" si="796"/>
        <v>0.19322798907828101</v>
      </c>
      <c r="O923" s="201">
        <f t="shared" si="797"/>
        <v>0.18246785981436589</v>
      </c>
      <c r="P923" s="201" t="str">
        <f t="shared" si="798"/>
        <v/>
      </c>
      <c r="Q923" s="201" t="str">
        <f t="shared" si="799"/>
        <v/>
      </c>
      <c r="R923" s="201" t="str">
        <f t="shared" si="800"/>
        <v/>
      </c>
      <c r="S923" s="201" t="str">
        <f t="shared" si="801"/>
        <v/>
      </c>
      <c r="T923" s="199">
        <f t="shared" si="802"/>
        <v>0</v>
      </c>
      <c r="U923" s="199">
        <f t="shared" si="803"/>
        <v>0</v>
      </c>
      <c r="V923" s="199">
        <f t="shared" si="804"/>
        <v>0</v>
      </c>
      <c r="W923" s="199">
        <f t="shared" si="805"/>
        <v>0</v>
      </c>
      <c r="X923" s="199" t="str">
        <f t="shared" si="806"/>
        <v/>
      </c>
      <c r="Y923" s="199" t="str">
        <f t="shared" si="807"/>
        <v/>
      </c>
      <c r="Z923" s="199" t="str">
        <f t="shared" si="808"/>
        <v/>
      </c>
      <c r="AA923" s="199" t="str">
        <f t="shared" si="809"/>
        <v/>
      </c>
      <c r="AB923" s="201">
        <f t="shared" ca="1" si="810"/>
        <v>2.0608768940549913</v>
      </c>
      <c r="AD923" s="162">
        <f t="shared" si="811"/>
        <v>0</v>
      </c>
      <c r="AE923" s="162">
        <f t="shared" si="812"/>
        <v>0</v>
      </c>
      <c r="AF923" s="162">
        <f t="shared" si="813"/>
        <v>0</v>
      </c>
      <c r="AG923" s="162">
        <f t="shared" si="814"/>
        <v>0</v>
      </c>
      <c r="AH923" s="162" t="str">
        <f t="shared" si="815"/>
        <v/>
      </c>
      <c r="AI923" s="162" t="str">
        <f t="shared" si="816"/>
        <v/>
      </c>
      <c r="AJ923" s="162" t="str">
        <f t="shared" si="817"/>
        <v/>
      </c>
      <c r="AK923" s="162" t="str">
        <f t="shared" si="818"/>
        <v/>
      </c>
      <c r="AM923" s="199">
        <f t="shared" si="821"/>
        <v>9.4781912464632008</v>
      </c>
      <c r="AN923" s="197">
        <f t="shared" si="823"/>
        <v>0</v>
      </c>
      <c r="AO923" s="197">
        <f t="shared" si="824"/>
        <v>0</v>
      </c>
      <c r="AP923" s="197">
        <f t="shared" si="825"/>
        <v>0</v>
      </c>
      <c r="AQ923" s="197">
        <f t="shared" si="826"/>
        <v>0</v>
      </c>
      <c r="AR923" s="197" t="str">
        <f t="shared" si="827"/>
        <v/>
      </c>
      <c r="AS923" s="197" t="str">
        <f t="shared" si="828"/>
        <v/>
      </c>
      <c r="AT923" s="197" t="str">
        <f t="shared" si="829"/>
        <v/>
      </c>
      <c r="AU923" s="197" t="str">
        <f t="shared" si="830"/>
        <v/>
      </c>
      <c r="AV923" s="199">
        <f t="shared" ca="1" si="822"/>
        <v>2.0788820134722603</v>
      </c>
      <c r="AX923" s="162">
        <f t="shared" si="831"/>
        <v>0</v>
      </c>
      <c r="AY923" s="162">
        <f t="shared" si="832"/>
        <v>0</v>
      </c>
      <c r="AZ923" s="162">
        <f t="shared" si="833"/>
        <v>0</v>
      </c>
      <c r="BA923" s="162">
        <f t="shared" si="834"/>
        <v>0</v>
      </c>
      <c r="BB923" s="162" t="str">
        <f t="shared" si="835"/>
        <v/>
      </c>
      <c r="BC923" s="162" t="str">
        <f t="shared" si="836"/>
        <v/>
      </c>
      <c r="BD923" s="162" t="str">
        <f t="shared" si="837"/>
        <v/>
      </c>
      <c r="BE923" s="162" t="str">
        <f t="shared" si="838"/>
        <v/>
      </c>
      <c r="BG923" s="169">
        <f t="shared" si="819"/>
        <v>21.710666587422228</v>
      </c>
      <c r="BH923" s="169">
        <f t="shared" ca="1" si="820"/>
        <v>2.0951723064178562</v>
      </c>
    </row>
    <row r="924" spans="3:60" x14ac:dyDescent="0.25">
      <c r="C924" s="197">
        <v>85</v>
      </c>
      <c r="D924" s="198">
        <f t="shared" si="788"/>
        <v>31.893919490540352</v>
      </c>
      <c r="E924" s="199">
        <f t="shared" si="789"/>
        <v>5.2970588235294116</v>
      </c>
      <c r="F924" s="199">
        <f t="shared" si="790"/>
        <v>26.485294117647058</v>
      </c>
      <c r="G924" s="199">
        <f t="shared" si="791"/>
        <v>4.8395490629016615</v>
      </c>
      <c r="H924" s="200">
        <f t="shared" si="792"/>
        <v>5663.5202665186007</v>
      </c>
      <c r="K924" s="199">
        <f t="shared" si="793"/>
        <v>21.762052780528553</v>
      </c>
      <c r="L924" s="201">
        <f t="shared" si="794"/>
        <v>0.18251490703897785</v>
      </c>
      <c r="M924" s="201">
        <f t="shared" si="795"/>
        <v>0.1840498970689044</v>
      </c>
      <c r="N924" s="201">
        <f t="shared" si="796"/>
        <v>0.19345639095662412</v>
      </c>
      <c r="O924" s="201">
        <f t="shared" si="797"/>
        <v>0.18268354286379188</v>
      </c>
      <c r="P924" s="201" t="str">
        <f t="shared" si="798"/>
        <v/>
      </c>
      <c r="Q924" s="201" t="str">
        <f t="shared" si="799"/>
        <v/>
      </c>
      <c r="R924" s="201" t="str">
        <f t="shared" si="800"/>
        <v/>
      </c>
      <c r="S924" s="201" t="str">
        <f t="shared" si="801"/>
        <v/>
      </c>
      <c r="T924" s="199">
        <f t="shared" si="802"/>
        <v>0</v>
      </c>
      <c r="U924" s="199">
        <f t="shared" si="803"/>
        <v>0</v>
      </c>
      <c r="V924" s="199">
        <f t="shared" si="804"/>
        <v>0</v>
      </c>
      <c r="W924" s="199">
        <f t="shared" si="805"/>
        <v>0</v>
      </c>
      <c r="X924" s="199" t="str">
        <f t="shared" si="806"/>
        <v/>
      </c>
      <c r="Y924" s="199" t="str">
        <f t="shared" si="807"/>
        <v/>
      </c>
      <c r="Z924" s="199" t="str">
        <f t="shared" si="808"/>
        <v/>
      </c>
      <c r="AA924" s="199" t="str">
        <f t="shared" si="809"/>
        <v/>
      </c>
      <c r="AB924" s="201">
        <f t="shared" ca="1" si="810"/>
        <v>2.0848731234196811</v>
      </c>
      <c r="AD924" s="162">
        <f t="shared" si="811"/>
        <v>0</v>
      </c>
      <c r="AE924" s="162">
        <f t="shared" si="812"/>
        <v>0</v>
      </c>
      <c r="AF924" s="162">
        <f t="shared" si="813"/>
        <v>0</v>
      </c>
      <c r="AG924" s="162">
        <f t="shared" si="814"/>
        <v>0</v>
      </c>
      <c r="AH924" s="162" t="str">
        <f t="shared" si="815"/>
        <v/>
      </c>
      <c r="AI924" s="162" t="str">
        <f t="shared" si="816"/>
        <v/>
      </c>
      <c r="AJ924" s="162" t="str">
        <f t="shared" si="817"/>
        <v/>
      </c>
      <c r="AK924" s="162" t="str">
        <f t="shared" si="818"/>
        <v/>
      </c>
      <c r="AM924" s="199">
        <f t="shared" si="821"/>
        <v>9.4894080408377128</v>
      </c>
      <c r="AN924" s="197">
        <f t="shared" si="823"/>
        <v>0</v>
      </c>
      <c r="AO924" s="197">
        <f t="shared" si="824"/>
        <v>0</v>
      </c>
      <c r="AP924" s="197">
        <f t="shared" si="825"/>
        <v>0</v>
      </c>
      <c r="AQ924" s="197">
        <f t="shared" si="826"/>
        <v>0</v>
      </c>
      <c r="AR924" s="197" t="str">
        <f t="shared" si="827"/>
        <v/>
      </c>
      <c r="AS924" s="197" t="str">
        <f t="shared" si="828"/>
        <v/>
      </c>
      <c r="AT924" s="197" t="str">
        <f t="shared" si="829"/>
        <v/>
      </c>
      <c r="AU924" s="197" t="str">
        <f t="shared" si="830"/>
        <v/>
      </c>
      <c r="AV924" s="199">
        <f t="shared" ca="1" si="822"/>
        <v>2.1436824096145304</v>
      </c>
      <c r="AX924" s="162">
        <f t="shared" si="831"/>
        <v>0</v>
      </c>
      <c r="AY924" s="162">
        <f t="shared" si="832"/>
        <v>0</v>
      </c>
      <c r="AZ924" s="162">
        <f t="shared" si="833"/>
        <v>0</v>
      </c>
      <c r="BA924" s="162">
        <f t="shared" si="834"/>
        <v>0</v>
      </c>
      <c r="BB924" s="162" t="str">
        <f t="shared" si="835"/>
        <v/>
      </c>
      <c r="BC924" s="162" t="str">
        <f t="shared" si="836"/>
        <v/>
      </c>
      <c r="BD924" s="162" t="str">
        <f t="shared" si="837"/>
        <v/>
      </c>
      <c r="BE924" s="162" t="str">
        <f t="shared" si="838"/>
        <v/>
      </c>
      <c r="BG924" s="169">
        <f t="shared" si="819"/>
        <v>21.73635968397539</v>
      </c>
      <c r="BH924" s="169">
        <f t="shared" ca="1" si="820"/>
        <v>2.0608768940549913</v>
      </c>
    </row>
    <row r="925" spans="3:60" x14ac:dyDescent="0.25">
      <c r="C925" s="197">
        <v>85.1</v>
      </c>
      <c r="D925" s="198">
        <f t="shared" si="788"/>
        <v>31.931441748764513</v>
      </c>
      <c r="E925" s="199">
        <f t="shared" si="789"/>
        <v>5.3020035252643947</v>
      </c>
      <c r="F925" s="199">
        <f t="shared" si="790"/>
        <v>26.510017626321975</v>
      </c>
      <c r="G925" s="199">
        <f t="shared" si="791"/>
        <v>4.8452426500344865</v>
      </c>
      <c r="H925" s="200">
        <f t="shared" si="792"/>
        <v>5658.2384106400586</v>
      </c>
      <c r="K925" s="199">
        <f t="shared" si="793"/>
        <v>21.787745877081715</v>
      </c>
      <c r="L925" s="201">
        <f t="shared" si="794"/>
        <v>0.18273039099061775</v>
      </c>
      <c r="M925" s="201">
        <f t="shared" si="795"/>
        <v>0.18426719328740368</v>
      </c>
      <c r="N925" s="201">
        <f t="shared" si="796"/>
        <v>0.19368479283496723</v>
      </c>
      <c r="O925" s="201">
        <f t="shared" si="797"/>
        <v>0.18289922591321783</v>
      </c>
      <c r="P925" s="201" t="str">
        <f t="shared" si="798"/>
        <v/>
      </c>
      <c r="Q925" s="201" t="str">
        <f t="shared" si="799"/>
        <v/>
      </c>
      <c r="R925" s="201" t="str">
        <f t="shared" si="800"/>
        <v/>
      </c>
      <c r="S925" s="201" t="str">
        <f t="shared" si="801"/>
        <v/>
      </c>
      <c r="T925" s="199">
        <f t="shared" si="802"/>
        <v>0</v>
      </c>
      <c r="U925" s="199">
        <f t="shared" si="803"/>
        <v>0</v>
      </c>
      <c r="V925" s="199">
        <f t="shared" si="804"/>
        <v>0</v>
      </c>
      <c r="W925" s="199">
        <f t="shared" si="805"/>
        <v>0</v>
      </c>
      <c r="X925" s="199" t="str">
        <f t="shared" si="806"/>
        <v/>
      </c>
      <c r="Y925" s="199" t="str">
        <f t="shared" si="807"/>
        <v/>
      </c>
      <c r="Z925" s="199" t="str">
        <f t="shared" si="808"/>
        <v/>
      </c>
      <c r="AA925" s="199" t="str">
        <f t="shared" si="809"/>
        <v/>
      </c>
      <c r="AB925" s="201">
        <f t="shared" ca="1" si="810"/>
        <v>2.1642073595221318</v>
      </c>
      <c r="AD925" s="162">
        <f t="shared" si="811"/>
        <v>0</v>
      </c>
      <c r="AE925" s="162">
        <f t="shared" si="812"/>
        <v>0</v>
      </c>
      <c r="AF925" s="162">
        <f t="shared" si="813"/>
        <v>0</v>
      </c>
      <c r="AG925" s="162">
        <f t="shared" si="814"/>
        <v>0</v>
      </c>
      <c r="AH925" s="162" t="str">
        <f t="shared" si="815"/>
        <v/>
      </c>
      <c r="AI925" s="162" t="str">
        <f t="shared" si="816"/>
        <v/>
      </c>
      <c r="AJ925" s="162" t="str">
        <f t="shared" si="817"/>
        <v/>
      </c>
      <c r="AK925" s="162" t="str">
        <f t="shared" si="818"/>
        <v/>
      </c>
      <c r="AM925" s="199">
        <f t="shared" si="821"/>
        <v>9.5006248352122249</v>
      </c>
      <c r="AN925" s="197">
        <f t="shared" si="823"/>
        <v>0</v>
      </c>
      <c r="AO925" s="197">
        <f t="shared" si="824"/>
        <v>0</v>
      </c>
      <c r="AP925" s="197">
        <f t="shared" si="825"/>
        <v>0</v>
      </c>
      <c r="AQ925" s="197">
        <f t="shared" si="826"/>
        <v>0</v>
      </c>
      <c r="AR925" s="197" t="str">
        <f t="shared" si="827"/>
        <v/>
      </c>
      <c r="AS925" s="197" t="str">
        <f t="shared" si="828"/>
        <v/>
      </c>
      <c r="AT925" s="197" t="str">
        <f t="shared" si="829"/>
        <v/>
      </c>
      <c r="AU925" s="197" t="str">
        <f t="shared" si="830"/>
        <v/>
      </c>
      <c r="AV925" s="199">
        <f t="shared" ca="1" si="822"/>
        <v>2.134353925232193</v>
      </c>
      <c r="AX925" s="162">
        <f t="shared" si="831"/>
        <v>0</v>
      </c>
      <c r="AY925" s="162">
        <f t="shared" si="832"/>
        <v>0</v>
      </c>
      <c r="AZ925" s="162">
        <f t="shared" si="833"/>
        <v>0</v>
      </c>
      <c r="BA925" s="162">
        <f t="shared" si="834"/>
        <v>0</v>
      </c>
      <c r="BB925" s="162" t="str">
        <f t="shared" si="835"/>
        <v/>
      </c>
      <c r="BC925" s="162" t="str">
        <f t="shared" si="836"/>
        <v/>
      </c>
      <c r="BD925" s="162" t="str">
        <f t="shared" si="837"/>
        <v/>
      </c>
      <c r="BE925" s="162" t="str">
        <f t="shared" si="838"/>
        <v/>
      </c>
      <c r="BG925" s="169">
        <f t="shared" si="819"/>
        <v>21.762052780528553</v>
      </c>
      <c r="BH925" s="169">
        <f t="shared" ca="1" si="820"/>
        <v>2.0848731234196811</v>
      </c>
    </row>
    <row r="926" spans="3:60" x14ac:dyDescent="0.25">
      <c r="C926" s="197">
        <v>85.2</v>
      </c>
      <c r="D926" s="198">
        <f t="shared" si="788"/>
        <v>31.968964006988681</v>
      </c>
      <c r="E926" s="199">
        <f t="shared" si="789"/>
        <v>5.3069483568075126</v>
      </c>
      <c r="F926" s="199">
        <f t="shared" si="790"/>
        <v>26.534741784037564</v>
      </c>
      <c r="G926" s="199">
        <f t="shared" si="791"/>
        <v>4.8509362371673133</v>
      </c>
      <c r="H926" s="200">
        <f t="shared" si="792"/>
        <v>5652.9662591340957</v>
      </c>
      <c r="K926" s="199">
        <f t="shared" si="793"/>
        <v>21.813438973634877</v>
      </c>
      <c r="L926" s="201">
        <f t="shared" si="794"/>
        <v>0.18294587494225761</v>
      </c>
      <c r="M926" s="201">
        <f t="shared" si="795"/>
        <v>0.18448448950590296</v>
      </c>
      <c r="N926" s="201">
        <f t="shared" si="796"/>
        <v>0.19391319471331037</v>
      </c>
      <c r="O926" s="201">
        <f t="shared" si="797"/>
        <v>0.18311490896264382</v>
      </c>
      <c r="P926" s="201" t="str">
        <f t="shared" si="798"/>
        <v/>
      </c>
      <c r="Q926" s="201" t="str">
        <f t="shared" si="799"/>
        <v/>
      </c>
      <c r="R926" s="201" t="str">
        <f t="shared" si="800"/>
        <v/>
      </c>
      <c r="S926" s="201" t="str">
        <f t="shared" si="801"/>
        <v/>
      </c>
      <c r="T926" s="199">
        <f t="shared" si="802"/>
        <v>0</v>
      </c>
      <c r="U926" s="199">
        <f t="shared" si="803"/>
        <v>0</v>
      </c>
      <c r="V926" s="199">
        <f t="shared" si="804"/>
        <v>0</v>
      </c>
      <c r="W926" s="199">
        <f t="shared" si="805"/>
        <v>0</v>
      </c>
      <c r="X926" s="199" t="str">
        <f t="shared" si="806"/>
        <v/>
      </c>
      <c r="Y926" s="199" t="str">
        <f t="shared" si="807"/>
        <v/>
      </c>
      <c r="Z926" s="199" t="str">
        <f t="shared" si="808"/>
        <v/>
      </c>
      <c r="AA926" s="199" t="str">
        <f t="shared" si="809"/>
        <v/>
      </c>
      <c r="AB926" s="201">
        <f t="shared" ca="1" si="810"/>
        <v>2.0711270218828162</v>
      </c>
      <c r="AD926" s="162">
        <f t="shared" si="811"/>
        <v>0</v>
      </c>
      <c r="AE926" s="162">
        <f t="shared" si="812"/>
        <v>0</v>
      </c>
      <c r="AF926" s="162">
        <f t="shared" si="813"/>
        <v>0</v>
      </c>
      <c r="AG926" s="162">
        <f t="shared" si="814"/>
        <v>0</v>
      </c>
      <c r="AH926" s="162" t="str">
        <f t="shared" si="815"/>
        <v/>
      </c>
      <c r="AI926" s="162" t="str">
        <f t="shared" si="816"/>
        <v/>
      </c>
      <c r="AJ926" s="162" t="str">
        <f t="shared" si="817"/>
        <v/>
      </c>
      <c r="AK926" s="162" t="str">
        <f t="shared" si="818"/>
        <v/>
      </c>
      <c r="AM926" s="199">
        <f t="shared" si="821"/>
        <v>9.511841629586737</v>
      </c>
      <c r="AN926" s="197">
        <f t="shared" si="823"/>
        <v>0</v>
      </c>
      <c r="AO926" s="197">
        <f t="shared" si="824"/>
        <v>0</v>
      </c>
      <c r="AP926" s="197">
        <f t="shared" si="825"/>
        <v>0</v>
      </c>
      <c r="AQ926" s="197">
        <f t="shared" si="826"/>
        <v>0</v>
      </c>
      <c r="AR926" s="197" t="str">
        <f t="shared" si="827"/>
        <v/>
      </c>
      <c r="AS926" s="197" t="str">
        <f t="shared" si="828"/>
        <v/>
      </c>
      <c r="AT926" s="197" t="str">
        <f t="shared" si="829"/>
        <v/>
      </c>
      <c r="AU926" s="197" t="str">
        <f t="shared" si="830"/>
        <v/>
      </c>
      <c r="AV926" s="199">
        <f t="shared" ca="1" si="822"/>
        <v>2.0293673489298016</v>
      </c>
      <c r="AX926" s="162">
        <f t="shared" si="831"/>
        <v>0</v>
      </c>
      <c r="AY926" s="162">
        <f t="shared" si="832"/>
        <v>0</v>
      </c>
      <c r="AZ926" s="162">
        <f t="shared" si="833"/>
        <v>0</v>
      </c>
      <c r="BA926" s="162">
        <f t="shared" si="834"/>
        <v>0</v>
      </c>
      <c r="BB926" s="162" t="str">
        <f t="shared" si="835"/>
        <v/>
      </c>
      <c r="BC926" s="162" t="str">
        <f t="shared" si="836"/>
        <v/>
      </c>
      <c r="BD926" s="162" t="str">
        <f t="shared" si="837"/>
        <v/>
      </c>
      <c r="BE926" s="162" t="str">
        <f t="shared" si="838"/>
        <v/>
      </c>
      <c r="BG926" s="169">
        <f t="shared" si="819"/>
        <v>21.787745877081715</v>
      </c>
      <c r="BH926" s="169">
        <f t="shared" ca="1" si="820"/>
        <v>2.1642073595221318</v>
      </c>
    </row>
    <row r="927" spans="3:60" x14ac:dyDescent="0.25">
      <c r="C927" s="197">
        <v>85.3</v>
      </c>
      <c r="D927" s="198">
        <f t="shared" si="788"/>
        <v>32.006486265212843</v>
      </c>
      <c r="E927" s="199">
        <f t="shared" si="789"/>
        <v>5.3118933177022267</v>
      </c>
      <c r="F927" s="199">
        <f t="shared" si="790"/>
        <v>26.559466588511135</v>
      </c>
      <c r="G927" s="199">
        <f t="shared" si="791"/>
        <v>4.8566298243001382</v>
      </c>
      <c r="H927" s="200">
        <f t="shared" si="792"/>
        <v>5647.7037857712739</v>
      </c>
      <c r="K927" s="199">
        <f t="shared" si="793"/>
        <v>21.83913207018804</v>
      </c>
      <c r="L927" s="201">
        <f t="shared" si="794"/>
        <v>0.18316135889389748</v>
      </c>
      <c r="M927" s="201">
        <f t="shared" si="795"/>
        <v>0.18470178572440227</v>
      </c>
      <c r="N927" s="201">
        <f t="shared" si="796"/>
        <v>0.19414159659165348</v>
      </c>
      <c r="O927" s="201">
        <f t="shared" si="797"/>
        <v>0.18333059201206978</v>
      </c>
      <c r="P927" s="201" t="str">
        <f t="shared" si="798"/>
        <v/>
      </c>
      <c r="Q927" s="201" t="str">
        <f t="shared" si="799"/>
        <v/>
      </c>
      <c r="R927" s="201" t="str">
        <f t="shared" si="800"/>
        <v/>
      </c>
      <c r="S927" s="201" t="str">
        <f t="shared" si="801"/>
        <v/>
      </c>
      <c r="T927" s="199">
        <f t="shared" si="802"/>
        <v>0</v>
      </c>
      <c r="U927" s="199">
        <f t="shared" si="803"/>
        <v>0</v>
      </c>
      <c r="V927" s="199">
        <f t="shared" si="804"/>
        <v>0</v>
      </c>
      <c r="W927" s="199">
        <f t="shared" si="805"/>
        <v>0</v>
      </c>
      <c r="X927" s="199" t="str">
        <f t="shared" si="806"/>
        <v/>
      </c>
      <c r="Y927" s="199" t="str">
        <f t="shared" si="807"/>
        <v/>
      </c>
      <c r="Z927" s="199" t="str">
        <f t="shared" si="808"/>
        <v/>
      </c>
      <c r="AA927" s="199" t="str">
        <f t="shared" si="809"/>
        <v/>
      </c>
      <c r="AB927" s="201">
        <f t="shared" ca="1" si="810"/>
        <v>2.0696046400011339</v>
      </c>
      <c r="AD927" s="162">
        <f t="shared" si="811"/>
        <v>0</v>
      </c>
      <c r="AE927" s="162">
        <f t="shared" si="812"/>
        <v>0</v>
      </c>
      <c r="AF927" s="162">
        <f t="shared" si="813"/>
        <v>0</v>
      </c>
      <c r="AG927" s="162">
        <f t="shared" si="814"/>
        <v>0</v>
      </c>
      <c r="AH927" s="162" t="str">
        <f t="shared" si="815"/>
        <v/>
      </c>
      <c r="AI927" s="162" t="str">
        <f t="shared" si="816"/>
        <v/>
      </c>
      <c r="AJ927" s="162" t="str">
        <f t="shared" si="817"/>
        <v/>
      </c>
      <c r="AK927" s="162" t="str">
        <f t="shared" si="818"/>
        <v/>
      </c>
      <c r="AM927" s="199">
        <f t="shared" si="821"/>
        <v>9.523058423961249</v>
      </c>
      <c r="AN927" s="197">
        <f t="shared" si="823"/>
        <v>0</v>
      </c>
      <c r="AO927" s="197">
        <f t="shared" si="824"/>
        <v>0</v>
      </c>
      <c r="AP927" s="197">
        <f t="shared" si="825"/>
        <v>0</v>
      </c>
      <c r="AQ927" s="197">
        <f t="shared" si="826"/>
        <v>0</v>
      </c>
      <c r="AR927" s="197" t="str">
        <f t="shared" si="827"/>
        <v/>
      </c>
      <c r="AS927" s="197" t="str">
        <f t="shared" si="828"/>
        <v/>
      </c>
      <c r="AT927" s="197" t="str">
        <f t="shared" si="829"/>
        <v/>
      </c>
      <c r="AU927" s="197" t="str">
        <f t="shared" si="830"/>
        <v/>
      </c>
      <c r="AV927" s="199">
        <f t="shared" ca="1" si="822"/>
        <v>2.0512176636149357</v>
      </c>
      <c r="AX927" s="162">
        <f t="shared" si="831"/>
        <v>0</v>
      </c>
      <c r="AY927" s="162">
        <f t="shared" si="832"/>
        <v>0</v>
      </c>
      <c r="AZ927" s="162">
        <f t="shared" si="833"/>
        <v>0</v>
      </c>
      <c r="BA927" s="162">
        <f t="shared" si="834"/>
        <v>0</v>
      </c>
      <c r="BB927" s="162" t="str">
        <f t="shared" si="835"/>
        <v/>
      </c>
      <c r="BC927" s="162" t="str">
        <f t="shared" si="836"/>
        <v/>
      </c>
      <c r="BD927" s="162" t="str">
        <f t="shared" si="837"/>
        <v/>
      </c>
      <c r="BE927" s="162" t="str">
        <f t="shared" si="838"/>
        <v/>
      </c>
      <c r="BG927" s="169">
        <f t="shared" si="819"/>
        <v>21.813438973634877</v>
      </c>
      <c r="BH927" s="169">
        <f t="shared" ca="1" si="820"/>
        <v>2.0711270218828162</v>
      </c>
    </row>
    <row r="928" spans="3:60" x14ac:dyDescent="0.25">
      <c r="C928" s="197">
        <v>85.4</v>
      </c>
      <c r="D928" s="198">
        <f t="shared" si="788"/>
        <v>32.044008523437014</v>
      </c>
      <c r="E928" s="199">
        <f t="shared" si="789"/>
        <v>5.3168384074941457</v>
      </c>
      <c r="F928" s="199">
        <f t="shared" si="790"/>
        <v>26.584192037470729</v>
      </c>
      <c r="G928" s="199">
        <f t="shared" si="791"/>
        <v>4.8623234114329641</v>
      </c>
      <c r="H928" s="200">
        <f t="shared" si="792"/>
        <v>5642.4509644142372</v>
      </c>
      <c r="K928" s="199">
        <f t="shared" si="793"/>
        <v>21.864825166741202</v>
      </c>
      <c r="L928" s="201">
        <f t="shared" si="794"/>
        <v>0.18337684284553737</v>
      </c>
      <c r="M928" s="201">
        <f t="shared" si="795"/>
        <v>0.18491908194290158</v>
      </c>
      <c r="N928" s="201">
        <f t="shared" si="796"/>
        <v>0.19436999846999661</v>
      </c>
      <c r="O928" s="201">
        <f t="shared" si="797"/>
        <v>0.18354627506149573</v>
      </c>
      <c r="P928" s="201" t="str">
        <f t="shared" si="798"/>
        <v/>
      </c>
      <c r="Q928" s="201" t="str">
        <f t="shared" si="799"/>
        <v/>
      </c>
      <c r="R928" s="201" t="str">
        <f t="shared" si="800"/>
        <v/>
      </c>
      <c r="S928" s="201" t="str">
        <f t="shared" si="801"/>
        <v/>
      </c>
      <c r="T928" s="199">
        <f t="shared" si="802"/>
        <v>0</v>
      </c>
      <c r="U928" s="199">
        <f t="shared" si="803"/>
        <v>0</v>
      </c>
      <c r="V928" s="199">
        <f t="shared" si="804"/>
        <v>0</v>
      </c>
      <c r="W928" s="199">
        <f t="shared" si="805"/>
        <v>0</v>
      </c>
      <c r="X928" s="199" t="str">
        <f t="shared" si="806"/>
        <v/>
      </c>
      <c r="Y928" s="199" t="str">
        <f t="shared" si="807"/>
        <v/>
      </c>
      <c r="Z928" s="199" t="str">
        <f t="shared" si="808"/>
        <v/>
      </c>
      <c r="AA928" s="199" t="str">
        <f t="shared" si="809"/>
        <v/>
      </c>
      <c r="AB928" s="201">
        <f t="shared" ca="1" si="810"/>
        <v>2.0778994974471905</v>
      </c>
      <c r="AD928" s="162">
        <f t="shared" si="811"/>
        <v>0</v>
      </c>
      <c r="AE928" s="162">
        <f t="shared" si="812"/>
        <v>0</v>
      </c>
      <c r="AF928" s="162">
        <f t="shared" si="813"/>
        <v>0</v>
      </c>
      <c r="AG928" s="162">
        <f t="shared" si="814"/>
        <v>0</v>
      </c>
      <c r="AH928" s="162" t="str">
        <f t="shared" si="815"/>
        <v/>
      </c>
      <c r="AI928" s="162" t="str">
        <f t="shared" si="816"/>
        <v/>
      </c>
      <c r="AJ928" s="162" t="str">
        <f t="shared" si="817"/>
        <v/>
      </c>
      <c r="AK928" s="162" t="str">
        <f t="shared" si="818"/>
        <v/>
      </c>
      <c r="AM928" s="199">
        <f t="shared" si="821"/>
        <v>9.5342752183357611</v>
      </c>
      <c r="AN928" s="197">
        <f t="shared" si="823"/>
        <v>0</v>
      </c>
      <c r="AO928" s="197">
        <f t="shared" si="824"/>
        <v>0</v>
      </c>
      <c r="AP928" s="197">
        <f t="shared" si="825"/>
        <v>0</v>
      </c>
      <c r="AQ928" s="197">
        <f t="shared" si="826"/>
        <v>0</v>
      </c>
      <c r="AR928" s="197" t="str">
        <f t="shared" si="827"/>
        <v/>
      </c>
      <c r="AS928" s="197" t="str">
        <f t="shared" si="828"/>
        <v/>
      </c>
      <c r="AT928" s="197" t="str">
        <f t="shared" si="829"/>
        <v/>
      </c>
      <c r="AU928" s="197" t="str">
        <f t="shared" si="830"/>
        <v/>
      </c>
      <c r="AV928" s="199">
        <f t="shared" ca="1" si="822"/>
        <v>2.0944668133450919</v>
      </c>
      <c r="AX928" s="162">
        <f t="shared" si="831"/>
        <v>0</v>
      </c>
      <c r="AY928" s="162">
        <f t="shared" si="832"/>
        <v>0</v>
      </c>
      <c r="AZ928" s="162">
        <f t="shared" si="833"/>
        <v>0</v>
      </c>
      <c r="BA928" s="162">
        <f t="shared" si="834"/>
        <v>0</v>
      </c>
      <c r="BB928" s="162" t="str">
        <f t="shared" si="835"/>
        <v/>
      </c>
      <c r="BC928" s="162" t="str">
        <f t="shared" si="836"/>
        <v/>
      </c>
      <c r="BD928" s="162" t="str">
        <f t="shared" si="837"/>
        <v/>
      </c>
      <c r="BE928" s="162" t="str">
        <f t="shared" si="838"/>
        <v/>
      </c>
      <c r="BG928" s="169">
        <f t="shared" si="819"/>
        <v>21.83913207018804</v>
      </c>
      <c r="BH928" s="169">
        <f t="shared" ca="1" si="820"/>
        <v>2.0696046400011339</v>
      </c>
    </row>
    <row r="929" spans="3:60" x14ac:dyDescent="0.25">
      <c r="C929" s="197">
        <v>85.5</v>
      </c>
      <c r="D929" s="198">
        <f t="shared" si="788"/>
        <v>32.081530781661179</v>
      </c>
      <c r="E929" s="199">
        <f t="shared" si="789"/>
        <v>5.3217836257309941</v>
      </c>
      <c r="F929" s="199">
        <f t="shared" si="790"/>
        <v>26.60891812865497</v>
      </c>
      <c r="G929" s="199">
        <f t="shared" si="791"/>
        <v>4.8680169985657891</v>
      </c>
      <c r="H929" s="200">
        <f t="shared" si="792"/>
        <v>5637.2077690173346</v>
      </c>
      <c r="K929" s="199">
        <f t="shared" si="793"/>
        <v>21.890518263294364</v>
      </c>
      <c r="L929" s="201">
        <f t="shared" si="794"/>
        <v>0.18359232679717727</v>
      </c>
      <c r="M929" s="201">
        <f t="shared" si="795"/>
        <v>0.18513637816140088</v>
      </c>
      <c r="N929" s="201">
        <f t="shared" si="796"/>
        <v>0.19459840034833972</v>
      </c>
      <c r="O929" s="201">
        <f t="shared" si="797"/>
        <v>0.18376195811092169</v>
      </c>
      <c r="P929" s="201" t="str">
        <f t="shared" si="798"/>
        <v/>
      </c>
      <c r="Q929" s="201" t="str">
        <f t="shared" si="799"/>
        <v/>
      </c>
      <c r="R929" s="201" t="str">
        <f t="shared" si="800"/>
        <v/>
      </c>
      <c r="S929" s="201" t="str">
        <f t="shared" si="801"/>
        <v/>
      </c>
      <c r="T929" s="199">
        <f t="shared" si="802"/>
        <v>0</v>
      </c>
      <c r="U929" s="199">
        <f t="shared" si="803"/>
        <v>0</v>
      </c>
      <c r="V929" s="199">
        <f t="shared" si="804"/>
        <v>0</v>
      </c>
      <c r="W929" s="199">
        <f t="shared" si="805"/>
        <v>0</v>
      </c>
      <c r="X929" s="199" t="str">
        <f t="shared" si="806"/>
        <v/>
      </c>
      <c r="Y929" s="199" t="str">
        <f t="shared" si="807"/>
        <v/>
      </c>
      <c r="Z929" s="199" t="str">
        <f t="shared" si="808"/>
        <v/>
      </c>
      <c r="AA929" s="199" t="str">
        <f t="shared" si="809"/>
        <v/>
      </c>
      <c r="AB929" s="201">
        <f t="shared" ca="1" si="810"/>
        <v>2.0639565816498449</v>
      </c>
      <c r="AD929" s="162">
        <f t="shared" si="811"/>
        <v>0</v>
      </c>
      <c r="AE929" s="162">
        <f t="shared" si="812"/>
        <v>0</v>
      </c>
      <c r="AF929" s="162">
        <f t="shared" si="813"/>
        <v>0</v>
      </c>
      <c r="AG929" s="162">
        <f t="shared" si="814"/>
        <v>0</v>
      </c>
      <c r="AH929" s="162" t="str">
        <f t="shared" si="815"/>
        <v/>
      </c>
      <c r="AI929" s="162" t="str">
        <f t="shared" si="816"/>
        <v/>
      </c>
      <c r="AJ929" s="162" t="str">
        <f t="shared" si="817"/>
        <v/>
      </c>
      <c r="AK929" s="162" t="str">
        <f t="shared" si="818"/>
        <v/>
      </c>
      <c r="AM929" s="199">
        <f t="shared" si="821"/>
        <v>9.5454920127102731</v>
      </c>
      <c r="AN929" s="197">
        <f t="shared" si="823"/>
        <v>0</v>
      </c>
      <c r="AO929" s="197">
        <f t="shared" si="824"/>
        <v>0</v>
      </c>
      <c r="AP929" s="197">
        <f t="shared" si="825"/>
        <v>0</v>
      </c>
      <c r="AQ929" s="197">
        <f t="shared" si="826"/>
        <v>0</v>
      </c>
      <c r="AR929" s="197" t="str">
        <f t="shared" si="827"/>
        <v/>
      </c>
      <c r="AS929" s="197" t="str">
        <f t="shared" si="828"/>
        <v/>
      </c>
      <c r="AT929" s="197" t="str">
        <f t="shared" si="829"/>
        <v/>
      </c>
      <c r="AU929" s="197" t="str">
        <f t="shared" si="830"/>
        <v/>
      </c>
      <c r="AV929" s="199">
        <f t="shared" ca="1" si="822"/>
        <v>2.1367281857449911</v>
      </c>
      <c r="AX929" s="162">
        <f t="shared" si="831"/>
        <v>0</v>
      </c>
      <c r="AY929" s="162">
        <f t="shared" si="832"/>
        <v>0</v>
      </c>
      <c r="AZ929" s="162">
        <f t="shared" si="833"/>
        <v>0</v>
      </c>
      <c r="BA929" s="162">
        <f t="shared" si="834"/>
        <v>0</v>
      </c>
      <c r="BB929" s="162" t="str">
        <f t="shared" si="835"/>
        <v/>
      </c>
      <c r="BC929" s="162" t="str">
        <f t="shared" si="836"/>
        <v/>
      </c>
      <c r="BD929" s="162" t="str">
        <f t="shared" si="837"/>
        <v/>
      </c>
      <c r="BE929" s="162" t="str">
        <f t="shared" si="838"/>
        <v/>
      </c>
      <c r="BG929" s="169">
        <f t="shared" si="819"/>
        <v>21.864825166741202</v>
      </c>
      <c r="BH929" s="169">
        <f t="shared" ca="1" si="820"/>
        <v>2.0778994974471905</v>
      </c>
    </row>
    <row r="930" spans="3:60" x14ac:dyDescent="0.25">
      <c r="C930" s="197">
        <v>85.6</v>
      </c>
      <c r="D930" s="198">
        <f t="shared" si="788"/>
        <v>32.119053039885337</v>
      </c>
      <c r="E930" s="199">
        <f t="shared" si="789"/>
        <v>5.3267289719626172</v>
      </c>
      <c r="F930" s="199">
        <f t="shared" si="790"/>
        <v>26.633644859813085</v>
      </c>
      <c r="G930" s="199">
        <f t="shared" si="791"/>
        <v>4.873710585698614</v>
      </c>
      <c r="H930" s="200">
        <f t="shared" si="792"/>
        <v>5631.9741736262195</v>
      </c>
      <c r="K930" s="199">
        <f t="shared" si="793"/>
        <v>21.916211359847527</v>
      </c>
      <c r="L930" s="201">
        <f t="shared" si="794"/>
        <v>0.18380781074881714</v>
      </c>
      <c r="M930" s="201">
        <f t="shared" si="795"/>
        <v>0.18535367437990016</v>
      </c>
      <c r="N930" s="201">
        <f t="shared" si="796"/>
        <v>0.19482680222668283</v>
      </c>
      <c r="O930" s="201">
        <f t="shared" si="797"/>
        <v>0.18397764116034765</v>
      </c>
      <c r="P930" s="201" t="str">
        <f t="shared" si="798"/>
        <v/>
      </c>
      <c r="Q930" s="201" t="str">
        <f t="shared" si="799"/>
        <v/>
      </c>
      <c r="R930" s="201" t="str">
        <f t="shared" si="800"/>
        <v/>
      </c>
      <c r="S930" s="201" t="str">
        <f t="shared" si="801"/>
        <v/>
      </c>
      <c r="T930" s="199">
        <f t="shared" si="802"/>
        <v>0</v>
      </c>
      <c r="U930" s="199">
        <f t="shared" si="803"/>
        <v>0</v>
      </c>
      <c r="V930" s="199">
        <f t="shared" si="804"/>
        <v>0</v>
      </c>
      <c r="W930" s="199">
        <f t="shared" si="805"/>
        <v>0</v>
      </c>
      <c r="X930" s="199" t="str">
        <f t="shared" si="806"/>
        <v/>
      </c>
      <c r="Y930" s="199" t="str">
        <f t="shared" si="807"/>
        <v/>
      </c>
      <c r="Z930" s="199" t="str">
        <f t="shared" si="808"/>
        <v/>
      </c>
      <c r="AA930" s="199" t="str">
        <f t="shared" si="809"/>
        <v/>
      </c>
      <c r="AB930" s="201">
        <f t="shared" ca="1" si="810"/>
        <v>2.0272064388403468</v>
      </c>
      <c r="AD930" s="162">
        <f t="shared" si="811"/>
        <v>0</v>
      </c>
      <c r="AE930" s="162">
        <f t="shared" si="812"/>
        <v>0</v>
      </c>
      <c r="AF930" s="162">
        <f t="shared" si="813"/>
        <v>0</v>
      </c>
      <c r="AG930" s="162">
        <f t="shared" si="814"/>
        <v>0</v>
      </c>
      <c r="AH930" s="162" t="str">
        <f t="shared" si="815"/>
        <v/>
      </c>
      <c r="AI930" s="162" t="str">
        <f t="shared" si="816"/>
        <v/>
      </c>
      <c r="AJ930" s="162" t="str">
        <f t="shared" si="817"/>
        <v/>
      </c>
      <c r="AK930" s="162" t="str">
        <f t="shared" si="818"/>
        <v/>
      </c>
      <c r="AM930" s="199">
        <f t="shared" si="821"/>
        <v>9.5567088070847852</v>
      </c>
      <c r="AN930" s="197">
        <f t="shared" si="823"/>
        <v>0</v>
      </c>
      <c r="AO930" s="197">
        <f t="shared" si="824"/>
        <v>0</v>
      </c>
      <c r="AP930" s="197">
        <f t="shared" si="825"/>
        <v>0</v>
      </c>
      <c r="AQ930" s="197">
        <f t="shared" si="826"/>
        <v>0</v>
      </c>
      <c r="AR930" s="197" t="str">
        <f t="shared" si="827"/>
        <v/>
      </c>
      <c r="AS930" s="197" t="str">
        <f t="shared" si="828"/>
        <v/>
      </c>
      <c r="AT930" s="197" t="str">
        <f t="shared" si="829"/>
        <v/>
      </c>
      <c r="AU930" s="197" t="str">
        <f t="shared" si="830"/>
        <v/>
      </c>
      <c r="AV930" s="199">
        <f t="shared" ca="1" si="822"/>
        <v>2.1160405354431711</v>
      </c>
      <c r="AX930" s="162">
        <f t="shared" si="831"/>
        <v>0</v>
      </c>
      <c r="AY930" s="162">
        <f t="shared" si="832"/>
        <v>0</v>
      </c>
      <c r="AZ930" s="162">
        <f t="shared" si="833"/>
        <v>0</v>
      </c>
      <c r="BA930" s="162">
        <f t="shared" si="834"/>
        <v>0</v>
      </c>
      <c r="BB930" s="162" t="str">
        <f t="shared" si="835"/>
        <v/>
      </c>
      <c r="BC930" s="162" t="str">
        <f t="shared" si="836"/>
        <v/>
      </c>
      <c r="BD930" s="162" t="str">
        <f t="shared" si="837"/>
        <v/>
      </c>
      <c r="BE930" s="162" t="str">
        <f t="shared" si="838"/>
        <v/>
      </c>
      <c r="BG930" s="169">
        <f t="shared" si="819"/>
        <v>21.890518263294364</v>
      </c>
      <c r="BH930" s="169">
        <f t="shared" ca="1" si="820"/>
        <v>2.0639565816498449</v>
      </c>
    </row>
    <row r="931" spans="3:60" x14ac:dyDescent="0.25">
      <c r="C931" s="197">
        <v>85.7</v>
      </c>
      <c r="D931" s="198">
        <f t="shared" si="788"/>
        <v>32.156575298109509</v>
      </c>
      <c r="E931" s="199">
        <f t="shared" si="789"/>
        <v>5.3316744457409566</v>
      </c>
      <c r="F931" s="199">
        <f t="shared" si="790"/>
        <v>26.658372228704785</v>
      </c>
      <c r="G931" s="199">
        <f t="shared" si="791"/>
        <v>4.8794041728314399</v>
      </c>
      <c r="H931" s="200">
        <f t="shared" si="792"/>
        <v>5626.7501523774717</v>
      </c>
      <c r="K931" s="199">
        <f t="shared" si="793"/>
        <v>21.941904456400689</v>
      </c>
      <c r="L931" s="201">
        <f t="shared" si="794"/>
        <v>0.184023294700457</v>
      </c>
      <c r="M931" s="201">
        <f t="shared" si="795"/>
        <v>0.18557097059839944</v>
      </c>
      <c r="N931" s="201">
        <f t="shared" si="796"/>
        <v>0.19505520410502597</v>
      </c>
      <c r="O931" s="201">
        <f t="shared" si="797"/>
        <v>0.18419332420977363</v>
      </c>
      <c r="P931" s="201" t="str">
        <f t="shared" si="798"/>
        <v/>
      </c>
      <c r="Q931" s="201" t="str">
        <f t="shared" si="799"/>
        <v/>
      </c>
      <c r="R931" s="201" t="str">
        <f t="shared" si="800"/>
        <v/>
      </c>
      <c r="S931" s="201" t="str">
        <f t="shared" si="801"/>
        <v/>
      </c>
      <c r="T931" s="199">
        <f t="shared" si="802"/>
        <v>0</v>
      </c>
      <c r="U931" s="199">
        <f t="shared" si="803"/>
        <v>0</v>
      </c>
      <c r="V931" s="199">
        <f t="shared" si="804"/>
        <v>0</v>
      </c>
      <c r="W931" s="199">
        <f t="shared" si="805"/>
        <v>0</v>
      </c>
      <c r="X931" s="199" t="str">
        <f t="shared" si="806"/>
        <v/>
      </c>
      <c r="Y931" s="199" t="str">
        <f t="shared" si="807"/>
        <v/>
      </c>
      <c r="Z931" s="199" t="str">
        <f t="shared" si="808"/>
        <v/>
      </c>
      <c r="AA931" s="199" t="str">
        <f t="shared" si="809"/>
        <v/>
      </c>
      <c r="AB931" s="201">
        <f t="shared" ca="1" si="810"/>
        <v>2.1442400027840334</v>
      </c>
      <c r="AD931" s="162">
        <f t="shared" si="811"/>
        <v>0</v>
      </c>
      <c r="AE931" s="162">
        <f t="shared" si="812"/>
        <v>0</v>
      </c>
      <c r="AF931" s="162">
        <f t="shared" si="813"/>
        <v>0</v>
      </c>
      <c r="AG931" s="162">
        <f t="shared" si="814"/>
        <v>0</v>
      </c>
      <c r="AH931" s="162" t="str">
        <f t="shared" si="815"/>
        <v/>
      </c>
      <c r="AI931" s="162" t="str">
        <f t="shared" si="816"/>
        <v/>
      </c>
      <c r="AJ931" s="162" t="str">
        <f t="shared" si="817"/>
        <v/>
      </c>
      <c r="AK931" s="162" t="str">
        <f t="shared" si="818"/>
        <v/>
      </c>
      <c r="AM931" s="199">
        <f t="shared" si="821"/>
        <v>9.5679256014592973</v>
      </c>
      <c r="AN931" s="197">
        <f t="shared" si="823"/>
        <v>0</v>
      </c>
      <c r="AO931" s="197">
        <f t="shared" si="824"/>
        <v>0</v>
      </c>
      <c r="AP931" s="197">
        <f t="shared" si="825"/>
        <v>0</v>
      </c>
      <c r="AQ931" s="197">
        <f t="shared" si="826"/>
        <v>0</v>
      </c>
      <c r="AR931" s="197" t="str">
        <f t="shared" si="827"/>
        <v/>
      </c>
      <c r="AS931" s="197" t="str">
        <f t="shared" si="828"/>
        <v/>
      </c>
      <c r="AT931" s="197" t="str">
        <f t="shared" si="829"/>
        <v/>
      </c>
      <c r="AU931" s="197" t="str">
        <f t="shared" si="830"/>
        <v/>
      </c>
      <c r="AV931" s="199">
        <f t="shared" ca="1" si="822"/>
        <v>2.1793389716686802</v>
      </c>
      <c r="AX931" s="162">
        <f t="shared" si="831"/>
        <v>0</v>
      </c>
      <c r="AY931" s="162">
        <f t="shared" si="832"/>
        <v>0</v>
      </c>
      <c r="AZ931" s="162">
        <f t="shared" si="833"/>
        <v>0</v>
      </c>
      <c r="BA931" s="162">
        <f t="shared" si="834"/>
        <v>0</v>
      </c>
      <c r="BB931" s="162" t="str">
        <f t="shared" si="835"/>
        <v/>
      </c>
      <c r="BC931" s="162" t="str">
        <f t="shared" si="836"/>
        <v/>
      </c>
      <c r="BD931" s="162" t="str">
        <f t="shared" si="837"/>
        <v/>
      </c>
      <c r="BE931" s="162" t="str">
        <f t="shared" si="838"/>
        <v/>
      </c>
      <c r="BG931" s="169">
        <f t="shared" si="819"/>
        <v>21.916211359847527</v>
      </c>
      <c r="BH931" s="169">
        <f t="shared" ca="1" si="820"/>
        <v>2.0272064388403468</v>
      </c>
    </row>
    <row r="932" spans="3:60" x14ac:dyDescent="0.25">
      <c r="C932" s="197">
        <v>85.8</v>
      </c>
      <c r="D932" s="198">
        <f t="shared" si="788"/>
        <v>32.194097556333674</v>
      </c>
      <c r="E932" s="199">
        <f t="shared" si="789"/>
        <v>5.3366200466200464</v>
      </c>
      <c r="F932" s="199">
        <f t="shared" si="790"/>
        <v>26.683100233100234</v>
      </c>
      <c r="G932" s="199">
        <f t="shared" si="791"/>
        <v>4.8850977599642658</v>
      </c>
      <c r="H932" s="200">
        <f t="shared" si="792"/>
        <v>5621.5356794982108</v>
      </c>
      <c r="K932" s="199">
        <f t="shared" si="793"/>
        <v>21.967597552953851</v>
      </c>
      <c r="L932" s="201">
        <f t="shared" si="794"/>
        <v>0.1842387786520969</v>
      </c>
      <c r="M932" s="201">
        <f t="shared" si="795"/>
        <v>0.18578826681689875</v>
      </c>
      <c r="N932" s="201">
        <f t="shared" si="796"/>
        <v>0.19528360598336908</v>
      </c>
      <c r="O932" s="201">
        <f t="shared" si="797"/>
        <v>0.18440900725919959</v>
      </c>
      <c r="P932" s="201" t="str">
        <f t="shared" si="798"/>
        <v/>
      </c>
      <c r="Q932" s="201" t="str">
        <f t="shared" si="799"/>
        <v/>
      </c>
      <c r="R932" s="201" t="str">
        <f t="shared" si="800"/>
        <v/>
      </c>
      <c r="S932" s="201" t="str">
        <f t="shared" si="801"/>
        <v/>
      </c>
      <c r="T932" s="199">
        <f t="shared" si="802"/>
        <v>0</v>
      </c>
      <c r="U932" s="199">
        <f t="shared" si="803"/>
        <v>0</v>
      </c>
      <c r="V932" s="199">
        <f t="shared" si="804"/>
        <v>0</v>
      </c>
      <c r="W932" s="199">
        <f t="shared" si="805"/>
        <v>0</v>
      </c>
      <c r="X932" s="199" t="str">
        <f t="shared" si="806"/>
        <v/>
      </c>
      <c r="Y932" s="199" t="str">
        <f t="shared" si="807"/>
        <v/>
      </c>
      <c r="Z932" s="199" t="str">
        <f t="shared" si="808"/>
        <v/>
      </c>
      <c r="AA932" s="199" t="str">
        <f t="shared" si="809"/>
        <v/>
      </c>
      <c r="AB932" s="201">
        <f t="shared" ca="1" si="810"/>
        <v>2.0904673701429668</v>
      </c>
      <c r="AD932" s="162">
        <f t="shared" si="811"/>
        <v>0</v>
      </c>
      <c r="AE932" s="162">
        <f t="shared" si="812"/>
        <v>0</v>
      </c>
      <c r="AF932" s="162">
        <f t="shared" si="813"/>
        <v>0</v>
      </c>
      <c r="AG932" s="162">
        <f t="shared" si="814"/>
        <v>0</v>
      </c>
      <c r="AH932" s="162" t="str">
        <f t="shared" si="815"/>
        <v/>
      </c>
      <c r="AI932" s="162" t="str">
        <f t="shared" si="816"/>
        <v/>
      </c>
      <c r="AJ932" s="162" t="str">
        <f t="shared" si="817"/>
        <v/>
      </c>
      <c r="AK932" s="162" t="str">
        <f t="shared" si="818"/>
        <v/>
      </c>
      <c r="AM932" s="199">
        <f t="shared" si="821"/>
        <v>9.5791423958338093</v>
      </c>
      <c r="AN932" s="197">
        <f t="shared" si="823"/>
        <v>0</v>
      </c>
      <c r="AO932" s="197">
        <f t="shared" si="824"/>
        <v>0</v>
      </c>
      <c r="AP932" s="197">
        <f t="shared" si="825"/>
        <v>0</v>
      </c>
      <c r="AQ932" s="197">
        <f t="shared" si="826"/>
        <v>0</v>
      </c>
      <c r="AR932" s="197" t="str">
        <f t="shared" si="827"/>
        <v/>
      </c>
      <c r="AS932" s="197" t="str">
        <f t="shared" si="828"/>
        <v/>
      </c>
      <c r="AT932" s="197" t="str">
        <f t="shared" si="829"/>
        <v/>
      </c>
      <c r="AU932" s="197" t="str">
        <f t="shared" si="830"/>
        <v/>
      </c>
      <c r="AV932" s="199">
        <f t="shared" ca="1" si="822"/>
        <v>2.1673910259990565</v>
      </c>
      <c r="AX932" s="162">
        <f t="shared" si="831"/>
        <v>0</v>
      </c>
      <c r="AY932" s="162">
        <f t="shared" si="832"/>
        <v>0</v>
      </c>
      <c r="AZ932" s="162">
        <f t="shared" si="833"/>
        <v>0</v>
      </c>
      <c r="BA932" s="162">
        <f t="shared" si="834"/>
        <v>0</v>
      </c>
      <c r="BB932" s="162" t="str">
        <f t="shared" si="835"/>
        <v/>
      </c>
      <c r="BC932" s="162" t="str">
        <f t="shared" si="836"/>
        <v/>
      </c>
      <c r="BD932" s="162" t="str">
        <f t="shared" si="837"/>
        <v/>
      </c>
      <c r="BE932" s="162" t="str">
        <f t="shared" si="838"/>
        <v/>
      </c>
      <c r="BG932" s="169">
        <f t="shared" si="819"/>
        <v>21.941904456400689</v>
      </c>
      <c r="BH932" s="169">
        <f t="shared" ca="1" si="820"/>
        <v>2.1442400027840334</v>
      </c>
    </row>
    <row r="933" spans="3:60" x14ac:dyDescent="0.25">
      <c r="C933" s="197">
        <v>85.9</v>
      </c>
      <c r="D933" s="198">
        <f t="shared" si="788"/>
        <v>32.231619814557838</v>
      </c>
      <c r="E933" s="199">
        <f t="shared" si="789"/>
        <v>5.3415657741559963</v>
      </c>
      <c r="F933" s="199">
        <f t="shared" si="790"/>
        <v>26.707828870779981</v>
      </c>
      <c r="G933" s="199">
        <f t="shared" si="791"/>
        <v>4.8907913470970916</v>
      </c>
      <c r="H933" s="200">
        <f t="shared" si="792"/>
        <v>5616.3307293057169</v>
      </c>
      <c r="K933" s="199">
        <f t="shared" si="793"/>
        <v>21.993290649507014</v>
      </c>
      <c r="L933" s="201">
        <f t="shared" si="794"/>
        <v>0.18445426260373679</v>
      </c>
      <c r="M933" s="201">
        <f t="shared" si="795"/>
        <v>0.18600556303539806</v>
      </c>
      <c r="N933" s="201">
        <f t="shared" si="796"/>
        <v>0.19551200786171219</v>
      </c>
      <c r="O933" s="201">
        <f t="shared" si="797"/>
        <v>0.18462469030862555</v>
      </c>
      <c r="P933" s="201" t="str">
        <f t="shared" si="798"/>
        <v/>
      </c>
      <c r="Q933" s="201" t="str">
        <f t="shared" si="799"/>
        <v/>
      </c>
      <c r="R933" s="201" t="str">
        <f t="shared" si="800"/>
        <v/>
      </c>
      <c r="S933" s="201" t="str">
        <f t="shared" si="801"/>
        <v/>
      </c>
      <c r="T933" s="199">
        <f t="shared" si="802"/>
        <v>0</v>
      </c>
      <c r="U933" s="199">
        <f t="shared" si="803"/>
        <v>0</v>
      </c>
      <c r="V933" s="199">
        <f t="shared" si="804"/>
        <v>0</v>
      </c>
      <c r="W933" s="199">
        <f t="shared" si="805"/>
        <v>0</v>
      </c>
      <c r="X933" s="199" t="str">
        <f t="shared" si="806"/>
        <v/>
      </c>
      <c r="Y933" s="199" t="str">
        <f t="shared" si="807"/>
        <v/>
      </c>
      <c r="Z933" s="199" t="str">
        <f t="shared" si="808"/>
        <v/>
      </c>
      <c r="AA933" s="199" t="str">
        <f t="shared" si="809"/>
        <v/>
      </c>
      <c r="AB933" s="201">
        <f t="shared" ca="1" si="810"/>
        <v>2.1401401192951388</v>
      </c>
      <c r="AD933" s="162">
        <f t="shared" si="811"/>
        <v>0</v>
      </c>
      <c r="AE933" s="162">
        <f t="shared" si="812"/>
        <v>0</v>
      </c>
      <c r="AF933" s="162">
        <f t="shared" si="813"/>
        <v>0</v>
      </c>
      <c r="AG933" s="162">
        <f t="shared" si="814"/>
        <v>0</v>
      </c>
      <c r="AH933" s="162" t="str">
        <f t="shared" si="815"/>
        <v/>
      </c>
      <c r="AI933" s="162" t="str">
        <f t="shared" si="816"/>
        <v/>
      </c>
      <c r="AJ933" s="162" t="str">
        <f t="shared" si="817"/>
        <v/>
      </c>
      <c r="AK933" s="162" t="str">
        <f t="shared" si="818"/>
        <v/>
      </c>
      <c r="AM933" s="199">
        <f t="shared" si="821"/>
        <v>9.5903591902083214</v>
      </c>
      <c r="AN933" s="197">
        <f t="shared" si="823"/>
        <v>0</v>
      </c>
      <c r="AO933" s="197">
        <f t="shared" si="824"/>
        <v>0</v>
      </c>
      <c r="AP933" s="197">
        <f t="shared" si="825"/>
        <v>0</v>
      </c>
      <c r="AQ933" s="197">
        <f t="shared" si="826"/>
        <v>0</v>
      </c>
      <c r="AR933" s="197" t="str">
        <f t="shared" si="827"/>
        <v/>
      </c>
      <c r="AS933" s="197" t="str">
        <f t="shared" si="828"/>
        <v/>
      </c>
      <c r="AT933" s="197" t="str">
        <f t="shared" si="829"/>
        <v/>
      </c>
      <c r="AU933" s="197" t="str">
        <f t="shared" si="830"/>
        <v/>
      </c>
      <c r="AV933" s="199">
        <f t="shared" ca="1" si="822"/>
        <v>2.0440237206591778</v>
      </c>
      <c r="AX933" s="162">
        <f t="shared" si="831"/>
        <v>0</v>
      </c>
      <c r="AY933" s="162">
        <f t="shared" si="832"/>
        <v>0</v>
      </c>
      <c r="AZ933" s="162">
        <f t="shared" si="833"/>
        <v>0</v>
      </c>
      <c r="BA933" s="162">
        <f t="shared" si="834"/>
        <v>0</v>
      </c>
      <c r="BB933" s="162" t="str">
        <f t="shared" si="835"/>
        <v/>
      </c>
      <c r="BC933" s="162" t="str">
        <f t="shared" si="836"/>
        <v/>
      </c>
      <c r="BD933" s="162" t="str">
        <f t="shared" si="837"/>
        <v/>
      </c>
      <c r="BE933" s="162" t="str">
        <f t="shared" si="838"/>
        <v/>
      </c>
      <c r="BG933" s="169">
        <f t="shared" si="819"/>
        <v>21.967597552953851</v>
      </c>
      <c r="BH933" s="169">
        <f t="shared" ca="1" si="820"/>
        <v>2.0904673701429668</v>
      </c>
    </row>
    <row r="934" spans="3:60" x14ac:dyDescent="0.25">
      <c r="C934" s="197">
        <v>86</v>
      </c>
      <c r="D934" s="198">
        <f t="shared" si="788"/>
        <v>32.269142072782003</v>
      </c>
      <c r="E934" s="199">
        <f t="shared" si="789"/>
        <v>5.3465116279069766</v>
      </c>
      <c r="F934" s="199">
        <f t="shared" si="790"/>
        <v>26.732558139534884</v>
      </c>
      <c r="G934" s="199">
        <f t="shared" si="791"/>
        <v>4.8964849342299166</v>
      </c>
      <c r="H934" s="200">
        <f t="shared" si="792"/>
        <v>5611.1352762070464</v>
      </c>
      <c r="K934" s="199">
        <f t="shared" si="793"/>
        <v>22.018983746060176</v>
      </c>
      <c r="L934" s="201">
        <f t="shared" si="794"/>
        <v>0.18466974655537666</v>
      </c>
      <c r="M934" s="201">
        <f t="shared" si="795"/>
        <v>0.18622285925389734</v>
      </c>
      <c r="N934" s="201">
        <f t="shared" si="796"/>
        <v>0.19574040974005533</v>
      </c>
      <c r="O934" s="201">
        <f t="shared" si="797"/>
        <v>0.18484037335805154</v>
      </c>
      <c r="P934" s="201" t="str">
        <f t="shared" si="798"/>
        <v/>
      </c>
      <c r="Q934" s="201" t="str">
        <f t="shared" si="799"/>
        <v/>
      </c>
      <c r="R934" s="201" t="str">
        <f t="shared" si="800"/>
        <v/>
      </c>
      <c r="S934" s="201" t="str">
        <f t="shared" si="801"/>
        <v/>
      </c>
      <c r="T934" s="199">
        <f t="shared" si="802"/>
        <v>0</v>
      </c>
      <c r="U934" s="199">
        <f t="shared" si="803"/>
        <v>0</v>
      </c>
      <c r="V934" s="199">
        <f t="shared" si="804"/>
        <v>0</v>
      </c>
      <c r="W934" s="199">
        <f t="shared" si="805"/>
        <v>0</v>
      </c>
      <c r="X934" s="199" t="str">
        <f t="shared" si="806"/>
        <v/>
      </c>
      <c r="Y934" s="199" t="str">
        <f t="shared" si="807"/>
        <v/>
      </c>
      <c r="Z934" s="199" t="str">
        <f t="shared" si="808"/>
        <v/>
      </c>
      <c r="AA934" s="199" t="str">
        <f t="shared" si="809"/>
        <v/>
      </c>
      <c r="AB934" s="201">
        <f t="shared" ca="1" si="810"/>
        <v>2.0699488958858145</v>
      </c>
      <c r="AD934" s="162">
        <f t="shared" si="811"/>
        <v>0</v>
      </c>
      <c r="AE934" s="162">
        <f t="shared" si="812"/>
        <v>0</v>
      </c>
      <c r="AF934" s="162">
        <f t="shared" si="813"/>
        <v>0</v>
      </c>
      <c r="AG934" s="162">
        <f t="shared" si="814"/>
        <v>0</v>
      </c>
      <c r="AH934" s="162" t="str">
        <f t="shared" si="815"/>
        <v/>
      </c>
      <c r="AI934" s="162" t="str">
        <f t="shared" si="816"/>
        <v/>
      </c>
      <c r="AJ934" s="162" t="str">
        <f t="shared" si="817"/>
        <v/>
      </c>
      <c r="AK934" s="162" t="str">
        <f t="shared" si="818"/>
        <v/>
      </c>
      <c r="AM934" s="199">
        <f t="shared" si="821"/>
        <v>9.6015759845828335</v>
      </c>
      <c r="AN934" s="197">
        <f t="shared" si="823"/>
        <v>0</v>
      </c>
      <c r="AO934" s="197">
        <f t="shared" si="824"/>
        <v>0</v>
      </c>
      <c r="AP934" s="197">
        <f t="shared" si="825"/>
        <v>0</v>
      </c>
      <c r="AQ934" s="197">
        <f t="shared" si="826"/>
        <v>0</v>
      </c>
      <c r="AR934" s="197" t="str">
        <f t="shared" si="827"/>
        <v/>
      </c>
      <c r="AS934" s="197" t="str">
        <f t="shared" si="828"/>
        <v/>
      </c>
      <c r="AT934" s="197" t="str">
        <f t="shared" si="829"/>
        <v/>
      </c>
      <c r="AU934" s="197" t="str">
        <f t="shared" si="830"/>
        <v/>
      </c>
      <c r="AV934" s="199">
        <f t="shared" ca="1" si="822"/>
        <v>2.0868256435738992</v>
      </c>
      <c r="AX934" s="162">
        <f t="shared" si="831"/>
        <v>0</v>
      </c>
      <c r="AY934" s="162">
        <f t="shared" si="832"/>
        <v>0</v>
      </c>
      <c r="AZ934" s="162">
        <f t="shared" si="833"/>
        <v>0</v>
      </c>
      <c r="BA934" s="162">
        <f t="shared" si="834"/>
        <v>0</v>
      </c>
      <c r="BB934" s="162" t="str">
        <f t="shared" si="835"/>
        <v/>
      </c>
      <c r="BC934" s="162" t="str">
        <f t="shared" si="836"/>
        <v/>
      </c>
      <c r="BD934" s="162" t="str">
        <f t="shared" si="837"/>
        <v/>
      </c>
      <c r="BE934" s="162" t="str">
        <f t="shared" si="838"/>
        <v/>
      </c>
      <c r="BG934" s="169">
        <f t="shared" si="819"/>
        <v>21.993290649507014</v>
      </c>
      <c r="BH934" s="169">
        <f t="shared" ca="1" si="820"/>
        <v>2.1401401192951388</v>
      </c>
    </row>
    <row r="935" spans="3:60" x14ac:dyDescent="0.25">
      <c r="C935" s="197">
        <v>86.1</v>
      </c>
      <c r="D935" s="198">
        <f t="shared" si="788"/>
        <v>32.306664331006168</v>
      </c>
      <c r="E935" s="199">
        <f t="shared" si="789"/>
        <v>5.3514576074332165</v>
      </c>
      <c r="F935" s="199">
        <f t="shared" si="790"/>
        <v>26.757288037166084</v>
      </c>
      <c r="G935" s="199">
        <f t="shared" si="791"/>
        <v>4.9021785213627416</v>
      </c>
      <c r="H935" s="200">
        <f t="shared" si="792"/>
        <v>5605.9492946986566</v>
      </c>
      <c r="K935" s="199">
        <f t="shared" si="793"/>
        <v>22.044676842613338</v>
      </c>
      <c r="L935" s="201">
        <f t="shared" si="794"/>
        <v>0.18488523050701652</v>
      </c>
      <c r="M935" s="201">
        <f t="shared" si="795"/>
        <v>0.18644015547239665</v>
      </c>
      <c r="N935" s="201">
        <f t="shared" si="796"/>
        <v>0.19596881161839844</v>
      </c>
      <c r="O935" s="201">
        <f t="shared" si="797"/>
        <v>0.18505605640747746</v>
      </c>
      <c r="P935" s="201" t="str">
        <f t="shared" si="798"/>
        <v/>
      </c>
      <c r="Q935" s="201" t="str">
        <f t="shared" si="799"/>
        <v/>
      </c>
      <c r="R935" s="201" t="str">
        <f t="shared" si="800"/>
        <v/>
      </c>
      <c r="S935" s="201" t="str">
        <f t="shared" si="801"/>
        <v/>
      </c>
      <c r="T935" s="199">
        <f t="shared" si="802"/>
        <v>0</v>
      </c>
      <c r="U935" s="199">
        <f t="shared" si="803"/>
        <v>0</v>
      </c>
      <c r="V935" s="199">
        <f t="shared" si="804"/>
        <v>0</v>
      </c>
      <c r="W935" s="199">
        <f t="shared" si="805"/>
        <v>0</v>
      </c>
      <c r="X935" s="199" t="str">
        <f t="shared" si="806"/>
        <v/>
      </c>
      <c r="Y935" s="199" t="str">
        <f t="shared" si="807"/>
        <v/>
      </c>
      <c r="Z935" s="199" t="str">
        <f t="shared" si="808"/>
        <v/>
      </c>
      <c r="AA935" s="199" t="str">
        <f t="shared" si="809"/>
        <v/>
      </c>
      <c r="AB935" s="201">
        <f t="shared" ca="1" si="810"/>
        <v>2.0272776112403199</v>
      </c>
      <c r="AD935" s="162">
        <f t="shared" si="811"/>
        <v>0</v>
      </c>
      <c r="AE935" s="162">
        <f t="shared" si="812"/>
        <v>0</v>
      </c>
      <c r="AF935" s="162">
        <f t="shared" si="813"/>
        <v>0</v>
      </c>
      <c r="AG935" s="162">
        <f t="shared" si="814"/>
        <v>0</v>
      </c>
      <c r="AH935" s="162" t="str">
        <f t="shared" si="815"/>
        <v/>
      </c>
      <c r="AI935" s="162" t="str">
        <f t="shared" si="816"/>
        <v/>
      </c>
      <c r="AJ935" s="162" t="str">
        <f t="shared" si="817"/>
        <v/>
      </c>
      <c r="AK935" s="162" t="str">
        <f t="shared" si="818"/>
        <v/>
      </c>
      <c r="AM935" s="199">
        <f t="shared" si="821"/>
        <v>9.6127927789573455</v>
      </c>
      <c r="AN935" s="197">
        <f t="shared" si="823"/>
        <v>0</v>
      </c>
      <c r="AO935" s="197">
        <f t="shared" si="824"/>
        <v>0</v>
      </c>
      <c r="AP935" s="197">
        <f t="shared" si="825"/>
        <v>0</v>
      </c>
      <c r="AQ935" s="197">
        <f t="shared" si="826"/>
        <v>0</v>
      </c>
      <c r="AR935" s="197" t="str">
        <f t="shared" si="827"/>
        <v/>
      </c>
      <c r="AS935" s="197" t="str">
        <f t="shared" si="828"/>
        <v/>
      </c>
      <c r="AT935" s="197" t="str">
        <f t="shared" si="829"/>
        <v/>
      </c>
      <c r="AU935" s="197" t="str">
        <f t="shared" si="830"/>
        <v/>
      </c>
      <c r="AV935" s="199">
        <f t="shared" ca="1" si="822"/>
        <v>2.1062240400151371</v>
      </c>
      <c r="AX935" s="162">
        <f t="shared" si="831"/>
        <v>0</v>
      </c>
      <c r="AY935" s="162">
        <f t="shared" si="832"/>
        <v>0</v>
      </c>
      <c r="AZ935" s="162">
        <f t="shared" si="833"/>
        <v>0</v>
      </c>
      <c r="BA935" s="162">
        <f t="shared" si="834"/>
        <v>0</v>
      </c>
      <c r="BB935" s="162" t="str">
        <f t="shared" si="835"/>
        <v/>
      </c>
      <c r="BC935" s="162" t="str">
        <f t="shared" si="836"/>
        <v/>
      </c>
      <c r="BD935" s="162" t="str">
        <f t="shared" si="837"/>
        <v/>
      </c>
      <c r="BE935" s="162" t="str">
        <f t="shared" si="838"/>
        <v/>
      </c>
      <c r="BG935" s="169">
        <f t="shared" si="819"/>
        <v>22.018983746060176</v>
      </c>
      <c r="BH935" s="169">
        <f t="shared" ca="1" si="820"/>
        <v>2.0699488958858145</v>
      </c>
    </row>
    <row r="936" spans="3:60" x14ac:dyDescent="0.25">
      <c r="C936" s="197">
        <v>86.2</v>
      </c>
      <c r="D936" s="198">
        <f t="shared" si="788"/>
        <v>32.344186589230333</v>
      </c>
      <c r="E936" s="199">
        <f t="shared" si="789"/>
        <v>5.3564037122969843</v>
      </c>
      <c r="F936" s="199">
        <f t="shared" si="790"/>
        <v>26.782018561484922</v>
      </c>
      <c r="G936" s="199">
        <f t="shared" si="791"/>
        <v>4.9078721084955674</v>
      </c>
      <c r="H936" s="200">
        <f t="shared" si="792"/>
        <v>5600.7727593660247</v>
      </c>
      <c r="K936" s="199">
        <f t="shared" si="793"/>
        <v>22.0703699391665</v>
      </c>
      <c r="L936" s="201">
        <f t="shared" si="794"/>
        <v>0.18510071445865642</v>
      </c>
      <c r="M936" s="201">
        <f t="shared" si="795"/>
        <v>0.18665745169089595</v>
      </c>
      <c r="N936" s="201">
        <f t="shared" si="796"/>
        <v>0.19619721349674157</v>
      </c>
      <c r="O936" s="201">
        <f t="shared" si="797"/>
        <v>0.18527173945690345</v>
      </c>
      <c r="P936" s="201" t="str">
        <f t="shared" si="798"/>
        <v/>
      </c>
      <c r="Q936" s="201" t="str">
        <f t="shared" si="799"/>
        <v/>
      </c>
      <c r="R936" s="201" t="str">
        <f t="shared" si="800"/>
        <v/>
      </c>
      <c r="S936" s="201" t="str">
        <f t="shared" si="801"/>
        <v/>
      </c>
      <c r="T936" s="199">
        <f t="shared" si="802"/>
        <v>0</v>
      </c>
      <c r="U936" s="199">
        <f t="shared" si="803"/>
        <v>0</v>
      </c>
      <c r="V936" s="199">
        <f t="shared" si="804"/>
        <v>0</v>
      </c>
      <c r="W936" s="199">
        <f t="shared" si="805"/>
        <v>0</v>
      </c>
      <c r="X936" s="199" t="str">
        <f t="shared" si="806"/>
        <v/>
      </c>
      <c r="Y936" s="199" t="str">
        <f t="shared" si="807"/>
        <v/>
      </c>
      <c r="Z936" s="199" t="str">
        <f t="shared" si="808"/>
        <v/>
      </c>
      <c r="AA936" s="199" t="str">
        <f t="shared" si="809"/>
        <v/>
      </c>
      <c r="AB936" s="201">
        <f t="shared" ca="1" si="810"/>
        <v>2.0687667874595221</v>
      </c>
      <c r="AD936" s="162">
        <f t="shared" si="811"/>
        <v>0</v>
      </c>
      <c r="AE936" s="162">
        <f t="shared" si="812"/>
        <v>0</v>
      </c>
      <c r="AF936" s="162">
        <f t="shared" si="813"/>
        <v>0</v>
      </c>
      <c r="AG936" s="162">
        <f t="shared" si="814"/>
        <v>0</v>
      </c>
      <c r="AH936" s="162" t="str">
        <f t="shared" si="815"/>
        <v/>
      </c>
      <c r="AI936" s="162" t="str">
        <f t="shared" si="816"/>
        <v/>
      </c>
      <c r="AJ936" s="162" t="str">
        <f t="shared" si="817"/>
        <v/>
      </c>
      <c r="AK936" s="162" t="str">
        <f t="shared" si="818"/>
        <v/>
      </c>
      <c r="AM936" s="199">
        <f t="shared" si="821"/>
        <v>9.6240095733318576</v>
      </c>
      <c r="AN936" s="197">
        <f t="shared" si="823"/>
        <v>0</v>
      </c>
      <c r="AO936" s="197">
        <f t="shared" si="824"/>
        <v>0</v>
      </c>
      <c r="AP936" s="197">
        <f t="shared" si="825"/>
        <v>0</v>
      </c>
      <c r="AQ936" s="197">
        <f t="shared" si="826"/>
        <v>0</v>
      </c>
      <c r="AR936" s="197" t="str">
        <f t="shared" si="827"/>
        <v/>
      </c>
      <c r="AS936" s="197" t="str">
        <f t="shared" si="828"/>
        <v/>
      </c>
      <c r="AT936" s="197" t="str">
        <f t="shared" si="829"/>
        <v/>
      </c>
      <c r="AU936" s="197" t="str">
        <f t="shared" si="830"/>
        <v/>
      </c>
      <c r="AV936" s="199">
        <f t="shared" ca="1" si="822"/>
        <v>2.1031839824196297</v>
      </c>
      <c r="AX936" s="162">
        <f t="shared" si="831"/>
        <v>0</v>
      </c>
      <c r="AY936" s="162">
        <f t="shared" si="832"/>
        <v>0</v>
      </c>
      <c r="AZ936" s="162">
        <f t="shared" si="833"/>
        <v>0</v>
      </c>
      <c r="BA936" s="162">
        <f t="shared" si="834"/>
        <v>0</v>
      </c>
      <c r="BB936" s="162" t="str">
        <f t="shared" si="835"/>
        <v/>
      </c>
      <c r="BC936" s="162" t="str">
        <f t="shared" si="836"/>
        <v/>
      </c>
      <c r="BD936" s="162" t="str">
        <f t="shared" si="837"/>
        <v/>
      </c>
      <c r="BE936" s="162" t="str">
        <f t="shared" si="838"/>
        <v/>
      </c>
      <c r="BG936" s="169">
        <f t="shared" si="819"/>
        <v>22.044676842613338</v>
      </c>
      <c r="BH936" s="169">
        <f t="shared" ca="1" si="820"/>
        <v>2.0272776112403199</v>
      </c>
    </row>
    <row r="937" spans="3:60" x14ac:dyDescent="0.25">
      <c r="C937" s="197">
        <v>86.3</v>
      </c>
      <c r="D937" s="198">
        <f t="shared" si="788"/>
        <v>32.381708847454497</v>
      </c>
      <c r="E937" s="199">
        <f t="shared" si="789"/>
        <v>5.3613499420625725</v>
      </c>
      <c r="F937" s="199">
        <f t="shared" si="790"/>
        <v>26.806749710312864</v>
      </c>
      <c r="G937" s="199">
        <f t="shared" si="791"/>
        <v>4.9135656956283933</v>
      </c>
      <c r="H937" s="200">
        <f t="shared" si="792"/>
        <v>5595.6056448832842</v>
      </c>
      <c r="K937" s="199">
        <f t="shared" si="793"/>
        <v>22.096063035719663</v>
      </c>
      <c r="L937" s="201">
        <f t="shared" si="794"/>
        <v>0.18531619841029628</v>
      </c>
      <c r="M937" s="201">
        <f t="shared" si="795"/>
        <v>0.18687474790939523</v>
      </c>
      <c r="N937" s="201">
        <f t="shared" si="796"/>
        <v>0.19642561537508471</v>
      </c>
      <c r="O937" s="201">
        <f t="shared" si="797"/>
        <v>0.18548742250632941</v>
      </c>
      <c r="P937" s="201" t="str">
        <f t="shared" si="798"/>
        <v/>
      </c>
      <c r="Q937" s="201" t="str">
        <f t="shared" si="799"/>
        <v/>
      </c>
      <c r="R937" s="201" t="str">
        <f t="shared" si="800"/>
        <v/>
      </c>
      <c r="S937" s="201" t="str">
        <f t="shared" si="801"/>
        <v/>
      </c>
      <c r="T937" s="199">
        <f t="shared" si="802"/>
        <v>0</v>
      </c>
      <c r="U937" s="199">
        <f t="shared" si="803"/>
        <v>0</v>
      </c>
      <c r="V937" s="199">
        <f t="shared" si="804"/>
        <v>0</v>
      </c>
      <c r="W937" s="199">
        <f t="shared" si="805"/>
        <v>0</v>
      </c>
      <c r="X937" s="199" t="str">
        <f t="shared" si="806"/>
        <v/>
      </c>
      <c r="Y937" s="199" t="str">
        <f t="shared" si="807"/>
        <v/>
      </c>
      <c r="Z937" s="199" t="str">
        <f t="shared" si="808"/>
        <v/>
      </c>
      <c r="AA937" s="199" t="str">
        <f t="shared" si="809"/>
        <v/>
      </c>
      <c r="AB937" s="201">
        <f t="shared" ca="1" si="810"/>
        <v>2.0287138584541013</v>
      </c>
      <c r="AD937" s="162">
        <f t="shared" si="811"/>
        <v>0</v>
      </c>
      <c r="AE937" s="162">
        <f t="shared" si="812"/>
        <v>0</v>
      </c>
      <c r="AF937" s="162">
        <f t="shared" si="813"/>
        <v>0</v>
      </c>
      <c r="AG937" s="162">
        <f t="shared" si="814"/>
        <v>0</v>
      </c>
      <c r="AH937" s="162" t="str">
        <f t="shared" si="815"/>
        <v/>
      </c>
      <c r="AI937" s="162" t="str">
        <f t="shared" si="816"/>
        <v/>
      </c>
      <c r="AJ937" s="162" t="str">
        <f t="shared" si="817"/>
        <v/>
      </c>
      <c r="AK937" s="162" t="str">
        <f t="shared" si="818"/>
        <v/>
      </c>
      <c r="AM937" s="199">
        <f t="shared" si="821"/>
        <v>9.6352263677063696</v>
      </c>
      <c r="AN937" s="197">
        <f t="shared" si="823"/>
        <v>0</v>
      </c>
      <c r="AO937" s="197">
        <f t="shared" si="824"/>
        <v>0</v>
      </c>
      <c r="AP937" s="197">
        <f t="shared" si="825"/>
        <v>0</v>
      </c>
      <c r="AQ937" s="197">
        <f t="shared" si="826"/>
        <v>0</v>
      </c>
      <c r="AR937" s="197" t="str">
        <f t="shared" si="827"/>
        <v/>
      </c>
      <c r="AS937" s="197" t="str">
        <f t="shared" si="828"/>
        <v/>
      </c>
      <c r="AT937" s="197" t="str">
        <f t="shared" si="829"/>
        <v/>
      </c>
      <c r="AU937" s="197" t="str">
        <f t="shared" si="830"/>
        <v/>
      </c>
      <c r="AV937" s="199">
        <f t="shared" ca="1" si="822"/>
        <v>2.0771415749716344</v>
      </c>
      <c r="AX937" s="162">
        <f t="shared" si="831"/>
        <v>0</v>
      </c>
      <c r="AY937" s="162">
        <f t="shared" si="832"/>
        <v>0</v>
      </c>
      <c r="AZ937" s="162">
        <f t="shared" si="833"/>
        <v>0</v>
      </c>
      <c r="BA937" s="162">
        <f t="shared" si="834"/>
        <v>0</v>
      </c>
      <c r="BB937" s="162" t="str">
        <f t="shared" si="835"/>
        <v/>
      </c>
      <c r="BC937" s="162" t="str">
        <f t="shared" si="836"/>
        <v/>
      </c>
      <c r="BD937" s="162" t="str">
        <f t="shared" si="837"/>
        <v/>
      </c>
      <c r="BE937" s="162" t="str">
        <f t="shared" si="838"/>
        <v/>
      </c>
      <c r="BG937" s="169">
        <f t="shared" si="819"/>
        <v>22.0703699391665</v>
      </c>
      <c r="BH937" s="169">
        <f t="shared" ca="1" si="820"/>
        <v>2.0687667874595221</v>
      </c>
    </row>
    <row r="938" spans="3:60" x14ac:dyDescent="0.25">
      <c r="C938" s="197">
        <v>86.4</v>
      </c>
      <c r="D938" s="198">
        <f t="shared" si="788"/>
        <v>32.419231105678669</v>
      </c>
      <c r="E938" s="199">
        <f t="shared" si="789"/>
        <v>5.3662962962962961</v>
      </c>
      <c r="F938" s="199">
        <f t="shared" si="790"/>
        <v>26.831481481481482</v>
      </c>
      <c r="G938" s="199">
        <f t="shared" si="791"/>
        <v>4.91925928276122</v>
      </c>
      <c r="H938" s="200">
        <f t="shared" si="792"/>
        <v>5590.4479260128373</v>
      </c>
      <c r="K938" s="199">
        <f t="shared" si="793"/>
        <v>22.121756132272825</v>
      </c>
      <c r="L938" s="201">
        <f t="shared" si="794"/>
        <v>0.18553168236193615</v>
      </c>
      <c r="M938" s="201">
        <f t="shared" si="795"/>
        <v>0.18709204412789454</v>
      </c>
      <c r="N938" s="201">
        <f t="shared" si="796"/>
        <v>0.19665401725342782</v>
      </c>
      <c r="O938" s="201">
        <f t="shared" si="797"/>
        <v>0.18570310555575537</v>
      </c>
      <c r="P938" s="201" t="str">
        <f t="shared" si="798"/>
        <v/>
      </c>
      <c r="Q938" s="201" t="str">
        <f t="shared" si="799"/>
        <v/>
      </c>
      <c r="R938" s="201" t="str">
        <f t="shared" si="800"/>
        <v/>
      </c>
      <c r="S938" s="201" t="str">
        <f t="shared" si="801"/>
        <v/>
      </c>
      <c r="T938" s="199">
        <f t="shared" si="802"/>
        <v>0</v>
      </c>
      <c r="U938" s="199">
        <f t="shared" si="803"/>
        <v>0</v>
      </c>
      <c r="V938" s="199">
        <f t="shared" si="804"/>
        <v>0</v>
      </c>
      <c r="W938" s="199">
        <f t="shared" si="805"/>
        <v>0</v>
      </c>
      <c r="X938" s="199" t="str">
        <f t="shared" si="806"/>
        <v/>
      </c>
      <c r="Y938" s="199" t="str">
        <f t="shared" si="807"/>
        <v/>
      </c>
      <c r="Z938" s="199" t="str">
        <f t="shared" si="808"/>
        <v/>
      </c>
      <c r="AA938" s="199" t="str">
        <f t="shared" si="809"/>
        <v/>
      </c>
      <c r="AB938" s="201">
        <f t="shared" ca="1" si="810"/>
        <v>2.0307337499774158</v>
      </c>
      <c r="AD938" s="162">
        <f t="shared" si="811"/>
        <v>0</v>
      </c>
      <c r="AE938" s="162">
        <f t="shared" si="812"/>
        <v>0</v>
      </c>
      <c r="AF938" s="162">
        <f t="shared" si="813"/>
        <v>0</v>
      </c>
      <c r="AG938" s="162">
        <f t="shared" si="814"/>
        <v>0</v>
      </c>
      <c r="AH938" s="162" t="str">
        <f t="shared" si="815"/>
        <v/>
      </c>
      <c r="AI938" s="162" t="str">
        <f t="shared" si="816"/>
        <v/>
      </c>
      <c r="AJ938" s="162" t="str">
        <f t="shared" si="817"/>
        <v/>
      </c>
      <c r="AK938" s="162" t="str">
        <f t="shared" si="818"/>
        <v/>
      </c>
      <c r="AM938" s="199">
        <f t="shared" si="821"/>
        <v>9.6464431620808817</v>
      </c>
      <c r="AN938" s="197">
        <f t="shared" si="823"/>
        <v>0</v>
      </c>
      <c r="AO938" s="197">
        <f t="shared" si="824"/>
        <v>0</v>
      </c>
      <c r="AP938" s="197">
        <f t="shared" si="825"/>
        <v>0</v>
      </c>
      <c r="AQ938" s="197">
        <f t="shared" si="826"/>
        <v>0</v>
      </c>
      <c r="AR938" s="197" t="str">
        <f t="shared" si="827"/>
        <v/>
      </c>
      <c r="AS938" s="197" t="str">
        <f t="shared" si="828"/>
        <v/>
      </c>
      <c r="AT938" s="197" t="str">
        <f t="shared" si="829"/>
        <v/>
      </c>
      <c r="AU938" s="197" t="str">
        <f t="shared" si="830"/>
        <v/>
      </c>
      <c r="AV938" s="199">
        <f t="shared" ca="1" si="822"/>
        <v>2.0964546111276929</v>
      </c>
      <c r="AX938" s="162">
        <f t="shared" si="831"/>
        <v>0</v>
      </c>
      <c r="AY938" s="162">
        <f t="shared" si="832"/>
        <v>0</v>
      </c>
      <c r="AZ938" s="162">
        <f t="shared" si="833"/>
        <v>0</v>
      </c>
      <c r="BA938" s="162">
        <f t="shared" si="834"/>
        <v>0</v>
      </c>
      <c r="BB938" s="162" t="str">
        <f t="shared" si="835"/>
        <v/>
      </c>
      <c r="BC938" s="162" t="str">
        <f t="shared" si="836"/>
        <v/>
      </c>
      <c r="BD938" s="162" t="str">
        <f t="shared" si="837"/>
        <v/>
      </c>
      <c r="BE938" s="162" t="str">
        <f t="shared" si="838"/>
        <v/>
      </c>
      <c r="BG938" s="169">
        <f t="shared" si="819"/>
        <v>22.096063035719663</v>
      </c>
      <c r="BH938" s="169">
        <f t="shared" ca="1" si="820"/>
        <v>2.0287138584541013</v>
      </c>
    </row>
    <row r="939" spans="3:60" x14ac:dyDescent="0.25">
      <c r="C939" s="197">
        <v>86.5</v>
      </c>
      <c r="D939" s="198">
        <f t="shared" si="788"/>
        <v>32.45675336390282</v>
      </c>
      <c r="E939" s="199">
        <f t="shared" si="789"/>
        <v>5.3712427745664737</v>
      </c>
      <c r="F939" s="199">
        <f t="shared" si="790"/>
        <v>26.85621387283237</v>
      </c>
      <c r="G939" s="199">
        <f t="shared" si="791"/>
        <v>4.9249528698940432</v>
      </c>
      <c r="H939" s="200">
        <f t="shared" si="792"/>
        <v>5585.2995776049929</v>
      </c>
      <c r="K939" s="199">
        <f t="shared" si="793"/>
        <v>22.147449228825987</v>
      </c>
      <c r="L939" s="201">
        <f t="shared" si="794"/>
        <v>0.18574716631357605</v>
      </c>
      <c r="M939" s="201">
        <f t="shared" si="795"/>
        <v>0.18730934034639382</v>
      </c>
      <c r="N939" s="201">
        <f t="shared" si="796"/>
        <v>0.19688241913177093</v>
      </c>
      <c r="O939" s="201">
        <f t="shared" si="797"/>
        <v>0.18591878860518135</v>
      </c>
      <c r="P939" s="201" t="str">
        <f t="shared" si="798"/>
        <v/>
      </c>
      <c r="Q939" s="201" t="str">
        <f t="shared" si="799"/>
        <v/>
      </c>
      <c r="R939" s="201" t="str">
        <f t="shared" si="800"/>
        <v/>
      </c>
      <c r="S939" s="201" t="str">
        <f t="shared" si="801"/>
        <v/>
      </c>
      <c r="T939" s="199">
        <f t="shared" si="802"/>
        <v>0</v>
      </c>
      <c r="U939" s="199">
        <f t="shared" si="803"/>
        <v>0</v>
      </c>
      <c r="V939" s="199">
        <f t="shared" si="804"/>
        <v>0</v>
      </c>
      <c r="W939" s="199">
        <f t="shared" si="805"/>
        <v>0</v>
      </c>
      <c r="X939" s="199" t="str">
        <f t="shared" si="806"/>
        <v/>
      </c>
      <c r="Y939" s="199" t="str">
        <f t="shared" si="807"/>
        <v/>
      </c>
      <c r="Z939" s="199" t="str">
        <f t="shared" si="808"/>
        <v/>
      </c>
      <c r="AA939" s="199" t="str">
        <f t="shared" si="809"/>
        <v/>
      </c>
      <c r="AB939" s="201">
        <f t="shared" ca="1" si="810"/>
        <v>2.0303625405925874</v>
      </c>
      <c r="AD939" s="162">
        <f t="shared" si="811"/>
        <v>0</v>
      </c>
      <c r="AE939" s="162">
        <f t="shared" si="812"/>
        <v>0</v>
      </c>
      <c r="AF939" s="162">
        <f t="shared" si="813"/>
        <v>0</v>
      </c>
      <c r="AG939" s="162">
        <f t="shared" si="814"/>
        <v>0</v>
      </c>
      <c r="AH939" s="162" t="str">
        <f t="shared" si="815"/>
        <v/>
      </c>
      <c r="AI939" s="162" t="str">
        <f t="shared" si="816"/>
        <v/>
      </c>
      <c r="AJ939" s="162" t="str">
        <f t="shared" si="817"/>
        <v/>
      </c>
      <c r="AK939" s="162" t="str">
        <f t="shared" si="818"/>
        <v/>
      </c>
      <c r="AM939" s="199">
        <f t="shared" si="821"/>
        <v>9.6576599564553938</v>
      </c>
      <c r="AN939" s="197">
        <f t="shared" si="823"/>
        <v>0</v>
      </c>
      <c r="AO939" s="197">
        <f t="shared" si="824"/>
        <v>0</v>
      </c>
      <c r="AP939" s="197">
        <f t="shared" si="825"/>
        <v>0</v>
      </c>
      <c r="AQ939" s="197">
        <f t="shared" si="826"/>
        <v>0</v>
      </c>
      <c r="AR939" s="197" t="str">
        <f t="shared" si="827"/>
        <v/>
      </c>
      <c r="AS939" s="197" t="str">
        <f t="shared" si="828"/>
        <v/>
      </c>
      <c r="AT939" s="197" t="str">
        <f t="shared" si="829"/>
        <v/>
      </c>
      <c r="AU939" s="197" t="str">
        <f t="shared" si="830"/>
        <v/>
      </c>
      <c r="AV939" s="199">
        <f t="shared" ca="1" si="822"/>
        <v>2.1726482854343718</v>
      </c>
      <c r="AX939" s="162">
        <f t="shared" si="831"/>
        <v>0</v>
      </c>
      <c r="AY939" s="162">
        <f t="shared" si="832"/>
        <v>0</v>
      </c>
      <c r="AZ939" s="162">
        <f t="shared" si="833"/>
        <v>0</v>
      </c>
      <c r="BA939" s="162">
        <f t="shared" si="834"/>
        <v>0</v>
      </c>
      <c r="BB939" s="162" t="str">
        <f t="shared" si="835"/>
        <v/>
      </c>
      <c r="BC939" s="162" t="str">
        <f t="shared" si="836"/>
        <v/>
      </c>
      <c r="BD939" s="162" t="str">
        <f t="shared" si="837"/>
        <v/>
      </c>
      <c r="BE939" s="162" t="str">
        <f t="shared" si="838"/>
        <v/>
      </c>
      <c r="BG939" s="169">
        <f t="shared" si="819"/>
        <v>22.121756132272825</v>
      </c>
      <c r="BH939" s="169">
        <f t="shared" ca="1" si="820"/>
        <v>2.0307337499774158</v>
      </c>
    </row>
    <row r="940" spans="3:60" x14ac:dyDescent="0.25">
      <c r="C940" s="197">
        <v>86.6</v>
      </c>
      <c r="D940" s="198">
        <f t="shared" si="788"/>
        <v>32.494275622126992</v>
      </c>
      <c r="E940" s="199">
        <f t="shared" si="789"/>
        <v>5.3761893764434179</v>
      </c>
      <c r="F940" s="199">
        <f t="shared" si="790"/>
        <v>26.880946882217089</v>
      </c>
      <c r="G940" s="199">
        <f t="shared" si="791"/>
        <v>4.9306464570268691</v>
      </c>
      <c r="H940" s="200">
        <f t="shared" si="792"/>
        <v>5580.1605745975976</v>
      </c>
      <c r="K940" s="199">
        <f t="shared" si="793"/>
        <v>22.17314232537915</v>
      </c>
      <c r="L940" s="201">
        <f t="shared" si="794"/>
        <v>0.18596265026521591</v>
      </c>
      <c r="M940" s="201">
        <f t="shared" si="795"/>
        <v>0.1875266365648931</v>
      </c>
      <c r="N940" s="201">
        <f t="shared" si="796"/>
        <v>0.19711082101011404</v>
      </c>
      <c r="O940" s="201">
        <f t="shared" si="797"/>
        <v>0.18613447165460728</v>
      </c>
      <c r="P940" s="201" t="str">
        <f t="shared" si="798"/>
        <v/>
      </c>
      <c r="Q940" s="201" t="str">
        <f t="shared" si="799"/>
        <v/>
      </c>
      <c r="R940" s="201" t="str">
        <f t="shared" si="800"/>
        <v/>
      </c>
      <c r="S940" s="201" t="str">
        <f t="shared" si="801"/>
        <v/>
      </c>
      <c r="T940" s="199">
        <f t="shared" si="802"/>
        <v>0</v>
      </c>
      <c r="U940" s="199">
        <f t="shared" si="803"/>
        <v>0</v>
      </c>
      <c r="V940" s="199">
        <f t="shared" si="804"/>
        <v>0</v>
      </c>
      <c r="W940" s="199">
        <f t="shared" si="805"/>
        <v>0</v>
      </c>
      <c r="X940" s="199" t="str">
        <f t="shared" si="806"/>
        <v/>
      </c>
      <c r="Y940" s="199" t="str">
        <f t="shared" si="807"/>
        <v/>
      </c>
      <c r="Z940" s="199" t="str">
        <f t="shared" si="808"/>
        <v/>
      </c>
      <c r="AA940" s="199" t="str">
        <f t="shared" si="809"/>
        <v/>
      </c>
      <c r="AB940" s="201">
        <f t="shared" ca="1" si="810"/>
        <v>2.124586866619357</v>
      </c>
      <c r="AD940" s="162">
        <f t="shared" si="811"/>
        <v>0</v>
      </c>
      <c r="AE940" s="162">
        <f t="shared" si="812"/>
        <v>0</v>
      </c>
      <c r="AF940" s="162">
        <f t="shared" si="813"/>
        <v>0</v>
      </c>
      <c r="AG940" s="162">
        <f t="shared" si="814"/>
        <v>0</v>
      </c>
      <c r="AH940" s="162" t="str">
        <f t="shared" si="815"/>
        <v/>
      </c>
      <c r="AI940" s="162" t="str">
        <f t="shared" si="816"/>
        <v/>
      </c>
      <c r="AJ940" s="162" t="str">
        <f t="shared" si="817"/>
        <v/>
      </c>
      <c r="AK940" s="162" t="str">
        <f t="shared" si="818"/>
        <v/>
      </c>
      <c r="AM940" s="199">
        <f t="shared" si="821"/>
        <v>9.6688767508299058</v>
      </c>
      <c r="AN940" s="197">
        <f t="shared" si="823"/>
        <v>0</v>
      </c>
      <c r="AO940" s="197">
        <f t="shared" si="824"/>
        <v>0</v>
      </c>
      <c r="AP940" s="197">
        <f t="shared" si="825"/>
        <v>0</v>
      </c>
      <c r="AQ940" s="197">
        <f t="shared" si="826"/>
        <v>0</v>
      </c>
      <c r="AR940" s="197" t="str">
        <f t="shared" si="827"/>
        <v/>
      </c>
      <c r="AS940" s="197" t="str">
        <f t="shared" si="828"/>
        <v/>
      </c>
      <c r="AT940" s="197" t="str">
        <f t="shared" si="829"/>
        <v/>
      </c>
      <c r="AU940" s="197" t="str">
        <f t="shared" si="830"/>
        <v/>
      </c>
      <c r="AV940" s="199">
        <f t="shared" ca="1" si="822"/>
        <v>2.1096459509514078</v>
      </c>
      <c r="AX940" s="162">
        <f t="shared" si="831"/>
        <v>0</v>
      </c>
      <c r="AY940" s="162">
        <f t="shared" si="832"/>
        <v>0</v>
      </c>
      <c r="AZ940" s="162">
        <f t="shared" si="833"/>
        <v>0</v>
      </c>
      <c r="BA940" s="162">
        <f t="shared" si="834"/>
        <v>0</v>
      </c>
      <c r="BB940" s="162" t="str">
        <f t="shared" si="835"/>
        <v/>
      </c>
      <c r="BC940" s="162" t="str">
        <f t="shared" si="836"/>
        <v/>
      </c>
      <c r="BD940" s="162" t="str">
        <f t="shared" si="837"/>
        <v/>
      </c>
      <c r="BE940" s="162" t="str">
        <f t="shared" si="838"/>
        <v/>
      </c>
      <c r="BG940" s="169">
        <f t="shared" si="819"/>
        <v>22.147449228825987</v>
      </c>
      <c r="BH940" s="169">
        <f t="shared" ca="1" si="820"/>
        <v>2.0303625405925874</v>
      </c>
    </row>
    <row r="941" spans="3:60" x14ac:dyDescent="0.25">
      <c r="C941" s="197">
        <v>86.7</v>
      </c>
      <c r="D941" s="198">
        <f t="shared" si="788"/>
        <v>32.531797880351164</v>
      </c>
      <c r="E941" s="199">
        <f t="shared" si="789"/>
        <v>5.3811361014994237</v>
      </c>
      <c r="F941" s="199">
        <f t="shared" si="790"/>
        <v>26.905680507497117</v>
      </c>
      <c r="G941" s="199">
        <f t="shared" si="791"/>
        <v>4.936340044159695</v>
      </c>
      <c r="H941" s="200">
        <f t="shared" si="792"/>
        <v>5575.0308920156594</v>
      </c>
      <c r="K941" s="199">
        <f t="shared" si="793"/>
        <v>22.198835421932312</v>
      </c>
      <c r="L941" s="201">
        <f t="shared" si="794"/>
        <v>0.18617813421685581</v>
      </c>
      <c r="M941" s="201">
        <f t="shared" si="795"/>
        <v>0.18774393278339241</v>
      </c>
      <c r="N941" s="201">
        <f t="shared" si="796"/>
        <v>0.19733922288845718</v>
      </c>
      <c r="O941" s="201">
        <f t="shared" si="797"/>
        <v>0.18635015470403327</v>
      </c>
      <c r="P941" s="201" t="str">
        <f t="shared" si="798"/>
        <v/>
      </c>
      <c r="Q941" s="201" t="str">
        <f t="shared" si="799"/>
        <v/>
      </c>
      <c r="R941" s="201" t="str">
        <f t="shared" si="800"/>
        <v/>
      </c>
      <c r="S941" s="201" t="str">
        <f t="shared" si="801"/>
        <v/>
      </c>
      <c r="T941" s="199">
        <f t="shared" si="802"/>
        <v>0</v>
      </c>
      <c r="U941" s="199">
        <f t="shared" si="803"/>
        <v>0</v>
      </c>
      <c r="V941" s="199">
        <f t="shared" si="804"/>
        <v>0</v>
      </c>
      <c r="W941" s="199">
        <f t="shared" si="805"/>
        <v>0</v>
      </c>
      <c r="X941" s="199" t="str">
        <f t="shared" si="806"/>
        <v/>
      </c>
      <c r="Y941" s="199" t="str">
        <f t="shared" si="807"/>
        <v/>
      </c>
      <c r="Z941" s="199" t="str">
        <f t="shared" si="808"/>
        <v/>
      </c>
      <c r="AA941" s="199" t="str">
        <f t="shared" si="809"/>
        <v/>
      </c>
      <c r="AB941" s="201">
        <f t="shared" ca="1" si="810"/>
        <v>2.0924708539089383</v>
      </c>
      <c r="AD941" s="162">
        <f t="shared" si="811"/>
        <v>0</v>
      </c>
      <c r="AE941" s="162">
        <f t="shared" si="812"/>
        <v>0</v>
      </c>
      <c r="AF941" s="162">
        <f t="shared" si="813"/>
        <v>0</v>
      </c>
      <c r="AG941" s="162">
        <f t="shared" si="814"/>
        <v>0</v>
      </c>
      <c r="AH941" s="162" t="str">
        <f t="shared" si="815"/>
        <v/>
      </c>
      <c r="AI941" s="162" t="str">
        <f t="shared" si="816"/>
        <v/>
      </c>
      <c r="AJ941" s="162" t="str">
        <f t="shared" si="817"/>
        <v/>
      </c>
      <c r="AK941" s="162" t="str">
        <f t="shared" si="818"/>
        <v/>
      </c>
      <c r="AM941" s="199">
        <f t="shared" si="821"/>
        <v>9.6800935452044179</v>
      </c>
      <c r="AN941" s="197">
        <f t="shared" si="823"/>
        <v>0</v>
      </c>
      <c r="AO941" s="197">
        <f t="shared" si="824"/>
        <v>0</v>
      </c>
      <c r="AP941" s="197">
        <f t="shared" si="825"/>
        <v>0</v>
      </c>
      <c r="AQ941" s="197">
        <f t="shared" si="826"/>
        <v>0</v>
      </c>
      <c r="AR941" s="197" t="str">
        <f t="shared" si="827"/>
        <v/>
      </c>
      <c r="AS941" s="197" t="str">
        <f t="shared" si="828"/>
        <v/>
      </c>
      <c r="AT941" s="197" t="str">
        <f t="shared" si="829"/>
        <v/>
      </c>
      <c r="AU941" s="197" t="str">
        <f t="shared" si="830"/>
        <v/>
      </c>
      <c r="AV941" s="199">
        <f t="shared" ca="1" si="822"/>
        <v>2.1641154475764921</v>
      </c>
      <c r="AX941" s="162">
        <f t="shared" si="831"/>
        <v>0</v>
      </c>
      <c r="AY941" s="162">
        <f t="shared" si="832"/>
        <v>0</v>
      </c>
      <c r="AZ941" s="162">
        <f t="shared" si="833"/>
        <v>0</v>
      </c>
      <c r="BA941" s="162">
        <f t="shared" si="834"/>
        <v>0</v>
      </c>
      <c r="BB941" s="162" t="str">
        <f t="shared" si="835"/>
        <v/>
      </c>
      <c r="BC941" s="162" t="str">
        <f t="shared" si="836"/>
        <v/>
      </c>
      <c r="BD941" s="162" t="str">
        <f t="shared" si="837"/>
        <v/>
      </c>
      <c r="BE941" s="162" t="str">
        <f t="shared" si="838"/>
        <v/>
      </c>
      <c r="BG941" s="169">
        <f t="shared" si="819"/>
        <v>22.17314232537915</v>
      </c>
      <c r="BH941" s="169">
        <f t="shared" ca="1" si="820"/>
        <v>2.124586866619357</v>
      </c>
    </row>
    <row r="942" spans="3:60" x14ac:dyDescent="0.25">
      <c r="C942" s="197">
        <v>86.8</v>
      </c>
      <c r="D942" s="198">
        <f t="shared" si="788"/>
        <v>32.569320138575314</v>
      </c>
      <c r="E942" s="199">
        <f t="shared" si="789"/>
        <v>5.3860829493087561</v>
      </c>
      <c r="F942" s="199">
        <f t="shared" si="790"/>
        <v>26.930414746543782</v>
      </c>
      <c r="G942" s="199">
        <f t="shared" si="791"/>
        <v>4.9420336312925182</v>
      </c>
      <c r="H942" s="200">
        <f t="shared" si="792"/>
        <v>5569.9105049709951</v>
      </c>
      <c r="K942" s="199">
        <f t="shared" si="793"/>
        <v>22.224528518485474</v>
      </c>
      <c r="L942" s="201">
        <f t="shared" si="794"/>
        <v>0.18639361816849567</v>
      </c>
      <c r="M942" s="201">
        <f t="shared" si="795"/>
        <v>0.18796122900189172</v>
      </c>
      <c r="N942" s="201">
        <f t="shared" si="796"/>
        <v>0.19756762476680029</v>
      </c>
      <c r="O942" s="201">
        <f t="shared" si="797"/>
        <v>0.18656583775345922</v>
      </c>
      <c r="P942" s="201" t="str">
        <f t="shared" si="798"/>
        <v/>
      </c>
      <c r="Q942" s="201" t="str">
        <f t="shared" si="799"/>
        <v/>
      </c>
      <c r="R942" s="201" t="str">
        <f t="shared" si="800"/>
        <v/>
      </c>
      <c r="S942" s="201" t="str">
        <f t="shared" si="801"/>
        <v/>
      </c>
      <c r="T942" s="199">
        <f t="shared" si="802"/>
        <v>0</v>
      </c>
      <c r="U942" s="199">
        <f t="shared" si="803"/>
        <v>0</v>
      </c>
      <c r="V942" s="199">
        <f t="shared" si="804"/>
        <v>0</v>
      </c>
      <c r="W942" s="199">
        <f t="shared" si="805"/>
        <v>0</v>
      </c>
      <c r="X942" s="199" t="str">
        <f t="shared" si="806"/>
        <v/>
      </c>
      <c r="Y942" s="199" t="str">
        <f t="shared" si="807"/>
        <v/>
      </c>
      <c r="Z942" s="199" t="str">
        <f t="shared" si="808"/>
        <v/>
      </c>
      <c r="AA942" s="199" t="str">
        <f t="shared" si="809"/>
        <v/>
      </c>
      <c r="AB942" s="201">
        <f t="shared" ca="1" si="810"/>
        <v>2.0845400111623027</v>
      </c>
      <c r="AD942" s="162">
        <f t="shared" si="811"/>
        <v>0</v>
      </c>
      <c r="AE942" s="162">
        <f t="shared" si="812"/>
        <v>0</v>
      </c>
      <c r="AF942" s="162">
        <f t="shared" si="813"/>
        <v>0</v>
      </c>
      <c r="AG942" s="162">
        <f t="shared" si="814"/>
        <v>0</v>
      </c>
      <c r="AH942" s="162" t="str">
        <f t="shared" si="815"/>
        <v/>
      </c>
      <c r="AI942" s="162" t="str">
        <f t="shared" si="816"/>
        <v/>
      </c>
      <c r="AJ942" s="162" t="str">
        <f t="shared" si="817"/>
        <v/>
      </c>
      <c r="AK942" s="162" t="str">
        <f t="shared" si="818"/>
        <v/>
      </c>
      <c r="AM942" s="199">
        <f t="shared" si="821"/>
        <v>9.69131033957893</v>
      </c>
      <c r="AN942" s="197">
        <f t="shared" si="823"/>
        <v>0</v>
      </c>
      <c r="AO942" s="197">
        <f t="shared" si="824"/>
        <v>0</v>
      </c>
      <c r="AP942" s="197">
        <f t="shared" si="825"/>
        <v>0</v>
      </c>
      <c r="AQ942" s="197">
        <f t="shared" si="826"/>
        <v>0</v>
      </c>
      <c r="AR942" s="197" t="str">
        <f t="shared" si="827"/>
        <v/>
      </c>
      <c r="AS942" s="197" t="str">
        <f t="shared" si="828"/>
        <v/>
      </c>
      <c r="AT942" s="197" t="str">
        <f t="shared" si="829"/>
        <v/>
      </c>
      <c r="AU942" s="197" t="str">
        <f t="shared" si="830"/>
        <v/>
      </c>
      <c r="AV942" s="199">
        <f t="shared" ca="1" si="822"/>
        <v>2.0262783606457244</v>
      </c>
      <c r="AX942" s="162">
        <f t="shared" si="831"/>
        <v>0</v>
      </c>
      <c r="AY942" s="162">
        <f t="shared" si="832"/>
        <v>0</v>
      </c>
      <c r="AZ942" s="162">
        <f t="shared" si="833"/>
        <v>0</v>
      </c>
      <c r="BA942" s="162">
        <f t="shared" si="834"/>
        <v>0</v>
      </c>
      <c r="BB942" s="162" t="str">
        <f t="shared" si="835"/>
        <v/>
      </c>
      <c r="BC942" s="162" t="str">
        <f t="shared" si="836"/>
        <v/>
      </c>
      <c r="BD942" s="162" t="str">
        <f t="shared" si="837"/>
        <v/>
      </c>
      <c r="BE942" s="162" t="str">
        <f t="shared" si="838"/>
        <v/>
      </c>
      <c r="BG942" s="169">
        <f t="shared" si="819"/>
        <v>22.198835421932312</v>
      </c>
      <c r="BH942" s="169">
        <f t="shared" ca="1" si="820"/>
        <v>2.0924708539089383</v>
      </c>
    </row>
    <row r="943" spans="3:60" x14ac:dyDescent="0.25">
      <c r="C943" s="197">
        <v>86.9</v>
      </c>
      <c r="D943" s="198">
        <f t="shared" si="788"/>
        <v>32.606842396799486</v>
      </c>
      <c r="E943" s="199">
        <f t="shared" si="789"/>
        <v>5.3910299194476412</v>
      </c>
      <c r="F943" s="199">
        <f t="shared" si="790"/>
        <v>26.955149597238204</v>
      </c>
      <c r="G943" s="199">
        <f t="shared" si="791"/>
        <v>4.9477272184253449</v>
      </c>
      <c r="H943" s="200">
        <f t="shared" si="792"/>
        <v>5564.7993886618551</v>
      </c>
      <c r="K943" s="199">
        <f t="shared" si="793"/>
        <v>22.250221615038637</v>
      </c>
      <c r="L943" s="201">
        <f t="shared" si="794"/>
        <v>0.18660910212013554</v>
      </c>
      <c r="M943" s="201">
        <f t="shared" si="795"/>
        <v>0.188178525220391</v>
      </c>
      <c r="N943" s="201">
        <f t="shared" si="796"/>
        <v>0.19779602664514342</v>
      </c>
      <c r="O943" s="201">
        <f t="shared" si="797"/>
        <v>0.18678152080288518</v>
      </c>
      <c r="P943" s="201" t="str">
        <f t="shared" si="798"/>
        <v/>
      </c>
      <c r="Q943" s="201" t="str">
        <f t="shared" si="799"/>
        <v/>
      </c>
      <c r="R943" s="201" t="str">
        <f t="shared" si="800"/>
        <v/>
      </c>
      <c r="S943" s="201" t="str">
        <f t="shared" si="801"/>
        <v/>
      </c>
      <c r="T943" s="199">
        <f t="shared" si="802"/>
        <v>0</v>
      </c>
      <c r="U943" s="199">
        <f t="shared" si="803"/>
        <v>0</v>
      </c>
      <c r="V943" s="199">
        <f t="shared" si="804"/>
        <v>0</v>
      </c>
      <c r="W943" s="199">
        <f t="shared" si="805"/>
        <v>0</v>
      </c>
      <c r="X943" s="199" t="str">
        <f t="shared" si="806"/>
        <v/>
      </c>
      <c r="Y943" s="199" t="str">
        <f t="shared" si="807"/>
        <v/>
      </c>
      <c r="Z943" s="199" t="str">
        <f t="shared" si="808"/>
        <v/>
      </c>
      <c r="AA943" s="199" t="str">
        <f t="shared" si="809"/>
        <v/>
      </c>
      <c r="AB943" s="201">
        <f t="shared" ca="1" si="810"/>
        <v>2.1513471564477333</v>
      </c>
      <c r="AD943" s="162">
        <f t="shared" si="811"/>
        <v>0</v>
      </c>
      <c r="AE943" s="162">
        <f t="shared" si="812"/>
        <v>0</v>
      </c>
      <c r="AF943" s="162">
        <f t="shared" si="813"/>
        <v>0</v>
      </c>
      <c r="AG943" s="162">
        <f t="shared" si="814"/>
        <v>0</v>
      </c>
      <c r="AH943" s="162" t="str">
        <f t="shared" si="815"/>
        <v/>
      </c>
      <c r="AI943" s="162" t="str">
        <f t="shared" si="816"/>
        <v/>
      </c>
      <c r="AJ943" s="162" t="str">
        <f t="shared" si="817"/>
        <v/>
      </c>
      <c r="AK943" s="162" t="str">
        <f t="shared" si="818"/>
        <v/>
      </c>
      <c r="AM943" s="199">
        <f t="shared" si="821"/>
        <v>9.702527133953442</v>
      </c>
      <c r="AN943" s="197">
        <f t="shared" si="823"/>
        <v>0</v>
      </c>
      <c r="AO943" s="197">
        <f t="shared" si="824"/>
        <v>0</v>
      </c>
      <c r="AP943" s="197">
        <f t="shared" si="825"/>
        <v>0</v>
      </c>
      <c r="AQ943" s="197">
        <f t="shared" si="826"/>
        <v>0</v>
      </c>
      <c r="AR943" s="197" t="str">
        <f t="shared" si="827"/>
        <v/>
      </c>
      <c r="AS943" s="197" t="str">
        <f t="shared" si="828"/>
        <v/>
      </c>
      <c r="AT943" s="197" t="str">
        <f t="shared" si="829"/>
        <v/>
      </c>
      <c r="AU943" s="197" t="str">
        <f t="shared" si="830"/>
        <v/>
      </c>
      <c r="AV943" s="199">
        <f t="shared" ca="1" si="822"/>
        <v>2.0528794823224925</v>
      </c>
      <c r="AX943" s="162">
        <f t="shared" si="831"/>
        <v>0</v>
      </c>
      <c r="AY943" s="162">
        <f t="shared" si="832"/>
        <v>0</v>
      </c>
      <c r="AZ943" s="162">
        <f t="shared" si="833"/>
        <v>0</v>
      </c>
      <c r="BA943" s="162">
        <f t="shared" si="834"/>
        <v>0</v>
      </c>
      <c r="BB943" s="162" t="str">
        <f t="shared" si="835"/>
        <v/>
      </c>
      <c r="BC943" s="162" t="str">
        <f t="shared" si="836"/>
        <v/>
      </c>
      <c r="BD943" s="162" t="str">
        <f t="shared" si="837"/>
        <v/>
      </c>
      <c r="BE943" s="162" t="str">
        <f t="shared" si="838"/>
        <v/>
      </c>
      <c r="BG943" s="169">
        <f t="shared" si="819"/>
        <v>22.224528518485474</v>
      </c>
      <c r="BH943" s="169">
        <f t="shared" ca="1" si="820"/>
        <v>2.0845400111623027</v>
      </c>
    </row>
    <row r="944" spans="3:60" x14ac:dyDescent="0.25">
      <c r="C944" s="197">
        <v>87</v>
      </c>
      <c r="D944" s="198">
        <f t="shared" si="788"/>
        <v>32.644364655023658</v>
      </c>
      <c r="E944" s="199">
        <f t="shared" si="789"/>
        <v>5.3959770114942529</v>
      </c>
      <c r="F944" s="199">
        <f t="shared" si="790"/>
        <v>26.979885057471265</v>
      </c>
      <c r="G944" s="199">
        <f t="shared" si="791"/>
        <v>4.9534208055581734</v>
      </c>
      <c r="H944" s="200">
        <f t="shared" si="792"/>
        <v>5559.6975183725635</v>
      </c>
      <c r="K944" s="199">
        <f t="shared" si="793"/>
        <v>22.275914711591799</v>
      </c>
      <c r="L944" s="201">
        <f t="shared" si="794"/>
        <v>0.18682458607177543</v>
      </c>
      <c r="M944" s="201">
        <f t="shared" si="795"/>
        <v>0.1883958214388903</v>
      </c>
      <c r="N944" s="201">
        <f t="shared" si="796"/>
        <v>0.19802442852348653</v>
      </c>
      <c r="O944" s="201">
        <f t="shared" si="797"/>
        <v>0.18699720385231114</v>
      </c>
      <c r="P944" s="201" t="str">
        <f t="shared" si="798"/>
        <v/>
      </c>
      <c r="Q944" s="201" t="str">
        <f t="shared" si="799"/>
        <v/>
      </c>
      <c r="R944" s="201" t="str">
        <f t="shared" si="800"/>
        <v/>
      </c>
      <c r="S944" s="201" t="str">
        <f t="shared" si="801"/>
        <v/>
      </c>
      <c r="T944" s="199">
        <f t="shared" si="802"/>
        <v>0</v>
      </c>
      <c r="U944" s="199">
        <f t="shared" si="803"/>
        <v>0</v>
      </c>
      <c r="V944" s="199">
        <f t="shared" si="804"/>
        <v>0</v>
      </c>
      <c r="W944" s="199">
        <f t="shared" si="805"/>
        <v>0</v>
      </c>
      <c r="X944" s="199" t="str">
        <f t="shared" si="806"/>
        <v/>
      </c>
      <c r="Y944" s="199" t="str">
        <f t="shared" si="807"/>
        <v/>
      </c>
      <c r="Z944" s="199" t="str">
        <f t="shared" si="808"/>
        <v/>
      </c>
      <c r="AA944" s="199" t="str">
        <f t="shared" si="809"/>
        <v/>
      </c>
      <c r="AB944" s="201">
        <f t="shared" ca="1" si="810"/>
        <v>2.0051361431072827</v>
      </c>
      <c r="AD944" s="162">
        <f t="shared" si="811"/>
        <v>0</v>
      </c>
      <c r="AE944" s="162">
        <f t="shared" si="812"/>
        <v>0</v>
      </c>
      <c r="AF944" s="162">
        <f t="shared" si="813"/>
        <v>0</v>
      </c>
      <c r="AG944" s="162">
        <f t="shared" si="814"/>
        <v>0</v>
      </c>
      <c r="AH944" s="162" t="str">
        <f t="shared" si="815"/>
        <v/>
      </c>
      <c r="AI944" s="162" t="str">
        <f t="shared" si="816"/>
        <v/>
      </c>
      <c r="AJ944" s="162" t="str">
        <f t="shared" si="817"/>
        <v/>
      </c>
      <c r="AK944" s="162" t="str">
        <f t="shared" si="818"/>
        <v/>
      </c>
      <c r="AM944" s="199">
        <f t="shared" si="821"/>
        <v>9.7137439283279541</v>
      </c>
      <c r="AN944" s="197">
        <f t="shared" si="823"/>
        <v>0</v>
      </c>
      <c r="AO944" s="197">
        <f t="shared" si="824"/>
        <v>0</v>
      </c>
      <c r="AP944" s="197">
        <f t="shared" si="825"/>
        <v>0</v>
      </c>
      <c r="AQ944" s="197">
        <f t="shared" si="826"/>
        <v>0</v>
      </c>
      <c r="AR944" s="197" t="str">
        <f t="shared" si="827"/>
        <v/>
      </c>
      <c r="AS944" s="197" t="str">
        <f t="shared" si="828"/>
        <v/>
      </c>
      <c r="AT944" s="197" t="str">
        <f t="shared" si="829"/>
        <v/>
      </c>
      <c r="AU944" s="197" t="str">
        <f t="shared" si="830"/>
        <v/>
      </c>
      <c r="AV944" s="199">
        <f t="shared" ca="1" si="822"/>
        <v>2.1464120861317184</v>
      </c>
      <c r="AX944" s="162">
        <f t="shared" si="831"/>
        <v>0</v>
      </c>
      <c r="AY944" s="162">
        <f t="shared" si="832"/>
        <v>0</v>
      </c>
      <c r="AZ944" s="162">
        <f t="shared" si="833"/>
        <v>0</v>
      </c>
      <c r="BA944" s="162">
        <f t="shared" si="834"/>
        <v>0</v>
      </c>
      <c r="BB944" s="162" t="str">
        <f t="shared" si="835"/>
        <v/>
      </c>
      <c r="BC944" s="162" t="str">
        <f t="shared" si="836"/>
        <v/>
      </c>
      <c r="BD944" s="162" t="str">
        <f t="shared" si="837"/>
        <v/>
      </c>
      <c r="BE944" s="162" t="str">
        <f t="shared" si="838"/>
        <v/>
      </c>
      <c r="BG944" s="169">
        <f t="shared" si="819"/>
        <v>22.250221615038637</v>
      </c>
      <c r="BH944" s="169">
        <f t="shared" ca="1" si="820"/>
        <v>2.1513471564477333</v>
      </c>
    </row>
    <row r="945" spans="3:60" x14ac:dyDescent="0.25">
      <c r="C945" s="197">
        <v>87.1</v>
      </c>
      <c r="D945" s="198">
        <f t="shared" si="788"/>
        <v>32.681886913247816</v>
      </c>
      <c r="E945" s="199">
        <f t="shared" si="789"/>
        <v>5.4009242250287022</v>
      </c>
      <c r="F945" s="199">
        <f t="shared" si="790"/>
        <v>27.004621125143512</v>
      </c>
      <c r="G945" s="199">
        <f t="shared" si="791"/>
        <v>4.9591143926909966</v>
      </c>
      <c r="H945" s="200">
        <f t="shared" si="792"/>
        <v>5554.6048694731635</v>
      </c>
      <c r="K945" s="199">
        <f t="shared" si="793"/>
        <v>22.301607808144961</v>
      </c>
      <c r="L945" s="201">
        <f t="shared" si="794"/>
        <v>0.1870400700234153</v>
      </c>
      <c r="M945" s="201">
        <f t="shared" si="795"/>
        <v>0.18861311765738961</v>
      </c>
      <c r="N945" s="201">
        <f t="shared" si="796"/>
        <v>0.19825283040182967</v>
      </c>
      <c r="O945" s="201">
        <f t="shared" si="797"/>
        <v>0.18721288690173712</v>
      </c>
      <c r="P945" s="201" t="str">
        <f t="shared" si="798"/>
        <v/>
      </c>
      <c r="Q945" s="201" t="str">
        <f t="shared" si="799"/>
        <v/>
      </c>
      <c r="R945" s="201" t="str">
        <f t="shared" si="800"/>
        <v/>
      </c>
      <c r="S945" s="201" t="str">
        <f t="shared" si="801"/>
        <v/>
      </c>
      <c r="T945" s="199">
        <f t="shared" si="802"/>
        <v>0</v>
      </c>
      <c r="U945" s="199">
        <f t="shared" si="803"/>
        <v>0</v>
      </c>
      <c r="V945" s="199">
        <f t="shared" si="804"/>
        <v>0</v>
      </c>
      <c r="W945" s="199">
        <f t="shared" si="805"/>
        <v>0</v>
      </c>
      <c r="X945" s="199" t="str">
        <f t="shared" si="806"/>
        <v/>
      </c>
      <c r="Y945" s="199" t="str">
        <f t="shared" si="807"/>
        <v/>
      </c>
      <c r="Z945" s="199" t="str">
        <f t="shared" si="808"/>
        <v/>
      </c>
      <c r="AA945" s="199" t="str">
        <f t="shared" si="809"/>
        <v/>
      </c>
      <c r="AB945" s="201">
        <f t="shared" ca="1" si="810"/>
        <v>2.137423094949046</v>
      </c>
      <c r="AD945" s="162">
        <f t="shared" si="811"/>
        <v>0</v>
      </c>
      <c r="AE945" s="162">
        <f t="shared" si="812"/>
        <v>0</v>
      </c>
      <c r="AF945" s="162">
        <f t="shared" si="813"/>
        <v>0</v>
      </c>
      <c r="AG945" s="162">
        <f t="shared" si="814"/>
        <v>0</v>
      </c>
      <c r="AH945" s="162" t="str">
        <f t="shared" si="815"/>
        <v/>
      </c>
      <c r="AI945" s="162" t="str">
        <f t="shared" si="816"/>
        <v/>
      </c>
      <c r="AJ945" s="162" t="str">
        <f t="shared" si="817"/>
        <v/>
      </c>
      <c r="AK945" s="162" t="str">
        <f t="shared" si="818"/>
        <v/>
      </c>
      <c r="AM945" s="199">
        <f t="shared" si="821"/>
        <v>9.7249607227024661</v>
      </c>
      <c r="AN945" s="197">
        <f t="shared" si="823"/>
        <v>0</v>
      </c>
      <c r="AO945" s="197">
        <f t="shared" si="824"/>
        <v>0</v>
      </c>
      <c r="AP945" s="197">
        <f t="shared" si="825"/>
        <v>0</v>
      </c>
      <c r="AQ945" s="197">
        <f t="shared" si="826"/>
        <v>0</v>
      </c>
      <c r="AR945" s="197" t="str">
        <f t="shared" si="827"/>
        <v/>
      </c>
      <c r="AS945" s="197" t="str">
        <f t="shared" si="828"/>
        <v/>
      </c>
      <c r="AT945" s="197" t="str">
        <f t="shared" si="829"/>
        <v/>
      </c>
      <c r="AU945" s="197" t="str">
        <f t="shared" si="830"/>
        <v/>
      </c>
      <c r="AV945" s="199">
        <f t="shared" ca="1" si="822"/>
        <v>2.0565583976810196</v>
      </c>
      <c r="AX945" s="162">
        <f t="shared" si="831"/>
        <v>0</v>
      </c>
      <c r="AY945" s="162">
        <f t="shared" si="832"/>
        <v>0</v>
      </c>
      <c r="AZ945" s="162">
        <f t="shared" si="833"/>
        <v>0</v>
      </c>
      <c r="BA945" s="162">
        <f t="shared" si="834"/>
        <v>0</v>
      </c>
      <c r="BB945" s="162" t="str">
        <f t="shared" si="835"/>
        <v/>
      </c>
      <c r="BC945" s="162" t="str">
        <f t="shared" si="836"/>
        <v/>
      </c>
      <c r="BD945" s="162" t="str">
        <f t="shared" si="837"/>
        <v/>
      </c>
      <c r="BE945" s="162" t="str">
        <f t="shared" si="838"/>
        <v/>
      </c>
      <c r="BG945" s="169">
        <f t="shared" si="819"/>
        <v>22.275914711591799</v>
      </c>
      <c r="BH945" s="169">
        <f t="shared" ca="1" si="820"/>
        <v>2.0051361431072827</v>
      </c>
    </row>
    <row r="946" spans="3:60" x14ac:dyDescent="0.25">
      <c r="C946" s="197">
        <v>87.2</v>
      </c>
      <c r="D946" s="198">
        <f t="shared" si="788"/>
        <v>32.71940917147198</v>
      </c>
      <c r="E946" s="199">
        <f t="shared" si="789"/>
        <v>5.4058715596330273</v>
      </c>
      <c r="F946" s="199">
        <f t="shared" si="790"/>
        <v>27.029357798165137</v>
      </c>
      <c r="G946" s="199">
        <f t="shared" si="791"/>
        <v>4.9648079798238225</v>
      </c>
      <c r="H946" s="200">
        <f t="shared" si="792"/>
        <v>5549.5214174190487</v>
      </c>
      <c r="K946" s="199">
        <f t="shared" si="793"/>
        <v>22.327300904698124</v>
      </c>
      <c r="L946" s="201">
        <f t="shared" si="794"/>
        <v>0.18725555397505519</v>
      </c>
      <c r="M946" s="201">
        <f t="shared" si="795"/>
        <v>0.18883041387588889</v>
      </c>
      <c r="N946" s="201">
        <f t="shared" si="796"/>
        <v>0.19848123228017278</v>
      </c>
      <c r="O946" s="201">
        <f t="shared" si="797"/>
        <v>0.18742856995116308</v>
      </c>
      <c r="P946" s="201" t="str">
        <f t="shared" si="798"/>
        <v/>
      </c>
      <c r="Q946" s="201" t="str">
        <f t="shared" si="799"/>
        <v/>
      </c>
      <c r="R946" s="201" t="str">
        <f t="shared" si="800"/>
        <v/>
      </c>
      <c r="S946" s="201" t="str">
        <f t="shared" si="801"/>
        <v/>
      </c>
      <c r="T946" s="199">
        <f t="shared" si="802"/>
        <v>0</v>
      </c>
      <c r="U946" s="199">
        <f t="shared" si="803"/>
        <v>0</v>
      </c>
      <c r="V946" s="199">
        <f t="shared" si="804"/>
        <v>0</v>
      </c>
      <c r="W946" s="199">
        <f t="shared" si="805"/>
        <v>0</v>
      </c>
      <c r="X946" s="199" t="str">
        <f t="shared" si="806"/>
        <v/>
      </c>
      <c r="Y946" s="199" t="str">
        <f t="shared" si="807"/>
        <v/>
      </c>
      <c r="Z946" s="199" t="str">
        <f t="shared" si="808"/>
        <v/>
      </c>
      <c r="AA946" s="199" t="str">
        <f t="shared" si="809"/>
        <v/>
      </c>
      <c r="AB946" s="201">
        <f t="shared" ca="1" si="810"/>
        <v>2.0870882926841601</v>
      </c>
      <c r="AD946" s="162">
        <f t="shared" si="811"/>
        <v>0</v>
      </c>
      <c r="AE946" s="162">
        <f t="shared" si="812"/>
        <v>0</v>
      </c>
      <c r="AF946" s="162">
        <f t="shared" si="813"/>
        <v>0</v>
      </c>
      <c r="AG946" s="162">
        <f t="shared" si="814"/>
        <v>0</v>
      </c>
      <c r="AH946" s="162" t="str">
        <f t="shared" si="815"/>
        <v/>
      </c>
      <c r="AI946" s="162" t="str">
        <f t="shared" si="816"/>
        <v/>
      </c>
      <c r="AJ946" s="162" t="str">
        <f t="shared" si="817"/>
        <v/>
      </c>
      <c r="AK946" s="162" t="str">
        <f t="shared" si="818"/>
        <v/>
      </c>
      <c r="AM946" s="199">
        <f t="shared" si="821"/>
        <v>9.7361775170769782</v>
      </c>
      <c r="AN946" s="197">
        <f t="shared" si="823"/>
        <v>0</v>
      </c>
      <c r="AO946" s="197">
        <f t="shared" si="824"/>
        <v>0</v>
      </c>
      <c r="AP946" s="197">
        <f t="shared" si="825"/>
        <v>0</v>
      </c>
      <c r="AQ946" s="197">
        <f t="shared" si="826"/>
        <v>0</v>
      </c>
      <c r="AR946" s="197" t="str">
        <f t="shared" si="827"/>
        <v/>
      </c>
      <c r="AS946" s="197" t="str">
        <f t="shared" si="828"/>
        <v/>
      </c>
      <c r="AT946" s="197" t="str">
        <f t="shared" si="829"/>
        <v/>
      </c>
      <c r="AU946" s="197" t="str">
        <f t="shared" si="830"/>
        <v/>
      </c>
      <c r="AV946" s="199">
        <f t="shared" ca="1" si="822"/>
        <v>2.0681574376199969</v>
      </c>
      <c r="AX946" s="162">
        <f t="shared" si="831"/>
        <v>0</v>
      </c>
      <c r="AY946" s="162">
        <f t="shared" si="832"/>
        <v>0</v>
      </c>
      <c r="AZ946" s="162">
        <f t="shared" si="833"/>
        <v>0</v>
      </c>
      <c r="BA946" s="162">
        <f t="shared" si="834"/>
        <v>0</v>
      </c>
      <c r="BB946" s="162" t="str">
        <f t="shared" si="835"/>
        <v/>
      </c>
      <c r="BC946" s="162" t="str">
        <f t="shared" si="836"/>
        <v/>
      </c>
      <c r="BD946" s="162" t="str">
        <f t="shared" si="837"/>
        <v/>
      </c>
      <c r="BE946" s="162" t="str">
        <f t="shared" si="838"/>
        <v/>
      </c>
      <c r="BG946" s="169">
        <f t="shared" si="819"/>
        <v>22.301607808144961</v>
      </c>
      <c r="BH946" s="169">
        <f t="shared" ca="1" si="820"/>
        <v>2.137423094949046</v>
      </c>
    </row>
    <row r="947" spans="3:60" x14ac:dyDescent="0.25">
      <c r="C947" s="197">
        <v>87.3</v>
      </c>
      <c r="D947" s="198">
        <f t="shared" si="788"/>
        <v>32.756931429696152</v>
      </c>
      <c r="E947" s="199">
        <f t="shared" si="789"/>
        <v>5.4108190148911799</v>
      </c>
      <c r="F947" s="199">
        <f t="shared" si="790"/>
        <v>27.054095074455901</v>
      </c>
      <c r="G947" s="199">
        <f t="shared" si="791"/>
        <v>4.9705015669566484</v>
      </c>
      <c r="H947" s="200">
        <f t="shared" si="792"/>
        <v>5544.4471377506134</v>
      </c>
      <c r="K947" s="199">
        <f t="shared" si="793"/>
        <v>22.352994001251286</v>
      </c>
      <c r="L947" s="201">
        <f t="shared" si="794"/>
        <v>0.18747103792669506</v>
      </c>
      <c r="M947" s="201">
        <f t="shared" si="795"/>
        <v>0.1890477100943882</v>
      </c>
      <c r="N947" s="201">
        <f t="shared" si="796"/>
        <v>0.19870963415851592</v>
      </c>
      <c r="O947" s="201">
        <f t="shared" si="797"/>
        <v>0.18764425300058904</v>
      </c>
      <c r="P947" s="201" t="str">
        <f t="shared" si="798"/>
        <v/>
      </c>
      <c r="Q947" s="201" t="str">
        <f t="shared" si="799"/>
        <v/>
      </c>
      <c r="R947" s="201" t="str">
        <f t="shared" si="800"/>
        <v/>
      </c>
      <c r="S947" s="201" t="str">
        <f t="shared" si="801"/>
        <v/>
      </c>
      <c r="T947" s="199">
        <f t="shared" si="802"/>
        <v>0</v>
      </c>
      <c r="U947" s="199">
        <f t="shared" si="803"/>
        <v>0</v>
      </c>
      <c r="V947" s="199">
        <f t="shared" si="804"/>
        <v>0</v>
      </c>
      <c r="W947" s="199">
        <f t="shared" si="805"/>
        <v>0</v>
      </c>
      <c r="X947" s="199" t="str">
        <f t="shared" si="806"/>
        <v/>
      </c>
      <c r="Y947" s="199" t="str">
        <f t="shared" si="807"/>
        <v/>
      </c>
      <c r="Z947" s="199" t="str">
        <f t="shared" si="808"/>
        <v/>
      </c>
      <c r="AA947" s="199" t="str">
        <f t="shared" si="809"/>
        <v/>
      </c>
      <c r="AB947" s="201">
        <f t="shared" ca="1" si="810"/>
        <v>2.0986091804742841</v>
      </c>
      <c r="AD947" s="162">
        <f t="shared" si="811"/>
        <v>0</v>
      </c>
      <c r="AE947" s="162">
        <f t="shared" si="812"/>
        <v>0</v>
      </c>
      <c r="AF947" s="162">
        <f t="shared" si="813"/>
        <v>0</v>
      </c>
      <c r="AG947" s="162">
        <f t="shared" si="814"/>
        <v>0</v>
      </c>
      <c r="AH947" s="162" t="str">
        <f t="shared" si="815"/>
        <v/>
      </c>
      <c r="AI947" s="162" t="str">
        <f t="shared" si="816"/>
        <v/>
      </c>
      <c r="AJ947" s="162" t="str">
        <f t="shared" si="817"/>
        <v/>
      </c>
      <c r="AK947" s="162" t="str">
        <f t="shared" si="818"/>
        <v/>
      </c>
      <c r="AM947" s="199">
        <f t="shared" si="821"/>
        <v>9.7473943114514903</v>
      </c>
      <c r="AN947" s="197">
        <f t="shared" si="823"/>
        <v>0</v>
      </c>
      <c r="AO947" s="197">
        <f t="shared" si="824"/>
        <v>0</v>
      </c>
      <c r="AP947" s="197">
        <f t="shared" si="825"/>
        <v>0</v>
      </c>
      <c r="AQ947" s="197">
        <f t="shared" si="826"/>
        <v>0</v>
      </c>
      <c r="AR947" s="197" t="str">
        <f t="shared" si="827"/>
        <v/>
      </c>
      <c r="AS947" s="197" t="str">
        <f t="shared" si="828"/>
        <v/>
      </c>
      <c r="AT947" s="197" t="str">
        <f t="shared" si="829"/>
        <v/>
      </c>
      <c r="AU947" s="197" t="str">
        <f t="shared" si="830"/>
        <v/>
      </c>
      <c r="AV947" s="199">
        <f t="shared" ca="1" si="822"/>
        <v>2.1787943371144127</v>
      </c>
      <c r="AX947" s="162">
        <f t="shared" si="831"/>
        <v>0</v>
      </c>
      <c r="AY947" s="162">
        <f t="shared" si="832"/>
        <v>0</v>
      </c>
      <c r="AZ947" s="162">
        <f t="shared" si="833"/>
        <v>0</v>
      </c>
      <c r="BA947" s="162">
        <f t="shared" si="834"/>
        <v>0</v>
      </c>
      <c r="BB947" s="162" t="str">
        <f t="shared" si="835"/>
        <v/>
      </c>
      <c r="BC947" s="162" t="str">
        <f t="shared" si="836"/>
        <v/>
      </c>
      <c r="BD947" s="162" t="str">
        <f t="shared" si="837"/>
        <v/>
      </c>
      <c r="BE947" s="162" t="str">
        <f t="shared" si="838"/>
        <v/>
      </c>
      <c r="BG947" s="169">
        <f t="shared" si="819"/>
        <v>22.327300904698124</v>
      </c>
      <c r="BH947" s="169">
        <f t="shared" ca="1" si="820"/>
        <v>2.0870882926841601</v>
      </c>
    </row>
    <row r="948" spans="3:60" x14ac:dyDescent="0.25">
      <c r="C948" s="197">
        <v>87.4</v>
      </c>
      <c r="D948" s="198">
        <f t="shared" si="788"/>
        <v>32.794453687920317</v>
      </c>
      <c r="E948" s="199">
        <f t="shared" si="789"/>
        <v>5.4157665903890164</v>
      </c>
      <c r="F948" s="199">
        <f t="shared" si="790"/>
        <v>27.078832951945081</v>
      </c>
      <c r="G948" s="199">
        <f t="shared" si="791"/>
        <v>4.9761951540894733</v>
      </c>
      <c r="H948" s="200">
        <f t="shared" si="792"/>
        <v>5539.3820060928974</v>
      </c>
      <c r="K948" s="199">
        <f t="shared" si="793"/>
        <v>22.378687097804448</v>
      </c>
      <c r="L948" s="201">
        <f t="shared" si="794"/>
        <v>0.18768652187833496</v>
      </c>
      <c r="M948" s="201">
        <f t="shared" si="795"/>
        <v>0.18926500631288748</v>
      </c>
      <c r="N948" s="201">
        <f t="shared" si="796"/>
        <v>0.19893803603685903</v>
      </c>
      <c r="O948" s="201">
        <f t="shared" si="797"/>
        <v>0.187859936050015</v>
      </c>
      <c r="P948" s="201" t="str">
        <f t="shared" si="798"/>
        <v/>
      </c>
      <c r="Q948" s="201" t="str">
        <f t="shared" si="799"/>
        <v/>
      </c>
      <c r="R948" s="201" t="str">
        <f t="shared" si="800"/>
        <v/>
      </c>
      <c r="S948" s="201" t="str">
        <f t="shared" si="801"/>
        <v/>
      </c>
      <c r="T948" s="199">
        <f t="shared" si="802"/>
        <v>0</v>
      </c>
      <c r="U948" s="199">
        <f t="shared" si="803"/>
        <v>0</v>
      </c>
      <c r="V948" s="199">
        <f t="shared" si="804"/>
        <v>0</v>
      </c>
      <c r="W948" s="199">
        <f t="shared" si="805"/>
        <v>0</v>
      </c>
      <c r="X948" s="199" t="str">
        <f t="shared" si="806"/>
        <v/>
      </c>
      <c r="Y948" s="199" t="str">
        <f t="shared" si="807"/>
        <v/>
      </c>
      <c r="Z948" s="199" t="str">
        <f t="shared" si="808"/>
        <v/>
      </c>
      <c r="AA948" s="199" t="str">
        <f t="shared" si="809"/>
        <v/>
      </c>
      <c r="AB948" s="201">
        <f t="shared" ca="1" si="810"/>
        <v>2.0159955773020091</v>
      </c>
      <c r="AD948" s="162">
        <f t="shared" si="811"/>
        <v>0</v>
      </c>
      <c r="AE948" s="162">
        <f t="shared" si="812"/>
        <v>0</v>
      </c>
      <c r="AF948" s="162">
        <f t="shared" si="813"/>
        <v>0</v>
      </c>
      <c r="AG948" s="162">
        <f t="shared" si="814"/>
        <v>0</v>
      </c>
      <c r="AH948" s="162" t="str">
        <f t="shared" si="815"/>
        <v/>
      </c>
      <c r="AI948" s="162" t="str">
        <f t="shared" si="816"/>
        <v/>
      </c>
      <c r="AJ948" s="162" t="str">
        <f t="shared" si="817"/>
        <v/>
      </c>
      <c r="AK948" s="162" t="str">
        <f t="shared" si="818"/>
        <v/>
      </c>
      <c r="AM948" s="199">
        <f t="shared" si="821"/>
        <v>9.7586111058260023</v>
      </c>
      <c r="AN948" s="197">
        <f t="shared" si="823"/>
        <v>0</v>
      </c>
      <c r="AO948" s="197">
        <f t="shared" si="824"/>
        <v>0</v>
      </c>
      <c r="AP948" s="197">
        <f t="shared" si="825"/>
        <v>0</v>
      </c>
      <c r="AQ948" s="197">
        <f t="shared" si="826"/>
        <v>0</v>
      </c>
      <c r="AR948" s="197" t="str">
        <f t="shared" si="827"/>
        <v/>
      </c>
      <c r="AS948" s="197" t="str">
        <f t="shared" si="828"/>
        <v/>
      </c>
      <c r="AT948" s="197" t="str">
        <f t="shared" si="829"/>
        <v/>
      </c>
      <c r="AU948" s="197" t="str">
        <f t="shared" si="830"/>
        <v/>
      </c>
      <c r="AV948" s="199">
        <f t="shared" ca="1" si="822"/>
        <v>2.1248061823183915</v>
      </c>
      <c r="AX948" s="162">
        <f t="shared" si="831"/>
        <v>0</v>
      </c>
      <c r="AY948" s="162">
        <f t="shared" si="832"/>
        <v>0</v>
      </c>
      <c r="AZ948" s="162">
        <f t="shared" si="833"/>
        <v>0</v>
      </c>
      <c r="BA948" s="162">
        <f t="shared" si="834"/>
        <v>0</v>
      </c>
      <c r="BB948" s="162" t="str">
        <f t="shared" si="835"/>
        <v/>
      </c>
      <c r="BC948" s="162" t="str">
        <f t="shared" si="836"/>
        <v/>
      </c>
      <c r="BD948" s="162" t="str">
        <f t="shared" si="837"/>
        <v/>
      </c>
      <c r="BE948" s="162" t="str">
        <f t="shared" si="838"/>
        <v/>
      </c>
      <c r="BG948" s="169">
        <f t="shared" si="819"/>
        <v>22.352994001251286</v>
      </c>
      <c r="BH948" s="169">
        <f t="shared" ca="1" si="820"/>
        <v>2.0986091804742841</v>
      </c>
    </row>
    <row r="949" spans="3:60" x14ac:dyDescent="0.25">
      <c r="C949" s="197">
        <v>87.5</v>
      </c>
      <c r="D949" s="198">
        <f t="shared" si="788"/>
        <v>32.831975946144475</v>
      </c>
      <c r="E949" s="199">
        <f t="shared" si="789"/>
        <v>5.4207142857142863</v>
      </c>
      <c r="F949" s="199">
        <f t="shared" si="790"/>
        <v>27.103571428571431</v>
      </c>
      <c r="G949" s="199">
        <f t="shared" si="791"/>
        <v>4.9818887412222983</v>
      </c>
      <c r="H949" s="200">
        <f t="shared" si="792"/>
        <v>5534.3259981552237</v>
      </c>
      <c r="K949" s="199">
        <f t="shared" si="793"/>
        <v>22.404380194357611</v>
      </c>
      <c r="L949" s="201">
        <f t="shared" si="794"/>
        <v>0.18790200582997482</v>
      </c>
      <c r="M949" s="201">
        <f t="shared" si="795"/>
        <v>0.18948230253138679</v>
      </c>
      <c r="N949" s="201">
        <f t="shared" si="796"/>
        <v>0.19916643791520214</v>
      </c>
      <c r="O949" s="201">
        <f t="shared" si="797"/>
        <v>0.18807561909944095</v>
      </c>
      <c r="P949" s="201" t="str">
        <f t="shared" si="798"/>
        <v/>
      </c>
      <c r="Q949" s="201" t="str">
        <f t="shared" si="799"/>
        <v/>
      </c>
      <c r="R949" s="201" t="str">
        <f t="shared" si="800"/>
        <v/>
      </c>
      <c r="S949" s="201" t="str">
        <f t="shared" si="801"/>
        <v/>
      </c>
      <c r="T949" s="199">
        <f t="shared" si="802"/>
        <v>0</v>
      </c>
      <c r="U949" s="199">
        <f t="shared" si="803"/>
        <v>0</v>
      </c>
      <c r="V949" s="199">
        <f t="shared" si="804"/>
        <v>0</v>
      </c>
      <c r="W949" s="199">
        <f t="shared" si="805"/>
        <v>0</v>
      </c>
      <c r="X949" s="199" t="str">
        <f t="shared" si="806"/>
        <v/>
      </c>
      <c r="Y949" s="199" t="str">
        <f t="shared" si="807"/>
        <v/>
      </c>
      <c r="Z949" s="199" t="str">
        <f t="shared" si="808"/>
        <v/>
      </c>
      <c r="AA949" s="199" t="str">
        <f t="shared" si="809"/>
        <v/>
      </c>
      <c r="AB949" s="201">
        <f t="shared" ca="1" si="810"/>
        <v>2.1173747900319659</v>
      </c>
      <c r="AD949" s="162">
        <f t="shared" si="811"/>
        <v>0</v>
      </c>
      <c r="AE949" s="162">
        <f t="shared" si="812"/>
        <v>0</v>
      </c>
      <c r="AF949" s="162">
        <f t="shared" si="813"/>
        <v>0</v>
      </c>
      <c r="AG949" s="162">
        <f t="shared" si="814"/>
        <v>0</v>
      </c>
      <c r="AH949" s="162" t="str">
        <f t="shared" si="815"/>
        <v/>
      </c>
      <c r="AI949" s="162" t="str">
        <f t="shared" si="816"/>
        <v/>
      </c>
      <c r="AJ949" s="162" t="str">
        <f t="shared" si="817"/>
        <v/>
      </c>
      <c r="AK949" s="162" t="str">
        <f t="shared" si="818"/>
        <v/>
      </c>
      <c r="AM949" s="199">
        <f t="shared" si="821"/>
        <v>9.7698279002005144</v>
      </c>
      <c r="AN949" s="197">
        <f t="shared" si="823"/>
        <v>0</v>
      </c>
      <c r="AO949" s="197">
        <f t="shared" si="824"/>
        <v>0</v>
      </c>
      <c r="AP949" s="197">
        <f t="shared" si="825"/>
        <v>0</v>
      </c>
      <c r="AQ949" s="197">
        <f t="shared" si="826"/>
        <v>0</v>
      </c>
      <c r="AR949" s="197" t="str">
        <f t="shared" si="827"/>
        <v/>
      </c>
      <c r="AS949" s="197" t="str">
        <f t="shared" si="828"/>
        <v/>
      </c>
      <c r="AT949" s="197" t="str">
        <f t="shared" si="829"/>
        <v/>
      </c>
      <c r="AU949" s="197" t="str">
        <f t="shared" si="830"/>
        <v/>
      </c>
      <c r="AV949" s="199">
        <f t="shared" ca="1" si="822"/>
        <v>2.0277948325217112</v>
      </c>
      <c r="AX949" s="162">
        <f t="shared" si="831"/>
        <v>0</v>
      </c>
      <c r="AY949" s="162">
        <f t="shared" si="832"/>
        <v>0</v>
      </c>
      <c r="AZ949" s="162">
        <f t="shared" si="833"/>
        <v>0</v>
      </c>
      <c r="BA949" s="162">
        <f t="shared" si="834"/>
        <v>0</v>
      </c>
      <c r="BB949" s="162" t="str">
        <f t="shared" si="835"/>
        <v/>
      </c>
      <c r="BC949" s="162" t="str">
        <f t="shared" si="836"/>
        <v/>
      </c>
      <c r="BD949" s="162" t="str">
        <f t="shared" si="837"/>
        <v/>
      </c>
      <c r="BE949" s="162" t="str">
        <f t="shared" si="838"/>
        <v/>
      </c>
      <c r="BG949" s="169">
        <f t="shared" si="819"/>
        <v>22.378687097804448</v>
      </c>
      <c r="BH949" s="169">
        <f t="shared" ca="1" si="820"/>
        <v>2.0159955773020091</v>
      </c>
    </row>
    <row r="950" spans="3:60" x14ac:dyDescent="0.25">
      <c r="C950" s="197">
        <v>87.6</v>
      </c>
      <c r="D950" s="198">
        <f t="shared" si="788"/>
        <v>32.869498204368647</v>
      </c>
      <c r="E950" s="199">
        <f t="shared" si="789"/>
        <v>5.4256621004566208</v>
      </c>
      <c r="F950" s="199">
        <f t="shared" si="790"/>
        <v>27.128310502283103</v>
      </c>
      <c r="G950" s="199">
        <f t="shared" si="791"/>
        <v>4.987582328355125</v>
      </c>
      <c r="H950" s="200">
        <f t="shared" si="792"/>
        <v>5529.2790897308587</v>
      </c>
      <c r="K950" s="199">
        <f t="shared" si="793"/>
        <v>22.430073290910773</v>
      </c>
      <c r="L950" s="201">
        <f t="shared" si="794"/>
        <v>0.18811748978161472</v>
      </c>
      <c r="M950" s="201">
        <f t="shared" si="795"/>
        <v>0.18969959874988609</v>
      </c>
      <c r="N950" s="201">
        <f t="shared" si="796"/>
        <v>0.19939483979354528</v>
      </c>
      <c r="O950" s="201">
        <f t="shared" si="797"/>
        <v>0.18829130214886691</v>
      </c>
      <c r="P950" s="201" t="str">
        <f t="shared" si="798"/>
        <v/>
      </c>
      <c r="Q950" s="201" t="str">
        <f t="shared" si="799"/>
        <v/>
      </c>
      <c r="R950" s="201" t="str">
        <f t="shared" si="800"/>
        <v/>
      </c>
      <c r="S950" s="201" t="str">
        <f t="shared" si="801"/>
        <v/>
      </c>
      <c r="T950" s="199">
        <f t="shared" si="802"/>
        <v>0</v>
      </c>
      <c r="U950" s="199">
        <f t="shared" si="803"/>
        <v>0</v>
      </c>
      <c r="V950" s="199">
        <f t="shared" si="804"/>
        <v>0</v>
      </c>
      <c r="W950" s="199">
        <f t="shared" si="805"/>
        <v>0</v>
      </c>
      <c r="X950" s="199" t="str">
        <f t="shared" si="806"/>
        <v/>
      </c>
      <c r="Y950" s="199" t="str">
        <f t="shared" si="807"/>
        <v/>
      </c>
      <c r="Z950" s="199" t="str">
        <f t="shared" si="808"/>
        <v/>
      </c>
      <c r="AA950" s="199" t="str">
        <f t="shared" si="809"/>
        <v/>
      </c>
      <c r="AB950" s="201">
        <f t="shared" ca="1" si="810"/>
        <v>2.0419515025280068</v>
      </c>
      <c r="AD950" s="162">
        <f t="shared" si="811"/>
        <v>0</v>
      </c>
      <c r="AE950" s="162">
        <f t="shared" si="812"/>
        <v>0</v>
      </c>
      <c r="AF950" s="162">
        <f t="shared" si="813"/>
        <v>0</v>
      </c>
      <c r="AG950" s="162">
        <f t="shared" si="814"/>
        <v>0</v>
      </c>
      <c r="AH950" s="162" t="str">
        <f t="shared" si="815"/>
        <v/>
      </c>
      <c r="AI950" s="162" t="str">
        <f t="shared" si="816"/>
        <v/>
      </c>
      <c r="AJ950" s="162" t="str">
        <f t="shared" si="817"/>
        <v/>
      </c>
      <c r="AK950" s="162" t="str">
        <f t="shared" si="818"/>
        <v/>
      </c>
      <c r="AM950" s="199">
        <f t="shared" si="821"/>
        <v>9.7810446945750265</v>
      </c>
      <c r="AN950" s="197">
        <f t="shared" si="823"/>
        <v>0</v>
      </c>
      <c r="AO950" s="197">
        <f t="shared" si="824"/>
        <v>0</v>
      </c>
      <c r="AP950" s="197">
        <f t="shared" si="825"/>
        <v>0</v>
      </c>
      <c r="AQ950" s="197">
        <f t="shared" si="826"/>
        <v>0</v>
      </c>
      <c r="AR950" s="197" t="str">
        <f t="shared" si="827"/>
        <v/>
      </c>
      <c r="AS950" s="197" t="str">
        <f t="shared" si="828"/>
        <v/>
      </c>
      <c r="AT950" s="197" t="str">
        <f t="shared" si="829"/>
        <v/>
      </c>
      <c r="AU950" s="197" t="str">
        <f t="shared" si="830"/>
        <v/>
      </c>
      <c r="AV950" s="199">
        <f t="shared" ca="1" si="822"/>
        <v>2.1362083545695167</v>
      </c>
      <c r="AX950" s="162">
        <f t="shared" si="831"/>
        <v>0</v>
      </c>
      <c r="AY950" s="162">
        <f t="shared" si="832"/>
        <v>0</v>
      </c>
      <c r="AZ950" s="162">
        <f t="shared" si="833"/>
        <v>0</v>
      </c>
      <c r="BA950" s="162">
        <f t="shared" si="834"/>
        <v>0</v>
      </c>
      <c r="BB950" s="162" t="str">
        <f t="shared" si="835"/>
        <v/>
      </c>
      <c r="BC950" s="162" t="str">
        <f t="shared" si="836"/>
        <v/>
      </c>
      <c r="BD950" s="162" t="str">
        <f t="shared" si="837"/>
        <v/>
      </c>
      <c r="BE950" s="162" t="str">
        <f t="shared" si="838"/>
        <v/>
      </c>
      <c r="BG950" s="169">
        <f t="shared" si="819"/>
        <v>22.404380194357611</v>
      </c>
      <c r="BH950" s="169">
        <f t="shared" ca="1" si="820"/>
        <v>2.1173747900319659</v>
      </c>
    </row>
    <row r="951" spans="3:60" x14ac:dyDescent="0.25">
      <c r="C951" s="197">
        <v>87.7</v>
      </c>
      <c r="D951" s="198">
        <f t="shared" si="788"/>
        <v>32.907020462592811</v>
      </c>
      <c r="E951" s="199">
        <f t="shared" si="789"/>
        <v>5.4306100342075263</v>
      </c>
      <c r="F951" s="199">
        <f t="shared" si="790"/>
        <v>27.153050171037631</v>
      </c>
      <c r="G951" s="199">
        <f t="shared" si="791"/>
        <v>4.9932759154879491</v>
      </c>
      <c r="H951" s="200">
        <f t="shared" si="792"/>
        <v>5524.2412566966459</v>
      </c>
      <c r="K951" s="199">
        <f t="shared" si="793"/>
        <v>22.455766387463935</v>
      </c>
      <c r="L951" s="201">
        <f t="shared" si="794"/>
        <v>0.18833297373325461</v>
      </c>
      <c r="M951" s="201">
        <f t="shared" si="795"/>
        <v>0.18991689496838537</v>
      </c>
      <c r="N951" s="201">
        <f t="shared" si="796"/>
        <v>0.19962324167188839</v>
      </c>
      <c r="O951" s="201">
        <f t="shared" si="797"/>
        <v>0.1885069851982929</v>
      </c>
      <c r="P951" s="201" t="str">
        <f t="shared" si="798"/>
        <v/>
      </c>
      <c r="Q951" s="201" t="str">
        <f t="shared" si="799"/>
        <v/>
      </c>
      <c r="R951" s="201" t="str">
        <f t="shared" si="800"/>
        <v/>
      </c>
      <c r="S951" s="201" t="str">
        <f t="shared" si="801"/>
        <v/>
      </c>
      <c r="T951" s="199">
        <f t="shared" si="802"/>
        <v>0</v>
      </c>
      <c r="U951" s="199">
        <f t="shared" si="803"/>
        <v>0</v>
      </c>
      <c r="V951" s="199">
        <f t="shared" si="804"/>
        <v>0</v>
      </c>
      <c r="W951" s="199">
        <f t="shared" si="805"/>
        <v>0</v>
      </c>
      <c r="X951" s="199" t="str">
        <f t="shared" si="806"/>
        <v/>
      </c>
      <c r="Y951" s="199" t="str">
        <f t="shared" si="807"/>
        <v/>
      </c>
      <c r="Z951" s="199" t="str">
        <f t="shared" si="808"/>
        <v/>
      </c>
      <c r="AA951" s="199" t="str">
        <f t="shared" si="809"/>
        <v/>
      </c>
      <c r="AB951" s="201">
        <f t="shared" ca="1" si="810"/>
        <v>2.0186199323518772</v>
      </c>
      <c r="AD951" s="162">
        <f t="shared" si="811"/>
        <v>0</v>
      </c>
      <c r="AE951" s="162">
        <f t="shared" si="812"/>
        <v>0</v>
      </c>
      <c r="AF951" s="162">
        <f t="shared" si="813"/>
        <v>0</v>
      </c>
      <c r="AG951" s="162">
        <f t="shared" si="814"/>
        <v>0</v>
      </c>
      <c r="AH951" s="162" t="str">
        <f t="shared" si="815"/>
        <v/>
      </c>
      <c r="AI951" s="162" t="str">
        <f t="shared" si="816"/>
        <v/>
      </c>
      <c r="AJ951" s="162" t="str">
        <f t="shared" si="817"/>
        <v/>
      </c>
      <c r="AK951" s="162" t="str">
        <f t="shared" si="818"/>
        <v/>
      </c>
      <c r="AM951" s="199">
        <f t="shared" si="821"/>
        <v>9.7922614889495385</v>
      </c>
      <c r="AN951" s="197">
        <f t="shared" si="823"/>
        <v>0</v>
      </c>
      <c r="AO951" s="197">
        <f t="shared" si="824"/>
        <v>0</v>
      </c>
      <c r="AP951" s="197">
        <f t="shared" si="825"/>
        <v>0</v>
      </c>
      <c r="AQ951" s="197">
        <f t="shared" si="826"/>
        <v>0</v>
      </c>
      <c r="AR951" s="197" t="str">
        <f t="shared" si="827"/>
        <v/>
      </c>
      <c r="AS951" s="197" t="str">
        <f t="shared" si="828"/>
        <v/>
      </c>
      <c r="AT951" s="197" t="str">
        <f t="shared" si="829"/>
        <v/>
      </c>
      <c r="AU951" s="197" t="str">
        <f t="shared" si="830"/>
        <v/>
      </c>
      <c r="AV951" s="199">
        <f t="shared" ca="1" si="822"/>
        <v>2.1269329506887762</v>
      </c>
      <c r="AX951" s="162">
        <f t="shared" si="831"/>
        <v>0</v>
      </c>
      <c r="AY951" s="162">
        <f t="shared" si="832"/>
        <v>0</v>
      </c>
      <c r="AZ951" s="162">
        <f t="shared" si="833"/>
        <v>0</v>
      </c>
      <c r="BA951" s="162">
        <f t="shared" si="834"/>
        <v>0</v>
      </c>
      <c r="BB951" s="162" t="str">
        <f t="shared" si="835"/>
        <v/>
      </c>
      <c r="BC951" s="162" t="str">
        <f t="shared" si="836"/>
        <v/>
      </c>
      <c r="BD951" s="162" t="str">
        <f t="shared" si="837"/>
        <v/>
      </c>
      <c r="BE951" s="162" t="str">
        <f t="shared" si="838"/>
        <v/>
      </c>
      <c r="BG951" s="169">
        <f t="shared" si="819"/>
        <v>22.430073290910773</v>
      </c>
      <c r="BH951" s="169">
        <f t="shared" ca="1" si="820"/>
        <v>2.0419515025280068</v>
      </c>
    </row>
    <row r="952" spans="3:60" x14ac:dyDescent="0.25">
      <c r="C952" s="197">
        <v>87.8</v>
      </c>
      <c r="D952" s="198">
        <f t="shared" si="788"/>
        <v>32.944542720816969</v>
      </c>
      <c r="E952" s="199">
        <f t="shared" si="789"/>
        <v>5.4355580865603645</v>
      </c>
      <c r="F952" s="199">
        <f t="shared" si="790"/>
        <v>27.177790432801821</v>
      </c>
      <c r="G952" s="199">
        <f t="shared" si="791"/>
        <v>4.998969502620775</v>
      </c>
      <c r="H952" s="200">
        <f t="shared" si="792"/>
        <v>5519.2124750126777</v>
      </c>
      <c r="K952" s="199">
        <f t="shared" si="793"/>
        <v>22.481459484017098</v>
      </c>
      <c r="L952" s="201">
        <f t="shared" si="794"/>
        <v>0.18854845768489448</v>
      </c>
      <c r="M952" s="201">
        <f t="shared" si="795"/>
        <v>0.19013419118688468</v>
      </c>
      <c r="N952" s="201">
        <f t="shared" si="796"/>
        <v>0.19985164355023149</v>
      </c>
      <c r="O952" s="201">
        <f t="shared" si="797"/>
        <v>0.18872266824771886</v>
      </c>
      <c r="P952" s="201" t="str">
        <f t="shared" si="798"/>
        <v/>
      </c>
      <c r="Q952" s="201" t="str">
        <f t="shared" si="799"/>
        <v/>
      </c>
      <c r="R952" s="201" t="str">
        <f t="shared" si="800"/>
        <v/>
      </c>
      <c r="S952" s="201" t="str">
        <f t="shared" si="801"/>
        <v/>
      </c>
      <c r="T952" s="199">
        <f t="shared" si="802"/>
        <v>0</v>
      </c>
      <c r="U952" s="199">
        <f t="shared" si="803"/>
        <v>0</v>
      </c>
      <c r="V952" s="199">
        <f t="shared" si="804"/>
        <v>0</v>
      </c>
      <c r="W952" s="199">
        <f t="shared" si="805"/>
        <v>0</v>
      </c>
      <c r="X952" s="199" t="str">
        <f t="shared" si="806"/>
        <v/>
      </c>
      <c r="Y952" s="199" t="str">
        <f t="shared" si="807"/>
        <v/>
      </c>
      <c r="Z952" s="199" t="str">
        <f t="shared" si="808"/>
        <v/>
      </c>
      <c r="AA952" s="199" t="str">
        <f t="shared" si="809"/>
        <v/>
      </c>
      <c r="AB952" s="201">
        <f t="shared" ca="1" si="810"/>
        <v>2.0030854430295877</v>
      </c>
      <c r="AD952" s="162">
        <f t="shared" si="811"/>
        <v>0</v>
      </c>
      <c r="AE952" s="162">
        <f t="shared" si="812"/>
        <v>0</v>
      </c>
      <c r="AF952" s="162">
        <f t="shared" si="813"/>
        <v>0</v>
      </c>
      <c r="AG952" s="162">
        <f t="shared" si="814"/>
        <v>0</v>
      </c>
      <c r="AH952" s="162" t="str">
        <f t="shared" si="815"/>
        <v/>
      </c>
      <c r="AI952" s="162" t="str">
        <f t="shared" si="816"/>
        <v/>
      </c>
      <c r="AJ952" s="162" t="str">
        <f t="shared" si="817"/>
        <v/>
      </c>
      <c r="AK952" s="162" t="str">
        <f t="shared" si="818"/>
        <v/>
      </c>
      <c r="AM952" s="199">
        <f t="shared" si="821"/>
        <v>9.8034782833240506</v>
      </c>
      <c r="AN952" s="197">
        <f t="shared" si="823"/>
        <v>0</v>
      </c>
      <c r="AO952" s="197">
        <f t="shared" si="824"/>
        <v>0</v>
      </c>
      <c r="AP952" s="197">
        <f t="shared" si="825"/>
        <v>0</v>
      </c>
      <c r="AQ952" s="197">
        <f t="shared" si="826"/>
        <v>0</v>
      </c>
      <c r="AR952" s="197" t="str">
        <f t="shared" si="827"/>
        <v/>
      </c>
      <c r="AS952" s="197" t="str">
        <f t="shared" si="828"/>
        <v/>
      </c>
      <c r="AT952" s="197" t="str">
        <f t="shared" si="829"/>
        <v/>
      </c>
      <c r="AU952" s="197" t="str">
        <f t="shared" si="830"/>
        <v/>
      </c>
      <c r="AV952" s="199">
        <f t="shared" ca="1" si="822"/>
        <v>2.0991435682778397</v>
      </c>
      <c r="AX952" s="162">
        <f t="shared" si="831"/>
        <v>0</v>
      </c>
      <c r="AY952" s="162">
        <f t="shared" si="832"/>
        <v>0</v>
      </c>
      <c r="AZ952" s="162">
        <f t="shared" si="833"/>
        <v>0</v>
      </c>
      <c r="BA952" s="162">
        <f t="shared" si="834"/>
        <v>0</v>
      </c>
      <c r="BB952" s="162" t="str">
        <f t="shared" si="835"/>
        <v/>
      </c>
      <c r="BC952" s="162" t="str">
        <f t="shared" si="836"/>
        <v/>
      </c>
      <c r="BD952" s="162" t="str">
        <f t="shared" si="837"/>
        <v/>
      </c>
      <c r="BE952" s="162" t="str">
        <f t="shared" si="838"/>
        <v/>
      </c>
      <c r="BG952" s="169">
        <f t="shared" si="819"/>
        <v>22.455766387463935</v>
      </c>
      <c r="BH952" s="169">
        <f t="shared" ca="1" si="820"/>
        <v>2.0186199323518772</v>
      </c>
    </row>
    <row r="953" spans="3:60" x14ac:dyDescent="0.25">
      <c r="C953" s="197">
        <v>87.9</v>
      </c>
      <c r="D953" s="198">
        <f t="shared" si="788"/>
        <v>32.982064979041141</v>
      </c>
      <c r="E953" s="199">
        <f t="shared" si="789"/>
        <v>5.4405062571103535</v>
      </c>
      <c r="F953" s="199">
        <f t="shared" si="790"/>
        <v>27.202531285551768</v>
      </c>
      <c r="G953" s="199">
        <f t="shared" si="791"/>
        <v>5.0046630897536009</v>
      </c>
      <c r="H953" s="200">
        <f t="shared" si="792"/>
        <v>5514.192720721926</v>
      </c>
      <c r="K953" s="199">
        <f t="shared" si="793"/>
        <v>22.50715258057026</v>
      </c>
      <c r="L953" s="201">
        <f t="shared" si="794"/>
        <v>0.18876394163653434</v>
      </c>
      <c r="M953" s="201">
        <f t="shared" si="795"/>
        <v>0.19035148740538396</v>
      </c>
      <c r="N953" s="201">
        <f t="shared" si="796"/>
        <v>0.20008004542857463</v>
      </c>
      <c r="O953" s="201">
        <f t="shared" si="797"/>
        <v>0.18893835129714481</v>
      </c>
      <c r="P953" s="201" t="str">
        <f t="shared" si="798"/>
        <v/>
      </c>
      <c r="Q953" s="201" t="str">
        <f t="shared" si="799"/>
        <v/>
      </c>
      <c r="R953" s="201" t="str">
        <f t="shared" si="800"/>
        <v/>
      </c>
      <c r="S953" s="201" t="str">
        <f t="shared" si="801"/>
        <v/>
      </c>
      <c r="T953" s="199">
        <f t="shared" si="802"/>
        <v>0</v>
      </c>
      <c r="U953" s="199">
        <f t="shared" si="803"/>
        <v>0</v>
      </c>
      <c r="V953" s="199">
        <f t="shared" si="804"/>
        <v>0</v>
      </c>
      <c r="W953" s="199">
        <f t="shared" si="805"/>
        <v>0</v>
      </c>
      <c r="X953" s="199" t="str">
        <f t="shared" si="806"/>
        <v/>
      </c>
      <c r="Y953" s="199" t="str">
        <f t="shared" si="807"/>
        <v/>
      </c>
      <c r="Z953" s="199" t="str">
        <f t="shared" si="808"/>
        <v/>
      </c>
      <c r="AA953" s="199" t="str">
        <f t="shared" si="809"/>
        <v/>
      </c>
      <c r="AB953" s="201">
        <f t="shared" ca="1" si="810"/>
        <v>2.1171146088565638</v>
      </c>
      <c r="AD953" s="162">
        <f t="shared" si="811"/>
        <v>0</v>
      </c>
      <c r="AE953" s="162">
        <f t="shared" si="812"/>
        <v>0</v>
      </c>
      <c r="AF953" s="162">
        <f t="shared" si="813"/>
        <v>0</v>
      </c>
      <c r="AG953" s="162">
        <f t="shared" si="814"/>
        <v>0</v>
      </c>
      <c r="AH953" s="162" t="str">
        <f t="shared" si="815"/>
        <v/>
      </c>
      <c r="AI953" s="162" t="str">
        <f t="shared" si="816"/>
        <v/>
      </c>
      <c r="AJ953" s="162" t="str">
        <f t="shared" si="817"/>
        <v/>
      </c>
      <c r="AK953" s="162" t="str">
        <f t="shared" si="818"/>
        <v/>
      </c>
      <c r="AM953" s="199">
        <f t="shared" si="821"/>
        <v>9.8146950776985626</v>
      </c>
      <c r="AN953" s="197">
        <f t="shared" si="823"/>
        <v>0</v>
      </c>
      <c r="AO953" s="197">
        <f t="shared" si="824"/>
        <v>0</v>
      </c>
      <c r="AP953" s="197">
        <f t="shared" si="825"/>
        <v>0</v>
      </c>
      <c r="AQ953" s="197">
        <f t="shared" si="826"/>
        <v>0</v>
      </c>
      <c r="AR953" s="197" t="str">
        <f t="shared" si="827"/>
        <v/>
      </c>
      <c r="AS953" s="197" t="str">
        <f t="shared" si="828"/>
        <v/>
      </c>
      <c r="AT953" s="197" t="str">
        <f t="shared" si="829"/>
        <v/>
      </c>
      <c r="AU953" s="197" t="str">
        <f t="shared" si="830"/>
        <v/>
      </c>
      <c r="AV953" s="199">
        <f t="shared" ca="1" si="822"/>
        <v>2.1789991483918998</v>
      </c>
      <c r="AX953" s="162">
        <f t="shared" si="831"/>
        <v>0</v>
      </c>
      <c r="AY953" s="162">
        <f t="shared" si="832"/>
        <v>0</v>
      </c>
      <c r="AZ953" s="162">
        <f t="shared" si="833"/>
        <v>0</v>
      </c>
      <c r="BA953" s="162">
        <f t="shared" si="834"/>
        <v>0</v>
      </c>
      <c r="BB953" s="162" t="str">
        <f t="shared" si="835"/>
        <v/>
      </c>
      <c r="BC953" s="162" t="str">
        <f t="shared" si="836"/>
        <v/>
      </c>
      <c r="BD953" s="162" t="str">
        <f t="shared" si="837"/>
        <v/>
      </c>
      <c r="BE953" s="162" t="str">
        <f t="shared" si="838"/>
        <v/>
      </c>
      <c r="BG953" s="169">
        <f t="shared" si="819"/>
        <v>22.481459484017098</v>
      </c>
      <c r="BH953" s="169">
        <f t="shared" ca="1" si="820"/>
        <v>2.0030854430295877</v>
      </c>
    </row>
    <row r="954" spans="3:60" x14ac:dyDescent="0.25">
      <c r="C954" s="197">
        <v>88</v>
      </c>
      <c r="D954" s="198">
        <f t="shared" si="788"/>
        <v>33.019587237265306</v>
      </c>
      <c r="E954" s="199">
        <f t="shared" si="789"/>
        <v>5.4454545454545453</v>
      </c>
      <c r="F954" s="199">
        <f t="shared" si="790"/>
        <v>27.227272727272727</v>
      </c>
      <c r="G954" s="199">
        <f t="shared" si="791"/>
        <v>5.0103566768864258</v>
      </c>
      <c r="H954" s="200">
        <f t="shared" si="792"/>
        <v>5509.1819699499165</v>
      </c>
      <c r="K954" s="199">
        <f t="shared" si="793"/>
        <v>22.532845677123422</v>
      </c>
      <c r="L954" s="201">
        <f t="shared" si="794"/>
        <v>0.18897942558817424</v>
      </c>
      <c r="M954" s="201">
        <f t="shared" si="795"/>
        <v>0.19056878362388327</v>
      </c>
      <c r="N954" s="201">
        <f t="shared" si="796"/>
        <v>0.20030844730691777</v>
      </c>
      <c r="O954" s="201">
        <f t="shared" si="797"/>
        <v>0.1891540343465708</v>
      </c>
      <c r="P954" s="201" t="str">
        <f t="shared" si="798"/>
        <v/>
      </c>
      <c r="Q954" s="201" t="str">
        <f t="shared" si="799"/>
        <v/>
      </c>
      <c r="R954" s="201" t="str">
        <f t="shared" si="800"/>
        <v/>
      </c>
      <c r="S954" s="201" t="str">
        <f t="shared" si="801"/>
        <v/>
      </c>
      <c r="T954" s="199">
        <f t="shared" si="802"/>
        <v>0</v>
      </c>
      <c r="U954" s="199">
        <f t="shared" si="803"/>
        <v>0</v>
      </c>
      <c r="V954" s="199">
        <f t="shared" si="804"/>
        <v>0</v>
      </c>
      <c r="W954" s="199">
        <f t="shared" si="805"/>
        <v>0</v>
      </c>
      <c r="X954" s="199" t="str">
        <f t="shared" si="806"/>
        <v/>
      </c>
      <c r="Y954" s="199" t="str">
        <f t="shared" si="807"/>
        <v/>
      </c>
      <c r="Z954" s="199" t="str">
        <f t="shared" si="808"/>
        <v/>
      </c>
      <c r="AA954" s="199" t="str">
        <f t="shared" si="809"/>
        <v/>
      </c>
      <c r="AB954" s="201">
        <f t="shared" ca="1" si="810"/>
        <v>2.0869460678365521</v>
      </c>
      <c r="AD954" s="162">
        <f t="shared" si="811"/>
        <v>0</v>
      </c>
      <c r="AE954" s="162">
        <f t="shared" si="812"/>
        <v>0</v>
      </c>
      <c r="AF954" s="162">
        <f t="shared" si="813"/>
        <v>0</v>
      </c>
      <c r="AG954" s="162">
        <f t="shared" si="814"/>
        <v>0</v>
      </c>
      <c r="AH954" s="162" t="str">
        <f t="shared" si="815"/>
        <v/>
      </c>
      <c r="AI954" s="162" t="str">
        <f t="shared" si="816"/>
        <v/>
      </c>
      <c r="AJ954" s="162" t="str">
        <f t="shared" si="817"/>
        <v/>
      </c>
      <c r="AK954" s="162" t="str">
        <f t="shared" si="818"/>
        <v/>
      </c>
      <c r="AM954" s="199">
        <f t="shared" si="821"/>
        <v>9.8259118720730747</v>
      </c>
      <c r="AN954" s="197">
        <f t="shared" si="823"/>
        <v>0</v>
      </c>
      <c r="AO954" s="197">
        <f t="shared" si="824"/>
        <v>0</v>
      </c>
      <c r="AP954" s="197">
        <f t="shared" si="825"/>
        <v>0</v>
      </c>
      <c r="AQ954" s="197">
        <f t="shared" si="826"/>
        <v>0</v>
      </c>
      <c r="AR954" s="197" t="str">
        <f t="shared" si="827"/>
        <v/>
      </c>
      <c r="AS954" s="197" t="str">
        <f t="shared" si="828"/>
        <v/>
      </c>
      <c r="AT954" s="197" t="str">
        <f t="shared" si="829"/>
        <v/>
      </c>
      <c r="AU954" s="197" t="str">
        <f t="shared" si="830"/>
        <v/>
      </c>
      <c r="AV954" s="199">
        <f t="shared" ca="1" si="822"/>
        <v>2.1379120983642159</v>
      </c>
      <c r="AX954" s="162">
        <f t="shared" si="831"/>
        <v>0</v>
      </c>
      <c r="AY954" s="162">
        <f t="shared" si="832"/>
        <v>0</v>
      </c>
      <c r="AZ954" s="162">
        <f t="shared" si="833"/>
        <v>0</v>
      </c>
      <c r="BA954" s="162">
        <f t="shared" si="834"/>
        <v>0</v>
      </c>
      <c r="BB954" s="162" t="str">
        <f t="shared" si="835"/>
        <v/>
      </c>
      <c r="BC954" s="162" t="str">
        <f t="shared" si="836"/>
        <v/>
      </c>
      <c r="BD954" s="162" t="str">
        <f t="shared" si="837"/>
        <v/>
      </c>
      <c r="BE954" s="162" t="str">
        <f t="shared" si="838"/>
        <v/>
      </c>
      <c r="BG954" s="169">
        <f t="shared" si="819"/>
        <v>22.50715258057026</v>
      </c>
      <c r="BH954" s="169">
        <f t="shared" ca="1" si="820"/>
        <v>2.1171146088565638</v>
      </c>
    </row>
    <row r="955" spans="3:60" x14ac:dyDescent="0.25">
      <c r="C955" s="197">
        <v>88.1</v>
      </c>
      <c r="D955" s="198">
        <f t="shared" si="788"/>
        <v>33.057109495489463</v>
      </c>
      <c r="E955" s="199">
        <f t="shared" si="789"/>
        <v>5.4504029511918279</v>
      </c>
      <c r="F955" s="199">
        <f t="shared" si="790"/>
        <v>27.252014755959138</v>
      </c>
      <c r="G955" s="199">
        <f t="shared" si="791"/>
        <v>5.0160502640192508</v>
      </c>
      <c r="H955" s="200">
        <f t="shared" si="792"/>
        <v>5504.1801989043706</v>
      </c>
      <c r="K955" s="199">
        <f t="shared" si="793"/>
        <v>22.558538773676585</v>
      </c>
      <c r="L955" s="201">
        <f t="shared" si="794"/>
        <v>0.1891949095398141</v>
      </c>
      <c r="M955" s="201">
        <f t="shared" si="795"/>
        <v>0.19078607984238255</v>
      </c>
      <c r="N955" s="201">
        <f t="shared" si="796"/>
        <v>0.20053684918526088</v>
      </c>
      <c r="O955" s="201">
        <f t="shared" si="797"/>
        <v>0.18936971739599676</v>
      </c>
      <c r="P955" s="201" t="str">
        <f t="shared" si="798"/>
        <v/>
      </c>
      <c r="Q955" s="201" t="str">
        <f t="shared" si="799"/>
        <v/>
      </c>
      <c r="R955" s="201" t="str">
        <f t="shared" si="800"/>
        <v/>
      </c>
      <c r="S955" s="201" t="str">
        <f t="shared" si="801"/>
        <v/>
      </c>
      <c r="T955" s="199">
        <f t="shared" si="802"/>
        <v>0</v>
      </c>
      <c r="U955" s="199">
        <f t="shared" si="803"/>
        <v>0</v>
      </c>
      <c r="V955" s="199">
        <f t="shared" si="804"/>
        <v>0</v>
      </c>
      <c r="W955" s="199">
        <f t="shared" si="805"/>
        <v>0</v>
      </c>
      <c r="X955" s="199" t="str">
        <f t="shared" si="806"/>
        <v/>
      </c>
      <c r="Y955" s="199" t="str">
        <f t="shared" si="807"/>
        <v/>
      </c>
      <c r="Z955" s="199" t="str">
        <f t="shared" si="808"/>
        <v/>
      </c>
      <c r="AA955" s="199" t="str">
        <f t="shared" si="809"/>
        <v/>
      </c>
      <c r="AB955" s="201">
        <f t="shared" ca="1" si="810"/>
        <v>2.0633319692931562</v>
      </c>
      <c r="AD955" s="162">
        <f t="shared" si="811"/>
        <v>0</v>
      </c>
      <c r="AE955" s="162">
        <f t="shared" si="812"/>
        <v>0</v>
      </c>
      <c r="AF955" s="162">
        <f t="shared" si="813"/>
        <v>0</v>
      </c>
      <c r="AG955" s="162">
        <f t="shared" si="814"/>
        <v>0</v>
      </c>
      <c r="AH955" s="162" t="str">
        <f t="shared" si="815"/>
        <v/>
      </c>
      <c r="AI955" s="162" t="str">
        <f t="shared" si="816"/>
        <v/>
      </c>
      <c r="AJ955" s="162" t="str">
        <f t="shared" si="817"/>
        <v/>
      </c>
      <c r="AK955" s="162" t="str">
        <f t="shared" si="818"/>
        <v/>
      </c>
      <c r="AM955" s="199">
        <f t="shared" si="821"/>
        <v>9.8371286664475868</v>
      </c>
      <c r="AN955" s="197">
        <f t="shared" si="823"/>
        <v>0</v>
      </c>
      <c r="AO955" s="197">
        <f t="shared" si="824"/>
        <v>0</v>
      </c>
      <c r="AP955" s="197">
        <f t="shared" si="825"/>
        <v>0</v>
      </c>
      <c r="AQ955" s="197">
        <f t="shared" si="826"/>
        <v>0</v>
      </c>
      <c r="AR955" s="197" t="str">
        <f t="shared" si="827"/>
        <v/>
      </c>
      <c r="AS955" s="197" t="str">
        <f t="shared" si="828"/>
        <v/>
      </c>
      <c r="AT955" s="197" t="str">
        <f t="shared" si="829"/>
        <v/>
      </c>
      <c r="AU955" s="197" t="str">
        <f t="shared" si="830"/>
        <v/>
      </c>
      <c r="AV955" s="199">
        <f t="shared" ca="1" si="822"/>
        <v>2.0982259926498457</v>
      </c>
      <c r="AX955" s="162">
        <f t="shared" si="831"/>
        <v>0</v>
      </c>
      <c r="AY955" s="162">
        <f t="shared" si="832"/>
        <v>0</v>
      </c>
      <c r="AZ955" s="162">
        <f t="shared" si="833"/>
        <v>0</v>
      </c>
      <c r="BA955" s="162">
        <f t="shared" si="834"/>
        <v>0</v>
      </c>
      <c r="BB955" s="162" t="str">
        <f t="shared" si="835"/>
        <v/>
      </c>
      <c r="BC955" s="162" t="str">
        <f t="shared" si="836"/>
        <v/>
      </c>
      <c r="BD955" s="162" t="str">
        <f t="shared" si="837"/>
        <v/>
      </c>
      <c r="BE955" s="162" t="str">
        <f t="shared" si="838"/>
        <v/>
      </c>
      <c r="BG955" s="169">
        <f t="shared" si="819"/>
        <v>22.532845677123422</v>
      </c>
      <c r="BH955" s="169">
        <f t="shared" ca="1" si="820"/>
        <v>2.0869460678365521</v>
      </c>
    </row>
    <row r="956" spans="3:60" x14ac:dyDescent="0.25">
      <c r="C956" s="197">
        <v>88.2</v>
      </c>
      <c r="D956" s="198">
        <f t="shared" si="788"/>
        <v>33.094631753713635</v>
      </c>
      <c r="E956" s="199">
        <f t="shared" si="789"/>
        <v>5.455351473922903</v>
      </c>
      <c r="F956" s="199">
        <f t="shared" si="790"/>
        <v>27.276757369614515</v>
      </c>
      <c r="G956" s="199">
        <f t="shared" si="791"/>
        <v>5.0217438511520767</v>
      </c>
      <c r="H956" s="200">
        <f t="shared" si="792"/>
        <v>5499.1873838748688</v>
      </c>
      <c r="K956" s="199">
        <f t="shared" si="793"/>
        <v>22.584231870229747</v>
      </c>
      <c r="L956" s="201">
        <f t="shared" si="794"/>
        <v>0.18941039349145397</v>
      </c>
      <c r="M956" s="201">
        <f t="shared" si="795"/>
        <v>0.19100337606088186</v>
      </c>
      <c r="N956" s="201">
        <f t="shared" si="796"/>
        <v>0.20076525106360399</v>
      </c>
      <c r="O956" s="201">
        <f t="shared" si="797"/>
        <v>0.18958540044542271</v>
      </c>
      <c r="P956" s="201" t="str">
        <f t="shared" si="798"/>
        <v/>
      </c>
      <c r="Q956" s="201" t="str">
        <f t="shared" si="799"/>
        <v/>
      </c>
      <c r="R956" s="201" t="str">
        <f t="shared" si="800"/>
        <v/>
      </c>
      <c r="S956" s="201" t="str">
        <f t="shared" si="801"/>
        <v/>
      </c>
      <c r="T956" s="199">
        <f t="shared" si="802"/>
        <v>0</v>
      </c>
      <c r="U956" s="199">
        <f t="shared" si="803"/>
        <v>0</v>
      </c>
      <c r="V956" s="199">
        <f t="shared" si="804"/>
        <v>0</v>
      </c>
      <c r="W956" s="199">
        <f t="shared" si="805"/>
        <v>0</v>
      </c>
      <c r="X956" s="199" t="str">
        <f t="shared" si="806"/>
        <v/>
      </c>
      <c r="Y956" s="199" t="str">
        <f t="shared" si="807"/>
        <v/>
      </c>
      <c r="Z956" s="199" t="str">
        <f t="shared" si="808"/>
        <v/>
      </c>
      <c r="AA956" s="199" t="str">
        <f t="shared" si="809"/>
        <v/>
      </c>
      <c r="AB956" s="201">
        <f t="shared" ca="1" si="810"/>
        <v>2.1611346754725287</v>
      </c>
      <c r="AD956" s="162">
        <f t="shared" si="811"/>
        <v>0</v>
      </c>
      <c r="AE956" s="162">
        <f t="shared" si="812"/>
        <v>0</v>
      </c>
      <c r="AF956" s="162">
        <f t="shared" si="813"/>
        <v>0</v>
      </c>
      <c r="AG956" s="162">
        <f t="shared" si="814"/>
        <v>0</v>
      </c>
      <c r="AH956" s="162" t="str">
        <f t="shared" si="815"/>
        <v/>
      </c>
      <c r="AI956" s="162" t="str">
        <f t="shared" si="816"/>
        <v/>
      </c>
      <c r="AJ956" s="162" t="str">
        <f t="shared" si="817"/>
        <v/>
      </c>
      <c r="AK956" s="162" t="str">
        <f t="shared" si="818"/>
        <v/>
      </c>
      <c r="AM956" s="199">
        <f t="shared" si="821"/>
        <v>9.8483454608220988</v>
      </c>
      <c r="AN956" s="197">
        <f t="shared" si="823"/>
        <v>0</v>
      </c>
      <c r="AO956" s="197">
        <f t="shared" si="824"/>
        <v>0</v>
      </c>
      <c r="AP956" s="197">
        <f t="shared" si="825"/>
        <v>0</v>
      </c>
      <c r="AQ956" s="197">
        <f t="shared" si="826"/>
        <v>0</v>
      </c>
      <c r="AR956" s="197" t="str">
        <f t="shared" si="827"/>
        <v/>
      </c>
      <c r="AS956" s="197" t="str">
        <f t="shared" si="828"/>
        <v/>
      </c>
      <c r="AT956" s="197" t="str">
        <f t="shared" si="829"/>
        <v/>
      </c>
      <c r="AU956" s="197" t="str">
        <f t="shared" si="830"/>
        <v/>
      </c>
      <c r="AV956" s="199">
        <f t="shared" ca="1" si="822"/>
        <v>2.0781383603554784</v>
      </c>
      <c r="AX956" s="162">
        <f t="shared" si="831"/>
        <v>0</v>
      </c>
      <c r="AY956" s="162">
        <f t="shared" si="832"/>
        <v>0</v>
      </c>
      <c r="AZ956" s="162">
        <f t="shared" si="833"/>
        <v>0</v>
      </c>
      <c r="BA956" s="162">
        <f t="shared" si="834"/>
        <v>0</v>
      </c>
      <c r="BB956" s="162" t="str">
        <f t="shared" si="835"/>
        <v/>
      </c>
      <c r="BC956" s="162" t="str">
        <f t="shared" si="836"/>
        <v/>
      </c>
      <c r="BD956" s="162" t="str">
        <f t="shared" si="837"/>
        <v/>
      </c>
      <c r="BE956" s="162" t="str">
        <f t="shared" si="838"/>
        <v/>
      </c>
      <c r="BG956" s="169">
        <f t="shared" si="819"/>
        <v>22.558538773676585</v>
      </c>
      <c r="BH956" s="169">
        <f t="shared" ca="1" si="820"/>
        <v>2.0633319692931562</v>
      </c>
    </row>
    <row r="957" spans="3:60" x14ac:dyDescent="0.25">
      <c r="C957" s="197">
        <v>88.3</v>
      </c>
      <c r="D957" s="198">
        <f t="shared" si="788"/>
        <v>33.1321540119378</v>
      </c>
      <c r="E957" s="199">
        <f t="shared" si="789"/>
        <v>5.4603001132502831</v>
      </c>
      <c r="F957" s="199">
        <f t="shared" si="790"/>
        <v>27.301500566251416</v>
      </c>
      <c r="G957" s="199">
        <f t="shared" si="791"/>
        <v>5.0274374382849025</v>
      </c>
      <c r="H957" s="200">
        <f t="shared" si="792"/>
        <v>5494.2035012325141</v>
      </c>
      <c r="K957" s="199">
        <f t="shared" si="793"/>
        <v>22.609924966782909</v>
      </c>
      <c r="L957" s="201">
        <f t="shared" si="794"/>
        <v>0.18962587744309384</v>
      </c>
      <c r="M957" s="201">
        <f t="shared" si="795"/>
        <v>0.19122067227938114</v>
      </c>
      <c r="N957" s="201">
        <f t="shared" si="796"/>
        <v>0.2009936529419471</v>
      </c>
      <c r="O957" s="201">
        <f t="shared" si="797"/>
        <v>0.18980108349484867</v>
      </c>
      <c r="P957" s="201" t="str">
        <f t="shared" si="798"/>
        <v/>
      </c>
      <c r="Q957" s="201" t="str">
        <f t="shared" si="799"/>
        <v/>
      </c>
      <c r="R957" s="201" t="str">
        <f t="shared" si="800"/>
        <v/>
      </c>
      <c r="S957" s="201" t="str">
        <f t="shared" si="801"/>
        <v/>
      </c>
      <c r="T957" s="199">
        <f t="shared" si="802"/>
        <v>0</v>
      </c>
      <c r="U957" s="199">
        <f t="shared" si="803"/>
        <v>0</v>
      </c>
      <c r="V957" s="199">
        <f t="shared" si="804"/>
        <v>0</v>
      </c>
      <c r="W957" s="199">
        <f t="shared" si="805"/>
        <v>0</v>
      </c>
      <c r="X957" s="199" t="str">
        <f t="shared" si="806"/>
        <v/>
      </c>
      <c r="Y957" s="199" t="str">
        <f t="shared" si="807"/>
        <v/>
      </c>
      <c r="Z957" s="199" t="str">
        <f t="shared" si="808"/>
        <v/>
      </c>
      <c r="AA957" s="199" t="str">
        <f t="shared" si="809"/>
        <v/>
      </c>
      <c r="AB957" s="201">
        <f t="shared" ca="1" si="810"/>
        <v>2.0935992344791865</v>
      </c>
      <c r="AD957" s="162">
        <f t="shared" si="811"/>
        <v>0</v>
      </c>
      <c r="AE957" s="162">
        <f t="shared" si="812"/>
        <v>0</v>
      </c>
      <c r="AF957" s="162">
        <f t="shared" si="813"/>
        <v>0</v>
      </c>
      <c r="AG957" s="162">
        <f t="shared" si="814"/>
        <v>0</v>
      </c>
      <c r="AH957" s="162" t="str">
        <f t="shared" si="815"/>
        <v/>
      </c>
      <c r="AI957" s="162" t="str">
        <f t="shared" si="816"/>
        <v/>
      </c>
      <c r="AJ957" s="162" t="str">
        <f t="shared" si="817"/>
        <v/>
      </c>
      <c r="AK957" s="162" t="str">
        <f t="shared" si="818"/>
        <v/>
      </c>
      <c r="AM957" s="199">
        <f t="shared" si="821"/>
        <v>9.8595622551966109</v>
      </c>
      <c r="AN957" s="197">
        <f t="shared" si="823"/>
        <v>0</v>
      </c>
      <c r="AO957" s="197">
        <f t="shared" si="824"/>
        <v>0</v>
      </c>
      <c r="AP957" s="197">
        <f t="shared" si="825"/>
        <v>0</v>
      </c>
      <c r="AQ957" s="197">
        <f t="shared" si="826"/>
        <v>0</v>
      </c>
      <c r="AR957" s="197" t="str">
        <f t="shared" si="827"/>
        <v/>
      </c>
      <c r="AS957" s="197" t="str">
        <f t="shared" si="828"/>
        <v/>
      </c>
      <c r="AT957" s="197" t="str">
        <f t="shared" si="829"/>
        <v/>
      </c>
      <c r="AU957" s="197" t="str">
        <f t="shared" si="830"/>
        <v/>
      </c>
      <c r="AV957" s="199">
        <f t="shared" ca="1" si="822"/>
        <v>2.0580175227860238</v>
      </c>
      <c r="AX957" s="162">
        <f t="shared" si="831"/>
        <v>0</v>
      </c>
      <c r="AY957" s="162">
        <f t="shared" si="832"/>
        <v>0</v>
      </c>
      <c r="AZ957" s="162">
        <f t="shared" si="833"/>
        <v>0</v>
      </c>
      <c r="BA957" s="162">
        <f t="shared" si="834"/>
        <v>0</v>
      </c>
      <c r="BB957" s="162" t="str">
        <f t="shared" si="835"/>
        <v/>
      </c>
      <c r="BC957" s="162" t="str">
        <f t="shared" si="836"/>
        <v/>
      </c>
      <c r="BD957" s="162" t="str">
        <f t="shared" si="837"/>
        <v/>
      </c>
      <c r="BE957" s="162" t="str">
        <f t="shared" si="838"/>
        <v/>
      </c>
      <c r="BG957" s="169">
        <f t="shared" si="819"/>
        <v>22.584231870229747</v>
      </c>
      <c r="BH957" s="169">
        <f t="shared" ca="1" si="820"/>
        <v>2.1611346754725287</v>
      </c>
    </row>
    <row r="958" spans="3:60" x14ac:dyDescent="0.25">
      <c r="C958" s="197">
        <v>88.4</v>
      </c>
      <c r="D958" s="198">
        <f t="shared" si="788"/>
        <v>33.169676270161972</v>
      </c>
      <c r="E958" s="199">
        <f t="shared" si="789"/>
        <v>5.4652488687782812</v>
      </c>
      <c r="F958" s="199">
        <f t="shared" si="790"/>
        <v>27.326244343891407</v>
      </c>
      <c r="G958" s="199">
        <f t="shared" si="791"/>
        <v>5.0331310254177293</v>
      </c>
      <c r="H958" s="200">
        <f t="shared" si="792"/>
        <v>5489.2285274295828</v>
      </c>
      <c r="K958" s="199">
        <f t="shared" si="793"/>
        <v>22.635618063336072</v>
      </c>
      <c r="L958" s="201">
        <f t="shared" si="794"/>
        <v>0.18984136139473373</v>
      </c>
      <c r="M958" s="201">
        <f t="shared" si="795"/>
        <v>0.19143796849788045</v>
      </c>
      <c r="N958" s="201">
        <f t="shared" si="796"/>
        <v>0.20122205482029024</v>
      </c>
      <c r="O958" s="201">
        <f t="shared" si="797"/>
        <v>0.19001676654427466</v>
      </c>
      <c r="P958" s="201" t="str">
        <f t="shared" si="798"/>
        <v/>
      </c>
      <c r="Q958" s="201" t="str">
        <f t="shared" si="799"/>
        <v/>
      </c>
      <c r="R958" s="201" t="str">
        <f t="shared" si="800"/>
        <v/>
      </c>
      <c r="S958" s="201" t="str">
        <f t="shared" si="801"/>
        <v/>
      </c>
      <c r="T958" s="199">
        <f t="shared" si="802"/>
        <v>0</v>
      </c>
      <c r="U958" s="199">
        <f t="shared" si="803"/>
        <v>0</v>
      </c>
      <c r="V958" s="199">
        <f t="shared" si="804"/>
        <v>0</v>
      </c>
      <c r="W958" s="199">
        <f t="shared" si="805"/>
        <v>0</v>
      </c>
      <c r="X958" s="199" t="str">
        <f t="shared" si="806"/>
        <v/>
      </c>
      <c r="Y958" s="199" t="str">
        <f t="shared" si="807"/>
        <v/>
      </c>
      <c r="Z958" s="199" t="str">
        <f t="shared" si="808"/>
        <v/>
      </c>
      <c r="AA958" s="199" t="str">
        <f t="shared" si="809"/>
        <v/>
      </c>
      <c r="AB958" s="201">
        <f t="shared" ca="1" si="810"/>
        <v>2.1247606248334696</v>
      </c>
      <c r="AD958" s="162">
        <f t="shared" si="811"/>
        <v>0</v>
      </c>
      <c r="AE958" s="162">
        <f t="shared" si="812"/>
        <v>0</v>
      </c>
      <c r="AF958" s="162">
        <f t="shared" si="813"/>
        <v>0</v>
      </c>
      <c r="AG958" s="162">
        <f t="shared" si="814"/>
        <v>0</v>
      </c>
      <c r="AH958" s="162" t="str">
        <f t="shared" si="815"/>
        <v/>
      </c>
      <c r="AI958" s="162" t="str">
        <f t="shared" si="816"/>
        <v/>
      </c>
      <c r="AJ958" s="162" t="str">
        <f t="shared" si="817"/>
        <v/>
      </c>
      <c r="AK958" s="162" t="str">
        <f t="shared" si="818"/>
        <v/>
      </c>
      <c r="AM958" s="199">
        <f t="shared" si="821"/>
        <v>9.870779049571123</v>
      </c>
      <c r="AN958" s="197">
        <f t="shared" si="823"/>
        <v>0</v>
      </c>
      <c r="AO958" s="197">
        <f t="shared" si="824"/>
        <v>0</v>
      </c>
      <c r="AP958" s="197">
        <f t="shared" si="825"/>
        <v>0</v>
      </c>
      <c r="AQ958" s="197">
        <f t="shared" si="826"/>
        <v>0</v>
      </c>
      <c r="AR958" s="197" t="str">
        <f t="shared" si="827"/>
        <v/>
      </c>
      <c r="AS958" s="197" t="str">
        <f t="shared" si="828"/>
        <v/>
      </c>
      <c r="AT958" s="197" t="str">
        <f t="shared" si="829"/>
        <v/>
      </c>
      <c r="AU958" s="197" t="str">
        <f t="shared" si="830"/>
        <v/>
      </c>
      <c r="AV958" s="199">
        <f t="shared" ca="1" si="822"/>
        <v>2.1842751616430203</v>
      </c>
      <c r="AX958" s="162">
        <f t="shared" si="831"/>
        <v>0</v>
      </c>
      <c r="AY958" s="162">
        <f t="shared" si="832"/>
        <v>0</v>
      </c>
      <c r="AZ958" s="162">
        <f t="shared" si="833"/>
        <v>0</v>
      </c>
      <c r="BA958" s="162">
        <f t="shared" si="834"/>
        <v>0</v>
      </c>
      <c r="BB958" s="162" t="str">
        <f t="shared" si="835"/>
        <v/>
      </c>
      <c r="BC958" s="162" t="str">
        <f t="shared" si="836"/>
        <v/>
      </c>
      <c r="BD958" s="162" t="str">
        <f t="shared" si="837"/>
        <v/>
      </c>
      <c r="BE958" s="162" t="str">
        <f t="shared" si="838"/>
        <v/>
      </c>
      <c r="BG958" s="169">
        <f t="shared" si="819"/>
        <v>22.609924966782909</v>
      </c>
      <c r="BH958" s="169">
        <f t="shared" ca="1" si="820"/>
        <v>2.0935992344791865</v>
      </c>
    </row>
    <row r="959" spans="3:60" x14ac:dyDescent="0.25">
      <c r="C959" s="197">
        <v>88.5</v>
      </c>
      <c r="D959" s="198">
        <f t="shared" si="788"/>
        <v>33.20719852838613</v>
      </c>
      <c r="E959" s="199">
        <f t="shared" si="789"/>
        <v>5.4701977401129938</v>
      </c>
      <c r="F959" s="199">
        <f t="shared" si="790"/>
        <v>27.350988700564969</v>
      </c>
      <c r="G959" s="199">
        <f t="shared" si="791"/>
        <v>5.0388246125505534</v>
      </c>
      <c r="H959" s="200">
        <f t="shared" si="792"/>
        <v>5484.2624389991997</v>
      </c>
      <c r="K959" s="199">
        <f t="shared" si="793"/>
        <v>22.661311159889234</v>
      </c>
      <c r="L959" s="201">
        <f t="shared" si="794"/>
        <v>0.19005684534637363</v>
      </c>
      <c r="M959" s="201">
        <f t="shared" si="795"/>
        <v>0.19165526471637975</v>
      </c>
      <c r="N959" s="201">
        <f t="shared" si="796"/>
        <v>0.20145045669863335</v>
      </c>
      <c r="O959" s="201">
        <f t="shared" si="797"/>
        <v>0.19023244959370061</v>
      </c>
      <c r="P959" s="201" t="str">
        <f t="shared" si="798"/>
        <v/>
      </c>
      <c r="Q959" s="201" t="str">
        <f t="shared" si="799"/>
        <v/>
      </c>
      <c r="R959" s="201" t="str">
        <f t="shared" si="800"/>
        <v/>
      </c>
      <c r="S959" s="201" t="str">
        <f t="shared" si="801"/>
        <v/>
      </c>
      <c r="T959" s="199">
        <f t="shared" si="802"/>
        <v>0</v>
      </c>
      <c r="U959" s="199">
        <f t="shared" si="803"/>
        <v>0</v>
      </c>
      <c r="V959" s="199">
        <f t="shared" si="804"/>
        <v>0</v>
      </c>
      <c r="W959" s="199">
        <f t="shared" si="805"/>
        <v>0</v>
      </c>
      <c r="X959" s="199" t="str">
        <f t="shared" si="806"/>
        <v/>
      </c>
      <c r="Y959" s="199" t="str">
        <f t="shared" si="807"/>
        <v/>
      </c>
      <c r="Z959" s="199" t="str">
        <f t="shared" si="808"/>
        <v/>
      </c>
      <c r="AA959" s="199" t="str">
        <f t="shared" si="809"/>
        <v/>
      </c>
      <c r="AB959" s="201">
        <f t="shared" ca="1" si="810"/>
        <v>2.0193442368795185</v>
      </c>
      <c r="AD959" s="162">
        <f t="shared" si="811"/>
        <v>0</v>
      </c>
      <c r="AE959" s="162">
        <f t="shared" si="812"/>
        <v>0</v>
      </c>
      <c r="AF959" s="162">
        <f t="shared" si="813"/>
        <v>0</v>
      </c>
      <c r="AG959" s="162">
        <f t="shared" si="814"/>
        <v>0</v>
      </c>
      <c r="AH959" s="162" t="str">
        <f t="shared" si="815"/>
        <v/>
      </c>
      <c r="AI959" s="162" t="str">
        <f t="shared" si="816"/>
        <v/>
      </c>
      <c r="AJ959" s="162" t="str">
        <f t="shared" si="817"/>
        <v/>
      </c>
      <c r="AK959" s="162" t="str">
        <f t="shared" si="818"/>
        <v/>
      </c>
      <c r="AM959" s="199">
        <f t="shared" si="821"/>
        <v>9.881995843945635</v>
      </c>
      <c r="AN959" s="197">
        <f t="shared" si="823"/>
        <v>0</v>
      </c>
      <c r="AO959" s="197">
        <f t="shared" si="824"/>
        <v>0</v>
      </c>
      <c r="AP959" s="197">
        <f t="shared" si="825"/>
        <v>0</v>
      </c>
      <c r="AQ959" s="197">
        <f t="shared" si="826"/>
        <v>0</v>
      </c>
      <c r="AR959" s="197" t="str">
        <f t="shared" si="827"/>
        <v/>
      </c>
      <c r="AS959" s="197" t="str">
        <f t="shared" si="828"/>
        <v/>
      </c>
      <c r="AT959" s="197" t="str">
        <f t="shared" si="829"/>
        <v/>
      </c>
      <c r="AU959" s="197" t="str">
        <f t="shared" si="830"/>
        <v/>
      </c>
      <c r="AV959" s="199">
        <f t="shared" ca="1" si="822"/>
        <v>2.0444240210446303</v>
      </c>
      <c r="AX959" s="162">
        <f t="shared" si="831"/>
        <v>0</v>
      </c>
      <c r="AY959" s="162">
        <f t="shared" si="832"/>
        <v>0</v>
      </c>
      <c r="AZ959" s="162">
        <f t="shared" si="833"/>
        <v>0</v>
      </c>
      <c r="BA959" s="162">
        <f t="shared" si="834"/>
        <v>0</v>
      </c>
      <c r="BB959" s="162" t="str">
        <f t="shared" si="835"/>
        <v/>
      </c>
      <c r="BC959" s="162" t="str">
        <f t="shared" si="836"/>
        <v/>
      </c>
      <c r="BD959" s="162" t="str">
        <f t="shared" si="837"/>
        <v/>
      </c>
      <c r="BE959" s="162" t="str">
        <f t="shared" si="838"/>
        <v/>
      </c>
      <c r="BG959" s="169">
        <f t="shared" si="819"/>
        <v>22.635618063336072</v>
      </c>
      <c r="BH959" s="169">
        <f t="shared" ca="1" si="820"/>
        <v>2.1247606248334696</v>
      </c>
    </row>
    <row r="960" spans="3:60" x14ac:dyDescent="0.25">
      <c r="C960" s="197">
        <v>88.6</v>
      </c>
      <c r="D960" s="198">
        <f t="shared" si="788"/>
        <v>33.244720786610294</v>
      </c>
      <c r="E960" s="199">
        <f t="shared" si="789"/>
        <v>5.4751467268623024</v>
      </c>
      <c r="F960" s="199">
        <f t="shared" si="790"/>
        <v>27.375733634311512</v>
      </c>
      <c r="G960" s="199">
        <f t="shared" si="791"/>
        <v>5.0445181996833792</v>
      </c>
      <c r="H960" s="200">
        <f t="shared" si="792"/>
        <v>5479.3052125549893</v>
      </c>
      <c r="K960" s="199">
        <f t="shared" si="793"/>
        <v>22.687004256442396</v>
      </c>
      <c r="L960" s="201">
        <f t="shared" si="794"/>
        <v>0.19027232929801349</v>
      </c>
      <c r="M960" s="201">
        <f t="shared" si="795"/>
        <v>0.19187256093487906</v>
      </c>
      <c r="N960" s="201">
        <f t="shared" si="796"/>
        <v>0.20167885857697648</v>
      </c>
      <c r="O960" s="201">
        <f t="shared" si="797"/>
        <v>0.1904481326431266</v>
      </c>
      <c r="P960" s="201" t="str">
        <f t="shared" si="798"/>
        <v/>
      </c>
      <c r="Q960" s="201" t="str">
        <f t="shared" si="799"/>
        <v/>
      </c>
      <c r="R960" s="201" t="str">
        <f t="shared" si="800"/>
        <v/>
      </c>
      <c r="S960" s="201" t="str">
        <f t="shared" si="801"/>
        <v/>
      </c>
      <c r="T960" s="199">
        <f t="shared" si="802"/>
        <v>0</v>
      </c>
      <c r="U960" s="199">
        <f t="shared" si="803"/>
        <v>0</v>
      </c>
      <c r="V960" s="199">
        <f t="shared" si="804"/>
        <v>0</v>
      </c>
      <c r="W960" s="199">
        <f t="shared" si="805"/>
        <v>0</v>
      </c>
      <c r="X960" s="199" t="str">
        <f t="shared" si="806"/>
        <v/>
      </c>
      <c r="Y960" s="199" t="str">
        <f t="shared" si="807"/>
        <v/>
      </c>
      <c r="Z960" s="199" t="str">
        <f t="shared" si="808"/>
        <v/>
      </c>
      <c r="AA960" s="199" t="str">
        <f t="shared" si="809"/>
        <v/>
      </c>
      <c r="AB960" s="201">
        <f t="shared" ca="1" si="810"/>
        <v>2.0276503964773003</v>
      </c>
      <c r="AD960" s="162">
        <f t="shared" si="811"/>
        <v>0</v>
      </c>
      <c r="AE960" s="162">
        <f t="shared" si="812"/>
        <v>0</v>
      </c>
      <c r="AF960" s="162">
        <f t="shared" si="813"/>
        <v>0</v>
      </c>
      <c r="AG960" s="162">
        <f t="shared" si="814"/>
        <v>0</v>
      </c>
      <c r="AH960" s="162" t="str">
        <f t="shared" si="815"/>
        <v/>
      </c>
      <c r="AI960" s="162" t="str">
        <f t="shared" si="816"/>
        <v/>
      </c>
      <c r="AJ960" s="162" t="str">
        <f t="shared" si="817"/>
        <v/>
      </c>
      <c r="AK960" s="162" t="str">
        <f t="shared" si="818"/>
        <v/>
      </c>
      <c r="AM960" s="199">
        <f t="shared" si="821"/>
        <v>9.8932126383201471</v>
      </c>
      <c r="AN960" s="197">
        <f t="shared" si="823"/>
        <v>0</v>
      </c>
      <c r="AO960" s="197">
        <f t="shared" si="824"/>
        <v>0</v>
      </c>
      <c r="AP960" s="197">
        <f t="shared" si="825"/>
        <v>0</v>
      </c>
      <c r="AQ960" s="197">
        <f t="shared" si="826"/>
        <v>0</v>
      </c>
      <c r="AR960" s="197" t="str">
        <f t="shared" si="827"/>
        <v/>
      </c>
      <c r="AS960" s="197" t="str">
        <f t="shared" si="828"/>
        <v/>
      </c>
      <c r="AT960" s="197" t="str">
        <f t="shared" si="829"/>
        <v/>
      </c>
      <c r="AU960" s="197" t="str">
        <f t="shared" si="830"/>
        <v/>
      </c>
      <c r="AV960" s="199">
        <f t="shared" ca="1" si="822"/>
        <v>2.0401975920438638</v>
      </c>
      <c r="AX960" s="162">
        <f t="shared" si="831"/>
        <v>0</v>
      </c>
      <c r="AY960" s="162">
        <f t="shared" si="832"/>
        <v>0</v>
      </c>
      <c r="AZ960" s="162">
        <f t="shared" si="833"/>
        <v>0</v>
      </c>
      <c r="BA960" s="162">
        <f t="shared" si="834"/>
        <v>0</v>
      </c>
      <c r="BB960" s="162" t="str">
        <f t="shared" si="835"/>
        <v/>
      </c>
      <c r="BC960" s="162" t="str">
        <f t="shared" si="836"/>
        <v/>
      </c>
      <c r="BD960" s="162" t="str">
        <f t="shared" si="837"/>
        <v/>
      </c>
      <c r="BE960" s="162" t="str">
        <f t="shared" si="838"/>
        <v/>
      </c>
      <c r="BG960" s="169">
        <f t="shared" si="819"/>
        <v>22.661311159889234</v>
      </c>
      <c r="BH960" s="169">
        <f t="shared" ca="1" si="820"/>
        <v>2.0193442368795185</v>
      </c>
    </row>
    <row r="961" spans="3:60" x14ac:dyDescent="0.25">
      <c r="C961" s="197">
        <v>88.7</v>
      </c>
      <c r="D961" s="198">
        <f t="shared" si="788"/>
        <v>33.282243044834466</v>
      </c>
      <c r="E961" s="199">
        <f t="shared" si="789"/>
        <v>5.4800958286358519</v>
      </c>
      <c r="F961" s="199">
        <f t="shared" si="790"/>
        <v>27.400479143179261</v>
      </c>
      <c r="G961" s="199">
        <f t="shared" si="791"/>
        <v>5.0502117868162051</v>
      </c>
      <c r="H961" s="200">
        <f t="shared" si="792"/>
        <v>5474.3568247907506</v>
      </c>
      <c r="K961" s="199">
        <f t="shared" si="793"/>
        <v>22.712697352995558</v>
      </c>
      <c r="L961" s="201">
        <f t="shared" si="794"/>
        <v>0.19048781324965339</v>
      </c>
      <c r="M961" s="201">
        <f t="shared" si="795"/>
        <v>0.19208985715337834</v>
      </c>
      <c r="N961" s="201">
        <f t="shared" si="796"/>
        <v>0.20190726045531959</v>
      </c>
      <c r="O961" s="201">
        <f t="shared" si="797"/>
        <v>0.19066381569255253</v>
      </c>
      <c r="P961" s="201" t="str">
        <f t="shared" si="798"/>
        <v/>
      </c>
      <c r="Q961" s="201" t="str">
        <f t="shared" si="799"/>
        <v/>
      </c>
      <c r="R961" s="201" t="str">
        <f t="shared" si="800"/>
        <v/>
      </c>
      <c r="S961" s="201" t="str">
        <f t="shared" si="801"/>
        <v/>
      </c>
      <c r="T961" s="199">
        <f t="shared" si="802"/>
        <v>0</v>
      </c>
      <c r="U961" s="199">
        <f t="shared" si="803"/>
        <v>0</v>
      </c>
      <c r="V961" s="199">
        <f t="shared" si="804"/>
        <v>0</v>
      </c>
      <c r="W961" s="199">
        <f t="shared" si="805"/>
        <v>0</v>
      </c>
      <c r="X961" s="199" t="str">
        <f t="shared" si="806"/>
        <v/>
      </c>
      <c r="Y961" s="199" t="str">
        <f t="shared" si="807"/>
        <v/>
      </c>
      <c r="Z961" s="199" t="str">
        <f t="shared" si="808"/>
        <v/>
      </c>
      <c r="AA961" s="199" t="str">
        <f t="shared" si="809"/>
        <v/>
      </c>
      <c r="AB961" s="201">
        <f t="shared" ca="1" si="810"/>
        <v>2.0450667524950159</v>
      </c>
      <c r="AD961" s="162">
        <f t="shared" si="811"/>
        <v>0</v>
      </c>
      <c r="AE961" s="162">
        <f t="shared" si="812"/>
        <v>0</v>
      </c>
      <c r="AF961" s="162">
        <f t="shared" si="813"/>
        <v>0</v>
      </c>
      <c r="AG961" s="162">
        <f t="shared" si="814"/>
        <v>0</v>
      </c>
      <c r="AH961" s="162" t="str">
        <f t="shared" si="815"/>
        <v/>
      </c>
      <c r="AI961" s="162" t="str">
        <f t="shared" si="816"/>
        <v/>
      </c>
      <c r="AJ961" s="162" t="str">
        <f t="shared" si="817"/>
        <v/>
      </c>
      <c r="AK961" s="162" t="str">
        <f t="shared" si="818"/>
        <v/>
      </c>
      <c r="AM961" s="199">
        <f t="shared" si="821"/>
        <v>9.9044294326946591</v>
      </c>
      <c r="AN961" s="197">
        <f t="shared" si="823"/>
        <v>0</v>
      </c>
      <c r="AO961" s="197">
        <f t="shared" si="824"/>
        <v>0</v>
      </c>
      <c r="AP961" s="197">
        <f t="shared" si="825"/>
        <v>0</v>
      </c>
      <c r="AQ961" s="197">
        <f t="shared" si="826"/>
        <v>0</v>
      </c>
      <c r="AR961" s="197" t="str">
        <f t="shared" si="827"/>
        <v/>
      </c>
      <c r="AS961" s="197" t="str">
        <f t="shared" si="828"/>
        <v/>
      </c>
      <c r="AT961" s="197" t="str">
        <f t="shared" si="829"/>
        <v/>
      </c>
      <c r="AU961" s="197" t="str">
        <f t="shared" si="830"/>
        <v/>
      </c>
      <c r="AV961" s="199">
        <f t="shared" ca="1" si="822"/>
        <v>2.0702843116378244</v>
      </c>
      <c r="AX961" s="162">
        <f t="shared" si="831"/>
        <v>0</v>
      </c>
      <c r="AY961" s="162">
        <f t="shared" si="832"/>
        <v>0</v>
      </c>
      <c r="AZ961" s="162">
        <f t="shared" si="833"/>
        <v>0</v>
      </c>
      <c r="BA961" s="162">
        <f t="shared" si="834"/>
        <v>0</v>
      </c>
      <c r="BB961" s="162" t="str">
        <f t="shared" si="835"/>
        <v/>
      </c>
      <c r="BC961" s="162" t="str">
        <f t="shared" si="836"/>
        <v/>
      </c>
      <c r="BD961" s="162" t="str">
        <f t="shared" si="837"/>
        <v/>
      </c>
      <c r="BE961" s="162" t="str">
        <f t="shared" si="838"/>
        <v/>
      </c>
      <c r="BG961" s="169">
        <f t="shared" si="819"/>
        <v>22.687004256442396</v>
      </c>
      <c r="BH961" s="169">
        <f t="shared" ca="1" si="820"/>
        <v>2.0276503964773003</v>
      </c>
    </row>
    <row r="962" spans="3:60" x14ac:dyDescent="0.25">
      <c r="C962" s="197">
        <v>88.8</v>
      </c>
      <c r="D962" s="198">
        <f t="shared" si="788"/>
        <v>33.319765303058624</v>
      </c>
      <c r="E962" s="199">
        <f t="shared" si="789"/>
        <v>5.4850450450450454</v>
      </c>
      <c r="F962" s="199">
        <f t="shared" si="790"/>
        <v>27.425225225225226</v>
      </c>
      <c r="G962" s="199">
        <f t="shared" si="791"/>
        <v>5.0559053739490301</v>
      </c>
      <c r="H962" s="200">
        <f t="shared" si="792"/>
        <v>5469.4172524801261</v>
      </c>
      <c r="K962" s="199">
        <f t="shared" si="793"/>
        <v>22.738390449548721</v>
      </c>
      <c r="L962" s="201">
        <f t="shared" si="794"/>
        <v>0.19070329720129325</v>
      </c>
      <c r="M962" s="201">
        <f t="shared" si="795"/>
        <v>0.19230715337187762</v>
      </c>
      <c r="N962" s="201">
        <f t="shared" si="796"/>
        <v>0.2021356623336627</v>
      </c>
      <c r="O962" s="201">
        <f t="shared" si="797"/>
        <v>0.19087949874197851</v>
      </c>
      <c r="P962" s="201" t="str">
        <f t="shared" si="798"/>
        <v/>
      </c>
      <c r="Q962" s="201" t="str">
        <f t="shared" si="799"/>
        <v/>
      </c>
      <c r="R962" s="201" t="str">
        <f t="shared" si="800"/>
        <v/>
      </c>
      <c r="S962" s="201" t="str">
        <f t="shared" si="801"/>
        <v/>
      </c>
      <c r="T962" s="199">
        <f t="shared" si="802"/>
        <v>0</v>
      </c>
      <c r="U962" s="199">
        <f t="shared" si="803"/>
        <v>0</v>
      </c>
      <c r="V962" s="199">
        <f t="shared" si="804"/>
        <v>0</v>
      </c>
      <c r="W962" s="199">
        <f t="shared" si="805"/>
        <v>0</v>
      </c>
      <c r="X962" s="199" t="str">
        <f t="shared" si="806"/>
        <v/>
      </c>
      <c r="Y962" s="199" t="str">
        <f t="shared" si="807"/>
        <v/>
      </c>
      <c r="Z962" s="199" t="str">
        <f t="shared" si="808"/>
        <v/>
      </c>
      <c r="AA962" s="199" t="str">
        <f t="shared" si="809"/>
        <v/>
      </c>
      <c r="AB962" s="201">
        <f t="shared" ca="1" si="810"/>
        <v>2.0297762846842984</v>
      </c>
      <c r="AD962" s="162">
        <f t="shared" si="811"/>
        <v>0</v>
      </c>
      <c r="AE962" s="162">
        <f t="shared" si="812"/>
        <v>0</v>
      </c>
      <c r="AF962" s="162">
        <f t="shared" si="813"/>
        <v>0</v>
      </c>
      <c r="AG962" s="162">
        <f t="shared" si="814"/>
        <v>0</v>
      </c>
      <c r="AH962" s="162" t="str">
        <f t="shared" si="815"/>
        <v/>
      </c>
      <c r="AI962" s="162" t="str">
        <f t="shared" si="816"/>
        <v/>
      </c>
      <c r="AJ962" s="162" t="str">
        <f t="shared" si="817"/>
        <v/>
      </c>
      <c r="AK962" s="162" t="str">
        <f t="shared" si="818"/>
        <v/>
      </c>
      <c r="AM962" s="199">
        <f t="shared" si="821"/>
        <v>9.9156462270691712</v>
      </c>
      <c r="AN962" s="197">
        <f t="shared" si="823"/>
        <v>0</v>
      </c>
      <c r="AO962" s="197">
        <f t="shared" si="824"/>
        <v>0</v>
      </c>
      <c r="AP962" s="197">
        <f t="shared" si="825"/>
        <v>0</v>
      </c>
      <c r="AQ962" s="197">
        <f t="shared" si="826"/>
        <v>0</v>
      </c>
      <c r="AR962" s="197" t="str">
        <f t="shared" si="827"/>
        <v/>
      </c>
      <c r="AS962" s="197" t="str">
        <f t="shared" si="828"/>
        <v/>
      </c>
      <c r="AT962" s="197" t="str">
        <f t="shared" si="829"/>
        <v/>
      </c>
      <c r="AU962" s="197" t="str">
        <f t="shared" si="830"/>
        <v/>
      </c>
      <c r="AV962" s="199">
        <f t="shared" ca="1" si="822"/>
        <v>2.092421122219053</v>
      </c>
      <c r="AX962" s="162">
        <f t="shared" si="831"/>
        <v>0</v>
      </c>
      <c r="AY962" s="162">
        <f t="shared" si="832"/>
        <v>0</v>
      </c>
      <c r="AZ962" s="162">
        <f t="shared" si="833"/>
        <v>0</v>
      </c>
      <c r="BA962" s="162">
        <f t="shared" si="834"/>
        <v>0</v>
      </c>
      <c r="BB962" s="162" t="str">
        <f t="shared" si="835"/>
        <v/>
      </c>
      <c r="BC962" s="162" t="str">
        <f t="shared" si="836"/>
        <v/>
      </c>
      <c r="BD962" s="162" t="str">
        <f t="shared" si="837"/>
        <v/>
      </c>
      <c r="BE962" s="162" t="str">
        <f t="shared" si="838"/>
        <v/>
      </c>
      <c r="BG962" s="169">
        <f t="shared" si="819"/>
        <v>22.712697352995558</v>
      </c>
      <c r="BH962" s="169">
        <f t="shared" ca="1" si="820"/>
        <v>2.0450667524950159</v>
      </c>
    </row>
    <row r="963" spans="3:60" x14ac:dyDescent="0.25">
      <c r="C963" s="197">
        <v>88.9</v>
      </c>
      <c r="D963" s="198">
        <f t="shared" si="788"/>
        <v>33.357287561282789</v>
      </c>
      <c r="E963" s="199">
        <f t="shared" si="789"/>
        <v>5.4899943757030378</v>
      </c>
      <c r="F963" s="199">
        <f t="shared" si="790"/>
        <v>27.449971878515189</v>
      </c>
      <c r="G963" s="199">
        <f t="shared" si="791"/>
        <v>5.061598961081855</v>
      </c>
      <c r="H963" s="200">
        <f t="shared" si="792"/>
        <v>5464.4864724762601</v>
      </c>
      <c r="K963" s="199">
        <f t="shared" si="793"/>
        <v>22.764083546101883</v>
      </c>
      <c r="L963" s="201">
        <f t="shared" si="794"/>
        <v>0.19091878115293312</v>
      </c>
      <c r="M963" s="201">
        <f t="shared" si="795"/>
        <v>0.19252444959037693</v>
      </c>
      <c r="N963" s="201">
        <f t="shared" si="796"/>
        <v>0.20236406421200584</v>
      </c>
      <c r="O963" s="201">
        <f t="shared" si="797"/>
        <v>0.19109518179140444</v>
      </c>
      <c r="P963" s="201" t="str">
        <f t="shared" si="798"/>
        <v/>
      </c>
      <c r="Q963" s="201" t="str">
        <f t="shared" si="799"/>
        <v/>
      </c>
      <c r="R963" s="201" t="str">
        <f t="shared" si="800"/>
        <v/>
      </c>
      <c r="S963" s="201" t="str">
        <f t="shared" si="801"/>
        <v/>
      </c>
      <c r="T963" s="199">
        <f t="shared" si="802"/>
        <v>0</v>
      </c>
      <c r="U963" s="199">
        <f t="shared" si="803"/>
        <v>0</v>
      </c>
      <c r="V963" s="199">
        <f t="shared" si="804"/>
        <v>0</v>
      </c>
      <c r="W963" s="199">
        <f t="shared" si="805"/>
        <v>0</v>
      </c>
      <c r="X963" s="199" t="str">
        <f t="shared" si="806"/>
        <v/>
      </c>
      <c r="Y963" s="199" t="str">
        <f t="shared" si="807"/>
        <v/>
      </c>
      <c r="Z963" s="199" t="str">
        <f t="shared" si="808"/>
        <v/>
      </c>
      <c r="AA963" s="199" t="str">
        <f t="shared" si="809"/>
        <v/>
      </c>
      <c r="AB963" s="201">
        <f t="shared" ca="1" si="810"/>
        <v>2.0509195991321585</v>
      </c>
      <c r="AD963" s="162">
        <f t="shared" si="811"/>
        <v>0</v>
      </c>
      <c r="AE963" s="162">
        <f t="shared" si="812"/>
        <v>0</v>
      </c>
      <c r="AF963" s="162">
        <f t="shared" si="813"/>
        <v>0</v>
      </c>
      <c r="AG963" s="162">
        <f t="shared" si="814"/>
        <v>0</v>
      </c>
      <c r="AH963" s="162" t="str">
        <f t="shared" si="815"/>
        <v/>
      </c>
      <c r="AI963" s="162" t="str">
        <f t="shared" si="816"/>
        <v/>
      </c>
      <c r="AJ963" s="162" t="str">
        <f t="shared" si="817"/>
        <v/>
      </c>
      <c r="AK963" s="162" t="str">
        <f t="shared" si="818"/>
        <v/>
      </c>
      <c r="AM963" s="199">
        <f t="shared" si="821"/>
        <v>9.9268630214436833</v>
      </c>
      <c r="AN963" s="197">
        <f t="shared" si="823"/>
        <v>0</v>
      </c>
      <c r="AO963" s="197">
        <f t="shared" si="824"/>
        <v>0</v>
      </c>
      <c r="AP963" s="197">
        <f t="shared" si="825"/>
        <v>0</v>
      </c>
      <c r="AQ963" s="197">
        <f t="shared" si="826"/>
        <v>0</v>
      </c>
      <c r="AR963" s="197" t="str">
        <f t="shared" si="827"/>
        <v/>
      </c>
      <c r="AS963" s="197" t="str">
        <f t="shared" si="828"/>
        <v/>
      </c>
      <c r="AT963" s="197" t="str">
        <f t="shared" si="829"/>
        <v/>
      </c>
      <c r="AU963" s="197" t="str">
        <f t="shared" si="830"/>
        <v/>
      </c>
      <c r="AV963" s="199">
        <f t="shared" ca="1" si="822"/>
        <v>2.023105108738195</v>
      </c>
      <c r="AX963" s="162">
        <f t="shared" si="831"/>
        <v>0</v>
      </c>
      <c r="AY963" s="162">
        <f t="shared" si="832"/>
        <v>0</v>
      </c>
      <c r="AZ963" s="162">
        <f t="shared" si="833"/>
        <v>0</v>
      </c>
      <c r="BA963" s="162">
        <f t="shared" si="834"/>
        <v>0</v>
      </c>
      <c r="BB963" s="162" t="str">
        <f t="shared" si="835"/>
        <v/>
      </c>
      <c r="BC963" s="162" t="str">
        <f t="shared" si="836"/>
        <v/>
      </c>
      <c r="BD963" s="162" t="str">
        <f t="shared" si="837"/>
        <v/>
      </c>
      <c r="BE963" s="162" t="str">
        <f t="shared" si="838"/>
        <v/>
      </c>
      <c r="BG963" s="169">
        <f t="shared" si="819"/>
        <v>22.738390449548721</v>
      </c>
      <c r="BH963" s="169">
        <f t="shared" ca="1" si="820"/>
        <v>2.0297762846842984</v>
      </c>
    </row>
    <row r="964" spans="3:60" x14ac:dyDescent="0.25">
      <c r="C964" s="197">
        <v>89</v>
      </c>
      <c r="D964" s="198">
        <f t="shared" si="788"/>
        <v>33.39480981950696</v>
      </c>
      <c r="E964" s="199">
        <f t="shared" si="789"/>
        <v>5.4949438202247194</v>
      </c>
      <c r="F964" s="199">
        <f t="shared" si="790"/>
        <v>27.474719101123597</v>
      </c>
      <c r="G964" s="199">
        <f t="shared" si="791"/>
        <v>5.0672925482146818</v>
      </c>
      <c r="H964" s="200">
        <f t="shared" si="792"/>
        <v>5459.5644617114813</v>
      </c>
      <c r="K964" s="199">
        <f t="shared" si="793"/>
        <v>22.789776642655045</v>
      </c>
      <c r="L964" s="201">
        <f t="shared" si="794"/>
        <v>0.19113426510457301</v>
      </c>
      <c r="M964" s="201">
        <f t="shared" si="795"/>
        <v>0.19274174580887624</v>
      </c>
      <c r="N964" s="201">
        <f t="shared" si="796"/>
        <v>0.20259246609034895</v>
      </c>
      <c r="O964" s="201">
        <f t="shared" si="797"/>
        <v>0.19131086484083043</v>
      </c>
      <c r="P964" s="201" t="str">
        <f t="shared" si="798"/>
        <v/>
      </c>
      <c r="Q964" s="201" t="str">
        <f t="shared" si="799"/>
        <v/>
      </c>
      <c r="R964" s="201" t="str">
        <f t="shared" si="800"/>
        <v/>
      </c>
      <c r="S964" s="201" t="str">
        <f t="shared" si="801"/>
        <v/>
      </c>
      <c r="T964" s="199">
        <f t="shared" si="802"/>
        <v>0</v>
      </c>
      <c r="U964" s="199">
        <f t="shared" si="803"/>
        <v>0</v>
      </c>
      <c r="V964" s="199">
        <f t="shared" si="804"/>
        <v>0</v>
      </c>
      <c r="W964" s="199">
        <f t="shared" si="805"/>
        <v>0</v>
      </c>
      <c r="X964" s="199" t="str">
        <f t="shared" si="806"/>
        <v/>
      </c>
      <c r="Y964" s="199" t="str">
        <f t="shared" si="807"/>
        <v/>
      </c>
      <c r="Z964" s="199" t="str">
        <f t="shared" si="808"/>
        <v/>
      </c>
      <c r="AA964" s="199" t="str">
        <f t="shared" si="809"/>
        <v/>
      </c>
      <c r="AB964" s="201">
        <f t="shared" ca="1" si="810"/>
        <v>2.1527517834936614</v>
      </c>
      <c r="AD964" s="162">
        <f t="shared" si="811"/>
        <v>0</v>
      </c>
      <c r="AE964" s="162">
        <f t="shared" si="812"/>
        <v>0</v>
      </c>
      <c r="AF964" s="162">
        <f t="shared" si="813"/>
        <v>0</v>
      </c>
      <c r="AG964" s="162">
        <f t="shared" si="814"/>
        <v>0</v>
      </c>
      <c r="AH964" s="162" t="str">
        <f t="shared" si="815"/>
        <v/>
      </c>
      <c r="AI964" s="162" t="str">
        <f t="shared" si="816"/>
        <v/>
      </c>
      <c r="AJ964" s="162" t="str">
        <f t="shared" si="817"/>
        <v/>
      </c>
      <c r="AK964" s="162" t="str">
        <f t="shared" si="818"/>
        <v/>
      </c>
      <c r="AM964" s="199">
        <f t="shared" si="821"/>
        <v>9.9380798158181953</v>
      </c>
      <c r="AN964" s="197">
        <f t="shared" si="823"/>
        <v>0</v>
      </c>
      <c r="AO964" s="197">
        <f t="shared" si="824"/>
        <v>0</v>
      </c>
      <c r="AP964" s="197">
        <f t="shared" si="825"/>
        <v>0</v>
      </c>
      <c r="AQ964" s="197">
        <f t="shared" si="826"/>
        <v>0</v>
      </c>
      <c r="AR964" s="197" t="str">
        <f t="shared" si="827"/>
        <v/>
      </c>
      <c r="AS964" s="197" t="str">
        <f t="shared" si="828"/>
        <v/>
      </c>
      <c r="AT964" s="197" t="str">
        <f t="shared" si="829"/>
        <v/>
      </c>
      <c r="AU964" s="197" t="str">
        <f t="shared" si="830"/>
        <v/>
      </c>
      <c r="AV964" s="199">
        <f t="shared" ca="1" si="822"/>
        <v>2.0345762398644038</v>
      </c>
      <c r="AX964" s="162">
        <f t="shared" si="831"/>
        <v>0</v>
      </c>
      <c r="AY964" s="162">
        <f t="shared" si="832"/>
        <v>0</v>
      </c>
      <c r="AZ964" s="162">
        <f t="shared" si="833"/>
        <v>0</v>
      </c>
      <c r="BA964" s="162">
        <f t="shared" si="834"/>
        <v>0</v>
      </c>
      <c r="BB964" s="162" t="str">
        <f t="shared" si="835"/>
        <v/>
      </c>
      <c r="BC964" s="162" t="str">
        <f t="shared" si="836"/>
        <v/>
      </c>
      <c r="BD964" s="162" t="str">
        <f t="shared" si="837"/>
        <v/>
      </c>
      <c r="BE964" s="162" t="str">
        <f t="shared" si="838"/>
        <v/>
      </c>
      <c r="BG964" s="169">
        <f t="shared" si="819"/>
        <v>22.764083546101883</v>
      </c>
      <c r="BH964" s="169">
        <f t="shared" ca="1" si="820"/>
        <v>2.0509195991321585</v>
      </c>
    </row>
    <row r="965" spans="3:60" x14ac:dyDescent="0.25">
      <c r="C965" s="197">
        <v>89.1</v>
      </c>
      <c r="D965" s="198">
        <f t="shared" si="788"/>
        <v>33.432332077731118</v>
      </c>
      <c r="E965" s="199">
        <f t="shared" si="789"/>
        <v>5.4998933782267114</v>
      </c>
      <c r="F965" s="199">
        <f t="shared" si="790"/>
        <v>27.499466891133558</v>
      </c>
      <c r="G965" s="199">
        <f t="shared" si="791"/>
        <v>5.0729861353475059</v>
      </c>
      <c r="H965" s="200">
        <f t="shared" si="792"/>
        <v>5454.6511971969667</v>
      </c>
      <c r="K965" s="199">
        <f t="shared" si="793"/>
        <v>22.815469739208208</v>
      </c>
      <c r="L965" s="201">
        <f t="shared" si="794"/>
        <v>0.19134974905621288</v>
      </c>
      <c r="M965" s="201">
        <f t="shared" si="795"/>
        <v>0.19295904202737552</v>
      </c>
      <c r="N965" s="201">
        <f t="shared" si="796"/>
        <v>0.20282086796869209</v>
      </c>
      <c r="O965" s="201">
        <f t="shared" si="797"/>
        <v>0.19152654789025639</v>
      </c>
      <c r="P965" s="201" t="str">
        <f t="shared" si="798"/>
        <v/>
      </c>
      <c r="Q965" s="201" t="str">
        <f t="shared" si="799"/>
        <v/>
      </c>
      <c r="R965" s="201" t="str">
        <f t="shared" si="800"/>
        <v/>
      </c>
      <c r="S965" s="201" t="str">
        <f t="shared" si="801"/>
        <v/>
      </c>
      <c r="T965" s="199">
        <f t="shared" si="802"/>
        <v>0</v>
      </c>
      <c r="U965" s="199">
        <f t="shared" si="803"/>
        <v>0</v>
      </c>
      <c r="V965" s="199">
        <f t="shared" si="804"/>
        <v>0</v>
      </c>
      <c r="W965" s="199">
        <f t="shared" si="805"/>
        <v>0</v>
      </c>
      <c r="X965" s="199" t="str">
        <f t="shared" si="806"/>
        <v/>
      </c>
      <c r="Y965" s="199" t="str">
        <f t="shared" si="807"/>
        <v/>
      </c>
      <c r="Z965" s="199" t="str">
        <f t="shared" si="808"/>
        <v/>
      </c>
      <c r="AA965" s="199" t="str">
        <f t="shared" si="809"/>
        <v/>
      </c>
      <c r="AB965" s="201">
        <f t="shared" ca="1" si="810"/>
        <v>2.1202141409855324</v>
      </c>
      <c r="AD965" s="162">
        <f t="shared" si="811"/>
        <v>0</v>
      </c>
      <c r="AE965" s="162">
        <f t="shared" si="812"/>
        <v>0</v>
      </c>
      <c r="AF965" s="162">
        <f t="shared" si="813"/>
        <v>0</v>
      </c>
      <c r="AG965" s="162">
        <f t="shared" si="814"/>
        <v>0</v>
      </c>
      <c r="AH965" s="162" t="str">
        <f t="shared" si="815"/>
        <v/>
      </c>
      <c r="AI965" s="162" t="str">
        <f t="shared" si="816"/>
        <v/>
      </c>
      <c r="AJ965" s="162" t="str">
        <f t="shared" si="817"/>
        <v/>
      </c>
      <c r="AK965" s="162" t="str">
        <f t="shared" si="818"/>
        <v/>
      </c>
      <c r="AM965" s="199">
        <f t="shared" si="821"/>
        <v>9.9492966101927074</v>
      </c>
      <c r="AN965" s="197">
        <f t="shared" si="823"/>
        <v>0</v>
      </c>
      <c r="AO965" s="197">
        <f t="shared" si="824"/>
        <v>0</v>
      </c>
      <c r="AP965" s="197">
        <f t="shared" si="825"/>
        <v>0</v>
      </c>
      <c r="AQ965" s="197">
        <f t="shared" si="826"/>
        <v>0</v>
      </c>
      <c r="AR965" s="197" t="str">
        <f t="shared" si="827"/>
        <v/>
      </c>
      <c r="AS965" s="197" t="str">
        <f t="shared" si="828"/>
        <v/>
      </c>
      <c r="AT965" s="197" t="str">
        <f t="shared" si="829"/>
        <v/>
      </c>
      <c r="AU965" s="197" t="str">
        <f t="shared" si="830"/>
        <v/>
      </c>
      <c r="AV965" s="199">
        <f t="shared" ca="1" si="822"/>
        <v>2.1508273147524832</v>
      </c>
      <c r="AX965" s="162">
        <f t="shared" si="831"/>
        <v>0</v>
      </c>
      <c r="AY965" s="162">
        <f t="shared" si="832"/>
        <v>0</v>
      </c>
      <c r="AZ965" s="162">
        <f t="shared" si="833"/>
        <v>0</v>
      </c>
      <c r="BA965" s="162">
        <f t="shared" si="834"/>
        <v>0</v>
      </c>
      <c r="BB965" s="162" t="str">
        <f t="shared" si="835"/>
        <v/>
      </c>
      <c r="BC965" s="162" t="str">
        <f t="shared" si="836"/>
        <v/>
      </c>
      <c r="BD965" s="162" t="str">
        <f t="shared" si="837"/>
        <v/>
      </c>
      <c r="BE965" s="162" t="str">
        <f t="shared" si="838"/>
        <v/>
      </c>
      <c r="BG965" s="169">
        <f t="shared" si="819"/>
        <v>22.789776642655045</v>
      </c>
      <c r="BH965" s="169">
        <f t="shared" ca="1" si="820"/>
        <v>2.1527517834936614</v>
      </c>
    </row>
    <row r="966" spans="3:60" x14ac:dyDescent="0.25">
      <c r="C966" s="197">
        <v>89.2</v>
      </c>
      <c r="D966" s="198">
        <f t="shared" si="788"/>
        <v>33.469854335955283</v>
      </c>
      <c r="E966" s="199">
        <f t="shared" si="789"/>
        <v>5.5048430493273539</v>
      </c>
      <c r="F966" s="199">
        <f t="shared" si="790"/>
        <v>27.524215246636771</v>
      </c>
      <c r="G966" s="199">
        <f t="shared" si="791"/>
        <v>5.0786797224803317</v>
      </c>
      <c r="H966" s="200">
        <f t="shared" si="792"/>
        <v>5449.7466560224184</v>
      </c>
      <c r="K966" s="199">
        <f t="shared" si="793"/>
        <v>22.84116283576137</v>
      </c>
      <c r="L966" s="201">
        <f t="shared" si="794"/>
        <v>0.19156523300785278</v>
      </c>
      <c r="M966" s="201">
        <f t="shared" si="795"/>
        <v>0.19317633824587482</v>
      </c>
      <c r="N966" s="201">
        <f t="shared" si="796"/>
        <v>0.20304926984703522</v>
      </c>
      <c r="O966" s="201">
        <f t="shared" si="797"/>
        <v>0.19174223093968235</v>
      </c>
      <c r="P966" s="201" t="str">
        <f t="shared" si="798"/>
        <v/>
      </c>
      <c r="Q966" s="201" t="str">
        <f t="shared" si="799"/>
        <v/>
      </c>
      <c r="R966" s="201" t="str">
        <f t="shared" si="800"/>
        <v/>
      </c>
      <c r="S966" s="201" t="str">
        <f t="shared" si="801"/>
        <v/>
      </c>
      <c r="T966" s="199">
        <f t="shared" si="802"/>
        <v>0</v>
      </c>
      <c r="U966" s="199">
        <f t="shared" si="803"/>
        <v>0</v>
      </c>
      <c r="V966" s="199">
        <f t="shared" si="804"/>
        <v>0</v>
      </c>
      <c r="W966" s="199">
        <f t="shared" si="805"/>
        <v>0</v>
      </c>
      <c r="X966" s="199" t="str">
        <f t="shared" si="806"/>
        <v/>
      </c>
      <c r="Y966" s="199" t="str">
        <f t="shared" si="807"/>
        <v/>
      </c>
      <c r="Z966" s="199" t="str">
        <f t="shared" si="808"/>
        <v/>
      </c>
      <c r="AA966" s="199" t="str">
        <f t="shared" si="809"/>
        <v/>
      </c>
      <c r="AB966" s="201">
        <f t="shared" ca="1" si="810"/>
        <v>2.0421684046839821</v>
      </c>
      <c r="AD966" s="162">
        <f t="shared" si="811"/>
        <v>0</v>
      </c>
      <c r="AE966" s="162">
        <f t="shared" si="812"/>
        <v>0</v>
      </c>
      <c r="AF966" s="162">
        <f t="shared" si="813"/>
        <v>0</v>
      </c>
      <c r="AG966" s="162">
        <f t="shared" si="814"/>
        <v>0</v>
      </c>
      <c r="AH966" s="162" t="str">
        <f t="shared" si="815"/>
        <v/>
      </c>
      <c r="AI966" s="162" t="str">
        <f t="shared" si="816"/>
        <v/>
      </c>
      <c r="AJ966" s="162" t="str">
        <f t="shared" si="817"/>
        <v/>
      </c>
      <c r="AK966" s="162" t="str">
        <f t="shared" si="818"/>
        <v/>
      </c>
      <c r="AM966" s="199">
        <f t="shared" si="821"/>
        <v>9.9605134045672195</v>
      </c>
      <c r="AN966" s="197">
        <f t="shared" si="823"/>
        <v>0</v>
      </c>
      <c r="AO966" s="197">
        <f t="shared" si="824"/>
        <v>0</v>
      </c>
      <c r="AP966" s="197">
        <f t="shared" si="825"/>
        <v>0</v>
      </c>
      <c r="AQ966" s="197">
        <f t="shared" si="826"/>
        <v>0</v>
      </c>
      <c r="AR966" s="197" t="str">
        <f t="shared" si="827"/>
        <v/>
      </c>
      <c r="AS966" s="197" t="str">
        <f t="shared" si="828"/>
        <v/>
      </c>
      <c r="AT966" s="197" t="str">
        <f t="shared" si="829"/>
        <v/>
      </c>
      <c r="AU966" s="197" t="str">
        <f t="shared" si="830"/>
        <v/>
      </c>
      <c r="AV966" s="199">
        <f t="shared" ca="1" si="822"/>
        <v>2.0919412902512358</v>
      </c>
      <c r="AX966" s="162">
        <f t="shared" si="831"/>
        <v>0</v>
      </c>
      <c r="AY966" s="162">
        <f t="shared" si="832"/>
        <v>0</v>
      </c>
      <c r="AZ966" s="162">
        <f t="shared" si="833"/>
        <v>0</v>
      </c>
      <c r="BA966" s="162">
        <f t="shared" si="834"/>
        <v>0</v>
      </c>
      <c r="BB966" s="162" t="str">
        <f t="shared" si="835"/>
        <v/>
      </c>
      <c r="BC966" s="162" t="str">
        <f t="shared" si="836"/>
        <v/>
      </c>
      <c r="BD966" s="162" t="str">
        <f t="shared" si="837"/>
        <v/>
      </c>
      <c r="BE966" s="162" t="str">
        <f t="shared" si="838"/>
        <v/>
      </c>
      <c r="BG966" s="169">
        <f t="shared" si="819"/>
        <v>22.815469739208208</v>
      </c>
      <c r="BH966" s="169">
        <f t="shared" ca="1" si="820"/>
        <v>2.1202141409855324</v>
      </c>
    </row>
    <row r="967" spans="3:60" x14ac:dyDescent="0.25">
      <c r="C967" s="197">
        <v>89.3</v>
      </c>
      <c r="D967" s="198">
        <f t="shared" si="788"/>
        <v>33.507376594179455</v>
      </c>
      <c r="E967" s="199">
        <f t="shared" si="789"/>
        <v>5.5097928331466965</v>
      </c>
      <c r="F967" s="199">
        <f t="shared" si="790"/>
        <v>27.548964165733484</v>
      </c>
      <c r="G967" s="199">
        <f t="shared" si="791"/>
        <v>5.0843733096131585</v>
      </c>
      <c r="H967" s="200">
        <f t="shared" si="792"/>
        <v>5444.8508153557395</v>
      </c>
      <c r="K967" s="199">
        <f t="shared" si="793"/>
        <v>22.866855932314532</v>
      </c>
      <c r="L967" s="201">
        <f t="shared" si="794"/>
        <v>0.19178071695949267</v>
      </c>
      <c r="M967" s="201">
        <f t="shared" si="795"/>
        <v>0.19339363446437413</v>
      </c>
      <c r="N967" s="201">
        <f t="shared" si="796"/>
        <v>0.20327767172537833</v>
      </c>
      <c r="O967" s="201">
        <f t="shared" si="797"/>
        <v>0.19195791398910833</v>
      </c>
      <c r="P967" s="201" t="str">
        <f t="shared" si="798"/>
        <v/>
      </c>
      <c r="Q967" s="201" t="str">
        <f t="shared" si="799"/>
        <v/>
      </c>
      <c r="R967" s="201" t="str">
        <f t="shared" si="800"/>
        <v/>
      </c>
      <c r="S967" s="201" t="str">
        <f t="shared" si="801"/>
        <v/>
      </c>
      <c r="T967" s="199">
        <f t="shared" si="802"/>
        <v>0</v>
      </c>
      <c r="U967" s="199">
        <f t="shared" si="803"/>
        <v>0</v>
      </c>
      <c r="V967" s="199">
        <f t="shared" si="804"/>
        <v>0</v>
      </c>
      <c r="W967" s="199">
        <f t="shared" si="805"/>
        <v>0</v>
      </c>
      <c r="X967" s="199" t="str">
        <f t="shared" si="806"/>
        <v/>
      </c>
      <c r="Y967" s="199" t="str">
        <f t="shared" si="807"/>
        <v/>
      </c>
      <c r="Z967" s="199" t="str">
        <f t="shared" si="808"/>
        <v/>
      </c>
      <c r="AA967" s="199" t="str">
        <f t="shared" si="809"/>
        <v/>
      </c>
      <c r="AB967" s="201">
        <f t="shared" ca="1" si="810"/>
        <v>2.1449212505532369</v>
      </c>
      <c r="AD967" s="162">
        <f t="shared" si="811"/>
        <v>0</v>
      </c>
      <c r="AE967" s="162">
        <f t="shared" si="812"/>
        <v>0</v>
      </c>
      <c r="AF967" s="162">
        <f t="shared" si="813"/>
        <v>0</v>
      </c>
      <c r="AG967" s="162">
        <f t="shared" si="814"/>
        <v>0</v>
      </c>
      <c r="AH967" s="162" t="str">
        <f t="shared" si="815"/>
        <v/>
      </c>
      <c r="AI967" s="162" t="str">
        <f t="shared" si="816"/>
        <v/>
      </c>
      <c r="AJ967" s="162" t="str">
        <f t="shared" si="817"/>
        <v/>
      </c>
      <c r="AK967" s="162" t="str">
        <f t="shared" si="818"/>
        <v/>
      </c>
      <c r="AM967" s="199">
        <f t="shared" si="821"/>
        <v>9.9717301989417315</v>
      </c>
      <c r="AN967" s="197">
        <f t="shared" si="823"/>
        <v>0</v>
      </c>
      <c r="AO967" s="197">
        <f t="shared" si="824"/>
        <v>0</v>
      </c>
      <c r="AP967" s="197">
        <f t="shared" si="825"/>
        <v>0</v>
      </c>
      <c r="AQ967" s="197">
        <f t="shared" si="826"/>
        <v>0</v>
      </c>
      <c r="AR967" s="197" t="str">
        <f t="shared" si="827"/>
        <v/>
      </c>
      <c r="AS967" s="197" t="str">
        <f t="shared" si="828"/>
        <v/>
      </c>
      <c r="AT967" s="197" t="str">
        <f t="shared" si="829"/>
        <v/>
      </c>
      <c r="AU967" s="197" t="str">
        <f t="shared" si="830"/>
        <v/>
      </c>
      <c r="AV967" s="199">
        <f t="shared" ca="1" si="822"/>
        <v>2.0429147341241163</v>
      </c>
      <c r="AX967" s="162">
        <f t="shared" si="831"/>
        <v>0</v>
      </c>
      <c r="AY967" s="162">
        <f t="shared" si="832"/>
        <v>0</v>
      </c>
      <c r="AZ967" s="162">
        <f t="shared" si="833"/>
        <v>0</v>
      </c>
      <c r="BA967" s="162">
        <f t="shared" si="834"/>
        <v>0</v>
      </c>
      <c r="BB967" s="162" t="str">
        <f t="shared" si="835"/>
        <v/>
      </c>
      <c r="BC967" s="162" t="str">
        <f t="shared" si="836"/>
        <v/>
      </c>
      <c r="BD967" s="162" t="str">
        <f t="shared" si="837"/>
        <v/>
      </c>
      <c r="BE967" s="162" t="str">
        <f t="shared" si="838"/>
        <v/>
      </c>
      <c r="BG967" s="169">
        <f t="shared" si="819"/>
        <v>22.84116283576137</v>
      </c>
      <c r="BH967" s="169">
        <f t="shared" ca="1" si="820"/>
        <v>2.0421684046839821</v>
      </c>
    </row>
    <row r="968" spans="3:60" x14ac:dyDescent="0.25">
      <c r="C968" s="197">
        <v>89.4</v>
      </c>
      <c r="D968" s="198">
        <f t="shared" si="788"/>
        <v>33.54489885240362</v>
      </c>
      <c r="E968" s="199">
        <f t="shared" si="789"/>
        <v>5.5147427293064881</v>
      </c>
      <c r="F968" s="199">
        <f t="shared" si="790"/>
        <v>27.57371364653244</v>
      </c>
      <c r="G968" s="199">
        <f t="shared" si="791"/>
        <v>5.0900668967459843</v>
      </c>
      <c r="H968" s="200">
        <f t="shared" si="792"/>
        <v>5439.9636524427096</v>
      </c>
      <c r="K968" s="199">
        <f t="shared" si="793"/>
        <v>22.892549028867695</v>
      </c>
      <c r="L968" s="201">
        <f t="shared" si="794"/>
        <v>0.19199620091113254</v>
      </c>
      <c r="M968" s="201">
        <f t="shared" si="795"/>
        <v>0.19361093068287341</v>
      </c>
      <c r="N968" s="201">
        <f t="shared" si="796"/>
        <v>0.20350607360372144</v>
      </c>
      <c r="O968" s="201">
        <f t="shared" si="797"/>
        <v>0.19217359703853429</v>
      </c>
      <c r="P968" s="201" t="str">
        <f t="shared" si="798"/>
        <v/>
      </c>
      <c r="Q968" s="201" t="str">
        <f t="shared" si="799"/>
        <v/>
      </c>
      <c r="R968" s="201" t="str">
        <f t="shared" si="800"/>
        <v/>
      </c>
      <c r="S968" s="201" t="str">
        <f t="shared" si="801"/>
        <v/>
      </c>
      <c r="T968" s="199">
        <f t="shared" si="802"/>
        <v>0</v>
      </c>
      <c r="U968" s="199">
        <f t="shared" si="803"/>
        <v>0</v>
      </c>
      <c r="V968" s="199">
        <f t="shared" si="804"/>
        <v>0</v>
      </c>
      <c r="W968" s="199">
        <f t="shared" si="805"/>
        <v>0</v>
      </c>
      <c r="X968" s="199" t="str">
        <f t="shared" si="806"/>
        <v/>
      </c>
      <c r="Y968" s="199" t="str">
        <f t="shared" si="807"/>
        <v/>
      </c>
      <c r="Z968" s="199" t="str">
        <f t="shared" si="808"/>
        <v/>
      </c>
      <c r="AA968" s="199" t="str">
        <f t="shared" si="809"/>
        <v/>
      </c>
      <c r="AB968" s="201">
        <f t="shared" ca="1" si="810"/>
        <v>2.131167238619101</v>
      </c>
      <c r="AD968" s="162">
        <f t="shared" si="811"/>
        <v>0</v>
      </c>
      <c r="AE968" s="162">
        <f t="shared" si="812"/>
        <v>0</v>
      </c>
      <c r="AF968" s="162">
        <f t="shared" si="813"/>
        <v>0</v>
      </c>
      <c r="AG968" s="162">
        <f t="shared" si="814"/>
        <v>0</v>
      </c>
      <c r="AH968" s="162" t="str">
        <f t="shared" si="815"/>
        <v/>
      </c>
      <c r="AI968" s="162" t="str">
        <f t="shared" si="816"/>
        <v/>
      </c>
      <c r="AJ968" s="162" t="str">
        <f t="shared" si="817"/>
        <v/>
      </c>
      <c r="AK968" s="162" t="str">
        <f t="shared" si="818"/>
        <v/>
      </c>
      <c r="AM968" s="199">
        <f t="shared" si="821"/>
        <v>9.9829469933162436</v>
      </c>
      <c r="AN968" s="197">
        <f t="shared" si="823"/>
        <v>0</v>
      </c>
      <c r="AO968" s="197">
        <f t="shared" si="824"/>
        <v>0</v>
      </c>
      <c r="AP968" s="197">
        <f t="shared" si="825"/>
        <v>0</v>
      </c>
      <c r="AQ968" s="197">
        <f t="shared" si="826"/>
        <v>0</v>
      </c>
      <c r="AR968" s="197" t="str">
        <f t="shared" si="827"/>
        <v/>
      </c>
      <c r="AS968" s="197" t="str">
        <f t="shared" si="828"/>
        <v/>
      </c>
      <c r="AT968" s="197" t="str">
        <f t="shared" si="829"/>
        <v/>
      </c>
      <c r="AU968" s="197" t="str">
        <f t="shared" si="830"/>
        <v/>
      </c>
      <c r="AV968" s="199">
        <f t="shared" ca="1" si="822"/>
        <v>2.1574258712311063</v>
      </c>
      <c r="AX968" s="162">
        <f t="shared" si="831"/>
        <v>0</v>
      </c>
      <c r="AY968" s="162">
        <f t="shared" si="832"/>
        <v>0</v>
      </c>
      <c r="AZ968" s="162">
        <f t="shared" si="833"/>
        <v>0</v>
      </c>
      <c r="BA968" s="162">
        <f t="shared" si="834"/>
        <v>0</v>
      </c>
      <c r="BB968" s="162" t="str">
        <f t="shared" si="835"/>
        <v/>
      </c>
      <c r="BC968" s="162" t="str">
        <f t="shared" si="836"/>
        <v/>
      </c>
      <c r="BD968" s="162" t="str">
        <f t="shared" si="837"/>
        <v/>
      </c>
      <c r="BE968" s="162" t="str">
        <f t="shared" si="838"/>
        <v/>
      </c>
      <c r="BG968" s="169">
        <f t="shared" si="819"/>
        <v>22.866855932314532</v>
      </c>
      <c r="BH968" s="169">
        <f t="shared" ca="1" si="820"/>
        <v>2.1449212505532369</v>
      </c>
    </row>
    <row r="969" spans="3:60" x14ac:dyDescent="0.25">
      <c r="C969" s="197">
        <v>89.5</v>
      </c>
      <c r="D969" s="198">
        <f t="shared" si="788"/>
        <v>33.582421110627777</v>
      </c>
      <c r="E969" s="199">
        <f t="shared" si="789"/>
        <v>5.5196927374301676</v>
      </c>
      <c r="F969" s="199">
        <f t="shared" si="790"/>
        <v>27.59846368715084</v>
      </c>
      <c r="G969" s="199">
        <f t="shared" si="791"/>
        <v>5.0957604838788075</v>
      </c>
      <c r="H969" s="200">
        <f t="shared" si="792"/>
        <v>5435.0851446066645</v>
      </c>
      <c r="K969" s="199">
        <f t="shared" si="793"/>
        <v>22.918242125420857</v>
      </c>
      <c r="L969" s="201">
        <f t="shared" si="794"/>
        <v>0.1922116848627724</v>
      </c>
      <c r="M969" s="201">
        <f t="shared" si="795"/>
        <v>0.19382822690137272</v>
      </c>
      <c r="N969" s="201">
        <f t="shared" si="796"/>
        <v>0.20373447548206458</v>
      </c>
      <c r="O969" s="201">
        <f t="shared" si="797"/>
        <v>0.19238928008796025</v>
      </c>
      <c r="P969" s="201" t="str">
        <f t="shared" si="798"/>
        <v/>
      </c>
      <c r="Q969" s="201" t="str">
        <f t="shared" si="799"/>
        <v/>
      </c>
      <c r="R969" s="201" t="str">
        <f t="shared" si="800"/>
        <v/>
      </c>
      <c r="S969" s="201" t="str">
        <f t="shared" si="801"/>
        <v/>
      </c>
      <c r="T969" s="199">
        <f t="shared" si="802"/>
        <v>0</v>
      </c>
      <c r="U969" s="199">
        <f t="shared" si="803"/>
        <v>0</v>
      </c>
      <c r="V969" s="199">
        <f t="shared" si="804"/>
        <v>0</v>
      </c>
      <c r="W969" s="199">
        <f t="shared" si="805"/>
        <v>0</v>
      </c>
      <c r="X969" s="199" t="str">
        <f t="shared" si="806"/>
        <v/>
      </c>
      <c r="Y969" s="199" t="str">
        <f t="shared" si="807"/>
        <v/>
      </c>
      <c r="Z969" s="199" t="str">
        <f t="shared" si="808"/>
        <v/>
      </c>
      <c r="AA969" s="199" t="str">
        <f t="shared" si="809"/>
        <v/>
      </c>
      <c r="AB969" s="201">
        <f t="shared" ca="1" si="810"/>
        <v>2.0592641082953338</v>
      </c>
      <c r="AD969" s="162">
        <f t="shared" si="811"/>
        <v>0</v>
      </c>
      <c r="AE969" s="162">
        <f t="shared" si="812"/>
        <v>0</v>
      </c>
      <c r="AF969" s="162">
        <f t="shared" si="813"/>
        <v>0</v>
      </c>
      <c r="AG969" s="162">
        <f t="shared" si="814"/>
        <v>0</v>
      </c>
      <c r="AH969" s="162" t="str">
        <f t="shared" si="815"/>
        <v/>
      </c>
      <c r="AI969" s="162" t="str">
        <f t="shared" si="816"/>
        <v/>
      </c>
      <c r="AJ969" s="162" t="str">
        <f t="shared" si="817"/>
        <v/>
      </c>
      <c r="AK969" s="162" t="str">
        <f t="shared" si="818"/>
        <v/>
      </c>
      <c r="AM969" s="199">
        <f t="shared" si="821"/>
        <v>9.9941637876907556</v>
      </c>
      <c r="AN969" s="197">
        <f t="shared" si="823"/>
        <v>0</v>
      </c>
      <c r="AO969" s="197">
        <f t="shared" si="824"/>
        <v>0</v>
      </c>
      <c r="AP969" s="197">
        <f t="shared" si="825"/>
        <v>0</v>
      </c>
      <c r="AQ969" s="197">
        <f t="shared" si="826"/>
        <v>0</v>
      </c>
      <c r="AR969" s="197" t="str">
        <f t="shared" si="827"/>
        <v/>
      </c>
      <c r="AS969" s="197" t="str">
        <f t="shared" si="828"/>
        <v/>
      </c>
      <c r="AT969" s="197" t="str">
        <f t="shared" si="829"/>
        <v/>
      </c>
      <c r="AU969" s="197" t="str">
        <f t="shared" si="830"/>
        <v/>
      </c>
      <c r="AV969" s="199">
        <f t="shared" ca="1" si="822"/>
        <v>2.0641105167890319</v>
      </c>
      <c r="AX969" s="162">
        <f t="shared" si="831"/>
        <v>0</v>
      </c>
      <c r="AY969" s="162">
        <f t="shared" si="832"/>
        <v>0</v>
      </c>
      <c r="AZ969" s="162">
        <f t="shared" si="833"/>
        <v>0</v>
      </c>
      <c r="BA969" s="162">
        <f t="shared" si="834"/>
        <v>0</v>
      </c>
      <c r="BB969" s="162" t="str">
        <f t="shared" si="835"/>
        <v/>
      </c>
      <c r="BC969" s="162" t="str">
        <f t="shared" si="836"/>
        <v/>
      </c>
      <c r="BD969" s="162" t="str">
        <f t="shared" si="837"/>
        <v/>
      </c>
      <c r="BE969" s="162" t="str">
        <f t="shared" si="838"/>
        <v/>
      </c>
      <c r="BG969" s="169">
        <f t="shared" si="819"/>
        <v>22.892549028867695</v>
      </c>
      <c r="BH969" s="169">
        <f t="shared" ca="1" si="820"/>
        <v>2.131167238619101</v>
      </c>
    </row>
    <row r="970" spans="3:60" x14ac:dyDescent="0.25">
      <c r="C970" s="197">
        <v>89.6</v>
      </c>
      <c r="D970" s="198">
        <f t="shared" si="788"/>
        <v>33.619943368851949</v>
      </c>
      <c r="E970" s="199">
        <f t="shared" si="789"/>
        <v>5.5246428571428563</v>
      </c>
      <c r="F970" s="199">
        <f t="shared" si="790"/>
        <v>27.623214285714283</v>
      </c>
      <c r="G970" s="199">
        <f t="shared" si="791"/>
        <v>5.1014540710116334</v>
      </c>
      <c r="H970" s="200">
        <f t="shared" si="792"/>
        <v>5430.2152692481741</v>
      </c>
      <c r="K970" s="199">
        <f t="shared" si="793"/>
        <v>22.943935221974019</v>
      </c>
      <c r="L970" s="201">
        <f t="shared" si="794"/>
        <v>0.19242716881441227</v>
      </c>
      <c r="M970" s="201">
        <f t="shared" si="795"/>
        <v>0.19404552311987203</v>
      </c>
      <c r="N970" s="201">
        <f t="shared" si="796"/>
        <v>0.20396287736040769</v>
      </c>
      <c r="O970" s="201">
        <f t="shared" si="797"/>
        <v>0.1926049631373862</v>
      </c>
      <c r="P970" s="201" t="str">
        <f t="shared" si="798"/>
        <v/>
      </c>
      <c r="Q970" s="201" t="str">
        <f t="shared" si="799"/>
        <v/>
      </c>
      <c r="R970" s="201" t="str">
        <f t="shared" si="800"/>
        <v/>
      </c>
      <c r="S970" s="201" t="str">
        <f t="shared" si="801"/>
        <v/>
      </c>
      <c r="T970" s="199">
        <f t="shared" si="802"/>
        <v>0</v>
      </c>
      <c r="U970" s="199">
        <f t="shared" si="803"/>
        <v>0</v>
      </c>
      <c r="V970" s="199">
        <f t="shared" si="804"/>
        <v>0</v>
      </c>
      <c r="W970" s="199">
        <f t="shared" si="805"/>
        <v>0</v>
      </c>
      <c r="X970" s="199" t="str">
        <f t="shared" si="806"/>
        <v/>
      </c>
      <c r="Y970" s="199" t="str">
        <f t="shared" si="807"/>
        <v/>
      </c>
      <c r="Z970" s="199" t="str">
        <f t="shared" si="808"/>
        <v/>
      </c>
      <c r="AA970" s="199" t="str">
        <f t="shared" si="809"/>
        <v/>
      </c>
      <c r="AB970" s="201">
        <f t="shared" ca="1" si="810"/>
        <v>2.121460419261803</v>
      </c>
      <c r="AD970" s="162">
        <f t="shared" si="811"/>
        <v>0</v>
      </c>
      <c r="AE970" s="162">
        <f t="shared" si="812"/>
        <v>0</v>
      </c>
      <c r="AF970" s="162">
        <f t="shared" si="813"/>
        <v>0</v>
      </c>
      <c r="AG970" s="162">
        <f t="shared" si="814"/>
        <v>0</v>
      </c>
      <c r="AH970" s="162" t="str">
        <f t="shared" si="815"/>
        <v/>
      </c>
      <c r="AI970" s="162" t="str">
        <f t="shared" si="816"/>
        <v/>
      </c>
      <c r="AJ970" s="162" t="str">
        <f t="shared" si="817"/>
        <v/>
      </c>
      <c r="AK970" s="162" t="str">
        <f t="shared" si="818"/>
        <v/>
      </c>
      <c r="AM970" s="199">
        <f t="shared" si="821"/>
        <v>10.005380582065268</v>
      </c>
      <c r="AN970" s="197">
        <f t="shared" si="823"/>
        <v>0</v>
      </c>
      <c r="AO970" s="197">
        <f t="shared" si="824"/>
        <v>0</v>
      </c>
      <c r="AP970" s="197">
        <f t="shared" si="825"/>
        <v>0</v>
      </c>
      <c r="AQ970" s="197">
        <f t="shared" si="826"/>
        <v>0</v>
      </c>
      <c r="AR970" s="197" t="str">
        <f t="shared" si="827"/>
        <v/>
      </c>
      <c r="AS970" s="197" t="str">
        <f t="shared" si="828"/>
        <v/>
      </c>
      <c r="AT970" s="197" t="str">
        <f t="shared" si="829"/>
        <v/>
      </c>
      <c r="AU970" s="197" t="str">
        <f t="shared" si="830"/>
        <v/>
      </c>
      <c r="AV970" s="199">
        <f t="shared" ca="1" si="822"/>
        <v>2.0602972423990362</v>
      </c>
      <c r="AX970" s="162">
        <f t="shared" si="831"/>
        <v>0</v>
      </c>
      <c r="AY970" s="162">
        <f t="shared" si="832"/>
        <v>0</v>
      </c>
      <c r="AZ970" s="162">
        <f t="shared" si="833"/>
        <v>0</v>
      </c>
      <c r="BA970" s="162">
        <f t="shared" si="834"/>
        <v>0</v>
      </c>
      <c r="BB970" s="162" t="str">
        <f t="shared" si="835"/>
        <v/>
      </c>
      <c r="BC970" s="162" t="str">
        <f t="shared" si="836"/>
        <v/>
      </c>
      <c r="BD970" s="162" t="str">
        <f t="shared" si="837"/>
        <v/>
      </c>
      <c r="BE970" s="162" t="str">
        <f t="shared" si="838"/>
        <v/>
      </c>
      <c r="BG970" s="169">
        <f t="shared" si="819"/>
        <v>22.918242125420857</v>
      </c>
      <c r="BH970" s="169">
        <f t="shared" ca="1" si="820"/>
        <v>2.0592641082953338</v>
      </c>
    </row>
    <row r="971" spans="3:60" x14ac:dyDescent="0.25">
      <c r="C971" s="197">
        <v>89.7</v>
      </c>
      <c r="D971" s="198">
        <f t="shared" si="788"/>
        <v>33.657465627076114</v>
      </c>
      <c r="E971" s="199">
        <f t="shared" si="789"/>
        <v>5.5295930880713495</v>
      </c>
      <c r="F971" s="199">
        <f t="shared" si="790"/>
        <v>27.647965440356749</v>
      </c>
      <c r="G971" s="199">
        <f t="shared" si="791"/>
        <v>5.1071476581444593</v>
      </c>
      <c r="H971" s="200">
        <f t="shared" si="792"/>
        <v>5425.3540038447227</v>
      </c>
      <c r="K971" s="199">
        <f t="shared" si="793"/>
        <v>22.969628318527182</v>
      </c>
      <c r="L971" s="201">
        <f t="shared" si="794"/>
        <v>0.19264265276605216</v>
      </c>
      <c r="M971" s="201">
        <f t="shared" si="795"/>
        <v>0.19426281933837131</v>
      </c>
      <c r="N971" s="201">
        <f t="shared" si="796"/>
        <v>0.20419127923875083</v>
      </c>
      <c r="O971" s="201">
        <f t="shared" si="797"/>
        <v>0.19282064618681219</v>
      </c>
      <c r="P971" s="201" t="str">
        <f t="shared" si="798"/>
        <v/>
      </c>
      <c r="Q971" s="201" t="str">
        <f t="shared" si="799"/>
        <v/>
      </c>
      <c r="R971" s="201" t="str">
        <f t="shared" si="800"/>
        <v/>
      </c>
      <c r="S971" s="201" t="str">
        <f t="shared" si="801"/>
        <v/>
      </c>
      <c r="T971" s="199">
        <f t="shared" si="802"/>
        <v>0</v>
      </c>
      <c r="U971" s="199">
        <f t="shared" si="803"/>
        <v>0</v>
      </c>
      <c r="V971" s="199">
        <f t="shared" si="804"/>
        <v>0</v>
      </c>
      <c r="W971" s="199">
        <f t="shared" si="805"/>
        <v>0</v>
      </c>
      <c r="X971" s="199" t="str">
        <f t="shared" si="806"/>
        <v/>
      </c>
      <c r="Y971" s="199" t="str">
        <f t="shared" si="807"/>
        <v/>
      </c>
      <c r="Z971" s="199" t="str">
        <f t="shared" si="808"/>
        <v/>
      </c>
      <c r="AA971" s="199" t="str">
        <f t="shared" si="809"/>
        <v/>
      </c>
      <c r="AB971" s="201">
        <f t="shared" ca="1" si="810"/>
        <v>2.0716232925254943</v>
      </c>
      <c r="AD971" s="162">
        <f t="shared" si="811"/>
        <v>0</v>
      </c>
      <c r="AE971" s="162">
        <f t="shared" si="812"/>
        <v>0</v>
      </c>
      <c r="AF971" s="162">
        <f t="shared" si="813"/>
        <v>0</v>
      </c>
      <c r="AG971" s="162">
        <f t="shared" si="814"/>
        <v>0</v>
      </c>
      <c r="AH971" s="162" t="str">
        <f t="shared" si="815"/>
        <v/>
      </c>
      <c r="AI971" s="162" t="str">
        <f t="shared" si="816"/>
        <v/>
      </c>
      <c r="AJ971" s="162" t="str">
        <f t="shared" si="817"/>
        <v/>
      </c>
      <c r="AK971" s="162" t="str">
        <f t="shared" si="818"/>
        <v/>
      </c>
      <c r="AM971" s="199">
        <f t="shared" si="821"/>
        <v>10.01659737643978</v>
      </c>
      <c r="AN971" s="197">
        <f t="shared" si="823"/>
        <v>0</v>
      </c>
      <c r="AO971" s="197">
        <f t="shared" si="824"/>
        <v>0</v>
      </c>
      <c r="AP971" s="197">
        <f t="shared" si="825"/>
        <v>0</v>
      </c>
      <c r="AQ971" s="197">
        <f t="shared" si="826"/>
        <v>0</v>
      </c>
      <c r="AR971" s="197" t="str">
        <f t="shared" si="827"/>
        <v/>
      </c>
      <c r="AS971" s="197" t="str">
        <f t="shared" si="828"/>
        <v/>
      </c>
      <c r="AT971" s="197" t="str">
        <f t="shared" si="829"/>
        <v/>
      </c>
      <c r="AU971" s="197" t="str">
        <f t="shared" si="830"/>
        <v/>
      </c>
      <c r="AV971" s="199">
        <f t="shared" ca="1" si="822"/>
        <v>2.1563517064145117</v>
      </c>
      <c r="AX971" s="162">
        <f t="shared" si="831"/>
        <v>0</v>
      </c>
      <c r="AY971" s="162">
        <f t="shared" si="832"/>
        <v>0</v>
      </c>
      <c r="AZ971" s="162">
        <f t="shared" si="833"/>
        <v>0</v>
      </c>
      <c r="BA971" s="162">
        <f t="shared" si="834"/>
        <v>0</v>
      </c>
      <c r="BB971" s="162" t="str">
        <f t="shared" si="835"/>
        <v/>
      </c>
      <c r="BC971" s="162" t="str">
        <f t="shared" si="836"/>
        <v/>
      </c>
      <c r="BD971" s="162" t="str">
        <f t="shared" si="837"/>
        <v/>
      </c>
      <c r="BE971" s="162" t="str">
        <f t="shared" si="838"/>
        <v/>
      </c>
      <c r="BG971" s="169">
        <f t="shared" si="819"/>
        <v>22.943935221974019</v>
      </c>
      <c r="BH971" s="169">
        <f t="shared" ca="1" si="820"/>
        <v>2.121460419261803</v>
      </c>
    </row>
    <row r="972" spans="3:60" x14ac:dyDescent="0.25">
      <c r="C972" s="197">
        <v>89.8</v>
      </c>
      <c r="D972" s="198">
        <f t="shared" si="788"/>
        <v>33.694987885300272</v>
      </c>
      <c r="E972" s="199">
        <f t="shared" si="789"/>
        <v>5.5345434298440983</v>
      </c>
      <c r="F972" s="199">
        <f t="shared" si="790"/>
        <v>27.672717149220492</v>
      </c>
      <c r="G972" s="199">
        <f t="shared" si="791"/>
        <v>5.1128412452772842</v>
      </c>
      <c r="H972" s="200">
        <f t="shared" si="792"/>
        <v>5420.5013259503985</v>
      </c>
      <c r="K972" s="199">
        <f t="shared" si="793"/>
        <v>22.995321415080344</v>
      </c>
      <c r="L972" s="201">
        <f t="shared" si="794"/>
        <v>0.19285813671769206</v>
      </c>
      <c r="M972" s="201">
        <f t="shared" si="795"/>
        <v>0.19448011555687061</v>
      </c>
      <c r="N972" s="201">
        <f t="shared" si="796"/>
        <v>0.20441968111709394</v>
      </c>
      <c r="O972" s="201">
        <f t="shared" si="797"/>
        <v>0.19303632923623815</v>
      </c>
      <c r="P972" s="201" t="str">
        <f t="shared" si="798"/>
        <v/>
      </c>
      <c r="Q972" s="201" t="str">
        <f t="shared" si="799"/>
        <v/>
      </c>
      <c r="R972" s="201" t="str">
        <f t="shared" si="800"/>
        <v/>
      </c>
      <c r="S972" s="201" t="str">
        <f t="shared" si="801"/>
        <v/>
      </c>
      <c r="T972" s="199">
        <f t="shared" si="802"/>
        <v>0</v>
      </c>
      <c r="U972" s="199">
        <f t="shared" si="803"/>
        <v>0</v>
      </c>
      <c r="V972" s="199">
        <f t="shared" si="804"/>
        <v>0</v>
      </c>
      <c r="W972" s="199">
        <f t="shared" si="805"/>
        <v>0</v>
      </c>
      <c r="X972" s="199" t="str">
        <f t="shared" si="806"/>
        <v/>
      </c>
      <c r="Y972" s="199" t="str">
        <f t="shared" si="807"/>
        <v/>
      </c>
      <c r="Z972" s="199" t="str">
        <f t="shared" si="808"/>
        <v/>
      </c>
      <c r="AA972" s="199" t="str">
        <f t="shared" si="809"/>
        <v/>
      </c>
      <c r="AB972" s="201">
        <f t="shared" ca="1" si="810"/>
        <v>2.0632650602942619</v>
      </c>
      <c r="AD972" s="162">
        <f t="shared" si="811"/>
        <v>0</v>
      </c>
      <c r="AE972" s="162">
        <f t="shared" si="812"/>
        <v>0</v>
      </c>
      <c r="AF972" s="162">
        <f t="shared" si="813"/>
        <v>0</v>
      </c>
      <c r="AG972" s="162">
        <f t="shared" si="814"/>
        <v>0</v>
      </c>
      <c r="AH972" s="162" t="str">
        <f t="shared" si="815"/>
        <v/>
      </c>
      <c r="AI972" s="162" t="str">
        <f t="shared" si="816"/>
        <v/>
      </c>
      <c r="AJ972" s="162" t="str">
        <f t="shared" si="817"/>
        <v/>
      </c>
      <c r="AK972" s="162" t="str">
        <f t="shared" si="818"/>
        <v/>
      </c>
      <c r="AM972" s="199">
        <f t="shared" si="821"/>
        <v>10.027814170814292</v>
      </c>
      <c r="AN972" s="197">
        <f t="shared" si="823"/>
        <v>0</v>
      </c>
      <c r="AO972" s="197">
        <f t="shared" si="824"/>
        <v>0</v>
      </c>
      <c r="AP972" s="197">
        <f t="shared" si="825"/>
        <v>0</v>
      </c>
      <c r="AQ972" s="197">
        <f t="shared" si="826"/>
        <v>0</v>
      </c>
      <c r="AR972" s="197" t="str">
        <f t="shared" si="827"/>
        <v/>
      </c>
      <c r="AS972" s="197" t="str">
        <f t="shared" si="828"/>
        <v/>
      </c>
      <c r="AT972" s="197" t="str">
        <f t="shared" si="829"/>
        <v/>
      </c>
      <c r="AU972" s="197" t="str">
        <f t="shared" si="830"/>
        <v/>
      </c>
      <c r="AV972" s="199">
        <f t="shared" ca="1" si="822"/>
        <v>2.1734459213856758</v>
      </c>
      <c r="AX972" s="162">
        <f t="shared" si="831"/>
        <v>0</v>
      </c>
      <c r="AY972" s="162">
        <f t="shared" si="832"/>
        <v>0</v>
      </c>
      <c r="AZ972" s="162">
        <f t="shared" si="833"/>
        <v>0</v>
      </c>
      <c r="BA972" s="162">
        <f t="shared" si="834"/>
        <v>0</v>
      </c>
      <c r="BB972" s="162" t="str">
        <f t="shared" si="835"/>
        <v/>
      </c>
      <c r="BC972" s="162" t="str">
        <f t="shared" si="836"/>
        <v/>
      </c>
      <c r="BD972" s="162" t="str">
        <f t="shared" si="837"/>
        <v/>
      </c>
      <c r="BE972" s="162" t="str">
        <f t="shared" si="838"/>
        <v/>
      </c>
      <c r="BG972" s="169">
        <f t="shared" si="819"/>
        <v>22.969628318527182</v>
      </c>
      <c r="BH972" s="169">
        <f t="shared" ca="1" si="820"/>
        <v>2.0716232925254943</v>
      </c>
    </row>
    <row r="973" spans="3:60" x14ac:dyDescent="0.25">
      <c r="C973" s="197">
        <v>89.9</v>
      </c>
      <c r="D973" s="198">
        <f t="shared" ref="D973:D1033" si="839">(2*$C$43*$C973)/($C$15/1000000)*1000</f>
        <v>33.732510143524443</v>
      </c>
      <c r="E973" s="199">
        <f t="shared" ref="E973:E1033" si="840">$C$46+$C$47/C973+$C$48*C973</f>
        <v>5.5394938820912127</v>
      </c>
      <c r="F973" s="199">
        <f t="shared" ref="F973:F1033" si="841">E973*$C$15</f>
        <v>27.697469410456065</v>
      </c>
      <c r="G973" s="199">
        <f t="shared" ref="G973:G1033" si="842">D973*PI()*$C$14*$C$37/4*60/1000</f>
        <v>5.118534832410111</v>
      </c>
      <c r="H973" s="200">
        <f t="shared" ref="H973:H1033" si="843">($C$13*1000)/F973</f>
        <v>5415.6572131955681</v>
      </c>
      <c r="K973" s="199">
        <f t="shared" si="793"/>
        <v>23.021014511633506</v>
      </c>
      <c r="L973" s="201">
        <f t="shared" si="794"/>
        <v>0.19307362066933192</v>
      </c>
      <c r="M973" s="201">
        <f t="shared" si="795"/>
        <v>0.19469741177536989</v>
      </c>
      <c r="N973" s="201">
        <f t="shared" si="796"/>
        <v>0.20464808299543705</v>
      </c>
      <c r="O973" s="201">
        <f t="shared" si="797"/>
        <v>0.1932520122856641</v>
      </c>
      <c r="P973" s="201" t="str">
        <f t="shared" si="798"/>
        <v/>
      </c>
      <c r="Q973" s="201" t="str">
        <f t="shared" si="799"/>
        <v/>
      </c>
      <c r="R973" s="201" t="str">
        <f t="shared" si="800"/>
        <v/>
      </c>
      <c r="S973" s="201" t="str">
        <f t="shared" si="801"/>
        <v/>
      </c>
      <c r="T973" s="199">
        <f t="shared" si="802"/>
        <v>0</v>
      </c>
      <c r="U973" s="199">
        <f t="shared" si="803"/>
        <v>0</v>
      </c>
      <c r="V973" s="199">
        <f t="shared" si="804"/>
        <v>0</v>
      </c>
      <c r="W973" s="199">
        <f t="shared" si="805"/>
        <v>0</v>
      </c>
      <c r="X973" s="199" t="str">
        <f t="shared" si="806"/>
        <v/>
      </c>
      <c r="Y973" s="199" t="str">
        <f t="shared" si="807"/>
        <v/>
      </c>
      <c r="Z973" s="199" t="str">
        <f t="shared" si="808"/>
        <v/>
      </c>
      <c r="AA973" s="199" t="str">
        <f t="shared" si="809"/>
        <v/>
      </c>
      <c r="AB973" s="201">
        <f t="shared" ca="1" si="810"/>
        <v>2.1286313411225506</v>
      </c>
      <c r="AD973" s="162">
        <f t="shared" si="811"/>
        <v>0</v>
      </c>
      <c r="AE973" s="162">
        <f t="shared" si="812"/>
        <v>0</v>
      </c>
      <c r="AF973" s="162">
        <f t="shared" si="813"/>
        <v>0</v>
      </c>
      <c r="AG973" s="162">
        <f t="shared" si="814"/>
        <v>0</v>
      </c>
      <c r="AH973" s="162" t="str">
        <f t="shared" si="815"/>
        <v/>
      </c>
      <c r="AI973" s="162" t="str">
        <f t="shared" si="816"/>
        <v/>
      </c>
      <c r="AJ973" s="162" t="str">
        <f t="shared" si="817"/>
        <v/>
      </c>
      <c r="AK973" s="162" t="str">
        <f t="shared" si="818"/>
        <v/>
      </c>
      <c r="AM973" s="199">
        <f t="shared" si="821"/>
        <v>10.039030965188804</v>
      </c>
      <c r="AN973" s="197">
        <f t="shared" si="823"/>
        <v>0</v>
      </c>
      <c r="AO973" s="197">
        <f t="shared" si="824"/>
        <v>0</v>
      </c>
      <c r="AP973" s="197">
        <f t="shared" si="825"/>
        <v>0</v>
      </c>
      <c r="AQ973" s="197">
        <f t="shared" si="826"/>
        <v>0</v>
      </c>
      <c r="AR973" s="197" t="str">
        <f t="shared" si="827"/>
        <v/>
      </c>
      <c r="AS973" s="197" t="str">
        <f t="shared" si="828"/>
        <v/>
      </c>
      <c r="AT973" s="197" t="str">
        <f t="shared" si="829"/>
        <v/>
      </c>
      <c r="AU973" s="197" t="str">
        <f t="shared" si="830"/>
        <v/>
      </c>
      <c r="AV973" s="199">
        <f t="shared" ca="1" si="822"/>
        <v>2.0333699190132393</v>
      </c>
      <c r="AX973" s="162">
        <f t="shared" si="831"/>
        <v>0</v>
      </c>
      <c r="AY973" s="162">
        <f t="shared" si="832"/>
        <v>0</v>
      </c>
      <c r="AZ973" s="162">
        <f t="shared" si="833"/>
        <v>0</v>
      </c>
      <c r="BA973" s="162">
        <f t="shared" si="834"/>
        <v>0</v>
      </c>
      <c r="BB973" s="162" t="str">
        <f t="shared" si="835"/>
        <v/>
      </c>
      <c r="BC973" s="162" t="str">
        <f t="shared" si="836"/>
        <v/>
      </c>
      <c r="BD973" s="162" t="str">
        <f t="shared" si="837"/>
        <v/>
      </c>
      <c r="BE973" s="162" t="str">
        <f t="shared" si="838"/>
        <v/>
      </c>
      <c r="BG973" s="169">
        <f t="shared" si="819"/>
        <v>22.995321415080344</v>
      </c>
      <c r="BH973" s="169">
        <f t="shared" ca="1" si="820"/>
        <v>2.0632650602942619</v>
      </c>
    </row>
    <row r="974" spans="3:60" x14ac:dyDescent="0.25">
      <c r="C974" s="197">
        <v>90</v>
      </c>
      <c r="D974" s="198">
        <f t="shared" si="839"/>
        <v>33.770032401748615</v>
      </c>
      <c r="E974" s="199">
        <f t="shared" si="840"/>
        <v>5.5444444444444443</v>
      </c>
      <c r="F974" s="199">
        <f t="shared" si="841"/>
        <v>27.722222222222221</v>
      </c>
      <c r="G974" s="199">
        <f t="shared" si="842"/>
        <v>5.1242284195429377</v>
      </c>
      <c r="H974" s="200">
        <f t="shared" si="843"/>
        <v>5410.8216432865729</v>
      </c>
      <c r="K974" s="199">
        <f t="shared" ref="K974:K1037" si="844">K973+1/($C$74*60)</f>
        <v>23.046707608186669</v>
      </c>
      <c r="L974" s="201">
        <f t="shared" ref="L974:L1037" si="845">IF(Q$56="","",SQRT(($K974*$K974)/$Q$72))</f>
        <v>0.19328910462097179</v>
      </c>
      <c r="M974" s="201">
        <f t="shared" ref="M974:M1037" si="846">IF(R$56="","",SQRT(($K974*$K974)/$R$72))</f>
        <v>0.1949147079938692</v>
      </c>
      <c r="N974" s="201">
        <f t="shared" ref="N974:N1037" si="847">IF(S$56="","",SQRT(($K974*$K974)/$S$72))</f>
        <v>0.20487648487378018</v>
      </c>
      <c r="O974" s="201">
        <f t="shared" ref="O974:O1037" si="848">IF(T$56="","",SQRT(($K974*$K974)/$T$72))</f>
        <v>0.19346769533509006</v>
      </c>
      <c r="P974" s="201" t="str">
        <f t="shared" ref="P974:P1037" si="849">IF(U$56="","",SQRT(($K974*$K974)/$U$72))</f>
        <v/>
      </c>
      <c r="Q974" s="201" t="str">
        <f t="shared" ref="Q974:Q1037" si="850">IF(V$56="","",SQRT(($K974*$K974)/$V$72))</f>
        <v/>
      </c>
      <c r="R974" s="201" t="str">
        <f t="shared" ref="R974:R1037" si="851">IF(W$56="","",SQRT(($K974*$K974)/$W$72))</f>
        <v/>
      </c>
      <c r="S974" s="201" t="str">
        <f t="shared" ref="S974:S1037" si="852">IF(X$56="","",SQRT(($K974*$K974)/$X$72))</f>
        <v/>
      </c>
      <c r="T974" s="199">
        <f t="shared" ref="T974:T1037" si="853">IF(Q$56="","",IF(ABS(($K974-Q$60) / ( L974 / 2.2))&gt;20,0,IF(Q$60&lt;&gt;"",Q$64 * ( POWER(POWER(Q$67, 2),0.5) + POWER(POWER(Q$67, 2),-0.5)  ) / ( POWER(POWER(Q$67, 2),0.5) * EXP( POWER(1 + POWER(Q$67, 2),-1) * ($K974-Q$60)/ ( L974 / 2.2) ) + POWER(POWER(Q$67, 2),-0.5) * EXP(- POWER(Q$67, 2) * POWER(1 + POWER(Q$67, 2),-1) * ($K974-Q$60) / ( L974 / 2.2) ) ),"")))</f>
        <v>0</v>
      </c>
      <c r="U974" s="199">
        <f t="shared" ref="U974:U1037" si="854">IF(R$56="","",IF(ABS(($K974-R$60) / ( M974 / 2.2))&gt;20,0,IF(R$60&lt;&gt;"",R$64 * ( POWER(POWER(R$67, 2),0.5) + POWER(POWER(R$67, 2),-0.5)  ) / ( POWER(POWER(R$67, 2),0.5) * EXP( POWER(1 + POWER(R$67, 2),-1) * ($K974-R$60)/ ( M974 / 2.2) ) + POWER(POWER(R$67, 2),-0.5) * EXP(- POWER(R$67, 2) * POWER(1 + POWER(R$67, 2),-1) * ($K974-R$60) / ( M974 / 2.2) ) ),"")))</f>
        <v>0</v>
      </c>
      <c r="V974" s="199">
        <f t="shared" ref="V974:V1037" si="855">IF(S$56="","",IF(ABS(($K974-S$60) / ( N974 / 2.2))&gt;20,0,IF(S$60&lt;&gt;"",S$64 * ( POWER(POWER(S$67, 2),0.5) + POWER(POWER(S$67, 2),-0.5)  ) / ( POWER(POWER(S$67, 2),0.5) * EXP( POWER(1 + POWER(S$67, 2),-1) * ($K974-S$60)/ ( N974 / 2.2) ) + POWER(POWER(S$67, 2),-0.5) * EXP(- POWER(S$67, 2) * POWER(1 + POWER(S$67, 2),-1) * ($K974-S$60) / ( N974 / 2.2) ) ),"")))</f>
        <v>0</v>
      </c>
      <c r="W974" s="199">
        <f t="shared" ref="W974:W1037" si="856">IF(T$56="","",IF(ABS(($K974-T$60) / ( O974 / 2.2))&gt;20,0,IF(T$60&lt;&gt;"",T$64 * ( POWER(POWER(T$67, 2),0.5) + POWER(POWER(T$67, 2),-0.5)  ) / ( POWER(POWER(T$67, 2),0.5) * EXP( POWER(1 + POWER(T$67, 2),-1) * ($K974-T$60)/ ( O974 / 2.2) ) + POWER(POWER(T$67, 2),-0.5) * EXP(- POWER(T$67, 2) * POWER(1 + POWER(T$67, 2),-1) * ($K974-T$60) / ( O974 / 2.2) ) ),"")))</f>
        <v>0</v>
      </c>
      <c r="X974" s="199" t="str">
        <f t="shared" ref="X974:X1037" si="857">IF(U$56="","",IF(ABS(($K974-U$60) / ( P974 / 2.2))&gt;20,0,IF(U$60&lt;&gt;"",U$64 * ( POWER(POWER(U$67, 2),0.5) + POWER(POWER(U$67, 2),-0.5)  ) / ( POWER(POWER(U$67, 2),0.5) * EXP( POWER(1 + POWER(U$67, 2),-1) * ($K974-U$60)/ ( P974 / 2.2) ) + POWER(POWER(U$67, 2),-0.5) * EXP(- POWER(U$67, 2) * POWER(1 + POWER(U$67, 2),-1) * ($K974-U$60) / ( P974 / 2.2) ) ),"")))</f>
        <v/>
      </c>
      <c r="Y974" s="199" t="str">
        <f t="shared" ref="Y974:Y1037" si="858">IF(V$56="","",IF(ABS(($K974-V$60) / ( Q974 / 2.2))&gt;20,0,IF(V$60&lt;&gt;"",V$64 * ( POWER(POWER(V$67, 2),0.5) + POWER(POWER(V$67, 2),-0.5)  ) / ( POWER(POWER(V$67, 2),0.5) * EXP( POWER(1 + POWER(V$67, 2),-1) * ($K974-V$60)/ ( Q974 / 2.2) ) + POWER(POWER(V$67, 2),-0.5) * EXP(- POWER(V$67, 2) * POWER(1 + POWER(V$67, 2),-1) * ($K974-V$60) / ( Q974 / 2.2) ) ),"")))</f>
        <v/>
      </c>
      <c r="Z974" s="199" t="str">
        <f t="shared" ref="Z974:Z1037" si="859">IF(W$56="","",IF(ABS(($K974-W$60) / ( R974 / 2.2))&gt;20,0,IF(W$60&lt;&gt;"",W$64 * ( POWER(POWER(W$67, 2),0.5) + POWER(POWER(W$67, 2),-0.5)  ) / ( POWER(POWER(W$67, 2),0.5) * EXP( POWER(1 + POWER(W$67, 2),-1) * ($K974-W$60)/ ( R974 / 2.2) ) + POWER(POWER(W$67, 2),-0.5) * EXP(- POWER(W$67, 2) * POWER(1 + POWER(W$67, 2),-1) * ($K974-W$60) / ( R974 / 2.2) ) ),"")))</f>
        <v/>
      </c>
      <c r="AA974" s="199" t="str">
        <f t="shared" ref="AA974:AA1037" si="860">IF(X$56="","",IF(ABS(($K974-X$60) / ( S974 / 2.2))&gt;20,0,IF(X$60&lt;&gt;"",X$64 * ( POWER(POWER(X$67, 2),0.5) + POWER(POWER(X$67, 2),-0.5)  ) / ( POWER(POWER(X$67, 2),0.5) * EXP( POWER(1 + POWER(X$67, 2),-1) * ($K974-X$60)/ ( S974 / 2.2) ) + POWER(POWER(X$67, 2),-0.5) * EXP(- POWER(X$67, 2) * POWER(1 + POWER(X$67, 2),-1) * ($K974-X$60) / ( S974 / 2.2) ) ),"")))</f>
        <v/>
      </c>
      <c r="AB974" s="201">
        <f t="shared" ref="AB974:AB1037" ca="1" si="861">SUM(T974:AA974)+RAND()*$C$69+$C$67</f>
        <v>2.12108269869382</v>
      </c>
      <c r="AD974" s="162">
        <f t="shared" ref="AD974:AD1037" si="862">IF(Q$56="","",($K974-$K973)*T974)</f>
        <v>0</v>
      </c>
      <c r="AE974" s="162">
        <f t="shared" ref="AE974:AE1037" si="863">IF(R$56="","",($K974-$K973)*U974)</f>
        <v>0</v>
      </c>
      <c r="AF974" s="162">
        <f t="shared" ref="AF974:AF1037" si="864">IF(S$56="","",($K974-$K973)*V974)</f>
        <v>0</v>
      </c>
      <c r="AG974" s="162">
        <f t="shared" ref="AG974:AG1037" si="865">IF(T$56="","",($K974-$K973)*W974)</f>
        <v>0</v>
      </c>
      <c r="AH974" s="162" t="str">
        <f t="shared" ref="AH974:AH1037" si="866">IF(U$56="","",($K974-$K973)*X974)</f>
        <v/>
      </c>
      <c r="AI974" s="162" t="str">
        <f t="shared" ref="AI974:AI1037" si="867">IF(V$56="","",($K974-$K973)*Y974)</f>
        <v/>
      </c>
      <c r="AJ974" s="162" t="str">
        <f t="shared" ref="AJ974:AJ1037" si="868">IF(W$56="","",($K974-$K973)*Z974)</f>
        <v/>
      </c>
      <c r="AK974" s="162" t="str">
        <f t="shared" ref="AK974:AK1037" si="869">IF(X$56="","",($K974-$K973)*AA974)</f>
        <v/>
      </c>
      <c r="AM974" s="199">
        <f t="shared" si="821"/>
        <v>10.050247759563316</v>
      </c>
      <c r="AN974" s="197">
        <f t="shared" si="823"/>
        <v>0</v>
      </c>
      <c r="AO974" s="197">
        <f t="shared" si="824"/>
        <v>0</v>
      </c>
      <c r="AP974" s="197">
        <f t="shared" si="825"/>
        <v>0</v>
      </c>
      <c r="AQ974" s="197">
        <f t="shared" si="826"/>
        <v>0</v>
      </c>
      <c r="AR974" s="197" t="str">
        <f t="shared" si="827"/>
        <v/>
      </c>
      <c r="AS974" s="197" t="str">
        <f t="shared" si="828"/>
        <v/>
      </c>
      <c r="AT974" s="197" t="str">
        <f t="shared" si="829"/>
        <v/>
      </c>
      <c r="AU974" s="197" t="str">
        <f t="shared" si="830"/>
        <v/>
      </c>
      <c r="AV974" s="199">
        <f t="shared" ca="1" si="822"/>
        <v>2.0424310219345099</v>
      </c>
      <c r="AX974" s="162">
        <f t="shared" si="831"/>
        <v>0</v>
      </c>
      <c r="AY974" s="162">
        <f t="shared" si="832"/>
        <v>0</v>
      </c>
      <c r="AZ974" s="162">
        <f t="shared" si="833"/>
        <v>0</v>
      </c>
      <c r="BA974" s="162">
        <f t="shared" si="834"/>
        <v>0</v>
      </c>
      <c r="BB974" s="162" t="str">
        <f t="shared" si="835"/>
        <v/>
      </c>
      <c r="BC974" s="162" t="str">
        <f t="shared" si="836"/>
        <v/>
      </c>
      <c r="BD974" s="162" t="str">
        <f t="shared" si="837"/>
        <v/>
      </c>
      <c r="BE974" s="162" t="str">
        <f t="shared" si="838"/>
        <v/>
      </c>
      <c r="BG974" s="169">
        <f t="shared" ref="BG974:BG1037" si="870">IF($C$8="isocratic",K973,AM974)</f>
        <v>23.021014511633506</v>
      </c>
      <c r="BH974" s="169">
        <f t="shared" ref="BH974:BH1037" ca="1" si="871">IF($C$8="isocratic",AB973,AV974)</f>
        <v>2.1286313411225506</v>
      </c>
    </row>
    <row r="975" spans="3:60" x14ac:dyDescent="0.25">
      <c r="C975" s="197">
        <v>90.1</v>
      </c>
      <c r="D975" s="198">
        <f t="shared" si="839"/>
        <v>33.807554659972766</v>
      </c>
      <c r="E975" s="199">
        <f t="shared" si="840"/>
        <v>5.5493951165371804</v>
      </c>
      <c r="F975" s="199">
        <f t="shared" si="841"/>
        <v>27.746975582685902</v>
      </c>
      <c r="G975" s="199">
        <f t="shared" si="842"/>
        <v>5.1299220066757609</v>
      </c>
      <c r="H975" s="200">
        <f t="shared" si="843"/>
        <v>5405.9945940054067</v>
      </c>
      <c r="K975" s="199">
        <f t="shared" si="844"/>
        <v>23.072400704739831</v>
      </c>
      <c r="L975" s="201">
        <f t="shared" si="845"/>
        <v>0.19350458857261169</v>
      </c>
      <c r="M975" s="201">
        <f t="shared" si="846"/>
        <v>0.19513200421236848</v>
      </c>
      <c r="N975" s="201">
        <f t="shared" si="847"/>
        <v>0.20510488675212329</v>
      </c>
      <c r="O975" s="201">
        <f t="shared" si="848"/>
        <v>0.19368337838451605</v>
      </c>
      <c r="P975" s="201" t="str">
        <f t="shared" si="849"/>
        <v/>
      </c>
      <c r="Q975" s="201" t="str">
        <f t="shared" si="850"/>
        <v/>
      </c>
      <c r="R975" s="201" t="str">
        <f t="shared" si="851"/>
        <v/>
      </c>
      <c r="S975" s="201" t="str">
        <f t="shared" si="852"/>
        <v/>
      </c>
      <c r="T975" s="199">
        <f t="shared" si="853"/>
        <v>0</v>
      </c>
      <c r="U975" s="199">
        <f t="shared" si="854"/>
        <v>0</v>
      </c>
      <c r="V975" s="199">
        <f t="shared" si="855"/>
        <v>0</v>
      </c>
      <c r="W975" s="199">
        <f t="shared" si="856"/>
        <v>0</v>
      </c>
      <c r="X975" s="199" t="str">
        <f t="shared" si="857"/>
        <v/>
      </c>
      <c r="Y975" s="199" t="str">
        <f t="shared" si="858"/>
        <v/>
      </c>
      <c r="Z975" s="199" t="str">
        <f t="shared" si="859"/>
        <v/>
      </c>
      <c r="AA975" s="199" t="str">
        <f t="shared" si="860"/>
        <v/>
      </c>
      <c r="AB975" s="201">
        <f t="shared" ca="1" si="861"/>
        <v>2.1627134063110112</v>
      </c>
      <c r="AD975" s="162">
        <f t="shared" si="862"/>
        <v>0</v>
      </c>
      <c r="AE975" s="162">
        <f t="shared" si="863"/>
        <v>0</v>
      </c>
      <c r="AF975" s="162">
        <f t="shared" si="864"/>
        <v>0</v>
      </c>
      <c r="AG975" s="162">
        <f t="shared" si="865"/>
        <v>0</v>
      </c>
      <c r="AH975" s="162" t="str">
        <f t="shared" si="866"/>
        <v/>
      </c>
      <c r="AI975" s="162" t="str">
        <f t="shared" si="867"/>
        <v/>
      </c>
      <c r="AJ975" s="162" t="str">
        <f t="shared" si="868"/>
        <v/>
      </c>
      <c r="AK975" s="162" t="str">
        <f t="shared" si="869"/>
        <v/>
      </c>
      <c r="AM975" s="199">
        <f t="shared" ref="AM975:AM1038" si="872">AM974+MAX($AK$57:$AR$57)*1.2/3000</f>
        <v>10.061464553937828</v>
      </c>
      <c r="AN975" s="197">
        <f t="shared" si="823"/>
        <v>0</v>
      </c>
      <c r="AO975" s="197">
        <f t="shared" si="824"/>
        <v>0</v>
      </c>
      <c r="AP975" s="197">
        <f t="shared" si="825"/>
        <v>0</v>
      </c>
      <c r="AQ975" s="197">
        <f t="shared" si="826"/>
        <v>0</v>
      </c>
      <c r="AR975" s="197" t="str">
        <f t="shared" si="827"/>
        <v/>
      </c>
      <c r="AS975" s="197" t="str">
        <f t="shared" si="828"/>
        <v/>
      </c>
      <c r="AT975" s="197" t="str">
        <f t="shared" si="829"/>
        <v/>
      </c>
      <c r="AU975" s="197" t="str">
        <f t="shared" si="830"/>
        <v/>
      </c>
      <c r="AV975" s="199">
        <f t="shared" ref="AV975:AV1038" ca="1" si="873">SUM(AN975:AU975)+RAND()*$C$69+K975*$C$70+$C$67</f>
        <v>2.0295668144062171</v>
      </c>
      <c r="AX975" s="162">
        <f t="shared" si="831"/>
        <v>0</v>
      </c>
      <c r="AY975" s="162">
        <f t="shared" si="832"/>
        <v>0</v>
      </c>
      <c r="AZ975" s="162">
        <f t="shared" si="833"/>
        <v>0</v>
      </c>
      <c r="BA975" s="162">
        <f t="shared" si="834"/>
        <v>0</v>
      </c>
      <c r="BB975" s="162" t="str">
        <f t="shared" si="835"/>
        <v/>
      </c>
      <c r="BC975" s="162" t="str">
        <f t="shared" si="836"/>
        <v/>
      </c>
      <c r="BD975" s="162" t="str">
        <f t="shared" si="837"/>
        <v/>
      </c>
      <c r="BE975" s="162" t="str">
        <f t="shared" si="838"/>
        <v/>
      </c>
      <c r="BG975" s="169">
        <f t="shared" si="870"/>
        <v>23.046707608186669</v>
      </c>
      <c r="BH975" s="169">
        <f t="shared" ca="1" si="871"/>
        <v>2.12108269869382</v>
      </c>
    </row>
    <row r="976" spans="3:60" x14ac:dyDescent="0.25">
      <c r="C976" s="197">
        <v>90.2</v>
      </c>
      <c r="D976" s="198">
        <f t="shared" si="839"/>
        <v>33.845076918196938</v>
      </c>
      <c r="E976" s="199">
        <f t="shared" si="840"/>
        <v>5.5543458980044349</v>
      </c>
      <c r="F976" s="199">
        <f t="shared" si="841"/>
        <v>27.771729490022175</v>
      </c>
      <c r="G976" s="199">
        <f t="shared" si="842"/>
        <v>5.1356155938085868</v>
      </c>
      <c r="H976" s="200">
        <f t="shared" si="843"/>
        <v>5401.1760432094079</v>
      </c>
      <c r="K976" s="199">
        <f t="shared" si="844"/>
        <v>23.098093801292993</v>
      </c>
      <c r="L976" s="201">
        <f t="shared" si="845"/>
        <v>0.19372007252425158</v>
      </c>
      <c r="M976" s="201">
        <f t="shared" si="846"/>
        <v>0.19534930043086779</v>
      </c>
      <c r="N976" s="201">
        <f t="shared" si="847"/>
        <v>0.2053332886304664</v>
      </c>
      <c r="O976" s="201">
        <f t="shared" si="848"/>
        <v>0.193899061433942</v>
      </c>
      <c r="P976" s="201" t="str">
        <f t="shared" si="849"/>
        <v/>
      </c>
      <c r="Q976" s="201" t="str">
        <f t="shared" si="850"/>
        <v/>
      </c>
      <c r="R976" s="201" t="str">
        <f t="shared" si="851"/>
        <v/>
      </c>
      <c r="S976" s="201" t="str">
        <f t="shared" si="852"/>
        <v/>
      </c>
      <c r="T976" s="199">
        <f t="shared" si="853"/>
        <v>0</v>
      </c>
      <c r="U976" s="199">
        <f t="shared" si="854"/>
        <v>0</v>
      </c>
      <c r="V976" s="199">
        <f t="shared" si="855"/>
        <v>0</v>
      </c>
      <c r="W976" s="199">
        <f t="shared" si="856"/>
        <v>0</v>
      </c>
      <c r="X976" s="199" t="str">
        <f t="shared" si="857"/>
        <v/>
      </c>
      <c r="Y976" s="199" t="str">
        <f t="shared" si="858"/>
        <v/>
      </c>
      <c r="Z976" s="199" t="str">
        <f t="shared" si="859"/>
        <v/>
      </c>
      <c r="AA976" s="199" t="str">
        <f t="shared" si="860"/>
        <v/>
      </c>
      <c r="AB976" s="201">
        <f t="shared" ca="1" si="861"/>
        <v>2.0622024184452963</v>
      </c>
      <c r="AD976" s="162">
        <f t="shared" si="862"/>
        <v>0</v>
      </c>
      <c r="AE976" s="162">
        <f t="shared" si="863"/>
        <v>0</v>
      </c>
      <c r="AF976" s="162">
        <f t="shared" si="864"/>
        <v>0</v>
      </c>
      <c r="AG976" s="162">
        <f t="shared" si="865"/>
        <v>0</v>
      </c>
      <c r="AH976" s="162" t="str">
        <f t="shared" si="866"/>
        <v/>
      </c>
      <c r="AI976" s="162" t="str">
        <f t="shared" si="867"/>
        <v/>
      </c>
      <c r="AJ976" s="162" t="str">
        <f t="shared" si="868"/>
        <v/>
      </c>
      <c r="AK976" s="162" t="str">
        <f t="shared" si="869"/>
        <v/>
      </c>
      <c r="AM976" s="199">
        <f t="shared" si="872"/>
        <v>10.07268134831234</v>
      </c>
      <c r="AN976" s="197">
        <f t="shared" ref="AN976:AN1039" si="874">IF(AK$56="NOT ELUTED","",IF(AK$51="","",IF(ABS(($AM976-AK$57)/(AK$72/2.2))&gt;20,0,AK$62*(POWER(POWER(AK$66,2),0.5)+POWER(POWER(AK$66,2),-0.5))/(POWER(POWER(AK$66,2),0.5)*EXP(POWER(1+POWER(AK$66,2),-1)*($AM976-AK$57)/(AK$72/2.2))+POWER(POWER(AK$66,2),-0.5)*EXP(-POWER(AK$66,2)*POWER(1+POWER(AK$66,2),-1)*($AM976-AK$57)/(AK$72/2.2))))))</f>
        <v>0</v>
      </c>
      <c r="AO976" s="197">
        <f t="shared" ref="AO976:AO1039" si="875">IF(AL$56="NOT ELUTED","",IF(AL$51="","",IF(ABS(($AM976-AL$57)/(AL$72/2.2))&gt;20,0,AL$62*(POWER(POWER(AL$66,2),0.5)+POWER(POWER(AL$66,2),-0.5))/(POWER(POWER(AL$66,2),0.5)*EXP(POWER(1+POWER(AL$66,2),-1)*($AM976-AL$57)/(AL$72/2.2))+POWER(POWER(AL$66,2),-0.5)*EXP(-POWER(AL$66,2)*POWER(1+POWER(AL$66,2),-1)*($AM976-AL$57)/(AL$72/2.2))))))</f>
        <v>0</v>
      </c>
      <c r="AP976" s="197">
        <f t="shared" ref="AP976:AP1039" si="876">IF(AM$56="NOT ELUTED","",IF(AM$51="","",IF(ABS(($AM976-AM$57)/(AM$72/2.2))&gt;20,0,AM$62*(POWER(POWER(AM$66,2),0.5)+POWER(POWER(AM$66,2),-0.5))/(POWER(POWER(AM$66,2),0.5)*EXP(POWER(1+POWER(AM$66,2),-1)*($AM976-AM$57)/(AM$72/2.2))+POWER(POWER(AM$66,2),-0.5)*EXP(-POWER(AM$66,2)*POWER(1+POWER(AM$66,2),-1)*($AM976-AM$57)/(AM$72/2.2))))))</f>
        <v>0</v>
      </c>
      <c r="AQ976" s="197">
        <f t="shared" ref="AQ976:AQ1039" si="877">IF(AN$56="NOT ELUTED","",IF(AN$51="","",IF(ABS(($AM976-AN$57)/(AN$72/2.2))&gt;20,0,AN$62*(POWER(POWER(AN$66,2),0.5)+POWER(POWER(AN$66,2),-0.5))/(POWER(POWER(AN$66,2),0.5)*EXP(POWER(1+POWER(AN$66,2),-1)*($AM976-AN$57)/(AN$72/2.2))+POWER(POWER(AN$66,2),-0.5)*EXP(-POWER(AN$66,2)*POWER(1+POWER(AN$66,2),-1)*($AM976-AN$57)/(AN$72/2.2))))))</f>
        <v>0</v>
      </c>
      <c r="AR976" s="197" t="str">
        <f t="shared" ref="AR976:AR1039" si="878">IF(AO$56="NOT ELUTED","",IF(AO$51="","",IF(ABS(($AM976-AO$57)/(AO$72/2.2))&gt;20,0,AO$62*(POWER(POWER(AO$66,2),0.5)+POWER(POWER(AO$66,2),-0.5))/(POWER(POWER(AO$66,2),0.5)*EXP(POWER(1+POWER(AO$66,2),-1)*($AM976-AO$57)/(AO$72/2.2))+POWER(POWER(AO$66,2),-0.5)*EXP(-POWER(AO$66,2)*POWER(1+POWER(AO$66,2),-1)*($AM976-AO$57)/(AO$72/2.2))))))</f>
        <v/>
      </c>
      <c r="AS976" s="197" t="str">
        <f t="shared" ref="AS976:AS1039" si="879">IF(AP$56="NOT ELUTED","",IF(AP$51="","",IF(ABS(($AM976-AP$57)/(AP$72/2.2))&gt;20,0,AP$62*(POWER(POWER(AP$66,2),0.5)+POWER(POWER(AP$66,2),-0.5))/(POWER(POWER(AP$66,2),0.5)*EXP(POWER(1+POWER(AP$66,2),-1)*($AM976-AP$57)/(AP$72/2.2))+POWER(POWER(AP$66,2),-0.5)*EXP(-POWER(AP$66,2)*POWER(1+POWER(AP$66,2),-1)*($AM976-AP$57)/(AP$72/2.2))))))</f>
        <v/>
      </c>
      <c r="AT976" s="197" t="str">
        <f t="shared" ref="AT976:AT1039" si="880">IF(AQ$56="NOT ELUTED","",IF(AQ$51="","",IF(ABS(($AM976-AQ$57)/(AQ$72/2.2))&gt;20,0,AQ$62*(POWER(POWER(AQ$66,2),0.5)+POWER(POWER(AQ$66,2),-0.5))/(POWER(POWER(AQ$66,2),0.5)*EXP(POWER(1+POWER(AQ$66,2),-1)*($AM976-AQ$57)/(AQ$72/2.2))+POWER(POWER(AQ$66,2),-0.5)*EXP(-POWER(AQ$66,2)*POWER(1+POWER(AQ$66,2),-1)*($AM976-AQ$57)/(AQ$72/2.2))))))</f>
        <v/>
      </c>
      <c r="AU976" s="197" t="str">
        <f t="shared" ref="AU976:AU1039" si="881">IF(AR$56="NOT ELUTED","",IF(AR$51="","",IF(ABS(($AM976-AR$57)/(AR$72/2.2))&gt;20,0,AR$62*(POWER(POWER(AR$66,2),0.5)+POWER(POWER(AR$66,2),-0.5))/(POWER(POWER(AR$66,2),0.5)*EXP(POWER(1+POWER(AR$66,2),-1)*($AM976-AR$57)/(AR$72/2.2))+POWER(POWER(AR$66,2),-0.5)*EXP(-POWER(AR$66,2)*POWER(1+POWER(AR$66,2),-1)*($AM976-AR$57)/(AR$72/2.2))))))</f>
        <v/>
      </c>
      <c r="AV976" s="199">
        <f t="shared" ca="1" si="873"/>
        <v>2.0666874702125733</v>
      </c>
      <c r="AX976" s="162">
        <f t="shared" si="831"/>
        <v>0</v>
      </c>
      <c r="AY976" s="162">
        <f t="shared" si="832"/>
        <v>0</v>
      </c>
      <c r="AZ976" s="162">
        <f t="shared" si="833"/>
        <v>0</v>
      </c>
      <c r="BA976" s="162">
        <f t="shared" si="834"/>
        <v>0</v>
      </c>
      <c r="BB976" s="162" t="str">
        <f t="shared" si="835"/>
        <v/>
      </c>
      <c r="BC976" s="162" t="str">
        <f t="shared" si="836"/>
        <v/>
      </c>
      <c r="BD976" s="162" t="str">
        <f t="shared" si="837"/>
        <v/>
      </c>
      <c r="BE976" s="162" t="str">
        <f t="shared" si="838"/>
        <v/>
      </c>
      <c r="BG976" s="169">
        <f t="shared" si="870"/>
        <v>23.072400704739831</v>
      </c>
      <c r="BH976" s="169">
        <f t="shared" ca="1" si="871"/>
        <v>2.1627134063110112</v>
      </c>
    </row>
    <row r="977" spans="3:60" x14ac:dyDescent="0.25">
      <c r="C977" s="197">
        <v>90.3</v>
      </c>
      <c r="D977" s="198">
        <f t="shared" si="839"/>
        <v>33.88259917642111</v>
      </c>
      <c r="E977" s="199">
        <f t="shared" si="840"/>
        <v>5.5592967884828344</v>
      </c>
      <c r="F977" s="199">
        <f t="shared" si="841"/>
        <v>27.79648394241417</v>
      </c>
      <c r="G977" s="199">
        <f t="shared" si="842"/>
        <v>5.1413091809414135</v>
      </c>
      <c r="H977" s="200">
        <f t="shared" si="843"/>
        <v>5396.3659688309581</v>
      </c>
      <c r="K977" s="199">
        <f t="shared" si="844"/>
        <v>23.123786897846156</v>
      </c>
      <c r="L977" s="201">
        <f t="shared" si="845"/>
        <v>0.19393555647589145</v>
      </c>
      <c r="M977" s="201">
        <f t="shared" si="846"/>
        <v>0.19556659664936707</v>
      </c>
      <c r="N977" s="201">
        <f t="shared" si="847"/>
        <v>0.20556169050880954</v>
      </c>
      <c r="O977" s="201">
        <f t="shared" si="848"/>
        <v>0.19411474448336796</v>
      </c>
      <c r="P977" s="201" t="str">
        <f t="shared" si="849"/>
        <v/>
      </c>
      <c r="Q977" s="201" t="str">
        <f t="shared" si="850"/>
        <v/>
      </c>
      <c r="R977" s="201" t="str">
        <f t="shared" si="851"/>
        <v/>
      </c>
      <c r="S977" s="201" t="str">
        <f t="shared" si="852"/>
        <v/>
      </c>
      <c r="T977" s="199">
        <f t="shared" si="853"/>
        <v>0</v>
      </c>
      <c r="U977" s="199">
        <f t="shared" si="854"/>
        <v>0</v>
      </c>
      <c r="V977" s="199">
        <f t="shared" si="855"/>
        <v>0</v>
      </c>
      <c r="W977" s="199">
        <f t="shared" si="856"/>
        <v>0</v>
      </c>
      <c r="X977" s="199" t="str">
        <f t="shared" si="857"/>
        <v/>
      </c>
      <c r="Y977" s="199" t="str">
        <f t="shared" si="858"/>
        <v/>
      </c>
      <c r="Z977" s="199" t="str">
        <f t="shared" si="859"/>
        <v/>
      </c>
      <c r="AA977" s="199" t="str">
        <f t="shared" si="860"/>
        <v/>
      </c>
      <c r="AB977" s="201">
        <f t="shared" ca="1" si="861"/>
        <v>2.0026274672928461</v>
      </c>
      <c r="AD977" s="162">
        <f t="shared" si="862"/>
        <v>0</v>
      </c>
      <c r="AE977" s="162">
        <f t="shared" si="863"/>
        <v>0</v>
      </c>
      <c r="AF977" s="162">
        <f t="shared" si="864"/>
        <v>0</v>
      </c>
      <c r="AG977" s="162">
        <f t="shared" si="865"/>
        <v>0</v>
      </c>
      <c r="AH977" s="162" t="str">
        <f t="shared" si="866"/>
        <v/>
      </c>
      <c r="AI977" s="162" t="str">
        <f t="shared" si="867"/>
        <v/>
      </c>
      <c r="AJ977" s="162" t="str">
        <f t="shared" si="868"/>
        <v/>
      </c>
      <c r="AK977" s="162" t="str">
        <f t="shared" si="869"/>
        <v/>
      </c>
      <c r="AM977" s="199">
        <f t="shared" si="872"/>
        <v>10.083898142686852</v>
      </c>
      <c r="AN977" s="197">
        <f t="shared" si="874"/>
        <v>0</v>
      </c>
      <c r="AO977" s="197">
        <f t="shared" si="875"/>
        <v>0</v>
      </c>
      <c r="AP977" s="197">
        <f t="shared" si="876"/>
        <v>0</v>
      </c>
      <c r="AQ977" s="197">
        <f t="shared" si="877"/>
        <v>0</v>
      </c>
      <c r="AR977" s="197" t="str">
        <f t="shared" si="878"/>
        <v/>
      </c>
      <c r="AS977" s="197" t="str">
        <f t="shared" si="879"/>
        <v/>
      </c>
      <c r="AT977" s="197" t="str">
        <f t="shared" si="880"/>
        <v/>
      </c>
      <c r="AU977" s="197" t="str">
        <f t="shared" si="881"/>
        <v/>
      </c>
      <c r="AV977" s="199">
        <f t="shared" ca="1" si="873"/>
        <v>2.1362662469210796</v>
      </c>
      <c r="AX977" s="162">
        <f t="shared" si="831"/>
        <v>0</v>
      </c>
      <c r="AY977" s="162">
        <f t="shared" si="832"/>
        <v>0</v>
      </c>
      <c r="AZ977" s="162">
        <f t="shared" si="833"/>
        <v>0</v>
      </c>
      <c r="BA977" s="162">
        <f t="shared" si="834"/>
        <v>0</v>
      </c>
      <c r="BB977" s="162" t="str">
        <f t="shared" si="835"/>
        <v/>
      </c>
      <c r="BC977" s="162" t="str">
        <f t="shared" si="836"/>
        <v/>
      </c>
      <c r="BD977" s="162" t="str">
        <f t="shared" si="837"/>
        <v/>
      </c>
      <c r="BE977" s="162" t="str">
        <f t="shared" si="838"/>
        <v/>
      </c>
      <c r="BG977" s="169">
        <f t="shared" si="870"/>
        <v>23.098093801292993</v>
      </c>
      <c r="BH977" s="169">
        <f t="shared" ca="1" si="871"/>
        <v>2.0622024184452963</v>
      </c>
    </row>
    <row r="978" spans="3:60" x14ac:dyDescent="0.25">
      <c r="C978" s="197">
        <v>90.4</v>
      </c>
      <c r="D978" s="198">
        <f t="shared" si="839"/>
        <v>33.920121434645267</v>
      </c>
      <c r="E978" s="199">
        <f t="shared" si="840"/>
        <v>5.5642477876106202</v>
      </c>
      <c r="F978" s="199">
        <f t="shared" si="841"/>
        <v>27.821238938053099</v>
      </c>
      <c r="G978" s="199">
        <f t="shared" si="842"/>
        <v>5.1470027680742367</v>
      </c>
      <c r="H978" s="200">
        <f t="shared" si="843"/>
        <v>5391.5643488771548</v>
      </c>
      <c r="K978" s="199">
        <f t="shared" si="844"/>
        <v>23.149479994399318</v>
      </c>
      <c r="L978" s="201">
        <f t="shared" si="845"/>
        <v>0.19415104042753131</v>
      </c>
      <c r="M978" s="201">
        <f t="shared" si="846"/>
        <v>0.19578389286786638</v>
      </c>
      <c r="N978" s="201">
        <f t="shared" si="847"/>
        <v>0.20579009238715265</v>
      </c>
      <c r="O978" s="201">
        <f t="shared" si="848"/>
        <v>0.19433042753279392</v>
      </c>
      <c r="P978" s="201" t="str">
        <f t="shared" si="849"/>
        <v/>
      </c>
      <c r="Q978" s="201" t="str">
        <f t="shared" si="850"/>
        <v/>
      </c>
      <c r="R978" s="201" t="str">
        <f t="shared" si="851"/>
        <v/>
      </c>
      <c r="S978" s="201" t="str">
        <f t="shared" si="852"/>
        <v/>
      </c>
      <c r="T978" s="199">
        <f t="shared" si="853"/>
        <v>0</v>
      </c>
      <c r="U978" s="199">
        <f t="shared" si="854"/>
        <v>0</v>
      </c>
      <c r="V978" s="199">
        <f t="shared" si="855"/>
        <v>0</v>
      </c>
      <c r="W978" s="199">
        <f t="shared" si="856"/>
        <v>0</v>
      </c>
      <c r="X978" s="199" t="str">
        <f t="shared" si="857"/>
        <v/>
      </c>
      <c r="Y978" s="199" t="str">
        <f t="shared" si="858"/>
        <v/>
      </c>
      <c r="Z978" s="199" t="str">
        <f t="shared" si="859"/>
        <v/>
      </c>
      <c r="AA978" s="199" t="str">
        <f t="shared" si="860"/>
        <v/>
      </c>
      <c r="AB978" s="201">
        <f t="shared" ca="1" si="861"/>
        <v>2.0223716718412721</v>
      </c>
      <c r="AD978" s="162">
        <f t="shared" si="862"/>
        <v>0</v>
      </c>
      <c r="AE978" s="162">
        <f t="shared" si="863"/>
        <v>0</v>
      </c>
      <c r="AF978" s="162">
        <f t="shared" si="864"/>
        <v>0</v>
      </c>
      <c r="AG978" s="162">
        <f t="shared" si="865"/>
        <v>0</v>
      </c>
      <c r="AH978" s="162" t="str">
        <f t="shared" si="866"/>
        <v/>
      </c>
      <c r="AI978" s="162" t="str">
        <f t="shared" si="867"/>
        <v/>
      </c>
      <c r="AJ978" s="162" t="str">
        <f t="shared" si="868"/>
        <v/>
      </c>
      <c r="AK978" s="162" t="str">
        <f t="shared" si="869"/>
        <v/>
      </c>
      <c r="AM978" s="199">
        <f t="shared" si="872"/>
        <v>10.095114937061364</v>
      </c>
      <c r="AN978" s="197">
        <f t="shared" si="874"/>
        <v>0</v>
      </c>
      <c r="AO978" s="197">
        <f t="shared" si="875"/>
        <v>0</v>
      </c>
      <c r="AP978" s="197">
        <f t="shared" si="876"/>
        <v>0</v>
      </c>
      <c r="AQ978" s="197">
        <f t="shared" si="877"/>
        <v>0</v>
      </c>
      <c r="AR978" s="197" t="str">
        <f t="shared" si="878"/>
        <v/>
      </c>
      <c r="AS978" s="197" t="str">
        <f t="shared" si="879"/>
        <v/>
      </c>
      <c r="AT978" s="197" t="str">
        <f t="shared" si="880"/>
        <v/>
      </c>
      <c r="AU978" s="197" t="str">
        <f t="shared" si="881"/>
        <v/>
      </c>
      <c r="AV978" s="199">
        <f t="shared" ca="1" si="873"/>
        <v>2.0443405788784808</v>
      </c>
      <c r="AX978" s="162">
        <f t="shared" si="831"/>
        <v>0</v>
      </c>
      <c r="AY978" s="162">
        <f t="shared" si="832"/>
        <v>0</v>
      </c>
      <c r="AZ978" s="162">
        <f t="shared" si="833"/>
        <v>0</v>
      </c>
      <c r="BA978" s="162">
        <f t="shared" si="834"/>
        <v>0</v>
      </c>
      <c r="BB978" s="162" t="str">
        <f t="shared" si="835"/>
        <v/>
      </c>
      <c r="BC978" s="162" t="str">
        <f t="shared" si="836"/>
        <v/>
      </c>
      <c r="BD978" s="162" t="str">
        <f t="shared" si="837"/>
        <v/>
      </c>
      <c r="BE978" s="162" t="str">
        <f t="shared" si="838"/>
        <v/>
      </c>
      <c r="BG978" s="169">
        <f t="shared" si="870"/>
        <v>23.123786897846156</v>
      </c>
      <c r="BH978" s="169">
        <f t="shared" ca="1" si="871"/>
        <v>2.0026274672928461</v>
      </c>
    </row>
    <row r="979" spans="3:60" x14ac:dyDescent="0.25">
      <c r="C979" s="197">
        <v>90.5</v>
      </c>
      <c r="D979" s="198">
        <f t="shared" si="839"/>
        <v>33.957643692869432</v>
      </c>
      <c r="E979" s="199">
        <f t="shared" si="840"/>
        <v>5.5691988950276246</v>
      </c>
      <c r="F979" s="199">
        <f t="shared" si="841"/>
        <v>27.845994475138124</v>
      </c>
      <c r="G979" s="199">
        <f t="shared" si="842"/>
        <v>5.1526963552070635</v>
      </c>
      <c r="H979" s="200">
        <f t="shared" si="843"/>
        <v>5386.7711614295276</v>
      </c>
      <c r="K979" s="199">
        <f t="shared" si="844"/>
        <v>23.17517309095248</v>
      </c>
      <c r="L979" s="201">
        <f t="shared" si="845"/>
        <v>0.19436652437917121</v>
      </c>
      <c r="M979" s="201">
        <f t="shared" si="846"/>
        <v>0.19600118908636566</v>
      </c>
      <c r="N979" s="201">
        <f t="shared" si="847"/>
        <v>0.20601849426549576</v>
      </c>
      <c r="O979" s="201">
        <f t="shared" si="848"/>
        <v>0.19454611058221988</v>
      </c>
      <c r="P979" s="201" t="str">
        <f t="shared" si="849"/>
        <v/>
      </c>
      <c r="Q979" s="201" t="str">
        <f t="shared" si="850"/>
        <v/>
      </c>
      <c r="R979" s="201" t="str">
        <f t="shared" si="851"/>
        <v/>
      </c>
      <c r="S979" s="201" t="str">
        <f t="shared" si="852"/>
        <v/>
      </c>
      <c r="T979" s="199">
        <f t="shared" si="853"/>
        <v>0</v>
      </c>
      <c r="U979" s="199">
        <f t="shared" si="854"/>
        <v>0</v>
      </c>
      <c r="V979" s="199">
        <f t="shared" si="855"/>
        <v>0</v>
      </c>
      <c r="W979" s="199">
        <f t="shared" si="856"/>
        <v>0</v>
      </c>
      <c r="X979" s="199" t="str">
        <f t="shared" si="857"/>
        <v/>
      </c>
      <c r="Y979" s="199" t="str">
        <f t="shared" si="858"/>
        <v/>
      </c>
      <c r="Z979" s="199" t="str">
        <f t="shared" si="859"/>
        <v/>
      </c>
      <c r="AA979" s="199" t="str">
        <f t="shared" si="860"/>
        <v/>
      </c>
      <c r="AB979" s="201">
        <f t="shared" ca="1" si="861"/>
        <v>2.1209166586703549</v>
      </c>
      <c r="AD979" s="162">
        <f t="shared" si="862"/>
        <v>0</v>
      </c>
      <c r="AE979" s="162">
        <f t="shared" si="863"/>
        <v>0</v>
      </c>
      <c r="AF979" s="162">
        <f t="shared" si="864"/>
        <v>0</v>
      </c>
      <c r="AG979" s="162">
        <f t="shared" si="865"/>
        <v>0</v>
      </c>
      <c r="AH979" s="162" t="str">
        <f t="shared" si="866"/>
        <v/>
      </c>
      <c r="AI979" s="162" t="str">
        <f t="shared" si="867"/>
        <v/>
      </c>
      <c r="AJ979" s="162" t="str">
        <f t="shared" si="868"/>
        <v/>
      </c>
      <c r="AK979" s="162" t="str">
        <f t="shared" si="869"/>
        <v/>
      </c>
      <c r="AM979" s="199">
        <f t="shared" si="872"/>
        <v>10.106331731435876</v>
      </c>
      <c r="AN979" s="197">
        <f t="shared" si="874"/>
        <v>0</v>
      </c>
      <c r="AO979" s="197">
        <f t="shared" si="875"/>
        <v>0</v>
      </c>
      <c r="AP979" s="197">
        <f t="shared" si="876"/>
        <v>0</v>
      </c>
      <c r="AQ979" s="197">
        <f t="shared" si="877"/>
        <v>0</v>
      </c>
      <c r="AR979" s="197" t="str">
        <f t="shared" si="878"/>
        <v/>
      </c>
      <c r="AS979" s="197" t="str">
        <f t="shared" si="879"/>
        <v/>
      </c>
      <c r="AT979" s="197" t="str">
        <f t="shared" si="880"/>
        <v/>
      </c>
      <c r="AU979" s="197" t="str">
        <f t="shared" si="881"/>
        <v/>
      </c>
      <c r="AV979" s="199">
        <f t="shared" ca="1" si="873"/>
        <v>2.0974284817913715</v>
      </c>
      <c r="AX979" s="162">
        <f t="shared" si="831"/>
        <v>0</v>
      </c>
      <c r="AY979" s="162">
        <f t="shared" si="832"/>
        <v>0</v>
      </c>
      <c r="AZ979" s="162">
        <f t="shared" si="833"/>
        <v>0</v>
      </c>
      <c r="BA979" s="162">
        <f t="shared" si="834"/>
        <v>0</v>
      </c>
      <c r="BB979" s="162" t="str">
        <f t="shared" si="835"/>
        <v/>
      </c>
      <c r="BC979" s="162" t="str">
        <f t="shared" si="836"/>
        <v/>
      </c>
      <c r="BD979" s="162" t="str">
        <f t="shared" si="837"/>
        <v/>
      </c>
      <c r="BE979" s="162" t="str">
        <f t="shared" si="838"/>
        <v/>
      </c>
      <c r="BG979" s="169">
        <f t="shared" si="870"/>
        <v>23.149479994399318</v>
      </c>
      <c r="BH979" s="169">
        <f t="shared" ca="1" si="871"/>
        <v>2.0223716718412721</v>
      </c>
    </row>
    <row r="980" spans="3:60" x14ac:dyDescent="0.25">
      <c r="C980" s="197">
        <v>90.6</v>
      </c>
      <c r="D980" s="198">
        <f t="shared" si="839"/>
        <v>33.995165951093597</v>
      </c>
      <c r="E980" s="199">
        <f t="shared" si="840"/>
        <v>5.5741501103752764</v>
      </c>
      <c r="F980" s="199">
        <f t="shared" si="841"/>
        <v>27.870750551876384</v>
      </c>
      <c r="G980" s="199">
        <f t="shared" si="842"/>
        <v>5.1583899423398885</v>
      </c>
      <c r="H980" s="200">
        <f t="shared" si="843"/>
        <v>5381.9863846437147</v>
      </c>
      <c r="K980" s="199">
        <f t="shared" si="844"/>
        <v>23.200866187505643</v>
      </c>
      <c r="L980" s="201">
        <f t="shared" si="845"/>
        <v>0.19458200833081107</v>
      </c>
      <c r="M980" s="201">
        <f t="shared" si="846"/>
        <v>0.19621848530486496</v>
      </c>
      <c r="N980" s="201">
        <f t="shared" si="847"/>
        <v>0.20624689614383887</v>
      </c>
      <c r="O980" s="201">
        <f t="shared" si="848"/>
        <v>0.19476179363164584</v>
      </c>
      <c r="P980" s="201" t="str">
        <f t="shared" si="849"/>
        <v/>
      </c>
      <c r="Q980" s="201" t="str">
        <f t="shared" si="850"/>
        <v/>
      </c>
      <c r="R980" s="201" t="str">
        <f t="shared" si="851"/>
        <v/>
      </c>
      <c r="S980" s="201" t="str">
        <f t="shared" si="852"/>
        <v/>
      </c>
      <c r="T980" s="199">
        <f t="shared" si="853"/>
        <v>0</v>
      </c>
      <c r="U980" s="199">
        <f t="shared" si="854"/>
        <v>0</v>
      </c>
      <c r="V980" s="199">
        <f t="shared" si="855"/>
        <v>0</v>
      </c>
      <c r="W980" s="199">
        <f t="shared" si="856"/>
        <v>0</v>
      </c>
      <c r="X980" s="199" t="str">
        <f t="shared" si="857"/>
        <v/>
      </c>
      <c r="Y980" s="199" t="str">
        <f t="shared" si="858"/>
        <v/>
      </c>
      <c r="Z980" s="199" t="str">
        <f t="shared" si="859"/>
        <v/>
      </c>
      <c r="AA980" s="199" t="str">
        <f t="shared" si="860"/>
        <v/>
      </c>
      <c r="AB980" s="201">
        <f t="shared" ca="1" si="861"/>
        <v>2.0500293204853146</v>
      </c>
      <c r="AD980" s="162">
        <f t="shared" si="862"/>
        <v>0</v>
      </c>
      <c r="AE980" s="162">
        <f t="shared" si="863"/>
        <v>0</v>
      </c>
      <c r="AF980" s="162">
        <f t="shared" si="864"/>
        <v>0</v>
      </c>
      <c r="AG980" s="162">
        <f t="shared" si="865"/>
        <v>0</v>
      </c>
      <c r="AH980" s="162" t="str">
        <f t="shared" si="866"/>
        <v/>
      </c>
      <c r="AI980" s="162" t="str">
        <f t="shared" si="867"/>
        <v/>
      </c>
      <c r="AJ980" s="162" t="str">
        <f t="shared" si="868"/>
        <v/>
      </c>
      <c r="AK980" s="162" t="str">
        <f t="shared" si="869"/>
        <v/>
      </c>
      <c r="AM980" s="199">
        <f t="shared" si="872"/>
        <v>10.117548525810388</v>
      </c>
      <c r="AN980" s="197">
        <f t="shared" si="874"/>
        <v>0</v>
      </c>
      <c r="AO980" s="197">
        <f t="shared" si="875"/>
        <v>0</v>
      </c>
      <c r="AP980" s="197">
        <f t="shared" si="876"/>
        <v>0</v>
      </c>
      <c r="AQ980" s="197">
        <f t="shared" si="877"/>
        <v>0</v>
      </c>
      <c r="AR980" s="197" t="str">
        <f t="shared" si="878"/>
        <v/>
      </c>
      <c r="AS980" s="197" t="str">
        <f t="shared" si="879"/>
        <v/>
      </c>
      <c r="AT980" s="197" t="str">
        <f t="shared" si="880"/>
        <v/>
      </c>
      <c r="AU980" s="197" t="str">
        <f t="shared" si="881"/>
        <v/>
      </c>
      <c r="AV980" s="199">
        <f t="shared" ca="1" si="873"/>
        <v>2.0851244161370381</v>
      </c>
      <c r="AX980" s="162">
        <f t="shared" ref="AX980:AX1043" si="882">IF(AN980="","",($AM981-$AM980)*AN980)</f>
        <v>0</v>
      </c>
      <c r="AY980" s="162">
        <f t="shared" ref="AY980:AY1043" si="883">IF(AO980="","",($AM981-$AM980)*AO980)</f>
        <v>0</v>
      </c>
      <c r="AZ980" s="162">
        <f t="shared" ref="AZ980:AZ1043" si="884">IF(AP980="","",($AM981-$AM980)*AP980)</f>
        <v>0</v>
      </c>
      <c r="BA980" s="162">
        <f t="shared" ref="BA980:BA1043" si="885">IF(AQ980="","",($AM981-$AM980)*AQ980)</f>
        <v>0</v>
      </c>
      <c r="BB980" s="162" t="str">
        <f t="shared" ref="BB980:BB1043" si="886">IF(AR980="","",($AM981-$AM980)*AR980)</f>
        <v/>
      </c>
      <c r="BC980" s="162" t="str">
        <f t="shared" ref="BC980:BC1043" si="887">IF(AS980="","",($AM981-$AM980)*AS980)</f>
        <v/>
      </c>
      <c r="BD980" s="162" t="str">
        <f t="shared" ref="BD980:BD1043" si="888">IF(AT980="","",($AM981-$AM980)*AT980)</f>
        <v/>
      </c>
      <c r="BE980" s="162" t="str">
        <f t="shared" ref="BE980:BE1043" si="889">IF(AU980="","",($AM981-$AM980)*AU980)</f>
        <v/>
      </c>
      <c r="BG980" s="169">
        <f t="shared" si="870"/>
        <v>23.17517309095248</v>
      </c>
      <c r="BH980" s="169">
        <f t="shared" ca="1" si="871"/>
        <v>2.1209166586703549</v>
      </c>
    </row>
    <row r="981" spans="3:60" x14ac:dyDescent="0.25">
      <c r="C981" s="197">
        <v>90.7</v>
      </c>
      <c r="D981" s="198">
        <f t="shared" si="839"/>
        <v>34.032688209317762</v>
      </c>
      <c r="E981" s="199">
        <f t="shared" si="840"/>
        <v>5.5791014332965823</v>
      </c>
      <c r="F981" s="199">
        <f t="shared" si="841"/>
        <v>27.895507166482911</v>
      </c>
      <c r="G981" s="199">
        <f t="shared" si="842"/>
        <v>5.1640835294727143</v>
      </c>
      <c r="H981" s="200">
        <f t="shared" si="843"/>
        <v>5377.2099967491695</v>
      </c>
      <c r="K981" s="199">
        <f t="shared" si="844"/>
        <v>23.226559284058805</v>
      </c>
      <c r="L981" s="201">
        <f t="shared" si="845"/>
        <v>0.19479749228245094</v>
      </c>
      <c r="M981" s="201">
        <f t="shared" si="846"/>
        <v>0.19643578152336427</v>
      </c>
      <c r="N981" s="201">
        <f t="shared" si="847"/>
        <v>0.20647529802218201</v>
      </c>
      <c r="O981" s="201">
        <f t="shared" si="848"/>
        <v>0.19497747668107179</v>
      </c>
      <c r="P981" s="201" t="str">
        <f t="shared" si="849"/>
        <v/>
      </c>
      <c r="Q981" s="201" t="str">
        <f t="shared" si="850"/>
        <v/>
      </c>
      <c r="R981" s="201" t="str">
        <f t="shared" si="851"/>
        <v/>
      </c>
      <c r="S981" s="201" t="str">
        <f t="shared" si="852"/>
        <v/>
      </c>
      <c r="T981" s="199">
        <f t="shared" si="853"/>
        <v>0</v>
      </c>
      <c r="U981" s="199">
        <f t="shared" si="854"/>
        <v>0</v>
      </c>
      <c r="V981" s="199">
        <f t="shared" si="855"/>
        <v>0</v>
      </c>
      <c r="W981" s="199">
        <f t="shared" si="856"/>
        <v>0</v>
      </c>
      <c r="X981" s="199" t="str">
        <f t="shared" si="857"/>
        <v/>
      </c>
      <c r="Y981" s="199" t="str">
        <f t="shared" si="858"/>
        <v/>
      </c>
      <c r="Z981" s="199" t="str">
        <f t="shared" si="859"/>
        <v/>
      </c>
      <c r="AA981" s="199" t="str">
        <f t="shared" si="860"/>
        <v/>
      </c>
      <c r="AB981" s="201">
        <f t="shared" ca="1" si="861"/>
        <v>2.0854048264127729</v>
      </c>
      <c r="AD981" s="162">
        <f t="shared" si="862"/>
        <v>0</v>
      </c>
      <c r="AE981" s="162">
        <f t="shared" si="863"/>
        <v>0</v>
      </c>
      <c r="AF981" s="162">
        <f t="shared" si="864"/>
        <v>0</v>
      </c>
      <c r="AG981" s="162">
        <f t="shared" si="865"/>
        <v>0</v>
      </c>
      <c r="AH981" s="162" t="str">
        <f t="shared" si="866"/>
        <v/>
      </c>
      <c r="AI981" s="162" t="str">
        <f t="shared" si="867"/>
        <v/>
      </c>
      <c r="AJ981" s="162" t="str">
        <f t="shared" si="868"/>
        <v/>
      </c>
      <c r="AK981" s="162" t="str">
        <f t="shared" si="869"/>
        <v/>
      </c>
      <c r="AM981" s="199">
        <f t="shared" si="872"/>
        <v>10.1287653201849</v>
      </c>
      <c r="AN981" s="197">
        <f t="shared" si="874"/>
        <v>0</v>
      </c>
      <c r="AO981" s="197">
        <f t="shared" si="875"/>
        <v>0</v>
      </c>
      <c r="AP981" s="197">
        <f t="shared" si="876"/>
        <v>0</v>
      </c>
      <c r="AQ981" s="197">
        <f t="shared" si="877"/>
        <v>0</v>
      </c>
      <c r="AR981" s="197" t="str">
        <f t="shared" si="878"/>
        <v/>
      </c>
      <c r="AS981" s="197" t="str">
        <f t="shared" si="879"/>
        <v/>
      </c>
      <c r="AT981" s="197" t="str">
        <f t="shared" si="880"/>
        <v/>
      </c>
      <c r="AU981" s="197" t="str">
        <f t="shared" si="881"/>
        <v/>
      </c>
      <c r="AV981" s="199">
        <f t="shared" ca="1" si="873"/>
        <v>2.0996596728064922</v>
      </c>
      <c r="AX981" s="162">
        <f t="shared" si="882"/>
        <v>0</v>
      </c>
      <c r="AY981" s="162">
        <f t="shared" si="883"/>
        <v>0</v>
      </c>
      <c r="AZ981" s="162">
        <f t="shared" si="884"/>
        <v>0</v>
      </c>
      <c r="BA981" s="162">
        <f t="shared" si="885"/>
        <v>0</v>
      </c>
      <c r="BB981" s="162" t="str">
        <f t="shared" si="886"/>
        <v/>
      </c>
      <c r="BC981" s="162" t="str">
        <f t="shared" si="887"/>
        <v/>
      </c>
      <c r="BD981" s="162" t="str">
        <f t="shared" si="888"/>
        <v/>
      </c>
      <c r="BE981" s="162" t="str">
        <f t="shared" si="889"/>
        <v/>
      </c>
      <c r="BG981" s="169">
        <f t="shared" si="870"/>
        <v>23.200866187505643</v>
      </c>
      <c r="BH981" s="169">
        <f t="shared" ca="1" si="871"/>
        <v>2.0500293204853146</v>
      </c>
    </row>
    <row r="982" spans="3:60" x14ac:dyDescent="0.25">
      <c r="C982" s="197">
        <v>90.8</v>
      </c>
      <c r="D982" s="198">
        <f t="shared" si="839"/>
        <v>34.070210467541926</v>
      </c>
      <c r="E982" s="199">
        <f t="shared" si="840"/>
        <v>5.5840528634361233</v>
      </c>
      <c r="F982" s="199">
        <f t="shared" si="841"/>
        <v>27.920264317180617</v>
      </c>
      <c r="G982" s="199">
        <f t="shared" si="842"/>
        <v>5.1697771166055393</v>
      </c>
      <c r="H982" s="200">
        <f t="shared" si="843"/>
        <v>5372.441976048849</v>
      </c>
      <c r="K982" s="199">
        <f t="shared" si="844"/>
        <v>23.252252380611967</v>
      </c>
      <c r="L982" s="201">
        <f t="shared" si="845"/>
        <v>0.19501297623409083</v>
      </c>
      <c r="M982" s="201">
        <f t="shared" si="846"/>
        <v>0.19665307774186355</v>
      </c>
      <c r="N982" s="201">
        <f t="shared" si="847"/>
        <v>0.20670369990052515</v>
      </c>
      <c r="O982" s="201">
        <f t="shared" si="848"/>
        <v>0.19519315973049778</v>
      </c>
      <c r="P982" s="201" t="str">
        <f t="shared" si="849"/>
        <v/>
      </c>
      <c r="Q982" s="201" t="str">
        <f t="shared" si="850"/>
        <v/>
      </c>
      <c r="R982" s="201" t="str">
        <f t="shared" si="851"/>
        <v/>
      </c>
      <c r="S982" s="201" t="str">
        <f t="shared" si="852"/>
        <v/>
      </c>
      <c r="T982" s="199">
        <f t="shared" si="853"/>
        <v>0</v>
      </c>
      <c r="U982" s="199">
        <f t="shared" si="854"/>
        <v>0</v>
      </c>
      <c r="V982" s="199">
        <f t="shared" si="855"/>
        <v>0</v>
      </c>
      <c r="W982" s="199">
        <f t="shared" si="856"/>
        <v>0</v>
      </c>
      <c r="X982" s="199" t="str">
        <f t="shared" si="857"/>
        <v/>
      </c>
      <c r="Y982" s="199" t="str">
        <f t="shared" si="858"/>
        <v/>
      </c>
      <c r="Z982" s="199" t="str">
        <f t="shared" si="859"/>
        <v/>
      </c>
      <c r="AA982" s="199" t="str">
        <f t="shared" si="860"/>
        <v/>
      </c>
      <c r="AB982" s="201">
        <f t="shared" ca="1" si="861"/>
        <v>2.1014252723290148</v>
      </c>
      <c r="AD982" s="162">
        <f t="shared" si="862"/>
        <v>0</v>
      </c>
      <c r="AE982" s="162">
        <f t="shared" si="863"/>
        <v>0</v>
      </c>
      <c r="AF982" s="162">
        <f t="shared" si="864"/>
        <v>0</v>
      </c>
      <c r="AG982" s="162">
        <f t="shared" si="865"/>
        <v>0</v>
      </c>
      <c r="AH982" s="162" t="str">
        <f t="shared" si="866"/>
        <v/>
      </c>
      <c r="AI982" s="162" t="str">
        <f t="shared" si="867"/>
        <v/>
      </c>
      <c r="AJ982" s="162" t="str">
        <f t="shared" si="868"/>
        <v/>
      </c>
      <c r="AK982" s="162" t="str">
        <f t="shared" si="869"/>
        <v/>
      </c>
      <c r="AM982" s="199">
        <f t="shared" si="872"/>
        <v>10.139982114559412</v>
      </c>
      <c r="AN982" s="197">
        <f t="shared" si="874"/>
        <v>0</v>
      </c>
      <c r="AO982" s="197">
        <f t="shared" si="875"/>
        <v>0</v>
      </c>
      <c r="AP982" s="197">
        <f t="shared" si="876"/>
        <v>0</v>
      </c>
      <c r="AQ982" s="197">
        <f t="shared" si="877"/>
        <v>0</v>
      </c>
      <c r="AR982" s="197" t="str">
        <f t="shared" si="878"/>
        <v/>
      </c>
      <c r="AS982" s="197" t="str">
        <f t="shared" si="879"/>
        <v/>
      </c>
      <c r="AT982" s="197" t="str">
        <f t="shared" si="880"/>
        <v/>
      </c>
      <c r="AU982" s="197" t="str">
        <f t="shared" si="881"/>
        <v/>
      </c>
      <c r="AV982" s="199">
        <f t="shared" ca="1" si="873"/>
        <v>2.1184075047976889</v>
      </c>
      <c r="AX982" s="162">
        <f t="shared" si="882"/>
        <v>0</v>
      </c>
      <c r="AY982" s="162">
        <f t="shared" si="883"/>
        <v>0</v>
      </c>
      <c r="AZ982" s="162">
        <f t="shared" si="884"/>
        <v>0</v>
      </c>
      <c r="BA982" s="162">
        <f t="shared" si="885"/>
        <v>0</v>
      </c>
      <c r="BB982" s="162" t="str">
        <f t="shared" si="886"/>
        <v/>
      </c>
      <c r="BC982" s="162" t="str">
        <f t="shared" si="887"/>
        <v/>
      </c>
      <c r="BD982" s="162" t="str">
        <f t="shared" si="888"/>
        <v/>
      </c>
      <c r="BE982" s="162" t="str">
        <f t="shared" si="889"/>
        <v/>
      </c>
      <c r="BG982" s="169">
        <f t="shared" si="870"/>
        <v>23.226559284058805</v>
      </c>
      <c r="BH982" s="169">
        <f t="shared" ca="1" si="871"/>
        <v>2.0854048264127729</v>
      </c>
    </row>
    <row r="983" spans="3:60" x14ac:dyDescent="0.25">
      <c r="C983" s="197">
        <v>90.9</v>
      </c>
      <c r="D983" s="198">
        <f t="shared" si="839"/>
        <v>34.107732725766098</v>
      </c>
      <c r="E983" s="199">
        <f t="shared" si="840"/>
        <v>5.5890044004400448</v>
      </c>
      <c r="F983" s="199">
        <f t="shared" si="841"/>
        <v>27.945022002200226</v>
      </c>
      <c r="G983" s="199">
        <f t="shared" si="842"/>
        <v>5.175470703738366</v>
      </c>
      <c r="H983" s="200">
        <f t="shared" si="843"/>
        <v>5367.682300918922</v>
      </c>
      <c r="K983" s="199">
        <f t="shared" si="844"/>
        <v>23.27794547716513</v>
      </c>
      <c r="L983" s="201">
        <f t="shared" si="845"/>
        <v>0.19522846018573073</v>
      </c>
      <c r="M983" s="201">
        <f t="shared" si="846"/>
        <v>0.19687037396036286</v>
      </c>
      <c r="N983" s="201">
        <f t="shared" si="847"/>
        <v>0.20693210177886825</v>
      </c>
      <c r="O983" s="201">
        <f t="shared" si="848"/>
        <v>0.19540884277992374</v>
      </c>
      <c r="P983" s="201" t="str">
        <f t="shared" si="849"/>
        <v/>
      </c>
      <c r="Q983" s="201" t="str">
        <f t="shared" si="850"/>
        <v/>
      </c>
      <c r="R983" s="201" t="str">
        <f t="shared" si="851"/>
        <v/>
      </c>
      <c r="S983" s="201" t="str">
        <f t="shared" si="852"/>
        <v/>
      </c>
      <c r="T983" s="199">
        <f t="shared" si="853"/>
        <v>0</v>
      </c>
      <c r="U983" s="199">
        <f t="shared" si="854"/>
        <v>0</v>
      </c>
      <c r="V983" s="199">
        <f t="shared" si="855"/>
        <v>0</v>
      </c>
      <c r="W983" s="199">
        <f t="shared" si="856"/>
        <v>0</v>
      </c>
      <c r="X983" s="199" t="str">
        <f t="shared" si="857"/>
        <v/>
      </c>
      <c r="Y983" s="199" t="str">
        <f t="shared" si="858"/>
        <v/>
      </c>
      <c r="Z983" s="199" t="str">
        <f t="shared" si="859"/>
        <v/>
      </c>
      <c r="AA983" s="199" t="str">
        <f t="shared" si="860"/>
        <v/>
      </c>
      <c r="AB983" s="201">
        <f t="shared" ca="1" si="861"/>
        <v>2.1130951218785796</v>
      </c>
      <c r="AD983" s="162">
        <f t="shared" si="862"/>
        <v>0</v>
      </c>
      <c r="AE983" s="162">
        <f t="shared" si="863"/>
        <v>0</v>
      </c>
      <c r="AF983" s="162">
        <f t="shared" si="864"/>
        <v>0</v>
      </c>
      <c r="AG983" s="162">
        <f t="shared" si="865"/>
        <v>0</v>
      </c>
      <c r="AH983" s="162" t="str">
        <f t="shared" si="866"/>
        <v/>
      </c>
      <c r="AI983" s="162" t="str">
        <f t="shared" si="867"/>
        <v/>
      </c>
      <c r="AJ983" s="162" t="str">
        <f t="shared" si="868"/>
        <v/>
      </c>
      <c r="AK983" s="162" t="str">
        <f t="shared" si="869"/>
        <v/>
      </c>
      <c r="AM983" s="199">
        <f t="shared" si="872"/>
        <v>10.151198908933925</v>
      </c>
      <c r="AN983" s="197">
        <f t="shared" si="874"/>
        <v>0</v>
      </c>
      <c r="AO983" s="197">
        <f t="shared" si="875"/>
        <v>0</v>
      </c>
      <c r="AP983" s="197">
        <f t="shared" si="876"/>
        <v>0</v>
      </c>
      <c r="AQ983" s="197">
        <f t="shared" si="877"/>
        <v>0</v>
      </c>
      <c r="AR983" s="197" t="str">
        <f t="shared" si="878"/>
        <v/>
      </c>
      <c r="AS983" s="197" t="str">
        <f t="shared" si="879"/>
        <v/>
      </c>
      <c r="AT983" s="197" t="str">
        <f t="shared" si="880"/>
        <v/>
      </c>
      <c r="AU983" s="197" t="str">
        <f t="shared" si="881"/>
        <v/>
      </c>
      <c r="AV983" s="199">
        <f t="shared" ca="1" si="873"/>
        <v>2.0883545919307616</v>
      </c>
      <c r="AX983" s="162">
        <f t="shared" si="882"/>
        <v>0</v>
      </c>
      <c r="AY983" s="162">
        <f t="shared" si="883"/>
        <v>0</v>
      </c>
      <c r="AZ983" s="162">
        <f t="shared" si="884"/>
        <v>0</v>
      </c>
      <c r="BA983" s="162">
        <f t="shared" si="885"/>
        <v>0</v>
      </c>
      <c r="BB983" s="162" t="str">
        <f t="shared" si="886"/>
        <v/>
      </c>
      <c r="BC983" s="162" t="str">
        <f t="shared" si="887"/>
        <v/>
      </c>
      <c r="BD983" s="162" t="str">
        <f t="shared" si="888"/>
        <v/>
      </c>
      <c r="BE983" s="162" t="str">
        <f t="shared" si="889"/>
        <v/>
      </c>
      <c r="BG983" s="169">
        <f t="shared" si="870"/>
        <v>23.252252380611967</v>
      </c>
      <c r="BH983" s="169">
        <f t="shared" ca="1" si="871"/>
        <v>2.1014252723290148</v>
      </c>
    </row>
    <row r="984" spans="3:60" x14ac:dyDescent="0.25">
      <c r="C984" s="197">
        <v>91</v>
      </c>
      <c r="D984" s="198">
        <f t="shared" si="839"/>
        <v>34.145254983990256</v>
      </c>
      <c r="E984" s="199">
        <f t="shared" si="840"/>
        <v>5.5939560439560436</v>
      </c>
      <c r="F984" s="199">
        <f t="shared" si="841"/>
        <v>27.969780219780219</v>
      </c>
      <c r="G984" s="199">
        <f t="shared" si="842"/>
        <v>5.181164290871191</v>
      </c>
      <c r="H984" s="200">
        <f t="shared" si="843"/>
        <v>5362.9309498084667</v>
      </c>
      <c r="K984" s="199">
        <f t="shared" si="844"/>
        <v>23.303638573718292</v>
      </c>
      <c r="L984" s="201">
        <f t="shared" si="845"/>
        <v>0.1954439441373706</v>
      </c>
      <c r="M984" s="201">
        <f t="shared" si="846"/>
        <v>0.19708767017886217</v>
      </c>
      <c r="N984" s="201">
        <f t="shared" si="847"/>
        <v>0.20716050365721139</v>
      </c>
      <c r="O984" s="201">
        <f t="shared" si="848"/>
        <v>0.19562452582934969</v>
      </c>
      <c r="P984" s="201" t="str">
        <f t="shared" si="849"/>
        <v/>
      </c>
      <c r="Q984" s="201" t="str">
        <f t="shared" si="850"/>
        <v/>
      </c>
      <c r="R984" s="201" t="str">
        <f t="shared" si="851"/>
        <v/>
      </c>
      <c r="S984" s="201" t="str">
        <f t="shared" si="852"/>
        <v/>
      </c>
      <c r="T984" s="199">
        <f t="shared" si="853"/>
        <v>0</v>
      </c>
      <c r="U984" s="199">
        <f t="shared" si="854"/>
        <v>0</v>
      </c>
      <c r="V984" s="199">
        <f t="shared" si="855"/>
        <v>0</v>
      </c>
      <c r="W984" s="199">
        <f t="shared" si="856"/>
        <v>0</v>
      </c>
      <c r="X984" s="199" t="str">
        <f t="shared" si="857"/>
        <v/>
      </c>
      <c r="Y984" s="199" t="str">
        <f t="shared" si="858"/>
        <v/>
      </c>
      <c r="Z984" s="199" t="str">
        <f t="shared" si="859"/>
        <v/>
      </c>
      <c r="AA984" s="199" t="str">
        <f t="shared" si="860"/>
        <v/>
      </c>
      <c r="AB984" s="201">
        <f t="shared" ca="1" si="861"/>
        <v>2.1147561749020491</v>
      </c>
      <c r="AD984" s="162">
        <f t="shared" si="862"/>
        <v>0</v>
      </c>
      <c r="AE984" s="162">
        <f t="shared" si="863"/>
        <v>0</v>
      </c>
      <c r="AF984" s="162">
        <f t="shared" si="864"/>
        <v>0</v>
      </c>
      <c r="AG984" s="162">
        <f t="shared" si="865"/>
        <v>0</v>
      </c>
      <c r="AH984" s="162" t="str">
        <f t="shared" si="866"/>
        <v/>
      </c>
      <c r="AI984" s="162" t="str">
        <f t="shared" si="867"/>
        <v/>
      </c>
      <c r="AJ984" s="162" t="str">
        <f t="shared" si="868"/>
        <v/>
      </c>
      <c r="AK984" s="162" t="str">
        <f t="shared" si="869"/>
        <v/>
      </c>
      <c r="AM984" s="199">
        <f t="shared" si="872"/>
        <v>10.162415703308437</v>
      </c>
      <c r="AN984" s="197">
        <f t="shared" si="874"/>
        <v>0</v>
      </c>
      <c r="AO984" s="197">
        <f t="shared" si="875"/>
        <v>0</v>
      </c>
      <c r="AP984" s="197">
        <f t="shared" si="876"/>
        <v>0</v>
      </c>
      <c r="AQ984" s="197">
        <f t="shared" si="877"/>
        <v>0</v>
      </c>
      <c r="AR984" s="197" t="str">
        <f t="shared" si="878"/>
        <v/>
      </c>
      <c r="AS984" s="197" t="str">
        <f t="shared" si="879"/>
        <v/>
      </c>
      <c r="AT984" s="197" t="str">
        <f t="shared" si="880"/>
        <v/>
      </c>
      <c r="AU984" s="197" t="str">
        <f t="shared" si="881"/>
        <v/>
      </c>
      <c r="AV984" s="199">
        <f t="shared" ca="1" si="873"/>
        <v>2.0372909320736974</v>
      </c>
      <c r="AX984" s="162">
        <f t="shared" si="882"/>
        <v>0</v>
      </c>
      <c r="AY984" s="162">
        <f t="shared" si="883"/>
        <v>0</v>
      </c>
      <c r="AZ984" s="162">
        <f t="shared" si="884"/>
        <v>0</v>
      </c>
      <c r="BA984" s="162">
        <f t="shared" si="885"/>
        <v>0</v>
      </c>
      <c r="BB984" s="162" t="str">
        <f t="shared" si="886"/>
        <v/>
      </c>
      <c r="BC984" s="162" t="str">
        <f t="shared" si="887"/>
        <v/>
      </c>
      <c r="BD984" s="162" t="str">
        <f t="shared" si="888"/>
        <v/>
      </c>
      <c r="BE984" s="162" t="str">
        <f t="shared" si="889"/>
        <v/>
      </c>
      <c r="BG984" s="169">
        <f t="shared" si="870"/>
        <v>23.27794547716513</v>
      </c>
      <c r="BH984" s="169">
        <f t="shared" ca="1" si="871"/>
        <v>2.1130951218785796</v>
      </c>
    </row>
    <row r="985" spans="3:60" x14ac:dyDescent="0.25">
      <c r="C985" s="197">
        <v>91.1</v>
      </c>
      <c r="D985" s="198">
        <f t="shared" si="839"/>
        <v>34.182777242214421</v>
      </c>
      <c r="E985" s="199">
        <f t="shared" si="840"/>
        <v>5.5989077936333693</v>
      </c>
      <c r="F985" s="199">
        <f t="shared" si="841"/>
        <v>27.994538968166847</v>
      </c>
      <c r="G985" s="199">
        <f t="shared" si="842"/>
        <v>5.186857878004016</v>
      </c>
      <c r="H985" s="200">
        <f t="shared" si="843"/>
        <v>5358.1879012391673</v>
      </c>
      <c r="K985" s="199">
        <f t="shared" si="844"/>
        <v>23.329331670271454</v>
      </c>
      <c r="L985" s="201">
        <f t="shared" si="845"/>
        <v>0.19565942808901046</v>
      </c>
      <c r="M985" s="201">
        <f t="shared" si="846"/>
        <v>0.19730496639736145</v>
      </c>
      <c r="N985" s="201">
        <f t="shared" si="847"/>
        <v>0.2073889055355545</v>
      </c>
      <c r="O985" s="201">
        <f t="shared" si="848"/>
        <v>0.19584020887877565</v>
      </c>
      <c r="P985" s="201" t="str">
        <f t="shared" si="849"/>
        <v/>
      </c>
      <c r="Q985" s="201" t="str">
        <f t="shared" si="850"/>
        <v/>
      </c>
      <c r="R985" s="201" t="str">
        <f t="shared" si="851"/>
        <v/>
      </c>
      <c r="S985" s="201" t="str">
        <f t="shared" si="852"/>
        <v/>
      </c>
      <c r="T985" s="199">
        <f t="shared" si="853"/>
        <v>0</v>
      </c>
      <c r="U985" s="199">
        <f t="shared" si="854"/>
        <v>0</v>
      </c>
      <c r="V985" s="199">
        <f t="shared" si="855"/>
        <v>0</v>
      </c>
      <c r="W985" s="199">
        <f t="shared" si="856"/>
        <v>0</v>
      </c>
      <c r="X985" s="199" t="str">
        <f t="shared" si="857"/>
        <v/>
      </c>
      <c r="Y985" s="199" t="str">
        <f t="shared" si="858"/>
        <v/>
      </c>
      <c r="Z985" s="199" t="str">
        <f t="shared" si="859"/>
        <v/>
      </c>
      <c r="AA985" s="199" t="str">
        <f t="shared" si="860"/>
        <v/>
      </c>
      <c r="AB985" s="201">
        <f t="shared" ca="1" si="861"/>
        <v>2.0699999789394123</v>
      </c>
      <c r="AD985" s="162">
        <f t="shared" si="862"/>
        <v>0</v>
      </c>
      <c r="AE985" s="162">
        <f t="shared" si="863"/>
        <v>0</v>
      </c>
      <c r="AF985" s="162">
        <f t="shared" si="864"/>
        <v>0</v>
      </c>
      <c r="AG985" s="162">
        <f t="shared" si="865"/>
        <v>0</v>
      </c>
      <c r="AH985" s="162" t="str">
        <f t="shared" si="866"/>
        <v/>
      </c>
      <c r="AI985" s="162" t="str">
        <f t="shared" si="867"/>
        <v/>
      </c>
      <c r="AJ985" s="162" t="str">
        <f t="shared" si="868"/>
        <v/>
      </c>
      <c r="AK985" s="162" t="str">
        <f t="shared" si="869"/>
        <v/>
      </c>
      <c r="AM985" s="199">
        <f t="shared" si="872"/>
        <v>10.173632497682949</v>
      </c>
      <c r="AN985" s="197">
        <f t="shared" si="874"/>
        <v>0</v>
      </c>
      <c r="AO985" s="197">
        <f t="shared" si="875"/>
        <v>0</v>
      </c>
      <c r="AP985" s="197">
        <f t="shared" si="876"/>
        <v>0</v>
      </c>
      <c r="AQ985" s="197">
        <f t="shared" si="877"/>
        <v>0</v>
      </c>
      <c r="AR985" s="197" t="str">
        <f t="shared" si="878"/>
        <v/>
      </c>
      <c r="AS985" s="197" t="str">
        <f t="shared" si="879"/>
        <v/>
      </c>
      <c r="AT985" s="197" t="str">
        <f t="shared" si="880"/>
        <v/>
      </c>
      <c r="AU985" s="197" t="str">
        <f t="shared" si="881"/>
        <v/>
      </c>
      <c r="AV985" s="199">
        <f t="shared" ca="1" si="873"/>
        <v>2.0438000096096758</v>
      </c>
      <c r="AX985" s="162">
        <f t="shared" si="882"/>
        <v>0</v>
      </c>
      <c r="AY985" s="162">
        <f t="shared" si="883"/>
        <v>0</v>
      </c>
      <c r="AZ985" s="162">
        <f t="shared" si="884"/>
        <v>0</v>
      </c>
      <c r="BA985" s="162">
        <f t="shared" si="885"/>
        <v>0</v>
      </c>
      <c r="BB985" s="162" t="str">
        <f t="shared" si="886"/>
        <v/>
      </c>
      <c r="BC985" s="162" t="str">
        <f t="shared" si="887"/>
        <v/>
      </c>
      <c r="BD985" s="162" t="str">
        <f t="shared" si="888"/>
        <v/>
      </c>
      <c r="BE985" s="162" t="str">
        <f t="shared" si="889"/>
        <v/>
      </c>
      <c r="BG985" s="169">
        <f t="shared" si="870"/>
        <v>23.303638573718292</v>
      </c>
      <c r="BH985" s="169">
        <f t="shared" ca="1" si="871"/>
        <v>2.1147561749020491</v>
      </c>
    </row>
    <row r="986" spans="3:60" x14ac:dyDescent="0.25">
      <c r="C986" s="197">
        <v>91.2</v>
      </c>
      <c r="D986" s="198">
        <f t="shared" si="839"/>
        <v>34.220299500438585</v>
      </c>
      <c r="E986" s="199">
        <f t="shared" si="840"/>
        <v>5.603859649122807</v>
      </c>
      <c r="F986" s="199">
        <f t="shared" si="841"/>
        <v>28.019298245614035</v>
      </c>
      <c r="G986" s="199">
        <f t="shared" si="842"/>
        <v>5.192551465136841</v>
      </c>
      <c r="H986" s="200">
        <f t="shared" si="843"/>
        <v>5353.4531338050219</v>
      </c>
      <c r="K986" s="199">
        <f t="shared" si="844"/>
        <v>23.355024766824616</v>
      </c>
      <c r="L986" s="201">
        <f t="shared" si="845"/>
        <v>0.19587491204065036</v>
      </c>
      <c r="M986" s="201">
        <f t="shared" si="846"/>
        <v>0.19752226261586076</v>
      </c>
      <c r="N986" s="201">
        <f t="shared" si="847"/>
        <v>0.20761730741389764</v>
      </c>
      <c r="O986" s="201">
        <f t="shared" si="848"/>
        <v>0.19605589192820164</v>
      </c>
      <c r="P986" s="201" t="str">
        <f t="shared" si="849"/>
        <v/>
      </c>
      <c r="Q986" s="201" t="str">
        <f t="shared" si="850"/>
        <v/>
      </c>
      <c r="R986" s="201" t="str">
        <f t="shared" si="851"/>
        <v/>
      </c>
      <c r="S986" s="201" t="str">
        <f t="shared" si="852"/>
        <v/>
      </c>
      <c r="T986" s="199">
        <f t="shared" si="853"/>
        <v>0</v>
      </c>
      <c r="U986" s="199">
        <f t="shared" si="854"/>
        <v>0</v>
      </c>
      <c r="V986" s="199">
        <f t="shared" si="855"/>
        <v>0</v>
      </c>
      <c r="W986" s="199">
        <f t="shared" si="856"/>
        <v>0</v>
      </c>
      <c r="X986" s="199" t="str">
        <f t="shared" si="857"/>
        <v/>
      </c>
      <c r="Y986" s="199" t="str">
        <f t="shared" si="858"/>
        <v/>
      </c>
      <c r="Z986" s="199" t="str">
        <f t="shared" si="859"/>
        <v/>
      </c>
      <c r="AA986" s="199" t="str">
        <f t="shared" si="860"/>
        <v/>
      </c>
      <c r="AB986" s="201">
        <f t="shared" ca="1" si="861"/>
        <v>2.0778336077967956</v>
      </c>
      <c r="AD986" s="162">
        <f t="shared" si="862"/>
        <v>0</v>
      </c>
      <c r="AE986" s="162">
        <f t="shared" si="863"/>
        <v>0</v>
      </c>
      <c r="AF986" s="162">
        <f t="shared" si="864"/>
        <v>0</v>
      </c>
      <c r="AG986" s="162">
        <f t="shared" si="865"/>
        <v>0</v>
      </c>
      <c r="AH986" s="162" t="str">
        <f t="shared" si="866"/>
        <v/>
      </c>
      <c r="AI986" s="162" t="str">
        <f t="shared" si="867"/>
        <v/>
      </c>
      <c r="AJ986" s="162" t="str">
        <f t="shared" si="868"/>
        <v/>
      </c>
      <c r="AK986" s="162" t="str">
        <f t="shared" si="869"/>
        <v/>
      </c>
      <c r="AM986" s="199">
        <f t="shared" si="872"/>
        <v>10.184849292057461</v>
      </c>
      <c r="AN986" s="197">
        <f t="shared" si="874"/>
        <v>0</v>
      </c>
      <c r="AO986" s="197">
        <f t="shared" si="875"/>
        <v>0</v>
      </c>
      <c r="AP986" s="197">
        <f t="shared" si="876"/>
        <v>0</v>
      </c>
      <c r="AQ986" s="197">
        <f t="shared" si="877"/>
        <v>0</v>
      </c>
      <c r="AR986" s="197" t="str">
        <f t="shared" si="878"/>
        <v/>
      </c>
      <c r="AS986" s="197" t="str">
        <f t="shared" si="879"/>
        <v/>
      </c>
      <c r="AT986" s="197" t="str">
        <f t="shared" si="880"/>
        <v/>
      </c>
      <c r="AU986" s="197" t="str">
        <f t="shared" si="881"/>
        <v/>
      </c>
      <c r="AV986" s="199">
        <f t="shared" ca="1" si="873"/>
        <v>2.1770757680003223</v>
      </c>
      <c r="AX986" s="162">
        <f t="shared" si="882"/>
        <v>0</v>
      </c>
      <c r="AY986" s="162">
        <f t="shared" si="883"/>
        <v>0</v>
      </c>
      <c r="AZ986" s="162">
        <f t="shared" si="884"/>
        <v>0</v>
      </c>
      <c r="BA986" s="162">
        <f t="shared" si="885"/>
        <v>0</v>
      </c>
      <c r="BB986" s="162" t="str">
        <f t="shared" si="886"/>
        <v/>
      </c>
      <c r="BC986" s="162" t="str">
        <f t="shared" si="887"/>
        <v/>
      </c>
      <c r="BD986" s="162" t="str">
        <f t="shared" si="888"/>
        <v/>
      </c>
      <c r="BE986" s="162" t="str">
        <f t="shared" si="889"/>
        <v/>
      </c>
      <c r="BG986" s="169">
        <f t="shared" si="870"/>
        <v>23.329331670271454</v>
      </c>
      <c r="BH986" s="169">
        <f t="shared" ca="1" si="871"/>
        <v>2.0699999789394123</v>
      </c>
    </row>
    <row r="987" spans="3:60" x14ac:dyDescent="0.25">
      <c r="C987" s="197">
        <v>91.3</v>
      </c>
      <c r="D987" s="198">
        <f t="shared" si="839"/>
        <v>34.25782175866275</v>
      </c>
      <c r="E987" s="199">
        <f t="shared" si="840"/>
        <v>5.6088116100766712</v>
      </c>
      <c r="F987" s="199">
        <f t="shared" si="841"/>
        <v>28.044058050383356</v>
      </c>
      <c r="G987" s="199">
        <f t="shared" si="842"/>
        <v>5.1982450522696659</v>
      </c>
      <c r="H987" s="200">
        <f t="shared" si="843"/>
        <v>5348.726626172047</v>
      </c>
      <c r="K987" s="199">
        <f t="shared" si="844"/>
        <v>23.380717863377779</v>
      </c>
      <c r="L987" s="201">
        <f t="shared" si="845"/>
        <v>0.19609039599229022</v>
      </c>
      <c r="M987" s="201">
        <f t="shared" si="846"/>
        <v>0.19773955883436004</v>
      </c>
      <c r="N987" s="201">
        <f t="shared" si="847"/>
        <v>0.20784570929224075</v>
      </c>
      <c r="O987" s="201">
        <f t="shared" si="848"/>
        <v>0.19627157497762759</v>
      </c>
      <c r="P987" s="201" t="str">
        <f t="shared" si="849"/>
        <v/>
      </c>
      <c r="Q987" s="201" t="str">
        <f t="shared" si="850"/>
        <v/>
      </c>
      <c r="R987" s="201" t="str">
        <f t="shared" si="851"/>
        <v/>
      </c>
      <c r="S987" s="201" t="str">
        <f t="shared" si="852"/>
        <v/>
      </c>
      <c r="T987" s="199">
        <f t="shared" si="853"/>
        <v>0</v>
      </c>
      <c r="U987" s="199">
        <f t="shared" si="854"/>
        <v>0</v>
      </c>
      <c r="V987" s="199">
        <f t="shared" si="855"/>
        <v>0</v>
      </c>
      <c r="W987" s="199">
        <f t="shared" si="856"/>
        <v>0</v>
      </c>
      <c r="X987" s="199" t="str">
        <f t="shared" si="857"/>
        <v/>
      </c>
      <c r="Y987" s="199" t="str">
        <f t="shared" si="858"/>
        <v/>
      </c>
      <c r="Z987" s="199" t="str">
        <f t="shared" si="859"/>
        <v/>
      </c>
      <c r="AA987" s="199" t="str">
        <f t="shared" si="860"/>
        <v/>
      </c>
      <c r="AB987" s="201">
        <f t="shared" ca="1" si="861"/>
        <v>2.0223725806168447</v>
      </c>
      <c r="AD987" s="162">
        <f t="shared" si="862"/>
        <v>0</v>
      </c>
      <c r="AE987" s="162">
        <f t="shared" si="863"/>
        <v>0</v>
      </c>
      <c r="AF987" s="162">
        <f t="shared" si="864"/>
        <v>0</v>
      </c>
      <c r="AG987" s="162">
        <f t="shared" si="865"/>
        <v>0</v>
      </c>
      <c r="AH987" s="162" t="str">
        <f t="shared" si="866"/>
        <v/>
      </c>
      <c r="AI987" s="162" t="str">
        <f t="shared" si="867"/>
        <v/>
      </c>
      <c r="AJ987" s="162" t="str">
        <f t="shared" si="868"/>
        <v/>
      </c>
      <c r="AK987" s="162" t="str">
        <f t="shared" si="869"/>
        <v/>
      </c>
      <c r="AM987" s="199">
        <f t="shared" si="872"/>
        <v>10.196066086431973</v>
      </c>
      <c r="AN987" s="197">
        <f t="shared" si="874"/>
        <v>0</v>
      </c>
      <c r="AO987" s="197">
        <f t="shared" si="875"/>
        <v>0</v>
      </c>
      <c r="AP987" s="197">
        <f t="shared" si="876"/>
        <v>0</v>
      </c>
      <c r="AQ987" s="197">
        <f t="shared" si="877"/>
        <v>0</v>
      </c>
      <c r="AR987" s="197" t="str">
        <f t="shared" si="878"/>
        <v/>
      </c>
      <c r="AS987" s="197" t="str">
        <f t="shared" si="879"/>
        <v/>
      </c>
      <c r="AT987" s="197" t="str">
        <f t="shared" si="880"/>
        <v/>
      </c>
      <c r="AU987" s="197" t="str">
        <f t="shared" si="881"/>
        <v/>
      </c>
      <c r="AV987" s="199">
        <f t="shared" ca="1" si="873"/>
        <v>2.0471730402511858</v>
      </c>
      <c r="AX987" s="162">
        <f t="shared" si="882"/>
        <v>0</v>
      </c>
      <c r="AY987" s="162">
        <f t="shared" si="883"/>
        <v>0</v>
      </c>
      <c r="AZ987" s="162">
        <f t="shared" si="884"/>
        <v>0</v>
      </c>
      <c r="BA987" s="162">
        <f t="shared" si="885"/>
        <v>0</v>
      </c>
      <c r="BB987" s="162" t="str">
        <f t="shared" si="886"/>
        <v/>
      </c>
      <c r="BC987" s="162" t="str">
        <f t="shared" si="887"/>
        <v/>
      </c>
      <c r="BD987" s="162" t="str">
        <f t="shared" si="888"/>
        <v/>
      </c>
      <c r="BE987" s="162" t="str">
        <f t="shared" si="889"/>
        <v/>
      </c>
      <c r="BG987" s="169">
        <f t="shared" si="870"/>
        <v>23.355024766824616</v>
      </c>
      <c r="BH987" s="169">
        <f t="shared" ca="1" si="871"/>
        <v>2.0778336077967956</v>
      </c>
    </row>
    <row r="988" spans="3:60" x14ac:dyDescent="0.25">
      <c r="C988" s="197">
        <v>91.4</v>
      </c>
      <c r="D988" s="198">
        <f t="shared" si="839"/>
        <v>34.295344016886922</v>
      </c>
      <c r="E988" s="199">
        <f t="shared" si="840"/>
        <v>5.613763676148797</v>
      </c>
      <c r="F988" s="199">
        <f t="shared" si="841"/>
        <v>28.068818380743984</v>
      </c>
      <c r="G988" s="199">
        <f t="shared" si="842"/>
        <v>5.2039386394024936</v>
      </c>
      <c r="H988" s="200">
        <f t="shared" si="843"/>
        <v>5344.0083570779852</v>
      </c>
      <c r="K988" s="199">
        <f t="shared" si="844"/>
        <v>23.406410959930941</v>
      </c>
      <c r="L988" s="201">
        <f t="shared" si="845"/>
        <v>0.19630587994393009</v>
      </c>
      <c r="M988" s="201">
        <f t="shared" si="846"/>
        <v>0.19795685505285934</v>
      </c>
      <c r="N988" s="201">
        <f t="shared" si="847"/>
        <v>0.20807411117058386</v>
      </c>
      <c r="O988" s="201">
        <f t="shared" si="848"/>
        <v>0.19648725802705358</v>
      </c>
      <c r="P988" s="201" t="str">
        <f t="shared" si="849"/>
        <v/>
      </c>
      <c r="Q988" s="201" t="str">
        <f t="shared" si="850"/>
        <v/>
      </c>
      <c r="R988" s="201" t="str">
        <f t="shared" si="851"/>
        <v/>
      </c>
      <c r="S988" s="201" t="str">
        <f t="shared" si="852"/>
        <v/>
      </c>
      <c r="T988" s="199">
        <f t="shared" si="853"/>
        <v>0</v>
      </c>
      <c r="U988" s="199">
        <f t="shared" si="854"/>
        <v>0</v>
      </c>
      <c r="V988" s="199">
        <f t="shared" si="855"/>
        <v>0</v>
      </c>
      <c r="W988" s="199">
        <f t="shared" si="856"/>
        <v>0</v>
      </c>
      <c r="X988" s="199" t="str">
        <f t="shared" si="857"/>
        <v/>
      </c>
      <c r="Y988" s="199" t="str">
        <f t="shared" si="858"/>
        <v/>
      </c>
      <c r="Z988" s="199" t="str">
        <f t="shared" si="859"/>
        <v/>
      </c>
      <c r="AA988" s="199" t="str">
        <f t="shared" si="860"/>
        <v/>
      </c>
      <c r="AB988" s="201">
        <f t="shared" ca="1" si="861"/>
        <v>2.161182247525312</v>
      </c>
      <c r="AD988" s="162">
        <f t="shared" si="862"/>
        <v>0</v>
      </c>
      <c r="AE988" s="162">
        <f t="shared" si="863"/>
        <v>0</v>
      </c>
      <c r="AF988" s="162">
        <f t="shared" si="864"/>
        <v>0</v>
      </c>
      <c r="AG988" s="162">
        <f t="shared" si="865"/>
        <v>0</v>
      </c>
      <c r="AH988" s="162" t="str">
        <f t="shared" si="866"/>
        <v/>
      </c>
      <c r="AI988" s="162" t="str">
        <f t="shared" si="867"/>
        <v/>
      </c>
      <c r="AJ988" s="162" t="str">
        <f t="shared" si="868"/>
        <v/>
      </c>
      <c r="AK988" s="162" t="str">
        <f t="shared" si="869"/>
        <v/>
      </c>
      <c r="AM988" s="199">
        <f t="shared" si="872"/>
        <v>10.207282880806485</v>
      </c>
      <c r="AN988" s="197">
        <f t="shared" si="874"/>
        <v>0</v>
      </c>
      <c r="AO988" s="197">
        <f t="shared" si="875"/>
        <v>0</v>
      </c>
      <c r="AP988" s="197">
        <f t="shared" si="876"/>
        <v>0</v>
      </c>
      <c r="AQ988" s="197">
        <f t="shared" si="877"/>
        <v>0</v>
      </c>
      <c r="AR988" s="197" t="str">
        <f t="shared" si="878"/>
        <v/>
      </c>
      <c r="AS988" s="197" t="str">
        <f t="shared" si="879"/>
        <v/>
      </c>
      <c r="AT988" s="197" t="str">
        <f t="shared" si="880"/>
        <v/>
      </c>
      <c r="AU988" s="197" t="str">
        <f t="shared" si="881"/>
        <v/>
      </c>
      <c r="AV988" s="199">
        <f t="shared" ca="1" si="873"/>
        <v>2.1884421634857261</v>
      </c>
      <c r="AX988" s="162">
        <f t="shared" si="882"/>
        <v>0</v>
      </c>
      <c r="AY988" s="162">
        <f t="shared" si="883"/>
        <v>0</v>
      </c>
      <c r="AZ988" s="162">
        <f t="shared" si="884"/>
        <v>0</v>
      </c>
      <c r="BA988" s="162">
        <f t="shared" si="885"/>
        <v>0</v>
      </c>
      <c r="BB988" s="162" t="str">
        <f t="shared" si="886"/>
        <v/>
      </c>
      <c r="BC988" s="162" t="str">
        <f t="shared" si="887"/>
        <v/>
      </c>
      <c r="BD988" s="162" t="str">
        <f t="shared" si="888"/>
        <v/>
      </c>
      <c r="BE988" s="162" t="str">
        <f t="shared" si="889"/>
        <v/>
      </c>
      <c r="BG988" s="169">
        <f t="shared" si="870"/>
        <v>23.380717863377779</v>
      </c>
      <c r="BH988" s="169">
        <f t="shared" ca="1" si="871"/>
        <v>2.0223725806168447</v>
      </c>
    </row>
    <row r="989" spans="3:60" x14ac:dyDescent="0.25">
      <c r="C989" s="197">
        <v>91.5</v>
      </c>
      <c r="D989" s="198">
        <f t="shared" si="839"/>
        <v>34.33286627511108</v>
      </c>
      <c r="E989" s="199">
        <f t="shared" si="840"/>
        <v>5.6187158469945357</v>
      </c>
      <c r="F989" s="199">
        <f t="shared" si="841"/>
        <v>28.09357923497268</v>
      </c>
      <c r="G989" s="199">
        <f t="shared" si="842"/>
        <v>5.2096322265353177</v>
      </c>
      <c r="H989" s="200">
        <f t="shared" si="843"/>
        <v>5339.298305332004</v>
      </c>
      <c r="K989" s="199">
        <f t="shared" si="844"/>
        <v>23.432104056484103</v>
      </c>
      <c r="L989" s="201">
        <f t="shared" si="845"/>
        <v>0.19652136389556998</v>
      </c>
      <c r="M989" s="201">
        <f t="shared" si="846"/>
        <v>0.19817415127135862</v>
      </c>
      <c r="N989" s="201">
        <f t="shared" si="847"/>
        <v>0.208302513048927</v>
      </c>
      <c r="O989" s="201">
        <f t="shared" si="848"/>
        <v>0.19670294107647954</v>
      </c>
      <c r="P989" s="201" t="str">
        <f t="shared" si="849"/>
        <v/>
      </c>
      <c r="Q989" s="201" t="str">
        <f t="shared" si="850"/>
        <v/>
      </c>
      <c r="R989" s="201" t="str">
        <f t="shared" si="851"/>
        <v/>
      </c>
      <c r="S989" s="201" t="str">
        <f t="shared" si="852"/>
        <v/>
      </c>
      <c r="T989" s="199">
        <f t="shared" si="853"/>
        <v>0</v>
      </c>
      <c r="U989" s="199">
        <f t="shared" si="854"/>
        <v>0</v>
      </c>
      <c r="V989" s="199">
        <f t="shared" si="855"/>
        <v>0</v>
      </c>
      <c r="W989" s="199">
        <f t="shared" si="856"/>
        <v>0</v>
      </c>
      <c r="X989" s="199" t="str">
        <f t="shared" si="857"/>
        <v/>
      </c>
      <c r="Y989" s="199" t="str">
        <f t="shared" si="858"/>
        <v/>
      </c>
      <c r="Z989" s="199" t="str">
        <f t="shared" si="859"/>
        <v/>
      </c>
      <c r="AA989" s="199" t="str">
        <f t="shared" si="860"/>
        <v/>
      </c>
      <c r="AB989" s="201">
        <f t="shared" ca="1" si="861"/>
        <v>2.1603951848262679</v>
      </c>
      <c r="AD989" s="162">
        <f t="shared" si="862"/>
        <v>0</v>
      </c>
      <c r="AE989" s="162">
        <f t="shared" si="863"/>
        <v>0</v>
      </c>
      <c r="AF989" s="162">
        <f t="shared" si="864"/>
        <v>0</v>
      </c>
      <c r="AG989" s="162">
        <f t="shared" si="865"/>
        <v>0</v>
      </c>
      <c r="AH989" s="162" t="str">
        <f t="shared" si="866"/>
        <v/>
      </c>
      <c r="AI989" s="162" t="str">
        <f t="shared" si="867"/>
        <v/>
      </c>
      <c r="AJ989" s="162" t="str">
        <f t="shared" si="868"/>
        <v/>
      </c>
      <c r="AK989" s="162" t="str">
        <f t="shared" si="869"/>
        <v/>
      </c>
      <c r="AM989" s="199">
        <f t="shared" si="872"/>
        <v>10.218499675180997</v>
      </c>
      <c r="AN989" s="197">
        <f t="shared" si="874"/>
        <v>0</v>
      </c>
      <c r="AO989" s="197">
        <f t="shared" si="875"/>
        <v>0</v>
      </c>
      <c r="AP989" s="197">
        <f t="shared" si="876"/>
        <v>0</v>
      </c>
      <c r="AQ989" s="197">
        <f t="shared" si="877"/>
        <v>0</v>
      </c>
      <c r="AR989" s="197" t="str">
        <f t="shared" si="878"/>
        <v/>
      </c>
      <c r="AS989" s="197" t="str">
        <f t="shared" si="879"/>
        <v/>
      </c>
      <c r="AT989" s="197" t="str">
        <f t="shared" si="880"/>
        <v/>
      </c>
      <c r="AU989" s="197" t="str">
        <f t="shared" si="881"/>
        <v/>
      </c>
      <c r="AV989" s="199">
        <f t="shared" ca="1" si="873"/>
        <v>2.0712377055469102</v>
      </c>
      <c r="AX989" s="162">
        <f t="shared" si="882"/>
        <v>0</v>
      </c>
      <c r="AY989" s="162">
        <f t="shared" si="883"/>
        <v>0</v>
      </c>
      <c r="AZ989" s="162">
        <f t="shared" si="884"/>
        <v>0</v>
      </c>
      <c r="BA989" s="162">
        <f t="shared" si="885"/>
        <v>0</v>
      </c>
      <c r="BB989" s="162" t="str">
        <f t="shared" si="886"/>
        <v/>
      </c>
      <c r="BC989" s="162" t="str">
        <f t="shared" si="887"/>
        <v/>
      </c>
      <c r="BD989" s="162" t="str">
        <f t="shared" si="888"/>
        <v/>
      </c>
      <c r="BE989" s="162" t="str">
        <f t="shared" si="889"/>
        <v/>
      </c>
      <c r="BG989" s="169">
        <f t="shared" si="870"/>
        <v>23.406410959930941</v>
      </c>
      <c r="BH989" s="169">
        <f t="shared" ca="1" si="871"/>
        <v>2.161182247525312</v>
      </c>
    </row>
    <row r="990" spans="3:60" x14ac:dyDescent="0.25">
      <c r="C990" s="197">
        <v>91.6</v>
      </c>
      <c r="D990" s="198">
        <f t="shared" si="839"/>
        <v>34.370388533335245</v>
      </c>
      <c r="E990" s="199">
        <f t="shared" si="840"/>
        <v>5.6236681222707423</v>
      </c>
      <c r="F990" s="199">
        <f t="shared" si="841"/>
        <v>28.118340611353712</v>
      </c>
      <c r="G990" s="199">
        <f t="shared" si="842"/>
        <v>5.2153258136681435</v>
      </c>
      <c r="H990" s="200">
        <f t="shared" si="843"/>
        <v>5334.5964498144149</v>
      </c>
      <c r="K990" s="199">
        <f t="shared" si="844"/>
        <v>23.457797153037266</v>
      </c>
      <c r="L990" s="201">
        <f t="shared" si="845"/>
        <v>0.19673684784720985</v>
      </c>
      <c r="M990" s="201">
        <f t="shared" si="846"/>
        <v>0.19839144748985793</v>
      </c>
      <c r="N990" s="201">
        <f t="shared" si="847"/>
        <v>0.20853091492727011</v>
      </c>
      <c r="O990" s="201">
        <f t="shared" si="848"/>
        <v>0.19691862412590549</v>
      </c>
      <c r="P990" s="201" t="str">
        <f t="shared" si="849"/>
        <v/>
      </c>
      <c r="Q990" s="201" t="str">
        <f t="shared" si="850"/>
        <v/>
      </c>
      <c r="R990" s="201" t="str">
        <f t="shared" si="851"/>
        <v/>
      </c>
      <c r="S990" s="201" t="str">
        <f t="shared" si="852"/>
        <v/>
      </c>
      <c r="T990" s="199">
        <f t="shared" si="853"/>
        <v>0</v>
      </c>
      <c r="U990" s="199">
        <f t="shared" si="854"/>
        <v>0</v>
      </c>
      <c r="V990" s="199">
        <f t="shared" si="855"/>
        <v>0</v>
      </c>
      <c r="W990" s="199">
        <f t="shared" si="856"/>
        <v>0</v>
      </c>
      <c r="X990" s="199" t="str">
        <f t="shared" si="857"/>
        <v/>
      </c>
      <c r="Y990" s="199" t="str">
        <f t="shared" si="858"/>
        <v/>
      </c>
      <c r="Z990" s="199" t="str">
        <f t="shared" si="859"/>
        <v/>
      </c>
      <c r="AA990" s="199" t="str">
        <f t="shared" si="860"/>
        <v/>
      </c>
      <c r="AB990" s="201">
        <f t="shared" ca="1" si="861"/>
        <v>2.1522187434925355</v>
      </c>
      <c r="AD990" s="162">
        <f t="shared" si="862"/>
        <v>0</v>
      </c>
      <c r="AE990" s="162">
        <f t="shared" si="863"/>
        <v>0</v>
      </c>
      <c r="AF990" s="162">
        <f t="shared" si="864"/>
        <v>0</v>
      </c>
      <c r="AG990" s="162">
        <f t="shared" si="865"/>
        <v>0</v>
      </c>
      <c r="AH990" s="162" t="str">
        <f t="shared" si="866"/>
        <v/>
      </c>
      <c r="AI990" s="162" t="str">
        <f t="shared" si="867"/>
        <v/>
      </c>
      <c r="AJ990" s="162" t="str">
        <f t="shared" si="868"/>
        <v/>
      </c>
      <c r="AK990" s="162" t="str">
        <f t="shared" si="869"/>
        <v/>
      </c>
      <c r="AM990" s="199">
        <f t="shared" si="872"/>
        <v>10.229716469555509</v>
      </c>
      <c r="AN990" s="197">
        <f t="shared" si="874"/>
        <v>0</v>
      </c>
      <c r="AO990" s="197">
        <f t="shared" si="875"/>
        <v>0</v>
      </c>
      <c r="AP990" s="197">
        <f t="shared" si="876"/>
        <v>0</v>
      </c>
      <c r="AQ990" s="197">
        <f t="shared" si="877"/>
        <v>0</v>
      </c>
      <c r="AR990" s="197" t="str">
        <f t="shared" si="878"/>
        <v/>
      </c>
      <c r="AS990" s="197" t="str">
        <f t="shared" si="879"/>
        <v/>
      </c>
      <c r="AT990" s="197" t="str">
        <f t="shared" si="880"/>
        <v/>
      </c>
      <c r="AU990" s="197" t="str">
        <f t="shared" si="881"/>
        <v/>
      </c>
      <c r="AV990" s="199">
        <f t="shared" ca="1" si="873"/>
        <v>2.0877958439773896</v>
      </c>
      <c r="AX990" s="162">
        <f t="shared" si="882"/>
        <v>0</v>
      </c>
      <c r="AY990" s="162">
        <f t="shared" si="883"/>
        <v>0</v>
      </c>
      <c r="AZ990" s="162">
        <f t="shared" si="884"/>
        <v>0</v>
      </c>
      <c r="BA990" s="162">
        <f t="shared" si="885"/>
        <v>0</v>
      </c>
      <c r="BB990" s="162" t="str">
        <f t="shared" si="886"/>
        <v/>
      </c>
      <c r="BC990" s="162" t="str">
        <f t="shared" si="887"/>
        <v/>
      </c>
      <c r="BD990" s="162" t="str">
        <f t="shared" si="888"/>
        <v/>
      </c>
      <c r="BE990" s="162" t="str">
        <f t="shared" si="889"/>
        <v/>
      </c>
      <c r="BG990" s="169">
        <f t="shared" si="870"/>
        <v>23.432104056484103</v>
      </c>
      <c r="BH990" s="169">
        <f t="shared" ca="1" si="871"/>
        <v>2.1603951848262679</v>
      </c>
    </row>
    <row r="991" spans="3:60" x14ac:dyDescent="0.25">
      <c r="C991" s="197">
        <v>91.7</v>
      </c>
      <c r="D991" s="198">
        <f t="shared" si="839"/>
        <v>34.407910791559416</v>
      </c>
      <c r="E991" s="199">
        <f t="shared" si="840"/>
        <v>5.6286205016357691</v>
      </c>
      <c r="F991" s="199">
        <f t="shared" si="841"/>
        <v>28.143102508178846</v>
      </c>
      <c r="G991" s="199">
        <f t="shared" si="842"/>
        <v>5.2210194008009694</v>
      </c>
      <c r="H991" s="200">
        <f t="shared" si="843"/>
        <v>5329.9027694763772</v>
      </c>
      <c r="K991" s="199">
        <f t="shared" si="844"/>
        <v>23.483490249590428</v>
      </c>
      <c r="L991" s="201">
        <f t="shared" si="845"/>
        <v>0.19695233179884974</v>
      </c>
      <c r="M991" s="201">
        <f t="shared" si="846"/>
        <v>0.19860874370835724</v>
      </c>
      <c r="N991" s="201">
        <f t="shared" si="847"/>
        <v>0.20875931680561324</v>
      </c>
      <c r="O991" s="201">
        <f t="shared" si="848"/>
        <v>0.19713430717533145</v>
      </c>
      <c r="P991" s="201" t="str">
        <f t="shared" si="849"/>
        <v/>
      </c>
      <c r="Q991" s="201" t="str">
        <f t="shared" si="850"/>
        <v/>
      </c>
      <c r="R991" s="201" t="str">
        <f t="shared" si="851"/>
        <v/>
      </c>
      <c r="S991" s="201" t="str">
        <f t="shared" si="852"/>
        <v/>
      </c>
      <c r="T991" s="199">
        <f t="shared" si="853"/>
        <v>0</v>
      </c>
      <c r="U991" s="199">
        <f t="shared" si="854"/>
        <v>0</v>
      </c>
      <c r="V991" s="199">
        <f t="shared" si="855"/>
        <v>0</v>
      </c>
      <c r="W991" s="199">
        <f t="shared" si="856"/>
        <v>0</v>
      </c>
      <c r="X991" s="199" t="str">
        <f t="shared" si="857"/>
        <v/>
      </c>
      <c r="Y991" s="199" t="str">
        <f t="shared" si="858"/>
        <v/>
      </c>
      <c r="Z991" s="199" t="str">
        <f t="shared" si="859"/>
        <v/>
      </c>
      <c r="AA991" s="199" t="str">
        <f t="shared" si="860"/>
        <v/>
      </c>
      <c r="AB991" s="201">
        <f t="shared" ca="1" si="861"/>
        <v>2.0484617456853589</v>
      </c>
      <c r="AD991" s="162">
        <f t="shared" si="862"/>
        <v>0</v>
      </c>
      <c r="AE991" s="162">
        <f t="shared" si="863"/>
        <v>0</v>
      </c>
      <c r="AF991" s="162">
        <f t="shared" si="864"/>
        <v>0</v>
      </c>
      <c r="AG991" s="162">
        <f t="shared" si="865"/>
        <v>0</v>
      </c>
      <c r="AH991" s="162" t="str">
        <f t="shared" si="866"/>
        <v/>
      </c>
      <c r="AI991" s="162" t="str">
        <f t="shared" si="867"/>
        <v/>
      </c>
      <c r="AJ991" s="162" t="str">
        <f t="shared" si="868"/>
        <v/>
      </c>
      <c r="AK991" s="162" t="str">
        <f t="shared" si="869"/>
        <v/>
      </c>
      <c r="AM991" s="199">
        <f t="shared" si="872"/>
        <v>10.240933263930021</v>
      </c>
      <c r="AN991" s="197">
        <f t="shared" si="874"/>
        <v>0</v>
      </c>
      <c r="AO991" s="197">
        <f t="shared" si="875"/>
        <v>0</v>
      </c>
      <c r="AP991" s="197">
        <f t="shared" si="876"/>
        <v>0</v>
      </c>
      <c r="AQ991" s="197">
        <f t="shared" si="877"/>
        <v>0</v>
      </c>
      <c r="AR991" s="197" t="str">
        <f t="shared" si="878"/>
        <v/>
      </c>
      <c r="AS991" s="197" t="str">
        <f t="shared" si="879"/>
        <v/>
      </c>
      <c r="AT991" s="197" t="str">
        <f t="shared" si="880"/>
        <v/>
      </c>
      <c r="AU991" s="197" t="str">
        <f t="shared" si="881"/>
        <v/>
      </c>
      <c r="AV991" s="199">
        <f t="shared" ca="1" si="873"/>
        <v>2.0907469551539384</v>
      </c>
      <c r="AX991" s="162">
        <f t="shared" si="882"/>
        <v>0</v>
      </c>
      <c r="AY991" s="162">
        <f t="shared" si="883"/>
        <v>0</v>
      </c>
      <c r="AZ991" s="162">
        <f t="shared" si="884"/>
        <v>0</v>
      </c>
      <c r="BA991" s="162">
        <f t="shared" si="885"/>
        <v>0</v>
      </c>
      <c r="BB991" s="162" t="str">
        <f t="shared" si="886"/>
        <v/>
      </c>
      <c r="BC991" s="162" t="str">
        <f t="shared" si="887"/>
        <v/>
      </c>
      <c r="BD991" s="162" t="str">
        <f t="shared" si="888"/>
        <v/>
      </c>
      <c r="BE991" s="162" t="str">
        <f t="shared" si="889"/>
        <v/>
      </c>
      <c r="BG991" s="169">
        <f t="shared" si="870"/>
        <v>23.457797153037266</v>
      </c>
      <c r="BH991" s="169">
        <f t="shared" ca="1" si="871"/>
        <v>2.1522187434925355</v>
      </c>
    </row>
    <row r="992" spans="3:60" x14ac:dyDescent="0.25">
      <c r="C992" s="197">
        <v>91.8</v>
      </c>
      <c r="D992" s="198">
        <f t="shared" si="839"/>
        <v>34.445433049783574</v>
      </c>
      <c r="E992" s="199">
        <f t="shared" si="840"/>
        <v>5.6335729847494553</v>
      </c>
      <c r="F992" s="199">
        <f t="shared" si="841"/>
        <v>28.167864923747278</v>
      </c>
      <c r="G992" s="199">
        <f t="shared" si="842"/>
        <v>5.2267129879337935</v>
      </c>
      <c r="H992" s="200">
        <f t="shared" si="843"/>
        <v>5325.2172433396108</v>
      </c>
      <c r="K992" s="199">
        <f t="shared" si="844"/>
        <v>23.50918334614359</v>
      </c>
      <c r="L992" s="201">
        <f t="shared" si="845"/>
        <v>0.19716781575048961</v>
      </c>
      <c r="M992" s="201">
        <f t="shared" si="846"/>
        <v>0.19882603992685652</v>
      </c>
      <c r="N992" s="201">
        <f t="shared" si="847"/>
        <v>0.20898771868395635</v>
      </c>
      <c r="O992" s="201">
        <f t="shared" si="848"/>
        <v>0.19734999022475741</v>
      </c>
      <c r="P992" s="201" t="str">
        <f t="shared" si="849"/>
        <v/>
      </c>
      <c r="Q992" s="201" t="str">
        <f t="shared" si="850"/>
        <v/>
      </c>
      <c r="R992" s="201" t="str">
        <f t="shared" si="851"/>
        <v/>
      </c>
      <c r="S992" s="201" t="str">
        <f t="shared" si="852"/>
        <v/>
      </c>
      <c r="T992" s="199">
        <f t="shared" si="853"/>
        <v>0</v>
      </c>
      <c r="U992" s="199">
        <f t="shared" si="854"/>
        <v>0</v>
      </c>
      <c r="V992" s="199">
        <f t="shared" si="855"/>
        <v>0</v>
      </c>
      <c r="W992" s="199">
        <f t="shared" si="856"/>
        <v>0</v>
      </c>
      <c r="X992" s="199" t="str">
        <f t="shared" si="857"/>
        <v/>
      </c>
      <c r="Y992" s="199" t="str">
        <f t="shared" si="858"/>
        <v/>
      </c>
      <c r="Z992" s="199" t="str">
        <f t="shared" si="859"/>
        <v/>
      </c>
      <c r="AA992" s="199" t="str">
        <f t="shared" si="860"/>
        <v/>
      </c>
      <c r="AB992" s="201">
        <f t="shared" ca="1" si="861"/>
        <v>2.0266857361282122</v>
      </c>
      <c r="AD992" s="162">
        <f t="shared" si="862"/>
        <v>0</v>
      </c>
      <c r="AE992" s="162">
        <f t="shared" si="863"/>
        <v>0</v>
      </c>
      <c r="AF992" s="162">
        <f t="shared" si="864"/>
        <v>0</v>
      </c>
      <c r="AG992" s="162">
        <f t="shared" si="865"/>
        <v>0</v>
      </c>
      <c r="AH992" s="162" t="str">
        <f t="shared" si="866"/>
        <v/>
      </c>
      <c r="AI992" s="162" t="str">
        <f t="shared" si="867"/>
        <v/>
      </c>
      <c r="AJ992" s="162" t="str">
        <f t="shared" si="868"/>
        <v/>
      </c>
      <c r="AK992" s="162" t="str">
        <f t="shared" si="869"/>
        <v/>
      </c>
      <c r="AM992" s="199">
        <f t="shared" si="872"/>
        <v>10.252150058304533</v>
      </c>
      <c r="AN992" s="197">
        <f t="shared" si="874"/>
        <v>0</v>
      </c>
      <c r="AO992" s="197">
        <f t="shared" si="875"/>
        <v>0</v>
      </c>
      <c r="AP992" s="197">
        <f t="shared" si="876"/>
        <v>0</v>
      </c>
      <c r="AQ992" s="197">
        <f t="shared" si="877"/>
        <v>0</v>
      </c>
      <c r="AR992" s="197" t="str">
        <f t="shared" si="878"/>
        <v/>
      </c>
      <c r="AS992" s="197" t="str">
        <f t="shared" si="879"/>
        <v/>
      </c>
      <c r="AT992" s="197" t="str">
        <f t="shared" si="880"/>
        <v/>
      </c>
      <c r="AU992" s="197" t="str">
        <f t="shared" si="881"/>
        <v/>
      </c>
      <c r="AV992" s="199">
        <f t="shared" ca="1" si="873"/>
        <v>2.0314859654358091</v>
      </c>
      <c r="AX992" s="162">
        <f t="shared" si="882"/>
        <v>0</v>
      </c>
      <c r="AY992" s="162">
        <f t="shared" si="883"/>
        <v>0</v>
      </c>
      <c r="AZ992" s="162">
        <f t="shared" si="884"/>
        <v>0</v>
      </c>
      <c r="BA992" s="162">
        <f t="shared" si="885"/>
        <v>0</v>
      </c>
      <c r="BB992" s="162" t="str">
        <f t="shared" si="886"/>
        <v/>
      </c>
      <c r="BC992" s="162" t="str">
        <f t="shared" si="887"/>
        <v/>
      </c>
      <c r="BD992" s="162" t="str">
        <f t="shared" si="888"/>
        <v/>
      </c>
      <c r="BE992" s="162" t="str">
        <f t="shared" si="889"/>
        <v/>
      </c>
      <c r="BG992" s="169">
        <f t="shared" si="870"/>
        <v>23.483490249590428</v>
      </c>
      <c r="BH992" s="169">
        <f t="shared" ca="1" si="871"/>
        <v>2.0484617456853589</v>
      </c>
    </row>
    <row r="993" spans="3:60" x14ac:dyDescent="0.25">
      <c r="C993" s="197">
        <v>91.9</v>
      </c>
      <c r="D993" s="198">
        <f t="shared" si="839"/>
        <v>34.482955308007746</v>
      </c>
      <c r="E993" s="199">
        <f t="shared" si="840"/>
        <v>5.6385255712731235</v>
      </c>
      <c r="F993" s="199">
        <f t="shared" si="841"/>
        <v>28.192627856365618</v>
      </c>
      <c r="G993" s="199">
        <f t="shared" si="842"/>
        <v>5.2324065750666202</v>
      </c>
      <c r="H993" s="200">
        <f t="shared" si="843"/>
        <v>5320.5398504961104</v>
      </c>
      <c r="K993" s="199">
        <f t="shared" si="844"/>
        <v>23.534876442696753</v>
      </c>
      <c r="L993" s="201">
        <f t="shared" si="845"/>
        <v>0.19738329970212948</v>
      </c>
      <c r="M993" s="201">
        <f t="shared" si="846"/>
        <v>0.19904333614535583</v>
      </c>
      <c r="N993" s="201">
        <f t="shared" si="847"/>
        <v>0.20921612056229946</v>
      </c>
      <c r="O993" s="201">
        <f t="shared" si="848"/>
        <v>0.19756567327418337</v>
      </c>
      <c r="P993" s="201" t="str">
        <f t="shared" si="849"/>
        <v/>
      </c>
      <c r="Q993" s="201" t="str">
        <f t="shared" si="850"/>
        <v/>
      </c>
      <c r="R993" s="201" t="str">
        <f t="shared" si="851"/>
        <v/>
      </c>
      <c r="S993" s="201" t="str">
        <f t="shared" si="852"/>
        <v/>
      </c>
      <c r="T993" s="199">
        <f t="shared" si="853"/>
        <v>0</v>
      </c>
      <c r="U993" s="199">
        <f t="shared" si="854"/>
        <v>0</v>
      </c>
      <c r="V993" s="199">
        <f t="shared" si="855"/>
        <v>0</v>
      </c>
      <c r="W993" s="199">
        <f t="shared" si="856"/>
        <v>0</v>
      </c>
      <c r="X993" s="199" t="str">
        <f t="shared" si="857"/>
        <v/>
      </c>
      <c r="Y993" s="199" t="str">
        <f t="shared" si="858"/>
        <v/>
      </c>
      <c r="Z993" s="199" t="str">
        <f t="shared" si="859"/>
        <v/>
      </c>
      <c r="AA993" s="199" t="str">
        <f t="shared" si="860"/>
        <v/>
      </c>
      <c r="AB993" s="201">
        <f t="shared" ca="1" si="861"/>
        <v>2.0463512865149895</v>
      </c>
      <c r="AD993" s="162">
        <f t="shared" si="862"/>
        <v>0</v>
      </c>
      <c r="AE993" s="162">
        <f t="shared" si="863"/>
        <v>0</v>
      </c>
      <c r="AF993" s="162">
        <f t="shared" si="864"/>
        <v>0</v>
      </c>
      <c r="AG993" s="162">
        <f t="shared" si="865"/>
        <v>0</v>
      </c>
      <c r="AH993" s="162" t="str">
        <f t="shared" si="866"/>
        <v/>
      </c>
      <c r="AI993" s="162" t="str">
        <f t="shared" si="867"/>
        <v/>
      </c>
      <c r="AJ993" s="162" t="str">
        <f t="shared" si="868"/>
        <v/>
      </c>
      <c r="AK993" s="162" t="str">
        <f t="shared" si="869"/>
        <v/>
      </c>
      <c r="AM993" s="199">
        <f t="shared" si="872"/>
        <v>10.263366852679045</v>
      </c>
      <c r="AN993" s="197">
        <f t="shared" si="874"/>
        <v>0</v>
      </c>
      <c r="AO993" s="197">
        <f t="shared" si="875"/>
        <v>0</v>
      </c>
      <c r="AP993" s="197">
        <f t="shared" si="876"/>
        <v>0</v>
      </c>
      <c r="AQ993" s="197">
        <f t="shared" si="877"/>
        <v>0</v>
      </c>
      <c r="AR993" s="197" t="str">
        <f t="shared" si="878"/>
        <v/>
      </c>
      <c r="AS993" s="197" t="str">
        <f t="shared" si="879"/>
        <v/>
      </c>
      <c r="AT993" s="197" t="str">
        <f t="shared" si="880"/>
        <v/>
      </c>
      <c r="AU993" s="197" t="str">
        <f t="shared" si="881"/>
        <v/>
      </c>
      <c r="AV993" s="199">
        <f t="shared" ca="1" si="873"/>
        <v>2.0447965725573374</v>
      </c>
      <c r="AX993" s="162">
        <f t="shared" si="882"/>
        <v>0</v>
      </c>
      <c r="AY993" s="162">
        <f t="shared" si="883"/>
        <v>0</v>
      </c>
      <c r="AZ993" s="162">
        <f t="shared" si="884"/>
        <v>0</v>
      </c>
      <c r="BA993" s="162">
        <f t="shared" si="885"/>
        <v>0</v>
      </c>
      <c r="BB993" s="162" t="str">
        <f t="shared" si="886"/>
        <v/>
      </c>
      <c r="BC993" s="162" t="str">
        <f t="shared" si="887"/>
        <v/>
      </c>
      <c r="BD993" s="162" t="str">
        <f t="shared" si="888"/>
        <v/>
      </c>
      <c r="BE993" s="162" t="str">
        <f t="shared" si="889"/>
        <v/>
      </c>
      <c r="BG993" s="169">
        <f t="shared" si="870"/>
        <v>23.50918334614359</v>
      </c>
      <c r="BH993" s="169">
        <f t="shared" ca="1" si="871"/>
        <v>2.0266857361282122</v>
      </c>
    </row>
    <row r="994" spans="3:60" x14ac:dyDescent="0.25">
      <c r="C994" s="197">
        <v>92</v>
      </c>
      <c r="D994" s="198">
        <f t="shared" si="839"/>
        <v>34.520477566231911</v>
      </c>
      <c r="E994" s="199">
        <f t="shared" si="840"/>
        <v>5.6434782608695659</v>
      </c>
      <c r="F994" s="199">
        <f t="shared" si="841"/>
        <v>28.217391304347828</v>
      </c>
      <c r="G994" s="199">
        <f t="shared" si="842"/>
        <v>5.2381001621994452</v>
      </c>
      <c r="H994" s="200">
        <f t="shared" si="843"/>
        <v>5315.8705701078579</v>
      </c>
      <c r="K994" s="199">
        <f t="shared" si="844"/>
        <v>23.560569539249915</v>
      </c>
      <c r="L994" s="201">
        <f t="shared" si="845"/>
        <v>0.19759878365376937</v>
      </c>
      <c r="M994" s="201">
        <f t="shared" si="846"/>
        <v>0.19926063236385511</v>
      </c>
      <c r="N994" s="201">
        <f t="shared" si="847"/>
        <v>0.2094445224406426</v>
      </c>
      <c r="O994" s="201">
        <f t="shared" si="848"/>
        <v>0.19778135632360935</v>
      </c>
      <c r="P994" s="201" t="str">
        <f t="shared" si="849"/>
        <v/>
      </c>
      <c r="Q994" s="201" t="str">
        <f t="shared" si="850"/>
        <v/>
      </c>
      <c r="R994" s="201" t="str">
        <f t="shared" si="851"/>
        <v/>
      </c>
      <c r="S994" s="201" t="str">
        <f t="shared" si="852"/>
        <v/>
      </c>
      <c r="T994" s="199">
        <f t="shared" si="853"/>
        <v>0</v>
      </c>
      <c r="U994" s="199">
        <f t="shared" si="854"/>
        <v>0</v>
      </c>
      <c r="V994" s="199">
        <f t="shared" si="855"/>
        <v>0</v>
      </c>
      <c r="W994" s="199">
        <f t="shared" si="856"/>
        <v>0</v>
      </c>
      <c r="X994" s="199" t="str">
        <f t="shared" si="857"/>
        <v/>
      </c>
      <c r="Y994" s="199" t="str">
        <f t="shared" si="858"/>
        <v/>
      </c>
      <c r="Z994" s="199" t="str">
        <f t="shared" si="859"/>
        <v/>
      </c>
      <c r="AA994" s="199" t="str">
        <f t="shared" si="860"/>
        <v/>
      </c>
      <c r="AB994" s="201">
        <f t="shared" ca="1" si="861"/>
        <v>2.149346990848334</v>
      </c>
      <c r="AD994" s="162">
        <f t="shared" si="862"/>
        <v>0</v>
      </c>
      <c r="AE994" s="162">
        <f t="shared" si="863"/>
        <v>0</v>
      </c>
      <c r="AF994" s="162">
        <f t="shared" si="864"/>
        <v>0</v>
      </c>
      <c r="AG994" s="162">
        <f t="shared" si="865"/>
        <v>0</v>
      </c>
      <c r="AH994" s="162" t="str">
        <f t="shared" si="866"/>
        <v/>
      </c>
      <c r="AI994" s="162" t="str">
        <f t="shared" si="867"/>
        <v/>
      </c>
      <c r="AJ994" s="162" t="str">
        <f t="shared" si="868"/>
        <v/>
      </c>
      <c r="AK994" s="162" t="str">
        <f t="shared" si="869"/>
        <v/>
      </c>
      <c r="AM994" s="199">
        <f t="shared" si="872"/>
        <v>10.274583647053557</v>
      </c>
      <c r="AN994" s="197">
        <f t="shared" si="874"/>
        <v>0</v>
      </c>
      <c r="AO994" s="197">
        <f t="shared" si="875"/>
        <v>0</v>
      </c>
      <c r="AP994" s="197">
        <f t="shared" si="876"/>
        <v>0</v>
      </c>
      <c r="AQ994" s="197">
        <f t="shared" si="877"/>
        <v>0</v>
      </c>
      <c r="AR994" s="197" t="str">
        <f t="shared" si="878"/>
        <v/>
      </c>
      <c r="AS994" s="197" t="str">
        <f t="shared" si="879"/>
        <v/>
      </c>
      <c r="AT994" s="197" t="str">
        <f t="shared" si="880"/>
        <v/>
      </c>
      <c r="AU994" s="197" t="str">
        <f t="shared" si="881"/>
        <v/>
      </c>
      <c r="AV994" s="199">
        <f t="shared" ca="1" si="873"/>
        <v>2.1100550209883764</v>
      </c>
      <c r="AX994" s="162">
        <f t="shared" si="882"/>
        <v>0</v>
      </c>
      <c r="AY994" s="162">
        <f t="shared" si="883"/>
        <v>0</v>
      </c>
      <c r="AZ994" s="162">
        <f t="shared" si="884"/>
        <v>0</v>
      </c>
      <c r="BA994" s="162">
        <f t="shared" si="885"/>
        <v>0</v>
      </c>
      <c r="BB994" s="162" t="str">
        <f t="shared" si="886"/>
        <v/>
      </c>
      <c r="BC994" s="162" t="str">
        <f t="shared" si="887"/>
        <v/>
      </c>
      <c r="BD994" s="162" t="str">
        <f t="shared" si="888"/>
        <v/>
      </c>
      <c r="BE994" s="162" t="str">
        <f t="shared" si="889"/>
        <v/>
      </c>
      <c r="BG994" s="169">
        <f t="shared" si="870"/>
        <v>23.534876442696753</v>
      </c>
      <c r="BH994" s="169">
        <f t="shared" ca="1" si="871"/>
        <v>2.0463512865149895</v>
      </c>
    </row>
    <row r="995" spans="3:60" x14ac:dyDescent="0.25">
      <c r="C995" s="197">
        <v>92.1</v>
      </c>
      <c r="D995" s="198">
        <f t="shared" si="839"/>
        <v>34.557999824456068</v>
      </c>
      <c r="E995" s="199">
        <f t="shared" si="840"/>
        <v>5.6484310532030397</v>
      </c>
      <c r="F995" s="199">
        <f t="shared" si="841"/>
        <v>28.2421552660152</v>
      </c>
      <c r="G995" s="199">
        <f t="shared" si="842"/>
        <v>5.2437937493322702</v>
      </c>
      <c r="H995" s="200">
        <f t="shared" si="843"/>
        <v>5311.2093814065383</v>
      </c>
      <c r="K995" s="199">
        <f t="shared" si="844"/>
        <v>23.586262635803077</v>
      </c>
      <c r="L995" s="201">
        <f t="shared" si="845"/>
        <v>0.19781426760540924</v>
      </c>
      <c r="M995" s="201">
        <f t="shared" si="846"/>
        <v>0.19947792858235439</v>
      </c>
      <c r="N995" s="201">
        <f t="shared" si="847"/>
        <v>0.20967292431898571</v>
      </c>
      <c r="O995" s="201">
        <f t="shared" si="848"/>
        <v>0.19799703937303528</v>
      </c>
      <c r="P995" s="201" t="str">
        <f t="shared" si="849"/>
        <v/>
      </c>
      <c r="Q995" s="201" t="str">
        <f t="shared" si="850"/>
        <v/>
      </c>
      <c r="R995" s="201" t="str">
        <f t="shared" si="851"/>
        <v/>
      </c>
      <c r="S995" s="201" t="str">
        <f t="shared" si="852"/>
        <v/>
      </c>
      <c r="T995" s="199">
        <f t="shared" si="853"/>
        <v>0</v>
      </c>
      <c r="U995" s="199">
        <f t="shared" si="854"/>
        <v>1.0905147102113768E-3</v>
      </c>
      <c r="V995" s="199">
        <f t="shared" si="855"/>
        <v>0</v>
      </c>
      <c r="W995" s="199">
        <f t="shared" si="856"/>
        <v>0</v>
      </c>
      <c r="X995" s="199" t="str">
        <f t="shared" si="857"/>
        <v/>
      </c>
      <c r="Y995" s="199" t="str">
        <f t="shared" si="858"/>
        <v/>
      </c>
      <c r="Z995" s="199" t="str">
        <f t="shared" si="859"/>
        <v/>
      </c>
      <c r="AA995" s="199" t="str">
        <f t="shared" si="860"/>
        <v/>
      </c>
      <c r="AB995" s="201">
        <f t="shared" ca="1" si="861"/>
        <v>2.0587913597268686</v>
      </c>
      <c r="AD995" s="162">
        <f t="shared" si="862"/>
        <v>0</v>
      </c>
      <c r="AE995" s="162">
        <f t="shared" si="863"/>
        <v>2.8018699742104732E-5</v>
      </c>
      <c r="AF995" s="162">
        <f t="shared" si="864"/>
        <v>0</v>
      </c>
      <c r="AG995" s="162">
        <f t="shared" si="865"/>
        <v>0</v>
      </c>
      <c r="AH995" s="162" t="str">
        <f t="shared" si="866"/>
        <v/>
      </c>
      <c r="AI995" s="162" t="str">
        <f t="shared" si="867"/>
        <v/>
      </c>
      <c r="AJ995" s="162" t="str">
        <f t="shared" si="868"/>
        <v/>
      </c>
      <c r="AK995" s="162" t="str">
        <f t="shared" si="869"/>
        <v/>
      </c>
      <c r="AM995" s="199">
        <f t="shared" si="872"/>
        <v>10.285800441428069</v>
      </c>
      <c r="AN995" s="197">
        <f t="shared" si="874"/>
        <v>0</v>
      </c>
      <c r="AO995" s="197">
        <f t="shared" si="875"/>
        <v>0</v>
      </c>
      <c r="AP995" s="197">
        <f t="shared" si="876"/>
        <v>0</v>
      </c>
      <c r="AQ995" s="197">
        <f t="shared" si="877"/>
        <v>0</v>
      </c>
      <c r="AR995" s="197" t="str">
        <f t="shared" si="878"/>
        <v/>
      </c>
      <c r="AS995" s="197" t="str">
        <f t="shared" si="879"/>
        <v/>
      </c>
      <c r="AT995" s="197" t="str">
        <f t="shared" si="880"/>
        <v/>
      </c>
      <c r="AU995" s="197" t="str">
        <f t="shared" si="881"/>
        <v/>
      </c>
      <c r="AV995" s="199">
        <f t="shared" ca="1" si="873"/>
        <v>2.0581011527792632</v>
      </c>
      <c r="AX995" s="162">
        <f t="shared" si="882"/>
        <v>0</v>
      </c>
      <c r="AY995" s="162">
        <f t="shared" si="883"/>
        <v>0</v>
      </c>
      <c r="AZ995" s="162">
        <f t="shared" si="884"/>
        <v>0</v>
      </c>
      <c r="BA995" s="162">
        <f t="shared" si="885"/>
        <v>0</v>
      </c>
      <c r="BB995" s="162" t="str">
        <f t="shared" si="886"/>
        <v/>
      </c>
      <c r="BC995" s="162" t="str">
        <f t="shared" si="887"/>
        <v/>
      </c>
      <c r="BD995" s="162" t="str">
        <f t="shared" si="888"/>
        <v/>
      </c>
      <c r="BE995" s="162" t="str">
        <f t="shared" si="889"/>
        <v/>
      </c>
      <c r="BG995" s="169">
        <f t="shared" si="870"/>
        <v>23.560569539249915</v>
      </c>
      <c r="BH995" s="169">
        <f t="shared" ca="1" si="871"/>
        <v>2.149346990848334</v>
      </c>
    </row>
    <row r="996" spans="3:60" x14ac:dyDescent="0.25">
      <c r="C996" s="197">
        <v>92.2</v>
      </c>
      <c r="D996" s="198">
        <f t="shared" si="839"/>
        <v>34.59552208268024</v>
      </c>
      <c r="E996" s="199">
        <f t="shared" si="840"/>
        <v>5.6533839479392629</v>
      </c>
      <c r="F996" s="199">
        <f t="shared" si="841"/>
        <v>28.266919739696313</v>
      </c>
      <c r="G996" s="199">
        <f t="shared" si="842"/>
        <v>5.2494873364650969</v>
      </c>
      <c r="H996" s="200">
        <f t="shared" si="843"/>
        <v>5306.5562636932555</v>
      </c>
      <c r="K996" s="199">
        <f t="shared" si="844"/>
        <v>23.61195573235624</v>
      </c>
      <c r="L996" s="201">
        <f t="shared" si="845"/>
        <v>0.19802975155704913</v>
      </c>
      <c r="M996" s="201">
        <f t="shared" si="846"/>
        <v>0.19969522480085369</v>
      </c>
      <c r="N996" s="201">
        <f t="shared" si="847"/>
        <v>0.20990132619732882</v>
      </c>
      <c r="O996" s="201">
        <f t="shared" si="848"/>
        <v>0.19821272242246127</v>
      </c>
      <c r="P996" s="201" t="str">
        <f t="shared" si="849"/>
        <v/>
      </c>
      <c r="Q996" s="201" t="str">
        <f t="shared" si="850"/>
        <v/>
      </c>
      <c r="R996" s="201" t="str">
        <f t="shared" si="851"/>
        <v/>
      </c>
      <c r="S996" s="201" t="str">
        <f t="shared" si="852"/>
        <v/>
      </c>
      <c r="T996" s="199">
        <f t="shared" si="853"/>
        <v>0</v>
      </c>
      <c r="U996" s="199">
        <f t="shared" si="854"/>
        <v>1.2700024405053391E-3</v>
      </c>
      <c r="V996" s="199">
        <f t="shared" si="855"/>
        <v>0</v>
      </c>
      <c r="W996" s="199">
        <f t="shared" si="856"/>
        <v>0</v>
      </c>
      <c r="X996" s="199" t="str">
        <f t="shared" si="857"/>
        <v/>
      </c>
      <c r="Y996" s="199" t="str">
        <f t="shared" si="858"/>
        <v/>
      </c>
      <c r="Z996" s="199" t="str">
        <f t="shared" si="859"/>
        <v/>
      </c>
      <c r="AA996" s="199" t="str">
        <f t="shared" si="860"/>
        <v/>
      </c>
      <c r="AB996" s="201">
        <f t="shared" ca="1" si="861"/>
        <v>2.0463012674792131</v>
      </c>
      <c r="AD996" s="162">
        <f t="shared" si="862"/>
        <v>0</v>
      </c>
      <c r="AE996" s="162">
        <f t="shared" si="863"/>
        <v>3.2630295326655462E-5</v>
      </c>
      <c r="AF996" s="162">
        <f t="shared" si="864"/>
        <v>0</v>
      </c>
      <c r="AG996" s="162">
        <f t="shared" si="865"/>
        <v>0</v>
      </c>
      <c r="AH996" s="162" t="str">
        <f t="shared" si="866"/>
        <v/>
      </c>
      <c r="AI996" s="162" t="str">
        <f t="shared" si="867"/>
        <v/>
      </c>
      <c r="AJ996" s="162" t="str">
        <f t="shared" si="868"/>
        <v/>
      </c>
      <c r="AK996" s="162" t="str">
        <f t="shared" si="869"/>
        <v/>
      </c>
      <c r="AM996" s="199">
        <f t="shared" si="872"/>
        <v>10.297017235802581</v>
      </c>
      <c r="AN996" s="197">
        <f t="shared" si="874"/>
        <v>0</v>
      </c>
      <c r="AO996" s="197">
        <f t="shared" si="875"/>
        <v>0</v>
      </c>
      <c r="AP996" s="197">
        <f t="shared" si="876"/>
        <v>0</v>
      </c>
      <c r="AQ996" s="197">
        <f t="shared" si="877"/>
        <v>0</v>
      </c>
      <c r="AR996" s="197" t="str">
        <f t="shared" si="878"/>
        <v/>
      </c>
      <c r="AS996" s="197" t="str">
        <f t="shared" si="879"/>
        <v/>
      </c>
      <c r="AT996" s="197" t="str">
        <f t="shared" si="880"/>
        <v/>
      </c>
      <c r="AU996" s="197" t="str">
        <f t="shared" si="881"/>
        <v/>
      </c>
      <c r="AV996" s="199">
        <f t="shared" ca="1" si="873"/>
        <v>2.1323910380843492</v>
      </c>
      <c r="AX996" s="162">
        <f t="shared" si="882"/>
        <v>0</v>
      </c>
      <c r="AY996" s="162">
        <f t="shared" si="883"/>
        <v>0</v>
      </c>
      <c r="AZ996" s="162">
        <f t="shared" si="884"/>
        <v>0</v>
      </c>
      <c r="BA996" s="162">
        <f t="shared" si="885"/>
        <v>0</v>
      </c>
      <c r="BB996" s="162" t="str">
        <f t="shared" si="886"/>
        <v/>
      </c>
      <c r="BC996" s="162" t="str">
        <f t="shared" si="887"/>
        <v/>
      </c>
      <c r="BD996" s="162" t="str">
        <f t="shared" si="888"/>
        <v/>
      </c>
      <c r="BE996" s="162" t="str">
        <f t="shared" si="889"/>
        <v/>
      </c>
      <c r="BG996" s="169">
        <f t="shared" si="870"/>
        <v>23.586262635803077</v>
      </c>
      <c r="BH996" s="169">
        <f t="shared" ca="1" si="871"/>
        <v>2.0587913597268686</v>
      </c>
    </row>
    <row r="997" spans="3:60" x14ac:dyDescent="0.25">
      <c r="C997" s="197">
        <v>92.3</v>
      </c>
      <c r="D997" s="198">
        <f t="shared" si="839"/>
        <v>34.633044340904405</v>
      </c>
      <c r="E997" s="199">
        <f t="shared" si="840"/>
        <v>5.6583369447453959</v>
      </c>
      <c r="F997" s="199">
        <f t="shared" si="841"/>
        <v>28.291684723726981</v>
      </c>
      <c r="G997" s="199">
        <f t="shared" si="842"/>
        <v>5.2551809235979219</v>
      </c>
      <c r="H997" s="200">
        <f t="shared" si="843"/>
        <v>5301.9111963382529</v>
      </c>
      <c r="K997" s="199">
        <f t="shared" si="844"/>
        <v>23.637648828909402</v>
      </c>
      <c r="L997" s="201">
        <f t="shared" si="845"/>
        <v>0.19824523550868903</v>
      </c>
      <c r="M997" s="201">
        <f t="shared" si="846"/>
        <v>0.199912521019353</v>
      </c>
      <c r="N997" s="201">
        <f t="shared" si="847"/>
        <v>0.21012972807567196</v>
      </c>
      <c r="O997" s="201">
        <f t="shared" si="848"/>
        <v>0.19842840547188725</v>
      </c>
      <c r="P997" s="201" t="str">
        <f t="shared" si="849"/>
        <v/>
      </c>
      <c r="Q997" s="201" t="str">
        <f t="shared" si="850"/>
        <v/>
      </c>
      <c r="R997" s="201" t="str">
        <f t="shared" si="851"/>
        <v/>
      </c>
      <c r="S997" s="201" t="str">
        <f t="shared" si="852"/>
        <v/>
      </c>
      <c r="T997" s="199">
        <f t="shared" si="853"/>
        <v>0</v>
      </c>
      <c r="U997" s="199">
        <f t="shared" si="854"/>
        <v>1.4785422127547487E-3</v>
      </c>
      <c r="V997" s="199">
        <f t="shared" si="855"/>
        <v>0</v>
      </c>
      <c r="W997" s="199">
        <f t="shared" si="856"/>
        <v>0</v>
      </c>
      <c r="X997" s="199" t="str">
        <f t="shared" si="857"/>
        <v/>
      </c>
      <c r="Y997" s="199" t="str">
        <f t="shared" si="858"/>
        <v/>
      </c>
      <c r="Z997" s="199" t="str">
        <f t="shared" si="859"/>
        <v/>
      </c>
      <c r="AA997" s="199" t="str">
        <f t="shared" si="860"/>
        <v/>
      </c>
      <c r="AB997" s="201">
        <f t="shared" ca="1" si="861"/>
        <v>2.0566591702898158</v>
      </c>
      <c r="AD997" s="162">
        <f t="shared" si="862"/>
        <v>0</v>
      </c>
      <c r="AE997" s="162">
        <f t="shared" si="863"/>
        <v>3.7988327830234025E-5</v>
      </c>
      <c r="AF997" s="162">
        <f t="shared" si="864"/>
        <v>0</v>
      </c>
      <c r="AG997" s="162">
        <f t="shared" si="865"/>
        <v>0</v>
      </c>
      <c r="AH997" s="162" t="str">
        <f t="shared" si="866"/>
        <v/>
      </c>
      <c r="AI997" s="162" t="str">
        <f t="shared" si="867"/>
        <v/>
      </c>
      <c r="AJ997" s="162" t="str">
        <f t="shared" si="868"/>
        <v/>
      </c>
      <c r="AK997" s="162" t="str">
        <f t="shared" si="869"/>
        <v/>
      </c>
      <c r="AM997" s="199">
        <f t="shared" si="872"/>
        <v>10.308234030177093</v>
      </c>
      <c r="AN997" s="197">
        <f t="shared" si="874"/>
        <v>0</v>
      </c>
      <c r="AO997" s="197">
        <f t="shared" si="875"/>
        <v>0</v>
      </c>
      <c r="AP997" s="197">
        <f t="shared" si="876"/>
        <v>0</v>
      </c>
      <c r="AQ997" s="197">
        <f t="shared" si="877"/>
        <v>0</v>
      </c>
      <c r="AR997" s="197" t="str">
        <f t="shared" si="878"/>
        <v/>
      </c>
      <c r="AS997" s="197" t="str">
        <f t="shared" si="879"/>
        <v/>
      </c>
      <c r="AT997" s="197" t="str">
        <f t="shared" si="880"/>
        <v/>
      </c>
      <c r="AU997" s="197" t="str">
        <f t="shared" si="881"/>
        <v/>
      </c>
      <c r="AV997" s="199">
        <f t="shared" ca="1" si="873"/>
        <v>2.1562951988246088</v>
      </c>
      <c r="AX997" s="162">
        <f t="shared" si="882"/>
        <v>0</v>
      </c>
      <c r="AY997" s="162">
        <f t="shared" si="883"/>
        <v>0</v>
      </c>
      <c r="AZ997" s="162">
        <f t="shared" si="884"/>
        <v>0</v>
      </c>
      <c r="BA997" s="162">
        <f t="shared" si="885"/>
        <v>0</v>
      </c>
      <c r="BB997" s="162" t="str">
        <f t="shared" si="886"/>
        <v/>
      </c>
      <c r="BC997" s="162" t="str">
        <f t="shared" si="887"/>
        <v/>
      </c>
      <c r="BD997" s="162" t="str">
        <f t="shared" si="888"/>
        <v/>
      </c>
      <c r="BE997" s="162" t="str">
        <f t="shared" si="889"/>
        <v/>
      </c>
      <c r="BG997" s="169">
        <f t="shared" si="870"/>
        <v>23.61195573235624</v>
      </c>
      <c r="BH997" s="169">
        <f t="shared" ca="1" si="871"/>
        <v>2.0463012674792131</v>
      </c>
    </row>
    <row r="998" spans="3:60" x14ac:dyDescent="0.25">
      <c r="C998" s="197">
        <v>92.4</v>
      </c>
      <c r="D998" s="198">
        <f t="shared" si="839"/>
        <v>34.67056659912857</v>
      </c>
      <c r="E998" s="199">
        <f t="shared" si="840"/>
        <v>5.6632900432900435</v>
      </c>
      <c r="F998" s="199">
        <f t="shared" si="841"/>
        <v>28.316450216450217</v>
      </c>
      <c r="G998" s="199">
        <f t="shared" si="842"/>
        <v>5.2608745107307477</v>
      </c>
      <c r="H998" s="200">
        <f t="shared" si="843"/>
        <v>5297.2741587806331</v>
      </c>
      <c r="K998" s="199">
        <f t="shared" si="844"/>
        <v>23.663341925462564</v>
      </c>
      <c r="L998" s="201">
        <f t="shared" si="845"/>
        <v>0.19846071946032889</v>
      </c>
      <c r="M998" s="201">
        <f t="shared" si="846"/>
        <v>0.20012981723785228</v>
      </c>
      <c r="N998" s="201">
        <f t="shared" si="847"/>
        <v>0.21035812995401507</v>
      </c>
      <c r="O998" s="201">
        <f t="shared" si="848"/>
        <v>0.19864408852131318</v>
      </c>
      <c r="P998" s="201" t="str">
        <f t="shared" si="849"/>
        <v/>
      </c>
      <c r="Q998" s="201" t="str">
        <f t="shared" si="850"/>
        <v/>
      </c>
      <c r="R998" s="201" t="str">
        <f t="shared" si="851"/>
        <v/>
      </c>
      <c r="S998" s="201" t="str">
        <f t="shared" si="852"/>
        <v/>
      </c>
      <c r="T998" s="199">
        <f t="shared" si="853"/>
        <v>0</v>
      </c>
      <c r="U998" s="199">
        <f t="shared" si="854"/>
        <v>1.7207568814244089E-3</v>
      </c>
      <c r="V998" s="199">
        <f t="shared" si="855"/>
        <v>0</v>
      </c>
      <c r="W998" s="199">
        <f t="shared" si="856"/>
        <v>0</v>
      </c>
      <c r="X998" s="199" t="str">
        <f t="shared" si="857"/>
        <v/>
      </c>
      <c r="Y998" s="199" t="str">
        <f t="shared" si="858"/>
        <v/>
      </c>
      <c r="Z998" s="199" t="str">
        <f t="shared" si="859"/>
        <v/>
      </c>
      <c r="AA998" s="199" t="str">
        <f t="shared" si="860"/>
        <v/>
      </c>
      <c r="AB998" s="201">
        <f t="shared" ca="1" si="861"/>
        <v>2.1341181159193319</v>
      </c>
      <c r="AD998" s="162">
        <f t="shared" si="862"/>
        <v>0</v>
      </c>
      <c r="AE998" s="162">
        <f t="shared" si="863"/>
        <v>4.4211572698955825E-5</v>
      </c>
      <c r="AF998" s="162">
        <f t="shared" si="864"/>
        <v>0</v>
      </c>
      <c r="AG998" s="162">
        <f t="shared" si="865"/>
        <v>0</v>
      </c>
      <c r="AH998" s="162" t="str">
        <f t="shared" si="866"/>
        <v/>
      </c>
      <c r="AI998" s="162" t="str">
        <f t="shared" si="867"/>
        <v/>
      </c>
      <c r="AJ998" s="162" t="str">
        <f t="shared" si="868"/>
        <v/>
      </c>
      <c r="AK998" s="162" t="str">
        <f t="shared" si="869"/>
        <v/>
      </c>
      <c r="AM998" s="199">
        <f t="shared" si="872"/>
        <v>10.319450824551605</v>
      </c>
      <c r="AN998" s="197">
        <f t="shared" si="874"/>
        <v>0</v>
      </c>
      <c r="AO998" s="197">
        <f t="shared" si="875"/>
        <v>0</v>
      </c>
      <c r="AP998" s="197">
        <f t="shared" si="876"/>
        <v>0</v>
      </c>
      <c r="AQ998" s="197">
        <f t="shared" si="877"/>
        <v>0</v>
      </c>
      <c r="AR998" s="197" t="str">
        <f t="shared" si="878"/>
        <v/>
      </c>
      <c r="AS998" s="197" t="str">
        <f t="shared" si="879"/>
        <v/>
      </c>
      <c r="AT998" s="197" t="str">
        <f t="shared" si="880"/>
        <v/>
      </c>
      <c r="AU998" s="197" t="str">
        <f t="shared" si="881"/>
        <v/>
      </c>
      <c r="AV998" s="199">
        <f t="shared" ca="1" si="873"/>
        <v>2.1714423625053634</v>
      </c>
      <c r="AX998" s="162">
        <f t="shared" si="882"/>
        <v>0</v>
      </c>
      <c r="AY998" s="162">
        <f t="shared" si="883"/>
        <v>0</v>
      </c>
      <c r="AZ998" s="162">
        <f t="shared" si="884"/>
        <v>0</v>
      </c>
      <c r="BA998" s="162">
        <f t="shared" si="885"/>
        <v>0</v>
      </c>
      <c r="BB998" s="162" t="str">
        <f t="shared" si="886"/>
        <v/>
      </c>
      <c r="BC998" s="162" t="str">
        <f t="shared" si="887"/>
        <v/>
      </c>
      <c r="BD998" s="162" t="str">
        <f t="shared" si="888"/>
        <v/>
      </c>
      <c r="BE998" s="162" t="str">
        <f t="shared" si="889"/>
        <v/>
      </c>
      <c r="BG998" s="169">
        <f t="shared" si="870"/>
        <v>23.637648828909402</v>
      </c>
      <c r="BH998" s="169">
        <f t="shared" ca="1" si="871"/>
        <v>2.0566591702898158</v>
      </c>
    </row>
    <row r="999" spans="3:60" x14ac:dyDescent="0.25">
      <c r="C999" s="197">
        <v>92.5</v>
      </c>
      <c r="D999" s="198">
        <f t="shared" si="839"/>
        <v>34.708088857352735</v>
      </c>
      <c r="E999" s="199">
        <f t="shared" si="840"/>
        <v>5.6682432432432428</v>
      </c>
      <c r="F999" s="199">
        <f t="shared" si="841"/>
        <v>28.341216216216214</v>
      </c>
      <c r="G999" s="199">
        <f t="shared" si="842"/>
        <v>5.2665680978635727</v>
      </c>
      <c r="H999" s="200">
        <f t="shared" si="843"/>
        <v>5292.6451305280725</v>
      </c>
      <c r="K999" s="199">
        <f t="shared" si="844"/>
        <v>23.689035022015727</v>
      </c>
      <c r="L999" s="201">
        <f t="shared" si="845"/>
        <v>0.19867620341196876</v>
      </c>
      <c r="M999" s="201">
        <f t="shared" si="846"/>
        <v>0.20034711345635159</v>
      </c>
      <c r="N999" s="201">
        <f t="shared" si="847"/>
        <v>0.21058653183235818</v>
      </c>
      <c r="O999" s="201">
        <f t="shared" si="848"/>
        <v>0.19885977157073914</v>
      </c>
      <c r="P999" s="201" t="str">
        <f t="shared" si="849"/>
        <v/>
      </c>
      <c r="Q999" s="201" t="str">
        <f t="shared" si="850"/>
        <v/>
      </c>
      <c r="R999" s="201" t="str">
        <f t="shared" si="851"/>
        <v/>
      </c>
      <c r="S999" s="201" t="str">
        <f t="shared" si="852"/>
        <v/>
      </c>
      <c r="T999" s="199">
        <f t="shared" si="853"/>
        <v>0</v>
      </c>
      <c r="U999" s="199">
        <f t="shared" si="854"/>
        <v>2.0019922053751498E-3</v>
      </c>
      <c r="V999" s="199">
        <f t="shared" si="855"/>
        <v>0</v>
      </c>
      <c r="W999" s="199">
        <f t="shared" si="856"/>
        <v>0</v>
      </c>
      <c r="X999" s="199" t="str">
        <f t="shared" si="857"/>
        <v/>
      </c>
      <c r="Y999" s="199" t="str">
        <f t="shared" si="858"/>
        <v/>
      </c>
      <c r="Z999" s="199" t="str">
        <f t="shared" si="859"/>
        <v/>
      </c>
      <c r="AA999" s="199" t="str">
        <f t="shared" si="860"/>
        <v/>
      </c>
      <c r="AB999" s="201">
        <f t="shared" ca="1" si="861"/>
        <v>2.1330064732078227</v>
      </c>
      <c r="AD999" s="162">
        <f t="shared" si="862"/>
        <v>0</v>
      </c>
      <c r="AE999" s="162">
        <f t="shared" si="863"/>
        <v>5.1437379031382095E-5</v>
      </c>
      <c r="AF999" s="162">
        <f t="shared" si="864"/>
        <v>0</v>
      </c>
      <c r="AG999" s="162">
        <f t="shared" si="865"/>
        <v>0</v>
      </c>
      <c r="AH999" s="162" t="str">
        <f t="shared" si="866"/>
        <v/>
      </c>
      <c r="AI999" s="162" t="str">
        <f t="shared" si="867"/>
        <v/>
      </c>
      <c r="AJ999" s="162" t="str">
        <f t="shared" si="868"/>
        <v/>
      </c>
      <c r="AK999" s="162" t="str">
        <f t="shared" si="869"/>
        <v/>
      </c>
      <c r="AM999" s="199">
        <f t="shared" si="872"/>
        <v>10.330667618926118</v>
      </c>
      <c r="AN999" s="197">
        <f t="shared" si="874"/>
        <v>0</v>
      </c>
      <c r="AO999" s="197">
        <f t="shared" si="875"/>
        <v>0</v>
      </c>
      <c r="AP999" s="197">
        <f t="shared" si="876"/>
        <v>0</v>
      </c>
      <c r="AQ999" s="197">
        <f t="shared" si="877"/>
        <v>0</v>
      </c>
      <c r="AR999" s="197" t="str">
        <f t="shared" si="878"/>
        <v/>
      </c>
      <c r="AS999" s="197" t="str">
        <f t="shared" si="879"/>
        <v/>
      </c>
      <c r="AT999" s="197" t="str">
        <f t="shared" si="880"/>
        <v/>
      </c>
      <c r="AU999" s="197" t="str">
        <f t="shared" si="881"/>
        <v/>
      </c>
      <c r="AV999" s="199">
        <f t="shared" ca="1" si="873"/>
        <v>2.0695129024188321</v>
      </c>
      <c r="AX999" s="162">
        <f t="shared" si="882"/>
        <v>0</v>
      </c>
      <c r="AY999" s="162">
        <f t="shared" si="883"/>
        <v>0</v>
      </c>
      <c r="AZ999" s="162">
        <f t="shared" si="884"/>
        <v>0</v>
      </c>
      <c r="BA999" s="162">
        <f t="shared" si="885"/>
        <v>0</v>
      </c>
      <c r="BB999" s="162" t="str">
        <f t="shared" si="886"/>
        <v/>
      </c>
      <c r="BC999" s="162" t="str">
        <f t="shared" si="887"/>
        <v/>
      </c>
      <c r="BD999" s="162" t="str">
        <f t="shared" si="888"/>
        <v/>
      </c>
      <c r="BE999" s="162" t="str">
        <f t="shared" si="889"/>
        <v/>
      </c>
      <c r="BG999" s="169">
        <f t="shared" si="870"/>
        <v>23.663341925462564</v>
      </c>
      <c r="BH999" s="169">
        <f t="shared" ca="1" si="871"/>
        <v>2.1341181159193319</v>
      </c>
    </row>
    <row r="1000" spans="3:60" x14ac:dyDescent="0.25">
      <c r="C1000" s="197">
        <v>92.6</v>
      </c>
      <c r="D1000" s="198">
        <f t="shared" si="839"/>
        <v>34.745611115576899</v>
      </c>
      <c r="E1000" s="199">
        <f t="shared" si="840"/>
        <v>5.6731965442764576</v>
      </c>
      <c r="F1000" s="199">
        <f t="shared" si="841"/>
        <v>28.365982721382288</v>
      </c>
      <c r="G1000" s="199">
        <f t="shared" si="842"/>
        <v>5.2722616849963977</v>
      </c>
      <c r="H1000" s="200">
        <f t="shared" si="843"/>
        <v>5288.0240911565506</v>
      </c>
      <c r="K1000" s="199">
        <f t="shared" si="844"/>
        <v>23.714728118568889</v>
      </c>
      <c r="L1000" s="201">
        <f t="shared" si="845"/>
        <v>0.19889168736360863</v>
      </c>
      <c r="M1000" s="201">
        <f t="shared" si="846"/>
        <v>0.2005644096748509</v>
      </c>
      <c r="N1000" s="201">
        <f t="shared" si="847"/>
        <v>0.21081493371070131</v>
      </c>
      <c r="O1000" s="201">
        <f t="shared" si="848"/>
        <v>0.19907545462016513</v>
      </c>
      <c r="P1000" s="201" t="str">
        <f t="shared" si="849"/>
        <v/>
      </c>
      <c r="Q1000" s="201" t="str">
        <f t="shared" si="850"/>
        <v/>
      </c>
      <c r="R1000" s="201" t="str">
        <f t="shared" si="851"/>
        <v/>
      </c>
      <c r="S1000" s="201" t="str">
        <f t="shared" si="852"/>
        <v/>
      </c>
      <c r="T1000" s="199">
        <f t="shared" si="853"/>
        <v>0</v>
      </c>
      <c r="U1000" s="199">
        <f t="shared" si="854"/>
        <v>2.3284278996895356E-3</v>
      </c>
      <c r="V1000" s="199">
        <f t="shared" si="855"/>
        <v>0</v>
      </c>
      <c r="W1000" s="199">
        <f t="shared" si="856"/>
        <v>0</v>
      </c>
      <c r="X1000" s="199" t="str">
        <f t="shared" si="857"/>
        <v/>
      </c>
      <c r="Y1000" s="199" t="str">
        <f t="shared" si="858"/>
        <v/>
      </c>
      <c r="Z1000" s="199" t="str">
        <f t="shared" si="859"/>
        <v/>
      </c>
      <c r="AA1000" s="199" t="str">
        <f t="shared" si="860"/>
        <v/>
      </c>
      <c r="AB1000" s="201">
        <f t="shared" ca="1" si="861"/>
        <v>2.0938962636085523</v>
      </c>
      <c r="AD1000" s="162">
        <f t="shared" si="862"/>
        <v>0</v>
      </c>
      <c r="AE1000" s="162">
        <f t="shared" si="863"/>
        <v>5.9824522843800192E-5</v>
      </c>
      <c r="AF1000" s="162">
        <f t="shared" si="864"/>
        <v>0</v>
      </c>
      <c r="AG1000" s="162">
        <f t="shared" si="865"/>
        <v>0</v>
      </c>
      <c r="AH1000" s="162" t="str">
        <f t="shared" si="866"/>
        <v/>
      </c>
      <c r="AI1000" s="162" t="str">
        <f t="shared" si="867"/>
        <v/>
      </c>
      <c r="AJ1000" s="162" t="str">
        <f t="shared" si="868"/>
        <v/>
      </c>
      <c r="AK1000" s="162" t="str">
        <f t="shared" si="869"/>
        <v/>
      </c>
      <c r="AM1000" s="199">
        <f t="shared" si="872"/>
        <v>10.34188441330063</v>
      </c>
      <c r="AN1000" s="197">
        <f t="shared" si="874"/>
        <v>0</v>
      </c>
      <c r="AO1000" s="197">
        <f t="shared" si="875"/>
        <v>0</v>
      </c>
      <c r="AP1000" s="197">
        <f t="shared" si="876"/>
        <v>0</v>
      </c>
      <c r="AQ1000" s="197">
        <f t="shared" si="877"/>
        <v>0</v>
      </c>
      <c r="AR1000" s="197" t="str">
        <f t="shared" si="878"/>
        <v/>
      </c>
      <c r="AS1000" s="197" t="str">
        <f t="shared" si="879"/>
        <v/>
      </c>
      <c r="AT1000" s="197" t="str">
        <f t="shared" si="880"/>
        <v/>
      </c>
      <c r="AU1000" s="197" t="str">
        <f t="shared" si="881"/>
        <v/>
      </c>
      <c r="AV1000" s="199">
        <f t="shared" ca="1" si="873"/>
        <v>2.177705844200339</v>
      </c>
      <c r="AX1000" s="162">
        <f t="shared" si="882"/>
        <v>0</v>
      </c>
      <c r="AY1000" s="162">
        <f t="shared" si="883"/>
        <v>0</v>
      </c>
      <c r="AZ1000" s="162">
        <f t="shared" si="884"/>
        <v>0</v>
      </c>
      <c r="BA1000" s="162">
        <f t="shared" si="885"/>
        <v>0</v>
      </c>
      <c r="BB1000" s="162" t="str">
        <f t="shared" si="886"/>
        <v/>
      </c>
      <c r="BC1000" s="162" t="str">
        <f t="shared" si="887"/>
        <v/>
      </c>
      <c r="BD1000" s="162" t="str">
        <f t="shared" si="888"/>
        <v/>
      </c>
      <c r="BE1000" s="162" t="str">
        <f t="shared" si="889"/>
        <v/>
      </c>
      <c r="BG1000" s="169">
        <f t="shared" si="870"/>
        <v>23.689035022015727</v>
      </c>
      <c r="BH1000" s="169">
        <f t="shared" ca="1" si="871"/>
        <v>2.1330064732078227</v>
      </c>
    </row>
    <row r="1001" spans="3:60" x14ac:dyDescent="0.25">
      <c r="C1001" s="197">
        <v>92.7</v>
      </c>
      <c r="D1001" s="198">
        <f t="shared" si="839"/>
        <v>34.783133373801064</v>
      </c>
      <c r="E1001" s="199">
        <f t="shared" si="840"/>
        <v>5.6781499460625682</v>
      </c>
      <c r="F1001" s="199">
        <f t="shared" si="841"/>
        <v>28.390749730312841</v>
      </c>
      <c r="G1001" s="199">
        <f t="shared" si="842"/>
        <v>5.2779552721292227</v>
      </c>
      <c r="H1001" s="200">
        <f t="shared" si="843"/>
        <v>5283.4110203100699</v>
      </c>
      <c r="K1001" s="199">
        <f t="shared" si="844"/>
        <v>23.740421215122051</v>
      </c>
      <c r="L1001" s="201">
        <f t="shared" si="845"/>
        <v>0.19910717131524855</v>
      </c>
      <c r="M1001" s="201">
        <f t="shared" si="846"/>
        <v>0.2007817058933502</v>
      </c>
      <c r="N1001" s="201">
        <f t="shared" si="847"/>
        <v>0.21104333558904445</v>
      </c>
      <c r="O1001" s="201">
        <f t="shared" si="848"/>
        <v>0.19929113766959108</v>
      </c>
      <c r="P1001" s="201" t="str">
        <f t="shared" si="849"/>
        <v/>
      </c>
      <c r="Q1001" s="201" t="str">
        <f t="shared" si="850"/>
        <v/>
      </c>
      <c r="R1001" s="201" t="str">
        <f t="shared" si="851"/>
        <v/>
      </c>
      <c r="S1001" s="201" t="str">
        <f t="shared" si="852"/>
        <v/>
      </c>
      <c r="T1001" s="199">
        <f t="shared" si="853"/>
        <v>0</v>
      </c>
      <c r="U1001" s="199">
        <f t="shared" si="854"/>
        <v>2.7072054397183029E-3</v>
      </c>
      <c r="V1001" s="199">
        <f t="shared" si="855"/>
        <v>0</v>
      </c>
      <c r="W1001" s="199">
        <f t="shared" si="856"/>
        <v>0</v>
      </c>
      <c r="X1001" s="199" t="str">
        <f t="shared" si="857"/>
        <v/>
      </c>
      <c r="Y1001" s="199" t="str">
        <f t="shared" si="858"/>
        <v/>
      </c>
      <c r="Z1001" s="199" t="str">
        <f t="shared" si="859"/>
        <v/>
      </c>
      <c r="AA1001" s="199" t="str">
        <f t="shared" si="860"/>
        <v/>
      </c>
      <c r="AB1001" s="201">
        <f t="shared" ca="1" si="861"/>
        <v>2.0246623703023676</v>
      </c>
      <c r="AD1001" s="162">
        <f t="shared" si="862"/>
        <v>0</v>
      </c>
      <c r="AE1001" s="162">
        <f t="shared" si="863"/>
        <v>6.9556490751928606E-5</v>
      </c>
      <c r="AF1001" s="162">
        <f t="shared" si="864"/>
        <v>0</v>
      </c>
      <c r="AG1001" s="162">
        <f t="shared" si="865"/>
        <v>0</v>
      </c>
      <c r="AH1001" s="162" t="str">
        <f t="shared" si="866"/>
        <v/>
      </c>
      <c r="AI1001" s="162" t="str">
        <f t="shared" si="867"/>
        <v/>
      </c>
      <c r="AJ1001" s="162" t="str">
        <f t="shared" si="868"/>
        <v/>
      </c>
      <c r="AK1001" s="162" t="str">
        <f t="shared" si="869"/>
        <v/>
      </c>
      <c r="AM1001" s="199">
        <f t="shared" si="872"/>
        <v>10.353101207675142</v>
      </c>
      <c r="AN1001" s="197">
        <f t="shared" si="874"/>
        <v>0</v>
      </c>
      <c r="AO1001" s="197">
        <f t="shared" si="875"/>
        <v>0</v>
      </c>
      <c r="AP1001" s="197">
        <f t="shared" si="876"/>
        <v>0</v>
      </c>
      <c r="AQ1001" s="197">
        <f t="shared" si="877"/>
        <v>0</v>
      </c>
      <c r="AR1001" s="197" t="str">
        <f t="shared" si="878"/>
        <v/>
      </c>
      <c r="AS1001" s="197" t="str">
        <f t="shared" si="879"/>
        <v/>
      </c>
      <c r="AT1001" s="197" t="str">
        <f t="shared" si="880"/>
        <v/>
      </c>
      <c r="AU1001" s="197" t="str">
        <f t="shared" si="881"/>
        <v/>
      </c>
      <c r="AV1001" s="199">
        <f t="shared" ca="1" si="873"/>
        <v>2.1447195687570546</v>
      </c>
      <c r="AX1001" s="162">
        <f t="shared" si="882"/>
        <v>0</v>
      </c>
      <c r="AY1001" s="162">
        <f t="shared" si="883"/>
        <v>0</v>
      </c>
      <c r="AZ1001" s="162">
        <f t="shared" si="884"/>
        <v>0</v>
      </c>
      <c r="BA1001" s="162">
        <f t="shared" si="885"/>
        <v>0</v>
      </c>
      <c r="BB1001" s="162" t="str">
        <f t="shared" si="886"/>
        <v/>
      </c>
      <c r="BC1001" s="162" t="str">
        <f t="shared" si="887"/>
        <v/>
      </c>
      <c r="BD1001" s="162" t="str">
        <f t="shared" si="888"/>
        <v/>
      </c>
      <c r="BE1001" s="162" t="str">
        <f t="shared" si="889"/>
        <v/>
      </c>
      <c r="BG1001" s="169">
        <f t="shared" si="870"/>
        <v>23.714728118568889</v>
      </c>
      <c r="BH1001" s="169">
        <f t="shared" ca="1" si="871"/>
        <v>2.0938962636085523</v>
      </c>
    </row>
    <row r="1002" spans="3:60" x14ac:dyDescent="0.25">
      <c r="C1002" s="197">
        <v>92.8</v>
      </c>
      <c r="D1002" s="198">
        <f t="shared" si="839"/>
        <v>34.820655632025229</v>
      </c>
      <c r="E1002" s="199">
        <f t="shared" si="840"/>
        <v>5.6831034482758618</v>
      </c>
      <c r="F1002" s="199">
        <f t="shared" si="841"/>
        <v>28.415517241379309</v>
      </c>
      <c r="G1002" s="199">
        <f t="shared" si="842"/>
        <v>5.2836488592620494</v>
      </c>
      <c r="H1002" s="200">
        <f t="shared" si="843"/>
        <v>5278.805897700383</v>
      </c>
      <c r="K1002" s="199">
        <f t="shared" si="844"/>
        <v>23.766114311675214</v>
      </c>
      <c r="L1002" s="201">
        <f t="shared" si="845"/>
        <v>0.19932265526688839</v>
      </c>
      <c r="M1002" s="201">
        <f t="shared" si="846"/>
        <v>0.20099900211184948</v>
      </c>
      <c r="N1002" s="201">
        <f t="shared" si="847"/>
        <v>0.21127173746738756</v>
      </c>
      <c r="O1002" s="201">
        <f t="shared" si="848"/>
        <v>0.19950682071901704</v>
      </c>
      <c r="P1002" s="201" t="str">
        <f t="shared" si="849"/>
        <v/>
      </c>
      <c r="Q1002" s="201" t="str">
        <f t="shared" si="850"/>
        <v/>
      </c>
      <c r="R1002" s="201" t="str">
        <f t="shared" si="851"/>
        <v/>
      </c>
      <c r="S1002" s="201" t="str">
        <f t="shared" si="852"/>
        <v/>
      </c>
      <c r="T1002" s="199">
        <f t="shared" si="853"/>
        <v>0</v>
      </c>
      <c r="U1002" s="199">
        <f t="shared" si="854"/>
        <v>3.1465750978325246E-3</v>
      </c>
      <c r="V1002" s="199">
        <f t="shared" si="855"/>
        <v>0</v>
      </c>
      <c r="W1002" s="199">
        <f t="shared" si="856"/>
        <v>0</v>
      </c>
      <c r="X1002" s="199" t="str">
        <f t="shared" si="857"/>
        <v/>
      </c>
      <c r="Y1002" s="199" t="str">
        <f t="shared" si="858"/>
        <v/>
      </c>
      <c r="Z1002" s="199" t="str">
        <f t="shared" si="859"/>
        <v/>
      </c>
      <c r="AA1002" s="199" t="str">
        <f t="shared" si="860"/>
        <v/>
      </c>
      <c r="AB1002" s="201">
        <f t="shared" ca="1" si="861"/>
        <v>2.0294064410669272</v>
      </c>
      <c r="AD1002" s="162">
        <f t="shared" si="862"/>
        <v>0</v>
      </c>
      <c r="AE1002" s="162">
        <f t="shared" si="863"/>
        <v>8.0845257800387228E-5</v>
      </c>
      <c r="AF1002" s="162">
        <f t="shared" si="864"/>
        <v>0</v>
      </c>
      <c r="AG1002" s="162">
        <f t="shared" si="865"/>
        <v>0</v>
      </c>
      <c r="AH1002" s="162" t="str">
        <f t="shared" si="866"/>
        <v/>
      </c>
      <c r="AI1002" s="162" t="str">
        <f t="shared" si="867"/>
        <v/>
      </c>
      <c r="AJ1002" s="162" t="str">
        <f t="shared" si="868"/>
        <v/>
      </c>
      <c r="AK1002" s="162" t="str">
        <f t="shared" si="869"/>
        <v/>
      </c>
      <c r="AM1002" s="199">
        <f t="shared" si="872"/>
        <v>10.364318002049654</v>
      </c>
      <c r="AN1002" s="197">
        <f t="shared" si="874"/>
        <v>0</v>
      </c>
      <c r="AO1002" s="197">
        <f t="shared" si="875"/>
        <v>0</v>
      </c>
      <c r="AP1002" s="197">
        <f t="shared" si="876"/>
        <v>0</v>
      </c>
      <c r="AQ1002" s="197">
        <f t="shared" si="877"/>
        <v>0</v>
      </c>
      <c r="AR1002" s="197" t="str">
        <f t="shared" si="878"/>
        <v/>
      </c>
      <c r="AS1002" s="197" t="str">
        <f t="shared" si="879"/>
        <v/>
      </c>
      <c r="AT1002" s="197" t="str">
        <f t="shared" si="880"/>
        <v/>
      </c>
      <c r="AU1002" s="197" t="str">
        <f t="shared" si="881"/>
        <v/>
      </c>
      <c r="AV1002" s="199">
        <f t="shared" ca="1" si="873"/>
        <v>2.187144492359967</v>
      </c>
      <c r="AX1002" s="162">
        <f t="shared" si="882"/>
        <v>0</v>
      </c>
      <c r="AY1002" s="162">
        <f t="shared" si="883"/>
        <v>0</v>
      </c>
      <c r="AZ1002" s="162">
        <f t="shared" si="884"/>
        <v>0</v>
      </c>
      <c r="BA1002" s="162">
        <f t="shared" si="885"/>
        <v>0</v>
      </c>
      <c r="BB1002" s="162" t="str">
        <f t="shared" si="886"/>
        <v/>
      </c>
      <c r="BC1002" s="162" t="str">
        <f t="shared" si="887"/>
        <v/>
      </c>
      <c r="BD1002" s="162" t="str">
        <f t="shared" si="888"/>
        <v/>
      </c>
      <c r="BE1002" s="162" t="str">
        <f t="shared" si="889"/>
        <v/>
      </c>
      <c r="BG1002" s="169">
        <f t="shared" si="870"/>
        <v>23.740421215122051</v>
      </c>
      <c r="BH1002" s="169">
        <f t="shared" ca="1" si="871"/>
        <v>2.0246623703023676</v>
      </c>
    </row>
    <row r="1003" spans="3:60" x14ac:dyDescent="0.25">
      <c r="C1003" s="197">
        <v>92.9</v>
      </c>
      <c r="D1003" s="198">
        <f t="shared" si="839"/>
        <v>34.858177890249401</v>
      </c>
      <c r="E1003" s="199">
        <f t="shared" si="840"/>
        <v>5.6880570505920351</v>
      </c>
      <c r="F1003" s="199">
        <f t="shared" si="841"/>
        <v>28.440285252960177</v>
      </c>
      <c r="G1003" s="199">
        <f t="shared" si="842"/>
        <v>5.2893424463948762</v>
      </c>
      <c r="H1003" s="200">
        <f t="shared" si="843"/>
        <v>5274.2087031067103</v>
      </c>
      <c r="K1003" s="199">
        <f t="shared" si="844"/>
        <v>23.791807408228376</v>
      </c>
      <c r="L1003" s="201">
        <f t="shared" si="845"/>
        <v>0.19953813921852828</v>
      </c>
      <c r="M1003" s="201">
        <f t="shared" si="846"/>
        <v>0.20121629833034876</v>
      </c>
      <c r="N1003" s="201">
        <f t="shared" si="847"/>
        <v>0.21150013934573067</v>
      </c>
      <c r="O1003" s="201">
        <f t="shared" si="848"/>
        <v>0.199722503768443</v>
      </c>
      <c r="P1003" s="201" t="str">
        <f t="shared" si="849"/>
        <v/>
      </c>
      <c r="Q1003" s="201" t="str">
        <f t="shared" si="850"/>
        <v/>
      </c>
      <c r="R1003" s="201" t="str">
        <f t="shared" si="851"/>
        <v/>
      </c>
      <c r="S1003" s="201" t="str">
        <f t="shared" si="852"/>
        <v/>
      </c>
      <c r="T1003" s="199">
        <f t="shared" si="853"/>
        <v>0</v>
      </c>
      <c r="U1003" s="199">
        <f t="shared" si="854"/>
        <v>3.6560650537086552E-3</v>
      </c>
      <c r="V1003" s="199">
        <f t="shared" si="855"/>
        <v>0</v>
      </c>
      <c r="W1003" s="199">
        <f t="shared" si="856"/>
        <v>0</v>
      </c>
      <c r="X1003" s="199" t="str">
        <f t="shared" si="857"/>
        <v/>
      </c>
      <c r="Y1003" s="199" t="str">
        <f t="shared" si="858"/>
        <v/>
      </c>
      <c r="Z1003" s="199" t="str">
        <f t="shared" si="859"/>
        <v/>
      </c>
      <c r="AA1003" s="199" t="str">
        <f t="shared" si="860"/>
        <v/>
      </c>
      <c r="AB1003" s="201">
        <f t="shared" ca="1" si="861"/>
        <v>2.1606065024281826</v>
      </c>
      <c r="AD1003" s="162">
        <f t="shared" si="862"/>
        <v>0</v>
      </c>
      <c r="AE1003" s="162">
        <f t="shared" si="863"/>
        <v>9.3935632429579058E-5</v>
      </c>
      <c r="AF1003" s="162">
        <f t="shared" si="864"/>
        <v>0</v>
      </c>
      <c r="AG1003" s="162">
        <f t="shared" si="865"/>
        <v>0</v>
      </c>
      <c r="AH1003" s="162" t="str">
        <f t="shared" si="866"/>
        <v/>
      </c>
      <c r="AI1003" s="162" t="str">
        <f t="shared" si="867"/>
        <v/>
      </c>
      <c r="AJ1003" s="162" t="str">
        <f t="shared" si="868"/>
        <v/>
      </c>
      <c r="AK1003" s="162" t="str">
        <f t="shared" si="869"/>
        <v/>
      </c>
      <c r="AM1003" s="199">
        <f t="shared" si="872"/>
        <v>10.375534796424166</v>
      </c>
      <c r="AN1003" s="197">
        <f t="shared" si="874"/>
        <v>0</v>
      </c>
      <c r="AO1003" s="197">
        <f t="shared" si="875"/>
        <v>0</v>
      </c>
      <c r="AP1003" s="197">
        <f t="shared" si="876"/>
        <v>0</v>
      </c>
      <c r="AQ1003" s="197">
        <f t="shared" si="877"/>
        <v>0</v>
      </c>
      <c r="AR1003" s="197" t="str">
        <f t="shared" si="878"/>
        <v/>
      </c>
      <c r="AS1003" s="197" t="str">
        <f t="shared" si="879"/>
        <v/>
      </c>
      <c r="AT1003" s="197" t="str">
        <f t="shared" si="880"/>
        <v/>
      </c>
      <c r="AU1003" s="197" t="str">
        <f t="shared" si="881"/>
        <v/>
      </c>
      <c r="AV1003" s="199">
        <f t="shared" ca="1" si="873"/>
        <v>2.1181161902068926</v>
      </c>
      <c r="AX1003" s="162">
        <f t="shared" si="882"/>
        <v>0</v>
      </c>
      <c r="AY1003" s="162">
        <f t="shared" si="883"/>
        <v>0</v>
      </c>
      <c r="AZ1003" s="162">
        <f t="shared" si="884"/>
        <v>0</v>
      </c>
      <c r="BA1003" s="162">
        <f t="shared" si="885"/>
        <v>0</v>
      </c>
      <c r="BB1003" s="162" t="str">
        <f t="shared" si="886"/>
        <v/>
      </c>
      <c r="BC1003" s="162" t="str">
        <f t="shared" si="887"/>
        <v/>
      </c>
      <c r="BD1003" s="162" t="str">
        <f t="shared" si="888"/>
        <v/>
      </c>
      <c r="BE1003" s="162" t="str">
        <f t="shared" si="889"/>
        <v/>
      </c>
      <c r="BG1003" s="169">
        <f t="shared" si="870"/>
        <v>23.766114311675214</v>
      </c>
      <c r="BH1003" s="169">
        <f t="shared" ca="1" si="871"/>
        <v>2.0294064410669272</v>
      </c>
    </row>
    <row r="1004" spans="3:60" x14ac:dyDescent="0.25">
      <c r="C1004" s="197">
        <v>93</v>
      </c>
      <c r="D1004" s="198">
        <f t="shared" si="839"/>
        <v>34.895700148473558</v>
      </c>
      <c r="E1004" s="199">
        <f t="shared" si="840"/>
        <v>5.6930107526881724</v>
      </c>
      <c r="F1004" s="199">
        <f t="shared" si="841"/>
        <v>28.465053763440864</v>
      </c>
      <c r="G1004" s="199">
        <f t="shared" si="842"/>
        <v>5.2950360335277011</v>
      </c>
      <c r="H1004" s="200">
        <f t="shared" si="843"/>
        <v>5269.6194163754835</v>
      </c>
      <c r="K1004" s="199">
        <f t="shared" si="844"/>
        <v>23.817500504781538</v>
      </c>
      <c r="L1004" s="201">
        <f t="shared" si="845"/>
        <v>0.19975362317016815</v>
      </c>
      <c r="M1004" s="201">
        <f t="shared" si="846"/>
        <v>0.20143359454884807</v>
      </c>
      <c r="N1004" s="201">
        <f t="shared" si="847"/>
        <v>0.21172854122407381</v>
      </c>
      <c r="O1004" s="201">
        <f t="shared" si="848"/>
        <v>0.19993818681786896</v>
      </c>
      <c r="P1004" s="201" t="str">
        <f t="shared" si="849"/>
        <v/>
      </c>
      <c r="Q1004" s="201" t="str">
        <f t="shared" si="850"/>
        <v/>
      </c>
      <c r="R1004" s="201" t="str">
        <f t="shared" si="851"/>
        <v/>
      </c>
      <c r="S1004" s="201" t="str">
        <f t="shared" si="852"/>
        <v/>
      </c>
      <c r="T1004" s="199">
        <f t="shared" si="853"/>
        <v>0</v>
      </c>
      <c r="U1004" s="199">
        <f t="shared" si="854"/>
        <v>4.2466758306436547E-3</v>
      </c>
      <c r="V1004" s="199">
        <f t="shared" si="855"/>
        <v>0</v>
      </c>
      <c r="W1004" s="199">
        <f t="shared" si="856"/>
        <v>0</v>
      </c>
      <c r="X1004" s="199" t="str">
        <f t="shared" si="857"/>
        <v/>
      </c>
      <c r="Y1004" s="199" t="str">
        <f t="shared" si="858"/>
        <v/>
      </c>
      <c r="Z1004" s="199" t="str">
        <f t="shared" si="859"/>
        <v/>
      </c>
      <c r="AA1004" s="199" t="str">
        <f t="shared" si="860"/>
        <v/>
      </c>
      <c r="AB1004" s="201">
        <f t="shared" ca="1" si="861"/>
        <v>2.1074250254063078</v>
      </c>
      <c r="AD1004" s="162">
        <f t="shared" si="862"/>
        <v>0</v>
      </c>
      <c r="AE1004" s="162">
        <f t="shared" si="863"/>
        <v>1.0911025214670822E-4</v>
      </c>
      <c r="AF1004" s="162">
        <f t="shared" si="864"/>
        <v>0</v>
      </c>
      <c r="AG1004" s="162">
        <f t="shared" si="865"/>
        <v>0</v>
      </c>
      <c r="AH1004" s="162" t="str">
        <f t="shared" si="866"/>
        <v/>
      </c>
      <c r="AI1004" s="162" t="str">
        <f t="shared" si="867"/>
        <v/>
      </c>
      <c r="AJ1004" s="162" t="str">
        <f t="shared" si="868"/>
        <v/>
      </c>
      <c r="AK1004" s="162" t="str">
        <f t="shared" si="869"/>
        <v/>
      </c>
      <c r="AM1004" s="199">
        <f t="shared" si="872"/>
        <v>10.386751590798678</v>
      </c>
      <c r="AN1004" s="197">
        <f t="shared" si="874"/>
        <v>0</v>
      </c>
      <c r="AO1004" s="197">
        <f t="shared" si="875"/>
        <v>0</v>
      </c>
      <c r="AP1004" s="197">
        <f t="shared" si="876"/>
        <v>0</v>
      </c>
      <c r="AQ1004" s="197">
        <f t="shared" si="877"/>
        <v>0</v>
      </c>
      <c r="AR1004" s="197" t="str">
        <f t="shared" si="878"/>
        <v/>
      </c>
      <c r="AS1004" s="197" t="str">
        <f t="shared" si="879"/>
        <v/>
      </c>
      <c r="AT1004" s="197" t="str">
        <f t="shared" si="880"/>
        <v/>
      </c>
      <c r="AU1004" s="197" t="str">
        <f t="shared" si="881"/>
        <v/>
      </c>
      <c r="AV1004" s="199">
        <f t="shared" ca="1" si="873"/>
        <v>2.1017816497075632</v>
      </c>
      <c r="AX1004" s="162">
        <f t="shared" si="882"/>
        <v>0</v>
      </c>
      <c r="AY1004" s="162">
        <f t="shared" si="883"/>
        <v>0</v>
      </c>
      <c r="AZ1004" s="162">
        <f t="shared" si="884"/>
        <v>0</v>
      </c>
      <c r="BA1004" s="162">
        <f t="shared" si="885"/>
        <v>0</v>
      </c>
      <c r="BB1004" s="162" t="str">
        <f t="shared" si="886"/>
        <v/>
      </c>
      <c r="BC1004" s="162" t="str">
        <f t="shared" si="887"/>
        <v/>
      </c>
      <c r="BD1004" s="162" t="str">
        <f t="shared" si="888"/>
        <v/>
      </c>
      <c r="BE1004" s="162" t="str">
        <f t="shared" si="889"/>
        <v/>
      </c>
      <c r="BG1004" s="169">
        <f t="shared" si="870"/>
        <v>23.791807408228376</v>
      </c>
      <c r="BH1004" s="169">
        <f t="shared" ca="1" si="871"/>
        <v>2.1606065024281826</v>
      </c>
    </row>
    <row r="1005" spans="3:60" x14ac:dyDescent="0.25">
      <c r="C1005" s="197">
        <v>93.1</v>
      </c>
      <c r="D1005" s="198">
        <f t="shared" si="839"/>
        <v>34.933222406697723</v>
      </c>
      <c r="E1005" s="199">
        <f t="shared" si="840"/>
        <v>5.6979645542427502</v>
      </c>
      <c r="F1005" s="199">
        <f t="shared" si="841"/>
        <v>28.489822771213753</v>
      </c>
      <c r="G1005" s="199">
        <f t="shared" si="842"/>
        <v>5.3007296206605252</v>
      </c>
      <c r="H1005" s="200">
        <f t="shared" si="843"/>
        <v>5265.0380174200554</v>
      </c>
      <c r="K1005" s="199">
        <f t="shared" si="844"/>
        <v>23.843193601334701</v>
      </c>
      <c r="L1005" s="201">
        <f t="shared" si="845"/>
        <v>0.19996910712180804</v>
      </c>
      <c r="M1005" s="201">
        <f t="shared" si="846"/>
        <v>0.20165089076734738</v>
      </c>
      <c r="N1005" s="201">
        <f t="shared" si="847"/>
        <v>0.21195694310241692</v>
      </c>
      <c r="O1005" s="201">
        <f t="shared" si="848"/>
        <v>0.20015386986729494</v>
      </c>
      <c r="P1005" s="201" t="str">
        <f t="shared" si="849"/>
        <v/>
      </c>
      <c r="Q1005" s="201" t="str">
        <f t="shared" si="850"/>
        <v/>
      </c>
      <c r="R1005" s="201" t="str">
        <f t="shared" si="851"/>
        <v/>
      </c>
      <c r="S1005" s="201" t="str">
        <f t="shared" si="852"/>
        <v/>
      </c>
      <c r="T1005" s="199">
        <f t="shared" si="853"/>
        <v>0</v>
      </c>
      <c r="U1005" s="199">
        <f t="shared" si="854"/>
        <v>4.9311037805584686E-3</v>
      </c>
      <c r="V1005" s="199">
        <f t="shared" si="855"/>
        <v>0</v>
      </c>
      <c r="W1005" s="199">
        <f t="shared" si="856"/>
        <v>0</v>
      </c>
      <c r="X1005" s="199" t="str">
        <f t="shared" si="857"/>
        <v/>
      </c>
      <c r="Y1005" s="199" t="str">
        <f t="shared" si="858"/>
        <v/>
      </c>
      <c r="Z1005" s="199" t="str">
        <f t="shared" si="859"/>
        <v/>
      </c>
      <c r="AA1005" s="199" t="str">
        <f t="shared" si="860"/>
        <v/>
      </c>
      <c r="AB1005" s="201">
        <f t="shared" ca="1" si="861"/>
        <v>2.0903819914903234</v>
      </c>
      <c r="AD1005" s="162">
        <f t="shared" si="862"/>
        <v>0</v>
      </c>
      <c r="AE1005" s="162">
        <f t="shared" si="863"/>
        <v>1.2669532554755248E-4</v>
      </c>
      <c r="AF1005" s="162">
        <f t="shared" si="864"/>
        <v>0</v>
      </c>
      <c r="AG1005" s="162">
        <f t="shared" si="865"/>
        <v>0</v>
      </c>
      <c r="AH1005" s="162" t="str">
        <f t="shared" si="866"/>
        <v/>
      </c>
      <c r="AI1005" s="162" t="str">
        <f t="shared" si="867"/>
        <v/>
      </c>
      <c r="AJ1005" s="162" t="str">
        <f t="shared" si="868"/>
        <v/>
      </c>
      <c r="AK1005" s="162" t="str">
        <f t="shared" si="869"/>
        <v/>
      </c>
      <c r="AM1005" s="199">
        <f t="shared" si="872"/>
        <v>10.39796838517319</v>
      </c>
      <c r="AN1005" s="197">
        <f t="shared" si="874"/>
        <v>0</v>
      </c>
      <c r="AO1005" s="197">
        <f t="shared" si="875"/>
        <v>0</v>
      </c>
      <c r="AP1005" s="197">
        <f t="shared" si="876"/>
        <v>0</v>
      </c>
      <c r="AQ1005" s="197">
        <f t="shared" si="877"/>
        <v>0</v>
      </c>
      <c r="AR1005" s="197" t="str">
        <f t="shared" si="878"/>
        <v/>
      </c>
      <c r="AS1005" s="197" t="str">
        <f t="shared" si="879"/>
        <v/>
      </c>
      <c r="AT1005" s="197" t="str">
        <f t="shared" si="880"/>
        <v/>
      </c>
      <c r="AU1005" s="197" t="str">
        <f t="shared" si="881"/>
        <v/>
      </c>
      <c r="AV1005" s="199">
        <f t="shared" ca="1" si="873"/>
        <v>2.0301731792728224</v>
      </c>
      <c r="AX1005" s="162">
        <f t="shared" si="882"/>
        <v>0</v>
      </c>
      <c r="AY1005" s="162">
        <f t="shared" si="883"/>
        <v>0</v>
      </c>
      <c r="AZ1005" s="162">
        <f t="shared" si="884"/>
        <v>0</v>
      </c>
      <c r="BA1005" s="162">
        <f t="shared" si="885"/>
        <v>0</v>
      </c>
      <c r="BB1005" s="162" t="str">
        <f t="shared" si="886"/>
        <v/>
      </c>
      <c r="BC1005" s="162" t="str">
        <f t="shared" si="887"/>
        <v/>
      </c>
      <c r="BD1005" s="162" t="str">
        <f t="shared" si="888"/>
        <v/>
      </c>
      <c r="BE1005" s="162" t="str">
        <f t="shared" si="889"/>
        <v/>
      </c>
      <c r="BG1005" s="169">
        <f t="shared" si="870"/>
        <v>23.817500504781538</v>
      </c>
      <c r="BH1005" s="169">
        <f t="shared" ca="1" si="871"/>
        <v>2.1074250254063078</v>
      </c>
    </row>
    <row r="1006" spans="3:60" x14ac:dyDescent="0.25">
      <c r="C1006" s="197">
        <v>93.2</v>
      </c>
      <c r="D1006" s="198">
        <f t="shared" si="839"/>
        <v>34.970744664921895</v>
      </c>
      <c r="E1006" s="199">
        <f t="shared" si="840"/>
        <v>5.702918454935622</v>
      </c>
      <c r="F1006" s="199">
        <f t="shared" si="841"/>
        <v>28.514592274678108</v>
      </c>
      <c r="G1006" s="199">
        <f t="shared" si="842"/>
        <v>5.306423207793352</v>
      </c>
      <c r="H1006" s="200">
        <f t="shared" si="843"/>
        <v>5260.4644862204432</v>
      </c>
      <c r="K1006" s="199">
        <f t="shared" si="844"/>
        <v>23.868886697887863</v>
      </c>
      <c r="L1006" s="201">
        <f t="shared" si="845"/>
        <v>0.20018459107344791</v>
      </c>
      <c r="M1006" s="201">
        <f t="shared" si="846"/>
        <v>0.20186818698584666</v>
      </c>
      <c r="N1006" s="201">
        <f t="shared" si="847"/>
        <v>0.21218534498076005</v>
      </c>
      <c r="O1006" s="201">
        <f t="shared" si="848"/>
        <v>0.20036955291672093</v>
      </c>
      <c r="P1006" s="201" t="str">
        <f t="shared" si="849"/>
        <v/>
      </c>
      <c r="Q1006" s="201" t="str">
        <f t="shared" si="850"/>
        <v/>
      </c>
      <c r="R1006" s="201" t="str">
        <f t="shared" si="851"/>
        <v/>
      </c>
      <c r="S1006" s="201" t="str">
        <f t="shared" si="852"/>
        <v/>
      </c>
      <c r="T1006" s="199">
        <f t="shared" si="853"/>
        <v>0</v>
      </c>
      <c r="U1006" s="199">
        <f t="shared" si="854"/>
        <v>5.7239978771395769E-3</v>
      </c>
      <c r="V1006" s="199">
        <f t="shared" si="855"/>
        <v>0</v>
      </c>
      <c r="W1006" s="199">
        <f t="shared" si="856"/>
        <v>0</v>
      </c>
      <c r="X1006" s="199" t="str">
        <f t="shared" si="857"/>
        <v/>
      </c>
      <c r="Y1006" s="199" t="str">
        <f t="shared" si="858"/>
        <v/>
      </c>
      <c r="Z1006" s="199" t="str">
        <f t="shared" si="859"/>
        <v/>
      </c>
      <c r="AA1006" s="199" t="str">
        <f t="shared" si="860"/>
        <v/>
      </c>
      <c r="AB1006" s="201">
        <f t="shared" ca="1" si="861"/>
        <v>2.117465059572905</v>
      </c>
      <c r="AD1006" s="162">
        <f t="shared" si="862"/>
        <v>0</v>
      </c>
      <c r="AE1006" s="162">
        <f t="shared" si="863"/>
        <v>1.470672301274433E-4</v>
      </c>
      <c r="AF1006" s="162">
        <f t="shared" si="864"/>
        <v>0</v>
      </c>
      <c r="AG1006" s="162">
        <f t="shared" si="865"/>
        <v>0</v>
      </c>
      <c r="AH1006" s="162" t="str">
        <f t="shared" si="866"/>
        <v/>
      </c>
      <c r="AI1006" s="162" t="str">
        <f t="shared" si="867"/>
        <v/>
      </c>
      <c r="AJ1006" s="162" t="str">
        <f t="shared" si="868"/>
        <v/>
      </c>
      <c r="AK1006" s="162" t="str">
        <f t="shared" si="869"/>
        <v/>
      </c>
      <c r="AM1006" s="199">
        <f t="shared" si="872"/>
        <v>10.409185179547702</v>
      </c>
      <c r="AN1006" s="197">
        <f t="shared" si="874"/>
        <v>0</v>
      </c>
      <c r="AO1006" s="197">
        <f t="shared" si="875"/>
        <v>0</v>
      </c>
      <c r="AP1006" s="197">
        <f t="shared" si="876"/>
        <v>0</v>
      </c>
      <c r="AQ1006" s="197">
        <f t="shared" si="877"/>
        <v>0</v>
      </c>
      <c r="AR1006" s="197" t="str">
        <f t="shared" si="878"/>
        <v/>
      </c>
      <c r="AS1006" s="197" t="str">
        <f t="shared" si="879"/>
        <v/>
      </c>
      <c r="AT1006" s="197" t="str">
        <f t="shared" si="880"/>
        <v/>
      </c>
      <c r="AU1006" s="197" t="str">
        <f t="shared" si="881"/>
        <v/>
      </c>
      <c r="AV1006" s="199">
        <f t="shared" ca="1" si="873"/>
        <v>2.1323208545604317</v>
      </c>
      <c r="AX1006" s="162">
        <f t="shared" si="882"/>
        <v>0</v>
      </c>
      <c r="AY1006" s="162">
        <f t="shared" si="883"/>
        <v>0</v>
      </c>
      <c r="AZ1006" s="162">
        <f t="shared" si="884"/>
        <v>0</v>
      </c>
      <c r="BA1006" s="162">
        <f t="shared" si="885"/>
        <v>0</v>
      </c>
      <c r="BB1006" s="162" t="str">
        <f t="shared" si="886"/>
        <v/>
      </c>
      <c r="BC1006" s="162" t="str">
        <f t="shared" si="887"/>
        <v/>
      </c>
      <c r="BD1006" s="162" t="str">
        <f t="shared" si="888"/>
        <v/>
      </c>
      <c r="BE1006" s="162" t="str">
        <f t="shared" si="889"/>
        <v/>
      </c>
      <c r="BG1006" s="169">
        <f t="shared" si="870"/>
        <v>23.843193601334701</v>
      </c>
      <c r="BH1006" s="169">
        <f t="shared" ca="1" si="871"/>
        <v>2.0903819914903234</v>
      </c>
    </row>
    <row r="1007" spans="3:60" x14ac:dyDescent="0.25">
      <c r="C1007" s="197">
        <v>93.3</v>
      </c>
      <c r="D1007" s="198">
        <f t="shared" si="839"/>
        <v>35.008266923146053</v>
      </c>
      <c r="E1007" s="199">
        <f t="shared" si="840"/>
        <v>5.7078724544480171</v>
      </c>
      <c r="F1007" s="199">
        <f t="shared" si="841"/>
        <v>28.539362272240083</v>
      </c>
      <c r="G1007" s="199">
        <f t="shared" si="842"/>
        <v>5.3121167949261761</v>
      </c>
      <c r="H1007" s="200">
        <f t="shared" si="843"/>
        <v>5255.8988028230506</v>
      </c>
      <c r="K1007" s="199">
        <f t="shared" si="844"/>
        <v>23.894579794441025</v>
      </c>
      <c r="L1007" s="201">
        <f t="shared" si="845"/>
        <v>0.2004000750250878</v>
      </c>
      <c r="M1007" s="201">
        <f t="shared" si="846"/>
        <v>0.20208548320434597</v>
      </c>
      <c r="N1007" s="201">
        <f t="shared" si="847"/>
        <v>0.21241374685910316</v>
      </c>
      <c r="O1007" s="201">
        <f t="shared" si="848"/>
        <v>0.20058523596614686</v>
      </c>
      <c r="P1007" s="201" t="str">
        <f t="shared" si="849"/>
        <v/>
      </c>
      <c r="Q1007" s="201" t="str">
        <f t="shared" si="850"/>
        <v/>
      </c>
      <c r="R1007" s="201" t="str">
        <f t="shared" si="851"/>
        <v/>
      </c>
      <c r="S1007" s="201" t="str">
        <f t="shared" si="852"/>
        <v/>
      </c>
      <c r="T1007" s="199">
        <f t="shared" si="853"/>
        <v>0</v>
      </c>
      <c r="U1007" s="199">
        <f t="shared" si="854"/>
        <v>6.6422546892352585E-3</v>
      </c>
      <c r="V1007" s="199">
        <f t="shared" si="855"/>
        <v>0</v>
      </c>
      <c r="W1007" s="199">
        <f t="shared" si="856"/>
        <v>0</v>
      </c>
      <c r="X1007" s="199" t="str">
        <f t="shared" si="857"/>
        <v/>
      </c>
      <c r="Y1007" s="199" t="str">
        <f t="shared" si="858"/>
        <v/>
      </c>
      <c r="Z1007" s="199" t="str">
        <f t="shared" si="859"/>
        <v/>
      </c>
      <c r="AA1007" s="199" t="str">
        <f t="shared" si="860"/>
        <v/>
      </c>
      <c r="AB1007" s="201">
        <f t="shared" ca="1" si="861"/>
        <v>2.160933281864998</v>
      </c>
      <c r="AD1007" s="162">
        <f t="shared" si="862"/>
        <v>0</v>
      </c>
      <c r="AE1007" s="162">
        <f t="shared" si="863"/>
        <v>1.7066009106121667E-4</v>
      </c>
      <c r="AF1007" s="162">
        <f t="shared" si="864"/>
        <v>0</v>
      </c>
      <c r="AG1007" s="162">
        <f t="shared" si="865"/>
        <v>0</v>
      </c>
      <c r="AH1007" s="162" t="str">
        <f t="shared" si="866"/>
        <v/>
      </c>
      <c r="AI1007" s="162" t="str">
        <f t="shared" si="867"/>
        <v/>
      </c>
      <c r="AJ1007" s="162" t="str">
        <f t="shared" si="868"/>
        <v/>
      </c>
      <c r="AK1007" s="162" t="str">
        <f t="shared" si="869"/>
        <v/>
      </c>
      <c r="AM1007" s="199">
        <f t="shared" si="872"/>
        <v>10.420401973922214</v>
      </c>
      <c r="AN1007" s="197">
        <f t="shared" si="874"/>
        <v>0</v>
      </c>
      <c r="AO1007" s="197">
        <f t="shared" si="875"/>
        <v>0</v>
      </c>
      <c r="AP1007" s="197">
        <f t="shared" si="876"/>
        <v>0</v>
      </c>
      <c r="AQ1007" s="197">
        <f t="shared" si="877"/>
        <v>0</v>
      </c>
      <c r="AR1007" s="197" t="str">
        <f t="shared" si="878"/>
        <v/>
      </c>
      <c r="AS1007" s="197" t="str">
        <f t="shared" si="879"/>
        <v/>
      </c>
      <c r="AT1007" s="197" t="str">
        <f t="shared" si="880"/>
        <v/>
      </c>
      <c r="AU1007" s="197" t="str">
        <f t="shared" si="881"/>
        <v/>
      </c>
      <c r="AV1007" s="199">
        <f t="shared" ca="1" si="873"/>
        <v>2.0738338070918156</v>
      </c>
      <c r="AX1007" s="162">
        <f t="shared" si="882"/>
        <v>0</v>
      </c>
      <c r="AY1007" s="162">
        <f t="shared" si="883"/>
        <v>0</v>
      </c>
      <c r="AZ1007" s="162">
        <f t="shared" si="884"/>
        <v>0</v>
      </c>
      <c r="BA1007" s="162">
        <f t="shared" si="885"/>
        <v>0</v>
      </c>
      <c r="BB1007" s="162" t="str">
        <f t="shared" si="886"/>
        <v/>
      </c>
      <c r="BC1007" s="162" t="str">
        <f t="shared" si="887"/>
        <v/>
      </c>
      <c r="BD1007" s="162" t="str">
        <f t="shared" si="888"/>
        <v/>
      </c>
      <c r="BE1007" s="162" t="str">
        <f t="shared" si="889"/>
        <v/>
      </c>
      <c r="BG1007" s="169">
        <f t="shared" si="870"/>
        <v>23.868886697887863</v>
      </c>
      <c r="BH1007" s="169">
        <f t="shared" ca="1" si="871"/>
        <v>2.117465059572905</v>
      </c>
    </row>
    <row r="1008" spans="3:60" x14ac:dyDescent="0.25">
      <c r="C1008" s="197">
        <v>93.4</v>
      </c>
      <c r="D1008" s="198">
        <f t="shared" si="839"/>
        <v>35.045789181370225</v>
      </c>
      <c r="E1008" s="199">
        <f t="shared" si="840"/>
        <v>5.7128265524625279</v>
      </c>
      <c r="F1008" s="199">
        <f t="shared" si="841"/>
        <v>28.564132762312639</v>
      </c>
      <c r="G1008" s="199">
        <f t="shared" si="842"/>
        <v>5.3178103820590028</v>
      </c>
      <c r="H1008" s="200">
        <f t="shared" si="843"/>
        <v>5251.3409473404063</v>
      </c>
      <c r="K1008" s="199">
        <f t="shared" si="844"/>
        <v>23.920272890994188</v>
      </c>
      <c r="L1008" s="201">
        <f t="shared" si="845"/>
        <v>0.20061555897672767</v>
      </c>
      <c r="M1008" s="201">
        <f t="shared" si="846"/>
        <v>0.20230277942284525</v>
      </c>
      <c r="N1008" s="201">
        <f t="shared" si="847"/>
        <v>0.2126421487374463</v>
      </c>
      <c r="O1008" s="201">
        <f t="shared" si="848"/>
        <v>0.20080091901557282</v>
      </c>
      <c r="P1008" s="201" t="str">
        <f t="shared" si="849"/>
        <v/>
      </c>
      <c r="Q1008" s="201" t="str">
        <f t="shared" si="850"/>
        <v/>
      </c>
      <c r="R1008" s="201" t="str">
        <f t="shared" si="851"/>
        <v/>
      </c>
      <c r="S1008" s="201" t="str">
        <f t="shared" si="852"/>
        <v/>
      </c>
      <c r="T1008" s="199">
        <f t="shared" si="853"/>
        <v>0</v>
      </c>
      <c r="U1008" s="199">
        <f t="shared" si="854"/>
        <v>7.7053571056642017E-3</v>
      </c>
      <c r="V1008" s="199">
        <f t="shared" si="855"/>
        <v>0</v>
      </c>
      <c r="W1008" s="199">
        <f t="shared" si="856"/>
        <v>0</v>
      </c>
      <c r="X1008" s="199" t="str">
        <f t="shared" si="857"/>
        <v/>
      </c>
      <c r="Y1008" s="199" t="str">
        <f t="shared" si="858"/>
        <v/>
      </c>
      <c r="Z1008" s="199" t="str">
        <f t="shared" si="859"/>
        <v/>
      </c>
      <c r="AA1008" s="199" t="str">
        <f t="shared" si="860"/>
        <v/>
      </c>
      <c r="AB1008" s="201">
        <f t="shared" ca="1" si="861"/>
        <v>2.1680064202694007</v>
      </c>
      <c r="AD1008" s="162">
        <f t="shared" si="862"/>
        <v>0</v>
      </c>
      <c r="AE1008" s="162">
        <f t="shared" si="863"/>
        <v>1.9797448409242569E-4</v>
      </c>
      <c r="AF1008" s="162">
        <f t="shared" si="864"/>
        <v>0</v>
      </c>
      <c r="AG1008" s="162">
        <f t="shared" si="865"/>
        <v>0</v>
      </c>
      <c r="AH1008" s="162" t="str">
        <f t="shared" si="866"/>
        <v/>
      </c>
      <c r="AI1008" s="162" t="str">
        <f t="shared" si="867"/>
        <v/>
      </c>
      <c r="AJ1008" s="162" t="str">
        <f t="shared" si="868"/>
        <v/>
      </c>
      <c r="AK1008" s="162" t="str">
        <f t="shared" si="869"/>
        <v/>
      </c>
      <c r="AM1008" s="199">
        <f t="shared" si="872"/>
        <v>10.431618768296726</v>
      </c>
      <c r="AN1008" s="197">
        <f t="shared" si="874"/>
        <v>0</v>
      </c>
      <c r="AO1008" s="197">
        <f t="shared" si="875"/>
        <v>0</v>
      </c>
      <c r="AP1008" s="197">
        <f t="shared" si="876"/>
        <v>0</v>
      </c>
      <c r="AQ1008" s="197">
        <f t="shared" si="877"/>
        <v>0</v>
      </c>
      <c r="AR1008" s="197" t="str">
        <f t="shared" si="878"/>
        <v/>
      </c>
      <c r="AS1008" s="197" t="str">
        <f t="shared" si="879"/>
        <v/>
      </c>
      <c r="AT1008" s="197" t="str">
        <f t="shared" si="880"/>
        <v/>
      </c>
      <c r="AU1008" s="197" t="str">
        <f t="shared" si="881"/>
        <v/>
      </c>
      <c r="AV1008" s="199">
        <f t="shared" ca="1" si="873"/>
        <v>2.172194631376501</v>
      </c>
      <c r="AX1008" s="162">
        <f t="shared" si="882"/>
        <v>0</v>
      </c>
      <c r="AY1008" s="162">
        <f t="shared" si="883"/>
        <v>0</v>
      </c>
      <c r="AZ1008" s="162">
        <f t="shared" si="884"/>
        <v>0</v>
      </c>
      <c r="BA1008" s="162">
        <f t="shared" si="885"/>
        <v>0</v>
      </c>
      <c r="BB1008" s="162" t="str">
        <f t="shared" si="886"/>
        <v/>
      </c>
      <c r="BC1008" s="162" t="str">
        <f t="shared" si="887"/>
        <v/>
      </c>
      <c r="BD1008" s="162" t="str">
        <f t="shared" si="888"/>
        <v/>
      </c>
      <c r="BE1008" s="162" t="str">
        <f t="shared" si="889"/>
        <v/>
      </c>
      <c r="BG1008" s="169">
        <f t="shared" si="870"/>
        <v>23.894579794441025</v>
      </c>
      <c r="BH1008" s="169">
        <f t="shared" ca="1" si="871"/>
        <v>2.160933281864998</v>
      </c>
    </row>
    <row r="1009" spans="3:60" x14ac:dyDescent="0.25">
      <c r="C1009" s="197">
        <v>93.5</v>
      </c>
      <c r="D1009" s="198">
        <f t="shared" si="839"/>
        <v>35.083311439594389</v>
      </c>
      <c r="E1009" s="199">
        <f t="shared" si="840"/>
        <v>5.7177807486631016</v>
      </c>
      <c r="F1009" s="199">
        <f t="shared" si="841"/>
        <v>28.588903743315509</v>
      </c>
      <c r="G1009" s="199">
        <f t="shared" si="842"/>
        <v>5.3235039691918278</v>
      </c>
      <c r="H1009" s="200">
        <f t="shared" si="843"/>
        <v>5246.7908999508991</v>
      </c>
      <c r="K1009" s="199">
        <f t="shared" si="844"/>
        <v>23.94596598754735</v>
      </c>
      <c r="L1009" s="201">
        <f t="shared" si="845"/>
        <v>0.20083104292836756</v>
      </c>
      <c r="M1009" s="201">
        <f t="shared" si="846"/>
        <v>0.20252007564134455</v>
      </c>
      <c r="N1009" s="201">
        <f t="shared" si="847"/>
        <v>0.21287055061578941</v>
      </c>
      <c r="O1009" s="201">
        <f t="shared" si="848"/>
        <v>0.2010166020649988</v>
      </c>
      <c r="P1009" s="201" t="str">
        <f t="shared" si="849"/>
        <v/>
      </c>
      <c r="Q1009" s="201" t="str">
        <f t="shared" si="850"/>
        <v/>
      </c>
      <c r="R1009" s="201" t="str">
        <f t="shared" si="851"/>
        <v/>
      </c>
      <c r="S1009" s="201" t="str">
        <f t="shared" si="852"/>
        <v/>
      </c>
      <c r="T1009" s="199">
        <f t="shared" si="853"/>
        <v>0</v>
      </c>
      <c r="U1009" s="199">
        <f t="shared" si="854"/>
        <v>8.9357631799196133E-3</v>
      </c>
      <c r="V1009" s="199">
        <f t="shared" si="855"/>
        <v>0</v>
      </c>
      <c r="W1009" s="199">
        <f t="shared" si="856"/>
        <v>0</v>
      </c>
      <c r="X1009" s="199" t="str">
        <f t="shared" si="857"/>
        <v/>
      </c>
      <c r="Y1009" s="199" t="str">
        <f t="shared" si="858"/>
        <v/>
      </c>
      <c r="Z1009" s="199" t="str">
        <f t="shared" si="859"/>
        <v/>
      </c>
      <c r="AA1009" s="199" t="str">
        <f t="shared" si="860"/>
        <v/>
      </c>
      <c r="AB1009" s="201">
        <f t="shared" ca="1" si="861"/>
        <v>2.1101151778071294</v>
      </c>
      <c r="AD1009" s="162">
        <f t="shared" si="862"/>
        <v>0</v>
      </c>
      <c r="AE1009" s="162">
        <f t="shared" si="863"/>
        <v>2.2958742615786739E-4</v>
      </c>
      <c r="AF1009" s="162">
        <f t="shared" si="864"/>
        <v>0</v>
      </c>
      <c r="AG1009" s="162">
        <f t="shared" si="865"/>
        <v>0</v>
      </c>
      <c r="AH1009" s="162" t="str">
        <f t="shared" si="866"/>
        <v/>
      </c>
      <c r="AI1009" s="162" t="str">
        <f t="shared" si="867"/>
        <v/>
      </c>
      <c r="AJ1009" s="162" t="str">
        <f t="shared" si="868"/>
        <v/>
      </c>
      <c r="AK1009" s="162" t="str">
        <f t="shared" si="869"/>
        <v/>
      </c>
      <c r="AM1009" s="199">
        <f t="shared" si="872"/>
        <v>10.442835562671238</v>
      </c>
      <c r="AN1009" s="197">
        <f t="shared" si="874"/>
        <v>0</v>
      </c>
      <c r="AO1009" s="197">
        <f t="shared" si="875"/>
        <v>0</v>
      </c>
      <c r="AP1009" s="197">
        <f t="shared" si="876"/>
        <v>0</v>
      </c>
      <c r="AQ1009" s="197">
        <f t="shared" si="877"/>
        <v>0</v>
      </c>
      <c r="AR1009" s="197" t="str">
        <f t="shared" si="878"/>
        <v/>
      </c>
      <c r="AS1009" s="197" t="str">
        <f t="shared" si="879"/>
        <v/>
      </c>
      <c r="AT1009" s="197" t="str">
        <f t="shared" si="880"/>
        <v/>
      </c>
      <c r="AU1009" s="197" t="str">
        <f t="shared" si="881"/>
        <v/>
      </c>
      <c r="AV1009" s="199">
        <f t="shared" ca="1" si="873"/>
        <v>2.0878451024090814</v>
      </c>
      <c r="AX1009" s="162">
        <f t="shared" si="882"/>
        <v>0</v>
      </c>
      <c r="AY1009" s="162">
        <f t="shared" si="883"/>
        <v>0</v>
      </c>
      <c r="AZ1009" s="162">
        <f t="shared" si="884"/>
        <v>0</v>
      </c>
      <c r="BA1009" s="162">
        <f t="shared" si="885"/>
        <v>0</v>
      </c>
      <c r="BB1009" s="162" t="str">
        <f t="shared" si="886"/>
        <v/>
      </c>
      <c r="BC1009" s="162" t="str">
        <f t="shared" si="887"/>
        <v/>
      </c>
      <c r="BD1009" s="162" t="str">
        <f t="shared" si="888"/>
        <v/>
      </c>
      <c r="BE1009" s="162" t="str">
        <f t="shared" si="889"/>
        <v/>
      </c>
      <c r="BG1009" s="169">
        <f t="shared" si="870"/>
        <v>23.920272890994188</v>
      </c>
      <c r="BH1009" s="169">
        <f t="shared" ca="1" si="871"/>
        <v>2.1680064202694007</v>
      </c>
    </row>
    <row r="1010" spans="3:60" x14ac:dyDescent="0.25">
      <c r="C1010" s="197">
        <v>93.6</v>
      </c>
      <c r="D1010" s="198">
        <f t="shared" si="839"/>
        <v>35.120833697818547</v>
      </c>
      <c r="E1010" s="199">
        <f t="shared" si="840"/>
        <v>5.7227350427350423</v>
      </c>
      <c r="F1010" s="199">
        <f t="shared" si="841"/>
        <v>28.613675213675211</v>
      </c>
      <c r="G1010" s="199">
        <f t="shared" si="842"/>
        <v>5.3291975563246528</v>
      </c>
      <c r="H1010" s="200">
        <f t="shared" si="843"/>
        <v>5242.2486408985005</v>
      </c>
      <c r="K1010" s="199">
        <f t="shared" si="844"/>
        <v>23.971659084100512</v>
      </c>
      <c r="L1010" s="201">
        <f t="shared" si="845"/>
        <v>0.20104652688000743</v>
      </c>
      <c r="M1010" s="201">
        <f t="shared" si="846"/>
        <v>0.20273737185984383</v>
      </c>
      <c r="N1010" s="201">
        <f t="shared" si="847"/>
        <v>0.21309895249413252</v>
      </c>
      <c r="O1010" s="201">
        <f t="shared" si="848"/>
        <v>0.20123228511442476</v>
      </c>
      <c r="P1010" s="201" t="str">
        <f t="shared" si="849"/>
        <v/>
      </c>
      <c r="Q1010" s="201" t="str">
        <f t="shared" si="850"/>
        <v/>
      </c>
      <c r="R1010" s="201" t="str">
        <f t="shared" si="851"/>
        <v/>
      </c>
      <c r="S1010" s="201" t="str">
        <f t="shared" si="852"/>
        <v/>
      </c>
      <c r="T1010" s="199">
        <f t="shared" si="853"/>
        <v>0</v>
      </c>
      <c r="U1010" s="199">
        <f t="shared" si="854"/>
        <v>1.0359352372372996E-2</v>
      </c>
      <c r="V1010" s="199">
        <f t="shared" si="855"/>
        <v>0</v>
      </c>
      <c r="W1010" s="199">
        <f t="shared" si="856"/>
        <v>0</v>
      </c>
      <c r="X1010" s="199" t="str">
        <f t="shared" si="857"/>
        <v/>
      </c>
      <c r="Y1010" s="199" t="str">
        <f t="shared" si="858"/>
        <v/>
      </c>
      <c r="Z1010" s="199" t="str">
        <f t="shared" si="859"/>
        <v/>
      </c>
      <c r="AA1010" s="199" t="str">
        <f t="shared" si="860"/>
        <v/>
      </c>
      <c r="AB1010" s="201">
        <f t="shared" ca="1" si="861"/>
        <v>2.0702679423336683</v>
      </c>
      <c r="AD1010" s="162">
        <f t="shared" si="862"/>
        <v>0</v>
      </c>
      <c r="AE1010" s="162">
        <f t="shared" si="863"/>
        <v>2.661638407316105E-4</v>
      </c>
      <c r="AF1010" s="162">
        <f t="shared" si="864"/>
        <v>0</v>
      </c>
      <c r="AG1010" s="162">
        <f t="shared" si="865"/>
        <v>0</v>
      </c>
      <c r="AH1010" s="162" t="str">
        <f t="shared" si="866"/>
        <v/>
      </c>
      <c r="AI1010" s="162" t="str">
        <f t="shared" si="867"/>
        <v/>
      </c>
      <c r="AJ1010" s="162" t="str">
        <f t="shared" si="868"/>
        <v/>
      </c>
      <c r="AK1010" s="162" t="str">
        <f t="shared" si="869"/>
        <v/>
      </c>
      <c r="AM1010" s="199">
        <f t="shared" si="872"/>
        <v>10.45405235704575</v>
      </c>
      <c r="AN1010" s="197">
        <f t="shared" si="874"/>
        <v>0</v>
      </c>
      <c r="AO1010" s="197">
        <f t="shared" si="875"/>
        <v>0</v>
      </c>
      <c r="AP1010" s="197">
        <f t="shared" si="876"/>
        <v>0</v>
      </c>
      <c r="AQ1010" s="197">
        <f t="shared" si="877"/>
        <v>0</v>
      </c>
      <c r="AR1010" s="197" t="str">
        <f t="shared" si="878"/>
        <v/>
      </c>
      <c r="AS1010" s="197" t="str">
        <f t="shared" si="879"/>
        <v/>
      </c>
      <c r="AT1010" s="197" t="str">
        <f t="shared" si="880"/>
        <v/>
      </c>
      <c r="AU1010" s="197" t="str">
        <f t="shared" si="881"/>
        <v/>
      </c>
      <c r="AV1010" s="199">
        <f t="shared" ca="1" si="873"/>
        <v>2.1213351302830481</v>
      </c>
      <c r="AX1010" s="162">
        <f t="shared" si="882"/>
        <v>0</v>
      </c>
      <c r="AY1010" s="162">
        <f t="shared" si="883"/>
        <v>0</v>
      </c>
      <c r="AZ1010" s="162">
        <f t="shared" si="884"/>
        <v>0</v>
      </c>
      <c r="BA1010" s="162">
        <f t="shared" si="885"/>
        <v>0</v>
      </c>
      <c r="BB1010" s="162" t="str">
        <f t="shared" si="886"/>
        <v/>
      </c>
      <c r="BC1010" s="162" t="str">
        <f t="shared" si="887"/>
        <v/>
      </c>
      <c r="BD1010" s="162" t="str">
        <f t="shared" si="888"/>
        <v/>
      </c>
      <c r="BE1010" s="162" t="str">
        <f t="shared" si="889"/>
        <v/>
      </c>
      <c r="BG1010" s="169">
        <f t="shared" si="870"/>
        <v>23.94596598754735</v>
      </c>
      <c r="BH1010" s="169">
        <f t="shared" ca="1" si="871"/>
        <v>2.1101151778071294</v>
      </c>
    </row>
    <row r="1011" spans="3:60" x14ac:dyDescent="0.25">
      <c r="C1011" s="197">
        <v>93.7</v>
      </c>
      <c r="D1011" s="198">
        <f t="shared" si="839"/>
        <v>35.158355956042719</v>
      </c>
      <c r="E1011" s="199">
        <f t="shared" si="840"/>
        <v>5.7276894343649953</v>
      </c>
      <c r="F1011" s="199">
        <f t="shared" si="841"/>
        <v>28.638447171824978</v>
      </c>
      <c r="G1011" s="199">
        <f t="shared" si="842"/>
        <v>5.3348911434574795</v>
      </c>
      <c r="H1011" s="200">
        <f t="shared" si="843"/>
        <v>5237.7141504925139</v>
      </c>
      <c r="K1011" s="199">
        <f t="shared" si="844"/>
        <v>23.997352180653674</v>
      </c>
      <c r="L1011" s="201">
        <f t="shared" si="845"/>
        <v>0.20126201083164733</v>
      </c>
      <c r="M1011" s="201">
        <f t="shared" si="846"/>
        <v>0.20295466807834314</v>
      </c>
      <c r="N1011" s="201">
        <f t="shared" si="847"/>
        <v>0.21332735437247566</v>
      </c>
      <c r="O1011" s="201">
        <f t="shared" si="848"/>
        <v>0.20144796816385074</v>
      </c>
      <c r="P1011" s="201" t="str">
        <f t="shared" si="849"/>
        <v/>
      </c>
      <c r="Q1011" s="201" t="str">
        <f t="shared" si="850"/>
        <v/>
      </c>
      <c r="R1011" s="201" t="str">
        <f t="shared" si="851"/>
        <v/>
      </c>
      <c r="S1011" s="201" t="str">
        <f t="shared" si="852"/>
        <v/>
      </c>
      <c r="T1011" s="199">
        <f t="shared" si="853"/>
        <v>0</v>
      </c>
      <c r="U1011" s="199">
        <f t="shared" si="854"/>
        <v>1.200593750380684E-2</v>
      </c>
      <c r="V1011" s="199">
        <f t="shared" si="855"/>
        <v>0</v>
      </c>
      <c r="W1011" s="199">
        <f t="shared" si="856"/>
        <v>0</v>
      </c>
      <c r="X1011" s="199" t="str">
        <f t="shared" si="857"/>
        <v/>
      </c>
      <c r="Y1011" s="199" t="str">
        <f t="shared" si="858"/>
        <v/>
      </c>
      <c r="Z1011" s="199" t="str">
        <f t="shared" si="859"/>
        <v/>
      </c>
      <c r="AA1011" s="199" t="str">
        <f t="shared" si="860"/>
        <v/>
      </c>
      <c r="AB1011" s="201">
        <f t="shared" ca="1" si="861"/>
        <v>2.0384672724359274</v>
      </c>
      <c r="AD1011" s="162">
        <f t="shared" si="862"/>
        <v>0</v>
      </c>
      <c r="AE1011" s="162">
        <f t="shared" si="863"/>
        <v>3.0846971149654171E-4</v>
      </c>
      <c r="AF1011" s="162">
        <f t="shared" si="864"/>
        <v>0</v>
      </c>
      <c r="AG1011" s="162">
        <f t="shared" si="865"/>
        <v>0</v>
      </c>
      <c r="AH1011" s="162" t="str">
        <f t="shared" si="866"/>
        <v/>
      </c>
      <c r="AI1011" s="162" t="str">
        <f t="shared" si="867"/>
        <v/>
      </c>
      <c r="AJ1011" s="162" t="str">
        <f t="shared" si="868"/>
        <v/>
      </c>
      <c r="AK1011" s="162" t="str">
        <f t="shared" si="869"/>
        <v/>
      </c>
      <c r="AM1011" s="199">
        <f t="shared" si="872"/>
        <v>10.465269151420262</v>
      </c>
      <c r="AN1011" s="197">
        <f t="shared" si="874"/>
        <v>0</v>
      </c>
      <c r="AO1011" s="197">
        <f t="shared" si="875"/>
        <v>0</v>
      </c>
      <c r="AP1011" s="197">
        <f t="shared" si="876"/>
        <v>0</v>
      </c>
      <c r="AQ1011" s="197">
        <f t="shared" si="877"/>
        <v>0</v>
      </c>
      <c r="AR1011" s="197" t="str">
        <f t="shared" si="878"/>
        <v/>
      </c>
      <c r="AS1011" s="197" t="str">
        <f t="shared" si="879"/>
        <v/>
      </c>
      <c r="AT1011" s="197" t="str">
        <f t="shared" si="880"/>
        <v/>
      </c>
      <c r="AU1011" s="197" t="str">
        <f t="shared" si="881"/>
        <v/>
      </c>
      <c r="AV1011" s="199">
        <f t="shared" ca="1" si="873"/>
        <v>2.1681342210273225</v>
      </c>
      <c r="AX1011" s="162">
        <f t="shared" si="882"/>
        <v>0</v>
      </c>
      <c r="AY1011" s="162">
        <f t="shared" si="883"/>
        <v>0</v>
      </c>
      <c r="AZ1011" s="162">
        <f t="shared" si="884"/>
        <v>0</v>
      </c>
      <c r="BA1011" s="162">
        <f t="shared" si="885"/>
        <v>0</v>
      </c>
      <c r="BB1011" s="162" t="str">
        <f t="shared" si="886"/>
        <v/>
      </c>
      <c r="BC1011" s="162" t="str">
        <f t="shared" si="887"/>
        <v/>
      </c>
      <c r="BD1011" s="162" t="str">
        <f t="shared" si="888"/>
        <v/>
      </c>
      <c r="BE1011" s="162" t="str">
        <f t="shared" si="889"/>
        <v/>
      </c>
      <c r="BG1011" s="169">
        <f t="shared" si="870"/>
        <v>23.971659084100512</v>
      </c>
      <c r="BH1011" s="169">
        <f t="shared" ca="1" si="871"/>
        <v>2.0702679423336683</v>
      </c>
    </row>
    <row r="1012" spans="3:60" x14ac:dyDescent="0.25">
      <c r="C1012" s="197">
        <v>93.8</v>
      </c>
      <c r="D1012" s="198">
        <f t="shared" si="839"/>
        <v>35.195878214266884</v>
      </c>
      <c r="E1012" s="199">
        <f t="shared" si="840"/>
        <v>5.7326439232409383</v>
      </c>
      <c r="F1012" s="199">
        <f t="shared" si="841"/>
        <v>28.663219616204692</v>
      </c>
      <c r="G1012" s="199">
        <f t="shared" si="842"/>
        <v>5.3405847305903045</v>
      </c>
      <c r="H1012" s="200">
        <f t="shared" si="843"/>
        <v>5233.1874091073078</v>
      </c>
      <c r="K1012" s="199">
        <f t="shared" si="844"/>
        <v>24.023045277206837</v>
      </c>
      <c r="L1012" s="201">
        <f t="shared" si="845"/>
        <v>0.20147749478328719</v>
      </c>
      <c r="M1012" s="201">
        <f t="shared" si="846"/>
        <v>0.20317196429684245</v>
      </c>
      <c r="N1012" s="201">
        <f t="shared" si="847"/>
        <v>0.21355575625081877</v>
      </c>
      <c r="O1012" s="201">
        <f t="shared" si="848"/>
        <v>0.2016636512132767</v>
      </c>
      <c r="P1012" s="201" t="str">
        <f t="shared" si="849"/>
        <v/>
      </c>
      <c r="Q1012" s="201" t="str">
        <f t="shared" si="850"/>
        <v/>
      </c>
      <c r="R1012" s="201" t="str">
        <f t="shared" si="851"/>
        <v/>
      </c>
      <c r="S1012" s="201" t="str">
        <f t="shared" si="852"/>
        <v/>
      </c>
      <c r="T1012" s="199">
        <f t="shared" si="853"/>
        <v>0</v>
      </c>
      <c r="U1012" s="199">
        <f t="shared" si="854"/>
        <v>1.3909851914770281E-2</v>
      </c>
      <c r="V1012" s="199">
        <f t="shared" si="855"/>
        <v>0</v>
      </c>
      <c r="W1012" s="199">
        <f t="shared" si="856"/>
        <v>0</v>
      </c>
      <c r="X1012" s="199" t="str">
        <f t="shared" si="857"/>
        <v/>
      </c>
      <c r="Y1012" s="199" t="str">
        <f t="shared" si="858"/>
        <v/>
      </c>
      <c r="Z1012" s="199" t="str">
        <f t="shared" si="859"/>
        <v/>
      </c>
      <c r="AA1012" s="199" t="str">
        <f t="shared" si="860"/>
        <v/>
      </c>
      <c r="AB1012" s="201">
        <f t="shared" ca="1" si="861"/>
        <v>2.0459728102322519</v>
      </c>
      <c r="AD1012" s="162">
        <f t="shared" si="862"/>
        <v>0</v>
      </c>
      <c r="AE1012" s="162">
        <f t="shared" si="863"/>
        <v>3.5738716828638263E-4</v>
      </c>
      <c r="AF1012" s="162">
        <f t="shared" si="864"/>
        <v>0</v>
      </c>
      <c r="AG1012" s="162">
        <f t="shared" si="865"/>
        <v>0</v>
      </c>
      <c r="AH1012" s="162" t="str">
        <f t="shared" si="866"/>
        <v/>
      </c>
      <c r="AI1012" s="162" t="str">
        <f t="shared" si="867"/>
        <v/>
      </c>
      <c r="AJ1012" s="162" t="str">
        <f t="shared" si="868"/>
        <v/>
      </c>
      <c r="AK1012" s="162" t="str">
        <f t="shared" si="869"/>
        <v/>
      </c>
      <c r="AM1012" s="199">
        <f t="shared" si="872"/>
        <v>10.476485945794774</v>
      </c>
      <c r="AN1012" s="197">
        <f t="shared" si="874"/>
        <v>0</v>
      </c>
      <c r="AO1012" s="197">
        <f t="shared" si="875"/>
        <v>0</v>
      </c>
      <c r="AP1012" s="197">
        <f t="shared" si="876"/>
        <v>0</v>
      </c>
      <c r="AQ1012" s="197">
        <f t="shared" si="877"/>
        <v>0</v>
      </c>
      <c r="AR1012" s="197" t="str">
        <f t="shared" si="878"/>
        <v/>
      </c>
      <c r="AS1012" s="197" t="str">
        <f t="shared" si="879"/>
        <v/>
      </c>
      <c r="AT1012" s="197" t="str">
        <f t="shared" si="880"/>
        <v/>
      </c>
      <c r="AU1012" s="197" t="str">
        <f t="shared" si="881"/>
        <v/>
      </c>
      <c r="AV1012" s="199">
        <f t="shared" ca="1" si="873"/>
        <v>2.108223357426763</v>
      </c>
      <c r="AX1012" s="162">
        <f t="shared" si="882"/>
        <v>0</v>
      </c>
      <c r="AY1012" s="162">
        <f t="shared" si="883"/>
        <v>0</v>
      </c>
      <c r="AZ1012" s="162">
        <f t="shared" si="884"/>
        <v>0</v>
      </c>
      <c r="BA1012" s="162">
        <f t="shared" si="885"/>
        <v>0</v>
      </c>
      <c r="BB1012" s="162" t="str">
        <f t="shared" si="886"/>
        <v/>
      </c>
      <c r="BC1012" s="162" t="str">
        <f t="shared" si="887"/>
        <v/>
      </c>
      <c r="BD1012" s="162" t="str">
        <f t="shared" si="888"/>
        <v/>
      </c>
      <c r="BE1012" s="162" t="str">
        <f t="shared" si="889"/>
        <v/>
      </c>
      <c r="BG1012" s="169">
        <f t="shared" si="870"/>
        <v>23.997352180653674</v>
      </c>
      <c r="BH1012" s="169">
        <f t="shared" ca="1" si="871"/>
        <v>2.0384672724359274</v>
      </c>
    </row>
    <row r="1013" spans="3:60" x14ac:dyDescent="0.25">
      <c r="C1013" s="197">
        <v>93.9</v>
      </c>
      <c r="D1013" s="198">
        <f t="shared" si="839"/>
        <v>35.233400472491041</v>
      </c>
      <c r="E1013" s="199">
        <f t="shared" si="840"/>
        <v>5.7375985090521837</v>
      </c>
      <c r="F1013" s="199">
        <f t="shared" si="841"/>
        <v>28.687992545260919</v>
      </c>
      <c r="G1013" s="199">
        <f t="shared" si="842"/>
        <v>5.3462783177231286</v>
      </c>
      <c r="H1013" s="200">
        <f t="shared" si="843"/>
        <v>5228.6683971820494</v>
      </c>
      <c r="K1013" s="199">
        <f t="shared" si="844"/>
        <v>24.048738373759999</v>
      </c>
      <c r="L1013" s="201">
        <f t="shared" si="845"/>
        <v>0.20169297873492706</v>
      </c>
      <c r="M1013" s="201">
        <f t="shared" si="846"/>
        <v>0.20338926051534173</v>
      </c>
      <c r="N1013" s="201">
        <f t="shared" si="847"/>
        <v>0.21378415812916188</v>
      </c>
      <c r="O1013" s="201">
        <f t="shared" si="848"/>
        <v>0.20187933426270266</v>
      </c>
      <c r="P1013" s="201" t="str">
        <f t="shared" si="849"/>
        <v/>
      </c>
      <c r="Q1013" s="201" t="str">
        <f t="shared" si="850"/>
        <v/>
      </c>
      <c r="R1013" s="201" t="str">
        <f t="shared" si="851"/>
        <v/>
      </c>
      <c r="S1013" s="201" t="str">
        <f t="shared" si="852"/>
        <v/>
      </c>
      <c r="T1013" s="199">
        <f t="shared" si="853"/>
        <v>0</v>
      </c>
      <c r="U1013" s="199">
        <f t="shared" si="854"/>
        <v>1.6110622669965113E-2</v>
      </c>
      <c r="V1013" s="199">
        <f t="shared" si="855"/>
        <v>0</v>
      </c>
      <c r="W1013" s="199">
        <f t="shared" si="856"/>
        <v>0</v>
      </c>
      <c r="X1013" s="199" t="str">
        <f t="shared" si="857"/>
        <v/>
      </c>
      <c r="Y1013" s="199" t="str">
        <f t="shared" si="858"/>
        <v/>
      </c>
      <c r="Z1013" s="199" t="str">
        <f t="shared" si="859"/>
        <v/>
      </c>
      <c r="AA1013" s="199" t="str">
        <f t="shared" si="860"/>
        <v/>
      </c>
      <c r="AB1013" s="201">
        <f t="shared" ca="1" si="861"/>
        <v>2.15838326932175</v>
      </c>
      <c r="AD1013" s="162">
        <f t="shared" si="862"/>
        <v>0</v>
      </c>
      <c r="AE1013" s="162">
        <f t="shared" si="863"/>
        <v>4.1393178379097936E-4</v>
      </c>
      <c r="AF1013" s="162">
        <f t="shared" si="864"/>
        <v>0</v>
      </c>
      <c r="AG1013" s="162">
        <f t="shared" si="865"/>
        <v>0</v>
      </c>
      <c r="AH1013" s="162" t="str">
        <f t="shared" si="866"/>
        <v/>
      </c>
      <c r="AI1013" s="162" t="str">
        <f t="shared" si="867"/>
        <v/>
      </c>
      <c r="AJ1013" s="162" t="str">
        <f t="shared" si="868"/>
        <v/>
      </c>
      <c r="AK1013" s="162" t="str">
        <f t="shared" si="869"/>
        <v/>
      </c>
      <c r="AM1013" s="199">
        <f t="shared" si="872"/>
        <v>10.487702740169286</v>
      </c>
      <c r="AN1013" s="197">
        <f t="shared" si="874"/>
        <v>0</v>
      </c>
      <c r="AO1013" s="197">
        <f t="shared" si="875"/>
        <v>0</v>
      </c>
      <c r="AP1013" s="197">
        <f t="shared" si="876"/>
        <v>0</v>
      </c>
      <c r="AQ1013" s="197">
        <f t="shared" si="877"/>
        <v>0</v>
      </c>
      <c r="AR1013" s="197" t="str">
        <f t="shared" si="878"/>
        <v/>
      </c>
      <c r="AS1013" s="197" t="str">
        <f t="shared" si="879"/>
        <v/>
      </c>
      <c r="AT1013" s="197" t="str">
        <f t="shared" si="880"/>
        <v/>
      </c>
      <c r="AU1013" s="197" t="str">
        <f t="shared" si="881"/>
        <v/>
      </c>
      <c r="AV1013" s="199">
        <f t="shared" ca="1" si="873"/>
        <v>2.0956051264586817</v>
      </c>
      <c r="AX1013" s="162">
        <f t="shared" si="882"/>
        <v>0</v>
      </c>
      <c r="AY1013" s="162">
        <f t="shared" si="883"/>
        <v>0</v>
      </c>
      <c r="AZ1013" s="162">
        <f t="shared" si="884"/>
        <v>0</v>
      </c>
      <c r="BA1013" s="162">
        <f t="shared" si="885"/>
        <v>0</v>
      </c>
      <c r="BB1013" s="162" t="str">
        <f t="shared" si="886"/>
        <v/>
      </c>
      <c r="BC1013" s="162" t="str">
        <f t="shared" si="887"/>
        <v/>
      </c>
      <c r="BD1013" s="162" t="str">
        <f t="shared" si="888"/>
        <v/>
      </c>
      <c r="BE1013" s="162" t="str">
        <f t="shared" si="889"/>
        <v/>
      </c>
      <c r="BG1013" s="169">
        <f t="shared" si="870"/>
        <v>24.023045277206837</v>
      </c>
      <c r="BH1013" s="169">
        <f t="shared" ca="1" si="871"/>
        <v>2.0459728102322519</v>
      </c>
    </row>
    <row r="1014" spans="3:60" x14ac:dyDescent="0.25">
      <c r="C1014" s="197">
        <v>94</v>
      </c>
      <c r="D1014" s="198">
        <f t="shared" si="839"/>
        <v>35.270922730715213</v>
      </c>
      <c r="E1014" s="199">
        <f t="shared" si="840"/>
        <v>5.7425531914893622</v>
      </c>
      <c r="F1014" s="199">
        <f t="shared" si="841"/>
        <v>28.712765957446813</v>
      </c>
      <c r="G1014" s="199">
        <f t="shared" si="842"/>
        <v>5.3519719048559553</v>
      </c>
      <c r="H1014" s="200">
        <f t="shared" si="843"/>
        <v>5224.1570952204511</v>
      </c>
      <c r="K1014" s="199">
        <f t="shared" si="844"/>
        <v>24.074431470313161</v>
      </c>
      <c r="L1014" s="201">
        <f t="shared" si="845"/>
        <v>0.20190846268656695</v>
      </c>
      <c r="M1014" s="201">
        <f t="shared" si="846"/>
        <v>0.20360655673384104</v>
      </c>
      <c r="N1014" s="201">
        <f t="shared" si="847"/>
        <v>0.21401256000750501</v>
      </c>
      <c r="O1014" s="201">
        <f t="shared" si="848"/>
        <v>0.20209501731212862</v>
      </c>
      <c r="P1014" s="201" t="str">
        <f t="shared" si="849"/>
        <v/>
      </c>
      <c r="Q1014" s="201" t="str">
        <f t="shared" si="850"/>
        <v/>
      </c>
      <c r="R1014" s="201" t="str">
        <f t="shared" si="851"/>
        <v/>
      </c>
      <c r="S1014" s="201" t="str">
        <f t="shared" si="852"/>
        <v/>
      </c>
      <c r="T1014" s="199">
        <f t="shared" si="853"/>
        <v>0</v>
      </c>
      <c r="U1014" s="199">
        <f t="shared" si="854"/>
        <v>1.8653742177779806E-2</v>
      </c>
      <c r="V1014" s="199">
        <f t="shared" si="855"/>
        <v>0</v>
      </c>
      <c r="W1014" s="199">
        <f t="shared" si="856"/>
        <v>0</v>
      </c>
      <c r="X1014" s="199" t="str">
        <f t="shared" si="857"/>
        <v/>
      </c>
      <c r="Y1014" s="199" t="str">
        <f t="shared" si="858"/>
        <v/>
      </c>
      <c r="Z1014" s="199" t="str">
        <f t="shared" si="859"/>
        <v/>
      </c>
      <c r="AA1014" s="199" t="str">
        <f t="shared" si="860"/>
        <v/>
      </c>
      <c r="AB1014" s="201">
        <f t="shared" ca="1" si="861"/>
        <v>2.0251107268172457</v>
      </c>
      <c r="AD1014" s="162">
        <f t="shared" si="862"/>
        <v>0</v>
      </c>
      <c r="AE1014" s="162">
        <f t="shared" si="863"/>
        <v>4.7927239885149289E-4</v>
      </c>
      <c r="AF1014" s="162">
        <f t="shared" si="864"/>
        <v>0</v>
      </c>
      <c r="AG1014" s="162">
        <f t="shared" si="865"/>
        <v>0</v>
      </c>
      <c r="AH1014" s="162" t="str">
        <f t="shared" si="866"/>
        <v/>
      </c>
      <c r="AI1014" s="162" t="str">
        <f t="shared" si="867"/>
        <v/>
      </c>
      <c r="AJ1014" s="162" t="str">
        <f t="shared" si="868"/>
        <v/>
      </c>
      <c r="AK1014" s="162" t="str">
        <f t="shared" si="869"/>
        <v/>
      </c>
      <c r="AM1014" s="199">
        <f t="shared" si="872"/>
        <v>10.498919534543798</v>
      </c>
      <c r="AN1014" s="197">
        <f t="shared" si="874"/>
        <v>0</v>
      </c>
      <c r="AO1014" s="197">
        <f t="shared" si="875"/>
        <v>0</v>
      </c>
      <c r="AP1014" s="197">
        <f t="shared" si="876"/>
        <v>0</v>
      </c>
      <c r="AQ1014" s="197">
        <f t="shared" si="877"/>
        <v>0</v>
      </c>
      <c r="AR1014" s="197" t="str">
        <f t="shared" si="878"/>
        <v/>
      </c>
      <c r="AS1014" s="197" t="str">
        <f t="shared" si="879"/>
        <v/>
      </c>
      <c r="AT1014" s="197" t="str">
        <f t="shared" si="880"/>
        <v/>
      </c>
      <c r="AU1014" s="197" t="str">
        <f t="shared" si="881"/>
        <v/>
      </c>
      <c r="AV1014" s="199">
        <f t="shared" ca="1" si="873"/>
        <v>2.0683044343799235</v>
      </c>
      <c r="AX1014" s="162">
        <f t="shared" si="882"/>
        <v>0</v>
      </c>
      <c r="AY1014" s="162">
        <f t="shared" si="883"/>
        <v>0</v>
      </c>
      <c r="AZ1014" s="162">
        <f t="shared" si="884"/>
        <v>0</v>
      </c>
      <c r="BA1014" s="162">
        <f t="shared" si="885"/>
        <v>0</v>
      </c>
      <c r="BB1014" s="162" t="str">
        <f t="shared" si="886"/>
        <v/>
      </c>
      <c r="BC1014" s="162" t="str">
        <f t="shared" si="887"/>
        <v/>
      </c>
      <c r="BD1014" s="162" t="str">
        <f t="shared" si="888"/>
        <v/>
      </c>
      <c r="BE1014" s="162" t="str">
        <f t="shared" si="889"/>
        <v/>
      </c>
      <c r="BG1014" s="169">
        <f t="shared" si="870"/>
        <v>24.048738373759999</v>
      </c>
      <c r="BH1014" s="169">
        <f t="shared" ca="1" si="871"/>
        <v>2.15838326932175</v>
      </c>
    </row>
    <row r="1015" spans="3:60" x14ac:dyDescent="0.25">
      <c r="C1015" s="197">
        <v>94.1</v>
      </c>
      <c r="D1015" s="198">
        <f t="shared" si="839"/>
        <v>35.308444988939378</v>
      </c>
      <c r="E1015" s="199">
        <f t="shared" si="840"/>
        <v>5.7475079702444205</v>
      </c>
      <c r="F1015" s="199">
        <f t="shared" si="841"/>
        <v>28.737539851222103</v>
      </c>
      <c r="G1015" s="199">
        <f t="shared" si="842"/>
        <v>5.3576654919887812</v>
      </c>
      <c r="H1015" s="200">
        <f t="shared" si="843"/>
        <v>5219.6534837905083</v>
      </c>
      <c r="K1015" s="199">
        <f t="shared" si="844"/>
        <v>24.100124566866324</v>
      </c>
      <c r="L1015" s="201">
        <f t="shared" si="845"/>
        <v>0.20212394663820682</v>
      </c>
      <c r="M1015" s="201">
        <f t="shared" si="846"/>
        <v>0.20382385295234032</v>
      </c>
      <c r="N1015" s="201">
        <f t="shared" si="847"/>
        <v>0.21424096188584812</v>
      </c>
      <c r="O1015" s="201">
        <f t="shared" si="848"/>
        <v>0.20231070036155457</v>
      </c>
      <c r="P1015" s="201" t="str">
        <f t="shared" si="849"/>
        <v/>
      </c>
      <c r="Q1015" s="201" t="str">
        <f t="shared" si="850"/>
        <v/>
      </c>
      <c r="R1015" s="201" t="str">
        <f t="shared" si="851"/>
        <v/>
      </c>
      <c r="S1015" s="201" t="str">
        <f t="shared" si="852"/>
        <v/>
      </c>
      <c r="T1015" s="199">
        <f t="shared" si="853"/>
        <v>0</v>
      </c>
      <c r="U1015" s="199">
        <f t="shared" si="854"/>
        <v>2.1591552337177855E-2</v>
      </c>
      <c r="V1015" s="199">
        <f t="shared" si="855"/>
        <v>0</v>
      </c>
      <c r="W1015" s="199">
        <f t="shared" si="856"/>
        <v>0</v>
      </c>
      <c r="X1015" s="199" t="str">
        <f t="shared" si="857"/>
        <v/>
      </c>
      <c r="Y1015" s="199" t="str">
        <f t="shared" si="858"/>
        <v/>
      </c>
      <c r="Z1015" s="199" t="str">
        <f t="shared" si="859"/>
        <v/>
      </c>
      <c r="AA1015" s="199" t="str">
        <f t="shared" si="860"/>
        <v/>
      </c>
      <c r="AB1015" s="201">
        <f t="shared" ca="1" si="861"/>
        <v>2.1600237077036253</v>
      </c>
      <c r="AD1015" s="162">
        <f t="shared" si="862"/>
        <v>0</v>
      </c>
      <c r="AE1015" s="162">
        <f t="shared" si="863"/>
        <v>5.5475383893176819E-4</v>
      </c>
      <c r="AF1015" s="162">
        <f t="shared" si="864"/>
        <v>0</v>
      </c>
      <c r="AG1015" s="162">
        <f t="shared" si="865"/>
        <v>0</v>
      </c>
      <c r="AH1015" s="162" t="str">
        <f t="shared" si="866"/>
        <v/>
      </c>
      <c r="AI1015" s="162" t="str">
        <f t="shared" si="867"/>
        <v/>
      </c>
      <c r="AJ1015" s="162" t="str">
        <f t="shared" si="868"/>
        <v/>
      </c>
      <c r="AK1015" s="162" t="str">
        <f t="shared" si="869"/>
        <v/>
      </c>
      <c r="AM1015" s="199">
        <f t="shared" si="872"/>
        <v>10.510136328918311</v>
      </c>
      <c r="AN1015" s="197">
        <f t="shared" si="874"/>
        <v>0</v>
      </c>
      <c r="AO1015" s="197">
        <f t="shared" si="875"/>
        <v>0</v>
      </c>
      <c r="AP1015" s="197">
        <f t="shared" si="876"/>
        <v>0</v>
      </c>
      <c r="AQ1015" s="197">
        <f t="shared" si="877"/>
        <v>0</v>
      </c>
      <c r="AR1015" s="197" t="str">
        <f t="shared" si="878"/>
        <v/>
      </c>
      <c r="AS1015" s="197" t="str">
        <f t="shared" si="879"/>
        <v/>
      </c>
      <c r="AT1015" s="197" t="str">
        <f t="shared" si="880"/>
        <v/>
      </c>
      <c r="AU1015" s="197" t="str">
        <f t="shared" si="881"/>
        <v/>
      </c>
      <c r="AV1015" s="199">
        <f t="shared" ca="1" si="873"/>
        <v>2.0717839661353934</v>
      </c>
      <c r="AX1015" s="162">
        <f t="shared" si="882"/>
        <v>0</v>
      </c>
      <c r="AY1015" s="162">
        <f t="shared" si="883"/>
        <v>0</v>
      </c>
      <c r="AZ1015" s="162">
        <f t="shared" si="884"/>
        <v>0</v>
      </c>
      <c r="BA1015" s="162">
        <f t="shared" si="885"/>
        <v>0</v>
      </c>
      <c r="BB1015" s="162" t="str">
        <f t="shared" si="886"/>
        <v/>
      </c>
      <c r="BC1015" s="162" t="str">
        <f t="shared" si="887"/>
        <v/>
      </c>
      <c r="BD1015" s="162" t="str">
        <f t="shared" si="888"/>
        <v/>
      </c>
      <c r="BE1015" s="162" t="str">
        <f t="shared" si="889"/>
        <v/>
      </c>
      <c r="BG1015" s="169">
        <f t="shared" si="870"/>
        <v>24.074431470313161</v>
      </c>
      <c r="BH1015" s="169">
        <f t="shared" ca="1" si="871"/>
        <v>2.0251107268172457</v>
      </c>
    </row>
    <row r="1016" spans="3:60" x14ac:dyDescent="0.25">
      <c r="C1016" s="197">
        <v>94.2</v>
      </c>
      <c r="D1016" s="198">
        <f t="shared" si="839"/>
        <v>35.345967247163543</v>
      </c>
      <c r="E1016" s="199">
        <f t="shared" si="840"/>
        <v>5.7524628450106157</v>
      </c>
      <c r="F1016" s="199">
        <f t="shared" si="841"/>
        <v>28.762314225053078</v>
      </c>
      <c r="G1016" s="199">
        <f t="shared" si="842"/>
        <v>5.3633590791216061</v>
      </c>
      <c r="H1016" s="200">
        <f t="shared" si="843"/>
        <v>5215.1575435242357</v>
      </c>
      <c r="K1016" s="199">
        <f t="shared" si="844"/>
        <v>24.125817663419486</v>
      </c>
      <c r="L1016" s="201">
        <f t="shared" si="845"/>
        <v>0.20233943058984671</v>
      </c>
      <c r="M1016" s="201">
        <f t="shared" si="846"/>
        <v>0.20404114917083963</v>
      </c>
      <c r="N1016" s="201">
        <f t="shared" si="847"/>
        <v>0.21446936376419126</v>
      </c>
      <c r="O1016" s="201">
        <f t="shared" si="848"/>
        <v>0.20252638341098056</v>
      </c>
      <c r="P1016" s="201" t="str">
        <f t="shared" si="849"/>
        <v/>
      </c>
      <c r="Q1016" s="201" t="str">
        <f t="shared" si="850"/>
        <v/>
      </c>
      <c r="R1016" s="201" t="str">
        <f t="shared" si="851"/>
        <v/>
      </c>
      <c r="S1016" s="201" t="str">
        <f t="shared" si="852"/>
        <v/>
      </c>
      <c r="T1016" s="199">
        <f t="shared" si="853"/>
        <v>0</v>
      </c>
      <c r="U1016" s="199">
        <f t="shared" si="854"/>
        <v>2.4984257305522638E-2</v>
      </c>
      <c r="V1016" s="199">
        <f t="shared" si="855"/>
        <v>0</v>
      </c>
      <c r="W1016" s="199">
        <f t="shared" si="856"/>
        <v>0</v>
      </c>
      <c r="X1016" s="199" t="str">
        <f t="shared" si="857"/>
        <v/>
      </c>
      <c r="Y1016" s="199" t="str">
        <f t="shared" si="858"/>
        <v/>
      </c>
      <c r="Z1016" s="199" t="str">
        <f t="shared" si="859"/>
        <v/>
      </c>
      <c r="AA1016" s="199" t="str">
        <f t="shared" si="860"/>
        <v/>
      </c>
      <c r="AB1016" s="201">
        <f t="shared" ca="1" si="861"/>
        <v>2.0549399175123058</v>
      </c>
      <c r="AD1016" s="162">
        <f t="shared" si="862"/>
        <v>0</v>
      </c>
      <c r="AE1016" s="162">
        <f t="shared" si="863"/>
        <v>6.4192293525984425E-4</v>
      </c>
      <c r="AF1016" s="162">
        <f t="shared" si="864"/>
        <v>0</v>
      </c>
      <c r="AG1016" s="162">
        <f t="shared" si="865"/>
        <v>0</v>
      </c>
      <c r="AH1016" s="162" t="str">
        <f t="shared" si="866"/>
        <v/>
      </c>
      <c r="AI1016" s="162" t="str">
        <f t="shared" si="867"/>
        <v/>
      </c>
      <c r="AJ1016" s="162" t="str">
        <f t="shared" si="868"/>
        <v/>
      </c>
      <c r="AK1016" s="162" t="str">
        <f t="shared" si="869"/>
        <v/>
      </c>
      <c r="AM1016" s="199">
        <f t="shared" si="872"/>
        <v>10.521353123292823</v>
      </c>
      <c r="AN1016" s="197">
        <f t="shared" si="874"/>
        <v>0</v>
      </c>
      <c r="AO1016" s="197">
        <f t="shared" si="875"/>
        <v>0</v>
      </c>
      <c r="AP1016" s="197">
        <f t="shared" si="876"/>
        <v>0</v>
      </c>
      <c r="AQ1016" s="197">
        <f t="shared" si="877"/>
        <v>0</v>
      </c>
      <c r="AR1016" s="197" t="str">
        <f t="shared" si="878"/>
        <v/>
      </c>
      <c r="AS1016" s="197" t="str">
        <f t="shared" si="879"/>
        <v/>
      </c>
      <c r="AT1016" s="197" t="str">
        <f t="shared" si="880"/>
        <v/>
      </c>
      <c r="AU1016" s="197" t="str">
        <f t="shared" si="881"/>
        <v/>
      </c>
      <c r="AV1016" s="199">
        <f t="shared" ca="1" si="873"/>
        <v>2.1805261292620708</v>
      </c>
      <c r="AX1016" s="162">
        <f t="shared" si="882"/>
        <v>0</v>
      </c>
      <c r="AY1016" s="162">
        <f t="shared" si="883"/>
        <v>0</v>
      </c>
      <c r="AZ1016" s="162">
        <f t="shared" si="884"/>
        <v>0</v>
      </c>
      <c r="BA1016" s="162">
        <f t="shared" si="885"/>
        <v>0</v>
      </c>
      <c r="BB1016" s="162" t="str">
        <f t="shared" si="886"/>
        <v/>
      </c>
      <c r="BC1016" s="162" t="str">
        <f t="shared" si="887"/>
        <v/>
      </c>
      <c r="BD1016" s="162" t="str">
        <f t="shared" si="888"/>
        <v/>
      </c>
      <c r="BE1016" s="162" t="str">
        <f t="shared" si="889"/>
        <v/>
      </c>
      <c r="BG1016" s="169">
        <f t="shared" si="870"/>
        <v>24.100124566866324</v>
      </c>
      <c r="BH1016" s="169">
        <f t="shared" ca="1" si="871"/>
        <v>2.1600237077036253</v>
      </c>
    </row>
    <row r="1017" spans="3:60" x14ac:dyDescent="0.25">
      <c r="C1017" s="197">
        <v>94.3</v>
      </c>
      <c r="D1017" s="198">
        <f t="shared" si="839"/>
        <v>35.383489505387701</v>
      </c>
      <c r="E1017" s="199">
        <f t="shared" si="840"/>
        <v>5.7574178154825022</v>
      </c>
      <c r="F1017" s="199">
        <f t="shared" si="841"/>
        <v>28.78708907741251</v>
      </c>
      <c r="G1017" s="199">
        <f t="shared" si="842"/>
        <v>5.3690526662544311</v>
      </c>
      <c r="H1017" s="200">
        <f t="shared" si="843"/>
        <v>5210.6692551174247</v>
      </c>
      <c r="K1017" s="199">
        <f t="shared" si="844"/>
        <v>24.151510759972648</v>
      </c>
      <c r="L1017" s="201">
        <f t="shared" si="845"/>
        <v>0.20255491454148658</v>
      </c>
      <c r="M1017" s="201">
        <f t="shared" si="846"/>
        <v>0.20425844538933891</v>
      </c>
      <c r="N1017" s="201">
        <f t="shared" si="847"/>
        <v>0.21469776564253437</v>
      </c>
      <c r="O1017" s="201">
        <f t="shared" si="848"/>
        <v>0.20274206646040649</v>
      </c>
      <c r="P1017" s="201" t="str">
        <f t="shared" si="849"/>
        <v/>
      </c>
      <c r="Q1017" s="201" t="str">
        <f t="shared" si="850"/>
        <v/>
      </c>
      <c r="R1017" s="201" t="str">
        <f t="shared" si="851"/>
        <v/>
      </c>
      <c r="S1017" s="201" t="str">
        <f t="shared" si="852"/>
        <v/>
      </c>
      <c r="T1017" s="199">
        <f t="shared" si="853"/>
        <v>0</v>
      </c>
      <c r="U1017" s="199">
        <f t="shared" si="854"/>
        <v>2.8901083233126974E-2</v>
      </c>
      <c r="V1017" s="199">
        <f t="shared" si="855"/>
        <v>0</v>
      </c>
      <c r="W1017" s="199">
        <f t="shared" si="856"/>
        <v>0</v>
      </c>
      <c r="X1017" s="199" t="str">
        <f t="shared" si="857"/>
        <v/>
      </c>
      <c r="Y1017" s="199" t="str">
        <f t="shared" si="858"/>
        <v/>
      </c>
      <c r="Z1017" s="199" t="str">
        <f t="shared" si="859"/>
        <v/>
      </c>
      <c r="AA1017" s="199" t="str">
        <f t="shared" si="860"/>
        <v/>
      </c>
      <c r="AB1017" s="201">
        <f t="shared" ca="1" si="861"/>
        <v>2.1557723957872175</v>
      </c>
      <c r="AD1017" s="162">
        <f t="shared" si="862"/>
        <v>0</v>
      </c>
      <c r="AE1017" s="162">
        <f t="shared" si="863"/>
        <v>7.4255832199971198E-4</v>
      </c>
      <c r="AF1017" s="162">
        <f t="shared" si="864"/>
        <v>0</v>
      </c>
      <c r="AG1017" s="162">
        <f t="shared" si="865"/>
        <v>0</v>
      </c>
      <c r="AH1017" s="162" t="str">
        <f t="shared" si="866"/>
        <v/>
      </c>
      <c r="AI1017" s="162" t="str">
        <f t="shared" si="867"/>
        <v/>
      </c>
      <c r="AJ1017" s="162" t="str">
        <f t="shared" si="868"/>
        <v/>
      </c>
      <c r="AK1017" s="162" t="str">
        <f t="shared" si="869"/>
        <v/>
      </c>
      <c r="AM1017" s="199">
        <f t="shared" si="872"/>
        <v>10.532569917667335</v>
      </c>
      <c r="AN1017" s="197">
        <f t="shared" si="874"/>
        <v>0</v>
      </c>
      <c r="AO1017" s="197">
        <f t="shared" si="875"/>
        <v>0</v>
      </c>
      <c r="AP1017" s="197">
        <f t="shared" si="876"/>
        <v>0</v>
      </c>
      <c r="AQ1017" s="197">
        <f t="shared" si="877"/>
        <v>0</v>
      </c>
      <c r="AR1017" s="197" t="str">
        <f t="shared" si="878"/>
        <v/>
      </c>
      <c r="AS1017" s="197" t="str">
        <f t="shared" si="879"/>
        <v/>
      </c>
      <c r="AT1017" s="197" t="str">
        <f t="shared" si="880"/>
        <v/>
      </c>
      <c r="AU1017" s="197" t="str">
        <f t="shared" si="881"/>
        <v/>
      </c>
      <c r="AV1017" s="199">
        <f t="shared" ca="1" si="873"/>
        <v>2.1538155510646622</v>
      </c>
      <c r="AX1017" s="162">
        <f t="shared" si="882"/>
        <v>0</v>
      </c>
      <c r="AY1017" s="162">
        <f t="shared" si="883"/>
        <v>0</v>
      </c>
      <c r="AZ1017" s="162">
        <f t="shared" si="884"/>
        <v>0</v>
      </c>
      <c r="BA1017" s="162">
        <f t="shared" si="885"/>
        <v>0</v>
      </c>
      <c r="BB1017" s="162" t="str">
        <f t="shared" si="886"/>
        <v/>
      </c>
      <c r="BC1017" s="162" t="str">
        <f t="shared" si="887"/>
        <v/>
      </c>
      <c r="BD1017" s="162" t="str">
        <f t="shared" si="888"/>
        <v/>
      </c>
      <c r="BE1017" s="162" t="str">
        <f t="shared" si="889"/>
        <v/>
      </c>
      <c r="BG1017" s="169">
        <f t="shared" si="870"/>
        <v>24.125817663419486</v>
      </c>
      <c r="BH1017" s="169">
        <f t="shared" ca="1" si="871"/>
        <v>2.0549399175123058</v>
      </c>
    </row>
    <row r="1018" spans="3:60" x14ac:dyDescent="0.25">
      <c r="C1018" s="197">
        <v>94.4</v>
      </c>
      <c r="D1018" s="198">
        <f t="shared" si="839"/>
        <v>35.42101176361188</v>
      </c>
      <c r="E1018" s="199">
        <f t="shared" si="840"/>
        <v>5.7623728813559332</v>
      </c>
      <c r="F1018" s="199">
        <f t="shared" si="841"/>
        <v>28.811864406779666</v>
      </c>
      <c r="G1018" s="199">
        <f t="shared" si="842"/>
        <v>5.3747462533872579</v>
      </c>
      <c r="H1018" s="200">
        <f t="shared" si="843"/>
        <v>5206.1885993293718</v>
      </c>
      <c r="K1018" s="199">
        <f t="shared" si="844"/>
        <v>24.177203856525811</v>
      </c>
      <c r="L1018" s="201">
        <f t="shared" si="845"/>
        <v>0.20277039849312647</v>
      </c>
      <c r="M1018" s="201">
        <f t="shared" si="846"/>
        <v>0.20447574160783821</v>
      </c>
      <c r="N1018" s="201">
        <f t="shared" si="847"/>
        <v>0.21492616752087748</v>
      </c>
      <c r="O1018" s="201">
        <f t="shared" si="848"/>
        <v>0.20295774950983247</v>
      </c>
      <c r="P1018" s="201" t="str">
        <f t="shared" si="849"/>
        <v/>
      </c>
      <c r="Q1018" s="201" t="str">
        <f t="shared" si="850"/>
        <v/>
      </c>
      <c r="R1018" s="201" t="str">
        <f t="shared" si="851"/>
        <v/>
      </c>
      <c r="S1018" s="201" t="str">
        <f t="shared" si="852"/>
        <v/>
      </c>
      <c r="T1018" s="199">
        <f t="shared" si="853"/>
        <v>0</v>
      </c>
      <c r="U1018" s="199">
        <f t="shared" si="854"/>
        <v>3.3421605868620877E-2</v>
      </c>
      <c r="V1018" s="199">
        <f t="shared" si="855"/>
        <v>0</v>
      </c>
      <c r="W1018" s="199">
        <f t="shared" si="856"/>
        <v>0</v>
      </c>
      <c r="X1018" s="199" t="str">
        <f t="shared" si="857"/>
        <v/>
      </c>
      <c r="Y1018" s="199" t="str">
        <f t="shared" si="858"/>
        <v/>
      </c>
      <c r="Z1018" s="199" t="str">
        <f t="shared" si="859"/>
        <v/>
      </c>
      <c r="AA1018" s="199" t="str">
        <f t="shared" si="860"/>
        <v/>
      </c>
      <c r="AB1018" s="201">
        <f t="shared" ca="1" si="861"/>
        <v>2.1427315530601647</v>
      </c>
      <c r="AD1018" s="162">
        <f t="shared" si="862"/>
        <v>0</v>
      </c>
      <c r="AE1018" s="162">
        <f t="shared" si="863"/>
        <v>8.5870454654421262E-4</v>
      </c>
      <c r="AF1018" s="162">
        <f t="shared" si="864"/>
        <v>0</v>
      </c>
      <c r="AG1018" s="162">
        <f t="shared" si="865"/>
        <v>0</v>
      </c>
      <c r="AH1018" s="162" t="str">
        <f t="shared" si="866"/>
        <v/>
      </c>
      <c r="AI1018" s="162" t="str">
        <f t="shared" si="867"/>
        <v/>
      </c>
      <c r="AJ1018" s="162" t="str">
        <f t="shared" si="868"/>
        <v/>
      </c>
      <c r="AK1018" s="162" t="str">
        <f t="shared" si="869"/>
        <v/>
      </c>
      <c r="AM1018" s="199">
        <f t="shared" si="872"/>
        <v>10.543786712041847</v>
      </c>
      <c r="AN1018" s="197">
        <f t="shared" si="874"/>
        <v>0</v>
      </c>
      <c r="AO1018" s="197">
        <f t="shared" si="875"/>
        <v>0</v>
      </c>
      <c r="AP1018" s="197">
        <f t="shared" si="876"/>
        <v>0</v>
      </c>
      <c r="AQ1018" s="197">
        <f t="shared" si="877"/>
        <v>0</v>
      </c>
      <c r="AR1018" s="197" t="str">
        <f t="shared" si="878"/>
        <v/>
      </c>
      <c r="AS1018" s="197" t="str">
        <f t="shared" si="879"/>
        <v/>
      </c>
      <c r="AT1018" s="197" t="str">
        <f t="shared" si="880"/>
        <v/>
      </c>
      <c r="AU1018" s="197" t="str">
        <f t="shared" si="881"/>
        <v/>
      </c>
      <c r="AV1018" s="199">
        <f t="shared" ca="1" si="873"/>
        <v>2.0243629000991352</v>
      </c>
      <c r="AX1018" s="162">
        <f t="shared" si="882"/>
        <v>0</v>
      </c>
      <c r="AY1018" s="162">
        <f t="shared" si="883"/>
        <v>0</v>
      </c>
      <c r="AZ1018" s="162">
        <f t="shared" si="884"/>
        <v>0</v>
      </c>
      <c r="BA1018" s="162">
        <f t="shared" si="885"/>
        <v>0</v>
      </c>
      <c r="BB1018" s="162" t="str">
        <f t="shared" si="886"/>
        <v/>
      </c>
      <c r="BC1018" s="162" t="str">
        <f t="shared" si="887"/>
        <v/>
      </c>
      <c r="BD1018" s="162" t="str">
        <f t="shared" si="888"/>
        <v/>
      </c>
      <c r="BE1018" s="162" t="str">
        <f t="shared" si="889"/>
        <v/>
      </c>
      <c r="BG1018" s="169">
        <f t="shared" si="870"/>
        <v>24.151510759972648</v>
      </c>
      <c r="BH1018" s="169">
        <f t="shared" ca="1" si="871"/>
        <v>2.1557723957872175</v>
      </c>
    </row>
    <row r="1019" spans="3:60" x14ac:dyDescent="0.25">
      <c r="C1019" s="197">
        <v>94.5</v>
      </c>
      <c r="D1019" s="198">
        <f t="shared" si="839"/>
        <v>35.458534021836037</v>
      </c>
      <c r="E1019" s="199">
        <f t="shared" si="840"/>
        <v>5.7673280423280424</v>
      </c>
      <c r="F1019" s="199">
        <f t="shared" si="841"/>
        <v>28.836640211640212</v>
      </c>
      <c r="G1019" s="199">
        <f t="shared" si="842"/>
        <v>5.380439840520082</v>
      </c>
      <c r="H1019" s="200">
        <f t="shared" si="843"/>
        <v>5201.7155569826382</v>
      </c>
      <c r="K1019" s="199">
        <f t="shared" si="844"/>
        <v>24.202896953078973</v>
      </c>
      <c r="L1019" s="201">
        <f t="shared" si="845"/>
        <v>0.20298588244476631</v>
      </c>
      <c r="M1019" s="201">
        <f t="shared" si="846"/>
        <v>0.20469303782633749</v>
      </c>
      <c r="N1019" s="201">
        <f t="shared" si="847"/>
        <v>0.21515456939922059</v>
      </c>
      <c r="O1019" s="201">
        <f t="shared" si="848"/>
        <v>0.20317343255925843</v>
      </c>
      <c r="P1019" s="201" t="str">
        <f t="shared" si="849"/>
        <v/>
      </c>
      <c r="Q1019" s="201" t="str">
        <f t="shared" si="850"/>
        <v/>
      </c>
      <c r="R1019" s="201" t="str">
        <f t="shared" si="851"/>
        <v/>
      </c>
      <c r="S1019" s="201" t="str">
        <f t="shared" si="852"/>
        <v/>
      </c>
      <c r="T1019" s="199">
        <f t="shared" si="853"/>
        <v>0</v>
      </c>
      <c r="U1019" s="199">
        <f t="shared" si="854"/>
        <v>3.8637269842857515E-2</v>
      </c>
      <c r="V1019" s="199">
        <f t="shared" si="855"/>
        <v>0</v>
      </c>
      <c r="W1019" s="199">
        <f t="shared" si="856"/>
        <v>0</v>
      </c>
      <c r="X1019" s="199" t="str">
        <f t="shared" si="857"/>
        <v/>
      </c>
      <c r="Y1019" s="199" t="str">
        <f t="shared" si="858"/>
        <v/>
      </c>
      <c r="Z1019" s="199" t="str">
        <f t="shared" si="859"/>
        <v/>
      </c>
      <c r="AA1019" s="199" t="str">
        <f t="shared" si="860"/>
        <v/>
      </c>
      <c r="AB1019" s="201">
        <f t="shared" ca="1" si="861"/>
        <v>2.048255415669316</v>
      </c>
      <c r="AD1019" s="162">
        <f t="shared" si="862"/>
        <v>0</v>
      </c>
      <c r="AE1019" s="162">
        <f t="shared" si="863"/>
        <v>9.927111046231249E-4</v>
      </c>
      <c r="AF1019" s="162">
        <f t="shared" si="864"/>
        <v>0</v>
      </c>
      <c r="AG1019" s="162">
        <f t="shared" si="865"/>
        <v>0</v>
      </c>
      <c r="AH1019" s="162" t="str">
        <f t="shared" si="866"/>
        <v/>
      </c>
      <c r="AI1019" s="162" t="str">
        <f t="shared" si="867"/>
        <v/>
      </c>
      <c r="AJ1019" s="162" t="str">
        <f t="shared" si="868"/>
        <v/>
      </c>
      <c r="AK1019" s="162" t="str">
        <f t="shared" si="869"/>
        <v/>
      </c>
      <c r="AM1019" s="199">
        <f t="shared" si="872"/>
        <v>10.555003506416359</v>
      </c>
      <c r="AN1019" s="197">
        <f t="shared" si="874"/>
        <v>0</v>
      </c>
      <c r="AO1019" s="197">
        <f t="shared" si="875"/>
        <v>0</v>
      </c>
      <c r="AP1019" s="197">
        <f t="shared" si="876"/>
        <v>0</v>
      </c>
      <c r="AQ1019" s="197">
        <f t="shared" si="877"/>
        <v>0</v>
      </c>
      <c r="AR1019" s="197" t="str">
        <f t="shared" si="878"/>
        <v/>
      </c>
      <c r="AS1019" s="197" t="str">
        <f t="shared" si="879"/>
        <v/>
      </c>
      <c r="AT1019" s="197" t="str">
        <f t="shared" si="880"/>
        <v/>
      </c>
      <c r="AU1019" s="197" t="str">
        <f t="shared" si="881"/>
        <v/>
      </c>
      <c r="AV1019" s="199">
        <f t="shared" ca="1" si="873"/>
        <v>2.1634932845784762</v>
      </c>
      <c r="AX1019" s="162">
        <f t="shared" si="882"/>
        <v>0</v>
      </c>
      <c r="AY1019" s="162">
        <f t="shared" si="883"/>
        <v>0</v>
      </c>
      <c r="AZ1019" s="162">
        <f t="shared" si="884"/>
        <v>0</v>
      </c>
      <c r="BA1019" s="162">
        <f t="shared" si="885"/>
        <v>0</v>
      </c>
      <c r="BB1019" s="162" t="str">
        <f t="shared" si="886"/>
        <v/>
      </c>
      <c r="BC1019" s="162" t="str">
        <f t="shared" si="887"/>
        <v/>
      </c>
      <c r="BD1019" s="162" t="str">
        <f t="shared" si="888"/>
        <v/>
      </c>
      <c r="BE1019" s="162" t="str">
        <f t="shared" si="889"/>
        <v/>
      </c>
      <c r="BG1019" s="169">
        <f t="shared" si="870"/>
        <v>24.177203856525811</v>
      </c>
      <c r="BH1019" s="169">
        <f t="shared" ca="1" si="871"/>
        <v>2.1427315530601647</v>
      </c>
    </row>
    <row r="1020" spans="3:60" x14ac:dyDescent="0.25">
      <c r="C1020" s="197">
        <v>94.6</v>
      </c>
      <c r="D1020" s="198">
        <f t="shared" si="839"/>
        <v>35.496056280060195</v>
      </c>
      <c r="E1020" s="199">
        <f t="shared" si="840"/>
        <v>5.7722832980972516</v>
      </c>
      <c r="F1020" s="199">
        <f t="shared" si="841"/>
        <v>28.861416490486256</v>
      </c>
      <c r="G1020" s="199">
        <f t="shared" si="842"/>
        <v>5.3861334276529078</v>
      </c>
      <c r="H1020" s="200">
        <f t="shared" si="843"/>
        <v>5197.2501089627849</v>
      </c>
      <c r="K1020" s="199">
        <f t="shared" si="844"/>
        <v>24.228590049632135</v>
      </c>
      <c r="L1020" s="201">
        <f t="shared" si="845"/>
        <v>0.20320136639640624</v>
      </c>
      <c r="M1020" s="201">
        <f t="shared" si="846"/>
        <v>0.2049103340448368</v>
      </c>
      <c r="N1020" s="201">
        <f t="shared" si="847"/>
        <v>0.21538297127756373</v>
      </c>
      <c r="O1020" s="201">
        <f t="shared" si="848"/>
        <v>0.20338911560868439</v>
      </c>
      <c r="P1020" s="201" t="str">
        <f t="shared" si="849"/>
        <v/>
      </c>
      <c r="Q1020" s="201" t="str">
        <f t="shared" si="850"/>
        <v/>
      </c>
      <c r="R1020" s="201" t="str">
        <f t="shared" si="851"/>
        <v/>
      </c>
      <c r="S1020" s="201" t="str">
        <f t="shared" si="852"/>
        <v/>
      </c>
      <c r="T1020" s="199">
        <f t="shared" si="853"/>
        <v>0</v>
      </c>
      <c r="U1020" s="199">
        <f t="shared" si="854"/>
        <v>4.4653126731372873E-2</v>
      </c>
      <c r="V1020" s="199">
        <f t="shared" si="855"/>
        <v>0</v>
      </c>
      <c r="W1020" s="199">
        <f t="shared" si="856"/>
        <v>0</v>
      </c>
      <c r="X1020" s="199" t="str">
        <f t="shared" si="857"/>
        <v/>
      </c>
      <c r="Y1020" s="199" t="str">
        <f t="shared" si="858"/>
        <v/>
      </c>
      <c r="Z1020" s="199" t="str">
        <f t="shared" si="859"/>
        <v/>
      </c>
      <c r="AA1020" s="199" t="str">
        <f t="shared" si="860"/>
        <v/>
      </c>
      <c r="AB1020" s="201">
        <f t="shared" ca="1" si="861"/>
        <v>2.0639183081227856</v>
      </c>
      <c r="AD1020" s="162">
        <f t="shared" si="862"/>
        <v>0</v>
      </c>
      <c r="AE1020" s="162">
        <f t="shared" si="863"/>
        <v>1.1472770965097567E-3</v>
      </c>
      <c r="AF1020" s="162">
        <f t="shared" si="864"/>
        <v>0</v>
      </c>
      <c r="AG1020" s="162">
        <f t="shared" si="865"/>
        <v>0</v>
      </c>
      <c r="AH1020" s="162" t="str">
        <f t="shared" si="866"/>
        <v/>
      </c>
      <c r="AI1020" s="162" t="str">
        <f t="shared" si="867"/>
        <v/>
      </c>
      <c r="AJ1020" s="162" t="str">
        <f t="shared" si="868"/>
        <v/>
      </c>
      <c r="AK1020" s="162" t="str">
        <f t="shared" si="869"/>
        <v/>
      </c>
      <c r="AM1020" s="199">
        <f t="shared" si="872"/>
        <v>10.566220300790871</v>
      </c>
      <c r="AN1020" s="197">
        <f t="shared" si="874"/>
        <v>0</v>
      </c>
      <c r="AO1020" s="197">
        <f t="shared" si="875"/>
        <v>0</v>
      </c>
      <c r="AP1020" s="197">
        <f t="shared" si="876"/>
        <v>0</v>
      </c>
      <c r="AQ1020" s="197">
        <f t="shared" si="877"/>
        <v>0</v>
      </c>
      <c r="AR1020" s="197" t="str">
        <f t="shared" si="878"/>
        <v/>
      </c>
      <c r="AS1020" s="197" t="str">
        <f t="shared" si="879"/>
        <v/>
      </c>
      <c r="AT1020" s="197" t="str">
        <f t="shared" si="880"/>
        <v/>
      </c>
      <c r="AU1020" s="197" t="str">
        <f t="shared" si="881"/>
        <v/>
      </c>
      <c r="AV1020" s="199">
        <f t="shared" ca="1" si="873"/>
        <v>2.1562231471832827</v>
      </c>
      <c r="AX1020" s="162">
        <f t="shared" si="882"/>
        <v>0</v>
      </c>
      <c r="AY1020" s="162">
        <f t="shared" si="883"/>
        <v>0</v>
      </c>
      <c r="AZ1020" s="162">
        <f t="shared" si="884"/>
        <v>0</v>
      </c>
      <c r="BA1020" s="162">
        <f t="shared" si="885"/>
        <v>0</v>
      </c>
      <c r="BB1020" s="162" t="str">
        <f t="shared" si="886"/>
        <v/>
      </c>
      <c r="BC1020" s="162" t="str">
        <f t="shared" si="887"/>
        <v/>
      </c>
      <c r="BD1020" s="162" t="str">
        <f t="shared" si="888"/>
        <v/>
      </c>
      <c r="BE1020" s="162" t="str">
        <f t="shared" si="889"/>
        <v/>
      </c>
      <c r="BG1020" s="169">
        <f t="shared" si="870"/>
        <v>24.202896953078973</v>
      </c>
      <c r="BH1020" s="169">
        <f t="shared" ca="1" si="871"/>
        <v>2.048255415669316</v>
      </c>
    </row>
    <row r="1021" spans="3:60" x14ac:dyDescent="0.25">
      <c r="C1021" s="197">
        <v>94.7</v>
      </c>
      <c r="D1021" s="198">
        <f t="shared" si="839"/>
        <v>35.533578538284374</v>
      </c>
      <c r="E1021" s="199">
        <f t="shared" si="840"/>
        <v>5.7772386483632525</v>
      </c>
      <c r="F1021" s="199">
        <f t="shared" si="841"/>
        <v>28.886193241816262</v>
      </c>
      <c r="G1021" s="199">
        <f t="shared" si="842"/>
        <v>5.3918270147857346</v>
      </c>
      <c r="H1021" s="200">
        <f t="shared" si="843"/>
        <v>5192.7922362181262</v>
      </c>
      <c r="K1021" s="199">
        <f t="shared" si="844"/>
        <v>24.254283146185298</v>
      </c>
      <c r="L1021" s="201">
        <f t="shared" si="845"/>
        <v>0.2034168503480461</v>
      </c>
      <c r="M1021" s="201">
        <f t="shared" si="846"/>
        <v>0.20512763026333611</v>
      </c>
      <c r="N1021" s="201">
        <f t="shared" si="847"/>
        <v>0.21561137315590684</v>
      </c>
      <c r="O1021" s="201">
        <f t="shared" si="848"/>
        <v>0.20360479865811035</v>
      </c>
      <c r="P1021" s="201" t="str">
        <f t="shared" si="849"/>
        <v/>
      </c>
      <c r="Q1021" s="201" t="str">
        <f t="shared" si="850"/>
        <v/>
      </c>
      <c r="R1021" s="201" t="str">
        <f t="shared" si="851"/>
        <v/>
      </c>
      <c r="S1021" s="201" t="str">
        <f t="shared" si="852"/>
        <v/>
      </c>
      <c r="T1021" s="199">
        <f t="shared" si="853"/>
        <v>0</v>
      </c>
      <c r="U1021" s="199">
        <f t="shared" si="854"/>
        <v>5.1589822723804447E-2</v>
      </c>
      <c r="V1021" s="199">
        <f t="shared" si="855"/>
        <v>0</v>
      </c>
      <c r="W1021" s="199">
        <f t="shared" si="856"/>
        <v>0</v>
      </c>
      <c r="X1021" s="199" t="str">
        <f t="shared" si="857"/>
        <v/>
      </c>
      <c r="Y1021" s="199" t="str">
        <f t="shared" si="858"/>
        <v/>
      </c>
      <c r="Z1021" s="199" t="str">
        <f t="shared" si="859"/>
        <v/>
      </c>
      <c r="AA1021" s="199" t="str">
        <f t="shared" si="860"/>
        <v/>
      </c>
      <c r="AB1021" s="201">
        <f t="shared" ca="1" si="861"/>
        <v>2.1288295616746549</v>
      </c>
      <c r="AD1021" s="162">
        <f t="shared" si="862"/>
        <v>0</v>
      </c>
      <c r="AE1021" s="162">
        <f t="shared" si="863"/>
        <v>1.3255022964032352E-3</v>
      </c>
      <c r="AF1021" s="162">
        <f t="shared" si="864"/>
        <v>0</v>
      </c>
      <c r="AG1021" s="162">
        <f t="shared" si="865"/>
        <v>0</v>
      </c>
      <c r="AH1021" s="162" t="str">
        <f t="shared" si="866"/>
        <v/>
      </c>
      <c r="AI1021" s="162" t="str">
        <f t="shared" si="867"/>
        <v/>
      </c>
      <c r="AJ1021" s="162" t="str">
        <f t="shared" si="868"/>
        <v/>
      </c>
      <c r="AK1021" s="162" t="str">
        <f t="shared" si="869"/>
        <v/>
      </c>
      <c r="AM1021" s="199">
        <f t="shared" si="872"/>
        <v>10.577437095165383</v>
      </c>
      <c r="AN1021" s="197">
        <f t="shared" si="874"/>
        <v>0</v>
      </c>
      <c r="AO1021" s="197">
        <f t="shared" si="875"/>
        <v>0</v>
      </c>
      <c r="AP1021" s="197">
        <f t="shared" si="876"/>
        <v>0</v>
      </c>
      <c r="AQ1021" s="197">
        <f t="shared" si="877"/>
        <v>0</v>
      </c>
      <c r="AR1021" s="197" t="str">
        <f t="shared" si="878"/>
        <v/>
      </c>
      <c r="AS1021" s="197" t="str">
        <f t="shared" si="879"/>
        <v/>
      </c>
      <c r="AT1021" s="197" t="str">
        <f t="shared" si="880"/>
        <v/>
      </c>
      <c r="AU1021" s="197" t="str">
        <f t="shared" si="881"/>
        <v/>
      </c>
      <c r="AV1021" s="199">
        <f t="shared" ca="1" si="873"/>
        <v>2.096616911830949</v>
      </c>
      <c r="AX1021" s="162">
        <f t="shared" si="882"/>
        <v>0</v>
      </c>
      <c r="AY1021" s="162">
        <f t="shared" si="883"/>
        <v>0</v>
      </c>
      <c r="AZ1021" s="162">
        <f t="shared" si="884"/>
        <v>0</v>
      </c>
      <c r="BA1021" s="162">
        <f t="shared" si="885"/>
        <v>0</v>
      </c>
      <c r="BB1021" s="162" t="str">
        <f t="shared" si="886"/>
        <v/>
      </c>
      <c r="BC1021" s="162" t="str">
        <f t="shared" si="887"/>
        <v/>
      </c>
      <c r="BD1021" s="162" t="str">
        <f t="shared" si="888"/>
        <v/>
      </c>
      <c r="BE1021" s="162" t="str">
        <f t="shared" si="889"/>
        <v/>
      </c>
      <c r="BG1021" s="169">
        <f t="shared" si="870"/>
        <v>24.228590049632135</v>
      </c>
      <c r="BH1021" s="169">
        <f t="shared" ca="1" si="871"/>
        <v>2.0639183081227856</v>
      </c>
    </row>
    <row r="1022" spans="3:60" x14ac:dyDescent="0.25">
      <c r="C1022" s="197">
        <v>94.8</v>
      </c>
      <c r="D1022" s="198">
        <f t="shared" si="839"/>
        <v>35.571100796508532</v>
      </c>
      <c r="E1022" s="199">
        <f t="shared" si="840"/>
        <v>5.7821940928270044</v>
      </c>
      <c r="F1022" s="199">
        <f t="shared" si="841"/>
        <v>28.910970464135023</v>
      </c>
      <c r="G1022" s="199">
        <f t="shared" si="842"/>
        <v>5.3975206019185586</v>
      </c>
      <c r="H1022" s="200">
        <f t="shared" si="843"/>
        <v>5188.3419197594822</v>
      </c>
      <c r="K1022" s="199">
        <f t="shared" si="844"/>
        <v>24.27997624273846</v>
      </c>
      <c r="L1022" s="201">
        <f t="shared" si="845"/>
        <v>0.20363233429968597</v>
      </c>
      <c r="M1022" s="201">
        <f t="shared" si="846"/>
        <v>0.20534492648183539</v>
      </c>
      <c r="N1022" s="201">
        <f t="shared" si="847"/>
        <v>0.21583977503424998</v>
      </c>
      <c r="O1022" s="201">
        <f t="shared" si="848"/>
        <v>0.20382048170753633</v>
      </c>
      <c r="P1022" s="201" t="str">
        <f t="shared" si="849"/>
        <v/>
      </c>
      <c r="Q1022" s="201" t="str">
        <f t="shared" si="850"/>
        <v/>
      </c>
      <c r="R1022" s="201" t="str">
        <f t="shared" si="851"/>
        <v/>
      </c>
      <c r="S1022" s="201" t="str">
        <f t="shared" si="852"/>
        <v/>
      </c>
      <c r="T1022" s="199">
        <f t="shared" si="853"/>
        <v>0</v>
      </c>
      <c r="U1022" s="199">
        <f t="shared" si="854"/>
        <v>5.9585870944377964E-2</v>
      </c>
      <c r="V1022" s="199">
        <f t="shared" si="855"/>
        <v>0</v>
      </c>
      <c r="W1022" s="199">
        <f t="shared" si="856"/>
        <v>0</v>
      </c>
      <c r="X1022" s="199" t="str">
        <f t="shared" si="857"/>
        <v/>
      </c>
      <c r="Y1022" s="199" t="str">
        <f t="shared" si="858"/>
        <v/>
      </c>
      <c r="Z1022" s="199" t="str">
        <f t="shared" si="859"/>
        <v/>
      </c>
      <c r="AA1022" s="199" t="str">
        <f t="shared" si="860"/>
        <v/>
      </c>
      <c r="AB1022" s="201">
        <f t="shared" ca="1" si="861"/>
        <v>2.153324866562107</v>
      </c>
      <c r="AD1022" s="162">
        <f t="shared" si="862"/>
        <v>0</v>
      </c>
      <c r="AE1022" s="162">
        <f t="shared" si="863"/>
        <v>1.5309455353781723E-3</v>
      </c>
      <c r="AF1022" s="162">
        <f t="shared" si="864"/>
        <v>0</v>
      </c>
      <c r="AG1022" s="162">
        <f t="shared" si="865"/>
        <v>0</v>
      </c>
      <c r="AH1022" s="162" t="str">
        <f t="shared" si="866"/>
        <v/>
      </c>
      <c r="AI1022" s="162" t="str">
        <f t="shared" si="867"/>
        <v/>
      </c>
      <c r="AJ1022" s="162" t="str">
        <f t="shared" si="868"/>
        <v/>
      </c>
      <c r="AK1022" s="162" t="str">
        <f t="shared" si="869"/>
        <v/>
      </c>
      <c r="AM1022" s="199">
        <f t="shared" si="872"/>
        <v>10.588653889539895</v>
      </c>
      <c r="AN1022" s="197">
        <f t="shared" si="874"/>
        <v>0</v>
      </c>
      <c r="AO1022" s="197">
        <f t="shared" si="875"/>
        <v>0</v>
      </c>
      <c r="AP1022" s="197">
        <f t="shared" si="876"/>
        <v>0</v>
      </c>
      <c r="AQ1022" s="197">
        <f t="shared" si="877"/>
        <v>0</v>
      </c>
      <c r="AR1022" s="197" t="str">
        <f t="shared" si="878"/>
        <v/>
      </c>
      <c r="AS1022" s="197" t="str">
        <f t="shared" si="879"/>
        <v/>
      </c>
      <c r="AT1022" s="197" t="str">
        <f t="shared" si="880"/>
        <v/>
      </c>
      <c r="AU1022" s="197" t="str">
        <f t="shared" si="881"/>
        <v/>
      </c>
      <c r="AV1022" s="199">
        <f t="shared" ca="1" si="873"/>
        <v>2.0875068583984375</v>
      </c>
      <c r="AX1022" s="162">
        <f t="shared" si="882"/>
        <v>0</v>
      </c>
      <c r="AY1022" s="162">
        <f t="shared" si="883"/>
        <v>0</v>
      </c>
      <c r="AZ1022" s="162">
        <f t="shared" si="884"/>
        <v>0</v>
      </c>
      <c r="BA1022" s="162">
        <f t="shared" si="885"/>
        <v>0</v>
      </c>
      <c r="BB1022" s="162" t="str">
        <f t="shared" si="886"/>
        <v/>
      </c>
      <c r="BC1022" s="162" t="str">
        <f t="shared" si="887"/>
        <v/>
      </c>
      <c r="BD1022" s="162" t="str">
        <f t="shared" si="888"/>
        <v/>
      </c>
      <c r="BE1022" s="162" t="str">
        <f t="shared" si="889"/>
        <v/>
      </c>
      <c r="BG1022" s="169">
        <f t="shared" si="870"/>
        <v>24.254283146185298</v>
      </c>
      <c r="BH1022" s="169">
        <f t="shared" ca="1" si="871"/>
        <v>2.1288295616746549</v>
      </c>
    </row>
    <row r="1023" spans="3:60" x14ac:dyDescent="0.25">
      <c r="C1023" s="197">
        <v>94.9</v>
      </c>
      <c r="D1023" s="198">
        <f t="shared" si="839"/>
        <v>35.608623054732696</v>
      </c>
      <c r="E1023" s="199">
        <f t="shared" si="840"/>
        <v>5.7871496311907276</v>
      </c>
      <c r="F1023" s="199">
        <f t="shared" si="841"/>
        <v>28.93574815595364</v>
      </c>
      <c r="G1023" s="199">
        <f t="shared" si="842"/>
        <v>5.4032141890513845</v>
      </c>
      <c r="H1023" s="200">
        <f t="shared" si="843"/>
        <v>5183.8991406599225</v>
      </c>
      <c r="K1023" s="199">
        <f t="shared" si="844"/>
        <v>24.305669339291622</v>
      </c>
      <c r="L1023" s="201">
        <f t="shared" si="845"/>
        <v>0.20384781825132586</v>
      </c>
      <c r="M1023" s="201">
        <f t="shared" si="846"/>
        <v>0.2055622227003347</v>
      </c>
      <c r="N1023" s="201">
        <f t="shared" si="847"/>
        <v>0.21606817691259311</v>
      </c>
      <c r="O1023" s="201">
        <f t="shared" si="848"/>
        <v>0.20403616475696229</v>
      </c>
      <c r="P1023" s="201" t="str">
        <f t="shared" si="849"/>
        <v/>
      </c>
      <c r="Q1023" s="201" t="str">
        <f t="shared" si="850"/>
        <v/>
      </c>
      <c r="R1023" s="201" t="str">
        <f t="shared" si="851"/>
        <v/>
      </c>
      <c r="S1023" s="201" t="str">
        <f t="shared" si="852"/>
        <v/>
      </c>
      <c r="T1023" s="199">
        <f t="shared" si="853"/>
        <v>0</v>
      </c>
      <c r="U1023" s="199">
        <f t="shared" si="854"/>
        <v>6.8800248224829941E-2</v>
      </c>
      <c r="V1023" s="199">
        <f t="shared" si="855"/>
        <v>0</v>
      </c>
      <c r="W1023" s="199">
        <f t="shared" si="856"/>
        <v>0</v>
      </c>
      <c r="X1023" s="199" t="str">
        <f t="shared" si="857"/>
        <v/>
      </c>
      <c r="Y1023" s="199" t="str">
        <f t="shared" si="858"/>
        <v/>
      </c>
      <c r="Z1023" s="199" t="str">
        <f t="shared" si="859"/>
        <v/>
      </c>
      <c r="AA1023" s="199" t="str">
        <f t="shared" si="860"/>
        <v/>
      </c>
      <c r="AB1023" s="201">
        <f t="shared" ca="1" si="861"/>
        <v>2.1713403103104656</v>
      </c>
      <c r="AD1023" s="162">
        <f t="shared" si="862"/>
        <v>0</v>
      </c>
      <c r="AE1023" s="162">
        <f t="shared" si="863"/>
        <v>1.7676914205220901E-3</v>
      </c>
      <c r="AF1023" s="162">
        <f t="shared" si="864"/>
        <v>0</v>
      </c>
      <c r="AG1023" s="162">
        <f t="shared" si="865"/>
        <v>0</v>
      </c>
      <c r="AH1023" s="162" t="str">
        <f t="shared" si="866"/>
        <v/>
      </c>
      <c r="AI1023" s="162" t="str">
        <f t="shared" si="867"/>
        <v/>
      </c>
      <c r="AJ1023" s="162" t="str">
        <f t="shared" si="868"/>
        <v/>
      </c>
      <c r="AK1023" s="162" t="str">
        <f t="shared" si="869"/>
        <v/>
      </c>
      <c r="AM1023" s="199">
        <f t="shared" si="872"/>
        <v>10.599870683914407</v>
      </c>
      <c r="AN1023" s="197">
        <f t="shared" si="874"/>
        <v>0</v>
      </c>
      <c r="AO1023" s="197">
        <f t="shared" si="875"/>
        <v>0</v>
      </c>
      <c r="AP1023" s="197">
        <f t="shared" si="876"/>
        <v>0</v>
      </c>
      <c r="AQ1023" s="197">
        <f t="shared" si="877"/>
        <v>0</v>
      </c>
      <c r="AR1023" s="197" t="str">
        <f t="shared" si="878"/>
        <v/>
      </c>
      <c r="AS1023" s="197" t="str">
        <f t="shared" si="879"/>
        <v/>
      </c>
      <c r="AT1023" s="197" t="str">
        <f t="shared" si="880"/>
        <v/>
      </c>
      <c r="AU1023" s="197" t="str">
        <f t="shared" si="881"/>
        <v/>
      </c>
      <c r="AV1023" s="199">
        <f t="shared" ca="1" si="873"/>
        <v>2.0732401321497602</v>
      </c>
      <c r="AX1023" s="162">
        <f t="shared" si="882"/>
        <v>0</v>
      </c>
      <c r="AY1023" s="162">
        <f t="shared" si="883"/>
        <v>0</v>
      </c>
      <c r="AZ1023" s="162">
        <f t="shared" si="884"/>
        <v>0</v>
      </c>
      <c r="BA1023" s="162">
        <f t="shared" si="885"/>
        <v>0</v>
      </c>
      <c r="BB1023" s="162" t="str">
        <f t="shared" si="886"/>
        <v/>
      </c>
      <c r="BC1023" s="162" t="str">
        <f t="shared" si="887"/>
        <v/>
      </c>
      <c r="BD1023" s="162" t="str">
        <f t="shared" si="888"/>
        <v/>
      </c>
      <c r="BE1023" s="162" t="str">
        <f t="shared" si="889"/>
        <v/>
      </c>
      <c r="BG1023" s="169">
        <f t="shared" si="870"/>
        <v>24.27997624273846</v>
      </c>
      <c r="BH1023" s="169">
        <f t="shared" ca="1" si="871"/>
        <v>2.153324866562107</v>
      </c>
    </row>
    <row r="1024" spans="3:60" x14ac:dyDescent="0.25">
      <c r="C1024" s="197">
        <v>95</v>
      </c>
      <c r="D1024" s="198">
        <f t="shared" si="839"/>
        <v>35.646145312956861</v>
      </c>
      <c r="E1024" s="199">
        <f t="shared" si="840"/>
        <v>5.7921052631578949</v>
      </c>
      <c r="F1024" s="199">
        <f t="shared" si="841"/>
        <v>28.960526315789473</v>
      </c>
      <c r="G1024" s="199">
        <f t="shared" si="842"/>
        <v>5.4089077761842104</v>
      </c>
      <c r="H1024" s="200">
        <f t="shared" si="843"/>
        <v>5179.4638800545208</v>
      </c>
      <c r="K1024" s="199">
        <f t="shared" si="844"/>
        <v>24.331362435844785</v>
      </c>
      <c r="L1024" s="201">
        <f t="shared" si="845"/>
        <v>0.20406330220296573</v>
      </c>
      <c r="M1024" s="201">
        <f t="shared" si="846"/>
        <v>0.205779518918834</v>
      </c>
      <c r="N1024" s="201">
        <f t="shared" si="847"/>
        <v>0.21629657879093622</v>
      </c>
      <c r="O1024" s="201">
        <f t="shared" si="848"/>
        <v>0.20425184780638825</v>
      </c>
      <c r="P1024" s="201" t="str">
        <f t="shared" si="849"/>
        <v/>
      </c>
      <c r="Q1024" s="201" t="str">
        <f t="shared" si="850"/>
        <v/>
      </c>
      <c r="R1024" s="201" t="str">
        <f t="shared" si="851"/>
        <v/>
      </c>
      <c r="S1024" s="201" t="str">
        <f t="shared" si="852"/>
        <v/>
      </c>
      <c r="T1024" s="199">
        <f t="shared" si="853"/>
        <v>0</v>
      </c>
      <c r="U1024" s="199">
        <f t="shared" si="854"/>
        <v>7.9415361485687716E-2</v>
      </c>
      <c r="V1024" s="199">
        <f t="shared" si="855"/>
        <v>0</v>
      </c>
      <c r="W1024" s="199">
        <f t="shared" si="856"/>
        <v>0</v>
      </c>
      <c r="X1024" s="199" t="str">
        <f t="shared" si="857"/>
        <v/>
      </c>
      <c r="Y1024" s="199" t="str">
        <f t="shared" si="858"/>
        <v/>
      </c>
      <c r="Z1024" s="199" t="str">
        <f t="shared" si="859"/>
        <v/>
      </c>
      <c r="AA1024" s="199" t="str">
        <f t="shared" si="860"/>
        <v/>
      </c>
      <c r="AB1024" s="201">
        <f t="shared" ca="1" si="861"/>
        <v>2.1446814219918786</v>
      </c>
      <c r="AD1024" s="162">
        <f t="shared" si="862"/>
        <v>0</v>
      </c>
      <c r="AE1024" s="162">
        <f t="shared" si="863"/>
        <v>2.0404265504560628E-3</v>
      </c>
      <c r="AF1024" s="162">
        <f t="shared" si="864"/>
        <v>0</v>
      </c>
      <c r="AG1024" s="162">
        <f t="shared" si="865"/>
        <v>0</v>
      </c>
      <c r="AH1024" s="162" t="str">
        <f t="shared" si="866"/>
        <v/>
      </c>
      <c r="AI1024" s="162" t="str">
        <f t="shared" si="867"/>
        <v/>
      </c>
      <c r="AJ1024" s="162" t="str">
        <f t="shared" si="868"/>
        <v/>
      </c>
      <c r="AK1024" s="162" t="str">
        <f t="shared" si="869"/>
        <v/>
      </c>
      <c r="AM1024" s="199">
        <f t="shared" si="872"/>
        <v>10.611087478288919</v>
      </c>
      <c r="AN1024" s="197">
        <f t="shared" si="874"/>
        <v>0</v>
      </c>
      <c r="AO1024" s="197">
        <f t="shared" si="875"/>
        <v>0</v>
      </c>
      <c r="AP1024" s="197">
        <f t="shared" si="876"/>
        <v>0</v>
      </c>
      <c r="AQ1024" s="197">
        <f t="shared" si="877"/>
        <v>0</v>
      </c>
      <c r="AR1024" s="197" t="str">
        <f t="shared" si="878"/>
        <v/>
      </c>
      <c r="AS1024" s="197" t="str">
        <f t="shared" si="879"/>
        <v/>
      </c>
      <c r="AT1024" s="197" t="str">
        <f t="shared" si="880"/>
        <v/>
      </c>
      <c r="AU1024" s="197" t="str">
        <f t="shared" si="881"/>
        <v/>
      </c>
      <c r="AV1024" s="199">
        <f t="shared" ca="1" si="873"/>
        <v>2.0909436314676806</v>
      </c>
      <c r="AX1024" s="162">
        <f t="shared" si="882"/>
        <v>0</v>
      </c>
      <c r="AY1024" s="162">
        <f t="shared" si="883"/>
        <v>0</v>
      </c>
      <c r="AZ1024" s="162">
        <f t="shared" si="884"/>
        <v>0</v>
      </c>
      <c r="BA1024" s="162">
        <f t="shared" si="885"/>
        <v>0</v>
      </c>
      <c r="BB1024" s="162" t="str">
        <f t="shared" si="886"/>
        <v/>
      </c>
      <c r="BC1024" s="162" t="str">
        <f t="shared" si="887"/>
        <v/>
      </c>
      <c r="BD1024" s="162" t="str">
        <f t="shared" si="888"/>
        <v/>
      </c>
      <c r="BE1024" s="162" t="str">
        <f t="shared" si="889"/>
        <v/>
      </c>
      <c r="BG1024" s="169">
        <f t="shared" si="870"/>
        <v>24.305669339291622</v>
      </c>
      <c r="BH1024" s="169">
        <f t="shared" ca="1" si="871"/>
        <v>2.1713403103104656</v>
      </c>
    </row>
    <row r="1025" spans="3:60" x14ac:dyDescent="0.25">
      <c r="C1025" s="197">
        <v>95.1</v>
      </c>
      <c r="D1025" s="198">
        <f t="shared" si="839"/>
        <v>35.683667571181026</v>
      </c>
      <c r="E1025" s="199">
        <f t="shared" si="840"/>
        <v>5.7970609884332278</v>
      </c>
      <c r="F1025" s="199">
        <f t="shared" si="841"/>
        <v>28.985304942166138</v>
      </c>
      <c r="G1025" s="199">
        <f t="shared" si="842"/>
        <v>5.4146013633170353</v>
      </c>
      <c r="H1025" s="200">
        <f t="shared" si="843"/>
        <v>5175.0361191401062</v>
      </c>
      <c r="K1025" s="199">
        <f t="shared" si="844"/>
        <v>24.357055532397947</v>
      </c>
      <c r="L1025" s="201">
        <f t="shared" si="845"/>
        <v>0.20427878615460562</v>
      </c>
      <c r="M1025" s="201">
        <f t="shared" si="846"/>
        <v>0.20599681513733328</v>
      </c>
      <c r="N1025" s="201">
        <f t="shared" si="847"/>
        <v>0.21652498066927933</v>
      </c>
      <c r="O1025" s="201">
        <f t="shared" si="848"/>
        <v>0.20446753085581421</v>
      </c>
      <c r="P1025" s="201" t="str">
        <f t="shared" si="849"/>
        <v/>
      </c>
      <c r="Q1025" s="201" t="str">
        <f t="shared" si="850"/>
        <v/>
      </c>
      <c r="R1025" s="201" t="str">
        <f t="shared" si="851"/>
        <v/>
      </c>
      <c r="S1025" s="201" t="str">
        <f t="shared" si="852"/>
        <v/>
      </c>
      <c r="T1025" s="199">
        <f t="shared" si="853"/>
        <v>0</v>
      </c>
      <c r="U1025" s="199">
        <f t="shared" si="854"/>
        <v>9.1640434888315678E-2</v>
      </c>
      <c r="V1025" s="199">
        <f t="shared" si="855"/>
        <v>0</v>
      </c>
      <c r="W1025" s="199">
        <f t="shared" si="856"/>
        <v>0</v>
      </c>
      <c r="X1025" s="199" t="str">
        <f t="shared" si="857"/>
        <v/>
      </c>
      <c r="Y1025" s="199" t="str">
        <f t="shared" si="858"/>
        <v/>
      </c>
      <c r="Z1025" s="199" t="str">
        <f t="shared" si="859"/>
        <v/>
      </c>
      <c r="AA1025" s="199" t="str">
        <f t="shared" si="860"/>
        <v/>
      </c>
      <c r="AB1025" s="201">
        <f t="shared" ca="1" si="861"/>
        <v>2.1990113443250916</v>
      </c>
      <c r="AD1025" s="162">
        <f t="shared" si="862"/>
        <v>0</v>
      </c>
      <c r="AE1025" s="162">
        <f t="shared" si="863"/>
        <v>2.3545265417592794E-3</v>
      </c>
      <c r="AF1025" s="162">
        <f t="shared" si="864"/>
        <v>0</v>
      </c>
      <c r="AG1025" s="162">
        <f t="shared" si="865"/>
        <v>0</v>
      </c>
      <c r="AH1025" s="162" t="str">
        <f t="shared" si="866"/>
        <v/>
      </c>
      <c r="AI1025" s="162" t="str">
        <f t="shared" si="867"/>
        <v/>
      </c>
      <c r="AJ1025" s="162" t="str">
        <f t="shared" si="868"/>
        <v/>
      </c>
      <c r="AK1025" s="162" t="str">
        <f t="shared" si="869"/>
        <v/>
      </c>
      <c r="AM1025" s="199">
        <f t="shared" si="872"/>
        <v>10.622304272663431</v>
      </c>
      <c r="AN1025" s="197">
        <f t="shared" si="874"/>
        <v>0</v>
      </c>
      <c r="AO1025" s="197">
        <f t="shared" si="875"/>
        <v>0</v>
      </c>
      <c r="AP1025" s="197">
        <f t="shared" si="876"/>
        <v>0</v>
      </c>
      <c r="AQ1025" s="197">
        <f t="shared" si="877"/>
        <v>0</v>
      </c>
      <c r="AR1025" s="197" t="str">
        <f t="shared" si="878"/>
        <v/>
      </c>
      <c r="AS1025" s="197" t="str">
        <f t="shared" si="879"/>
        <v/>
      </c>
      <c r="AT1025" s="197" t="str">
        <f t="shared" si="880"/>
        <v/>
      </c>
      <c r="AU1025" s="197" t="str">
        <f t="shared" si="881"/>
        <v/>
      </c>
      <c r="AV1025" s="199">
        <f t="shared" ca="1" si="873"/>
        <v>2.064593470631229</v>
      </c>
      <c r="AX1025" s="162">
        <f t="shared" si="882"/>
        <v>0</v>
      </c>
      <c r="AY1025" s="162">
        <f t="shared" si="883"/>
        <v>0</v>
      </c>
      <c r="AZ1025" s="162">
        <f t="shared" si="884"/>
        <v>0</v>
      </c>
      <c r="BA1025" s="162">
        <f t="shared" si="885"/>
        <v>0</v>
      </c>
      <c r="BB1025" s="162" t="str">
        <f t="shared" si="886"/>
        <v/>
      </c>
      <c r="BC1025" s="162" t="str">
        <f t="shared" si="887"/>
        <v/>
      </c>
      <c r="BD1025" s="162" t="str">
        <f t="shared" si="888"/>
        <v/>
      </c>
      <c r="BE1025" s="162" t="str">
        <f t="shared" si="889"/>
        <v/>
      </c>
      <c r="BG1025" s="169">
        <f t="shared" si="870"/>
        <v>24.331362435844785</v>
      </c>
      <c r="BH1025" s="169">
        <f t="shared" ca="1" si="871"/>
        <v>2.1446814219918786</v>
      </c>
    </row>
    <row r="1026" spans="3:60" x14ac:dyDescent="0.25">
      <c r="C1026" s="197">
        <v>95.2</v>
      </c>
      <c r="D1026" s="198">
        <f t="shared" si="839"/>
        <v>35.721189829405191</v>
      </c>
      <c r="E1026" s="199">
        <f t="shared" si="840"/>
        <v>5.8020168067226896</v>
      </c>
      <c r="F1026" s="199">
        <f t="shared" si="841"/>
        <v>29.010084033613449</v>
      </c>
      <c r="G1026" s="199">
        <f t="shared" si="842"/>
        <v>5.4202949504498612</v>
      </c>
      <c r="H1026" s="200">
        <f t="shared" si="843"/>
        <v>5170.6158391750178</v>
      </c>
      <c r="K1026" s="199">
        <f t="shared" si="844"/>
        <v>24.382748628951109</v>
      </c>
      <c r="L1026" s="201">
        <f t="shared" si="845"/>
        <v>0.20449427010624549</v>
      </c>
      <c r="M1026" s="201">
        <f t="shared" si="846"/>
        <v>0.20621411135583259</v>
      </c>
      <c r="N1026" s="201">
        <f t="shared" si="847"/>
        <v>0.21675338254762247</v>
      </c>
      <c r="O1026" s="201">
        <f t="shared" si="848"/>
        <v>0.20468321390524019</v>
      </c>
      <c r="P1026" s="201" t="str">
        <f t="shared" si="849"/>
        <v/>
      </c>
      <c r="Q1026" s="201" t="str">
        <f t="shared" si="850"/>
        <v/>
      </c>
      <c r="R1026" s="201" t="str">
        <f t="shared" si="851"/>
        <v/>
      </c>
      <c r="S1026" s="201" t="str">
        <f t="shared" si="852"/>
        <v/>
      </c>
      <c r="T1026" s="199">
        <f t="shared" si="853"/>
        <v>0</v>
      </c>
      <c r="U1026" s="199">
        <f t="shared" si="854"/>
        <v>0.10571537562761128</v>
      </c>
      <c r="V1026" s="199">
        <f t="shared" si="855"/>
        <v>0</v>
      </c>
      <c r="W1026" s="199">
        <f t="shared" si="856"/>
        <v>0</v>
      </c>
      <c r="X1026" s="199" t="str">
        <f t="shared" si="857"/>
        <v/>
      </c>
      <c r="Y1026" s="199" t="str">
        <f t="shared" si="858"/>
        <v/>
      </c>
      <c r="Z1026" s="199" t="str">
        <f t="shared" si="859"/>
        <v/>
      </c>
      <c r="AA1026" s="199" t="str">
        <f t="shared" si="860"/>
        <v/>
      </c>
      <c r="AB1026" s="201">
        <f t="shared" ca="1" si="861"/>
        <v>2.1978474082621315</v>
      </c>
      <c r="AD1026" s="162">
        <f t="shared" si="862"/>
        <v>0</v>
      </c>
      <c r="AE1026" s="162">
        <f t="shared" si="863"/>
        <v>2.7161553531540395E-3</v>
      </c>
      <c r="AF1026" s="162">
        <f t="shared" si="864"/>
        <v>0</v>
      </c>
      <c r="AG1026" s="162">
        <f t="shared" si="865"/>
        <v>0</v>
      </c>
      <c r="AH1026" s="162" t="str">
        <f t="shared" si="866"/>
        <v/>
      </c>
      <c r="AI1026" s="162" t="str">
        <f t="shared" si="867"/>
        <v/>
      </c>
      <c r="AJ1026" s="162" t="str">
        <f t="shared" si="868"/>
        <v/>
      </c>
      <c r="AK1026" s="162" t="str">
        <f t="shared" si="869"/>
        <v/>
      </c>
      <c r="AM1026" s="199">
        <f t="shared" si="872"/>
        <v>10.633521067037943</v>
      </c>
      <c r="AN1026" s="197">
        <f t="shared" si="874"/>
        <v>0</v>
      </c>
      <c r="AO1026" s="197">
        <f t="shared" si="875"/>
        <v>0</v>
      </c>
      <c r="AP1026" s="197">
        <f t="shared" si="876"/>
        <v>0</v>
      </c>
      <c r="AQ1026" s="197">
        <f t="shared" si="877"/>
        <v>0</v>
      </c>
      <c r="AR1026" s="197" t="str">
        <f t="shared" si="878"/>
        <v/>
      </c>
      <c r="AS1026" s="197" t="str">
        <f t="shared" si="879"/>
        <v/>
      </c>
      <c r="AT1026" s="197" t="str">
        <f t="shared" si="880"/>
        <v/>
      </c>
      <c r="AU1026" s="197" t="str">
        <f t="shared" si="881"/>
        <v/>
      </c>
      <c r="AV1026" s="199">
        <f t="shared" ca="1" si="873"/>
        <v>2.0927578632055597</v>
      </c>
      <c r="AX1026" s="162">
        <f t="shared" si="882"/>
        <v>0</v>
      </c>
      <c r="AY1026" s="162">
        <f t="shared" si="883"/>
        <v>0</v>
      </c>
      <c r="AZ1026" s="162">
        <f t="shared" si="884"/>
        <v>0</v>
      </c>
      <c r="BA1026" s="162">
        <f t="shared" si="885"/>
        <v>0</v>
      </c>
      <c r="BB1026" s="162" t="str">
        <f t="shared" si="886"/>
        <v/>
      </c>
      <c r="BC1026" s="162" t="str">
        <f t="shared" si="887"/>
        <v/>
      </c>
      <c r="BD1026" s="162" t="str">
        <f t="shared" si="888"/>
        <v/>
      </c>
      <c r="BE1026" s="162" t="str">
        <f t="shared" si="889"/>
        <v/>
      </c>
      <c r="BG1026" s="169">
        <f t="shared" si="870"/>
        <v>24.357055532397947</v>
      </c>
      <c r="BH1026" s="169">
        <f t="shared" ca="1" si="871"/>
        <v>2.1990113443250916</v>
      </c>
    </row>
    <row r="1027" spans="3:60" x14ac:dyDescent="0.25">
      <c r="C1027" s="197">
        <v>95.3</v>
      </c>
      <c r="D1027" s="198">
        <f t="shared" si="839"/>
        <v>35.758712087629355</v>
      </c>
      <c r="E1027" s="199">
        <f t="shared" si="840"/>
        <v>5.8069727177334727</v>
      </c>
      <c r="F1027" s="199">
        <f t="shared" si="841"/>
        <v>29.034863588667363</v>
      </c>
      <c r="G1027" s="199">
        <f t="shared" si="842"/>
        <v>5.4259885375826853</v>
      </c>
      <c r="H1027" s="200">
        <f t="shared" si="843"/>
        <v>5166.2030214788647</v>
      </c>
      <c r="K1027" s="199">
        <f t="shared" si="844"/>
        <v>24.408441725504272</v>
      </c>
      <c r="L1027" s="201">
        <f t="shared" si="845"/>
        <v>0.20470975405788536</v>
      </c>
      <c r="M1027" s="201">
        <f t="shared" si="846"/>
        <v>0.20643140757433187</v>
      </c>
      <c r="N1027" s="201">
        <f t="shared" si="847"/>
        <v>0.21698178442596558</v>
      </c>
      <c r="O1027" s="201">
        <f t="shared" si="848"/>
        <v>0.20489889695466615</v>
      </c>
      <c r="P1027" s="201" t="str">
        <f t="shared" si="849"/>
        <v/>
      </c>
      <c r="Q1027" s="201" t="str">
        <f t="shared" si="850"/>
        <v/>
      </c>
      <c r="R1027" s="201" t="str">
        <f t="shared" si="851"/>
        <v/>
      </c>
      <c r="S1027" s="201" t="str">
        <f t="shared" si="852"/>
        <v/>
      </c>
      <c r="T1027" s="199">
        <f t="shared" si="853"/>
        <v>0</v>
      </c>
      <c r="U1027" s="199">
        <f t="shared" si="854"/>
        <v>0.1219151836801108</v>
      </c>
      <c r="V1027" s="199">
        <f t="shared" si="855"/>
        <v>0</v>
      </c>
      <c r="W1027" s="199">
        <f t="shared" si="856"/>
        <v>0</v>
      </c>
      <c r="X1027" s="199" t="str">
        <f t="shared" si="857"/>
        <v/>
      </c>
      <c r="Y1027" s="199" t="str">
        <f t="shared" si="858"/>
        <v/>
      </c>
      <c r="Z1027" s="199" t="str">
        <f t="shared" si="859"/>
        <v/>
      </c>
      <c r="AA1027" s="199" t="str">
        <f t="shared" si="860"/>
        <v/>
      </c>
      <c r="AB1027" s="201">
        <f t="shared" ca="1" si="861"/>
        <v>2.2271151505788236</v>
      </c>
      <c r="AD1027" s="162">
        <f t="shared" si="862"/>
        <v>0</v>
      </c>
      <c r="AE1027" s="162">
        <f t="shared" si="863"/>
        <v>3.1323785855896058E-3</v>
      </c>
      <c r="AF1027" s="162">
        <f t="shared" si="864"/>
        <v>0</v>
      </c>
      <c r="AG1027" s="162">
        <f t="shared" si="865"/>
        <v>0</v>
      </c>
      <c r="AH1027" s="162" t="str">
        <f t="shared" si="866"/>
        <v/>
      </c>
      <c r="AI1027" s="162" t="str">
        <f t="shared" si="867"/>
        <v/>
      </c>
      <c r="AJ1027" s="162" t="str">
        <f t="shared" si="868"/>
        <v/>
      </c>
      <c r="AK1027" s="162" t="str">
        <f t="shared" si="869"/>
        <v/>
      </c>
      <c r="AM1027" s="199">
        <f t="shared" si="872"/>
        <v>10.644737861412455</v>
      </c>
      <c r="AN1027" s="197">
        <f t="shared" si="874"/>
        <v>0</v>
      </c>
      <c r="AO1027" s="197">
        <f t="shared" si="875"/>
        <v>0</v>
      </c>
      <c r="AP1027" s="197">
        <f t="shared" si="876"/>
        <v>0</v>
      </c>
      <c r="AQ1027" s="197">
        <f t="shared" si="877"/>
        <v>0</v>
      </c>
      <c r="AR1027" s="197" t="str">
        <f t="shared" si="878"/>
        <v/>
      </c>
      <c r="AS1027" s="197" t="str">
        <f t="shared" si="879"/>
        <v/>
      </c>
      <c r="AT1027" s="197" t="str">
        <f t="shared" si="880"/>
        <v/>
      </c>
      <c r="AU1027" s="197" t="str">
        <f t="shared" si="881"/>
        <v/>
      </c>
      <c r="AV1027" s="199">
        <f t="shared" ca="1" si="873"/>
        <v>2.039375168855035</v>
      </c>
      <c r="AX1027" s="162">
        <f t="shared" si="882"/>
        <v>0</v>
      </c>
      <c r="AY1027" s="162">
        <f t="shared" si="883"/>
        <v>0</v>
      </c>
      <c r="AZ1027" s="162">
        <f t="shared" si="884"/>
        <v>0</v>
      </c>
      <c r="BA1027" s="162">
        <f t="shared" si="885"/>
        <v>0</v>
      </c>
      <c r="BB1027" s="162" t="str">
        <f t="shared" si="886"/>
        <v/>
      </c>
      <c r="BC1027" s="162" t="str">
        <f t="shared" si="887"/>
        <v/>
      </c>
      <c r="BD1027" s="162" t="str">
        <f t="shared" si="888"/>
        <v/>
      </c>
      <c r="BE1027" s="162" t="str">
        <f t="shared" si="889"/>
        <v/>
      </c>
      <c r="BG1027" s="169">
        <f t="shared" si="870"/>
        <v>24.382748628951109</v>
      </c>
      <c r="BH1027" s="169">
        <f t="shared" ca="1" si="871"/>
        <v>2.1978474082621315</v>
      </c>
    </row>
    <row r="1028" spans="3:60" x14ac:dyDescent="0.25">
      <c r="C1028" s="197">
        <v>95.4</v>
      </c>
      <c r="D1028" s="198">
        <f t="shared" si="839"/>
        <v>35.796234345853527</v>
      </c>
      <c r="E1028" s="199">
        <f t="shared" si="840"/>
        <v>5.8119287211740049</v>
      </c>
      <c r="F1028" s="199">
        <f t="shared" si="841"/>
        <v>29.059643605870026</v>
      </c>
      <c r="G1028" s="199">
        <f t="shared" si="842"/>
        <v>5.431682124715512</v>
      </c>
      <c r="H1028" s="200">
        <f t="shared" si="843"/>
        <v>5161.7976474322668</v>
      </c>
      <c r="K1028" s="199">
        <f t="shared" si="844"/>
        <v>24.434134822057434</v>
      </c>
      <c r="L1028" s="201">
        <f t="shared" si="845"/>
        <v>0.20492523800952525</v>
      </c>
      <c r="M1028" s="201">
        <f t="shared" si="846"/>
        <v>0.20664870379283118</v>
      </c>
      <c r="N1028" s="201">
        <f t="shared" si="847"/>
        <v>0.21721018630430869</v>
      </c>
      <c r="O1028" s="201">
        <f t="shared" si="848"/>
        <v>0.20511458000409211</v>
      </c>
      <c r="P1028" s="201" t="str">
        <f t="shared" si="849"/>
        <v/>
      </c>
      <c r="Q1028" s="201" t="str">
        <f t="shared" si="850"/>
        <v/>
      </c>
      <c r="R1028" s="201" t="str">
        <f t="shared" si="851"/>
        <v/>
      </c>
      <c r="S1028" s="201" t="str">
        <f t="shared" si="852"/>
        <v/>
      </c>
      <c r="T1028" s="199">
        <f t="shared" si="853"/>
        <v>0</v>
      </c>
      <c r="U1028" s="199">
        <f t="shared" si="854"/>
        <v>0.14055497901706868</v>
      </c>
      <c r="V1028" s="199">
        <f t="shared" si="855"/>
        <v>0</v>
      </c>
      <c r="W1028" s="199">
        <f t="shared" si="856"/>
        <v>0</v>
      </c>
      <c r="X1028" s="199" t="str">
        <f t="shared" si="857"/>
        <v/>
      </c>
      <c r="Y1028" s="199" t="str">
        <f t="shared" si="858"/>
        <v/>
      </c>
      <c r="Z1028" s="199" t="str">
        <f t="shared" si="859"/>
        <v/>
      </c>
      <c r="AA1028" s="199" t="str">
        <f t="shared" si="860"/>
        <v/>
      </c>
      <c r="AB1028" s="201">
        <f t="shared" ca="1" si="861"/>
        <v>2.2916352173505445</v>
      </c>
      <c r="AD1028" s="162">
        <f t="shared" si="862"/>
        <v>0</v>
      </c>
      <c r="AE1028" s="162">
        <f t="shared" si="863"/>
        <v>3.6112926469132494E-3</v>
      </c>
      <c r="AF1028" s="162">
        <f t="shared" si="864"/>
        <v>0</v>
      </c>
      <c r="AG1028" s="162">
        <f t="shared" si="865"/>
        <v>0</v>
      </c>
      <c r="AH1028" s="162" t="str">
        <f t="shared" si="866"/>
        <v/>
      </c>
      <c r="AI1028" s="162" t="str">
        <f t="shared" si="867"/>
        <v/>
      </c>
      <c r="AJ1028" s="162" t="str">
        <f t="shared" si="868"/>
        <v/>
      </c>
      <c r="AK1028" s="162" t="str">
        <f t="shared" si="869"/>
        <v/>
      </c>
      <c r="AM1028" s="199">
        <f t="shared" si="872"/>
        <v>10.655954655786967</v>
      </c>
      <c r="AN1028" s="197">
        <f t="shared" si="874"/>
        <v>0</v>
      </c>
      <c r="AO1028" s="197">
        <f t="shared" si="875"/>
        <v>0</v>
      </c>
      <c r="AP1028" s="197">
        <f t="shared" si="876"/>
        <v>0</v>
      </c>
      <c r="AQ1028" s="197">
        <f t="shared" si="877"/>
        <v>0</v>
      </c>
      <c r="AR1028" s="197" t="str">
        <f t="shared" si="878"/>
        <v/>
      </c>
      <c r="AS1028" s="197" t="str">
        <f t="shared" si="879"/>
        <v/>
      </c>
      <c r="AT1028" s="197" t="str">
        <f t="shared" si="880"/>
        <v/>
      </c>
      <c r="AU1028" s="197" t="str">
        <f t="shared" si="881"/>
        <v/>
      </c>
      <c r="AV1028" s="199">
        <f t="shared" ca="1" si="873"/>
        <v>2.1298033440117807</v>
      </c>
      <c r="AX1028" s="162">
        <f t="shared" si="882"/>
        <v>0</v>
      </c>
      <c r="AY1028" s="162">
        <f t="shared" si="883"/>
        <v>0</v>
      </c>
      <c r="AZ1028" s="162">
        <f t="shared" si="884"/>
        <v>0</v>
      </c>
      <c r="BA1028" s="162">
        <f t="shared" si="885"/>
        <v>0</v>
      </c>
      <c r="BB1028" s="162" t="str">
        <f t="shared" si="886"/>
        <v/>
      </c>
      <c r="BC1028" s="162" t="str">
        <f t="shared" si="887"/>
        <v/>
      </c>
      <c r="BD1028" s="162" t="str">
        <f t="shared" si="888"/>
        <v/>
      </c>
      <c r="BE1028" s="162" t="str">
        <f t="shared" si="889"/>
        <v/>
      </c>
      <c r="BG1028" s="169">
        <f t="shared" si="870"/>
        <v>24.408441725504272</v>
      </c>
      <c r="BH1028" s="169">
        <f t="shared" ca="1" si="871"/>
        <v>2.2271151505788236</v>
      </c>
    </row>
    <row r="1029" spans="3:60" x14ac:dyDescent="0.25">
      <c r="C1029" s="197">
        <v>95.5</v>
      </c>
      <c r="D1029" s="198">
        <f t="shared" si="839"/>
        <v>35.833756604077692</v>
      </c>
      <c r="E1029" s="199">
        <f t="shared" si="840"/>
        <v>5.8168848167539267</v>
      </c>
      <c r="F1029" s="199">
        <f t="shared" si="841"/>
        <v>29.084424083769633</v>
      </c>
      <c r="G1029" s="199">
        <f t="shared" si="842"/>
        <v>5.4373757118483379</v>
      </c>
      <c r="H1029" s="200">
        <f t="shared" si="843"/>
        <v>5157.3996984766318</v>
      </c>
      <c r="K1029" s="199">
        <f t="shared" si="844"/>
        <v>24.459827918610596</v>
      </c>
      <c r="L1029" s="201">
        <f t="shared" si="845"/>
        <v>0.20514072196116512</v>
      </c>
      <c r="M1029" s="201">
        <f t="shared" si="846"/>
        <v>0.20686600001133049</v>
      </c>
      <c r="N1029" s="201">
        <f t="shared" si="847"/>
        <v>0.21743858818265183</v>
      </c>
      <c r="O1029" s="201">
        <f t="shared" si="848"/>
        <v>0.20533026305351809</v>
      </c>
      <c r="P1029" s="201" t="str">
        <f t="shared" si="849"/>
        <v/>
      </c>
      <c r="Q1029" s="201" t="str">
        <f t="shared" si="850"/>
        <v/>
      </c>
      <c r="R1029" s="201" t="str">
        <f t="shared" si="851"/>
        <v/>
      </c>
      <c r="S1029" s="201" t="str">
        <f t="shared" si="852"/>
        <v/>
      </c>
      <c r="T1029" s="199">
        <f t="shared" si="853"/>
        <v>0</v>
      </c>
      <c r="U1029" s="199">
        <f t="shared" si="854"/>
        <v>0.16199572870799819</v>
      </c>
      <c r="V1029" s="199">
        <f t="shared" si="855"/>
        <v>0</v>
      </c>
      <c r="W1029" s="199">
        <f t="shared" si="856"/>
        <v>0</v>
      </c>
      <c r="X1029" s="199" t="str">
        <f t="shared" si="857"/>
        <v/>
      </c>
      <c r="Y1029" s="199" t="str">
        <f t="shared" si="858"/>
        <v/>
      </c>
      <c r="Z1029" s="199" t="str">
        <f t="shared" si="859"/>
        <v/>
      </c>
      <c r="AA1029" s="199" t="str">
        <f t="shared" si="860"/>
        <v/>
      </c>
      <c r="AB1029" s="201">
        <f t="shared" ca="1" si="861"/>
        <v>2.2012124040727259</v>
      </c>
      <c r="AD1029" s="162">
        <f t="shared" si="862"/>
        <v>0</v>
      </c>
      <c r="AE1029" s="162">
        <f t="shared" si="863"/>
        <v>4.1621718988944867E-3</v>
      </c>
      <c r="AF1029" s="162">
        <f t="shared" si="864"/>
        <v>0</v>
      </c>
      <c r="AG1029" s="162">
        <f t="shared" si="865"/>
        <v>0</v>
      </c>
      <c r="AH1029" s="162" t="str">
        <f t="shared" si="866"/>
        <v/>
      </c>
      <c r="AI1029" s="162" t="str">
        <f t="shared" si="867"/>
        <v/>
      </c>
      <c r="AJ1029" s="162" t="str">
        <f t="shared" si="868"/>
        <v/>
      </c>
      <c r="AK1029" s="162" t="str">
        <f t="shared" si="869"/>
        <v/>
      </c>
      <c r="AM1029" s="199">
        <f t="shared" si="872"/>
        <v>10.667171450161479</v>
      </c>
      <c r="AN1029" s="197">
        <f t="shared" si="874"/>
        <v>0</v>
      </c>
      <c r="AO1029" s="197">
        <f t="shared" si="875"/>
        <v>0</v>
      </c>
      <c r="AP1029" s="197">
        <f t="shared" si="876"/>
        <v>0</v>
      </c>
      <c r="AQ1029" s="197">
        <f t="shared" si="877"/>
        <v>0</v>
      </c>
      <c r="AR1029" s="197" t="str">
        <f t="shared" si="878"/>
        <v/>
      </c>
      <c r="AS1029" s="197" t="str">
        <f t="shared" si="879"/>
        <v/>
      </c>
      <c r="AT1029" s="197" t="str">
        <f t="shared" si="880"/>
        <v/>
      </c>
      <c r="AU1029" s="197" t="str">
        <f t="shared" si="881"/>
        <v/>
      </c>
      <c r="AV1029" s="199">
        <f t="shared" ca="1" si="873"/>
        <v>2.183194874946881</v>
      </c>
      <c r="AX1029" s="162">
        <f t="shared" si="882"/>
        <v>0</v>
      </c>
      <c r="AY1029" s="162">
        <f t="shared" si="883"/>
        <v>0</v>
      </c>
      <c r="AZ1029" s="162">
        <f t="shared" si="884"/>
        <v>0</v>
      </c>
      <c r="BA1029" s="162">
        <f t="shared" si="885"/>
        <v>0</v>
      </c>
      <c r="BB1029" s="162" t="str">
        <f t="shared" si="886"/>
        <v/>
      </c>
      <c r="BC1029" s="162" t="str">
        <f t="shared" si="887"/>
        <v/>
      </c>
      <c r="BD1029" s="162" t="str">
        <f t="shared" si="888"/>
        <v/>
      </c>
      <c r="BE1029" s="162" t="str">
        <f t="shared" si="889"/>
        <v/>
      </c>
      <c r="BG1029" s="169">
        <f t="shared" si="870"/>
        <v>24.434134822057434</v>
      </c>
      <c r="BH1029" s="169">
        <f t="shared" ca="1" si="871"/>
        <v>2.2916352173505445</v>
      </c>
    </row>
    <row r="1030" spans="3:60" x14ac:dyDescent="0.25">
      <c r="C1030" s="197">
        <v>95.6</v>
      </c>
      <c r="D1030" s="198">
        <f t="shared" si="839"/>
        <v>35.87127886230185</v>
      </c>
      <c r="E1030" s="199">
        <f t="shared" si="840"/>
        <v>5.8218410041841011</v>
      </c>
      <c r="F1030" s="199">
        <f t="shared" si="841"/>
        <v>29.109205020920506</v>
      </c>
      <c r="G1030" s="199">
        <f t="shared" si="842"/>
        <v>5.4430692989811611</v>
      </c>
      <c r="H1030" s="200">
        <f t="shared" si="843"/>
        <v>5153.009156113897</v>
      </c>
      <c r="K1030" s="199">
        <f t="shared" si="844"/>
        <v>24.485521015163759</v>
      </c>
      <c r="L1030" s="201">
        <f t="shared" si="845"/>
        <v>0.20535620591280501</v>
      </c>
      <c r="M1030" s="201">
        <f t="shared" si="846"/>
        <v>0.20708329622982979</v>
      </c>
      <c r="N1030" s="201">
        <f t="shared" si="847"/>
        <v>0.21766699006099496</v>
      </c>
      <c r="O1030" s="201">
        <f t="shared" si="848"/>
        <v>0.20554594610294405</v>
      </c>
      <c r="P1030" s="201" t="str">
        <f t="shared" si="849"/>
        <v/>
      </c>
      <c r="Q1030" s="201" t="str">
        <f t="shared" si="850"/>
        <v/>
      </c>
      <c r="R1030" s="201" t="str">
        <f t="shared" si="851"/>
        <v/>
      </c>
      <c r="S1030" s="201" t="str">
        <f t="shared" si="852"/>
        <v/>
      </c>
      <c r="T1030" s="199">
        <f t="shared" si="853"/>
        <v>0</v>
      </c>
      <c r="U1030" s="199">
        <f t="shared" si="854"/>
        <v>0.18665076588040302</v>
      </c>
      <c r="V1030" s="199">
        <f t="shared" si="855"/>
        <v>0</v>
      </c>
      <c r="W1030" s="199">
        <f t="shared" si="856"/>
        <v>0</v>
      </c>
      <c r="X1030" s="199" t="str">
        <f t="shared" si="857"/>
        <v/>
      </c>
      <c r="Y1030" s="199" t="str">
        <f t="shared" si="858"/>
        <v/>
      </c>
      <c r="Z1030" s="199" t="str">
        <f t="shared" si="859"/>
        <v/>
      </c>
      <c r="AA1030" s="199" t="str">
        <f t="shared" si="860"/>
        <v/>
      </c>
      <c r="AB1030" s="201">
        <f t="shared" ca="1" si="861"/>
        <v>2.2333475869989972</v>
      </c>
      <c r="AD1030" s="162">
        <f t="shared" si="862"/>
        <v>0</v>
      </c>
      <c r="AE1030" s="162">
        <f t="shared" si="863"/>
        <v>4.7956361494868897E-3</v>
      </c>
      <c r="AF1030" s="162">
        <f t="shared" si="864"/>
        <v>0</v>
      </c>
      <c r="AG1030" s="162">
        <f t="shared" si="865"/>
        <v>0</v>
      </c>
      <c r="AH1030" s="162" t="str">
        <f t="shared" si="866"/>
        <v/>
      </c>
      <c r="AI1030" s="162" t="str">
        <f t="shared" si="867"/>
        <v/>
      </c>
      <c r="AJ1030" s="162" t="str">
        <f t="shared" si="868"/>
        <v/>
      </c>
      <c r="AK1030" s="162" t="str">
        <f t="shared" si="869"/>
        <v/>
      </c>
      <c r="AM1030" s="199">
        <f t="shared" si="872"/>
        <v>10.678388244535991</v>
      </c>
      <c r="AN1030" s="197">
        <f t="shared" si="874"/>
        <v>0</v>
      </c>
      <c r="AO1030" s="197">
        <f t="shared" si="875"/>
        <v>0</v>
      </c>
      <c r="AP1030" s="197">
        <f t="shared" si="876"/>
        <v>0</v>
      </c>
      <c r="AQ1030" s="197">
        <f t="shared" si="877"/>
        <v>0</v>
      </c>
      <c r="AR1030" s="197" t="str">
        <f t="shared" si="878"/>
        <v/>
      </c>
      <c r="AS1030" s="197" t="str">
        <f t="shared" si="879"/>
        <v/>
      </c>
      <c r="AT1030" s="197" t="str">
        <f t="shared" si="880"/>
        <v/>
      </c>
      <c r="AU1030" s="197" t="str">
        <f t="shared" si="881"/>
        <v/>
      </c>
      <c r="AV1030" s="199">
        <f t="shared" ca="1" si="873"/>
        <v>2.095874260015242</v>
      </c>
      <c r="AX1030" s="162">
        <f t="shared" si="882"/>
        <v>0</v>
      </c>
      <c r="AY1030" s="162">
        <f t="shared" si="883"/>
        <v>0</v>
      </c>
      <c r="AZ1030" s="162">
        <f t="shared" si="884"/>
        <v>0</v>
      </c>
      <c r="BA1030" s="162">
        <f t="shared" si="885"/>
        <v>0</v>
      </c>
      <c r="BB1030" s="162" t="str">
        <f t="shared" si="886"/>
        <v/>
      </c>
      <c r="BC1030" s="162" t="str">
        <f t="shared" si="887"/>
        <v/>
      </c>
      <c r="BD1030" s="162" t="str">
        <f t="shared" si="888"/>
        <v/>
      </c>
      <c r="BE1030" s="162" t="str">
        <f t="shared" si="889"/>
        <v/>
      </c>
      <c r="BG1030" s="169">
        <f t="shared" si="870"/>
        <v>24.459827918610596</v>
      </c>
      <c r="BH1030" s="169">
        <f t="shared" ca="1" si="871"/>
        <v>2.2012124040727259</v>
      </c>
    </row>
    <row r="1031" spans="3:60" x14ac:dyDescent="0.25">
      <c r="C1031" s="197">
        <v>95.7</v>
      </c>
      <c r="D1031" s="198">
        <f t="shared" si="839"/>
        <v>35.908801120526014</v>
      </c>
      <c r="E1031" s="199">
        <f t="shared" si="840"/>
        <v>5.8267972831765942</v>
      </c>
      <c r="F1031" s="199">
        <f t="shared" si="841"/>
        <v>29.133986415882973</v>
      </c>
      <c r="G1031" s="199">
        <f t="shared" si="842"/>
        <v>5.4487628861139878</v>
      </c>
      <c r="H1031" s="200">
        <f t="shared" si="843"/>
        <v>5148.6260019063002</v>
      </c>
      <c r="K1031" s="199">
        <f t="shared" si="844"/>
        <v>24.511214111716921</v>
      </c>
      <c r="L1031" s="201">
        <f t="shared" si="845"/>
        <v>0.20557168986444491</v>
      </c>
      <c r="M1031" s="201">
        <f t="shared" si="846"/>
        <v>0.20730059244832907</v>
      </c>
      <c r="N1031" s="201">
        <f t="shared" si="847"/>
        <v>0.21789539193933807</v>
      </c>
      <c r="O1031" s="201">
        <f t="shared" si="848"/>
        <v>0.20576162915237001</v>
      </c>
      <c r="P1031" s="201" t="str">
        <f t="shared" si="849"/>
        <v/>
      </c>
      <c r="Q1031" s="201" t="str">
        <f t="shared" si="850"/>
        <v/>
      </c>
      <c r="R1031" s="201" t="str">
        <f t="shared" si="851"/>
        <v/>
      </c>
      <c r="S1031" s="201" t="str">
        <f t="shared" si="852"/>
        <v/>
      </c>
      <c r="T1031" s="199">
        <f t="shared" si="853"/>
        <v>0</v>
      </c>
      <c r="U1031" s="199">
        <f t="shared" si="854"/>
        <v>0.21499320246040043</v>
      </c>
      <c r="V1031" s="199">
        <f t="shared" si="855"/>
        <v>0</v>
      </c>
      <c r="W1031" s="199">
        <f t="shared" si="856"/>
        <v>0</v>
      </c>
      <c r="X1031" s="199" t="str">
        <f t="shared" si="857"/>
        <v/>
      </c>
      <c r="Y1031" s="199" t="str">
        <f t="shared" si="858"/>
        <v/>
      </c>
      <c r="Z1031" s="199" t="str">
        <f t="shared" si="859"/>
        <v/>
      </c>
      <c r="AA1031" s="199" t="str">
        <f t="shared" si="860"/>
        <v/>
      </c>
      <c r="AB1031" s="201">
        <f t="shared" ca="1" si="861"/>
        <v>2.3370136123143879</v>
      </c>
      <c r="AD1031" s="162">
        <f t="shared" si="862"/>
        <v>0</v>
      </c>
      <c r="AE1031" s="162">
        <f t="shared" si="863"/>
        <v>5.5238411090886433E-3</v>
      </c>
      <c r="AF1031" s="162">
        <f t="shared" si="864"/>
        <v>0</v>
      </c>
      <c r="AG1031" s="162">
        <f t="shared" si="865"/>
        <v>0</v>
      </c>
      <c r="AH1031" s="162" t="str">
        <f t="shared" si="866"/>
        <v/>
      </c>
      <c r="AI1031" s="162" t="str">
        <f t="shared" si="867"/>
        <v/>
      </c>
      <c r="AJ1031" s="162" t="str">
        <f t="shared" si="868"/>
        <v/>
      </c>
      <c r="AK1031" s="162" t="str">
        <f t="shared" si="869"/>
        <v/>
      </c>
      <c r="AM1031" s="199">
        <f t="shared" si="872"/>
        <v>10.689605038910504</v>
      </c>
      <c r="AN1031" s="197">
        <f t="shared" si="874"/>
        <v>0</v>
      </c>
      <c r="AO1031" s="197">
        <f t="shared" si="875"/>
        <v>0</v>
      </c>
      <c r="AP1031" s="197">
        <f t="shared" si="876"/>
        <v>0</v>
      </c>
      <c r="AQ1031" s="197">
        <f t="shared" si="877"/>
        <v>0</v>
      </c>
      <c r="AR1031" s="197" t="str">
        <f t="shared" si="878"/>
        <v/>
      </c>
      <c r="AS1031" s="197" t="str">
        <f t="shared" si="879"/>
        <v/>
      </c>
      <c r="AT1031" s="197" t="str">
        <f t="shared" si="880"/>
        <v/>
      </c>
      <c r="AU1031" s="197" t="str">
        <f t="shared" si="881"/>
        <v/>
      </c>
      <c r="AV1031" s="199">
        <f t="shared" ca="1" si="873"/>
        <v>2.1151255095710106</v>
      </c>
      <c r="AX1031" s="162">
        <f t="shared" si="882"/>
        <v>0</v>
      </c>
      <c r="AY1031" s="162">
        <f t="shared" si="883"/>
        <v>0</v>
      </c>
      <c r="AZ1031" s="162">
        <f t="shared" si="884"/>
        <v>0</v>
      </c>
      <c r="BA1031" s="162">
        <f t="shared" si="885"/>
        <v>0</v>
      </c>
      <c r="BB1031" s="162" t="str">
        <f t="shared" si="886"/>
        <v/>
      </c>
      <c r="BC1031" s="162" t="str">
        <f t="shared" si="887"/>
        <v/>
      </c>
      <c r="BD1031" s="162" t="str">
        <f t="shared" si="888"/>
        <v/>
      </c>
      <c r="BE1031" s="162" t="str">
        <f t="shared" si="889"/>
        <v/>
      </c>
      <c r="BG1031" s="169">
        <f t="shared" si="870"/>
        <v>24.485521015163759</v>
      </c>
      <c r="BH1031" s="169">
        <f t="shared" ca="1" si="871"/>
        <v>2.2333475869989972</v>
      </c>
    </row>
    <row r="1032" spans="3:60" x14ac:dyDescent="0.25">
      <c r="C1032" s="197">
        <v>95.8</v>
      </c>
      <c r="D1032" s="198">
        <f t="shared" si="839"/>
        <v>35.946323378750186</v>
      </c>
      <c r="E1032" s="199">
        <f t="shared" si="840"/>
        <v>5.831753653444677</v>
      </c>
      <c r="F1032" s="199">
        <f t="shared" si="841"/>
        <v>29.158768267223387</v>
      </c>
      <c r="G1032" s="199">
        <f t="shared" si="842"/>
        <v>5.4544564732468146</v>
      </c>
      <c r="H1032" s="200">
        <f t="shared" si="843"/>
        <v>5144.2502174761303</v>
      </c>
      <c r="K1032" s="199">
        <f t="shared" si="844"/>
        <v>24.536907208270083</v>
      </c>
      <c r="L1032" s="201">
        <f t="shared" si="845"/>
        <v>0.20578717381608477</v>
      </c>
      <c r="M1032" s="201">
        <f t="shared" si="846"/>
        <v>0.20751788866682835</v>
      </c>
      <c r="N1032" s="201">
        <f t="shared" si="847"/>
        <v>0.21812379381768121</v>
      </c>
      <c r="O1032" s="201">
        <f t="shared" si="848"/>
        <v>0.20597731220179599</v>
      </c>
      <c r="P1032" s="201" t="str">
        <f t="shared" si="849"/>
        <v/>
      </c>
      <c r="Q1032" s="201" t="str">
        <f t="shared" si="850"/>
        <v/>
      </c>
      <c r="R1032" s="201" t="str">
        <f t="shared" si="851"/>
        <v/>
      </c>
      <c r="S1032" s="201" t="str">
        <f t="shared" si="852"/>
        <v/>
      </c>
      <c r="T1032" s="199">
        <f t="shared" si="853"/>
        <v>0</v>
      </c>
      <c r="U1032" s="199">
        <f t="shared" si="854"/>
        <v>0.24756434762077981</v>
      </c>
      <c r="V1032" s="199">
        <f t="shared" si="855"/>
        <v>0</v>
      </c>
      <c r="W1032" s="199">
        <f t="shared" si="856"/>
        <v>0</v>
      </c>
      <c r="X1032" s="199" t="str">
        <f t="shared" si="857"/>
        <v/>
      </c>
      <c r="Y1032" s="199" t="str">
        <f t="shared" si="858"/>
        <v/>
      </c>
      <c r="Z1032" s="199" t="str">
        <f t="shared" si="859"/>
        <v/>
      </c>
      <c r="AA1032" s="199" t="str">
        <f t="shared" si="860"/>
        <v/>
      </c>
      <c r="AB1032" s="201">
        <f t="shared" ca="1" si="861"/>
        <v>2.3837030579212644</v>
      </c>
      <c r="AD1032" s="162">
        <f t="shared" si="862"/>
        <v>0</v>
      </c>
      <c r="AE1032" s="162">
        <f t="shared" si="863"/>
        <v>6.360694686541336E-3</v>
      </c>
      <c r="AF1032" s="162">
        <f t="shared" si="864"/>
        <v>0</v>
      </c>
      <c r="AG1032" s="162">
        <f t="shared" si="865"/>
        <v>0</v>
      </c>
      <c r="AH1032" s="162" t="str">
        <f t="shared" si="866"/>
        <v/>
      </c>
      <c r="AI1032" s="162" t="str">
        <f t="shared" si="867"/>
        <v/>
      </c>
      <c r="AJ1032" s="162" t="str">
        <f t="shared" si="868"/>
        <v/>
      </c>
      <c r="AK1032" s="162" t="str">
        <f t="shared" si="869"/>
        <v/>
      </c>
      <c r="AM1032" s="199">
        <f t="shared" si="872"/>
        <v>10.700821833285016</v>
      </c>
      <c r="AN1032" s="197">
        <f t="shared" si="874"/>
        <v>0</v>
      </c>
      <c r="AO1032" s="197">
        <f t="shared" si="875"/>
        <v>0</v>
      </c>
      <c r="AP1032" s="197">
        <f t="shared" si="876"/>
        <v>0</v>
      </c>
      <c r="AQ1032" s="197">
        <f t="shared" si="877"/>
        <v>0</v>
      </c>
      <c r="AR1032" s="197" t="str">
        <f t="shared" si="878"/>
        <v/>
      </c>
      <c r="AS1032" s="197" t="str">
        <f t="shared" si="879"/>
        <v/>
      </c>
      <c r="AT1032" s="197" t="str">
        <f t="shared" si="880"/>
        <v/>
      </c>
      <c r="AU1032" s="197" t="str">
        <f t="shared" si="881"/>
        <v/>
      </c>
      <c r="AV1032" s="199">
        <f t="shared" ca="1" si="873"/>
        <v>2.0772199096254087</v>
      </c>
      <c r="AX1032" s="162">
        <f t="shared" si="882"/>
        <v>0</v>
      </c>
      <c r="AY1032" s="162">
        <f t="shared" si="883"/>
        <v>0</v>
      </c>
      <c r="AZ1032" s="162">
        <f t="shared" si="884"/>
        <v>0</v>
      </c>
      <c r="BA1032" s="162">
        <f t="shared" si="885"/>
        <v>0</v>
      </c>
      <c r="BB1032" s="162" t="str">
        <f t="shared" si="886"/>
        <v/>
      </c>
      <c r="BC1032" s="162" t="str">
        <f t="shared" si="887"/>
        <v/>
      </c>
      <c r="BD1032" s="162" t="str">
        <f t="shared" si="888"/>
        <v/>
      </c>
      <c r="BE1032" s="162" t="str">
        <f t="shared" si="889"/>
        <v/>
      </c>
      <c r="BG1032" s="169">
        <f t="shared" si="870"/>
        <v>24.511214111716921</v>
      </c>
      <c r="BH1032" s="169">
        <f t="shared" ca="1" si="871"/>
        <v>2.3370136123143879</v>
      </c>
    </row>
    <row r="1033" spans="3:60" x14ac:dyDescent="0.25">
      <c r="C1033" s="197">
        <v>95.9</v>
      </c>
      <c r="D1033" s="198">
        <f t="shared" si="839"/>
        <v>35.983845636974351</v>
      </c>
      <c r="E1033" s="199">
        <f t="shared" si="840"/>
        <v>5.8367101147028162</v>
      </c>
      <c r="F1033" s="199">
        <f t="shared" si="841"/>
        <v>29.183550573514083</v>
      </c>
      <c r="G1033" s="199">
        <f t="shared" si="842"/>
        <v>5.4601500603796387</v>
      </c>
      <c r="H1033" s="200">
        <f t="shared" si="843"/>
        <v>5139.8817845054973</v>
      </c>
      <c r="K1033" s="199">
        <f t="shared" si="844"/>
        <v>24.562600304823246</v>
      </c>
      <c r="L1033" s="201">
        <f t="shared" si="845"/>
        <v>0.20600265776772464</v>
      </c>
      <c r="M1033" s="201">
        <f t="shared" si="846"/>
        <v>0.20773518488532766</v>
      </c>
      <c r="N1033" s="201">
        <f t="shared" si="847"/>
        <v>0.21835219569602432</v>
      </c>
      <c r="O1033" s="201">
        <f t="shared" si="848"/>
        <v>0.20619299525122192</v>
      </c>
      <c r="P1033" s="201" t="str">
        <f t="shared" si="849"/>
        <v/>
      </c>
      <c r="Q1033" s="201" t="str">
        <f t="shared" si="850"/>
        <v/>
      </c>
      <c r="R1033" s="201" t="str">
        <f t="shared" si="851"/>
        <v/>
      </c>
      <c r="S1033" s="201" t="str">
        <f t="shared" si="852"/>
        <v/>
      </c>
      <c r="T1033" s="199">
        <f t="shared" si="853"/>
        <v>0</v>
      </c>
      <c r="U1033" s="199">
        <f t="shared" si="854"/>
        <v>0.28498325326910651</v>
      </c>
      <c r="V1033" s="199">
        <f t="shared" si="855"/>
        <v>0</v>
      </c>
      <c r="W1033" s="199">
        <f t="shared" si="856"/>
        <v>0</v>
      </c>
      <c r="X1033" s="199" t="str">
        <f t="shared" si="857"/>
        <v/>
      </c>
      <c r="Y1033" s="199" t="str">
        <f t="shared" si="858"/>
        <v/>
      </c>
      <c r="Z1033" s="199" t="str">
        <f t="shared" si="859"/>
        <v/>
      </c>
      <c r="AA1033" s="199" t="str">
        <f t="shared" si="860"/>
        <v/>
      </c>
      <c r="AB1033" s="201">
        <f t="shared" ca="1" si="861"/>
        <v>2.3608937364897788</v>
      </c>
      <c r="AD1033" s="162">
        <f t="shared" si="862"/>
        <v>0</v>
      </c>
      <c r="AE1033" s="162">
        <f t="shared" si="863"/>
        <v>7.3221022422774651E-3</v>
      </c>
      <c r="AF1033" s="162">
        <f t="shared" si="864"/>
        <v>0</v>
      </c>
      <c r="AG1033" s="162">
        <f t="shared" si="865"/>
        <v>0</v>
      </c>
      <c r="AH1033" s="162" t="str">
        <f t="shared" si="866"/>
        <v/>
      </c>
      <c r="AI1033" s="162" t="str">
        <f t="shared" si="867"/>
        <v/>
      </c>
      <c r="AJ1033" s="162" t="str">
        <f t="shared" si="868"/>
        <v/>
      </c>
      <c r="AK1033" s="162" t="str">
        <f t="shared" si="869"/>
        <v/>
      </c>
      <c r="AM1033" s="199">
        <f t="shared" si="872"/>
        <v>10.712038627659528</v>
      </c>
      <c r="AN1033" s="197">
        <f t="shared" si="874"/>
        <v>0</v>
      </c>
      <c r="AO1033" s="197">
        <f t="shared" si="875"/>
        <v>0</v>
      </c>
      <c r="AP1033" s="197">
        <f t="shared" si="876"/>
        <v>0</v>
      </c>
      <c r="AQ1033" s="197">
        <f t="shared" si="877"/>
        <v>0</v>
      </c>
      <c r="AR1033" s="197" t="str">
        <f t="shared" si="878"/>
        <v/>
      </c>
      <c r="AS1033" s="197" t="str">
        <f t="shared" si="879"/>
        <v/>
      </c>
      <c r="AT1033" s="197" t="str">
        <f t="shared" si="880"/>
        <v/>
      </c>
      <c r="AU1033" s="197" t="str">
        <f t="shared" si="881"/>
        <v/>
      </c>
      <c r="AV1033" s="199">
        <f t="shared" ca="1" si="873"/>
        <v>2.1315757448879529</v>
      </c>
      <c r="AX1033" s="162">
        <f t="shared" si="882"/>
        <v>0</v>
      </c>
      <c r="AY1033" s="162">
        <f t="shared" si="883"/>
        <v>0</v>
      </c>
      <c r="AZ1033" s="162">
        <f t="shared" si="884"/>
        <v>0</v>
      </c>
      <c r="BA1033" s="162">
        <f t="shared" si="885"/>
        <v>0</v>
      </c>
      <c r="BB1033" s="162" t="str">
        <f t="shared" si="886"/>
        <v/>
      </c>
      <c r="BC1033" s="162" t="str">
        <f t="shared" si="887"/>
        <v/>
      </c>
      <c r="BD1033" s="162" t="str">
        <f t="shared" si="888"/>
        <v/>
      </c>
      <c r="BE1033" s="162" t="str">
        <f t="shared" si="889"/>
        <v/>
      </c>
      <c r="BG1033" s="169">
        <f t="shared" si="870"/>
        <v>24.536907208270083</v>
      </c>
      <c r="BH1033" s="169">
        <f t="shared" ca="1" si="871"/>
        <v>2.3837030579212644</v>
      </c>
    </row>
    <row r="1034" spans="3:60" x14ac:dyDescent="0.25">
      <c r="H1034" s="202">
        <f>MAX(H77:H1033)</f>
        <v>15835.829305180749</v>
      </c>
      <c r="K1034" s="199">
        <f t="shared" si="844"/>
        <v>24.588293401376408</v>
      </c>
      <c r="L1034" s="201">
        <f t="shared" si="845"/>
        <v>0.20621814171936451</v>
      </c>
      <c r="M1034" s="201">
        <f t="shared" si="846"/>
        <v>0.20795248110382694</v>
      </c>
      <c r="N1034" s="201">
        <f t="shared" si="847"/>
        <v>0.21858059757436743</v>
      </c>
      <c r="O1034" s="201">
        <f t="shared" si="848"/>
        <v>0.20640867830064788</v>
      </c>
      <c r="P1034" s="201" t="str">
        <f t="shared" si="849"/>
        <v/>
      </c>
      <c r="Q1034" s="201" t="str">
        <f t="shared" si="850"/>
        <v/>
      </c>
      <c r="R1034" s="201" t="str">
        <f t="shared" si="851"/>
        <v/>
      </c>
      <c r="S1034" s="201" t="str">
        <f t="shared" si="852"/>
        <v/>
      </c>
      <c r="T1034" s="199">
        <f t="shared" si="853"/>
        <v>0</v>
      </c>
      <c r="U1034" s="199">
        <f t="shared" si="854"/>
        <v>0.32795751567881559</v>
      </c>
      <c r="V1034" s="199">
        <f t="shared" si="855"/>
        <v>0</v>
      </c>
      <c r="W1034" s="199">
        <f t="shared" si="856"/>
        <v>0</v>
      </c>
      <c r="X1034" s="199" t="str">
        <f t="shared" si="857"/>
        <v/>
      </c>
      <c r="Y1034" s="199" t="str">
        <f t="shared" si="858"/>
        <v/>
      </c>
      <c r="Z1034" s="199" t="str">
        <f t="shared" si="859"/>
        <v/>
      </c>
      <c r="AA1034" s="199" t="str">
        <f t="shared" si="860"/>
        <v/>
      </c>
      <c r="AB1034" s="201">
        <f t="shared" ca="1" si="861"/>
        <v>2.4024181391345714</v>
      </c>
      <c r="AD1034" s="162">
        <f t="shared" si="862"/>
        <v>0</v>
      </c>
      <c r="AE1034" s="162">
        <f t="shared" si="863"/>
        <v>8.4262441156710537E-3</v>
      </c>
      <c r="AF1034" s="162">
        <f t="shared" si="864"/>
        <v>0</v>
      </c>
      <c r="AG1034" s="162">
        <f t="shared" si="865"/>
        <v>0</v>
      </c>
      <c r="AH1034" s="162" t="str">
        <f t="shared" si="866"/>
        <v/>
      </c>
      <c r="AI1034" s="162" t="str">
        <f t="shared" si="867"/>
        <v/>
      </c>
      <c r="AJ1034" s="162" t="str">
        <f t="shared" si="868"/>
        <v/>
      </c>
      <c r="AK1034" s="162" t="str">
        <f t="shared" si="869"/>
        <v/>
      </c>
      <c r="AM1034" s="199">
        <f t="shared" si="872"/>
        <v>10.72325542203404</v>
      </c>
      <c r="AN1034" s="197">
        <f t="shared" si="874"/>
        <v>0</v>
      </c>
      <c r="AO1034" s="197">
        <f t="shared" si="875"/>
        <v>0</v>
      </c>
      <c r="AP1034" s="197">
        <f t="shared" si="876"/>
        <v>0</v>
      </c>
      <c r="AQ1034" s="197">
        <f t="shared" si="877"/>
        <v>0</v>
      </c>
      <c r="AR1034" s="197" t="str">
        <f t="shared" si="878"/>
        <v/>
      </c>
      <c r="AS1034" s="197" t="str">
        <f t="shared" si="879"/>
        <v/>
      </c>
      <c r="AT1034" s="197" t="str">
        <f t="shared" si="880"/>
        <v/>
      </c>
      <c r="AU1034" s="197" t="str">
        <f t="shared" si="881"/>
        <v/>
      </c>
      <c r="AV1034" s="199">
        <f t="shared" ca="1" si="873"/>
        <v>2.0254262263326308</v>
      </c>
      <c r="AX1034" s="162">
        <f t="shared" si="882"/>
        <v>0</v>
      </c>
      <c r="AY1034" s="162">
        <f t="shared" si="883"/>
        <v>0</v>
      </c>
      <c r="AZ1034" s="162">
        <f t="shared" si="884"/>
        <v>0</v>
      </c>
      <c r="BA1034" s="162">
        <f t="shared" si="885"/>
        <v>0</v>
      </c>
      <c r="BB1034" s="162" t="str">
        <f t="shared" si="886"/>
        <v/>
      </c>
      <c r="BC1034" s="162" t="str">
        <f t="shared" si="887"/>
        <v/>
      </c>
      <c r="BD1034" s="162" t="str">
        <f t="shared" si="888"/>
        <v/>
      </c>
      <c r="BE1034" s="162" t="str">
        <f t="shared" si="889"/>
        <v/>
      </c>
      <c r="BG1034" s="169">
        <f t="shared" si="870"/>
        <v>24.562600304823246</v>
      </c>
      <c r="BH1034" s="169">
        <f t="shared" ca="1" si="871"/>
        <v>2.3608937364897788</v>
      </c>
    </row>
    <row r="1035" spans="3:60" x14ac:dyDescent="0.25">
      <c r="H1035" s="203"/>
      <c r="K1035" s="199">
        <f t="shared" si="844"/>
        <v>24.61398649792957</v>
      </c>
      <c r="L1035" s="201">
        <f t="shared" si="845"/>
        <v>0.2064336256710044</v>
      </c>
      <c r="M1035" s="201">
        <f t="shared" si="846"/>
        <v>0.20816977732232625</v>
      </c>
      <c r="N1035" s="201">
        <f t="shared" si="847"/>
        <v>0.21880899945271054</v>
      </c>
      <c r="O1035" s="201">
        <f t="shared" si="848"/>
        <v>0.20662436135007384</v>
      </c>
      <c r="P1035" s="201" t="str">
        <f t="shared" si="849"/>
        <v/>
      </c>
      <c r="Q1035" s="201" t="str">
        <f t="shared" si="850"/>
        <v/>
      </c>
      <c r="R1035" s="201" t="str">
        <f t="shared" si="851"/>
        <v/>
      </c>
      <c r="S1035" s="201" t="str">
        <f t="shared" si="852"/>
        <v/>
      </c>
      <c r="T1035" s="199">
        <f t="shared" si="853"/>
        <v>0</v>
      </c>
      <c r="U1035" s="199">
        <f t="shared" si="854"/>
        <v>0.37729546685349125</v>
      </c>
      <c r="V1035" s="199">
        <f t="shared" si="855"/>
        <v>0</v>
      </c>
      <c r="W1035" s="199">
        <f t="shared" si="856"/>
        <v>0</v>
      </c>
      <c r="X1035" s="199" t="str">
        <f t="shared" si="857"/>
        <v/>
      </c>
      <c r="Y1035" s="199" t="str">
        <f t="shared" si="858"/>
        <v/>
      </c>
      <c r="Z1035" s="199" t="str">
        <f t="shared" si="859"/>
        <v/>
      </c>
      <c r="AA1035" s="199" t="str">
        <f t="shared" si="860"/>
        <v/>
      </c>
      <c r="AB1035" s="201">
        <f t="shared" ca="1" si="861"/>
        <v>2.4592329130118289</v>
      </c>
      <c r="AD1035" s="162">
        <f t="shared" si="862"/>
        <v>0</v>
      </c>
      <c r="AE1035" s="162">
        <f t="shared" si="863"/>
        <v>9.6938888589372038E-3</v>
      </c>
      <c r="AF1035" s="162">
        <f t="shared" si="864"/>
        <v>0</v>
      </c>
      <c r="AG1035" s="162">
        <f t="shared" si="865"/>
        <v>0</v>
      </c>
      <c r="AH1035" s="162" t="str">
        <f t="shared" si="866"/>
        <v/>
      </c>
      <c r="AI1035" s="162" t="str">
        <f t="shared" si="867"/>
        <v/>
      </c>
      <c r="AJ1035" s="162" t="str">
        <f t="shared" si="868"/>
        <v/>
      </c>
      <c r="AK1035" s="162" t="str">
        <f t="shared" si="869"/>
        <v/>
      </c>
      <c r="AM1035" s="199">
        <f t="shared" si="872"/>
        <v>10.734472216408552</v>
      </c>
      <c r="AN1035" s="197">
        <f t="shared" si="874"/>
        <v>0</v>
      </c>
      <c r="AO1035" s="197">
        <f t="shared" si="875"/>
        <v>0</v>
      </c>
      <c r="AP1035" s="197">
        <f t="shared" si="876"/>
        <v>0</v>
      </c>
      <c r="AQ1035" s="197">
        <f t="shared" si="877"/>
        <v>0</v>
      </c>
      <c r="AR1035" s="197" t="str">
        <f t="shared" si="878"/>
        <v/>
      </c>
      <c r="AS1035" s="197" t="str">
        <f t="shared" si="879"/>
        <v/>
      </c>
      <c r="AT1035" s="197" t="str">
        <f t="shared" si="880"/>
        <v/>
      </c>
      <c r="AU1035" s="197" t="str">
        <f t="shared" si="881"/>
        <v/>
      </c>
      <c r="AV1035" s="199">
        <f t="shared" ca="1" si="873"/>
        <v>2.1732261537357354</v>
      </c>
      <c r="AX1035" s="162">
        <f t="shared" si="882"/>
        <v>0</v>
      </c>
      <c r="AY1035" s="162">
        <f t="shared" si="883"/>
        <v>0</v>
      </c>
      <c r="AZ1035" s="162">
        <f t="shared" si="884"/>
        <v>0</v>
      </c>
      <c r="BA1035" s="162">
        <f t="shared" si="885"/>
        <v>0</v>
      </c>
      <c r="BB1035" s="162" t="str">
        <f t="shared" si="886"/>
        <v/>
      </c>
      <c r="BC1035" s="162" t="str">
        <f t="shared" si="887"/>
        <v/>
      </c>
      <c r="BD1035" s="162" t="str">
        <f t="shared" si="888"/>
        <v/>
      </c>
      <c r="BE1035" s="162" t="str">
        <f t="shared" si="889"/>
        <v/>
      </c>
      <c r="BG1035" s="169">
        <f t="shared" si="870"/>
        <v>24.588293401376408</v>
      </c>
      <c r="BH1035" s="169">
        <f t="shared" ca="1" si="871"/>
        <v>2.4024181391345714</v>
      </c>
    </row>
    <row r="1036" spans="3:60" x14ac:dyDescent="0.25">
      <c r="K1036" s="199">
        <f t="shared" si="844"/>
        <v>24.639679594482732</v>
      </c>
      <c r="L1036" s="201">
        <f t="shared" si="845"/>
        <v>0.20664910962264429</v>
      </c>
      <c r="M1036" s="201">
        <f t="shared" si="846"/>
        <v>0.20838707354082556</v>
      </c>
      <c r="N1036" s="201">
        <f t="shared" si="847"/>
        <v>0.21903740133105368</v>
      </c>
      <c r="O1036" s="201">
        <f t="shared" si="848"/>
        <v>0.20684004439949982</v>
      </c>
      <c r="P1036" s="201" t="str">
        <f t="shared" si="849"/>
        <v/>
      </c>
      <c r="Q1036" s="201" t="str">
        <f t="shared" si="850"/>
        <v/>
      </c>
      <c r="R1036" s="201" t="str">
        <f t="shared" si="851"/>
        <v/>
      </c>
      <c r="S1036" s="201" t="str">
        <f t="shared" si="852"/>
        <v/>
      </c>
      <c r="T1036" s="199">
        <f t="shared" si="853"/>
        <v>0</v>
      </c>
      <c r="U1036" s="199">
        <f t="shared" si="854"/>
        <v>0.43391988785835767</v>
      </c>
      <c r="V1036" s="199">
        <f t="shared" si="855"/>
        <v>0</v>
      </c>
      <c r="W1036" s="199">
        <f t="shared" si="856"/>
        <v>0</v>
      </c>
      <c r="X1036" s="199" t="str">
        <f t="shared" si="857"/>
        <v/>
      </c>
      <c r="Y1036" s="199" t="str">
        <f t="shared" si="858"/>
        <v/>
      </c>
      <c r="Z1036" s="199" t="str">
        <f t="shared" si="859"/>
        <v/>
      </c>
      <c r="AA1036" s="199" t="str">
        <f t="shared" si="860"/>
        <v/>
      </c>
      <c r="AB1036" s="201">
        <f t="shared" ca="1" si="861"/>
        <v>2.4954785861429958</v>
      </c>
      <c r="AD1036" s="162">
        <f t="shared" si="862"/>
        <v>0</v>
      </c>
      <c r="AE1036" s="162">
        <f t="shared" si="863"/>
        <v>1.114874557508215E-2</v>
      </c>
      <c r="AF1036" s="162">
        <f t="shared" si="864"/>
        <v>0</v>
      </c>
      <c r="AG1036" s="162">
        <f t="shared" si="865"/>
        <v>0</v>
      </c>
      <c r="AH1036" s="162" t="str">
        <f t="shared" si="866"/>
        <v/>
      </c>
      <c r="AI1036" s="162" t="str">
        <f t="shared" si="867"/>
        <v/>
      </c>
      <c r="AJ1036" s="162" t="str">
        <f t="shared" si="868"/>
        <v/>
      </c>
      <c r="AK1036" s="162" t="str">
        <f t="shared" si="869"/>
        <v/>
      </c>
      <c r="AM1036" s="199">
        <f t="shared" si="872"/>
        <v>10.745689010783064</v>
      </c>
      <c r="AN1036" s="197">
        <f t="shared" si="874"/>
        <v>0</v>
      </c>
      <c r="AO1036" s="197">
        <f t="shared" si="875"/>
        <v>0</v>
      </c>
      <c r="AP1036" s="197">
        <f t="shared" si="876"/>
        <v>0</v>
      </c>
      <c r="AQ1036" s="197">
        <f t="shared" si="877"/>
        <v>0</v>
      </c>
      <c r="AR1036" s="197" t="str">
        <f t="shared" si="878"/>
        <v/>
      </c>
      <c r="AS1036" s="197" t="str">
        <f t="shared" si="879"/>
        <v/>
      </c>
      <c r="AT1036" s="197" t="str">
        <f t="shared" si="880"/>
        <v/>
      </c>
      <c r="AU1036" s="197" t="str">
        <f t="shared" si="881"/>
        <v/>
      </c>
      <c r="AV1036" s="199">
        <f t="shared" ca="1" si="873"/>
        <v>2.1466076625716544</v>
      </c>
      <c r="AX1036" s="162">
        <f t="shared" si="882"/>
        <v>0</v>
      </c>
      <c r="AY1036" s="162">
        <f t="shared" si="883"/>
        <v>0</v>
      </c>
      <c r="AZ1036" s="162">
        <f t="shared" si="884"/>
        <v>0</v>
      </c>
      <c r="BA1036" s="162">
        <f t="shared" si="885"/>
        <v>0</v>
      </c>
      <c r="BB1036" s="162" t="str">
        <f t="shared" si="886"/>
        <v/>
      </c>
      <c r="BC1036" s="162" t="str">
        <f t="shared" si="887"/>
        <v/>
      </c>
      <c r="BD1036" s="162" t="str">
        <f t="shared" si="888"/>
        <v/>
      </c>
      <c r="BE1036" s="162" t="str">
        <f t="shared" si="889"/>
        <v/>
      </c>
      <c r="BG1036" s="169">
        <f t="shared" si="870"/>
        <v>24.61398649792957</v>
      </c>
      <c r="BH1036" s="169">
        <f t="shared" ca="1" si="871"/>
        <v>2.4592329130118289</v>
      </c>
    </row>
    <row r="1037" spans="3:60" x14ac:dyDescent="0.25">
      <c r="K1037" s="199">
        <f t="shared" si="844"/>
        <v>24.665372691035895</v>
      </c>
      <c r="L1037" s="201">
        <f t="shared" si="845"/>
        <v>0.20686459357428413</v>
      </c>
      <c r="M1037" s="201">
        <f t="shared" si="846"/>
        <v>0.20860436975932484</v>
      </c>
      <c r="N1037" s="201">
        <f t="shared" si="847"/>
        <v>0.21926580320939679</v>
      </c>
      <c r="O1037" s="201">
        <f t="shared" si="848"/>
        <v>0.20705572744892578</v>
      </c>
      <c r="P1037" s="201" t="str">
        <f t="shared" si="849"/>
        <v/>
      </c>
      <c r="Q1037" s="201" t="str">
        <f t="shared" si="850"/>
        <v/>
      </c>
      <c r="R1037" s="201" t="str">
        <f t="shared" si="851"/>
        <v/>
      </c>
      <c r="S1037" s="201" t="str">
        <f t="shared" si="852"/>
        <v/>
      </c>
      <c r="T1037" s="199">
        <f t="shared" si="853"/>
        <v>0</v>
      </c>
      <c r="U1037" s="199">
        <f t="shared" si="854"/>
        <v>0.49888336522969901</v>
      </c>
      <c r="V1037" s="199">
        <f t="shared" si="855"/>
        <v>0</v>
      </c>
      <c r="W1037" s="199">
        <f t="shared" si="856"/>
        <v>0</v>
      </c>
      <c r="X1037" s="199" t="str">
        <f t="shared" si="857"/>
        <v/>
      </c>
      <c r="Y1037" s="199" t="str">
        <f t="shared" si="858"/>
        <v/>
      </c>
      <c r="Z1037" s="199" t="str">
        <f t="shared" si="859"/>
        <v/>
      </c>
      <c r="AA1037" s="199" t="str">
        <f t="shared" si="860"/>
        <v/>
      </c>
      <c r="AB1037" s="201">
        <f t="shared" ca="1" si="861"/>
        <v>2.6247057835214496</v>
      </c>
      <c r="AD1037" s="162">
        <f t="shared" si="862"/>
        <v>0</v>
      </c>
      <c r="AE1037" s="162">
        <f t="shared" si="863"/>
        <v>1.2817858471613198E-2</v>
      </c>
      <c r="AF1037" s="162">
        <f t="shared" si="864"/>
        <v>0</v>
      </c>
      <c r="AG1037" s="162">
        <f t="shared" si="865"/>
        <v>0</v>
      </c>
      <c r="AH1037" s="162" t="str">
        <f t="shared" si="866"/>
        <v/>
      </c>
      <c r="AI1037" s="162" t="str">
        <f t="shared" si="867"/>
        <v/>
      </c>
      <c r="AJ1037" s="162" t="str">
        <f t="shared" si="868"/>
        <v/>
      </c>
      <c r="AK1037" s="162" t="str">
        <f t="shared" si="869"/>
        <v/>
      </c>
      <c r="AM1037" s="199">
        <f t="shared" si="872"/>
        <v>10.756905805157576</v>
      </c>
      <c r="AN1037" s="197">
        <f t="shared" si="874"/>
        <v>0</v>
      </c>
      <c r="AO1037" s="197">
        <f t="shared" si="875"/>
        <v>0</v>
      </c>
      <c r="AP1037" s="197">
        <f t="shared" si="876"/>
        <v>0</v>
      </c>
      <c r="AQ1037" s="197">
        <f t="shared" si="877"/>
        <v>0</v>
      </c>
      <c r="AR1037" s="197" t="str">
        <f t="shared" si="878"/>
        <v/>
      </c>
      <c r="AS1037" s="197" t="str">
        <f t="shared" si="879"/>
        <v/>
      </c>
      <c r="AT1037" s="197" t="str">
        <f t="shared" si="880"/>
        <v/>
      </c>
      <c r="AU1037" s="197" t="str">
        <f t="shared" si="881"/>
        <v/>
      </c>
      <c r="AV1037" s="199">
        <f t="shared" ca="1" si="873"/>
        <v>2.1306225003407611</v>
      </c>
      <c r="AX1037" s="162">
        <f t="shared" si="882"/>
        <v>0</v>
      </c>
      <c r="AY1037" s="162">
        <f t="shared" si="883"/>
        <v>0</v>
      </c>
      <c r="AZ1037" s="162">
        <f t="shared" si="884"/>
        <v>0</v>
      </c>
      <c r="BA1037" s="162">
        <f t="shared" si="885"/>
        <v>0</v>
      </c>
      <c r="BB1037" s="162" t="str">
        <f t="shared" si="886"/>
        <v/>
      </c>
      <c r="BC1037" s="162" t="str">
        <f t="shared" si="887"/>
        <v/>
      </c>
      <c r="BD1037" s="162" t="str">
        <f t="shared" si="888"/>
        <v/>
      </c>
      <c r="BE1037" s="162" t="str">
        <f t="shared" si="889"/>
        <v/>
      </c>
      <c r="BG1037" s="169">
        <f t="shared" si="870"/>
        <v>24.639679594482732</v>
      </c>
      <c r="BH1037" s="169">
        <f t="shared" ca="1" si="871"/>
        <v>2.4954785861429958</v>
      </c>
    </row>
    <row r="1038" spans="3:60" x14ac:dyDescent="0.25">
      <c r="K1038" s="199">
        <f t="shared" ref="K1038:K1101" si="890">K1037+1/($C$74*60)</f>
        <v>24.691065787589057</v>
      </c>
      <c r="L1038" s="201">
        <f t="shared" ref="L1038:L1101" si="891">IF(Q$56="","",SQRT(($K1038*$K1038)/$Q$72))</f>
        <v>0.20708007752592406</v>
      </c>
      <c r="M1038" s="201">
        <f t="shared" ref="M1038:M1101" si="892">IF(R$56="","",SQRT(($K1038*$K1038)/$R$72))</f>
        <v>0.20882166597782414</v>
      </c>
      <c r="N1038" s="201">
        <f t="shared" ref="N1038:N1101" si="893">IF(S$56="","",SQRT(($K1038*$K1038)/$S$72))</f>
        <v>0.21949420508773992</v>
      </c>
      <c r="O1038" s="201">
        <f t="shared" ref="O1038:O1101" si="894">IF(T$56="","",SQRT(($K1038*$K1038)/$T$72))</f>
        <v>0.20727141049835177</v>
      </c>
      <c r="P1038" s="201" t="str">
        <f t="shared" ref="P1038:P1101" si="895">IF(U$56="","",SQRT(($K1038*$K1038)/$U$72))</f>
        <v/>
      </c>
      <c r="Q1038" s="201" t="str">
        <f t="shared" ref="Q1038:Q1101" si="896">IF(V$56="","",SQRT(($K1038*$K1038)/$V$72))</f>
        <v/>
      </c>
      <c r="R1038" s="201" t="str">
        <f t="shared" ref="R1038:R1101" si="897">IF(W$56="","",SQRT(($K1038*$K1038)/$W$72))</f>
        <v/>
      </c>
      <c r="S1038" s="201" t="str">
        <f t="shared" ref="S1038:S1101" si="898">IF(X$56="","",SQRT(($K1038*$K1038)/$X$72))</f>
        <v/>
      </c>
      <c r="T1038" s="199">
        <f t="shared" ref="T1038:T1101" si="899">IF(Q$56="","",IF(ABS(($K1038-Q$60) / ( L1038 / 2.2))&gt;20,0,IF(Q$60&lt;&gt;"",Q$64 * ( POWER(POWER(Q$67, 2),0.5) + POWER(POWER(Q$67, 2),-0.5)  ) / ( POWER(POWER(Q$67, 2),0.5) * EXP( POWER(1 + POWER(Q$67, 2),-1) * ($K1038-Q$60)/ ( L1038 / 2.2) ) + POWER(POWER(Q$67, 2),-0.5) * EXP(- POWER(Q$67, 2) * POWER(1 + POWER(Q$67, 2),-1) * ($K1038-Q$60) / ( L1038 / 2.2) ) ),"")))</f>
        <v>0</v>
      </c>
      <c r="U1038" s="199">
        <f t="shared" ref="U1038:U1101" si="900">IF(R$56="","",IF(ABS(($K1038-R$60) / ( M1038 / 2.2))&gt;20,0,IF(R$60&lt;&gt;"",R$64 * ( POWER(POWER(R$67, 2),0.5) + POWER(POWER(R$67, 2),-0.5)  ) / ( POWER(POWER(R$67, 2),0.5) * EXP( POWER(1 + POWER(R$67, 2),-1) * ($K1038-R$60)/ ( M1038 / 2.2) ) + POWER(POWER(R$67, 2),-0.5) * EXP(- POWER(R$67, 2) * POWER(1 + POWER(R$67, 2),-1) * ($K1038-R$60) / ( M1038 / 2.2) ) ),"")))</f>
        <v>0.57338538473567102</v>
      </c>
      <c r="V1038" s="199">
        <f t="shared" ref="V1038:V1101" si="901">IF(S$56="","",IF(ABS(($K1038-S$60) / ( N1038 / 2.2))&gt;20,0,IF(S$60&lt;&gt;"",S$64 * ( POWER(POWER(S$67, 2),0.5) + POWER(POWER(S$67, 2),-0.5)  ) / ( POWER(POWER(S$67, 2),0.5) * EXP( POWER(1 + POWER(S$67, 2),-1) * ($K1038-S$60)/ ( N1038 / 2.2) ) + POWER(POWER(S$67, 2),-0.5) * EXP(- POWER(S$67, 2) * POWER(1 + POWER(S$67, 2),-1) * ($K1038-S$60) / ( N1038 / 2.2) ) ),"")))</f>
        <v>0</v>
      </c>
      <c r="W1038" s="199">
        <f t="shared" ref="W1038:W1101" si="902">IF(T$56="","",IF(ABS(($K1038-T$60) / ( O1038 / 2.2))&gt;20,0,IF(T$60&lt;&gt;"",T$64 * ( POWER(POWER(T$67, 2),0.5) + POWER(POWER(T$67, 2),-0.5)  ) / ( POWER(POWER(T$67, 2),0.5) * EXP( POWER(1 + POWER(T$67, 2),-1) * ($K1038-T$60)/ ( O1038 / 2.2) ) + POWER(POWER(T$67, 2),-0.5) * EXP(- POWER(T$67, 2) * POWER(1 + POWER(T$67, 2),-1) * ($K1038-T$60) / ( O1038 / 2.2) ) ),"")))</f>
        <v>0</v>
      </c>
      <c r="X1038" s="199" t="str">
        <f t="shared" ref="X1038:X1101" si="903">IF(U$56="","",IF(ABS(($K1038-U$60) / ( P1038 / 2.2))&gt;20,0,IF(U$60&lt;&gt;"",U$64 * ( POWER(POWER(U$67, 2),0.5) + POWER(POWER(U$67, 2),-0.5)  ) / ( POWER(POWER(U$67, 2),0.5) * EXP( POWER(1 + POWER(U$67, 2),-1) * ($K1038-U$60)/ ( P1038 / 2.2) ) + POWER(POWER(U$67, 2),-0.5) * EXP(- POWER(U$67, 2) * POWER(1 + POWER(U$67, 2),-1) * ($K1038-U$60) / ( P1038 / 2.2) ) ),"")))</f>
        <v/>
      </c>
      <c r="Y1038" s="199" t="str">
        <f t="shared" ref="Y1038:Y1101" si="904">IF(V$56="","",IF(ABS(($K1038-V$60) / ( Q1038 / 2.2))&gt;20,0,IF(V$60&lt;&gt;"",V$64 * ( POWER(POWER(V$67, 2),0.5) + POWER(POWER(V$67, 2),-0.5)  ) / ( POWER(POWER(V$67, 2),0.5) * EXP( POWER(1 + POWER(V$67, 2),-1) * ($K1038-V$60)/ ( Q1038 / 2.2) ) + POWER(POWER(V$67, 2),-0.5) * EXP(- POWER(V$67, 2) * POWER(1 + POWER(V$67, 2),-1) * ($K1038-V$60) / ( Q1038 / 2.2) ) ),"")))</f>
        <v/>
      </c>
      <c r="Z1038" s="199" t="str">
        <f t="shared" ref="Z1038:Z1101" si="905">IF(W$56="","",IF(ABS(($K1038-W$60) / ( R1038 / 2.2))&gt;20,0,IF(W$60&lt;&gt;"",W$64 * ( POWER(POWER(W$67, 2),0.5) + POWER(POWER(W$67, 2),-0.5)  ) / ( POWER(POWER(W$67, 2),0.5) * EXP( POWER(1 + POWER(W$67, 2),-1) * ($K1038-W$60)/ ( R1038 / 2.2) ) + POWER(POWER(W$67, 2),-0.5) * EXP(- POWER(W$67, 2) * POWER(1 + POWER(W$67, 2),-1) * ($K1038-W$60) / ( R1038 / 2.2) ) ),"")))</f>
        <v/>
      </c>
      <c r="AA1038" s="199" t="str">
        <f t="shared" ref="AA1038:AA1101" si="906">IF(X$56="","",IF(ABS(($K1038-X$60) / ( S1038 / 2.2))&gt;20,0,IF(X$60&lt;&gt;"",X$64 * ( POWER(POWER(X$67, 2),0.5) + POWER(POWER(X$67, 2),-0.5)  ) / ( POWER(POWER(X$67, 2),0.5) * EXP( POWER(1 + POWER(X$67, 2),-1) * ($K1038-X$60)/ ( S1038 / 2.2) ) + POWER(POWER(X$67, 2),-0.5) * EXP(- POWER(X$67, 2) * POWER(1 + POWER(X$67, 2),-1) * ($K1038-X$60) / ( S1038 / 2.2) ) ),"")))</f>
        <v/>
      </c>
      <c r="AB1038" s="201">
        <f t="shared" ref="AB1038:AB1101" ca="1" si="907">SUM(T1038:AA1038)+RAND()*$C$69+$C$67</f>
        <v>2.7070594670047177</v>
      </c>
      <c r="AD1038" s="162">
        <f t="shared" ref="AD1038:AD1101" si="908">IF(Q$56="","",($K1038-$K1037)*T1038)</f>
        <v>0</v>
      </c>
      <c r="AE1038" s="162">
        <f t="shared" ref="AE1038:AE1101" si="909">IF(R$56="","",($K1038-$K1037)*U1038)</f>
        <v>1.473204605218572E-2</v>
      </c>
      <c r="AF1038" s="162">
        <f t="shared" ref="AF1038:AF1101" si="910">IF(S$56="","",($K1038-$K1037)*V1038)</f>
        <v>0</v>
      </c>
      <c r="AG1038" s="162">
        <f t="shared" ref="AG1038:AG1101" si="911">IF(T$56="","",($K1038-$K1037)*W1038)</f>
        <v>0</v>
      </c>
      <c r="AH1038" s="162" t="str">
        <f t="shared" ref="AH1038:AH1101" si="912">IF(U$56="","",($K1038-$K1037)*X1038)</f>
        <v/>
      </c>
      <c r="AI1038" s="162" t="str">
        <f t="shared" ref="AI1038:AI1101" si="913">IF(V$56="","",($K1038-$K1037)*Y1038)</f>
        <v/>
      </c>
      <c r="AJ1038" s="162" t="str">
        <f t="shared" ref="AJ1038:AJ1101" si="914">IF(W$56="","",($K1038-$K1037)*Z1038)</f>
        <v/>
      </c>
      <c r="AK1038" s="162" t="str">
        <f t="shared" ref="AK1038:AK1101" si="915">IF(X$56="","",($K1038-$K1037)*AA1038)</f>
        <v/>
      </c>
      <c r="AM1038" s="199">
        <f t="shared" si="872"/>
        <v>10.768122599532088</v>
      </c>
      <c r="AN1038" s="197">
        <f t="shared" si="874"/>
        <v>0</v>
      </c>
      <c r="AO1038" s="197">
        <f t="shared" si="875"/>
        <v>0</v>
      </c>
      <c r="AP1038" s="197">
        <f t="shared" si="876"/>
        <v>0</v>
      </c>
      <c r="AQ1038" s="197">
        <f t="shared" si="877"/>
        <v>0</v>
      </c>
      <c r="AR1038" s="197" t="str">
        <f t="shared" si="878"/>
        <v/>
      </c>
      <c r="AS1038" s="197" t="str">
        <f t="shared" si="879"/>
        <v/>
      </c>
      <c r="AT1038" s="197" t="str">
        <f t="shared" si="880"/>
        <v/>
      </c>
      <c r="AU1038" s="197" t="str">
        <f t="shared" si="881"/>
        <v/>
      </c>
      <c r="AV1038" s="199">
        <f t="shared" ca="1" si="873"/>
        <v>2.1679053398341415</v>
      </c>
      <c r="AX1038" s="162">
        <f t="shared" si="882"/>
        <v>0</v>
      </c>
      <c r="AY1038" s="162">
        <f t="shared" si="883"/>
        <v>0</v>
      </c>
      <c r="AZ1038" s="162">
        <f t="shared" si="884"/>
        <v>0</v>
      </c>
      <c r="BA1038" s="162">
        <f t="shared" si="885"/>
        <v>0</v>
      </c>
      <c r="BB1038" s="162" t="str">
        <f t="shared" si="886"/>
        <v/>
      </c>
      <c r="BC1038" s="162" t="str">
        <f t="shared" si="887"/>
        <v/>
      </c>
      <c r="BD1038" s="162" t="str">
        <f t="shared" si="888"/>
        <v/>
      </c>
      <c r="BE1038" s="162" t="str">
        <f t="shared" si="889"/>
        <v/>
      </c>
      <c r="BG1038" s="169">
        <f t="shared" ref="BG1038:BG1101" si="916">IF($C$8="isocratic",K1037,AM1038)</f>
        <v>24.665372691035895</v>
      </c>
      <c r="BH1038" s="169">
        <f t="shared" ref="BH1038:BH1101" ca="1" si="917">IF($C$8="isocratic",AB1037,AV1038)</f>
        <v>2.6247057835214496</v>
      </c>
    </row>
    <row r="1039" spans="3:60" x14ac:dyDescent="0.25">
      <c r="K1039" s="199">
        <f t="shared" si="890"/>
        <v>24.716758884142219</v>
      </c>
      <c r="L1039" s="201">
        <f t="shared" si="891"/>
        <v>0.20729556147756392</v>
      </c>
      <c r="M1039" s="201">
        <f t="shared" si="892"/>
        <v>0.20903896219632342</v>
      </c>
      <c r="N1039" s="201">
        <f t="shared" si="893"/>
        <v>0.21972260696608303</v>
      </c>
      <c r="O1039" s="201">
        <f t="shared" si="894"/>
        <v>0.2074870935477777</v>
      </c>
      <c r="P1039" s="201" t="str">
        <f t="shared" si="895"/>
        <v/>
      </c>
      <c r="Q1039" s="201" t="str">
        <f t="shared" si="896"/>
        <v/>
      </c>
      <c r="R1039" s="201" t="str">
        <f t="shared" si="897"/>
        <v/>
      </c>
      <c r="S1039" s="201" t="str">
        <f t="shared" si="898"/>
        <v/>
      </c>
      <c r="T1039" s="199">
        <f t="shared" si="899"/>
        <v>0</v>
      </c>
      <c r="U1039" s="199">
        <f t="shared" si="900"/>
        <v>0.65879120528153079</v>
      </c>
      <c r="V1039" s="199">
        <f t="shared" si="901"/>
        <v>0</v>
      </c>
      <c r="W1039" s="199">
        <f t="shared" si="902"/>
        <v>0</v>
      </c>
      <c r="X1039" s="199" t="str">
        <f t="shared" si="903"/>
        <v/>
      </c>
      <c r="Y1039" s="199" t="str">
        <f t="shared" si="904"/>
        <v/>
      </c>
      <c r="Z1039" s="199" t="str">
        <f t="shared" si="905"/>
        <v/>
      </c>
      <c r="AA1039" s="199" t="str">
        <f t="shared" si="906"/>
        <v/>
      </c>
      <c r="AB1039" s="201">
        <f t="shared" ca="1" si="907"/>
        <v>2.6719624941040077</v>
      </c>
      <c r="AD1039" s="162">
        <f t="shared" si="908"/>
        <v>0</v>
      </c>
      <c r="AE1039" s="162">
        <f t="shared" si="909"/>
        <v>1.6926386045672551E-2</v>
      </c>
      <c r="AF1039" s="162">
        <f t="shared" si="910"/>
        <v>0</v>
      </c>
      <c r="AG1039" s="162">
        <f t="shared" si="911"/>
        <v>0</v>
      </c>
      <c r="AH1039" s="162" t="str">
        <f t="shared" si="912"/>
        <v/>
      </c>
      <c r="AI1039" s="162" t="str">
        <f t="shared" si="913"/>
        <v/>
      </c>
      <c r="AJ1039" s="162" t="str">
        <f t="shared" si="914"/>
        <v/>
      </c>
      <c r="AK1039" s="162" t="str">
        <f t="shared" si="915"/>
        <v/>
      </c>
      <c r="AM1039" s="199">
        <f t="shared" ref="AM1039:AM1102" si="918">AM1038+MAX($AK$57:$AR$57)*1.2/3000</f>
        <v>10.7793393939066</v>
      </c>
      <c r="AN1039" s="197">
        <f t="shared" si="874"/>
        <v>0</v>
      </c>
      <c r="AO1039" s="197">
        <f t="shared" si="875"/>
        <v>0</v>
      </c>
      <c r="AP1039" s="197">
        <f t="shared" si="876"/>
        <v>0</v>
      </c>
      <c r="AQ1039" s="197">
        <f t="shared" si="877"/>
        <v>0</v>
      </c>
      <c r="AR1039" s="197" t="str">
        <f t="shared" si="878"/>
        <v/>
      </c>
      <c r="AS1039" s="197" t="str">
        <f t="shared" si="879"/>
        <v/>
      </c>
      <c r="AT1039" s="197" t="str">
        <f t="shared" si="880"/>
        <v/>
      </c>
      <c r="AU1039" s="197" t="str">
        <f t="shared" si="881"/>
        <v/>
      </c>
      <c r="AV1039" s="199">
        <f t="shared" ref="AV1039:AV1102" ca="1" si="919">SUM(AN1039:AU1039)+RAND()*$C$69+K1039*$C$70+$C$67</f>
        <v>2.125371456651366</v>
      </c>
      <c r="AX1039" s="162">
        <f t="shared" si="882"/>
        <v>0</v>
      </c>
      <c r="AY1039" s="162">
        <f t="shared" si="883"/>
        <v>0</v>
      </c>
      <c r="AZ1039" s="162">
        <f t="shared" si="884"/>
        <v>0</v>
      </c>
      <c r="BA1039" s="162">
        <f t="shared" si="885"/>
        <v>0</v>
      </c>
      <c r="BB1039" s="162" t="str">
        <f t="shared" si="886"/>
        <v/>
      </c>
      <c r="BC1039" s="162" t="str">
        <f t="shared" si="887"/>
        <v/>
      </c>
      <c r="BD1039" s="162" t="str">
        <f t="shared" si="888"/>
        <v/>
      </c>
      <c r="BE1039" s="162" t="str">
        <f t="shared" si="889"/>
        <v/>
      </c>
      <c r="BG1039" s="169">
        <f t="shared" si="916"/>
        <v>24.691065787589057</v>
      </c>
      <c r="BH1039" s="169">
        <f t="shared" ca="1" si="917"/>
        <v>2.7070594670047177</v>
      </c>
    </row>
    <row r="1040" spans="3:60" x14ac:dyDescent="0.25">
      <c r="K1040" s="199">
        <f t="shared" si="890"/>
        <v>24.742451980695382</v>
      </c>
      <c r="L1040" s="201">
        <f t="shared" si="891"/>
        <v>0.20751104542920379</v>
      </c>
      <c r="M1040" s="201">
        <f t="shared" si="892"/>
        <v>0.20925625841482273</v>
      </c>
      <c r="N1040" s="201">
        <f t="shared" si="893"/>
        <v>0.21995100884442614</v>
      </c>
      <c r="O1040" s="201">
        <f t="shared" si="894"/>
        <v>0.20770277659720368</v>
      </c>
      <c r="P1040" s="201" t="str">
        <f t="shared" si="895"/>
        <v/>
      </c>
      <c r="Q1040" s="201" t="str">
        <f t="shared" si="896"/>
        <v/>
      </c>
      <c r="R1040" s="201" t="str">
        <f t="shared" si="897"/>
        <v/>
      </c>
      <c r="S1040" s="201" t="str">
        <f t="shared" si="898"/>
        <v/>
      </c>
      <c r="T1040" s="199">
        <f t="shared" si="899"/>
        <v>0</v>
      </c>
      <c r="U1040" s="199">
        <f t="shared" si="900"/>
        <v>0.7566524663365346</v>
      </c>
      <c r="V1040" s="199">
        <f t="shared" si="901"/>
        <v>0</v>
      </c>
      <c r="W1040" s="199">
        <f t="shared" si="902"/>
        <v>0</v>
      </c>
      <c r="X1040" s="199" t="str">
        <f t="shared" si="903"/>
        <v/>
      </c>
      <c r="Y1040" s="199" t="str">
        <f t="shared" si="904"/>
        <v/>
      </c>
      <c r="Z1040" s="199" t="str">
        <f t="shared" si="905"/>
        <v/>
      </c>
      <c r="AA1040" s="199" t="str">
        <f t="shared" si="906"/>
        <v/>
      </c>
      <c r="AB1040" s="201">
        <f t="shared" ca="1" si="907"/>
        <v>2.8051996201399207</v>
      </c>
      <c r="AD1040" s="162">
        <f t="shared" si="908"/>
        <v>0</v>
      </c>
      <c r="AE1040" s="162">
        <f t="shared" si="909"/>
        <v>1.9440744874772986E-2</v>
      </c>
      <c r="AF1040" s="162">
        <f t="shared" si="910"/>
        <v>0</v>
      </c>
      <c r="AG1040" s="162">
        <f t="shared" si="911"/>
        <v>0</v>
      </c>
      <c r="AH1040" s="162" t="str">
        <f t="shared" si="912"/>
        <v/>
      </c>
      <c r="AI1040" s="162" t="str">
        <f t="shared" si="913"/>
        <v/>
      </c>
      <c r="AJ1040" s="162" t="str">
        <f t="shared" si="914"/>
        <v/>
      </c>
      <c r="AK1040" s="162" t="str">
        <f t="shared" si="915"/>
        <v/>
      </c>
      <c r="AM1040" s="199">
        <f t="shared" si="918"/>
        <v>10.790556188281112</v>
      </c>
      <c r="AN1040" s="197">
        <f t="shared" ref="AN1040:AN1103" si="920">IF(AK$56="NOT ELUTED","",IF(AK$51="","",IF(ABS(($AM1040-AK$57)/(AK$72/2.2))&gt;20,0,AK$62*(POWER(POWER(AK$66,2),0.5)+POWER(POWER(AK$66,2),-0.5))/(POWER(POWER(AK$66,2),0.5)*EXP(POWER(1+POWER(AK$66,2),-1)*($AM1040-AK$57)/(AK$72/2.2))+POWER(POWER(AK$66,2),-0.5)*EXP(-POWER(AK$66,2)*POWER(1+POWER(AK$66,2),-1)*($AM1040-AK$57)/(AK$72/2.2))))))</f>
        <v>0</v>
      </c>
      <c r="AO1040" s="197">
        <f t="shared" ref="AO1040:AO1103" si="921">IF(AL$56="NOT ELUTED","",IF(AL$51="","",IF(ABS(($AM1040-AL$57)/(AL$72/2.2))&gt;20,0,AL$62*(POWER(POWER(AL$66,2),0.5)+POWER(POWER(AL$66,2),-0.5))/(POWER(POWER(AL$66,2),0.5)*EXP(POWER(1+POWER(AL$66,2),-1)*($AM1040-AL$57)/(AL$72/2.2))+POWER(POWER(AL$66,2),-0.5)*EXP(-POWER(AL$66,2)*POWER(1+POWER(AL$66,2),-1)*($AM1040-AL$57)/(AL$72/2.2))))))</f>
        <v>0</v>
      </c>
      <c r="AP1040" s="197">
        <f t="shared" ref="AP1040:AP1103" si="922">IF(AM$56="NOT ELUTED","",IF(AM$51="","",IF(ABS(($AM1040-AM$57)/(AM$72/2.2))&gt;20,0,AM$62*(POWER(POWER(AM$66,2),0.5)+POWER(POWER(AM$66,2),-0.5))/(POWER(POWER(AM$66,2),0.5)*EXP(POWER(1+POWER(AM$66,2),-1)*($AM1040-AM$57)/(AM$72/2.2))+POWER(POWER(AM$66,2),-0.5)*EXP(-POWER(AM$66,2)*POWER(1+POWER(AM$66,2),-1)*($AM1040-AM$57)/(AM$72/2.2))))))</f>
        <v>0</v>
      </c>
      <c r="AQ1040" s="197">
        <f t="shared" ref="AQ1040:AQ1103" si="923">IF(AN$56="NOT ELUTED","",IF(AN$51="","",IF(ABS(($AM1040-AN$57)/(AN$72/2.2))&gt;20,0,AN$62*(POWER(POWER(AN$66,2),0.5)+POWER(POWER(AN$66,2),-0.5))/(POWER(POWER(AN$66,2),0.5)*EXP(POWER(1+POWER(AN$66,2),-1)*($AM1040-AN$57)/(AN$72/2.2))+POWER(POWER(AN$66,2),-0.5)*EXP(-POWER(AN$66,2)*POWER(1+POWER(AN$66,2),-1)*($AM1040-AN$57)/(AN$72/2.2))))))</f>
        <v>0</v>
      </c>
      <c r="AR1040" s="197" t="str">
        <f t="shared" ref="AR1040:AR1103" si="924">IF(AO$56="NOT ELUTED","",IF(AO$51="","",IF(ABS(($AM1040-AO$57)/(AO$72/2.2))&gt;20,0,AO$62*(POWER(POWER(AO$66,2),0.5)+POWER(POWER(AO$66,2),-0.5))/(POWER(POWER(AO$66,2),0.5)*EXP(POWER(1+POWER(AO$66,2),-1)*($AM1040-AO$57)/(AO$72/2.2))+POWER(POWER(AO$66,2),-0.5)*EXP(-POWER(AO$66,2)*POWER(1+POWER(AO$66,2),-1)*($AM1040-AO$57)/(AO$72/2.2))))))</f>
        <v/>
      </c>
      <c r="AS1040" s="197" t="str">
        <f t="shared" ref="AS1040:AS1103" si="925">IF(AP$56="NOT ELUTED","",IF(AP$51="","",IF(ABS(($AM1040-AP$57)/(AP$72/2.2))&gt;20,0,AP$62*(POWER(POWER(AP$66,2),0.5)+POWER(POWER(AP$66,2),-0.5))/(POWER(POWER(AP$66,2),0.5)*EXP(POWER(1+POWER(AP$66,2),-1)*($AM1040-AP$57)/(AP$72/2.2))+POWER(POWER(AP$66,2),-0.5)*EXP(-POWER(AP$66,2)*POWER(1+POWER(AP$66,2),-1)*($AM1040-AP$57)/(AP$72/2.2))))))</f>
        <v/>
      </c>
      <c r="AT1040" s="197" t="str">
        <f t="shared" ref="AT1040:AT1103" si="926">IF(AQ$56="NOT ELUTED","",IF(AQ$51="","",IF(ABS(($AM1040-AQ$57)/(AQ$72/2.2))&gt;20,0,AQ$62*(POWER(POWER(AQ$66,2),0.5)+POWER(POWER(AQ$66,2),-0.5))/(POWER(POWER(AQ$66,2),0.5)*EXP(POWER(1+POWER(AQ$66,2),-1)*($AM1040-AQ$57)/(AQ$72/2.2))+POWER(POWER(AQ$66,2),-0.5)*EXP(-POWER(AQ$66,2)*POWER(1+POWER(AQ$66,2),-1)*($AM1040-AQ$57)/(AQ$72/2.2))))))</f>
        <v/>
      </c>
      <c r="AU1040" s="197" t="str">
        <f t="shared" ref="AU1040:AU1103" si="927">IF(AR$56="NOT ELUTED","",IF(AR$51="","",IF(ABS(($AM1040-AR$57)/(AR$72/2.2))&gt;20,0,AR$62*(POWER(POWER(AR$66,2),0.5)+POWER(POWER(AR$66,2),-0.5))/(POWER(POWER(AR$66,2),0.5)*EXP(POWER(1+POWER(AR$66,2),-1)*($AM1040-AR$57)/(AR$72/2.2))+POWER(POWER(AR$66,2),-0.5)*EXP(-POWER(AR$66,2)*POWER(1+POWER(AR$66,2),-1)*($AM1040-AR$57)/(AR$72/2.2))))))</f>
        <v/>
      </c>
      <c r="AV1040" s="199">
        <f t="shared" ca="1" si="919"/>
        <v>2.1386043883184032</v>
      </c>
      <c r="AX1040" s="162">
        <f t="shared" si="882"/>
        <v>0</v>
      </c>
      <c r="AY1040" s="162">
        <f t="shared" si="883"/>
        <v>0</v>
      </c>
      <c r="AZ1040" s="162">
        <f t="shared" si="884"/>
        <v>0</v>
      </c>
      <c r="BA1040" s="162">
        <f t="shared" si="885"/>
        <v>0</v>
      </c>
      <c r="BB1040" s="162" t="str">
        <f t="shared" si="886"/>
        <v/>
      </c>
      <c r="BC1040" s="162" t="str">
        <f t="shared" si="887"/>
        <v/>
      </c>
      <c r="BD1040" s="162" t="str">
        <f t="shared" si="888"/>
        <v/>
      </c>
      <c r="BE1040" s="162" t="str">
        <f t="shared" si="889"/>
        <v/>
      </c>
      <c r="BG1040" s="169">
        <f t="shared" si="916"/>
        <v>24.716758884142219</v>
      </c>
      <c r="BH1040" s="169">
        <f t="shared" ca="1" si="917"/>
        <v>2.6719624941040077</v>
      </c>
    </row>
    <row r="1041" spans="11:60" x14ac:dyDescent="0.25">
      <c r="K1041" s="199">
        <f t="shared" si="890"/>
        <v>24.768145077248544</v>
      </c>
      <c r="L1041" s="201">
        <f t="shared" si="891"/>
        <v>0.20772652938084368</v>
      </c>
      <c r="M1041" s="201">
        <f t="shared" si="892"/>
        <v>0.20947355463332204</v>
      </c>
      <c r="N1041" s="201">
        <f t="shared" si="893"/>
        <v>0.22017941072276928</v>
      </c>
      <c r="O1041" s="201">
        <f t="shared" si="894"/>
        <v>0.20791845964662964</v>
      </c>
      <c r="P1041" s="201" t="str">
        <f t="shared" si="895"/>
        <v/>
      </c>
      <c r="Q1041" s="201" t="str">
        <f t="shared" si="896"/>
        <v/>
      </c>
      <c r="R1041" s="201" t="str">
        <f t="shared" si="897"/>
        <v/>
      </c>
      <c r="S1041" s="201" t="str">
        <f t="shared" si="898"/>
        <v/>
      </c>
      <c r="T1041" s="199">
        <f t="shared" si="899"/>
        <v>0</v>
      </c>
      <c r="U1041" s="199">
        <f t="shared" si="900"/>
        <v>0.86872933529118113</v>
      </c>
      <c r="V1041" s="199">
        <f t="shared" si="901"/>
        <v>0</v>
      </c>
      <c r="W1041" s="199">
        <f t="shared" si="902"/>
        <v>0</v>
      </c>
      <c r="X1041" s="199" t="str">
        <f t="shared" si="903"/>
        <v/>
      </c>
      <c r="Y1041" s="199" t="str">
        <f t="shared" si="904"/>
        <v/>
      </c>
      <c r="Z1041" s="199" t="str">
        <f t="shared" si="905"/>
        <v/>
      </c>
      <c r="AA1041" s="199" t="str">
        <f t="shared" si="906"/>
        <v/>
      </c>
      <c r="AB1041" s="201">
        <f t="shared" ca="1" si="907"/>
        <v>2.9568153657092711</v>
      </c>
      <c r="AD1041" s="162">
        <f t="shared" si="908"/>
        <v>0</v>
      </c>
      <c r="AE1041" s="162">
        <f t="shared" si="909"/>
        <v>2.2320346690200839E-2</v>
      </c>
      <c r="AF1041" s="162">
        <f t="shared" si="910"/>
        <v>0</v>
      </c>
      <c r="AG1041" s="162">
        <f t="shared" si="911"/>
        <v>0</v>
      </c>
      <c r="AH1041" s="162" t="str">
        <f t="shared" si="912"/>
        <v/>
      </c>
      <c r="AI1041" s="162" t="str">
        <f t="shared" si="913"/>
        <v/>
      </c>
      <c r="AJ1041" s="162" t="str">
        <f t="shared" si="914"/>
        <v/>
      </c>
      <c r="AK1041" s="162" t="str">
        <f t="shared" si="915"/>
        <v/>
      </c>
      <c r="AM1041" s="199">
        <f t="shared" si="918"/>
        <v>10.801772982655624</v>
      </c>
      <c r="AN1041" s="197">
        <f t="shared" si="920"/>
        <v>0</v>
      </c>
      <c r="AO1041" s="197">
        <f t="shared" si="921"/>
        <v>0</v>
      </c>
      <c r="AP1041" s="197">
        <f t="shared" si="922"/>
        <v>0</v>
      </c>
      <c r="AQ1041" s="197">
        <f t="shared" si="923"/>
        <v>0</v>
      </c>
      <c r="AR1041" s="197" t="str">
        <f t="shared" si="924"/>
        <v/>
      </c>
      <c r="AS1041" s="197" t="str">
        <f t="shared" si="925"/>
        <v/>
      </c>
      <c r="AT1041" s="197" t="str">
        <f t="shared" si="926"/>
        <v/>
      </c>
      <c r="AU1041" s="197" t="str">
        <f t="shared" si="927"/>
        <v/>
      </c>
      <c r="AV1041" s="199">
        <f t="shared" ca="1" si="919"/>
        <v>2.0656473155812698</v>
      </c>
      <c r="AX1041" s="162">
        <f t="shared" si="882"/>
        <v>0</v>
      </c>
      <c r="AY1041" s="162">
        <f t="shared" si="883"/>
        <v>0</v>
      </c>
      <c r="AZ1041" s="162">
        <f t="shared" si="884"/>
        <v>0</v>
      </c>
      <c r="BA1041" s="162">
        <f t="shared" si="885"/>
        <v>0</v>
      </c>
      <c r="BB1041" s="162" t="str">
        <f t="shared" si="886"/>
        <v/>
      </c>
      <c r="BC1041" s="162" t="str">
        <f t="shared" si="887"/>
        <v/>
      </c>
      <c r="BD1041" s="162" t="str">
        <f t="shared" si="888"/>
        <v/>
      </c>
      <c r="BE1041" s="162" t="str">
        <f t="shared" si="889"/>
        <v/>
      </c>
      <c r="BG1041" s="169">
        <f t="shared" si="916"/>
        <v>24.742451980695382</v>
      </c>
      <c r="BH1041" s="169">
        <f t="shared" ca="1" si="917"/>
        <v>2.8051996201399207</v>
      </c>
    </row>
    <row r="1042" spans="11:60" x14ac:dyDescent="0.25">
      <c r="K1042" s="199">
        <f t="shared" si="890"/>
        <v>24.793838173801706</v>
      </c>
      <c r="L1042" s="201">
        <f t="shared" si="891"/>
        <v>0.20794201333248355</v>
      </c>
      <c r="M1042" s="201">
        <f t="shared" si="892"/>
        <v>0.20969085085182135</v>
      </c>
      <c r="N1042" s="201">
        <f t="shared" si="893"/>
        <v>0.22040781260111242</v>
      </c>
      <c r="O1042" s="201">
        <f t="shared" si="894"/>
        <v>0.20813414269605562</v>
      </c>
      <c r="P1042" s="201" t="str">
        <f t="shared" si="895"/>
        <v/>
      </c>
      <c r="Q1042" s="201" t="str">
        <f t="shared" si="896"/>
        <v/>
      </c>
      <c r="R1042" s="201" t="str">
        <f t="shared" si="897"/>
        <v/>
      </c>
      <c r="S1042" s="201" t="str">
        <f t="shared" si="898"/>
        <v/>
      </c>
      <c r="T1042" s="199">
        <f t="shared" si="899"/>
        <v>0</v>
      </c>
      <c r="U1042" s="199">
        <f t="shared" si="900"/>
        <v>0.99701376795105956</v>
      </c>
      <c r="V1042" s="199">
        <f t="shared" si="901"/>
        <v>0</v>
      </c>
      <c r="W1042" s="199">
        <f t="shared" si="902"/>
        <v>0</v>
      </c>
      <c r="X1042" s="199" t="str">
        <f t="shared" si="903"/>
        <v/>
      </c>
      <c r="Y1042" s="199" t="str">
        <f t="shared" si="904"/>
        <v/>
      </c>
      <c r="Z1042" s="199" t="str">
        <f t="shared" si="905"/>
        <v/>
      </c>
      <c r="AA1042" s="199" t="str">
        <f t="shared" si="906"/>
        <v/>
      </c>
      <c r="AB1042" s="201">
        <f t="shared" ca="1" si="907"/>
        <v>3.0297494388165971</v>
      </c>
      <c r="AD1042" s="162">
        <f t="shared" si="908"/>
        <v>0</v>
      </c>
      <c r="AE1042" s="162">
        <f t="shared" si="909"/>
        <v>2.5616371004798747E-2</v>
      </c>
      <c r="AF1042" s="162">
        <f t="shared" si="910"/>
        <v>0</v>
      </c>
      <c r="AG1042" s="162">
        <f t="shared" si="911"/>
        <v>0</v>
      </c>
      <c r="AH1042" s="162" t="str">
        <f t="shared" si="912"/>
        <v/>
      </c>
      <c r="AI1042" s="162" t="str">
        <f t="shared" si="913"/>
        <v/>
      </c>
      <c r="AJ1042" s="162" t="str">
        <f t="shared" si="914"/>
        <v/>
      </c>
      <c r="AK1042" s="162" t="str">
        <f t="shared" si="915"/>
        <v/>
      </c>
      <c r="AM1042" s="199">
        <f t="shared" si="918"/>
        <v>10.812989777030136</v>
      </c>
      <c r="AN1042" s="197">
        <f t="shared" si="920"/>
        <v>0</v>
      </c>
      <c r="AO1042" s="197">
        <f t="shared" si="921"/>
        <v>0</v>
      </c>
      <c r="AP1042" s="197">
        <f t="shared" si="922"/>
        <v>0</v>
      </c>
      <c r="AQ1042" s="197">
        <f t="shared" si="923"/>
        <v>0</v>
      </c>
      <c r="AR1042" s="197" t="str">
        <f t="shared" si="924"/>
        <v/>
      </c>
      <c r="AS1042" s="197" t="str">
        <f t="shared" si="925"/>
        <v/>
      </c>
      <c r="AT1042" s="197" t="str">
        <f t="shared" si="926"/>
        <v/>
      </c>
      <c r="AU1042" s="197" t="str">
        <f t="shared" si="927"/>
        <v/>
      </c>
      <c r="AV1042" s="199">
        <f t="shared" ca="1" si="919"/>
        <v>2.0412513847358249</v>
      </c>
      <c r="AX1042" s="162">
        <f t="shared" si="882"/>
        <v>0</v>
      </c>
      <c r="AY1042" s="162">
        <f t="shared" si="883"/>
        <v>0</v>
      </c>
      <c r="AZ1042" s="162">
        <f t="shared" si="884"/>
        <v>0</v>
      </c>
      <c r="BA1042" s="162">
        <f t="shared" si="885"/>
        <v>0</v>
      </c>
      <c r="BB1042" s="162" t="str">
        <f t="shared" si="886"/>
        <v/>
      </c>
      <c r="BC1042" s="162" t="str">
        <f t="shared" si="887"/>
        <v/>
      </c>
      <c r="BD1042" s="162" t="str">
        <f t="shared" si="888"/>
        <v/>
      </c>
      <c r="BE1042" s="162" t="str">
        <f t="shared" si="889"/>
        <v/>
      </c>
      <c r="BG1042" s="169">
        <f t="shared" si="916"/>
        <v>24.768145077248544</v>
      </c>
      <c r="BH1042" s="169">
        <f t="shared" ca="1" si="917"/>
        <v>2.9568153657092711</v>
      </c>
    </row>
    <row r="1043" spans="11:60" x14ac:dyDescent="0.25">
      <c r="K1043" s="199">
        <f t="shared" si="890"/>
        <v>24.819531270354869</v>
      </c>
      <c r="L1043" s="201">
        <f t="shared" si="891"/>
        <v>0.20815749728412342</v>
      </c>
      <c r="M1043" s="201">
        <f t="shared" si="892"/>
        <v>0.20990814707032063</v>
      </c>
      <c r="N1043" s="201">
        <f t="shared" si="893"/>
        <v>0.22063621447945553</v>
      </c>
      <c r="O1043" s="201">
        <f t="shared" si="894"/>
        <v>0.20834982574548158</v>
      </c>
      <c r="P1043" s="201" t="str">
        <f t="shared" si="895"/>
        <v/>
      </c>
      <c r="Q1043" s="201" t="str">
        <f t="shared" si="896"/>
        <v/>
      </c>
      <c r="R1043" s="201" t="str">
        <f t="shared" si="897"/>
        <v/>
      </c>
      <c r="S1043" s="201" t="str">
        <f t="shared" si="898"/>
        <v/>
      </c>
      <c r="T1043" s="199">
        <f t="shared" si="899"/>
        <v>0</v>
      </c>
      <c r="U1043" s="199">
        <f t="shared" si="900"/>
        <v>1.1437530944657164</v>
      </c>
      <c r="V1043" s="199">
        <f t="shared" si="901"/>
        <v>0</v>
      </c>
      <c r="W1043" s="199">
        <f t="shared" si="902"/>
        <v>0</v>
      </c>
      <c r="X1043" s="199" t="str">
        <f t="shared" si="903"/>
        <v/>
      </c>
      <c r="Y1043" s="199" t="str">
        <f t="shared" si="904"/>
        <v/>
      </c>
      <c r="Z1043" s="199" t="str">
        <f t="shared" si="905"/>
        <v/>
      </c>
      <c r="AA1043" s="199" t="str">
        <f t="shared" si="906"/>
        <v/>
      </c>
      <c r="AB1043" s="201">
        <f t="shared" ca="1" si="907"/>
        <v>3.1546880782840629</v>
      </c>
      <c r="AD1043" s="162">
        <f t="shared" si="908"/>
        <v>0</v>
      </c>
      <c r="AE1043" s="162">
        <f t="shared" si="909"/>
        <v>2.9386558689085834E-2</v>
      </c>
      <c r="AF1043" s="162">
        <f t="shared" si="910"/>
        <v>0</v>
      </c>
      <c r="AG1043" s="162">
        <f t="shared" si="911"/>
        <v>0</v>
      </c>
      <c r="AH1043" s="162" t="str">
        <f t="shared" si="912"/>
        <v/>
      </c>
      <c r="AI1043" s="162" t="str">
        <f t="shared" si="913"/>
        <v/>
      </c>
      <c r="AJ1043" s="162" t="str">
        <f t="shared" si="914"/>
        <v/>
      </c>
      <c r="AK1043" s="162" t="str">
        <f t="shared" si="915"/>
        <v/>
      </c>
      <c r="AM1043" s="199">
        <f t="shared" si="918"/>
        <v>10.824206571404648</v>
      </c>
      <c r="AN1043" s="197">
        <f t="shared" si="920"/>
        <v>0</v>
      </c>
      <c r="AO1043" s="197">
        <f t="shared" si="921"/>
        <v>0</v>
      </c>
      <c r="AP1043" s="197">
        <f t="shared" si="922"/>
        <v>0</v>
      </c>
      <c r="AQ1043" s="197">
        <f t="shared" si="923"/>
        <v>0</v>
      </c>
      <c r="AR1043" s="197" t="str">
        <f t="shared" si="924"/>
        <v/>
      </c>
      <c r="AS1043" s="197" t="str">
        <f t="shared" si="925"/>
        <v/>
      </c>
      <c r="AT1043" s="197" t="str">
        <f t="shared" si="926"/>
        <v/>
      </c>
      <c r="AU1043" s="197" t="str">
        <f t="shared" si="927"/>
        <v/>
      </c>
      <c r="AV1043" s="199">
        <f t="shared" ca="1" si="919"/>
        <v>2.0698804741896648</v>
      </c>
      <c r="AX1043" s="162">
        <f t="shared" si="882"/>
        <v>0</v>
      </c>
      <c r="AY1043" s="162">
        <f t="shared" si="883"/>
        <v>0</v>
      </c>
      <c r="AZ1043" s="162">
        <f t="shared" si="884"/>
        <v>0</v>
      </c>
      <c r="BA1043" s="162">
        <f t="shared" si="885"/>
        <v>0</v>
      </c>
      <c r="BB1043" s="162" t="str">
        <f t="shared" si="886"/>
        <v/>
      </c>
      <c r="BC1043" s="162" t="str">
        <f t="shared" si="887"/>
        <v/>
      </c>
      <c r="BD1043" s="162" t="str">
        <f t="shared" si="888"/>
        <v/>
      </c>
      <c r="BE1043" s="162" t="str">
        <f t="shared" si="889"/>
        <v/>
      </c>
      <c r="BG1043" s="169">
        <f t="shared" si="916"/>
        <v>24.793838173801706</v>
      </c>
      <c r="BH1043" s="169">
        <f t="shared" ca="1" si="917"/>
        <v>3.0297494388165971</v>
      </c>
    </row>
    <row r="1044" spans="11:60" x14ac:dyDescent="0.25">
      <c r="K1044" s="199">
        <f t="shared" si="890"/>
        <v>24.845224366908031</v>
      </c>
      <c r="L1044" s="201">
        <f t="shared" si="891"/>
        <v>0.20837298123576331</v>
      </c>
      <c r="M1044" s="201">
        <f t="shared" si="892"/>
        <v>0.21012544328881991</v>
      </c>
      <c r="N1044" s="201">
        <f t="shared" si="893"/>
        <v>0.22086461635779864</v>
      </c>
      <c r="O1044" s="201">
        <f t="shared" si="894"/>
        <v>0.20856550879490751</v>
      </c>
      <c r="P1044" s="201" t="str">
        <f t="shared" si="895"/>
        <v/>
      </c>
      <c r="Q1044" s="201" t="str">
        <f t="shared" si="896"/>
        <v/>
      </c>
      <c r="R1044" s="201" t="str">
        <f t="shared" si="897"/>
        <v/>
      </c>
      <c r="S1044" s="201" t="str">
        <f t="shared" si="898"/>
        <v/>
      </c>
      <c r="T1044" s="199">
        <f t="shared" si="899"/>
        <v>0</v>
      </c>
      <c r="U1044" s="199">
        <f t="shared" si="900"/>
        <v>1.3114725952342055</v>
      </c>
      <c r="V1044" s="199">
        <f t="shared" si="901"/>
        <v>0</v>
      </c>
      <c r="W1044" s="199">
        <f t="shared" si="902"/>
        <v>0</v>
      </c>
      <c r="X1044" s="199" t="str">
        <f t="shared" si="903"/>
        <v/>
      </c>
      <c r="Y1044" s="199" t="str">
        <f t="shared" si="904"/>
        <v/>
      </c>
      <c r="Z1044" s="199" t="str">
        <f t="shared" si="905"/>
        <v/>
      </c>
      <c r="AA1044" s="199" t="str">
        <f t="shared" si="906"/>
        <v/>
      </c>
      <c r="AB1044" s="201">
        <f t="shared" ca="1" si="907"/>
        <v>3.4196512572594204</v>
      </c>
      <c r="AD1044" s="162">
        <f t="shared" si="908"/>
        <v>0</v>
      </c>
      <c r="AE1044" s="162">
        <f t="shared" si="909"/>
        <v>3.3695792016178804E-2</v>
      </c>
      <c r="AF1044" s="162">
        <f t="shared" si="910"/>
        <v>0</v>
      </c>
      <c r="AG1044" s="162">
        <f t="shared" si="911"/>
        <v>0</v>
      </c>
      <c r="AH1044" s="162" t="str">
        <f t="shared" si="912"/>
        <v/>
      </c>
      <c r="AI1044" s="162" t="str">
        <f t="shared" si="913"/>
        <v/>
      </c>
      <c r="AJ1044" s="162" t="str">
        <f t="shared" si="914"/>
        <v/>
      </c>
      <c r="AK1044" s="162" t="str">
        <f t="shared" si="915"/>
        <v/>
      </c>
      <c r="AM1044" s="199">
        <f t="shared" si="918"/>
        <v>10.83542336577916</v>
      </c>
      <c r="AN1044" s="197">
        <f t="shared" si="920"/>
        <v>0</v>
      </c>
      <c r="AO1044" s="197">
        <f t="shared" si="921"/>
        <v>0</v>
      </c>
      <c r="AP1044" s="197">
        <f t="shared" si="922"/>
        <v>0</v>
      </c>
      <c r="AQ1044" s="197">
        <f t="shared" si="923"/>
        <v>0</v>
      </c>
      <c r="AR1044" s="197" t="str">
        <f t="shared" si="924"/>
        <v/>
      </c>
      <c r="AS1044" s="197" t="str">
        <f t="shared" si="925"/>
        <v/>
      </c>
      <c r="AT1044" s="197" t="str">
        <f t="shared" si="926"/>
        <v/>
      </c>
      <c r="AU1044" s="197" t="str">
        <f t="shared" si="927"/>
        <v/>
      </c>
      <c r="AV1044" s="199">
        <f t="shared" ca="1" si="919"/>
        <v>2.0263235204772996</v>
      </c>
      <c r="AX1044" s="162">
        <f t="shared" ref="AX1044:AX1077" si="928">IF(AN1044="","",($AM1045-$AM1044)*AN1044)</f>
        <v>0</v>
      </c>
      <c r="AY1044" s="162">
        <f t="shared" ref="AY1044:AY1077" si="929">IF(AO1044="","",($AM1045-$AM1044)*AO1044)</f>
        <v>0</v>
      </c>
      <c r="AZ1044" s="162">
        <f t="shared" ref="AZ1044:AZ1077" si="930">IF(AP1044="","",($AM1045-$AM1044)*AP1044)</f>
        <v>0</v>
      </c>
      <c r="BA1044" s="162">
        <f t="shared" ref="BA1044:BA1077" si="931">IF(AQ1044="","",($AM1045-$AM1044)*AQ1044)</f>
        <v>0</v>
      </c>
      <c r="BB1044" s="162" t="str">
        <f t="shared" ref="BB1044:BB1077" si="932">IF(AR1044="","",($AM1045-$AM1044)*AR1044)</f>
        <v/>
      </c>
      <c r="BC1044" s="162" t="str">
        <f t="shared" ref="BC1044:BC1077" si="933">IF(AS1044="","",($AM1045-$AM1044)*AS1044)</f>
        <v/>
      </c>
      <c r="BD1044" s="162" t="str">
        <f t="shared" ref="BD1044:BD1077" si="934">IF(AT1044="","",($AM1045-$AM1044)*AT1044)</f>
        <v/>
      </c>
      <c r="BE1044" s="162" t="str">
        <f t="shared" ref="BE1044:BE1077" si="935">IF(AU1044="","",($AM1045-$AM1044)*AU1044)</f>
        <v/>
      </c>
      <c r="BG1044" s="169">
        <f t="shared" si="916"/>
        <v>24.819531270354869</v>
      </c>
      <c r="BH1044" s="169">
        <f t="shared" ca="1" si="917"/>
        <v>3.1546880782840629</v>
      </c>
    </row>
    <row r="1045" spans="11:60" x14ac:dyDescent="0.25">
      <c r="K1045" s="199">
        <f t="shared" si="890"/>
        <v>24.870917463461193</v>
      </c>
      <c r="L1045" s="201">
        <f t="shared" si="891"/>
        <v>0.2085884651874032</v>
      </c>
      <c r="M1045" s="201">
        <f t="shared" si="892"/>
        <v>0.21034273950731922</v>
      </c>
      <c r="N1045" s="201">
        <f t="shared" si="893"/>
        <v>0.22109301823614178</v>
      </c>
      <c r="O1045" s="201">
        <f t="shared" si="894"/>
        <v>0.2087811918443335</v>
      </c>
      <c r="P1045" s="201" t="str">
        <f t="shared" si="895"/>
        <v/>
      </c>
      <c r="Q1045" s="201" t="str">
        <f t="shared" si="896"/>
        <v/>
      </c>
      <c r="R1045" s="201" t="str">
        <f t="shared" si="897"/>
        <v/>
      </c>
      <c r="S1045" s="201" t="str">
        <f t="shared" si="898"/>
        <v/>
      </c>
      <c r="T1045" s="199">
        <f t="shared" si="899"/>
        <v>0</v>
      </c>
      <c r="U1045" s="199">
        <f t="shared" si="900"/>
        <v>1.5029949138959491</v>
      </c>
      <c r="V1045" s="199">
        <f t="shared" si="901"/>
        <v>0</v>
      </c>
      <c r="W1045" s="199">
        <f t="shared" si="902"/>
        <v>0</v>
      </c>
      <c r="X1045" s="199" t="str">
        <f t="shared" si="903"/>
        <v/>
      </c>
      <c r="Y1045" s="199" t="str">
        <f t="shared" si="904"/>
        <v/>
      </c>
      <c r="Z1045" s="199" t="str">
        <f t="shared" si="905"/>
        <v/>
      </c>
      <c r="AA1045" s="199" t="str">
        <f t="shared" si="906"/>
        <v/>
      </c>
      <c r="AB1045" s="201">
        <f t="shared" ca="1" si="907"/>
        <v>3.6289911205084593</v>
      </c>
      <c r="AD1045" s="162">
        <f t="shared" si="908"/>
        <v>0</v>
      </c>
      <c r="AE1045" s="162">
        <f t="shared" si="909"/>
        <v>3.8616593441640507E-2</v>
      </c>
      <c r="AF1045" s="162">
        <f t="shared" si="910"/>
        <v>0</v>
      </c>
      <c r="AG1045" s="162">
        <f t="shared" si="911"/>
        <v>0</v>
      </c>
      <c r="AH1045" s="162" t="str">
        <f t="shared" si="912"/>
        <v/>
      </c>
      <c r="AI1045" s="162" t="str">
        <f t="shared" si="913"/>
        <v/>
      </c>
      <c r="AJ1045" s="162" t="str">
        <f t="shared" si="914"/>
        <v/>
      </c>
      <c r="AK1045" s="162" t="str">
        <f t="shared" si="915"/>
        <v/>
      </c>
      <c r="AM1045" s="199">
        <f t="shared" si="918"/>
        <v>10.846640160153672</v>
      </c>
      <c r="AN1045" s="197">
        <f t="shared" si="920"/>
        <v>0</v>
      </c>
      <c r="AO1045" s="197">
        <f t="shared" si="921"/>
        <v>0</v>
      </c>
      <c r="AP1045" s="197">
        <f t="shared" si="922"/>
        <v>0</v>
      </c>
      <c r="AQ1045" s="197">
        <f t="shared" si="923"/>
        <v>0</v>
      </c>
      <c r="AR1045" s="197" t="str">
        <f t="shared" si="924"/>
        <v/>
      </c>
      <c r="AS1045" s="197" t="str">
        <f t="shared" si="925"/>
        <v/>
      </c>
      <c r="AT1045" s="197" t="str">
        <f t="shared" si="926"/>
        <v/>
      </c>
      <c r="AU1045" s="197" t="str">
        <f t="shared" si="927"/>
        <v/>
      </c>
      <c r="AV1045" s="199">
        <f t="shared" ca="1" si="919"/>
        <v>2.1324539807458462</v>
      </c>
      <c r="AX1045" s="162">
        <f t="shared" si="928"/>
        <v>0</v>
      </c>
      <c r="AY1045" s="162">
        <f t="shared" si="929"/>
        <v>0</v>
      </c>
      <c r="AZ1045" s="162">
        <f t="shared" si="930"/>
        <v>0</v>
      </c>
      <c r="BA1045" s="162">
        <f t="shared" si="931"/>
        <v>0</v>
      </c>
      <c r="BB1045" s="162" t="str">
        <f t="shared" si="932"/>
        <v/>
      </c>
      <c r="BC1045" s="162" t="str">
        <f t="shared" si="933"/>
        <v/>
      </c>
      <c r="BD1045" s="162" t="str">
        <f t="shared" si="934"/>
        <v/>
      </c>
      <c r="BE1045" s="162" t="str">
        <f t="shared" si="935"/>
        <v/>
      </c>
      <c r="BG1045" s="169">
        <f t="shared" si="916"/>
        <v>24.845224366908031</v>
      </c>
      <c r="BH1045" s="169">
        <f t="shared" ca="1" si="917"/>
        <v>3.4196512572594204</v>
      </c>
    </row>
    <row r="1046" spans="11:60" x14ac:dyDescent="0.25">
      <c r="K1046" s="199">
        <f t="shared" si="890"/>
        <v>24.896610560014356</v>
      </c>
      <c r="L1046" s="201">
        <f t="shared" si="891"/>
        <v>0.20880394913904307</v>
      </c>
      <c r="M1046" s="201">
        <f t="shared" si="892"/>
        <v>0.2105600357258185</v>
      </c>
      <c r="N1046" s="201">
        <f t="shared" si="893"/>
        <v>0.22132142011448488</v>
      </c>
      <c r="O1046" s="201">
        <f t="shared" si="894"/>
        <v>0.20899687489375945</v>
      </c>
      <c r="P1046" s="201" t="str">
        <f t="shared" si="895"/>
        <v/>
      </c>
      <c r="Q1046" s="201" t="str">
        <f t="shared" si="896"/>
        <v/>
      </c>
      <c r="R1046" s="201" t="str">
        <f t="shared" si="897"/>
        <v/>
      </c>
      <c r="S1046" s="201" t="str">
        <f t="shared" si="898"/>
        <v/>
      </c>
      <c r="T1046" s="199">
        <f t="shared" si="899"/>
        <v>0</v>
      </c>
      <c r="U1046" s="199">
        <f t="shared" si="900"/>
        <v>1.7214529542808503</v>
      </c>
      <c r="V1046" s="199">
        <f t="shared" si="901"/>
        <v>0</v>
      </c>
      <c r="W1046" s="199">
        <f t="shared" si="902"/>
        <v>0</v>
      </c>
      <c r="X1046" s="199" t="str">
        <f t="shared" si="903"/>
        <v/>
      </c>
      <c r="Y1046" s="199" t="str">
        <f t="shared" si="904"/>
        <v/>
      </c>
      <c r="Z1046" s="199" t="str">
        <f t="shared" si="905"/>
        <v/>
      </c>
      <c r="AA1046" s="199" t="str">
        <f t="shared" si="906"/>
        <v/>
      </c>
      <c r="AB1046" s="201">
        <f t="shared" ca="1" si="907"/>
        <v>3.776244946036873</v>
      </c>
      <c r="AD1046" s="162">
        <f t="shared" si="908"/>
        <v>0</v>
      </c>
      <c r="AE1046" s="162">
        <f t="shared" si="909"/>
        <v>4.4229456966064409E-2</v>
      </c>
      <c r="AF1046" s="162">
        <f t="shared" si="910"/>
        <v>0</v>
      </c>
      <c r="AG1046" s="162">
        <f t="shared" si="911"/>
        <v>0</v>
      </c>
      <c r="AH1046" s="162" t="str">
        <f t="shared" si="912"/>
        <v/>
      </c>
      <c r="AI1046" s="162" t="str">
        <f t="shared" si="913"/>
        <v/>
      </c>
      <c r="AJ1046" s="162" t="str">
        <f t="shared" si="914"/>
        <v/>
      </c>
      <c r="AK1046" s="162" t="str">
        <f t="shared" si="915"/>
        <v/>
      </c>
      <c r="AM1046" s="199">
        <f t="shared" si="918"/>
        <v>10.857856954528184</v>
      </c>
      <c r="AN1046" s="197">
        <f t="shared" si="920"/>
        <v>0</v>
      </c>
      <c r="AO1046" s="197">
        <f t="shared" si="921"/>
        <v>0</v>
      </c>
      <c r="AP1046" s="197">
        <f t="shared" si="922"/>
        <v>0</v>
      </c>
      <c r="AQ1046" s="197">
        <f t="shared" si="923"/>
        <v>0</v>
      </c>
      <c r="AR1046" s="197" t="str">
        <f t="shared" si="924"/>
        <v/>
      </c>
      <c r="AS1046" s="197" t="str">
        <f t="shared" si="925"/>
        <v/>
      </c>
      <c r="AT1046" s="197" t="str">
        <f t="shared" si="926"/>
        <v/>
      </c>
      <c r="AU1046" s="197" t="str">
        <f t="shared" si="927"/>
        <v/>
      </c>
      <c r="AV1046" s="199">
        <f t="shared" ca="1" si="919"/>
        <v>2.1281114166641464</v>
      </c>
      <c r="AX1046" s="162">
        <f t="shared" si="928"/>
        <v>0</v>
      </c>
      <c r="AY1046" s="162">
        <f t="shared" si="929"/>
        <v>0</v>
      </c>
      <c r="AZ1046" s="162">
        <f t="shared" si="930"/>
        <v>0</v>
      </c>
      <c r="BA1046" s="162">
        <f t="shared" si="931"/>
        <v>0</v>
      </c>
      <c r="BB1046" s="162" t="str">
        <f t="shared" si="932"/>
        <v/>
      </c>
      <c r="BC1046" s="162" t="str">
        <f t="shared" si="933"/>
        <v/>
      </c>
      <c r="BD1046" s="162" t="str">
        <f t="shared" si="934"/>
        <v/>
      </c>
      <c r="BE1046" s="162" t="str">
        <f t="shared" si="935"/>
        <v/>
      </c>
      <c r="BG1046" s="169">
        <f t="shared" si="916"/>
        <v>24.870917463461193</v>
      </c>
      <c r="BH1046" s="169">
        <f t="shared" ca="1" si="917"/>
        <v>3.6289911205084593</v>
      </c>
    </row>
    <row r="1047" spans="11:60" x14ac:dyDescent="0.25">
      <c r="K1047" s="199">
        <f t="shared" si="890"/>
        <v>24.922303656567518</v>
      </c>
      <c r="L1047" s="201">
        <f t="shared" si="891"/>
        <v>0.20901943309068294</v>
      </c>
      <c r="M1047" s="201">
        <f t="shared" si="892"/>
        <v>0.2107773319443178</v>
      </c>
      <c r="N1047" s="201">
        <f t="shared" si="893"/>
        <v>0.22154982199282802</v>
      </c>
      <c r="O1047" s="201">
        <f t="shared" si="894"/>
        <v>0.20921255794318541</v>
      </c>
      <c r="P1047" s="201" t="str">
        <f t="shared" si="895"/>
        <v/>
      </c>
      <c r="Q1047" s="201" t="str">
        <f t="shared" si="896"/>
        <v/>
      </c>
      <c r="R1047" s="201" t="str">
        <f t="shared" si="897"/>
        <v/>
      </c>
      <c r="S1047" s="201" t="str">
        <f t="shared" si="898"/>
        <v/>
      </c>
      <c r="T1047" s="199">
        <f t="shared" si="899"/>
        <v>0</v>
      </c>
      <c r="U1047" s="199">
        <f t="shared" si="900"/>
        <v>1.9702911761752013</v>
      </c>
      <c r="V1047" s="199">
        <f t="shared" si="901"/>
        <v>0</v>
      </c>
      <c r="W1047" s="199">
        <f t="shared" si="902"/>
        <v>0</v>
      </c>
      <c r="X1047" s="199" t="str">
        <f t="shared" si="903"/>
        <v/>
      </c>
      <c r="Y1047" s="199" t="str">
        <f t="shared" si="904"/>
        <v/>
      </c>
      <c r="Z1047" s="199" t="str">
        <f t="shared" si="905"/>
        <v/>
      </c>
      <c r="AA1047" s="199" t="str">
        <f t="shared" si="906"/>
        <v/>
      </c>
      <c r="AB1047" s="201">
        <f t="shared" ca="1" si="907"/>
        <v>4.1335758748826272</v>
      </c>
      <c r="AD1047" s="162">
        <f t="shared" si="908"/>
        <v>0</v>
      </c>
      <c r="AE1047" s="162">
        <f t="shared" si="909"/>
        <v>5.06228814273132E-2</v>
      </c>
      <c r="AF1047" s="162">
        <f t="shared" si="910"/>
        <v>0</v>
      </c>
      <c r="AG1047" s="162">
        <f t="shared" si="911"/>
        <v>0</v>
      </c>
      <c r="AH1047" s="162" t="str">
        <f t="shared" si="912"/>
        <v/>
      </c>
      <c r="AI1047" s="162" t="str">
        <f t="shared" si="913"/>
        <v/>
      </c>
      <c r="AJ1047" s="162" t="str">
        <f t="shared" si="914"/>
        <v/>
      </c>
      <c r="AK1047" s="162" t="str">
        <f t="shared" si="915"/>
        <v/>
      </c>
      <c r="AM1047" s="199">
        <f t="shared" si="918"/>
        <v>10.869073748902697</v>
      </c>
      <c r="AN1047" s="197">
        <f t="shared" si="920"/>
        <v>0</v>
      </c>
      <c r="AO1047" s="197">
        <f t="shared" si="921"/>
        <v>0</v>
      </c>
      <c r="AP1047" s="197">
        <f t="shared" si="922"/>
        <v>0</v>
      </c>
      <c r="AQ1047" s="197">
        <f t="shared" si="923"/>
        <v>0</v>
      </c>
      <c r="AR1047" s="197" t="str">
        <f t="shared" si="924"/>
        <v/>
      </c>
      <c r="AS1047" s="197" t="str">
        <f t="shared" si="925"/>
        <v/>
      </c>
      <c r="AT1047" s="197" t="str">
        <f t="shared" si="926"/>
        <v/>
      </c>
      <c r="AU1047" s="197" t="str">
        <f t="shared" si="927"/>
        <v/>
      </c>
      <c r="AV1047" s="199">
        <f t="shared" ca="1" si="919"/>
        <v>2.0530331370597761</v>
      </c>
      <c r="AX1047" s="162">
        <f t="shared" si="928"/>
        <v>0</v>
      </c>
      <c r="AY1047" s="162">
        <f t="shared" si="929"/>
        <v>0</v>
      </c>
      <c r="AZ1047" s="162">
        <f t="shared" si="930"/>
        <v>0</v>
      </c>
      <c r="BA1047" s="162">
        <f t="shared" si="931"/>
        <v>0</v>
      </c>
      <c r="BB1047" s="162" t="str">
        <f t="shared" si="932"/>
        <v/>
      </c>
      <c r="BC1047" s="162" t="str">
        <f t="shared" si="933"/>
        <v/>
      </c>
      <c r="BD1047" s="162" t="str">
        <f t="shared" si="934"/>
        <v/>
      </c>
      <c r="BE1047" s="162" t="str">
        <f t="shared" si="935"/>
        <v/>
      </c>
      <c r="BG1047" s="169">
        <f t="shared" si="916"/>
        <v>24.896610560014356</v>
      </c>
      <c r="BH1047" s="169">
        <f t="shared" ca="1" si="917"/>
        <v>3.776244946036873</v>
      </c>
    </row>
    <row r="1048" spans="11:60" x14ac:dyDescent="0.25">
      <c r="K1048" s="199">
        <f t="shared" si="890"/>
        <v>24.94799675312068</v>
      </c>
      <c r="L1048" s="201">
        <f t="shared" si="891"/>
        <v>0.20923491704232283</v>
      </c>
      <c r="M1048" s="201">
        <f t="shared" si="892"/>
        <v>0.21099462816281708</v>
      </c>
      <c r="N1048" s="201">
        <f t="shared" si="893"/>
        <v>0.2217782238711711</v>
      </c>
      <c r="O1048" s="201">
        <f t="shared" si="894"/>
        <v>0.2094282409926114</v>
      </c>
      <c r="P1048" s="201" t="str">
        <f t="shared" si="895"/>
        <v/>
      </c>
      <c r="Q1048" s="201" t="str">
        <f t="shared" si="896"/>
        <v/>
      </c>
      <c r="R1048" s="201" t="str">
        <f t="shared" si="897"/>
        <v/>
      </c>
      <c r="S1048" s="201" t="str">
        <f t="shared" si="898"/>
        <v/>
      </c>
      <c r="T1048" s="199">
        <f t="shared" si="899"/>
        <v>0</v>
      </c>
      <c r="U1048" s="199">
        <f t="shared" si="900"/>
        <v>2.2532477555793085</v>
      </c>
      <c r="V1048" s="199">
        <f t="shared" si="901"/>
        <v>0</v>
      </c>
      <c r="W1048" s="199">
        <f t="shared" si="902"/>
        <v>0</v>
      </c>
      <c r="X1048" s="199" t="str">
        <f t="shared" si="903"/>
        <v/>
      </c>
      <c r="Y1048" s="199" t="str">
        <f t="shared" si="904"/>
        <v/>
      </c>
      <c r="Z1048" s="199" t="str">
        <f t="shared" si="905"/>
        <v/>
      </c>
      <c r="AA1048" s="199" t="str">
        <f t="shared" si="906"/>
        <v/>
      </c>
      <c r="AB1048" s="201">
        <f t="shared" ca="1" si="907"/>
        <v>4.296681538632976</v>
      </c>
      <c r="AD1048" s="162">
        <f t="shared" si="908"/>
        <v>0</v>
      </c>
      <c r="AE1048" s="162">
        <f t="shared" si="909"/>
        <v>5.7892912142295465E-2</v>
      </c>
      <c r="AF1048" s="162">
        <f t="shared" si="910"/>
        <v>0</v>
      </c>
      <c r="AG1048" s="162">
        <f t="shared" si="911"/>
        <v>0</v>
      </c>
      <c r="AH1048" s="162" t="str">
        <f t="shared" si="912"/>
        <v/>
      </c>
      <c r="AI1048" s="162" t="str">
        <f t="shared" si="913"/>
        <v/>
      </c>
      <c r="AJ1048" s="162" t="str">
        <f t="shared" si="914"/>
        <v/>
      </c>
      <c r="AK1048" s="162" t="str">
        <f t="shared" si="915"/>
        <v/>
      </c>
      <c r="AM1048" s="199">
        <f t="shared" si="918"/>
        <v>10.880290543277209</v>
      </c>
      <c r="AN1048" s="197">
        <f t="shared" si="920"/>
        <v>0</v>
      </c>
      <c r="AO1048" s="197">
        <f t="shared" si="921"/>
        <v>0</v>
      </c>
      <c r="AP1048" s="197">
        <f t="shared" si="922"/>
        <v>0</v>
      </c>
      <c r="AQ1048" s="197">
        <f t="shared" si="923"/>
        <v>0</v>
      </c>
      <c r="AR1048" s="197" t="str">
        <f t="shared" si="924"/>
        <v/>
      </c>
      <c r="AS1048" s="197" t="str">
        <f t="shared" si="925"/>
        <v/>
      </c>
      <c r="AT1048" s="197" t="str">
        <f t="shared" si="926"/>
        <v/>
      </c>
      <c r="AU1048" s="197" t="str">
        <f t="shared" si="927"/>
        <v/>
      </c>
      <c r="AV1048" s="199">
        <f t="shared" ca="1" si="919"/>
        <v>2.0795369796472736</v>
      </c>
      <c r="AX1048" s="162">
        <f t="shared" si="928"/>
        <v>0</v>
      </c>
      <c r="AY1048" s="162">
        <f t="shared" si="929"/>
        <v>0</v>
      </c>
      <c r="AZ1048" s="162">
        <f t="shared" si="930"/>
        <v>0</v>
      </c>
      <c r="BA1048" s="162">
        <f t="shared" si="931"/>
        <v>0</v>
      </c>
      <c r="BB1048" s="162" t="str">
        <f t="shared" si="932"/>
        <v/>
      </c>
      <c r="BC1048" s="162" t="str">
        <f t="shared" si="933"/>
        <v/>
      </c>
      <c r="BD1048" s="162" t="str">
        <f t="shared" si="934"/>
        <v/>
      </c>
      <c r="BE1048" s="162" t="str">
        <f t="shared" si="935"/>
        <v/>
      </c>
      <c r="BG1048" s="169">
        <f t="shared" si="916"/>
        <v>24.922303656567518</v>
      </c>
      <c r="BH1048" s="169">
        <f t="shared" ca="1" si="917"/>
        <v>4.1335758748826272</v>
      </c>
    </row>
    <row r="1049" spans="11:60" x14ac:dyDescent="0.25">
      <c r="K1049" s="199">
        <f t="shared" si="890"/>
        <v>24.973689849673843</v>
      </c>
      <c r="L1049" s="201">
        <f t="shared" si="891"/>
        <v>0.2094504009939627</v>
      </c>
      <c r="M1049" s="201">
        <f t="shared" si="892"/>
        <v>0.21121192438131639</v>
      </c>
      <c r="N1049" s="201">
        <f t="shared" si="893"/>
        <v>0.22200662574951424</v>
      </c>
      <c r="O1049" s="201">
        <f t="shared" si="894"/>
        <v>0.20964392404203736</v>
      </c>
      <c r="P1049" s="201" t="str">
        <f t="shared" si="895"/>
        <v/>
      </c>
      <c r="Q1049" s="201" t="str">
        <f t="shared" si="896"/>
        <v/>
      </c>
      <c r="R1049" s="201" t="str">
        <f t="shared" si="897"/>
        <v/>
      </c>
      <c r="S1049" s="201" t="str">
        <f t="shared" si="898"/>
        <v/>
      </c>
      <c r="T1049" s="199">
        <f t="shared" si="899"/>
        <v>0</v>
      </c>
      <c r="U1049" s="199">
        <f t="shared" si="900"/>
        <v>2.5743066997829609</v>
      </c>
      <c r="V1049" s="199">
        <f t="shared" si="901"/>
        <v>0</v>
      </c>
      <c r="W1049" s="199">
        <f t="shared" si="902"/>
        <v>0</v>
      </c>
      <c r="X1049" s="199" t="str">
        <f t="shared" si="903"/>
        <v/>
      </c>
      <c r="Y1049" s="199" t="str">
        <f t="shared" si="904"/>
        <v/>
      </c>
      <c r="Z1049" s="199" t="str">
        <f t="shared" si="905"/>
        <v/>
      </c>
      <c r="AA1049" s="199" t="str">
        <f t="shared" si="906"/>
        <v/>
      </c>
      <c r="AB1049" s="201">
        <f t="shared" ca="1" si="907"/>
        <v>4.7165631420104592</v>
      </c>
      <c r="AD1049" s="162">
        <f t="shared" si="908"/>
        <v>0</v>
      </c>
      <c r="AE1049" s="162">
        <f t="shared" si="909"/>
        <v>6.6141910594976261E-2</v>
      </c>
      <c r="AF1049" s="162">
        <f t="shared" si="910"/>
        <v>0</v>
      </c>
      <c r="AG1049" s="162">
        <f t="shared" si="911"/>
        <v>0</v>
      </c>
      <c r="AH1049" s="162" t="str">
        <f t="shared" si="912"/>
        <v/>
      </c>
      <c r="AI1049" s="162" t="str">
        <f t="shared" si="913"/>
        <v/>
      </c>
      <c r="AJ1049" s="162" t="str">
        <f t="shared" si="914"/>
        <v/>
      </c>
      <c r="AK1049" s="162" t="str">
        <f t="shared" si="915"/>
        <v/>
      </c>
      <c r="AM1049" s="199">
        <f t="shared" si="918"/>
        <v>10.891507337651721</v>
      </c>
      <c r="AN1049" s="197">
        <f t="shared" si="920"/>
        <v>0</v>
      </c>
      <c r="AO1049" s="197">
        <f t="shared" si="921"/>
        <v>0</v>
      </c>
      <c r="AP1049" s="197">
        <f t="shared" si="922"/>
        <v>0</v>
      </c>
      <c r="AQ1049" s="197">
        <f t="shared" si="923"/>
        <v>0</v>
      </c>
      <c r="AR1049" s="197" t="str">
        <f t="shared" si="924"/>
        <v/>
      </c>
      <c r="AS1049" s="197" t="str">
        <f t="shared" si="925"/>
        <v/>
      </c>
      <c r="AT1049" s="197" t="str">
        <f t="shared" si="926"/>
        <v/>
      </c>
      <c r="AU1049" s="197" t="str">
        <f t="shared" si="927"/>
        <v/>
      </c>
      <c r="AV1049" s="199">
        <f t="shared" ca="1" si="919"/>
        <v>2.1064816682088399</v>
      </c>
      <c r="AX1049" s="162">
        <f t="shared" si="928"/>
        <v>0</v>
      </c>
      <c r="AY1049" s="162">
        <f t="shared" si="929"/>
        <v>0</v>
      </c>
      <c r="AZ1049" s="162">
        <f t="shared" si="930"/>
        <v>0</v>
      </c>
      <c r="BA1049" s="162">
        <f t="shared" si="931"/>
        <v>0</v>
      </c>
      <c r="BB1049" s="162" t="str">
        <f t="shared" si="932"/>
        <v/>
      </c>
      <c r="BC1049" s="162" t="str">
        <f t="shared" si="933"/>
        <v/>
      </c>
      <c r="BD1049" s="162" t="str">
        <f t="shared" si="934"/>
        <v/>
      </c>
      <c r="BE1049" s="162" t="str">
        <f t="shared" si="935"/>
        <v/>
      </c>
      <c r="BG1049" s="169">
        <f t="shared" si="916"/>
        <v>24.94799675312068</v>
      </c>
      <c r="BH1049" s="169">
        <f t="shared" ca="1" si="917"/>
        <v>4.296681538632976</v>
      </c>
    </row>
    <row r="1050" spans="11:60" x14ac:dyDescent="0.25">
      <c r="K1050" s="199">
        <f t="shared" si="890"/>
        <v>24.999382946227005</v>
      </c>
      <c r="L1050" s="201">
        <f t="shared" si="891"/>
        <v>0.20966588494560257</v>
      </c>
      <c r="M1050" s="201">
        <f t="shared" si="892"/>
        <v>0.2114292205998157</v>
      </c>
      <c r="N1050" s="201">
        <f t="shared" si="893"/>
        <v>0.22223502762785735</v>
      </c>
      <c r="O1050" s="201">
        <f t="shared" si="894"/>
        <v>0.20985960709146331</v>
      </c>
      <c r="P1050" s="201" t="str">
        <f t="shared" si="895"/>
        <v/>
      </c>
      <c r="Q1050" s="201" t="str">
        <f t="shared" si="896"/>
        <v/>
      </c>
      <c r="R1050" s="201" t="str">
        <f t="shared" si="897"/>
        <v/>
      </c>
      <c r="S1050" s="201" t="str">
        <f t="shared" si="898"/>
        <v/>
      </c>
      <c r="T1050" s="199">
        <f t="shared" si="899"/>
        <v>0</v>
      </c>
      <c r="U1050" s="199">
        <f t="shared" si="900"/>
        <v>2.9376045154818389</v>
      </c>
      <c r="V1050" s="199">
        <f t="shared" si="901"/>
        <v>0</v>
      </c>
      <c r="W1050" s="199">
        <f t="shared" si="902"/>
        <v>0</v>
      </c>
      <c r="X1050" s="199" t="str">
        <f t="shared" si="903"/>
        <v/>
      </c>
      <c r="Y1050" s="199" t="str">
        <f t="shared" si="904"/>
        <v/>
      </c>
      <c r="Z1050" s="199" t="str">
        <f t="shared" si="905"/>
        <v/>
      </c>
      <c r="AA1050" s="199" t="str">
        <f t="shared" si="906"/>
        <v/>
      </c>
      <c r="AB1050" s="201">
        <f t="shared" ca="1" si="907"/>
        <v>5.0644473168580806</v>
      </c>
      <c r="AD1050" s="162">
        <f t="shared" si="908"/>
        <v>0</v>
      </c>
      <c r="AE1050" s="162">
        <f t="shared" si="909"/>
        <v>7.5476156451280502E-2</v>
      </c>
      <c r="AF1050" s="162">
        <f t="shared" si="910"/>
        <v>0</v>
      </c>
      <c r="AG1050" s="162">
        <f t="shared" si="911"/>
        <v>0</v>
      </c>
      <c r="AH1050" s="162" t="str">
        <f t="shared" si="912"/>
        <v/>
      </c>
      <c r="AI1050" s="162" t="str">
        <f t="shared" si="913"/>
        <v/>
      </c>
      <c r="AJ1050" s="162" t="str">
        <f t="shared" si="914"/>
        <v/>
      </c>
      <c r="AK1050" s="162" t="str">
        <f t="shared" si="915"/>
        <v/>
      </c>
      <c r="AM1050" s="199">
        <f t="shared" si="918"/>
        <v>10.902724132026233</v>
      </c>
      <c r="AN1050" s="197">
        <f t="shared" si="920"/>
        <v>0</v>
      </c>
      <c r="AO1050" s="197">
        <f t="shared" si="921"/>
        <v>0</v>
      </c>
      <c r="AP1050" s="197">
        <f t="shared" si="922"/>
        <v>0</v>
      </c>
      <c r="AQ1050" s="197">
        <f t="shared" si="923"/>
        <v>0</v>
      </c>
      <c r="AR1050" s="197" t="str">
        <f t="shared" si="924"/>
        <v/>
      </c>
      <c r="AS1050" s="197" t="str">
        <f t="shared" si="925"/>
        <v/>
      </c>
      <c r="AT1050" s="197" t="str">
        <f t="shared" si="926"/>
        <v/>
      </c>
      <c r="AU1050" s="197" t="str">
        <f t="shared" si="927"/>
        <v/>
      </c>
      <c r="AV1050" s="199">
        <f t="shared" ca="1" si="919"/>
        <v>2.1567867680330197</v>
      </c>
      <c r="AX1050" s="162">
        <f t="shared" si="928"/>
        <v>0</v>
      </c>
      <c r="AY1050" s="162">
        <f t="shared" si="929"/>
        <v>0</v>
      </c>
      <c r="AZ1050" s="162">
        <f t="shared" si="930"/>
        <v>0</v>
      </c>
      <c r="BA1050" s="162">
        <f t="shared" si="931"/>
        <v>0</v>
      </c>
      <c r="BB1050" s="162" t="str">
        <f t="shared" si="932"/>
        <v/>
      </c>
      <c r="BC1050" s="162" t="str">
        <f t="shared" si="933"/>
        <v/>
      </c>
      <c r="BD1050" s="162" t="str">
        <f t="shared" si="934"/>
        <v/>
      </c>
      <c r="BE1050" s="162" t="str">
        <f t="shared" si="935"/>
        <v/>
      </c>
      <c r="BG1050" s="169">
        <f t="shared" si="916"/>
        <v>24.973689849673843</v>
      </c>
      <c r="BH1050" s="169">
        <f t="shared" ca="1" si="917"/>
        <v>4.7165631420104592</v>
      </c>
    </row>
    <row r="1051" spans="11:60" x14ac:dyDescent="0.25">
      <c r="K1051" s="199">
        <f t="shared" si="890"/>
        <v>25.025076042780167</v>
      </c>
      <c r="L1051" s="201">
        <f t="shared" si="891"/>
        <v>0.20988136889724249</v>
      </c>
      <c r="M1051" s="201">
        <f t="shared" si="892"/>
        <v>0.21164651681831501</v>
      </c>
      <c r="N1051" s="201">
        <f t="shared" si="893"/>
        <v>0.22246342950620049</v>
      </c>
      <c r="O1051" s="201">
        <f t="shared" si="894"/>
        <v>0.21007529014088927</v>
      </c>
      <c r="P1051" s="201" t="str">
        <f t="shared" si="895"/>
        <v/>
      </c>
      <c r="Q1051" s="201" t="str">
        <f t="shared" si="896"/>
        <v/>
      </c>
      <c r="R1051" s="201" t="str">
        <f t="shared" si="897"/>
        <v/>
      </c>
      <c r="S1051" s="201" t="str">
        <f t="shared" si="898"/>
        <v/>
      </c>
      <c r="T1051" s="199">
        <f t="shared" si="899"/>
        <v>0</v>
      </c>
      <c r="U1051" s="199">
        <f t="shared" si="900"/>
        <v>3.3472703467139615</v>
      </c>
      <c r="V1051" s="199">
        <f t="shared" si="901"/>
        <v>0</v>
      </c>
      <c r="W1051" s="199">
        <f t="shared" si="902"/>
        <v>0</v>
      </c>
      <c r="X1051" s="199" t="str">
        <f t="shared" si="903"/>
        <v/>
      </c>
      <c r="Y1051" s="199" t="str">
        <f t="shared" si="904"/>
        <v/>
      </c>
      <c r="Z1051" s="199" t="str">
        <f t="shared" si="905"/>
        <v/>
      </c>
      <c r="AA1051" s="199" t="str">
        <f t="shared" si="906"/>
        <v/>
      </c>
      <c r="AB1051" s="201">
        <f t="shared" ca="1" si="907"/>
        <v>5.4977219998580065</v>
      </c>
      <c r="AD1051" s="162">
        <f t="shared" si="908"/>
        <v>0</v>
      </c>
      <c r="AE1051" s="162">
        <f t="shared" si="909"/>
        <v>8.6001740207658925E-2</v>
      </c>
      <c r="AF1051" s="162">
        <f t="shared" si="910"/>
        <v>0</v>
      </c>
      <c r="AG1051" s="162">
        <f t="shared" si="911"/>
        <v>0</v>
      </c>
      <c r="AH1051" s="162" t="str">
        <f t="shared" si="912"/>
        <v/>
      </c>
      <c r="AI1051" s="162" t="str">
        <f t="shared" si="913"/>
        <v/>
      </c>
      <c r="AJ1051" s="162" t="str">
        <f t="shared" si="914"/>
        <v/>
      </c>
      <c r="AK1051" s="162" t="str">
        <f t="shared" si="915"/>
        <v/>
      </c>
      <c r="AM1051" s="199">
        <f t="shared" si="918"/>
        <v>10.913940926400745</v>
      </c>
      <c r="AN1051" s="197">
        <f t="shared" si="920"/>
        <v>0</v>
      </c>
      <c r="AO1051" s="197">
        <f t="shared" si="921"/>
        <v>0</v>
      </c>
      <c r="AP1051" s="197">
        <f t="shared" si="922"/>
        <v>0</v>
      </c>
      <c r="AQ1051" s="197">
        <f t="shared" si="923"/>
        <v>0</v>
      </c>
      <c r="AR1051" s="197" t="str">
        <f t="shared" si="924"/>
        <v/>
      </c>
      <c r="AS1051" s="197" t="str">
        <f t="shared" si="925"/>
        <v/>
      </c>
      <c r="AT1051" s="197" t="str">
        <f t="shared" si="926"/>
        <v/>
      </c>
      <c r="AU1051" s="197" t="str">
        <f t="shared" si="927"/>
        <v/>
      </c>
      <c r="AV1051" s="199">
        <f t="shared" ca="1" si="919"/>
        <v>2.1107029974074036</v>
      </c>
      <c r="AX1051" s="162">
        <f t="shared" si="928"/>
        <v>0</v>
      </c>
      <c r="AY1051" s="162">
        <f t="shared" si="929"/>
        <v>0</v>
      </c>
      <c r="AZ1051" s="162">
        <f t="shared" si="930"/>
        <v>0</v>
      </c>
      <c r="BA1051" s="162">
        <f t="shared" si="931"/>
        <v>0</v>
      </c>
      <c r="BB1051" s="162" t="str">
        <f t="shared" si="932"/>
        <v/>
      </c>
      <c r="BC1051" s="162" t="str">
        <f t="shared" si="933"/>
        <v/>
      </c>
      <c r="BD1051" s="162" t="str">
        <f t="shared" si="934"/>
        <v/>
      </c>
      <c r="BE1051" s="162" t="str">
        <f t="shared" si="935"/>
        <v/>
      </c>
      <c r="BG1051" s="169">
        <f t="shared" si="916"/>
        <v>24.999382946227005</v>
      </c>
      <c r="BH1051" s="169">
        <f t="shared" ca="1" si="917"/>
        <v>5.0644473168580806</v>
      </c>
    </row>
    <row r="1052" spans="11:60" x14ac:dyDescent="0.25">
      <c r="K1052" s="199">
        <f t="shared" si="890"/>
        <v>25.05076913933333</v>
      </c>
      <c r="L1052" s="201">
        <f t="shared" si="891"/>
        <v>0.21009685284888235</v>
      </c>
      <c r="M1052" s="201">
        <f t="shared" si="892"/>
        <v>0.21186381303681431</v>
      </c>
      <c r="N1052" s="201">
        <f t="shared" si="893"/>
        <v>0.22269183138454363</v>
      </c>
      <c r="O1052" s="201">
        <f t="shared" si="894"/>
        <v>0.21029097319031523</v>
      </c>
      <c r="P1052" s="201" t="str">
        <f t="shared" si="895"/>
        <v/>
      </c>
      <c r="Q1052" s="201" t="str">
        <f t="shared" si="896"/>
        <v/>
      </c>
      <c r="R1052" s="201" t="str">
        <f t="shared" si="897"/>
        <v/>
      </c>
      <c r="S1052" s="201" t="str">
        <f t="shared" si="898"/>
        <v/>
      </c>
      <c r="T1052" s="199">
        <f t="shared" si="899"/>
        <v>0</v>
      </c>
      <c r="U1052" s="199">
        <f t="shared" si="900"/>
        <v>3.8071718765953655</v>
      </c>
      <c r="V1052" s="199">
        <f t="shared" si="901"/>
        <v>0</v>
      </c>
      <c r="W1052" s="199">
        <f t="shared" si="902"/>
        <v>0</v>
      </c>
      <c r="X1052" s="199" t="str">
        <f t="shared" si="903"/>
        <v/>
      </c>
      <c r="Y1052" s="199" t="str">
        <f t="shared" si="904"/>
        <v/>
      </c>
      <c r="Z1052" s="199" t="str">
        <f t="shared" si="905"/>
        <v/>
      </c>
      <c r="AA1052" s="199" t="str">
        <f t="shared" si="906"/>
        <v/>
      </c>
      <c r="AB1052" s="201">
        <f t="shared" ca="1" si="907"/>
        <v>5.8497014008475352</v>
      </c>
      <c r="AD1052" s="162">
        <f t="shared" si="908"/>
        <v>0</v>
      </c>
      <c r="AE1052" s="162">
        <f t="shared" si="909"/>
        <v>9.7818034619848906E-2</v>
      </c>
      <c r="AF1052" s="162">
        <f t="shared" si="910"/>
        <v>0</v>
      </c>
      <c r="AG1052" s="162">
        <f t="shared" si="911"/>
        <v>0</v>
      </c>
      <c r="AH1052" s="162" t="str">
        <f t="shared" si="912"/>
        <v/>
      </c>
      <c r="AI1052" s="162" t="str">
        <f t="shared" si="913"/>
        <v/>
      </c>
      <c r="AJ1052" s="162" t="str">
        <f t="shared" si="914"/>
        <v/>
      </c>
      <c r="AK1052" s="162" t="str">
        <f t="shared" si="915"/>
        <v/>
      </c>
      <c r="AM1052" s="199">
        <f t="shared" si="918"/>
        <v>10.925157720775257</v>
      </c>
      <c r="AN1052" s="197">
        <f t="shared" si="920"/>
        <v>0</v>
      </c>
      <c r="AO1052" s="197">
        <f t="shared" si="921"/>
        <v>0</v>
      </c>
      <c r="AP1052" s="197">
        <f t="shared" si="922"/>
        <v>0</v>
      </c>
      <c r="AQ1052" s="197">
        <f t="shared" si="923"/>
        <v>0</v>
      </c>
      <c r="AR1052" s="197" t="str">
        <f t="shared" si="924"/>
        <v/>
      </c>
      <c r="AS1052" s="197" t="str">
        <f t="shared" si="925"/>
        <v/>
      </c>
      <c r="AT1052" s="197" t="str">
        <f t="shared" si="926"/>
        <v/>
      </c>
      <c r="AU1052" s="197" t="str">
        <f t="shared" si="927"/>
        <v/>
      </c>
      <c r="AV1052" s="199">
        <f t="shared" ca="1" si="919"/>
        <v>2.1590326908591373</v>
      </c>
      <c r="AX1052" s="162">
        <f t="shared" si="928"/>
        <v>0</v>
      </c>
      <c r="AY1052" s="162">
        <f t="shared" si="929"/>
        <v>0</v>
      </c>
      <c r="AZ1052" s="162">
        <f t="shared" si="930"/>
        <v>0</v>
      </c>
      <c r="BA1052" s="162">
        <f t="shared" si="931"/>
        <v>0</v>
      </c>
      <c r="BB1052" s="162" t="str">
        <f t="shared" si="932"/>
        <v/>
      </c>
      <c r="BC1052" s="162" t="str">
        <f t="shared" si="933"/>
        <v/>
      </c>
      <c r="BD1052" s="162" t="str">
        <f t="shared" si="934"/>
        <v/>
      </c>
      <c r="BE1052" s="162" t="str">
        <f t="shared" si="935"/>
        <v/>
      </c>
      <c r="BG1052" s="169">
        <f t="shared" si="916"/>
        <v>25.025076042780167</v>
      </c>
      <c r="BH1052" s="169">
        <f t="shared" ca="1" si="917"/>
        <v>5.4977219998580065</v>
      </c>
    </row>
    <row r="1053" spans="11:60" x14ac:dyDescent="0.25">
      <c r="K1053" s="199">
        <f t="shared" si="890"/>
        <v>25.076462235886492</v>
      </c>
      <c r="L1053" s="201">
        <f t="shared" si="891"/>
        <v>0.21031233680052222</v>
      </c>
      <c r="M1053" s="201">
        <f t="shared" si="892"/>
        <v>0.21208110925531359</v>
      </c>
      <c r="N1053" s="201">
        <f t="shared" si="893"/>
        <v>0.22292023326288674</v>
      </c>
      <c r="O1053" s="201">
        <f t="shared" si="894"/>
        <v>0.21050665623974121</v>
      </c>
      <c r="P1053" s="201" t="str">
        <f t="shared" si="895"/>
        <v/>
      </c>
      <c r="Q1053" s="201" t="str">
        <f t="shared" si="896"/>
        <v/>
      </c>
      <c r="R1053" s="201" t="str">
        <f t="shared" si="897"/>
        <v/>
      </c>
      <c r="S1053" s="201" t="str">
        <f t="shared" si="898"/>
        <v/>
      </c>
      <c r="T1053" s="199">
        <f t="shared" si="899"/>
        <v>0</v>
      </c>
      <c r="U1053" s="199">
        <f t="shared" si="900"/>
        <v>4.3205326602011835</v>
      </c>
      <c r="V1053" s="199">
        <f t="shared" si="901"/>
        <v>0</v>
      </c>
      <c r="W1053" s="199">
        <f t="shared" si="902"/>
        <v>0</v>
      </c>
      <c r="X1053" s="199" t="str">
        <f t="shared" si="903"/>
        <v/>
      </c>
      <c r="Y1053" s="199" t="str">
        <f t="shared" si="904"/>
        <v/>
      </c>
      <c r="Z1053" s="199" t="str">
        <f t="shared" si="905"/>
        <v/>
      </c>
      <c r="AA1053" s="199" t="str">
        <f t="shared" si="906"/>
        <v/>
      </c>
      <c r="AB1053" s="201">
        <f t="shared" ca="1" si="907"/>
        <v>6.4347779062981854</v>
      </c>
      <c r="AD1053" s="162">
        <f t="shared" si="908"/>
        <v>0</v>
      </c>
      <c r="AE1053" s="162">
        <f t="shared" si="909"/>
        <v>0.11100786279964026</v>
      </c>
      <c r="AF1053" s="162">
        <f t="shared" si="910"/>
        <v>0</v>
      </c>
      <c r="AG1053" s="162">
        <f t="shared" si="911"/>
        <v>0</v>
      </c>
      <c r="AH1053" s="162" t="str">
        <f t="shared" si="912"/>
        <v/>
      </c>
      <c r="AI1053" s="162" t="str">
        <f t="shared" si="913"/>
        <v/>
      </c>
      <c r="AJ1053" s="162" t="str">
        <f t="shared" si="914"/>
        <v/>
      </c>
      <c r="AK1053" s="162" t="str">
        <f t="shared" si="915"/>
        <v/>
      </c>
      <c r="AM1053" s="199">
        <f t="shared" si="918"/>
        <v>10.936374515149769</v>
      </c>
      <c r="AN1053" s="197">
        <f t="shared" si="920"/>
        <v>0</v>
      </c>
      <c r="AO1053" s="197">
        <f t="shared" si="921"/>
        <v>0</v>
      </c>
      <c r="AP1053" s="197">
        <f t="shared" si="922"/>
        <v>0</v>
      </c>
      <c r="AQ1053" s="197">
        <f t="shared" si="923"/>
        <v>0</v>
      </c>
      <c r="AR1053" s="197" t="str">
        <f t="shared" si="924"/>
        <v/>
      </c>
      <c r="AS1053" s="197" t="str">
        <f t="shared" si="925"/>
        <v/>
      </c>
      <c r="AT1053" s="197" t="str">
        <f t="shared" si="926"/>
        <v/>
      </c>
      <c r="AU1053" s="197" t="str">
        <f t="shared" si="927"/>
        <v/>
      </c>
      <c r="AV1053" s="199">
        <f t="shared" ca="1" si="919"/>
        <v>2.0738002973432579</v>
      </c>
      <c r="AX1053" s="162">
        <f t="shared" si="928"/>
        <v>0</v>
      </c>
      <c r="AY1053" s="162">
        <f t="shared" si="929"/>
        <v>0</v>
      </c>
      <c r="AZ1053" s="162">
        <f t="shared" si="930"/>
        <v>0</v>
      </c>
      <c r="BA1053" s="162">
        <f t="shared" si="931"/>
        <v>0</v>
      </c>
      <c r="BB1053" s="162" t="str">
        <f t="shared" si="932"/>
        <v/>
      </c>
      <c r="BC1053" s="162" t="str">
        <f t="shared" si="933"/>
        <v/>
      </c>
      <c r="BD1053" s="162" t="str">
        <f t="shared" si="934"/>
        <v/>
      </c>
      <c r="BE1053" s="162" t="str">
        <f t="shared" si="935"/>
        <v/>
      </c>
      <c r="BG1053" s="169">
        <f t="shared" si="916"/>
        <v>25.05076913933333</v>
      </c>
      <c r="BH1053" s="169">
        <f t="shared" ca="1" si="917"/>
        <v>5.8497014008475352</v>
      </c>
    </row>
    <row r="1054" spans="11:60" x14ac:dyDescent="0.25">
      <c r="K1054" s="199">
        <f t="shared" si="890"/>
        <v>25.102155332439654</v>
      </c>
      <c r="L1054" s="201">
        <f t="shared" si="891"/>
        <v>0.21052782075216209</v>
      </c>
      <c r="M1054" s="201">
        <f t="shared" si="892"/>
        <v>0.21229840547381287</v>
      </c>
      <c r="N1054" s="201">
        <f t="shared" si="893"/>
        <v>0.22314863514122985</v>
      </c>
      <c r="O1054" s="201">
        <f t="shared" si="894"/>
        <v>0.21072233928916717</v>
      </c>
      <c r="P1054" s="201" t="str">
        <f t="shared" si="895"/>
        <v/>
      </c>
      <c r="Q1054" s="201" t="str">
        <f t="shared" si="896"/>
        <v/>
      </c>
      <c r="R1054" s="201" t="str">
        <f t="shared" si="897"/>
        <v/>
      </c>
      <c r="S1054" s="201" t="str">
        <f t="shared" si="898"/>
        <v/>
      </c>
      <c r="T1054" s="199">
        <f t="shared" si="899"/>
        <v>0</v>
      </c>
      <c r="U1054" s="199">
        <f t="shared" si="900"/>
        <v>4.8893821534032522</v>
      </c>
      <c r="V1054" s="199">
        <f t="shared" si="901"/>
        <v>0</v>
      </c>
      <c r="W1054" s="199">
        <f t="shared" si="902"/>
        <v>0</v>
      </c>
      <c r="X1054" s="199" t="str">
        <f t="shared" si="903"/>
        <v/>
      </c>
      <c r="Y1054" s="199" t="str">
        <f t="shared" si="904"/>
        <v/>
      </c>
      <c r="Z1054" s="199" t="str">
        <f t="shared" si="905"/>
        <v/>
      </c>
      <c r="AA1054" s="199" t="str">
        <f t="shared" si="906"/>
        <v/>
      </c>
      <c r="AB1054" s="201">
        <f t="shared" ca="1" si="907"/>
        <v>7.01960599553406</v>
      </c>
      <c r="AD1054" s="162">
        <f t="shared" si="908"/>
        <v>0</v>
      </c>
      <c r="AE1054" s="162">
        <f t="shared" si="909"/>
        <v>0.12562336775269847</v>
      </c>
      <c r="AF1054" s="162">
        <f t="shared" si="910"/>
        <v>0</v>
      </c>
      <c r="AG1054" s="162">
        <f t="shared" si="911"/>
        <v>0</v>
      </c>
      <c r="AH1054" s="162" t="str">
        <f t="shared" si="912"/>
        <v/>
      </c>
      <c r="AI1054" s="162" t="str">
        <f t="shared" si="913"/>
        <v/>
      </c>
      <c r="AJ1054" s="162" t="str">
        <f t="shared" si="914"/>
        <v/>
      </c>
      <c r="AK1054" s="162" t="str">
        <f t="shared" si="915"/>
        <v/>
      </c>
      <c r="AM1054" s="199">
        <f t="shared" si="918"/>
        <v>10.947591309524281</v>
      </c>
      <c r="AN1054" s="197">
        <f t="shared" si="920"/>
        <v>0</v>
      </c>
      <c r="AO1054" s="197">
        <f t="shared" si="921"/>
        <v>0</v>
      </c>
      <c r="AP1054" s="197">
        <f t="shared" si="922"/>
        <v>0</v>
      </c>
      <c r="AQ1054" s="197">
        <f t="shared" si="923"/>
        <v>0</v>
      </c>
      <c r="AR1054" s="197" t="str">
        <f t="shared" si="924"/>
        <v/>
      </c>
      <c r="AS1054" s="197" t="str">
        <f t="shared" si="925"/>
        <v/>
      </c>
      <c r="AT1054" s="197" t="str">
        <f t="shared" si="926"/>
        <v/>
      </c>
      <c r="AU1054" s="197" t="str">
        <f t="shared" si="927"/>
        <v/>
      </c>
      <c r="AV1054" s="199">
        <f t="shared" ca="1" si="919"/>
        <v>2.0843463577151859</v>
      </c>
      <c r="AX1054" s="162">
        <f t="shared" si="928"/>
        <v>0</v>
      </c>
      <c r="AY1054" s="162">
        <f t="shared" si="929"/>
        <v>0</v>
      </c>
      <c r="AZ1054" s="162">
        <f t="shared" si="930"/>
        <v>0</v>
      </c>
      <c r="BA1054" s="162">
        <f t="shared" si="931"/>
        <v>0</v>
      </c>
      <c r="BB1054" s="162" t="str">
        <f t="shared" si="932"/>
        <v/>
      </c>
      <c r="BC1054" s="162" t="str">
        <f t="shared" si="933"/>
        <v/>
      </c>
      <c r="BD1054" s="162" t="str">
        <f t="shared" si="934"/>
        <v/>
      </c>
      <c r="BE1054" s="162" t="str">
        <f t="shared" si="935"/>
        <v/>
      </c>
      <c r="BG1054" s="169">
        <f t="shared" si="916"/>
        <v>25.076462235886492</v>
      </c>
      <c r="BH1054" s="169">
        <f t="shared" ca="1" si="917"/>
        <v>6.4347779062981854</v>
      </c>
    </row>
    <row r="1055" spans="11:60" x14ac:dyDescent="0.25">
      <c r="K1055" s="199">
        <f t="shared" si="890"/>
        <v>25.127848428992817</v>
      </c>
      <c r="L1055" s="201">
        <f t="shared" si="891"/>
        <v>0.21074330470380198</v>
      </c>
      <c r="M1055" s="201">
        <f t="shared" si="892"/>
        <v>0.21251570169231218</v>
      </c>
      <c r="N1055" s="201">
        <f t="shared" si="893"/>
        <v>0.22337703701957298</v>
      </c>
      <c r="O1055" s="201">
        <f t="shared" si="894"/>
        <v>0.21093802233859313</v>
      </c>
      <c r="P1055" s="201" t="str">
        <f t="shared" si="895"/>
        <v/>
      </c>
      <c r="Q1055" s="201" t="str">
        <f t="shared" si="896"/>
        <v/>
      </c>
      <c r="R1055" s="201" t="str">
        <f t="shared" si="897"/>
        <v/>
      </c>
      <c r="S1055" s="201" t="str">
        <f t="shared" si="898"/>
        <v/>
      </c>
      <c r="T1055" s="199">
        <f t="shared" si="899"/>
        <v>0</v>
      </c>
      <c r="U1055" s="199">
        <f t="shared" si="900"/>
        <v>5.5138018839109622</v>
      </c>
      <c r="V1055" s="199">
        <f t="shared" si="901"/>
        <v>0</v>
      </c>
      <c r="W1055" s="199">
        <f t="shared" si="902"/>
        <v>0</v>
      </c>
      <c r="X1055" s="199" t="str">
        <f t="shared" si="903"/>
        <v/>
      </c>
      <c r="Y1055" s="199" t="str">
        <f t="shared" si="904"/>
        <v/>
      </c>
      <c r="Z1055" s="199" t="str">
        <f t="shared" si="905"/>
        <v/>
      </c>
      <c r="AA1055" s="199" t="str">
        <f t="shared" si="906"/>
        <v/>
      </c>
      <c r="AB1055" s="201">
        <f t="shared" ca="1" si="907"/>
        <v>7.6201357316988334</v>
      </c>
      <c r="AD1055" s="162">
        <f t="shared" si="908"/>
        <v>0</v>
      </c>
      <c r="AE1055" s="162">
        <f t="shared" si="909"/>
        <v>0.14166664417833266</v>
      </c>
      <c r="AF1055" s="162">
        <f t="shared" si="910"/>
        <v>0</v>
      </c>
      <c r="AG1055" s="162">
        <f t="shared" si="911"/>
        <v>0</v>
      </c>
      <c r="AH1055" s="162" t="str">
        <f t="shared" si="912"/>
        <v/>
      </c>
      <c r="AI1055" s="162" t="str">
        <f t="shared" si="913"/>
        <v/>
      </c>
      <c r="AJ1055" s="162" t="str">
        <f t="shared" si="914"/>
        <v/>
      </c>
      <c r="AK1055" s="162" t="str">
        <f t="shared" si="915"/>
        <v/>
      </c>
      <c r="AM1055" s="199">
        <f t="shared" si="918"/>
        <v>10.958808103898793</v>
      </c>
      <c r="AN1055" s="197">
        <f t="shared" si="920"/>
        <v>0</v>
      </c>
      <c r="AO1055" s="197">
        <f t="shared" si="921"/>
        <v>0</v>
      </c>
      <c r="AP1055" s="197">
        <f t="shared" si="922"/>
        <v>0</v>
      </c>
      <c r="AQ1055" s="197">
        <f t="shared" si="923"/>
        <v>0</v>
      </c>
      <c r="AR1055" s="197" t="str">
        <f t="shared" si="924"/>
        <v/>
      </c>
      <c r="AS1055" s="197" t="str">
        <f t="shared" si="925"/>
        <v/>
      </c>
      <c r="AT1055" s="197" t="str">
        <f t="shared" si="926"/>
        <v/>
      </c>
      <c r="AU1055" s="197" t="str">
        <f t="shared" si="927"/>
        <v/>
      </c>
      <c r="AV1055" s="199">
        <f t="shared" ca="1" si="919"/>
        <v>2.0767312741560922</v>
      </c>
      <c r="AX1055" s="162">
        <f t="shared" si="928"/>
        <v>0</v>
      </c>
      <c r="AY1055" s="162">
        <f t="shared" si="929"/>
        <v>0</v>
      </c>
      <c r="AZ1055" s="162">
        <f t="shared" si="930"/>
        <v>0</v>
      </c>
      <c r="BA1055" s="162">
        <f t="shared" si="931"/>
        <v>0</v>
      </c>
      <c r="BB1055" s="162" t="str">
        <f t="shared" si="932"/>
        <v/>
      </c>
      <c r="BC1055" s="162" t="str">
        <f t="shared" si="933"/>
        <v/>
      </c>
      <c r="BD1055" s="162" t="str">
        <f t="shared" si="934"/>
        <v/>
      </c>
      <c r="BE1055" s="162" t="str">
        <f t="shared" si="935"/>
        <v/>
      </c>
      <c r="BG1055" s="169">
        <f t="shared" si="916"/>
        <v>25.102155332439654</v>
      </c>
      <c r="BH1055" s="169">
        <f t="shared" ca="1" si="917"/>
        <v>7.01960599553406</v>
      </c>
    </row>
    <row r="1056" spans="11:60" x14ac:dyDescent="0.25">
      <c r="K1056" s="199">
        <f t="shared" si="890"/>
        <v>25.153541525545979</v>
      </c>
      <c r="L1056" s="201">
        <f t="shared" si="891"/>
        <v>0.21095878865544188</v>
      </c>
      <c r="M1056" s="201">
        <f t="shared" si="892"/>
        <v>0.21273299791081149</v>
      </c>
      <c r="N1056" s="201">
        <f t="shared" si="893"/>
        <v>0.22360543889791609</v>
      </c>
      <c r="O1056" s="201">
        <f t="shared" si="894"/>
        <v>0.21115370538801911</v>
      </c>
      <c r="P1056" s="201" t="str">
        <f t="shared" si="895"/>
        <v/>
      </c>
      <c r="Q1056" s="201" t="str">
        <f t="shared" si="896"/>
        <v/>
      </c>
      <c r="R1056" s="201" t="str">
        <f t="shared" si="897"/>
        <v/>
      </c>
      <c r="S1056" s="201" t="str">
        <f t="shared" si="898"/>
        <v/>
      </c>
      <c r="T1056" s="199">
        <f t="shared" si="899"/>
        <v>0</v>
      </c>
      <c r="U1056" s="199">
        <f t="shared" si="900"/>
        <v>6.1909473552659859</v>
      </c>
      <c r="V1056" s="199">
        <f t="shared" si="901"/>
        <v>0</v>
      </c>
      <c r="W1056" s="199">
        <f t="shared" si="902"/>
        <v>0</v>
      </c>
      <c r="X1056" s="199" t="str">
        <f t="shared" si="903"/>
        <v/>
      </c>
      <c r="Y1056" s="199" t="str">
        <f t="shared" si="904"/>
        <v/>
      </c>
      <c r="Z1056" s="199" t="str">
        <f t="shared" si="905"/>
        <v/>
      </c>
      <c r="AA1056" s="199" t="str">
        <f t="shared" si="906"/>
        <v/>
      </c>
      <c r="AB1056" s="201">
        <f t="shared" ca="1" si="907"/>
        <v>8.230190841900594</v>
      </c>
      <c r="AD1056" s="162">
        <f t="shared" si="908"/>
        <v>0</v>
      </c>
      <c r="AE1056" s="162">
        <f t="shared" si="909"/>
        <v>0.15906460815439388</v>
      </c>
      <c r="AF1056" s="162">
        <f t="shared" si="910"/>
        <v>0</v>
      </c>
      <c r="AG1056" s="162">
        <f t="shared" si="911"/>
        <v>0</v>
      </c>
      <c r="AH1056" s="162" t="str">
        <f t="shared" si="912"/>
        <v/>
      </c>
      <c r="AI1056" s="162" t="str">
        <f t="shared" si="913"/>
        <v/>
      </c>
      <c r="AJ1056" s="162" t="str">
        <f t="shared" si="914"/>
        <v/>
      </c>
      <c r="AK1056" s="162" t="str">
        <f t="shared" si="915"/>
        <v/>
      </c>
      <c r="AM1056" s="199">
        <f t="shared" si="918"/>
        <v>10.970024898273305</v>
      </c>
      <c r="AN1056" s="197">
        <f t="shared" si="920"/>
        <v>0</v>
      </c>
      <c r="AO1056" s="197">
        <f t="shared" si="921"/>
        <v>0</v>
      </c>
      <c r="AP1056" s="197">
        <f t="shared" si="922"/>
        <v>0</v>
      </c>
      <c r="AQ1056" s="197">
        <f t="shared" si="923"/>
        <v>0</v>
      </c>
      <c r="AR1056" s="197" t="str">
        <f t="shared" si="924"/>
        <v/>
      </c>
      <c r="AS1056" s="197" t="str">
        <f t="shared" si="925"/>
        <v/>
      </c>
      <c r="AT1056" s="197" t="str">
        <f t="shared" si="926"/>
        <v/>
      </c>
      <c r="AU1056" s="197" t="str">
        <f t="shared" si="927"/>
        <v/>
      </c>
      <c r="AV1056" s="199">
        <f t="shared" ca="1" si="919"/>
        <v>2.1003694890519222</v>
      </c>
      <c r="AX1056" s="162">
        <f t="shared" si="928"/>
        <v>0</v>
      </c>
      <c r="AY1056" s="162">
        <f t="shared" si="929"/>
        <v>0</v>
      </c>
      <c r="AZ1056" s="162">
        <f t="shared" si="930"/>
        <v>0</v>
      </c>
      <c r="BA1056" s="162">
        <f t="shared" si="931"/>
        <v>0</v>
      </c>
      <c r="BB1056" s="162" t="str">
        <f t="shared" si="932"/>
        <v/>
      </c>
      <c r="BC1056" s="162" t="str">
        <f t="shared" si="933"/>
        <v/>
      </c>
      <c r="BD1056" s="162" t="str">
        <f t="shared" si="934"/>
        <v/>
      </c>
      <c r="BE1056" s="162" t="str">
        <f t="shared" si="935"/>
        <v/>
      </c>
      <c r="BG1056" s="169">
        <f t="shared" si="916"/>
        <v>25.127848428992817</v>
      </c>
      <c r="BH1056" s="169">
        <f t="shared" ca="1" si="917"/>
        <v>7.6201357316988334</v>
      </c>
    </row>
    <row r="1057" spans="11:60" x14ac:dyDescent="0.25">
      <c r="K1057" s="199">
        <f t="shared" si="890"/>
        <v>25.179234622099141</v>
      </c>
      <c r="L1057" s="201">
        <f t="shared" si="891"/>
        <v>0.21117427260708174</v>
      </c>
      <c r="M1057" s="201">
        <f t="shared" si="892"/>
        <v>0.21295029412931077</v>
      </c>
      <c r="N1057" s="201">
        <f t="shared" si="893"/>
        <v>0.22383384077625923</v>
      </c>
      <c r="O1057" s="201">
        <f t="shared" si="894"/>
        <v>0.21136938843744507</v>
      </c>
      <c r="P1057" s="201" t="str">
        <f t="shared" si="895"/>
        <v/>
      </c>
      <c r="Q1057" s="201" t="str">
        <f t="shared" si="896"/>
        <v/>
      </c>
      <c r="R1057" s="201" t="str">
        <f t="shared" si="897"/>
        <v/>
      </c>
      <c r="S1057" s="201" t="str">
        <f t="shared" si="898"/>
        <v/>
      </c>
      <c r="T1057" s="199">
        <f t="shared" si="899"/>
        <v>0</v>
      </c>
      <c r="U1057" s="199">
        <f t="shared" si="900"/>
        <v>6.9138660346451815</v>
      </c>
      <c r="V1057" s="199">
        <f t="shared" si="901"/>
        <v>0</v>
      </c>
      <c r="W1057" s="199">
        <f t="shared" si="902"/>
        <v>0</v>
      </c>
      <c r="X1057" s="199" t="str">
        <f t="shared" si="903"/>
        <v/>
      </c>
      <c r="Y1057" s="199" t="str">
        <f t="shared" si="904"/>
        <v/>
      </c>
      <c r="Z1057" s="199" t="str">
        <f t="shared" si="905"/>
        <v/>
      </c>
      <c r="AA1057" s="199" t="str">
        <f t="shared" si="906"/>
        <v/>
      </c>
      <c r="AB1057" s="201">
        <f t="shared" ca="1" si="907"/>
        <v>8.9531837725555583</v>
      </c>
      <c r="AD1057" s="162">
        <f t="shared" si="908"/>
        <v>0</v>
      </c>
      <c r="AE1057" s="162">
        <f t="shared" si="909"/>
        <v>0.17763862758376814</v>
      </c>
      <c r="AF1057" s="162">
        <f t="shared" si="910"/>
        <v>0</v>
      </c>
      <c r="AG1057" s="162">
        <f t="shared" si="911"/>
        <v>0</v>
      </c>
      <c r="AH1057" s="162" t="str">
        <f t="shared" si="912"/>
        <v/>
      </c>
      <c r="AI1057" s="162" t="str">
        <f t="shared" si="913"/>
        <v/>
      </c>
      <c r="AJ1057" s="162" t="str">
        <f t="shared" si="914"/>
        <v/>
      </c>
      <c r="AK1057" s="162" t="str">
        <f t="shared" si="915"/>
        <v/>
      </c>
      <c r="AM1057" s="199">
        <f t="shared" si="918"/>
        <v>10.981241692647817</v>
      </c>
      <c r="AN1057" s="197">
        <f t="shared" si="920"/>
        <v>0</v>
      </c>
      <c r="AO1057" s="197">
        <f t="shared" si="921"/>
        <v>0</v>
      </c>
      <c r="AP1057" s="197">
        <f t="shared" si="922"/>
        <v>0</v>
      </c>
      <c r="AQ1057" s="197">
        <f t="shared" si="923"/>
        <v>0</v>
      </c>
      <c r="AR1057" s="197" t="str">
        <f t="shared" si="924"/>
        <v/>
      </c>
      <c r="AS1057" s="197" t="str">
        <f t="shared" si="925"/>
        <v/>
      </c>
      <c r="AT1057" s="197" t="str">
        <f t="shared" si="926"/>
        <v/>
      </c>
      <c r="AU1057" s="197" t="str">
        <f t="shared" si="927"/>
        <v/>
      </c>
      <c r="AV1057" s="199">
        <f t="shared" ca="1" si="919"/>
        <v>2.1055132963044509</v>
      </c>
      <c r="AX1057" s="162">
        <f t="shared" si="928"/>
        <v>0</v>
      </c>
      <c r="AY1057" s="162">
        <f t="shared" si="929"/>
        <v>0</v>
      </c>
      <c r="AZ1057" s="162">
        <f t="shared" si="930"/>
        <v>0</v>
      </c>
      <c r="BA1057" s="162">
        <f t="shared" si="931"/>
        <v>0</v>
      </c>
      <c r="BB1057" s="162" t="str">
        <f t="shared" si="932"/>
        <v/>
      </c>
      <c r="BC1057" s="162" t="str">
        <f t="shared" si="933"/>
        <v/>
      </c>
      <c r="BD1057" s="162" t="str">
        <f t="shared" si="934"/>
        <v/>
      </c>
      <c r="BE1057" s="162" t="str">
        <f t="shared" si="935"/>
        <v/>
      </c>
      <c r="BG1057" s="169">
        <f t="shared" si="916"/>
        <v>25.153541525545979</v>
      </c>
      <c r="BH1057" s="169">
        <f t="shared" ca="1" si="917"/>
        <v>8.230190841900594</v>
      </c>
    </row>
    <row r="1058" spans="11:60" x14ac:dyDescent="0.25">
      <c r="K1058" s="199">
        <f t="shared" si="890"/>
        <v>25.204927718652304</v>
      </c>
      <c r="L1058" s="201">
        <f t="shared" si="891"/>
        <v>0.21138975655872161</v>
      </c>
      <c r="M1058" s="201">
        <f t="shared" si="892"/>
        <v>0.21316759034781008</v>
      </c>
      <c r="N1058" s="201">
        <f t="shared" si="893"/>
        <v>0.22406224265460234</v>
      </c>
      <c r="O1058" s="201">
        <f t="shared" si="894"/>
        <v>0.21158507148687103</v>
      </c>
      <c r="P1058" s="201" t="str">
        <f t="shared" si="895"/>
        <v/>
      </c>
      <c r="Q1058" s="201" t="str">
        <f t="shared" si="896"/>
        <v/>
      </c>
      <c r="R1058" s="201" t="str">
        <f t="shared" si="897"/>
        <v/>
      </c>
      <c r="S1058" s="201" t="str">
        <f t="shared" si="898"/>
        <v/>
      </c>
      <c r="T1058" s="199">
        <f t="shared" si="899"/>
        <v>0</v>
      </c>
      <c r="U1058" s="199">
        <f t="shared" si="900"/>
        <v>7.6702091636726708</v>
      </c>
      <c r="V1058" s="199">
        <f t="shared" si="901"/>
        <v>0</v>
      </c>
      <c r="W1058" s="199">
        <f t="shared" si="902"/>
        <v>0</v>
      </c>
      <c r="X1058" s="199" t="str">
        <f t="shared" si="903"/>
        <v/>
      </c>
      <c r="Y1058" s="199" t="str">
        <f t="shared" si="904"/>
        <v/>
      </c>
      <c r="Z1058" s="199" t="str">
        <f t="shared" si="905"/>
        <v/>
      </c>
      <c r="AA1058" s="199" t="str">
        <f t="shared" si="906"/>
        <v/>
      </c>
      <c r="AB1058" s="201">
        <f t="shared" ca="1" si="907"/>
        <v>9.7755605791008975</v>
      </c>
      <c r="AD1058" s="162">
        <f t="shared" si="908"/>
        <v>0</v>
      </c>
      <c r="AE1058" s="162">
        <f t="shared" si="909"/>
        <v>0.19707142462519234</v>
      </c>
      <c r="AF1058" s="162">
        <f t="shared" si="910"/>
        <v>0</v>
      </c>
      <c r="AG1058" s="162">
        <f t="shared" si="911"/>
        <v>0</v>
      </c>
      <c r="AH1058" s="162" t="str">
        <f t="shared" si="912"/>
        <v/>
      </c>
      <c r="AI1058" s="162" t="str">
        <f t="shared" si="913"/>
        <v/>
      </c>
      <c r="AJ1058" s="162" t="str">
        <f t="shared" si="914"/>
        <v/>
      </c>
      <c r="AK1058" s="162" t="str">
        <f t="shared" si="915"/>
        <v/>
      </c>
      <c r="AM1058" s="199">
        <f t="shared" si="918"/>
        <v>10.992458487022329</v>
      </c>
      <c r="AN1058" s="197">
        <f t="shared" si="920"/>
        <v>0</v>
      </c>
      <c r="AO1058" s="197">
        <f t="shared" si="921"/>
        <v>0</v>
      </c>
      <c r="AP1058" s="197">
        <f t="shared" si="922"/>
        <v>0</v>
      </c>
      <c r="AQ1058" s="197">
        <f t="shared" si="923"/>
        <v>0</v>
      </c>
      <c r="AR1058" s="197" t="str">
        <f t="shared" si="924"/>
        <v/>
      </c>
      <c r="AS1058" s="197" t="str">
        <f t="shared" si="925"/>
        <v/>
      </c>
      <c r="AT1058" s="197" t="str">
        <f t="shared" si="926"/>
        <v/>
      </c>
      <c r="AU1058" s="197" t="str">
        <f t="shared" si="927"/>
        <v/>
      </c>
      <c r="AV1058" s="199">
        <f t="shared" ca="1" si="919"/>
        <v>2.0616116481412132</v>
      </c>
      <c r="AX1058" s="162">
        <f t="shared" si="928"/>
        <v>0</v>
      </c>
      <c r="AY1058" s="162">
        <f t="shared" si="929"/>
        <v>0</v>
      </c>
      <c r="AZ1058" s="162">
        <f t="shared" si="930"/>
        <v>0</v>
      </c>
      <c r="BA1058" s="162">
        <f t="shared" si="931"/>
        <v>0</v>
      </c>
      <c r="BB1058" s="162" t="str">
        <f t="shared" si="932"/>
        <v/>
      </c>
      <c r="BC1058" s="162" t="str">
        <f t="shared" si="933"/>
        <v/>
      </c>
      <c r="BD1058" s="162" t="str">
        <f t="shared" si="934"/>
        <v/>
      </c>
      <c r="BE1058" s="162" t="str">
        <f t="shared" si="935"/>
        <v/>
      </c>
      <c r="BG1058" s="169">
        <f t="shared" si="916"/>
        <v>25.179234622099141</v>
      </c>
      <c r="BH1058" s="169">
        <f t="shared" ca="1" si="917"/>
        <v>8.9531837725555583</v>
      </c>
    </row>
    <row r="1059" spans="11:60" x14ac:dyDescent="0.25">
      <c r="K1059" s="199">
        <f t="shared" si="890"/>
        <v>25.230620815205466</v>
      </c>
      <c r="L1059" s="201">
        <f t="shared" si="891"/>
        <v>0.2116052405103615</v>
      </c>
      <c r="M1059" s="201">
        <f t="shared" si="892"/>
        <v>0.21338488656630936</v>
      </c>
      <c r="N1059" s="201">
        <f t="shared" si="893"/>
        <v>0.22429064453294548</v>
      </c>
      <c r="O1059" s="201">
        <f t="shared" si="894"/>
        <v>0.21180075453629699</v>
      </c>
      <c r="P1059" s="201" t="str">
        <f t="shared" si="895"/>
        <v/>
      </c>
      <c r="Q1059" s="201" t="str">
        <f t="shared" si="896"/>
        <v/>
      </c>
      <c r="R1059" s="201" t="str">
        <f t="shared" si="897"/>
        <v/>
      </c>
      <c r="S1059" s="201" t="str">
        <f t="shared" si="898"/>
        <v/>
      </c>
      <c r="T1059" s="199">
        <f t="shared" si="899"/>
        <v>0</v>
      </c>
      <c r="U1059" s="199">
        <f t="shared" si="900"/>
        <v>8.44105593971695</v>
      </c>
      <c r="V1059" s="199">
        <f t="shared" si="901"/>
        <v>0</v>
      </c>
      <c r="W1059" s="199">
        <f t="shared" si="902"/>
        <v>0</v>
      </c>
      <c r="X1059" s="199" t="str">
        <f t="shared" si="903"/>
        <v/>
      </c>
      <c r="Y1059" s="199" t="str">
        <f t="shared" si="904"/>
        <v/>
      </c>
      <c r="Z1059" s="199" t="str">
        <f t="shared" si="905"/>
        <v/>
      </c>
      <c r="AA1059" s="199" t="str">
        <f t="shared" si="906"/>
        <v/>
      </c>
      <c r="AB1059" s="201">
        <f t="shared" ca="1" si="907"/>
        <v>10.496556657471375</v>
      </c>
      <c r="AD1059" s="162">
        <f t="shared" si="908"/>
        <v>0</v>
      </c>
      <c r="AE1059" s="162">
        <f t="shared" si="909"/>
        <v>0.21687686526979189</v>
      </c>
      <c r="AF1059" s="162">
        <f t="shared" si="910"/>
        <v>0</v>
      </c>
      <c r="AG1059" s="162">
        <f t="shared" si="911"/>
        <v>0</v>
      </c>
      <c r="AH1059" s="162" t="str">
        <f t="shared" si="912"/>
        <v/>
      </c>
      <c r="AI1059" s="162" t="str">
        <f t="shared" si="913"/>
        <v/>
      </c>
      <c r="AJ1059" s="162" t="str">
        <f t="shared" si="914"/>
        <v/>
      </c>
      <c r="AK1059" s="162" t="str">
        <f t="shared" si="915"/>
        <v/>
      </c>
      <c r="AM1059" s="199">
        <f t="shared" si="918"/>
        <v>11.003675281396841</v>
      </c>
      <c r="AN1059" s="197">
        <f t="shared" si="920"/>
        <v>0</v>
      </c>
      <c r="AO1059" s="197">
        <f t="shared" si="921"/>
        <v>0</v>
      </c>
      <c r="AP1059" s="197">
        <f t="shared" si="922"/>
        <v>0</v>
      </c>
      <c r="AQ1059" s="197">
        <f t="shared" si="923"/>
        <v>0</v>
      </c>
      <c r="AR1059" s="197" t="str">
        <f t="shared" si="924"/>
        <v/>
      </c>
      <c r="AS1059" s="197" t="str">
        <f t="shared" si="925"/>
        <v/>
      </c>
      <c r="AT1059" s="197" t="str">
        <f t="shared" si="926"/>
        <v/>
      </c>
      <c r="AU1059" s="197" t="str">
        <f t="shared" si="927"/>
        <v/>
      </c>
      <c r="AV1059" s="199">
        <f t="shared" ca="1" si="919"/>
        <v>2.1760964032710466</v>
      </c>
      <c r="AX1059" s="162">
        <f t="shared" si="928"/>
        <v>0</v>
      </c>
      <c r="AY1059" s="162">
        <f t="shared" si="929"/>
        <v>0</v>
      </c>
      <c r="AZ1059" s="162">
        <f t="shared" si="930"/>
        <v>0</v>
      </c>
      <c r="BA1059" s="162">
        <f t="shared" si="931"/>
        <v>0</v>
      </c>
      <c r="BB1059" s="162" t="str">
        <f t="shared" si="932"/>
        <v/>
      </c>
      <c r="BC1059" s="162" t="str">
        <f t="shared" si="933"/>
        <v/>
      </c>
      <c r="BD1059" s="162" t="str">
        <f t="shared" si="934"/>
        <v/>
      </c>
      <c r="BE1059" s="162" t="str">
        <f t="shared" si="935"/>
        <v/>
      </c>
      <c r="BG1059" s="169">
        <f t="shared" si="916"/>
        <v>25.204927718652304</v>
      </c>
      <c r="BH1059" s="169">
        <f t="shared" ca="1" si="917"/>
        <v>9.7755605791008975</v>
      </c>
    </row>
    <row r="1060" spans="11:60" x14ac:dyDescent="0.25">
      <c r="K1060" s="199">
        <f t="shared" si="890"/>
        <v>25.256313911758628</v>
      </c>
      <c r="L1060" s="201">
        <f t="shared" si="891"/>
        <v>0.21182072446200137</v>
      </c>
      <c r="M1060" s="201">
        <f t="shared" si="892"/>
        <v>0.21360218278480866</v>
      </c>
      <c r="N1060" s="201">
        <f t="shared" si="893"/>
        <v>0.22451904641128856</v>
      </c>
      <c r="O1060" s="201">
        <f t="shared" si="894"/>
        <v>0.21201643758572294</v>
      </c>
      <c r="P1060" s="201" t="str">
        <f t="shared" si="895"/>
        <v/>
      </c>
      <c r="Q1060" s="201" t="str">
        <f t="shared" si="896"/>
        <v/>
      </c>
      <c r="R1060" s="201" t="str">
        <f t="shared" si="897"/>
        <v/>
      </c>
      <c r="S1060" s="201" t="str">
        <f t="shared" si="898"/>
        <v/>
      </c>
      <c r="T1060" s="199">
        <f t="shared" si="899"/>
        <v>0</v>
      </c>
      <c r="U1060" s="199">
        <f t="shared" si="900"/>
        <v>9.200220838849182</v>
      </c>
      <c r="V1060" s="199">
        <f t="shared" si="901"/>
        <v>0</v>
      </c>
      <c r="W1060" s="199">
        <f t="shared" si="902"/>
        <v>0</v>
      </c>
      <c r="X1060" s="199" t="str">
        <f t="shared" si="903"/>
        <v/>
      </c>
      <c r="Y1060" s="199" t="str">
        <f t="shared" si="904"/>
        <v/>
      </c>
      <c r="Z1060" s="199" t="str">
        <f t="shared" si="905"/>
        <v/>
      </c>
      <c r="AA1060" s="199" t="str">
        <f t="shared" si="906"/>
        <v/>
      </c>
      <c r="AB1060" s="201">
        <f t="shared" ca="1" si="907"/>
        <v>11.23257973855679</v>
      </c>
      <c r="AD1060" s="162">
        <f t="shared" si="908"/>
        <v>0</v>
      </c>
      <c r="AE1060" s="162">
        <f t="shared" si="909"/>
        <v>0.23638216232296808</v>
      </c>
      <c r="AF1060" s="162">
        <f t="shared" si="910"/>
        <v>0</v>
      </c>
      <c r="AG1060" s="162">
        <f t="shared" si="911"/>
        <v>0</v>
      </c>
      <c r="AH1060" s="162" t="str">
        <f t="shared" si="912"/>
        <v/>
      </c>
      <c r="AI1060" s="162" t="str">
        <f t="shared" si="913"/>
        <v/>
      </c>
      <c r="AJ1060" s="162" t="str">
        <f t="shared" si="914"/>
        <v/>
      </c>
      <c r="AK1060" s="162" t="str">
        <f t="shared" si="915"/>
        <v/>
      </c>
      <c r="AM1060" s="199">
        <f t="shared" si="918"/>
        <v>11.014892075771353</v>
      </c>
      <c r="AN1060" s="197">
        <f t="shared" si="920"/>
        <v>0</v>
      </c>
      <c r="AO1060" s="197">
        <f t="shared" si="921"/>
        <v>0</v>
      </c>
      <c r="AP1060" s="197">
        <f t="shared" si="922"/>
        <v>0</v>
      </c>
      <c r="AQ1060" s="197">
        <f t="shared" si="923"/>
        <v>0</v>
      </c>
      <c r="AR1060" s="197" t="str">
        <f t="shared" si="924"/>
        <v/>
      </c>
      <c r="AS1060" s="197" t="str">
        <f t="shared" si="925"/>
        <v/>
      </c>
      <c r="AT1060" s="197" t="str">
        <f t="shared" si="926"/>
        <v/>
      </c>
      <c r="AU1060" s="197" t="str">
        <f t="shared" si="927"/>
        <v/>
      </c>
      <c r="AV1060" s="199">
        <f t="shared" ca="1" si="919"/>
        <v>2.1435041083351281</v>
      </c>
      <c r="AX1060" s="162">
        <f t="shared" si="928"/>
        <v>0</v>
      </c>
      <c r="AY1060" s="162">
        <f t="shared" si="929"/>
        <v>0</v>
      </c>
      <c r="AZ1060" s="162">
        <f t="shared" si="930"/>
        <v>0</v>
      </c>
      <c r="BA1060" s="162">
        <f t="shared" si="931"/>
        <v>0</v>
      </c>
      <c r="BB1060" s="162" t="str">
        <f t="shared" si="932"/>
        <v/>
      </c>
      <c r="BC1060" s="162" t="str">
        <f t="shared" si="933"/>
        <v/>
      </c>
      <c r="BD1060" s="162" t="str">
        <f t="shared" si="934"/>
        <v/>
      </c>
      <c r="BE1060" s="162" t="str">
        <f t="shared" si="935"/>
        <v/>
      </c>
      <c r="BG1060" s="169">
        <f t="shared" si="916"/>
        <v>25.230620815205466</v>
      </c>
      <c r="BH1060" s="169">
        <f t="shared" ca="1" si="917"/>
        <v>10.496556657471375</v>
      </c>
    </row>
    <row r="1061" spans="11:60" x14ac:dyDescent="0.25">
      <c r="K1061" s="199">
        <f t="shared" si="890"/>
        <v>25.28200700831179</v>
      </c>
      <c r="L1061" s="201">
        <f t="shared" si="891"/>
        <v>0.21203620841364126</v>
      </c>
      <c r="M1061" s="201">
        <f t="shared" si="892"/>
        <v>0.21381947900330794</v>
      </c>
      <c r="N1061" s="201">
        <f t="shared" si="893"/>
        <v>0.2247474482896317</v>
      </c>
      <c r="O1061" s="201">
        <f t="shared" si="894"/>
        <v>0.2122321206351489</v>
      </c>
      <c r="P1061" s="201" t="str">
        <f t="shared" si="895"/>
        <v/>
      </c>
      <c r="Q1061" s="201" t="str">
        <f t="shared" si="896"/>
        <v/>
      </c>
      <c r="R1061" s="201" t="str">
        <f t="shared" si="897"/>
        <v/>
      </c>
      <c r="S1061" s="201" t="str">
        <f t="shared" si="898"/>
        <v/>
      </c>
      <c r="T1061" s="199">
        <f t="shared" si="899"/>
        <v>0</v>
      </c>
      <c r="U1061" s="199">
        <f t="shared" si="900"/>
        <v>9.9145488840953551</v>
      </c>
      <c r="V1061" s="199">
        <f t="shared" si="901"/>
        <v>0</v>
      </c>
      <c r="W1061" s="199">
        <f t="shared" si="902"/>
        <v>0</v>
      </c>
      <c r="X1061" s="199" t="str">
        <f t="shared" si="903"/>
        <v/>
      </c>
      <c r="Y1061" s="199" t="str">
        <f t="shared" si="904"/>
        <v/>
      </c>
      <c r="Z1061" s="199" t="str">
        <f t="shared" si="905"/>
        <v/>
      </c>
      <c r="AA1061" s="199" t="str">
        <f t="shared" si="906"/>
        <v/>
      </c>
      <c r="AB1061" s="201">
        <f t="shared" ca="1" si="907"/>
        <v>12.050067297699448</v>
      </c>
      <c r="AD1061" s="162">
        <f t="shared" si="908"/>
        <v>0</v>
      </c>
      <c r="AE1061" s="162">
        <f t="shared" si="909"/>
        <v>0.25473546176010969</v>
      </c>
      <c r="AF1061" s="162">
        <f t="shared" si="910"/>
        <v>0</v>
      </c>
      <c r="AG1061" s="162">
        <f t="shared" si="911"/>
        <v>0</v>
      </c>
      <c r="AH1061" s="162" t="str">
        <f t="shared" si="912"/>
        <v/>
      </c>
      <c r="AI1061" s="162" t="str">
        <f t="shared" si="913"/>
        <v/>
      </c>
      <c r="AJ1061" s="162" t="str">
        <f t="shared" si="914"/>
        <v/>
      </c>
      <c r="AK1061" s="162" t="str">
        <f t="shared" si="915"/>
        <v/>
      </c>
      <c r="AM1061" s="199">
        <f t="shared" si="918"/>
        <v>11.026108870145865</v>
      </c>
      <c r="AN1061" s="197">
        <f t="shared" si="920"/>
        <v>0</v>
      </c>
      <c r="AO1061" s="197">
        <f t="shared" si="921"/>
        <v>0</v>
      </c>
      <c r="AP1061" s="197">
        <f t="shared" si="922"/>
        <v>0</v>
      </c>
      <c r="AQ1061" s="197">
        <f t="shared" si="923"/>
        <v>0</v>
      </c>
      <c r="AR1061" s="197" t="str">
        <f t="shared" si="924"/>
        <v/>
      </c>
      <c r="AS1061" s="197" t="str">
        <f t="shared" si="925"/>
        <v/>
      </c>
      <c r="AT1061" s="197" t="str">
        <f t="shared" si="926"/>
        <v/>
      </c>
      <c r="AU1061" s="197" t="str">
        <f t="shared" si="927"/>
        <v/>
      </c>
      <c r="AV1061" s="199">
        <f t="shared" ca="1" si="919"/>
        <v>2.1281409775780036</v>
      </c>
      <c r="AX1061" s="162">
        <f t="shared" si="928"/>
        <v>0</v>
      </c>
      <c r="AY1061" s="162">
        <f t="shared" si="929"/>
        <v>0</v>
      </c>
      <c r="AZ1061" s="162">
        <f t="shared" si="930"/>
        <v>0</v>
      </c>
      <c r="BA1061" s="162">
        <f t="shared" si="931"/>
        <v>0</v>
      </c>
      <c r="BB1061" s="162" t="str">
        <f t="shared" si="932"/>
        <v/>
      </c>
      <c r="BC1061" s="162" t="str">
        <f t="shared" si="933"/>
        <v/>
      </c>
      <c r="BD1061" s="162" t="str">
        <f t="shared" si="934"/>
        <v/>
      </c>
      <c r="BE1061" s="162" t="str">
        <f t="shared" si="935"/>
        <v/>
      </c>
      <c r="BG1061" s="169">
        <f t="shared" si="916"/>
        <v>25.256313911758628</v>
      </c>
      <c r="BH1061" s="169">
        <f t="shared" ca="1" si="917"/>
        <v>11.23257973855679</v>
      </c>
    </row>
    <row r="1062" spans="11:60" x14ac:dyDescent="0.25">
      <c r="K1062" s="199">
        <f t="shared" si="890"/>
        <v>25.307700104864953</v>
      </c>
      <c r="L1062" s="201">
        <f t="shared" si="891"/>
        <v>0.21225169236528113</v>
      </c>
      <c r="M1062" s="201">
        <f t="shared" si="892"/>
        <v>0.21403677522180725</v>
      </c>
      <c r="N1062" s="201">
        <f t="shared" si="893"/>
        <v>0.22497585016797483</v>
      </c>
      <c r="O1062" s="201">
        <f t="shared" si="894"/>
        <v>0.21244780368457489</v>
      </c>
      <c r="P1062" s="201" t="str">
        <f t="shared" si="895"/>
        <v/>
      </c>
      <c r="Q1062" s="201" t="str">
        <f t="shared" si="896"/>
        <v/>
      </c>
      <c r="R1062" s="201" t="str">
        <f t="shared" si="897"/>
        <v/>
      </c>
      <c r="S1062" s="201" t="str">
        <f t="shared" si="898"/>
        <v/>
      </c>
      <c r="T1062" s="199">
        <f t="shared" si="899"/>
        <v>0</v>
      </c>
      <c r="U1062" s="199">
        <f t="shared" si="900"/>
        <v>10.545720927182986</v>
      </c>
      <c r="V1062" s="199">
        <f t="shared" si="901"/>
        <v>0</v>
      </c>
      <c r="W1062" s="199">
        <f t="shared" si="902"/>
        <v>0</v>
      </c>
      <c r="X1062" s="199" t="str">
        <f t="shared" si="903"/>
        <v/>
      </c>
      <c r="Y1062" s="199" t="str">
        <f t="shared" si="904"/>
        <v/>
      </c>
      <c r="Z1062" s="199" t="str">
        <f t="shared" si="905"/>
        <v/>
      </c>
      <c r="AA1062" s="199" t="str">
        <f t="shared" si="906"/>
        <v/>
      </c>
      <c r="AB1062" s="201">
        <f t="shared" ca="1" si="907"/>
        <v>12.678253044902066</v>
      </c>
      <c r="AD1062" s="162">
        <f t="shared" si="908"/>
        <v>0</v>
      </c>
      <c r="AE1062" s="162">
        <f t="shared" si="909"/>
        <v>0.27095222600481694</v>
      </c>
      <c r="AF1062" s="162">
        <f t="shared" si="910"/>
        <v>0</v>
      </c>
      <c r="AG1062" s="162">
        <f t="shared" si="911"/>
        <v>0</v>
      </c>
      <c r="AH1062" s="162" t="str">
        <f t="shared" si="912"/>
        <v/>
      </c>
      <c r="AI1062" s="162" t="str">
        <f t="shared" si="913"/>
        <v/>
      </c>
      <c r="AJ1062" s="162" t="str">
        <f t="shared" si="914"/>
        <v/>
      </c>
      <c r="AK1062" s="162" t="str">
        <f t="shared" si="915"/>
        <v/>
      </c>
      <c r="AM1062" s="199">
        <f t="shared" si="918"/>
        <v>11.037325664520377</v>
      </c>
      <c r="AN1062" s="197">
        <f t="shared" si="920"/>
        <v>0</v>
      </c>
      <c r="AO1062" s="197">
        <f t="shared" si="921"/>
        <v>0</v>
      </c>
      <c r="AP1062" s="197">
        <f t="shared" si="922"/>
        <v>0</v>
      </c>
      <c r="AQ1062" s="197">
        <f t="shared" si="923"/>
        <v>0</v>
      </c>
      <c r="AR1062" s="197" t="str">
        <f t="shared" si="924"/>
        <v/>
      </c>
      <c r="AS1062" s="197" t="str">
        <f t="shared" si="925"/>
        <v/>
      </c>
      <c r="AT1062" s="197" t="str">
        <f t="shared" si="926"/>
        <v/>
      </c>
      <c r="AU1062" s="197" t="str">
        <f t="shared" si="927"/>
        <v/>
      </c>
      <c r="AV1062" s="199">
        <f t="shared" ca="1" si="919"/>
        <v>2.0438246084689733</v>
      </c>
      <c r="AX1062" s="162">
        <f t="shared" si="928"/>
        <v>0</v>
      </c>
      <c r="AY1062" s="162">
        <f t="shared" si="929"/>
        <v>0</v>
      </c>
      <c r="AZ1062" s="162">
        <f t="shared" si="930"/>
        <v>0</v>
      </c>
      <c r="BA1062" s="162">
        <f t="shared" si="931"/>
        <v>0</v>
      </c>
      <c r="BB1062" s="162" t="str">
        <f t="shared" si="932"/>
        <v/>
      </c>
      <c r="BC1062" s="162" t="str">
        <f t="shared" si="933"/>
        <v/>
      </c>
      <c r="BD1062" s="162" t="str">
        <f t="shared" si="934"/>
        <v/>
      </c>
      <c r="BE1062" s="162" t="str">
        <f t="shared" si="935"/>
        <v/>
      </c>
      <c r="BG1062" s="169">
        <f t="shared" si="916"/>
        <v>25.28200700831179</v>
      </c>
      <c r="BH1062" s="169">
        <f t="shared" ca="1" si="917"/>
        <v>12.050067297699448</v>
      </c>
    </row>
    <row r="1063" spans="11:60" x14ac:dyDescent="0.25">
      <c r="K1063" s="199">
        <f t="shared" si="890"/>
        <v>25.333393201418115</v>
      </c>
      <c r="L1063" s="201">
        <f t="shared" si="891"/>
        <v>0.212467176316921</v>
      </c>
      <c r="M1063" s="201">
        <f t="shared" si="892"/>
        <v>0.21425407144030653</v>
      </c>
      <c r="N1063" s="201">
        <f t="shared" si="893"/>
        <v>0.22520425204631794</v>
      </c>
      <c r="O1063" s="201">
        <f t="shared" si="894"/>
        <v>0.21266348673400082</v>
      </c>
      <c r="P1063" s="201" t="str">
        <f t="shared" si="895"/>
        <v/>
      </c>
      <c r="Q1063" s="201" t="str">
        <f t="shared" si="896"/>
        <v/>
      </c>
      <c r="R1063" s="201" t="str">
        <f t="shared" si="897"/>
        <v/>
      </c>
      <c r="S1063" s="201" t="str">
        <f t="shared" si="898"/>
        <v/>
      </c>
      <c r="T1063" s="199">
        <f t="shared" si="899"/>
        <v>0</v>
      </c>
      <c r="U1063" s="199">
        <f t="shared" si="900"/>
        <v>11.05386707811325</v>
      </c>
      <c r="V1063" s="199">
        <f t="shared" si="901"/>
        <v>0</v>
      </c>
      <c r="W1063" s="199">
        <f t="shared" si="902"/>
        <v>0</v>
      </c>
      <c r="X1063" s="199" t="str">
        <f t="shared" si="903"/>
        <v/>
      </c>
      <c r="Y1063" s="199" t="str">
        <f t="shared" si="904"/>
        <v/>
      </c>
      <c r="Z1063" s="199" t="str">
        <f t="shared" si="905"/>
        <v/>
      </c>
      <c r="AA1063" s="199" t="str">
        <f t="shared" si="906"/>
        <v/>
      </c>
      <c r="AB1063" s="201">
        <f t="shared" ca="1" si="907"/>
        <v>13.191910707693648</v>
      </c>
      <c r="AD1063" s="162">
        <f t="shared" si="908"/>
        <v>0</v>
      </c>
      <c r="AE1063" s="162">
        <f t="shared" si="909"/>
        <v>0.28400807412378598</v>
      </c>
      <c r="AF1063" s="162">
        <f t="shared" si="910"/>
        <v>0</v>
      </c>
      <c r="AG1063" s="162">
        <f t="shared" si="911"/>
        <v>0</v>
      </c>
      <c r="AH1063" s="162" t="str">
        <f t="shared" si="912"/>
        <v/>
      </c>
      <c r="AI1063" s="162" t="str">
        <f t="shared" si="913"/>
        <v/>
      </c>
      <c r="AJ1063" s="162" t="str">
        <f t="shared" si="914"/>
        <v/>
      </c>
      <c r="AK1063" s="162" t="str">
        <f t="shared" si="915"/>
        <v/>
      </c>
      <c r="AM1063" s="199">
        <f t="shared" si="918"/>
        <v>11.04854245889489</v>
      </c>
      <c r="AN1063" s="197">
        <f t="shared" si="920"/>
        <v>0</v>
      </c>
      <c r="AO1063" s="197">
        <f t="shared" si="921"/>
        <v>0</v>
      </c>
      <c r="AP1063" s="197">
        <f t="shared" si="922"/>
        <v>0</v>
      </c>
      <c r="AQ1063" s="197">
        <f t="shared" si="923"/>
        <v>0</v>
      </c>
      <c r="AR1063" s="197" t="str">
        <f t="shared" si="924"/>
        <v/>
      </c>
      <c r="AS1063" s="197" t="str">
        <f t="shared" si="925"/>
        <v/>
      </c>
      <c r="AT1063" s="197" t="str">
        <f t="shared" si="926"/>
        <v/>
      </c>
      <c r="AU1063" s="197" t="str">
        <f t="shared" si="927"/>
        <v/>
      </c>
      <c r="AV1063" s="199">
        <f t="shared" ca="1" si="919"/>
        <v>2.1578369667711872</v>
      </c>
      <c r="AX1063" s="162">
        <f t="shared" si="928"/>
        <v>0</v>
      </c>
      <c r="AY1063" s="162">
        <f t="shared" si="929"/>
        <v>0</v>
      </c>
      <c r="AZ1063" s="162">
        <f t="shared" si="930"/>
        <v>0</v>
      </c>
      <c r="BA1063" s="162">
        <f t="shared" si="931"/>
        <v>0</v>
      </c>
      <c r="BB1063" s="162" t="str">
        <f t="shared" si="932"/>
        <v/>
      </c>
      <c r="BC1063" s="162" t="str">
        <f t="shared" si="933"/>
        <v/>
      </c>
      <c r="BD1063" s="162" t="str">
        <f t="shared" si="934"/>
        <v/>
      </c>
      <c r="BE1063" s="162" t="str">
        <f t="shared" si="935"/>
        <v/>
      </c>
      <c r="BG1063" s="169">
        <f t="shared" si="916"/>
        <v>25.307700104864953</v>
      </c>
      <c r="BH1063" s="169">
        <f t="shared" ca="1" si="917"/>
        <v>12.678253044902066</v>
      </c>
    </row>
    <row r="1064" spans="11:60" x14ac:dyDescent="0.25">
      <c r="K1064" s="199">
        <f t="shared" si="890"/>
        <v>25.359086297971277</v>
      </c>
      <c r="L1064" s="201">
        <f t="shared" si="891"/>
        <v>0.21268266026856089</v>
      </c>
      <c r="M1064" s="201">
        <f t="shared" si="892"/>
        <v>0.21447136765880584</v>
      </c>
      <c r="N1064" s="201">
        <f t="shared" si="893"/>
        <v>0.22543265392466105</v>
      </c>
      <c r="O1064" s="201">
        <f t="shared" si="894"/>
        <v>0.2128791697834268</v>
      </c>
      <c r="P1064" s="201" t="str">
        <f t="shared" si="895"/>
        <v/>
      </c>
      <c r="Q1064" s="201" t="str">
        <f t="shared" si="896"/>
        <v/>
      </c>
      <c r="R1064" s="201" t="str">
        <f t="shared" si="897"/>
        <v/>
      </c>
      <c r="S1064" s="201" t="str">
        <f t="shared" si="898"/>
        <v/>
      </c>
      <c r="T1064" s="199">
        <f t="shared" si="899"/>
        <v>0</v>
      </c>
      <c r="U1064" s="199">
        <f t="shared" si="900"/>
        <v>11.402754243740462</v>
      </c>
      <c r="V1064" s="199">
        <f t="shared" si="901"/>
        <v>0</v>
      </c>
      <c r="W1064" s="199">
        <f t="shared" si="902"/>
        <v>0</v>
      </c>
      <c r="X1064" s="199" t="str">
        <f t="shared" si="903"/>
        <v/>
      </c>
      <c r="Y1064" s="199" t="str">
        <f t="shared" si="904"/>
        <v/>
      </c>
      <c r="Z1064" s="199" t="str">
        <f t="shared" si="905"/>
        <v/>
      </c>
      <c r="AA1064" s="199" t="str">
        <f t="shared" si="906"/>
        <v/>
      </c>
      <c r="AB1064" s="201">
        <f t="shared" ca="1" si="907"/>
        <v>13.536566191759116</v>
      </c>
      <c r="AD1064" s="162">
        <f t="shared" si="908"/>
        <v>0</v>
      </c>
      <c r="AE1064" s="162">
        <f t="shared" si="909"/>
        <v>0.29297206575640511</v>
      </c>
      <c r="AF1064" s="162">
        <f t="shared" si="910"/>
        <v>0</v>
      </c>
      <c r="AG1064" s="162">
        <f t="shared" si="911"/>
        <v>0</v>
      </c>
      <c r="AH1064" s="162" t="str">
        <f t="shared" si="912"/>
        <v/>
      </c>
      <c r="AI1064" s="162" t="str">
        <f t="shared" si="913"/>
        <v/>
      </c>
      <c r="AJ1064" s="162" t="str">
        <f t="shared" si="914"/>
        <v/>
      </c>
      <c r="AK1064" s="162" t="str">
        <f t="shared" si="915"/>
        <v/>
      </c>
      <c r="AM1064" s="199">
        <f t="shared" si="918"/>
        <v>11.059759253269402</v>
      </c>
      <c r="AN1064" s="197">
        <f t="shared" si="920"/>
        <v>0</v>
      </c>
      <c r="AO1064" s="197">
        <f t="shared" si="921"/>
        <v>0</v>
      </c>
      <c r="AP1064" s="197">
        <f t="shared" si="922"/>
        <v>0</v>
      </c>
      <c r="AQ1064" s="197">
        <f t="shared" si="923"/>
        <v>0</v>
      </c>
      <c r="AR1064" s="197" t="str">
        <f t="shared" si="924"/>
        <v/>
      </c>
      <c r="AS1064" s="197" t="str">
        <f t="shared" si="925"/>
        <v/>
      </c>
      <c r="AT1064" s="197" t="str">
        <f t="shared" si="926"/>
        <v/>
      </c>
      <c r="AU1064" s="197" t="str">
        <f t="shared" si="927"/>
        <v/>
      </c>
      <c r="AV1064" s="199">
        <f t="shared" ca="1" si="919"/>
        <v>2.1122973545247161</v>
      </c>
      <c r="AX1064" s="162">
        <f t="shared" si="928"/>
        <v>0</v>
      </c>
      <c r="AY1064" s="162">
        <f t="shared" si="929"/>
        <v>0</v>
      </c>
      <c r="AZ1064" s="162">
        <f t="shared" si="930"/>
        <v>0</v>
      </c>
      <c r="BA1064" s="162">
        <f t="shared" si="931"/>
        <v>0</v>
      </c>
      <c r="BB1064" s="162" t="str">
        <f t="shared" si="932"/>
        <v/>
      </c>
      <c r="BC1064" s="162" t="str">
        <f t="shared" si="933"/>
        <v/>
      </c>
      <c r="BD1064" s="162" t="str">
        <f t="shared" si="934"/>
        <v/>
      </c>
      <c r="BE1064" s="162" t="str">
        <f t="shared" si="935"/>
        <v/>
      </c>
      <c r="BG1064" s="169">
        <f t="shared" si="916"/>
        <v>25.333393201418115</v>
      </c>
      <c r="BH1064" s="169">
        <f t="shared" ca="1" si="917"/>
        <v>13.191910707693648</v>
      </c>
    </row>
    <row r="1065" spans="11:60" x14ac:dyDescent="0.25">
      <c r="K1065" s="199">
        <f t="shared" si="890"/>
        <v>25.38477939452444</v>
      </c>
      <c r="L1065" s="201">
        <f t="shared" si="891"/>
        <v>0.21289814422020076</v>
      </c>
      <c r="M1065" s="201">
        <f t="shared" si="892"/>
        <v>0.21468866387730515</v>
      </c>
      <c r="N1065" s="201">
        <f t="shared" si="893"/>
        <v>0.22566105580300419</v>
      </c>
      <c r="O1065" s="201">
        <f t="shared" si="894"/>
        <v>0.21309485283285279</v>
      </c>
      <c r="P1065" s="201" t="str">
        <f t="shared" si="895"/>
        <v/>
      </c>
      <c r="Q1065" s="201" t="str">
        <f t="shared" si="896"/>
        <v/>
      </c>
      <c r="R1065" s="201" t="str">
        <f t="shared" si="897"/>
        <v/>
      </c>
      <c r="S1065" s="201" t="str">
        <f t="shared" si="898"/>
        <v/>
      </c>
      <c r="T1065" s="199">
        <f t="shared" si="899"/>
        <v>0</v>
      </c>
      <c r="U1065" s="199">
        <f t="shared" si="900"/>
        <v>11.565585508770532</v>
      </c>
      <c r="V1065" s="199">
        <f t="shared" si="901"/>
        <v>0</v>
      </c>
      <c r="W1065" s="199">
        <f t="shared" si="902"/>
        <v>0</v>
      </c>
      <c r="X1065" s="199" t="str">
        <f t="shared" si="903"/>
        <v/>
      </c>
      <c r="Y1065" s="199" t="str">
        <f t="shared" si="904"/>
        <v/>
      </c>
      <c r="Z1065" s="199" t="str">
        <f t="shared" si="905"/>
        <v/>
      </c>
      <c r="AA1065" s="199" t="str">
        <f t="shared" si="906"/>
        <v/>
      </c>
      <c r="AB1065" s="201">
        <f t="shared" ca="1" si="907"/>
        <v>13.591990291830143</v>
      </c>
      <c r="AD1065" s="162">
        <f t="shared" si="908"/>
        <v>0</v>
      </c>
      <c r="AE1065" s="162">
        <f t="shared" si="909"/>
        <v>0.29715570517069623</v>
      </c>
      <c r="AF1065" s="162">
        <f t="shared" si="910"/>
        <v>0</v>
      </c>
      <c r="AG1065" s="162">
        <f t="shared" si="911"/>
        <v>0</v>
      </c>
      <c r="AH1065" s="162" t="str">
        <f t="shared" si="912"/>
        <v/>
      </c>
      <c r="AI1065" s="162" t="str">
        <f t="shared" si="913"/>
        <v/>
      </c>
      <c r="AJ1065" s="162" t="str">
        <f t="shared" si="914"/>
        <v/>
      </c>
      <c r="AK1065" s="162" t="str">
        <f t="shared" si="915"/>
        <v/>
      </c>
      <c r="AM1065" s="199">
        <f t="shared" si="918"/>
        <v>11.070976047643914</v>
      </c>
      <c r="AN1065" s="197">
        <f t="shared" si="920"/>
        <v>0</v>
      </c>
      <c r="AO1065" s="197">
        <f t="shared" si="921"/>
        <v>0</v>
      </c>
      <c r="AP1065" s="197">
        <f t="shared" si="922"/>
        <v>0</v>
      </c>
      <c r="AQ1065" s="197">
        <f t="shared" si="923"/>
        <v>0</v>
      </c>
      <c r="AR1065" s="197" t="str">
        <f t="shared" si="924"/>
        <v/>
      </c>
      <c r="AS1065" s="197" t="str">
        <f t="shared" si="925"/>
        <v/>
      </c>
      <c r="AT1065" s="197" t="str">
        <f t="shared" si="926"/>
        <v/>
      </c>
      <c r="AU1065" s="197" t="str">
        <f t="shared" si="927"/>
        <v/>
      </c>
      <c r="AV1065" s="199">
        <f t="shared" ca="1" si="919"/>
        <v>2.1211658982315327</v>
      </c>
      <c r="AX1065" s="162">
        <f t="shared" si="928"/>
        <v>0</v>
      </c>
      <c r="AY1065" s="162">
        <f t="shared" si="929"/>
        <v>0</v>
      </c>
      <c r="AZ1065" s="162">
        <f t="shared" si="930"/>
        <v>0</v>
      </c>
      <c r="BA1065" s="162">
        <f t="shared" si="931"/>
        <v>0</v>
      </c>
      <c r="BB1065" s="162" t="str">
        <f t="shared" si="932"/>
        <v/>
      </c>
      <c r="BC1065" s="162" t="str">
        <f t="shared" si="933"/>
        <v/>
      </c>
      <c r="BD1065" s="162" t="str">
        <f t="shared" si="934"/>
        <v/>
      </c>
      <c r="BE1065" s="162" t="str">
        <f t="shared" si="935"/>
        <v/>
      </c>
      <c r="BG1065" s="169">
        <f t="shared" si="916"/>
        <v>25.359086297971277</v>
      </c>
      <c r="BH1065" s="169">
        <f t="shared" ca="1" si="917"/>
        <v>13.536566191759116</v>
      </c>
    </row>
    <row r="1066" spans="11:60" x14ac:dyDescent="0.25">
      <c r="K1066" s="199">
        <f t="shared" si="890"/>
        <v>25.410472491077602</v>
      </c>
      <c r="L1066" s="201">
        <f t="shared" si="891"/>
        <v>0.21311362817184062</v>
      </c>
      <c r="M1066" s="201">
        <f t="shared" si="892"/>
        <v>0.21490596009580443</v>
      </c>
      <c r="N1066" s="201">
        <f t="shared" si="893"/>
        <v>0.2258894576813473</v>
      </c>
      <c r="O1066" s="201">
        <f t="shared" si="894"/>
        <v>0.21331053588227872</v>
      </c>
      <c r="P1066" s="201" t="str">
        <f t="shared" si="895"/>
        <v/>
      </c>
      <c r="Q1066" s="201" t="str">
        <f t="shared" si="896"/>
        <v/>
      </c>
      <c r="R1066" s="201" t="str">
        <f t="shared" si="897"/>
        <v/>
      </c>
      <c r="S1066" s="201" t="str">
        <f t="shared" si="898"/>
        <v/>
      </c>
      <c r="T1066" s="199">
        <f t="shared" si="899"/>
        <v>0</v>
      </c>
      <c r="U1066" s="199">
        <f t="shared" si="900"/>
        <v>11.529868338823936</v>
      </c>
      <c r="V1066" s="199">
        <f t="shared" si="901"/>
        <v>0</v>
      </c>
      <c r="W1066" s="199">
        <f t="shared" si="902"/>
        <v>0</v>
      </c>
      <c r="X1066" s="199" t="str">
        <f t="shared" si="903"/>
        <v/>
      </c>
      <c r="Y1066" s="199" t="str">
        <f t="shared" si="904"/>
        <v/>
      </c>
      <c r="Z1066" s="199" t="str">
        <f t="shared" si="905"/>
        <v/>
      </c>
      <c r="AA1066" s="199" t="str">
        <f t="shared" si="906"/>
        <v/>
      </c>
      <c r="AB1066" s="201">
        <f t="shared" ca="1" si="907"/>
        <v>13.606751763736771</v>
      </c>
      <c r="AD1066" s="162">
        <f t="shared" si="908"/>
        <v>0</v>
      </c>
      <c r="AE1066" s="162">
        <f t="shared" si="909"/>
        <v>0.29623802047465264</v>
      </c>
      <c r="AF1066" s="162">
        <f t="shared" si="910"/>
        <v>0</v>
      </c>
      <c r="AG1066" s="162">
        <f t="shared" si="911"/>
        <v>0</v>
      </c>
      <c r="AH1066" s="162" t="str">
        <f t="shared" si="912"/>
        <v/>
      </c>
      <c r="AI1066" s="162" t="str">
        <f t="shared" si="913"/>
        <v/>
      </c>
      <c r="AJ1066" s="162" t="str">
        <f t="shared" si="914"/>
        <v/>
      </c>
      <c r="AK1066" s="162" t="str">
        <f t="shared" si="915"/>
        <v/>
      </c>
      <c r="AM1066" s="199">
        <f t="shared" si="918"/>
        <v>11.082192842018426</v>
      </c>
      <c r="AN1066" s="197">
        <f t="shared" si="920"/>
        <v>0</v>
      </c>
      <c r="AO1066" s="197">
        <f t="shared" si="921"/>
        <v>0</v>
      </c>
      <c r="AP1066" s="197">
        <f t="shared" si="922"/>
        <v>0</v>
      </c>
      <c r="AQ1066" s="197">
        <f t="shared" si="923"/>
        <v>0</v>
      </c>
      <c r="AR1066" s="197" t="str">
        <f t="shared" si="924"/>
        <v/>
      </c>
      <c r="AS1066" s="197" t="str">
        <f t="shared" si="925"/>
        <v/>
      </c>
      <c r="AT1066" s="197" t="str">
        <f t="shared" si="926"/>
        <v/>
      </c>
      <c r="AU1066" s="197" t="str">
        <f t="shared" si="927"/>
        <v/>
      </c>
      <c r="AV1066" s="199">
        <f t="shared" ca="1" si="919"/>
        <v>2.101562857019124</v>
      </c>
      <c r="AX1066" s="162">
        <f t="shared" si="928"/>
        <v>0</v>
      </c>
      <c r="AY1066" s="162">
        <f t="shared" si="929"/>
        <v>0</v>
      </c>
      <c r="AZ1066" s="162">
        <f t="shared" si="930"/>
        <v>0</v>
      </c>
      <c r="BA1066" s="162">
        <f t="shared" si="931"/>
        <v>0</v>
      </c>
      <c r="BB1066" s="162" t="str">
        <f t="shared" si="932"/>
        <v/>
      </c>
      <c r="BC1066" s="162" t="str">
        <f t="shared" si="933"/>
        <v/>
      </c>
      <c r="BD1066" s="162" t="str">
        <f t="shared" si="934"/>
        <v/>
      </c>
      <c r="BE1066" s="162" t="str">
        <f t="shared" si="935"/>
        <v/>
      </c>
      <c r="BG1066" s="169">
        <f t="shared" si="916"/>
        <v>25.38477939452444</v>
      </c>
      <c r="BH1066" s="169">
        <f t="shared" ca="1" si="917"/>
        <v>13.591990291830143</v>
      </c>
    </row>
    <row r="1067" spans="11:60" x14ac:dyDescent="0.25">
      <c r="K1067" s="199">
        <f t="shared" si="890"/>
        <v>25.436165587630764</v>
      </c>
      <c r="L1067" s="201">
        <f t="shared" si="891"/>
        <v>0.21332911212348052</v>
      </c>
      <c r="M1067" s="201">
        <f t="shared" si="892"/>
        <v>0.21512325631430371</v>
      </c>
      <c r="N1067" s="201">
        <f t="shared" si="893"/>
        <v>0.22611785955969041</v>
      </c>
      <c r="O1067" s="201">
        <f t="shared" si="894"/>
        <v>0.21352621893170468</v>
      </c>
      <c r="P1067" s="201" t="str">
        <f t="shared" si="895"/>
        <v/>
      </c>
      <c r="Q1067" s="201" t="str">
        <f t="shared" si="896"/>
        <v/>
      </c>
      <c r="R1067" s="201" t="str">
        <f t="shared" si="897"/>
        <v/>
      </c>
      <c r="S1067" s="201" t="str">
        <f t="shared" si="898"/>
        <v/>
      </c>
      <c r="T1067" s="199">
        <f t="shared" si="899"/>
        <v>0</v>
      </c>
      <c r="U1067" s="199">
        <f t="shared" si="900"/>
        <v>11.299798167958389</v>
      </c>
      <c r="V1067" s="199">
        <f t="shared" si="901"/>
        <v>0</v>
      </c>
      <c r="W1067" s="199">
        <f t="shared" si="902"/>
        <v>0</v>
      </c>
      <c r="X1067" s="199" t="str">
        <f t="shared" si="903"/>
        <v/>
      </c>
      <c r="Y1067" s="199" t="str">
        <f t="shared" si="904"/>
        <v/>
      </c>
      <c r="Z1067" s="199" t="str">
        <f t="shared" si="905"/>
        <v/>
      </c>
      <c r="AA1067" s="199" t="str">
        <f t="shared" si="906"/>
        <v/>
      </c>
      <c r="AB1067" s="201">
        <f t="shared" ca="1" si="907"/>
        <v>13.301276534020754</v>
      </c>
      <c r="AD1067" s="162">
        <f t="shared" si="908"/>
        <v>0</v>
      </c>
      <c r="AE1067" s="162">
        <f t="shared" si="909"/>
        <v>0.29032680536060157</v>
      </c>
      <c r="AF1067" s="162">
        <f t="shared" si="910"/>
        <v>0</v>
      </c>
      <c r="AG1067" s="162">
        <f t="shared" si="911"/>
        <v>0</v>
      </c>
      <c r="AH1067" s="162" t="str">
        <f t="shared" si="912"/>
        <v/>
      </c>
      <c r="AI1067" s="162" t="str">
        <f t="shared" si="913"/>
        <v/>
      </c>
      <c r="AJ1067" s="162" t="str">
        <f t="shared" si="914"/>
        <v/>
      </c>
      <c r="AK1067" s="162" t="str">
        <f t="shared" si="915"/>
        <v/>
      </c>
      <c r="AM1067" s="199">
        <f t="shared" si="918"/>
        <v>11.093409636392938</v>
      </c>
      <c r="AN1067" s="197">
        <f t="shared" si="920"/>
        <v>0</v>
      </c>
      <c r="AO1067" s="197">
        <f t="shared" si="921"/>
        <v>0</v>
      </c>
      <c r="AP1067" s="197">
        <f t="shared" si="922"/>
        <v>0</v>
      </c>
      <c r="AQ1067" s="197">
        <f t="shared" si="923"/>
        <v>0</v>
      </c>
      <c r="AR1067" s="197" t="str">
        <f t="shared" si="924"/>
        <v/>
      </c>
      <c r="AS1067" s="197" t="str">
        <f t="shared" si="925"/>
        <v/>
      </c>
      <c r="AT1067" s="197" t="str">
        <f t="shared" si="926"/>
        <v/>
      </c>
      <c r="AU1067" s="197" t="str">
        <f t="shared" si="927"/>
        <v/>
      </c>
      <c r="AV1067" s="199">
        <f t="shared" ca="1" si="919"/>
        <v>2.0514694290687965</v>
      </c>
      <c r="AX1067" s="162">
        <f t="shared" si="928"/>
        <v>0</v>
      </c>
      <c r="AY1067" s="162">
        <f t="shared" si="929"/>
        <v>0</v>
      </c>
      <c r="AZ1067" s="162">
        <f t="shared" si="930"/>
        <v>0</v>
      </c>
      <c r="BA1067" s="162">
        <f t="shared" si="931"/>
        <v>0</v>
      </c>
      <c r="BB1067" s="162" t="str">
        <f t="shared" si="932"/>
        <v/>
      </c>
      <c r="BC1067" s="162" t="str">
        <f t="shared" si="933"/>
        <v/>
      </c>
      <c r="BD1067" s="162" t="str">
        <f t="shared" si="934"/>
        <v/>
      </c>
      <c r="BE1067" s="162" t="str">
        <f t="shared" si="935"/>
        <v/>
      </c>
      <c r="BG1067" s="169">
        <f t="shared" si="916"/>
        <v>25.410472491077602</v>
      </c>
      <c r="BH1067" s="169">
        <f t="shared" ca="1" si="917"/>
        <v>13.606751763736771</v>
      </c>
    </row>
    <row r="1068" spans="11:60" x14ac:dyDescent="0.25">
      <c r="K1068" s="199">
        <f t="shared" si="890"/>
        <v>25.461858684183927</v>
      </c>
      <c r="L1068" s="201">
        <f t="shared" si="891"/>
        <v>0.21354459607512039</v>
      </c>
      <c r="M1068" s="201">
        <f t="shared" si="892"/>
        <v>0.21534055253280304</v>
      </c>
      <c r="N1068" s="201">
        <f t="shared" si="893"/>
        <v>0.22634626143803355</v>
      </c>
      <c r="O1068" s="201">
        <f t="shared" si="894"/>
        <v>0.21374190198113066</v>
      </c>
      <c r="P1068" s="201" t="str">
        <f t="shared" si="895"/>
        <v/>
      </c>
      <c r="Q1068" s="201" t="str">
        <f t="shared" si="896"/>
        <v/>
      </c>
      <c r="R1068" s="201" t="str">
        <f t="shared" si="897"/>
        <v/>
      </c>
      <c r="S1068" s="201" t="str">
        <f t="shared" si="898"/>
        <v/>
      </c>
      <c r="T1068" s="199">
        <f t="shared" si="899"/>
        <v>0</v>
      </c>
      <c r="U1068" s="199">
        <f t="shared" si="900"/>
        <v>10.895335135253969</v>
      </c>
      <c r="V1068" s="199">
        <f t="shared" si="901"/>
        <v>0</v>
      </c>
      <c r="W1068" s="199">
        <f t="shared" si="902"/>
        <v>0</v>
      </c>
      <c r="X1068" s="199" t="str">
        <f t="shared" si="903"/>
        <v/>
      </c>
      <c r="Y1068" s="199" t="str">
        <f t="shared" si="904"/>
        <v/>
      </c>
      <c r="Z1068" s="199" t="str">
        <f t="shared" si="905"/>
        <v/>
      </c>
      <c r="AA1068" s="199" t="str">
        <f t="shared" si="906"/>
        <v/>
      </c>
      <c r="AB1068" s="201">
        <f t="shared" ca="1" si="907"/>
        <v>12.905833034441079</v>
      </c>
      <c r="AD1068" s="162">
        <f t="shared" si="908"/>
        <v>0</v>
      </c>
      <c r="AE1068" s="162">
        <f t="shared" si="909"/>
        <v>0.27993489760914209</v>
      </c>
      <c r="AF1068" s="162">
        <f t="shared" si="910"/>
        <v>0</v>
      </c>
      <c r="AG1068" s="162">
        <f t="shared" si="911"/>
        <v>0</v>
      </c>
      <c r="AH1068" s="162" t="str">
        <f t="shared" si="912"/>
        <v/>
      </c>
      <c r="AI1068" s="162" t="str">
        <f t="shared" si="913"/>
        <v/>
      </c>
      <c r="AJ1068" s="162" t="str">
        <f t="shared" si="914"/>
        <v/>
      </c>
      <c r="AK1068" s="162" t="str">
        <f t="shared" si="915"/>
        <v/>
      </c>
      <c r="AM1068" s="199">
        <f t="shared" si="918"/>
        <v>11.10462643076745</v>
      </c>
      <c r="AN1068" s="197">
        <f t="shared" si="920"/>
        <v>0</v>
      </c>
      <c r="AO1068" s="197">
        <f t="shared" si="921"/>
        <v>0</v>
      </c>
      <c r="AP1068" s="197">
        <f t="shared" si="922"/>
        <v>0</v>
      </c>
      <c r="AQ1068" s="197">
        <f t="shared" si="923"/>
        <v>0</v>
      </c>
      <c r="AR1068" s="197" t="str">
        <f t="shared" si="924"/>
        <v/>
      </c>
      <c r="AS1068" s="197" t="str">
        <f t="shared" si="925"/>
        <v/>
      </c>
      <c r="AT1068" s="197" t="str">
        <f t="shared" si="926"/>
        <v/>
      </c>
      <c r="AU1068" s="197" t="str">
        <f t="shared" si="927"/>
        <v/>
      </c>
      <c r="AV1068" s="199">
        <f t="shared" ca="1" si="919"/>
        <v>2.1194713670741434</v>
      </c>
      <c r="AX1068" s="162">
        <f t="shared" si="928"/>
        <v>0</v>
      </c>
      <c r="AY1068" s="162">
        <f t="shared" si="929"/>
        <v>0</v>
      </c>
      <c r="AZ1068" s="162">
        <f t="shared" si="930"/>
        <v>0</v>
      </c>
      <c r="BA1068" s="162">
        <f t="shared" si="931"/>
        <v>0</v>
      </c>
      <c r="BB1068" s="162" t="str">
        <f t="shared" si="932"/>
        <v/>
      </c>
      <c r="BC1068" s="162" t="str">
        <f t="shared" si="933"/>
        <v/>
      </c>
      <c r="BD1068" s="162" t="str">
        <f t="shared" si="934"/>
        <v/>
      </c>
      <c r="BE1068" s="162" t="str">
        <f t="shared" si="935"/>
        <v/>
      </c>
      <c r="BG1068" s="169">
        <f t="shared" si="916"/>
        <v>25.436165587630764</v>
      </c>
      <c r="BH1068" s="169">
        <f t="shared" ca="1" si="917"/>
        <v>13.301276534020754</v>
      </c>
    </row>
    <row r="1069" spans="11:60" x14ac:dyDescent="0.25">
      <c r="K1069" s="199">
        <f t="shared" si="890"/>
        <v>25.487551780737089</v>
      </c>
      <c r="L1069" s="201">
        <f t="shared" si="891"/>
        <v>0.21376008002676028</v>
      </c>
      <c r="M1069" s="201">
        <f t="shared" si="892"/>
        <v>0.21555784875130232</v>
      </c>
      <c r="N1069" s="201">
        <f t="shared" si="893"/>
        <v>0.22657466331637666</v>
      </c>
      <c r="O1069" s="201">
        <f t="shared" si="894"/>
        <v>0.21395758503055662</v>
      </c>
      <c r="P1069" s="201" t="str">
        <f t="shared" si="895"/>
        <v/>
      </c>
      <c r="Q1069" s="201" t="str">
        <f t="shared" si="896"/>
        <v/>
      </c>
      <c r="R1069" s="201" t="str">
        <f t="shared" si="897"/>
        <v/>
      </c>
      <c r="S1069" s="201" t="str">
        <f t="shared" si="898"/>
        <v/>
      </c>
      <c r="T1069" s="199">
        <f t="shared" si="899"/>
        <v>0</v>
      </c>
      <c r="U1069" s="199">
        <f t="shared" si="900"/>
        <v>10.348316612251958</v>
      </c>
      <c r="V1069" s="199">
        <f t="shared" si="901"/>
        <v>0</v>
      </c>
      <c r="W1069" s="199">
        <f t="shared" si="902"/>
        <v>0</v>
      </c>
      <c r="X1069" s="199" t="str">
        <f t="shared" si="903"/>
        <v/>
      </c>
      <c r="Y1069" s="199" t="str">
        <f t="shared" si="904"/>
        <v/>
      </c>
      <c r="Z1069" s="199" t="str">
        <f t="shared" si="905"/>
        <v/>
      </c>
      <c r="AA1069" s="199" t="str">
        <f t="shared" si="906"/>
        <v/>
      </c>
      <c r="AB1069" s="201">
        <f t="shared" ca="1" si="907"/>
        <v>12.400504673454225</v>
      </c>
      <c r="AD1069" s="162">
        <f t="shared" si="908"/>
        <v>0</v>
      </c>
      <c r="AE1069" s="162">
        <f t="shared" si="909"/>
        <v>0.26588029788128315</v>
      </c>
      <c r="AF1069" s="162">
        <f t="shared" si="910"/>
        <v>0</v>
      </c>
      <c r="AG1069" s="162">
        <f t="shared" si="911"/>
        <v>0</v>
      </c>
      <c r="AH1069" s="162" t="str">
        <f t="shared" si="912"/>
        <v/>
      </c>
      <c r="AI1069" s="162" t="str">
        <f t="shared" si="913"/>
        <v/>
      </c>
      <c r="AJ1069" s="162" t="str">
        <f t="shared" si="914"/>
        <v/>
      </c>
      <c r="AK1069" s="162" t="str">
        <f t="shared" si="915"/>
        <v/>
      </c>
      <c r="AM1069" s="199">
        <f t="shared" si="918"/>
        <v>11.115843225141962</v>
      </c>
      <c r="AN1069" s="197">
        <f t="shared" si="920"/>
        <v>0</v>
      </c>
      <c r="AO1069" s="197">
        <f t="shared" si="921"/>
        <v>0</v>
      </c>
      <c r="AP1069" s="197">
        <f t="shared" si="922"/>
        <v>0</v>
      </c>
      <c r="AQ1069" s="197">
        <f t="shared" si="923"/>
        <v>0</v>
      </c>
      <c r="AR1069" s="197" t="str">
        <f t="shared" si="924"/>
        <v/>
      </c>
      <c r="AS1069" s="197" t="str">
        <f t="shared" si="925"/>
        <v/>
      </c>
      <c r="AT1069" s="197" t="str">
        <f t="shared" si="926"/>
        <v/>
      </c>
      <c r="AU1069" s="197" t="str">
        <f t="shared" si="927"/>
        <v/>
      </c>
      <c r="AV1069" s="199">
        <f t="shared" ca="1" si="919"/>
        <v>2.1163997297281316</v>
      </c>
      <c r="AX1069" s="162">
        <f t="shared" si="928"/>
        <v>0</v>
      </c>
      <c r="AY1069" s="162">
        <f t="shared" si="929"/>
        <v>0</v>
      </c>
      <c r="AZ1069" s="162">
        <f t="shared" si="930"/>
        <v>0</v>
      </c>
      <c r="BA1069" s="162">
        <f t="shared" si="931"/>
        <v>0</v>
      </c>
      <c r="BB1069" s="162" t="str">
        <f t="shared" si="932"/>
        <v/>
      </c>
      <c r="BC1069" s="162" t="str">
        <f t="shared" si="933"/>
        <v/>
      </c>
      <c r="BD1069" s="162" t="str">
        <f t="shared" si="934"/>
        <v/>
      </c>
      <c r="BE1069" s="162" t="str">
        <f t="shared" si="935"/>
        <v/>
      </c>
      <c r="BG1069" s="169">
        <f t="shared" si="916"/>
        <v>25.461858684183927</v>
      </c>
      <c r="BH1069" s="169">
        <f t="shared" ca="1" si="917"/>
        <v>12.905833034441079</v>
      </c>
    </row>
    <row r="1070" spans="11:60" x14ac:dyDescent="0.25">
      <c r="K1070" s="199">
        <f t="shared" si="890"/>
        <v>25.513244877290251</v>
      </c>
      <c r="L1070" s="201">
        <f t="shared" si="891"/>
        <v>0.21397556397840015</v>
      </c>
      <c r="M1070" s="201">
        <f t="shared" si="892"/>
        <v>0.2157751449698016</v>
      </c>
      <c r="N1070" s="201">
        <f t="shared" si="893"/>
        <v>0.22680306519471979</v>
      </c>
      <c r="O1070" s="201">
        <f t="shared" si="894"/>
        <v>0.21417326807998258</v>
      </c>
      <c r="P1070" s="201" t="str">
        <f t="shared" si="895"/>
        <v/>
      </c>
      <c r="Q1070" s="201" t="str">
        <f t="shared" si="896"/>
        <v/>
      </c>
      <c r="R1070" s="201" t="str">
        <f t="shared" si="897"/>
        <v/>
      </c>
      <c r="S1070" s="201" t="str">
        <f t="shared" si="898"/>
        <v/>
      </c>
      <c r="T1070" s="199">
        <f t="shared" si="899"/>
        <v>0</v>
      </c>
      <c r="U1070" s="199">
        <f t="shared" si="900"/>
        <v>9.6969231969279743</v>
      </c>
      <c r="V1070" s="199">
        <f t="shared" si="901"/>
        <v>0</v>
      </c>
      <c r="W1070" s="199">
        <f t="shared" si="902"/>
        <v>0</v>
      </c>
      <c r="X1070" s="199" t="str">
        <f t="shared" si="903"/>
        <v/>
      </c>
      <c r="Y1070" s="199" t="str">
        <f t="shared" si="904"/>
        <v/>
      </c>
      <c r="Z1070" s="199" t="str">
        <f t="shared" si="905"/>
        <v/>
      </c>
      <c r="AA1070" s="199" t="str">
        <f t="shared" si="906"/>
        <v/>
      </c>
      <c r="AB1070" s="201">
        <f t="shared" ca="1" si="907"/>
        <v>11.726565586174543</v>
      </c>
      <c r="AD1070" s="162">
        <f t="shared" si="908"/>
        <v>0</v>
      </c>
      <c r="AE1070" s="162">
        <f t="shared" si="909"/>
        <v>0.24914398396726989</v>
      </c>
      <c r="AF1070" s="162">
        <f t="shared" si="910"/>
        <v>0</v>
      </c>
      <c r="AG1070" s="162">
        <f t="shared" si="911"/>
        <v>0</v>
      </c>
      <c r="AH1070" s="162" t="str">
        <f t="shared" si="912"/>
        <v/>
      </c>
      <c r="AI1070" s="162" t="str">
        <f t="shared" si="913"/>
        <v/>
      </c>
      <c r="AJ1070" s="162" t="str">
        <f t="shared" si="914"/>
        <v/>
      </c>
      <c r="AK1070" s="162" t="str">
        <f t="shared" si="915"/>
        <v/>
      </c>
      <c r="AM1070" s="199">
        <f t="shared" si="918"/>
        <v>11.127060019516474</v>
      </c>
      <c r="AN1070" s="197">
        <f t="shared" si="920"/>
        <v>0</v>
      </c>
      <c r="AO1070" s="197">
        <f t="shared" si="921"/>
        <v>0</v>
      </c>
      <c r="AP1070" s="197">
        <f t="shared" si="922"/>
        <v>0</v>
      </c>
      <c r="AQ1070" s="197">
        <f t="shared" si="923"/>
        <v>0</v>
      </c>
      <c r="AR1070" s="197" t="str">
        <f t="shared" si="924"/>
        <v/>
      </c>
      <c r="AS1070" s="197" t="str">
        <f t="shared" si="925"/>
        <v/>
      </c>
      <c r="AT1070" s="197" t="str">
        <f t="shared" si="926"/>
        <v/>
      </c>
      <c r="AU1070" s="197" t="str">
        <f t="shared" si="927"/>
        <v/>
      </c>
      <c r="AV1070" s="199">
        <f t="shared" ca="1" si="919"/>
        <v>2.0698421656723998</v>
      </c>
      <c r="AX1070" s="162">
        <f t="shared" si="928"/>
        <v>0</v>
      </c>
      <c r="AY1070" s="162">
        <f t="shared" si="929"/>
        <v>0</v>
      </c>
      <c r="AZ1070" s="162">
        <f t="shared" si="930"/>
        <v>0</v>
      </c>
      <c r="BA1070" s="162">
        <f t="shared" si="931"/>
        <v>0</v>
      </c>
      <c r="BB1070" s="162" t="str">
        <f t="shared" si="932"/>
        <v/>
      </c>
      <c r="BC1070" s="162" t="str">
        <f t="shared" si="933"/>
        <v/>
      </c>
      <c r="BD1070" s="162" t="str">
        <f t="shared" si="934"/>
        <v/>
      </c>
      <c r="BE1070" s="162" t="str">
        <f t="shared" si="935"/>
        <v/>
      </c>
      <c r="BG1070" s="169">
        <f t="shared" si="916"/>
        <v>25.487551780737089</v>
      </c>
      <c r="BH1070" s="169">
        <f t="shared" ca="1" si="917"/>
        <v>12.400504673454225</v>
      </c>
    </row>
    <row r="1071" spans="11:60" x14ac:dyDescent="0.25">
      <c r="K1071" s="199">
        <f t="shared" si="890"/>
        <v>25.538937973843414</v>
      </c>
      <c r="L1071" s="201">
        <f t="shared" si="891"/>
        <v>0.21419104793004004</v>
      </c>
      <c r="M1071" s="201">
        <f t="shared" si="892"/>
        <v>0.21599244118830091</v>
      </c>
      <c r="N1071" s="201">
        <f t="shared" si="893"/>
        <v>0.2270314670730629</v>
      </c>
      <c r="O1071" s="201">
        <f t="shared" si="894"/>
        <v>0.21438895112940856</v>
      </c>
      <c r="P1071" s="201" t="str">
        <f t="shared" si="895"/>
        <v/>
      </c>
      <c r="Q1071" s="201" t="str">
        <f t="shared" si="896"/>
        <v/>
      </c>
      <c r="R1071" s="201" t="str">
        <f t="shared" si="897"/>
        <v/>
      </c>
      <c r="S1071" s="201" t="str">
        <f t="shared" si="898"/>
        <v/>
      </c>
      <c r="T1071" s="199">
        <f t="shared" si="899"/>
        <v>0</v>
      </c>
      <c r="U1071" s="199">
        <f t="shared" si="900"/>
        <v>8.9801211035721664</v>
      </c>
      <c r="V1071" s="199">
        <f t="shared" si="901"/>
        <v>0</v>
      </c>
      <c r="W1071" s="199">
        <f t="shared" si="902"/>
        <v>0</v>
      </c>
      <c r="X1071" s="199" t="str">
        <f t="shared" si="903"/>
        <v/>
      </c>
      <c r="Y1071" s="199" t="str">
        <f t="shared" si="904"/>
        <v/>
      </c>
      <c r="Z1071" s="199" t="str">
        <f t="shared" si="905"/>
        <v/>
      </c>
      <c r="AA1071" s="199" t="str">
        <f t="shared" si="906"/>
        <v/>
      </c>
      <c r="AB1071" s="201">
        <f t="shared" ca="1" si="907"/>
        <v>11.09351325237207</v>
      </c>
      <c r="AD1071" s="162">
        <f t="shared" si="908"/>
        <v>0</v>
      </c>
      <c r="AE1071" s="162">
        <f t="shared" si="909"/>
        <v>0.23072711857317024</v>
      </c>
      <c r="AF1071" s="162">
        <f t="shared" si="910"/>
        <v>0</v>
      </c>
      <c r="AG1071" s="162">
        <f t="shared" si="911"/>
        <v>0</v>
      </c>
      <c r="AH1071" s="162" t="str">
        <f t="shared" si="912"/>
        <v/>
      </c>
      <c r="AI1071" s="162" t="str">
        <f t="shared" si="913"/>
        <v/>
      </c>
      <c r="AJ1071" s="162" t="str">
        <f t="shared" si="914"/>
        <v/>
      </c>
      <c r="AK1071" s="162" t="str">
        <f t="shared" si="915"/>
        <v/>
      </c>
      <c r="AM1071" s="199">
        <f t="shared" si="918"/>
        <v>11.138276813890986</v>
      </c>
      <c r="AN1071" s="197">
        <f t="shared" si="920"/>
        <v>0</v>
      </c>
      <c r="AO1071" s="197">
        <f t="shared" si="921"/>
        <v>0</v>
      </c>
      <c r="AP1071" s="197">
        <f t="shared" si="922"/>
        <v>0</v>
      </c>
      <c r="AQ1071" s="197">
        <f t="shared" si="923"/>
        <v>0</v>
      </c>
      <c r="AR1071" s="197" t="str">
        <f t="shared" si="924"/>
        <v/>
      </c>
      <c r="AS1071" s="197" t="str">
        <f t="shared" si="925"/>
        <v/>
      </c>
      <c r="AT1071" s="197" t="str">
        <f t="shared" si="926"/>
        <v/>
      </c>
      <c r="AU1071" s="197" t="str">
        <f t="shared" si="927"/>
        <v/>
      </c>
      <c r="AV1071" s="199">
        <f t="shared" ca="1" si="919"/>
        <v>2.0515840883109351</v>
      </c>
      <c r="AX1071" s="162">
        <f t="shared" si="928"/>
        <v>0</v>
      </c>
      <c r="AY1071" s="162">
        <f t="shared" si="929"/>
        <v>0</v>
      </c>
      <c r="AZ1071" s="162">
        <f t="shared" si="930"/>
        <v>0</v>
      </c>
      <c r="BA1071" s="162">
        <f t="shared" si="931"/>
        <v>0</v>
      </c>
      <c r="BB1071" s="162" t="str">
        <f t="shared" si="932"/>
        <v/>
      </c>
      <c r="BC1071" s="162" t="str">
        <f t="shared" si="933"/>
        <v/>
      </c>
      <c r="BD1071" s="162" t="str">
        <f t="shared" si="934"/>
        <v/>
      </c>
      <c r="BE1071" s="162" t="str">
        <f t="shared" si="935"/>
        <v/>
      </c>
      <c r="BG1071" s="169">
        <f t="shared" si="916"/>
        <v>25.513244877290251</v>
      </c>
      <c r="BH1071" s="169">
        <f t="shared" ca="1" si="917"/>
        <v>11.726565586174543</v>
      </c>
    </row>
    <row r="1072" spans="11:60" x14ac:dyDescent="0.25">
      <c r="K1072" s="199">
        <f t="shared" si="890"/>
        <v>25.564631070396576</v>
      </c>
      <c r="L1072" s="201">
        <f t="shared" si="891"/>
        <v>0.21440653188167991</v>
      </c>
      <c r="M1072" s="201">
        <f t="shared" si="892"/>
        <v>0.21620973740680022</v>
      </c>
      <c r="N1072" s="201">
        <f t="shared" si="893"/>
        <v>0.22725986895140601</v>
      </c>
      <c r="O1072" s="201">
        <f t="shared" si="894"/>
        <v>0.21460463417883452</v>
      </c>
      <c r="P1072" s="201" t="str">
        <f t="shared" si="895"/>
        <v/>
      </c>
      <c r="Q1072" s="201" t="str">
        <f t="shared" si="896"/>
        <v/>
      </c>
      <c r="R1072" s="201" t="str">
        <f t="shared" si="897"/>
        <v/>
      </c>
      <c r="S1072" s="201" t="str">
        <f t="shared" si="898"/>
        <v/>
      </c>
      <c r="T1072" s="199">
        <f t="shared" si="899"/>
        <v>0</v>
      </c>
      <c r="U1072" s="199">
        <f t="shared" si="900"/>
        <v>8.2333232038122635</v>
      </c>
      <c r="V1072" s="199">
        <f t="shared" si="901"/>
        <v>0</v>
      </c>
      <c r="W1072" s="199">
        <f t="shared" si="902"/>
        <v>0</v>
      </c>
      <c r="X1072" s="199" t="str">
        <f t="shared" si="903"/>
        <v/>
      </c>
      <c r="Y1072" s="199" t="str">
        <f t="shared" si="904"/>
        <v/>
      </c>
      <c r="Z1072" s="199" t="str">
        <f t="shared" si="905"/>
        <v/>
      </c>
      <c r="AA1072" s="199" t="str">
        <f t="shared" si="906"/>
        <v/>
      </c>
      <c r="AB1072" s="201">
        <f t="shared" ca="1" si="907"/>
        <v>10.393862622545306</v>
      </c>
      <c r="AD1072" s="162">
        <f t="shared" si="908"/>
        <v>0</v>
      </c>
      <c r="AE1072" s="162">
        <f t="shared" si="909"/>
        <v>0.21153956802894022</v>
      </c>
      <c r="AF1072" s="162">
        <f t="shared" si="910"/>
        <v>0</v>
      </c>
      <c r="AG1072" s="162">
        <f t="shared" si="911"/>
        <v>0</v>
      </c>
      <c r="AH1072" s="162" t="str">
        <f t="shared" si="912"/>
        <v/>
      </c>
      <c r="AI1072" s="162" t="str">
        <f t="shared" si="913"/>
        <v/>
      </c>
      <c r="AJ1072" s="162" t="str">
        <f t="shared" si="914"/>
        <v/>
      </c>
      <c r="AK1072" s="162" t="str">
        <f t="shared" si="915"/>
        <v/>
      </c>
      <c r="AM1072" s="199">
        <f t="shared" si="918"/>
        <v>11.149493608265498</v>
      </c>
      <c r="AN1072" s="197">
        <f t="shared" si="920"/>
        <v>0</v>
      </c>
      <c r="AO1072" s="197">
        <f t="shared" si="921"/>
        <v>0</v>
      </c>
      <c r="AP1072" s="197">
        <f t="shared" si="922"/>
        <v>0</v>
      </c>
      <c r="AQ1072" s="197">
        <f t="shared" si="923"/>
        <v>0</v>
      </c>
      <c r="AR1072" s="197" t="str">
        <f t="shared" si="924"/>
        <v/>
      </c>
      <c r="AS1072" s="197" t="str">
        <f t="shared" si="925"/>
        <v/>
      </c>
      <c r="AT1072" s="197" t="str">
        <f t="shared" si="926"/>
        <v/>
      </c>
      <c r="AU1072" s="197" t="str">
        <f t="shared" si="927"/>
        <v/>
      </c>
      <c r="AV1072" s="199">
        <f t="shared" ca="1" si="919"/>
        <v>2.1274333131648353</v>
      </c>
      <c r="AX1072" s="162">
        <f t="shared" si="928"/>
        <v>0</v>
      </c>
      <c r="AY1072" s="162">
        <f t="shared" si="929"/>
        <v>0</v>
      </c>
      <c r="AZ1072" s="162">
        <f t="shared" si="930"/>
        <v>0</v>
      </c>
      <c r="BA1072" s="162">
        <f t="shared" si="931"/>
        <v>0</v>
      </c>
      <c r="BB1072" s="162" t="str">
        <f t="shared" si="932"/>
        <v/>
      </c>
      <c r="BC1072" s="162" t="str">
        <f t="shared" si="933"/>
        <v/>
      </c>
      <c r="BD1072" s="162" t="str">
        <f t="shared" si="934"/>
        <v/>
      </c>
      <c r="BE1072" s="162" t="str">
        <f t="shared" si="935"/>
        <v/>
      </c>
      <c r="BG1072" s="169">
        <f t="shared" si="916"/>
        <v>25.538937973843414</v>
      </c>
      <c r="BH1072" s="169">
        <f t="shared" ca="1" si="917"/>
        <v>11.09351325237207</v>
      </c>
    </row>
    <row r="1073" spans="11:60" x14ac:dyDescent="0.25">
      <c r="K1073" s="199">
        <f t="shared" si="890"/>
        <v>25.590324166949738</v>
      </c>
      <c r="L1073" s="201">
        <f t="shared" si="891"/>
        <v>0.2146220158333198</v>
      </c>
      <c r="M1073" s="201">
        <f t="shared" si="892"/>
        <v>0.2164270336252995</v>
      </c>
      <c r="N1073" s="201">
        <f t="shared" si="893"/>
        <v>0.22748827082974915</v>
      </c>
      <c r="O1073" s="201">
        <f t="shared" si="894"/>
        <v>0.21482031722826048</v>
      </c>
      <c r="P1073" s="201" t="str">
        <f t="shared" si="895"/>
        <v/>
      </c>
      <c r="Q1073" s="201" t="str">
        <f t="shared" si="896"/>
        <v/>
      </c>
      <c r="R1073" s="201" t="str">
        <f t="shared" si="897"/>
        <v/>
      </c>
      <c r="S1073" s="201" t="str">
        <f t="shared" si="898"/>
        <v/>
      </c>
      <c r="T1073" s="199">
        <f t="shared" si="899"/>
        <v>0</v>
      </c>
      <c r="U1073" s="199">
        <f t="shared" si="900"/>
        <v>7.4858028141826116</v>
      </c>
      <c r="V1073" s="199">
        <f t="shared" si="901"/>
        <v>0</v>
      </c>
      <c r="W1073" s="199">
        <f t="shared" si="902"/>
        <v>0</v>
      </c>
      <c r="X1073" s="199" t="str">
        <f t="shared" si="903"/>
        <v/>
      </c>
      <c r="Y1073" s="199" t="str">
        <f t="shared" si="904"/>
        <v/>
      </c>
      <c r="Z1073" s="199" t="str">
        <f t="shared" si="905"/>
        <v/>
      </c>
      <c r="AA1073" s="199" t="str">
        <f t="shared" si="906"/>
        <v/>
      </c>
      <c r="AB1073" s="201">
        <f t="shared" ca="1" si="907"/>
        <v>9.6457085776983398</v>
      </c>
      <c r="AD1073" s="162">
        <f t="shared" si="908"/>
        <v>0</v>
      </c>
      <c r="AE1073" s="162">
        <f t="shared" si="909"/>
        <v>0.19233345448272807</v>
      </c>
      <c r="AF1073" s="162">
        <f t="shared" si="910"/>
        <v>0</v>
      </c>
      <c r="AG1073" s="162">
        <f t="shared" si="911"/>
        <v>0</v>
      </c>
      <c r="AH1073" s="162" t="str">
        <f t="shared" si="912"/>
        <v/>
      </c>
      <c r="AI1073" s="162" t="str">
        <f t="shared" si="913"/>
        <v/>
      </c>
      <c r="AJ1073" s="162" t="str">
        <f t="shared" si="914"/>
        <v/>
      </c>
      <c r="AK1073" s="162" t="str">
        <f t="shared" si="915"/>
        <v/>
      </c>
      <c r="AM1073" s="199">
        <f t="shared" si="918"/>
        <v>11.16071040264001</v>
      </c>
      <c r="AN1073" s="197">
        <f t="shared" si="920"/>
        <v>0</v>
      </c>
      <c r="AO1073" s="197">
        <f t="shared" si="921"/>
        <v>0</v>
      </c>
      <c r="AP1073" s="197">
        <f t="shared" si="922"/>
        <v>0</v>
      </c>
      <c r="AQ1073" s="197">
        <f t="shared" si="923"/>
        <v>0</v>
      </c>
      <c r="AR1073" s="197" t="str">
        <f t="shared" si="924"/>
        <v/>
      </c>
      <c r="AS1073" s="197" t="str">
        <f t="shared" si="925"/>
        <v/>
      </c>
      <c r="AT1073" s="197" t="str">
        <f t="shared" si="926"/>
        <v/>
      </c>
      <c r="AU1073" s="197" t="str">
        <f t="shared" si="927"/>
        <v/>
      </c>
      <c r="AV1073" s="199">
        <f t="shared" ca="1" si="919"/>
        <v>2.1042953097455421</v>
      </c>
      <c r="AX1073" s="162">
        <f t="shared" si="928"/>
        <v>0</v>
      </c>
      <c r="AY1073" s="162">
        <f t="shared" si="929"/>
        <v>0</v>
      </c>
      <c r="AZ1073" s="162">
        <f t="shared" si="930"/>
        <v>0</v>
      </c>
      <c r="BA1073" s="162">
        <f t="shared" si="931"/>
        <v>0</v>
      </c>
      <c r="BB1073" s="162" t="str">
        <f t="shared" si="932"/>
        <v/>
      </c>
      <c r="BC1073" s="162" t="str">
        <f t="shared" si="933"/>
        <v/>
      </c>
      <c r="BD1073" s="162" t="str">
        <f t="shared" si="934"/>
        <v/>
      </c>
      <c r="BE1073" s="162" t="str">
        <f t="shared" si="935"/>
        <v/>
      </c>
      <c r="BG1073" s="169">
        <f t="shared" si="916"/>
        <v>25.564631070396576</v>
      </c>
      <c r="BH1073" s="169">
        <f t="shared" ca="1" si="917"/>
        <v>10.393862622545306</v>
      </c>
    </row>
    <row r="1074" spans="11:60" x14ac:dyDescent="0.25">
      <c r="K1074" s="199">
        <f t="shared" si="890"/>
        <v>25.616017263502901</v>
      </c>
      <c r="L1074" s="201">
        <f t="shared" si="891"/>
        <v>0.21483749978495967</v>
      </c>
      <c r="M1074" s="201">
        <f t="shared" si="892"/>
        <v>0.21664432984379881</v>
      </c>
      <c r="N1074" s="201">
        <f t="shared" si="893"/>
        <v>0.22771667270809229</v>
      </c>
      <c r="O1074" s="201">
        <f t="shared" si="894"/>
        <v>0.21503600027768646</v>
      </c>
      <c r="P1074" s="201" t="str">
        <f t="shared" si="895"/>
        <v/>
      </c>
      <c r="Q1074" s="201" t="str">
        <f t="shared" si="896"/>
        <v/>
      </c>
      <c r="R1074" s="201" t="str">
        <f t="shared" si="897"/>
        <v/>
      </c>
      <c r="S1074" s="201" t="str">
        <f t="shared" si="898"/>
        <v/>
      </c>
      <c r="T1074" s="199">
        <f t="shared" si="899"/>
        <v>0</v>
      </c>
      <c r="U1074" s="199">
        <f t="shared" si="900"/>
        <v>6.7597616919682908</v>
      </c>
      <c r="V1074" s="199">
        <f t="shared" si="901"/>
        <v>0</v>
      </c>
      <c r="W1074" s="199">
        <f t="shared" si="902"/>
        <v>0</v>
      </c>
      <c r="X1074" s="199" t="str">
        <f t="shared" si="903"/>
        <v/>
      </c>
      <c r="Y1074" s="199" t="str">
        <f t="shared" si="904"/>
        <v/>
      </c>
      <c r="Z1074" s="199" t="str">
        <f t="shared" si="905"/>
        <v/>
      </c>
      <c r="AA1074" s="199" t="str">
        <f t="shared" si="906"/>
        <v/>
      </c>
      <c r="AB1074" s="201">
        <f t="shared" ca="1" si="907"/>
        <v>8.7837072085863976</v>
      </c>
      <c r="AD1074" s="162">
        <f t="shared" si="908"/>
        <v>0</v>
      </c>
      <c r="AE1074" s="162">
        <f t="shared" si="909"/>
        <v>0.17367920982810919</v>
      </c>
      <c r="AF1074" s="162">
        <f t="shared" si="910"/>
        <v>0</v>
      </c>
      <c r="AG1074" s="162">
        <f t="shared" si="911"/>
        <v>0</v>
      </c>
      <c r="AH1074" s="162" t="str">
        <f t="shared" si="912"/>
        <v/>
      </c>
      <c r="AI1074" s="162" t="str">
        <f t="shared" si="913"/>
        <v/>
      </c>
      <c r="AJ1074" s="162" t="str">
        <f t="shared" si="914"/>
        <v/>
      </c>
      <c r="AK1074" s="162" t="str">
        <f t="shared" si="915"/>
        <v/>
      </c>
      <c r="AM1074" s="199">
        <f t="shared" si="918"/>
        <v>11.171927197014522</v>
      </c>
      <c r="AN1074" s="197">
        <f t="shared" si="920"/>
        <v>0</v>
      </c>
      <c r="AO1074" s="197">
        <f t="shared" si="921"/>
        <v>0</v>
      </c>
      <c r="AP1074" s="197">
        <f t="shared" si="922"/>
        <v>0</v>
      </c>
      <c r="AQ1074" s="197">
        <f t="shared" si="923"/>
        <v>0</v>
      </c>
      <c r="AR1074" s="197" t="str">
        <f t="shared" si="924"/>
        <v/>
      </c>
      <c r="AS1074" s="197" t="str">
        <f t="shared" si="925"/>
        <v/>
      </c>
      <c r="AT1074" s="197" t="str">
        <f t="shared" si="926"/>
        <v/>
      </c>
      <c r="AU1074" s="197" t="str">
        <f t="shared" si="927"/>
        <v/>
      </c>
      <c r="AV1074" s="199">
        <f t="shared" ca="1" si="919"/>
        <v>2.1233975801257827</v>
      </c>
      <c r="AX1074" s="162">
        <f t="shared" si="928"/>
        <v>0</v>
      </c>
      <c r="AY1074" s="162">
        <f t="shared" si="929"/>
        <v>0</v>
      </c>
      <c r="AZ1074" s="162">
        <f t="shared" si="930"/>
        <v>0</v>
      </c>
      <c r="BA1074" s="162">
        <f t="shared" si="931"/>
        <v>0</v>
      </c>
      <c r="BB1074" s="162" t="str">
        <f t="shared" si="932"/>
        <v/>
      </c>
      <c r="BC1074" s="162" t="str">
        <f t="shared" si="933"/>
        <v/>
      </c>
      <c r="BD1074" s="162" t="str">
        <f t="shared" si="934"/>
        <v/>
      </c>
      <c r="BE1074" s="162" t="str">
        <f t="shared" si="935"/>
        <v/>
      </c>
      <c r="BG1074" s="169">
        <f t="shared" si="916"/>
        <v>25.590324166949738</v>
      </c>
      <c r="BH1074" s="169">
        <f t="shared" ca="1" si="917"/>
        <v>9.6457085776983398</v>
      </c>
    </row>
    <row r="1075" spans="11:60" x14ac:dyDescent="0.25">
      <c r="K1075" s="199">
        <f t="shared" si="890"/>
        <v>25.641710360056063</v>
      </c>
      <c r="L1075" s="201">
        <f t="shared" si="891"/>
        <v>0.21505298373659953</v>
      </c>
      <c r="M1075" s="201">
        <f t="shared" si="892"/>
        <v>0.21686162606229809</v>
      </c>
      <c r="N1075" s="201">
        <f t="shared" si="893"/>
        <v>0.22794507458643537</v>
      </c>
      <c r="O1075" s="201">
        <f t="shared" si="894"/>
        <v>0.21525168332711242</v>
      </c>
      <c r="P1075" s="201" t="str">
        <f t="shared" si="895"/>
        <v/>
      </c>
      <c r="Q1075" s="201" t="str">
        <f t="shared" si="896"/>
        <v/>
      </c>
      <c r="R1075" s="201" t="str">
        <f t="shared" si="897"/>
        <v/>
      </c>
      <c r="S1075" s="201" t="str">
        <f t="shared" si="898"/>
        <v/>
      </c>
      <c r="T1075" s="199">
        <f t="shared" si="899"/>
        <v>0</v>
      </c>
      <c r="U1075" s="199">
        <f t="shared" si="900"/>
        <v>6.0706044052264962</v>
      </c>
      <c r="V1075" s="199">
        <f t="shared" si="901"/>
        <v>0</v>
      </c>
      <c r="W1075" s="199">
        <f t="shared" si="902"/>
        <v>0</v>
      </c>
      <c r="X1075" s="199" t="str">
        <f t="shared" si="903"/>
        <v/>
      </c>
      <c r="Y1075" s="199" t="str">
        <f t="shared" si="904"/>
        <v/>
      </c>
      <c r="Z1075" s="199" t="str">
        <f t="shared" si="905"/>
        <v/>
      </c>
      <c r="AA1075" s="199" t="str">
        <f t="shared" si="906"/>
        <v/>
      </c>
      <c r="AB1075" s="201">
        <f t="shared" ca="1" si="907"/>
        <v>8.1528259095563946</v>
      </c>
      <c r="AD1075" s="162">
        <f t="shared" si="908"/>
        <v>0</v>
      </c>
      <c r="AE1075" s="162">
        <f t="shared" si="909"/>
        <v>0.15597262511953688</v>
      </c>
      <c r="AF1075" s="162">
        <f t="shared" si="910"/>
        <v>0</v>
      </c>
      <c r="AG1075" s="162">
        <f t="shared" si="911"/>
        <v>0</v>
      </c>
      <c r="AH1075" s="162" t="str">
        <f t="shared" si="912"/>
        <v/>
      </c>
      <c r="AI1075" s="162" t="str">
        <f t="shared" si="913"/>
        <v/>
      </c>
      <c r="AJ1075" s="162" t="str">
        <f t="shared" si="914"/>
        <v/>
      </c>
      <c r="AK1075" s="162" t="str">
        <f t="shared" si="915"/>
        <v/>
      </c>
      <c r="AM1075" s="199">
        <f t="shared" si="918"/>
        <v>11.183143991389034</v>
      </c>
      <c r="AN1075" s="197">
        <f t="shared" si="920"/>
        <v>0</v>
      </c>
      <c r="AO1075" s="197">
        <f t="shared" si="921"/>
        <v>0</v>
      </c>
      <c r="AP1075" s="197">
        <f t="shared" si="922"/>
        <v>0</v>
      </c>
      <c r="AQ1075" s="197">
        <f t="shared" si="923"/>
        <v>0</v>
      </c>
      <c r="AR1075" s="197" t="str">
        <f t="shared" si="924"/>
        <v/>
      </c>
      <c r="AS1075" s="197" t="str">
        <f t="shared" si="925"/>
        <v/>
      </c>
      <c r="AT1075" s="197" t="str">
        <f t="shared" si="926"/>
        <v/>
      </c>
      <c r="AU1075" s="197" t="str">
        <f t="shared" si="927"/>
        <v/>
      </c>
      <c r="AV1075" s="199">
        <f t="shared" ca="1" si="919"/>
        <v>2.0868976236694894</v>
      </c>
      <c r="AX1075" s="162">
        <f t="shared" si="928"/>
        <v>0</v>
      </c>
      <c r="AY1075" s="162">
        <f t="shared" si="929"/>
        <v>0</v>
      </c>
      <c r="AZ1075" s="162">
        <f t="shared" si="930"/>
        <v>0</v>
      </c>
      <c r="BA1075" s="162">
        <f t="shared" si="931"/>
        <v>0</v>
      </c>
      <c r="BB1075" s="162" t="str">
        <f t="shared" si="932"/>
        <v/>
      </c>
      <c r="BC1075" s="162" t="str">
        <f t="shared" si="933"/>
        <v/>
      </c>
      <c r="BD1075" s="162" t="str">
        <f t="shared" si="934"/>
        <v/>
      </c>
      <c r="BE1075" s="162" t="str">
        <f t="shared" si="935"/>
        <v/>
      </c>
      <c r="BG1075" s="169">
        <f t="shared" si="916"/>
        <v>25.616017263502901</v>
      </c>
      <c r="BH1075" s="169">
        <f t="shared" ca="1" si="917"/>
        <v>8.7837072085863976</v>
      </c>
    </row>
    <row r="1076" spans="11:60" x14ac:dyDescent="0.25">
      <c r="K1076" s="199">
        <f t="shared" si="890"/>
        <v>25.667403456609225</v>
      </c>
      <c r="L1076" s="201">
        <f t="shared" si="891"/>
        <v>0.21526846768823943</v>
      </c>
      <c r="M1076" s="201">
        <f t="shared" si="892"/>
        <v>0.21707892228079739</v>
      </c>
      <c r="N1076" s="201">
        <f t="shared" si="893"/>
        <v>0.22817347646477851</v>
      </c>
      <c r="O1076" s="201">
        <f t="shared" si="894"/>
        <v>0.21546736637653835</v>
      </c>
      <c r="P1076" s="201" t="str">
        <f t="shared" si="895"/>
        <v/>
      </c>
      <c r="Q1076" s="201" t="str">
        <f t="shared" si="896"/>
        <v/>
      </c>
      <c r="R1076" s="201" t="str">
        <f t="shared" si="897"/>
        <v/>
      </c>
      <c r="S1076" s="201" t="str">
        <f t="shared" si="898"/>
        <v/>
      </c>
      <c r="T1076" s="199">
        <f t="shared" si="899"/>
        <v>0</v>
      </c>
      <c r="U1076" s="199">
        <f t="shared" si="900"/>
        <v>5.4278992703984787</v>
      </c>
      <c r="V1076" s="199">
        <f t="shared" si="901"/>
        <v>0</v>
      </c>
      <c r="W1076" s="199">
        <f t="shared" si="902"/>
        <v>0</v>
      </c>
      <c r="X1076" s="199" t="str">
        <f t="shared" si="903"/>
        <v/>
      </c>
      <c r="Y1076" s="199" t="str">
        <f t="shared" si="904"/>
        <v/>
      </c>
      <c r="Z1076" s="199" t="str">
        <f t="shared" si="905"/>
        <v/>
      </c>
      <c r="AA1076" s="199" t="str">
        <f t="shared" si="906"/>
        <v/>
      </c>
      <c r="AB1076" s="201">
        <f t="shared" ca="1" si="907"/>
        <v>7.5821342403161154</v>
      </c>
      <c r="AD1076" s="162">
        <f t="shared" si="908"/>
        <v>0</v>
      </c>
      <c r="AE1076" s="162">
        <f t="shared" si="909"/>
        <v>0.13945954003518743</v>
      </c>
      <c r="AF1076" s="162">
        <f t="shared" si="910"/>
        <v>0</v>
      </c>
      <c r="AG1076" s="162">
        <f t="shared" si="911"/>
        <v>0</v>
      </c>
      <c r="AH1076" s="162" t="str">
        <f t="shared" si="912"/>
        <v/>
      </c>
      <c r="AI1076" s="162" t="str">
        <f t="shared" si="913"/>
        <v/>
      </c>
      <c r="AJ1076" s="162" t="str">
        <f t="shared" si="914"/>
        <v/>
      </c>
      <c r="AK1076" s="162" t="str">
        <f t="shared" si="915"/>
        <v/>
      </c>
      <c r="AM1076" s="199">
        <f t="shared" si="918"/>
        <v>11.194360785763546</v>
      </c>
      <c r="AN1076" s="197">
        <f t="shared" si="920"/>
        <v>0</v>
      </c>
      <c r="AO1076" s="197">
        <f t="shared" si="921"/>
        <v>0</v>
      </c>
      <c r="AP1076" s="197">
        <f t="shared" si="922"/>
        <v>0</v>
      </c>
      <c r="AQ1076" s="197">
        <f t="shared" si="923"/>
        <v>0</v>
      </c>
      <c r="AR1076" s="197" t="str">
        <f t="shared" si="924"/>
        <v/>
      </c>
      <c r="AS1076" s="197" t="str">
        <f t="shared" si="925"/>
        <v/>
      </c>
      <c r="AT1076" s="197" t="str">
        <f t="shared" si="926"/>
        <v/>
      </c>
      <c r="AU1076" s="197" t="str">
        <f t="shared" si="927"/>
        <v/>
      </c>
      <c r="AV1076" s="199">
        <f t="shared" ca="1" si="919"/>
        <v>2.0302711374263289</v>
      </c>
      <c r="AX1076" s="162">
        <f t="shared" si="928"/>
        <v>0</v>
      </c>
      <c r="AY1076" s="162">
        <f t="shared" si="929"/>
        <v>0</v>
      </c>
      <c r="AZ1076" s="162">
        <f t="shared" si="930"/>
        <v>0</v>
      </c>
      <c r="BA1076" s="162">
        <f t="shared" si="931"/>
        <v>0</v>
      </c>
      <c r="BB1076" s="162" t="str">
        <f t="shared" si="932"/>
        <v/>
      </c>
      <c r="BC1076" s="162" t="str">
        <f t="shared" si="933"/>
        <v/>
      </c>
      <c r="BD1076" s="162" t="str">
        <f t="shared" si="934"/>
        <v/>
      </c>
      <c r="BE1076" s="162" t="str">
        <f t="shared" si="935"/>
        <v/>
      </c>
      <c r="BG1076" s="169">
        <f t="shared" si="916"/>
        <v>25.641710360056063</v>
      </c>
      <c r="BH1076" s="169">
        <f t="shared" ca="1" si="917"/>
        <v>8.1528259095563946</v>
      </c>
    </row>
    <row r="1077" spans="11:60" x14ac:dyDescent="0.25">
      <c r="K1077" s="199">
        <f t="shared" si="890"/>
        <v>25.693096553162388</v>
      </c>
      <c r="L1077" s="201">
        <f t="shared" si="891"/>
        <v>0.21548395163987932</v>
      </c>
      <c r="M1077" s="201">
        <f t="shared" si="892"/>
        <v>0.2172962184992967</v>
      </c>
      <c r="N1077" s="201">
        <f t="shared" si="893"/>
        <v>0.22840187834312164</v>
      </c>
      <c r="O1077" s="201">
        <f t="shared" si="894"/>
        <v>0.21568304942596433</v>
      </c>
      <c r="P1077" s="201" t="str">
        <f t="shared" si="895"/>
        <v/>
      </c>
      <c r="Q1077" s="201" t="str">
        <f t="shared" si="896"/>
        <v/>
      </c>
      <c r="R1077" s="201" t="str">
        <f t="shared" si="897"/>
        <v/>
      </c>
      <c r="S1077" s="201" t="str">
        <f t="shared" si="898"/>
        <v/>
      </c>
      <c r="T1077" s="199">
        <f t="shared" si="899"/>
        <v>0</v>
      </c>
      <c r="U1077" s="199">
        <f t="shared" si="900"/>
        <v>4.8366002639718007</v>
      </c>
      <c r="V1077" s="199">
        <f t="shared" si="901"/>
        <v>0</v>
      </c>
      <c r="W1077" s="199">
        <f t="shared" si="902"/>
        <v>0</v>
      </c>
      <c r="X1077" s="199" t="str">
        <f t="shared" si="903"/>
        <v/>
      </c>
      <c r="Y1077" s="199" t="str">
        <f t="shared" si="904"/>
        <v/>
      </c>
      <c r="Z1077" s="199" t="str">
        <f t="shared" si="905"/>
        <v/>
      </c>
      <c r="AA1077" s="199" t="str">
        <f t="shared" si="906"/>
        <v/>
      </c>
      <c r="AB1077" s="201">
        <f t="shared" ca="1" si="907"/>
        <v>6.9977733998573939</v>
      </c>
      <c r="AD1077" s="162">
        <f t="shared" si="908"/>
        <v>0</v>
      </c>
      <c r="AE1077" s="162">
        <f t="shared" si="909"/>
        <v>0.12426723757127783</v>
      </c>
      <c r="AF1077" s="162">
        <f t="shared" si="910"/>
        <v>0</v>
      </c>
      <c r="AG1077" s="162">
        <f t="shared" si="911"/>
        <v>0</v>
      </c>
      <c r="AH1077" s="162" t="str">
        <f t="shared" si="912"/>
        <v/>
      </c>
      <c r="AI1077" s="162" t="str">
        <f t="shared" si="913"/>
        <v/>
      </c>
      <c r="AJ1077" s="162" t="str">
        <f t="shared" si="914"/>
        <v/>
      </c>
      <c r="AK1077" s="162" t="str">
        <f t="shared" si="915"/>
        <v/>
      </c>
      <c r="AM1077" s="199">
        <f t="shared" si="918"/>
        <v>11.205577580138058</v>
      </c>
      <c r="AN1077" s="197">
        <f t="shared" si="920"/>
        <v>0</v>
      </c>
      <c r="AO1077" s="197">
        <f t="shared" si="921"/>
        <v>0</v>
      </c>
      <c r="AP1077" s="197">
        <f t="shared" si="922"/>
        <v>0</v>
      </c>
      <c r="AQ1077" s="197">
        <f t="shared" si="923"/>
        <v>0</v>
      </c>
      <c r="AR1077" s="197" t="str">
        <f t="shared" si="924"/>
        <v/>
      </c>
      <c r="AS1077" s="197" t="str">
        <f t="shared" si="925"/>
        <v/>
      </c>
      <c r="AT1077" s="197" t="str">
        <f t="shared" si="926"/>
        <v/>
      </c>
      <c r="AU1077" s="197" t="str">
        <f t="shared" si="927"/>
        <v/>
      </c>
      <c r="AV1077" s="199">
        <f t="shared" ca="1" si="919"/>
        <v>2.1146257203209169</v>
      </c>
      <c r="AX1077" s="162">
        <f t="shared" si="928"/>
        <v>0</v>
      </c>
      <c r="AY1077" s="162">
        <f t="shared" si="929"/>
        <v>0</v>
      </c>
      <c r="AZ1077" s="162">
        <f t="shared" si="930"/>
        <v>0</v>
      </c>
      <c r="BA1077" s="162">
        <f t="shared" si="931"/>
        <v>0</v>
      </c>
      <c r="BB1077" s="162" t="str">
        <f t="shared" si="932"/>
        <v/>
      </c>
      <c r="BC1077" s="162" t="str">
        <f t="shared" si="933"/>
        <v/>
      </c>
      <c r="BD1077" s="162" t="str">
        <f t="shared" si="934"/>
        <v/>
      </c>
      <c r="BE1077" s="162" t="str">
        <f t="shared" si="935"/>
        <v/>
      </c>
      <c r="BG1077" s="169">
        <f t="shared" si="916"/>
        <v>25.667403456609225</v>
      </c>
      <c r="BH1077" s="169">
        <f t="shared" ca="1" si="917"/>
        <v>7.5821342403161154</v>
      </c>
    </row>
    <row r="1078" spans="11:60" x14ac:dyDescent="0.25">
      <c r="K1078" s="199">
        <f t="shared" si="890"/>
        <v>25.71878964971555</v>
      </c>
      <c r="L1078" s="201">
        <f t="shared" si="891"/>
        <v>0.21569943559151919</v>
      </c>
      <c r="M1078" s="201">
        <f t="shared" si="892"/>
        <v>0.21751351471779598</v>
      </c>
      <c r="N1078" s="201">
        <f t="shared" si="893"/>
        <v>0.22863028022146475</v>
      </c>
      <c r="O1078" s="201">
        <f t="shared" si="894"/>
        <v>0.21589873247539029</v>
      </c>
      <c r="P1078" s="201" t="str">
        <f t="shared" si="895"/>
        <v/>
      </c>
      <c r="Q1078" s="201" t="str">
        <f t="shared" si="896"/>
        <v/>
      </c>
      <c r="R1078" s="201" t="str">
        <f t="shared" si="897"/>
        <v/>
      </c>
      <c r="S1078" s="201" t="str">
        <f t="shared" si="898"/>
        <v/>
      </c>
      <c r="T1078" s="199">
        <f t="shared" si="899"/>
        <v>0</v>
      </c>
      <c r="U1078" s="199">
        <f t="shared" si="900"/>
        <v>4.2982523568621627</v>
      </c>
      <c r="V1078" s="199">
        <f t="shared" si="901"/>
        <v>0</v>
      </c>
      <c r="W1078" s="199">
        <f t="shared" si="902"/>
        <v>0</v>
      </c>
      <c r="X1078" s="199" t="str">
        <f t="shared" si="903"/>
        <v/>
      </c>
      <c r="Y1078" s="199" t="str">
        <f t="shared" si="904"/>
        <v/>
      </c>
      <c r="Z1078" s="199" t="str">
        <f t="shared" si="905"/>
        <v/>
      </c>
      <c r="AA1078" s="199" t="str">
        <f t="shared" si="906"/>
        <v/>
      </c>
      <c r="AB1078" s="201">
        <f t="shared" ca="1" si="907"/>
        <v>6.4216759188687904</v>
      </c>
      <c r="AD1078" s="162">
        <f t="shared" si="908"/>
        <v>0</v>
      </c>
      <c r="AE1078" s="162">
        <f t="shared" si="909"/>
        <v>0.11043541281471705</v>
      </c>
      <c r="AF1078" s="162">
        <f t="shared" si="910"/>
        <v>0</v>
      </c>
      <c r="AG1078" s="162">
        <f t="shared" si="911"/>
        <v>0</v>
      </c>
      <c r="AH1078" s="162" t="str">
        <f t="shared" si="912"/>
        <v/>
      </c>
      <c r="AI1078" s="162" t="str">
        <f t="shared" si="913"/>
        <v/>
      </c>
      <c r="AJ1078" s="162" t="str">
        <f t="shared" si="914"/>
        <v/>
      </c>
      <c r="AK1078" s="162" t="str">
        <f t="shared" si="915"/>
        <v/>
      </c>
      <c r="AM1078" s="199">
        <f t="shared" si="918"/>
        <v>11.21679437451257</v>
      </c>
      <c r="AN1078" s="197">
        <f t="shared" si="920"/>
        <v>0</v>
      </c>
      <c r="AO1078" s="197">
        <f t="shared" si="921"/>
        <v>0</v>
      </c>
      <c r="AP1078" s="197">
        <f t="shared" si="922"/>
        <v>0</v>
      </c>
      <c r="AQ1078" s="197">
        <f t="shared" si="923"/>
        <v>0</v>
      </c>
      <c r="AR1078" s="197" t="str">
        <f t="shared" si="924"/>
        <v/>
      </c>
      <c r="AS1078" s="197" t="str">
        <f t="shared" si="925"/>
        <v/>
      </c>
      <c r="AT1078" s="197" t="str">
        <f t="shared" si="926"/>
        <v/>
      </c>
      <c r="AU1078" s="197" t="str">
        <f t="shared" si="927"/>
        <v/>
      </c>
      <c r="AV1078" s="199">
        <f t="shared" ca="1" si="919"/>
        <v>2.1383041358853228</v>
      </c>
      <c r="AX1078" s="162">
        <f t="shared" ref="AX1078:AX1141" si="936">IF(AN1078="","",($AM1079-$AM1078)*AN1078)</f>
        <v>0</v>
      </c>
      <c r="AY1078" s="162">
        <f t="shared" ref="AY1078:AY1141" si="937">IF(AO1078="","",($AM1079-$AM1078)*AO1078)</f>
        <v>0</v>
      </c>
      <c r="AZ1078" s="162">
        <f t="shared" ref="AZ1078:AZ1141" si="938">IF(AP1078="","",($AM1079-$AM1078)*AP1078)</f>
        <v>0</v>
      </c>
      <c r="BA1078" s="162">
        <f t="shared" ref="BA1078:BA1141" si="939">IF(AQ1078="","",($AM1079-$AM1078)*AQ1078)</f>
        <v>0</v>
      </c>
      <c r="BB1078" s="162" t="str">
        <f t="shared" ref="BB1078:BB1141" si="940">IF(AR1078="","",($AM1079-$AM1078)*AR1078)</f>
        <v/>
      </c>
      <c r="BC1078" s="162" t="str">
        <f t="shared" ref="BC1078:BC1141" si="941">IF(AS1078="","",($AM1079-$AM1078)*AS1078)</f>
        <v/>
      </c>
      <c r="BD1078" s="162" t="str">
        <f t="shared" ref="BD1078:BD1141" si="942">IF(AT1078="","",($AM1079-$AM1078)*AT1078)</f>
        <v/>
      </c>
      <c r="BE1078" s="162" t="str">
        <f t="shared" ref="BE1078:BE1141" si="943">IF(AU1078="","",($AM1079-$AM1078)*AU1078)</f>
        <v/>
      </c>
      <c r="BG1078" s="169">
        <f t="shared" si="916"/>
        <v>25.693096553162388</v>
      </c>
      <c r="BH1078" s="169">
        <f t="shared" ca="1" si="917"/>
        <v>6.9977733998573939</v>
      </c>
    </row>
    <row r="1079" spans="11:60" x14ac:dyDescent="0.25">
      <c r="K1079" s="199">
        <f t="shared" si="890"/>
        <v>25.744482746268712</v>
      </c>
      <c r="L1079" s="201">
        <f t="shared" si="891"/>
        <v>0.21591491954315906</v>
      </c>
      <c r="M1079" s="201">
        <f t="shared" si="892"/>
        <v>0.21773081093629526</v>
      </c>
      <c r="N1079" s="201">
        <f t="shared" si="893"/>
        <v>0.22885868209980786</v>
      </c>
      <c r="O1079" s="201">
        <f t="shared" si="894"/>
        <v>0.21611441552481625</v>
      </c>
      <c r="P1079" s="201" t="str">
        <f t="shared" si="895"/>
        <v/>
      </c>
      <c r="Q1079" s="201" t="str">
        <f t="shared" si="896"/>
        <v/>
      </c>
      <c r="R1079" s="201" t="str">
        <f t="shared" si="897"/>
        <v/>
      </c>
      <c r="S1079" s="201" t="str">
        <f t="shared" si="898"/>
        <v/>
      </c>
      <c r="T1079" s="199">
        <f t="shared" si="899"/>
        <v>0</v>
      </c>
      <c r="U1079" s="199">
        <f t="shared" si="900"/>
        <v>3.8120361706059573</v>
      </c>
      <c r="V1079" s="199">
        <f t="shared" si="901"/>
        <v>0</v>
      </c>
      <c r="W1079" s="199">
        <f t="shared" si="902"/>
        <v>0</v>
      </c>
      <c r="X1079" s="199" t="str">
        <f t="shared" si="903"/>
        <v/>
      </c>
      <c r="Y1079" s="199" t="str">
        <f t="shared" si="904"/>
        <v/>
      </c>
      <c r="Z1079" s="199" t="str">
        <f t="shared" si="905"/>
        <v/>
      </c>
      <c r="AA1079" s="199" t="str">
        <f t="shared" si="906"/>
        <v/>
      </c>
      <c r="AB1079" s="201">
        <f t="shared" ca="1" si="907"/>
        <v>5.9102278198886742</v>
      </c>
      <c r="AD1079" s="162">
        <f t="shared" si="908"/>
        <v>0</v>
      </c>
      <c r="AE1079" s="162">
        <f t="shared" si="909"/>
        <v>9.794301339552601E-2</v>
      </c>
      <c r="AF1079" s="162">
        <f t="shared" si="910"/>
        <v>0</v>
      </c>
      <c r="AG1079" s="162">
        <f t="shared" si="911"/>
        <v>0</v>
      </c>
      <c r="AH1079" s="162" t="str">
        <f t="shared" si="912"/>
        <v/>
      </c>
      <c r="AI1079" s="162" t="str">
        <f t="shared" si="913"/>
        <v/>
      </c>
      <c r="AJ1079" s="162" t="str">
        <f t="shared" si="914"/>
        <v/>
      </c>
      <c r="AK1079" s="162" t="str">
        <f t="shared" si="915"/>
        <v/>
      </c>
      <c r="AM1079" s="199">
        <f t="shared" si="918"/>
        <v>11.228011168887083</v>
      </c>
      <c r="AN1079" s="197">
        <f t="shared" si="920"/>
        <v>0</v>
      </c>
      <c r="AO1079" s="197">
        <f t="shared" si="921"/>
        <v>0</v>
      </c>
      <c r="AP1079" s="197">
        <f t="shared" si="922"/>
        <v>0</v>
      </c>
      <c r="AQ1079" s="197">
        <f t="shared" si="923"/>
        <v>0</v>
      </c>
      <c r="AR1079" s="197" t="str">
        <f t="shared" si="924"/>
        <v/>
      </c>
      <c r="AS1079" s="197" t="str">
        <f t="shared" si="925"/>
        <v/>
      </c>
      <c r="AT1079" s="197" t="str">
        <f t="shared" si="926"/>
        <v/>
      </c>
      <c r="AU1079" s="197" t="str">
        <f t="shared" si="927"/>
        <v/>
      </c>
      <c r="AV1079" s="199">
        <f t="shared" ca="1" si="919"/>
        <v>2.1143364272185878</v>
      </c>
      <c r="AX1079" s="162">
        <f t="shared" si="936"/>
        <v>0</v>
      </c>
      <c r="AY1079" s="162">
        <f t="shared" si="937"/>
        <v>0</v>
      </c>
      <c r="AZ1079" s="162">
        <f t="shared" si="938"/>
        <v>0</v>
      </c>
      <c r="BA1079" s="162">
        <f t="shared" si="939"/>
        <v>0</v>
      </c>
      <c r="BB1079" s="162" t="str">
        <f t="shared" si="940"/>
        <v/>
      </c>
      <c r="BC1079" s="162" t="str">
        <f t="shared" si="941"/>
        <v/>
      </c>
      <c r="BD1079" s="162" t="str">
        <f t="shared" si="942"/>
        <v/>
      </c>
      <c r="BE1079" s="162" t="str">
        <f t="shared" si="943"/>
        <v/>
      </c>
      <c r="BG1079" s="169">
        <f t="shared" si="916"/>
        <v>25.71878964971555</v>
      </c>
      <c r="BH1079" s="169">
        <f t="shared" ca="1" si="917"/>
        <v>6.4216759188687904</v>
      </c>
    </row>
    <row r="1080" spans="11:60" x14ac:dyDescent="0.25">
      <c r="K1080" s="199">
        <f t="shared" si="890"/>
        <v>25.770175842821875</v>
      </c>
      <c r="L1080" s="201">
        <f t="shared" si="891"/>
        <v>0.21613040349479895</v>
      </c>
      <c r="M1080" s="201">
        <f t="shared" si="892"/>
        <v>0.21794810715479457</v>
      </c>
      <c r="N1080" s="201">
        <f t="shared" si="893"/>
        <v>0.229087083978151</v>
      </c>
      <c r="O1080" s="201">
        <f t="shared" si="894"/>
        <v>0.21633009857424224</v>
      </c>
      <c r="P1080" s="201" t="str">
        <f t="shared" si="895"/>
        <v/>
      </c>
      <c r="Q1080" s="201" t="str">
        <f t="shared" si="896"/>
        <v/>
      </c>
      <c r="R1080" s="201" t="str">
        <f t="shared" si="897"/>
        <v/>
      </c>
      <c r="S1080" s="201" t="str">
        <f t="shared" si="898"/>
        <v/>
      </c>
      <c r="T1080" s="199">
        <f t="shared" si="899"/>
        <v>0</v>
      </c>
      <c r="U1080" s="199">
        <f t="shared" si="900"/>
        <v>3.3756014749139984</v>
      </c>
      <c r="V1080" s="199">
        <f t="shared" si="901"/>
        <v>0</v>
      </c>
      <c r="W1080" s="199">
        <f t="shared" si="902"/>
        <v>0</v>
      </c>
      <c r="X1080" s="199" t="str">
        <f t="shared" si="903"/>
        <v/>
      </c>
      <c r="Y1080" s="199" t="str">
        <f t="shared" si="904"/>
        <v/>
      </c>
      <c r="Z1080" s="199" t="str">
        <f t="shared" si="905"/>
        <v/>
      </c>
      <c r="AA1080" s="199" t="str">
        <f t="shared" si="906"/>
        <v/>
      </c>
      <c r="AB1080" s="201">
        <f t="shared" ca="1" si="907"/>
        <v>5.4907684823456151</v>
      </c>
      <c r="AD1080" s="162">
        <f t="shared" si="908"/>
        <v>0</v>
      </c>
      <c r="AE1080" s="162">
        <f t="shared" si="909"/>
        <v>8.6729654619962501E-2</v>
      </c>
      <c r="AF1080" s="162">
        <f t="shared" si="910"/>
        <v>0</v>
      </c>
      <c r="AG1080" s="162">
        <f t="shared" si="911"/>
        <v>0</v>
      </c>
      <c r="AH1080" s="162" t="str">
        <f t="shared" si="912"/>
        <v/>
      </c>
      <c r="AI1080" s="162" t="str">
        <f t="shared" si="913"/>
        <v/>
      </c>
      <c r="AJ1080" s="162" t="str">
        <f t="shared" si="914"/>
        <v/>
      </c>
      <c r="AK1080" s="162" t="str">
        <f t="shared" si="915"/>
        <v/>
      </c>
      <c r="AM1080" s="199">
        <f t="shared" si="918"/>
        <v>11.239227963261595</v>
      </c>
      <c r="AN1080" s="197">
        <f t="shared" si="920"/>
        <v>0</v>
      </c>
      <c r="AO1080" s="197">
        <f t="shared" si="921"/>
        <v>0</v>
      </c>
      <c r="AP1080" s="197">
        <f t="shared" si="922"/>
        <v>0</v>
      </c>
      <c r="AQ1080" s="197">
        <f t="shared" si="923"/>
        <v>0</v>
      </c>
      <c r="AR1080" s="197" t="str">
        <f t="shared" si="924"/>
        <v/>
      </c>
      <c r="AS1080" s="197" t="str">
        <f t="shared" si="925"/>
        <v/>
      </c>
      <c r="AT1080" s="197" t="str">
        <f t="shared" si="926"/>
        <v/>
      </c>
      <c r="AU1080" s="197" t="str">
        <f t="shared" si="927"/>
        <v/>
      </c>
      <c r="AV1080" s="199">
        <f t="shared" ca="1" si="919"/>
        <v>2.0876809651292296</v>
      </c>
      <c r="AX1080" s="162">
        <f t="shared" si="936"/>
        <v>0</v>
      </c>
      <c r="AY1080" s="162">
        <f t="shared" si="937"/>
        <v>0</v>
      </c>
      <c r="AZ1080" s="162">
        <f t="shared" si="938"/>
        <v>0</v>
      </c>
      <c r="BA1080" s="162">
        <f t="shared" si="939"/>
        <v>0</v>
      </c>
      <c r="BB1080" s="162" t="str">
        <f t="shared" si="940"/>
        <v/>
      </c>
      <c r="BC1080" s="162" t="str">
        <f t="shared" si="941"/>
        <v/>
      </c>
      <c r="BD1080" s="162" t="str">
        <f t="shared" si="942"/>
        <v/>
      </c>
      <c r="BE1080" s="162" t="str">
        <f t="shared" si="943"/>
        <v/>
      </c>
      <c r="BG1080" s="169">
        <f t="shared" si="916"/>
        <v>25.744482746268712</v>
      </c>
      <c r="BH1080" s="169">
        <f t="shared" ca="1" si="917"/>
        <v>5.9102278198886742</v>
      </c>
    </row>
    <row r="1081" spans="11:60" x14ac:dyDescent="0.25">
      <c r="K1081" s="199">
        <f t="shared" si="890"/>
        <v>25.795868939375037</v>
      </c>
      <c r="L1081" s="201">
        <f t="shared" si="891"/>
        <v>0.21634588744643882</v>
      </c>
      <c r="M1081" s="201">
        <f t="shared" si="892"/>
        <v>0.21816540337329388</v>
      </c>
      <c r="N1081" s="201">
        <f t="shared" si="893"/>
        <v>0.22931548585649414</v>
      </c>
      <c r="O1081" s="201">
        <f t="shared" si="894"/>
        <v>0.21654578162366819</v>
      </c>
      <c r="P1081" s="201" t="str">
        <f t="shared" si="895"/>
        <v/>
      </c>
      <c r="Q1081" s="201" t="str">
        <f t="shared" si="896"/>
        <v/>
      </c>
      <c r="R1081" s="201" t="str">
        <f t="shared" si="897"/>
        <v/>
      </c>
      <c r="S1081" s="201" t="str">
        <f t="shared" si="898"/>
        <v/>
      </c>
      <c r="T1081" s="199">
        <f t="shared" si="899"/>
        <v>0</v>
      </c>
      <c r="U1081" s="199">
        <f t="shared" si="900"/>
        <v>2.9856933435512358</v>
      </c>
      <c r="V1081" s="199">
        <f t="shared" si="901"/>
        <v>0</v>
      </c>
      <c r="W1081" s="199">
        <f t="shared" si="902"/>
        <v>0</v>
      </c>
      <c r="X1081" s="199" t="str">
        <f t="shared" si="903"/>
        <v/>
      </c>
      <c r="Y1081" s="199" t="str">
        <f t="shared" si="904"/>
        <v/>
      </c>
      <c r="Z1081" s="199" t="str">
        <f t="shared" si="905"/>
        <v/>
      </c>
      <c r="AA1081" s="199" t="str">
        <f t="shared" si="906"/>
        <v/>
      </c>
      <c r="AB1081" s="201">
        <f t="shared" ca="1" si="907"/>
        <v>5.0816499746469592</v>
      </c>
      <c r="AD1081" s="162">
        <f t="shared" si="908"/>
        <v>0</v>
      </c>
      <c r="AE1081" s="162">
        <f t="shared" si="909"/>
        <v>7.6711707353995934E-2</v>
      </c>
      <c r="AF1081" s="162">
        <f t="shared" si="910"/>
        <v>0</v>
      </c>
      <c r="AG1081" s="162">
        <f t="shared" si="911"/>
        <v>0</v>
      </c>
      <c r="AH1081" s="162" t="str">
        <f t="shared" si="912"/>
        <v/>
      </c>
      <c r="AI1081" s="162" t="str">
        <f t="shared" si="913"/>
        <v/>
      </c>
      <c r="AJ1081" s="162" t="str">
        <f t="shared" si="914"/>
        <v/>
      </c>
      <c r="AK1081" s="162" t="str">
        <f t="shared" si="915"/>
        <v/>
      </c>
      <c r="AM1081" s="199">
        <f t="shared" si="918"/>
        <v>11.250444757636107</v>
      </c>
      <c r="AN1081" s="197">
        <f t="shared" si="920"/>
        <v>0</v>
      </c>
      <c r="AO1081" s="197">
        <f t="shared" si="921"/>
        <v>0</v>
      </c>
      <c r="AP1081" s="197">
        <f t="shared" si="922"/>
        <v>0</v>
      </c>
      <c r="AQ1081" s="197">
        <f t="shared" si="923"/>
        <v>0</v>
      </c>
      <c r="AR1081" s="197" t="str">
        <f t="shared" si="924"/>
        <v/>
      </c>
      <c r="AS1081" s="197" t="str">
        <f t="shared" si="925"/>
        <v/>
      </c>
      <c r="AT1081" s="197" t="str">
        <f t="shared" si="926"/>
        <v/>
      </c>
      <c r="AU1081" s="197" t="str">
        <f t="shared" si="927"/>
        <v/>
      </c>
      <c r="AV1081" s="199">
        <f t="shared" ca="1" si="919"/>
        <v>2.0654020385535192</v>
      </c>
      <c r="AX1081" s="162">
        <f t="shared" si="936"/>
        <v>0</v>
      </c>
      <c r="AY1081" s="162">
        <f t="shared" si="937"/>
        <v>0</v>
      </c>
      <c r="AZ1081" s="162">
        <f t="shared" si="938"/>
        <v>0</v>
      </c>
      <c r="BA1081" s="162">
        <f t="shared" si="939"/>
        <v>0</v>
      </c>
      <c r="BB1081" s="162" t="str">
        <f t="shared" si="940"/>
        <v/>
      </c>
      <c r="BC1081" s="162" t="str">
        <f t="shared" si="941"/>
        <v/>
      </c>
      <c r="BD1081" s="162" t="str">
        <f t="shared" si="942"/>
        <v/>
      </c>
      <c r="BE1081" s="162" t="str">
        <f t="shared" si="943"/>
        <v/>
      </c>
      <c r="BG1081" s="169">
        <f t="shared" si="916"/>
        <v>25.770175842821875</v>
      </c>
      <c r="BH1081" s="169">
        <f t="shared" ca="1" si="917"/>
        <v>5.4907684823456151</v>
      </c>
    </row>
    <row r="1082" spans="11:60" x14ac:dyDescent="0.25">
      <c r="K1082" s="199">
        <f t="shared" si="890"/>
        <v>25.821562035928199</v>
      </c>
      <c r="L1082" s="201">
        <f t="shared" si="891"/>
        <v>0.21656137139807868</v>
      </c>
      <c r="M1082" s="201">
        <f t="shared" si="892"/>
        <v>0.21838269959179318</v>
      </c>
      <c r="N1082" s="201">
        <f t="shared" si="893"/>
        <v>0.22954388773483725</v>
      </c>
      <c r="O1082" s="201">
        <f t="shared" si="894"/>
        <v>0.21676146467309415</v>
      </c>
      <c r="P1082" s="201" t="str">
        <f t="shared" si="895"/>
        <v/>
      </c>
      <c r="Q1082" s="201" t="str">
        <f t="shared" si="896"/>
        <v/>
      </c>
      <c r="R1082" s="201" t="str">
        <f t="shared" si="897"/>
        <v/>
      </c>
      <c r="S1082" s="201" t="str">
        <f t="shared" si="898"/>
        <v/>
      </c>
      <c r="T1082" s="199">
        <f t="shared" si="899"/>
        <v>0</v>
      </c>
      <c r="U1082" s="199">
        <f t="shared" si="900"/>
        <v>2.6386001355033635</v>
      </c>
      <c r="V1082" s="199">
        <f t="shared" si="901"/>
        <v>0</v>
      </c>
      <c r="W1082" s="199">
        <f t="shared" si="902"/>
        <v>0</v>
      </c>
      <c r="X1082" s="199" t="str">
        <f t="shared" si="903"/>
        <v/>
      </c>
      <c r="Y1082" s="199" t="str">
        <f t="shared" si="904"/>
        <v/>
      </c>
      <c r="Z1082" s="199" t="str">
        <f t="shared" si="905"/>
        <v/>
      </c>
      <c r="AA1082" s="199" t="str">
        <f t="shared" si="906"/>
        <v/>
      </c>
      <c r="AB1082" s="201">
        <f t="shared" ca="1" si="907"/>
        <v>4.6603663769719681</v>
      </c>
      <c r="AD1082" s="162">
        <f t="shared" si="908"/>
        <v>0</v>
      </c>
      <c r="AE1082" s="162">
        <f t="shared" si="909"/>
        <v>6.7793808046675105E-2</v>
      </c>
      <c r="AF1082" s="162">
        <f t="shared" si="910"/>
        <v>0</v>
      </c>
      <c r="AG1082" s="162">
        <f t="shared" si="911"/>
        <v>0</v>
      </c>
      <c r="AH1082" s="162" t="str">
        <f t="shared" si="912"/>
        <v/>
      </c>
      <c r="AI1082" s="162" t="str">
        <f t="shared" si="913"/>
        <v/>
      </c>
      <c r="AJ1082" s="162" t="str">
        <f t="shared" si="914"/>
        <v/>
      </c>
      <c r="AK1082" s="162" t="str">
        <f t="shared" si="915"/>
        <v/>
      </c>
      <c r="AM1082" s="199">
        <f t="shared" si="918"/>
        <v>11.261661552010619</v>
      </c>
      <c r="AN1082" s="197">
        <f t="shared" si="920"/>
        <v>0</v>
      </c>
      <c r="AO1082" s="197">
        <f t="shared" si="921"/>
        <v>0</v>
      </c>
      <c r="AP1082" s="197">
        <f t="shared" si="922"/>
        <v>0</v>
      </c>
      <c r="AQ1082" s="197">
        <f t="shared" si="923"/>
        <v>0</v>
      </c>
      <c r="AR1082" s="197" t="str">
        <f t="shared" si="924"/>
        <v/>
      </c>
      <c r="AS1082" s="197" t="str">
        <f t="shared" si="925"/>
        <v/>
      </c>
      <c r="AT1082" s="197" t="str">
        <f t="shared" si="926"/>
        <v/>
      </c>
      <c r="AU1082" s="197" t="str">
        <f t="shared" si="927"/>
        <v/>
      </c>
      <c r="AV1082" s="199">
        <f t="shared" ca="1" si="919"/>
        <v>2.0740908965932352</v>
      </c>
      <c r="AX1082" s="162">
        <f t="shared" si="936"/>
        <v>0</v>
      </c>
      <c r="AY1082" s="162">
        <f t="shared" si="937"/>
        <v>0</v>
      </c>
      <c r="AZ1082" s="162">
        <f t="shared" si="938"/>
        <v>0</v>
      </c>
      <c r="BA1082" s="162">
        <f t="shared" si="939"/>
        <v>0</v>
      </c>
      <c r="BB1082" s="162" t="str">
        <f t="shared" si="940"/>
        <v/>
      </c>
      <c r="BC1082" s="162" t="str">
        <f t="shared" si="941"/>
        <v/>
      </c>
      <c r="BD1082" s="162" t="str">
        <f t="shared" si="942"/>
        <v/>
      </c>
      <c r="BE1082" s="162" t="str">
        <f t="shared" si="943"/>
        <v/>
      </c>
      <c r="BG1082" s="169">
        <f t="shared" si="916"/>
        <v>25.795868939375037</v>
      </c>
      <c r="BH1082" s="169">
        <f t="shared" ca="1" si="917"/>
        <v>5.0816499746469592</v>
      </c>
    </row>
    <row r="1083" spans="11:60" x14ac:dyDescent="0.25">
      <c r="K1083" s="199">
        <f t="shared" si="890"/>
        <v>25.847255132481362</v>
      </c>
      <c r="L1083" s="201">
        <f t="shared" si="891"/>
        <v>0.21677685534971858</v>
      </c>
      <c r="M1083" s="201">
        <f t="shared" si="892"/>
        <v>0.21859999581029246</v>
      </c>
      <c r="N1083" s="201">
        <f t="shared" si="893"/>
        <v>0.22977228961318036</v>
      </c>
      <c r="O1083" s="201">
        <f t="shared" si="894"/>
        <v>0.21697714772252011</v>
      </c>
      <c r="P1083" s="201" t="str">
        <f t="shared" si="895"/>
        <v/>
      </c>
      <c r="Q1083" s="201" t="str">
        <f t="shared" si="896"/>
        <v/>
      </c>
      <c r="R1083" s="201" t="str">
        <f t="shared" si="897"/>
        <v/>
      </c>
      <c r="S1083" s="201" t="str">
        <f t="shared" si="898"/>
        <v/>
      </c>
      <c r="T1083" s="199">
        <f t="shared" si="899"/>
        <v>0</v>
      </c>
      <c r="U1083" s="199">
        <f t="shared" si="900"/>
        <v>2.3304600519990442</v>
      </c>
      <c r="V1083" s="199">
        <f t="shared" si="901"/>
        <v>0</v>
      </c>
      <c r="W1083" s="199">
        <f t="shared" si="902"/>
        <v>0</v>
      </c>
      <c r="X1083" s="199" t="str">
        <f t="shared" si="903"/>
        <v/>
      </c>
      <c r="Y1083" s="199" t="str">
        <f t="shared" si="904"/>
        <v/>
      </c>
      <c r="Z1083" s="199" t="str">
        <f t="shared" si="905"/>
        <v/>
      </c>
      <c r="AA1083" s="199" t="str">
        <f t="shared" si="906"/>
        <v/>
      </c>
      <c r="AB1083" s="201">
        <f t="shared" ca="1" si="907"/>
        <v>4.3319398962192022</v>
      </c>
      <c r="AD1083" s="162">
        <f t="shared" si="908"/>
        <v>0</v>
      </c>
      <c r="AE1083" s="162">
        <f t="shared" si="909"/>
        <v>5.987673512929912E-2</v>
      </c>
      <c r="AF1083" s="162">
        <f t="shared" si="910"/>
        <v>0</v>
      </c>
      <c r="AG1083" s="162">
        <f t="shared" si="911"/>
        <v>0</v>
      </c>
      <c r="AH1083" s="162" t="str">
        <f t="shared" si="912"/>
        <v/>
      </c>
      <c r="AI1083" s="162" t="str">
        <f t="shared" si="913"/>
        <v/>
      </c>
      <c r="AJ1083" s="162" t="str">
        <f t="shared" si="914"/>
        <v/>
      </c>
      <c r="AK1083" s="162" t="str">
        <f t="shared" si="915"/>
        <v/>
      </c>
      <c r="AM1083" s="199">
        <f t="shared" si="918"/>
        <v>11.272878346385131</v>
      </c>
      <c r="AN1083" s="197">
        <f t="shared" si="920"/>
        <v>0</v>
      </c>
      <c r="AO1083" s="197">
        <f t="shared" si="921"/>
        <v>0</v>
      </c>
      <c r="AP1083" s="197">
        <f t="shared" si="922"/>
        <v>0</v>
      </c>
      <c r="AQ1083" s="197">
        <f t="shared" si="923"/>
        <v>0</v>
      </c>
      <c r="AR1083" s="197" t="str">
        <f t="shared" si="924"/>
        <v/>
      </c>
      <c r="AS1083" s="197" t="str">
        <f t="shared" si="925"/>
        <v/>
      </c>
      <c r="AT1083" s="197" t="str">
        <f t="shared" si="926"/>
        <v/>
      </c>
      <c r="AU1083" s="197" t="str">
        <f t="shared" si="927"/>
        <v/>
      </c>
      <c r="AV1083" s="199">
        <f t="shared" ca="1" si="919"/>
        <v>2.1182254576705355</v>
      </c>
      <c r="AX1083" s="162">
        <f t="shared" si="936"/>
        <v>0</v>
      </c>
      <c r="AY1083" s="162">
        <f t="shared" si="937"/>
        <v>0</v>
      </c>
      <c r="AZ1083" s="162">
        <f t="shared" si="938"/>
        <v>0</v>
      </c>
      <c r="BA1083" s="162">
        <f t="shared" si="939"/>
        <v>0</v>
      </c>
      <c r="BB1083" s="162" t="str">
        <f t="shared" si="940"/>
        <v/>
      </c>
      <c r="BC1083" s="162" t="str">
        <f t="shared" si="941"/>
        <v/>
      </c>
      <c r="BD1083" s="162" t="str">
        <f t="shared" si="942"/>
        <v/>
      </c>
      <c r="BE1083" s="162" t="str">
        <f t="shared" si="943"/>
        <v/>
      </c>
      <c r="BG1083" s="169">
        <f t="shared" si="916"/>
        <v>25.821562035928199</v>
      </c>
      <c r="BH1083" s="169">
        <f t="shared" ca="1" si="917"/>
        <v>4.6603663769719681</v>
      </c>
    </row>
    <row r="1084" spans="11:60" x14ac:dyDescent="0.25">
      <c r="K1084" s="199">
        <f t="shared" si="890"/>
        <v>25.872948229034524</v>
      </c>
      <c r="L1084" s="201">
        <f t="shared" si="891"/>
        <v>0.21699233930135847</v>
      </c>
      <c r="M1084" s="201">
        <f t="shared" si="892"/>
        <v>0.21881729202879177</v>
      </c>
      <c r="N1084" s="201">
        <f t="shared" si="893"/>
        <v>0.23000069149152347</v>
      </c>
      <c r="O1084" s="201">
        <f t="shared" si="894"/>
        <v>0.21719283077194607</v>
      </c>
      <c r="P1084" s="201" t="str">
        <f t="shared" si="895"/>
        <v/>
      </c>
      <c r="Q1084" s="201" t="str">
        <f t="shared" si="896"/>
        <v/>
      </c>
      <c r="R1084" s="201" t="str">
        <f t="shared" si="897"/>
        <v/>
      </c>
      <c r="S1084" s="201" t="str">
        <f t="shared" si="898"/>
        <v/>
      </c>
      <c r="T1084" s="199">
        <f t="shared" si="899"/>
        <v>0</v>
      </c>
      <c r="U1084" s="199">
        <f t="shared" si="900"/>
        <v>2.0574613534747721</v>
      </c>
      <c r="V1084" s="199">
        <f t="shared" si="901"/>
        <v>0</v>
      </c>
      <c r="W1084" s="199">
        <f t="shared" si="902"/>
        <v>0</v>
      </c>
      <c r="X1084" s="199" t="str">
        <f t="shared" si="903"/>
        <v/>
      </c>
      <c r="Y1084" s="199" t="str">
        <f t="shared" si="904"/>
        <v/>
      </c>
      <c r="Z1084" s="199" t="str">
        <f t="shared" si="905"/>
        <v/>
      </c>
      <c r="AA1084" s="199" t="str">
        <f t="shared" si="906"/>
        <v/>
      </c>
      <c r="AB1084" s="201">
        <f t="shared" ca="1" si="907"/>
        <v>4.1550400480615775</v>
      </c>
      <c r="AD1084" s="162">
        <f t="shared" si="908"/>
        <v>0</v>
      </c>
      <c r="AE1084" s="162">
        <f t="shared" si="909"/>
        <v>5.286255320922735E-2</v>
      </c>
      <c r="AF1084" s="162">
        <f t="shared" si="910"/>
        <v>0</v>
      </c>
      <c r="AG1084" s="162">
        <f t="shared" si="911"/>
        <v>0</v>
      </c>
      <c r="AH1084" s="162" t="str">
        <f t="shared" si="912"/>
        <v/>
      </c>
      <c r="AI1084" s="162" t="str">
        <f t="shared" si="913"/>
        <v/>
      </c>
      <c r="AJ1084" s="162" t="str">
        <f t="shared" si="914"/>
        <v/>
      </c>
      <c r="AK1084" s="162" t="str">
        <f t="shared" si="915"/>
        <v/>
      </c>
      <c r="AM1084" s="199">
        <f t="shared" si="918"/>
        <v>11.284095140759643</v>
      </c>
      <c r="AN1084" s="197">
        <f t="shared" si="920"/>
        <v>0</v>
      </c>
      <c r="AO1084" s="197">
        <f t="shared" si="921"/>
        <v>0</v>
      </c>
      <c r="AP1084" s="197">
        <f t="shared" si="922"/>
        <v>0</v>
      </c>
      <c r="AQ1084" s="197">
        <f t="shared" si="923"/>
        <v>0</v>
      </c>
      <c r="AR1084" s="197" t="str">
        <f t="shared" si="924"/>
        <v/>
      </c>
      <c r="AS1084" s="197" t="str">
        <f t="shared" si="925"/>
        <v/>
      </c>
      <c r="AT1084" s="197" t="str">
        <f t="shared" si="926"/>
        <v/>
      </c>
      <c r="AU1084" s="197" t="str">
        <f t="shared" si="927"/>
        <v/>
      </c>
      <c r="AV1084" s="199">
        <f t="shared" ca="1" si="919"/>
        <v>2.1882736425335638</v>
      </c>
      <c r="AX1084" s="162">
        <f t="shared" si="936"/>
        <v>0</v>
      </c>
      <c r="AY1084" s="162">
        <f t="shared" si="937"/>
        <v>0</v>
      </c>
      <c r="AZ1084" s="162">
        <f t="shared" si="938"/>
        <v>0</v>
      </c>
      <c r="BA1084" s="162">
        <f t="shared" si="939"/>
        <v>0</v>
      </c>
      <c r="BB1084" s="162" t="str">
        <f t="shared" si="940"/>
        <v/>
      </c>
      <c r="BC1084" s="162" t="str">
        <f t="shared" si="941"/>
        <v/>
      </c>
      <c r="BD1084" s="162" t="str">
        <f t="shared" si="942"/>
        <v/>
      </c>
      <c r="BE1084" s="162" t="str">
        <f t="shared" si="943"/>
        <v/>
      </c>
      <c r="BG1084" s="169">
        <f t="shared" si="916"/>
        <v>25.847255132481362</v>
      </c>
      <c r="BH1084" s="169">
        <f t="shared" ca="1" si="917"/>
        <v>4.3319398962192022</v>
      </c>
    </row>
    <row r="1085" spans="11:60" x14ac:dyDescent="0.25">
      <c r="K1085" s="199">
        <f t="shared" si="890"/>
        <v>25.898641325587686</v>
      </c>
      <c r="L1085" s="201">
        <f t="shared" si="891"/>
        <v>0.21720782325299834</v>
      </c>
      <c r="M1085" s="201">
        <f t="shared" si="892"/>
        <v>0.21903458824729105</v>
      </c>
      <c r="N1085" s="201">
        <f t="shared" si="893"/>
        <v>0.23022909336986661</v>
      </c>
      <c r="O1085" s="201">
        <f t="shared" si="894"/>
        <v>0.21740851382137205</v>
      </c>
      <c r="P1085" s="201" t="str">
        <f t="shared" si="895"/>
        <v/>
      </c>
      <c r="Q1085" s="201" t="str">
        <f t="shared" si="896"/>
        <v/>
      </c>
      <c r="R1085" s="201" t="str">
        <f t="shared" si="897"/>
        <v/>
      </c>
      <c r="S1085" s="201" t="str">
        <f t="shared" si="898"/>
        <v/>
      </c>
      <c r="T1085" s="199">
        <f t="shared" si="899"/>
        <v>0</v>
      </c>
      <c r="U1085" s="199">
        <f t="shared" si="900"/>
        <v>1.815965807213104</v>
      </c>
      <c r="V1085" s="199">
        <f t="shared" si="901"/>
        <v>0</v>
      </c>
      <c r="W1085" s="199">
        <f t="shared" si="902"/>
        <v>0</v>
      </c>
      <c r="X1085" s="199" t="str">
        <f t="shared" si="903"/>
        <v/>
      </c>
      <c r="Y1085" s="199" t="str">
        <f t="shared" si="904"/>
        <v/>
      </c>
      <c r="Z1085" s="199" t="str">
        <f t="shared" si="905"/>
        <v/>
      </c>
      <c r="AA1085" s="199" t="str">
        <f t="shared" si="906"/>
        <v/>
      </c>
      <c r="AB1085" s="201">
        <f t="shared" ca="1" si="907"/>
        <v>3.9194106193961717</v>
      </c>
      <c r="AD1085" s="162">
        <f t="shared" si="908"/>
        <v>0</v>
      </c>
      <c r="AE1085" s="162">
        <f t="shared" si="909"/>
        <v>4.6657784821967634E-2</v>
      </c>
      <c r="AF1085" s="162">
        <f t="shared" si="910"/>
        <v>0</v>
      </c>
      <c r="AG1085" s="162">
        <f t="shared" si="911"/>
        <v>0</v>
      </c>
      <c r="AH1085" s="162" t="str">
        <f t="shared" si="912"/>
        <v/>
      </c>
      <c r="AI1085" s="162" t="str">
        <f t="shared" si="913"/>
        <v/>
      </c>
      <c r="AJ1085" s="162" t="str">
        <f t="shared" si="914"/>
        <v/>
      </c>
      <c r="AK1085" s="162" t="str">
        <f t="shared" si="915"/>
        <v/>
      </c>
      <c r="AM1085" s="199">
        <f t="shared" si="918"/>
        <v>11.295311935134155</v>
      </c>
      <c r="AN1085" s="197">
        <f t="shared" si="920"/>
        <v>0</v>
      </c>
      <c r="AO1085" s="197">
        <f t="shared" si="921"/>
        <v>0</v>
      </c>
      <c r="AP1085" s="197">
        <f t="shared" si="922"/>
        <v>0</v>
      </c>
      <c r="AQ1085" s="197">
        <f t="shared" si="923"/>
        <v>0</v>
      </c>
      <c r="AR1085" s="197" t="str">
        <f t="shared" si="924"/>
        <v/>
      </c>
      <c r="AS1085" s="197" t="str">
        <f t="shared" si="925"/>
        <v/>
      </c>
      <c r="AT1085" s="197" t="str">
        <f t="shared" si="926"/>
        <v/>
      </c>
      <c r="AU1085" s="197" t="str">
        <f t="shared" si="927"/>
        <v/>
      </c>
      <c r="AV1085" s="199">
        <f t="shared" ca="1" si="919"/>
        <v>2.1531485637512202</v>
      </c>
      <c r="AX1085" s="162">
        <f t="shared" si="936"/>
        <v>0</v>
      </c>
      <c r="AY1085" s="162">
        <f t="shared" si="937"/>
        <v>0</v>
      </c>
      <c r="AZ1085" s="162">
        <f t="shared" si="938"/>
        <v>0</v>
      </c>
      <c r="BA1085" s="162">
        <f t="shared" si="939"/>
        <v>0</v>
      </c>
      <c r="BB1085" s="162" t="str">
        <f t="shared" si="940"/>
        <v/>
      </c>
      <c r="BC1085" s="162" t="str">
        <f t="shared" si="941"/>
        <v/>
      </c>
      <c r="BD1085" s="162" t="str">
        <f t="shared" si="942"/>
        <v/>
      </c>
      <c r="BE1085" s="162" t="str">
        <f t="shared" si="943"/>
        <v/>
      </c>
      <c r="BG1085" s="169">
        <f t="shared" si="916"/>
        <v>25.872948229034524</v>
      </c>
      <c r="BH1085" s="169">
        <f t="shared" ca="1" si="917"/>
        <v>4.1550400480615775</v>
      </c>
    </row>
    <row r="1086" spans="11:60" x14ac:dyDescent="0.25">
      <c r="K1086" s="199">
        <f t="shared" si="890"/>
        <v>25.924334422140848</v>
      </c>
      <c r="L1086" s="201">
        <f t="shared" si="891"/>
        <v>0.21742330720463821</v>
      </c>
      <c r="M1086" s="201">
        <f t="shared" si="892"/>
        <v>0.21925188446579033</v>
      </c>
      <c r="N1086" s="201">
        <f t="shared" si="893"/>
        <v>0.23045749524820971</v>
      </c>
      <c r="O1086" s="201">
        <f t="shared" si="894"/>
        <v>0.21762419687079801</v>
      </c>
      <c r="P1086" s="201" t="str">
        <f t="shared" si="895"/>
        <v/>
      </c>
      <c r="Q1086" s="201" t="str">
        <f t="shared" si="896"/>
        <v/>
      </c>
      <c r="R1086" s="201" t="str">
        <f t="shared" si="897"/>
        <v/>
      </c>
      <c r="S1086" s="201" t="str">
        <f t="shared" si="898"/>
        <v/>
      </c>
      <c r="T1086" s="199">
        <f t="shared" si="899"/>
        <v>0</v>
      </c>
      <c r="U1086" s="199">
        <f t="shared" si="900"/>
        <v>1.6025785509346766</v>
      </c>
      <c r="V1086" s="199">
        <f t="shared" si="901"/>
        <v>0</v>
      </c>
      <c r="W1086" s="199">
        <f t="shared" si="902"/>
        <v>0</v>
      </c>
      <c r="X1086" s="199" t="str">
        <f t="shared" si="903"/>
        <v/>
      </c>
      <c r="Y1086" s="199" t="str">
        <f t="shared" si="904"/>
        <v/>
      </c>
      <c r="Z1086" s="199" t="str">
        <f t="shared" si="905"/>
        <v/>
      </c>
      <c r="AA1086" s="199" t="str">
        <f t="shared" si="906"/>
        <v/>
      </c>
      <c r="AB1086" s="201">
        <f t="shared" ca="1" si="907"/>
        <v>3.7677283903582661</v>
      </c>
      <c r="AD1086" s="162">
        <f t="shared" si="908"/>
        <v>0</v>
      </c>
      <c r="AE1086" s="162">
        <f t="shared" si="909"/>
        <v>4.1175205443191608E-2</v>
      </c>
      <c r="AF1086" s="162">
        <f t="shared" si="910"/>
        <v>0</v>
      </c>
      <c r="AG1086" s="162">
        <f t="shared" si="911"/>
        <v>0</v>
      </c>
      <c r="AH1086" s="162" t="str">
        <f t="shared" si="912"/>
        <v/>
      </c>
      <c r="AI1086" s="162" t="str">
        <f t="shared" si="913"/>
        <v/>
      </c>
      <c r="AJ1086" s="162" t="str">
        <f t="shared" si="914"/>
        <v/>
      </c>
      <c r="AK1086" s="162" t="str">
        <f t="shared" si="915"/>
        <v/>
      </c>
      <c r="AM1086" s="199">
        <f t="shared" si="918"/>
        <v>11.306528729508667</v>
      </c>
      <c r="AN1086" s="197">
        <f t="shared" si="920"/>
        <v>0</v>
      </c>
      <c r="AO1086" s="197">
        <f t="shared" si="921"/>
        <v>0</v>
      </c>
      <c r="AP1086" s="197">
        <f t="shared" si="922"/>
        <v>0</v>
      </c>
      <c r="AQ1086" s="197">
        <f t="shared" si="923"/>
        <v>0</v>
      </c>
      <c r="AR1086" s="197" t="str">
        <f t="shared" si="924"/>
        <v/>
      </c>
      <c r="AS1086" s="197" t="str">
        <f t="shared" si="925"/>
        <v/>
      </c>
      <c r="AT1086" s="197" t="str">
        <f t="shared" si="926"/>
        <v/>
      </c>
      <c r="AU1086" s="197" t="str">
        <f t="shared" si="927"/>
        <v/>
      </c>
      <c r="AV1086" s="199">
        <f t="shared" ca="1" si="919"/>
        <v>2.1303905771897167</v>
      </c>
      <c r="AX1086" s="162">
        <f t="shared" si="936"/>
        <v>0</v>
      </c>
      <c r="AY1086" s="162">
        <f t="shared" si="937"/>
        <v>0</v>
      </c>
      <c r="AZ1086" s="162">
        <f t="shared" si="938"/>
        <v>0</v>
      </c>
      <c r="BA1086" s="162">
        <f t="shared" si="939"/>
        <v>0</v>
      </c>
      <c r="BB1086" s="162" t="str">
        <f t="shared" si="940"/>
        <v/>
      </c>
      <c r="BC1086" s="162" t="str">
        <f t="shared" si="941"/>
        <v/>
      </c>
      <c r="BD1086" s="162" t="str">
        <f t="shared" si="942"/>
        <v/>
      </c>
      <c r="BE1086" s="162" t="str">
        <f t="shared" si="943"/>
        <v/>
      </c>
      <c r="BG1086" s="169">
        <f t="shared" si="916"/>
        <v>25.898641325587686</v>
      </c>
      <c r="BH1086" s="169">
        <f t="shared" ca="1" si="917"/>
        <v>3.9194106193961717</v>
      </c>
    </row>
    <row r="1087" spans="11:60" x14ac:dyDescent="0.25">
      <c r="K1087" s="199">
        <f t="shared" si="890"/>
        <v>25.950027518694011</v>
      </c>
      <c r="L1087" s="201">
        <f t="shared" si="891"/>
        <v>0.2176387911562781</v>
      </c>
      <c r="M1087" s="201">
        <f t="shared" si="892"/>
        <v>0.21946918068428967</v>
      </c>
      <c r="N1087" s="201">
        <f t="shared" si="893"/>
        <v>0.23068589712655285</v>
      </c>
      <c r="O1087" s="201">
        <f t="shared" si="894"/>
        <v>0.21783987992022397</v>
      </c>
      <c r="P1087" s="201" t="str">
        <f t="shared" si="895"/>
        <v/>
      </c>
      <c r="Q1087" s="201" t="str">
        <f t="shared" si="896"/>
        <v/>
      </c>
      <c r="R1087" s="201" t="str">
        <f t="shared" si="897"/>
        <v/>
      </c>
      <c r="S1087" s="201" t="str">
        <f t="shared" si="898"/>
        <v/>
      </c>
      <c r="T1087" s="199">
        <f t="shared" si="899"/>
        <v>0</v>
      </c>
      <c r="U1087" s="199">
        <f t="shared" si="900"/>
        <v>1.4141817025511323</v>
      </c>
      <c r="V1087" s="199">
        <f t="shared" si="901"/>
        <v>0</v>
      </c>
      <c r="W1087" s="199">
        <f t="shared" si="902"/>
        <v>0</v>
      </c>
      <c r="X1087" s="199" t="str">
        <f t="shared" si="903"/>
        <v/>
      </c>
      <c r="Y1087" s="199" t="str">
        <f t="shared" si="904"/>
        <v/>
      </c>
      <c r="Z1087" s="199" t="str">
        <f t="shared" si="905"/>
        <v/>
      </c>
      <c r="AA1087" s="199" t="str">
        <f t="shared" si="906"/>
        <v/>
      </c>
      <c r="AB1087" s="201">
        <f t="shared" ca="1" si="907"/>
        <v>3.4318391494908536</v>
      </c>
      <c r="AD1087" s="162">
        <f t="shared" si="908"/>
        <v>0</v>
      </c>
      <c r="AE1087" s="162">
        <f t="shared" si="909"/>
        <v>3.6334707027361718E-2</v>
      </c>
      <c r="AF1087" s="162">
        <f t="shared" si="910"/>
        <v>0</v>
      </c>
      <c r="AG1087" s="162">
        <f t="shared" si="911"/>
        <v>0</v>
      </c>
      <c r="AH1087" s="162" t="str">
        <f t="shared" si="912"/>
        <v/>
      </c>
      <c r="AI1087" s="162" t="str">
        <f t="shared" si="913"/>
        <v/>
      </c>
      <c r="AJ1087" s="162" t="str">
        <f t="shared" si="914"/>
        <v/>
      </c>
      <c r="AK1087" s="162" t="str">
        <f t="shared" si="915"/>
        <v/>
      </c>
      <c r="AM1087" s="199">
        <f t="shared" si="918"/>
        <v>11.317745523883179</v>
      </c>
      <c r="AN1087" s="197">
        <f t="shared" si="920"/>
        <v>0</v>
      </c>
      <c r="AO1087" s="197">
        <f t="shared" si="921"/>
        <v>0</v>
      </c>
      <c r="AP1087" s="197">
        <f t="shared" si="922"/>
        <v>0</v>
      </c>
      <c r="AQ1087" s="197">
        <f t="shared" si="923"/>
        <v>0</v>
      </c>
      <c r="AR1087" s="197" t="str">
        <f t="shared" si="924"/>
        <v/>
      </c>
      <c r="AS1087" s="197" t="str">
        <f t="shared" si="925"/>
        <v/>
      </c>
      <c r="AT1087" s="197" t="str">
        <f t="shared" si="926"/>
        <v/>
      </c>
      <c r="AU1087" s="197" t="str">
        <f t="shared" si="927"/>
        <v/>
      </c>
      <c r="AV1087" s="199">
        <f t="shared" ca="1" si="919"/>
        <v>2.0715788571225371</v>
      </c>
      <c r="AX1087" s="162">
        <f t="shared" si="936"/>
        <v>0</v>
      </c>
      <c r="AY1087" s="162">
        <f t="shared" si="937"/>
        <v>0</v>
      </c>
      <c r="AZ1087" s="162">
        <f t="shared" si="938"/>
        <v>0</v>
      </c>
      <c r="BA1087" s="162">
        <f t="shared" si="939"/>
        <v>0</v>
      </c>
      <c r="BB1087" s="162" t="str">
        <f t="shared" si="940"/>
        <v/>
      </c>
      <c r="BC1087" s="162" t="str">
        <f t="shared" si="941"/>
        <v/>
      </c>
      <c r="BD1087" s="162" t="str">
        <f t="shared" si="942"/>
        <v/>
      </c>
      <c r="BE1087" s="162" t="str">
        <f t="shared" si="943"/>
        <v/>
      </c>
      <c r="BG1087" s="169">
        <f t="shared" si="916"/>
        <v>25.924334422140848</v>
      </c>
      <c r="BH1087" s="169">
        <f t="shared" ca="1" si="917"/>
        <v>3.7677283903582661</v>
      </c>
    </row>
    <row r="1088" spans="11:60" x14ac:dyDescent="0.25">
      <c r="K1088" s="199">
        <f t="shared" si="890"/>
        <v>25.975720615247173</v>
      </c>
      <c r="L1088" s="201">
        <f t="shared" si="891"/>
        <v>0.21785427510791799</v>
      </c>
      <c r="M1088" s="201">
        <f t="shared" si="892"/>
        <v>0.21968647690278895</v>
      </c>
      <c r="N1088" s="201">
        <f t="shared" si="893"/>
        <v>0.23091429900489599</v>
      </c>
      <c r="O1088" s="201">
        <f t="shared" si="894"/>
        <v>0.21805556296964992</v>
      </c>
      <c r="P1088" s="201" t="str">
        <f t="shared" si="895"/>
        <v/>
      </c>
      <c r="Q1088" s="201" t="str">
        <f t="shared" si="896"/>
        <v/>
      </c>
      <c r="R1088" s="201" t="str">
        <f t="shared" si="897"/>
        <v/>
      </c>
      <c r="S1088" s="201" t="str">
        <f t="shared" si="898"/>
        <v/>
      </c>
      <c r="T1088" s="199">
        <f t="shared" si="899"/>
        <v>0</v>
      </c>
      <c r="U1088" s="199">
        <f t="shared" si="900"/>
        <v>1.2479442298959229</v>
      </c>
      <c r="V1088" s="199">
        <f t="shared" si="901"/>
        <v>0</v>
      </c>
      <c r="W1088" s="199">
        <f t="shared" si="902"/>
        <v>0</v>
      </c>
      <c r="X1088" s="199" t="str">
        <f t="shared" si="903"/>
        <v/>
      </c>
      <c r="Y1088" s="199" t="str">
        <f t="shared" si="904"/>
        <v/>
      </c>
      <c r="Z1088" s="199" t="str">
        <f t="shared" si="905"/>
        <v/>
      </c>
      <c r="AA1088" s="199" t="str">
        <f t="shared" si="906"/>
        <v/>
      </c>
      <c r="AB1088" s="201">
        <f t="shared" ca="1" si="907"/>
        <v>3.4098060021814067</v>
      </c>
      <c r="AD1088" s="162">
        <f t="shared" si="908"/>
        <v>0</v>
      </c>
      <c r="AE1088" s="162">
        <f t="shared" si="909"/>
        <v>3.2063551591677744E-2</v>
      </c>
      <c r="AF1088" s="162">
        <f t="shared" si="910"/>
        <v>0</v>
      </c>
      <c r="AG1088" s="162">
        <f t="shared" si="911"/>
        <v>0</v>
      </c>
      <c r="AH1088" s="162" t="str">
        <f t="shared" si="912"/>
        <v/>
      </c>
      <c r="AI1088" s="162" t="str">
        <f t="shared" si="913"/>
        <v/>
      </c>
      <c r="AJ1088" s="162" t="str">
        <f t="shared" si="914"/>
        <v/>
      </c>
      <c r="AK1088" s="162" t="str">
        <f t="shared" si="915"/>
        <v/>
      </c>
      <c r="AM1088" s="199">
        <f t="shared" si="918"/>
        <v>11.328962318257691</v>
      </c>
      <c r="AN1088" s="197">
        <f t="shared" si="920"/>
        <v>0</v>
      </c>
      <c r="AO1088" s="197">
        <f t="shared" si="921"/>
        <v>0</v>
      </c>
      <c r="AP1088" s="197">
        <f t="shared" si="922"/>
        <v>0</v>
      </c>
      <c r="AQ1088" s="197">
        <f t="shared" si="923"/>
        <v>0</v>
      </c>
      <c r="AR1088" s="197" t="str">
        <f t="shared" si="924"/>
        <v/>
      </c>
      <c r="AS1088" s="197" t="str">
        <f t="shared" si="925"/>
        <v/>
      </c>
      <c r="AT1088" s="197" t="str">
        <f t="shared" si="926"/>
        <v/>
      </c>
      <c r="AU1088" s="197" t="str">
        <f t="shared" si="927"/>
        <v/>
      </c>
      <c r="AV1088" s="199">
        <f t="shared" ca="1" si="919"/>
        <v>2.1045654051876057</v>
      </c>
      <c r="AX1088" s="162">
        <f t="shared" si="936"/>
        <v>0</v>
      </c>
      <c r="AY1088" s="162">
        <f t="shared" si="937"/>
        <v>0</v>
      </c>
      <c r="AZ1088" s="162">
        <f t="shared" si="938"/>
        <v>0</v>
      </c>
      <c r="BA1088" s="162">
        <f t="shared" si="939"/>
        <v>0</v>
      </c>
      <c r="BB1088" s="162" t="str">
        <f t="shared" si="940"/>
        <v/>
      </c>
      <c r="BC1088" s="162" t="str">
        <f t="shared" si="941"/>
        <v/>
      </c>
      <c r="BD1088" s="162" t="str">
        <f t="shared" si="942"/>
        <v/>
      </c>
      <c r="BE1088" s="162" t="str">
        <f t="shared" si="943"/>
        <v/>
      </c>
      <c r="BG1088" s="169">
        <f t="shared" si="916"/>
        <v>25.950027518694011</v>
      </c>
      <c r="BH1088" s="169">
        <f t="shared" ca="1" si="917"/>
        <v>3.4318391494908536</v>
      </c>
    </row>
    <row r="1089" spans="11:60" x14ac:dyDescent="0.25">
      <c r="K1089" s="199">
        <f t="shared" si="890"/>
        <v>26.001413711800335</v>
      </c>
      <c r="L1089" s="201">
        <f t="shared" si="891"/>
        <v>0.21806975905955786</v>
      </c>
      <c r="M1089" s="201">
        <f t="shared" si="892"/>
        <v>0.21990377312128825</v>
      </c>
      <c r="N1089" s="201">
        <f t="shared" si="893"/>
        <v>0.2311427008832391</v>
      </c>
      <c r="O1089" s="201">
        <f t="shared" si="894"/>
        <v>0.21827124601907591</v>
      </c>
      <c r="P1089" s="201" t="str">
        <f t="shared" si="895"/>
        <v/>
      </c>
      <c r="Q1089" s="201" t="str">
        <f t="shared" si="896"/>
        <v/>
      </c>
      <c r="R1089" s="201" t="str">
        <f t="shared" si="897"/>
        <v/>
      </c>
      <c r="S1089" s="201" t="str">
        <f t="shared" si="898"/>
        <v/>
      </c>
      <c r="T1089" s="199">
        <f t="shared" si="899"/>
        <v>0</v>
      </c>
      <c r="U1089" s="199">
        <f t="shared" si="900"/>
        <v>1.1013168750769871</v>
      </c>
      <c r="V1089" s="199">
        <f t="shared" si="901"/>
        <v>0</v>
      </c>
      <c r="W1089" s="199">
        <f t="shared" si="902"/>
        <v>0</v>
      </c>
      <c r="X1089" s="199" t="str">
        <f t="shared" si="903"/>
        <v/>
      </c>
      <c r="Y1089" s="199" t="str">
        <f t="shared" si="904"/>
        <v/>
      </c>
      <c r="Z1089" s="199" t="str">
        <f t="shared" si="905"/>
        <v/>
      </c>
      <c r="AA1089" s="199" t="str">
        <f t="shared" si="906"/>
        <v/>
      </c>
      <c r="AB1089" s="201">
        <f t="shared" ca="1" si="907"/>
        <v>3.2570318606337527</v>
      </c>
      <c r="AD1089" s="162">
        <f t="shared" si="908"/>
        <v>0</v>
      </c>
      <c r="AE1089" s="162">
        <f t="shared" si="909"/>
        <v>2.8296240806980035E-2</v>
      </c>
      <c r="AF1089" s="162">
        <f t="shared" si="910"/>
        <v>0</v>
      </c>
      <c r="AG1089" s="162">
        <f t="shared" si="911"/>
        <v>0</v>
      </c>
      <c r="AH1089" s="162" t="str">
        <f t="shared" si="912"/>
        <v/>
      </c>
      <c r="AI1089" s="162" t="str">
        <f t="shared" si="913"/>
        <v/>
      </c>
      <c r="AJ1089" s="162" t="str">
        <f t="shared" si="914"/>
        <v/>
      </c>
      <c r="AK1089" s="162" t="str">
        <f t="shared" si="915"/>
        <v/>
      </c>
      <c r="AM1089" s="199">
        <f t="shared" si="918"/>
        <v>11.340179112632203</v>
      </c>
      <c r="AN1089" s="197">
        <f t="shared" si="920"/>
        <v>0</v>
      </c>
      <c r="AO1089" s="197">
        <f t="shared" si="921"/>
        <v>0</v>
      </c>
      <c r="AP1089" s="197">
        <f t="shared" si="922"/>
        <v>0</v>
      </c>
      <c r="AQ1089" s="197">
        <f t="shared" si="923"/>
        <v>0</v>
      </c>
      <c r="AR1089" s="197" t="str">
        <f t="shared" si="924"/>
        <v/>
      </c>
      <c r="AS1089" s="197" t="str">
        <f t="shared" si="925"/>
        <v/>
      </c>
      <c r="AT1089" s="197" t="str">
        <f t="shared" si="926"/>
        <v/>
      </c>
      <c r="AU1089" s="197" t="str">
        <f t="shared" si="927"/>
        <v/>
      </c>
      <c r="AV1089" s="199">
        <f t="shared" ca="1" si="919"/>
        <v>2.0686442115805312</v>
      </c>
      <c r="AX1089" s="162">
        <f t="shared" si="936"/>
        <v>0</v>
      </c>
      <c r="AY1089" s="162">
        <f t="shared" si="937"/>
        <v>0</v>
      </c>
      <c r="AZ1089" s="162">
        <f t="shared" si="938"/>
        <v>0</v>
      </c>
      <c r="BA1089" s="162">
        <f t="shared" si="939"/>
        <v>0</v>
      </c>
      <c r="BB1089" s="162" t="str">
        <f t="shared" si="940"/>
        <v/>
      </c>
      <c r="BC1089" s="162" t="str">
        <f t="shared" si="941"/>
        <v/>
      </c>
      <c r="BD1089" s="162" t="str">
        <f t="shared" si="942"/>
        <v/>
      </c>
      <c r="BE1089" s="162" t="str">
        <f t="shared" si="943"/>
        <v/>
      </c>
      <c r="BG1089" s="169">
        <f t="shared" si="916"/>
        <v>25.975720615247173</v>
      </c>
      <c r="BH1089" s="169">
        <f t="shared" ca="1" si="917"/>
        <v>3.4098060021814067</v>
      </c>
    </row>
    <row r="1090" spans="11:60" x14ac:dyDescent="0.25">
      <c r="K1090" s="199">
        <f t="shared" si="890"/>
        <v>26.027106808353498</v>
      </c>
      <c r="L1090" s="201">
        <f t="shared" si="891"/>
        <v>0.21828524301119773</v>
      </c>
      <c r="M1090" s="201">
        <f t="shared" si="892"/>
        <v>0.22012106933978753</v>
      </c>
      <c r="N1090" s="201">
        <f t="shared" si="893"/>
        <v>0.23137110276158221</v>
      </c>
      <c r="O1090" s="201">
        <f t="shared" si="894"/>
        <v>0.21848692906850187</v>
      </c>
      <c r="P1090" s="201" t="str">
        <f t="shared" si="895"/>
        <v/>
      </c>
      <c r="Q1090" s="201" t="str">
        <f t="shared" si="896"/>
        <v/>
      </c>
      <c r="R1090" s="201" t="str">
        <f t="shared" si="897"/>
        <v/>
      </c>
      <c r="S1090" s="201" t="str">
        <f t="shared" si="898"/>
        <v/>
      </c>
      <c r="T1090" s="199">
        <f t="shared" si="899"/>
        <v>0</v>
      </c>
      <c r="U1090" s="199">
        <f t="shared" si="900"/>
        <v>0.97201817268769175</v>
      </c>
      <c r="V1090" s="199">
        <f t="shared" si="901"/>
        <v>0</v>
      </c>
      <c r="W1090" s="199">
        <f t="shared" si="902"/>
        <v>0</v>
      </c>
      <c r="X1090" s="199" t="str">
        <f t="shared" si="903"/>
        <v/>
      </c>
      <c r="Y1090" s="199" t="str">
        <f t="shared" si="904"/>
        <v/>
      </c>
      <c r="Z1090" s="199" t="str">
        <f t="shared" si="905"/>
        <v/>
      </c>
      <c r="AA1090" s="199" t="str">
        <f t="shared" si="906"/>
        <v/>
      </c>
      <c r="AB1090" s="201">
        <f t="shared" ca="1" si="907"/>
        <v>3.1240737849147844</v>
      </c>
      <c r="AD1090" s="162">
        <f t="shared" si="908"/>
        <v>0</v>
      </c>
      <c r="AE1090" s="162">
        <f t="shared" si="909"/>
        <v>2.4974156762293271E-2</v>
      </c>
      <c r="AF1090" s="162">
        <f t="shared" si="910"/>
        <v>0</v>
      </c>
      <c r="AG1090" s="162">
        <f t="shared" si="911"/>
        <v>0</v>
      </c>
      <c r="AH1090" s="162" t="str">
        <f t="shared" si="912"/>
        <v/>
      </c>
      <c r="AI1090" s="162" t="str">
        <f t="shared" si="913"/>
        <v/>
      </c>
      <c r="AJ1090" s="162" t="str">
        <f t="shared" si="914"/>
        <v/>
      </c>
      <c r="AK1090" s="162" t="str">
        <f t="shared" si="915"/>
        <v/>
      </c>
      <c r="AM1090" s="199">
        <f t="shared" si="918"/>
        <v>11.351395907006715</v>
      </c>
      <c r="AN1090" s="197">
        <f t="shared" si="920"/>
        <v>0</v>
      </c>
      <c r="AO1090" s="197">
        <f t="shared" si="921"/>
        <v>0</v>
      </c>
      <c r="AP1090" s="197">
        <f t="shared" si="922"/>
        <v>0</v>
      </c>
      <c r="AQ1090" s="197">
        <f t="shared" si="923"/>
        <v>0</v>
      </c>
      <c r="AR1090" s="197" t="str">
        <f t="shared" si="924"/>
        <v/>
      </c>
      <c r="AS1090" s="197" t="str">
        <f t="shared" si="925"/>
        <v/>
      </c>
      <c r="AT1090" s="197" t="str">
        <f t="shared" si="926"/>
        <v/>
      </c>
      <c r="AU1090" s="197" t="str">
        <f t="shared" si="927"/>
        <v/>
      </c>
      <c r="AV1090" s="199">
        <f t="shared" ca="1" si="919"/>
        <v>2.1296871237240831</v>
      </c>
      <c r="AX1090" s="162">
        <f t="shared" si="936"/>
        <v>0</v>
      </c>
      <c r="AY1090" s="162">
        <f t="shared" si="937"/>
        <v>0</v>
      </c>
      <c r="AZ1090" s="162">
        <f t="shared" si="938"/>
        <v>0</v>
      </c>
      <c r="BA1090" s="162">
        <f t="shared" si="939"/>
        <v>0</v>
      </c>
      <c r="BB1090" s="162" t="str">
        <f t="shared" si="940"/>
        <v/>
      </c>
      <c r="BC1090" s="162" t="str">
        <f t="shared" si="941"/>
        <v/>
      </c>
      <c r="BD1090" s="162" t="str">
        <f t="shared" si="942"/>
        <v/>
      </c>
      <c r="BE1090" s="162" t="str">
        <f t="shared" si="943"/>
        <v/>
      </c>
      <c r="BG1090" s="169">
        <f t="shared" si="916"/>
        <v>26.001413711800335</v>
      </c>
      <c r="BH1090" s="169">
        <f t="shared" ca="1" si="917"/>
        <v>3.2570318606337527</v>
      </c>
    </row>
    <row r="1091" spans="11:60" x14ac:dyDescent="0.25">
      <c r="K1091" s="199">
        <f t="shared" si="890"/>
        <v>26.05279990490666</v>
      </c>
      <c r="L1091" s="201">
        <f t="shared" si="891"/>
        <v>0.21850072696283759</v>
      </c>
      <c r="M1091" s="201">
        <f t="shared" si="892"/>
        <v>0.22033836555828681</v>
      </c>
      <c r="N1091" s="201">
        <f t="shared" si="893"/>
        <v>0.23159950463992532</v>
      </c>
      <c r="O1091" s="201">
        <f t="shared" si="894"/>
        <v>0.21870261211792782</v>
      </c>
      <c r="P1091" s="201" t="str">
        <f t="shared" si="895"/>
        <v/>
      </c>
      <c r="Q1091" s="201" t="str">
        <f t="shared" si="896"/>
        <v/>
      </c>
      <c r="R1091" s="201" t="str">
        <f t="shared" si="897"/>
        <v/>
      </c>
      <c r="S1091" s="201" t="str">
        <f t="shared" si="898"/>
        <v/>
      </c>
      <c r="T1091" s="199">
        <f t="shared" si="899"/>
        <v>0</v>
      </c>
      <c r="U1091" s="199">
        <f t="shared" si="900"/>
        <v>0.85801561876421439</v>
      </c>
      <c r="V1091" s="199">
        <f t="shared" si="901"/>
        <v>0</v>
      </c>
      <c r="W1091" s="199">
        <f t="shared" si="902"/>
        <v>0</v>
      </c>
      <c r="X1091" s="199" t="str">
        <f t="shared" si="903"/>
        <v/>
      </c>
      <c r="Y1091" s="199" t="str">
        <f t="shared" si="904"/>
        <v/>
      </c>
      <c r="Z1091" s="199" t="str">
        <f t="shared" si="905"/>
        <v/>
      </c>
      <c r="AA1091" s="199" t="str">
        <f t="shared" si="906"/>
        <v/>
      </c>
      <c r="AB1091" s="201">
        <f t="shared" ca="1" si="907"/>
        <v>2.9942228131730255</v>
      </c>
      <c r="AD1091" s="162">
        <f t="shared" si="908"/>
        <v>0</v>
      </c>
      <c r="AE1091" s="162">
        <f t="shared" si="909"/>
        <v>2.2045078137030272E-2</v>
      </c>
      <c r="AF1091" s="162">
        <f t="shared" si="910"/>
        <v>0</v>
      </c>
      <c r="AG1091" s="162">
        <f t="shared" si="911"/>
        <v>0</v>
      </c>
      <c r="AH1091" s="162" t="str">
        <f t="shared" si="912"/>
        <v/>
      </c>
      <c r="AI1091" s="162" t="str">
        <f t="shared" si="913"/>
        <v/>
      </c>
      <c r="AJ1091" s="162" t="str">
        <f t="shared" si="914"/>
        <v/>
      </c>
      <c r="AK1091" s="162" t="str">
        <f t="shared" si="915"/>
        <v/>
      </c>
      <c r="AM1091" s="199">
        <f t="shared" si="918"/>
        <v>11.362612701381227</v>
      </c>
      <c r="AN1091" s="197">
        <f t="shared" si="920"/>
        <v>0</v>
      </c>
      <c r="AO1091" s="197">
        <f t="shared" si="921"/>
        <v>0</v>
      </c>
      <c r="AP1091" s="197">
        <f t="shared" si="922"/>
        <v>0</v>
      </c>
      <c r="AQ1091" s="197">
        <f t="shared" si="923"/>
        <v>0</v>
      </c>
      <c r="AR1091" s="197" t="str">
        <f t="shared" si="924"/>
        <v/>
      </c>
      <c r="AS1091" s="197" t="str">
        <f t="shared" si="925"/>
        <v/>
      </c>
      <c r="AT1091" s="197" t="str">
        <f t="shared" si="926"/>
        <v/>
      </c>
      <c r="AU1091" s="197" t="str">
        <f t="shared" si="927"/>
        <v/>
      </c>
      <c r="AV1091" s="199">
        <f t="shared" ca="1" si="919"/>
        <v>2.0787412266170118</v>
      </c>
      <c r="AX1091" s="162">
        <f t="shared" si="936"/>
        <v>0</v>
      </c>
      <c r="AY1091" s="162">
        <f t="shared" si="937"/>
        <v>0</v>
      </c>
      <c r="AZ1091" s="162">
        <f t="shared" si="938"/>
        <v>0</v>
      </c>
      <c r="BA1091" s="162">
        <f t="shared" si="939"/>
        <v>0</v>
      </c>
      <c r="BB1091" s="162" t="str">
        <f t="shared" si="940"/>
        <v/>
      </c>
      <c r="BC1091" s="162" t="str">
        <f t="shared" si="941"/>
        <v/>
      </c>
      <c r="BD1091" s="162" t="str">
        <f t="shared" si="942"/>
        <v/>
      </c>
      <c r="BE1091" s="162" t="str">
        <f t="shared" si="943"/>
        <v/>
      </c>
      <c r="BG1091" s="169">
        <f t="shared" si="916"/>
        <v>26.027106808353498</v>
      </c>
      <c r="BH1091" s="169">
        <f t="shared" ca="1" si="917"/>
        <v>3.1240737849147844</v>
      </c>
    </row>
    <row r="1092" spans="11:60" x14ac:dyDescent="0.25">
      <c r="K1092" s="199">
        <f t="shared" si="890"/>
        <v>26.078493001459822</v>
      </c>
      <c r="L1092" s="201">
        <f t="shared" si="891"/>
        <v>0.21871621091447749</v>
      </c>
      <c r="M1092" s="201">
        <f t="shared" si="892"/>
        <v>0.22055566177678615</v>
      </c>
      <c r="N1092" s="201">
        <f t="shared" si="893"/>
        <v>0.23182790651826846</v>
      </c>
      <c r="O1092" s="201">
        <f t="shared" si="894"/>
        <v>0.21891829516735381</v>
      </c>
      <c r="P1092" s="201" t="str">
        <f t="shared" si="895"/>
        <v/>
      </c>
      <c r="Q1092" s="201" t="str">
        <f t="shared" si="896"/>
        <v/>
      </c>
      <c r="R1092" s="201" t="str">
        <f t="shared" si="897"/>
        <v/>
      </c>
      <c r="S1092" s="201" t="str">
        <f t="shared" si="898"/>
        <v/>
      </c>
      <c r="T1092" s="199">
        <f t="shared" si="899"/>
        <v>0</v>
      </c>
      <c r="U1092" s="199">
        <f t="shared" si="900"/>
        <v>0.75750465259827637</v>
      </c>
      <c r="V1092" s="199">
        <f t="shared" si="901"/>
        <v>0</v>
      </c>
      <c r="W1092" s="199">
        <f t="shared" si="902"/>
        <v>0</v>
      </c>
      <c r="X1092" s="199" t="str">
        <f t="shared" si="903"/>
        <v/>
      </c>
      <c r="Y1092" s="199" t="str">
        <f t="shared" si="904"/>
        <v/>
      </c>
      <c r="Z1092" s="199" t="str">
        <f t="shared" si="905"/>
        <v/>
      </c>
      <c r="AA1092" s="199" t="str">
        <f t="shared" si="906"/>
        <v/>
      </c>
      <c r="AB1092" s="201">
        <f t="shared" ca="1" si="907"/>
        <v>2.8717638239482057</v>
      </c>
      <c r="AD1092" s="162">
        <f t="shared" si="908"/>
        <v>0</v>
      </c>
      <c r="AE1092" s="162">
        <f t="shared" si="909"/>
        <v>1.9462640178677194E-2</v>
      </c>
      <c r="AF1092" s="162">
        <f t="shared" si="910"/>
        <v>0</v>
      </c>
      <c r="AG1092" s="162">
        <f t="shared" si="911"/>
        <v>0</v>
      </c>
      <c r="AH1092" s="162" t="str">
        <f t="shared" si="912"/>
        <v/>
      </c>
      <c r="AI1092" s="162" t="str">
        <f t="shared" si="913"/>
        <v/>
      </c>
      <c r="AJ1092" s="162" t="str">
        <f t="shared" si="914"/>
        <v/>
      </c>
      <c r="AK1092" s="162" t="str">
        <f t="shared" si="915"/>
        <v/>
      </c>
      <c r="AM1092" s="199">
        <f t="shared" si="918"/>
        <v>11.373829495755739</v>
      </c>
      <c r="AN1092" s="197">
        <f t="shared" si="920"/>
        <v>0</v>
      </c>
      <c r="AO1092" s="197">
        <f t="shared" si="921"/>
        <v>0</v>
      </c>
      <c r="AP1092" s="197">
        <f t="shared" si="922"/>
        <v>0</v>
      </c>
      <c r="AQ1092" s="197">
        <f t="shared" si="923"/>
        <v>0</v>
      </c>
      <c r="AR1092" s="197" t="str">
        <f t="shared" si="924"/>
        <v/>
      </c>
      <c r="AS1092" s="197" t="str">
        <f t="shared" si="925"/>
        <v/>
      </c>
      <c r="AT1092" s="197" t="str">
        <f t="shared" si="926"/>
        <v/>
      </c>
      <c r="AU1092" s="197" t="str">
        <f t="shared" si="927"/>
        <v/>
      </c>
      <c r="AV1092" s="199">
        <f t="shared" ca="1" si="919"/>
        <v>2.1206814200460844</v>
      </c>
      <c r="AX1092" s="162">
        <f t="shared" si="936"/>
        <v>0</v>
      </c>
      <c r="AY1092" s="162">
        <f t="shared" si="937"/>
        <v>0</v>
      </c>
      <c r="AZ1092" s="162">
        <f t="shared" si="938"/>
        <v>0</v>
      </c>
      <c r="BA1092" s="162">
        <f t="shared" si="939"/>
        <v>0</v>
      </c>
      <c r="BB1092" s="162" t="str">
        <f t="shared" si="940"/>
        <v/>
      </c>
      <c r="BC1092" s="162" t="str">
        <f t="shared" si="941"/>
        <v/>
      </c>
      <c r="BD1092" s="162" t="str">
        <f t="shared" si="942"/>
        <v/>
      </c>
      <c r="BE1092" s="162" t="str">
        <f t="shared" si="943"/>
        <v/>
      </c>
      <c r="BG1092" s="169">
        <f t="shared" si="916"/>
        <v>26.05279990490666</v>
      </c>
      <c r="BH1092" s="169">
        <f t="shared" ca="1" si="917"/>
        <v>2.9942228131730255</v>
      </c>
    </row>
    <row r="1093" spans="11:60" x14ac:dyDescent="0.25">
      <c r="K1093" s="199">
        <f t="shared" si="890"/>
        <v>26.104186098012985</v>
      </c>
      <c r="L1093" s="201">
        <f t="shared" si="891"/>
        <v>0.21893169486611738</v>
      </c>
      <c r="M1093" s="201">
        <f t="shared" si="892"/>
        <v>0.22077295799528543</v>
      </c>
      <c r="N1093" s="201">
        <f t="shared" si="893"/>
        <v>0.23205630839661157</v>
      </c>
      <c r="O1093" s="201">
        <f t="shared" si="894"/>
        <v>0.21913397821677977</v>
      </c>
      <c r="P1093" s="201" t="str">
        <f t="shared" si="895"/>
        <v/>
      </c>
      <c r="Q1093" s="201" t="str">
        <f t="shared" si="896"/>
        <v/>
      </c>
      <c r="R1093" s="201" t="str">
        <f t="shared" si="897"/>
        <v/>
      </c>
      <c r="S1093" s="201" t="str">
        <f t="shared" si="898"/>
        <v/>
      </c>
      <c r="T1093" s="199">
        <f t="shared" si="899"/>
        <v>0</v>
      </c>
      <c r="U1093" s="199">
        <f t="shared" si="900"/>
        <v>0.66888714980210673</v>
      </c>
      <c r="V1093" s="199">
        <f t="shared" si="901"/>
        <v>0</v>
      </c>
      <c r="W1093" s="199">
        <f t="shared" si="902"/>
        <v>0</v>
      </c>
      <c r="X1093" s="199" t="str">
        <f t="shared" si="903"/>
        <v/>
      </c>
      <c r="Y1093" s="199" t="str">
        <f t="shared" si="904"/>
        <v/>
      </c>
      <c r="Z1093" s="199" t="str">
        <f t="shared" si="905"/>
        <v/>
      </c>
      <c r="AA1093" s="199" t="str">
        <f t="shared" si="906"/>
        <v/>
      </c>
      <c r="AB1093" s="201">
        <f t="shared" ca="1" si="907"/>
        <v>2.683723544044077</v>
      </c>
      <c r="AD1093" s="162">
        <f t="shared" si="908"/>
        <v>0</v>
      </c>
      <c r="AE1093" s="162">
        <f t="shared" si="909"/>
        <v>1.7185782123035075E-2</v>
      </c>
      <c r="AF1093" s="162">
        <f t="shared" si="910"/>
        <v>0</v>
      </c>
      <c r="AG1093" s="162">
        <f t="shared" si="911"/>
        <v>0</v>
      </c>
      <c r="AH1093" s="162" t="str">
        <f t="shared" si="912"/>
        <v/>
      </c>
      <c r="AI1093" s="162" t="str">
        <f t="shared" si="913"/>
        <v/>
      </c>
      <c r="AJ1093" s="162" t="str">
        <f t="shared" si="914"/>
        <v/>
      </c>
      <c r="AK1093" s="162" t="str">
        <f t="shared" si="915"/>
        <v/>
      </c>
      <c r="AM1093" s="199">
        <f t="shared" si="918"/>
        <v>11.385046290130251</v>
      </c>
      <c r="AN1093" s="197">
        <f t="shared" si="920"/>
        <v>0</v>
      </c>
      <c r="AO1093" s="197">
        <f t="shared" si="921"/>
        <v>0</v>
      </c>
      <c r="AP1093" s="197">
        <f t="shared" si="922"/>
        <v>0</v>
      </c>
      <c r="AQ1093" s="197">
        <f t="shared" si="923"/>
        <v>0</v>
      </c>
      <c r="AR1093" s="197" t="str">
        <f t="shared" si="924"/>
        <v/>
      </c>
      <c r="AS1093" s="197" t="str">
        <f t="shared" si="925"/>
        <v/>
      </c>
      <c r="AT1093" s="197" t="str">
        <f t="shared" si="926"/>
        <v/>
      </c>
      <c r="AU1093" s="197" t="str">
        <f t="shared" si="927"/>
        <v/>
      </c>
      <c r="AV1093" s="199">
        <f t="shared" ca="1" si="919"/>
        <v>2.1609536172492221</v>
      </c>
      <c r="AX1093" s="162">
        <f t="shared" si="936"/>
        <v>0</v>
      </c>
      <c r="AY1093" s="162">
        <f t="shared" si="937"/>
        <v>0</v>
      </c>
      <c r="AZ1093" s="162">
        <f t="shared" si="938"/>
        <v>0</v>
      </c>
      <c r="BA1093" s="162">
        <f t="shared" si="939"/>
        <v>0</v>
      </c>
      <c r="BB1093" s="162" t="str">
        <f t="shared" si="940"/>
        <v/>
      </c>
      <c r="BC1093" s="162" t="str">
        <f t="shared" si="941"/>
        <v/>
      </c>
      <c r="BD1093" s="162" t="str">
        <f t="shared" si="942"/>
        <v/>
      </c>
      <c r="BE1093" s="162" t="str">
        <f t="shared" si="943"/>
        <v/>
      </c>
      <c r="BG1093" s="169">
        <f t="shared" si="916"/>
        <v>26.078493001459822</v>
      </c>
      <c r="BH1093" s="169">
        <f t="shared" ca="1" si="917"/>
        <v>2.8717638239482057</v>
      </c>
    </row>
    <row r="1094" spans="11:60" x14ac:dyDescent="0.25">
      <c r="K1094" s="199">
        <f t="shared" si="890"/>
        <v>26.129879194566147</v>
      </c>
      <c r="L1094" s="201">
        <f t="shared" si="891"/>
        <v>0.21914717881775725</v>
      </c>
      <c r="M1094" s="201">
        <f t="shared" si="892"/>
        <v>0.22099025421378474</v>
      </c>
      <c r="N1094" s="201">
        <f t="shared" si="893"/>
        <v>0.2322847102749547</v>
      </c>
      <c r="O1094" s="201">
        <f t="shared" si="894"/>
        <v>0.21934966126620573</v>
      </c>
      <c r="P1094" s="201" t="str">
        <f t="shared" si="895"/>
        <v/>
      </c>
      <c r="Q1094" s="201" t="str">
        <f t="shared" si="896"/>
        <v/>
      </c>
      <c r="R1094" s="201" t="str">
        <f t="shared" si="897"/>
        <v/>
      </c>
      <c r="S1094" s="201" t="str">
        <f t="shared" si="898"/>
        <v/>
      </c>
      <c r="T1094" s="199">
        <f t="shared" si="899"/>
        <v>0</v>
      </c>
      <c r="U1094" s="199">
        <f t="shared" si="900"/>
        <v>0.59075046979505397</v>
      </c>
      <c r="V1094" s="199">
        <f t="shared" si="901"/>
        <v>0</v>
      </c>
      <c r="W1094" s="199">
        <f t="shared" si="902"/>
        <v>0</v>
      </c>
      <c r="X1094" s="199" t="str">
        <f t="shared" si="903"/>
        <v/>
      </c>
      <c r="Y1094" s="199" t="str">
        <f t="shared" si="904"/>
        <v/>
      </c>
      <c r="Z1094" s="199" t="str">
        <f t="shared" si="905"/>
        <v/>
      </c>
      <c r="AA1094" s="199" t="str">
        <f t="shared" si="906"/>
        <v/>
      </c>
      <c r="AB1094" s="201">
        <f t="shared" ca="1" si="907"/>
        <v>2.6336543720527401</v>
      </c>
      <c r="AD1094" s="162">
        <f t="shared" si="908"/>
        <v>0</v>
      </c>
      <c r="AE1094" s="162">
        <f t="shared" si="909"/>
        <v>1.5178208859270322E-2</v>
      </c>
      <c r="AF1094" s="162">
        <f t="shared" si="910"/>
        <v>0</v>
      </c>
      <c r="AG1094" s="162">
        <f t="shared" si="911"/>
        <v>0</v>
      </c>
      <c r="AH1094" s="162" t="str">
        <f t="shared" si="912"/>
        <v/>
      </c>
      <c r="AI1094" s="162" t="str">
        <f t="shared" si="913"/>
        <v/>
      </c>
      <c r="AJ1094" s="162" t="str">
        <f t="shared" si="914"/>
        <v/>
      </c>
      <c r="AK1094" s="162" t="str">
        <f t="shared" si="915"/>
        <v/>
      </c>
      <c r="AM1094" s="199">
        <f t="shared" si="918"/>
        <v>11.396263084504763</v>
      </c>
      <c r="AN1094" s="197">
        <f t="shared" si="920"/>
        <v>0</v>
      </c>
      <c r="AO1094" s="197">
        <f t="shared" si="921"/>
        <v>0</v>
      </c>
      <c r="AP1094" s="197">
        <f t="shared" si="922"/>
        <v>0</v>
      </c>
      <c r="AQ1094" s="197">
        <f t="shared" si="923"/>
        <v>0</v>
      </c>
      <c r="AR1094" s="197" t="str">
        <f t="shared" si="924"/>
        <v/>
      </c>
      <c r="AS1094" s="197" t="str">
        <f t="shared" si="925"/>
        <v/>
      </c>
      <c r="AT1094" s="197" t="str">
        <f t="shared" si="926"/>
        <v/>
      </c>
      <c r="AU1094" s="197" t="str">
        <f t="shared" si="927"/>
        <v/>
      </c>
      <c r="AV1094" s="199">
        <f t="shared" ca="1" si="919"/>
        <v>2.182442946980649</v>
      </c>
      <c r="AX1094" s="162">
        <f t="shared" si="936"/>
        <v>0</v>
      </c>
      <c r="AY1094" s="162">
        <f t="shared" si="937"/>
        <v>0</v>
      </c>
      <c r="AZ1094" s="162">
        <f t="shared" si="938"/>
        <v>0</v>
      </c>
      <c r="BA1094" s="162">
        <f t="shared" si="939"/>
        <v>0</v>
      </c>
      <c r="BB1094" s="162" t="str">
        <f t="shared" si="940"/>
        <v/>
      </c>
      <c r="BC1094" s="162" t="str">
        <f t="shared" si="941"/>
        <v/>
      </c>
      <c r="BD1094" s="162" t="str">
        <f t="shared" si="942"/>
        <v/>
      </c>
      <c r="BE1094" s="162" t="str">
        <f t="shared" si="943"/>
        <v/>
      </c>
      <c r="BG1094" s="169">
        <f t="shared" si="916"/>
        <v>26.104186098012985</v>
      </c>
      <c r="BH1094" s="169">
        <f t="shared" ca="1" si="917"/>
        <v>2.683723544044077</v>
      </c>
    </row>
    <row r="1095" spans="11:60" x14ac:dyDescent="0.25">
      <c r="K1095" s="199">
        <f t="shared" si="890"/>
        <v>26.155572291119309</v>
      </c>
      <c r="L1095" s="201">
        <f t="shared" si="891"/>
        <v>0.21936266276939714</v>
      </c>
      <c r="M1095" s="201">
        <f t="shared" si="892"/>
        <v>0.22120755043228402</v>
      </c>
      <c r="N1095" s="201">
        <f t="shared" si="893"/>
        <v>0.23251311215329781</v>
      </c>
      <c r="O1095" s="201">
        <f t="shared" si="894"/>
        <v>0.21956534431563168</v>
      </c>
      <c r="P1095" s="201" t="str">
        <f t="shared" si="895"/>
        <v/>
      </c>
      <c r="Q1095" s="201" t="str">
        <f t="shared" si="896"/>
        <v/>
      </c>
      <c r="R1095" s="201" t="str">
        <f t="shared" si="897"/>
        <v/>
      </c>
      <c r="S1095" s="201" t="str">
        <f t="shared" si="898"/>
        <v/>
      </c>
      <c r="T1095" s="199">
        <f t="shared" si="899"/>
        <v>0</v>
      </c>
      <c r="U1095" s="199">
        <f t="shared" si="900"/>
        <v>0.52184766236611257</v>
      </c>
      <c r="V1095" s="199">
        <f t="shared" si="901"/>
        <v>0</v>
      </c>
      <c r="W1095" s="199">
        <f t="shared" si="902"/>
        <v>0</v>
      </c>
      <c r="X1095" s="199" t="str">
        <f t="shared" si="903"/>
        <v/>
      </c>
      <c r="Y1095" s="199" t="str">
        <f t="shared" si="904"/>
        <v/>
      </c>
      <c r="Z1095" s="199" t="str">
        <f t="shared" si="905"/>
        <v/>
      </c>
      <c r="AA1095" s="199" t="str">
        <f t="shared" si="906"/>
        <v/>
      </c>
      <c r="AB1095" s="201">
        <f t="shared" ca="1" si="907"/>
        <v>2.5372100473685997</v>
      </c>
      <c r="AD1095" s="162">
        <f t="shared" si="908"/>
        <v>0</v>
      </c>
      <c r="AE1095" s="162">
        <f t="shared" si="909"/>
        <v>1.3407882375214581E-2</v>
      </c>
      <c r="AF1095" s="162">
        <f t="shared" si="910"/>
        <v>0</v>
      </c>
      <c r="AG1095" s="162">
        <f t="shared" si="911"/>
        <v>0</v>
      </c>
      <c r="AH1095" s="162" t="str">
        <f t="shared" si="912"/>
        <v/>
      </c>
      <c r="AI1095" s="162" t="str">
        <f t="shared" si="913"/>
        <v/>
      </c>
      <c r="AJ1095" s="162" t="str">
        <f t="shared" si="914"/>
        <v/>
      </c>
      <c r="AK1095" s="162" t="str">
        <f t="shared" si="915"/>
        <v/>
      </c>
      <c r="AM1095" s="199">
        <f t="shared" si="918"/>
        <v>11.407479878879276</v>
      </c>
      <c r="AN1095" s="197">
        <f t="shared" si="920"/>
        <v>0</v>
      </c>
      <c r="AO1095" s="197">
        <f t="shared" si="921"/>
        <v>0</v>
      </c>
      <c r="AP1095" s="197">
        <f t="shared" si="922"/>
        <v>0</v>
      </c>
      <c r="AQ1095" s="197">
        <f t="shared" si="923"/>
        <v>0</v>
      </c>
      <c r="AR1095" s="197" t="str">
        <f t="shared" si="924"/>
        <v/>
      </c>
      <c r="AS1095" s="197" t="str">
        <f t="shared" si="925"/>
        <v/>
      </c>
      <c r="AT1095" s="197" t="str">
        <f t="shared" si="926"/>
        <v/>
      </c>
      <c r="AU1095" s="197" t="str">
        <f t="shared" si="927"/>
        <v/>
      </c>
      <c r="AV1095" s="199">
        <f t="shared" ca="1" si="919"/>
        <v>2.0643079494419627</v>
      </c>
      <c r="AX1095" s="162">
        <f t="shared" si="936"/>
        <v>0</v>
      </c>
      <c r="AY1095" s="162">
        <f t="shared" si="937"/>
        <v>0</v>
      </c>
      <c r="AZ1095" s="162">
        <f t="shared" si="938"/>
        <v>0</v>
      </c>
      <c r="BA1095" s="162">
        <f t="shared" si="939"/>
        <v>0</v>
      </c>
      <c r="BB1095" s="162" t="str">
        <f t="shared" si="940"/>
        <v/>
      </c>
      <c r="BC1095" s="162" t="str">
        <f t="shared" si="941"/>
        <v/>
      </c>
      <c r="BD1095" s="162" t="str">
        <f t="shared" si="942"/>
        <v/>
      </c>
      <c r="BE1095" s="162" t="str">
        <f t="shared" si="943"/>
        <v/>
      </c>
      <c r="BG1095" s="169">
        <f t="shared" si="916"/>
        <v>26.129879194566147</v>
      </c>
      <c r="BH1095" s="169">
        <f t="shared" ca="1" si="917"/>
        <v>2.6336543720527401</v>
      </c>
    </row>
    <row r="1096" spans="11:60" x14ac:dyDescent="0.25">
      <c r="K1096" s="199">
        <f t="shared" si="890"/>
        <v>26.181265387672472</v>
      </c>
      <c r="L1096" s="201">
        <f t="shared" si="891"/>
        <v>0.21957814672103701</v>
      </c>
      <c r="M1096" s="201">
        <f t="shared" si="892"/>
        <v>0.22142484665078332</v>
      </c>
      <c r="N1096" s="201">
        <f t="shared" si="893"/>
        <v>0.23274151403164095</v>
      </c>
      <c r="O1096" s="201">
        <f t="shared" si="894"/>
        <v>0.21978102736505767</v>
      </c>
      <c r="P1096" s="201" t="str">
        <f t="shared" si="895"/>
        <v/>
      </c>
      <c r="Q1096" s="201" t="str">
        <f t="shared" si="896"/>
        <v/>
      </c>
      <c r="R1096" s="201" t="str">
        <f t="shared" si="897"/>
        <v/>
      </c>
      <c r="S1096" s="201" t="str">
        <f t="shared" si="898"/>
        <v/>
      </c>
      <c r="T1096" s="199">
        <f t="shared" si="899"/>
        <v>0</v>
      </c>
      <c r="U1096" s="199">
        <f t="shared" si="900"/>
        <v>0.46107914948399853</v>
      </c>
      <c r="V1096" s="199">
        <f t="shared" si="901"/>
        <v>0</v>
      </c>
      <c r="W1096" s="199">
        <f t="shared" si="902"/>
        <v>0</v>
      </c>
      <c r="X1096" s="199" t="str">
        <f t="shared" si="903"/>
        <v/>
      </c>
      <c r="Y1096" s="199" t="str">
        <f t="shared" si="904"/>
        <v/>
      </c>
      <c r="Z1096" s="199" t="str">
        <f t="shared" si="905"/>
        <v/>
      </c>
      <c r="AA1096" s="199" t="str">
        <f t="shared" si="906"/>
        <v/>
      </c>
      <c r="AB1096" s="201">
        <f t="shared" ca="1" si="907"/>
        <v>2.5964484549218563</v>
      </c>
      <c r="AD1096" s="162">
        <f t="shared" si="908"/>
        <v>0</v>
      </c>
      <c r="AE1096" s="162">
        <f t="shared" si="909"/>
        <v>1.1846551106342336E-2</v>
      </c>
      <c r="AF1096" s="162">
        <f t="shared" si="910"/>
        <v>0</v>
      </c>
      <c r="AG1096" s="162">
        <f t="shared" si="911"/>
        <v>0</v>
      </c>
      <c r="AH1096" s="162" t="str">
        <f t="shared" si="912"/>
        <v/>
      </c>
      <c r="AI1096" s="162" t="str">
        <f t="shared" si="913"/>
        <v/>
      </c>
      <c r="AJ1096" s="162" t="str">
        <f t="shared" si="914"/>
        <v/>
      </c>
      <c r="AK1096" s="162" t="str">
        <f t="shared" si="915"/>
        <v/>
      </c>
      <c r="AM1096" s="199">
        <f t="shared" si="918"/>
        <v>11.418696673253788</v>
      </c>
      <c r="AN1096" s="197">
        <f t="shared" si="920"/>
        <v>0</v>
      </c>
      <c r="AO1096" s="197">
        <f t="shared" si="921"/>
        <v>0</v>
      </c>
      <c r="AP1096" s="197">
        <f t="shared" si="922"/>
        <v>0</v>
      </c>
      <c r="AQ1096" s="197">
        <f t="shared" si="923"/>
        <v>0</v>
      </c>
      <c r="AR1096" s="197" t="str">
        <f t="shared" si="924"/>
        <v/>
      </c>
      <c r="AS1096" s="197" t="str">
        <f t="shared" si="925"/>
        <v/>
      </c>
      <c r="AT1096" s="197" t="str">
        <f t="shared" si="926"/>
        <v/>
      </c>
      <c r="AU1096" s="197" t="str">
        <f t="shared" si="927"/>
        <v/>
      </c>
      <c r="AV1096" s="199">
        <f t="shared" ca="1" si="919"/>
        <v>2.0572440925340278</v>
      </c>
      <c r="AX1096" s="162">
        <f t="shared" si="936"/>
        <v>0</v>
      </c>
      <c r="AY1096" s="162">
        <f t="shared" si="937"/>
        <v>0</v>
      </c>
      <c r="AZ1096" s="162">
        <f t="shared" si="938"/>
        <v>0</v>
      </c>
      <c r="BA1096" s="162">
        <f t="shared" si="939"/>
        <v>0</v>
      </c>
      <c r="BB1096" s="162" t="str">
        <f t="shared" si="940"/>
        <v/>
      </c>
      <c r="BC1096" s="162" t="str">
        <f t="shared" si="941"/>
        <v/>
      </c>
      <c r="BD1096" s="162" t="str">
        <f t="shared" si="942"/>
        <v/>
      </c>
      <c r="BE1096" s="162" t="str">
        <f t="shared" si="943"/>
        <v/>
      </c>
      <c r="BG1096" s="169">
        <f t="shared" si="916"/>
        <v>26.155572291119309</v>
      </c>
      <c r="BH1096" s="169">
        <f t="shared" ca="1" si="917"/>
        <v>2.5372100473685997</v>
      </c>
    </row>
    <row r="1097" spans="11:60" x14ac:dyDescent="0.25">
      <c r="K1097" s="199">
        <f t="shared" si="890"/>
        <v>26.206958484225634</v>
      </c>
      <c r="L1097" s="201">
        <f t="shared" si="891"/>
        <v>0.21979363067267688</v>
      </c>
      <c r="M1097" s="201">
        <f t="shared" si="892"/>
        <v>0.2216421428692826</v>
      </c>
      <c r="N1097" s="201">
        <f t="shared" si="893"/>
        <v>0.23296991590998406</v>
      </c>
      <c r="O1097" s="201">
        <f t="shared" si="894"/>
        <v>0.2199967104144836</v>
      </c>
      <c r="P1097" s="201" t="str">
        <f t="shared" si="895"/>
        <v/>
      </c>
      <c r="Q1097" s="201" t="str">
        <f t="shared" si="896"/>
        <v/>
      </c>
      <c r="R1097" s="201" t="str">
        <f t="shared" si="897"/>
        <v/>
      </c>
      <c r="S1097" s="201" t="str">
        <f t="shared" si="898"/>
        <v/>
      </c>
      <c r="T1097" s="199">
        <f t="shared" si="899"/>
        <v>0</v>
      </c>
      <c r="U1097" s="199">
        <f t="shared" si="900"/>
        <v>0.40747601263559624</v>
      </c>
      <c r="V1097" s="199">
        <f t="shared" si="901"/>
        <v>0</v>
      </c>
      <c r="W1097" s="199">
        <f t="shared" si="902"/>
        <v>0</v>
      </c>
      <c r="X1097" s="199" t="str">
        <f t="shared" si="903"/>
        <v/>
      </c>
      <c r="Y1097" s="199" t="str">
        <f t="shared" si="904"/>
        <v/>
      </c>
      <c r="Z1097" s="199" t="str">
        <f t="shared" si="905"/>
        <v/>
      </c>
      <c r="AA1097" s="199" t="str">
        <f t="shared" si="906"/>
        <v/>
      </c>
      <c r="AB1097" s="201">
        <f t="shared" ca="1" si="907"/>
        <v>2.5645325953139375</v>
      </c>
      <c r="AD1097" s="162">
        <f t="shared" si="908"/>
        <v>0</v>
      </c>
      <c r="AE1097" s="162">
        <f t="shared" si="909"/>
        <v>1.0469320535743964E-2</v>
      </c>
      <c r="AF1097" s="162">
        <f t="shared" si="910"/>
        <v>0</v>
      </c>
      <c r="AG1097" s="162">
        <f t="shared" si="911"/>
        <v>0</v>
      </c>
      <c r="AH1097" s="162" t="str">
        <f t="shared" si="912"/>
        <v/>
      </c>
      <c r="AI1097" s="162" t="str">
        <f t="shared" si="913"/>
        <v/>
      </c>
      <c r="AJ1097" s="162" t="str">
        <f t="shared" si="914"/>
        <v/>
      </c>
      <c r="AK1097" s="162" t="str">
        <f t="shared" si="915"/>
        <v/>
      </c>
      <c r="AM1097" s="199">
        <f t="shared" si="918"/>
        <v>11.4299134676283</v>
      </c>
      <c r="AN1097" s="197">
        <f t="shared" si="920"/>
        <v>0</v>
      </c>
      <c r="AO1097" s="197">
        <f t="shared" si="921"/>
        <v>0</v>
      </c>
      <c r="AP1097" s="197">
        <f t="shared" si="922"/>
        <v>0</v>
      </c>
      <c r="AQ1097" s="197">
        <f t="shared" si="923"/>
        <v>0</v>
      </c>
      <c r="AR1097" s="197" t="str">
        <f t="shared" si="924"/>
        <v/>
      </c>
      <c r="AS1097" s="197" t="str">
        <f t="shared" si="925"/>
        <v/>
      </c>
      <c r="AT1097" s="197" t="str">
        <f t="shared" si="926"/>
        <v/>
      </c>
      <c r="AU1097" s="197" t="str">
        <f t="shared" si="927"/>
        <v/>
      </c>
      <c r="AV1097" s="199">
        <f t="shared" ca="1" si="919"/>
        <v>2.1815872986411433</v>
      </c>
      <c r="AX1097" s="162">
        <f t="shared" si="936"/>
        <v>0</v>
      </c>
      <c r="AY1097" s="162">
        <f t="shared" si="937"/>
        <v>0</v>
      </c>
      <c r="AZ1097" s="162">
        <f t="shared" si="938"/>
        <v>0</v>
      </c>
      <c r="BA1097" s="162">
        <f t="shared" si="939"/>
        <v>0</v>
      </c>
      <c r="BB1097" s="162" t="str">
        <f t="shared" si="940"/>
        <v/>
      </c>
      <c r="BC1097" s="162" t="str">
        <f t="shared" si="941"/>
        <v/>
      </c>
      <c r="BD1097" s="162" t="str">
        <f t="shared" si="942"/>
        <v/>
      </c>
      <c r="BE1097" s="162" t="str">
        <f t="shared" si="943"/>
        <v/>
      </c>
      <c r="BG1097" s="169">
        <f t="shared" si="916"/>
        <v>26.181265387672472</v>
      </c>
      <c r="BH1097" s="169">
        <f t="shared" ca="1" si="917"/>
        <v>2.5964484549218563</v>
      </c>
    </row>
    <row r="1098" spans="11:60" x14ac:dyDescent="0.25">
      <c r="K1098" s="199">
        <f t="shared" si="890"/>
        <v>26.232651580778796</v>
      </c>
      <c r="L1098" s="201">
        <f t="shared" si="891"/>
        <v>0.22000911462431677</v>
      </c>
      <c r="M1098" s="201">
        <f t="shared" si="892"/>
        <v>0.22185943908778191</v>
      </c>
      <c r="N1098" s="201">
        <f t="shared" si="893"/>
        <v>0.23319831778832717</v>
      </c>
      <c r="O1098" s="201">
        <f t="shared" si="894"/>
        <v>0.22021239346390958</v>
      </c>
      <c r="P1098" s="201" t="str">
        <f t="shared" si="895"/>
        <v/>
      </c>
      <c r="Q1098" s="201" t="str">
        <f t="shared" si="896"/>
        <v/>
      </c>
      <c r="R1098" s="201" t="str">
        <f t="shared" si="897"/>
        <v/>
      </c>
      <c r="S1098" s="201" t="str">
        <f t="shared" si="898"/>
        <v/>
      </c>
      <c r="T1098" s="199">
        <f t="shared" si="899"/>
        <v>0</v>
      </c>
      <c r="U1098" s="199">
        <f t="shared" si="900"/>
        <v>0.36018489944056703</v>
      </c>
      <c r="V1098" s="199">
        <f t="shared" si="901"/>
        <v>0</v>
      </c>
      <c r="W1098" s="199">
        <f t="shared" si="902"/>
        <v>0</v>
      </c>
      <c r="X1098" s="199" t="str">
        <f t="shared" si="903"/>
        <v/>
      </c>
      <c r="Y1098" s="199" t="str">
        <f t="shared" si="904"/>
        <v/>
      </c>
      <c r="Z1098" s="199" t="str">
        <f t="shared" si="905"/>
        <v/>
      </c>
      <c r="AA1098" s="199" t="str">
        <f t="shared" si="906"/>
        <v/>
      </c>
      <c r="AB1098" s="201">
        <f t="shared" ca="1" si="907"/>
        <v>2.4496862144085587</v>
      </c>
      <c r="AD1098" s="162">
        <f t="shared" si="908"/>
        <v>0</v>
      </c>
      <c r="AE1098" s="162">
        <f t="shared" si="909"/>
        <v>9.2542653983175502E-3</v>
      </c>
      <c r="AF1098" s="162">
        <f t="shared" si="910"/>
        <v>0</v>
      </c>
      <c r="AG1098" s="162">
        <f t="shared" si="911"/>
        <v>0</v>
      </c>
      <c r="AH1098" s="162" t="str">
        <f t="shared" si="912"/>
        <v/>
      </c>
      <c r="AI1098" s="162" t="str">
        <f t="shared" si="913"/>
        <v/>
      </c>
      <c r="AJ1098" s="162" t="str">
        <f t="shared" si="914"/>
        <v/>
      </c>
      <c r="AK1098" s="162" t="str">
        <f t="shared" si="915"/>
        <v/>
      </c>
      <c r="AM1098" s="199">
        <f t="shared" si="918"/>
        <v>11.441130262002812</v>
      </c>
      <c r="AN1098" s="197">
        <f t="shared" si="920"/>
        <v>0</v>
      </c>
      <c r="AO1098" s="197">
        <f t="shared" si="921"/>
        <v>0</v>
      </c>
      <c r="AP1098" s="197">
        <f t="shared" si="922"/>
        <v>0</v>
      </c>
      <c r="AQ1098" s="197">
        <f t="shared" si="923"/>
        <v>0</v>
      </c>
      <c r="AR1098" s="197" t="str">
        <f t="shared" si="924"/>
        <v/>
      </c>
      <c r="AS1098" s="197" t="str">
        <f t="shared" si="925"/>
        <v/>
      </c>
      <c r="AT1098" s="197" t="str">
        <f t="shared" si="926"/>
        <v/>
      </c>
      <c r="AU1098" s="197" t="str">
        <f t="shared" si="927"/>
        <v/>
      </c>
      <c r="AV1098" s="199">
        <f t="shared" ca="1" si="919"/>
        <v>2.0992438680727168</v>
      </c>
      <c r="AX1098" s="162">
        <f t="shared" si="936"/>
        <v>0</v>
      </c>
      <c r="AY1098" s="162">
        <f t="shared" si="937"/>
        <v>0</v>
      </c>
      <c r="AZ1098" s="162">
        <f t="shared" si="938"/>
        <v>0</v>
      </c>
      <c r="BA1098" s="162">
        <f t="shared" si="939"/>
        <v>0</v>
      </c>
      <c r="BB1098" s="162" t="str">
        <f t="shared" si="940"/>
        <v/>
      </c>
      <c r="BC1098" s="162" t="str">
        <f t="shared" si="941"/>
        <v/>
      </c>
      <c r="BD1098" s="162" t="str">
        <f t="shared" si="942"/>
        <v/>
      </c>
      <c r="BE1098" s="162" t="str">
        <f t="shared" si="943"/>
        <v/>
      </c>
      <c r="BG1098" s="169">
        <f t="shared" si="916"/>
        <v>26.206958484225634</v>
      </c>
      <c r="BH1098" s="169">
        <f t="shared" ca="1" si="917"/>
        <v>2.5645325953139375</v>
      </c>
    </row>
    <row r="1099" spans="11:60" x14ac:dyDescent="0.25">
      <c r="K1099" s="199">
        <f t="shared" si="890"/>
        <v>26.258344677331959</v>
      </c>
      <c r="L1099" s="201">
        <f t="shared" si="891"/>
        <v>0.22022459857595664</v>
      </c>
      <c r="M1099" s="201">
        <f t="shared" si="892"/>
        <v>0.22207673530628119</v>
      </c>
      <c r="N1099" s="201">
        <f t="shared" si="893"/>
        <v>0.23342671966667028</v>
      </c>
      <c r="O1099" s="201">
        <f t="shared" si="894"/>
        <v>0.22042807651333551</v>
      </c>
      <c r="P1099" s="201" t="str">
        <f t="shared" si="895"/>
        <v/>
      </c>
      <c r="Q1099" s="201" t="str">
        <f t="shared" si="896"/>
        <v/>
      </c>
      <c r="R1099" s="201" t="str">
        <f t="shared" si="897"/>
        <v/>
      </c>
      <c r="S1099" s="201" t="str">
        <f t="shared" si="898"/>
        <v/>
      </c>
      <c r="T1099" s="199">
        <f t="shared" si="899"/>
        <v>0</v>
      </c>
      <c r="U1099" s="199">
        <f t="shared" si="900"/>
        <v>0.31845449310956103</v>
      </c>
      <c r="V1099" s="199">
        <f t="shared" si="901"/>
        <v>0</v>
      </c>
      <c r="W1099" s="199">
        <f t="shared" si="902"/>
        <v>0</v>
      </c>
      <c r="X1099" s="199" t="str">
        <f t="shared" si="903"/>
        <v/>
      </c>
      <c r="Y1099" s="199" t="str">
        <f t="shared" si="904"/>
        <v/>
      </c>
      <c r="Z1099" s="199" t="str">
        <f t="shared" si="905"/>
        <v/>
      </c>
      <c r="AA1099" s="199" t="str">
        <f t="shared" si="906"/>
        <v/>
      </c>
      <c r="AB1099" s="201">
        <f t="shared" ca="1" si="907"/>
        <v>2.3707772782811647</v>
      </c>
      <c r="AD1099" s="162">
        <f t="shared" si="908"/>
        <v>0</v>
      </c>
      <c r="AE1099" s="162">
        <f t="shared" si="909"/>
        <v>8.1820820392523169E-3</v>
      </c>
      <c r="AF1099" s="162">
        <f t="shared" si="910"/>
        <v>0</v>
      </c>
      <c r="AG1099" s="162">
        <f t="shared" si="911"/>
        <v>0</v>
      </c>
      <c r="AH1099" s="162" t="str">
        <f t="shared" si="912"/>
        <v/>
      </c>
      <c r="AI1099" s="162" t="str">
        <f t="shared" si="913"/>
        <v/>
      </c>
      <c r="AJ1099" s="162" t="str">
        <f t="shared" si="914"/>
        <v/>
      </c>
      <c r="AK1099" s="162" t="str">
        <f t="shared" si="915"/>
        <v/>
      </c>
      <c r="AM1099" s="199">
        <f t="shared" si="918"/>
        <v>11.452347056377324</v>
      </c>
      <c r="AN1099" s="197">
        <f t="shared" si="920"/>
        <v>0</v>
      </c>
      <c r="AO1099" s="197">
        <f t="shared" si="921"/>
        <v>0</v>
      </c>
      <c r="AP1099" s="197">
        <f t="shared" si="922"/>
        <v>0</v>
      </c>
      <c r="AQ1099" s="197">
        <f t="shared" si="923"/>
        <v>0</v>
      </c>
      <c r="AR1099" s="197" t="str">
        <f t="shared" si="924"/>
        <v/>
      </c>
      <c r="AS1099" s="197" t="str">
        <f t="shared" si="925"/>
        <v/>
      </c>
      <c r="AT1099" s="197" t="str">
        <f t="shared" si="926"/>
        <v/>
      </c>
      <c r="AU1099" s="197" t="str">
        <f t="shared" si="927"/>
        <v/>
      </c>
      <c r="AV1099" s="199">
        <f t="shared" ca="1" si="919"/>
        <v>2.0764327649814094</v>
      </c>
      <c r="AX1099" s="162">
        <f t="shared" si="936"/>
        <v>0</v>
      </c>
      <c r="AY1099" s="162">
        <f t="shared" si="937"/>
        <v>0</v>
      </c>
      <c r="AZ1099" s="162">
        <f t="shared" si="938"/>
        <v>0</v>
      </c>
      <c r="BA1099" s="162">
        <f t="shared" si="939"/>
        <v>0</v>
      </c>
      <c r="BB1099" s="162" t="str">
        <f t="shared" si="940"/>
        <v/>
      </c>
      <c r="BC1099" s="162" t="str">
        <f t="shared" si="941"/>
        <v/>
      </c>
      <c r="BD1099" s="162" t="str">
        <f t="shared" si="942"/>
        <v/>
      </c>
      <c r="BE1099" s="162" t="str">
        <f t="shared" si="943"/>
        <v/>
      </c>
      <c r="BG1099" s="169">
        <f t="shared" si="916"/>
        <v>26.232651580778796</v>
      </c>
      <c r="BH1099" s="169">
        <f t="shared" ca="1" si="917"/>
        <v>2.4496862144085587</v>
      </c>
    </row>
    <row r="1100" spans="11:60" x14ac:dyDescent="0.25">
      <c r="K1100" s="199">
        <f t="shared" si="890"/>
        <v>26.284037773885121</v>
      </c>
      <c r="L1100" s="201">
        <f t="shared" si="891"/>
        <v>0.22044008252759653</v>
      </c>
      <c r="M1100" s="201">
        <f t="shared" si="892"/>
        <v>0.2222940315247805</v>
      </c>
      <c r="N1100" s="201">
        <f t="shared" si="893"/>
        <v>0.23365512154501342</v>
      </c>
      <c r="O1100" s="201">
        <f t="shared" si="894"/>
        <v>0.2206437595627615</v>
      </c>
      <c r="P1100" s="201" t="str">
        <f t="shared" si="895"/>
        <v/>
      </c>
      <c r="Q1100" s="201" t="str">
        <f t="shared" si="896"/>
        <v/>
      </c>
      <c r="R1100" s="201" t="str">
        <f t="shared" si="897"/>
        <v/>
      </c>
      <c r="S1100" s="201" t="str">
        <f t="shared" si="898"/>
        <v/>
      </c>
      <c r="T1100" s="199">
        <f t="shared" si="899"/>
        <v>0</v>
      </c>
      <c r="U1100" s="199">
        <f t="shared" si="900"/>
        <v>0.28162344871674916</v>
      </c>
      <c r="V1100" s="199">
        <f t="shared" si="901"/>
        <v>0</v>
      </c>
      <c r="W1100" s="199">
        <f t="shared" si="902"/>
        <v>0</v>
      </c>
      <c r="X1100" s="199" t="str">
        <f t="shared" si="903"/>
        <v/>
      </c>
      <c r="Y1100" s="199" t="str">
        <f t="shared" si="904"/>
        <v/>
      </c>
      <c r="Z1100" s="199" t="str">
        <f t="shared" si="905"/>
        <v/>
      </c>
      <c r="AA1100" s="199" t="str">
        <f t="shared" si="906"/>
        <v/>
      </c>
      <c r="AB1100" s="201">
        <f t="shared" ca="1" si="907"/>
        <v>2.2989236615103401</v>
      </c>
      <c r="AD1100" s="162">
        <f t="shared" si="908"/>
        <v>0</v>
      </c>
      <c r="AE1100" s="162">
        <f t="shared" si="909"/>
        <v>7.2357784595139928E-3</v>
      </c>
      <c r="AF1100" s="162">
        <f t="shared" si="910"/>
        <v>0</v>
      </c>
      <c r="AG1100" s="162">
        <f t="shared" si="911"/>
        <v>0</v>
      </c>
      <c r="AH1100" s="162" t="str">
        <f t="shared" si="912"/>
        <v/>
      </c>
      <c r="AI1100" s="162" t="str">
        <f t="shared" si="913"/>
        <v/>
      </c>
      <c r="AJ1100" s="162" t="str">
        <f t="shared" si="914"/>
        <v/>
      </c>
      <c r="AK1100" s="162" t="str">
        <f t="shared" si="915"/>
        <v/>
      </c>
      <c r="AM1100" s="199">
        <f t="shared" si="918"/>
        <v>11.463563850751836</v>
      </c>
      <c r="AN1100" s="197">
        <f t="shared" si="920"/>
        <v>0</v>
      </c>
      <c r="AO1100" s="197">
        <f t="shared" si="921"/>
        <v>0</v>
      </c>
      <c r="AP1100" s="197">
        <f t="shared" si="922"/>
        <v>0</v>
      </c>
      <c r="AQ1100" s="197">
        <f t="shared" si="923"/>
        <v>0</v>
      </c>
      <c r="AR1100" s="197" t="str">
        <f t="shared" si="924"/>
        <v/>
      </c>
      <c r="AS1100" s="197" t="str">
        <f t="shared" si="925"/>
        <v/>
      </c>
      <c r="AT1100" s="197" t="str">
        <f t="shared" si="926"/>
        <v/>
      </c>
      <c r="AU1100" s="197" t="str">
        <f t="shared" si="927"/>
        <v/>
      </c>
      <c r="AV1100" s="199">
        <f t="shared" ca="1" si="919"/>
        <v>2.1457093929396067</v>
      </c>
      <c r="AX1100" s="162">
        <f t="shared" si="936"/>
        <v>0</v>
      </c>
      <c r="AY1100" s="162">
        <f t="shared" si="937"/>
        <v>0</v>
      </c>
      <c r="AZ1100" s="162">
        <f t="shared" si="938"/>
        <v>0</v>
      </c>
      <c r="BA1100" s="162">
        <f t="shared" si="939"/>
        <v>0</v>
      </c>
      <c r="BB1100" s="162" t="str">
        <f t="shared" si="940"/>
        <v/>
      </c>
      <c r="BC1100" s="162" t="str">
        <f t="shared" si="941"/>
        <v/>
      </c>
      <c r="BD1100" s="162" t="str">
        <f t="shared" si="942"/>
        <v/>
      </c>
      <c r="BE1100" s="162" t="str">
        <f t="shared" si="943"/>
        <v/>
      </c>
      <c r="BG1100" s="169">
        <f t="shared" si="916"/>
        <v>26.258344677331959</v>
      </c>
      <c r="BH1100" s="169">
        <f t="shared" ca="1" si="917"/>
        <v>2.3707772782811647</v>
      </c>
    </row>
    <row r="1101" spans="11:60" x14ac:dyDescent="0.25">
      <c r="K1101" s="199">
        <f t="shared" si="890"/>
        <v>26.309730870438283</v>
      </c>
      <c r="L1101" s="201">
        <f t="shared" si="891"/>
        <v>0.2206555664792364</v>
      </c>
      <c r="M1101" s="201">
        <f t="shared" si="892"/>
        <v>0.22251132774327981</v>
      </c>
      <c r="N1101" s="201">
        <f t="shared" si="893"/>
        <v>0.23388352342335653</v>
      </c>
      <c r="O1101" s="201">
        <f t="shared" si="894"/>
        <v>0.22085944261218746</v>
      </c>
      <c r="P1101" s="201" t="str">
        <f t="shared" si="895"/>
        <v/>
      </c>
      <c r="Q1101" s="201" t="str">
        <f t="shared" si="896"/>
        <v/>
      </c>
      <c r="R1101" s="201" t="str">
        <f t="shared" si="897"/>
        <v/>
      </c>
      <c r="S1101" s="201" t="str">
        <f t="shared" si="898"/>
        <v/>
      </c>
      <c r="T1101" s="199">
        <f t="shared" si="899"/>
        <v>0</v>
      </c>
      <c r="U1101" s="199">
        <f t="shared" si="900"/>
        <v>0.2491096805272229</v>
      </c>
      <c r="V1101" s="199">
        <f t="shared" si="901"/>
        <v>0</v>
      </c>
      <c r="W1101" s="199">
        <f t="shared" si="902"/>
        <v>0</v>
      </c>
      <c r="X1101" s="199" t="str">
        <f t="shared" si="903"/>
        <v/>
      </c>
      <c r="Y1101" s="199" t="str">
        <f t="shared" si="904"/>
        <v/>
      </c>
      <c r="Z1101" s="199" t="str">
        <f t="shared" si="905"/>
        <v/>
      </c>
      <c r="AA1101" s="199" t="str">
        <f t="shared" si="906"/>
        <v/>
      </c>
      <c r="AB1101" s="201">
        <f t="shared" ca="1" si="907"/>
        <v>2.2938026121726649</v>
      </c>
      <c r="AD1101" s="162">
        <f t="shared" si="908"/>
        <v>0</v>
      </c>
      <c r="AE1101" s="162">
        <f t="shared" si="909"/>
        <v>6.4003990741133571E-3</v>
      </c>
      <c r="AF1101" s="162">
        <f t="shared" si="910"/>
        <v>0</v>
      </c>
      <c r="AG1101" s="162">
        <f t="shared" si="911"/>
        <v>0</v>
      </c>
      <c r="AH1101" s="162" t="str">
        <f t="shared" si="912"/>
        <v/>
      </c>
      <c r="AI1101" s="162" t="str">
        <f t="shared" si="913"/>
        <v/>
      </c>
      <c r="AJ1101" s="162" t="str">
        <f t="shared" si="914"/>
        <v/>
      </c>
      <c r="AK1101" s="162" t="str">
        <f t="shared" si="915"/>
        <v/>
      </c>
      <c r="AM1101" s="199">
        <f t="shared" si="918"/>
        <v>11.474780645126348</v>
      </c>
      <c r="AN1101" s="197">
        <f t="shared" si="920"/>
        <v>0</v>
      </c>
      <c r="AO1101" s="197">
        <f t="shared" si="921"/>
        <v>0</v>
      </c>
      <c r="AP1101" s="197">
        <f t="shared" si="922"/>
        <v>0</v>
      </c>
      <c r="AQ1101" s="197">
        <f t="shared" si="923"/>
        <v>0</v>
      </c>
      <c r="AR1101" s="197" t="str">
        <f t="shared" si="924"/>
        <v/>
      </c>
      <c r="AS1101" s="197" t="str">
        <f t="shared" si="925"/>
        <v/>
      </c>
      <c r="AT1101" s="197" t="str">
        <f t="shared" si="926"/>
        <v/>
      </c>
      <c r="AU1101" s="197" t="str">
        <f t="shared" si="927"/>
        <v/>
      </c>
      <c r="AV1101" s="199">
        <f t="shared" ca="1" si="919"/>
        <v>2.1427351628554394</v>
      </c>
      <c r="AX1101" s="162">
        <f t="shared" si="936"/>
        <v>0</v>
      </c>
      <c r="AY1101" s="162">
        <f t="shared" si="937"/>
        <v>0</v>
      </c>
      <c r="AZ1101" s="162">
        <f t="shared" si="938"/>
        <v>0</v>
      </c>
      <c r="BA1101" s="162">
        <f t="shared" si="939"/>
        <v>0</v>
      </c>
      <c r="BB1101" s="162" t="str">
        <f t="shared" si="940"/>
        <v/>
      </c>
      <c r="BC1101" s="162" t="str">
        <f t="shared" si="941"/>
        <v/>
      </c>
      <c r="BD1101" s="162" t="str">
        <f t="shared" si="942"/>
        <v/>
      </c>
      <c r="BE1101" s="162" t="str">
        <f t="shared" si="943"/>
        <v/>
      </c>
      <c r="BG1101" s="169">
        <f t="shared" si="916"/>
        <v>26.284037773885121</v>
      </c>
      <c r="BH1101" s="169">
        <f t="shared" ca="1" si="917"/>
        <v>2.2989236615103401</v>
      </c>
    </row>
    <row r="1102" spans="11:60" x14ac:dyDescent="0.25">
      <c r="K1102" s="199">
        <f t="shared" ref="K1102:K1165" si="944">K1101+1/($C$74*60)</f>
        <v>26.335423966991446</v>
      </c>
      <c r="L1102" s="201">
        <f t="shared" ref="L1102:L1165" si="945">IF(Q$56="","",SQRT(($K1102*$K1102)/$Q$72))</f>
        <v>0.22087105043087626</v>
      </c>
      <c r="M1102" s="201">
        <f t="shared" ref="M1102:M1165" si="946">IF(R$56="","",SQRT(($K1102*$K1102)/$R$72))</f>
        <v>0.22272862396177909</v>
      </c>
      <c r="N1102" s="201">
        <f t="shared" ref="N1102:N1165" si="947">IF(S$56="","",SQRT(($K1102*$K1102)/$S$72))</f>
        <v>0.23411192530169966</v>
      </c>
      <c r="O1102" s="201">
        <f t="shared" ref="O1102:O1165" si="948">IF(T$56="","",SQRT(($K1102*$K1102)/$T$72))</f>
        <v>0.22107512566161344</v>
      </c>
      <c r="P1102" s="201" t="str">
        <f t="shared" ref="P1102:P1165" si="949">IF(U$56="","",SQRT(($K1102*$K1102)/$U$72))</f>
        <v/>
      </c>
      <c r="Q1102" s="201" t="str">
        <f t="shared" ref="Q1102:Q1165" si="950">IF(V$56="","",SQRT(($K1102*$K1102)/$V$72))</f>
        <v/>
      </c>
      <c r="R1102" s="201" t="str">
        <f t="shared" ref="R1102:R1165" si="951">IF(W$56="","",SQRT(($K1102*$K1102)/$W$72))</f>
        <v/>
      </c>
      <c r="S1102" s="201" t="str">
        <f t="shared" ref="S1102:S1165" si="952">IF(X$56="","",SQRT(($K1102*$K1102)/$X$72))</f>
        <v/>
      </c>
      <c r="T1102" s="199">
        <f t="shared" ref="T1102:T1165" si="953">IF(Q$56="","",IF(ABS(($K1102-Q$60) / ( L1102 / 2.2))&gt;20,0,IF(Q$60&lt;&gt;"",Q$64 * ( POWER(POWER(Q$67, 2),0.5) + POWER(POWER(Q$67, 2),-0.5)  ) / ( POWER(POWER(Q$67, 2),0.5) * EXP( POWER(1 + POWER(Q$67, 2),-1) * ($K1102-Q$60)/ ( L1102 / 2.2) ) + POWER(POWER(Q$67, 2),-0.5) * EXP(- POWER(Q$67, 2) * POWER(1 + POWER(Q$67, 2),-1) * ($K1102-Q$60) / ( L1102 / 2.2) ) ),"")))</f>
        <v>0</v>
      </c>
      <c r="U1102" s="199">
        <f t="shared" ref="U1102:U1165" si="954">IF(R$56="","",IF(ABS(($K1102-R$60) / ( M1102 / 2.2))&gt;20,0,IF(R$60&lt;&gt;"",R$64 * ( POWER(POWER(R$67, 2),0.5) + POWER(POWER(R$67, 2),-0.5)  ) / ( POWER(POWER(R$67, 2),0.5) * EXP( POWER(1 + POWER(R$67, 2),-1) * ($K1102-R$60)/ ( M1102 / 2.2) ) + POWER(POWER(R$67, 2),-0.5) * EXP(- POWER(R$67, 2) * POWER(1 + POWER(R$67, 2),-1) * ($K1102-R$60) / ( M1102 / 2.2) ) ),"")))</f>
        <v>0.22040087753238752</v>
      </c>
      <c r="V1102" s="199">
        <f t="shared" ref="V1102:V1165" si="955">IF(S$56="","",IF(ABS(($K1102-S$60) / ( N1102 / 2.2))&gt;20,0,IF(S$60&lt;&gt;"",S$64 * ( POWER(POWER(S$67, 2),0.5) + POWER(POWER(S$67, 2),-0.5)  ) / ( POWER(POWER(S$67, 2),0.5) * EXP( POWER(1 + POWER(S$67, 2),-1) * ($K1102-S$60)/ ( N1102 / 2.2) ) + POWER(POWER(S$67, 2),-0.5) * EXP(- POWER(S$67, 2) * POWER(1 + POWER(S$67, 2),-1) * ($K1102-S$60) / ( N1102 / 2.2) ) ),"")))</f>
        <v>0</v>
      </c>
      <c r="W1102" s="199">
        <f t="shared" ref="W1102:W1165" si="956">IF(T$56="","",IF(ABS(($K1102-T$60) / ( O1102 / 2.2))&gt;20,0,IF(T$60&lt;&gt;"",T$64 * ( POWER(POWER(T$67, 2),0.5) + POWER(POWER(T$67, 2),-0.5)  ) / ( POWER(POWER(T$67, 2),0.5) * EXP( POWER(1 + POWER(T$67, 2),-1) * ($K1102-T$60)/ ( O1102 / 2.2) ) + POWER(POWER(T$67, 2),-0.5) * EXP(- POWER(T$67, 2) * POWER(1 + POWER(T$67, 2),-1) * ($K1102-T$60) / ( O1102 / 2.2) ) ),"")))</f>
        <v>0</v>
      </c>
      <c r="X1102" s="199" t="str">
        <f t="shared" ref="X1102:X1165" si="957">IF(U$56="","",IF(ABS(($K1102-U$60) / ( P1102 / 2.2))&gt;20,0,IF(U$60&lt;&gt;"",U$64 * ( POWER(POWER(U$67, 2),0.5) + POWER(POWER(U$67, 2),-0.5)  ) / ( POWER(POWER(U$67, 2),0.5) * EXP( POWER(1 + POWER(U$67, 2),-1) * ($K1102-U$60)/ ( P1102 / 2.2) ) + POWER(POWER(U$67, 2),-0.5) * EXP(- POWER(U$67, 2) * POWER(1 + POWER(U$67, 2),-1) * ($K1102-U$60) / ( P1102 / 2.2) ) ),"")))</f>
        <v/>
      </c>
      <c r="Y1102" s="199" t="str">
        <f t="shared" ref="Y1102:Y1165" si="958">IF(V$56="","",IF(ABS(($K1102-V$60) / ( Q1102 / 2.2))&gt;20,0,IF(V$60&lt;&gt;"",V$64 * ( POWER(POWER(V$67, 2),0.5) + POWER(POWER(V$67, 2),-0.5)  ) / ( POWER(POWER(V$67, 2),0.5) * EXP( POWER(1 + POWER(V$67, 2),-1) * ($K1102-V$60)/ ( Q1102 / 2.2) ) + POWER(POWER(V$67, 2),-0.5) * EXP(- POWER(V$67, 2) * POWER(1 + POWER(V$67, 2),-1) * ($K1102-V$60) / ( Q1102 / 2.2) ) ),"")))</f>
        <v/>
      </c>
      <c r="Z1102" s="199" t="str">
        <f t="shared" ref="Z1102:Z1165" si="959">IF(W$56="","",IF(ABS(($K1102-W$60) / ( R1102 / 2.2))&gt;20,0,IF(W$60&lt;&gt;"",W$64 * ( POWER(POWER(W$67, 2),0.5) + POWER(POWER(W$67, 2),-0.5)  ) / ( POWER(POWER(W$67, 2),0.5) * EXP( POWER(1 + POWER(W$67, 2),-1) * ($K1102-W$60)/ ( R1102 / 2.2) ) + POWER(POWER(W$67, 2),-0.5) * EXP(- POWER(W$67, 2) * POWER(1 + POWER(W$67, 2),-1) * ($K1102-W$60) / ( R1102 / 2.2) ) ),"")))</f>
        <v/>
      </c>
      <c r="AA1102" s="199" t="str">
        <f t="shared" ref="AA1102:AA1165" si="960">IF(X$56="","",IF(ABS(($K1102-X$60) / ( S1102 / 2.2))&gt;20,0,IF(X$60&lt;&gt;"",X$64 * ( POWER(POWER(X$67, 2),0.5) + POWER(POWER(X$67, 2),-0.5)  ) / ( POWER(POWER(X$67, 2),0.5) * EXP( POWER(1 + POWER(X$67, 2),-1) * ($K1102-X$60)/ ( S1102 / 2.2) ) + POWER(POWER(X$67, 2),-0.5) * EXP(- POWER(X$67, 2) * POWER(1 + POWER(X$67, 2),-1) * ($K1102-X$60) / ( S1102 / 2.2) ) ),"")))</f>
        <v/>
      </c>
      <c r="AB1102" s="201">
        <f t="shared" ref="AB1102:AB1165" ca="1" si="961">SUM(T1102:AA1102)+RAND()*$C$69+$C$67</f>
        <v>2.3001622120372636</v>
      </c>
      <c r="AD1102" s="162">
        <f t="shared" ref="AD1102:AD1165" si="962">IF(Q$56="","",($K1102-$K1101)*T1102)</f>
        <v>0</v>
      </c>
      <c r="AE1102" s="162">
        <f t="shared" ref="AE1102:AE1165" si="963">IF(R$56="","",($K1102-$K1101)*U1102)</f>
        <v>5.662781026841336E-3</v>
      </c>
      <c r="AF1102" s="162">
        <f t="shared" ref="AF1102:AF1165" si="964">IF(S$56="","",($K1102-$K1101)*V1102)</f>
        <v>0</v>
      </c>
      <c r="AG1102" s="162">
        <f t="shared" ref="AG1102:AG1165" si="965">IF(T$56="","",($K1102-$K1101)*W1102)</f>
        <v>0</v>
      </c>
      <c r="AH1102" s="162" t="str">
        <f t="shared" ref="AH1102:AH1165" si="966">IF(U$56="","",($K1102-$K1101)*X1102)</f>
        <v/>
      </c>
      <c r="AI1102" s="162" t="str">
        <f t="shared" ref="AI1102:AI1165" si="967">IF(V$56="","",($K1102-$K1101)*Y1102)</f>
        <v/>
      </c>
      <c r="AJ1102" s="162" t="str">
        <f t="shared" ref="AJ1102:AJ1165" si="968">IF(W$56="","",($K1102-$K1101)*Z1102)</f>
        <v/>
      </c>
      <c r="AK1102" s="162" t="str">
        <f t="shared" ref="AK1102:AK1165" si="969">IF(X$56="","",($K1102-$K1101)*AA1102)</f>
        <v/>
      </c>
      <c r="AM1102" s="199">
        <f t="shared" si="918"/>
        <v>11.48599743950086</v>
      </c>
      <c r="AN1102" s="197">
        <f t="shared" si="920"/>
        <v>0</v>
      </c>
      <c r="AO1102" s="197">
        <f t="shared" si="921"/>
        <v>0</v>
      </c>
      <c r="AP1102" s="197">
        <f t="shared" si="922"/>
        <v>0</v>
      </c>
      <c r="AQ1102" s="197">
        <f t="shared" si="923"/>
        <v>0</v>
      </c>
      <c r="AR1102" s="197" t="str">
        <f t="shared" si="924"/>
        <v/>
      </c>
      <c r="AS1102" s="197" t="str">
        <f t="shared" si="925"/>
        <v/>
      </c>
      <c r="AT1102" s="197" t="str">
        <f t="shared" si="926"/>
        <v/>
      </c>
      <c r="AU1102" s="197" t="str">
        <f t="shared" si="927"/>
        <v/>
      </c>
      <c r="AV1102" s="199">
        <f t="shared" ca="1" si="919"/>
        <v>2.027132574903808</v>
      </c>
      <c r="AX1102" s="162">
        <f t="shared" si="936"/>
        <v>0</v>
      </c>
      <c r="AY1102" s="162">
        <f t="shared" si="937"/>
        <v>0</v>
      </c>
      <c r="AZ1102" s="162">
        <f t="shared" si="938"/>
        <v>0</v>
      </c>
      <c r="BA1102" s="162">
        <f t="shared" si="939"/>
        <v>0</v>
      </c>
      <c r="BB1102" s="162" t="str">
        <f t="shared" si="940"/>
        <v/>
      </c>
      <c r="BC1102" s="162" t="str">
        <f t="shared" si="941"/>
        <v/>
      </c>
      <c r="BD1102" s="162" t="str">
        <f t="shared" si="942"/>
        <v/>
      </c>
      <c r="BE1102" s="162" t="str">
        <f t="shared" si="943"/>
        <v/>
      </c>
      <c r="BG1102" s="169">
        <f t="shared" ref="BG1102:BG1165" si="970">IF($C$8="isocratic",K1101,AM1102)</f>
        <v>26.309730870438283</v>
      </c>
      <c r="BH1102" s="169">
        <f t="shared" ref="BH1102:BH1165" ca="1" si="971">IF($C$8="isocratic",AB1101,AV1102)</f>
        <v>2.2938026121726649</v>
      </c>
    </row>
    <row r="1103" spans="11:60" x14ac:dyDescent="0.25">
      <c r="K1103" s="199">
        <f t="shared" si="944"/>
        <v>26.361117063544608</v>
      </c>
      <c r="L1103" s="201">
        <f t="shared" si="945"/>
        <v>0.22108653438251616</v>
      </c>
      <c r="M1103" s="201">
        <f t="shared" si="946"/>
        <v>0.2229459201802784</v>
      </c>
      <c r="N1103" s="201">
        <f t="shared" si="947"/>
        <v>0.2343403271800428</v>
      </c>
      <c r="O1103" s="201">
        <f t="shared" si="948"/>
        <v>0.2212908087110394</v>
      </c>
      <c r="P1103" s="201" t="str">
        <f t="shared" si="949"/>
        <v/>
      </c>
      <c r="Q1103" s="201" t="str">
        <f t="shared" si="950"/>
        <v/>
      </c>
      <c r="R1103" s="201" t="str">
        <f t="shared" si="951"/>
        <v/>
      </c>
      <c r="S1103" s="201" t="str">
        <f t="shared" si="952"/>
        <v/>
      </c>
      <c r="T1103" s="199">
        <f t="shared" si="953"/>
        <v>0</v>
      </c>
      <c r="U1103" s="199">
        <f t="shared" si="954"/>
        <v>0.19504612507363414</v>
      </c>
      <c r="V1103" s="199">
        <f t="shared" si="955"/>
        <v>0</v>
      </c>
      <c r="W1103" s="199">
        <f t="shared" si="956"/>
        <v>0</v>
      </c>
      <c r="X1103" s="199" t="str">
        <f t="shared" si="957"/>
        <v/>
      </c>
      <c r="Y1103" s="199" t="str">
        <f t="shared" si="958"/>
        <v/>
      </c>
      <c r="Z1103" s="199" t="str">
        <f t="shared" si="959"/>
        <v/>
      </c>
      <c r="AA1103" s="199" t="str">
        <f t="shared" si="960"/>
        <v/>
      </c>
      <c r="AB1103" s="201">
        <f t="shared" ca="1" si="961"/>
        <v>2.2524192982266951</v>
      </c>
      <c r="AD1103" s="162">
        <f t="shared" si="962"/>
        <v>0</v>
      </c>
      <c r="AE1103" s="162">
        <f t="shared" si="963"/>
        <v>5.0113389238370561E-3</v>
      </c>
      <c r="AF1103" s="162">
        <f t="shared" si="964"/>
        <v>0</v>
      </c>
      <c r="AG1103" s="162">
        <f t="shared" si="965"/>
        <v>0</v>
      </c>
      <c r="AH1103" s="162" t="str">
        <f t="shared" si="966"/>
        <v/>
      </c>
      <c r="AI1103" s="162" t="str">
        <f t="shared" si="967"/>
        <v/>
      </c>
      <c r="AJ1103" s="162" t="str">
        <f t="shared" si="968"/>
        <v/>
      </c>
      <c r="AK1103" s="162" t="str">
        <f t="shared" si="969"/>
        <v/>
      </c>
      <c r="AM1103" s="199">
        <f t="shared" ref="AM1103:AM1166" si="972">AM1102+MAX($AK$57:$AR$57)*1.2/3000</f>
        <v>11.497214233875372</v>
      </c>
      <c r="AN1103" s="197">
        <f t="shared" si="920"/>
        <v>0</v>
      </c>
      <c r="AO1103" s="197">
        <f t="shared" si="921"/>
        <v>0</v>
      </c>
      <c r="AP1103" s="197">
        <f t="shared" si="922"/>
        <v>0</v>
      </c>
      <c r="AQ1103" s="197">
        <f t="shared" si="923"/>
        <v>0</v>
      </c>
      <c r="AR1103" s="197" t="str">
        <f t="shared" si="924"/>
        <v/>
      </c>
      <c r="AS1103" s="197" t="str">
        <f t="shared" si="925"/>
        <v/>
      </c>
      <c r="AT1103" s="197" t="str">
        <f t="shared" si="926"/>
        <v/>
      </c>
      <c r="AU1103" s="197" t="str">
        <f t="shared" si="927"/>
        <v/>
      </c>
      <c r="AV1103" s="199">
        <f t="shared" ref="AV1103:AV1166" ca="1" si="973">SUM(AN1103:AU1103)+RAND()*$C$69+K1103*$C$70+$C$67</f>
        <v>2.0685397461708281</v>
      </c>
      <c r="AX1103" s="162">
        <f t="shared" si="936"/>
        <v>0</v>
      </c>
      <c r="AY1103" s="162">
        <f t="shared" si="937"/>
        <v>0</v>
      </c>
      <c r="AZ1103" s="162">
        <f t="shared" si="938"/>
        <v>0</v>
      </c>
      <c r="BA1103" s="162">
        <f t="shared" si="939"/>
        <v>0</v>
      </c>
      <c r="BB1103" s="162" t="str">
        <f t="shared" si="940"/>
        <v/>
      </c>
      <c r="BC1103" s="162" t="str">
        <f t="shared" si="941"/>
        <v/>
      </c>
      <c r="BD1103" s="162" t="str">
        <f t="shared" si="942"/>
        <v/>
      </c>
      <c r="BE1103" s="162" t="str">
        <f t="shared" si="943"/>
        <v/>
      </c>
      <c r="BG1103" s="169">
        <f t="shared" si="970"/>
        <v>26.335423966991446</v>
      </c>
      <c r="BH1103" s="169">
        <f t="shared" ca="1" si="971"/>
        <v>2.3001622120372636</v>
      </c>
    </row>
    <row r="1104" spans="11:60" x14ac:dyDescent="0.25">
      <c r="K1104" s="199">
        <f t="shared" si="944"/>
        <v>26.38681016009777</v>
      </c>
      <c r="L1104" s="201">
        <f t="shared" si="945"/>
        <v>0.22130201833415603</v>
      </c>
      <c r="M1104" s="201">
        <f t="shared" si="946"/>
        <v>0.22316321639877768</v>
      </c>
      <c r="N1104" s="201">
        <f t="shared" si="947"/>
        <v>0.23456872905838588</v>
      </c>
      <c r="O1104" s="201">
        <f t="shared" si="948"/>
        <v>0.22150649176046536</v>
      </c>
      <c r="P1104" s="201" t="str">
        <f t="shared" si="949"/>
        <v/>
      </c>
      <c r="Q1104" s="201" t="str">
        <f t="shared" si="950"/>
        <v/>
      </c>
      <c r="R1104" s="201" t="str">
        <f t="shared" si="951"/>
        <v/>
      </c>
      <c r="S1104" s="201" t="str">
        <f t="shared" si="952"/>
        <v/>
      </c>
      <c r="T1104" s="199">
        <f t="shared" si="953"/>
        <v>0</v>
      </c>
      <c r="U1104" s="199">
        <f t="shared" si="954"/>
        <v>0.17264851578090429</v>
      </c>
      <c r="V1104" s="199">
        <f t="shared" si="955"/>
        <v>0</v>
      </c>
      <c r="W1104" s="199">
        <f t="shared" si="956"/>
        <v>0</v>
      </c>
      <c r="X1104" s="199" t="str">
        <f t="shared" si="957"/>
        <v/>
      </c>
      <c r="Y1104" s="199" t="str">
        <f t="shared" si="958"/>
        <v/>
      </c>
      <c r="Z1104" s="199" t="str">
        <f t="shared" si="959"/>
        <v/>
      </c>
      <c r="AA1104" s="199" t="str">
        <f t="shared" si="960"/>
        <v/>
      </c>
      <c r="AB1104" s="201">
        <f t="shared" ca="1" si="961"/>
        <v>2.1828597268341636</v>
      </c>
      <c r="AD1104" s="162">
        <f t="shared" si="962"/>
        <v>0</v>
      </c>
      <c r="AE1104" s="162">
        <f t="shared" si="963"/>
        <v>4.4358749857189425E-3</v>
      </c>
      <c r="AF1104" s="162">
        <f t="shared" si="964"/>
        <v>0</v>
      </c>
      <c r="AG1104" s="162">
        <f t="shared" si="965"/>
        <v>0</v>
      </c>
      <c r="AH1104" s="162" t="str">
        <f t="shared" si="966"/>
        <v/>
      </c>
      <c r="AI1104" s="162" t="str">
        <f t="shared" si="967"/>
        <v/>
      </c>
      <c r="AJ1104" s="162" t="str">
        <f t="shared" si="968"/>
        <v/>
      </c>
      <c r="AK1104" s="162" t="str">
        <f t="shared" si="969"/>
        <v/>
      </c>
      <c r="AM1104" s="199">
        <f t="shared" si="972"/>
        <v>11.508431028249884</v>
      </c>
      <c r="AN1104" s="197">
        <f t="shared" ref="AN1104:AN1167" si="974">IF(AK$56="NOT ELUTED","",IF(AK$51="","",IF(ABS(($AM1104-AK$57)/(AK$72/2.2))&gt;20,0,AK$62*(POWER(POWER(AK$66,2),0.5)+POWER(POWER(AK$66,2),-0.5))/(POWER(POWER(AK$66,2),0.5)*EXP(POWER(1+POWER(AK$66,2),-1)*($AM1104-AK$57)/(AK$72/2.2))+POWER(POWER(AK$66,2),-0.5)*EXP(-POWER(AK$66,2)*POWER(1+POWER(AK$66,2),-1)*($AM1104-AK$57)/(AK$72/2.2))))))</f>
        <v>0</v>
      </c>
      <c r="AO1104" s="197">
        <f t="shared" ref="AO1104:AO1167" si="975">IF(AL$56="NOT ELUTED","",IF(AL$51="","",IF(ABS(($AM1104-AL$57)/(AL$72/2.2))&gt;20,0,AL$62*(POWER(POWER(AL$66,2),0.5)+POWER(POWER(AL$66,2),-0.5))/(POWER(POWER(AL$66,2),0.5)*EXP(POWER(1+POWER(AL$66,2),-1)*($AM1104-AL$57)/(AL$72/2.2))+POWER(POWER(AL$66,2),-0.5)*EXP(-POWER(AL$66,2)*POWER(1+POWER(AL$66,2),-1)*($AM1104-AL$57)/(AL$72/2.2))))))</f>
        <v>0</v>
      </c>
      <c r="AP1104" s="197">
        <f t="shared" ref="AP1104:AP1167" si="976">IF(AM$56="NOT ELUTED","",IF(AM$51="","",IF(ABS(($AM1104-AM$57)/(AM$72/2.2))&gt;20,0,AM$62*(POWER(POWER(AM$66,2),0.5)+POWER(POWER(AM$66,2),-0.5))/(POWER(POWER(AM$66,2),0.5)*EXP(POWER(1+POWER(AM$66,2),-1)*($AM1104-AM$57)/(AM$72/2.2))+POWER(POWER(AM$66,2),-0.5)*EXP(-POWER(AM$66,2)*POWER(1+POWER(AM$66,2),-1)*($AM1104-AM$57)/(AM$72/2.2))))))</f>
        <v>0</v>
      </c>
      <c r="AQ1104" s="197">
        <f t="shared" ref="AQ1104:AQ1167" si="977">IF(AN$56="NOT ELUTED","",IF(AN$51="","",IF(ABS(($AM1104-AN$57)/(AN$72/2.2))&gt;20,0,AN$62*(POWER(POWER(AN$66,2),0.5)+POWER(POWER(AN$66,2),-0.5))/(POWER(POWER(AN$66,2),0.5)*EXP(POWER(1+POWER(AN$66,2),-1)*($AM1104-AN$57)/(AN$72/2.2))+POWER(POWER(AN$66,2),-0.5)*EXP(-POWER(AN$66,2)*POWER(1+POWER(AN$66,2),-1)*($AM1104-AN$57)/(AN$72/2.2))))))</f>
        <v>0</v>
      </c>
      <c r="AR1104" s="197" t="str">
        <f t="shared" ref="AR1104:AR1167" si="978">IF(AO$56="NOT ELUTED","",IF(AO$51="","",IF(ABS(($AM1104-AO$57)/(AO$72/2.2))&gt;20,0,AO$62*(POWER(POWER(AO$66,2),0.5)+POWER(POWER(AO$66,2),-0.5))/(POWER(POWER(AO$66,2),0.5)*EXP(POWER(1+POWER(AO$66,2),-1)*($AM1104-AO$57)/(AO$72/2.2))+POWER(POWER(AO$66,2),-0.5)*EXP(-POWER(AO$66,2)*POWER(1+POWER(AO$66,2),-1)*($AM1104-AO$57)/(AO$72/2.2))))))</f>
        <v/>
      </c>
      <c r="AS1104" s="197" t="str">
        <f t="shared" ref="AS1104:AS1167" si="979">IF(AP$56="NOT ELUTED","",IF(AP$51="","",IF(ABS(($AM1104-AP$57)/(AP$72/2.2))&gt;20,0,AP$62*(POWER(POWER(AP$66,2),0.5)+POWER(POWER(AP$66,2),-0.5))/(POWER(POWER(AP$66,2),0.5)*EXP(POWER(1+POWER(AP$66,2),-1)*($AM1104-AP$57)/(AP$72/2.2))+POWER(POWER(AP$66,2),-0.5)*EXP(-POWER(AP$66,2)*POWER(1+POWER(AP$66,2),-1)*($AM1104-AP$57)/(AP$72/2.2))))))</f>
        <v/>
      </c>
      <c r="AT1104" s="197" t="str">
        <f t="shared" ref="AT1104:AT1167" si="980">IF(AQ$56="NOT ELUTED","",IF(AQ$51="","",IF(ABS(($AM1104-AQ$57)/(AQ$72/2.2))&gt;20,0,AQ$62*(POWER(POWER(AQ$66,2),0.5)+POWER(POWER(AQ$66,2),-0.5))/(POWER(POWER(AQ$66,2),0.5)*EXP(POWER(1+POWER(AQ$66,2),-1)*($AM1104-AQ$57)/(AQ$72/2.2))+POWER(POWER(AQ$66,2),-0.5)*EXP(-POWER(AQ$66,2)*POWER(1+POWER(AQ$66,2),-1)*($AM1104-AQ$57)/(AQ$72/2.2))))))</f>
        <v/>
      </c>
      <c r="AU1104" s="197" t="str">
        <f t="shared" ref="AU1104:AU1167" si="981">IF(AR$56="NOT ELUTED","",IF(AR$51="","",IF(ABS(($AM1104-AR$57)/(AR$72/2.2))&gt;20,0,AR$62*(POWER(POWER(AR$66,2),0.5)+POWER(POWER(AR$66,2),-0.5))/(POWER(POWER(AR$66,2),0.5)*EXP(POWER(1+POWER(AR$66,2),-1)*($AM1104-AR$57)/(AR$72/2.2))+POWER(POWER(AR$66,2),-0.5)*EXP(-POWER(AR$66,2)*POWER(1+POWER(AR$66,2),-1)*($AM1104-AR$57)/(AR$72/2.2))))))</f>
        <v/>
      </c>
      <c r="AV1104" s="199">
        <f t="shared" ca="1" si="973"/>
        <v>2.0555475541692307</v>
      </c>
      <c r="AX1104" s="162">
        <f t="shared" si="936"/>
        <v>0</v>
      </c>
      <c r="AY1104" s="162">
        <f t="shared" si="937"/>
        <v>0</v>
      </c>
      <c r="AZ1104" s="162">
        <f t="shared" si="938"/>
        <v>0</v>
      </c>
      <c r="BA1104" s="162">
        <f t="shared" si="939"/>
        <v>0</v>
      </c>
      <c r="BB1104" s="162" t="str">
        <f t="shared" si="940"/>
        <v/>
      </c>
      <c r="BC1104" s="162" t="str">
        <f t="shared" si="941"/>
        <v/>
      </c>
      <c r="BD1104" s="162" t="str">
        <f t="shared" si="942"/>
        <v/>
      </c>
      <c r="BE1104" s="162" t="str">
        <f t="shared" si="943"/>
        <v/>
      </c>
      <c r="BG1104" s="169">
        <f t="shared" si="970"/>
        <v>26.361117063544608</v>
      </c>
      <c r="BH1104" s="169">
        <f t="shared" ca="1" si="971"/>
        <v>2.2524192982266951</v>
      </c>
    </row>
    <row r="1105" spans="11:60" x14ac:dyDescent="0.25">
      <c r="K1105" s="199">
        <f t="shared" si="944"/>
        <v>26.412503256650933</v>
      </c>
      <c r="L1105" s="201">
        <f t="shared" si="945"/>
        <v>0.22151750228579592</v>
      </c>
      <c r="M1105" s="201">
        <f t="shared" si="946"/>
        <v>0.22338051261727698</v>
      </c>
      <c r="N1105" s="201">
        <f t="shared" si="947"/>
        <v>0.23479713093672902</v>
      </c>
      <c r="O1105" s="201">
        <f t="shared" si="948"/>
        <v>0.22172217480989131</v>
      </c>
      <c r="P1105" s="201" t="str">
        <f t="shared" si="949"/>
        <v/>
      </c>
      <c r="Q1105" s="201" t="str">
        <f t="shared" si="950"/>
        <v/>
      </c>
      <c r="R1105" s="201" t="str">
        <f t="shared" si="951"/>
        <v/>
      </c>
      <c r="S1105" s="201" t="str">
        <f t="shared" si="952"/>
        <v/>
      </c>
      <c r="T1105" s="199">
        <f t="shared" si="953"/>
        <v>0</v>
      </c>
      <c r="U1105" s="199">
        <f t="shared" si="954"/>
        <v>0.15285864092835227</v>
      </c>
      <c r="V1105" s="199">
        <f t="shared" si="955"/>
        <v>0</v>
      </c>
      <c r="W1105" s="199">
        <f t="shared" si="956"/>
        <v>0</v>
      </c>
      <c r="X1105" s="199" t="str">
        <f t="shared" si="957"/>
        <v/>
      </c>
      <c r="Y1105" s="199" t="str">
        <f t="shared" si="958"/>
        <v/>
      </c>
      <c r="Z1105" s="199" t="str">
        <f t="shared" si="959"/>
        <v/>
      </c>
      <c r="AA1105" s="199" t="str">
        <f t="shared" si="960"/>
        <v/>
      </c>
      <c r="AB1105" s="201">
        <f t="shared" ca="1" si="961"/>
        <v>2.199368398842763</v>
      </c>
      <c r="AD1105" s="162">
        <f t="shared" si="962"/>
        <v>0</v>
      </c>
      <c r="AE1105" s="162">
        <f t="shared" si="963"/>
        <v>3.9274118203573242E-3</v>
      </c>
      <c r="AF1105" s="162">
        <f t="shared" si="964"/>
        <v>0</v>
      </c>
      <c r="AG1105" s="162">
        <f t="shared" si="965"/>
        <v>0</v>
      </c>
      <c r="AH1105" s="162" t="str">
        <f t="shared" si="966"/>
        <v/>
      </c>
      <c r="AI1105" s="162" t="str">
        <f t="shared" si="967"/>
        <v/>
      </c>
      <c r="AJ1105" s="162" t="str">
        <f t="shared" si="968"/>
        <v/>
      </c>
      <c r="AK1105" s="162" t="str">
        <f t="shared" si="969"/>
        <v/>
      </c>
      <c r="AM1105" s="199">
        <f t="shared" si="972"/>
        <v>11.519647822624396</v>
      </c>
      <c r="AN1105" s="197">
        <f t="shared" si="974"/>
        <v>0</v>
      </c>
      <c r="AO1105" s="197">
        <f t="shared" si="975"/>
        <v>0</v>
      </c>
      <c r="AP1105" s="197">
        <f t="shared" si="976"/>
        <v>0</v>
      </c>
      <c r="AQ1105" s="197">
        <f t="shared" si="977"/>
        <v>0</v>
      </c>
      <c r="AR1105" s="197" t="str">
        <f t="shared" si="978"/>
        <v/>
      </c>
      <c r="AS1105" s="197" t="str">
        <f t="shared" si="979"/>
        <v/>
      </c>
      <c r="AT1105" s="197" t="str">
        <f t="shared" si="980"/>
        <v/>
      </c>
      <c r="AU1105" s="197" t="str">
        <f t="shared" si="981"/>
        <v/>
      </c>
      <c r="AV1105" s="199">
        <f t="shared" ca="1" si="973"/>
        <v>2.1748688190618775</v>
      </c>
      <c r="AX1105" s="162">
        <f t="shared" si="936"/>
        <v>0</v>
      </c>
      <c r="AY1105" s="162">
        <f t="shared" si="937"/>
        <v>0</v>
      </c>
      <c r="AZ1105" s="162">
        <f t="shared" si="938"/>
        <v>0</v>
      </c>
      <c r="BA1105" s="162">
        <f t="shared" si="939"/>
        <v>0</v>
      </c>
      <c r="BB1105" s="162" t="str">
        <f t="shared" si="940"/>
        <v/>
      </c>
      <c r="BC1105" s="162" t="str">
        <f t="shared" si="941"/>
        <v/>
      </c>
      <c r="BD1105" s="162" t="str">
        <f t="shared" si="942"/>
        <v/>
      </c>
      <c r="BE1105" s="162" t="str">
        <f t="shared" si="943"/>
        <v/>
      </c>
      <c r="BG1105" s="169">
        <f t="shared" si="970"/>
        <v>26.38681016009777</v>
      </c>
      <c r="BH1105" s="169">
        <f t="shared" ca="1" si="971"/>
        <v>2.1828597268341636</v>
      </c>
    </row>
    <row r="1106" spans="11:60" x14ac:dyDescent="0.25">
      <c r="K1106" s="199">
        <f t="shared" si="944"/>
        <v>26.438196353204095</v>
      </c>
      <c r="L1106" s="201">
        <f t="shared" si="945"/>
        <v>0.22173298623743579</v>
      </c>
      <c r="M1106" s="201">
        <f t="shared" si="946"/>
        <v>0.22359780883577626</v>
      </c>
      <c r="N1106" s="201">
        <f t="shared" si="947"/>
        <v>0.23502553281507216</v>
      </c>
      <c r="O1106" s="201">
        <f t="shared" si="948"/>
        <v>0.22193785785931727</v>
      </c>
      <c r="P1106" s="201" t="str">
        <f t="shared" si="949"/>
        <v/>
      </c>
      <c r="Q1106" s="201" t="str">
        <f t="shared" si="950"/>
        <v/>
      </c>
      <c r="R1106" s="201" t="str">
        <f t="shared" si="951"/>
        <v/>
      </c>
      <c r="S1106" s="201" t="str">
        <f t="shared" si="952"/>
        <v/>
      </c>
      <c r="T1106" s="199">
        <f t="shared" si="953"/>
        <v>0</v>
      </c>
      <c r="U1106" s="199">
        <f t="shared" si="954"/>
        <v>0.13536886236869186</v>
      </c>
      <c r="V1106" s="199">
        <f t="shared" si="955"/>
        <v>0</v>
      </c>
      <c r="W1106" s="199">
        <f t="shared" si="956"/>
        <v>0</v>
      </c>
      <c r="X1106" s="199" t="str">
        <f t="shared" si="957"/>
        <v/>
      </c>
      <c r="Y1106" s="199" t="str">
        <f t="shared" si="958"/>
        <v/>
      </c>
      <c r="Z1106" s="199" t="str">
        <f t="shared" si="959"/>
        <v/>
      </c>
      <c r="AA1106" s="199" t="str">
        <f t="shared" si="960"/>
        <v/>
      </c>
      <c r="AB1106" s="201">
        <f t="shared" ca="1" si="961"/>
        <v>2.1831501778525491</v>
      </c>
      <c r="AD1106" s="162">
        <f t="shared" si="962"/>
        <v>0</v>
      </c>
      <c r="AE1106" s="162">
        <f t="shared" si="963"/>
        <v>3.4780452511305412E-3</v>
      </c>
      <c r="AF1106" s="162">
        <f t="shared" si="964"/>
        <v>0</v>
      </c>
      <c r="AG1106" s="162">
        <f t="shared" si="965"/>
        <v>0</v>
      </c>
      <c r="AH1106" s="162" t="str">
        <f t="shared" si="966"/>
        <v/>
      </c>
      <c r="AI1106" s="162" t="str">
        <f t="shared" si="967"/>
        <v/>
      </c>
      <c r="AJ1106" s="162" t="str">
        <f t="shared" si="968"/>
        <v/>
      </c>
      <c r="AK1106" s="162" t="str">
        <f t="shared" si="969"/>
        <v/>
      </c>
      <c r="AM1106" s="199">
        <f t="shared" si="972"/>
        <v>11.530864616998908</v>
      </c>
      <c r="AN1106" s="197">
        <f t="shared" si="974"/>
        <v>0</v>
      </c>
      <c r="AO1106" s="197">
        <f t="shared" si="975"/>
        <v>0</v>
      </c>
      <c r="AP1106" s="197">
        <f t="shared" si="976"/>
        <v>0</v>
      </c>
      <c r="AQ1106" s="197">
        <f t="shared" si="977"/>
        <v>0</v>
      </c>
      <c r="AR1106" s="197" t="str">
        <f t="shared" si="978"/>
        <v/>
      </c>
      <c r="AS1106" s="197" t="str">
        <f t="shared" si="979"/>
        <v/>
      </c>
      <c r="AT1106" s="197" t="str">
        <f t="shared" si="980"/>
        <v/>
      </c>
      <c r="AU1106" s="197" t="str">
        <f t="shared" si="981"/>
        <v/>
      </c>
      <c r="AV1106" s="199">
        <f t="shared" ca="1" si="973"/>
        <v>2.1916089232024962</v>
      </c>
      <c r="AX1106" s="162">
        <f t="shared" si="936"/>
        <v>0</v>
      </c>
      <c r="AY1106" s="162">
        <f t="shared" si="937"/>
        <v>0</v>
      </c>
      <c r="AZ1106" s="162">
        <f t="shared" si="938"/>
        <v>0</v>
      </c>
      <c r="BA1106" s="162">
        <f t="shared" si="939"/>
        <v>0</v>
      </c>
      <c r="BB1106" s="162" t="str">
        <f t="shared" si="940"/>
        <v/>
      </c>
      <c r="BC1106" s="162" t="str">
        <f t="shared" si="941"/>
        <v/>
      </c>
      <c r="BD1106" s="162" t="str">
        <f t="shared" si="942"/>
        <v/>
      </c>
      <c r="BE1106" s="162" t="str">
        <f t="shared" si="943"/>
        <v/>
      </c>
      <c r="BG1106" s="169">
        <f t="shared" si="970"/>
        <v>26.412503256650933</v>
      </c>
      <c r="BH1106" s="169">
        <f t="shared" ca="1" si="971"/>
        <v>2.199368398842763</v>
      </c>
    </row>
    <row r="1107" spans="11:60" x14ac:dyDescent="0.25">
      <c r="K1107" s="199">
        <f t="shared" si="944"/>
        <v>26.463889449757257</v>
      </c>
      <c r="L1107" s="201">
        <f t="shared" si="945"/>
        <v>0.22194847018907568</v>
      </c>
      <c r="M1107" s="201">
        <f t="shared" si="946"/>
        <v>0.22381510505427557</v>
      </c>
      <c r="N1107" s="201">
        <f t="shared" si="947"/>
        <v>0.23525393469341527</v>
      </c>
      <c r="O1107" s="201">
        <f t="shared" si="948"/>
        <v>0.22215354090874323</v>
      </c>
      <c r="P1107" s="201" t="str">
        <f t="shared" si="949"/>
        <v/>
      </c>
      <c r="Q1107" s="201" t="str">
        <f t="shared" si="950"/>
        <v/>
      </c>
      <c r="R1107" s="201" t="str">
        <f t="shared" si="951"/>
        <v/>
      </c>
      <c r="S1107" s="201" t="str">
        <f t="shared" si="952"/>
        <v/>
      </c>
      <c r="T1107" s="199">
        <f t="shared" si="953"/>
        <v>0</v>
      </c>
      <c r="U1107" s="199">
        <f t="shared" si="954"/>
        <v>0.11990827460346176</v>
      </c>
      <c r="V1107" s="199">
        <f t="shared" si="955"/>
        <v>0</v>
      </c>
      <c r="W1107" s="199">
        <f t="shared" si="956"/>
        <v>0</v>
      </c>
      <c r="X1107" s="199" t="str">
        <f t="shared" si="957"/>
        <v/>
      </c>
      <c r="Y1107" s="199" t="str">
        <f t="shared" si="958"/>
        <v/>
      </c>
      <c r="Z1107" s="199" t="str">
        <f t="shared" si="959"/>
        <v/>
      </c>
      <c r="AA1107" s="199" t="str">
        <f t="shared" si="960"/>
        <v/>
      </c>
      <c r="AB1107" s="201">
        <f t="shared" ca="1" si="961"/>
        <v>2.1435440131765215</v>
      </c>
      <c r="AD1107" s="162">
        <f t="shared" si="962"/>
        <v>0</v>
      </c>
      <c r="AE1107" s="162">
        <f t="shared" si="963"/>
        <v>3.0808148769098445E-3</v>
      </c>
      <c r="AF1107" s="162">
        <f t="shared" si="964"/>
        <v>0</v>
      </c>
      <c r="AG1107" s="162">
        <f t="shared" si="965"/>
        <v>0</v>
      </c>
      <c r="AH1107" s="162" t="str">
        <f t="shared" si="966"/>
        <v/>
      </c>
      <c r="AI1107" s="162" t="str">
        <f t="shared" si="967"/>
        <v/>
      </c>
      <c r="AJ1107" s="162" t="str">
        <f t="shared" si="968"/>
        <v/>
      </c>
      <c r="AK1107" s="162" t="str">
        <f t="shared" si="969"/>
        <v/>
      </c>
      <c r="AM1107" s="199">
        <f t="shared" si="972"/>
        <v>11.54208141137342</v>
      </c>
      <c r="AN1107" s="197">
        <f t="shared" si="974"/>
        <v>0</v>
      </c>
      <c r="AO1107" s="197">
        <f t="shared" si="975"/>
        <v>0</v>
      </c>
      <c r="AP1107" s="197">
        <f t="shared" si="976"/>
        <v>0</v>
      </c>
      <c r="AQ1107" s="197">
        <f t="shared" si="977"/>
        <v>0</v>
      </c>
      <c r="AR1107" s="197" t="str">
        <f t="shared" si="978"/>
        <v/>
      </c>
      <c r="AS1107" s="197" t="str">
        <f t="shared" si="979"/>
        <v/>
      </c>
      <c r="AT1107" s="197" t="str">
        <f t="shared" si="980"/>
        <v/>
      </c>
      <c r="AU1107" s="197" t="str">
        <f t="shared" si="981"/>
        <v/>
      </c>
      <c r="AV1107" s="199">
        <f t="shared" ca="1" si="973"/>
        <v>2.105283290796355</v>
      </c>
      <c r="AX1107" s="162">
        <f t="shared" si="936"/>
        <v>0</v>
      </c>
      <c r="AY1107" s="162">
        <f t="shared" si="937"/>
        <v>0</v>
      </c>
      <c r="AZ1107" s="162">
        <f t="shared" si="938"/>
        <v>0</v>
      </c>
      <c r="BA1107" s="162">
        <f t="shared" si="939"/>
        <v>0</v>
      </c>
      <c r="BB1107" s="162" t="str">
        <f t="shared" si="940"/>
        <v/>
      </c>
      <c r="BC1107" s="162" t="str">
        <f t="shared" si="941"/>
        <v/>
      </c>
      <c r="BD1107" s="162" t="str">
        <f t="shared" si="942"/>
        <v/>
      </c>
      <c r="BE1107" s="162" t="str">
        <f t="shared" si="943"/>
        <v/>
      </c>
      <c r="BG1107" s="169">
        <f t="shared" si="970"/>
        <v>26.438196353204095</v>
      </c>
      <c r="BH1107" s="169">
        <f t="shared" ca="1" si="971"/>
        <v>2.1831501778525491</v>
      </c>
    </row>
    <row r="1108" spans="11:60" x14ac:dyDescent="0.25">
      <c r="K1108" s="199">
        <f t="shared" si="944"/>
        <v>26.48958254631042</v>
      </c>
      <c r="L1108" s="201">
        <f t="shared" si="945"/>
        <v>0.22216395414071555</v>
      </c>
      <c r="M1108" s="201">
        <f t="shared" si="946"/>
        <v>0.22403240127277488</v>
      </c>
      <c r="N1108" s="201">
        <f t="shared" si="947"/>
        <v>0.23548233657175838</v>
      </c>
      <c r="O1108" s="201">
        <f t="shared" si="948"/>
        <v>0.22236922395816922</v>
      </c>
      <c r="P1108" s="201" t="str">
        <f t="shared" si="949"/>
        <v/>
      </c>
      <c r="Q1108" s="201" t="str">
        <f t="shared" si="950"/>
        <v/>
      </c>
      <c r="R1108" s="201" t="str">
        <f t="shared" si="951"/>
        <v/>
      </c>
      <c r="S1108" s="201" t="str">
        <f t="shared" si="952"/>
        <v/>
      </c>
      <c r="T1108" s="199">
        <f t="shared" si="953"/>
        <v>0</v>
      </c>
      <c r="U1108" s="199">
        <f t="shared" si="954"/>
        <v>0.10623827576137176</v>
      </c>
      <c r="V1108" s="199">
        <f t="shared" si="955"/>
        <v>0</v>
      </c>
      <c r="W1108" s="199">
        <f t="shared" si="956"/>
        <v>0</v>
      </c>
      <c r="X1108" s="199" t="str">
        <f t="shared" si="957"/>
        <v/>
      </c>
      <c r="Y1108" s="199" t="str">
        <f t="shared" si="958"/>
        <v/>
      </c>
      <c r="Z1108" s="199" t="str">
        <f t="shared" si="959"/>
        <v/>
      </c>
      <c r="AA1108" s="199" t="str">
        <f t="shared" si="960"/>
        <v/>
      </c>
      <c r="AB1108" s="201">
        <f t="shared" ca="1" si="961"/>
        <v>2.1580815540260652</v>
      </c>
      <c r="AD1108" s="162">
        <f t="shared" si="962"/>
        <v>0</v>
      </c>
      <c r="AE1108" s="162">
        <f t="shared" si="963"/>
        <v>2.7295902767784088E-3</v>
      </c>
      <c r="AF1108" s="162">
        <f t="shared" si="964"/>
        <v>0</v>
      </c>
      <c r="AG1108" s="162">
        <f t="shared" si="965"/>
        <v>0</v>
      </c>
      <c r="AH1108" s="162" t="str">
        <f t="shared" si="966"/>
        <v/>
      </c>
      <c r="AI1108" s="162" t="str">
        <f t="shared" si="967"/>
        <v/>
      </c>
      <c r="AJ1108" s="162" t="str">
        <f t="shared" si="968"/>
        <v/>
      </c>
      <c r="AK1108" s="162" t="str">
        <f t="shared" si="969"/>
        <v/>
      </c>
      <c r="AM1108" s="199">
        <f t="shared" si="972"/>
        <v>11.553298205747932</v>
      </c>
      <c r="AN1108" s="197">
        <f t="shared" si="974"/>
        <v>0</v>
      </c>
      <c r="AO1108" s="197">
        <f t="shared" si="975"/>
        <v>0</v>
      </c>
      <c r="AP1108" s="197">
        <f t="shared" si="976"/>
        <v>0</v>
      </c>
      <c r="AQ1108" s="197">
        <f t="shared" si="977"/>
        <v>0</v>
      </c>
      <c r="AR1108" s="197" t="str">
        <f t="shared" si="978"/>
        <v/>
      </c>
      <c r="AS1108" s="197" t="str">
        <f t="shared" si="979"/>
        <v/>
      </c>
      <c r="AT1108" s="197" t="str">
        <f t="shared" si="980"/>
        <v/>
      </c>
      <c r="AU1108" s="197" t="str">
        <f t="shared" si="981"/>
        <v/>
      </c>
      <c r="AV1108" s="199">
        <f t="shared" ca="1" si="973"/>
        <v>2.1717772255405543</v>
      </c>
      <c r="AX1108" s="162">
        <f t="shared" si="936"/>
        <v>0</v>
      </c>
      <c r="AY1108" s="162">
        <f t="shared" si="937"/>
        <v>0</v>
      </c>
      <c r="AZ1108" s="162">
        <f t="shared" si="938"/>
        <v>0</v>
      </c>
      <c r="BA1108" s="162">
        <f t="shared" si="939"/>
        <v>0</v>
      </c>
      <c r="BB1108" s="162" t="str">
        <f t="shared" si="940"/>
        <v/>
      </c>
      <c r="BC1108" s="162" t="str">
        <f t="shared" si="941"/>
        <v/>
      </c>
      <c r="BD1108" s="162" t="str">
        <f t="shared" si="942"/>
        <v/>
      </c>
      <c r="BE1108" s="162" t="str">
        <f t="shared" si="943"/>
        <v/>
      </c>
      <c r="BG1108" s="169">
        <f t="shared" si="970"/>
        <v>26.463889449757257</v>
      </c>
      <c r="BH1108" s="169">
        <f t="shared" ca="1" si="971"/>
        <v>2.1435440131765215</v>
      </c>
    </row>
    <row r="1109" spans="11:60" x14ac:dyDescent="0.25">
      <c r="K1109" s="199">
        <f t="shared" si="944"/>
        <v>26.515275642863582</v>
      </c>
      <c r="L1109" s="201">
        <f t="shared" si="945"/>
        <v>0.22237943809235541</v>
      </c>
      <c r="M1109" s="201">
        <f t="shared" si="946"/>
        <v>0.22424969749127416</v>
      </c>
      <c r="N1109" s="201">
        <f t="shared" si="947"/>
        <v>0.23571073845010149</v>
      </c>
      <c r="O1109" s="201">
        <f t="shared" si="948"/>
        <v>0.22258490700759517</v>
      </c>
      <c r="P1109" s="201" t="str">
        <f t="shared" si="949"/>
        <v/>
      </c>
      <c r="Q1109" s="201" t="str">
        <f t="shared" si="950"/>
        <v/>
      </c>
      <c r="R1109" s="201" t="str">
        <f t="shared" si="951"/>
        <v/>
      </c>
      <c r="S1109" s="201" t="str">
        <f t="shared" si="952"/>
        <v/>
      </c>
      <c r="T1109" s="199">
        <f t="shared" si="953"/>
        <v>0</v>
      </c>
      <c r="U1109" s="199">
        <f t="shared" si="954"/>
        <v>9.4148674991634693E-2</v>
      </c>
      <c r="V1109" s="199">
        <f t="shared" si="955"/>
        <v>0</v>
      </c>
      <c r="W1109" s="199">
        <f t="shared" si="956"/>
        <v>0</v>
      </c>
      <c r="X1109" s="199" t="str">
        <f t="shared" si="957"/>
        <v/>
      </c>
      <c r="Y1109" s="199" t="str">
        <f t="shared" si="958"/>
        <v/>
      </c>
      <c r="Z1109" s="199" t="str">
        <f t="shared" si="959"/>
        <v/>
      </c>
      <c r="AA1109" s="199" t="str">
        <f t="shared" si="960"/>
        <v/>
      </c>
      <c r="AB1109" s="201">
        <f t="shared" ca="1" si="961"/>
        <v>2.102637877772505</v>
      </c>
      <c r="AD1109" s="162">
        <f t="shared" si="962"/>
        <v>0</v>
      </c>
      <c r="AE1109" s="162">
        <f t="shared" si="963"/>
        <v>2.4189709969123689E-3</v>
      </c>
      <c r="AF1109" s="162">
        <f t="shared" si="964"/>
        <v>0</v>
      </c>
      <c r="AG1109" s="162">
        <f t="shared" si="965"/>
        <v>0</v>
      </c>
      <c r="AH1109" s="162" t="str">
        <f t="shared" si="966"/>
        <v/>
      </c>
      <c r="AI1109" s="162" t="str">
        <f t="shared" si="967"/>
        <v/>
      </c>
      <c r="AJ1109" s="162" t="str">
        <f t="shared" si="968"/>
        <v/>
      </c>
      <c r="AK1109" s="162" t="str">
        <f t="shared" si="969"/>
        <v/>
      </c>
      <c r="AM1109" s="199">
        <f t="shared" si="972"/>
        <v>11.564515000122444</v>
      </c>
      <c r="AN1109" s="197">
        <f t="shared" si="974"/>
        <v>0</v>
      </c>
      <c r="AO1109" s="197">
        <f t="shared" si="975"/>
        <v>0</v>
      </c>
      <c r="AP1109" s="197">
        <f t="shared" si="976"/>
        <v>0</v>
      </c>
      <c r="AQ1109" s="197">
        <f t="shared" si="977"/>
        <v>0</v>
      </c>
      <c r="AR1109" s="197" t="str">
        <f t="shared" si="978"/>
        <v/>
      </c>
      <c r="AS1109" s="197" t="str">
        <f t="shared" si="979"/>
        <v/>
      </c>
      <c r="AT1109" s="197" t="str">
        <f t="shared" si="980"/>
        <v/>
      </c>
      <c r="AU1109" s="197" t="str">
        <f t="shared" si="981"/>
        <v/>
      </c>
      <c r="AV1109" s="199">
        <f t="shared" ca="1" si="973"/>
        <v>2.1474021398112746</v>
      </c>
      <c r="AX1109" s="162">
        <f t="shared" si="936"/>
        <v>0</v>
      </c>
      <c r="AY1109" s="162">
        <f t="shared" si="937"/>
        <v>0</v>
      </c>
      <c r="AZ1109" s="162">
        <f t="shared" si="938"/>
        <v>0</v>
      </c>
      <c r="BA1109" s="162">
        <f t="shared" si="939"/>
        <v>0</v>
      </c>
      <c r="BB1109" s="162" t="str">
        <f t="shared" si="940"/>
        <v/>
      </c>
      <c r="BC1109" s="162" t="str">
        <f t="shared" si="941"/>
        <v/>
      </c>
      <c r="BD1109" s="162" t="str">
        <f t="shared" si="942"/>
        <v/>
      </c>
      <c r="BE1109" s="162" t="str">
        <f t="shared" si="943"/>
        <v/>
      </c>
      <c r="BG1109" s="169">
        <f t="shared" si="970"/>
        <v>26.48958254631042</v>
      </c>
      <c r="BH1109" s="169">
        <f t="shared" ca="1" si="971"/>
        <v>2.1580815540260652</v>
      </c>
    </row>
    <row r="1110" spans="11:60" x14ac:dyDescent="0.25">
      <c r="K1110" s="199">
        <f t="shared" si="944"/>
        <v>26.540968739416744</v>
      </c>
      <c r="L1110" s="201">
        <f t="shared" si="945"/>
        <v>0.22259492204399531</v>
      </c>
      <c r="M1110" s="201">
        <f t="shared" si="946"/>
        <v>0.22446699370977347</v>
      </c>
      <c r="N1110" s="201">
        <f t="shared" si="947"/>
        <v>0.23593914032844462</v>
      </c>
      <c r="O1110" s="201">
        <f t="shared" si="948"/>
        <v>0.22280059005702113</v>
      </c>
      <c r="P1110" s="201" t="str">
        <f t="shared" si="949"/>
        <v/>
      </c>
      <c r="Q1110" s="201" t="str">
        <f t="shared" si="950"/>
        <v/>
      </c>
      <c r="R1110" s="201" t="str">
        <f t="shared" si="951"/>
        <v/>
      </c>
      <c r="S1110" s="201" t="str">
        <f t="shared" si="952"/>
        <v/>
      </c>
      <c r="T1110" s="199">
        <f t="shared" si="953"/>
        <v>0</v>
      </c>
      <c r="U1110" s="199">
        <f t="shared" si="954"/>
        <v>8.3454271875544536E-2</v>
      </c>
      <c r="V1110" s="199">
        <f t="shared" si="955"/>
        <v>0</v>
      </c>
      <c r="W1110" s="199">
        <f t="shared" si="956"/>
        <v>0</v>
      </c>
      <c r="X1110" s="199" t="str">
        <f t="shared" si="957"/>
        <v/>
      </c>
      <c r="Y1110" s="199" t="str">
        <f t="shared" si="958"/>
        <v/>
      </c>
      <c r="Z1110" s="199" t="str">
        <f t="shared" si="959"/>
        <v/>
      </c>
      <c r="AA1110" s="199" t="str">
        <f t="shared" si="960"/>
        <v/>
      </c>
      <c r="AB1110" s="201">
        <f t="shared" ca="1" si="961"/>
        <v>2.1154626384860311</v>
      </c>
      <c r="AD1110" s="162">
        <f t="shared" si="962"/>
        <v>0</v>
      </c>
      <c r="AE1110" s="162">
        <f t="shared" si="963"/>
        <v>2.1441986650722247E-3</v>
      </c>
      <c r="AF1110" s="162">
        <f t="shared" si="964"/>
        <v>0</v>
      </c>
      <c r="AG1110" s="162">
        <f t="shared" si="965"/>
        <v>0</v>
      </c>
      <c r="AH1110" s="162" t="str">
        <f t="shared" si="966"/>
        <v/>
      </c>
      <c r="AI1110" s="162" t="str">
        <f t="shared" si="967"/>
        <v/>
      </c>
      <c r="AJ1110" s="162" t="str">
        <f t="shared" si="968"/>
        <v/>
      </c>
      <c r="AK1110" s="162" t="str">
        <f t="shared" si="969"/>
        <v/>
      </c>
      <c r="AM1110" s="199">
        <f t="shared" si="972"/>
        <v>11.575731794496956</v>
      </c>
      <c r="AN1110" s="197">
        <f t="shared" si="974"/>
        <v>0</v>
      </c>
      <c r="AO1110" s="197">
        <f t="shared" si="975"/>
        <v>0</v>
      </c>
      <c r="AP1110" s="197">
        <f t="shared" si="976"/>
        <v>0</v>
      </c>
      <c r="AQ1110" s="197">
        <f t="shared" si="977"/>
        <v>0</v>
      </c>
      <c r="AR1110" s="197" t="str">
        <f t="shared" si="978"/>
        <v/>
      </c>
      <c r="AS1110" s="197" t="str">
        <f t="shared" si="979"/>
        <v/>
      </c>
      <c r="AT1110" s="197" t="str">
        <f t="shared" si="980"/>
        <v/>
      </c>
      <c r="AU1110" s="197" t="str">
        <f t="shared" si="981"/>
        <v/>
      </c>
      <c r="AV1110" s="199">
        <f t="shared" ca="1" si="973"/>
        <v>2.1038072866457913</v>
      </c>
      <c r="AX1110" s="162">
        <f t="shared" si="936"/>
        <v>0</v>
      </c>
      <c r="AY1110" s="162">
        <f t="shared" si="937"/>
        <v>0</v>
      </c>
      <c r="AZ1110" s="162">
        <f t="shared" si="938"/>
        <v>0</v>
      </c>
      <c r="BA1110" s="162">
        <f t="shared" si="939"/>
        <v>0</v>
      </c>
      <c r="BB1110" s="162" t="str">
        <f t="shared" si="940"/>
        <v/>
      </c>
      <c r="BC1110" s="162" t="str">
        <f t="shared" si="941"/>
        <v/>
      </c>
      <c r="BD1110" s="162" t="str">
        <f t="shared" si="942"/>
        <v/>
      </c>
      <c r="BE1110" s="162" t="str">
        <f t="shared" si="943"/>
        <v/>
      </c>
      <c r="BG1110" s="169">
        <f t="shared" si="970"/>
        <v>26.515275642863582</v>
      </c>
      <c r="BH1110" s="169">
        <f t="shared" ca="1" si="971"/>
        <v>2.102637877772505</v>
      </c>
    </row>
    <row r="1111" spans="11:60" x14ac:dyDescent="0.25">
      <c r="K1111" s="199">
        <f t="shared" si="944"/>
        <v>26.566661835969906</v>
      </c>
      <c r="L1111" s="201">
        <f t="shared" si="945"/>
        <v>0.22281040599563517</v>
      </c>
      <c r="M1111" s="201">
        <f t="shared" si="946"/>
        <v>0.22468428992827275</v>
      </c>
      <c r="N1111" s="201">
        <f t="shared" si="947"/>
        <v>0.23616754220678776</v>
      </c>
      <c r="O1111" s="201">
        <f t="shared" si="948"/>
        <v>0.22301627310644709</v>
      </c>
      <c r="P1111" s="201" t="str">
        <f t="shared" si="949"/>
        <v/>
      </c>
      <c r="Q1111" s="201" t="str">
        <f t="shared" si="950"/>
        <v/>
      </c>
      <c r="R1111" s="201" t="str">
        <f t="shared" si="951"/>
        <v/>
      </c>
      <c r="S1111" s="201" t="str">
        <f t="shared" si="952"/>
        <v/>
      </c>
      <c r="T1111" s="199">
        <f t="shared" si="953"/>
        <v>0</v>
      </c>
      <c r="U1111" s="199">
        <f t="shared" si="954"/>
        <v>7.3991850849683863E-2</v>
      </c>
      <c r="V1111" s="199">
        <f t="shared" si="955"/>
        <v>0</v>
      </c>
      <c r="W1111" s="199">
        <f t="shared" si="956"/>
        <v>0</v>
      </c>
      <c r="X1111" s="199" t="str">
        <f t="shared" si="957"/>
        <v/>
      </c>
      <c r="Y1111" s="199" t="str">
        <f t="shared" si="958"/>
        <v/>
      </c>
      <c r="Z1111" s="199" t="str">
        <f t="shared" si="959"/>
        <v/>
      </c>
      <c r="AA1111" s="199" t="str">
        <f t="shared" si="960"/>
        <v/>
      </c>
      <c r="AB1111" s="201">
        <f t="shared" ca="1" si="961"/>
        <v>2.1121606609206141</v>
      </c>
      <c r="AD1111" s="162">
        <f t="shared" si="962"/>
        <v>0</v>
      </c>
      <c r="AE1111" s="162">
        <f t="shared" si="963"/>
        <v>1.9010797680281129E-3</v>
      </c>
      <c r="AF1111" s="162">
        <f t="shared" si="964"/>
        <v>0</v>
      </c>
      <c r="AG1111" s="162">
        <f t="shared" si="965"/>
        <v>0</v>
      </c>
      <c r="AH1111" s="162" t="str">
        <f t="shared" si="966"/>
        <v/>
      </c>
      <c r="AI1111" s="162" t="str">
        <f t="shared" si="967"/>
        <v/>
      </c>
      <c r="AJ1111" s="162" t="str">
        <f t="shared" si="968"/>
        <v/>
      </c>
      <c r="AK1111" s="162" t="str">
        <f t="shared" si="969"/>
        <v/>
      </c>
      <c r="AM1111" s="199">
        <f t="shared" si="972"/>
        <v>11.586948588871469</v>
      </c>
      <c r="AN1111" s="197">
        <f t="shared" si="974"/>
        <v>0</v>
      </c>
      <c r="AO1111" s="197">
        <f t="shared" si="975"/>
        <v>0</v>
      </c>
      <c r="AP1111" s="197">
        <f t="shared" si="976"/>
        <v>0</v>
      </c>
      <c r="AQ1111" s="197">
        <f t="shared" si="977"/>
        <v>0</v>
      </c>
      <c r="AR1111" s="197" t="str">
        <f t="shared" si="978"/>
        <v/>
      </c>
      <c r="AS1111" s="197" t="str">
        <f t="shared" si="979"/>
        <v/>
      </c>
      <c r="AT1111" s="197" t="str">
        <f t="shared" si="980"/>
        <v/>
      </c>
      <c r="AU1111" s="197" t="str">
        <f t="shared" si="981"/>
        <v/>
      </c>
      <c r="AV1111" s="199">
        <f t="shared" ca="1" si="973"/>
        <v>2.133670432708481</v>
      </c>
      <c r="AX1111" s="162">
        <f t="shared" si="936"/>
        <v>0</v>
      </c>
      <c r="AY1111" s="162">
        <f t="shared" si="937"/>
        <v>0</v>
      </c>
      <c r="AZ1111" s="162">
        <f t="shared" si="938"/>
        <v>0</v>
      </c>
      <c r="BA1111" s="162">
        <f t="shared" si="939"/>
        <v>0</v>
      </c>
      <c r="BB1111" s="162" t="str">
        <f t="shared" si="940"/>
        <v/>
      </c>
      <c r="BC1111" s="162" t="str">
        <f t="shared" si="941"/>
        <v/>
      </c>
      <c r="BD1111" s="162" t="str">
        <f t="shared" si="942"/>
        <v/>
      </c>
      <c r="BE1111" s="162" t="str">
        <f t="shared" si="943"/>
        <v/>
      </c>
      <c r="BG1111" s="169">
        <f t="shared" si="970"/>
        <v>26.540968739416744</v>
      </c>
      <c r="BH1111" s="169">
        <f t="shared" ca="1" si="971"/>
        <v>2.1154626384860311</v>
      </c>
    </row>
    <row r="1112" spans="11:60" x14ac:dyDescent="0.25">
      <c r="K1112" s="199">
        <f t="shared" si="944"/>
        <v>26.592354932523069</v>
      </c>
      <c r="L1112" s="201">
        <f t="shared" si="945"/>
        <v>0.22302588994727507</v>
      </c>
      <c r="M1112" s="201">
        <f t="shared" si="946"/>
        <v>0.22490158614677205</v>
      </c>
      <c r="N1112" s="201">
        <f t="shared" si="947"/>
        <v>0.23639594408513087</v>
      </c>
      <c r="O1112" s="201">
        <f t="shared" si="948"/>
        <v>0.22323195615587307</v>
      </c>
      <c r="P1112" s="201" t="str">
        <f t="shared" si="949"/>
        <v/>
      </c>
      <c r="Q1112" s="201" t="str">
        <f t="shared" si="950"/>
        <v/>
      </c>
      <c r="R1112" s="201" t="str">
        <f t="shared" si="951"/>
        <v/>
      </c>
      <c r="S1112" s="201" t="str">
        <f t="shared" si="952"/>
        <v/>
      </c>
      <c r="T1112" s="199">
        <f t="shared" si="953"/>
        <v>0</v>
      </c>
      <c r="U1112" s="199">
        <f t="shared" si="954"/>
        <v>6.5617540306470906E-2</v>
      </c>
      <c r="V1112" s="199">
        <f t="shared" si="955"/>
        <v>0</v>
      </c>
      <c r="W1112" s="199">
        <f t="shared" si="956"/>
        <v>0</v>
      </c>
      <c r="X1112" s="199" t="str">
        <f t="shared" si="957"/>
        <v/>
      </c>
      <c r="Y1112" s="199" t="str">
        <f t="shared" si="958"/>
        <v/>
      </c>
      <c r="Z1112" s="199" t="str">
        <f t="shared" si="959"/>
        <v/>
      </c>
      <c r="AA1112" s="199" t="str">
        <f t="shared" si="960"/>
        <v/>
      </c>
      <c r="AB1112" s="201">
        <f t="shared" ca="1" si="961"/>
        <v>2.1268123180813747</v>
      </c>
      <c r="AD1112" s="162">
        <f t="shared" si="962"/>
        <v>0</v>
      </c>
      <c r="AE1112" s="162">
        <f t="shared" si="963"/>
        <v>1.6859177986751773E-3</v>
      </c>
      <c r="AF1112" s="162">
        <f t="shared" si="964"/>
        <v>0</v>
      </c>
      <c r="AG1112" s="162">
        <f t="shared" si="965"/>
        <v>0</v>
      </c>
      <c r="AH1112" s="162" t="str">
        <f t="shared" si="966"/>
        <v/>
      </c>
      <c r="AI1112" s="162" t="str">
        <f t="shared" si="967"/>
        <v/>
      </c>
      <c r="AJ1112" s="162" t="str">
        <f t="shared" si="968"/>
        <v/>
      </c>
      <c r="AK1112" s="162" t="str">
        <f t="shared" si="969"/>
        <v/>
      </c>
      <c r="AM1112" s="199">
        <f t="shared" si="972"/>
        <v>11.598165383245981</v>
      </c>
      <c r="AN1112" s="197">
        <f t="shared" si="974"/>
        <v>0</v>
      </c>
      <c r="AO1112" s="197">
        <f t="shared" si="975"/>
        <v>0</v>
      </c>
      <c r="AP1112" s="197">
        <f t="shared" si="976"/>
        <v>0</v>
      </c>
      <c r="AQ1112" s="197">
        <f t="shared" si="977"/>
        <v>0</v>
      </c>
      <c r="AR1112" s="197" t="str">
        <f t="shared" si="978"/>
        <v/>
      </c>
      <c r="AS1112" s="197" t="str">
        <f t="shared" si="979"/>
        <v/>
      </c>
      <c r="AT1112" s="197" t="str">
        <f t="shared" si="980"/>
        <v/>
      </c>
      <c r="AU1112" s="197" t="str">
        <f t="shared" si="981"/>
        <v/>
      </c>
      <c r="AV1112" s="199">
        <f t="shared" ca="1" si="973"/>
        <v>2.0829897407736682</v>
      </c>
      <c r="AX1112" s="162">
        <f t="shared" si="936"/>
        <v>0</v>
      </c>
      <c r="AY1112" s="162">
        <f t="shared" si="937"/>
        <v>0</v>
      </c>
      <c r="AZ1112" s="162">
        <f t="shared" si="938"/>
        <v>0</v>
      </c>
      <c r="BA1112" s="162">
        <f t="shared" si="939"/>
        <v>0</v>
      </c>
      <c r="BB1112" s="162" t="str">
        <f t="shared" si="940"/>
        <v/>
      </c>
      <c r="BC1112" s="162" t="str">
        <f t="shared" si="941"/>
        <v/>
      </c>
      <c r="BD1112" s="162" t="str">
        <f t="shared" si="942"/>
        <v/>
      </c>
      <c r="BE1112" s="162" t="str">
        <f t="shared" si="943"/>
        <v/>
      </c>
      <c r="BG1112" s="169">
        <f t="shared" si="970"/>
        <v>26.566661835969906</v>
      </c>
      <c r="BH1112" s="169">
        <f t="shared" ca="1" si="971"/>
        <v>2.1121606609206141</v>
      </c>
    </row>
    <row r="1113" spans="11:60" x14ac:dyDescent="0.25">
      <c r="K1113" s="199">
        <f t="shared" si="944"/>
        <v>26.618048029076231</v>
      </c>
      <c r="L1113" s="201">
        <f t="shared" si="945"/>
        <v>0.22324137389891494</v>
      </c>
      <c r="M1113" s="201">
        <f t="shared" si="946"/>
        <v>0.22511888236527133</v>
      </c>
      <c r="N1113" s="201">
        <f t="shared" si="947"/>
        <v>0.23662434596347398</v>
      </c>
      <c r="O1113" s="201">
        <f t="shared" si="948"/>
        <v>0.22344763920529903</v>
      </c>
      <c r="P1113" s="201" t="str">
        <f t="shared" si="949"/>
        <v/>
      </c>
      <c r="Q1113" s="201" t="str">
        <f t="shared" si="950"/>
        <v/>
      </c>
      <c r="R1113" s="201" t="str">
        <f t="shared" si="951"/>
        <v/>
      </c>
      <c r="S1113" s="201" t="str">
        <f t="shared" si="952"/>
        <v/>
      </c>
      <c r="T1113" s="199">
        <f t="shared" si="953"/>
        <v>0</v>
      </c>
      <c r="U1113" s="199">
        <f t="shared" si="954"/>
        <v>5.8204492014651027E-2</v>
      </c>
      <c r="V1113" s="199">
        <f t="shared" si="955"/>
        <v>0</v>
      </c>
      <c r="W1113" s="199">
        <f t="shared" si="956"/>
        <v>0</v>
      </c>
      <c r="X1113" s="199" t="str">
        <f t="shared" si="957"/>
        <v/>
      </c>
      <c r="Y1113" s="199" t="str">
        <f t="shared" si="958"/>
        <v/>
      </c>
      <c r="Z1113" s="199" t="str">
        <f t="shared" si="959"/>
        <v/>
      </c>
      <c r="AA1113" s="199" t="str">
        <f t="shared" si="960"/>
        <v/>
      </c>
      <c r="AB1113" s="201">
        <f t="shared" ca="1" si="961"/>
        <v>2.0840910618773729</v>
      </c>
      <c r="AD1113" s="162">
        <f t="shared" si="962"/>
        <v>0</v>
      </c>
      <c r="AE1113" s="162">
        <f t="shared" si="963"/>
        <v>1.4954536331601941E-3</v>
      </c>
      <c r="AF1113" s="162">
        <f t="shared" si="964"/>
        <v>0</v>
      </c>
      <c r="AG1113" s="162">
        <f t="shared" si="965"/>
        <v>0</v>
      </c>
      <c r="AH1113" s="162" t="str">
        <f t="shared" si="966"/>
        <v/>
      </c>
      <c r="AI1113" s="162" t="str">
        <f t="shared" si="967"/>
        <v/>
      </c>
      <c r="AJ1113" s="162" t="str">
        <f t="shared" si="968"/>
        <v/>
      </c>
      <c r="AK1113" s="162" t="str">
        <f t="shared" si="969"/>
        <v/>
      </c>
      <c r="AM1113" s="199">
        <f t="shared" si="972"/>
        <v>11.609382177620493</v>
      </c>
      <c r="AN1113" s="197">
        <f t="shared" si="974"/>
        <v>0</v>
      </c>
      <c r="AO1113" s="197">
        <f t="shared" si="975"/>
        <v>0</v>
      </c>
      <c r="AP1113" s="197">
        <f t="shared" si="976"/>
        <v>0</v>
      </c>
      <c r="AQ1113" s="197">
        <f t="shared" si="977"/>
        <v>0</v>
      </c>
      <c r="AR1113" s="197" t="str">
        <f t="shared" si="978"/>
        <v/>
      </c>
      <c r="AS1113" s="197" t="str">
        <f t="shared" si="979"/>
        <v/>
      </c>
      <c r="AT1113" s="197" t="str">
        <f t="shared" si="980"/>
        <v/>
      </c>
      <c r="AU1113" s="197" t="str">
        <f t="shared" si="981"/>
        <v/>
      </c>
      <c r="AV1113" s="199">
        <f t="shared" ca="1" si="973"/>
        <v>2.1538911605380067</v>
      </c>
      <c r="AX1113" s="162">
        <f t="shared" si="936"/>
        <v>0</v>
      </c>
      <c r="AY1113" s="162">
        <f t="shared" si="937"/>
        <v>0</v>
      </c>
      <c r="AZ1113" s="162">
        <f t="shared" si="938"/>
        <v>0</v>
      </c>
      <c r="BA1113" s="162">
        <f t="shared" si="939"/>
        <v>0</v>
      </c>
      <c r="BB1113" s="162" t="str">
        <f t="shared" si="940"/>
        <v/>
      </c>
      <c r="BC1113" s="162" t="str">
        <f t="shared" si="941"/>
        <v/>
      </c>
      <c r="BD1113" s="162" t="str">
        <f t="shared" si="942"/>
        <v/>
      </c>
      <c r="BE1113" s="162" t="str">
        <f t="shared" si="943"/>
        <v/>
      </c>
      <c r="BG1113" s="169">
        <f t="shared" si="970"/>
        <v>26.592354932523069</v>
      </c>
      <c r="BH1113" s="169">
        <f t="shared" ca="1" si="971"/>
        <v>2.1268123180813747</v>
      </c>
    </row>
    <row r="1114" spans="11:60" x14ac:dyDescent="0.25">
      <c r="K1114" s="199">
        <f t="shared" si="944"/>
        <v>26.643741125629393</v>
      </c>
      <c r="L1114" s="201">
        <f t="shared" si="945"/>
        <v>0.22345685785055483</v>
      </c>
      <c r="M1114" s="201">
        <f t="shared" si="946"/>
        <v>0.22533617858377067</v>
      </c>
      <c r="N1114" s="201">
        <f t="shared" si="947"/>
        <v>0.23685274784181712</v>
      </c>
      <c r="O1114" s="201">
        <f t="shared" si="948"/>
        <v>0.22366332225472499</v>
      </c>
      <c r="P1114" s="201" t="str">
        <f t="shared" si="949"/>
        <v/>
      </c>
      <c r="Q1114" s="201" t="str">
        <f t="shared" si="950"/>
        <v/>
      </c>
      <c r="R1114" s="201" t="str">
        <f t="shared" si="951"/>
        <v/>
      </c>
      <c r="S1114" s="201" t="str">
        <f t="shared" si="952"/>
        <v/>
      </c>
      <c r="T1114" s="199">
        <f t="shared" si="953"/>
        <v>0</v>
      </c>
      <c r="U1114" s="199">
        <f t="shared" si="954"/>
        <v>5.1640841825319077E-2</v>
      </c>
      <c r="V1114" s="199">
        <f t="shared" si="955"/>
        <v>0</v>
      </c>
      <c r="W1114" s="199">
        <f t="shared" si="956"/>
        <v>0</v>
      </c>
      <c r="X1114" s="199" t="str">
        <f t="shared" si="957"/>
        <v/>
      </c>
      <c r="Y1114" s="199" t="str">
        <f t="shared" si="958"/>
        <v/>
      </c>
      <c r="Z1114" s="199" t="str">
        <f t="shared" si="959"/>
        <v/>
      </c>
      <c r="AA1114" s="199" t="str">
        <f t="shared" si="960"/>
        <v/>
      </c>
      <c r="AB1114" s="201">
        <f t="shared" ca="1" si="961"/>
        <v>2.1908125030257009</v>
      </c>
      <c r="AD1114" s="162">
        <f t="shared" si="962"/>
        <v>0</v>
      </c>
      <c r="AE1114" s="162">
        <f t="shared" si="963"/>
        <v>1.3268131351045062E-3</v>
      </c>
      <c r="AF1114" s="162">
        <f t="shared" si="964"/>
        <v>0</v>
      </c>
      <c r="AG1114" s="162">
        <f t="shared" si="965"/>
        <v>0</v>
      </c>
      <c r="AH1114" s="162" t="str">
        <f t="shared" si="966"/>
        <v/>
      </c>
      <c r="AI1114" s="162" t="str">
        <f t="shared" si="967"/>
        <v/>
      </c>
      <c r="AJ1114" s="162" t="str">
        <f t="shared" si="968"/>
        <v/>
      </c>
      <c r="AK1114" s="162" t="str">
        <f t="shared" si="969"/>
        <v/>
      </c>
      <c r="AM1114" s="199">
        <f t="shared" si="972"/>
        <v>11.620598971995005</v>
      </c>
      <c r="AN1114" s="197">
        <f t="shared" si="974"/>
        <v>0</v>
      </c>
      <c r="AO1114" s="197">
        <f t="shared" si="975"/>
        <v>0</v>
      </c>
      <c r="AP1114" s="197">
        <f t="shared" si="976"/>
        <v>0</v>
      </c>
      <c r="AQ1114" s="197">
        <f t="shared" si="977"/>
        <v>0</v>
      </c>
      <c r="AR1114" s="197" t="str">
        <f t="shared" si="978"/>
        <v/>
      </c>
      <c r="AS1114" s="197" t="str">
        <f t="shared" si="979"/>
        <v/>
      </c>
      <c r="AT1114" s="197" t="str">
        <f t="shared" si="980"/>
        <v/>
      </c>
      <c r="AU1114" s="197" t="str">
        <f t="shared" si="981"/>
        <v/>
      </c>
      <c r="AV1114" s="199">
        <f t="shared" ca="1" si="973"/>
        <v>2.1483618179942754</v>
      </c>
      <c r="AX1114" s="162">
        <f t="shared" si="936"/>
        <v>0</v>
      </c>
      <c r="AY1114" s="162">
        <f t="shared" si="937"/>
        <v>0</v>
      </c>
      <c r="AZ1114" s="162">
        <f t="shared" si="938"/>
        <v>0</v>
      </c>
      <c r="BA1114" s="162">
        <f t="shared" si="939"/>
        <v>0</v>
      </c>
      <c r="BB1114" s="162" t="str">
        <f t="shared" si="940"/>
        <v/>
      </c>
      <c r="BC1114" s="162" t="str">
        <f t="shared" si="941"/>
        <v/>
      </c>
      <c r="BD1114" s="162" t="str">
        <f t="shared" si="942"/>
        <v/>
      </c>
      <c r="BE1114" s="162" t="str">
        <f t="shared" si="943"/>
        <v/>
      </c>
      <c r="BG1114" s="169">
        <f t="shared" si="970"/>
        <v>26.618048029076231</v>
      </c>
      <c r="BH1114" s="169">
        <f t="shared" ca="1" si="971"/>
        <v>2.0840910618773729</v>
      </c>
    </row>
    <row r="1115" spans="11:60" x14ac:dyDescent="0.25">
      <c r="K1115" s="199">
        <f t="shared" si="944"/>
        <v>26.669434222182556</v>
      </c>
      <c r="L1115" s="201">
        <f t="shared" si="945"/>
        <v>0.22367234180219472</v>
      </c>
      <c r="M1115" s="201">
        <f t="shared" si="946"/>
        <v>0.22555347480226995</v>
      </c>
      <c r="N1115" s="201">
        <f t="shared" si="947"/>
        <v>0.23708114972016026</v>
      </c>
      <c r="O1115" s="201">
        <f t="shared" si="948"/>
        <v>0.22387900530415097</v>
      </c>
      <c r="P1115" s="201" t="str">
        <f t="shared" si="949"/>
        <v/>
      </c>
      <c r="Q1115" s="201" t="str">
        <f t="shared" si="950"/>
        <v/>
      </c>
      <c r="R1115" s="201" t="str">
        <f t="shared" si="951"/>
        <v/>
      </c>
      <c r="S1115" s="201" t="str">
        <f t="shared" si="952"/>
        <v/>
      </c>
      <c r="T1115" s="199">
        <f t="shared" si="953"/>
        <v>0</v>
      </c>
      <c r="U1115" s="199">
        <f t="shared" si="954"/>
        <v>4.5827917349321311E-2</v>
      </c>
      <c r="V1115" s="199">
        <f t="shared" si="955"/>
        <v>0</v>
      </c>
      <c r="W1115" s="199">
        <f t="shared" si="956"/>
        <v>0</v>
      </c>
      <c r="X1115" s="199" t="str">
        <f t="shared" si="957"/>
        <v/>
      </c>
      <c r="Y1115" s="199" t="str">
        <f t="shared" si="958"/>
        <v/>
      </c>
      <c r="Z1115" s="199" t="str">
        <f t="shared" si="959"/>
        <v/>
      </c>
      <c r="AA1115" s="199" t="str">
        <f t="shared" si="960"/>
        <v/>
      </c>
      <c r="AB1115" s="201">
        <f t="shared" ca="1" si="961"/>
        <v>2.1057181513294445</v>
      </c>
      <c r="AD1115" s="162">
        <f t="shared" si="962"/>
        <v>0</v>
      </c>
      <c r="AE1115" s="162">
        <f t="shared" si="963"/>
        <v>1.177461105286455E-3</v>
      </c>
      <c r="AF1115" s="162">
        <f t="shared" si="964"/>
        <v>0</v>
      </c>
      <c r="AG1115" s="162">
        <f t="shared" si="965"/>
        <v>0</v>
      </c>
      <c r="AH1115" s="162" t="str">
        <f t="shared" si="966"/>
        <v/>
      </c>
      <c r="AI1115" s="162" t="str">
        <f t="shared" si="967"/>
        <v/>
      </c>
      <c r="AJ1115" s="162" t="str">
        <f t="shared" si="968"/>
        <v/>
      </c>
      <c r="AK1115" s="162" t="str">
        <f t="shared" si="969"/>
        <v/>
      </c>
      <c r="AM1115" s="199">
        <f t="shared" si="972"/>
        <v>11.631815766369517</v>
      </c>
      <c r="AN1115" s="197">
        <f t="shared" si="974"/>
        <v>0</v>
      </c>
      <c r="AO1115" s="197">
        <f t="shared" si="975"/>
        <v>0</v>
      </c>
      <c r="AP1115" s="197">
        <f t="shared" si="976"/>
        <v>0</v>
      </c>
      <c r="AQ1115" s="197">
        <f t="shared" si="977"/>
        <v>0</v>
      </c>
      <c r="AR1115" s="197" t="str">
        <f t="shared" si="978"/>
        <v/>
      </c>
      <c r="AS1115" s="197" t="str">
        <f t="shared" si="979"/>
        <v/>
      </c>
      <c r="AT1115" s="197" t="str">
        <f t="shared" si="980"/>
        <v/>
      </c>
      <c r="AU1115" s="197" t="str">
        <f t="shared" si="981"/>
        <v/>
      </c>
      <c r="AV1115" s="199">
        <f t="shared" ca="1" si="973"/>
        <v>2.1119409331446088</v>
      </c>
      <c r="AX1115" s="162">
        <f t="shared" si="936"/>
        <v>0</v>
      </c>
      <c r="AY1115" s="162">
        <f t="shared" si="937"/>
        <v>0</v>
      </c>
      <c r="AZ1115" s="162">
        <f t="shared" si="938"/>
        <v>0</v>
      </c>
      <c r="BA1115" s="162">
        <f t="shared" si="939"/>
        <v>0</v>
      </c>
      <c r="BB1115" s="162" t="str">
        <f t="shared" si="940"/>
        <v/>
      </c>
      <c r="BC1115" s="162" t="str">
        <f t="shared" si="941"/>
        <v/>
      </c>
      <c r="BD1115" s="162" t="str">
        <f t="shared" si="942"/>
        <v/>
      </c>
      <c r="BE1115" s="162" t="str">
        <f t="shared" si="943"/>
        <v/>
      </c>
      <c r="BG1115" s="169">
        <f t="shared" si="970"/>
        <v>26.643741125629393</v>
      </c>
      <c r="BH1115" s="169">
        <f t="shared" ca="1" si="971"/>
        <v>2.1908125030257009</v>
      </c>
    </row>
    <row r="1116" spans="11:60" x14ac:dyDescent="0.25">
      <c r="K1116" s="199">
        <f t="shared" si="944"/>
        <v>26.695127318735718</v>
      </c>
      <c r="L1116" s="201">
        <f t="shared" si="945"/>
        <v>0.22388782575383459</v>
      </c>
      <c r="M1116" s="201">
        <f t="shared" si="946"/>
        <v>0.22577077102076923</v>
      </c>
      <c r="N1116" s="201">
        <f t="shared" si="947"/>
        <v>0.23730955159850337</v>
      </c>
      <c r="O1116" s="201">
        <f t="shared" si="948"/>
        <v>0.22409468835357693</v>
      </c>
      <c r="P1116" s="201" t="str">
        <f t="shared" si="949"/>
        <v/>
      </c>
      <c r="Q1116" s="201" t="str">
        <f t="shared" si="950"/>
        <v/>
      </c>
      <c r="R1116" s="201" t="str">
        <f t="shared" si="951"/>
        <v/>
      </c>
      <c r="S1116" s="201" t="str">
        <f t="shared" si="952"/>
        <v/>
      </c>
      <c r="T1116" s="199">
        <f t="shared" si="953"/>
        <v>0</v>
      </c>
      <c r="U1116" s="199">
        <f t="shared" si="954"/>
        <v>4.0678662464280098E-2</v>
      </c>
      <c r="V1116" s="199">
        <f t="shared" si="955"/>
        <v>0</v>
      </c>
      <c r="W1116" s="199">
        <f t="shared" si="956"/>
        <v>0</v>
      </c>
      <c r="X1116" s="199" t="str">
        <f t="shared" si="957"/>
        <v/>
      </c>
      <c r="Y1116" s="199" t="str">
        <f t="shared" si="958"/>
        <v/>
      </c>
      <c r="Z1116" s="199" t="str">
        <f t="shared" si="959"/>
        <v/>
      </c>
      <c r="AA1116" s="199" t="str">
        <f t="shared" si="960"/>
        <v/>
      </c>
      <c r="AB1116" s="201">
        <f t="shared" ca="1" si="961"/>
        <v>2.2004250023779703</v>
      </c>
      <c r="AD1116" s="162">
        <f t="shared" si="962"/>
        <v>0</v>
      </c>
      <c r="AE1116" s="162">
        <f t="shared" si="963"/>
        <v>1.0451608023482484E-3</v>
      </c>
      <c r="AF1116" s="162">
        <f t="shared" si="964"/>
        <v>0</v>
      </c>
      <c r="AG1116" s="162">
        <f t="shared" si="965"/>
        <v>0</v>
      </c>
      <c r="AH1116" s="162" t="str">
        <f t="shared" si="966"/>
        <v/>
      </c>
      <c r="AI1116" s="162" t="str">
        <f t="shared" si="967"/>
        <v/>
      </c>
      <c r="AJ1116" s="162" t="str">
        <f t="shared" si="968"/>
        <v/>
      </c>
      <c r="AK1116" s="162" t="str">
        <f t="shared" si="969"/>
        <v/>
      </c>
      <c r="AM1116" s="199">
        <f t="shared" si="972"/>
        <v>11.643032560744029</v>
      </c>
      <c r="AN1116" s="197">
        <f t="shared" si="974"/>
        <v>0</v>
      </c>
      <c r="AO1116" s="197">
        <f t="shared" si="975"/>
        <v>0</v>
      </c>
      <c r="AP1116" s="197">
        <f t="shared" si="976"/>
        <v>0</v>
      </c>
      <c r="AQ1116" s="197">
        <f t="shared" si="977"/>
        <v>0</v>
      </c>
      <c r="AR1116" s="197" t="str">
        <f t="shared" si="978"/>
        <v/>
      </c>
      <c r="AS1116" s="197" t="str">
        <f t="shared" si="979"/>
        <v/>
      </c>
      <c r="AT1116" s="197" t="str">
        <f t="shared" si="980"/>
        <v/>
      </c>
      <c r="AU1116" s="197" t="str">
        <f t="shared" si="981"/>
        <v/>
      </c>
      <c r="AV1116" s="199">
        <f t="shared" ca="1" si="973"/>
        <v>2.1893645598027143</v>
      </c>
      <c r="AX1116" s="162">
        <f t="shared" si="936"/>
        <v>0</v>
      </c>
      <c r="AY1116" s="162">
        <f t="shared" si="937"/>
        <v>0</v>
      </c>
      <c r="AZ1116" s="162">
        <f t="shared" si="938"/>
        <v>0</v>
      </c>
      <c r="BA1116" s="162">
        <f t="shared" si="939"/>
        <v>0</v>
      </c>
      <c r="BB1116" s="162" t="str">
        <f t="shared" si="940"/>
        <v/>
      </c>
      <c r="BC1116" s="162" t="str">
        <f t="shared" si="941"/>
        <v/>
      </c>
      <c r="BD1116" s="162" t="str">
        <f t="shared" si="942"/>
        <v/>
      </c>
      <c r="BE1116" s="162" t="str">
        <f t="shared" si="943"/>
        <v/>
      </c>
      <c r="BG1116" s="169">
        <f t="shared" si="970"/>
        <v>26.669434222182556</v>
      </c>
      <c r="BH1116" s="169">
        <f t="shared" ca="1" si="971"/>
        <v>2.1057181513294445</v>
      </c>
    </row>
    <row r="1117" spans="11:60" x14ac:dyDescent="0.25">
      <c r="K1117" s="199">
        <f t="shared" si="944"/>
        <v>26.72082041528888</v>
      </c>
      <c r="L1117" s="201">
        <f t="shared" si="945"/>
        <v>0.22410330970547446</v>
      </c>
      <c r="M1117" s="201">
        <f t="shared" si="946"/>
        <v>0.22598806723926854</v>
      </c>
      <c r="N1117" s="201">
        <f t="shared" si="947"/>
        <v>0.23753795347684648</v>
      </c>
      <c r="O1117" s="201">
        <f t="shared" si="948"/>
        <v>0.22431037140300289</v>
      </c>
      <c r="P1117" s="201" t="str">
        <f t="shared" si="949"/>
        <v/>
      </c>
      <c r="Q1117" s="201" t="str">
        <f t="shared" si="950"/>
        <v/>
      </c>
      <c r="R1117" s="201" t="str">
        <f t="shared" si="951"/>
        <v/>
      </c>
      <c r="S1117" s="201" t="str">
        <f t="shared" si="952"/>
        <v/>
      </c>
      <c r="T1117" s="199">
        <f t="shared" si="953"/>
        <v>0</v>
      </c>
      <c r="U1117" s="199">
        <f t="shared" si="954"/>
        <v>3.6116252188772173E-2</v>
      </c>
      <c r="V1117" s="199">
        <f t="shared" si="955"/>
        <v>0</v>
      </c>
      <c r="W1117" s="199">
        <f t="shared" si="956"/>
        <v>0</v>
      </c>
      <c r="X1117" s="199" t="str">
        <f t="shared" si="957"/>
        <v/>
      </c>
      <c r="Y1117" s="199" t="str">
        <f t="shared" si="958"/>
        <v/>
      </c>
      <c r="Z1117" s="199" t="str">
        <f t="shared" si="959"/>
        <v/>
      </c>
      <c r="AA1117" s="199" t="str">
        <f t="shared" si="960"/>
        <v/>
      </c>
      <c r="AB1117" s="201">
        <f t="shared" ca="1" si="961"/>
        <v>2.0454332369378045</v>
      </c>
      <c r="AD1117" s="162">
        <f t="shared" si="962"/>
        <v>0</v>
      </c>
      <c r="AE1117" s="162">
        <f t="shared" si="963"/>
        <v>9.2793835462448343E-4</v>
      </c>
      <c r="AF1117" s="162">
        <f t="shared" si="964"/>
        <v>0</v>
      </c>
      <c r="AG1117" s="162">
        <f t="shared" si="965"/>
        <v>0</v>
      </c>
      <c r="AH1117" s="162" t="str">
        <f t="shared" si="966"/>
        <v/>
      </c>
      <c r="AI1117" s="162" t="str">
        <f t="shared" si="967"/>
        <v/>
      </c>
      <c r="AJ1117" s="162" t="str">
        <f t="shared" si="968"/>
        <v/>
      </c>
      <c r="AK1117" s="162" t="str">
        <f t="shared" si="969"/>
        <v/>
      </c>
      <c r="AM1117" s="199">
        <f t="shared" si="972"/>
        <v>11.654249355118541</v>
      </c>
      <c r="AN1117" s="197">
        <f t="shared" si="974"/>
        <v>0</v>
      </c>
      <c r="AO1117" s="197">
        <f t="shared" si="975"/>
        <v>0</v>
      </c>
      <c r="AP1117" s="197">
        <f t="shared" si="976"/>
        <v>0</v>
      </c>
      <c r="AQ1117" s="197">
        <f t="shared" si="977"/>
        <v>0</v>
      </c>
      <c r="AR1117" s="197" t="str">
        <f t="shared" si="978"/>
        <v/>
      </c>
      <c r="AS1117" s="197" t="str">
        <f t="shared" si="979"/>
        <v/>
      </c>
      <c r="AT1117" s="197" t="str">
        <f t="shared" si="980"/>
        <v/>
      </c>
      <c r="AU1117" s="197" t="str">
        <f t="shared" si="981"/>
        <v/>
      </c>
      <c r="AV1117" s="199">
        <f t="shared" ca="1" si="973"/>
        <v>2.0428716172373793</v>
      </c>
      <c r="AX1117" s="162">
        <f t="shared" si="936"/>
        <v>0</v>
      </c>
      <c r="AY1117" s="162">
        <f t="shared" si="937"/>
        <v>0</v>
      </c>
      <c r="AZ1117" s="162">
        <f t="shared" si="938"/>
        <v>0</v>
      </c>
      <c r="BA1117" s="162">
        <f t="shared" si="939"/>
        <v>0</v>
      </c>
      <c r="BB1117" s="162" t="str">
        <f t="shared" si="940"/>
        <v/>
      </c>
      <c r="BC1117" s="162" t="str">
        <f t="shared" si="941"/>
        <v/>
      </c>
      <c r="BD1117" s="162" t="str">
        <f t="shared" si="942"/>
        <v/>
      </c>
      <c r="BE1117" s="162" t="str">
        <f t="shared" si="943"/>
        <v/>
      </c>
      <c r="BG1117" s="169">
        <f t="shared" si="970"/>
        <v>26.695127318735718</v>
      </c>
      <c r="BH1117" s="169">
        <f t="shared" ca="1" si="971"/>
        <v>2.2004250023779703</v>
      </c>
    </row>
    <row r="1118" spans="11:60" x14ac:dyDescent="0.25">
      <c r="K1118" s="199">
        <f t="shared" si="944"/>
        <v>26.746513511842043</v>
      </c>
      <c r="L1118" s="201">
        <f t="shared" si="945"/>
        <v>0.22431879365711435</v>
      </c>
      <c r="M1118" s="201">
        <f t="shared" si="946"/>
        <v>0.22620536345776784</v>
      </c>
      <c r="N1118" s="201">
        <f t="shared" si="947"/>
        <v>0.23776635535518961</v>
      </c>
      <c r="O1118" s="201">
        <f t="shared" si="948"/>
        <v>0.22452605445242885</v>
      </c>
      <c r="P1118" s="201" t="str">
        <f t="shared" si="949"/>
        <v/>
      </c>
      <c r="Q1118" s="201" t="str">
        <f t="shared" si="950"/>
        <v/>
      </c>
      <c r="R1118" s="201" t="str">
        <f t="shared" si="951"/>
        <v/>
      </c>
      <c r="S1118" s="201" t="str">
        <f t="shared" si="952"/>
        <v/>
      </c>
      <c r="T1118" s="199">
        <f t="shared" si="953"/>
        <v>0</v>
      </c>
      <c r="U1118" s="199">
        <f t="shared" si="954"/>
        <v>3.207287469986328E-2</v>
      </c>
      <c r="V1118" s="199">
        <f t="shared" si="955"/>
        <v>0</v>
      </c>
      <c r="W1118" s="199">
        <f t="shared" si="956"/>
        <v>0</v>
      </c>
      <c r="X1118" s="199" t="str">
        <f t="shared" si="957"/>
        <v/>
      </c>
      <c r="Y1118" s="199" t="str">
        <f t="shared" si="958"/>
        <v/>
      </c>
      <c r="Z1118" s="199" t="str">
        <f t="shared" si="959"/>
        <v/>
      </c>
      <c r="AA1118" s="199" t="str">
        <f t="shared" si="960"/>
        <v/>
      </c>
      <c r="AB1118" s="201">
        <f t="shared" ca="1" si="961"/>
        <v>2.0397383157179569</v>
      </c>
      <c r="AD1118" s="162">
        <f t="shared" si="962"/>
        <v>0</v>
      </c>
      <c r="AE1118" s="162">
        <f t="shared" si="963"/>
        <v>8.2405146640106416E-4</v>
      </c>
      <c r="AF1118" s="162">
        <f t="shared" si="964"/>
        <v>0</v>
      </c>
      <c r="AG1118" s="162">
        <f t="shared" si="965"/>
        <v>0</v>
      </c>
      <c r="AH1118" s="162" t="str">
        <f t="shared" si="966"/>
        <v/>
      </c>
      <c r="AI1118" s="162" t="str">
        <f t="shared" si="967"/>
        <v/>
      </c>
      <c r="AJ1118" s="162" t="str">
        <f t="shared" si="968"/>
        <v/>
      </c>
      <c r="AK1118" s="162" t="str">
        <f t="shared" si="969"/>
        <v/>
      </c>
      <c r="AM1118" s="199">
        <f t="shared" si="972"/>
        <v>11.665466149493053</v>
      </c>
      <c r="AN1118" s="197">
        <f t="shared" si="974"/>
        <v>0</v>
      </c>
      <c r="AO1118" s="197">
        <f t="shared" si="975"/>
        <v>0</v>
      </c>
      <c r="AP1118" s="197">
        <f t="shared" si="976"/>
        <v>0</v>
      </c>
      <c r="AQ1118" s="197">
        <f t="shared" si="977"/>
        <v>0</v>
      </c>
      <c r="AR1118" s="197" t="str">
        <f t="shared" si="978"/>
        <v/>
      </c>
      <c r="AS1118" s="197" t="str">
        <f t="shared" si="979"/>
        <v/>
      </c>
      <c r="AT1118" s="197" t="str">
        <f t="shared" si="980"/>
        <v/>
      </c>
      <c r="AU1118" s="197" t="str">
        <f t="shared" si="981"/>
        <v/>
      </c>
      <c r="AV1118" s="199">
        <f t="shared" ca="1" si="973"/>
        <v>2.0427258094539162</v>
      </c>
      <c r="AX1118" s="162">
        <f t="shared" si="936"/>
        <v>0</v>
      </c>
      <c r="AY1118" s="162">
        <f t="shared" si="937"/>
        <v>0</v>
      </c>
      <c r="AZ1118" s="162">
        <f t="shared" si="938"/>
        <v>0</v>
      </c>
      <c r="BA1118" s="162">
        <f t="shared" si="939"/>
        <v>0</v>
      </c>
      <c r="BB1118" s="162" t="str">
        <f t="shared" si="940"/>
        <v/>
      </c>
      <c r="BC1118" s="162" t="str">
        <f t="shared" si="941"/>
        <v/>
      </c>
      <c r="BD1118" s="162" t="str">
        <f t="shared" si="942"/>
        <v/>
      </c>
      <c r="BE1118" s="162" t="str">
        <f t="shared" si="943"/>
        <v/>
      </c>
      <c r="BG1118" s="169">
        <f t="shared" si="970"/>
        <v>26.72082041528888</v>
      </c>
      <c r="BH1118" s="169">
        <f t="shared" ca="1" si="971"/>
        <v>2.0454332369378045</v>
      </c>
    </row>
    <row r="1119" spans="11:60" x14ac:dyDescent="0.25">
      <c r="K1119" s="199">
        <f t="shared" si="944"/>
        <v>26.772206608395205</v>
      </c>
      <c r="L1119" s="201">
        <f t="shared" si="945"/>
        <v>0.22453427760875422</v>
      </c>
      <c r="M1119" s="201">
        <f t="shared" si="946"/>
        <v>0.22642265967626712</v>
      </c>
      <c r="N1119" s="201">
        <f t="shared" si="947"/>
        <v>0.23799475723353269</v>
      </c>
      <c r="O1119" s="201">
        <f t="shared" si="948"/>
        <v>0.2247417375018548</v>
      </c>
      <c r="P1119" s="201" t="str">
        <f t="shared" si="949"/>
        <v/>
      </c>
      <c r="Q1119" s="201" t="str">
        <f t="shared" si="950"/>
        <v/>
      </c>
      <c r="R1119" s="201" t="str">
        <f t="shared" si="951"/>
        <v/>
      </c>
      <c r="S1119" s="201" t="str">
        <f t="shared" si="952"/>
        <v/>
      </c>
      <c r="T1119" s="199">
        <f t="shared" si="953"/>
        <v>0</v>
      </c>
      <c r="U1119" s="199">
        <f t="shared" si="954"/>
        <v>2.8488660117242166E-2</v>
      </c>
      <c r="V1119" s="199">
        <f t="shared" si="955"/>
        <v>0</v>
      </c>
      <c r="W1119" s="199">
        <f t="shared" si="956"/>
        <v>0</v>
      </c>
      <c r="X1119" s="199" t="str">
        <f t="shared" si="957"/>
        <v/>
      </c>
      <c r="Y1119" s="199" t="str">
        <f t="shared" si="958"/>
        <v/>
      </c>
      <c r="Z1119" s="199" t="str">
        <f t="shared" si="959"/>
        <v/>
      </c>
      <c r="AA1119" s="199" t="str">
        <f t="shared" si="960"/>
        <v/>
      </c>
      <c r="AB1119" s="201">
        <f t="shared" ca="1" si="961"/>
        <v>2.1746510714033684</v>
      </c>
      <c r="AD1119" s="162">
        <f t="shared" si="962"/>
        <v>0</v>
      </c>
      <c r="AE1119" s="162">
        <f t="shared" si="963"/>
        <v>7.3196189506252762E-4</v>
      </c>
      <c r="AF1119" s="162">
        <f t="shared" si="964"/>
        <v>0</v>
      </c>
      <c r="AG1119" s="162">
        <f t="shared" si="965"/>
        <v>0</v>
      </c>
      <c r="AH1119" s="162" t="str">
        <f t="shared" si="966"/>
        <v/>
      </c>
      <c r="AI1119" s="162" t="str">
        <f t="shared" si="967"/>
        <v/>
      </c>
      <c r="AJ1119" s="162" t="str">
        <f t="shared" si="968"/>
        <v/>
      </c>
      <c r="AK1119" s="162" t="str">
        <f t="shared" si="969"/>
        <v/>
      </c>
      <c r="AM1119" s="199">
        <f t="shared" si="972"/>
        <v>11.676682943867565</v>
      </c>
      <c r="AN1119" s="197">
        <f t="shared" si="974"/>
        <v>0</v>
      </c>
      <c r="AO1119" s="197">
        <f t="shared" si="975"/>
        <v>0</v>
      </c>
      <c r="AP1119" s="197">
        <f t="shared" si="976"/>
        <v>0</v>
      </c>
      <c r="AQ1119" s="197">
        <f t="shared" si="977"/>
        <v>0</v>
      </c>
      <c r="AR1119" s="197" t="str">
        <f t="shared" si="978"/>
        <v/>
      </c>
      <c r="AS1119" s="197" t="str">
        <f t="shared" si="979"/>
        <v/>
      </c>
      <c r="AT1119" s="197" t="str">
        <f t="shared" si="980"/>
        <v/>
      </c>
      <c r="AU1119" s="197" t="str">
        <f t="shared" si="981"/>
        <v/>
      </c>
      <c r="AV1119" s="199">
        <f t="shared" ca="1" si="973"/>
        <v>2.033186640891552</v>
      </c>
      <c r="AX1119" s="162">
        <f t="shared" si="936"/>
        <v>0</v>
      </c>
      <c r="AY1119" s="162">
        <f t="shared" si="937"/>
        <v>0</v>
      </c>
      <c r="AZ1119" s="162">
        <f t="shared" si="938"/>
        <v>0</v>
      </c>
      <c r="BA1119" s="162">
        <f t="shared" si="939"/>
        <v>0</v>
      </c>
      <c r="BB1119" s="162" t="str">
        <f t="shared" si="940"/>
        <v/>
      </c>
      <c r="BC1119" s="162" t="str">
        <f t="shared" si="941"/>
        <v/>
      </c>
      <c r="BD1119" s="162" t="str">
        <f t="shared" si="942"/>
        <v/>
      </c>
      <c r="BE1119" s="162" t="str">
        <f t="shared" si="943"/>
        <v/>
      </c>
      <c r="BG1119" s="169">
        <f t="shared" si="970"/>
        <v>26.746513511842043</v>
      </c>
      <c r="BH1119" s="169">
        <f t="shared" ca="1" si="971"/>
        <v>2.0397383157179569</v>
      </c>
    </row>
    <row r="1120" spans="11:60" x14ac:dyDescent="0.25">
      <c r="K1120" s="199">
        <f t="shared" si="944"/>
        <v>26.797899704948367</v>
      </c>
      <c r="L1120" s="201">
        <f t="shared" si="945"/>
        <v>0.22474976156039408</v>
      </c>
      <c r="M1120" s="201">
        <f t="shared" si="946"/>
        <v>0.22663995589476643</v>
      </c>
      <c r="N1120" s="201">
        <f t="shared" si="947"/>
        <v>0.23822315911187583</v>
      </c>
      <c r="O1120" s="201">
        <f t="shared" si="948"/>
        <v>0.22495742055128076</v>
      </c>
      <c r="P1120" s="201" t="str">
        <f t="shared" si="949"/>
        <v/>
      </c>
      <c r="Q1120" s="201" t="str">
        <f t="shared" si="950"/>
        <v/>
      </c>
      <c r="R1120" s="201" t="str">
        <f t="shared" si="951"/>
        <v/>
      </c>
      <c r="S1120" s="201" t="str">
        <f t="shared" si="952"/>
        <v/>
      </c>
      <c r="T1120" s="199">
        <f t="shared" si="953"/>
        <v>0</v>
      </c>
      <c r="U1120" s="199">
        <f t="shared" si="954"/>
        <v>2.5310738177534663E-2</v>
      </c>
      <c r="V1120" s="199">
        <f t="shared" si="955"/>
        <v>0</v>
      </c>
      <c r="W1120" s="199">
        <f t="shared" si="956"/>
        <v>0</v>
      </c>
      <c r="X1120" s="199" t="str">
        <f t="shared" si="957"/>
        <v/>
      </c>
      <c r="Y1120" s="199" t="str">
        <f t="shared" si="958"/>
        <v/>
      </c>
      <c r="Z1120" s="199" t="str">
        <f t="shared" si="959"/>
        <v/>
      </c>
      <c r="AA1120" s="199" t="str">
        <f t="shared" si="960"/>
        <v/>
      </c>
      <c r="AB1120" s="201">
        <f t="shared" ca="1" si="961"/>
        <v>2.1718906508383435</v>
      </c>
      <c r="AD1120" s="162">
        <f t="shared" si="962"/>
        <v>0</v>
      </c>
      <c r="AE1120" s="162">
        <f t="shared" si="963"/>
        <v>6.5031123982720984E-4</v>
      </c>
      <c r="AF1120" s="162">
        <f t="shared" si="964"/>
        <v>0</v>
      </c>
      <c r="AG1120" s="162">
        <f t="shared" si="965"/>
        <v>0</v>
      </c>
      <c r="AH1120" s="162" t="str">
        <f t="shared" si="966"/>
        <v/>
      </c>
      <c r="AI1120" s="162" t="str">
        <f t="shared" si="967"/>
        <v/>
      </c>
      <c r="AJ1120" s="162" t="str">
        <f t="shared" si="968"/>
        <v/>
      </c>
      <c r="AK1120" s="162" t="str">
        <f t="shared" si="969"/>
        <v/>
      </c>
      <c r="AM1120" s="199">
        <f t="shared" si="972"/>
        <v>11.687899738242077</v>
      </c>
      <c r="AN1120" s="197">
        <f t="shared" si="974"/>
        <v>0</v>
      </c>
      <c r="AO1120" s="197">
        <f t="shared" si="975"/>
        <v>0</v>
      </c>
      <c r="AP1120" s="197">
        <f t="shared" si="976"/>
        <v>0</v>
      </c>
      <c r="AQ1120" s="197">
        <f t="shared" si="977"/>
        <v>0</v>
      </c>
      <c r="AR1120" s="197" t="str">
        <f t="shared" si="978"/>
        <v/>
      </c>
      <c r="AS1120" s="197" t="str">
        <f t="shared" si="979"/>
        <v/>
      </c>
      <c r="AT1120" s="197" t="str">
        <f t="shared" si="980"/>
        <v/>
      </c>
      <c r="AU1120" s="197" t="str">
        <f t="shared" si="981"/>
        <v/>
      </c>
      <c r="AV1120" s="199">
        <f t="shared" ca="1" si="973"/>
        <v>2.1020813421205977</v>
      </c>
      <c r="AX1120" s="162">
        <f t="shared" si="936"/>
        <v>0</v>
      </c>
      <c r="AY1120" s="162">
        <f t="shared" si="937"/>
        <v>0</v>
      </c>
      <c r="AZ1120" s="162">
        <f t="shared" si="938"/>
        <v>0</v>
      </c>
      <c r="BA1120" s="162">
        <f t="shared" si="939"/>
        <v>0</v>
      </c>
      <c r="BB1120" s="162" t="str">
        <f t="shared" si="940"/>
        <v/>
      </c>
      <c r="BC1120" s="162" t="str">
        <f t="shared" si="941"/>
        <v/>
      </c>
      <c r="BD1120" s="162" t="str">
        <f t="shared" si="942"/>
        <v/>
      </c>
      <c r="BE1120" s="162" t="str">
        <f t="shared" si="943"/>
        <v/>
      </c>
      <c r="BG1120" s="169">
        <f t="shared" si="970"/>
        <v>26.772206608395205</v>
      </c>
      <c r="BH1120" s="169">
        <f t="shared" ca="1" si="971"/>
        <v>2.1746510714033684</v>
      </c>
    </row>
    <row r="1121" spans="11:60" x14ac:dyDescent="0.25">
      <c r="K1121" s="199">
        <f t="shared" si="944"/>
        <v>26.82359280150153</v>
      </c>
      <c r="L1121" s="201">
        <f t="shared" si="945"/>
        <v>0.22496524551203398</v>
      </c>
      <c r="M1121" s="201">
        <f t="shared" si="946"/>
        <v>0.22685725211326571</v>
      </c>
      <c r="N1121" s="201">
        <f t="shared" si="947"/>
        <v>0.23845156099021897</v>
      </c>
      <c r="O1121" s="201">
        <f t="shared" si="948"/>
        <v>0.22517310360070675</v>
      </c>
      <c r="P1121" s="201" t="str">
        <f t="shared" si="949"/>
        <v/>
      </c>
      <c r="Q1121" s="201" t="str">
        <f t="shared" si="950"/>
        <v/>
      </c>
      <c r="R1121" s="201" t="str">
        <f t="shared" si="951"/>
        <v/>
      </c>
      <c r="S1121" s="201" t="str">
        <f t="shared" si="952"/>
        <v/>
      </c>
      <c r="T1121" s="199">
        <f t="shared" si="953"/>
        <v>0</v>
      </c>
      <c r="U1121" s="199">
        <f t="shared" si="954"/>
        <v>2.2492409116684226E-2</v>
      </c>
      <c r="V1121" s="199">
        <f t="shared" si="955"/>
        <v>0</v>
      </c>
      <c r="W1121" s="199">
        <f t="shared" si="956"/>
        <v>0</v>
      </c>
      <c r="X1121" s="199" t="str">
        <f t="shared" si="957"/>
        <v/>
      </c>
      <c r="Y1121" s="199" t="str">
        <f t="shared" si="958"/>
        <v/>
      </c>
      <c r="Z1121" s="199" t="str">
        <f t="shared" si="959"/>
        <v/>
      </c>
      <c r="AA1121" s="199" t="str">
        <f t="shared" si="960"/>
        <v/>
      </c>
      <c r="AB1121" s="201">
        <f t="shared" ca="1" si="961"/>
        <v>2.1633591645379502</v>
      </c>
      <c r="AD1121" s="162">
        <f t="shared" si="962"/>
        <v>0</v>
      </c>
      <c r="AE1121" s="162">
        <f t="shared" si="963"/>
        <v>5.7789963914819627E-4</v>
      </c>
      <c r="AF1121" s="162">
        <f t="shared" si="964"/>
        <v>0</v>
      </c>
      <c r="AG1121" s="162">
        <f t="shared" si="965"/>
        <v>0</v>
      </c>
      <c r="AH1121" s="162" t="str">
        <f t="shared" si="966"/>
        <v/>
      </c>
      <c r="AI1121" s="162" t="str">
        <f t="shared" si="967"/>
        <v/>
      </c>
      <c r="AJ1121" s="162" t="str">
        <f t="shared" si="968"/>
        <v/>
      </c>
      <c r="AK1121" s="162" t="str">
        <f t="shared" si="969"/>
        <v/>
      </c>
      <c r="AM1121" s="199">
        <f t="shared" si="972"/>
        <v>11.699116532616589</v>
      </c>
      <c r="AN1121" s="197">
        <f t="shared" si="974"/>
        <v>0</v>
      </c>
      <c r="AO1121" s="197">
        <f t="shared" si="975"/>
        <v>0</v>
      </c>
      <c r="AP1121" s="197">
        <f t="shared" si="976"/>
        <v>0</v>
      </c>
      <c r="AQ1121" s="197">
        <f t="shared" si="977"/>
        <v>0</v>
      </c>
      <c r="AR1121" s="197" t="str">
        <f t="shared" si="978"/>
        <v/>
      </c>
      <c r="AS1121" s="197" t="str">
        <f t="shared" si="979"/>
        <v/>
      </c>
      <c r="AT1121" s="197" t="str">
        <f t="shared" si="980"/>
        <v/>
      </c>
      <c r="AU1121" s="197" t="str">
        <f t="shared" si="981"/>
        <v/>
      </c>
      <c r="AV1121" s="199">
        <f t="shared" ca="1" si="973"/>
        <v>2.0393653564584322</v>
      </c>
      <c r="AX1121" s="162">
        <f t="shared" si="936"/>
        <v>0</v>
      </c>
      <c r="AY1121" s="162">
        <f t="shared" si="937"/>
        <v>0</v>
      </c>
      <c r="AZ1121" s="162">
        <f t="shared" si="938"/>
        <v>0</v>
      </c>
      <c r="BA1121" s="162">
        <f t="shared" si="939"/>
        <v>0</v>
      </c>
      <c r="BB1121" s="162" t="str">
        <f t="shared" si="940"/>
        <v/>
      </c>
      <c r="BC1121" s="162" t="str">
        <f t="shared" si="941"/>
        <v/>
      </c>
      <c r="BD1121" s="162" t="str">
        <f t="shared" si="942"/>
        <v/>
      </c>
      <c r="BE1121" s="162" t="str">
        <f t="shared" si="943"/>
        <v/>
      </c>
      <c r="BG1121" s="169">
        <f t="shared" si="970"/>
        <v>26.797899704948367</v>
      </c>
      <c r="BH1121" s="169">
        <f t="shared" ca="1" si="971"/>
        <v>2.1718906508383435</v>
      </c>
    </row>
    <row r="1122" spans="11:60" x14ac:dyDescent="0.25">
      <c r="K1122" s="199">
        <f t="shared" si="944"/>
        <v>26.849285898054692</v>
      </c>
      <c r="L1122" s="201">
        <f t="shared" si="945"/>
        <v>0.22518072946367385</v>
      </c>
      <c r="M1122" s="201">
        <f t="shared" si="946"/>
        <v>0.22707454833176499</v>
      </c>
      <c r="N1122" s="201">
        <f t="shared" si="947"/>
        <v>0.23867996286856208</v>
      </c>
      <c r="O1122" s="201">
        <f t="shared" si="948"/>
        <v>0.22538878665013271</v>
      </c>
      <c r="P1122" s="201" t="str">
        <f t="shared" si="949"/>
        <v/>
      </c>
      <c r="Q1122" s="201" t="str">
        <f t="shared" si="950"/>
        <v/>
      </c>
      <c r="R1122" s="201" t="str">
        <f t="shared" si="951"/>
        <v/>
      </c>
      <c r="S1122" s="201" t="str">
        <f t="shared" si="952"/>
        <v/>
      </c>
      <c r="T1122" s="199">
        <f t="shared" si="953"/>
        <v>0</v>
      </c>
      <c r="U1122" s="199">
        <f t="shared" si="954"/>
        <v>1.9992414003066304E-2</v>
      </c>
      <c r="V1122" s="199">
        <f t="shared" si="955"/>
        <v>0</v>
      </c>
      <c r="W1122" s="199">
        <f t="shared" si="956"/>
        <v>0</v>
      </c>
      <c r="X1122" s="199" t="str">
        <f t="shared" si="957"/>
        <v/>
      </c>
      <c r="Y1122" s="199" t="str">
        <f t="shared" si="958"/>
        <v/>
      </c>
      <c r="Z1122" s="199" t="str">
        <f t="shared" si="959"/>
        <v/>
      </c>
      <c r="AA1122" s="199" t="str">
        <f t="shared" si="960"/>
        <v/>
      </c>
      <c r="AB1122" s="201">
        <f t="shared" ca="1" si="961"/>
        <v>2.0633384538619426</v>
      </c>
      <c r="AD1122" s="162">
        <f t="shared" si="962"/>
        <v>0</v>
      </c>
      <c r="AE1122" s="162">
        <f t="shared" si="963"/>
        <v>5.1366702331157694E-4</v>
      </c>
      <c r="AF1122" s="162">
        <f t="shared" si="964"/>
        <v>0</v>
      </c>
      <c r="AG1122" s="162">
        <f t="shared" si="965"/>
        <v>0</v>
      </c>
      <c r="AH1122" s="162" t="str">
        <f t="shared" si="966"/>
        <v/>
      </c>
      <c r="AI1122" s="162" t="str">
        <f t="shared" si="967"/>
        <v/>
      </c>
      <c r="AJ1122" s="162" t="str">
        <f t="shared" si="968"/>
        <v/>
      </c>
      <c r="AK1122" s="162" t="str">
        <f t="shared" si="969"/>
        <v/>
      </c>
      <c r="AM1122" s="199">
        <f t="shared" si="972"/>
        <v>11.710333326991101</v>
      </c>
      <c r="AN1122" s="197">
        <f t="shared" si="974"/>
        <v>0</v>
      </c>
      <c r="AO1122" s="197">
        <f t="shared" si="975"/>
        <v>0</v>
      </c>
      <c r="AP1122" s="197">
        <f t="shared" si="976"/>
        <v>0</v>
      </c>
      <c r="AQ1122" s="197">
        <f t="shared" si="977"/>
        <v>0</v>
      </c>
      <c r="AR1122" s="197" t="str">
        <f t="shared" si="978"/>
        <v/>
      </c>
      <c r="AS1122" s="197" t="str">
        <f t="shared" si="979"/>
        <v/>
      </c>
      <c r="AT1122" s="197" t="str">
        <f t="shared" si="980"/>
        <v/>
      </c>
      <c r="AU1122" s="197" t="str">
        <f t="shared" si="981"/>
        <v/>
      </c>
      <c r="AV1122" s="199">
        <f t="shared" ca="1" si="973"/>
        <v>2.0433555411749662</v>
      </c>
      <c r="AX1122" s="162">
        <f t="shared" si="936"/>
        <v>0</v>
      </c>
      <c r="AY1122" s="162">
        <f t="shared" si="937"/>
        <v>0</v>
      </c>
      <c r="AZ1122" s="162">
        <f t="shared" si="938"/>
        <v>0</v>
      </c>
      <c r="BA1122" s="162">
        <f t="shared" si="939"/>
        <v>0</v>
      </c>
      <c r="BB1122" s="162" t="str">
        <f t="shared" si="940"/>
        <v/>
      </c>
      <c r="BC1122" s="162" t="str">
        <f t="shared" si="941"/>
        <v/>
      </c>
      <c r="BD1122" s="162" t="str">
        <f t="shared" si="942"/>
        <v/>
      </c>
      <c r="BE1122" s="162" t="str">
        <f t="shared" si="943"/>
        <v/>
      </c>
      <c r="BG1122" s="169">
        <f t="shared" si="970"/>
        <v>26.82359280150153</v>
      </c>
      <c r="BH1122" s="169">
        <f t="shared" ca="1" si="971"/>
        <v>2.1633591645379502</v>
      </c>
    </row>
    <row r="1123" spans="11:60" x14ac:dyDescent="0.25">
      <c r="K1123" s="199">
        <f t="shared" si="944"/>
        <v>26.874978994607854</v>
      </c>
      <c r="L1123" s="201">
        <f t="shared" si="945"/>
        <v>0.22539621341531374</v>
      </c>
      <c r="M1123" s="201">
        <f t="shared" si="946"/>
        <v>0.22729184455026433</v>
      </c>
      <c r="N1123" s="201">
        <f t="shared" si="947"/>
        <v>0.23890836474690522</v>
      </c>
      <c r="O1123" s="201">
        <f t="shared" si="948"/>
        <v>0.22560446969955866</v>
      </c>
      <c r="P1123" s="201" t="str">
        <f t="shared" si="949"/>
        <v/>
      </c>
      <c r="Q1123" s="201" t="str">
        <f t="shared" si="950"/>
        <v/>
      </c>
      <c r="R1123" s="201" t="str">
        <f t="shared" si="951"/>
        <v/>
      </c>
      <c r="S1123" s="201" t="str">
        <f t="shared" si="952"/>
        <v/>
      </c>
      <c r="T1123" s="199">
        <f t="shared" si="953"/>
        <v>0</v>
      </c>
      <c r="U1123" s="199">
        <f t="shared" si="954"/>
        <v>1.7774292451799206E-2</v>
      </c>
      <c r="V1123" s="199">
        <f t="shared" si="955"/>
        <v>0</v>
      </c>
      <c r="W1123" s="199">
        <f t="shared" si="956"/>
        <v>0</v>
      </c>
      <c r="X1123" s="199" t="str">
        <f t="shared" si="957"/>
        <v/>
      </c>
      <c r="Y1123" s="199" t="str">
        <f t="shared" si="958"/>
        <v/>
      </c>
      <c r="Z1123" s="199" t="str">
        <f t="shared" si="959"/>
        <v/>
      </c>
      <c r="AA1123" s="199" t="str">
        <f t="shared" si="960"/>
        <v/>
      </c>
      <c r="AB1123" s="201">
        <f t="shared" ca="1" si="961"/>
        <v>2.040825758747109</v>
      </c>
      <c r="AD1123" s="162">
        <f t="shared" si="962"/>
        <v>0</v>
      </c>
      <c r="AE1123" s="162">
        <f t="shared" si="963"/>
        <v>4.5667661212822126E-4</v>
      </c>
      <c r="AF1123" s="162">
        <f t="shared" si="964"/>
        <v>0</v>
      </c>
      <c r="AG1123" s="162">
        <f t="shared" si="965"/>
        <v>0</v>
      </c>
      <c r="AH1123" s="162" t="str">
        <f t="shared" si="966"/>
        <v/>
      </c>
      <c r="AI1123" s="162" t="str">
        <f t="shared" si="967"/>
        <v/>
      </c>
      <c r="AJ1123" s="162" t="str">
        <f t="shared" si="968"/>
        <v/>
      </c>
      <c r="AK1123" s="162" t="str">
        <f t="shared" si="969"/>
        <v/>
      </c>
      <c r="AM1123" s="199">
        <f t="shared" si="972"/>
        <v>11.721550121365613</v>
      </c>
      <c r="AN1123" s="197">
        <f t="shared" si="974"/>
        <v>0</v>
      </c>
      <c r="AO1123" s="197">
        <f t="shared" si="975"/>
        <v>0</v>
      </c>
      <c r="AP1123" s="197">
        <f t="shared" si="976"/>
        <v>0</v>
      </c>
      <c r="AQ1123" s="197">
        <f t="shared" si="977"/>
        <v>0</v>
      </c>
      <c r="AR1123" s="197" t="str">
        <f t="shared" si="978"/>
        <v/>
      </c>
      <c r="AS1123" s="197" t="str">
        <f t="shared" si="979"/>
        <v/>
      </c>
      <c r="AT1123" s="197" t="str">
        <f t="shared" si="980"/>
        <v/>
      </c>
      <c r="AU1123" s="197" t="str">
        <f t="shared" si="981"/>
        <v/>
      </c>
      <c r="AV1123" s="199">
        <f t="shared" ca="1" si="973"/>
        <v>2.1464322087682706</v>
      </c>
      <c r="AX1123" s="162">
        <f t="shared" si="936"/>
        <v>0</v>
      </c>
      <c r="AY1123" s="162">
        <f t="shared" si="937"/>
        <v>0</v>
      </c>
      <c r="AZ1123" s="162">
        <f t="shared" si="938"/>
        <v>0</v>
      </c>
      <c r="BA1123" s="162">
        <f t="shared" si="939"/>
        <v>0</v>
      </c>
      <c r="BB1123" s="162" t="str">
        <f t="shared" si="940"/>
        <v/>
      </c>
      <c r="BC1123" s="162" t="str">
        <f t="shared" si="941"/>
        <v/>
      </c>
      <c r="BD1123" s="162" t="str">
        <f t="shared" si="942"/>
        <v/>
      </c>
      <c r="BE1123" s="162" t="str">
        <f t="shared" si="943"/>
        <v/>
      </c>
      <c r="BG1123" s="169">
        <f t="shared" si="970"/>
        <v>26.849285898054692</v>
      </c>
      <c r="BH1123" s="169">
        <f t="shared" ca="1" si="971"/>
        <v>2.0633384538619426</v>
      </c>
    </row>
    <row r="1124" spans="11:60" x14ac:dyDescent="0.25">
      <c r="K1124" s="199">
        <f t="shared" si="944"/>
        <v>26.900672091161017</v>
      </c>
      <c r="L1124" s="201">
        <f t="shared" si="945"/>
        <v>0.22561169736695361</v>
      </c>
      <c r="M1124" s="201">
        <f t="shared" si="946"/>
        <v>0.22750914076876361</v>
      </c>
      <c r="N1124" s="201">
        <f t="shared" si="947"/>
        <v>0.23913676662524833</v>
      </c>
      <c r="O1124" s="201">
        <f t="shared" si="948"/>
        <v>0.22582015274898462</v>
      </c>
      <c r="P1124" s="201" t="str">
        <f t="shared" si="949"/>
        <v/>
      </c>
      <c r="Q1124" s="201" t="str">
        <f t="shared" si="950"/>
        <v/>
      </c>
      <c r="R1124" s="201" t="str">
        <f t="shared" si="951"/>
        <v/>
      </c>
      <c r="S1124" s="201" t="str">
        <f t="shared" si="952"/>
        <v/>
      </c>
      <c r="T1124" s="199">
        <f t="shared" si="953"/>
        <v>0</v>
      </c>
      <c r="U1124" s="199">
        <f t="shared" si="954"/>
        <v>1.5805817130392801E-2</v>
      </c>
      <c r="V1124" s="199">
        <f t="shared" si="955"/>
        <v>0</v>
      </c>
      <c r="W1124" s="199">
        <f t="shared" si="956"/>
        <v>0</v>
      </c>
      <c r="X1124" s="199" t="str">
        <f t="shared" si="957"/>
        <v/>
      </c>
      <c r="Y1124" s="199" t="str">
        <f t="shared" si="958"/>
        <v/>
      </c>
      <c r="Z1124" s="199" t="str">
        <f t="shared" si="959"/>
        <v/>
      </c>
      <c r="AA1124" s="199" t="str">
        <f t="shared" si="960"/>
        <v/>
      </c>
      <c r="AB1124" s="201">
        <f t="shared" ca="1" si="961"/>
        <v>2.1535454183940725</v>
      </c>
      <c r="AD1124" s="162">
        <f t="shared" si="962"/>
        <v>0</v>
      </c>
      <c r="AE1124" s="162">
        <f t="shared" si="963"/>
        <v>4.0610038563280922E-4</v>
      </c>
      <c r="AF1124" s="162">
        <f t="shared" si="964"/>
        <v>0</v>
      </c>
      <c r="AG1124" s="162">
        <f t="shared" si="965"/>
        <v>0</v>
      </c>
      <c r="AH1124" s="162" t="str">
        <f t="shared" si="966"/>
        <v/>
      </c>
      <c r="AI1124" s="162" t="str">
        <f t="shared" si="967"/>
        <v/>
      </c>
      <c r="AJ1124" s="162" t="str">
        <f t="shared" si="968"/>
        <v/>
      </c>
      <c r="AK1124" s="162" t="str">
        <f t="shared" si="969"/>
        <v/>
      </c>
      <c r="AM1124" s="199">
        <f t="shared" si="972"/>
        <v>11.732766915740125</v>
      </c>
      <c r="AN1124" s="197">
        <f t="shared" si="974"/>
        <v>0</v>
      </c>
      <c r="AO1124" s="197">
        <f t="shared" si="975"/>
        <v>0</v>
      </c>
      <c r="AP1124" s="197">
        <f t="shared" si="976"/>
        <v>0</v>
      </c>
      <c r="AQ1124" s="197">
        <f t="shared" si="977"/>
        <v>0</v>
      </c>
      <c r="AR1124" s="197" t="str">
        <f t="shared" si="978"/>
        <v/>
      </c>
      <c r="AS1124" s="197" t="str">
        <f t="shared" si="979"/>
        <v/>
      </c>
      <c r="AT1124" s="197" t="str">
        <f t="shared" si="980"/>
        <v/>
      </c>
      <c r="AU1124" s="197" t="str">
        <f t="shared" si="981"/>
        <v/>
      </c>
      <c r="AV1124" s="199">
        <f t="shared" ca="1" si="973"/>
        <v>2.0519706376758902</v>
      </c>
      <c r="AX1124" s="162">
        <f t="shared" si="936"/>
        <v>0</v>
      </c>
      <c r="AY1124" s="162">
        <f t="shared" si="937"/>
        <v>0</v>
      </c>
      <c r="AZ1124" s="162">
        <f t="shared" si="938"/>
        <v>0</v>
      </c>
      <c r="BA1124" s="162">
        <f t="shared" si="939"/>
        <v>0</v>
      </c>
      <c r="BB1124" s="162" t="str">
        <f t="shared" si="940"/>
        <v/>
      </c>
      <c r="BC1124" s="162" t="str">
        <f t="shared" si="941"/>
        <v/>
      </c>
      <c r="BD1124" s="162" t="str">
        <f t="shared" si="942"/>
        <v/>
      </c>
      <c r="BE1124" s="162" t="str">
        <f t="shared" si="943"/>
        <v/>
      </c>
      <c r="BG1124" s="169">
        <f t="shared" si="970"/>
        <v>26.874978994607854</v>
      </c>
      <c r="BH1124" s="169">
        <f t="shared" ca="1" si="971"/>
        <v>2.040825758747109</v>
      </c>
    </row>
    <row r="1125" spans="11:60" x14ac:dyDescent="0.25">
      <c r="K1125" s="199">
        <f t="shared" si="944"/>
        <v>26.926365187714179</v>
      </c>
      <c r="L1125" s="201">
        <f t="shared" si="945"/>
        <v>0.22582718131859347</v>
      </c>
      <c r="M1125" s="201">
        <f t="shared" si="946"/>
        <v>0.22772643698726289</v>
      </c>
      <c r="N1125" s="201">
        <f t="shared" si="947"/>
        <v>0.23936516850359144</v>
      </c>
      <c r="O1125" s="201">
        <f t="shared" si="948"/>
        <v>0.22603583579841058</v>
      </c>
      <c r="P1125" s="201" t="str">
        <f t="shared" si="949"/>
        <v/>
      </c>
      <c r="Q1125" s="201" t="str">
        <f t="shared" si="950"/>
        <v/>
      </c>
      <c r="R1125" s="201" t="str">
        <f t="shared" si="951"/>
        <v/>
      </c>
      <c r="S1125" s="201" t="str">
        <f t="shared" si="952"/>
        <v/>
      </c>
      <c r="T1125" s="199">
        <f t="shared" si="953"/>
        <v>0</v>
      </c>
      <c r="U1125" s="199">
        <f t="shared" si="954"/>
        <v>1.4058495762956437E-2</v>
      </c>
      <c r="V1125" s="199">
        <f t="shared" si="955"/>
        <v>0</v>
      </c>
      <c r="W1125" s="199">
        <f t="shared" si="956"/>
        <v>0</v>
      </c>
      <c r="X1125" s="199" t="str">
        <f t="shared" si="957"/>
        <v/>
      </c>
      <c r="Y1125" s="199" t="str">
        <f t="shared" si="958"/>
        <v/>
      </c>
      <c r="Z1125" s="199" t="str">
        <f t="shared" si="959"/>
        <v/>
      </c>
      <c r="AA1125" s="199" t="str">
        <f t="shared" si="960"/>
        <v/>
      </c>
      <c r="AB1125" s="201">
        <f t="shared" ca="1" si="961"/>
        <v>2.1529755930899839</v>
      </c>
      <c r="AD1125" s="162">
        <f t="shared" si="962"/>
        <v>0</v>
      </c>
      <c r="AE1125" s="162">
        <f t="shared" si="963"/>
        <v>3.6120628902986312E-4</v>
      </c>
      <c r="AF1125" s="162">
        <f t="shared" si="964"/>
        <v>0</v>
      </c>
      <c r="AG1125" s="162">
        <f t="shared" si="965"/>
        <v>0</v>
      </c>
      <c r="AH1125" s="162" t="str">
        <f t="shared" si="966"/>
        <v/>
      </c>
      <c r="AI1125" s="162" t="str">
        <f t="shared" si="967"/>
        <v/>
      </c>
      <c r="AJ1125" s="162" t="str">
        <f t="shared" si="968"/>
        <v/>
      </c>
      <c r="AK1125" s="162" t="str">
        <f t="shared" si="969"/>
        <v/>
      </c>
      <c r="AM1125" s="199">
        <f t="shared" si="972"/>
        <v>11.743983710114637</v>
      </c>
      <c r="AN1125" s="197">
        <f t="shared" si="974"/>
        <v>0</v>
      </c>
      <c r="AO1125" s="197">
        <f t="shared" si="975"/>
        <v>0</v>
      </c>
      <c r="AP1125" s="197">
        <f t="shared" si="976"/>
        <v>0</v>
      </c>
      <c r="AQ1125" s="197">
        <f t="shared" si="977"/>
        <v>0</v>
      </c>
      <c r="AR1125" s="197" t="str">
        <f t="shared" si="978"/>
        <v/>
      </c>
      <c r="AS1125" s="197" t="str">
        <f t="shared" si="979"/>
        <v/>
      </c>
      <c r="AT1125" s="197" t="str">
        <f t="shared" si="980"/>
        <v/>
      </c>
      <c r="AU1125" s="197" t="str">
        <f t="shared" si="981"/>
        <v/>
      </c>
      <c r="AV1125" s="199">
        <f t="shared" ca="1" si="973"/>
        <v>2.18916461095758</v>
      </c>
      <c r="AX1125" s="162">
        <f t="shared" si="936"/>
        <v>0</v>
      </c>
      <c r="AY1125" s="162">
        <f t="shared" si="937"/>
        <v>0</v>
      </c>
      <c r="AZ1125" s="162">
        <f t="shared" si="938"/>
        <v>0</v>
      </c>
      <c r="BA1125" s="162">
        <f t="shared" si="939"/>
        <v>0</v>
      </c>
      <c r="BB1125" s="162" t="str">
        <f t="shared" si="940"/>
        <v/>
      </c>
      <c r="BC1125" s="162" t="str">
        <f t="shared" si="941"/>
        <v/>
      </c>
      <c r="BD1125" s="162" t="str">
        <f t="shared" si="942"/>
        <v/>
      </c>
      <c r="BE1125" s="162" t="str">
        <f t="shared" si="943"/>
        <v/>
      </c>
      <c r="BG1125" s="169">
        <f t="shared" si="970"/>
        <v>26.900672091161017</v>
      </c>
      <c r="BH1125" s="169">
        <f t="shared" ca="1" si="971"/>
        <v>2.1535454183940725</v>
      </c>
    </row>
    <row r="1126" spans="11:60" x14ac:dyDescent="0.25">
      <c r="K1126" s="199">
        <f t="shared" si="944"/>
        <v>26.952058284267341</v>
      </c>
      <c r="L1126" s="201">
        <f t="shared" si="945"/>
        <v>0.22604266527023337</v>
      </c>
      <c r="M1126" s="201">
        <f t="shared" si="946"/>
        <v>0.22794373320576219</v>
      </c>
      <c r="N1126" s="201">
        <f t="shared" si="947"/>
        <v>0.23959357038193457</v>
      </c>
      <c r="O1126" s="201">
        <f t="shared" si="948"/>
        <v>0.22625151884783656</v>
      </c>
      <c r="P1126" s="201" t="str">
        <f t="shared" si="949"/>
        <v/>
      </c>
      <c r="Q1126" s="201" t="str">
        <f t="shared" si="950"/>
        <v/>
      </c>
      <c r="R1126" s="201" t="str">
        <f t="shared" si="951"/>
        <v/>
      </c>
      <c r="S1126" s="201" t="str">
        <f t="shared" si="952"/>
        <v/>
      </c>
      <c r="T1126" s="199">
        <f t="shared" si="953"/>
        <v>0</v>
      </c>
      <c r="U1126" s="199">
        <f t="shared" si="954"/>
        <v>1.2507132477157042E-2</v>
      </c>
      <c r="V1126" s="199">
        <f t="shared" si="955"/>
        <v>0</v>
      </c>
      <c r="W1126" s="199">
        <f t="shared" si="956"/>
        <v>0</v>
      </c>
      <c r="X1126" s="199" t="str">
        <f t="shared" si="957"/>
        <v/>
      </c>
      <c r="Y1126" s="199" t="str">
        <f t="shared" si="958"/>
        <v/>
      </c>
      <c r="Z1126" s="199" t="str">
        <f t="shared" si="959"/>
        <v/>
      </c>
      <c r="AA1126" s="199" t="str">
        <f t="shared" si="960"/>
        <v/>
      </c>
      <c r="AB1126" s="201">
        <f t="shared" ca="1" si="961"/>
        <v>2.0635225527256624</v>
      </c>
      <c r="AD1126" s="162">
        <f t="shared" si="962"/>
        <v>0</v>
      </c>
      <c r="AE1126" s="162">
        <f t="shared" si="963"/>
        <v>3.2134696233878811E-4</v>
      </c>
      <c r="AF1126" s="162">
        <f t="shared" si="964"/>
        <v>0</v>
      </c>
      <c r="AG1126" s="162">
        <f t="shared" si="965"/>
        <v>0</v>
      </c>
      <c r="AH1126" s="162" t="str">
        <f t="shared" si="966"/>
        <v/>
      </c>
      <c r="AI1126" s="162" t="str">
        <f t="shared" si="967"/>
        <v/>
      </c>
      <c r="AJ1126" s="162" t="str">
        <f t="shared" si="968"/>
        <v/>
      </c>
      <c r="AK1126" s="162" t="str">
        <f t="shared" si="969"/>
        <v/>
      </c>
      <c r="AM1126" s="199">
        <f t="shared" si="972"/>
        <v>11.755200504489149</v>
      </c>
      <c r="AN1126" s="197">
        <f t="shared" si="974"/>
        <v>0</v>
      </c>
      <c r="AO1126" s="197">
        <f t="shared" si="975"/>
        <v>0</v>
      </c>
      <c r="AP1126" s="197">
        <f t="shared" si="976"/>
        <v>0</v>
      </c>
      <c r="AQ1126" s="197">
        <f t="shared" si="977"/>
        <v>0</v>
      </c>
      <c r="AR1126" s="197" t="str">
        <f t="shared" si="978"/>
        <v/>
      </c>
      <c r="AS1126" s="197" t="str">
        <f t="shared" si="979"/>
        <v/>
      </c>
      <c r="AT1126" s="197" t="str">
        <f t="shared" si="980"/>
        <v/>
      </c>
      <c r="AU1126" s="197" t="str">
        <f t="shared" si="981"/>
        <v/>
      </c>
      <c r="AV1126" s="199">
        <f t="shared" ca="1" si="973"/>
        <v>2.0815602867180387</v>
      </c>
      <c r="AX1126" s="162">
        <f t="shared" si="936"/>
        <v>0</v>
      </c>
      <c r="AY1126" s="162">
        <f t="shared" si="937"/>
        <v>0</v>
      </c>
      <c r="AZ1126" s="162">
        <f t="shared" si="938"/>
        <v>0</v>
      </c>
      <c r="BA1126" s="162">
        <f t="shared" si="939"/>
        <v>0</v>
      </c>
      <c r="BB1126" s="162" t="str">
        <f t="shared" si="940"/>
        <v/>
      </c>
      <c r="BC1126" s="162" t="str">
        <f t="shared" si="941"/>
        <v/>
      </c>
      <c r="BD1126" s="162" t="str">
        <f t="shared" si="942"/>
        <v/>
      </c>
      <c r="BE1126" s="162" t="str">
        <f t="shared" si="943"/>
        <v/>
      </c>
      <c r="BG1126" s="169">
        <f t="shared" si="970"/>
        <v>26.926365187714179</v>
      </c>
      <c r="BH1126" s="169">
        <f t="shared" ca="1" si="971"/>
        <v>2.1529755930899839</v>
      </c>
    </row>
    <row r="1127" spans="11:60" x14ac:dyDescent="0.25">
      <c r="K1127" s="199">
        <f t="shared" si="944"/>
        <v>26.977751380820504</v>
      </c>
      <c r="L1127" s="201">
        <f t="shared" si="945"/>
        <v>0.22625814922187326</v>
      </c>
      <c r="M1127" s="201">
        <f t="shared" si="946"/>
        <v>0.2281610294242615</v>
      </c>
      <c r="N1127" s="201">
        <f t="shared" si="947"/>
        <v>0.23982197226027768</v>
      </c>
      <c r="O1127" s="201">
        <f t="shared" si="948"/>
        <v>0.22646720189726252</v>
      </c>
      <c r="P1127" s="201" t="str">
        <f t="shared" si="949"/>
        <v/>
      </c>
      <c r="Q1127" s="201" t="str">
        <f t="shared" si="950"/>
        <v/>
      </c>
      <c r="R1127" s="201" t="str">
        <f t="shared" si="951"/>
        <v/>
      </c>
      <c r="S1127" s="201" t="str">
        <f t="shared" si="952"/>
        <v/>
      </c>
      <c r="T1127" s="199">
        <f t="shared" si="953"/>
        <v>0</v>
      </c>
      <c r="U1127" s="199">
        <f t="shared" si="954"/>
        <v>1.1129441334767919E-2</v>
      </c>
      <c r="V1127" s="199">
        <f t="shared" si="955"/>
        <v>0</v>
      </c>
      <c r="W1127" s="199">
        <f t="shared" si="956"/>
        <v>0</v>
      </c>
      <c r="X1127" s="199" t="str">
        <f t="shared" si="957"/>
        <v/>
      </c>
      <c r="Y1127" s="199" t="str">
        <f t="shared" si="958"/>
        <v/>
      </c>
      <c r="Z1127" s="199" t="str">
        <f t="shared" si="959"/>
        <v/>
      </c>
      <c r="AA1127" s="199" t="str">
        <f t="shared" si="960"/>
        <v/>
      </c>
      <c r="AB1127" s="201">
        <f t="shared" ca="1" si="961"/>
        <v>2.1017118955130734</v>
      </c>
      <c r="AD1127" s="162">
        <f t="shared" si="962"/>
        <v>0</v>
      </c>
      <c r="AE1127" s="162">
        <f t="shared" si="963"/>
        <v>2.8594981079694783E-4</v>
      </c>
      <c r="AF1127" s="162">
        <f t="shared" si="964"/>
        <v>0</v>
      </c>
      <c r="AG1127" s="162">
        <f t="shared" si="965"/>
        <v>0</v>
      </c>
      <c r="AH1127" s="162" t="str">
        <f t="shared" si="966"/>
        <v/>
      </c>
      <c r="AI1127" s="162" t="str">
        <f t="shared" si="967"/>
        <v/>
      </c>
      <c r="AJ1127" s="162" t="str">
        <f t="shared" si="968"/>
        <v/>
      </c>
      <c r="AK1127" s="162" t="str">
        <f t="shared" si="969"/>
        <v/>
      </c>
      <c r="AM1127" s="199">
        <f t="shared" si="972"/>
        <v>11.766417298863662</v>
      </c>
      <c r="AN1127" s="197">
        <f t="shared" si="974"/>
        <v>0</v>
      </c>
      <c r="AO1127" s="197">
        <f t="shared" si="975"/>
        <v>0</v>
      </c>
      <c r="AP1127" s="197">
        <f t="shared" si="976"/>
        <v>0</v>
      </c>
      <c r="AQ1127" s="197">
        <f t="shared" si="977"/>
        <v>0</v>
      </c>
      <c r="AR1127" s="197" t="str">
        <f t="shared" si="978"/>
        <v/>
      </c>
      <c r="AS1127" s="197" t="str">
        <f t="shared" si="979"/>
        <v/>
      </c>
      <c r="AT1127" s="197" t="str">
        <f t="shared" si="980"/>
        <v/>
      </c>
      <c r="AU1127" s="197" t="str">
        <f t="shared" si="981"/>
        <v/>
      </c>
      <c r="AV1127" s="199">
        <f t="shared" ca="1" si="973"/>
        <v>2.0593893765741864</v>
      </c>
      <c r="AX1127" s="162">
        <f t="shared" si="936"/>
        <v>0</v>
      </c>
      <c r="AY1127" s="162">
        <f t="shared" si="937"/>
        <v>0</v>
      </c>
      <c r="AZ1127" s="162">
        <f t="shared" si="938"/>
        <v>0</v>
      </c>
      <c r="BA1127" s="162">
        <f t="shared" si="939"/>
        <v>0</v>
      </c>
      <c r="BB1127" s="162" t="str">
        <f t="shared" si="940"/>
        <v/>
      </c>
      <c r="BC1127" s="162" t="str">
        <f t="shared" si="941"/>
        <v/>
      </c>
      <c r="BD1127" s="162" t="str">
        <f t="shared" si="942"/>
        <v/>
      </c>
      <c r="BE1127" s="162" t="str">
        <f t="shared" si="943"/>
        <v/>
      </c>
      <c r="BG1127" s="169">
        <f t="shared" si="970"/>
        <v>26.952058284267341</v>
      </c>
      <c r="BH1127" s="169">
        <f t="shared" ca="1" si="971"/>
        <v>2.0635225527256624</v>
      </c>
    </row>
    <row r="1128" spans="11:60" x14ac:dyDescent="0.25">
      <c r="K1128" s="199">
        <f t="shared" si="944"/>
        <v>27.003444477373666</v>
      </c>
      <c r="L1128" s="201">
        <f t="shared" si="945"/>
        <v>0.22647363317351313</v>
      </c>
      <c r="M1128" s="201">
        <f t="shared" si="946"/>
        <v>0.22837832564276078</v>
      </c>
      <c r="N1128" s="201">
        <f t="shared" si="947"/>
        <v>0.24005037413862082</v>
      </c>
      <c r="O1128" s="201">
        <f t="shared" si="948"/>
        <v>0.22668288494668848</v>
      </c>
      <c r="P1128" s="201" t="str">
        <f t="shared" si="949"/>
        <v/>
      </c>
      <c r="Q1128" s="201" t="str">
        <f t="shared" si="950"/>
        <v/>
      </c>
      <c r="R1128" s="201" t="str">
        <f t="shared" si="951"/>
        <v/>
      </c>
      <c r="S1128" s="201" t="str">
        <f t="shared" si="952"/>
        <v/>
      </c>
      <c r="T1128" s="199">
        <f t="shared" si="953"/>
        <v>0</v>
      </c>
      <c r="U1128" s="199">
        <f t="shared" si="954"/>
        <v>9.9057057603525699E-3</v>
      </c>
      <c r="V1128" s="199">
        <f t="shared" si="955"/>
        <v>0</v>
      </c>
      <c r="W1128" s="199">
        <f t="shared" si="956"/>
        <v>0</v>
      </c>
      <c r="X1128" s="199" t="str">
        <f t="shared" si="957"/>
        <v/>
      </c>
      <c r="Y1128" s="199" t="str">
        <f t="shared" si="958"/>
        <v/>
      </c>
      <c r="Z1128" s="199" t="str">
        <f t="shared" si="959"/>
        <v/>
      </c>
      <c r="AA1128" s="199" t="str">
        <f t="shared" si="960"/>
        <v/>
      </c>
      <c r="AB1128" s="201">
        <f t="shared" ca="1" si="961"/>
        <v>2.0445036838305808</v>
      </c>
      <c r="AD1128" s="162">
        <f t="shared" si="962"/>
        <v>0</v>
      </c>
      <c r="AE1128" s="162">
        <f t="shared" si="963"/>
        <v>2.5450825452795473E-4</v>
      </c>
      <c r="AF1128" s="162">
        <f t="shared" si="964"/>
        <v>0</v>
      </c>
      <c r="AG1128" s="162">
        <f t="shared" si="965"/>
        <v>0</v>
      </c>
      <c r="AH1128" s="162" t="str">
        <f t="shared" si="966"/>
        <v/>
      </c>
      <c r="AI1128" s="162" t="str">
        <f t="shared" si="967"/>
        <v/>
      </c>
      <c r="AJ1128" s="162" t="str">
        <f t="shared" si="968"/>
        <v/>
      </c>
      <c r="AK1128" s="162" t="str">
        <f t="shared" si="969"/>
        <v/>
      </c>
      <c r="AM1128" s="199">
        <f t="shared" si="972"/>
        <v>11.777634093238174</v>
      </c>
      <c r="AN1128" s="197">
        <f t="shared" si="974"/>
        <v>0</v>
      </c>
      <c r="AO1128" s="197">
        <f t="shared" si="975"/>
        <v>0</v>
      </c>
      <c r="AP1128" s="197">
        <f t="shared" si="976"/>
        <v>0</v>
      </c>
      <c r="AQ1128" s="197">
        <f t="shared" si="977"/>
        <v>0</v>
      </c>
      <c r="AR1128" s="197" t="str">
        <f t="shared" si="978"/>
        <v/>
      </c>
      <c r="AS1128" s="197" t="str">
        <f t="shared" si="979"/>
        <v/>
      </c>
      <c r="AT1128" s="197" t="str">
        <f t="shared" si="980"/>
        <v/>
      </c>
      <c r="AU1128" s="197" t="str">
        <f t="shared" si="981"/>
        <v/>
      </c>
      <c r="AV1128" s="199">
        <f t="shared" ca="1" si="973"/>
        <v>2.1024876622371966</v>
      </c>
      <c r="AX1128" s="162">
        <f t="shared" si="936"/>
        <v>0</v>
      </c>
      <c r="AY1128" s="162">
        <f t="shared" si="937"/>
        <v>0</v>
      </c>
      <c r="AZ1128" s="162">
        <f t="shared" si="938"/>
        <v>0</v>
      </c>
      <c r="BA1128" s="162">
        <f t="shared" si="939"/>
        <v>0</v>
      </c>
      <c r="BB1128" s="162" t="str">
        <f t="shared" si="940"/>
        <v/>
      </c>
      <c r="BC1128" s="162" t="str">
        <f t="shared" si="941"/>
        <v/>
      </c>
      <c r="BD1128" s="162" t="str">
        <f t="shared" si="942"/>
        <v/>
      </c>
      <c r="BE1128" s="162" t="str">
        <f t="shared" si="943"/>
        <v/>
      </c>
      <c r="BG1128" s="169">
        <f t="shared" si="970"/>
        <v>26.977751380820504</v>
      </c>
      <c r="BH1128" s="169">
        <f t="shared" ca="1" si="971"/>
        <v>2.1017118955130734</v>
      </c>
    </row>
    <row r="1129" spans="11:60" x14ac:dyDescent="0.25">
      <c r="K1129" s="199">
        <f t="shared" si="944"/>
        <v>27.029137573926828</v>
      </c>
      <c r="L1129" s="201">
        <f t="shared" si="945"/>
        <v>0.22668911712515302</v>
      </c>
      <c r="M1129" s="201">
        <f t="shared" si="946"/>
        <v>0.22859562186126009</v>
      </c>
      <c r="N1129" s="201">
        <f t="shared" si="947"/>
        <v>0.24027877601696393</v>
      </c>
      <c r="O1129" s="201">
        <f t="shared" si="948"/>
        <v>0.22689856799611446</v>
      </c>
      <c r="P1129" s="201" t="str">
        <f t="shared" si="949"/>
        <v/>
      </c>
      <c r="Q1129" s="201" t="str">
        <f t="shared" si="950"/>
        <v/>
      </c>
      <c r="R1129" s="201" t="str">
        <f t="shared" si="951"/>
        <v/>
      </c>
      <c r="S1129" s="201" t="str">
        <f t="shared" si="952"/>
        <v/>
      </c>
      <c r="T1129" s="199">
        <f t="shared" si="953"/>
        <v>0</v>
      </c>
      <c r="U1129" s="199">
        <f t="shared" si="954"/>
        <v>8.8184783486321104E-3</v>
      </c>
      <c r="V1129" s="199">
        <f t="shared" si="955"/>
        <v>0</v>
      </c>
      <c r="W1129" s="199">
        <f t="shared" si="956"/>
        <v>0</v>
      </c>
      <c r="X1129" s="199" t="str">
        <f t="shared" si="957"/>
        <v/>
      </c>
      <c r="Y1129" s="199" t="str">
        <f t="shared" si="958"/>
        <v/>
      </c>
      <c r="Z1129" s="199" t="str">
        <f t="shared" si="959"/>
        <v/>
      </c>
      <c r="AA1129" s="199" t="str">
        <f t="shared" si="960"/>
        <v/>
      </c>
      <c r="AB1129" s="201">
        <f t="shared" ca="1" si="961"/>
        <v>2.0538991794266925</v>
      </c>
      <c r="AD1129" s="162">
        <f t="shared" si="962"/>
        <v>0</v>
      </c>
      <c r="AE1129" s="162">
        <f t="shared" si="963"/>
        <v>2.2657401566337622E-4</v>
      </c>
      <c r="AF1129" s="162">
        <f t="shared" si="964"/>
        <v>0</v>
      </c>
      <c r="AG1129" s="162">
        <f t="shared" si="965"/>
        <v>0</v>
      </c>
      <c r="AH1129" s="162" t="str">
        <f t="shared" si="966"/>
        <v/>
      </c>
      <c r="AI1129" s="162" t="str">
        <f t="shared" si="967"/>
        <v/>
      </c>
      <c r="AJ1129" s="162" t="str">
        <f t="shared" si="968"/>
        <v/>
      </c>
      <c r="AK1129" s="162" t="str">
        <f t="shared" si="969"/>
        <v/>
      </c>
      <c r="AM1129" s="199">
        <f t="shared" si="972"/>
        <v>11.788850887612686</v>
      </c>
      <c r="AN1129" s="197">
        <f t="shared" si="974"/>
        <v>0</v>
      </c>
      <c r="AO1129" s="197">
        <f t="shared" si="975"/>
        <v>0</v>
      </c>
      <c r="AP1129" s="197">
        <f t="shared" si="976"/>
        <v>0</v>
      </c>
      <c r="AQ1129" s="197">
        <f t="shared" si="977"/>
        <v>0</v>
      </c>
      <c r="AR1129" s="197" t="str">
        <f t="shared" si="978"/>
        <v/>
      </c>
      <c r="AS1129" s="197" t="str">
        <f t="shared" si="979"/>
        <v/>
      </c>
      <c r="AT1129" s="197" t="str">
        <f t="shared" si="980"/>
        <v/>
      </c>
      <c r="AU1129" s="197" t="str">
        <f t="shared" si="981"/>
        <v/>
      </c>
      <c r="AV1129" s="199">
        <f t="shared" ca="1" si="973"/>
        <v>2.1377538540664727</v>
      </c>
      <c r="AX1129" s="162">
        <f t="shared" si="936"/>
        <v>0</v>
      </c>
      <c r="AY1129" s="162">
        <f t="shared" si="937"/>
        <v>0</v>
      </c>
      <c r="AZ1129" s="162">
        <f t="shared" si="938"/>
        <v>0</v>
      </c>
      <c r="BA1129" s="162">
        <f t="shared" si="939"/>
        <v>0</v>
      </c>
      <c r="BB1129" s="162" t="str">
        <f t="shared" si="940"/>
        <v/>
      </c>
      <c r="BC1129" s="162" t="str">
        <f t="shared" si="941"/>
        <v/>
      </c>
      <c r="BD1129" s="162" t="str">
        <f t="shared" si="942"/>
        <v/>
      </c>
      <c r="BE1129" s="162" t="str">
        <f t="shared" si="943"/>
        <v/>
      </c>
      <c r="BG1129" s="169">
        <f t="shared" si="970"/>
        <v>27.003444477373666</v>
      </c>
      <c r="BH1129" s="169">
        <f t="shared" ca="1" si="971"/>
        <v>2.0445036838305808</v>
      </c>
    </row>
    <row r="1130" spans="11:60" x14ac:dyDescent="0.25">
      <c r="K1130" s="199">
        <f t="shared" si="944"/>
        <v>27.054830670479991</v>
      </c>
      <c r="L1130" s="201">
        <f t="shared" si="945"/>
        <v>0.22690460107679289</v>
      </c>
      <c r="M1130" s="201">
        <f t="shared" si="946"/>
        <v>0.2288129180797594</v>
      </c>
      <c r="N1130" s="201">
        <f t="shared" si="947"/>
        <v>0.24050717789530707</v>
      </c>
      <c r="O1130" s="201">
        <f t="shared" si="948"/>
        <v>0.22711425104554042</v>
      </c>
      <c r="P1130" s="201" t="str">
        <f t="shared" si="949"/>
        <v/>
      </c>
      <c r="Q1130" s="201" t="str">
        <f t="shared" si="950"/>
        <v/>
      </c>
      <c r="R1130" s="201" t="str">
        <f t="shared" si="951"/>
        <v/>
      </c>
      <c r="S1130" s="201" t="str">
        <f t="shared" si="952"/>
        <v/>
      </c>
      <c r="T1130" s="199">
        <f t="shared" si="953"/>
        <v>0</v>
      </c>
      <c r="U1130" s="199">
        <f t="shared" si="954"/>
        <v>7.8523162027564087E-3</v>
      </c>
      <c r="V1130" s="199">
        <f t="shared" si="955"/>
        <v>0</v>
      </c>
      <c r="W1130" s="199">
        <f t="shared" si="956"/>
        <v>0</v>
      </c>
      <c r="X1130" s="199" t="str">
        <f t="shared" si="957"/>
        <v/>
      </c>
      <c r="Y1130" s="199" t="str">
        <f t="shared" si="958"/>
        <v/>
      </c>
      <c r="Z1130" s="199" t="str">
        <f t="shared" si="959"/>
        <v/>
      </c>
      <c r="AA1130" s="199" t="str">
        <f t="shared" si="960"/>
        <v/>
      </c>
      <c r="AB1130" s="201">
        <f t="shared" ca="1" si="961"/>
        <v>2.0862814836252688</v>
      </c>
      <c r="AD1130" s="162">
        <f t="shared" si="962"/>
        <v>0</v>
      </c>
      <c r="AE1130" s="162">
        <f t="shared" si="963"/>
        <v>2.0175031836338131E-4</v>
      </c>
      <c r="AF1130" s="162">
        <f t="shared" si="964"/>
        <v>0</v>
      </c>
      <c r="AG1130" s="162">
        <f t="shared" si="965"/>
        <v>0</v>
      </c>
      <c r="AH1130" s="162" t="str">
        <f t="shared" si="966"/>
        <v/>
      </c>
      <c r="AI1130" s="162" t="str">
        <f t="shared" si="967"/>
        <v/>
      </c>
      <c r="AJ1130" s="162" t="str">
        <f t="shared" si="968"/>
        <v/>
      </c>
      <c r="AK1130" s="162" t="str">
        <f t="shared" si="969"/>
        <v/>
      </c>
      <c r="AM1130" s="199">
        <f t="shared" si="972"/>
        <v>11.800067681987198</v>
      </c>
      <c r="AN1130" s="197">
        <f t="shared" si="974"/>
        <v>0</v>
      </c>
      <c r="AO1130" s="197">
        <f t="shared" si="975"/>
        <v>0</v>
      </c>
      <c r="AP1130" s="197">
        <f t="shared" si="976"/>
        <v>0</v>
      </c>
      <c r="AQ1130" s="197">
        <f t="shared" si="977"/>
        <v>0</v>
      </c>
      <c r="AR1130" s="197" t="str">
        <f t="shared" si="978"/>
        <v/>
      </c>
      <c r="AS1130" s="197" t="str">
        <f t="shared" si="979"/>
        <v/>
      </c>
      <c r="AT1130" s="197" t="str">
        <f t="shared" si="980"/>
        <v/>
      </c>
      <c r="AU1130" s="197" t="str">
        <f t="shared" si="981"/>
        <v/>
      </c>
      <c r="AV1130" s="199">
        <f t="shared" ca="1" si="973"/>
        <v>2.0398537800477401</v>
      </c>
      <c r="AX1130" s="162">
        <f t="shared" si="936"/>
        <v>0</v>
      </c>
      <c r="AY1130" s="162">
        <f t="shared" si="937"/>
        <v>0</v>
      </c>
      <c r="AZ1130" s="162">
        <f t="shared" si="938"/>
        <v>0</v>
      </c>
      <c r="BA1130" s="162">
        <f t="shared" si="939"/>
        <v>0</v>
      </c>
      <c r="BB1130" s="162" t="str">
        <f t="shared" si="940"/>
        <v/>
      </c>
      <c r="BC1130" s="162" t="str">
        <f t="shared" si="941"/>
        <v/>
      </c>
      <c r="BD1130" s="162" t="str">
        <f t="shared" si="942"/>
        <v/>
      </c>
      <c r="BE1130" s="162" t="str">
        <f t="shared" si="943"/>
        <v/>
      </c>
      <c r="BG1130" s="169">
        <f t="shared" si="970"/>
        <v>27.029137573926828</v>
      </c>
      <c r="BH1130" s="169">
        <f t="shared" ca="1" si="971"/>
        <v>2.0538991794266925</v>
      </c>
    </row>
    <row r="1131" spans="11:60" x14ac:dyDescent="0.25">
      <c r="K1131" s="199">
        <f t="shared" si="944"/>
        <v>27.080523767033153</v>
      </c>
      <c r="L1131" s="201">
        <f t="shared" si="945"/>
        <v>0.22712008502843276</v>
      </c>
      <c r="M1131" s="201">
        <f t="shared" si="946"/>
        <v>0.22903021429825868</v>
      </c>
      <c r="N1131" s="201">
        <f t="shared" si="947"/>
        <v>0.24073557977365018</v>
      </c>
      <c r="O1131" s="201">
        <f t="shared" si="948"/>
        <v>0.22732993409496638</v>
      </c>
      <c r="P1131" s="201" t="str">
        <f t="shared" si="949"/>
        <v/>
      </c>
      <c r="Q1131" s="201" t="str">
        <f t="shared" si="950"/>
        <v/>
      </c>
      <c r="R1131" s="201" t="str">
        <f t="shared" si="951"/>
        <v/>
      </c>
      <c r="S1131" s="201" t="str">
        <f t="shared" si="952"/>
        <v/>
      </c>
      <c r="T1131" s="199">
        <f t="shared" si="953"/>
        <v>0</v>
      </c>
      <c r="U1131" s="199">
        <f t="shared" si="954"/>
        <v>6.9935475447429687E-3</v>
      </c>
      <c r="V1131" s="199">
        <f t="shared" si="955"/>
        <v>0</v>
      </c>
      <c r="W1131" s="199">
        <f t="shared" si="956"/>
        <v>0</v>
      </c>
      <c r="X1131" s="199" t="str">
        <f t="shared" si="957"/>
        <v/>
      </c>
      <c r="Y1131" s="199" t="str">
        <f t="shared" si="958"/>
        <v/>
      </c>
      <c r="Z1131" s="199" t="str">
        <f t="shared" si="959"/>
        <v/>
      </c>
      <c r="AA1131" s="199" t="str">
        <f t="shared" si="960"/>
        <v/>
      </c>
      <c r="AB1131" s="201">
        <f t="shared" ca="1" si="961"/>
        <v>2.0822285113589247</v>
      </c>
      <c r="AD1131" s="162">
        <f t="shared" si="962"/>
        <v>0</v>
      </c>
      <c r="AE1131" s="162">
        <f t="shared" si="963"/>
        <v>1.7968589231621239E-4</v>
      </c>
      <c r="AF1131" s="162">
        <f t="shared" si="964"/>
        <v>0</v>
      </c>
      <c r="AG1131" s="162">
        <f t="shared" si="965"/>
        <v>0</v>
      </c>
      <c r="AH1131" s="162" t="str">
        <f t="shared" si="966"/>
        <v/>
      </c>
      <c r="AI1131" s="162" t="str">
        <f t="shared" si="967"/>
        <v/>
      </c>
      <c r="AJ1131" s="162" t="str">
        <f t="shared" si="968"/>
        <v/>
      </c>
      <c r="AK1131" s="162" t="str">
        <f t="shared" si="969"/>
        <v/>
      </c>
      <c r="AM1131" s="199">
        <f t="shared" si="972"/>
        <v>11.81128447636171</v>
      </c>
      <c r="AN1131" s="197">
        <f t="shared" si="974"/>
        <v>0</v>
      </c>
      <c r="AO1131" s="197">
        <f t="shared" si="975"/>
        <v>0</v>
      </c>
      <c r="AP1131" s="197">
        <f t="shared" si="976"/>
        <v>0</v>
      </c>
      <c r="AQ1131" s="197">
        <f t="shared" si="977"/>
        <v>0</v>
      </c>
      <c r="AR1131" s="197" t="str">
        <f t="shared" si="978"/>
        <v/>
      </c>
      <c r="AS1131" s="197" t="str">
        <f t="shared" si="979"/>
        <v/>
      </c>
      <c r="AT1131" s="197" t="str">
        <f t="shared" si="980"/>
        <v/>
      </c>
      <c r="AU1131" s="197" t="str">
        <f t="shared" si="981"/>
        <v/>
      </c>
      <c r="AV1131" s="199">
        <f t="shared" ca="1" si="973"/>
        <v>2.0536719092314959</v>
      </c>
      <c r="AX1131" s="162">
        <f t="shared" si="936"/>
        <v>0</v>
      </c>
      <c r="AY1131" s="162">
        <f t="shared" si="937"/>
        <v>0</v>
      </c>
      <c r="AZ1131" s="162">
        <f t="shared" si="938"/>
        <v>0</v>
      </c>
      <c r="BA1131" s="162">
        <f t="shared" si="939"/>
        <v>0</v>
      </c>
      <c r="BB1131" s="162" t="str">
        <f t="shared" si="940"/>
        <v/>
      </c>
      <c r="BC1131" s="162" t="str">
        <f t="shared" si="941"/>
        <v/>
      </c>
      <c r="BD1131" s="162" t="str">
        <f t="shared" si="942"/>
        <v/>
      </c>
      <c r="BE1131" s="162" t="str">
        <f t="shared" si="943"/>
        <v/>
      </c>
      <c r="BG1131" s="169">
        <f t="shared" si="970"/>
        <v>27.054830670479991</v>
      </c>
      <c r="BH1131" s="169">
        <f t="shared" ca="1" si="971"/>
        <v>2.0862814836252688</v>
      </c>
    </row>
    <row r="1132" spans="11:60" x14ac:dyDescent="0.25">
      <c r="K1132" s="199">
        <f t="shared" si="944"/>
        <v>27.106216863586315</v>
      </c>
      <c r="L1132" s="201">
        <f t="shared" si="945"/>
        <v>0.22733556898007262</v>
      </c>
      <c r="M1132" s="201">
        <f t="shared" si="946"/>
        <v>0.22924751051675796</v>
      </c>
      <c r="N1132" s="201">
        <f t="shared" si="947"/>
        <v>0.24096398165199329</v>
      </c>
      <c r="O1132" s="201">
        <f t="shared" si="948"/>
        <v>0.22754561714439234</v>
      </c>
      <c r="P1132" s="201" t="str">
        <f t="shared" si="949"/>
        <v/>
      </c>
      <c r="Q1132" s="201" t="str">
        <f t="shared" si="950"/>
        <v/>
      </c>
      <c r="R1132" s="201" t="str">
        <f t="shared" si="951"/>
        <v/>
      </c>
      <c r="S1132" s="201" t="str">
        <f t="shared" si="952"/>
        <v/>
      </c>
      <c r="T1132" s="199">
        <f t="shared" si="953"/>
        <v>0</v>
      </c>
      <c r="U1132" s="199">
        <f t="shared" si="954"/>
        <v>6.2300658560184071E-3</v>
      </c>
      <c r="V1132" s="199">
        <f t="shared" si="955"/>
        <v>0</v>
      </c>
      <c r="W1132" s="199">
        <f t="shared" si="956"/>
        <v>0</v>
      </c>
      <c r="X1132" s="199" t="str">
        <f t="shared" si="957"/>
        <v/>
      </c>
      <c r="Y1132" s="199" t="str">
        <f t="shared" si="958"/>
        <v/>
      </c>
      <c r="Z1132" s="199" t="str">
        <f t="shared" si="959"/>
        <v/>
      </c>
      <c r="AA1132" s="199" t="str">
        <f t="shared" si="960"/>
        <v/>
      </c>
      <c r="AB1132" s="201">
        <f t="shared" ca="1" si="961"/>
        <v>2.0434738391174858</v>
      </c>
      <c r="AD1132" s="162">
        <f t="shared" si="962"/>
        <v>0</v>
      </c>
      <c r="AE1132" s="162">
        <f t="shared" si="963"/>
        <v>1.6006968357124081E-4</v>
      </c>
      <c r="AF1132" s="162">
        <f t="shared" si="964"/>
        <v>0</v>
      </c>
      <c r="AG1132" s="162">
        <f t="shared" si="965"/>
        <v>0</v>
      </c>
      <c r="AH1132" s="162" t="str">
        <f t="shared" si="966"/>
        <v/>
      </c>
      <c r="AI1132" s="162" t="str">
        <f t="shared" si="967"/>
        <v/>
      </c>
      <c r="AJ1132" s="162" t="str">
        <f t="shared" si="968"/>
        <v/>
      </c>
      <c r="AK1132" s="162" t="str">
        <f t="shared" si="969"/>
        <v/>
      </c>
      <c r="AM1132" s="199">
        <f t="shared" si="972"/>
        <v>11.822501270736222</v>
      </c>
      <c r="AN1132" s="197">
        <f t="shared" si="974"/>
        <v>0</v>
      </c>
      <c r="AO1132" s="197">
        <f t="shared" si="975"/>
        <v>0</v>
      </c>
      <c r="AP1132" s="197">
        <f t="shared" si="976"/>
        <v>0</v>
      </c>
      <c r="AQ1132" s="197">
        <f t="shared" si="977"/>
        <v>0</v>
      </c>
      <c r="AR1132" s="197" t="str">
        <f t="shared" si="978"/>
        <v/>
      </c>
      <c r="AS1132" s="197" t="str">
        <f t="shared" si="979"/>
        <v/>
      </c>
      <c r="AT1132" s="197" t="str">
        <f t="shared" si="980"/>
        <v/>
      </c>
      <c r="AU1132" s="197" t="str">
        <f t="shared" si="981"/>
        <v/>
      </c>
      <c r="AV1132" s="199">
        <f t="shared" ca="1" si="973"/>
        <v>2.1595495277327932</v>
      </c>
      <c r="AX1132" s="162">
        <f t="shared" si="936"/>
        <v>0</v>
      </c>
      <c r="AY1132" s="162">
        <f t="shared" si="937"/>
        <v>0</v>
      </c>
      <c r="AZ1132" s="162">
        <f t="shared" si="938"/>
        <v>0</v>
      </c>
      <c r="BA1132" s="162">
        <f t="shared" si="939"/>
        <v>0</v>
      </c>
      <c r="BB1132" s="162" t="str">
        <f t="shared" si="940"/>
        <v/>
      </c>
      <c r="BC1132" s="162" t="str">
        <f t="shared" si="941"/>
        <v/>
      </c>
      <c r="BD1132" s="162" t="str">
        <f t="shared" si="942"/>
        <v/>
      </c>
      <c r="BE1132" s="162" t="str">
        <f t="shared" si="943"/>
        <v/>
      </c>
      <c r="BG1132" s="169">
        <f t="shared" si="970"/>
        <v>27.080523767033153</v>
      </c>
      <c r="BH1132" s="169">
        <f t="shared" ca="1" si="971"/>
        <v>2.0822285113589247</v>
      </c>
    </row>
    <row r="1133" spans="11:60" x14ac:dyDescent="0.25">
      <c r="K1133" s="199">
        <f t="shared" si="944"/>
        <v>27.131909960139478</v>
      </c>
      <c r="L1133" s="201">
        <f t="shared" si="945"/>
        <v>0.22755105293171252</v>
      </c>
      <c r="M1133" s="201">
        <f t="shared" si="946"/>
        <v>0.22946480673525727</v>
      </c>
      <c r="N1133" s="201">
        <f t="shared" si="947"/>
        <v>0.24119238353033642</v>
      </c>
      <c r="O1133" s="201">
        <f t="shared" si="948"/>
        <v>0.22776130019381829</v>
      </c>
      <c r="P1133" s="201" t="str">
        <f t="shared" si="949"/>
        <v/>
      </c>
      <c r="Q1133" s="201" t="str">
        <f t="shared" si="950"/>
        <v/>
      </c>
      <c r="R1133" s="201" t="str">
        <f t="shared" si="951"/>
        <v/>
      </c>
      <c r="S1133" s="201" t="str">
        <f t="shared" si="952"/>
        <v/>
      </c>
      <c r="T1133" s="199">
        <f t="shared" si="953"/>
        <v>0</v>
      </c>
      <c r="U1133" s="199">
        <f t="shared" si="954"/>
        <v>5.5511482592702161E-3</v>
      </c>
      <c r="V1133" s="199">
        <f t="shared" si="955"/>
        <v>0</v>
      </c>
      <c r="W1133" s="199">
        <f t="shared" si="956"/>
        <v>0</v>
      </c>
      <c r="X1133" s="199" t="str">
        <f t="shared" si="957"/>
        <v/>
      </c>
      <c r="Y1133" s="199" t="str">
        <f t="shared" si="958"/>
        <v/>
      </c>
      <c r="Z1133" s="199" t="str">
        <f t="shared" si="959"/>
        <v/>
      </c>
      <c r="AA1133" s="199" t="str">
        <f t="shared" si="960"/>
        <v/>
      </c>
      <c r="AB1133" s="201">
        <f t="shared" ca="1" si="961"/>
        <v>2.1278704494071548</v>
      </c>
      <c r="AD1133" s="162">
        <f t="shared" si="962"/>
        <v>0</v>
      </c>
      <c r="AE1133" s="162">
        <f t="shared" si="963"/>
        <v>1.4262618820634859E-4</v>
      </c>
      <c r="AF1133" s="162">
        <f t="shared" si="964"/>
        <v>0</v>
      </c>
      <c r="AG1133" s="162">
        <f t="shared" si="965"/>
        <v>0</v>
      </c>
      <c r="AH1133" s="162" t="str">
        <f t="shared" si="966"/>
        <v/>
      </c>
      <c r="AI1133" s="162" t="str">
        <f t="shared" si="967"/>
        <v/>
      </c>
      <c r="AJ1133" s="162" t="str">
        <f t="shared" si="968"/>
        <v/>
      </c>
      <c r="AK1133" s="162" t="str">
        <f t="shared" si="969"/>
        <v/>
      </c>
      <c r="AM1133" s="199">
        <f t="shared" si="972"/>
        <v>11.833718065110734</v>
      </c>
      <c r="AN1133" s="197">
        <f t="shared" si="974"/>
        <v>0</v>
      </c>
      <c r="AO1133" s="197">
        <f t="shared" si="975"/>
        <v>0</v>
      </c>
      <c r="AP1133" s="197">
        <f t="shared" si="976"/>
        <v>0</v>
      </c>
      <c r="AQ1133" s="197">
        <f t="shared" si="977"/>
        <v>0</v>
      </c>
      <c r="AR1133" s="197" t="str">
        <f t="shared" si="978"/>
        <v/>
      </c>
      <c r="AS1133" s="197" t="str">
        <f t="shared" si="979"/>
        <v/>
      </c>
      <c r="AT1133" s="197" t="str">
        <f t="shared" si="980"/>
        <v/>
      </c>
      <c r="AU1133" s="197" t="str">
        <f t="shared" si="981"/>
        <v/>
      </c>
      <c r="AV1133" s="199">
        <f t="shared" ca="1" si="973"/>
        <v>2.1848550887100351</v>
      </c>
      <c r="AX1133" s="162">
        <f t="shared" si="936"/>
        <v>0</v>
      </c>
      <c r="AY1133" s="162">
        <f t="shared" si="937"/>
        <v>0</v>
      </c>
      <c r="AZ1133" s="162">
        <f t="shared" si="938"/>
        <v>0</v>
      </c>
      <c r="BA1133" s="162">
        <f t="shared" si="939"/>
        <v>0</v>
      </c>
      <c r="BB1133" s="162" t="str">
        <f t="shared" si="940"/>
        <v/>
      </c>
      <c r="BC1133" s="162" t="str">
        <f t="shared" si="941"/>
        <v/>
      </c>
      <c r="BD1133" s="162" t="str">
        <f t="shared" si="942"/>
        <v/>
      </c>
      <c r="BE1133" s="162" t="str">
        <f t="shared" si="943"/>
        <v/>
      </c>
      <c r="BG1133" s="169">
        <f t="shared" si="970"/>
        <v>27.106216863586315</v>
      </c>
      <c r="BH1133" s="169">
        <f t="shared" ca="1" si="971"/>
        <v>2.0434738391174858</v>
      </c>
    </row>
    <row r="1134" spans="11:60" x14ac:dyDescent="0.25">
      <c r="K1134" s="199">
        <f t="shared" si="944"/>
        <v>27.15760305669264</v>
      </c>
      <c r="L1134" s="201">
        <f t="shared" si="945"/>
        <v>0.22776653688335238</v>
      </c>
      <c r="M1134" s="201">
        <f t="shared" si="946"/>
        <v>0.22968210295375657</v>
      </c>
      <c r="N1134" s="201">
        <f t="shared" si="947"/>
        <v>0.24142078540867953</v>
      </c>
      <c r="O1134" s="201">
        <f t="shared" si="948"/>
        <v>0.22797698324324428</v>
      </c>
      <c r="P1134" s="201" t="str">
        <f t="shared" si="949"/>
        <v/>
      </c>
      <c r="Q1134" s="201" t="str">
        <f t="shared" si="950"/>
        <v/>
      </c>
      <c r="R1134" s="201" t="str">
        <f t="shared" si="951"/>
        <v/>
      </c>
      <c r="S1134" s="201" t="str">
        <f t="shared" si="952"/>
        <v/>
      </c>
      <c r="T1134" s="199">
        <f t="shared" si="953"/>
        <v>0</v>
      </c>
      <c r="U1134" s="199">
        <f t="shared" si="954"/>
        <v>4.9472952505476451E-3</v>
      </c>
      <c r="V1134" s="199">
        <f t="shared" si="955"/>
        <v>0</v>
      </c>
      <c r="W1134" s="199">
        <f t="shared" si="956"/>
        <v>0</v>
      </c>
      <c r="X1134" s="199" t="str">
        <f t="shared" si="957"/>
        <v/>
      </c>
      <c r="Y1134" s="199" t="str">
        <f t="shared" si="958"/>
        <v/>
      </c>
      <c r="Z1134" s="199" t="str">
        <f t="shared" si="959"/>
        <v/>
      </c>
      <c r="AA1134" s="199" t="str">
        <f t="shared" si="960"/>
        <v/>
      </c>
      <c r="AB1134" s="201">
        <f t="shared" ca="1" si="961"/>
        <v>2.0946517044612669</v>
      </c>
      <c r="AD1134" s="162">
        <f t="shared" si="962"/>
        <v>0</v>
      </c>
      <c r="AE1134" s="162">
        <f t="shared" si="963"/>
        <v>1.2711133454932201E-4</v>
      </c>
      <c r="AF1134" s="162">
        <f t="shared" si="964"/>
        <v>0</v>
      </c>
      <c r="AG1134" s="162">
        <f t="shared" si="965"/>
        <v>0</v>
      </c>
      <c r="AH1134" s="162" t="str">
        <f t="shared" si="966"/>
        <v/>
      </c>
      <c r="AI1134" s="162" t="str">
        <f t="shared" si="967"/>
        <v/>
      </c>
      <c r="AJ1134" s="162" t="str">
        <f t="shared" si="968"/>
        <v/>
      </c>
      <c r="AK1134" s="162" t="str">
        <f t="shared" si="969"/>
        <v/>
      </c>
      <c r="AM1134" s="199">
        <f t="shared" si="972"/>
        <v>11.844934859485246</v>
      </c>
      <c r="AN1134" s="197">
        <f t="shared" si="974"/>
        <v>0</v>
      </c>
      <c r="AO1134" s="197">
        <f t="shared" si="975"/>
        <v>0</v>
      </c>
      <c r="AP1134" s="197">
        <f t="shared" si="976"/>
        <v>0</v>
      </c>
      <c r="AQ1134" s="197">
        <f t="shared" si="977"/>
        <v>0</v>
      </c>
      <c r="AR1134" s="197" t="str">
        <f t="shared" si="978"/>
        <v/>
      </c>
      <c r="AS1134" s="197" t="str">
        <f t="shared" si="979"/>
        <v/>
      </c>
      <c r="AT1134" s="197" t="str">
        <f t="shared" si="980"/>
        <v/>
      </c>
      <c r="AU1134" s="197" t="str">
        <f t="shared" si="981"/>
        <v/>
      </c>
      <c r="AV1134" s="199">
        <f t="shared" ca="1" si="973"/>
        <v>2.0881543515540106</v>
      </c>
      <c r="AX1134" s="162">
        <f t="shared" si="936"/>
        <v>0</v>
      </c>
      <c r="AY1134" s="162">
        <f t="shared" si="937"/>
        <v>0</v>
      </c>
      <c r="AZ1134" s="162">
        <f t="shared" si="938"/>
        <v>0</v>
      </c>
      <c r="BA1134" s="162">
        <f t="shared" si="939"/>
        <v>0</v>
      </c>
      <c r="BB1134" s="162" t="str">
        <f t="shared" si="940"/>
        <v/>
      </c>
      <c r="BC1134" s="162" t="str">
        <f t="shared" si="941"/>
        <v/>
      </c>
      <c r="BD1134" s="162" t="str">
        <f t="shared" si="942"/>
        <v/>
      </c>
      <c r="BE1134" s="162" t="str">
        <f t="shared" si="943"/>
        <v/>
      </c>
      <c r="BG1134" s="169">
        <f t="shared" si="970"/>
        <v>27.131909960139478</v>
      </c>
      <c r="BH1134" s="169">
        <f t="shared" ca="1" si="971"/>
        <v>2.1278704494071548</v>
      </c>
    </row>
    <row r="1135" spans="11:60" x14ac:dyDescent="0.25">
      <c r="K1135" s="199">
        <f t="shared" si="944"/>
        <v>27.183296153245802</v>
      </c>
      <c r="L1135" s="201">
        <f t="shared" si="945"/>
        <v>0.22798202083499228</v>
      </c>
      <c r="M1135" s="201">
        <f t="shared" si="946"/>
        <v>0.22989939917225585</v>
      </c>
      <c r="N1135" s="201">
        <f t="shared" si="947"/>
        <v>0.24164918728702264</v>
      </c>
      <c r="O1135" s="201">
        <f t="shared" si="948"/>
        <v>0.22819266629267024</v>
      </c>
      <c r="P1135" s="201" t="str">
        <f t="shared" si="949"/>
        <v/>
      </c>
      <c r="Q1135" s="201" t="str">
        <f t="shared" si="950"/>
        <v/>
      </c>
      <c r="R1135" s="201" t="str">
        <f t="shared" si="951"/>
        <v/>
      </c>
      <c r="S1135" s="201" t="str">
        <f t="shared" si="952"/>
        <v/>
      </c>
      <c r="T1135" s="199">
        <f t="shared" si="953"/>
        <v>0</v>
      </c>
      <c r="U1135" s="199">
        <f t="shared" si="954"/>
        <v>4.4100892396174785E-3</v>
      </c>
      <c r="V1135" s="199">
        <f t="shared" si="955"/>
        <v>0</v>
      </c>
      <c r="W1135" s="199">
        <f t="shared" si="956"/>
        <v>0</v>
      </c>
      <c r="X1135" s="199" t="str">
        <f t="shared" si="957"/>
        <v/>
      </c>
      <c r="Y1135" s="199" t="str">
        <f t="shared" si="958"/>
        <v/>
      </c>
      <c r="Z1135" s="199" t="str">
        <f t="shared" si="959"/>
        <v/>
      </c>
      <c r="AA1135" s="199" t="str">
        <f t="shared" si="960"/>
        <v/>
      </c>
      <c r="AB1135" s="201">
        <f t="shared" ca="1" si="961"/>
        <v>2.1508978384679822</v>
      </c>
      <c r="AD1135" s="162">
        <f t="shared" si="962"/>
        <v>0</v>
      </c>
      <c r="AE1135" s="162">
        <f t="shared" si="963"/>
        <v>1.1330884864155408E-4</v>
      </c>
      <c r="AF1135" s="162">
        <f t="shared" si="964"/>
        <v>0</v>
      </c>
      <c r="AG1135" s="162">
        <f t="shared" si="965"/>
        <v>0</v>
      </c>
      <c r="AH1135" s="162" t="str">
        <f t="shared" si="966"/>
        <v/>
      </c>
      <c r="AI1135" s="162" t="str">
        <f t="shared" si="967"/>
        <v/>
      </c>
      <c r="AJ1135" s="162" t="str">
        <f t="shared" si="968"/>
        <v/>
      </c>
      <c r="AK1135" s="162" t="str">
        <f t="shared" si="969"/>
        <v/>
      </c>
      <c r="AM1135" s="199">
        <f t="shared" si="972"/>
        <v>11.856151653859758</v>
      </c>
      <c r="AN1135" s="197">
        <f t="shared" si="974"/>
        <v>0</v>
      </c>
      <c r="AO1135" s="197">
        <f t="shared" si="975"/>
        <v>0</v>
      </c>
      <c r="AP1135" s="197">
        <f t="shared" si="976"/>
        <v>0</v>
      </c>
      <c r="AQ1135" s="197">
        <f t="shared" si="977"/>
        <v>0</v>
      </c>
      <c r="AR1135" s="197" t="str">
        <f t="shared" si="978"/>
        <v/>
      </c>
      <c r="AS1135" s="197" t="str">
        <f t="shared" si="979"/>
        <v/>
      </c>
      <c r="AT1135" s="197" t="str">
        <f t="shared" si="980"/>
        <v/>
      </c>
      <c r="AU1135" s="197" t="str">
        <f t="shared" si="981"/>
        <v/>
      </c>
      <c r="AV1135" s="199">
        <f t="shared" ca="1" si="973"/>
        <v>2.1679464999953795</v>
      </c>
      <c r="AX1135" s="162">
        <f t="shared" si="936"/>
        <v>0</v>
      </c>
      <c r="AY1135" s="162">
        <f t="shared" si="937"/>
        <v>0</v>
      </c>
      <c r="AZ1135" s="162">
        <f t="shared" si="938"/>
        <v>0</v>
      </c>
      <c r="BA1135" s="162">
        <f t="shared" si="939"/>
        <v>0</v>
      </c>
      <c r="BB1135" s="162" t="str">
        <f t="shared" si="940"/>
        <v/>
      </c>
      <c r="BC1135" s="162" t="str">
        <f t="shared" si="941"/>
        <v/>
      </c>
      <c r="BD1135" s="162" t="str">
        <f t="shared" si="942"/>
        <v/>
      </c>
      <c r="BE1135" s="162" t="str">
        <f t="shared" si="943"/>
        <v/>
      </c>
      <c r="BG1135" s="169">
        <f t="shared" si="970"/>
        <v>27.15760305669264</v>
      </c>
      <c r="BH1135" s="169">
        <f t="shared" ca="1" si="971"/>
        <v>2.0946517044612669</v>
      </c>
    </row>
    <row r="1136" spans="11:60" x14ac:dyDescent="0.25">
      <c r="K1136" s="199">
        <f t="shared" si="944"/>
        <v>27.208989249798964</v>
      </c>
      <c r="L1136" s="201">
        <f t="shared" si="945"/>
        <v>0.22819750478663214</v>
      </c>
      <c r="M1136" s="201">
        <f t="shared" si="946"/>
        <v>0.23011669539075516</v>
      </c>
      <c r="N1136" s="201">
        <f t="shared" si="947"/>
        <v>0.24187758916536578</v>
      </c>
      <c r="O1136" s="201">
        <f t="shared" si="948"/>
        <v>0.2284083493420962</v>
      </c>
      <c r="P1136" s="201" t="str">
        <f t="shared" si="949"/>
        <v/>
      </c>
      <c r="Q1136" s="201" t="str">
        <f t="shared" si="950"/>
        <v/>
      </c>
      <c r="R1136" s="201" t="str">
        <f t="shared" si="951"/>
        <v/>
      </c>
      <c r="S1136" s="201" t="str">
        <f t="shared" si="952"/>
        <v/>
      </c>
      <c r="T1136" s="199">
        <f t="shared" si="953"/>
        <v>0</v>
      </c>
      <c r="U1136" s="199">
        <f t="shared" si="954"/>
        <v>3.9320696629996108E-3</v>
      </c>
      <c r="V1136" s="199">
        <f t="shared" si="955"/>
        <v>0</v>
      </c>
      <c r="W1136" s="199">
        <f t="shared" si="956"/>
        <v>0</v>
      </c>
      <c r="X1136" s="199" t="str">
        <f t="shared" si="957"/>
        <v/>
      </c>
      <c r="Y1136" s="199" t="str">
        <f t="shared" si="958"/>
        <v/>
      </c>
      <c r="Z1136" s="199" t="str">
        <f t="shared" si="959"/>
        <v/>
      </c>
      <c r="AA1136" s="199" t="str">
        <f t="shared" si="960"/>
        <v/>
      </c>
      <c r="AB1136" s="201">
        <f t="shared" ca="1" si="961"/>
        <v>2.0567496109720427</v>
      </c>
      <c r="AD1136" s="162">
        <f t="shared" si="962"/>
        <v>0</v>
      </c>
      <c r="AE1136" s="162">
        <f t="shared" si="963"/>
        <v>1.0102704550520943E-4</v>
      </c>
      <c r="AF1136" s="162">
        <f t="shared" si="964"/>
        <v>0</v>
      </c>
      <c r="AG1136" s="162">
        <f t="shared" si="965"/>
        <v>0</v>
      </c>
      <c r="AH1136" s="162" t="str">
        <f t="shared" si="966"/>
        <v/>
      </c>
      <c r="AI1136" s="162" t="str">
        <f t="shared" si="967"/>
        <v/>
      </c>
      <c r="AJ1136" s="162" t="str">
        <f t="shared" si="968"/>
        <v/>
      </c>
      <c r="AK1136" s="162" t="str">
        <f t="shared" si="969"/>
        <v/>
      </c>
      <c r="AM1136" s="199">
        <f t="shared" si="972"/>
        <v>11.86736844823427</v>
      </c>
      <c r="AN1136" s="197">
        <f t="shared" si="974"/>
        <v>0</v>
      </c>
      <c r="AO1136" s="197">
        <f t="shared" si="975"/>
        <v>0</v>
      </c>
      <c r="AP1136" s="197">
        <f t="shared" si="976"/>
        <v>0</v>
      </c>
      <c r="AQ1136" s="197">
        <f t="shared" si="977"/>
        <v>0</v>
      </c>
      <c r="AR1136" s="197" t="str">
        <f t="shared" si="978"/>
        <v/>
      </c>
      <c r="AS1136" s="197" t="str">
        <f t="shared" si="979"/>
        <v/>
      </c>
      <c r="AT1136" s="197" t="str">
        <f t="shared" si="980"/>
        <v/>
      </c>
      <c r="AU1136" s="197" t="str">
        <f t="shared" si="981"/>
        <v/>
      </c>
      <c r="AV1136" s="199">
        <f t="shared" ca="1" si="973"/>
        <v>2.1273158925689959</v>
      </c>
      <c r="AX1136" s="162">
        <f t="shared" si="936"/>
        <v>0</v>
      </c>
      <c r="AY1136" s="162">
        <f t="shared" si="937"/>
        <v>0</v>
      </c>
      <c r="AZ1136" s="162">
        <f t="shared" si="938"/>
        <v>0</v>
      </c>
      <c r="BA1136" s="162">
        <f t="shared" si="939"/>
        <v>0</v>
      </c>
      <c r="BB1136" s="162" t="str">
        <f t="shared" si="940"/>
        <v/>
      </c>
      <c r="BC1136" s="162" t="str">
        <f t="shared" si="941"/>
        <v/>
      </c>
      <c r="BD1136" s="162" t="str">
        <f t="shared" si="942"/>
        <v/>
      </c>
      <c r="BE1136" s="162" t="str">
        <f t="shared" si="943"/>
        <v/>
      </c>
      <c r="BG1136" s="169">
        <f t="shared" si="970"/>
        <v>27.183296153245802</v>
      </c>
      <c r="BH1136" s="169">
        <f t="shared" ca="1" si="971"/>
        <v>2.1508978384679822</v>
      </c>
    </row>
    <row r="1137" spans="11:60" x14ac:dyDescent="0.25">
      <c r="K1137" s="199">
        <f t="shared" si="944"/>
        <v>27.234682346352127</v>
      </c>
      <c r="L1137" s="201">
        <f t="shared" si="945"/>
        <v>0.22841298873827204</v>
      </c>
      <c r="M1137" s="201">
        <f t="shared" si="946"/>
        <v>0.23033399160925447</v>
      </c>
      <c r="N1137" s="201">
        <f t="shared" si="947"/>
        <v>0.24210599104370892</v>
      </c>
      <c r="O1137" s="201">
        <f t="shared" si="948"/>
        <v>0.22862403239152215</v>
      </c>
      <c r="P1137" s="201" t="str">
        <f t="shared" si="949"/>
        <v/>
      </c>
      <c r="Q1137" s="201" t="str">
        <f t="shared" si="950"/>
        <v/>
      </c>
      <c r="R1137" s="201" t="str">
        <f t="shared" si="951"/>
        <v/>
      </c>
      <c r="S1137" s="201" t="str">
        <f t="shared" si="952"/>
        <v/>
      </c>
      <c r="T1137" s="199">
        <f t="shared" si="953"/>
        <v>0</v>
      </c>
      <c r="U1137" s="199">
        <f t="shared" si="954"/>
        <v>3.5066227031485251E-3</v>
      </c>
      <c r="V1137" s="199">
        <f t="shared" si="955"/>
        <v>0</v>
      </c>
      <c r="W1137" s="199">
        <f t="shared" si="956"/>
        <v>0</v>
      </c>
      <c r="X1137" s="199" t="str">
        <f t="shared" si="957"/>
        <v/>
      </c>
      <c r="Y1137" s="199" t="str">
        <f t="shared" si="958"/>
        <v/>
      </c>
      <c r="Z1137" s="199" t="str">
        <f t="shared" si="959"/>
        <v/>
      </c>
      <c r="AA1137" s="199" t="str">
        <f t="shared" si="960"/>
        <v/>
      </c>
      <c r="AB1137" s="201">
        <f t="shared" ca="1" si="961"/>
        <v>2.1572130764139863</v>
      </c>
      <c r="AD1137" s="162">
        <f t="shared" si="962"/>
        <v>0</v>
      </c>
      <c r="AE1137" s="162">
        <f t="shared" si="963"/>
        <v>9.0095995687506102E-5</v>
      </c>
      <c r="AF1137" s="162">
        <f t="shared" si="964"/>
        <v>0</v>
      </c>
      <c r="AG1137" s="162">
        <f t="shared" si="965"/>
        <v>0</v>
      </c>
      <c r="AH1137" s="162" t="str">
        <f t="shared" si="966"/>
        <v/>
      </c>
      <c r="AI1137" s="162" t="str">
        <f t="shared" si="967"/>
        <v/>
      </c>
      <c r="AJ1137" s="162" t="str">
        <f t="shared" si="968"/>
        <v/>
      </c>
      <c r="AK1137" s="162" t="str">
        <f t="shared" si="969"/>
        <v/>
      </c>
      <c r="AM1137" s="199">
        <f t="shared" si="972"/>
        <v>11.878585242608782</v>
      </c>
      <c r="AN1137" s="197">
        <f t="shared" si="974"/>
        <v>0</v>
      </c>
      <c r="AO1137" s="197">
        <f t="shared" si="975"/>
        <v>0</v>
      </c>
      <c r="AP1137" s="197">
        <f t="shared" si="976"/>
        <v>0</v>
      </c>
      <c r="AQ1137" s="197">
        <f t="shared" si="977"/>
        <v>0</v>
      </c>
      <c r="AR1137" s="197" t="str">
        <f t="shared" si="978"/>
        <v/>
      </c>
      <c r="AS1137" s="197" t="str">
        <f t="shared" si="979"/>
        <v/>
      </c>
      <c r="AT1137" s="197" t="str">
        <f t="shared" si="980"/>
        <v/>
      </c>
      <c r="AU1137" s="197" t="str">
        <f t="shared" si="981"/>
        <v/>
      </c>
      <c r="AV1137" s="199">
        <f t="shared" ca="1" si="973"/>
        <v>2.1414162958768692</v>
      </c>
      <c r="AX1137" s="162">
        <f t="shared" si="936"/>
        <v>0</v>
      </c>
      <c r="AY1137" s="162">
        <f t="shared" si="937"/>
        <v>0</v>
      </c>
      <c r="AZ1137" s="162">
        <f t="shared" si="938"/>
        <v>0</v>
      </c>
      <c r="BA1137" s="162">
        <f t="shared" si="939"/>
        <v>0</v>
      </c>
      <c r="BB1137" s="162" t="str">
        <f t="shared" si="940"/>
        <v/>
      </c>
      <c r="BC1137" s="162" t="str">
        <f t="shared" si="941"/>
        <v/>
      </c>
      <c r="BD1137" s="162" t="str">
        <f t="shared" si="942"/>
        <v/>
      </c>
      <c r="BE1137" s="162" t="str">
        <f t="shared" si="943"/>
        <v/>
      </c>
      <c r="BG1137" s="169">
        <f t="shared" si="970"/>
        <v>27.208989249798964</v>
      </c>
      <c r="BH1137" s="169">
        <f t="shared" ca="1" si="971"/>
        <v>2.0567496109720427</v>
      </c>
    </row>
    <row r="1138" spans="11:60" x14ac:dyDescent="0.25">
      <c r="K1138" s="199">
        <f t="shared" si="944"/>
        <v>27.260375442905289</v>
      </c>
      <c r="L1138" s="201">
        <f t="shared" si="945"/>
        <v>0.2286284726899119</v>
      </c>
      <c r="M1138" s="201">
        <f t="shared" si="946"/>
        <v>0.23055128782775375</v>
      </c>
      <c r="N1138" s="201">
        <f t="shared" si="947"/>
        <v>0.24233439292205203</v>
      </c>
      <c r="O1138" s="201">
        <f t="shared" si="948"/>
        <v>0.22883971544094811</v>
      </c>
      <c r="P1138" s="201" t="str">
        <f t="shared" si="949"/>
        <v/>
      </c>
      <c r="Q1138" s="201" t="str">
        <f t="shared" si="950"/>
        <v/>
      </c>
      <c r="R1138" s="201" t="str">
        <f t="shared" si="951"/>
        <v/>
      </c>
      <c r="S1138" s="201" t="str">
        <f t="shared" si="952"/>
        <v/>
      </c>
      <c r="T1138" s="199">
        <f t="shared" si="953"/>
        <v>0</v>
      </c>
      <c r="U1138" s="199">
        <f t="shared" si="954"/>
        <v>3.1278838835195185E-3</v>
      </c>
      <c r="V1138" s="199">
        <f t="shared" si="955"/>
        <v>0</v>
      </c>
      <c r="W1138" s="199">
        <f t="shared" si="956"/>
        <v>0</v>
      </c>
      <c r="X1138" s="199" t="str">
        <f t="shared" si="957"/>
        <v/>
      </c>
      <c r="Y1138" s="199" t="str">
        <f t="shared" si="958"/>
        <v/>
      </c>
      <c r="Z1138" s="199" t="str">
        <f t="shared" si="959"/>
        <v/>
      </c>
      <c r="AA1138" s="199" t="str">
        <f t="shared" si="960"/>
        <v/>
      </c>
      <c r="AB1138" s="201">
        <f t="shared" ca="1" si="961"/>
        <v>2.0440082158892885</v>
      </c>
      <c r="AD1138" s="162">
        <f t="shared" si="962"/>
        <v>0</v>
      </c>
      <c r="AE1138" s="162">
        <f t="shared" si="963"/>
        <v>8.0365022626347309E-5</v>
      </c>
      <c r="AF1138" s="162">
        <f t="shared" si="964"/>
        <v>0</v>
      </c>
      <c r="AG1138" s="162">
        <f t="shared" si="965"/>
        <v>0</v>
      </c>
      <c r="AH1138" s="162" t="str">
        <f t="shared" si="966"/>
        <v/>
      </c>
      <c r="AI1138" s="162" t="str">
        <f t="shared" si="967"/>
        <v/>
      </c>
      <c r="AJ1138" s="162" t="str">
        <f t="shared" si="968"/>
        <v/>
      </c>
      <c r="AK1138" s="162" t="str">
        <f t="shared" si="969"/>
        <v/>
      </c>
      <c r="AM1138" s="199">
        <f t="shared" si="972"/>
        <v>11.889802036983294</v>
      </c>
      <c r="AN1138" s="197">
        <f t="shared" si="974"/>
        <v>0</v>
      </c>
      <c r="AO1138" s="197">
        <f t="shared" si="975"/>
        <v>0</v>
      </c>
      <c r="AP1138" s="197">
        <f t="shared" si="976"/>
        <v>0</v>
      </c>
      <c r="AQ1138" s="197">
        <f t="shared" si="977"/>
        <v>0</v>
      </c>
      <c r="AR1138" s="197" t="str">
        <f t="shared" si="978"/>
        <v/>
      </c>
      <c r="AS1138" s="197" t="str">
        <f t="shared" si="979"/>
        <v/>
      </c>
      <c r="AT1138" s="197" t="str">
        <f t="shared" si="980"/>
        <v/>
      </c>
      <c r="AU1138" s="197" t="str">
        <f t="shared" si="981"/>
        <v/>
      </c>
      <c r="AV1138" s="199">
        <f t="shared" ca="1" si="973"/>
        <v>2.1055308205630174</v>
      </c>
      <c r="AX1138" s="162">
        <f t="shared" si="936"/>
        <v>0</v>
      </c>
      <c r="AY1138" s="162">
        <f t="shared" si="937"/>
        <v>0</v>
      </c>
      <c r="AZ1138" s="162">
        <f t="shared" si="938"/>
        <v>0</v>
      </c>
      <c r="BA1138" s="162">
        <f t="shared" si="939"/>
        <v>0</v>
      </c>
      <c r="BB1138" s="162" t="str">
        <f t="shared" si="940"/>
        <v/>
      </c>
      <c r="BC1138" s="162" t="str">
        <f t="shared" si="941"/>
        <v/>
      </c>
      <c r="BD1138" s="162" t="str">
        <f t="shared" si="942"/>
        <v/>
      </c>
      <c r="BE1138" s="162" t="str">
        <f t="shared" si="943"/>
        <v/>
      </c>
      <c r="BG1138" s="169">
        <f t="shared" si="970"/>
        <v>27.234682346352127</v>
      </c>
      <c r="BH1138" s="169">
        <f t="shared" ca="1" si="971"/>
        <v>2.1572130764139863</v>
      </c>
    </row>
    <row r="1139" spans="11:60" x14ac:dyDescent="0.25">
      <c r="K1139" s="199">
        <f t="shared" si="944"/>
        <v>27.286068539458451</v>
      </c>
      <c r="L1139" s="201">
        <f t="shared" si="945"/>
        <v>0.2288439566415518</v>
      </c>
      <c r="M1139" s="201">
        <f t="shared" si="946"/>
        <v>0.23076858404625306</v>
      </c>
      <c r="N1139" s="201">
        <f t="shared" si="947"/>
        <v>0.24256279480039514</v>
      </c>
      <c r="O1139" s="201">
        <f t="shared" si="948"/>
        <v>0.2290553984903741</v>
      </c>
      <c r="P1139" s="201" t="str">
        <f t="shared" si="949"/>
        <v/>
      </c>
      <c r="Q1139" s="201" t="str">
        <f t="shared" si="950"/>
        <v/>
      </c>
      <c r="R1139" s="201" t="str">
        <f t="shared" si="951"/>
        <v/>
      </c>
      <c r="S1139" s="201" t="str">
        <f t="shared" si="952"/>
        <v/>
      </c>
      <c r="T1139" s="199">
        <f t="shared" si="953"/>
        <v>0</v>
      </c>
      <c r="U1139" s="199">
        <f t="shared" si="954"/>
        <v>2.7906520167994267E-3</v>
      </c>
      <c r="V1139" s="199">
        <f t="shared" si="955"/>
        <v>0</v>
      </c>
      <c r="W1139" s="199">
        <f t="shared" si="956"/>
        <v>0</v>
      </c>
      <c r="X1139" s="199" t="str">
        <f t="shared" si="957"/>
        <v/>
      </c>
      <c r="Y1139" s="199" t="str">
        <f t="shared" si="958"/>
        <v/>
      </c>
      <c r="Z1139" s="199" t="str">
        <f t="shared" si="959"/>
        <v/>
      </c>
      <c r="AA1139" s="199" t="str">
        <f t="shared" si="960"/>
        <v/>
      </c>
      <c r="AB1139" s="201">
        <f t="shared" ca="1" si="961"/>
        <v>2.0073179531151633</v>
      </c>
      <c r="AD1139" s="162">
        <f t="shared" si="962"/>
        <v>0</v>
      </c>
      <c r="AE1139" s="162">
        <f t="shared" si="963"/>
        <v>7.1700491713904831E-5</v>
      </c>
      <c r="AF1139" s="162">
        <f t="shared" si="964"/>
        <v>0</v>
      </c>
      <c r="AG1139" s="162">
        <f t="shared" si="965"/>
        <v>0</v>
      </c>
      <c r="AH1139" s="162" t="str">
        <f t="shared" si="966"/>
        <v/>
      </c>
      <c r="AI1139" s="162" t="str">
        <f t="shared" si="967"/>
        <v/>
      </c>
      <c r="AJ1139" s="162" t="str">
        <f t="shared" si="968"/>
        <v/>
      </c>
      <c r="AK1139" s="162" t="str">
        <f t="shared" si="969"/>
        <v/>
      </c>
      <c r="AM1139" s="199">
        <f t="shared" si="972"/>
        <v>11.901018831357806</v>
      </c>
      <c r="AN1139" s="197">
        <f t="shared" si="974"/>
        <v>0</v>
      </c>
      <c r="AO1139" s="197">
        <f t="shared" si="975"/>
        <v>0</v>
      </c>
      <c r="AP1139" s="197">
        <f t="shared" si="976"/>
        <v>0</v>
      </c>
      <c r="AQ1139" s="197">
        <f t="shared" si="977"/>
        <v>0</v>
      </c>
      <c r="AR1139" s="197" t="str">
        <f t="shared" si="978"/>
        <v/>
      </c>
      <c r="AS1139" s="197" t="str">
        <f t="shared" si="979"/>
        <v/>
      </c>
      <c r="AT1139" s="197" t="str">
        <f t="shared" si="980"/>
        <v/>
      </c>
      <c r="AU1139" s="197" t="str">
        <f t="shared" si="981"/>
        <v/>
      </c>
      <c r="AV1139" s="199">
        <f t="shared" ca="1" si="973"/>
        <v>2.050810751642596</v>
      </c>
      <c r="AX1139" s="162">
        <f t="shared" si="936"/>
        <v>0</v>
      </c>
      <c r="AY1139" s="162">
        <f t="shared" si="937"/>
        <v>0</v>
      </c>
      <c r="AZ1139" s="162">
        <f t="shared" si="938"/>
        <v>0</v>
      </c>
      <c r="BA1139" s="162">
        <f t="shared" si="939"/>
        <v>0</v>
      </c>
      <c r="BB1139" s="162" t="str">
        <f t="shared" si="940"/>
        <v/>
      </c>
      <c r="BC1139" s="162" t="str">
        <f t="shared" si="941"/>
        <v/>
      </c>
      <c r="BD1139" s="162" t="str">
        <f t="shared" si="942"/>
        <v/>
      </c>
      <c r="BE1139" s="162" t="str">
        <f t="shared" si="943"/>
        <v/>
      </c>
      <c r="BG1139" s="169">
        <f t="shared" si="970"/>
        <v>27.260375442905289</v>
      </c>
      <c r="BH1139" s="169">
        <f t="shared" ca="1" si="971"/>
        <v>2.0440082158892885</v>
      </c>
    </row>
    <row r="1140" spans="11:60" x14ac:dyDescent="0.25">
      <c r="K1140" s="199">
        <f t="shared" si="944"/>
        <v>27.311761636011614</v>
      </c>
      <c r="L1140" s="201">
        <f t="shared" si="945"/>
        <v>0.22905944059319167</v>
      </c>
      <c r="M1140" s="201">
        <f t="shared" si="946"/>
        <v>0.23098588026475234</v>
      </c>
      <c r="N1140" s="201">
        <f t="shared" si="947"/>
        <v>0.24279119667873825</v>
      </c>
      <c r="O1140" s="201">
        <f t="shared" si="948"/>
        <v>0.22927108153980005</v>
      </c>
      <c r="P1140" s="201" t="str">
        <f t="shared" si="949"/>
        <v/>
      </c>
      <c r="Q1140" s="201" t="str">
        <f t="shared" si="950"/>
        <v/>
      </c>
      <c r="R1140" s="201" t="str">
        <f t="shared" si="951"/>
        <v/>
      </c>
      <c r="S1140" s="201" t="str">
        <f t="shared" si="952"/>
        <v/>
      </c>
      <c r="T1140" s="199">
        <f t="shared" si="953"/>
        <v>0</v>
      </c>
      <c r="U1140" s="199">
        <f t="shared" si="954"/>
        <v>2.4903131659259957E-3</v>
      </c>
      <c r="V1140" s="199">
        <f t="shared" si="955"/>
        <v>0</v>
      </c>
      <c r="W1140" s="199">
        <f t="shared" si="956"/>
        <v>0</v>
      </c>
      <c r="X1140" s="199" t="str">
        <f t="shared" si="957"/>
        <v/>
      </c>
      <c r="Y1140" s="199" t="str">
        <f t="shared" si="958"/>
        <v/>
      </c>
      <c r="Z1140" s="199" t="str">
        <f t="shared" si="959"/>
        <v/>
      </c>
      <c r="AA1140" s="199" t="str">
        <f t="shared" si="960"/>
        <v/>
      </c>
      <c r="AB1140" s="201">
        <f t="shared" ca="1" si="961"/>
        <v>2.128438294503642</v>
      </c>
      <c r="AD1140" s="162">
        <f t="shared" si="962"/>
        <v>0</v>
      </c>
      <c r="AE1140" s="162">
        <f t="shared" si="963"/>
        <v>6.3983856619747941E-5</v>
      </c>
      <c r="AF1140" s="162">
        <f t="shared" si="964"/>
        <v>0</v>
      </c>
      <c r="AG1140" s="162">
        <f t="shared" si="965"/>
        <v>0</v>
      </c>
      <c r="AH1140" s="162" t="str">
        <f t="shared" si="966"/>
        <v/>
      </c>
      <c r="AI1140" s="162" t="str">
        <f t="shared" si="967"/>
        <v/>
      </c>
      <c r="AJ1140" s="162" t="str">
        <f t="shared" si="968"/>
        <v/>
      </c>
      <c r="AK1140" s="162" t="str">
        <f t="shared" si="969"/>
        <v/>
      </c>
      <c r="AM1140" s="199">
        <f t="shared" si="972"/>
        <v>11.912235625732318</v>
      </c>
      <c r="AN1140" s="197">
        <f t="shared" si="974"/>
        <v>0</v>
      </c>
      <c r="AO1140" s="197">
        <f t="shared" si="975"/>
        <v>0</v>
      </c>
      <c r="AP1140" s="197">
        <f t="shared" si="976"/>
        <v>0</v>
      </c>
      <c r="AQ1140" s="197">
        <f t="shared" si="977"/>
        <v>0</v>
      </c>
      <c r="AR1140" s="197" t="str">
        <f t="shared" si="978"/>
        <v/>
      </c>
      <c r="AS1140" s="197" t="str">
        <f t="shared" si="979"/>
        <v/>
      </c>
      <c r="AT1140" s="197" t="str">
        <f t="shared" si="980"/>
        <v/>
      </c>
      <c r="AU1140" s="197" t="str">
        <f t="shared" si="981"/>
        <v/>
      </c>
      <c r="AV1140" s="199">
        <f t="shared" ca="1" si="973"/>
        <v>2.1666858405400684</v>
      </c>
      <c r="AX1140" s="162">
        <f t="shared" si="936"/>
        <v>0</v>
      </c>
      <c r="AY1140" s="162">
        <f t="shared" si="937"/>
        <v>0</v>
      </c>
      <c r="AZ1140" s="162">
        <f t="shared" si="938"/>
        <v>0</v>
      </c>
      <c r="BA1140" s="162">
        <f t="shared" si="939"/>
        <v>0</v>
      </c>
      <c r="BB1140" s="162" t="str">
        <f t="shared" si="940"/>
        <v/>
      </c>
      <c r="BC1140" s="162" t="str">
        <f t="shared" si="941"/>
        <v/>
      </c>
      <c r="BD1140" s="162" t="str">
        <f t="shared" si="942"/>
        <v/>
      </c>
      <c r="BE1140" s="162" t="str">
        <f t="shared" si="943"/>
        <v/>
      </c>
      <c r="BG1140" s="169">
        <f t="shared" si="970"/>
        <v>27.286068539458451</v>
      </c>
      <c r="BH1140" s="169">
        <f t="shared" ca="1" si="971"/>
        <v>2.0073179531151633</v>
      </c>
    </row>
    <row r="1141" spans="11:60" x14ac:dyDescent="0.25">
      <c r="K1141" s="199">
        <f t="shared" si="944"/>
        <v>27.337454732564776</v>
      </c>
      <c r="L1141" s="201">
        <f t="shared" si="945"/>
        <v>0.22927492454483156</v>
      </c>
      <c r="M1141" s="201">
        <f t="shared" si="946"/>
        <v>0.23120317648325164</v>
      </c>
      <c r="N1141" s="201">
        <f t="shared" si="947"/>
        <v>0.24301959855708138</v>
      </c>
      <c r="O1141" s="201">
        <f t="shared" si="948"/>
        <v>0.22948676458922601</v>
      </c>
      <c r="P1141" s="201" t="str">
        <f t="shared" si="949"/>
        <v/>
      </c>
      <c r="Q1141" s="201" t="str">
        <f t="shared" si="950"/>
        <v/>
      </c>
      <c r="R1141" s="201" t="str">
        <f t="shared" si="951"/>
        <v/>
      </c>
      <c r="S1141" s="201" t="str">
        <f t="shared" si="952"/>
        <v/>
      </c>
      <c r="T1141" s="199">
        <f t="shared" si="953"/>
        <v>0</v>
      </c>
      <c r="U1141" s="199">
        <f t="shared" si="954"/>
        <v>2.2227734377613089E-3</v>
      </c>
      <c r="V1141" s="199">
        <f t="shared" si="955"/>
        <v>0</v>
      </c>
      <c r="W1141" s="199">
        <f t="shared" si="956"/>
        <v>0</v>
      </c>
      <c r="X1141" s="199" t="str">
        <f t="shared" si="957"/>
        <v/>
      </c>
      <c r="Y1141" s="199" t="str">
        <f t="shared" si="958"/>
        <v/>
      </c>
      <c r="Z1141" s="199" t="str">
        <f t="shared" si="959"/>
        <v/>
      </c>
      <c r="AA1141" s="199" t="str">
        <f t="shared" si="960"/>
        <v/>
      </c>
      <c r="AB1141" s="201">
        <f t="shared" ca="1" si="961"/>
        <v>2.1322817222224231</v>
      </c>
      <c r="AD1141" s="162">
        <f t="shared" si="962"/>
        <v>0</v>
      </c>
      <c r="AE1141" s="162">
        <f t="shared" si="963"/>
        <v>5.7109932552205845E-5</v>
      </c>
      <c r="AF1141" s="162">
        <f t="shared" si="964"/>
        <v>0</v>
      </c>
      <c r="AG1141" s="162">
        <f t="shared" si="965"/>
        <v>0</v>
      </c>
      <c r="AH1141" s="162" t="str">
        <f t="shared" si="966"/>
        <v/>
      </c>
      <c r="AI1141" s="162" t="str">
        <f t="shared" si="967"/>
        <v/>
      </c>
      <c r="AJ1141" s="162" t="str">
        <f t="shared" si="968"/>
        <v/>
      </c>
      <c r="AK1141" s="162" t="str">
        <f t="shared" si="969"/>
        <v/>
      </c>
      <c r="AM1141" s="199">
        <f t="shared" si="972"/>
        <v>11.92345242010683</v>
      </c>
      <c r="AN1141" s="197">
        <f t="shared" si="974"/>
        <v>0</v>
      </c>
      <c r="AO1141" s="197">
        <f t="shared" si="975"/>
        <v>0</v>
      </c>
      <c r="AP1141" s="197">
        <f t="shared" si="976"/>
        <v>0</v>
      </c>
      <c r="AQ1141" s="197">
        <f t="shared" si="977"/>
        <v>0</v>
      </c>
      <c r="AR1141" s="197" t="str">
        <f t="shared" si="978"/>
        <v/>
      </c>
      <c r="AS1141" s="197" t="str">
        <f t="shared" si="979"/>
        <v/>
      </c>
      <c r="AT1141" s="197" t="str">
        <f t="shared" si="980"/>
        <v/>
      </c>
      <c r="AU1141" s="197" t="str">
        <f t="shared" si="981"/>
        <v/>
      </c>
      <c r="AV1141" s="199">
        <f t="shared" ca="1" si="973"/>
        <v>2.0478231164093472</v>
      </c>
      <c r="AX1141" s="162">
        <f t="shared" si="936"/>
        <v>0</v>
      </c>
      <c r="AY1141" s="162">
        <f t="shared" si="937"/>
        <v>0</v>
      </c>
      <c r="AZ1141" s="162">
        <f t="shared" si="938"/>
        <v>0</v>
      </c>
      <c r="BA1141" s="162">
        <f t="shared" si="939"/>
        <v>0</v>
      </c>
      <c r="BB1141" s="162" t="str">
        <f t="shared" si="940"/>
        <v/>
      </c>
      <c r="BC1141" s="162" t="str">
        <f t="shared" si="941"/>
        <v/>
      </c>
      <c r="BD1141" s="162" t="str">
        <f t="shared" si="942"/>
        <v/>
      </c>
      <c r="BE1141" s="162" t="str">
        <f t="shared" si="943"/>
        <v/>
      </c>
      <c r="BG1141" s="169">
        <f t="shared" si="970"/>
        <v>27.311761636011614</v>
      </c>
      <c r="BH1141" s="169">
        <f t="shared" ca="1" si="971"/>
        <v>2.128438294503642</v>
      </c>
    </row>
    <row r="1142" spans="11:60" x14ac:dyDescent="0.25">
      <c r="K1142" s="199">
        <f t="shared" si="944"/>
        <v>27.363147829117938</v>
      </c>
      <c r="L1142" s="201">
        <f t="shared" si="945"/>
        <v>0.22949040849647143</v>
      </c>
      <c r="M1142" s="201">
        <f t="shared" si="946"/>
        <v>0.23142047270175092</v>
      </c>
      <c r="N1142" s="201">
        <f t="shared" si="947"/>
        <v>0.24324800043542449</v>
      </c>
      <c r="O1142" s="201">
        <f t="shared" si="948"/>
        <v>0.22970244763865197</v>
      </c>
      <c r="P1142" s="201" t="str">
        <f t="shared" si="949"/>
        <v/>
      </c>
      <c r="Q1142" s="201" t="str">
        <f t="shared" si="950"/>
        <v/>
      </c>
      <c r="R1142" s="201" t="str">
        <f t="shared" si="951"/>
        <v/>
      </c>
      <c r="S1142" s="201" t="str">
        <f t="shared" si="952"/>
        <v/>
      </c>
      <c r="T1142" s="199">
        <f t="shared" si="953"/>
        <v>0</v>
      </c>
      <c r="U1142" s="199">
        <f t="shared" si="954"/>
        <v>1.9843995701346148E-3</v>
      </c>
      <c r="V1142" s="199">
        <f t="shared" si="955"/>
        <v>0</v>
      </c>
      <c r="W1142" s="199">
        <f t="shared" si="956"/>
        <v>0</v>
      </c>
      <c r="X1142" s="199" t="str">
        <f t="shared" si="957"/>
        <v/>
      </c>
      <c r="Y1142" s="199" t="str">
        <f t="shared" si="958"/>
        <v/>
      </c>
      <c r="Z1142" s="199" t="str">
        <f t="shared" si="959"/>
        <v/>
      </c>
      <c r="AA1142" s="199" t="str">
        <f t="shared" si="960"/>
        <v/>
      </c>
      <c r="AB1142" s="201">
        <f t="shared" ca="1" si="961"/>
        <v>2.0985364797081738</v>
      </c>
      <c r="AD1142" s="162">
        <f t="shared" si="962"/>
        <v>0</v>
      </c>
      <c r="AE1142" s="162">
        <f t="shared" si="963"/>
        <v>5.0985369755522465E-5</v>
      </c>
      <c r="AF1142" s="162">
        <f t="shared" si="964"/>
        <v>0</v>
      </c>
      <c r="AG1142" s="162">
        <f t="shared" si="965"/>
        <v>0</v>
      </c>
      <c r="AH1142" s="162" t="str">
        <f t="shared" si="966"/>
        <v/>
      </c>
      <c r="AI1142" s="162" t="str">
        <f t="shared" si="967"/>
        <v/>
      </c>
      <c r="AJ1142" s="162" t="str">
        <f t="shared" si="968"/>
        <v/>
      </c>
      <c r="AK1142" s="162" t="str">
        <f t="shared" si="969"/>
        <v/>
      </c>
      <c r="AM1142" s="199">
        <f t="shared" si="972"/>
        <v>11.934669214481342</v>
      </c>
      <c r="AN1142" s="197">
        <f t="shared" si="974"/>
        <v>0</v>
      </c>
      <c r="AO1142" s="197">
        <f t="shared" si="975"/>
        <v>0</v>
      </c>
      <c r="AP1142" s="197">
        <f t="shared" si="976"/>
        <v>0</v>
      </c>
      <c r="AQ1142" s="197">
        <f t="shared" si="977"/>
        <v>0</v>
      </c>
      <c r="AR1142" s="197" t="str">
        <f t="shared" si="978"/>
        <v/>
      </c>
      <c r="AS1142" s="197" t="str">
        <f t="shared" si="979"/>
        <v/>
      </c>
      <c r="AT1142" s="197" t="str">
        <f t="shared" si="980"/>
        <v/>
      </c>
      <c r="AU1142" s="197" t="str">
        <f t="shared" si="981"/>
        <v/>
      </c>
      <c r="AV1142" s="199">
        <f t="shared" ca="1" si="973"/>
        <v>2.1689795839728165</v>
      </c>
      <c r="AX1142" s="162">
        <f t="shared" ref="AX1142:AX1205" si="982">IF(AN1142="","",($AM1143-$AM1142)*AN1142)</f>
        <v>0</v>
      </c>
      <c r="AY1142" s="162">
        <f t="shared" ref="AY1142:AY1205" si="983">IF(AO1142="","",($AM1143-$AM1142)*AO1142)</f>
        <v>0</v>
      </c>
      <c r="AZ1142" s="162">
        <f t="shared" ref="AZ1142:AZ1205" si="984">IF(AP1142="","",($AM1143-$AM1142)*AP1142)</f>
        <v>0</v>
      </c>
      <c r="BA1142" s="162">
        <f t="shared" ref="BA1142:BA1205" si="985">IF(AQ1142="","",($AM1143-$AM1142)*AQ1142)</f>
        <v>0</v>
      </c>
      <c r="BB1142" s="162" t="str">
        <f t="shared" ref="BB1142:BB1205" si="986">IF(AR1142="","",($AM1143-$AM1142)*AR1142)</f>
        <v/>
      </c>
      <c r="BC1142" s="162" t="str">
        <f t="shared" ref="BC1142:BC1205" si="987">IF(AS1142="","",($AM1143-$AM1142)*AS1142)</f>
        <v/>
      </c>
      <c r="BD1142" s="162" t="str">
        <f t="shared" ref="BD1142:BD1205" si="988">IF(AT1142="","",($AM1143-$AM1142)*AT1142)</f>
        <v/>
      </c>
      <c r="BE1142" s="162" t="str">
        <f t="shared" ref="BE1142:BE1205" si="989">IF(AU1142="","",($AM1143-$AM1142)*AU1142)</f>
        <v/>
      </c>
      <c r="BG1142" s="169">
        <f t="shared" si="970"/>
        <v>27.337454732564776</v>
      </c>
      <c r="BH1142" s="169">
        <f t="shared" ca="1" si="971"/>
        <v>2.1322817222224231</v>
      </c>
    </row>
    <row r="1143" spans="11:60" x14ac:dyDescent="0.25">
      <c r="K1143" s="199">
        <f t="shared" si="944"/>
        <v>27.388840925671101</v>
      </c>
      <c r="L1143" s="201">
        <f t="shared" si="945"/>
        <v>0.22970589244811129</v>
      </c>
      <c r="M1143" s="201">
        <f t="shared" si="946"/>
        <v>0.23163776892025023</v>
      </c>
      <c r="N1143" s="201">
        <f t="shared" si="947"/>
        <v>0.24347640231376763</v>
      </c>
      <c r="O1143" s="201">
        <f t="shared" si="948"/>
        <v>0.22991813068807793</v>
      </c>
      <c r="P1143" s="201" t="str">
        <f t="shared" si="949"/>
        <v/>
      </c>
      <c r="Q1143" s="201" t="str">
        <f t="shared" si="950"/>
        <v/>
      </c>
      <c r="R1143" s="201" t="str">
        <f t="shared" si="951"/>
        <v/>
      </c>
      <c r="S1143" s="201" t="str">
        <f t="shared" si="952"/>
        <v/>
      </c>
      <c r="T1143" s="199">
        <f t="shared" si="953"/>
        <v>0</v>
      </c>
      <c r="U1143" s="199">
        <f t="shared" si="954"/>
        <v>1.7719663968025557E-3</v>
      </c>
      <c r="V1143" s="199">
        <f t="shared" si="955"/>
        <v>0</v>
      </c>
      <c r="W1143" s="199">
        <f t="shared" si="956"/>
        <v>0</v>
      </c>
      <c r="X1143" s="199" t="str">
        <f t="shared" si="957"/>
        <v/>
      </c>
      <c r="Y1143" s="199" t="str">
        <f t="shared" si="958"/>
        <v/>
      </c>
      <c r="Z1143" s="199" t="str">
        <f t="shared" si="959"/>
        <v/>
      </c>
      <c r="AA1143" s="199" t="str">
        <f t="shared" si="960"/>
        <v/>
      </c>
      <c r="AB1143" s="201">
        <f t="shared" ca="1" si="961"/>
        <v>2.0715123700120781</v>
      </c>
      <c r="AD1143" s="162">
        <f t="shared" si="962"/>
        <v>0</v>
      </c>
      <c r="AE1143" s="162">
        <f t="shared" si="963"/>
        <v>4.55273037220072E-5</v>
      </c>
      <c r="AF1143" s="162">
        <f t="shared" si="964"/>
        <v>0</v>
      </c>
      <c r="AG1143" s="162">
        <f t="shared" si="965"/>
        <v>0</v>
      </c>
      <c r="AH1143" s="162" t="str">
        <f t="shared" si="966"/>
        <v/>
      </c>
      <c r="AI1143" s="162" t="str">
        <f t="shared" si="967"/>
        <v/>
      </c>
      <c r="AJ1143" s="162" t="str">
        <f t="shared" si="968"/>
        <v/>
      </c>
      <c r="AK1143" s="162" t="str">
        <f t="shared" si="969"/>
        <v/>
      </c>
      <c r="AM1143" s="199">
        <f t="shared" si="972"/>
        <v>11.945886008855854</v>
      </c>
      <c r="AN1143" s="197">
        <f t="shared" si="974"/>
        <v>0</v>
      </c>
      <c r="AO1143" s="197">
        <f t="shared" si="975"/>
        <v>0</v>
      </c>
      <c r="AP1143" s="197">
        <f t="shared" si="976"/>
        <v>0</v>
      </c>
      <c r="AQ1143" s="197">
        <f t="shared" si="977"/>
        <v>0</v>
      </c>
      <c r="AR1143" s="197" t="str">
        <f t="shared" si="978"/>
        <v/>
      </c>
      <c r="AS1143" s="197" t="str">
        <f t="shared" si="979"/>
        <v/>
      </c>
      <c r="AT1143" s="197" t="str">
        <f t="shared" si="980"/>
        <v/>
      </c>
      <c r="AU1143" s="197" t="str">
        <f t="shared" si="981"/>
        <v/>
      </c>
      <c r="AV1143" s="199">
        <f t="shared" ca="1" si="973"/>
        <v>2.1042809824592204</v>
      </c>
      <c r="AX1143" s="162">
        <f t="shared" si="982"/>
        <v>0</v>
      </c>
      <c r="AY1143" s="162">
        <f t="shared" si="983"/>
        <v>0</v>
      </c>
      <c r="AZ1143" s="162">
        <f t="shared" si="984"/>
        <v>0</v>
      </c>
      <c r="BA1143" s="162">
        <f t="shared" si="985"/>
        <v>0</v>
      </c>
      <c r="BB1143" s="162" t="str">
        <f t="shared" si="986"/>
        <v/>
      </c>
      <c r="BC1143" s="162" t="str">
        <f t="shared" si="987"/>
        <v/>
      </c>
      <c r="BD1143" s="162" t="str">
        <f t="shared" si="988"/>
        <v/>
      </c>
      <c r="BE1143" s="162" t="str">
        <f t="shared" si="989"/>
        <v/>
      </c>
      <c r="BG1143" s="169">
        <f t="shared" si="970"/>
        <v>27.363147829117938</v>
      </c>
      <c r="BH1143" s="169">
        <f t="shared" ca="1" si="971"/>
        <v>2.0985364797081738</v>
      </c>
    </row>
    <row r="1144" spans="11:60" x14ac:dyDescent="0.25">
      <c r="K1144" s="199">
        <f t="shared" si="944"/>
        <v>27.414534022224263</v>
      </c>
      <c r="L1144" s="201">
        <f t="shared" si="945"/>
        <v>0.22992137639975119</v>
      </c>
      <c r="M1144" s="201">
        <f t="shared" si="946"/>
        <v>0.23185506513874954</v>
      </c>
      <c r="N1144" s="201">
        <f t="shared" si="947"/>
        <v>0.24370480419211074</v>
      </c>
      <c r="O1144" s="201">
        <f t="shared" si="948"/>
        <v>0.23013381373750391</v>
      </c>
      <c r="P1144" s="201" t="str">
        <f t="shared" si="949"/>
        <v/>
      </c>
      <c r="Q1144" s="201" t="str">
        <f t="shared" si="950"/>
        <v/>
      </c>
      <c r="R1144" s="201" t="str">
        <f t="shared" si="951"/>
        <v/>
      </c>
      <c r="S1144" s="201" t="str">
        <f t="shared" si="952"/>
        <v/>
      </c>
      <c r="T1144" s="199">
        <f t="shared" si="953"/>
        <v>0</v>
      </c>
      <c r="U1144" s="199">
        <f t="shared" si="954"/>
        <v>1.5826103837702976E-3</v>
      </c>
      <c r="V1144" s="199">
        <f t="shared" si="955"/>
        <v>0</v>
      </c>
      <c r="W1144" s="199">
        <f t="shared" si="956"/>
        <v>0</v>
      </c>
      <c r="X1144" s="199" t="str">
        <f t="shared" si="957"/>
        <v/>
      </c>
      <c r="Y1144" s="199" t="str">
        <f t="shared" si="958"/>
        <v/>
      </c>
      <c r="Z1144" s="199" t="str">
        <f t="shared" si="959"/>
        <v/>
      </c>
      <c r="AA1144" s="199" t="str">
        <f t="shared" si="960"/>
        <v/>
      </c>
      <c r="AB1144" s="201">
        <f t="shared" ca="1" si="961"/>
        <v>2.1283230714943833</v>
      </c>
      <c r="AD1144" s="162">
        <f t="shared" si="962"/>
        <v>0</v>
      </c>
      <c r="AE1144" s="162">
        <f t="shared" si="963"/>
        <v>4.0662161396247527E-5</v>
      </c>
      <c r="AF1144" s="162">
        <f t="shared" si="964"/>
        <v>0</v>
      </c>
      <c r="AG1144" s="162">
        <f t="shared" si="965"/>
        <v>0</v>
      </c>
      <c r="AH1144" s="162" t="str">
        <f t="shared" si="966"/>
        <v/>
      </c>
      <c r="AI1144" s="162" t="str">
        <f t="shared" si="967"/>
        <v/>
      </c>
      <c r="AJ1144" s="162" t="str">
        <f t="shared" si="968"/>
        <v/>
      </c>
      <c r="AK1144" s="162" t="str">
        <f t="shared" si="969"/>
        <v/>
      </c>
      <c r="AM1144" s="199">
        <f t="shared" si="972"/>
        <v>11.957102803230367</v>
      </c>
      <c r="AN1144" s="197">
        <f t="shared" si="974"/>
        <v>0</v>
      </c>
      <c r="AO1144" s="197">
        <f t="shared" si="975"/>
        <v>0</v>
      </c>
      <c r="AP1144" s="197">
        <f t="shared" si="976"/>
        <v>0</v>
      </c>
      <c r="AQ1144" s="197">
        <f t="shared" si="977"/>
        <v>0</v>
      </c>
      <c r="AR1144" s="197" t="str">
        <f t="shared" si="978"/>
        <v/>
      </c>
      <c r="AS1144" s="197" t="str">
        <f t="shared" si="979"/>
        <v/>
      </c>
      <c r="AT1144" s="197" t="str">
        <f t="shared" si="980"/>
        <v/>
      </c>
      <c r="AU1144" s="197" t="str">
        <f t="shared" si="981"/>
        <v/>
      </c>
      <c r="AV1144" s="199">
        <f t="shared" ca="1" si="973"/>
        <v>2.1915791894610672</v>
      </c>
      <c r="AX1144" s="162">
        <f t="shared" si="982"/>
        <v>0</v>
      </c>
      <c r="AY1144" s="162">
        <f t="shared" si="983"/>
        <v>0</v>
      </c>
      <c r="AZ1144" s="162">
        <f t="shared" si="984"/>
        <v>0</v>
      </c>
      <c r="BA1144" s="162">
        <f t="shared" si="985"/>
        <v>0</v>
      </c>
      <c r="BB1144" s="162" t="str">
        <f t="shared" si="986"/>
        <v/>
      </c>
      <c r="BC1144" s="162" t="str">
        <f t="shared" si="987"/>
        <v/>
      </c>
      <c r="BD1144" s="162" t="str">
        <f t="shared" si="988"/>
        <v/>
      </c>
      <c r="BE1144" s="162" t="str">
        <f t="shared" si="989"/>
        <v/>
      </c>
      <c r="BG1144" s="169">
        <f t="shared" si="970"/>
        <v>27.388840925671101</v>
      </c>
      <c r="BH1144" s="169">
        <f t="shared" ca="1" si="971"/>
        <v>2.0715123700120781</v>
      </c>
    </row>
    <row r="1145" spans="11:60" x14ac:dyDescent="0.25">
      <c r="K1145" s="199">
        <f t="shared" si="944"/>
        <v>27.440227118777425</v>
      </c>
      <c r="L1145" s="201">
        <f t="shared" si="945"/>
        <v>0.23013686035139105</v>
      </c>
      <c r="M1145" s="201">
        <f t="shared" si="946"/>
        <v>0.23207236135724882</v>
      </c>
      <c r="N1145" s="201">
        <f t="shared" si="947"/>
        <v>0.24393320607045385</v>
      </c>
      <c r="O1145" s="201">
        <f t="shared" si="948"/>
        <v>0.23034949678692987</v>
      </c>
      <c r="P1145" s="201" t="str">
        <f t="shared" si="949"/>
        <v/>
      </c>
      <c r="Q1145" s="201" t="str">
        <f t="shared" si="950"/>
        <v/>
      </c>
      <c r="R1145" s="201" t="str">
        <f t="shared" si="951"/>
        <v/>
      </c>
      <c r="S1145" s="201" t="str">
        <f t="shared" si="952"/>
        <v/>
      </c>
      <c r="T1145" s="199">
        <f t="shared" si="953"/>
        <v>0</v>
      </c>
      <c r="U1145" s="199">
        <f t="shared" si="954"/>
        <v>1.413788526199737E-3</v>
      </c>
      <c r="V1145" s="199">
        <f t="shared" si="955"/>
        <v>0</v>
      </c>
      <c r="W1145" s="199">
        <f t="shared" si="956"/>
        <v>0</v>
      </c>
      <c r="X1145" s="199" t="str">
        <f t="shared" si="957"/>
        <v/>
      </c>
      <c r="Y1145" s="199" t="str">
        <f t="shared" si="958"/>
        <v/>
      </c>
      <c r="Z1145" s="199" t="str">
        <f t="shared" si="959"/>
        <v/>
      </c>
      <c r="AA1145" s="199" t="str">
        <f t="shared" si="960"/>
        <v/>
      </c>
      <c r="AB1145" s="201">
        <f t="shared" ca="1" si="961"/>
        <v>2.094071249289601</v>
      </c>
      <c r="AD1145" s="162">
        <f t="shared" si="962"/>
        <v>0</v>
      </c>
      <c r="AE1145" s="162">
        <f t="shared" si="963"/>
        <v>3.6324605109402899E-5</v>
      </c>
      <c r="AF1145" s="162">
        <f t="shared" si="964"/>
        <v>0</v>
      </c>
      <c r="AG1145" s="162">
        <f t="shared" si="965"/>
        <v>0</v>
      </c>
      <c r="AH1145" s="162" t="str">
        <f t="shared" si="966"/>
        <v/>
      </c>
      <c r="AI1145" s="162" t="str">
        <f t="shared" si="967"/>
        <v/>
      </c>
      <c r="AJ1145" s="162" t="str">
        <f t="shared" si="968"/>
        <v/>
      </c>
      <c r="AK1145" s="162" t="str">
        <f t="shared" si="969"/>
        <v/>
      </c>
      <c r="AM1145" s="199">
        <f t="shared" si="972"/>
        <v>11.968319597604879</v>
      </c>
      <c r="AN1145" s="197">
        <f t="shared" si="974"/>
        <v>0</v>
      </c>
      <c r="AO1145" s="197">
        <f t="shared" si="975"/>
        <v>0</v>
      </c>
      <c r="AP1145" s="197">
        <f t="shared" si="976"/>
        <v>0</v>
      </c>
      <c r="AQ1145" s="197">
        <f t="shared" si="977"/>
        <v>0</v>
      </c>
      <c r="AR1145" s="197" t="str">
        <f t="shared" si="978"/>
        <v/>
      </c>
      <c r="AS1145" s="197" t="str">
        <f t="shared" si="979"/>
        <v/>
      </c>
      <c r="AT1145" s="197" t="str">
        <f t="shared" si="980"/>
        <v/>
      </c>
      <c r="AU1145" s="197" t="str">
        <f t="shared" si="981"/>
        <v/>
      </c>
      <c r="AV1145" s="199">
        <f t="shared" ca="1" si="973"/>
        <v>2.118854515844109</v>
      </c>
      <c r="AX1145" s="162">
        <f t="shared" si="982"/>
        <v>0</v>
      </c>
      <c r="AY1145" s="162">
        <f t="shared" si="983"/>
        <v>0</v>
      </c>
      <c r="AZ1145" s="162">
        <f t="shared" si="984"/>
        <v>0</v>
      </c>
      <c r="BA1145" s="162">
        <f t="shared" si="985"/>
        <v>0</v>
      </c>
      <c r="BB1145" s="162" t="str">
        <f t="shared" si="986"/>
        <v/>
      </c>
      <c r="BC1145" s="162" t="str">
        <f t="shared" si="987"/>
        <v/>
      </c>
      <c r="BD1145" s="162" t="str">
        <f t="shared" si="988"/>
        <v/>
      </c>
      <c r="BE1145" s="162" t="str">
        <f t="shared" si="989"/>
        <v/>
      </c>
      <c r="BG1145" s="169">
        <f t="shared" si="970"/>
        <v>27.414534022224263</v>
      </c>
      <c r="BH1145" s="169">
        <f t="shared" ca="1" si="971"/>
        <v>2.1283230714943833</v>
      </c>
    </row>
    <row r="1146" spans="11:60" x14ac:dyDescent="0.25">
      <c r="K1146" s="199">
        <f t="shared" si="944"/>
        <v>27.465920215330588</v>
      </c>
      <c r="L1146" s="201">
        <f t="shared" si="945"/>
        <v>0.23035234430303095</v>
      </c>
      <c r="M1146" s="201">
        <f t="shared" si="946"/>
        <v>0.23228965757574813</v>
      </c>
      <c r="N1146" s="201">
        <f t="shared" si="947"/>
        <v>0.24416160794879699</v>
      </c>
      <c r="O1146" s="201">
        <f t="shared" si="948"/>
        <v>0.23056517983635583</v>
      </c>
      <c r="P1146" s="201" t="str">
        <f t="shared" si="949"/>
        <v/>
      </c>
      <c r="Q1146" s="201" t="str">
        <f t="shared" si="950"/>
        <v/>
      </c>
      <c r="R1146" s="201" t="str">
        <f t="shared" si="951"/>
        <v/>
      </c>
      <c r="S1146" s="201" t="str">
        <f t="shared" si="952"/>
        <v/>
      </c>
      <c r="T1146" s="199">
        <f t="shared" si="953"/>
        <v>0</v>
      </c>
      <c r="U1146" s="199">
        <f t="shared" si="954"/>
        <v>1.2632419793974902E-3</v>
      </c>
      <c r="V1146" s="199">
        <f t="shared" si="955"/>
        <v>0</v>
      </c>
      <c r="W1146" s="199">
        <f t="shared" si="956"/>
        <v>0</v>
      </c>
      <c r="X1146" s="199" t="str">
        <f t="shared" si="957"/>
        <v/>
      </c>
      <c r="Y1146" s="199" t="str">
        <f t="shared" si="958"/>
        <v/>
      </c>
      <c r="Z1146" s="199" t="str">
        <f t="shared" si="959"/>
        <v/>
      </c>
      <c r="AA1146" s="199" t="str">
        <f t="shared" si="960"/>
        <v/>
      </c>
      <c r="AB1146" s="201">
        <f t="shared" ca="1" si="961"/>
        <v>2.1390480271031431</v>
      </c>
      <c r="AD1146" s="162">
        <f t="shared" si="962"/>
        <v>0</v>
      </c>
      <c r="AE1146" s="162">
        <f t="shared" si="963"/>
        <v>3.2456598146667602E-5</v>
      </c>
      <c r="AF1146" s="162">
        <f t="shared" si="964"/>
        <v>0</v>
      </c>
      <c r="AG1146" s="162">
        <f t="shared" si="965"/>
        <v>0</v>
      </c>
      <c r="AH1146" s="162" t="str">
        <f t="shared" si="966"/>
        <v/>
      </c>
      <c r="AI1146" s="162" t="str">
        <f t="shared" si="967"/>
        <v/>
      </c>
      <c r="AJ1146" s="162" t="str">
        <f t="shared" si="968"/>
        <v/>
      </c>
      <c r="AK1146" s="162" t="str">
        <f t="shared" si="969"/>
        <v/>
      </c>
      <c r="AM1146" s="199">
        <f t="shared" si="972"/>
        <v>11.979536391979391</v>
      </c>
      <c r="AN1146" s="197">
        <f t="shared" si="974"/>
        <v>0</v>
      </c>
      <c r="AO1146" s="197">
        <f t="shared" si="975"/>
        <v>0</v>
      </c>
      <c r="AP1146" s="197">
        <f t="shared" si="976"/>
        <v>0</v>
      </c>
      <c r="AQ1146" s="197">
        <f t="shared" si="977"/>
        <v>0</v>
      </c>
      <c r="AR1146" s="197" t="str">
        <f t="shared" si="978"/>
        <v/>
      </c>
      <c r="AS1146" s="197" t="str">
        <f t="shared" si="979"/>
        <v/>
      </c>
      <c r="AT1146" s="197" t="str">
        <f t="shared" si="980"/>
        <v/>
      </c>
      <c r="AU1146" s="197" t="str">
        <f t="shared" si="981"/>
        <v/>
      </c>
      <c r="AV1146" s="199">
        <f t="shared" ca="1" si="973"/>
        <v>2.0853613373159714</v>
      </c>
      <c r="AX1146" s="162">
        <f t="shared" si="982"/>
        <v>0</v>
      </c>
      <c r="AY1146" s="162">
        <f t="shared" si="983"/>
        <v>0</v>
      </c>
      <c r="AZ1146" s="162">
        <f t="shared" si="984"/>
        <v>0</v>
      </c>
      <c r="BA1146" s="162">
        <f t="shared" si="985"/>
        <v>0</v>
      </c>
      <c r="BB1146" s="162" t="str">
        <f t="shared" si="986"/>
        <v/>
      </c>
      <c r="BC1146" s="162" t="str">
        <f t="shared" si="987"/>
        <v/>
      </c>
      <c r="BD1146" s="162" t="str">
        <f t="shared" si="988"/>
        <v/>
      </c>
      <c r="BE1146" s="162" t="str">
        <f t="shared" si="989"/>
        <v/>
      </c>
      <c r="BG1146" s="169">
        <f t="shared" si="970"/>
        <v>27.440227118777425</v>
      </c>
      <c r="BH1146" s="169">
        <f t="shared" ca="1" si="971"/>
        <v>2.094071249289601</v>
      </c>
    </row>
    <row r="1147" spans="11:60" x14ac:dyDescent="0.25">
      <c r="K1147" s="199">
        <f t="shared" si="944"/>
        <v>27.49161331188375</v>
      </c>
      <c r="L1147" s="201">
        <f t="shared" si="945"/>
        <v>0.23056782825467081</v>
      </c>
      <c r="M1147" s="201">
        <f t="shared" si="946"/>
        <v>0.23250695379424741</v>
      </c>
      <c r="N1147" s="201">
        <f t="shared" si="947"/>
        <v>0.2443900098271401</v>
      </c>
      <c r="O1147" s="201">
        <f t="shared" si="948"/>
        <v>0.23078086288578178</v>
      </c>
      <c r="P1147" s="201" t="str">
        <f t="shared" si="949"/>
        <v/>
      </c>
      <c r="Q1147" s="201" t="str">
        <f t="shared" si="950"/>
        <v/>
      </c>
      <c r="R1147" s="201" t="str">
        <f t="shared" si="951"/>
        <v/>
      </c>
      <c r="S1147" s="201" t="str">
        <f t="shared" si="952"/>
        <v/>
      </c>
      <c r="T1147" s="199">
        <f t="shared" si="953"/>
        <v>0</v>
      </c>
      <c r="U1147" s="199">
        <f t="shared" si="954"/>
        <v>1.128963871528205E-3</v>
      </c>
      <c r="V1147" s="199">
        <f t="shared" si="955"/>
        <v>0</v>
      </c>
      <c r="W1147" s="199">
        <f t="shared" si="956"/>
        <v>0</v>
      </c>
      <c r="X1147" s="199" t="str">
        <f t="shared" si="957"/>
        <v/>
      </c>
      <c r="Y1147" s="199" t="str">
        <f t="shared" si="958"/>
        <v/>
      </c>
      <c r="Z1147" s="199" t="str">
        <f t="shared" si="959"/>
        <v/>
      </c>
      <c r="AA1147" s="199" t="str">
        <f t="shared" si="960"/>
        <v/>
      </c>
      <c r="AB1147" s="201">
        <f t="shared" ca="1" si="961"/>
        <v>2.1375098013918254</v>
      </c>
      <c r="AD1147" s="162">
        <f t="shared" si="962"/>
        <v>0</v>
      </c>
      <c r="AE1147" s="162">
        <f t="shared" si="963"/>
        <v>2.9006577756206114E-5</v>
      </c>
      <c r="AF1147" s="162">
        <f t="shared" si="964"/>
        <v>0</v>
      </c>
      <c r="AG1147" s="162">
        <f t="shared" si="965"/>
        <v>0</v>
      </c>
      <c r="AH1147" s="162" t="str">
        <f t="shared" si="966"/>
        <v/>
      </c>
      <c r="AI1147" s="162" t="str">
        <f t="shared" si="967"/>
        <v/>
      </c>
      <c r="AJ1147" s="162" t="str">
        <f t="shared" si="968"/>
        <v/>
      </c>
      <c r="AK1147" s="162" t="str">
        <f t="shared" si="969"/>
        <v/>
      </c>
      <c r="AM1147" s="199">
        <f t="shared" si="972"/>
        <v>11.990753186353903</v>
      </c>
      <c r="AN1147" s="197">
        <f t="shared" si="974"/>
        <v>0</v>
      </c>
      <c r="AO1147" s="197">
        <f t="shared" si="975"/>
        <v>0</v>
      </c>
      <c r="AP1147" s="197">
        <f t="shared" si="976"/>
        <v>0</v>
      </c>
      <c r="AQ1147" s="197">
        <f t="shared" si="977"/>
        <v>0</v>
      </c>
      <c r="AR1147" s="197" t="str">
        <f t="shared" si="978"/>
        <v/>
      </c>
      <c r="AS1147" s="197" t="str">
        <f t="shared" si="979"/>
        <v/>
      </c>
      <c r="AT1147" s="197" t="str">
        <f t="shared" si="980"/>
        <v/>
      </c>
      <c r="AU1147" s="197" t="str">
        <f t="shared" si="981"/>
        <v/>
      </c>
      <c r="AV1147" s="199">
        <f t="shared" ca="1" si="973"/>
        <v>2.1390308803365152</v>
      </c>
      <c r="AX1147" s="162">
        <f t="shared" si="982"/>
        <v>0</v>
      </c>
      <c r="AY1147" s="162">
        <f t="shared" si="983"/>
        <v>0</v>
      </c>
      <c r="AZ1147" s="162">
        <f t="shared" si="984"/>
        <v>0</v>
      </c>
      <c r="BA1147" s="162">
        <f t="shared" si="985"/>
        <v>0</v>
      </c>
      <c r="BB1147" s="162" t="str">
        <f t="shared" si="986"/>
        <v/>
      </c>
      <c r="BC1147" s="162" t="str">
        <f t="shared" si="987"/>
        <v/>
      </c>
      <c r="BD1147" s="162" t="str">
        <f t="shared" si="988"/>
        <v/>
      </c>
      <c r="BE1147" s="162" t="str">
        <f t="shared" si="989"/>
        <v/>
      </c>
      <c r="BG1147" s="169">
        <f t="shared" si="970"/>
        <v>27.465920215330588</v>
      </c>
      <c r="BH1147" s="169">
        <f t="shared" ca="1" si="971"/>
        <v>2.1390480271031431</v>
      </c>
    </row>
    <row r="1148" spans="11:60" x14ac:dyDescent="0.25">
      <c r="K1148" s="199">
        <f t="shared" si="944"/>
        <v>27.517306408436912</v>
      </c>
      <c r="L1148" s="201">
        <f t="shared" si="945"/>
        <v>0.23078331220631071</v>
      </c>
      <c r="M1148" s="201">
        <f t="shared" si="946"/>
        <v>0.23272425001274671</v>
      </c>
      <c r="N1148" s="201">
        <f t="shared" si="947"/>
        <v>0.24461841170548324</v>
      </c>
      <c r="O1148" s="201">
        <f t="shared" si="948"/>
        <v>0.23099654593520777</v>
      </c>
      <c r="P1148" s="201" t="str">
        <f t="shared" si="949"/>
        <v/>
      </c>
      <c r="Q1148" s="201" t="str">
        <f t="shared" si="950"/>
        <v/>
      </c>
      <c r="R1148" s="201" t="str">
        <f t="shared" si="951"/>
        <v/>
      </c>
      <c r="S1148" s="201" t="str">
        <f t="shared" si="952"/>
        <v/>
      </c>
      <c r="T1148" s="199">
        <f t="shared" si="953"/>
        <v>0</v>
      </c>
      <c r="U1148" s="199">
        <f t="shared" si="954"/>
        <v>0</v>
      </c>
      <c r="V1148" s="199">
        <f t="shared" si="955"/>
        <v>0</v>
      </c>
      <c r="W1148" s="199">
        <f t="shared" si="956"/>
        <v>0</v>
      </c>
      <c r="X1148" s="199" t="str">
        <f t="shared" si="957"/>
        <v/>
      </c>
      <c r="Y1148" s="199" t="str">
        <f t="shared" si="958"/>
        <v/>
      </c>
      <c r="Z1148" s="199" t="str">
        <f t="shared" si="959"/>
        <v/>
      </c>
      <c r="AA1148" s="199" t="str">
        <f t="shared" si="960"/>
        <v/>
      </c>
      <c r="AB1148" s="201">
        <f t="shared" ca="1" si="961"/>
        <v>2.095557817984711</v>
      </c>
      <c r="AD1148" s="162">
        <f t="shared" si="962"/>
        <v>0</v>
      </c>
      <c r="AE1148" s="162">
        <f t="shared" si="963"/>
        <v>0</v>
      </c>
      <c r="AF1148" s="162">
        <f t="shared" si="964"/>
        <v>0</v>
      </c>
      <c r="AG1148" s="162">
        <f t="shared" si="965"/>
        <v>0</v>
      </c>
      <c r="AH1148" s="162" t="str">
        <f t="shared" si="966"/>
        <v/>
      </c>
      <c r="AI1148" s="162" t="str">
        <f t="shared" si="967"/>
        <v/>
      </c>
      <c r="AJ1148" s="162" t="str">
        <f t="shared" si="968"/>
        <v/>
      </c>
      <c r="AK1148" s="162" t="str">
        <f t="shared" si="969"/>
        <v/>
      </c>
      <c r="AM1148" s="199">
        <f t="shared" si="972"/>
        <v>12.001969980728415</v>
      </c>
      <c r="AN1148" s="197">
        <f t="shared" si="974"/>
        <v>0</v>
      </c>
      <c r="AO1148" s="197">
        <f t="shared" si="975"/>
        <v>0</v>
      </c>
      <c r="AP1148" s="197">
        <f t="shared" si="976"/>
        <v>0</v>
      </c>
      <c r="AQ1148" s="197">
        <f t="shared" si="977"/>
        <v>0</v>
      </c>
      <c r="AR1148" s="197" t="str">
        <f t="shared" si="978"/>
        <v/>
      </c>
      <c r="AS1148" s="197" t="str">
        <f t="shared" si="979"/>
        <v/>
      </c>
      <c r="AT1148" s="197" t="str">
        <f t="shared" si="980"/>
        <v/>
      </c>
      <c r="AU1148" s="197" t="str">
        <f t="shared" si="981"/>
        <v/>
      </c>
      <c r="AV1148" s="199">
        <f t="shared" ca="1" si="973"/>
        <v>2.1538635877467294</v>
      </c>
      <c r="AX1148" s="162">
        <f t="shared" si="982"/>
        <v>0</v>
      </c>
      <c r="AY1148" s="162">
        <f t="shared" si="983"/>
        <v>0</v>
      </c>
      <c r="AZ1148" s="162">
        <f t="shared" si="984"/>
        <v>0</v>
      </c>
      <c r="BA1148" s="162">
        <f t="shared" si="985"/>
        <v>0</v>
      </c>
      <c r="BB1148" s="162" t="str">
        <f t="shared" si="986"/>
        <v/>
      </c>
      <c r="BC1148" s="162" t="str">
        <f t="shared" si="987"/>
        <v/>
      </c>
      <c r="BD1148" s="162" t="str">
        <f t="shared" si="988"/>
        <v/>
      </c>
      <c r="BE1148" s="162" t="str">
        <f t="shared" si="989"/>
        <v/>
      </c>
      <c r="BG1148" s="169">
        <f t="shared" si="970"/>
        <v>27.49161331188375</v>
      </c>
      <c r="BH1148" s="169">
        <f t="shared" ca="1" si="971"/>
        <v>2.1375098013918254</v>
      </c>
    </row>
    <row r="1149" spans="11:60" x14ac:dyDescent="0.25">
      <c r="K1149" s="199">
        <f t="shared" si="944"/>
        <v>27.542999504990075</v>
      </c>
      <c r="L1149" s="201">
        <f t="shared" si="945"/>
        <v>0.23099879615795058</v>
      </c>
      <c r="M1149" s="201">
        <f t="shared" si="946"/>
        <v>0.23294154623124602</v>
      </c>
      <c r="N1149" s="201">
        <f t="shared" si="947"/>
        <v>0.24484681358382634</v>
      </c>
      <c r="O1149" s="201">
        <f t="shared" si="948"/>
        <v>0.23121222898463373</v>
      </c>
      <c r="P1149" s="201" t="str">
        <f t="shared" si="949"/>
        <v/>
      </c>
      <c r="Q1149" s="201" t="str">
        <f t="shared" si="950"/>
        <v/>
      </c>
      <c r="R1149" s="201" t="str">
        <f t="shared" si="951"/>
        <v/>
      </c>
      <c r="S1149" s="201" t="str">
        <f t="shared" si="952"/>
        <v/>
      </c>
      <c r="T1149" s="199">
        <f t="shared" si="953"/>
        <v>0</v>
      </c>
      <c r="U1149" s="199">
        <f t="shared" si="954"/>
        <v>0</v>
      </c>
      <c r="V1149" s="199">
        <f t="shared" si="955"/>
        <v>0</v>
      </c>
      <c r="W1149" s="199">
        <f t="shared" si="956"/>
        <v>0</v>
      </c>
      <c r="X1149" s="199" t="str">
        <f t="shared" si="957"/>
        <v/>
      </c>
      <c r="Y1149" s="199" t="str">
        <f t="shared" si="958"/>
        <v/>
      </c>
      <c r="Z1149" s="199" t="str">
        <f t="shared" si="959"/>
        <v/>
      </c>
      <c r="AA1149" s="199" t="str">
        <f t="shared" si="960"/>
        <v/>
      </c>
      <c r="AB1149" s="201">
        <f t="shared" ca="1" si="961"/>
        <v>2.1480892118587662</v>
      </c>
      <c r="AD1149" s="162">
        <f t="shared" si="962"/>
        <v>0</v>
      </c>
      <c r="AE1149" s="162">
        <f t="shared" si="963"/>
        <v>0</v>
      </c>
      <c r="AF1149" s="162">
        <f t="shared" si="964"/>
        <v>0</v>
      </c>
      <c r="AG1149" s="162">
        <f t="shared" si="965"/>
        <v>0</v>
      </c>
      <c r="AH1149" s="162" t="str">
        <f t="shared" si="966"/>
        <v/>
      </c>
      <c r="AI1149" s="162" t="str">
        <f t="shared" si="967"/>
        <v/>
      </c>
      <c r="AJ1149" s="162" t="str">
        <f t="shared" si="968"/>
        <v/>
      </c>
      <c r="AK1149" s="162" t="str">
        <f t="shared" si="969"/>
        <v/>
      </c>
      <c r="AM1149" s="199">
        <f t="shared" si="972"/>
        <v>12.013186775102927</v>
      </c>
      <c r="AN1149" s="197">
        <f t="shared" si="974"/>
        <v>0</v>
      </c>
      <c r="AO1149" s="197">
        <f t="shared" si="975"/>
        <v>0</v>
      </c>
      <c r="AP1149" s="197">
        <f t="shared" si="976"/>
        <v>0</v>
      </c>
      <c r="AQ1149" s="197">
        <f t="shared" si="977"/>
        <v>0</v>
      </c>
      <c r="AR1149" s="197" t="str">
        <f t="shared" si="978"/>
        <v/>
      </c>
      <c r="AS1149" s="197" t="str">
        <f t="shared" si="979"/>
        <v/>
      </c>
      <c r="AT1149" s="197" t="str">
        <f t="shared" si="980"/>
        <v/>
      </c>
      <c r="AU1149" s="197" t="str">
        <f t="shared" si="981"/>
        <v/>
      </c>
      <c r="AV1149" s="199">
        <f t="shared" ca="1" si="973"/>
        <v>2.0321402694460065</v>
      </c>
      <c r="AX1149" s="162">
        <f t="shared" si="982"/>
        <v>0</v>
      </c>
      <c r="AY1149" s="162">
        <f t="shared" si="983"/>
        <v>0</v>
      </c>
      <c r="AZ1149" s="162">
        <f t="shared" si="984"/>
        <v>0</v>
      </c>
      <c r="BA1149" s="162">
        <f t="shared" si="985"/>
        <v>0</v>
      </c>
      <c r="BB1149" s="162" t="str">
        <f t="shared" si="986"/>
        <v/>
      </c>
      <c r="BC1149" s="162" t="str">
        <f t="shared" si="987"/>
        <v/>
      </c>
      <c r="BD1149" s="162" t="str">
        <f t="shared" si="988"/>
        <v/>
      </c>
      <c r="BE1149" s="162" t="str">
        <f t="shared" si="989"/>
        <v/>
      </c>
      <c r="BG1149" s="169">
        <f t="shared" si="970"/>
        <v>27.517306408436912</v>
      </c>
      <c r="BH1149" s="169">
        <f t="shared" ca="1" si="971"/>
        <v>2.095557817984711</v>
      </c>
    </row>
    <row r="1150" spans="11:60" x14ac:dyDescent="0.25">
      <c r="K1150" s="199">
        <f t="shared" si="944"/>
        <v>27.568692601543237</v>
      </c>
      <c r="L1150" s="201">
        <f t="shared" si="945"/>
        <v>0.23121428010959047</v>
      </c>
      <c r="M1150" s="201">
        <f t="shared" si="946"/>
        <v>0.2331588424497453</v>
      </c>
      <c r="N1150" s="201">
        <f t="shared" si="947"/>
        <v>0.24507521546216948</v>
      </c>
      <c r="O1150" s="201">
        <f t="shared" si="948"/>
        <v>0.23142791203405969</v>
      </c>
      <c r="P1150" s="201" t="str">
        <f t="shared" si="949"/>
        <v/>
      </c>
      <c r="Q1150" s="201" t="str">
        <f t="shared" si="950"/>
        <v/>
      </c>
      <c r="R1150" s="201" t="str">
        <f t="shared" si="951"/>
        <v/>
      </c>
      <c r="S1150" s="201" t="str">
        <f t="shared" si="952"/>
        <v/>
      </c>
      <c r="T1150" s="199">
        <f t="shared" si="953"/>
        <v>0</v>
      </c>
      <c r="U1150" s="199">
        <f t="shared" si="954"/>
        <v>0</v>
      </c>
      <c r="V1150" s="199">
        <f t="shared" si="955"/>
        <v>0</v>
      </c>
      <c r="W1150" s="199">
        <f t="shared" si="956"/>
        <v>0</v>
      </c>
      <c r="X1150" s="199" t="str">
        <f t="shared" si="957"/>
        <v/>
      </c>
      <c r="Y1150" s="199" t="str">
        <f t="shared" si="958"/>
        <v/>
      </c>
      <c r="Z1150" s="199" t="str">
        <f t="shared" si="959"/>
        <v/>
      </c>
      <c r="AA1150" s="199" t="str">
        <f t="shared" si="960"/>
        <v/>
      </c>
      <c r="AB1150" s="201">
        <f t="shared" ca="1" si="961"/>
        <v>2.1226495735136259</v>
      </c>
      <c r="AD1150" s="162">
        <f t="shared" si="962"/>
        <v>0</v>
      </c>
      <c r="AE1150" s="162">
        <f t="shared" si="963"/>
        <v>0</v>
      </c>
      <c r="AF1150" s="162">
        <f t="shared" si="964"/>
        <v>0</v>
      </c>
      <c r="AG1150" s="162">
        <f t="shared" si="965"/>
        <v>0</v>
      </c>
      <c r="AH1150" s="162" t="str">
        <f t="shared" si="966"/>
        <v/>
      </c>
      <c r="AI1150" s="162" t="str">
        <f t="shared" si="967"/>
        <v/>
      </c>
      <c r="AJ1150" s="162" t="str">
        <f t="shared" si="968"/>
        <v/>
      </c>
      <c r="AK1150" s="162" t="str">
        <f t="shared" si="969"/>
        <v/>
      </c>
      <c r="AM1150" s="199">
        <f t="shared" si="972"/>
        <v>12.024403569477439</v>
      </c>
      <c r="AN1150" s="197">
        <f t="shared" si="974"/>
        <v>0</v>
      </c>
      <c r="AO1150" s="197">
        <f t="shared" si="975"/>
        <v>0</v>
      </c>
      <c r="AP1150" s="197">
        <f t="shared" si="976"/>
        <v>0</v>
      </c>
      <c r="AQ1150" s="197">
        <f t="shared" si="977"/>
        <v>0</v>
      </c>
      <c r="AR1150" s="197" t="str">
        <f t="shared" si="978"/>
        <v/>
      </c>
      <c r="AS1150" s="197" t="str">
        <f t="shared" si="979"/>
        <v/>
      </c>
      <c r="AT1150" s="197" t="str">
        <f t="shared" si="980"/>
        <v/>
      </c>
      <c r="AU1150" s="197" t="str">
        <f t="shared" si="981"/>
        <v/>
      </c>
      <c r="AV1150" s="199">
        <f t="shared" ca="1" si="973"/>
        <v>2.0479106848001196</v>
      </c>
      <c r="AX1150" s="162">
        <f t="shared" si="982"/>
        <v>0</v>
      </c>
      <c r="AY1150" s="162">
        <f t="shared" si="983"/>
        <v>0</v>
      </c>
      <c r="AZ1150" s="162">
        <f t="shared" si="984"/>
        <v>0</v>
      </c>
      <c r="BA1150" s="162">
        <f t="shared" si="985"/>
        <v>0</v>
      </c>
      <c r="BB1150" s="162" t="str">
        <f t="shared" si="986"/>
        <v/>
      </c>
      <c r="BC1150" s="162" t="str">
        <f t="shared" si="987"/>
        <v/>
      </c>
      <c r="BD1150" s="162" t="str">
        <f t="shared" si="988"/>
        <v/>
      </c>
      <c r="BE1150" s="162" t="str">
        <f t="shared" si="989"/>
        <v/>
      </c>
      <c r="BG1150" s="169">
        <f t="shared" si="970"/>
        <v>27.542999504990075</v>
      </c>
      <c r="BH1150" s="169">
        <f t="shared" ca="1" si="971"/>
        <v>2.1480892118587662</v>
      </c>
    </row>
    <row r="1151" spans="11:60" x14ac:dyDescent="0.25">
      <c r="K1151" s="199">
        <f t="shared" si="944"/>
        <v>27.594385698096399</v>
      </c>
      <c r="L1151" s="201">
        <f t="shared" si="945"/>
        <v>0.23142976406123034</v>
      </c>
      <c r="M1151" s="201">
        <f t="shared" si="946"/>
        <v>0.23337613866824461</v>
      </c>
      <c r="N1151" s="201">
        <f t="shared" si="947"/>
        <v>0.24530361734051259</v>
      </c>
      <c r="O1151" s="201">
        <f t="shared" si="948"/>
        <v>0.23164359508348567</v>
      </c>
      <c r="P1151" s="201" t="str">
        <f t="shared" si="949"/>
        <v/>
      </c>
      <c r="Q1151" s="201" t="str">
        <f t="shared" si="950"/>
        <v/>
      </c>
      <c r="R1151" s="201" t="str">
        <f t="shared" si="951"/>
        <v/>
      </c>
      <c r="S1151" s="201" t="str">
        <f t="shared" si="952"/>
        <v/>
      </c>
      <c r="T1151" s="199">
        <f t="shared" si="953"/>
        <v>0</v>
      </c>
      <c r="U1151" s="199">
        <f t="shared" si="954"/>
        <v>0</v>
      </c>
      <c r="V1151" s="199">
        <f t="shared" si="955"/>
        <v>0</v>
      </c>
      <c r="W1151" s="199">
        <f t="shared" si="956"/>
        <v>0</v>
      </c>
      <c r="X1151" s="199" t="str">
        <f t="shared" si="957"/>
        <v/>
      </c>
      <c r="Y1151" s="199" t="str">
        <f t="shared" si="958"/>
        <v/>
      </c>
      <c r="Z1151" s="199" t="str">
        <f t="shared" si="959"/>
        <v/>
      </c>
      <c r="AA1151" s="199" t="str">
        <f t="shared" si="960"/>
        <v/>
      </c>
      <c r="AB1151" s="201">
        <f t="shared" ca="1" si="961"/>
        <v>2.0237725635270434</v>
      </c>
      <c r="AD1151" s="162">
        <f t="shared" si="962"/>
        <v>0</v>
      </c>
      <c r="AE1151" s="162">
        <f t="shared" si="963"/>
        <v>0</v>
      </c>
      <c r="AF1151" s="162">
        <f t="shared" si="964"/>
        <v>0</v>
      </c>
      <c r="AG1151" s="162">
        <f t="shared" si="965"/>
        <v>0</v>
      </c>
      <c r="AH1151" s="162" t="str">
        <f t="shared" si="966"/>
        <v/>
      </c>
      <c r="AI1151" s="162" t="str">
        <f t="shared" si="967"/>
        <v/>
      </c>
      <c r="AJ1151" s="162" t="str">
        <f t="shared" si="968"/>
        <v/>
      </c>
      <c r="AK1151" s="162" t="str">
        <f t="shared" si="969"/>
        <v/>
      </c>
      <c r="AM1151" s="199">
        <f t="shared" si="972"/>
        <v>12.035620363851951</v>
      </c>
      <c r="AN1151" s="197">
        <f t="shared" si="974"/>
        <v>0</v>
      </c>
      <c r="AO1151" s="197">
        <f t="shared" si="975"/>
        <v>0</v>
      </c>
      <c r="AP1151" s="197">
        <f t="shared" si="976"/>
        <v>0</v>
      </c>
      <c r="AQ1151" s="197">
        <f t="shared" si="977"/>
        <v>0</v>
      </c>
      <c r="AR1151" s="197" t="str">
        <f t="shared" si="978"/>
        <v/>
      </c>
      <c r="AS1151" s="197" t="str">
        <f t="shared" si="979"/>
        <v/>
      </c>
      <c r="AT1151" s="197" t="str">
        <f t="shared" si="980"/>
        <v/>
      </c>
      <c r="AU1151" s="197" t="str">
        <f t="shared" si="981"/>
        <v/>
      </c>
      <c r="AV1151" s="199">
        <f t="shared" ca="1" si="973"/>
        <v>2.1454773287738846</v>
      </c>
      <c r="AX1151" s="162">
        <f t="shared" si="982"/>
        <v>0</v>
      </c>
      <c r="AY1151" s="162">
        <f t="shared" si="983"/>
        <v>0</v>
      </c>
      <c r="AZ1151" s="162">
        <f t="shared" si="984"/>
        <v>0</v>
      </c>
      <c r="BA1151" s="162">
        <f t="shared" si="985"/>
        <v>0</v>
      </c>
      <c r="BB1151" s="162" t="str">
        <f t="shared" si="986"/>
        <v/>
      </c>
      <c r="BC1151" s="162" t="str">
        <f t="shared" si="987"/>
        <v/>
      </c>
      <c r="BD1151" s="162" t="str">
        <f t="shared" si="988"/>
        <v/>
      </c>
      <c r="BE1151" s="162" t="str">
        <f t="shared" si="989"/>
        <v/>
      </c>
      <c r="BG1151" s="169">
        <f t="shared" si="970"/>
        <v>27.568692601543237</v>
      </c>
      <c r="BH1151" s="169">
        <f t="shared" ca="1" si="971"/>
        <v>2.1226495735136259</v>
      </c>
    </row>
    <row r="1152" spans="11:60" x14ac:dyDescent="0.25">
      <c r="K1152" s="199">
        <f t="shared" si="944"/>
        <v>27.620078794649562</v>
      </c>
      <c r="L1152" s="201">
        <f t="shared" si="945"/>
        <v>0.23164524801287023</v>
      </c>
      <c r="M1152" s="201">
        <f t="shared" si="946"/>
        <v>0.23359343488674389</v>
      </c>
      <c r="N1152" s="201">
        <f t="shared" si="947"/>
        <v>0.24553201921885573</v>
      </c>
      <c r="O1152" s="201">
        <f t="shared" si="948"/>
        <v>0.23185927813291163</v>
      </c>
      <c r="P1152" s="201" t="str">
        <f t="shared" si="949"/>
        <v/>
      </c>
      <c r="Q1152" s="201" t="str">
        <f t="shared" si="950"/>
        <v/>
      </c>
      <c r="R1152" s="201" t="str">
        <f t="shared" si="951"/>
        <v/>
      </c>
      <c r="S1152" s="201" t="str">
        <f t="shared" si="952"/>
        <v/>
      </c>
      <c r="T1152" s="199">
        <f t="shared" si="953"/>
        <v>0</v>
      </c>
      <c r="U1152" s="199">
        <f t="shared" si="954"/>
        <v>0</v>
      </c>
      <c r="V1152" s="199">
        <f t="shared" si="955"/>
        <v>0</v>
      </c>
      <c r="W1152" s="199">
        <f t="shared" si="956"/>
        <v>0</v>
      </c>
      <c r="X1152" s="199" t="str">
        <f t="shared" si="957"/>
        <v/>
      </c>
      <c r="Y1152" s="199" t="str">
        <f t="shared" si="958"/>
        <v/>
      </c>
      <c r="Z1152" s="199" t="str">
        <f t="shared" si="959"/>
        <v/>
      </c>
      <c r="AA1152" s="199" t="str">
        <f t="shared" si="960"/>
        <v/>
      </c>
      <c r="AB1152" s="201">
        <f t="shared" ca="1" si="961"/>
        <v>2.1097364089088244</v>
      </c>
      <c r="AD1152" s="162">
        <f t="shared" si="962"/>
        <v>0</v>
      </c>
      <c r="AE1152" s="162">
        <f t="shared" si="963"/>
        <v>0</v>
      </c>
      <c r="AF1152" s="162">
        <f t="shared" si="964"/>
        <v>0</v>
      </c>
      <c r="AG1152" s="162">
        <f t="shared" si="965"/>
        <v>0</v>
      </c>
      <c r="AH1152" s="162" t="str">
        <f t="shared" si="966"/>
        <v/>
      </c>
      <c r="AI1152" s="162" t="str">
        <f t="shared" si="967"/>
        <v/>
      </c>
      <c r="AJ1152" s="162" t="str">
        <f t="shared" si="968"/>
        <v/>
      </c>
      <c r="AK1152" s="162" t="str">
        <f t="shared" si="969"/>
        <v/>
      </c>
      <c r="AM1152" s="199">
        <f t="shared" si="972"/>
        <v>12.046837158226463</v>
      </c>
      <c r="AN1152" s="197">
        <f t="shared" si="974"/>
        <v>0</v>
      </c>
      <c r="AO1152" s="197">
        <f t="shared" si="975"/>
        <v>0</v>
      </c>
      <c r="AP1152" s="197">
        <f t="shared" si="976"/>
        <v>0</v>
      </c>
      <c r="AQ1152" s="197">
        <f t="shared" si="977"/>
        <v>0</v>
      </c>
      <c r="AR1152" s="197" t="str">
        <f t="shared" si="978"/>
        <v/>
      </c>
      <c r="AS1152" s="197" t="str">
        <f t="shared" si="979"/>
        <v/>
      </c>
      <c r="AT1152" s="197" t="str">
        <f t="shared" si="980"/>
        <v/>
      </c>
      <c r="AU1152" s="197" t="str">
        <f t="shared" si="981"/>
        <v/>
      </c>
      <c r="AV1152" s="199">
        <f t="shared" ca="1" si="973"/>
        <v>2.1782840761909967</v>
      </c>
      <c r="AX1152" s="162">
        <f t="shared" si="982"/>
        <v>0</v>
      </c>
      <c r="AY1152" s="162">
        <f t="shared" si="983"/>
        <v>0</v>
      </c>
      <c r="AZ1152" s="162">
        <f t="shared" si="984"/>
        <v>0</v>
      </c>
      <c r="BA1152" s="162">
        <f t="shared" si="985"/>
        <v>0</v>
      </c>
      <c r="BB1152" s="162" t="str">
        <f t="shared" si="986"/>
        <v/>
      </c>
      <c r="BC1152" s="162" t="str">
        <f t="shared" si="987"/>
        <v/>
      </c>
      <c r="BD1152" s="162" t="str">
        <f t="shared" si="988"/>
        <v/>
      </c>
      <c r="BE1152" s="162" t="str">
        <f t="shared" si="989"/>
        <v/>
      </c>
      <c r="BG1152" s="169">
        <f t="shared" si="970"/>
        <v>27.594385698096399</v>
      </c>
      <c r="BH1152" s="169">
        <f t="shared" ca="1" si="971"/>
        <v>2.0237725635270434</v>
      </c>
    </row>
    <row r="1153" spans="11:60" x14ac:dyDescent="0.25">
      <c r="K1153" s="199">
        <f t="shared" si="944"/>
        <v>27.645771891202724</v>
      </c>
      <c r="L1153" s="201">
        <f t="shared" si="945"/>
        <v>0.2318607319645101</v>
      </c>
      <c r="M1153" s="201">
        <f t="shared" si="946"/>
        <v>0.23381073110524317</v>
      </c>
      <c r="N1153" s="201">
        <f t="shared" si="947"/>
        <v>0.24576042109719884</v>
      </c>
      <c r="O1153" s="201">
        <f t="shared" si="948"/>
        <v>0.23207496118233756</v>
      </c>
      <c r="P1153" s="201" t="str">
        <f t="shared" si="949"/>
        <v/>
      </c>
      <c r="Q1153" s="201" t="str">
        <f t="shared" si="950"/>
        <v/>
      </c>
      <c r="R1153" s="201" t="str">
        <f t="shared" si="951"/>
        <v/>
      </c>
      <c r="S1153" s="201" t="str">
        <f t="shared" si="952"/>
        <v/>
      </c>
      <c r="T1153" s="199">
        <f t="shared" si="953"/>
        <v>0</v>
      </c>
      <c r="U1153" s="199">
        <f t="shared" si="954"/>
        <v>0</v>
      </c>
      <c r="V1153" s="199">
        <f t="shared" si="955"/>
        <v>0</v>
      </c>
      <c r="W1153" s="199">
        <f t="shared" si="956"/>
        <v>0</v>
      </c>
      <c r="X1153" s="199" t="str">
        <f t="shared" si="957"/>
        <v/>
      </c>
      <c r="Y1153" s="199" t="str">
        <f t="shared" si="958"/>
        <v/>
      </c>
      <c r="Z1153" s="199" t="str">
        <f t="shared" si="959"/>
        <v/>
      </c>
      <c r="AA1153" s="199" t="str">
        <f t="shared" si="960"/>
        <v/>
      </c>
      <c r="AB1153" s="201">
        <f t="shared" ca="1" si="961"/>
        <v>2.0452933513644815</v>
      </c>
      <c r="AD1153" s="162">
        <f t="shared" si="962"/>
        <v>0</v>
      </c>
      <c r="AE1153" s="162">
        <f t="shared" si="963"/>
        <v>0</v>
      </c>
      <c r="AF1153" s="162">
        <f t="shared" si="964"/>
        <v>0</v>
      </c>
      <c r="AG1153" s="162">
        <f t="shared" si="965"/>
        <v>0</v>
      </c>
      <c r="AH1153" s="162" t="str">
        <f t="shared" si="966"/>
        <v/>
      </c>
      <c r="AI1153" s="162" t="str">
        <f t="shared" si="967"/>
        <v/>
      </c>
      <c r="AJ1153" s="162" t="str">
        <f t="shared" si="968"/>
        <v/>
      </c>
      <c r="AK1153" s="162" t="str">
        <f t="shared" si="969"/>
        <v/>
      </c>
      <c r="AM1153" s="199">
        <f t="shared" si="972"/>
        <v>12.058053952600975</v>
      </c>
      <c r="AN1153" s="197">
        <f t="shared" si="974"/>
        <v>0</v>
      </c>
      <c r="AO1153" s="197">
        <f t="shared" si="975"/>
        <v>0</v>
      </c>
      <c r="AP1153" s="197">
        <f t="shared" si="976"/>
        <v>0</v>
      </c>
      <c r="AQ1153" s="197">
        <f t="shared" si="977"/>
        <v>0</v>
      </c>
      <c r="AR1153" s="197" t="str">
        <f t="shared" si="978"/>
        <v/>
      </c>
      <c r="AS1153" s="197" t="str">
        <f t="shared" si="979"/>
        <v/>
      </c>
      <c r="AT1153" s="197" t="str">
        <f t="shared" si="980"/>
        <v/>
      </c>
      <c r="AU1153" s="197" t="str">
        <f t="shared" si="981"/>
        <v/>
      </c>
      <c r="AV1153" s="199">
        <f t="shared" ca="1" si="973"/>
        <v>2.1932272969185926</v>
      </c>
      <c r="AX1153" s="162">
        <f t="shared" si="982"/>
        <v>0</v>
      </c>
      <c r="AY1153" s="162">
        <f t="shared" si="983"/>
        <v>0</v>
      </c>
      <c r="AZ1153" s="162">
        <f t="shared" si="984"/>
        <v>0</v>
      </c>
      <c r="BA1153" s="162">
        <f t="shared" si="985"/>
        <v>0</v>
      </c>
      <c r="BB1153" s="162" t="str">
        <f t="shared" si="986"/>
        <v/>
      </c>
      <c r="BC1153" s="162" t="str">
        <f t="shared" si="987"/>
        <v/>
      </c>
      <c r="BD1153" s="162" t="str">
        <f t="shared" si="988"/>
        <v/>
      </c>
      <c r="BE1153" s="162" t="str">
        <f t="shared" si="989"/>
        <v/>
      </c>
      <c r="BG1153" s="169">
        <f t="shared" si="970"/>
        <v>27.620078794649562</v>
      </c>
      <c r="BH1153" s="169">
        <f t="shared" ca="1" si="971"/>
        <v>2.1097364089088244</v>
      </c>
    </row>
    <row r="1154" spans="11:60" x14ac:dyDescent="0.25">
      <c r="K1154" s="199">
        <f t="shared" si="944"/>
        <v>27.671464987755886</v>
      </c>
      <c r="L1154" s="201">
        <f t="shared" si="945"/>
        <v>0.23207621591614996</v>
      </c>
      <c r="M1154" s="201">
        <f t="shared" si="946"/>
        <v>0.23402802732374248</v>
      </c>
      <c r="N1154" s="201">
        <f t="shared" si="947"/>
        <v>0.24598882297554195</v>
      </c>
      <c r="O1154" s="201">
        <f t="shared" si="948"/>
        <v>0.23229064423176354</v>
      </c>
      <c r="P1154" s="201" t="str">
        <f t="shared" si="949"/>
        <v/>
      </c>
      <c r="Q1154" s="201" t="str">
        <f t="shared" si="950"/>
        <v/>
      </c>
      <c r="R1154" s="201" t="str">
        <f t="shared" si="951"/>
        <v/>
      </c>
      <c r="S1154" s="201" t="str">
        <f t="shared" si="952"/>
        <v/>
      </c>
      <c r="T1154" s="199">
        <f t="shared" si="953"/>
        <v>0</v>
      </c>
      <c r="U1154" s="199">
        <f t="shared" si="954"/>
        <v>0</v>
      </c>
      <c r="V1154" s="199">
        <f t="shared" si="955"/>
        <v>0</v>
      </c>
      <c r="W1154" s="199">
        <f t="shared" si="956"/>
        <v>0</v>
      </c>
      <c r="X1154" s="199" t="str">
        <f t="shared" si="957"/>
        <v/>
      </c>
      <c r="Y1154" s="199" t="str">
        <f t="shared" si="958"/>
        <v/>
      </c>
      <c r="Z1154" s="199" t="str">
        <f t="shared" si="959"/>
        <v/>
      </c>
      <c r="AA1154" s="199" t="str">
        <f t="shared" si="960"/>
        <v/>
      </c>
      <c r="AB1154" s="201">
        <f t="shared" ca="1" si="961"/>
        <v>2.1448719018390299</v>
      </c>
      <c r="AD1154" s="162">
        <f t="shared" si="962"/>
        <v>0</v>
      </c>
      <c r="AE1154" s="162">
        <f t="shared" si="963"/>
        <v>0</v>
      </c>
      <c r="AF1154" s="162">
        <f t="shared" si="964"/>
        <v>0</v>
      </c>
      <c r="AG1154" s="162">
        <f t="shared" si="965"/>
        <v>0</v>
      </c>
      <c r="AH1154" s="162" t="str">
        <f t="shared" si="966"/>
        <v/>
      </c>
      <c r="AI1154" s="162" t="str">
        <f t="shared" si="967"/>
        <v/>
      </c>
      <c r="AJ1154" s="162" t="str">
        <f t="shared" si="968"/>
        <v/>
      </c>
      <c r="AK1154" s="162" t="str">
        <f t="shared" si="969"/>
        <v/>
      </c>
      <c r="AM1154" s="199">
        <f t="shared" si="972"/>
        <v>12.069270746975487</v>
      </c>
      <c r="AN1154" s="197">
        <f t="shared" si="974"/>
        <v>0</v>
      </c>
      <c r="AO1154" s="197">
        <f t="shared" si="975"/>
        <v>0</v>
      </c>
      <c r="AP1154" s="197">
        <f t="shared" si="976"/>
        <v>0</v>
      </c>
      <c r="AQ1154" s="197">
        <f t="shared" si="977"/>
        <v>0</v>
      </c>
      <c r="AR1154" s="197" t="str">
        <f t="shared" si="978"/>
        <v/>
      </c>
      <c r="AS1154" s="197" t="str">
        <f t="shared" si="979"/>
        <v/>
      </c>
      <c r="AT1154" s="197" t="str">
        <f t="shared" si="980"/>
        <v/>
      </c>
      <c r="AU1154" s="197" t="str">
        <f t="shared" si="981"/>
        <v/>
      </c>
      <c r="AV1154" s="199">
        <f t="shared" ca="1" si="973"/>
        <v>2.1442833459346771</v>
      </c>
      <c r="AX1154" s="162">
        <f t="shared" si="982"/>
        <v>0</v>
      </c>
      <c r="AY1154" s="162">
        <f t="shared" si="983"/>
        <v>0</v>
      </c>
      <c r="AZ1154" s="162">
        <f t="shared" si="984"/>
        <v>0</v>
      </c>
      <c r="BA1154" s="162">
        <f t="shared" si="985"/>
        <v>0</v>
      </c>
      <c r="BB1154" s="162" t="str">
        <f t="shared" si="986"/>
        <v/>
      </c>
      <c r="BC1154" s="162" t="str">
        <f t="shared" si="987"/>
        <v/>
      </c>
      <c r="BD1154" s="162" t="str">
        <f t="shared" si="988"/>
        <v/>
      </c>
      <c r="BE1154" s="162" t="str">
        <f t="shared" si="989"/>
        <v/>
      </c>
      <c r="BG1154" s="169">
        <f t="shared" si="970"/>
        <v>27.645771891202724</v>
      </c>
      <c r="BH1154" s="169">
        <f t="shared" ca="1" si="971"/>
        <v>2.0452933513644815</v>
      </c>
    </row>
    <row r="1155" spans="11:60" x14ac:dyDescent="0.25">
      <c r="K1155" s="199">
        <f t="shared" si="944"/>
        <v>27.697158084309049</v>
      </c>
      <c r="L1155" s="201">
        <f t="shared" si="945"/>
        <v>0.23229169986778986</v>
      </c>
      <c r="M1155" s="201">
        <f t="shared" si="946"/>
        <v>0.23424532354224178</v>
      </c>
      <c r="N1155" s="201">
        <f t="shared" si="947"/>
        <v>0.24621722485388509</v>
      </c>
      <c r="O1155" s="201">
        <f t="shared" si="948"/>
        <v>0.2325063272811895</v>
      </c>
      <c r="P1155" s="201" t="str">
        <f t="shared" si="949"/>
        <v/>
      </c>
      <c r="Q1155" s="201" t="str">
        <f t="shared" si="950"/>
        <v/>
      </c>
      <c r="R1155" s="201" t="str">
        <f t="shared" si="951"/>
        <v/>
      </c>
      <c r="S1155" s="201" t="str">
        <f t="shared" si="952"/>
        <v/>
      </c>
      <c r="T1155" s="199">
        <f t="shared" si="953"/>
        <v>0</v>
      </c>
      <c r="U1155" s="199">
        <f t="shared" si="954"/>
        <v>0</v>
      </c>
      <c r="V1155" s="199">
        <f t="shared" si="955"/>
        <v>0</v>
      </c>
      <c r="W1155" s="199">
        <f t="shared" si="956"/>
        <v>0</v>
      </c>
      <c r="X1155" s="199" t="str">
        <f t="shared" si="957"/>
        <v/>
      </c>
      <c r="Y1155" s="199" t="str">
        <f t="shared" si="958"/>
        <v/>
      </c>
      <c r="Z1155" s="199" t="str">
        <f t="shared" si="959"/>
        <v/>
      </c>
      <c r="AA1155" s="199" t="str">
        <f t="shared" si="960"/>
        <v/>
      </c>
      <c r="AB1155" s="201">
        <f t="shared" ca="1" si="961"/>
        <v>2.0701274393958569</v>
      </c>
      <c r="AD1155" s="162">
        <f t="shared" si="962"/>
        <v>0</v>
      </c>
      <c r="AE1155" s="162">
        <f t="shared" si="963"/>
        <v>0</v>
      </c>
      <c r="AF1155" s="162">
        <f t="shared" si="964"/>
        <v>0</v>
      </c>
      <c r="AG1155" s="162">
        <f t="shared" si="965"/>
        <v>0</v>
      </c>
      <c r="AH1155" s="162" t="str">
        <f t="shared" si="966"/>
        <v/>
      </c>
      <c r="AI1155" s="162" t="str">
        <f t="shared" si="967"/>
        <v/>
      </c>
      <c r="AJ1155" s="162" t="str">
        <f t="shared" si="968"/>
        <v/>
      </c>
      <c r="AK1155" s="162" t="str">
        <f t="shared" si="969"/>
        <v/>
      </c>
      <c r="AM1155" s="199">
        <f t="shared" si="972"/>
        <v>12.080487541349999</v>
      </c>
      <c r="AN1155" s="197">
        <f t="shared" si="974"/>
        <v>0</v>
      </c>
      <c r="AO1155" s="197">
        <f t="shared" si="975"/>
        <v>0</v>
      </c>
      <c r="AP1155" s="197">
        <f t="shared" si="976"/>
        <v>0</v>
      </c>
      <c r="AQ1155" s="197">
        <f t="shared" si="977"/>
        <v>0</v>
      </c>
      <c r="AR1155" s="197" t="str">
        <f t="shared" si="978"/>
        <v/>
      </c>
      <c r="AS1155" s="197" t="str">
        <f t="shared" si="979"/>
        <v/>
      </c>
      <c r="AT1155" s="197" t="str">
        <f t="shared" si="980"/>
        <v/>
      </c>
      <c r="AU1155" s="197" t="str">
        <f t="shared" si="981"/>
        <v/>
      </c>
      <c r="AV1155" s="199">
        <f t="shared" ca="1" si="973"/>
        <v>2.0923457875634375</v>
      </c>
      <c r="AX1155" s="162">
        <f t="shared" si="982"/>
        <v>0</v>
      </c>
      <c r="AY1155" s="162">
        <f t="shared" si="983"/>
        <v>0</v>
      </c>
      <c r="AZ1155" s="162">
        <f t="shared" si="984"/>
        <v>0</v>
      </c>
      <c r="BA1155" s="162">
        <f t="shared" si="985"/>
        <v>0</v>
      </c>
      <c r="BB1155" s="162" t="str">
        <f t="shared" si="986"/>
        <v/>
      </c>
      <c r="BC1155" s="162" t="str">
        <f t="shared" si="987"/>
        <v/>
      </c>
      <c r="BD1155" s="162" t="str">
        <f t="shared" si="988"/>
        <v/>
      </c>
      <c r="BE1155" s="162" t="str">
        <f t="shared" si="989"/>
        <v/>
      </c>
      <c r="BG1155" s="169">
        <f t="shared" si="970"/>
        <v>27.671464987755886</v>
      </c>
      <c r="BH1155" s="169">
        <f t="shared" ca="1" si="971"/>
        <v>2.1448719018390299</v>
      </c>
    </row>
    <row r="1156" spans="11:60" x14ac:dyDescent="0.25">
      <c r="K1156" s="199">
        <f t="shared" si="944"/>
        <v>27.722851180862211</v>
      </c>
      <c r="L1156" s="201">
        <f t="shared" si="945"/>
        <v>0.23250718381942972</v>
      </c>
      <c r="M1156" s="201">
        <f t="shared" si="946"/>
        <v>0.23446261976074109</v>
      </c>
      <c r="N1156" s="201">
        <f t="shared" si="947"/>
        <v>0.2464456267322282</v>
      </c>
      <c r="O1156" s="201">
        <f t="shared" si="948"/>
        <v>0.23272201033061549</v>
      </c>
      <c r="P1156" s="201" t="str">
        <f t="shared" si="949"/>
        <v/>
      </c>
      <c r="Q1156" s="201" t="str">
        <f t="shared" si="950"/>
        <v/>
      </c>
      <c r="R1156" s="201" t="str">
        <f t="shared" si="951"/>
        <v/>
      </c>
      <c r="S1156" s="201" t="str">
        <f t="shared" si="952"/>
        <v/>
      </c>
      <c r="T1156" s="199">
        <f t="shared" si="953"/>
        <v>0</v>
      </c>
      <c r="U1156" s="199">
        <f t="shared" si="954"/>
        <v>0</v>
      </c>
      <c r="V1156" s="199">
        <f t="shared" si="955"/>
        <v>0</v>
      </c>
      <c r="W1156" s="199">
        <f t="shared" si="956"/>
        <v>0</v>
      </c>
      <c r="X1156" s="199" t="str">
        <f t="shared" si="957"/>
        <v/>
      </c>
      <c r="Y1156" s="199" t="str">
        <f t="shared" si="958"/>
        <v/>
      </c>
      <c r="Z1156" s="199" t="str">
        <f t="shared" si="959"/>
        <v/>
      </c>
      <c r="AA1156" s="199" t="str">
        <f t="shared" si="960"/>
        <v/>
      </c>
      <c r="AB1156" s="201">
        <f t="shared" ca="1" si="961"/>
        <v>2.0927069774514631</v>
      </c>
      <c r="AD1156" s="162">
        <f t="shared" si="962"/>
        <v>0</v>
      </c>
      <c r="AE1156" s="162">
        <f t="shared" si="963"/>
        <v>0</v>
      </c>
      <c r="AF1156" s="162">
        <f t="shared" si="964"/>
        <v>0</v>
      </c>
      <c r="AG1156" s="162">
        <f t="shared" si="965"/>
        <v>0</v>
      </c>
      <c r="AH1156" s="162" t="str">
        <f t="shared" si="966"/>
        <v/>
      </c>
      <c r="AI1156" s="162" t="str">
        <f t="shared" si="967"/>
        <v/>
      </c>
      <c r="AJ1156" s="162" t="str">
        <f t="shared" si="968"/>
        <v/>
      </c>
      <c r="AK1156" s="162" t="str">
        <f t="shared" si="969"/>
        <v/>
      </c>
      <c r="AM1156" s="199">
        <f t="shared" si="972"/>
        <v>12.091704335724511</v>
      </c>
      <c r="AN1156" s="197">
        <f t="shared" si="974"/>
        <v>0</v>
      </c>
      <c r="AO1156" s="197">
        <f t="shared" si="975"/>
        <v>0</v>
      </c>
      <c r="AP1156" s="197">
        <f t="shared" si="976"/>
        <v>0</v>
      </c>
      <c r="AQ1156" s="197">
        <f t="shared" si="977"/>
        <v>0</v>
      </c>
      <c r="AR1156" s="197" t="str">
        <f t="shared" si="978"/>
        <v/>
      </c>
      <c r="AS1156" s="197" t="str">
        <f t="shared" si="979"/>
        <v/>
      </c>
      <c r="AT1156" s="197" t="str">
        <f t="shared" si="980"/>
        <v/>
      </c>
      <c r="AU1156" s="197" t="str">
        <f t="shared" si="981"/>
        <v/>
      </c>
      <c r="AV1156" s="199">
        <f t="shared" ca="1" si="973"/>
        <v>2.1924699578158324</v>
      </c>
      <c r="AX1156" s="162">
        <f t="shared" si="982"/>
        <v>0</v>
      </c>
      <c r="AY1156" s="162">
        <f t="shared" si="983"/>
        <v>0</v>
      </c>
      <c r="AZ1156" s="162">
        <f t="shared" si="984"/>
        <v>0</v>
      </c>
      <c r="BA1156" s="162">
        <f t="shared" si="985"/>
        <v>0</v>
      </c>
      <c r="BB1156" s="162" t="str">
        <f t="shared" si="986"/>
        <v/>
      </c>
      <c r="BC1156" s="162" t="str">
        <f t="shared" si="987"/>
        <v/>
      </c>
      <c r="BD1156" s="162" t="str">
        <f t="shared" si="988"/>
        <v/>
      </c>
      <c r="BE1156" s="162" t="str">
        <f t="shared" si="989"/>
        <v/>
      </c>
      <c r="BG1156" s="169">
        <f t="shared" si="970"/>
        <v>27.697158084309049</v>
      </c>
      <c r="BH1156" s="169">
        <f t="shared" ca="1" si="971"/>
        <v>2.0701274393958569</v>
      </c>
    </row>
    <row r="1157" spans="11:60" x14ac:dyDescent="0.25">
      <c r="K1157" s="199">
        <f t="shared" si="944"/>
        <v>27.748544277415373</v>
      </c>
      <c r="L1157" s="201">
        <f t="shared" si="945"/>
        <v>0.23272266777106962</v>
      </c>
      <c r="M1157" s="201">
        <f t="shared" si="946"/>
        <v>0.23467991597924037</v>
      </c>
      <c r="N1157" s="201">
        <f t="shared" si="947"/>
        <v>0.24667402861057133</v>
      </c>
      <c r="O1157" s="201">
        <f t="shared" si="948"/>
        <v>0.23293769338004144</v>
      </c>
      <c r="P1157" s="201" t="str">
        <f t="shared" si="949"/>
        <v/>
      </c>
      <c r="Q1157" s="201" t="str">
        <f t="shared" si="950"/>
        <v/>
      </c>
      <c r="R1157" s="201" t="str">
        <f t="shared" si="951"/>
        <v/>
      </c>
      <c r="S1157" s="201" t="str">
        <f t="shared" si="952"/>
        <v/>
      </c>
      <c r="T1157" s="199">
        <f t="shared" si="953"/>
        <v>0</v>
      </c>
      <c r="U1157" s="199">
        <f t="shared" si="954"/>
        <v>0</v>
      </c>
      <c r="V1157" s="199">
        <f t="shared" si="955"/>
        <v>0</v>
      </c>
      <c r="W1157" s="199">
        <f t="shared" si="956"/>
        <v>0</v>
      </c>
      <c r="X1157" s="199" t="str">
        <f t="shared" si="957"/>
        <v/>
      </c>
      <c r="Y1157" s="199" t="str">
        <f t="shared" si="958"/>
        <v/>
      </c>
      <c r="Z1157" s="199" t="str">
        <f t="shared" si="959"/>
        <v/>
      </c>
      <c r="AA1157" s="199" t="str">
        <f t="shared" si="960"/>
        <v/>
      </c>
      <c r="AB1157" s="201">
        <f t="shared" ca="1" si="961"/>
        <v>2.0397771624188037</v>
      </c>
      <c r="AD1157" s="162">
        <f t="shared" si="962"/>
        <v>0</v>
      </c>
      <c r="AE1157" s="162">
        <f t="shared" si="963"/>
        <v>0</v>
      </c>
      <c r="AF1157" s="162">
        <f t="shared" si="964"/>
        <v>0</v>
      </c>
      <c r="AG1157" s="162">
        <f t="shared" si="965"/>
        <v>0</v>
      </c>
      <c r="AH1157" s="162" t="str">
        <f t="shared" si="966"/>
        <v/>
      </c>
      <c r="AI1157" s="162" t="str">
        <f t="shared" si="967"/>
        <v/>
      </c>
      <c r="AJ1157" s="162" t="str">
        <f t="shared" si="968"/>
        <v/>
      </c>
      <c r="AK1157" s="162" t="str">
        <f t="shared" si="969"/>
        <v/>
      </c>
      <c r="AM1157" s="199">
        <f t="shared" si="972"/>
        <v>12.102921130099023</v>
      </c>
      <c r="AN1157" s="197">
        <f t="shared" si="974"/>
        <v>0</v>
      </c>
      <c r="AO1157" s="197">
        <f t="shared" si="975"/>
        <v>0</v>
      </c>
      <c r="AP1157" s="197">
        <f t="shared" si="976"/>
        <v>0</v>
      </c>
      <c r="AQ1157" s="197">
        <f t="shared" si="977"/>
        <v>0</v>
      </c>
      <c r="AR1157" s="197" t="str">
        <f t="shared" si="978"/>
        <v/>
      </c>
      <c r="AS1157" s="197" t="str">
        <f t="shared" si="979"/>
        <v/>
      </c>
      <c r="AT1157" s="197" t="str">
        <f t="shared" si="980"/>
        <v/>
      </c>
      <c r="AU1157" s="197" t="str">
        <f t="shared" si="981"/>
        <v/>
      </c>
      <c r="AV1157" s="199">
        <f t="shared" ca="1" si="973"/>
        <v>2.155531154270784</v>
      </c>
      <c r="AX1157" s="162">
        <f t="shared" si="982"/>
        <v>0</v>
      </c>
      <c r="AY1157" s="162">
        <f t="shared" si="983"/>
        <v>0</v>
      </c>
      <c r="AZ1157" s="162">
        <f t="shared" si="984"/>
        <v>0</v>
      </c>
      <c r="BA1157" s="162">
        <f t="shared" si="985"/>
        <v>0</v>
      </c>
      <c r="BB1157" s="162" t="str">
        <f t="shared" si="986"/>
        <v/>
      </c>
      <c r="BC1157" s="162" t="str">
        <f t="shared" si="987"/>
        <v/>
      </c>
      <c r="BD1157" s="162" t="str">
        <f t="shared" si="988"/>
        <v/>
      </c>
      <c r="BE1157" s="162" t="str">
        <f t="shared" si="989"/>
        <v/>
      </c>
      <c r="BG1157" s="169">
        <f t="shared" si="970"/>
        <v>27.722851180862211</v>
      </c>
      <c r="BH1157" s="169">
        <f t="shared" ca="1" si="971"/>
        <v>2.0927069774514631</v>
      </c>
    </row>
    <row r="1158" spans="11:60" x14ac:dyDescent="0.25">
      <c r="K1158" s="199">
        <f t="shared" si="944"/>
        <v>27.774237373968536</v>
      </c>
      <c r="L1158" s="201">
        <f t="shared" si="945"/>
        <v>0.23293815172270949</v>
      </c>
      <c r="M1158" s="201">
        <f t="shared" si="946"/>
        <v>0.23489721219773968</v>
      </c>
      <c r="N1158" s="201">
        <f t="shared" si="947"/>
        <v>0.24690243048891444</v>
      </c>
      <c r="O1158" s="201">
        <f t="shared" si="948"/>
        <v>0.23315337642946737</v>
      </c>
      <c r="P1158" s="201" t="str">
        <f t="shared" si="949"/>
        <v/>
      </c>
      <c r="Q1158" s="201" t="str">
        <f t="shared" si="950"/>
        <v/>
      </c>
      <c r="R1158" s="201" t="str">
        <f t="shared" si="951"/>
        <v/>
      </c>
      <c r="S1158" s="201" t="str">
        <f t="shared" si="952"/>
        <v/>
      </c>
      <c r="T1158" s="199">
        <f t="shared" si="953"/>
        <v>0</v>
      </c>
      <c r="U1158" s="199">
        <f t="shared" si="954"/>
        <v>0</v>
      </c>
      <c r="V1158" s="199">
        <f t="shared" si="955"/>
        <v>0</v>
      </c>
      <c r="W1158" s="199">
        <f t="shared" si="956"/>
        <v>0</v>
      </c>
      <c r="X1158" s="199" t="str">
        <f t="shared" si="957"/>
        <v/>
      </c>
      <c r="Y1158" s="199" t="str">
        <f t="shared" si="958"/>
        <v/>
      </c>
      <c r="Z1158" s="199" t="str">
        <f t="shared" si="959"/>
        <v/>
      </c>
      <c r="AA1158" s="199" t="str">
        <f t="shared" si="960"/>
        <v/>
      </c>
      <c r="AB1158" s="201">
        <f t="shared" ca="1" si="961"/>
        <v>2.1035651874726309</v>
      </c>
      <c r="AD1158" s="162">
        <f t="shared" si="962"/>
        <v>0</v>
      </c>
      <c r="AE1158" s="162">
        <f t="shared" si="963"/>
        <v>0</v>
      </c>
      <c r="AF1158" s="162">
        <f t="shared" si="964"/>
        <v>0</v>
      </c>
      <c r="AG1158" s="162">
        <f t="shared" si="965"/>
        <v>0</v>
      </c>
      <c r="AH1158" s="162" t="str">
        <f t="shared" si="966"/>
        <v/>
      </c>
      <c r="AI1158" s="162" t="str">
        <f t="shared" si="967"/>
        <v/>
      </c>
      <c r="AJ1158" s="162" t="str">
        <f t="shared" si="968"/>
        <v/>
      </c>
      <c r="AK1158" s="162" t="str">
        <f t="shared" si="969"/>
        <v/>
      </c>
      <c r="AM1158" s="199">
        <f t="shared" si="972"/>
        <v>12.114137924473535</v>
      </c>
      <c r="AN1158" s="197">
        <f t="shared" si="974"/>
        <v>0</v>
      </c>
      <c r="AO1158" s="197">
        <f t="shared" si="975"/>
        <v>0</v>
      </c>
      <c r="AP1158" s="197">
        <f t="shared" si="976"/>
        <v>0</v>
      </c>
      <c r="AQ1158" s="197">
        <f t="shared" si="977"/>
        <v>0</v>
      </c>
      <c r="AR1158" s="197" t="str">
        <f t="shared" si="978"/>
        <v/>
      </c>
      <c r="AS1158" s="197" t="str">
        <f t="shared" si="979"/>
        <v/>
      </c>
      <c r="AT1158" s="197" t="str">
        <f t="shared" si="980"/>
        <v/>
      </c>
      <c r="AU1158" s="197" t="str">
        <f t="shared" si="981"/>
        <v/>
      </c>
      <c r="AV1158" s="199">
        <f t="shared" ca="1" si="973"/>
        <v>2.1346746371057668</v>
      </c>
      <c r="AX1158" s="162">
        <f t="shared" si="982"/>
        <v>0</v>
      </c>
      <c r="AY1158" s="162">
        <f t="shared" si="983"/>
        <v>0</v>
      </c>
      <c r="AZ1158" s="162">
        <f t="shared" si="984"/>
        <v>0</v>
      </c>
      <c r="BA1158" s="162">
        <f t="shared" si="985"/>
        <v>0</v>
      </c>
      <c r="BB1158" s="162" t="str">
        <f t="shared" si="986"/>
        <v/>
      </c>
      <c r="BC1158" s="162" t="str">
        <f t="shared" si="987"/>
        <v/>
      </c>
      <c r="BD1158" s="162" t="str">
        <f t="shared" si="988"/>
        <v/>
      </c>
      <c r="BE1158" s="162" t="str">
        <f t="shared" si="989"/>
        <v/>
      </c>
      <c r="BG1158" s="169">
        <f t="shared" si="970"/>
        <v>27.748544277415373</v>
      </c>
      <c r="BH1158" s="169">
        <f t="shared" ca="1" si="971"/>
        <v>2.0397771624188037</v>
      </c>
    </row>
    <row r="1159" spans="11:60" x14ac:dyDescent="0.25">
      <c r="K1159" s="199">
        <f t="shared" si="944"/>
        <v>27.799930470521698</v>
      </c>
      <c r="L1159" s="201">
        <f t="shared" si="945"/>
        <v>0.23315363567434938</v>
      </c>
      <c r="M1159" s="201">
        <f t="shared" si="946"/>
        <v>0.23511450841623899</v>
      </c>
      <c r="N1159" s="201">
        <f t="shared" si="947"/>
        <v>0.24713083236725758</v>
      </c>
      <c r="O1159" s="201">
        <f t="shared" si="948"/>
        <v>0.23336905947889336</v>
      </c>
      <c r="P1159" s="201" t="str">
        <f t="shared" si="949"/>
        <v/>
      </c>
      <c r="Q1159" s="201" t="str">
        <f t="shared" si="950"/>
        <v/>
      </c>
      <c r="R1159" s="201" t="str">
        <f t="shared" si="951"/>
        <v/>
      </c>
      <c r="S1159" s="201" t="str">
        <f t="shared" si="952"/>
        <v/>
      </c>
      <c r="T1159" s="199">
        <f t="shared" si="953"/>
        <v>0</v>
      </c>
      <c r="U1159" s="199">
        <f t="shared" si="954"/>
        <v>0</v>
      </c>
      <c r="V1159" s="199">
        <f t="shared" si="955"/>
        <v>0</v>
      </c>
      <c r="W1159" s="199">
        <f t="shared" si="956"/>
        <v>0</v>
      </c>
      <c r="X1159" s="199" t="str">
        <f t="shared" si="957"/>
        <v/>
      </c>
      <c r="Y1159" s="199" t="str">
        <f t="shared" si="958"/>
        <v/>
      </c>
      <c r="Z1159" s="199" t="str">
        <f t="shared" si="959"/>
        <v/>
      </c>
      <c r="AA1159" s="199" t="str">
        <f t="shared" si="960"/>
        <v/>
      </c>
      <c r="AB1159" s="201">
        <f t="shared" ca="1" si="961"/>
        <v>2.1424164195663651</v>
      </c>
      <c r="AD1159" s="162">
        <f t="shared" si="962"/>
        <v>0</v>
      </c>
      <c r="AE1159" s="162">
        <f t="shared" si="963"/>
        <v>0</v>
      </c>
      <c r="AF1159" s="162">
        <f t="shared" si="964"/>
        <v>0</v>
      </c>
      <c r="AG1159" s="162">
        <f t="shared" si="965"/>
        <v>0</v>
      </c>
      <c r="AH1159" s="162" t="str">
        <f t="shared" si="966"/>
        <v/>
      </c>
      <c r="AI1159" s="162" t="str">
        <f t="shared" si="967"/>
        <v/>
      </c>
      <c r="AJ1159" s="162" t="str">
        <f t="shared" si="968"/>
        <v/>
      </c>
      <c r="AK1159" s="162" t="str">
        <f t="shared" si="969"/>
        <v/>
      </c>
      <c r="AM1159" s="199">
        <f t="shared" si="972"/>
        <v>12.125354718848047</v>
      </c>
      <c r="AN1159" s="197">
        <f t="shared" si="974"/>
        <v>0</v>
      </c>
      <c r="AO1159" s="197">
        <f t="shared" si="975"/>
        <v>0</v>
      </c>
      <c r="AP1159" s="197">
        <f t="shared" si="976"/>
        <v>0</v>
      </c>
      <c r="AQ1159" s="197">
        <f t="shared" si="977"/>
        <v>0</v>
      </c>
      <c r="AR1159" s="197" t="str">
        <f t="shared" si="978"/>
        <v/>
      </c>
      <c r="AS1159" s="197" t="str">
        <f t="shared" si="979"/>
        <v/>
      </c>
      <c r="AT1159" s="197" t="str">
        <f t="shared" si="980"/>
        <v/>
      </c>
      <c r="AU1159" s="197" t="str">
        <f t="shared" si="981"/>
        <v/>
      </c>
      <c r="AV1159" s="199">
        <f t="shared" ca="1" si="973"/>
        <v>2.0502076238051914</v>
      </c>
      <c r="AX1159" s="162">
        <f t="shared" si="982"/>
        <v>0</v>
      </c>
      <c r="AY1159" s="162">
        <f t="shared" si="983"/>
        <v>0</v>
      </c>
      <c r="AZ1159" s="162">
        <f t="shared" si="984"/>
        <v>0</v>
      </c>
      <c r="BA1159" s="162">
        <f t="shared" si="985"/>
        <v>0</v>
      </c>
      <c r="BB1159" s="162" t="str">
        <f t="shared" si="986"/>
        <v/>
      </c>
      <c r="BC1159" s="162" t="str">
        <f t="shared" si="987"/>
        <v/>
      </c>
      <c r="BD1159" s="162" t="str">
        <f t="shared" si="988"/>
        <v/>
      </c>
      <c r="BE1159" s="162" t="str">
        <f t="shared" si="989"/>
        <v/>
      </c>
      <c r="BG1159" s="169">
        <f t="shared" si="970"/>
        <v>27.774237373968536</v>
      </c>
      <c r="BH1159" s="169">
        <f t="shared" ca="1" si="971"/>
        <v>2.1035651874726309</v>
      </c>
    </row>
    <row r="1160" spans="11:60" x14ac:dyDescent="0.25">
      <c r="K1160" s="199">
        <f t="shared" si="944"/>
        <v>27.82562356707486</v>
      </c>
      <c r="L1160" s="201">
        <f t="shared" si="945"/>
        <v>0.23336911962598925</v>
      </c>
      <c r="M1160" s="201">
        <f t="shared" si="946"/>
        <v>0.23533180463473827</v>
      </c>
      <c r="N1160" s="201">
        <f t="shared" si="947"/>
        <v>0.24735923424560069</v>
      </c>
      <c r="O1160" s="201">
        <f t="shared" si="948"/>
        <v>0.23358474252831932</v>
      </c>
      <c r="P1160" s="201" t="str">
        <f t="shared" si="949"/>
        <v/>
      </c>
      <c r="Q1160" s="201" t="str">
        <f t="shared" si="950"/>
        <v/>
      </c>
      <c r="R1160" s="201" t="str">
        <f t="shared" si="951"/>
        <v/>
      </c>
      <c r="S1160" s="201" t="str">
        <f t="shared" si="952"/>
        <v/>
      </c>
      <c r="T1160" s="199">
        <f t="shared" si="953"/>
        <v>0</v>
      </c>
      <c r="U1160" s="199">
        <f t="shared" si="954"/>
        <v>0</v>
      </c>
      <c r="V1160" s="199">
        <f t="shared" si="955"/>
        <v>0</v>
      </c>
      <c r="W1160" s="199">
        <f t="shared" si="956"/>
        <v>0</v>
      </c>
      <c r="X1160" s="199" t="str">
        <f t="shared" si="957"/>
        <v/>
      </c>
      <c r="Y1160" s="199" t="str">
        <f t="shared" si="958"/>
        <v/>
      </c>
      <c r="Z1160" s="199" t="str">
        <f t="shared" si="959"/>
        <v/>
      </c>
      <c r="AA1160" s="199" t="str">
        <f t="shared" si="960"/>
        <v/>
      </c>
      <c r="AB1160" s="201">
        <f t="shared" ca="1" si="961"/>
        <v>2.1133115436573284</v>
      </c>
      <c r="AD1160" s="162">
        <f t="shared" si="962"/>
        <v>0</v>
      </c>
      <c r="AE1160" s="162">
        <f t="shared" si="963"/>
        <v>0</v>
      </c>
      <c r="AF1160" s="162">
        <f t="shared" si="964"/>
        <v>0</v>
      </c>
      <c r="AG1160" s="162">
        <f t="shared" si="965"/>
        <v>0</v>
      </c>
      <c r="AH1160" s="162" t="str">
        <f t="shared" si="966"/>
        <v/>
      </c>
      <c r="AI1160" s="162" t="str">
        <f t="shared" si="967"/>
        <v/>
      </c>
      <c r="AJ1160" s="162" t="str">
        <f t="shared" si="968"/>
        <v/>
      </c>
      <c r="AK1160" s="162" t="str">
        <f t="shared" si="969"/>
        <v/>
      </c>
      <c r="AM1160" s="199">
        <f t="shared" si="972"/>
        <v>12.13657151322256</v>
      </c>
      <c r="AN1160" s="197">
        <f t="shared" si="974"/>
        <v>0</v>
      </c>
      <c r="AO1160" s="197">
        <f t="shared" si="975"/>
        <v>0</v>
      </c>
      <c r="AP1160" s="197">
        <f t="shared" si="976"/>
        <v>0</v>
      </c>
      <c r="AQ1160" s="197">
        <f t="shared" si="977"/>
        <v>0</v>
      </c>
      <c r="AR1160" s="197" t="str">
        <f t="shared" si="978"/>
        <v/>
      </c>
      <c r="AS1160" s="197" t="str">
        <f t="shared" si="979"/>
        <v/>
      </c>
      <c r="AT1160" s="197" t="str">
        <f t="shared" si="980"/>
        <v/>
      </c>
      <c r="AU1160" s="197" t="str">
        <f t="shared" si="981"/>
        <v/>
      </c>
      <c r="AV1160" s="199">
        <f t="shared" ca="1" si="973"/>
        <v>2.1149302673331336</v>
      </c>
      <c r="AX1160" s="162">
        <f t="shared" si="982"/>
        <v>0</v>
      </c>
      <c r="AY1160" s="162">
        <f t="shared" si="983"/>
        <v>0</v>
      </c>
      <c r="AZ1160" s="162">
        <f t="shared" si="984"/>
        <v>0</v>
      </c>
      <c r="BA1160" s="162">
        <f t="shared" si="985"/>
        <v>0</v>
      </c>
      <c r="BB1160" s="162" t="str">
        <f t="shared" si="986"/>
        <v/>
      </c>
      <c r="BC1160" s="162" t="str">
        <f t="shared" si="987"/>
        <v/>
      </c>
      <c r="BD1160" s="162" t="str">
        <f t="shared" si="988"/>
        <v/>
      </c>
      <c r="BE1160" s="162" t="str">
        <f t="shared" si="989"/>
        <v/>
      </c>
      <c r="BG1160" s="169">
        <f t="shared" si="970"/>
        <v>27.799930470521698</v>
      </c>
      <c r="BH1160" s="169">
        <f t="shared" ca="1" si="971"/>
        <v>2.1424164195663651</v>
      </c>
    </row>
    <row r="1161" spans="11:60" x14ac:dyDescent="0.25">
      <c r="K1161" s="199">
        <f t="shared" si="944"/>
        <v>27.851316663628022</v>
      </c>
      <c r="L1161" s="201">
        <f t="shared" si="945"/>
        <v>0.23358460357762914</v>
      </c>
      <c r="M1161" s="201">
        <f t="shared" si="946"/>
        <v>0.23554910085323755</v>
      </c>
      <c r="N1161" s="201">
        <f t="shared" si="947"/>
        <v>0.2475876361239438</v>
      </c>
      <c r="O1161" s="201">
        <f t="shared" si="948"/>
        <v>0.2338004255777453</v>
      </c>
      <c r="P1161" s="201" t="str">
        <f t="shared" si="949"/>
        <v/>
      </c>
      <c r="Q1161" s="201" t="str">
        <f t="shared" si="950"/>
        <v/>
      </c>
      <c r="R1161" s="201" t="str">
        <f t="shared" si="951"/>
        <v/>
      </c>
      <c r="S1161" s="201" t="str">
        <f t="shared" si="952"/>
        <v/>
      </c>
      <c r="T1161" s="199">
        <f t="shared" si="953"/>
        <v>0</v>
      </c>
      <c r="U1161" s="199">
        <f t="shared" si="954"/>
        <v>0</v>
      </c>
      <c r="V1161" s="199">
        <f t="shared" si="955"/>
        <v>0</v>
      </c>
      <c r="W1161" s="199">
        <f t="shared" si="956"/>
        <v>0</v>
      </c>
      <c r="X1161" s="199" t="str">
        <f t="shared" si="957"/>
        <v/>
      </c>
      <c r="Y1161" s="199" t="str">
        <f t="shared" si="958"/>
        <v/>
      </c>
      <c r="Z1161" s="199" t="str">
        <f t="shared" si="959"/>
        <v/>
      </c>
      <c r="AA1161" s="199" t="str">
        <f t="shared" si="960"/>
        <v/>
      </c>
      <c r="AB1161" s="201">
        <f t="shared" ca="1" si="961"/>
        <v>2.139521155179831</v>
      </c>
      <c r="AD1161" s="162">
        <f t="shared" si="962"/>
        <v>0</v>
      </c>
      <c r="AE1161" s="162">
        <f t="shared" si="963"/>
        <v>0</v>
      </c>
      <c r="AF1161" s="162">
        <f t="shared" si="964"/>
        <v>0</v>
      </c>
      <c r="AG1161" s="162">
        <f t="shared" si="965"/>
        <v>0</v>
      </c>
      <c r="AH1161" s="162" t="str">
        <f t="shared" si="966"/>
        <v/>
      </c>
      <c r="AI1161" s="162" t="str">
        <f t="shared" si="967"/>
        <v/>
      </c>
      <c r="AJ1161" s="162" t="str">
        <f t="shared" si="968"/>
        <v/>
      </c>
      <c r="AK1161" s="162" t="str">
        <f t="shared" si="969"/>
        <v/>
      </c>
      <c r="AM1161" s="199">
        <f t="shared" si="972"/>
        <v>12.147788307597072</v>
      </c>
      <c r="AN1161" s="197">
        <f t="shared" si="974"/>
        <v>0</v>
      </c>
      <c r="AO1161" s="197">
        <f t="shared" si="975"/>
        <v>0</v>
      </c>
      <c r="AP1161" s="197">
        <f t="shared" si="976"/>
        <v>0</v>
      </c>
      <c r="AQ1161" s="197">
        <f t="shared" si="977"/>
        <v>0</v>
      </c>
      <c r="AR1161" s="197" t="str">
        <f t="shared" si="978"/>
        <v/>
      </c>
      <c r="AS1161" s="197" t="str">
        <f t="shared" si="979"/>
        <v/>
      </c>
      <c r="AT1161" s="197" t="str">
        <f t="shared" si="980"/>
        <v/>
      </c>
      <c r="AU1161" s="197" t="str">
        <f t="shared" si="981"/>
        <v/>
      </c>
      <c r="AV1161" s="199">
        <f t="shared" ca="1" si="973"/>
        <v>2.107874962524757</v>
      </c>
      <c r="AX1161" s="162">
        <f t="shared" si="982"/>
        <v>0</v>
      </c>
      <c r="AY1161" s="162">
        <f t="shared" si="983"/>
        <v>0</v>
      </c>
      <c r="AZ1161" s="162">
        <f t="shared" si="984"/>
        <v>0</v>
      </c>
      <c r="BA1161" s="162">
        <f t="shared" si="985"/>
        <v>0</v>
      </c>
      <c r="BB1161" s="162" t="str">
        <f t="shared" si="986"/>
        <v/>
      </c>
      <c r="BC1161" s="162" t="str">
        <f t="shared" si="987"/>
        <v/>
      </c>
      <c r="BD1161" s="162" t="str">
        <f t="shared" si="988"/>
        <v/>
      </c>
      <c r="BE1161" s="162" t="str">
        <f t="shared" si="989"/>
        <v/>
      </c>
      <c r="BG1161" s="169">
        <f t="shared" si="970"/>
        <v>27.82562356707486</v>
      </c>
      <c r="BH1161" s="169">
        <f t="shared" ca="1" si="971"/>
        <v>2.1133115436573284</v>
      </c>
    </row>
    <row r="1162" spans="11:60" x14ac:dyDescent="0.25">
      <c r="K1162" s="199">
        <f t="shared" si="944"/>
        <v>27.877009760181185</v>
      </c>
      <c r="L1162" s="201">
        <f t="shared" si="945"/>
        <v>0.23380008752926901</v>
      </c>
      <c r="M1162" s="201">
        <f t="shared" si="946"/>
        <v>0.23576639707173686</v>
      </c>
      <c r="N1162" s="201">
        <f t="shared" si="947"/>
        <v>0.24781603800228694</v>
      </c>
      <c r="O1162" s="201">
        <f t="shared" si="948"/>
        <v>0.23401610862717126</v>
      </c>
      <c r="P1162" s="201" t="str">
        <f t="shared" si="949"/>
        <v/>
      </c>
      <c r="Q1162" s="201" t="str">
        <f t="shared" si="950"/>
        <v/>
      </c>
      <c r="R1162" s="201" t="str">
        <f t="shared" si="951"/>
        <v/>
      </c>
      <c r="S1162" s="201" t="str">
        <f t="shared" si="952"/>
        <v/>
      </c>
      <c r="T1162" s="199">
        <f t="shared" si="953"/>
        <v>0</v>
      </c>
      <c r="U1162" s="199">
        <f t="shared" si="954"/>
        <v>0</v>
      </c>
      <c r="V1162" s="199">
        <f t="shared" si="955"/>
        <v>0</v>
      </c>
      <c r="W1162" s="199">
        <f t="shared" si="956"/>
        <v>0</v>
      </c>
      <c r="X1162" s="199" t="str">
        <f t="shared" si="957"/>
        <v/>
      </c>
      <c r="Y1162" s="199" t="str">
        <f t="shared" si="958"/>
        <v/>
      </c>
      <c r="Z1162" s="199" t="str">
        <f t="shared" si="959"/>
        <v/>
      </c>
      <c r="AA1162" s="199" t="str">
        <f t="shared" si="960"/>
        <v/>
      </c>
      <c r="AB1162" s="201">
        <f t="shared" ca="1" si="961"/>
        <v>2.1023776789799551</v>
      </c>
      <c r="AD1162" s="162">
        <f t="shared" si="962"/>
        <v>0</v>
      </c>
      <c r="AE1162" s="162">
        <f t="shared" si="963"/>
        <v>0</v>
      </c>
      <c r="AF1162" s="162">
        <f t="shared" si="964"/>
        <v>0</v>
      </c>
      <c r="AG1162" s="162">
        <f t="shared" si="965"/>
        <v>0</v>
      </c>
      <c r="AH1162" s="162" t="str">
        <f t="shared" si="966"/>
        <v/>
      </c>
      <c r="AI1162" s="162" t="str">
        <f t="shared" si="967"/>
        <v/>
      </c>
      <c r="AJ1162" s="162" t="str">
        <f t="shared" si="968"/>
        <v/>
      </c>
      <c r="AK1162" s="162" t="str">
        <f t="shared" si="969"/>
        <v/>
      </c>
      <c r="AM1162" s="199">
        <f t="shared" si="972"/>
        <v>12.159005101971584</v>
      </c>
      <c r="AN1162" s="197">
        <f t="shared" si="974"/>
        <v>0</v>
      </c>
      <c r="AO1162" s="197">
        <f t="shared" si="975"/>
        <v>0</v>
      </c>
      <c r="AP1162" s="197">
        <f t="shared" si="976"/>
        <v>0</v>
      </c>
      <c r="AQ1162" s="197">
        <f t="shared" si="977"/>
        <v>0</v>
      </c>
      <c r="AR1162" s="197" t="str">
        <f t="shared" si="978"/>
        <v/>
      </c>
      <c r="AS1162" s="197" t="str">
        <f t="shared" si="979"/>
        <v/>
      </c>
      <c r="AT1162" s="197" t="str">
        <f t="shared" si="980"/>
        <v/>
      </c>
      <c r="AU1162" s="197" t="str">
        <f t="shared" si="981"/>
        <v/>
      </c>
      <c r="AV1162" s="199">
        <f t="shared" ca="1" si="973"/>
        <v>2.1307324522979134</v>
      </c>
      <c r="AX1162" s="162">
        <f t="shared" si="982"/>
        <v>0</v>
      </c>
      <c r="AY1162" s="162">
        <f t="shared" si="983"/>
        <v>0</v>
      </c>
      <c r="AZ1162" s="162">
        <f t="shared" si="984"/>
        <v>0</v>
      </c>
      <c r="BA1162" s="162">
        <f t="shared" si="985"/>
        <v>0</v>
      </c>
      <c r="BB1162" s="162" t="str">
        <f t="shared" si="986"/>
        <v/>
      </c>
      <c r="BC1162" s="162" t="str">
        <f t="shared" si="987"/>
        <v/>
      </c>
      <c r="BD1162" s="162" t="str">
        <f t="shared" si="988"/>
        <v/>
      </c>
      <c r="BE1162" s="162" t="str">
        <f t="shared" si="989"/>
        <v/>
      </c>
      <c r="BG1162" s="169">
        <f t="shared" si="970"/>
        <v>27.851316663628022</v>
      </c>
      <c r="BH1162" s="169">
        <f t="shared" ca="1" si="971"/>
        <v>2.139521155179831</v>
      </c>
    </row>
    <row r="1163" spans="11:60" x14ac:dyDescent="0.25">
      <c r="K1163" s="199">
        <f t="shared" si="944"/>
        <v>27.902702856734347</v>
      </c>
      <c r="L1163" s="201">
        <f t="shared" si="945"/>
        <v>0.2340155714809089</v>
      </c>
      <c r="M1163" s="201">
        <f t="shared" si="946"/>
        <v>0.23598369329023616</v>
      </c>
      <c r="N1163" s="201">
        <f t="shared" si="947"/>
        <v>0.24804443988063005</v>
      </c>
      <c r="O1163" s="201">
        <f t="shared" si="948"/>
        <v>0.23423179167659722</v>
      </c>
      <c r="P1163" s="201" t="str">
        <f t="shared" si="949"/>
        <v/>
      </c>
      <c r="Q1163" s="201" t="str">
        <f t="shared" si="950"/>
        <v/>
      </c>
      <c r="R1163" s="201" t="str">
        <f t="shared" si="951"/>
        <v/>
      </c>
      <c r="S1163" s="201" t="str">
        <f t="shared" si="952"/>
        <v/>
      </c>
      <c r="T1163" s="199">
        <f t="shared" si="953"/>
        <v>0</v>
      </c>
      <c r="U1163" s="199">
        <f t="shared" si="954"/>
        <v>0</v>
      </c>
      <c r="V1163" s="199">
        <f t="shared" si="955"/>
        <v>0</v>
      </c>
      <c r="W1163" s="199">
        <f t="shared" si="956"/>
        <v>0</v>
      </c>
      <c r="X1163" s="199" t="str">
        <f t="shared" si="957"/>
        <v/>
      </c>
      <c r="Y1163" s="199" t="str">
        <f t="shared" si="958"/>
        <v/>
      </c>
      <c r="Z1163" s="199" t="str">
        <f t="shared" si="959"/>
        <v/>
      </c>
      <c r="AA1163" s="199" t="str">
        <f t="shared" si="960"/>
        <v/>
      </c>
      <c r="AB1163" s="201">
        <f t="shared" ca="1" si="961"/>
        <v>2.0447224522295779</v>
      </c>
      <c r="AD1163" s="162">
        <f t="shared" si="962"/>
        <v>0</v>
      </c>
      <c r="AE1163" s="162">
        <f t="shared" si="963"/>
        <v>0</v>
      </c>
      <c r="AF1163" s="162">
        <f t="shared" si="964"/>
        <v>0</v>
      </c>
      <c r="AG1163" s="162">
        <f t="shared" si="965"/>
        <v>0</v>
      </c>
      <c r="AH1163" s="162" t="str">
        <f t="shared" si="966"/>
        <v/>
      </c>
      <c r="AI1163" s="162" t="str">
        <f t="shared" si="967"/>
        <v/>
      </c>
      <c r="AJ1163" s="162" t="str">
        <f t="shared" si="968"/>
        <v/>
      </c>
      <c r="AK1163" s="162" t="str">
        <f t="shared" si="969"/>
        <v/>
      </c>
      <c r="AM1163" s="199">
        <f t="shared" si="972"/>
        <v>12.170221896346096</v>
      </c>
      <c r="AN1163" s="197">
        <f t="shared" si="974"/>
        <v>0</v>
      </c>
      <c r="AO1163" s="197">
        <f t="shared" si="975"/>
        <v>0</v>
      </c>
      <c r="AP1163" s="197">
        <f t="shared" si="976"/>
        <v>0</v>
      </c>
      <c r="AQ1163" s="197">
        <f t="shared" si="977"/>
        <v>0</v>
      </c>
      <c r="AR1163" s="197" t="str">
        <f t="shared" si="978"/>
        <v/>
      </c>
      <c r="AS1163" s="197" t="str">
        <f t="shared" si="979"/>
        <v/>
      </c>
      <c r="AT1163" s="197" t="str">
        <f t="shared" si="980"/>
        <v/>
      </c>
      <c r="AU1163" s="197" t="str">
        <f t="shared" si="981"/>
        <v/>
      </c>
      <c r="AV1163" s="199">
        <f t="shared" ca="1" si="973"/>
        <v>2.0753865708360606</v>
      </c>
      <c r="AX1163" s="162">
        <f t="shared" si="982"/>
        <v>0</v>
      </c>
      <c r="AY1163" s="162">
        <f t="shared" si="983"/>
        <v>0</v>
      </c>
      <c r="AZ1163" s="162">
        <f t="shared" si="984"/>
        <v>0</v>
      </c>
      <c r="BA1163" s="162">
        <f t="shared" si="985"/>
        <v>0</v>
      </c>
      <c r="BB1163" s="162" t="str">
        <f t="shared" si="986"/>
        <v/>
      </c>
      <c r="BC1163" s="162" t="str">
        <f t="shared" si="987"/>
        <v/>
      </c>
      <c r="BD1163" s="162" t="str">
        <f t="shared" si="988"/>
        <v/>
      </c>
      <c r="BE1163" s="162" t="str">
        <f t="shared" si="989"/>
        <v/>
      </c>
      <c r="BG1163" s="169">
        <f t="shared" si="970"/>
        <v>27.877009760181185</v>
      </c>
      <c r="BH1163" s="169">
        <f t="shared" ca="1" si="971"/>
        <v>2.1023776789799551</v>
      </c>
    </row>
    <row r="1164" spans="11:60" x14ac:dyDescent="0.25">
      <c r="K1164" s="199">
        <f t="shared" si="944"/>
        <v>27.928395953287509</v>
      </c>
      <c r="L1164" s="201">
        <f t="shared" si="945"/>
        <v>0.23423105543254877</v>
      </c>
      <c r="M1164" s="201">
        <f t="shared" si="946"/>
        <v>0.23620098950873547</v>
      </c>
      <c r="N1164" s="201">
        <f t="shared" si="947"/>
        <v>0.24827284175897316</v>
      </c>
      <c r="O1164" s="201">
        <f t="shared" si="948"/>
        <v>0.23444747472602318</v>
      </c>
      <c r="P1164" s="201" t="str">
        <f t="shared" si="949"/>
        <v/>
      </c>
      <c r="Q1164" s="201" t="str">
        <f t="shared" si="950"/>
        <v/>
      </c>
      <c r="R1164" s="201" t="str">
        <f t="shared" si="951"/>
        <v/>
      </c>
      <c r="S1164" s="201" t="str">
        <f t="shared" si="952"/>
        <v/>
      </c>
      <c r="T1164" s="199">
        <f t="shared" si="953"/>
        <v>0</v>
      </c>
      <c r="U1164" s="199">
        <f t="shared" si="954"/>
        <v>0</v>
      </c>
      <c r="V1164" s="199">
        <f t="shared" si="955"/>
        <v>0</v>
      </c>
      <c r="W1164" s="199">
        <f t="shared" si="956"/>
        <v>0</v>
      </c>
      <c r="X1164" s="199" t="str">
        <f t="shared" si="957"/>
        <v/>
      </c>
      <c r="Y1164" s="199" t="str">
        <f t="shared" si="958"/>
        <v/>
      </c>
      <c r="Z1164" s="199" t="str">
        <f t="shared" si="959"/>
        <v/>
      </c>
      <c r="AA1164" s="199" t="str">
        <f t="shared" si="960"/>
        <v/>
      </c>
      <c r="AB1164" s="201">
        <f t="shared" ca="1" si="961"/>
        <v>2.0538539456705718</v>
      </c>
      <c r="AD1164" s="162">
        <f t="shared" si="962"/>
        <v>0</v>
      </c>
      <c r="AE1164" s="162">
        <f t="shared" si="963"/>
        <v>0</v>
      </c>
      <c r="AF1164" s="162">
        <f t="shared" si="964"/>
        <v>0</v>
      </c>
      <c r="AG1164" s="162">
        <f t="shared" si="965"/>
        <v>0</v>
      </c>
      <c r="AH1164" s="162" t="str">
        <f t="shared" si="966"/>
        <v/>
      </c>
      <c r="AI1164" s="162" t="str">
        <f t="shared" si="967"/>
        <v/>
      </c>
      <c r="AJ1164" s="162" t="str">
        <f t="shared" si="968"/>
        <v/>
      </c>
      <c r="AK1164" s="162" t="str">
        <f t="shared" si="969"/>
        <v/>
      </c>
      <c r="AM1164" s="199">
        <f t="shared" si="972"/>
        <v>12.181438690720608</v>
      </c>
      <c r="AN1164" s="197">
        <f t="shared" si="974"/>
        <v>0</v>
      </c>
      <c r="AO1164" s="197">
        <f t="shared" si="975"/>
        <v>0</v>
      </c>
      <c r="AP1164" s="197">
        <f t="shared" si="976"/>
        <v>0</v>
      </c>
      <c r="AQ1164" s="197">
        <f t="shared" si="977"/>
        <v>0</v>
      </c>
      <c r="AR1164" s="197" t="str">
        <f t="shared" si="978"/>
        <v/>
      </c>
      <c r="AS1164" s="197" t="str">
        <f t="shared" si="979"/>
        <v/>
      </c>
      <c r="AT1164" s="197" t="str">
        <f t="shared" si="980"/>
        <v/>
      </c>
      <c r="AU1164" s="197" t="str">
        <f t="shared" si="981"/>
        <v/>
      </c>
      <c r="AV1164" s="199">
        <f t="shared" ca="1" si="973"/>
        <v>2.1132963824385484</v>
      </c>
      <c r="AX1164" s="162">
        <f t="shared" si="982"/>
        <v>0</v>
      </c>
      <c r="AY1164" s="162">
        <f t="shared" si="983"/>
        <v>0</v>
      </c>
      <c r="AZ1164" s="162">
        <f t="shared" si="984"/>
        <v>0</v>
      </c>
      <c r="BA1164" s="162">
        <f t="shared" si="985"/>
        <v>0</v>
      </c>
      <c r="BB1164" s="162" t="str">
        <f t="shared" si="986"/>
        <v/>
      </c>
      <c r="BC1164" s="162" t="str">
        <f t="shared" si="987"/>
        <v/>
      </c>
      <c r="BD1164" s="162" t="str">
        <f t="shared" si="988"/>
        <v/>
      </c>
      <c r="BE1164" s="162" t="str">
        <f t="shared" si="989"/>
        <v/>
      </c>
      <c r="BG1164" s="169">
        <f t="shared" si="970"/>
        <v>27.902702856734347</v>
      </c>
      <c r="BH1164" s="169">
        <f t="shared" ca="1" si="971"/>
        <v>2.0447224522295779</v>
      </c>
    </row>
    <row r="1165" spans="11:60" x14ac:dyDescent="0.25">
      <c r="K1165" s="199">
        <f t="shared" si="944"/>
        <v>27.954089049840672</v>
      </c>
      <c r="L1165" s="201">
        <f t="shared" si="945"/>
        <v>0.23444653938418863</v>
      </c>
      <c r="M1165" s="201">
        <f t="shared" si="946"/>
        <v>0.23641828572723472</v>
      </c>
      <c r="N1165" s="201">
        <f t="shared" si="947"/>
        <v>0.24850124363731629</v>
      </c>
      <c r="O1165" s="201">
        <f t="shared" si="948"/>
        <v>0.23466315777544913</v>
      </c>
      <c r="P1165" s="201" t="str">
        <f t="shared" si="949"/>
        <v/>
      </c>
      <c r="Q1165" s="201" t="str">
        <f t="shared" si="950"/>
        <v/>
      </c>
      <c r="R1165" s="201" t="str">
        <f t="shared" si="951"/>
        <v/>
      </c>
      <c r="S1165" s="201" t="str">
        <f t="shared" si="952"/>
        <v/>
      </c>
      <c r="T1165" s="199">
        <f t="shared" si="953"/>
        <v>0</v>
      </c>
      <c r="U1165" s="199">
        <f t="shared" si="954"/>
        <v>0</v>
      </c>
      <c r="V1165" s="199">
        <f t="shared" si="955"/>
        <v>0</v>
      </c>
      <c r="W1165" s="199">
        <f t="shared" si="956"/>
        <v>0</v>
      </c>
      <c r="X1165" s="199" t="str">
        <f t="shared" si="957"/>
        <v/>
      </c>
      <c r="Y1165" s="199" t="str">
        <f t="shared" si="958"/>
        <v/>
      </c>
      <c r="Z1165" s="199" t="str">
        <f t="shared" si="959"/>
        <v/>
      </c>
      <c r="AA1165" s="199" t="str">
        <f t="shared" si="960"/>
        <v/>
      </c>
      <c r="AB1165" s="201">
        <f t="shared" ca="1" si="961"/>
        <v>2.0534753750488681</v>
      </c>
      <c r="AD1165" s="162">
        <f t="shared" si="962"/>
        <v>0</v>
      </c>
      <c r="AE1165" s="162">
        <f t="shared" si="963"/>
        <v>0</v>
      </c>
      <c r="AF1165" s="162">
        <f t="shared" si="964"/>
        <v>0</v>
      </c>
      <c r="AG1165" s="162">
        <f t="shared" si="965"/>
        <v>0</v>
      </c>
      <c r="AH1165" s="162" t="str">
        <f t="shared" si="966"/>
        <v/>
      </c>
      <c r="AI1165" s="162" t="str">
        <f t="shared" si="967"/>
        <v/>
      </c>
      <c r="AJ1165" s="162" t="str">
        <f t="shared" si="968"/>
        <v/>
      </c>
      <c r="AK1165" s="162" t="str">
        <f t="shared" si="969"/>
        <v/>
      </c>
      <c r="AM1165" s="199">
        <f t="shared" si="972"/>
        <v>12.19265548509512</v>
      </c>
      <c r="AN1165" s="197">
        <f t="shared" si="974"/>
        <v>0</v>
      </c>
      <c r="AO1165" s="197">
        <f t="shared" si="975"/>
        <v>0</v>
      </c>
      <c r="AP1165" s="197">
        <f t="shared" si="976"/>
        <v>0</v>
      </c>
      <c r="AQ1165" s="197">
        <f t="shared" si="977"/>
        <v>0</v>
      </c>
      <c r="AR1165" s="197" t="str">
        <f t="shared" si="978"/>
        <v/>
      </c>
      <c r="AS1165" s="197" t="str">
        <f t="shared" si="979"/>
        <v/>
      </c>
      <c r="AT1165" s="197" t="str">
        <f t="shared" si="980"/>
        <v/>
      </c>
      <c r="AU1165" s="197" t="str">
        <f t="shared" si="981"/>
        <v/>
      </c>
      <c r="AV1165" s="199">
        <f t="shared" ca="1" si="973"/>
        <v>2.0527284207256118</v>
      </c>
      <c r="AX1165" s="162">
        <f t="shared" si="982"/>
        <v>0</v>
      </c>
      <c r="AY1165" s="162">
        <f t="shared" si="983"/>
        <v>0</v>
      </c>
      <c r="AZ1165" s="162">
        <f t="shared" si="984"/>
        <v>0</v>
      </c>
      <c r="BA1165" s="162">
        <f t="shared" si="985"/>
        <v>0</v>
      </c>
      <c r="BB1165" s="162" t="str">
        <f t="shared" si="986"/>
        <v/>
      </c>
      <c r="BC1165" s="162" t="str">
        <f t="shared" si="987"/>
        <v/>
      </c>
      <c r="BD1165" s="162" t="str">
        <f t="shared" si="988"/>
        <v/>
      </c>
      <c r="BE1165" s="162" t="str">
        <f t="shared" si="989"/>
        <v/>
      </c>
      <c r="BG1165" s="169">
        <f t="shared" si="970"/>
        <v>27.928395953287509</v>
      </c>
      <c r="BH1165" s="169">
        <f t="shared" ca="1" si="971"/>
        <v>2.0538539456705718</v>
      </c>
    </row>
    <row r="1166" spans="11:60" x14ac:dyDescent="0.25">
      <c r="K1166" s="199">
        <f t="shared" ref="K1166:K1229" si="990">K1165+1/($C$74*60)</f>
        <v>27.979782146393834</v>
      </c>
      <c r="L1166" s="201">
        <f t="shared" ref="L1166:L1229" si="991">IF(Q$56="","",SQRT(($K1166*$K1166)/$Q$72))</f>
        <v>0.2346620233358285</v>
      </c>
      <c r="M1166" s="201">
        <f t="shared" ref="M1166:M1229" si="992">IF(R$56="","",SQRT(($K1166*$K1166)/$R$72))</f>
        <v>0.23663558194573403</v>
      </c>
      <c r="N1166" s="201">
        <f t="shared" ref="N1166:N1229" si="993">IF(S$56="","",SQRT(($K1166*$K1166)/$S$72))</f>
        <v>0.2487296455156594</v>
      </c>
      <c r="O1166" s="201">
        <f t="shared" ref="O1166:O1229" si="994">IF(T$56="","",SQRT(($K1166*$K1166)/$T$72))</f>
        <v>0.23487884082487512</v>
      </c>
      <c r="P1166" s="201" t="str">
        <f t="shared" ref="P1166:P1229" si="995">IF(U$56="","",SQRT(($K1166*$K1166)/$U$72))</f>
        <v/>
      </c>
      <c r="Q1166" s="201" t="str">
        <f t="shared" ref="Q1166:Q1229" si="996">IF(V$56="","",SQRT(($K1166*$K1166)/$V$72))</f>
        <v/>
      </c>
      <c r="R1166" s="201" t="str">
        <f t="shared" ref="R1166:R1229" si="997">IF(W$56="","",SQRT(($K1166*$K1166)/$W$72))</f>
        <v/>
      </c>
      <c r="S1166" s="201" t="str">
        <f t="shared" ref="S1166:S1229" si="998">IF(X$56="","",SQRT(($K1166*$K1166)/$X$72))</f>
        <v/>
      </c>
      <c r="T1166" s="199">
        <f t="shared" ref="T1166:T1229" si="999">IF(Q$56="","",IF(ABS(($K1166-Q$60) / ( L1166 / 2.2))&gt;20,0,IF(Q$60&lt;&gt;"",Q$64 * ( POWER(POWER(Q$67, 2),0.5) + POWER(POWER(Q$67, 2),-0.5)  ) / ( POWER(POWER(Q$67, 2),0.5) * EXP( POWER(1 + POWER(Q$67, 2),-1) * ($K1166-Q$60)/ ( L1166 / 2.2) ) + POWER(POWER(Q$67, 2),-0.5) * EXP(- POWER(Q$67, 2) * POWER(1 + POWER(Q$67, 2),-1) * ($K1166-Q$60) / ( L1166 / 2.2) ) ),"")))</f>
        <v>0</v>
      </c>
      <c r="U1166" s="199">
        <f t="shared" ref="U1166:U1229" si="1000">IF(R$56="","",IF(ABS(($K1166-R$60) / ( M1166 / 2.2))&gt;20,0,IF(R$60&lt;&gt;"",R$64 * ( POWER(POWER(R$67, 2),0.5) + POWER(POWER(R$67, 2),-0.5)  ) / ( POWER(POWER(R$67, 2),0.5) * EXP( POWER(1 + POWER(R$67, 2),-1) * ($K1166-R$60)/ ( M1166 / 2.2) ) + POWER(POWER(R$67, 2),-0.5) * EXP(- POWER(R$67, 2) * POWER(1 + POWER(R$67, 2),-1) * ($K1166-R$60) / ( M1166 / 2.2) ) ),"")))</f>
        <v>0</v>
      </c>
      <c r="V1166" s="199">
        <f t="shared" ref="V1166:V1229" si="1001">IF(S$56="","",IF(ABS(($K1166-S$60) / ( N1166 / 2.2))&gt;20,0,IF(S$60&lt;&gt;"",S$64 * ( POWER(POWER(S$67, 2),0.5) + POWER(POWER(S$67, 2),-0.5)  ) / ( POWER(POWER(S$67, 2),0.5) * EXP( POWER(1 + POWER(S$67, 2),-1) * ($K1166-S$60)/ ( N1166 / 2.2) ) + POWER(POWER(S$67, 2),-0.5) * EXP(- POWER(S$67, 2) * POWER(1 + POWER(S$67, 2),-1) * ($K1166-S$60) / ( N1166 / 2.2) ) ),"")))</f>
        <v>0</v>
      </c>
      <c r="W1166" s="199">
        <f t="shared" ref="W1166:W1229" si="1002">IF(T$56="","",IF(ABS(($K1166-T$60) / ( O1166 / 2.2))&gt;20,0,IF(T$60&lt;&gt;"",T$64 * ( POWER(POWER(T$67, 2),0.5) + POWER(POWER(T$67, 2),-0.5)  ) / ( POWER(POWER(T$67, 2),0.5) * EXP( POWER(1 + POWER(T$67, 2),-1) * ($K1166-T$60)/ ( O1166 / 2.2) ) + POWER(POWER(T$67, 2),-0.5) * EXP(- POWER(T$67, 2) * POWER(1 + POWER(T$67, 2),-1) * ($K1166-T$60) / ( O1166 / 2.2) ) ),"")))</f>
        <v>0</v>
      </c>
      <c r="X1166" s="199" t="str">
        <f t="shared" ref="X1166:X1229" si="1003">IF(U$56="","",IF(ABS(($K1166-U$60) / ( P1166 / 2.2))&gt;20,0,IF(U$60&lt;&gt;"",U$64 * ( POWER(POWER(U$67, 2),0.5) + POWER(POWER(U$67, 2),-0.5)  ) / ( POWER(POWER(U$67, 2),0.5) * EXP( POWER(1 + POWER(U$67, 2),-1) * ($K1166-U$60)/ ( P1166 / 2.2) ) + POWER(POWER(U$67, 2),-0.5) * EXP(- POWER(U$67, 2) * POWER(1 + POWER(U$67, 2),-1) * ($K1166-U$60) / ( P1166 / 2.2) ) ),"")))</f>
        <v/>
      </c>
      <c r="Y1166" s="199" t="str">
        <f t="shared" ref="Y1166:Y1229" si="1004">IF(V$56="","",IF(ABS(($K1166-V$60) / ( Q1166 / 2.2))&gt;20,0,IF(V$60&lt;&gt;"",V$64 * ( POWER(POWER(V$67, 2),0.5) + POWER(POWER(V$67, 2),-0.5)  ) / ( POWER(POWER(V$67, 2),0.5) * EXP( POWER(1 + POWER(V$67, 2),-1) * ($K1166-V$60)/ ( Q1166 / 2.2) ) + POWER(POWER(V$67, 2),-0.5) * EXP(- POWER(V$67, 2) * POWER(1 + POWER(V$67, 2),-1) * ($K1166-V$60) / ( Q1166 / 2.2) ) ),"")))</f>
        <v/>
      </c>
      <c r="Z1166" s="199" t="str">
        <f t="shared" ref="Z1166:Z1229" si="1005">IF(W$56="","",IF(ABS(($K1166-W$60) / ( R1166 / 2.2))&gt;20,0,IF(W$60&lt;&gt;"",W$64 * ( POWER(POWER(W$67, 2),0.5) + POWER(POWER(W$67, 2),-0.5)  ) / ( POWER(POWER(W$67, 2),0.5) * EXP( POWER(1 + POWER(W$67, 2),-1) * ($K1166-W$60)/ ( R1166 / 2.2) ) + POWER(POWER(W$67, 2),-0.5) * EXP(- POWER(W$67, 2) * POWER(1 + POWER(W$67, 2),-1) * ($K1166-W$60) / ( R1166 / 2.2) ) ),"")))</f>
        <v/>
      </c>
      <c r="AA1166" s="199" t="str">
        <f t="shared" ref="AA1166:AA1229" si="1006">IF(X$56="","",IF(ABS(($K1166-X$60) / ( S1166 / 2.2))&gt;20,0,IF(X$60&lt;&gt;"",X$64 * ( POWER(POWER(X$67, 2),0.5) + POWER(POWER(X$67, 2),-0.5)  ) / ( POWER(POWER(X$67, 2),0.5) * EXP( POWER(1 + POWER(X$67, 2),-1) * ($K1166-X$60)/ ( S1166 / 2.2) ) + POWER(POWER(X$67, 2),-0.5) * EXP(- POWER(X$67, 2) * POWER(1 + POWER(X$67, 2),-1) * ($K1166-X$60) / ( S1166 / 2.2) ) ),"")))</f>
        <v/>
      </c>
      <c r="AB1166" s="201">
        <f t="shared" ref="AB1166:AB1229" ca="1" si="1007">SUM(T1166:AA1166)+RAND()*$C$69+$C$67</f>
        <v>2.0597463536707008</v>
      </c>
      <c r="AD1166" s="162">
        <f t="shared" ref="AD1166:AD1229" si="1008">IF(Q$56="","",($K1166-$K1165)*T1166)</f>
        <v>0</v>
      </c>
      <c r="AE1166" s="162">
        <f t="shared" ref="AE1166:AE1229" si="1009">IF(R$56="","",($K1166-$K1165)*U1166)</f>
        <v>0</v>
      </c>
      <c r="AF1166" s="162">
        <f t="shared" ref="AF1166:AF1229" si="1010">IF(S$56="","",($K1166-$K1165)*V1166)</f>
        <v>0</v>
      </c>
      <c r="AG1166" s="162">
        <f t="shared" ref="AG1166:AG1229" si="1011">IF(T$56="","",($K1166-$K1165)*W1166)</f>
        <v>0</v>
      </c>
      <c r="AH1166" s="162" t="str">
        <f t="shared" ref="AH1166:AH1229" si="1012">IF(U$56="","",($K1166-$K1165)*X1166)</f>
        <v/>
      </c>
      <c r="AI1166" s="162" t="str">
        <f t="shared" ref="AI1166:AI1229" si="1013">IF(V$56="","",($K1166-$K1165)*Y1166)</f>
        <v/>
      </c>
      <c r="AJ1166" s="162" t="str">
        <f t="shared" ref="AJ1166:AJ1229" si="1014">IF(W$56="","",($K1166-$K1165)*Z1166)</f>
        <v/>
      </c>
      <c r="AK1166" s="162" t="str">
        <f t="shared" ref="AK1166:AK1229" si="1015">IF(X$56="","",($K1166-$K1165)*AA1166)</f>
        <v/>
      </c>
      <c r="AM1166" s="199">
        <f t="shared" si="972"/>
        <v>12.203872279469632</v>
      </c>
      <c r="AN1166" s="197">
        <f t="shared" si="974"/>
        <v>0</v>
      </c>
      <c r="AO1166" s="197">
        <f t="shared" si="975"/>
        <v>0</v>
      </c>
      <c r="AP1166" s="197">
        <f t="shared" si="976"/>
        <v>0</v>
      </c>
      <c r="AQ1166" s="197">
        <f t="shared" si="977"/>
        <v>0</v>
      </c>
      <c r="AR1166" s="197" t="str">
        <f t="shared" si="978"/>
        <v/>
      </c>
      <c r="AS1166" s="197" t="str">
        <f t="shared" si="979"/>
        <v/>
      </c>
      <c r="AT1166" s="197" t="str">
        <f t="shared" si="980"/>
        <v/>
      </c>
      <c r="AU1166" s="197" t="str">
        <f t="shared" si="981"/>
        <v/>
      </c>
      <c r="AV1166" s="199">
        <f t="shared" ca="1" si="973"/>
        <v>2.0995587610219664</v>
      </c>
      <c r="AX1166" s="162">
        <f t="shared" si="982"/>
        <v>0</v>
      </c>
      <c r="AY1166" s="162">
        <f t="shared" si="983"/>
        <v>0</v>
      </c>
      <c r="AZ1166" s="162">
        <f t="shared" si="984"/>
        <v>0</v>
      </c>
      <c r="BA1166" s="162">
        <f t="shared" si="985"/>
        <v>0</v>
      </c>
      <c r="BB1166" s="162" t="str">
        <f t="shared" si="986"/>
        <v/>
      </c>
      <c r="BC1166" s="162" t="str">
        <f t="shared" si="987"/>
        <v/>
      </c>
      <c r="BD1166" s="162" t="str">
        <f t="shared" si="988"/>
        <v/>
      </c>
      <c r="BE1166" s="162" t="str">
        <f t="shared" si="989"/>
        <v/>
      </c>
      <c r="BG1166" s="169">
        <f t="shared" ref="BG1166:BG1229" si="1016">IF($C$8="isocratic",K1165,AM1166)</f>
        <v>27.954089049840672</v>
      </c>
      <c r="BH1166" s="169">
        <f t="shared" ref="BH1166:BH1229" ca="1" si="1017">IF($C$8="isocratic",AB1165,AV1166)</f>
        <v>2.0534753750488681</v>
      </c>
    </row>
    <row r="1167" spans="11:60" x14ac:dyDescent="0.25">
      <c r="K1167" s="199">
        <f t="shared" si="990"/>
        <v>28.005475242946996</v>
      </c>
      <c r="L1167" s="201">
        <f t="shared" si="991"/>
        <v>0.2348775072874684</v>
      </c>
      <c r="M1167" s="201">
        <f t="shared" si="992"/>
        <v>0.23685287816423334</v>
      </c>
      <c r="N1167" s="201">
        <f t="shared" si="993"/>
        <v>0.24895804739400254</v>
      </c>
      <c r="O1167" s="201">
        <f t="shared" si="994"/>
        <v>0.23509452387430108</v>
      </c>
      <c r="P1167" s="201" t="str">
        <f t="shared" si="995"/>
        <v/>
      </c>
      <c r="Q1167" s="201" t="str">
        <f t="shared" si="996"/>
        <v/>
      </c>
      <c r="R1167" s="201" t="str">
        <f t="shared" si="997"/>
        <v/>
      </c>
      <c r="S1167" s="201" t="str">
        <f t="shared" si="998"/>
        <v/>
      </c>
      <c r="T1167" s="199">
        <f t="shared" si="999"/>
        <v>0</v>
      </c>
      <c r="U1167" s="199">
        <f t="shared" si="1000"/>
        <v>0</v>
      </c>
      <c r="V1167" s="199">
        <f t="shared" si="1001"/>
        <v>0</v>
      </c>
      <c r="W1167" s="199">
        <f t="shared" si="1002"/>
        <v>0</v>
      </c>
      <c r="X1167" s="199" t="str">
        <f t="shared" si="1003"/>
        <v/>
      </c>
      <c r="Y1167" s="199" t="str">
        <f t="shared" si="1004"/>
        <v/>
      </c>
      <c r="Z1167" s="199" t="str">
        <f t="shared" si="1005"/>
        <v/>
      </c>
      <c r="AA1167" s="199" t="str">
        <f t="shared" si="1006"/>
        <v/>
      </c>
      <c r="AB1167" s="201">
        <f t="shared" ca="1" si="1007"/>
        <v>2.1067920245375591</v>
      </c>
      <c r="AD1167" s="162">
        <f t="shared" si="1008"/>
        <v>0</v>
      </c>
      <c r="AE1167" s="162">
        <f t="shared" si="1009"/>
        <v>0</v>
      </c>
      <c r="AF1167" s="162">
        <f t="shared" si="1010"/>
        <v>0</v>
      </c>
      <c r="AG1167" s="162">
        <f t="shared" si="1011"/>
        <v>0</v>
      </c>
      <c r="AH1167" s="162" t="str">
        <f t="shared" si="1012"/>
        <v/>
      </c>
      <c r="AI1167" s="162" t="str">
        <f t="shared" si="1013"/>
        <v/>
      </c>
      <c r="AJ1167" s="162" t="str">
        <f t="shared" si="1014"/>
        <v/>
      </c>
      <c r="AK1167" s="162" t="str">
        <f t="shared" si="1015"/>
        <v/>
      </c>
      <c r="AM1167" s="199">
        <f t="shared" ref="AM1167:AM1230" si="1018">AM1166+MAX($AK$57:$AR$57)*1.2/3000</f>
        <v>12.215089073844144</v>
      </c>
      <c r="AN1167" s="197">
        <f t="shared" si="974"/>
        <v>0</v>
      </c>
      <c r="AO1167" s="197">
        <f t="shared" si="975"/>
        <v>0</v>
      </c>
      <c r="AP1167" s="197">
        <f t="shared" si="976"/>
        <v>0</v>
      </c>
      <c r="AQ1167" s="197">
        <f t="shared" si="977"/>
        <v>0</v>
      </c>
      <c r="AR1167" s="197" t="str">
        <f t="shared" si="978"/>
        <v/>
      </c>
      <c r="AS1167" s="197" t="str">
        <f t="shared" si="979"/>
        <v/>
      </c>
      <c r="AT1167" s="197" t="str">
        <f t="shared" si="980"/>
        <v/>
      </c>
      <c r="AU1167" s="197" t="str">
        <f t="shared" si="981"/>
        <v/>
      </c>
      <c r="AV1167" s="199">
        <f t="shared" ref="AV1167:AV1230" ca="1" si="1019">SUM(AN1167:AU1167)+RAND()*$C$69+K1167*$C$70+$C$67</f>
        <v>2.1435654754302855</v>
      </c>
      <c r="AX1167" s="162">
        <f t="shared" si="982"/>
        <v>0</v>
      </c>
      <c r="AY1167" s="162">
        <f t="shared" si="983"/>
        <v>0</v>
      </c>
      <c r="AZ1167" s="162">
        <f t="shared" si="984"/>
        <v>0</v>
      </c>
      <c r="BA1167" s="162">
        <f t="shared" si="985"/>
        <v>0</v>
      </c>
      <c r="BB1167" s="162" t="str">
        <f t="shared" si="986"/>
        <v/>
      </c>
      <c r="BC1167" s="162" t="str">
        <f t="shared" si="987"/>
        <v/>
      </c>
      <c r="BD1167" s="162" t="str">
        <f t="shared" si="988"/>
        <v/>
      </c>
      <c r="BE1167" s="162" t="str">
        <f t="shared" si="989"/>
        <v/>
      </c>
      <c r="BG1167" s="169">
        <f t="shared" si="1016"/>
        <v>27.979782146393834</v>
      </c>
      <c r="BH1167" s="169">
        <f t="shared" ca="1" si="1017"/>
        <v>2.0597463536707008</v>
      </c>
    </row>
    <row r="1168" spans="11:60" x14ac:dyDescent="0.25">
      <c r="K1168" s="199">
        <f t="shared" si="990"/>
        <v>28.031168339500159</v>
      </c>
      <c r="L1168" s="201">
        <f t="shared" si="991"/>
        <v>0.23509299123910826</v>
      </c>
      <c r="M1168" s="201">
        <f t="shared" si="992"/>
        <v>0.23707017438273262</v>
      </c>
      <c r="N1168" s="201">
        <f t="shared" si="993"/>
        <v>0.24918644927234565</v>
      </c>
      <c r="O1168" s="201">
        <f t="shared" si="994"/>
        <v>0.23531020692372703</v>
      </c>
      <c r="P1168" s="201" t="str">
        <f t="shared" si="995"/>
        <v/>
      </c>
      <c r="Q1168" s="201" t="str">
        <f t="shared" si="996"/>
        <v/>
      </c>
      <c r="R1168" s="201" t="str">
        <f t="shared" si="997"/>
        <v/>
      </c>
      <c r="S1168" s="201" t="str">
        <f t="shared" si="998"/>
        <v/>
      </c>
      <c r="T1168" s="199">
        <f t="shared" si="999"/>
        <v>0</v>
      </c>
      <c r="U1168" s="199">
        <f t="shared" si="1000"/>
        <v>0</v>
      </c>
      <c r="V1168" s="199">
        <f t="shared" si="1001"/>
        <v>0</v>
      </c>
      <c r="W1168" s="199">
        <f t="shared" si="1002"/>
        <v>0</v>
      </c>
      <c r="X1168" s="199" t="str">
        <f t="shared" si="1003"/>
        <v/>
      </c>
      <c r="Y1168" s="199" t="str">
        <f t="shared" si="1004"/>
        <v/>
      </c>
      <c r="Z1168" s="199" t="str">
        <f t="shared" si="1005"/>
        <v/>
      </c>
      <c r="AA1168" s="199" t="str">
        <f t="shared" si="1006"/>
        <v/>
      </c>
      <c r="AB1168" s="201">
        <f t="shared" ca="1" si="1007"/>
        <v>2.1519889598596236</v>
      </c>
      <c r="AD1168" s="162">
        <f t="shared" si="1008"/>
        <v>0</v>
      </c>
      <c r="AE1168" s="162">
        <f t="shared" si="1009"/>
        <v>0</v>
      </c>
      <c r="AF1168" s="162">
        <f t="shared" si="1010"/>
        <v>0</v>
      </c>
      <c r="AG1168" s="162">
        <f t="shared" si="1011"/>
        <v>0</v>
      </c>
      <c r="AH1168" s="162" t="str">
        <f t="shared" si="1012"/>
        <v/>
      </c>
      <c r="AI1168" s="162" t="str">
        <f t="shared" si="1013"/>
        <v/>
      </c>
      <c r="AJ1168" s="162" t="str">
        <f t="shared" si="1014"/>
        <v/>
      </c>
      <c r="AK1168" s="162" t="str">
        <f t="shared" si="1015"/>
        <v/>
      </c>
      <c r="AM1168" s="199">
        <f t="shared" si="1018"/>
        <v>12.226305868218656</v>
      </c>
      <c r="AN1168" s="197">
        <f t="shared" ref="AN1168:AN1231" si="1020">IF(AK$56="NOT ELUTED","",IF(AK$51="","",IF(ABS(($AM1168-AK$57)/(AK$72/2.2))&gt;20,0,AK$62*(POWER(POWER(AK$66,2),0.5)+POWER(POWER(AK$66,2),-0.5))/(POWER(POWER(AK$66,2),0.5)*EXP(POWER(1+POWER(AK$66,2),-1)*($AM1168-AK$57)/(AK$72/2.2))+POWER(POWER(AK$66,2),-0.5)*EXP(-POWER(AK$66,2)*POWER(1+POWER(AK$66,2),-1)*($AM1168-AK$57)/(AK$72/2.2))))))</f>
        <v>0</v>
      </c>
      <c r="AO1168" s="197">
        <f t="shared" ref="AO1168:AO1231" si="1021">IF(AL$56="NOT ELUTED","",IF(AL$51="","",IF(ABS(($AM1168-AL$57)/(AL$72/2.2))&gt;20,0,AL$62*(POWER(POWER(AL$66,2),0.5)+POWER(POWER(AL$66,2),-0.5))/(POWER(POWER(AL$66,2),0.5)*EXP(POWER(1+POWER(AL$66,2),-1)*($AM1168-AL$57)/(AL$72/2.2))+POWER(POWER(AL$66,2),-0.5)*EXP(-POWER(AL$66,2)*POWER(1+POWER(AL$66,2),-1)*($AM1168-AL$57)/(AL$72/2.2))))))</f>
        <v>0</v>
      </c>
      <c r="AP1168" s="197">
        <f t="shared" ref="AP1168:AP1231" si="1022">IF(AM$56="NOT ELUTED","",IF(AM$51="","",IF(ABS(($AM1168-AM$57)/(AM$72/2.2))&gt;20,0,AM$62*(POWER(POWER(AM$66,2),0.5)+POWER(POWER(AM$66,2),-0.5))/(POWER(POWER(AM$66,2),0.5)*EXP(POWER(1+POWER(AM$66,2),-1)*($AM1168-AM$57)/(AM$72/2.2))+POWER(POWER(AM$66,2),-0.5)*EXP(-POWER(AM$66,2)*POWER(1+POWER(AM$66,2),-1)*($AM1168-AM$57)/(AM$72/2.2))))))</f>
        <v>0</v>
      </c>
      <c r="AQ1168" s="197">
        <f t="shared" ref="AQ1168:AQ1231" si="1023">IF(AN$56="NOT ELUTED","",IF(AN$51="","",IF(ABS(($AM1168-AN$57)/(AN$72/2.2))&gt;20,0,AN$62*(POWER(POWER(AN$66,2),0.5)+POWER(POWER(AN$66,2),-0.5))/(POWER(POWER(AN$66,2),0.5)*EXP(POWER(1+POWER(AN$66,2),-1)*($AM1168-AN$57)/(AN$72/2.2))+POWER(POWER(AN$66,2),-0.5)*EXP(-POWER(AN$66,2)*POWER(1+POWER(AN$66,2),-1)*($AM1168-AN$57)/(AN$72/2.2))))))</f>
        <v>0</v>
      </c>
      <c r="AR1168" s="197" t="str">
        <f t="shared" ref="AR1168:AR1231" si="1024">IF(AO$56="NOT ELUTED","",IF(AO$51="","",IF(ABS(($AM1168-AO$57)/(AO$72/2.2))&gt;20,0,AO$62*(POWER(POWER(AO$66,2),0.5)+POWER(POWER(AO$66,2),-0.5))/(POWER(POWER(AO$66,2),0.5)*EXP(POWER(1+POWER(AO$66,2),-1)*($AM1168-AO$57)/(AO$72/2.2))+POWER(POWER(AO$66,2),-0.5)*EXP(-POWER(AO$66,2)*POWER(1+POWER(AO$66,2),-1)*($AM1168-AO$57)/(AO$72/2.2))))))</f>
        <v/>
      </c>
      <c r="AS1168" s="197" t="str">
        <f t="shared" ref="AS1168:AS1231" si="1025">IF(AP$56="NOT ELUTED","",IF(AP$51="","",IF(ABS(($AM1168-AP$57)/(AP$72/2.2))&gt;20,0,AP$62*(POWER(POWER(AP$66,2),0.5)+POWER(POWER(AP$66,2),-0.5))/(POWER(POWER(AP$66,2),0.5)*EXP(POWER(1+POWER(AP$66,2),-1)*($AM1168-AP$57)/(AP$72/2.2))+POWER(POWER(AP$66,2),-0.5)*EXP(-POWER(AP$66,2)*POWER(1+POWER(AP$66,2),-1)*($AM1168-AP$57)/(AP$72/2.2))))))</f>
        <v/>
      </c>
      <c r="AT1168" s="197" t="str">
        <f t="shared" ref="AT1168:AT1231" si="1026">IF(AQ$56="NOT ELUTED","",IF(AQ$51="","",IF(ABS(($AM1168-AQ$57)/(AQ$72/2.2))&gt;20,0,AQ$62*(POWER(POWER(AQ$66,2),0.5)+POWER(POWER(AQ$66,2),-0.5))/(POWER(POWER(AQ$66,2),0.5)*EXP(POWER(1+POWER(AQ$66,2),-1)*($AM1168-AQ$57)/(AQ$72/2.2))+POWER(POWER(AQ$66,2),-0.5)*EXP(-POWER(AQ$66,2)*POWER(1+POWER(AQ$66,2),-1)*($AM1168-AQ$57)/(AQ$72/2.2))))))</f>
        <v/>
      </c>
      <c r="AU1168" s="197" t="str">
        <f t="shared" ref="AU1168:AU1231" si="1027">IF(AR$56="NOT ELUTED","",IF(AR$51="","",IF(ABS(($AM1168-AR$57)/(AR$72/2.2))&gt;20,0,AR$62*(POWER(POWER(AR$66,2),0.5)+POWER(POWER(AR$66,2),-0.5))/(POWER(POWER(AR$66,2),0.5)*EXP(POWER(1+POWER(AR$66,2),-1)*($AM1168-AR$57)/(AR$72/2.2))+POWER(POWER(AR$66,2),-0.5)*EXP(-POWER(AR$66,2)*POWER(1+POWER(AR$66,2),-1)*($AM1168-AR$57)/(AR$72/2.2))))))</f>
        <v/>
      </c>
      <c r="AV1168" s="199">
        <f t="shared" ca="1" si="1019"/>
        <v>2.0336433451865537</v>
      </c>
      <c r="AX1168" s="162">
        <f t="shared" si="982"/>
        <v>0</v>
      </c>
      <c r="AY1168" s="162">
        <f t="shared" si="983"/>
        <v>0</v>
      </c>
      <c r="AZ1168" s="162">
        <f t="shared" si="984"/>
        <v>0</v>
      </c>
      <c r="BA1168" s="162">
        <f t="shared" si="985"/>
        <v>0</v>
      </c>
      <c r="BB1168" s="162" t="str">
        <f t="shared" si="986"/>
        <v/>
      </c>
      <c r="BC1168" s="162" t="str">
        <f t="shared" si="987"/>
        <v/>
      </c>
      <c r="BD1168" s="162" t="str">
        <f t="shared" si="988"/>
        <v/>
      </c>
      <c r="BE1168" s="162" t="str">
        <f t="shared" si="989"/>
        <v/>
      </c>
      <c r="BG1168" s="169">
        <f t="shared" si="1016"/>
        <v>28.005475242946996</v>
      </c>
      <c r="BH1168" s="169">
        <f t="shared" ca="1" si="1017"/>
        <v>2.1067920245375591</v>
      </c>
    </row>
    <row r="1169" spans="11:60" x14ac:dyDescent="0.25">
      <c r="K1169" s="199">
        <f t="shared" si="990"/>
        <v>28.056861436053321</v>
      </c>
      <c r="L1169" s="201">
        <f t="shared" si="991"/>
        <v>0.23530847519074816</v>
      </c>
      <c r="M1169" s="201">
        <f t="shared" si="992"/>
        <v>0.23728747060123193</v>
      </c>
      <c r="N1169" s="201">
        <f t="shared" si="993"/>
        <v>0.24941485115068879</v>
      </c>
      <c r="O1169" s="201">
        <f t="shared" si="994"/>
        <v>0.23552588997315302</v>
      </c>
      <c r="P1169" s="201" t="str">
        <f t="shared" si="995"/>
        <v/>
      </c>
      <c r="Q1169" s="201" t="str">
        <f t="shared" si="996"/>
        <v/>
      </c>
      <c r="R1169" s="201" t="str">
        <f t="shared" si="997"/>
        <v/>
      </c>
      <c r="S1169" s="201" t="str">
        <f t="shared" si="998"/>
        <v/>
      </c>
      <c r="T1169" s="199">
        <f t="shared" si="999"/>
        <v>0</v>
      </c>
      <c r="U1169" s="199">
        <f t="shared" si="1000"/>
        <v>0</v>
      </c>
      <c r="V1169" s="199">
        <f t="shared" si="1001"/>
        <v>0</v>
      </c>
      <c r="W1169" s="199">
        <f t="shared" si="1002"/>
        <v>0</v>
      </c>
      <c r="X1169" s="199" t="str">
        <f t="shared" si="1003"/>
        <v/>
      </c>
      <c r="Y1169" s="199" t="str">
        <f t="shared" si="1004"/>
        <v/>
      </c>
      <c r="Z1169" s="199" t="str">
        <f t="shared" si="1005"/>
        <v/>
      </c>
      <c r="AA1169" s="199" t="str">
        <f t="shared" si="1006"/>
        <v/>
      </c>
      <c r="AB1169" s="201">
        <f t="shared" ca="1" si="1007"/>
        <v>2.1221620193958097</v>
      </c>
      <c r="AD1169" s="162">
        <f t="shared" si="1008"/>
        <v>0</v>
      </c>
      <c r="AE1169" s="162">
        <f t="shared" si="1009"/>
        <v>0</v>
      </c>
      <c r="AF1169" s="162">
        <f t="shared" si="1010"/>
        <v>0</v>
      </c>
      <c r="AG1169" s="162">
        <f t="shared" si="1011"/>
        <v>0</v>
      </c>
      <c r="AH1169" s="162" t="str">
        <f t="shared" si="1012"/>
        <v/>
      </c>
      <c r="AI1169" s="162" t="str">
        <f t="shared" si="1013"/>
        <v/>
      </c>
      <c r="AJ1169" s="162" t="str">
        <f t="shared" si="1014"/>
        <v/>
      </c>
      <c r="AK1169" s="162" t="str">
        <f t="shared" si="1015"/>
        <v/>
      </c>
      <c r="AM1169" s="199">
        <f t="shared" si="1018"/>
        <v>12.237522662593168</v>
      </c>
      <c r="AN1169" s="197">
        <f t="shared" si="1020"/>
        <v>0</v>
      </c>
      <c r="AO1169" s="197">
        <f t="shared" si="1021"/>
        <v>0</v>
      </c>
      <c r="AP1169" s="197">
        <f t="shared" si="1022"/>
        <v>0</v>
      </c>
      <c r="AQ1169" s="197">
        <f t="shared" si="1023"/>
        <v>0</v>
      </c>
      <c r="AR1169" s="197" t="str">
        <f t="shared" si="1024"/>
        <v/>
      </c>
      <c r="AS1169" s="197" t="str">
        <f t="shared" si="1025"/>
        <v/>
      </c>
      <c r="AT1169" s="197" t="str">
        <f t="shared" si="1026"/>
        <v/>
      </c>
      <c r="AU1169" s="197" t="str">
        <f t="shared" si="1027"/>
        <v/>
      </c>
      <c r="AV1169" s="199">
        <f t="shared" ca="1" si="1019"/>
        <v>2.0935345182429832</v>
      </c>
      <c r="AX1169" s="162">
        <f t="shared" si="982"/>
        <v>0</v>
      </c>
      <c r="AY1169" s="162">
        <f t="shared" si="983"/>
        <v>0</v>
      </c>
      <c r="AZ1169" s="162">
        <f t="shared" si="984"/>
        <v>0</v>
      </c>
      <c r="BA1169" s="162">
        <f t="shared" si="985"/>
        <v>0</v>
      </c>
      <c r="BB1169" s="162" t="str">
        <f t="shared" si="986"/>
        <v/>
      </c>
      <c r="BC1169" s="162" t="str">
        <f t="shared" si="987"/>
        <v/>
      </c>
      <c r="BD1169" s="162" t="str">
        <f t="shared" si="988"/>
        <v/>
      </c>
      <c r="BE1169" s="162" t="str">
        <f t="shared" si="989"/>
        <v/>
      </c>
      <c r="BG1169" s="169">
        <f t="shared" si="1016"/>
        <v>28.031168339500159</v>
      </c>
      <c r="BH1169" s="169">
        <f t="shared" ca="1" si="1017"/>
        <v>2.1519889598596236</v>
      </c>
    </row>
    <row r="1170" spans="11:60" x14ac:dyDescent="0.25">
      <c r="K1170" s="199">
        <f t="shared" si="990"/>
        <v>28.082554532606483</v>
      </c>
      <c r="L1170" s="201">
        <f t="shared" si="991"/>
        <v>0.23552395914238802</v>
      </c>
      <c r="M1170" s="201">
        <f t="shared" si="992"/>
        <v>0.23750476681973123</v>
      </c>
      <c r="N1170" s="201">
        <f t="shared" si="993"/>
        <v>0.2496432530290319</v>
      </c>
      <c r="O1170" s="201">
        <f t="shared" si="994"/>
        <v>0.23574157302257895</v>
      </c>
      <c r="P1170" s="201" t="str">
        <f t="shared" si="995"/>
        <v/>
      </c>
      <c r="Q1170" s="201" t="str">
        <f t="shared" si="996"/>
        <v/>
      </c>
      <c r="R1170" s="201" t="str">
        <f t="shared" si="997"/>
        <v/>
      </c>
      <c r="S1170" s="201" t="str">
        <f t="shared" si="998"/>
        <v/>
      </c>
      <c r="T1170" s="199">
        <f t="shared" si="999"/>
        <v>0</v>
      </c>
      <c r="U1170" s="199">
        <f t="shared" si="1000"/>
        <v>0</v>
      </c>
      <c r="V1170" s="199">
        <f t="shared" si="1001"/>
        <v>0</v>
      </c>
      <c r="W1170" s="199">
        <f t="shared" si="1002"/>
        <v>0</v>
      </c>
      <c r="X1170" s="199" t="str">
        <f t="shared" si="1003"/>
        <v/>
      </c>
      <c r="Y1170" s="199" t="str">
        <f t="shared" si="1004"/>
        <v/>
      </c>
      <c r="Z1170" s="199" t="str">
        <f t="shared" si="1005"/>
        <v/>
      </c>
      <c r="AA1170" s="199" t="str">
        <f t="shared" si="1006"/>
        <v/>
      </c>
      <c r="AB1170" s="201">
        <f t="shared" ca="1" si="1007"/>
        <v>2.1648000904249955</v>
      </c>
      <c r="AD1170" s="162">
        <f t="shared" si="1008"/>
        <v>0</v>
      </c>
      <c r="AE1170" s="162">
        <f t="shared" si="1009"/>
        <v>0</v>
      </c>
      <c r="AF1170" s="162">
        <f t="shared" si="1010"/>
        <v>0</v>
      </c>
      <c r="AG1170" s="162">
        <f t="shared" si="1011"/>
        <v>0</v>
      </c>
      <c r="AH1170" s="162" t="str">
        <f t="shared" si="1012"/>
        <v/>
      </c>
      <c r="AI1170" s="162" t="str">
        <f t="shared" si="1013"/>
        <v/>
      </c>
      <c r="AJ1170" s="162" t="str">
        <f t="shared" si="1014"/>
        <v/>
      </c>
      <c r="AK1170" s="162" t="str">
        <f t="shared" si="1015"/>
        <v/>
      </c>
      <c r="AM1170" s="199">
        <f t="shared" si="1018"/>
        <v>12.24873945696768</v>
      </c>
      <c r="AN1170" s="197">
        <f t="shared" si="1020"/>
        <v>0</v>
      </c>
      <c r="AO1170" s="197">
        <f t="shared" si="1021"/>
        <v>0</v>
      </c>
      <c r="AP1170" s="197">
        <f t="shared" si="1022"/>
        <v>0</v>
      </c>
      <c r="AQ1170" s="197">
        <f t="shared" si="1023"/>
        <v>0</v>
      </c>
      <c r="AR1170" s="197" t="str">
        <f t="shared" si="1024"/>
        <v/>
      </c>
      <c r="AS1170" s="197" t="str">
        <f t="shared" si="1025"/>
        <v/>
      </c>
      <c r="AT1170" s="197" t="str">
        <f t="shared" si="1026"/>
        <v/>
      </c>
      <c r="AU1170" s="197" t="str">
        <f t="shared" si="1027"/>
        <v/>
      </c>
      <c r="AV1170" s="199">
        <f t="shared" ca="1" si="1019"/>
        <v>2.1749249032235589</v>
      </c>
      <c r="AX1170" s="162">
        <f t="shared" si="982"/>
        <v>0</v>
      </c>
      <c r="AY1170" s="162">
        <f t="shared" si="983"/>
        <v>0</v>
      </c>
      <c r="AZ1170" s="162">
        <f t="shared" si="984"/>
        <v>0</v>
      </c>
      <c r="BA1170" s="162">
        <f t="shared" si="985"/>
        <v>0</v>
      </c>
      <c r="BB1170" s="162" t="str">
        <f t="shared" si="986"/>
        <v/>
      </c>
      <c r="BC1170" s="162" t="str">
        <f t="shared" si="987"/>
        <v/>
      </c>
      <c r="BD1170" s="162" t="str">
        <f t="shared" si="988"/>
        <v/>
      </c>
      <c r="BE1170" s="162" t="str">
        <f t="shared" si="989"/>
        <v/>
      </c>
      <c r="BG1170" s="169">
        <f t="shared" si="1016"/>
        <v>28.056861436053321</v>
      </c>
      <c r="BH1170" s="169">
        <f t="shared" ca="1" si="1017"/>
        <v>2.1221620193958097</v>
      </c>
    </row>
    <row r="1171" spans="11:60" x14ac:dyDescent="0.25">
      <c r="K1171" s="199">
        <f t="shared" si="990"/>
        <v>28.108247629159646</v>
      </c>
      <c r="L1171" s="201">
        <f t="shared" si="991"/>
        <v>0.23573944309402792</v>
      </c>
      <c r="M1171" s="201">
        <f t="shared" si="992"/>
        <v>0.23772206303823051</v>
      </c>
      <c r="N1171" s="201">
        <f t="shared" si="993"/>
        <v>0.24987165490737501</v>
      </c>
      <c r="O1171" s="201">
        <f t="shared" si="994"/>
        <v>0.23595725607200493</v>
      </c>
      <c r="P1171" s="201" t="str">
        <f t="shared" si="995"/>
        <v/>
      </c>
      <c r="Q1171" s="201" t="str">
        <f t="shared" si="996"/>
        <v/>
      </c>
      <c r="R1171" s="201" t="str">
        <f t="shared" si="997"/>
        <v/>
      </c>
      <c r="S1171" s="201" t="str">
        <f t="shared" si="998"/>
        <v/>
      </c>
      <c r="T1171" s="199">
        <f t="shared" si="999"/>
        <v>0</v>
      </c>
      <c r="U1171" s="199">
        <f t="shared" si="1000"/>
        <v>0</v>
      </c>
      <c r="V1171" s="199">
        <f t="shared" si="1001"/>
        <v>0</v>
      </c>
      <c r="W1171" s="199">
        <f t="shared" si="1002"/>
        <v>0</v>
      </c>
      <c r="X1171" s="199" t="str">
        <f t="shared" si="1003"/>
        <v/>
      </c>
      <c r="Y1171" s="199" t="str">
        <f t="shared" si="1004"/>
        <v/>
      </c>
      <c r="Z1171" s="199" t="str">
        <f t="shared" si="1005"/>
        <v/>
      </c>
      <c r="AA1171" s="199" t="str">
        <f t="shared" si="1006"/>
        <v/>
      </c>
      <c r="AB1171" s="201">
        <f t="shared" ca="1" si="1007"/>
        <v>2.0757483114412634</v>
      </c>
      <c r="AD1171" s="162">
        <f t="shared" si="1008"/>
        <v>0</v>
      </c>
      <c r="AE1171" s="162">
        <f t="shared" si="1009"/>
        <v>0</v>
      </c>
      <c r="AF1171" s="162">
        <f t="shared" si="1010"/>
        <v>0</v>
      </c>
      <c r="AG1171" s="162">
        <f t="shared" si="1011"/>
        <v>0</v>
      </c>
      <c r="AH1171" s="162" t="str">
        <f t="shared" si="1012"/>
        <v/>
      </c>
      <c r="AI1171" s="162" t="str">
        <f t="shared" si="1013"/>
        <v/>
      </c>
      <c r="AJ1171" s="162" t="str">
        <f t="shared" si="1014"/>
        <v/>
      </c>
      <c r="AK1171" s="162" t="str">
        <f t="shared" si="1015"/>
        <v/>
      </c>
      <c r="AM1171" s="199">
        <f t="shared" si="1018"/>
        <v>12.259956251342192</v>
      </c>
      <c r="AN1171" s="197">
        <f t="shared" si="1020"/>
        <v>0</v>
      </c>
      <c r="AO1171" s="197">
        <f t="shared" si="1021"/>
        <v>0</v>
      </c>
      <c r="AP1171" s="197">
        <f t="shared" si="1022"/>
        <v>0</v>
      </c>
      <c r="AQ1171" s="197">
        <f t="shared" si="1023"/>
        <v>0</v>
      </c>
      <c r="AR1171" s="197" t="str">
        <f t="shared" si="1024"/>
        <v/>
      </c>
      <c r="AS1171" s="197" t="str">
        <f t="shared" si="1025"/>
        <v/>
      </c>
      <c r="AT1171" s="197" t="str">
        <f t="shared" si="1026"/>
        <v/>
      </c>
      <c r="AU1171" s="197" t="str">
        <f t="shared" si="1027"/>
        <v/>
      </c>
      <c r="AV1171" s="199">
        <f t="shared" ca="1" si="1019"/>
        <v>2.0861282062211735</v>
      </c>
      <c r="AX1171" s="162">
        <f t="shared" si="982"/>
        <v>0</v>
      </c>
      <c r="AY1171" s="162">
        <f t="shared" si="983"/>
        <v>0</v>
      </c>
      <c r="AZ1171" s="162">
        <f t="shared" si="984"/>
        <v>0</v>
      </c>
      <c r="BA1171" s="162">
        <f t="shared" si="985"/>
        <v>0</v>
      </c>
      <c r="BB1171" s="162" t="str">
        <f t="shared" si="986"/>
        <v/>
      </c>
      <c r="BC1171" s="162" t="str">
        <f t="shared" si="987"/>
        <v/>
      </c>
      <c r="BD1171" s="162" t="str">
        <f t="shared" si="988"/>
        <v/>
      </c>
      <c r="BE1171" s="162" t="str">
        <f t="shared" si="989"/>
        <v/>
      </c>
      <c r="BG1171" s="169">
        <f t="shared" si="1016"/>
        <v>28.082554532606483</v>
      </c>
      <c r="BH1171" s="169">
        <f t="shared" ca="1" si="1017"/>
        <v>2.1648000904249955</v>
      </c>
    </row>
    <row r="1172" spans="11:60" x14ac:dyDescent="0.25">
      <c r="K1172" s="199">
        <f t="shared" si="990"/>
        <v>28.133940725712808</v>
      </c>
      <c r="L1172" s="201">
        <f t="shared" si="991"/>
        <v>0.23595492704566778</v>
      </c>
      <c r="M1172" s="201">
        <f t="shared" si="992"/>
        <v>0.23793935925672979</v>
      </c>
      <c r="N1172" s="201">
        <f t="shared" si="993"/>
        <v>0.25010005678571812</v>
      </c>
      <c r="O1172" s="201">
        <f t="shared" si="994"/>
        <v>0.23617293912143089</v>
      </c>
      <c r="P1172" s="201" t="str">
        <f t="shared" si="995"/>
        <v/>
      </c>
      <c r="Q1172" s="201" t="str">
        <f t="shared" si="996"/>
        <v/>
      </c>
      <c r="R1172" s="201" t="str">
        <f t="shared" si="997"/>
        <v/>
      </c>
      <c r="S1172" s="201" t="str">
        <f t="shared" si="998"/>
        <v/>
      </c>
      <c r="T1172" s="199">
        <f t="shared" si="999"/>
        <v>0</v>
      </c>
      <c r="U1172" s="199">
        <f t="shared" si="1000"/>
        <v>0</v>
      </c>
      <c r="V1172" s="199">
        <f t="shared" si="1001"/>
        <v>0</v>
      </c>
      <c r="W1172" s="199">
        <f t="shared" si="1002"/>
        <v>0</v>
      </c>
      <c r="X1172" s="199" t="str">
        <f t="shared" si="1003"/>
        <v/>
      </c>
      <c r="Y1172" s="199" t="str">
        <f t="shared" si="1004"/>
        <v/>
      </c>
      <c r="Z1172" s="199" t="str">
        <f t="shared" si="1005"/>
        <v/>
      </c>
      <c r="AA1172" s="199" t="str">
        <f t="shared" si="1006"/>
        <v/>
      </c>
      <c r="AB1172" s="201">
        <f t="shared" ca="1" si="1007"/>
        <v>2.0424906067630495</v>
      </c>
      <c r="AD1172" s="162">
        <f t="shared" si="1008"/>
        <v>0</v>
      </c>
      <c r="AE1172" s="162">
        <f t="shared" si="1009"/>
        <v>0</v>
      </c>
      <c r="AF1172" s="162">
        <f t="shared" si="1010"/>
        <v>0</v>
      </c>
      <c r="AG1172" s="162">
        <f t="shared" si="1011"/>
        <v>0</v>
      </c>
      <c r="AH1172" s="162" t="str">
        <f t="shared" si="1012"/>
        <v/>
      </c>
      <c r="AI1172" s="162" t="str">
        <f t="shared" si="1013"/>
        <v/>
      </c>
      <c r="AJ1172" s="162" t="str">
        <f t="shared" si="1014"/>
        <v/>
      </c>
      <c r="AK1172" s="162" t="str">
        <f t="shared" si="1015"/>
        <v/>
      </c>
      <c r="AM1172" s="199">
        <f t="shared" si="1018"/>
        <v>12.271173045716704</v>
      </c>
      <c r="AN1172" s="197">
        <f t="shared" si="1020"/>
        <v>0</v>
      </c>
      <c r="AO1172" s="197">
        <f t="shared" si="1021"/>
        <v>0</v>
      </c>
      <c r="AP1172" s="197">
        <f t="shared" si="1022"/>
        <v>0</v>
      </c>
      <c r="AQ1172" s="197">
        <f t="shared" si="1023"/>
        <v>0</v>
      </c>
      <c r="AR1172" s="197" t="str">
        <f t="shared" si="1024"/>
        <v/>
      </c>
      <c r="AS1172" s="197" t="str">
        <f t="shared" si="1025"/>
        <v/>
      </c>
      <c r="AT1172" s="197" t="str">
        <f t="shared" si="1026"/>
        <v/>
      </c>
      <c r="AU1172" s="197" t="str">
        <f t="shared" si="1027"/>
        <v/>
      </c>
      <c r="AV1172" s="199">
        <f t="shared" ca="1" si="1019"/>
        <v>2.0606693890259384</v>
      </c>
      <c r="AX1172" s="162">
        <f t="shared" si="982"/>
        <v>0</v>
      </c>
      <c r="AY1172" s="162">
        <f t="shared" si="983"/>
        <v>0</v>
      </c>
      <c r="AZ1172" s="162">
        <f t="shared" si="984"/>
        <v>0</v>
      </c>
      <c r="BA1172" s="162">
        <f t="shared" si="985"/>
        <v>0</v>
      </c>
      <c r="BB1172" s="162" t="str">
        <f t="shared" si="986"/>
        <v/>
      </c>
      <c r="BC1172" s="162" t="str">
        <f t="shared" si="987"/>
        <v/>
      </c>
      <c r="BD1172" s="162" t="str">
        <f t="shared" si="988"/>
        <v/>
      </c>
      <c r="BE1172" s="162" t="str">
        <f t="shared" si="989"/>
        <v/>
      </c>
      <c r="BG1172" s="169">
        <f t="shared" si="1016"/>
        <v>28.108247629159646</v>
      </c>
      <c r="BH1172" s="169">
        <f t="shared" ca="1" si="1017"/>
        <v>2.0757483114412634</v>
      </c>
    </row>
    <row r="1173" spans="11:60" x14ac:dyDescent="0.25">
      <c r="K1173" s="199">
        <f t="shared" si="990"/>
        <v>28.15963382226597</v>
      </c>
      <c r="L1173" s="201">
        <f t="shared" si="991"/>
        <v>0.23617041099730765</v>
      </c>
      <c r="M1173" s="201">
        <f t="shared" si="992"/>
        <v>0.23815665547522913</v>
      </c>
      <c r="N1173" s="201">
        <f t="shared" si="993"/>
        <v>0.25032845866406128</v>
      </c>
      <c r="O1173" s="201">
        <f t="shared" si="994"/>
        <v>0.23638862217085685</v>
      </c>
      <c r="P1173" s="201" t="str">
        <f t="shared" si="995"/>
        <v/>
      </c>
      <c r="Q1173" s="201" t="str">
        <f t="shared" si="996"/>
        <v/>
      </c>
      <c r="R1173" s="201" t="str">
        <f t="shared" si="997"/>
        <v/>
      </c>
      <c r="S1173" s="201" t="str">
        <f t="shared" si="998"/>
        <v/>
      </c>
      <c r="T1173" s="199">
        <f t="shared" si="999"/>
        <v>0</v>
      </c>
      <c r="U1173" s="199">
        <f t="shared" si="1000"/>
        <v>0</v>
      </c>
      <c r="V1173" s="199">
        <f t="shared" si="1001"/>
        <v>0</v>
      </c>
      <c r="W1173" s="199">
        <f t="shared" si="1002"/>
        <v>0</v>
      </c>
      <c r="X1173" s="199" t="str">
        <f t="shared" si="1003"/>
        <v/>
      </c>
      <c r="Y1173" s="199" t="str">
        <f t="shared" si="1004"/>
        <v/>
      </c>
      <c r="Z1173" s="199" t="str">
        <f t="shared" si="1005"/>
        <v/>
      </c>
      <c r="AA1173" s="199" t="str">
        <f t="shared" si="1006"/>
        <v/>
      </c>
      <c r="AB1173" s="201">
        <f t="shared" ca="1" si="1007"/>
        <v>2.1233037702553879</v>
      </c>
      <c r="AD1173" s="162">
        <f t="shared" si="1008"/>
        <v>0</v>
      </c>
      <c r="AE1173" s="162">
        <f t="shared" si="1009"/>
        <v>0</v>
      </c>
      <c r="AF1173" s="162">
        <f t="shared" si="1010"/>
        <v>0</v>
      </c>
      <c r="AG1173" s="162">
        <f t="shared" si="1011"/>
        <v>0</v>
      </c>
      <c r="AH1173" s="162" t="str">
        <f t="shared" si="1012"/>
        <v/>
      </c>
      <c r="AI1173" s="162" t="str">
        <f t="shared" si="1013"/>
        <v/>
      </c>
      <c r="AJ1173" s="162" t="str">
        <f t="shared" si="1014"/>
        <v/>
      </c>
      <c r="AK1173" s="162" t="str">
        <f t="shared" si="1015"/>
        <v/>
      </c>
      <c r="AM1173" s="199">
        <f t="shared" si="1018"/>
        <v>12.282389840091216</v>
      </c>
      <c r="AN1173" s="197">
        <f t="shared" si="1020"/>
        <v>0</v>
      </c>
      <c r="AO1173" s="197">
        <f t="shared" si="1021"/>
        <v>0</v>
      </c>
      <c r="AP1173" s="197">
        <f t="shared" si="1022"/>
        <v>0</v>
      </c>
      <c r="AQ1173" s="197">
        <f t="shared" si="1023"/>
        <v>0</v>
      </c>
      <c r="AR1173" s="197" t="str">
        <f t="shared" si="1024"/>
        <v/>
      </c>
      <c r="AS1173" s="197" t="str">
        <f t="shared" si="1025"/>
        <v/>
      </c>
      <c r="AT1173" s="197" t="str">
        <f t="shared" si="1026"/>
        <v/>
      </c>
      <c r="AU1173" s="197" t="str">
        <f t="shared" si="1027"/>
        <v/>
      </c>
      <c r="AV1173" s="199">
        <f t="shared" ca="1" si="1019"/>
        <v>2.1087013545586362</v>
      </c>
      <c r="AX1173" s="162">
        <f t="shared" si="982"/>
        <v>0</v>
      </c>
      <c r="AY1173" s="162">
        <f t="shared" si="983"/>
        <v>0</v>
      </c>
      <c r="AZ1173" s="162">
        <f t="shared" si="984"/>
        <v>0</v>
      </c>
      <c r="BA1173" s="162">
        <f t="shared" si="985"/>
        <v>0</v>
      </c>
      <c r="BB1173" s="162" t="str">
        <f t="shared" si="986"/>
        <v/>
      </c>
      <c r="BC1173" s="162" t="str">
        <f t="shared" si="987"/>
        <v/>
      </c>
      <c r="BD1173" s="162" t="str">
        <f t="shared" si="988"/>
        <v/>
      </c>
      <c r="BE1173" s="162" t="str">
        <f t="shared" si="989"/>
        <v/>
      </c>
      <c r="BG1173" s="169">
        <f t="shared" si="1016"/>
        <v>28.133940725712808</v>
      </c>
      <c r="BH1173" s="169">
        <f t="shared" ca="1" si="1017"/>
        <v>2.0424906067630495</v>
      </c>
    </row>
    <row r="1174" spans="11:60" x14ac:dyDescent="0.25">
      <c r="K1174" s="199">
        <f t="shared" si="990"/>
        <v>28.185326918819133</v>
      </c>
      <c r="L1174" s="201">
        <f t="shared" si="991"/>
        <v>0.23638589494894757</v>
      </c>
      <c r="M1174" s="201">
        <f t="shared" si="992"/>
        <v>0.23837395169372844</v>
      </c>
      <c r="N1174" s="201">
        <f t="shared" si="993"/>
        <v>0.25055686054240439</v>
      </c>
      <c r="O1174" s="201">
        <f t="shared" si="994"/>
        <v>0.23660430522028283</v>
      </c>
      <c r="P1174" s="201" t="str">
        <f t="shared" si="995"/>
        <v/>
      </c>
      <c r="Q1174" s="201" t="str">
        <f t="shared" si="996"/>
        <v/>
      </c>
      <c r="R1174" s="201" t="str">
        <f t="shared" si="997"/>
        <v/>
      </c>
      <c r="S1174" s="201" t="str">
        <f t="shared" si="998"/>
        <v/>
      </c>
      <c r="T1174" s="199">
        <f t="shared" si="999"/>
        <v>0</v>
      </c>
      <c r="U1174" s="199">
        <f t="shared" si="1000"/>
        <v>0</v>
      </c>
      <c r="V1174" s="199">
        <f t="shared" si="1001"/>
        <v>0</v>
      </c>
      <c r="W1174" s="199">
        <f t="shared" si="1002"/>
        <v>0</v>
      </c>
      <c r="X1174" s="199" t="str">
        <f t="shared" si="1003"/>
        <v/>
      </c>
      <c r="Y1174" s="199" t="str">
        <f t="shared" si="1004"/>
        <v/>
      </c>
      <c r="Z1174" s="199" t="str">
        <f t="shared" si="1005"/>
        <v/>
      </c>
      <c r="AA1174" s="199" t="str">
        <f t="shared" si="1006"/>
        <v/>
      </c>
      <c r="AB1174" s="201">
        <f t="shared" ca="1" si="1007"/>
        <v>2.0765378601696134</v>
      </c>
      <c r="AD1174" s="162">
        <f t="shared" si="1008"/>
        <v>0</v>
      </c>
      <c r="AE1174" s="162">
        <f t="shared" si="1009"/>
        <v>0</v>
      </c>
      <c r="AF1174" s="162">
        <f t="shared" si="1010"/>
        <v>0</v>
      </c>
      <c r="AG1174" s="162">
        <f t="shared" si="1011"/>
        <v>0</v>
      </c>
      <c r="AH1174" s="162" t="str">
        <f t="shared" si="1012"/>
        <v/>
      </c>
      <c r="AI1174" s="162" t="str">
        <f t="shared" si="1013"/>
        <v/>
      </c>
      <c r="AJ1174" s="162" t="str">
        <f t="shared" si="1014"/>
        <v/>
      </c>
      <c r="AK1174" s="162" t="str">
        <f t="shared" si="1015"/>
        <v/>
      </c>
      <c r="AM1174" s="199">
        <f t="shared" si="1018"/>
        <v>12.293606634465728</v>
      </c>
      <c r="AN1174" s="197">
        <f t="shared" si="1020"/>
        <v>0</v>
      </c>
      <c r="AO1174" s="197">
        <f t="shared" si="1021"/>
        <v>0</v>
      </c>
      <c r="AP1174" s="197">
        <f t="shared" si="1022"/>
        <v>0</v>
      </c>
      <c r="AQ1174" s="197">
        <f t="shared" si="1023"/>
        <v>0</v>
      </c>
      <c r="AR1174" s="197" t="str">
        <f t="shared" si="1024"/>
        <v/>
      </c>
      <c r="AS1174" s="197" t="str">
        <f t="shared" si="1025"/>
        <v/>
      </c>
      <c r="AT1174" s="197" t="str">
        <f t="shared" si="1026"/>
        <v/>
      </c>
      <c r="AU1174" s="197" t="str">
        <f t="shared" si="1027"/>
        <v/>
      </c>
      <c r="AV1174" s="199">
        <f t="shared" ca="1" si="1019"/>
        <v>2.1104709132120139</v>
      </c>
      <c r="AX1174" s="162">
        <f t="shared" si="982"/>
        <v>0</v>
      </c>
      <c r="AY1174" s="162">
        <f t="shared" si="983"/>
        <v>0</v>
      </c>
      <c r="AZ1174" s="162">
        <f t="shared" si="984"/>
        <v>0</v>
      </c>
      <c r="BA1174" s="162">
        <f t="shared" si="985"/>
        <v>0</v>
      </c>
      <c r="BB1174" s="162" t="str">
        <f t="shared" si="986"/>
        <v/>
      </c>
      <c r="BC1174" s="162" t="str">
        <f t="shared" si="987"/>
        <v/>
      </c>
      <c r="BD1174" s="162" t="str">
        <f t="shared" si="988"/>
        <v/>
      </c>
      <c r="BE1174" s="162" t="str">
        <f t="shared" si="989"/>
        <v/>
      </c>
      <c r="BG1174" s="169">
        <f t="shared" si="1016"/>
        <v>28.15963382226597</v>
      </c>
      <c r="BH1174" s="169">
        <f t="shared" ca="1" si="1017"/>
        <v>2.1233037702553879</v>
      </c>
    </row>
    <row r="1175" spans="11:60" x14ac:dyDescent="0.25">
      <c r="K1175" s="199">
        <f t="shared" si="990"/>
        <v>28.211020015372295</v>
      </c>
      <c r="L1175" s="201">
        <f t="shared" si="991"/>
        <v>0.23660137890058744</v>
      </c>
      <c r="M1175" s="201">
        <f t="shared" si="992"/>
        <v>0.23859124791222772</v>
      </c>
      <c r="N1175" s="201">
        <f t="shared" si="993"/>
        <v>0.2507852624207475</v>
      </c>
      <c r="O1175" s="201">
        <f t="shared" si="994"/>
        <v>0.23681998826970876</v>
      </c>
      <c r="P1175" s="201" t="str">
        <f t="shared" si="995"/>
        <v/>
      </c>
      <c r="Q1175" s="201" t="str">
        <f t="shared" si="996"/>
        <v/>
      </c>
      <c r="R1175" s="201" t="str">
        <f t="shared" si="997"/>
        <v/>
      </c>
      <c r="S1175" s="201" t="str">
        <f t="shared" si="998"/>
        <v/>
      </c>
      <c r="T1175" s="199">
        <f t="shared" si="999"/>
        <v>0</v>
      </c>
      <c r="U1175" s="199">
        <f t="shared" si="1000"/>
        <v>0</v>
      </c>
      <c r="V1175" s="199">
        <f t="shared" si="1001"/>
        <v>0</v>
      </c>
      <c r="W1175" s="199">
        <f t="shared" si="1002"/>
        <v>0</v>
      </c>
      <c r="X1175" s="199" t="str">
        <f t="shared" si="1003"/>
        <v/>
      </c>
      <c r="Y1175" s="199" t="str">
        <f t="shared" si="1004"/>
        <v/>
      </c>
      <c r="Z1175" s="199" t="str">
        <f t="shared" si="1005"/>
        <v/>
      </c>
      <c r="AA1175" s="199" t="str">
        <f t="shared" si="1006"/>
        <v/>
      </c>
      <c r="AB1175" s="201">
        <f t="shared" ca="1" si="1007"/>
        <v>2.0944907249599276</v>
      </c>
      <c r="AD1175" s="162">
        <f t="shared" si="1008"/>
        <v>0</v>
      </c>
      <c r="AE1175" s="162">
        <f t="shared" si="1009"/>
        <v>0</v>
      </c>
      <c r="AF1175" s="162">
        <f t="shared" si="1010"/>
        <v>0</v>
      </c>
      <c r="AG1175" s="162">
        <f t="shared" si="1011"/>
        <v>0</v>
      </c>
      <c r="AH1175" s="162" t="str">
        <f t="shared" si="1012"/>
        <v/>
      </c>
      <c r="AI1175" s="162" t="str">
        <f t="shared" si="1013"/>
        <v/>
      </c>
      <c r="AJ1175" s="162" t="str">
        <f t="shared" si="1014"/>
        <v/>
      </c>
      <c r="AK1175" s="162" t="str">
        <f t="shared" si="1015"/>
        <v/>
      </c>
      <c r="AM1175" s="199">
        <f t="shared" si="1018"/>
        <v>12.30482342884024</v>
      </c>
      <c r="AN1175" s="197">
        <f t="shared" si="1020"/>
        <v>0</v>
      </c>
      <c r="AO1175" s="197">
        <f t="shared" si="1021"/>
        <v>0</v>
      </c>
      <c r="AP1175" s="197">
        <f t="shared" si="1022"/>
        <v>0</v>
      </c>
      <c r="AQ1175" s="197">
        <f t="shared" si="1023"/>
        <v>0</v>
      </c>
      <c r="AR1175" s="197" t="str">
        <f t="shared" si="1024"/>
        <v/>
      </c>
      <c r="AS1175" s="197" t="str">
        <f t="shared" si="1025"/>
        <v/>
      </c>
      <c r="AT1175" s="197" t="str">
        <f t="shared" si="1026"/>
        <v/>
      </c>
      <c r="AU1175" s="197" t="str">
        <f t="shared" si="1027"/>
        <v/>
      </c>
      <c r="AV1175" s="199">
        <f t="shared" ca="1" si="1019"/>
        <v>2.1836543796393841</v>
      </c>
      <c r="AX1175" s="162">
        <f t="shared" si="982"/>
        <v>0</v>
      </c>
      <c r="AY1175" s="162">
        <f t="shared" si="983"/>
        <v>0</v>
      </c>
      <c r="AZ1175" s="162">
        <f t="shared" si="984"/>
        <v>0</v>
      </c>
      <c r="BA1175" s="162">
        <f t="shared" si="985"/>
        <v>0</v>
      </c>
      <c r="BB1175" s="162" t="str">
        <f t="shared" si="986"/>
        <v/>
      </c>
      <c r="BC1175" s="162" t="str">
        <f t="shared" si="987"/>
        <v/>
      </c>
      <c r="BD1175" s="162" t="str">
        <f t="shared" si="988"/>
        <v/>
      </c>
      <c r="BE1175" s="162" t="str">
        <f t="shared" si="989"/>
        <v/>
      </c>
      <c r="BG1175" s="169">
        <f t="shared" si="1016"/>
        <v>28.185326918819133</v>
      </c>
      <c r="BH1175" s="169">
        <f t="shared" ca="1" si="1017"/>
        <v>2.0765378601696134</v>
      </c>
    </row>
    <row r="1176" spans="11:60" x14ac:dyDescent="0.25">
      <c r="K1176" s="199">
        <f t="shared" si="990"/>
        <v>28.236713111925457</v>
      </c>
      <c r="L1176" s="201">
        <f t="shared" si="991"/>
        <v>0.23681686285222731</v>
      </c>
      <c r="M1176" s="201">
        <f t="shared" si="992"/>
        <v>0.238808544130727</v>
      </c>
      <c r="N1176" s="201">
        <f t="shared" si="993"/>
        <v>0.25101366429909061</v>
      </c>
      <c r="O1176" s="201">
        <f t="shared" si="994"/>
        <v>0.23703567131913475</v>
      </c>
      <c r="P1176" s="201" t="str">
        <f t="shared" si="995"/>
        <v/>
      </c>
      <c r="Q1176" s="201" t="str">
        <f t="shared" si="996"/>
        <v/>
      </c>
      <c r="R1176" s="201" t="str">
        <f t="shared" si="997"/>
        <v/>
      </c>
      <c r="S1176" s="201" t="str">
        <f t="shared" si="998"/>
        <v/>
      </c>
      <c r="T1176" s="199">
        <f t="shared" si="999"/>
        <v>0</v>
      </c>
      <c r="U1176" s="199">
        <f t="shared" si="1000"/>
        <v>0</v>
      </c>
      <c r="V1176" s="199">
        <f t="shared" si="1001"/>
        <v>0</v>
      </c>
      <c r="W1176" s="199">
        <f t="shared" si="1002"/>
        <v>0</v>
      </c>
      <c r="X1176" s="199" t="str">
        <f t="shared" si="1003"/>
        <v/>
      </c>
      <c r="Y1176" s="199" t="str">
        <f t="shared" si="1004"/>
        <v/>
      </c>
      <c r="Z1176" s="199" t="str">
        <f t="shared" si="1005"/>
        <v/>
      </c>
      <c r="AA1176" s="199" t="str">
        <f t="shared" si="1006"/>
        <v/>
      </c>
      <c r="AB1176" s="201">
        <f t="shared" ca="1" si="1007"/>
        <v>2.0807999589934401</v>
      </c>
      <c r="AD1176" s="162">
        <f t="shared" si="1008"/>
        <v>0</v>
      </c>
      <c r="AE1176" s="162">
        <f t="shared" si="1009"/>
        <v>0</v>
      </c>
      <c r="AF1176" s="162">
        <f t="shared" si="1010"/>
        <v>0</v>
      </c>
      <c r="AG1176" s="162">
        <f t="shared" si="1011"/>
        <v>0</v>
      </c>
      <c r="AH1176" s="162" t="str">
        <f t="shared" si="1012"/>
        <v/>
      </c>
      <c r="AI1176" s="162" t="str">
        <f t="shared" si="1013"/>
        <v/>
      </c>
      <c r="AJ1176" s="162" t="str">
        <f t="shared" si="1014"/>
        <v/>
      </c>
      <c r="AK1176" s="162" t="str">
        <f t="shared" si="1015"/>
        <v/>
      </c>
      <c r="AM1176" s="199">
        <f t="shared" si="1018"/>
        <v>12.316040223214753</v>
      </c>
      <c r="AN1176" s="197">
        <f t="shared" si="1020"/>
        <v>0</v>
      </c>
      <c r="AO1176" s="197">
        <f t="shared" si="1021"/>
        <v>0</v>
      </c>
      <c r="AP1176" s="197">
        <f t="shared" si="1022"/>
        <v>0</v>
      </c>
      <c r="AQ1176" s="197">
        <f t="shared" si="1023"/>
        <v>0</v>
      </c>
      <c r="AR1176" s="197" t="str">
        <f t="shared" si="1024"/>
        <v/>
      </c>
      <c r="AS1176" s="197" t="str">
        <f t="shared" si="1025"/>
        <v/>
      </c>
      <c r="AT1176" s="197" t="str">
        <f t="shared" si="1026"/>
        <v/>
      </c>
      <c r="AU1176" s="197" t="str">
        <f t="shared" si="1027"/>
        <v/>
      </c>
      <c r="AV1176" s="199">
        <f t="shared" ca="1" si="1019"/>
        <v>2.1771704251922661</v>
      </c>
      <c r="AX1176" s="162">
        <f t="shared" si="982"/>
        <v>0</v>
      </c>
      <c r="AY1176" s="162">
        <f t="shared" si="983"/>
        <v>0</v>
      </c>
      <c r="AZ1176" s="162">
        <f t="shared" si="984"/>
        <v>0</v>
      </c>
      <c r="BA1176" s="162">
        <f t="shared" si="985"/>
        <v>0</v>
      </c>
      <c r="BB1176" s="162" t="str">
        <f t="shared" si="986"/>
        <v/>
      </c>
      <c r="BC1176" s="162" t="str">
        <f t="shared" si="987"/>
        <v/>
      </c>
      <c r="BD1176" s="162" t="str">
        <f t="shared" si="988"/>
        <v/>
      </c>
      <c r="BE1176" s="162" t="str">
        <f t="shared" si="989"/>
        <v/>
      </c>
      <c r="BG1176" s="169">
        <f t="shared" si="1016"/>
        <v>28.211020015372295</v>
      </c>
      <c r="BH1176" s="169">
        <f t="shared" ca="1" si="1017"/>
        <v>2.0944907249599276</v>
      </c>
    </row>
    <row r="1177" spans="11:60" x14ac:dyDescent="0.25">
      <c r="K1177" s="199">
        <f t="shared" si="990"/>
        <v>28.26240620847862</v>
      </c>
      <c r="L1177" s="201">
        <f t="shared" si="991"/>
        <v>0.23703234680386717</v>
      </c>
      <c r="M1177" s="201">
        <f t="shared" si="992"/>
        <v>0.2390258403492263</v>
      </c>
      <c r="N1177" s="201">
        <f t="shared" si="993"/>
        <v>0.25124206617743372</v>
      </c>
      <c r="O1177" s="201">
        <f t="shared" si="994"/>
        <v>0.23725135436856071</v>
      </c>
      <c r="P1177" s="201" t="str">
        <f t="shared" si="995"/>
        <v/>
      </c>
      <c r="Q1177" s="201" t="str">
        <f t="shared" si="996"/>
        <v/>
      </c>
      <c r="R1177" s="201" t="str">
        <f t="shared" si="997"/>
        <v/>
      </c>
      <c r="S1177" s="201" t="str">
        <f t="shared" si="998"/>
        <v/>
      </c>
      <c r="T1177" s="199">
        <f t="shared" si="999"/>
        <v>0</v>
      </c>
      <c r="U1177" s="199">
        <f t="shared" si="1000"/>
        <v>0</v>
      </c>
      <c r="V1177" s="199">
        <f t="shared" si="1001"/>
        <v>0</v>
      </c>
      <c r="W1177" s="199">
        <f t="shared" si="1002"/>
        <v>0</v>
      </c>
      <c r="X1177" s="199" t="str">
        <f t="shared" si="1003"/>
        <v/>
      </c>
      <c r="Y1177" s="199" t="str">
        <f t="shared" si="1004"/>
        <v/>
      </c>
      <c r="Z1177" s="199" t="str">
        <f t="shared" si="1005"/>
        <v/>
      </c>
      <c r="AA1177" s="199" t="str">
        <f t="shared" si="1006"/>
        <v/>
      </c>
      <c r="AB1177" s="201">
        <f t="shared" ca="1" si="1007"/>
        <v>2.1193309039614143</v>
      </c>
      <c r="AD1177" s="162">
        <f t="shared" si="1008"/>
        <v>0</v>
      </c>
      <c r="AE1177" s="162">
        <f t="shared" si="1009"/>
        <v>0</v>
      </c>
      <c r="AF1177" s="162">
        <f t="shared" si="1010"/>
        <v>0</v>
      </c>
      <c r="AG1177" s="162">
        <f t="shared" si="1011"/>
        <v>0</v>
      </c>
      <c r="AH1177" s="162" t="str">
        <f t="shared" si="1012"/>
        <v/>
      </c>
      <c r="AI1177" s="162" t="str">
        <f t="shared" si="1013"/>
        <v/>
      </c>
      <c r="AJ1177" s="162" t="str">
        <f t="shared" si="1014"/>
        <v/>
      </c>
      <c r="AK1177" s="162" t="str">
        <f t="shared" si="1015"/>
        <v/>
      </c>
      <c r="AM1177" s="199">
        <f t="shared" si="1018"/>
        <v>12.327257017589265</v>
      </c>
      <c r="AN1177" s="197">
        <f t="shared" si="1020"/>
        <v>0</v>
      </c>
      <c r="AO1177" s="197">
        <f t="shared" si="1021"/>
        <v>0</v>
      </c>
      <c r="AP1177" s="197">
        <f t="shared" si="1022"/>
        <v>0</v>
      </c>
      <c r="AQ1177" s="197">
        <f t="shared" si="1023"/>
        <v>0</v>
      </c>
      <c r="AR1177" s="197" t="str">
        <f t="shared" si="1024"/>
        <v/>
      </c>
      <c r="AS1177" s="197" t="str">
        <f t="shared" si="1025"/>
        <v/>
      </c>
      <c r="AT1177" s="197" t="str">
        <f t="shared" si="1026"/>
        <v/>
      </c>
      <c r="AU1177" s="197" t="str">
        <f t="shared" si="1027"/>
        <v/>
      </c>
      <c r="AV1177" s="199">
        <f t="shared" ca="1" si="1019"/>
        <v>2.0385009915518997</v>
      </c>
      <c r="AX1177" s="162">
        <f t="shared" si="982"/>
        <v>0</v>
      </c>
      <c r="AY1177" s="162">
        <f t="shared" si="983"/>
        <v>0</v>
      </c>
      <c r="AZ1177" s="162">
        <f t="shared" si="984"/>
        <v>0</v>
      </c>
      <c r="BA1177" s="162">
        <f t="shared" si="985"/>
        <v>0</v>
      </c>
      <c r="BB1177" s="162" t="str">
        <f t="shared" si="986"/>
        <v/>
      </c>
      <c r="BC1177" s="162" t="str">
        <f t="shared" si="987"/>
        <v/>
      </c>
      <c r="BD1177" s="162" t="str">
        <f t="shared" si="988"/>
        <v/>
      </c>
      <c r="BE1177" s="162" t="str">
        <f t="shared" si="989"/>
        <v/>
      </c>
      <c r="BG1177" s="169">
        <f t="shared" si="1016"/>
        <v>28.236713111925457</v>
      </c>
      <c r="BH1177" s="169">
        <f t="shared" ca="1" si="1017"/>
        <v>2.0807999589934401</v>
      </c>
    </row>
    <row r="1178" spans="11:60" x14ac:dyDescent="0.25">
      <c r="K1178" s="199">
        <f t="shared" si="990"/>
        <v>28.288099305031782</v>
      </c>
      <c r="L1178" s="201">
        <f t="shared" si="991"/>
        <v>0.23724783075550704</v>
      </c>
      <c r="M1178" s="201">
        <f t="shared" si="992"/>
        <v>0.23924313656772558</v>
      </c>
      <c r="N1178" s="201">
        <f t="shared" si="993"/>
        <v>0.25147046805577689</v>
      </c>
      <c r="O1178" s="201">
        <f t="shared" si="994"/>
        <v>0.23746703741798666</v>
      </c>
      <c r="P1178" s="201" t="str">
        <f t="shared" si="995"/>
        <v/>
      </c>
      <c r="Q1178" s="201" t="str">
        <f t="shared" si="996"/>
        <v/>
      </c>
      <c r="R1178" s="201" t="str">
        <f t="shared" si="997"/>
        <v/>
      </c>
      <c r="S1178" s="201" t="str">
        <f t="shared" si="998"/>
        <v/>
      </c>
      <c r="T1178" s="199">
        <f t="shared" si="999"/>
        <v>0</v>
      </c>
      <c r="U1178" s="199">
        <f t="shared" si="1000"/>
        <v>0</v>
      </c>
      <c r="V1178" s="199">
        <f t="shared" si="1001"/>
        <v>0</v>
      </c>
      <c r="W1178" s="199">
        <f t="shared" si="1002"/>
        <v>0</v>
      </c>
      <c r="X1178" s="199" t="str">
        <f t="shared" si="1003"/>
        <v/>
      </c>
      <c r="Y1178" s="199" t="str">
        <f t="shared" si="1004"/>
        <v/>
      </c>
      <c r="Z1178" s="199" t="str">
        <f t="shared" si="1005"/>
        <v/>
      </c>
      <c r="AA1178" s="199" t="str">
        <f t="shared" si="1006"/>
        <v/>
      </c>
      <c r="AB1178" s="201">
        <f t="shared" ca="1" si="1007"/>
        <v>2.1307069303898851</v>
      </c>
      <c r="AD1178" s="162">
        <f t="shared" si="1008"/>
        <v>0</v>
      </c>
      <c r="AE1178" s="162">
        <f t="shared" si="1009"/>
        <v>0</v>
      </c>
      <c r="AF1178" s="162">
        <f t="shared" si="1010"/>
        <v>0</v>
      </c>
      <c r="AG1178" s="162">
        <f t="shared" si="1011"/>
        <v>0</v>
      </c>
      <c r="AH1178" s="162" t="str">
        <f t="shared" si="1012"/>
        <v/>
      </c>
      <c r="AI1178" s="162" t="str">
        <f t="shared" si="1013"/>
        <v/>
      </c>
      <c r="AJ1178" s="162" t="str">
        <f t="shared" si="1014"/>
        <v/>
      </c>
      <c r="AK1178" s="162" t="str">
        <f t="shared" si="1015"/>
        <v/>
      </c>
      <c r="AM1178" s="199">
        <f t="shared" si="1018"/>
        <v>12.338473811963777</v>
      </c>
      <c r="AN1178" s="197">
        <f t="shared" si="1020"/>
        <v>0</v>
      </c>
      <c r="AO1178" s="197">
        <f t="shared" si="1021"/>
        <v>0</v>
      </c>
      <c r="AP1178" s="197">
        <f t="shared" si="1022"/>
        <v>0</v>
      </c>
      <c r="AQ1178" s="197">
        <f t="shared" si="1023"/>
        <v>0</v>
      </c>
      <c r="AR1178" s="197" t="str">
        <f t="shared" si="1024"/>
        <v/>
      </c>
      <c r="AS1178" s="197" t="str">
        <f t="shared" si="1025"/>
        <v/>
      </c>
      <c r="AT1178" s="197" t="str">
        <f t="shared" si="1026"/>
        <v/>
      </c>
      <c r="AU1178" s="197" t="str">
        <f t="shared" si="1027"/>
        <v/>
      </c>
      <c r="AV1178" s="199">
        <f t="shared" ca="1" si="1019"/>
        <v>2.0481410407399903</v>
      </c>
      <c r="AX1178" s="162">
        <f t="shared" si="982"/>
        <v>0</v>
      </c>
      <c r="AY1178" s="162">
        <f t="shared" si="983"/>
        <v>0</v>
      </c>
      <c r="AZ1178" s="162">
        <f t="shared" si="984"/>
        <v>0</v>
      </c>
      <c r="BA1178" s="162">
        <f t="shared" si="985"/>
        <v>0</v>
      </c>
      <c r="BB1178" s="162" t="str">
        <f t="shared" si="986"/>
        <v/>
      </c>
      <c r="BC1178" s="162" t="str">
        <f t="shared" si="987"/>
        <v/>
      </c>
      <c r="BD1178" s="162" t="str">
        <f t="shared" si="988"/>
        <v/>
      </c>
      <c r="BE1178" s="162" t="str">
        <f t="shared" si="989"/>
        <v/>
      </c>
      <c r="BG1178" s="169">
        <f t="shared" si="1016"/>
        <v>28.26240620847862</v>
      </c>
      <c r="BH1178" s="169">
        <f t="shared" ca="1" si="1017"/>
        <v>2.1193309039614143</v>
      </c>
    </row>
    <row r="1179" spans="11:60" x14ac:dyDescent="0.25">
      <c r="K1179" s="199">
        <f t="shared" si="990"/>
        <v>28.313792401584944</v>
      </c>
      <c r="L1179" s="201">
        <f t="shared" si="991"/>
        <v>0.23746331470714696</v>
      </c>
      <c r="M1179" s="201">
        <f t="shared" si="992"/>
        <v>0.23946043278622489</v>
      </c>
      <c r="N1179" s="201">
        <f t="shared" si="993"/>
        <v>0.25169886993412</v>
      </c>
      <c r="O1179" s="201">
        <f t="shared" si="994"/>
        <v>0.23768272046741265</v>
      </c>
      <c r="P1179" s="201" t="str">
        <f t="shared" si="995"/>
        <v/>
      </c>
      <c r="Q1179" s="201" t="str">
        <f t="shared" si="996"/>
        <v/>
      </c>
      <c r="R1179" s="201" t="str">
        <f t="shared" si="997"/>
        <v/>
      </c>
      <c r="S1179" s="201" t="str">
        <f t="shared" si="998"/>
        <v/>
      </c>
      <c r="T1179" s="199">
        <f t="shared" si="999"/>
        <v>0</v>
      </c>
      <c r="U1179" s="199">
        <f t="shared" si="1000"/>
        <v>0</v>
      </c>
      <c r="V1179" s="199">
        <f t="shared" si="1001"/>
        <v>0</v>
      </c>
      <c r="W1179" s="199">
        <f t="shared" si="1002"/>
        <v>0</v>
      </c>
      <c r="X1179" s="199" t="str">
        <f t="shared" si="1003"/>
        <v/>
      </c>
      <c r="Y1179" s="199" t="str">
        <f t="shared" si="1004"/>
        <v/>
      </c>
      <c r="Z1179" s="199" t="str">
        <f t="shared" si="1005"/>
        <v/>
      </c>
      <c r="AA1179" s="199" t="str">
        <f t="shared" si="1006"/>
        <v/>
      </c>
      <c r="AB1179" s="201">
        <f t="shared" ca="1" si="1007"/>
        <v>2.1462438580198917</v>
      </c>
      <c r="AD1179" s="162">
        <f t="shared" si="1008"/>
        <v>0</v>
      </c>
      <c r="AE1179" s="162">
        <f t="shared" si="1009"/>
        <v>0</v>
      </c>
      <c r="AF1179" s="162">
        <f t="shared" si="1010"/>
        <v>0</v>
      </c>
      <c r="AG1179" s="162">
        <f t="shared" si="1011"/>
        <v>0</v>
      </c>
      <c r="AH1179" s="162" t="str">
        <f t="shared" si="1012"/>
        <v/>
      </c>
      <c r="AI1179" s="162" t="str">
        <f t="shared" si="1013"/>
        <v/>
      </c>
      <c r="AJ1179" s="162" t="str">
        <f t="shared" si="1014"/>
        <v/>
      </c>
      <c r="AK1179" s="162" t="str">
        <f t="shared" si="1015"/>
        <v/>
      </c>
      <c r="AM1179" s="199">
        <f t="shared" si="1018"/>
        <v>12.349690606338289</v>
      </c>
      <c r="AN1179" s="197">
        <f t="shared" si="1020"/>
        <v>0</v>
      </c>
      <c r="AO1179" s="197">
        <f t="shared" si="1021"/>
        <v>0</v>
      </c>
      <c r="AP1179" s="197">
        <f t="shared" si="1022"/>
        <v>0</v>
      </c>
      <c r="AQ1179" s="197">
        <f t="shared" si="1023"/>
        <v>0</v>
      </c>
      <c r="AR1179" s="197" t="str">
        <f t="shared" si="1024"/>
        <v/>
      </c>
      <c r="AS1179" s="197" t="str">
        <f t="shared" si="1025"/>
        <v/>
      </c>
      <c r="AT1179" s="197" t="str">
        <f t="shared" si="1026"/>
        <v/>
      </c>
      <c r="AU1179" s="197" t="str">
        <f t="shared" si="1027"/>
        <v/>
      </c>
      <c r="AV1179" s="199">
        <f t="shared" ca="1" si="1019"/>
        <v>2.187612317411415</v>
      </c>
      <c r="AX1179" s="162">
        <f t="shared" si="982"/>
        <v>0</v>
      </c>
      <c r="AY1179" s="162">
        <f t="shared" si="983"/>
        <v>0</v>
      </c>
      <c r="AZ1179" s="162">
        <f t="shared" si="984"/>
        <v>0</v>
      </c>
      <c r="BA1179" s="162">
        <f t="shared" si="985"/>
        <v>0</v>
      </c>
      <c r="BB1179" s="162" t="str">
        <f t="shared" si="986"/>
        <v/>
      </c>
      <c r="BC1179" s="162" t="str">
        <f t="shared" si="987"/>
        <v/>
      </c>
      <c r="BD1179" s="162" t="str">
        <f t="shared" si="988"/>
        <v/>
      </c>
      <c r="BE1179" s="162" t="str">
        <f t="shared" si="989"/>
        <v/>
      </c>
      <c r="BG1179" s="169">
        <f t="shared" si="1016"/>
        <v>28.288099305031782</v>
      </c>
      <c r="BH1179" s="169">
        <f t="shared" ca="1" si="1017"/>
        <v>2.1307069303898851</v>
      </c>
    </row>
    <row r="1180" spans="11:60" x14ac:dyDescent="0.25">
      <c r="K1180" s="199">
        <f t="shared" si="990"/>
        <v>28.339485498138107</v>
      </c>
      <c r="L1180" s="201">
        <f t="shared" si="991"/>
        <v>0.2376787986587868</v>
      </c>
      <c r="M1180" s="201">
        <f t="shared" si="992"/>
        <v>0.23967772900472417</v>
      </c>
      <c r="N1180" s="201">
        <f t="shared" si="993"/>
        <v>0.2519272718124631</v>
      </c>
      <c r="O1180" s="201">
        <f t="shared" si="994"/>
        <v>0.23789840351683861</v>
      </c>
      <c r="P1180" s="201" t="str">
        <f t="shared" si="995"/>
        <v/>
      </c>
      <c r="Q1180" s="201" t="str">
        <f t="shared" si="996"/>
        <v/>
      </c>
      <c r="R1180" s="201" t="str">
        <f t="shared" si="997"/>
        <v/>
      </c>
      <c r="S1180" s="201" t="str">
        <f t="shared" si="998"/>
        <v/>
      </c>
      <c r="T1180" s="199">
        <f t="shared" si="999"/>
        <v>0</v>
      </c>
      <c r="U1180" s="199">
        <f t="shared" si="1000"/>
        <v>0</v>
      </c>
      <c r="V1180" s="199">
        <f t="shared" si="1001"/>
        <v>0</v>
      </c>
      <c r="W1180" s="199">
        <f t="shared" si="1002"/>
        <v>0</v>
      </c>
      <c r="X1180" s="199" t="str">
        <f t="shared" si="1003"/>
        <v/>
      </c>
      <c r="Y1180" s="199" t="str">
        <f t="shared" si="1004"/>
        <v/>
      </c>
      <c r="Z1180" s="199" t="str">
        <f t="shared" si="1005"/>
        <v/>
      </c>
      <c r="AA1180" s="199" t="str">
        <f t="shared" si="1006"/>
        <v/>
      </c>
      <c r="AB1180" s="201">
        <f t="shared" ca="1" si="1007"/>
        <v>2.0281846052649244</v>
      </c>
      <c r="AD1180" s="162">
        <f t="shared" si="1008"/>
        <v>0</v>
      </c>
      <c r="AE1180" s="162">
        <f t="shared" si="1009"/>
        <v>0</v>
      </c>
      <c r="AF1180" s="162">
        <f t="shared" si="1010"/>
        <v>0</v>
      </c>
      <c r="AG1180" s="162">
        <f t="shared" si="1011"/>
        <v>0</v>
      </c>
      <c r="AH1180" s="162" t="str">
        <f t="shared" si="1012"/>
        <v/>
      </c>
      <c r="AI1180" s="162" t="str">
        <f t="shared" si="1013"/>
        <v/>
      </c>
      <c r="AJ1180" s="162" t="str">
        <f t="shared" si="1014"/>
        <v/>
      </c>
      <c r="AK1180" s="162" t="str">
        <f t="shared" si="1015"/>
        <v/>
      </c>
      <c r="AM1180" s="199">
        <f t="shared" si="1018"/>
        <v>12.360907400712801</v>
      </c>
      <c r="AN1180" s="197">
        <f t="shared" si="1020"/>
        <v>0</v>
      </c>
      <c r="AO1180" s="197">
        <f t="shared" si="1021"/>
        <v>0</v>
      </c>
      <c r="AP1180" s="197">
        <f t="shared" si="1022"/>
        <v>0</v>
      </c>
      <c r="AQ1180" s="197">
        <f t="shared" si="1023"/>
        <v>0</v>
      </c>
      <c r="AR1180" s="197" t="str">
        <f t="shared" si="1024"/>
        <v/>
      </c>
      <c r="AS1180" s="197" t="str">
        <f t="shared" si="1025"/>
        <v/>
      </c>
      <c r="AT1180" s="197" t="str">
        <f t="shared" si="1026"/>
        <v/>
      </c>
      <c r="AU1180" s="197" t="str">
        <f t="shared" si="1027"/>
        <v/>
      </c>
      <c r="AV1180" s="199">
        <f t="shared" ca="1" si="1019"/>
        <v>2.1613251060208873</v>
      </c>
      <c r="AX1180" s="162">
        <f t="shared" si="982"/>
        <v>0</v>
      </c>
      <c r="AY1180" s="162">
        <f t="shared" si="983"/>
        <v>0</v>
      </c>
      <c r="AZ1180" s="162">
        <f t="shared" si="984"/>
        <v>0</v>
      </c>
      <c r="BA1180" s="162">
        <f t="shared" si="985"/>
        <v>0</v>
      </c>
      <c r="BB1180" s="162" t="str">
        <f t="shared" si="986"/>
        <v/>
      </c>
      <c r="BC1180" s="162" t="str">
        <f t="shared" si="987"/>
        <v/>
      </c>
      <c r="BD1180" s="162" t="str">
        <f t="shared" si="988"/>
        <v/>
      </c>
      <c r="BE1180" s="162" t="str">
        <f t="shared" si="989"/>
        <v/>
      </c>
      <c r="BG1180" s="169">
        <f t="shared" si="1016"/>
        <v>28.313792401584944</v>
      </c>
      <c r="BH1180" s="169">
        <f t="shared" ca="1" si="1017"/>
        <v>2.1462438580198917</v>
      </c>
    </row>
    <row r="1181" spans="11:60" x14ac:dyDescent="0.25">
      <c r="K1181" s="199">
        <f t="shared" si="990"/>
        <v>28.365178594691269</v>
      </c>
      <c r="L1181" s="201">
        <f t="shared" si="991"/>
        <v>0.23789428261042669</v>
      </c>
      <c r="M1181" s="201">
        <f t="shared" si="992"/>
        <v>0.23989502522322351</v>
      </c>
      <c r="N1181" s="201">
        <f t="shared" si="993"/>
        <v>0.25215567369080621</v>
      </c>
      <c r="O1181" s="201">
        <f t="shared" si="994"/>
        <v>0.23811408656626459</v>
      </c>
      <c r="P1181" s="201" t="str">
        <f t="shared" si="995"/>
        <v/>
      </c>
      <c r="Q1181" s="201" t="str">
        <f t="shared" si="996"/>
        <v/>
      </c>
      <c r="R1181" s="201" t="str">
        <f t="shared" si="997"/>
        <v/>
      </c>
      <c r="S1181" s="201" t="str">
        <f t="shared" si="998"/>
        <v/>
      </c>
      <c r="T1181" s="199">
        <f t="shared" si="999"/>
        <v>0</v>
      </c>
      <c r="U1181" s="199">
        <f t="shared" si="1000"/>
        <v>0</v>
      </c>
      <c r="V1181" s="199">
        <f t="shared" si="1001"/>
        <v>0</v>
      </c>
      <c r="W1181" s="199">
        <f t="shared" si="1002"/>
        <v>0</v>
      </c>
      <c r="X1181" s="199" t="str">
        <f t="shared" si="1003"/>
        <v/>
      </c>
      <c r="Y1181" s="199" t="str">
        <f t="shared" si="1004"/>
        <v/>
      </c>
      <c r="Z1181" s="199" t="str">
        <f t="shared" si="1005"/>
        <v/>
      </c>
      <c r="AA1181" s="199" t="str">
        <f t="shared" si="1006"/>
        <v/>
      </c>
      <c r="AB1181" s="201">
        <f t="shared" ca="1" si="1007"/>
        <v>2.0146379734441875</v>
      </c>
      <c r="AD1181" s="162">
        <f t="shared" si="1008"/>
        <v>0</v>
      </c>
      <c r="AE1181" s="162">
        <f t="shared" si="1009"/>
        <v>0</v>
      </c>
      <c r="AF1181" s="162">
        <f t="shared" si="1010"/>
        <v>0</v>
      </c>
      <c r="AG1181" s="162">
        <f t="shared" si="1011"/>
        <v>0</v>
      </c>
      <c r="AH1181" s="162" t="str">
        <f t="shared" si="1012"/>
        <v/>
      </c>
      <c r="AI1181" s="162" t="str">
        <f t="shared" si="1013"/>
        <v/>
      </c>
      <c r="AJ1181" s="162" t="str">
        <f t="shared" si="1014"/>
        <v/>
      </c>
      <c r="AK1181" s="162" t="str">
        <f t="shared" si="1015"/>
        <v/>
      </c>
      <c r="AM1181" s="199">
        <f t="shared" si="1018"/>
        <v>12.372124195087313</v>
      </c>
      <c r="AN1181" s="197">
        <f t="shared" si="1020"/>
        <v>0</v>
      </c>
      <c r="AO1181" s="197">
        <f t="shared" si="1021"/>
        <v>0</v>
      </c>
      <c r="AP1181" s="197">
        <f t="shared" si="1022"/>
        <v>0</v>
      </c>
      <c r="AQ1181" s="197">
        <f t="shared" si="1023"/>
        <v>0</v>
      </c>
      <c r="AR1181" s="197" t="str">
        <f t="shared" si="1024"/>
        <v/>
      </c>
      <c r="AS1181" s="197" t="str">
        <f t="shared" si="1025"/>
        <v/>
      </c>
      <c r="AT1181" s="197" t="str">
        <f t="shared" si="1026"/>
        <v/>
      </c>
      <c r="AU1181" s="197" t="str">
        <f t="shared" si="1027"/>
        <v/>
      </c>
      <c r="AV1181" s="199">
        <f t="shared" ca="1" si="1019"/>
        <v>2.190635983179086</v>
      </c>
      <c r="AX1181" s="162">
        <f t="shared" si="982"/>
        <v>0</v>
      </c>
      <c r="AY1181" s="162">
        <f t="shared" si="983"/>
        <v>0</v>
      </c>
      <c r="AZ1181" s="162">
        <f t="shared" si="984"/>
        <v>0</v>
      </c>
      <c r="BA1181" s="162">
        <f t="shared" si="985"/>
        <v>0</v>
      </c>
      <c r="BB1181" s="162" t="str">
        <f t="shared" si="986"/>
        <v/>
      </c>
      <c r="BC1181" s="162" t="str">
        <f t="shared" si="987"/>
        <v/>
      </c>
      <c r="BD1181" s="162" t="str">
        <f t="shared" si="988"/>
        <v/>
      </c>
      <c r="BE1181" s="162" t="str">
        <f t="shared" si="989"/>
        <v/>
      </c>
      <c r="BG1181" s="169">
        <f t="shared" si="1016"/>
        <v>28.339485498138107</v>
      </c>
      <c r="BH1181" s="169">
        <f t="shared" ca="1" si="1017"/>
        <v>2.0281846052649244</v>
      </c>
    </row>
    <row r="1182" spans="11:60" x14ac:dyDescent="0.25">
      <c r="K1182" s="199">
        <f t="shared" si="990"/>
        <v>28.390871691244431</v>
      </c>
      <c r="L1182" s="201">
        <f t="shared" si="991"/>
        <v>0.23810976656206659</v>
      </c>
      <c r="M1182" s="201">
        <f t="shared" si="992"/>
        <v>0.24011232144172279</v>
      </c>
      <c r="N1182" s="201">
        <f t="shared" si="993"/>
        <v>0.25238407556914932</v>
      </c>
      <c r="O1182" s="201">
        <f t="shared" si="994"/>
        <v>0.23832976961569052</v>
      </c>
      <c r="P1182" s="201" t="str">
        <f t="shared" si="995"/>
        <v/>
      </c>
      <c r="Q1182" s="201" t="str">
        <f t="shared" si="996"/>
        <v/>
      </c>
      <c r="R1182" s="201" t="str">
        <f t="shared" si="997"/>
        <v/>
      </c>
      <c r="S1182" s="201" t="str">
        <f t="shared" si="998"/>
        <v/>
      </c>
      <c r="T1182" s="199">
        <f t="shared" si="999"/>
        <v>0</v>
      </c>
      <c r="U1182" s="199">
        <f t="shared" si="1000"/>
        <v>0</v>
      </c>
      <c r="V1182" s="199">
        <f t="shared" si="1001"/>
        <v>0</v>
      </c>
      <c r="W1182" s="199">
        <f t="shared" si="1002"/>
        <v>0</v>
      </c>
      <c r="X1182" s="199" t="str">
        <f t="shared" si="1003"/>
        <v/>
      </c>
      <c r="Y1182" s="199" t="str">
        <f t="shared" si="1004"/>
        <v/>
      </c>
      <c r="Z1182" s="199" t="str">
        <f t="shared" si="1005"/>
        <v/>
      </c>
      <c r="AA1182" s="199" t="str">
        <f t="shared" si="1006"/>
        <v/>
      </c>
      <c r="AB1182" s="201">
        <f t="shared" ca="1" si="1007"/>
        <v>2.0346214117710248</v>
      </c>
      <c r="AD1182" s="162">
        <f t="shared" si="1008"/>
        <v>0</v>
      </c>
      <c r="AE1182" s="162">
        <f t="shared" si="1009"/>
        <v>0</v>
      </c>
      <c r="AF1182" s="162">
        <f t="shared" si="1010"/>
        <v>0</v>
      </c>
      <c r="AG1182" s="162">
        <f t="shared" si="1011"/>
        <v>0</v>
      </c>
      <c r="AH1182" s="162" t="str">
        <f t="shared" si="1012"/>
        <v/>
      </c>
      <c r="AI1182" s="162" t="str">
        <f t="shared" si="1013"/>
        <v/>
      </c>
      <c r="AJ1182" s="162" t="str">
        <f t="shared" si="1014"/>
        <v/>
      </c>
      <c r="AK1182" s="162" t="str">
        <f t="shared" si="1015"/>
        <v/>
      </c>
      <c r="AM1182" s="199">
        <f t="shared" si="1018"/>
        <v>12.383340989461825</v>
      </c>
      <c r="AN1182" s="197">
        <f t="shared" si="1020"/>
        <v>0</v>
      </c>
      <c r="AO1182" s="197">
        <f t="shared" si="1021"/>
        <v>0</v>
      </c>
      <c r="AP1182" s="197">
        <f t="shared" si="1022"/>
        <v>0</v>
      </c>
      <c r="AQ1182" s="197">
        <f t="shared" si="1023"/>
        <v>0</v>
      </c>
      <c r="AR1182" s="197" t="str">
        <f t="shared" si="1024"/>
        <v/>
      </c>
      <c r="AS1182" s="197" t="str">
        <f t="shared" si="1025"/>
        <v/>
      </c>
      <c r="AT1182" s="197" t="str">
        <f t="shared" si="1026"/>
        <v/>
      </c>
      <c r="AU1182" s="197" t="str">
        <f t="shared" si="1027"/>
        <v/>
      </c>
      <c r="AV1182" s="199">
        <f t="shared" ca="1" si="1019"/>
        <v>2.0770387029645718</v>
      </c>
      <c r="AX1182" s="162">
        <f t="shared" si="982"/>
        <v>0</v>
      </c>
      <c r="AY1182" s="162">
        <f t="shared" si="983"/>
        <v>0</v>
      </c>
      <c r="AZ1182" s="162">
        <f t="shared" si="984"/>
        <v>0</v>
      </c>
      <c r="BA1182" s="162">
        <f t="shared" si="985"/>
        <v>0</v>
      </c>
      <c r="BB1182" s="162" t="str">
        <f t="shared" si="986"/>
        <v/>
      </c>
      <c r="BC1182" s="162" t="str">
        <f t="shared" si="987"/>
        <v/>
      </c>
      <c r="BD1182" s="162" t="str">
        <f t="shared" si="988"/>
        <v/>
      </c>
      <c r="BE1182" s="162" t="str">
        <f t="shared" si="989"/>
        <v/>
      </c>
      <c r="BG1182" s="169">
        <f t="shared" si="1016"/>
        <v>28.365178594691269</v>
      </c>
      <c r="BH1182" s="169">
        <f t="shared" ca="1" si="1017"/>
        <v>2.0146379734441875</v>
      </c>
    </row>
    <row r="1183" spans="11:60" x14ac:dyDescent="0.25">
      <c r="K1183" s="199">
        <f t="shared" si="990"/>
        <v>28.416564787797594</v>
      </c>
      <c r="L1183" s="201">
        <f t="shared" si="991"/>
        <v>0.23832525051370645</v>
      </c>
      <c r="M1183" s="201">
        <f t="shared" si="992"/>
        <v>0.24032961766022207</v>
      </c>
      <c r="N1183" s="201">
        <f t="shared" si="993"/>
        <v>0.25261247744749249</v>
      </c>
      <c r="O1183" s="201">
        <f t="shared" si="994"/>
        <v>0.23854545266511651</v>
      </c>
      <c r="P1183" s="201" t="str">
        <f t="shared" si="995"/>
        <v/>
      </c>
      <c r="Q1183" s="201" t="str">
        <f t="shared" si="996"/>
        <v/>
      </c>
      <c r="R1183" s="201" t="str">
        <f t="shared" si="997"/>
        <v/>
      </c>
      <c r="S1183" s="201" t="str">
        <f t="shared" si="998"/>
        <v/>
      </c>
      <c r="T1183" s="199">
        <f t="shared" si="999"/>
        <v>0</v>
      </c>
      <c r="U1183" s="199">
        <f t="shared" si="1000"/>
        <v>0</v>
      </c>
      <c r="V1183" s="199">
        <f t="shared" si="1001"/>
        <v>0</v>
      </c>
      <c r="W1183" s="199">
        <f t="shared" si="1002"/>
        <v>0</v>
      </c>
      <c r="X1183" s="199" t="str">
        <f t="shared" si="1003"/>
        <v/>
      </c>
      <c r="Y1183" s="199" t="str">
        <f t="shared" si="1004"/>
        <v/>
      </c>
      <c r="Z1183" s="199" t="str">
        <f t="shared" si="1005"/>
        <v/>
      </c>
      <c r="AA1183" s="199" t="str">
        <f t="shared" si="1006"/>
        <v/>
      </c>
      <c r="AB1183" s="201">
        <f t="shared" ca="1" si="1007"/>
        <v>2.1133645141516779</v>
      </c>
      <c r="AD1183" s="162">
        <f t="shared" si="1008"/>
        <v>0</v>
      </c>
      <c r="AE1183" s="162">
        <f t="shared" si="1009"/>
        <v>0</v>
      </c>
      <c r="AF1183" s="162">
        <f t="shared" si="1010"/>
        <v>0</v>
      </c>
      <c r="AG1183" s="162">
        <f t="shared" si="1011"/>
        <v>0</v>
      </c>
      <c r="AH1183" s="162" t="str">
        <f t="shared" si="1012"/>
        <v/>
      </c>
      <c r="AI1183" s="162" t="str">
        <f t="shared" si="1013"/>
        <v/>
      </c>
      <c r="AJ1183" s="162" t="str">
        <f t="shared" si="1014"/>
        <v/>
      </c>
      <c r="AK1183" s="162" t="str">
        <f t="shared" si="1015"/>
        <v/>
      </c>
      <c r="AM1183" s="199">
        <f t="shared" si="1018"/>
        <v>12.394557783836337</v>
      </c>
      <c r="AN1183" s="197">
        <f t="shared" si="1020"/>
        <v>0</v>
      </c>
      <c r="AO1183" s="197">
        <f t="shared" si="1021"/>
        <v>0</v>
      </c>
      <c r="AP1183" s="197">
        <f t="shared" si="1022"/>
        <v>0</v>
      </c>
      <c r="AQ1183" s="197">
        <f t="shared" si="1023"/>
        <v>0</v>
      </c>
      <c r="AR1183" s="197" t="str">
        <f t="shared" si="1024"/>
        <v/>
      </c>
      <c r="AS1183" s="197" t="str">
        <f t="shared" si="1025"/>
        <v/>
      </c>
      <c r="AT1183" s="197" t="str">
        <f t="shared" si="1026"/>
        <v/>
      </c>
      <c r="AU1183" s="197" t="str">
        <f t="shared" si="1027"/>
        <v/>
      </c>
      <c r="AV1183" s="199">
        <f t="shared" ca="1" si="1019"/>
        <v>2.1808855599830239</v>
      </c>
      <c r="AX1183" s="162">
        <f t="shared" si="982"/>
        <v>0</v>
      </c>
      <c r="AY1183" s="162">
        <f t="shared" si="983"/>
        <v>0</v>
      </c>
      <c r="AZ1183" s="162">
        <f t="shared" si="984"/>
        <v>0</v>
      </c>
      <c r="BA1183" s="162">
        <f t="shared" si="985"/>
        <v>0</v>
      </c>
      <c r="BB1183" s="162" t="str">
        <f t="shared" si="986"/>
        <v/>
      </c>
      <c r="BC1183" s="162" t="str">
        <f t="shared" si="987"/>
        <v/>
      </c>
      <c r="BD1183" s="162" t="str">
        <f t="shared" si="988"/>
        <v/>
      </c>
      <c r="BE1183" s="162" t="str">
        <f t="shared" si="989"/>
        <v/>
      </c>
      <c r="BG1183" s="169">
        <f t="shared" si="1016"/>
        <v>28.390871691244431</v>
      </c>
      <c r="BH1183" s="169">
        <f t="shared" ca="1" si="1017"/>
        <v>2.0346214117710248</v>
      </c>
    </row>
    <row r="1184" spans="11:60" x14ac:dyDescent="0.25">
      <c r="K1184" s="199">
        <f t="shared" si="990"/>
        <v>28.442257884350756</v>
      </c>
      <c r="L1184" s="201">
        <f t="shared" si="991"/>
        <v>0.23854073446534632</v>
      </c>
      <c r="M1184" s="201">
        <f t="shared" si="992"/>
        <v>0.24054691387872137</v>
      </c>
      <c r="N1184" s="201">
        <f t="shared" si="993"/>
        <v>0.2528408793258356</v>
      </c>
      <c r="O1184" s="201">
        <f t="shared" si="994"/>
        <v>0.23876113571454244</v>
      </c>
      <c r="P1184" s="201" t="str">
        <f t="shared" si="995"/>
        <v/>
      </c>
      <c r="Q1184" s="201" t="str">
        <f t="shared" si="996"/>
        <v/>
      </c>
      <c r="R1184" s="201" t="str">
        <f t="shared" si="997"/>
        <v/>
      </c>
      <c r="S1184" s="201" t="str">
        <f t="shared" si="998"/>
        <v/>
      </c>
      <c r="T1184" s="199">
        <f t="shared" si="999"/>
        <v>0</v>
      </c>
      <c r="U1184" s="199">
        <f t="shared" si="1000"/>
        <v>0</v>
      </c>
      <c r="V1184" s="199">
        <f t="shared" si="1001"/>
        <v>0</v>
      </c>
      <c r="W1184" s="199">
        <f t="shared" si="1002"/>
        <v>0</v>
      </c>
      <c r="X1184" s="199" t="str">
        <f t="shared" si="1003"/>
        <v/>
      </c>
      <c r="Y1184" s="199" t="str">
        <f t="shared" si="1004"/>
        <v/>
      </c>
      <c r="Z1184" s="199" t="str">
        <f t="shared" si="1005"/>
        <v/>
      </c>
      <c r="AA1184" s="199" t="str">
        <f t="shared" si="1006"/>
        <v/>
      </c>
      <c r="AB1184" s="201">
        <f t="shared" ca="1" si="1007"/>
        <v>2.1643739315225181</v>
      </c>
      <c r="AD1184" s="162">
        <f t="shared" si="1008"/>
        <v>0</v>
      </c>
      <c r="AE1184" s="162">
        <f t="shared" si="1009"/>
        <v>0</v>
      </c>
      <c r="AF1184" s="162">
        <f t="shared" si="1010"/>
        <v>0</v>
      </c>
      <c r="AG1184" s="162">
        <f t="shared" si="1011"/>
        <v>0</v>
      </c>
      <c r="AH1184" s="162" t="str">
        <f t="shared" si="1012"/>
        <v/>
      </c>
      <c r="AI1184" s="162" t="str">
        <f t="shared" si="1013"/>
        <v/>
      </c>
      <c r="AJ1184" s="162" t="str">
        <f t="shared" si="1014"/>
        <v/>
      </c>
      <c r="AK1184" s="162" t="str">
        <f t="shared" si="1015"/>
        <v/>
      </c>
      <c r="AM1184" s="199">
        <f t="shared" si="1018"/>
        <v>12.405774578210849</v>
      </c>
      <c r="AN1184" s="197">
        <f t="shared" si="1020"/>
        <v>0</v>
      </c>
      <c r="AO1184" s="197">
        <f t="shared" si="1021"/>
        <v>0</v>
      </c>
      <c r="AP1184" s="197">
        <f t="shared" si="1022"/>
        <v>0</v>
      </c>
      <c r="AQ1184" s="197">
        <f t="shared" si="1023"/>
        <v>0</v>
      </c>
      <c r="AR1184" s="197" t="str">
        <f t="shared" si="1024"/>
        <v/>
      </c>
      <c r="AS1184" s="197" t="str">
        <f t="shared" si="1025"/>
        <v/>
      </c>
      <c r="AT1184" s="197" t="str">
        <f t="shared" si="1026"/>
        <v/>
      </c>
      <c r="AU1184" s="197" t="str">
        <f t="shared" si="1027"/>
        <v/>
      </c>
      <c r="AV1184" s="199">
        <f t="shared" ca="1" si="1019"/>
        <v>2.1377238621299051</v>
      </c>
      <c r="AX1184" s="162">
        <f t="shared" si="982"/>
        <v>0</v>
      </c>
      <c r="AY1184" s="162">
        <f t="shared" si="983"/>
        <v>0</v>
      </c>
      <c r="AZ1184" s="162">
        <f t="shared" si="984"/>
        <v>0</v>
      </c>
      <c r="BA1184" s="162">
        <f t="shared" si="985"/>
        <v>0</v>
      </c>
      <c r="BB1184" s="162" t="str">
        <f t="shared" si="986"/>
        <v/>
      </c>
      <c r="BC1184" s="162" t="str">
        <f t="shared" si="987"/>
        <v/>
      </c>
      <c r="BD1184" s="162" t="str">
        <f t="shared" si="988"/>
        <v/>
      </c>
      <c r="BE1184" s="162" t="str">
        <f t="shared" si="989"/>
        <v/>
      </c>
      <c r="BG1184" s="169">
        <f t="shared" si="1016"/>
        <v>28.416564787797594</v>
      </c>
      <c r="BH1184" s="169">
        <f t="shared" ca="1" si="1017"/>
        <v>2.1133645141516779</v>
      </c>
    </row>
    <row r="1185" spans="11:60" x14ac:dyDescent="0.25">
      <c r="K1185" s="199">
        <f t="shared" si="990"/>
        <v>28.467950980903918</v>
      </c>
      <c r="L1185" s="201">
        <f t="shared" si="991"/>
        <v>0.23875621841698622</v>
      </c>
      <c r="M1185" s="201">
        <f t="shared" si="992"/>
        <v>0.24076421009722068</v>
      </c>
      <c r="N1185" s="201">
        <f t="shared" si="993"/>
        <v>0.25306928120417871</v>
      </c>
      <c r="O1185" s="201">
        <f t="shared" si="994"/>
        <v>0.23897681876396842</v>
      </c>
      <c r="P1185" s="201" t="str">
        <f t="shared" si="995"/>
        <v/>
      </c>
      <c r="Q1185" s="201" t="str">
        <f t="shared" si="996"/>
        <v/>
      </c>
      <c r="R1185" s="201" t="str">
        <f t="shared" si="997"/>
        <v/>
      </c>
      <c r="S1185" s="201" t="str">
        <f t="shared" si="998"/>
        <v/>
      </c>
      <c r="T1185" s="199">
        <f t="shared" si="999"/>
        <v>0</v>
      </c>
      <c r="U1185" s="199">
        <f t="shared" si="1000"/>
        <v>0</v>
      </c>
      <c r="V1185" s="199">
        <f t="shared" si="1001"/>
        <v>0</v>
      </c>
      <c r="W1185" s="199">
        <f t="shared" si="1002"/>
        <v>0</v>
      </c>
      <c r="X1185" s="199" t="str">
        <f t="shared" si="1003"/>
        <v/>
      </c>
      <c r="Y1185" s="199" t="str">
        <f t="shared" si="1004"/>
        <v/>
      </c>
      <c r="Z1185" s="199" t="str">
        <f t="shared" si="1005"/>
        <v/>
      </c>
      <c r="AA1185" s="199" t="str">
        <f t="shared" si="1006"/>
        <v/>
      </c>
      <c r="AB1185" s="201">
        <f t="shared" ca="1" si="1007"/>
        <v>2.1626345460862266</v>
      </c>
      <c r="AD1185" s="162">
        <f t="shared" si="1008"/>
        <v>0</v>
      </c>
      <c r="AE1185" s="162">
        <f t="shared" si="1009"/>
        <v>0</v>
      </c>
      <c r="AF1185" s="162">
        <f t="shared" si="1010"/>
        <v>0</v>
      </c>
      <c r="AG1185" s="162">
        <f t="shared" si="1011"/>
        <v>0</v>
      </c>
      <c r="AH1185" s="162" t="str">
        <f t="shared" si="1012"/>
        <v/>
      </c>
      <c r="AI1185" s="162" t="str">
        <f t="shared" si="1013"/>
        <v/>
      </c>
      <c r="AJ1185" s="162" t="str">
        <f t="shared" si="1014"/>
        <v/>
      </c>
      <c r="AK1185" s="162" t="str">
        <f t="shared" si="1015"/>
        <v/>
      </c>
      <c r="AM1185" s="199">
        <f t="shared" si="1018"/>
        <v>12.416991372585361</v>
      </c>
      <c r="AN1185" s="197">
        <f t="shared" si="1020"/>
        <v>0</v>
      </c>
      <c r="AO1185" s="197">
        <f t="shared" si="1021"/>
        <v>0</v>
      </c>
      <c r="AP1185" s="197">
        <f t="shared" si="1022"/>
        <v>0</v>
      </c>
      <c r="AQ1185" s="197">
        <f t="shared" si="1023"/>
        <v>0</v>
      </c>
      <c r="AR1185" s="197" t="str">
        <f t="shared" si="1024"/>
        <v/>
      </c>
      <c r="AS1185" s="197" t="str">
        <f t="shared" si="1025"/>
        <v/>
      </c>
      <c r="AT1185" s="197" t="str">
        <f t="shared" si="1026"/>
        <v/>
      </c>
      <c r="AU1185" s="197" t="str">
        <f t="shared" si="1027"/>
        <v/>
      </c>
      <c r="AV1185" s="199">
        <f t="shared" ca="1" si="1019"/>
        <v>2.0396453899059561</v>
      </c>
      <c r="AX1185" s="162">
        <f t="shared" si="982"/>
        <v>0</v>
      </c>
      <c r="AY1185" s="162">
        <f t="shared" si="983"/>
        <v>0</v>
      </c>
      <c r="AZ1185" s="162">
        <f t="shared" si="984"/>
        <v>0</v>
      </c>
      <c r="BA1185" s="162">
        <f t="shared" si="985"/>
        <v>0</v>
      </c>
      <c r="BB1185" s="162" t="str">
        <f t="shared" si="986"/>
        <v/>
      </c>
      <c r="BC1185" s="162" t="str">
        <f t="shared" si="987"/>
        <v/>
      </c>
      <c r="BD1185" s="162" t="str">
        <f t="shared" si="988"/>
        <v/>
      </c>
      <c r="BE1185" s="162" t="str">
        <f t="shared" si="989"/>
        <v/>
      </c>
      <c r="BG1185" s="169">
        <f t="shared" si="1016"/>
        <v>28.442257884350756</v>
      </c>
      <c r="BH1185" s="169">
        <f t="shared" ca="1" si="1017"/>
        <v>2.1643739315225181</v>
      </c>
    </row>
    <row r="1186" spans="11:60" x14ac:dyDescent="0.25">
      <c r="K1186" s="199">
        <f t="shared" si="990"/>
        <v>28.49364407745708</v>
      </c>
      <c r="L1186" s="201">
        <f t="shared" si="991"/>
        <v>0.23897170236862608</v>
      </c>
      <c r="M1186" s="201">
        <f t="shared" si="992"/>
        <v>0.24098150631571996</v>
      </c>
      <c r="N1186" s="201">
        <f t="shared" si="993"/>
        <v>0.25329768308252182</v>
      </c>
      <c r="O1186" s="201">
        <f t="shared" si="994"/>
        <v>0.23919250181339438</v>
      </c>
      <c r="P1186" s="201" t="str">
        <f t="shared" si="995"/>
        <v/>
      </c>
      <c r="Q1186" s="201" t="str">
        <f t="shared" si="996"/>
        <v/>
      </c>
      <c r="R1186" s="201" t="str">
        <f t="shared" si="997"/>
        <v/>
      </c>
      <c r="S1186" s="201" t="str">
        <f t="shared" si="998"/>
        <v/>
      </c>
      <c r="T1186" s="199">
        <f t="shared" si="999"/>
        <v>0</v>
      </c>
      <c r="U1186" s="199">
        <f t="shared" si="1000"/>
        <v>0</v>
      </c>
      <c r="V1186" s="199">
        <f t="shared" si="1001"/>
        <v>0</v>
      </c>
      <c r="W1186" s="199">
        <f t="shared" si="1002"/>
        <v>0</v>
      </c>
      <c r="X1186" s="199" t="str">
        <f t="shared" si="1003"/>
        <v/>
      </c>
      <c r="Y1186" s="199" t="str">
        <f t="shared" si="1004"/>
        <v/>
      </c>
      <c r="Z1186" s="199" t="str">
        <f t="shared" si="1005"/>
        <v/>
      </c>
      <c r="AA1186" s="199" t="str">
        <f t="shared" si="1006"/>
        <v/>
      </c>
      <c r="AB1186" s="201">
        <f t="shared" ca="1" si="1007"/>
        <v>2.1174509553303902</v>
      </c>
      <c r="AD1186" s="162">
        <f t="shared" si="1008"/>
        <v>0</v>
      </c>
      <c r="AE1186" s="162">
        <f t="shared" si="1009"/>
        <v>0</v>
      </c>
      <c r="AF1186" s="162">
        <f t="shared" si="1010"/>
        <v>0</v>
      </c>
      <c r="AG1186" s="162">
        <f t="shared" si="1011"/>
        <v>0</v>
      </c>
      <c r="AH1186" s="162" t="str">
        <f t="shared" si="1012"/>
        <v/>
      </c>
      <c r="AI1186" s="162" t="str">
        <f t="shared" si="1013"/>
        <v/>
      </c>
      <c r="AJ1186" s="162" t="str">
        <f t="shared" si="1014"/>
        <v/>
      </c>
      <c r="AK1186" s="162" t="str">
        <f t="shared" si="1015"/>
        <v/>
      </c>
      <c r="AM1186" s="199">
        <f t="shared" si="1018"/>
        <v>12.428208166959873</v>
      </c>
      <c r="AN1186" s="197">
        <f t="shared" si="1020"/>
        <v>0</v>
      </c>
      <c r="AO1186" s="197">
        <f t="shared" si="1021"/>
        <v>0</v>
      </c>
      <c r="AP1186" s="197">
        <f t="shared" si="1022"/>
        <v>0</v>
      </c>
      <c r="AQ1186" s="197">
        <f t="shared" si="1023"/>
        <v>0</v>
      </c>
      <c r="AR1186" s="197" t="str">
        <f t="shared" si="1024"/>
        <v/>
      </c>
      <c r="AS1186" s="197" t="str">
        <f t="shared" si="1025"/>
        <v/>
      </c>
      <c r="AT1186" s="197" t="str">
        <f t="shared" si="1026"/>
        <v/>
      </c>
      <c r="AU1186" s="197" t="str">
        <f t="shared" si="1027"/>
        <v/>
      </c>
      <c r="AV1186" s="199">
        <f t="shared" ca="1" si="1019"/>
        <v>2.1679828222232325</v>
      </c>
      <c r="AX1186" s="162">
        <f t="shared" si="982"/>
        <v>0</v>
      </c>
      <c r="AY1186" s="162">
        <f t="shared" si="983"/>
        <v>0</v>
      </c>
      <c r="AZ1186" s="162">
        <f t="shared" si="984"/>
        <v>0</v>
      </c>
      <c r="BA1186" s="162">
        <f t="shared" si="985"/>
        <v>0</v>
      </c>
      <c r="BB1186" s="162" t="str">
        <f t="shared" si="986"/>
        <v/>
      </c>
      <c r="BC1186" s="162" t="str">
        <f t="shared" si="987"/>
        <v/>
      </c>
      <c r="BD1186" s="162" t="str">
        <f t="shared" si="988"/>
        <v/>
      </c>
      <c r="BE1186" s="162" t="str">
        <f t="shared" si="989"/>
        <v/>
      </c>
      <c r="BG1186" s="169">
        <f t="shared" si="1016"/>
        <v>28.467950980903918</v>
      </c>
      <c r="BH1186" s="169">
        <f t="shared" ca="1" si="1017"/>
        <v>2.1626345460862266</v>
      </c>
    </row>
    <row r="1187" spans="11:60" x14ac:dyDescent="0.25">
      <c r="K1187" s="199">
        <f t="shared" si="990"/>
        <v>28.519337174010243</v>
      </c>
      <c r="L1187" s="201">
        <f t="shared" si="991"/>
        <v>0.23918718632026598</v>
      </c>
      <c r="M1187" s="201">
        <f t="shared" si="992"/>
        <v>0.24119880253421927</v>
      </c>
      <c r="N1187" s="201">
        <f t="shared" si="993"/>
        <v>0.25352608496086498</v>
      </c>
      <c r="O1187" s="201">
        <f t="shared" si="994"/>
        <v>0.23940818486282037</v>
      </c>
      <c r="P1187" s="201" t="str">
        <f t="shared" si="995"/>
        <v/>
      </c>
      <c r="Q1187" s="201" t="str">
        <f t="shared" si="996"/>
        <v/>
      </c>
      <c r="R1187" s="201" t="str">
        <f t="shared" si="997"/>
        <v/>
      </c>
      <c r="S1187" s="201" t="str">
        <f t="shared" si="998"/>
        <v/>
      </c>
      <c r="T1187" s="199">
        <f t="shared" si="999"/>
        <v>0</v>
      </c>
      <c r="U1187" s="199">
        <f t="shared" si="1000"/>
        <v>0</v>
      </c>
      <c r="V1187" s="199">
        <f t="shared" si="1001"/>
        <v>0</v>
      </c>
      <c r="W1187" s="199">
        <f t="shared" si="1002"/>
        <v>0</v>
      </c>
      <c r="X1187" s="199" t="str">
        <f t="shared" si="1003"/>
        <v/>
      </c>
      <c r="Y1187" s="199" t="str">
        <f t="shared" si="1004"/>
        <v/>
      </c>
      <c r="Z1187" s="199" t="str">
        <f t="shared" si="1005"/>
        <v/>
      </c>
      <c r="AA1187" s="199" t="str">
        <f t="shared" si="1006"/>
        <v/>
      </c>
      <c r="AB1187" s="201">
        <f t="shared" ca="1" si="1007"/>
        <v>2.1189611307190126</v>
      </c>
      <c r="AD1187" s="162">
        <f t="shared" si="1008"/>
        <v>0</v>
      </c>
      <c r="AE1187" s="162">
        <f t="shared" si="1009"/>
        <v>0</v>
      </c>
      <c r="AF1187" s="162">
        <f t="shared" si="1010"/>
        <v>0</v>
      </c>
      <c r="AG1187" s="162">
        <f t="shared" si="1011"/>
        <v>0</v>
      </c>
      <c r="AH1187" s="162" t="str">
        <f t="shared" si="1012"/>
        <v/>
      </c>
      <c r="AI1187" s="162" t="str">
        <f t="shared" si="1013"/>
        <v/>
      </c>
      <c r="AJ1187" s="162" t="str">
        <f t="shared" si="1014"/>
        <v/>
      </c>
      <c r="AK1187" s="162" t="str">
        <f t="shared" si="1015"/>
        <v/>
      </c>
      <c r="AM1187" s="199">
        <f t="shared" si="1018"/>
        <v>12.439424961334385</v>
      </c>
      <c r="AN1187" s="197">
        <f t="shared" si="1020"/>
        <v>0</v>
      </c>
      <c r="AO1187" s="197">
        <f t="shared" si="1021"/>
        <v>0</v>
      </c>
      <c r="AP1187" s="197">
        <f t="shared" si="1022"/>
        <v>0</v>
      </c>
      <c r="AQ1187" s="197">
        <f t="shared" si="1023"/>
        <v>0</v>
      </c>
      <c r="AR1187" s="197" t="str">
        <f t="shared" si="1024"/>
        <v/>
      </c>
      <c r="AS1187" s="197" t="str">
        <f t="shared" si="1025"/>
        <v/>
      </c>
      <c r="AT1187" s="197" t="str">
        <f t="shared" si="1026"/>
        <v/>
      </c>
      <c r="AU1187" s="197" t="str">
        <f t="shared" si="1027"/>
        <v/>
      </c>
      <c r="AV1187" s="199">
        <f t="shared" ca="1" si="1019"/>
        <v>2.1681012034232672</v>
      </c>
      <c r="AX1187" s="162">
        <f t="shared" si="982"/>
        <v>0</v>
      </c>
      <c r="AY1187" s="162">
        <f t="shared" si="983"/>
        <v>0</v>
      </c>
      <c r="AZ1187" s="162">
        <f t="shared" si="984"/>
        <v>0</v>
      </c>
      <c r="BA1187" s="162">
        <f t="shared" si="985"/>
        <v>0</v>
      </c>
      <c r="BB1187" s="162" t="str">
        <f t="shared" si="986"/>
        <v/>
      </c>
      <c r="BC1187" s="162" t="str">
        <f t="shared" si="987"/>
        <v/>
      </c>
      <c r="BD1187" s="162" t="str">
        <f t="shared" si="988"/>
        <v/>
      </c>
      <c r="BE1187" s="162" t="str">
        <f t="shared" si="989"/>
        <v/>
      </c>
      <c r="BG1187" s="169">
        <f t="shared" si="1016"/>
        <v>28.49364407745708</v>
      </c>
      <c r="BH1187" s="169">
        <f t="shared" ca="1" si="1017"/>
        <v>2.1174509553303902</v>
      </c>
    </row>
    <row r="1188" spans="11:60" x14ac:dyDescent="0.25">
      <c r="K1188" s="199">
        <f t="shared" si="990"/>
        <v>28.545030270563405</v>
      </c>
      <c r="L1188" s="201">
        <f t="shared" si="991"/>
        <v>0.23940267027190584</v>
      </c>
      <c r="M1188" s="201">
        <f t="shared" si="992"/>
        <v>0.24141609875271855</v>
      </c>
      <c r="N1188" s="201">
        <f t="shared" si="993"/>
        <v>0.25375448683920809</v>
      </c>
      <c r="O1188" s="201">
        <f t="shared" si="994"/>
        <v>0.23962386791224632</v>
      </c>
      <c r="P1188" s="201" t="str">
        <f t="shared" si="995"/>
        <v/>
      </c>
      <c r="Q1188" s="201" t="str">
        <f t="shared" si="996"/>
        <v/>
      </c>
      <c r="R1188" s="201" t="str">
        <f t="shared" si="997"/>
        <v/>
      </c>
      <c r="S1188" s="201" t="str">
        <f t="shared" si="998"/>
        <v/>
      </c>
      <c r="T1188" s="199">
        <f t="shared" si="999"/>
        <v>0</v>
      </c>
      <c r="U1188" s="199">
        <f t="shared" si="1000"/>
        <v>0</v>
      </c>
      <c r="V1188" s="199">
        <f t="shared" si="1001"/>
        <v>0</v>
      </c>
      <c r="W1188" s="199">
        <f t="shared" si="1002"/>
        <v>0</v>
      </c>
      <c r="X1188" s="199" t="str">
        <f t="shared" si="1003"/>
        <v/>
      </c>
      <c r="Y1188" s="199" t="str">
        <f t="shared" si="1004"/>
        <v/>
      </c>
      <c r="Z1188" s="199" t="str">
        <f t="shared" si="1005"/>
        <v/>
      </c>
      <c r="AA1188" s="199" t="str">
        <f t="shared" si="1006"/>
        <v/>
      </c>
      <c r="AB1188" s="201">
        <f t="shared" ca="1" si="1007"/>
        <v>2.0223607799803753</v>
      </c>
      <c r="AD1188" s="162">
        <f t="shared" si="1008"/>
        <v>0</v>
      </c>
      <c r="AE1188" s="162">
        <f t="shared" si="1009"/>
        <v>0</v>
      </c>
      <c r="AF1188" s="162">
        <f t="shared" si="1010"/>
        <v>0</v>
      </c>
      <c r="AG1188" s="162">
        <f t="shared" si="1011"/>
        <v>0</v>
      </c>
      <c r="AH1188" s="162" t="str">
        <f t="shared" si="1012"/>
        <v/>
      </c>
      <c r="AI1188" s="162" t="str">
        <f t="shared" si="1013"/>
        <v/>
      </c>
      <c r="AJ1188" s="162" t="str">
        <f t="shared" si="1014"/>
        <v/>
      </c>
      <c r="AK1188" s="162" t="str">
        <f t="shared" si="1015"/>
        <v/>
      </c>
      <c r="AM1188" s="199">
        <f t="shared" si="1018"/>
        <v>12.450641755708897</v>
      </c>
      <c r="AN1188" s="197">
        <f t="shared" si="1020"/>
        <v>0</v>
      </c>
      <c r="AO1188" s="197">
        <f t="shared" si="1021"/>
        <v>0</v>
      </c>
      <c r="AP1188" s="197">
        <f t="shared" si="1022"/>
        <v>0</v>
      </c>
      <c r="AQ1188" s="197">
        <f t="shared" si="1023"/>
        <v>0</v>
      </c>
      <c r="AR1188" s="197" t="str">
        <f t="shared" si="1024"/>
        <v/>
      </c>
      <c r="AS1188" s="197" t="str">
        <f t="shared" si="1025"/>
        <v/>
      </c>
      <c r="AT1188" s="197" t="str">
        <f t="shared" si="1026"/>
        <v/>
      </c>
      <c r="AU1188" s="197" t="str">
        <f t="shared" si="1027"/>
        <v/>
      </c>
      <c r="AV1188" s="199">
        <f t="shared" ca="1" si="1019"/>
        <v>2.0802723689616531</v>
      </c>
      <c r="AX1188" s="162">
        <f t="shared" si="982"/>
        <v>0</v>
      </c>
      <c r="AY1188" s="162">
        <f t="shared" si="983"/>
        <v>0</v>
      </c>
      <c r="AZ1188" s="162">
        <f t="shared" si="984"/>
        <v>0</v>
      </c>
      <c r="BA1188" s="162">
        <f t="shared" si="985"/>
        <v>0</v>
      </c>
      <c r="BB1188" s="162" t="str">
        <f t="shared" si="986"/>
        <v/>
      </c>
      <c r="BC1188" s="162" t="str">
        <f t="shared" si="987"/>
        <v/>
      </c>
      <c r="BD1188" s="162" t="str">
        <f t="shared" si="988"/>
        <v/>
      </c>
      <c r="BE1188" s="162" t="str">
        <f t="shared" si="989"/>
        <v/>
      </c>
      <c r="BG1188" s="169">
        <f t="shared" si="1016"/>
        <v>28.519337174010243</v>
      </c>
      <c r="BH1188" s="169">
        <f t="shared" ca="1" si="1017"/>
        <v>2.1189611307190126</v>
      </c>
    </row>
    <row r="1189" spans="11:60" x14ac:dyDescent="0.25">
      <c r="K1189" s="199">
        <f t="shared" si="990"/>
        <v>28.570723367116567</v>
      </c>
      <c r="L1189" s="201">
        <f t="shared" si="991"/>
        <v>0.23961815422354574</v>
      </c>
      <c r="M1189" s="201">
        <f t="shared" si="992"/>
        <v>0.24163339497121786</v>
      </c>
      <c r="N1189" s="201">
        <f t="shared" si="993"/>
        <v>0.2539828887175512</v>
      </c>
      <c r="O1189" s="201">
        <f t="shared" si="994"/>
        <v>0.23983955096167228</v>
      </c>
      <c r="P1189" s="201" t="str">
        <f t="shared" si="995"/>
        <v/>
      </c>
      <c r="Q1189" s="201" t="str">
        <f t="shared" si="996"/>
        <v/>
      </c>
      <c r="R1189" s="201" t="str">
        <f t="shared" si="997"/>
        <v/>
      </c>
      <c r="S1189" s="201" t="str">
        <f t="shared" si="998"/>
        <v/>
      </c>
      <c r="T1189" s="199">
        <f t="shared" si="999"/>
        <v>0</v>
      </c>
      <c r="U1189" s="199">
        <f t="shared" si="1000"/>
        <v>0</v>
      </c>
      <c r="V1189" s="199">
        <f t="shared" si="1001"/>
        <v>0</v>
      </c>
      <c r="W1189" s="199">
        <f t="shared" si="1002"/>
        <v>0</v>
      </c>
      <c r="X1189" s="199" t="str">
        <f t="shared" si="1003"/>
        <v/>
      </c>
      <c r="Y1189" s="199" t="str">
        <f t="shared" si="1004"/>
        <v/>
      </c>
      <c r="Z1189" s="199" t="str">
        <f t="shared" si="1005"/>
        <v/>
      </c>
      <c r="AA1189" s="199" t="str">
        <f t="shared" si="1006"/>
        <v/>
      </c>
      <c r="AB1189" s="201">
        <f t="shared" ca="1" si="1007"/>
        <v>2.0246788557406683</v>
      </c>
      <c r="AD1189" s="162">
        <f t="shared" si="1008"/>
        <v>0</v>
      </c>
      <c r="AE1189" s="162">
        <f t="shared" si="1009"/>
        <v>0</v>
      </c>
      <c r="AF1189" s="162">
        <f t="shared" si="1010"/>
        <v>0</v>
      </c>
      <c r="AG1189" s="162">
        <f t="shared" si="1011"/>
        <v>0</v>
      </c>
      <c r="AH1189" s="162" t="str">
        <f t="shared" si="1012"/>
        <v/>
      </c>
      <c r="AI1189" s="162" t="str">
        <f t="shared" si="1013"/>
        <v/>
      </c>
      <c r="AJ1189" s="162" t="str">
        <f t="shared" si="1014"/>
        <v/>
      </c>
      <c r="AK1189" s="162" t="str">
        <f t="shared" si="1015"/>
        <v/>
      </c>
      <c r="AM1189" s="199">
        <f t="shared" si="1018"/>
        <v>12.461858550083409</v>
      </c>
      <c r="AN1189" s="197">
        <f t="shared" si="1020"/>
        <v>0</v>
      </c>
      <c r="AO1189" s="197">
        <f t="shared" si="1021"/>
        <v>0</v>
      </c>
      <c r="AP1189" s="197">
        <f t="shared" si="1022"/>
        <v>0</v>
      </c>
      <c r="AQ1189" s="197">
        <f t="shared" si="1023"/>
        <v>0</v>
      </c>
      <c r="AR1189" s="197" t="str">
        <f t="shared" si="1024"/>
        <v/>
      </c>
      <c r="AS1189" s="197" t="str">
        <f t="shared" si="1025"/>
        <v/>
      </c>
      <c r="AT1189" s="197" t="str">
        <f t="shared" si="1026"/>
        <v/>
      </c>
      <c r="AU1189" s="197" t="str">
        <f t="shared" si="1027"/>
        <v/>
      </c>
      <c r="AV1189" s="199">
        <f t="shared" ca="1" si="1019"/>
        <v>2.1553004509592846</v>
      </c>
      <c r="AX1189" s="162">
        <f t="shared" si="982"/>
        <v>0</v>
      </c>
      <c r="AY1189" s="162">
        <f t="shared" si="983"/>
        <v>0</v>
      </c>
      <c r="AZ1189" s="162">
        <f t="shared" si="984"/>
        <v>0</v>
      </c>
      <c r="BA1189" s="162">
        <f t="shared" si="985"/>
        <v>0</v>
      </c>
      <c r="BB1189" s="162" t="str">
        <f t="shared" si="986"/>
        <v/>
      </c>
      <c r="BC1189" s="162" t="str">
        <f t="shared" si="987"/>
        <v/>
      </c>
      <c r="BD1189" s="162" t="str">
        <f t="shared" si="988"/>
        <v/>
      </c>
      <c r="BE1189" s="162" t="str">
        <f t="shared" si="989"/>
        <v/>
      </c>
      <c r="BG1189" s="169">
        <f t="shared" si="1016"/>
        <v>28.545030270563405</v>
      </c>
      <c r="BH1189" s="169">
        <f t="shared" ca="1" si="1017"/>
        <v>2.0223607799803753</v>
      </c>
    </row>
    <row r="1190" spans="11:60" x14ac:dyDescent="0.25">
      <c r="K1190" s="199">
        <f t="shared" si="990"/>
        <v>28.59641646366973</v>
      </c>
      <c r="L1190" s="201">
        <f t="shared" si="991"/>
        <v>0.2398336381751856</v>
      </c>
      <c r="M1190" s="201">
        <f t="shared" si="992"/>
        <v>0.24185069118971714</v>
      </c>
      <c r="N1190" s="201">
        <f t="shared" si="993"/>
        <v>0.25421129059589431</v>
      </c>
      <c r="O1190" s="201">
        <f t="shared" si="994"/>
        <v>0.24005523401109824</v>
      </c>
      <c r="P1190" s="201" t="str">
        <f t="shared" si="995"/>
        <v/>
      </c>
      <c r="Q1190" s="201" t="str">
        <f t="shared" si="996"/>
        <v/>
      </c>
      <c r="R1190" s="201" t="str">
        <f t="shared" si="997"/>
        <v/>
      </c>
      <c r="S1190" s="201" t="str">
        <f t="shared" si="998"/>
        <v/>
      </c>
      <c r="T1190" s="199">
        <f t="shared" si="999"/>
        <v>0</v>
      </c>
      <c r="U1190" s="199">
        <f t="shared" si="1000"/>
        <v>0</v>
      </c>
      <c r="V1190" s="199">
        <f t="shared" si="1001"/>
        <v>0</v>
      </c>
      <c r="W1190" s="199">
        <f t="shared" si="1002"/>
        <v>0</v>
      </c>
      <c r="X1190" s="199" t="str">
        <f t="shared" si="1003"/>
        <v/>
      </c>
      <c r="Y1190" s="199" t="str">
        <f t="shared" si="1004"/>
        <v/>
      </c>
      <c r="Z1190" s="199" t="str">
        <f t="shared" si="1005"/>
        <v/>
      </c>
      <c r="AA1190" s="199" t="str">
        <f t="shared" si="1006"/>
        <v/>
      </c>
      <c r="AB1190" s="201">
        <f t="shared" ca="1" si="1007"/>
        <v>2.1052243007509048</v>
      </c>
      <c r="AD1190" s="162">
        <f t="shared" si="1008"/>
        <v>0</v>
      </c>
      <c r="AE1190" s="162">
        <f t="shared" si="1009"/>
        <v>0</v>
      </c>
      <c r="AF1190" s="162">
        <f t="shared" si="1010"/>
        <v>0</v>
      </c>
      <c r="AG1190" s="162">
        <f t="shared" si="1011"/>
        <v>0</v>
      </c>
      <c r="AH1190" s="162" t="str">
        <f t="shared" si="1012"/>
        <v/>
      </c>
      <c r="AI1190" s="162" t="str">
        <f t="shared" si="1013"/>
        <v/>
      </c>
      <c r="AJ1190" s="162" t="str">
        <f t="shared" si="1014"/>
        <v/>
      </c>
      <c r="AK1190" s="162" t="str">
        <f t="shared" si="1015"/>
        <v/>
      </c>
      <c r="AM1190" s="199">
        <f t="shared" si="1018"/>
        <v>12.473075344457921</v>
      </c>
      <c r="AN1190" s="197">
        <f t="shared" si="1020"/>
        <v>0</v>
      </c>
      <c r="AO1190" s="197">
        <f t="shared" si="1021"/>
        <v>0</v>
      </c>
      <c r="AP1190" s="197">
        <f t="shared" si="1022"/>
        <v>0</v>
      </c>
      <c r="AQ1190" s="197">
        <f t="shared" si="1023"/>
        <v>0</v>
      </c>
      <c r="AR1190" s="197" t="str">
        <f t="shared" si="1024"/>
        <v/>
      </c>
      <c r="AS1190" s="197" t="str">
        <f t="shared" si="1025"/>
        <v/>
      </c>
      <c r="AT1190" s="197" t="str">
        <f t="shared" si="1026"/>
        <v/>
      </c>
      <c r="AU1190" s="197" t="str">
        <f t="shared" si="1027"/>
        <v/>
      </c>
      <c r="AV1190" s="199">
        <f t="shared" ca="1" si="1019"/>
        <v>2.1059412916396303</v>
      </c>
      <c r="AX1190" s="162">
        <f t="shared" si="982"/>
        <v>0</v>
      </c>
      <c r="AY1190" s="162">
        <f t="shared" si="983"/>
        <v>0</v>
      </c>
      <c r="AZ1190" s="162">
        <f t="shared" si="984"/>
        <v>0</v>
      </c>
      <c r="BA1190" s="162">
        <f t="shared" si="985"/>
        <v>0</v>
      </c>
      <c r="BB1190" s="162" t="str">
        <f t="shared" si="986"/>
        <v/>
      </c>
      <c r="BC1190" s="162" t="str">
        <f t="shared" si="987"/>
        <v/>
      </c>
      <c r="BD1190" s="162" t="str">
        <f t="shared" si="988"/>
        <v/>
      </c>
      <c r="BE1190" s="162" t="str">
        <f t="shared" si="989"/>
        <v/>
      </c>
      <c r="BG1190" s="169">
        <f t="shared" si="1016"/>
        <v>28.570723367116567</v>
      </c>
      <c r="BH1190" s="169">
        <f t="shared" ca="1" si="1017"/>
        <v>2.0246788557406683</v>
      </c>
    </row>
    <row r="1191" spans="11:60" x14ac:dyDescent="0.25">
      <c r="K1191" s="199">
        <f t="shared" si="990"/>
        <v>28.622109560222892</v>
      </c>
      <c r="L1191" s="201">
        <f t="shared" si="991"/>
        <v>0.24004912212682547</v>
      </c>
      <c r="M1191" s="201">
        <f t="shared" si="992"/>
        <v>0.24206798740821645</v>
      </c>
      <c r="N1191" s="201">
        <f t="shared" si="993"/>
        <v>0.25443969247423742</v>
      </c>
      <c r="O1191" s="201">
        <f t="shared" si="994"/>
        <v>0.2402709170605242</v>
      </c>
      <c r="P1191" s="201" t="str">
        <f t="shared" si="995"/>
        <v/>
      </c>
      <c r="Q1191" s="201" t="str">
        <f t="shared" si="996"/>
        <v/>
      </c>
      <c r="R1191" s="201" t="str">
        <f t="shared" si="997"/>
        <v/>
      </c>
      <c r="S1191" s="201" t="str">
        <f t="shared" si="998"/>
        <v/>
      </c>
      <c r="T1191" s="199">
        <f t="shared" si="999"/>
        <v>0</v>
      </c>
      <c r="U1191" s="199">
        <f t="shared" si="1000"/>
        <v>0</v>
      </c>
      <c r="V1191" s="199">
        <f t="shared" si="1001"/>
        <v>0</v>
      </c>
      <c r="W1191" s="199">
        <f t="shared" si="1002"/>
        <v>0</v>
      </c>
      <c r="X1191" s="199" t="str">
        <f t="shared" si="1003"/>
        <v/>
      </c>
      <c r="Y1191" s="199" t="str">
        <f t="shared" si="1004"/>
        <v/>
      </c>
      <c r="Z1191" s="199" t="str">
        <f t="shared" si="1005"/>
        <v/>
      </c>
      <c r="AA1191" s="199" t="str">
        <f t="shared" si="1006"/>
        <v/>
      </c>
      <c r="AB1191" s="201">
        <f t="shared" ca="1" si="1007"/>
        <v>2.0736185763818815</v>
      </c>
      <c r="AD1191" s="162">
        <f t="shared" si="1008"/>
        <v>0</v>
      </c>
      <c r="AE1191" s="162">
        <f t="shared" si="1009"/>
        <v>0</v>
      </c>
      <c r="AF1191" s="162">
        <f t="shared" si="1010"/>
        <v>0</v>
      </c>
      <c r="AG1191" s="162">
        <f t="shared" si="1011"/>
        <v>0</v>
      </c>
      <c r="AH1191" s="162" t="str">
        <f t="shared" si="1012"/>
        <v/>
      </c>
      <c r="AI1191" s="162" t="str">
        <f t="shared" si="1013"/>
        <v/>
      </c>
      <c r="AJ1191" s="162" t="str">
        <f t="shared" si="1014"/>
        <v/>
      </c>
      <c r="AK1191" s="162" t="str">
        <f t="shared" si="1015"/>
        <v/>
      </c>
      <c r="AM1191" s="199">
        <f t="shared" si="1018"/>
        <v>12.484292138832433</v>
      </c>
      <c r="AN1191" s="197">
        <f t="shared" si="1020"/>
        <v>0</v>
      </c>
      <c r="AO1191" s="197">
        <f t="shared" si="1021"/>
        <v>0</v>
      </c>
      <c r="AP1191" s="197">
        <f t="shared" si="1022"/>
        <v>0</v>
      </c>
      <c r="AQ1191" s="197">
        <f t="shared" si="1023"/>
        <v>0</v>
      </c>
      <c r="AR1191" s="197" t="str">
        <f t="shared" si="1024"/>
        <v/>
      </c>
      <c r="AS1191" s="197" t="str">
        <f t="shared" si="1025"/>
        <v/>
      </c>
      <c r="AT1191" s="197" t="str">
        <f t="shared" si="1026"/>
        <v/>
      </c>
      <c r="AU1191" s="197" t="str">
        <f t="shared" si="1027"/>
        <v/>
      </c>
      <c r="AV1191" s="199">
        <f t="shared" ca="1" si="1019"/>
        <v>2.1694700956144941</v>
      </c>
      <c r="AX1191" s="162">
        <f t="shared" si="982"/>
        <v>0</v>
      </c>
      <c r="AY1191" s="162">
        <f t="shared" si="983"/>
        <v>0</v>
      </c>
      <c r="AZ1191" s="162">
        <f t="shared" si="984"/>
        <v>0</v>
      </c>
      <c r="BA1191" s="162">
        <f t="shared" si="985"/>
        <v>0</v>
      </c>
      <c r="BB1191" s="162" t="str">
        <f t="shared" si="986"/>
        <v/>
      </c>
      <c r="BC1191" s="162" t="str">
        <f t="shared" si="987"/>
        <v/>
      </c>
      <c r="BD1191" s="162" t="str">
        <f t="shared" si="988"/>
        <v/>
      </c>
      <c r="BE1191" s="162" t="str">
        <f t="shared" si="989"/>
        <v/>
      </c>
      <c r="BG1191" s="169">
        <f t="shared" si="1016"/>
        <v>28.59641646366973</v>
      </c>
      <c r="BH1191" s="169">
        <f t="shared" ca="1" si="1017"/>
        <v>2.1052243007509048</v>
      </c>
    </row>
    <row r="1192" spans="11:60" x14ac:dyDescent="0.25">
      <c r="K1192" s="199">
        <f t="shared" si="990"/>
        <v>28.647802656776054</v>
      </c>
      <c r="L1192" s="201">
        <f t="shared" si="991"/>
        <v>0.24026460607846536</v>
      </c>
      <c r="M1192" s="201">
        <f t="shared" si="992"/>
        <v>0.24228528362671575</v>
      </c>
      <c r="N1192" s="201">
        <f t="shared" si="993"/>
        <v>0.25466809435258053</v>
      </c>
      <c r="O1192" s="201">
        <f t="shared" si="994"/>
        <v>0.24048660010995015</v>
      </c>
      <c r="P1192" s="201" t="str">
        <f t="shared" si="995"/>
        <v/>
      </c>
      <c r="Q1192" s="201" t="str">
        <f t="shared" si="996"/>
        <v/>
      </c>
      <c r="R1192" s="201" t="str">
        <f t="shared" si="997"/>
        <v/>
      </c>
      <c r="S1192" s="201" t="str">
        <f t="shared" si="998"/>
        <v/>
      </c>
      <c r="T1192" s="199">
        <f t="shared" si="999"/>
        <v>0</v>
      </c>
      <c r="U1192" s="199">
        <f t="shared" si="1000"/>
        <v>0</v>
      </c>
      <c r="V1192" s="199">
        <f t="shared" si="1001"/>
        <v>0</v>
      </c>
      <c r="W1192" s="199">
        <f t="shared" si="1002"/>
        <v>0</v>
      </c>
      <c r="X1192" s="199" t="str">
        <f t="shared" si="1003"/>
        <v/>
      </c>
      <c r="Y1192" s="199" t="str">
        <f t="shared" si="1004"/>
        <v/>
      </c>
      <c r="Z1192" s="199" t="str">
        <f t="shared" si="1005"/>
        <v/>
      </c>
      <c r="AA1192" s="199" t="str">
        <f t="shared" si="1006"/>
        <v/>
      </c>
      <c r="AB1192" s="201">
        <f t="shared" ca="1" si="1007"/>
        <v>2.0932152305474894</v>
      </c>
      <c r="AD1192" s="162">
        <f t="shared" si="1008"/>
        <v>0</v>
      </c>
      <c r="AE1192" s="162">
        <f t="shared" si="1009"/>
        <v>0</v>
      </c>
      <c r="AF1192" s="162">
        <f t="shared" si="1010"/>
        <v>0</v>
      </c>
      <c r="AG1192" s="162">
        <f t="shared" si="1011"/>
        <v>0</v>
      </c>
      <c r="AH1192" s="162" t="str">
        <f t="shared" si="1012"/>
        <v/>
      </c>
      <c r="AI1192" s="162" t="str">
        <f t="shared" si="1013"/>
        <v/>
      </c>
      <c r="AJ1192" s="162" t="str">
        <f t="shared" si="1014"/>
        <v/>
      </c>
      <c r="AK1192" s="162" t="str">
        <f t="shared" si="1015"/>
        <v/>
      </c>
      <c r="AM1192" s="199">
        <f t="shared" si="1018"/>
        <v>12.495508933206946</v>
      </c>
      <c r="AN1192" s="197">
        <f t="shared" si="1020"/>
        <v>0</v>
      </c>
      <c r="AO1192" s="197">
        <f t="shared" si="1021"/>
        <v>0</v>
      </c>
      <c r="AP1192" s="197">
        <f t="shared" si="1022"/>
        <v>0</v>
      </c>
      <c r="AQ1192" s="197">
        <f t="shared" si="1023"/>
        <v>0</v>
      </c>
      <c r="AR1192" s="197" t="str">
        <f t="shared" si="1024"/>
        <v/>
      </c>
      <c r="AS1192" s="197" t="str">
        <f t="shared" si="1025"/>
        <v/>
      </c>
      <c r="AT1192" s="197" t="str">
        <f t="shared" si="1026"/>
        <v/>
      </c>
      <c r="AU1192" s="197" t="str">
        <f t="shared" si="1027"/>
        <v/>
      </c>
      <c r="AV1192" s="199">
        <f t="shared" ca="1" si="1019"/>
        <v>2.0708885611858427</v>
      </c>
      <c r="AX1192" s="162">
        <f t="shared" si="982"/>
        <v>0</v>
      </c>
      <c r="AY1192" s="162">
        <f t="shared" si="983"/>
        <v>0</v>
      </c>
      <c r="AZ1192" s="162">
        <f t="shared" si="984"/>
        <v>0</v>
      </c>
      <c r="BA1192" s="162">
        <f t="shared" si="985"/>
        <v>0</v>
      </c>
      <c r="BB1192" s="162" t="str">
        <f t="shared" si="986"/>
        <v/>
      </c>
      <c r="BC1192" s="162" t="str">
        <f t="shared" si="987"/>
        <v/>
      </c>
      <c r="BD1192" s="162" t="str">
        <f t="shared" si="988"/>
        <v/>
      </c>
      <c r="BE1192" s="162" t="str">
        <f t="shared" si="989"/>
        <v/>
      </c>
      <c r="BG1192" s="169">
        <f t="shared" si="1016"/>
        <v>28.622109560222892</v>
      </c>
      <c r="BH1192" s="169">
        <f t="shared" ca="1" si="1017"/>
        <v>2.0736185763818815</v>
      </c>
    </row>
    <row r="1193" spans="11:60" x14ac:dyDescent="0.25">
      <c r="K1193" s="199">
        <f t="shared" si="990"/>
        <v>28.673495753329217</v>
      </c>
      <c r="L1193" s="201">
        <f t="shared" si="991"/>
        <v>0.24048009003010526</v>
      </c>
      <c r="M1193" s="201">
        <f t="shared" si="992"/>
        <v>0.24250257984521503</v>
      </c>
      <c r="N1193" s="201">
        <f t="shared" si="993"/>
        <v>0.2548964962309237</v>
      </c>
      <c r="O1193" s="201">
        <f t="shared" si="994"/>
        <v>0.24070228315937614</v>
      </c>
      <c r="P1193" s="201" t="str">
        <f t="shared" si="995"/>
        <v/>
      </c>
      <c r="Q1193" s="201" t="str">
        <f t="shared" si="996"/>
        <v/>
      </c>
      <c r="R1193" s="201" t="str">
        <f t="shared" si="997"/>
        <v/>
      </c>
      <c r="S1193" s="201" t="str">
        <f t="shared" si="998"/>
        <v/>
      </c>
      <c r="T1193" s="199">
        <f t="shared" si="999"/>
        <v>0</v>
      </c>
      <c r="U1193" s="199">
        <f t="shared" si="1000"/>
        <v>0</v>
      </c>
      <c r="V1193" s="199">
        <f t="shared" si="1001"/>
        <v>0</v>
      </c>
      <c r="W1193" s="199">
        <f t="shared" si="1002"/>
        <v>0</v>
      </c>
      <c r="X1193" s="199" t="str">
        <f t="shared" si="1003"/>
        <v/>
      </c>
      <c r="Y1193" s="199" t="str">
        <f t="shared" si="1004"/>
        <v/>
      </c>
      <c r="Z1193" s="199" t="str">
        <f t="shared" si="1005"/>
        <v/>
      </c>
      <c r="AA1193" s="199" t="str">
        <f t="shared" si="1006"/>
        <v/>
      </c>
      <c r="AB1193" s="201">
        <f t="shared" ca="1" si="1007"/>
        <v>2.112827276297474</v>
      </c>
      <c r="AD1193" s="162">
        <f t="shared" si="1008"/>
        <v>0</v>
      </c>
      <c r="AE1193" s="162">
        <f t="shared" si="1009"/>
        <v>0</v>
      </c>
      <c r="AF1193" s="162">
        <f t="shared" si="1010"/>
        <v>0</v>
      </c>
      <c r="AG1193" s="162">
        <f t="shared" si="1011"/>
        <v>0</v>
      </c>
      <c r="AH1193" s="162" t="str">
        <f t="shared" si="1012"/>
        <v/>
      </c>
      <c r="AI1193" s="162" t="str">
        <f t="shared" si="1013"/>
        <v/>
      </c>
      <c r="AJ1193" s="162" t="str">
        <f t="shared" si="1014"/>
        <v/>
      </c>
      <c r="AK1193" s="162" t="str">
        <f t="shared" si="1015"/>
        <v/>
      </c>
      <c r="AM1193" s="199">
        <f t="shared" si="1018"/>
        <v>12.506725727581458</v>
      </c>
      <c r="AN1193" s="197">
        <f t="shared" si="1020"/>
        <v>0</v>
      </c>
      <c r="AO1193" s="197">
        <f t="shared" si="1021"/>
        <v>0</v>
      </c>
      <c r="AP1193" s="197">
        <f t="shared" si="1022"/>
        <v>0</v>
      </c>
      <c r="AQ1193" s="197">
        <f t="shared" si="1023"/>
        <v>0</v>
      </c>
      <c r="AR1193" s="197" t="str">
        <f t="shared" si="1024"/>
        <v/>
      </c>
      <c r="AS1193" s="197" t="str">
        <f t="shared" si="1025"/>
        <v/>
      </c>
      <c r="AT1193" s="197" t="str">
        <f t="shared" si="1026"/>
        <v/>
      </c>
      <c r="AU1193" s="197" t="str">
        <f t="shared" si="1027"/>
        <v/>
      </c>
      <c r="AV1193" s="199">
        <f t="shared" ca="1" si="1019"/>
        <v>2.1492365932858677</v>
      </c>
      <c r="AX1193" s="162">
        <f t="shared" si="982"/>
        <v>0</v>
      </c>
      <c r="AY1193" s="162">
        <f t="shared" si="983"/>
        <v>0</v>
      </c>
      <c r="AZ1193" s="162">
        <f t="shared" si="984"/>
        <v>0</v>
      </c>
      <c r="BA1193" s="162">
        <f t="shared" si="985"/>
        <v>0</v>
      </c>
      <c r="BB1193" s="162" t="str">
        <f t="shared" si="986"/>
        <v/>
      </c>
      <c r="BC1193" s="162" t="str">
        <f t="shared" si="987"/>
        <v/>
      </c>
      <c r="BD1193" s="162" t="str">
        <f t="shared" si="988"/>
        <v/>
      </c>
      <c r="BE1193" s="162" t="str">
        <f t="shared" si="989"/>
        <v/>
      </c>
      <c r="BG1193" s="169">
        <f t="shared" si="1016"/>
        <v>28.647802656776054</v>
      </c>
      <c r="BH1193" s="169">
        <f t="shared" ca="1" si="1017"/>
        <v>2.0932152305474894</v>
      </c>
    </row>
    <row r="1194" spans="11:60" x14ac:dyDescent="0.25">
      <c r="K1194" s="199">
        <f t="shared" si="990"/>
        <v>28.699188849882379</v>
      </c>
      <c r="L1194" s="201">
        <f t="shared" si="991"/>
        <v>0.24069557398174513</v>
      </c>
      <c r="M1194" s="201">
        <f t="shared" si="992"/>
        <v>0.24271987606371434</v>
      </c>
      <c r="N1194" s="201">
        <f t="shared" si="993"/>
        <v>0.25512489810926681</v>
      </c>
      <c r="O1194" s="201">
        <f t="shared" si="994"/>
        <v>0.2409179662088021</v>
      </c>
      <c r="P1194" s="201" t="str">
        <f t="shared" si="995"/>
        <v/>
      </c>
      <c r="Q1194" s="201" t="str">
        <f t="shared" si="996"/>
        <v/>
      </c>
      <c r="R1194" s="201" t="str">
        <f t="shared" si="997"/>
        <v/>
      </c>
      <c r="S1194" s="201" t="str">
        <f t="shared" si="998"/>
        <v/>
      </c>
      <c r="T1194" s="199">
        <f t="shared" si="999"/>
        <v>0</v>
      </c>
      <c r="U1194" s="199">
        <f t="shared" si="1000"/>
        <v>0</v>
      </c>
      <c r="V1194" s="199">
        <f t="shared" si="1001"/>
        <v>0</v>
      </c>
      <c r="W1194" s="199">
        <f t="shared" si="1002"/>
        <v>0</v>
      </c>
      <c r="X1194" s="199" t="str">
        <f t="shared" si="1003"/>
        <v/>
      </c>
      <c r="Y1194" s="199" t="str">
        <f t="shared" si="1004"/>
        <v/>
      </c>
      <c r="Z1194" s="199" t="str">
        <f t="shared" si="1005"/>
        <v/>
      </c>
      <c r="AA1194" s="199" t="str">
        <f t="shared" si="1006"/>
        <v/>
      </c>
      <c r="AB1194" s="201">
        <f t="shared" ca="1" si="1007"/>
        <v>2.0934086037607558</v>
      </c>
      <c r="AD1194" s="162">
        <f t="shared" si="1008"/>
        <v>0</v>
      </c>
      <c r="AE1194" s="162">
        <f t="shared" si="1009"/>
        <v>0</v>
      </c>
      <c r="AF1194" s="162">
        <f t="shared" si="1010"/>
        <v>0</v>
      </c>
      <c r="AG1194" s="162">
        <f t="shared" si="1011"/>
        <v>0</v>
      </c>
      <c r="AH1194" s="162" t="str">
        <f t="shared" si="1012"/>
        <v/>
      </c>
      <c r="AI1194" s="162" t="str">
        <f t="shared" si="1013"/>
        <v/>
      </c>
      <c r="AJ1194" s="162" t="str">
        <f t="shared" si="1014"/>
        <v/>
      </c>
      <c r="AK1194" s="162" t="str">
        <f t="shared" si="1015"/>
        <v/>
      </c>
      <c r="AM1194" s="199">
        <f t="shared" si="1018"/>
        <v>12.51794252195597</v>
      </c>
      <c r="AN1194" s="197">
        <f t="shared" si="1020"/>
        <v>0</v>
      </c>
      <c r="AO1194" s="197">
        <f t="shared" si="1021"/>
        <v>0</v>
      </c>
      <c r="AP1194" s="197">
        <f t="shared" si="1022"/>
        <v>0</v>
      </c>
      <c r="AQ1194" s="197">
        <f t="shared" si="1023"/>
        <v>0</v>
      </c>
      <c r="AR1194" s="197" t="str">
        <f t="shared" si="1024"/>
        <v/>
      </c>
      <c r="AS1194" s="197" t="str">
        <f t="shared" si="1025"/>
        <v/>
      </c>
      <c r="AT1194" s="197" t="str">
        <f t="shared" si="1026"/>
        <v/>
      </c>
      <c r="AU1194" s="197" t="str">
        <f t="shared" si="1027"/>
        <v/>
      </c>
      <c r="AV1194" s="199">
        <f t="shared" ca="1" si="1019"/>
        <v>2.1369349102241175</v>
      </c>
      <c r="AX1194" s="162">
        <f t="shared" si="982"/>
        <v>0</v>
      </c>
      <c r="AY1194" s="162">
        <f t="shared" si="983"/>
        <v>0</v>
      </c>
      <c r="AZ1194" s="162">
        <f t="shared" si="984"/>
        <v>0</v>
      </c>
      <c r="BA1194" s="162">
        <f t="shared" si="985"/>
        <v>0</v>
      </c>
      <c r="BB1194" s="162" t="str">
        <f t="shared" si="986"/>
        <v/>
      </c>
      <c r="BC1194" s="162" t="str">
        <f t="shared" si="987"/>
        <v/>
      </c>
      <c r="BD1194" s="162" t="str">
        <f t="shared" si="988"/>
        <v/>
      </c>
      <c r="BE1194" s="162" t="str">
        <f t="shared" si="989"/>
        <v/>
      </c>
      <c r="BG1194" s="169">
        <f t="shared" si="1016"/>
        <v>28.673495753329217</v>
      </c>
      <c r="BH1194" s="169">
        <f t="shared" ca="1" si="1017"/>
        <v>2.112827276297474</v>
      </c>
    </row>
    <row r="1195" spans="11:60" x14ac:dyDescent="0.25">
      <c r="K1195" s="199">
        <f t="shared" si="990"/>
        <v>28.724881946435541</v>
      </c>
      <c r="L1195" s="201">
        <f t="shared" si="991"/>
        <v>0.24091105793338499</v>
      </c>
      <c r="M1195" s="201">
        <f t="shared" si="992"/>
        <v>0.24293717228221362</v>
      </c>
      <c r="N1195" s="201">
        <f t="shared" si="993"/>
        <v>0.25535329998760992</v>
      </c>
      <c r="O1195" s="201">
        <f t="shared" si="994"/>
        <v>0.24113364925822806</v>
      </c>
      <c r="P1195" s="201" t="str">
        <f t="shared" si="995"/>
        <v/>
      </c>
      <c r="Q1195" s="201" t="str">
        <f t="shared" si="996"/>
        <v/>
      </c>
      <c r="R1195" s="201" t="str">
        <f t="shared" si="997"/>
        <v/>
      </c>
      <c r="S1195" s="201" t="str">
        <f t="shared" si="998"/>
        <v/>
      </c>
      <c r="T1195" s="199">
        <f t="shared" si="999"/>
        <v>0</v>
      </c>
      <c r="U1195" s="199">
        <f t="shared" si="1000"/>
        <v>0</v>
      </c>
      <c r="V1195" s="199">
        <f t="shared" si="1001"/>
        <v>0</v>
      </c>
      <c r="W1195" s="199">
        <f t="shared" si="1002"/>
        <v>0</v>
      </c>
      <c r="X1195" s="199" t="str">
        <f t="shared" si="1003"/>
        <v/>
      </c>
      <c r="Y1195" s="199" t="str">
        <f t="shared" si="1004"/>
        <v/>
      </c>
      <c r="Z1195" s="199" t="str">
        <f t="shared" si="1005"/>
        <v/>
      </c>
      <c r="AA1195" s="199" t="str">
        <f t="shared" si="1006"/>
        <v/>
      </c>
      <c r="AB1195" s="201">
        <f t="shared" ca="1" si="1007"/>
        <v>2.0743990631222422</v>
      </c>
      <c r="AD1195" s="162">
        <f t="shared" si="1008"/>
        <v>0</v>
      </c>
      <c r="AE1195" s="162">
        <f t="shared" si="1009"/>
        <v>0</v>
      </c>
      <c r="AF1195" s="162">
        <f t="shared" si="1010"/>
        <v>0</v>
      </c>
      <c r="AG1195" s="162">
        <f t="shared" si="1011"/>
        <v>0</v>
      </c>
      <c r="AH1195" s="162" t="str">
        <f t="shared" si="1012"/>
        <v/>
      </c>
      <c r="AI1195" s="162" t="str">
        <f t="shared" si="1013"/>
        <v/>
      </c>
      <c r="AJ1195" s="162" t="str">
        <f t="shared" si="1014"/>
        <v/>
      </c>
      <c r="AK1195" s="162" t="str">
        <f t="shared" si="1015"/>
        <v/>
      </c>
      <c r="AM1195" s="199">
        <f t="shared" si="1018"/>
        <v>12.529159316330482</v>
      </c>
      <c r="AN1195" s="197">
        <f t="shared" si="1020"/>
        <v>0</v>
      </c>
      <c r="AO1195" s="197">
        <f t="shared" si="1021"/>
        <v>0</v>
      </c>
      <c r="AP1195" s="197">
        <f t="shared" si="1022"/>
        <v>0</v>
      </c>
      <c r="AQ1195" s="197">
        <f t="shared" si="1023"/>
        <v>0</v>
      </c>
      <c r="AR1195" s="197" t="str">
        <f t="shared" si="1024"/>
        <v/>
      </c>
      <c r="AS1195" s="197" t="str">
        <f t="shared" si="1025"/>
        <v/>
      </c>
      <c r="AT1195" s="197" t="str">
        <f t="shared" si="1026"/>
        <v/>
      </c>
      <c r="AU1195" s="197" t="str">
        <f t="shared" si="1027"/>
        <v/>
      </c>
      <c r="AV1195" s="199">
        <f t="shared" ca="1" si="1019"/>
        <v>2.181926954006391</v>
      </c>
      <c r="AX1195" s="162">
        <f t="shared" si="982"/>
        <v>0</v>
      </c>
      <c r="AY1195" s="162">
        <f t="shared" si="983"/>
        <v>0</v>
      </c>
      <c r="AZ1195" s="162">
        <f t="shared" si="984"/>
        <v>0</v>
      </c>
      <c r="BA1195" s="162">
        <f t="shared" si="985"/>
        <v>0</v>
      </c>
      <c r="BB1195" s="162" t="str">
        <f t="shared" si="986"/>
        <v/>
      </c>
      <c r="BC1195" s="162" t="str">
        <f t="shared" si="987"/>
        <v/>
      </c>
      <c r="BD1195" s="162" t="str">
        <f t="shared" si="988"/>
        <v/>
      </c>
      <c r="BE1195" s="162" t="str">
        <f t="shared" si="989"/>
        <v/>
      </c>
      <c r="BG1195" s="169">
        <f t="shared" si="1016"/>
        <v>28.699188849882379</v>
      </c>
      <c r="BH1195" s="169">
        <f t="shared" ca="1" si="1017"/>
        <v>2.0934086037607558</v>
      </c>
    </row>
    <row r="1196" spans="11:60" x14ac:dyDescent="0.25">
      <c r="K1196" s="199">
        <f t="shared" si="990"/>
        <v>28.750575042988704</v>
      </c>
      <c r="L1196" s="201">
        <f t="shared" si="991"/>
        <v>0.24112654188502486</v>
      </c>
      <c r="M1196" s="201">
        <f t="shared" si="992"/>
        <v>0.2431544685007129</v>
      </c>
      <c r="N1196" s="201">
        <f t="shared" si="993"/>
        <v>0.25558170186595303</v>
      </c>
      <c r="O1196" s="201">
        <f t="shared" si="994"/>
        <v>0.24134933230765401</v>
      </c>
      <c r="P1196" s="201" t="str">
        <f t="shared" si="995"/>
        <v/>
      </c>
      <c r="Q1196" s="201" t="str">
        <f t="shared" si="996"/>
        <v/>
      </c>
      <c r="R1196" s="201" t="str">
        <f t="shared" si="997"/>
        <v/>
      </c>
      <c r="S1196" s="201" t="str">
        <f t="shared" si="998"/>
        <v/>
      </c>
      <c r="T1196" s="199">
        <f t="shared" si="999"/>
        <v>0</v>
      </c>
      <c r="U1196" s="199">
        <f t="shared" si="1000"/>
        <v>0</v>
      </c>
      <c r="V1196" s="199">
        <f t="shared" si="1001"/>
        <v>0</v>
      </c>
      <c r="W1196" s="199">
        <f t="shared" si="1002"/>
        <v>0</v>
      </c>
      <c r="X1196" s="199" t="str">
        <f t="shared" si="1003"/>
        <v/>
      </c>
      <c r="Y1196" s="199" t="str">
        <f t="shared" si="1004"/>
        <v/>
      </c>
      <c r="Z1196" s="199" t="str">
        <f t="shared" si="1005"/>
        <v/>
      </c>
      <c r="AA1196" s="199" t="str">
        <f t="shared" si="1006"/>
        <v/>
      </c>
      <c r="AB1196" s="201">
        <f t="shared" ca="1" si="1007"/>
        <v>2.0715116095475068</v>
      </c>
      <c r="AD1196" s="162">
        <f t="shared" si="1008"/>
        <v>0</v>
      </c>
      <c r="AE1196" s="162">
        <f t="shared" si="1009"/>
        <v>0</v>
      </c>
      <c r="AF1196" s="162">
        <f t="shared" si="1010"/>
        <v>0</v>
      </c>
      <c r="AG1196" s="162">
        <f t="shared" si="1011"/>
        <v>0</v>
      </c>
      <c r="AH1196" s="162" t="str">
        <f t="shared" si="1012"/>
        <v/>
      </c>
      <c r="AI1196" s="162" t="str">
        <f t="shared" si="1013"/>
        <v/>
      </c>
      <c r="AJ1196" s="162" t="str">
        <f t="shared" si="1014"/>
        <v/>
      </c>
      <c r="AK1196" s="162" t="str">
        <f t="shared" si="1015"/>
        <v/>
      </c>
      <c r="AM1196" s="199">
        <f t="shared" si="1018"/>
        <v>12.540376110704994</v>
      </c>
      <c r="AN1196" s="197">
        <f t="shared" si="1020"/>
        <v>0</v>
      </c>
      <c r="AO1196" s="197">
        <f t="shared" si="1021"/>
        <v>0</v>
      </c>
      <c r="AP1196" s="197">
        <f t="shared" si="1022"/>
        <v>0</v>
      </c>
      <c r="AQ1196" s="197">
        <f t="shared" si="1023"/>
        <v>0</v>
      </c>
      <c r="AR1196" s="197" t="str">
        <f t="shared" si="1024"/>
        <v/>
      </c>
      <c r="AS1196" s="197" t="str">
        <f t="shared" si="1025"/>
        <v/>
      </c>
      <c r="AT1196" s="197" t="str">
        <f t="shared" si="1026"/>
        <v/>
      </c>
      <c r="AU1196" s="197" t="str">
        <f t="shared" si="1027"/>
        <v/>
      </c>
      <c r="AV1196" s="199">
        <f t="shared" ca="1" si="1019"/>
        <v>2.1748767529090149</v>
      </c>
      <c r="AX1196" s="162">
        <f t="shared" si="982"/>
        <v>0</v>
      </c>
      <c r="AY1196" s="162">
        <f t="shared" si="983"/>
        <v>0</v>
      </c>
      <c r="AZ1196" s="162">
        <f t="shared" si="984"/>
        <v>0</v>
      </c>
      <c r="BA1196" s="162">
        <f t="shared" si="985"/>
        <v>0</v>
      </c>
      <c r="BB1196" s="162" t="str">
        <f t="shared" si="986"/>
        <v/>
      </c>
      <c r="BC1196" s="162" t="str">
        <f t="shared" si="987"/>
        <v/>
      </c>
      <c r="BD1196" s="162" t="str">
        <f t="shared" si="988"/>
        <v/>
      </c>
      <c r="BE1196" s="162" t="str">
        <f t="shared" si="989"/>
        <v/>
      </c>
      <c r="BG1196" s="169">
        <f t="shared" si="1016"/>
        <v>28.724881946435541</v>
      </c>
      <c r="BH1196" s="169">
        <f t="shared" ca="1" si="1017"/>
        <v>2.0743990631222422</v>
      </c>
    </row>
    <row r="1197" spans="11:60" x14ac:dyDescent="0.25">
      <c r="K1197" s="199">
        <f t="shared" si="990"/>
        <v>28.776268139541866</v>
      </c>
      <c r="L1197" s="201">
        <f t="shared" si="991"/>
        <v>0.24134202583666475</v>
      </c>
      <c r="M1197" s="201">
        <f t="shared" si="992"/>
        <v>0.24337176471921221</v>
      </c>
      <c r="N1197" s="201">
        <f t="shared" si="993"/>
        <v>0.25581010374429614</v>
      </c>
      <c r="O1197" s="201">
        <f t="shared" si="994"/>
        <v>0.24156501535708</v>
      </c>
      <c r="P1197" s="201" t="str">
        <f t="shared" si="995"/>
        <v/>
      </c>
      <c r="Q1197" s="201" t="str">
        <f t="shared" si="996"/>
        <v/>
      </c>
      <c r="R1197" s="201" t="str">
        <f t="shared" si="997"/>
        <v/>
      </c>
      <c r="S1197" s="201" t="str">
        <f t="shared" si="998"/>
        <v/>
      </c>
      <c r="T1197" s="199">
        <f t="shared" si="999"/>
        <v>0</v>
      </c>
      <c r="U1197" s="199">
        <f t="shared" si="1000"/>
        <v>0</v>
      </c>
      <c r="V1197" s="199">
        <f t="shared" si="1001"/>
        <v>0</v>
      </c>
      <c r="W1197" s="199">
        <f t="shared" si="1002"/>
        <v>0</v>
      </c>
      <c r="X1197" s="199" t="str">
        <f t="shared" si="1003"/>
        <v/>
      </c>
      <c r="Y1197" s="199" t="str">
        <f t="shared" si="1004"/>
        <v/>
      </c>
      <c r="Z1197" s="199" t="str">
        <f t="shared" si="1005"/>
        <v/>
      </c>
      <c r="AA1197" s="199" t="str">
        <f t="shared" si="1006"/>
        <v/>
      </c>
      <c r="AB1197" s="201">
        <f t="shared" ca="1" si="1007"/>
        <v>2.0960126142541315</v>
      </c>
      <c r="AD1197" s="162">
        <f t="shared" si="1008"/>
        <v>0</v>
      </c>
      <c r="AE1197" s="162">
        <f t="shared" si="1009"/>
        <v>0</v>
      </c>
      <c r="AF1197" s="162">
        <f t="shared" si="1010"/>
        <v>0</v>
      </c>
      <c r="AG1197" s="162">
        <f t="shared" si="1011"/>
        <v>0</v>
      </c>
      <c r="AH1197" s="162" t="str">
        <f t="shared" si="1012"/>
        <v/>
      </c>
      <c r="AI1197" s="162" t="str">
        <f t="shared" si="1013"/>
        <v/>
      </c>
      <c r="AJ1197" s="162" t="str">
        <f t="shared" si="1014"/>
        <v/>
      </c>
      <c r="AK1197" s="162" t="str">
        <f t="shared" si="1015"/>
        <v/>
      </c>
      <c r="AM1197" s="199">
        <f t="shared" si="1018"/>
        <v>12.551592905079506</v>
      </c>
      <c r="AN1197" s="197">
        <f t="shared" si="1020"/>
        <v>0</v>
      </c>
      <c r="AO1197" s="197">
        <f t="shared" si="1021"/>
        <v>0</v>
      </c>
      <c r="AP1197" s="197">
        <f t="shared" si="1022"/>
        <v>0</v>
      </c>
      <c r="AQ1197" s="197">
        <f t="shared" si="1023"/>
        <v>0</v>
      </c>
      <c r="AR1197" s="197" t="str">
        <f t="shared" si="1024"/>
        <v/>
      </c>
      <c r="AS1197" s="197" t="str">
        <f t="shared" si="1025"/>
        <v/>
      </c>
      <c r="AT1197" s="197" t="str">
        <f t="shared" si="1026"/>
        <v/>
      </c>
      <c r="AU1197" s="197" t="str">
        <f t="shared" si="1027"/>
        <v/>
      </c>
      <c r="AV1197" s="199">
        <f t="shared" ca="1" si="1019"/>
        <v>2.0305501940968074</v>
      </c>
      <c r="AX1197" s="162">
        <f t="shared" si="982"/>
        <v>0</v>
      </c>
      <c r="AY1197" s="162">
        <f t="shared" si="983"/>
        <v>0</v>
      </c>
      <c r="AZ1197" s="162">
        <f t="shared" si="984"/>
        <v>0</v>
      </c>
      <c r="BA1197" s="162">
        <f t="shared" si="985"/>
        <v>0</v>
      </c>
      <c r="BB1197" s="162" t="str">
        <f t="shared" si="986"/>
        <v/>
      </c>
      <c r="BC1197" s="162" t="str">
        <f t="shared" si="987"/>
        <v/>
      </c>
      <c r="BD1197" s="162" t="str">
        <f t="shared" si="988"/>
        <v/>
      </c>
      <c r="BE1197" s="162" t="str">
        <f t="shared" si="989"/>
        <v/>
      </c>
      <c r="BG1197" s="169">
        <f t="shared" si="1016"/>
        <v>28.750575042988704</v>
      </c>
      <c r="BH1197" s="169">
        <f t="shared" ca="1" si="1017"/>
        <v>2.0715116095475068</v>
      </c>
    </row>
    <row r="1198" spans="11:60" x14ac:dyDescent="0.25">
      <c r="K1198" s="199">
        <f t="shared" si="990"/>
        <v>28.801961236095028</v>
      </c>
      <c r="L1198" s="201">
        <f t="shared" si="991"/>
        <v>0.24155750978830465</v>
      </c>
      <c r="M1198" s="201">
        <f t="shared" si="992"/>
        <v>0.24358906093771152</v>
      </c>
      <c r="N1198" s="201">
        <f t="shared" si="993"/>
        <v>0.25603850562263925</v>
      </c>
      <c r="O1198" s="201">
        <f t="shared" si="994"/>
        <v>0.24178069840650596</v>
      </c>
      <c r="P1198" s="201" t="str">
        <f t="shared" si="995"/>
        <v/>
      </c>
      <c r="Q1198" s="201" t="str">
        <f t="shared" si="996"/>
        <v/>
      </c>
      <c r="R1198" s="201" t="str">
        <f t="shared" si="997"/>
        <v/>
      </c>
      <c r="S1198" s="201" t="str">
        <f t="shared" si="998"/>
        <v/>
      </c>
      <c r="T1198" s="199">
        <f t="shared" si="999"/>
        <v>0</v>
      </c>
      <c r="U1198" s="199">
        <f t="shared" si="1000"/>
        <v>0</v>
      </c>
      <c r="V1198" s="199">
        <f t="shared" si="1001"/>
        <v>0</v>
      </c>
      <c r="W1198" s="199">
        <f t="shared" si="1002"/>
        <v>0</v>
      </c>
      <c r="X1198" s="199" t="str">
        <f t="shared" si="1003"/>
        <v/>
      </c>
      <c r="Y1198" s="199" t="str">
        <f t="shared" si="1004"/>
        <v/>
      </c>
      <c r="Z1198" s="199" t="str">
        <f t="shared" si="1005"/>
        <v/>
      </c>
      <c r="AA1198" s="199" t="str">
        <f t="shared" si="1006"/>
        <v/>
      </c>
      <c r="AB1198" s="201">
        <f t="shared" ca="1" si="1007"/>
        <v>2.0736212502561235</v>
      </c>
      <c r="AD1198" s="162">
        <f t="shared" si="1008"/>
        <v>0</v>
      </c>
      <c r="AE1198" s="162">
        <f t="shared" si="1009"/>
        <v>0</v>
      </c>
      <c r="AF1198" s="162">
        <f t="shared" si="1010"/>
        <v>0</v>
      </c>
      <c r="AG1198" s="162">
        <f t="shared" si="1011"/>
        <v>0</v>
      </c>
      <c r="AH1198" s="162" t="str">
        <f t="shared" si="1012"/>
        <v/>
      </c>
      <c r="AI1198" s="162" t="str">
        <f t="shared" si="1013"/>
        <v/>
      </c>
      <c r="AJ1198" s="162" t="str">
        <f t="shared" si="1014"/>
        <v/>
      </c>
      <c r="AK1198" s="162" t="str">
        <f t="shared" si="1015"/>
        <v/>
      </c>
      <c r="AM1198" s="199">
        <f t="shared" si="1018"/>
        <v>12.562809699454018</v>
      </c>
      <c r="AN1198" s="197">
        <f t="shared" si="1020"/>
        <v>0</v>
      </c>
      <c r="AO1198" s="197">
        <f t="shared" si="1021"/>
        <v>0</v>
      </c>
      <c r="AP1198" s="197">
        <f t="shared" si="1022"/>
        <v>0</v>
      </c>
      <c r="AQ1198" s="197">
        <f t="shared" si="1023"/>
        <v>0</v>
      </c>
      <c r="AR1198" s="197" t="str">
        <f t="shared" si="1024"/>
        <v/>
      </c>
      <c r="AS1198" s="197" t="str">
        <f t="shared" si="1025"/>
        <v/>
      </c>
      <c r="AT1198" s="197" t="str">
        <f t="shared" si="1026"/>
        <v/>
      </c>
      <c r="AU1198" s="197" t="str">
        <f t="shared" si="1027"/>
        <v/>
      </c>
      <c r="AV1198" s="199">
        <f t="shared" ca="1" si="1019"/>
        <v>2.1515617029882712</v>
      </c>
      <c r="AX1198" s="162">
        <f t="shared" si="982"/>
        <v>0</v>
      </c>
      <c r="AY1198" s="162">
        <f t="shared" si="983"/>
        <v>0</v>
      </c>
      <c r="AZ1198" s="162">
        <f t="shared" si="984"/>
        <v>0</v>
      </c>
      <c r="BA1198" s="162">
        <f t="shared" si="985"/>
        <v>0</v>
      </c>
      <c r="BB1198" s="162" t="str">
        <f t="shared" si="986"/>
        <v/>
      </c>
      <c r="BC1198" s="162" t="str">
        <f t="shared" si="987"/>
        <v/>
      </c>
      <c r="BD1198" s="162" t="str">
        <f t="shared" si="988"/>
        <v/>
      </c>
      <c r="BE1198" s="162" t="str">
        <f t="shared" si="989"/>
        <v/>
      </c>
      <c r="BG1198" s="169">
        <f t="shared" si="1016"/>
        <v>28.776268139541866</v>
      </c>
      <c r="BH1198" s="169">
        <f t="shared" ca="1" si="1017"/>
        <v>2.0960126142541315</v>
      </c>
    </row>
    <row r="1199" spans="11:60" x14ac:dyDescent="0.25">
      <c r="K1199" s="199">
        <f t="shared" si="990"/>
        <v>28.827654332648191</v>
      </c>
      <c r="L1199" s="201">
        <f t="shared" si="991"/>
        <v>0.24177299373994451</v>
      </c>
      <c r="M1199" s="201">
        <f t="shared" si="992"/>
        <v>0.24380635715621082</v>
      </c>
      <c r="N1199" s="201">
        <f t="shared" si="993"/>
        <v>0.25626690750098241</v>
      </c>
      <c r="O1199" s="201">
        <f t="shared" si="994"/>
        <v>0.24199638145593191</v>
      </c>
      <c r="P1199" s="201" t="str">
        <f t="shared" si="995"/>
        <v/>
      </c>
      <c r="Q1199" s="201" t="str">
        <f t="shared" si="996"/>
        <v/>
      </c>
      <c r="R1199" s="201" t="str">
        <f t="shared" si="997"/>
        <v/>
      </c>
      <c r="S1199" s="201" t="str">
        <f t="shared" si="998"/>
        <v/>
      </c>
      <c r="T1199" s="199">
        <f t="shared" si="999"/>
        <v>0</v>
      </c>
      <c r="U1199" s="199">
        <f t="shared" si="1000"/>
        <v>0</v>
      </c>
      <c r="V1199" s="199">
        <f t="shared" si="1001"/>
        <v>0</v>
      </c>
      <c r="W1199" s="199">
        <f t="shared" si="1002"/>
        <v>0</v>
      </c>
      <c r="X1199" s="199" t="str">
        <f t="shared" si="1003"/>
        <v/>
      </c>
      <c r="Y1199" s="199" t="str">
        <f t="shared" si="1004"/>
        <v/>
      </c>
      <c r="Z1199" s="199" t="str">
        <f t="shared" si="1005"/>
        <v/>
      </c>
      <c r="AA1199" s="199" t="str">
        <f t="shared" si="1006"/>
        <v/>
      </c>
      <c r="AB1199" s="201">
        <f t="shared" ca="1" si="1007"/>
        <v>2.1164337497603953</v>
      </c>
      <c r="AD1199" s="162">
        <f t="shared" si="1008"/>
        <v>0</v>
      </c>
      <c r="AE1199" s="162">
        <f t="shared" si="1009"/>
        <v>0</v>
      </c>
      <c r="AF1199" s="162">
        <f t="shared" si="1010"/>
        <v>0</v>
      </c>
      <c r="AG1199" s="162">
        <f t="shared" si="1011"/>
        <v>0</v>
      </c>
      <c r="AH1199" s="162" t="str">
        <f t="shared" si="1012"/>
        <v/>
      </c>
      <c r="AI1199" s="162" t="str">
        <f t="shared" si="1013"/>
        <v/>
      </c>
      <c r="AJ1199" s="162" t="str">
        <f t="shared" si="1014"/>
        <v/>
      </c>
      <c r="AK1199" s="162" t="str">
        <f t="shared" si="1015"/>
        <v/>
      </c>
      <c r="AM1199" s="199">
        <f t="shared" si="1018"/>
        <v>12.57402649382853</v>
      </c>
      <c r="AN1199" s="197">
        <f t="shared" si="1020"/>
        <v>0</v>
      </c>
      <c r="AO1199" s="197">
        <f t="shared" si="1021"/>
        <v>0</v>
      </c>
      <c r="AP1199" s="197">
        <f t="shared" si="1022"/>
        <v>0</v>
      </c>
      <c r="AQ1199" s="197">
        <f t="shared" si="1023"/>
        <v>0</v>
      </c>
      <c r="AR1199" s="197" t="str">
        <f t="shared" si="1024"/>
        <v/>
      </c>
      <c r="AS1199" s="197" t="str">
        <f t="shared" si="1025"/>
        <v/>
      </c>
      <c r="AT1199" s="197" t="str">
        <f t="shared" si="1026"/>
        <v/>
      </c>
      <c r="AU1199" s="197" t="str">
        <f t="shared" si="1027"/>
        <v/>
      </c>
      <c r="AV1199" s="199">
        <f t="shared" ca="1" si="1019"/>
        <v>2.1034785561711971</v>
      </c>
      <c r="AX1199" s="162">
        <f t="shared" si="982"/>
        <v>0</v>
      </c>
      <c r="AY1199" s="162">
        <f t="shared" si="983"/>
        <v>0</v>
      </c>
      <c r="AZ1199" s="162">
        <f t="shared" si="984"/>
        <v>0</v>
      </c>
      <c r="BA1199" s="162">
        <f t="shared" si="985"/>
        <v>0</v>
      </c>
      <c r="BB1199" s="162" t="str">
        <f t="shared" si="986"/>
        <v/>
      </c>
      <c r="BC1199" s="162" t="str">
        <f t="shared" si="987"/>
        <v/>
      </c>
      <c r="BD1199" s="162" t="str">
        <f t="shared" si="988"/>
        <v/>
      </c>
      <c r="BE1199" s="162" t="str">
        <f t="shared" si="989"/>
        <v/>
      </c>
      <c r="BG1199" s="169">
        <f t="shared" si="1016"/>
        <v>28.801961236095028</v>
      </c>
      <c r="BH1199" s="169">
        <f t="shared" ca="1" si="1017"/>
        <v>2.0736212502561235</v>
      </c>
    </row>
    <row r="1200" spans="11:60" x14ac:dyDescent="0.25">
      <c r="K1200" s="199">
        <f t="shared" si="990"/>
        <v>28.853347429201353</v>
      </c>
      <c r="L1200" s="201">
        <f t="shared" si="991"/>
        <v>0.24198847769158441</v>
      </c>
      <c r="M1200" s="201">
        <f t="shared" si="992"/>
        <v>0.2440236533747101</v>
      </c>
      <c r="N1200" s="201">
        <f t="shared" si="993"/>
        <v>0.25649530937932552</v>
      </c>
      <c r="O1200" s="201">
        <f t="shared" si="994"/>
        <v>0.24221206450535787</v>
      </c>
      <c r="P1200" s="201" t="str">
        <f t="shared" si="995"/>
        <v/>
      </c>
      <c r="Q1200" s="201" t="str">
        <f t="shared" si="996"/>
        <v/>
      </c>
      <c r="R1200" s="201" t="str">
        <f t="shared" si="997"/>
        <v/>
      </c>
      <c r="S1200" s="201" t="str">
        <f t="shared" si="998"/>
        <v/>
      </c>
      <c r="T1200" s="199">
        <f t="shared" si="999"/>
        <v>0</v>
      </c>
      <c r="U1200" s="199">
        <f t="shared" si="1000"/>
        <v>0</v>
      </c>
      <c r="V1200" s="199">
        <f t="shared" si="1001"/>
        <v>0</v>
      </c>
      <c r="W1200" s="199">
        <f t="shared" si="1002"/>
        <v>0</v>
      </c>
      <c r="X1200" s="199" t="str">
        <f t="shared" si="1003"/>
        <v/>
      </c>
      <c r="Y1200" s="199" t="str">
        <f t="shared" si="1004"/>
        <v/>
      </c>
      <c r="Z1200" s="199" t="str">
        <f t="shared" si="1005"/>
        <v/>
      </c>
      <c r="AA1200" s="199" t="str">
        <f t="shared" si="1006"/>
        <v/>
      </c>
      <c r="AB1200" s="201">
        <f t="shared" ca="1" si="1007"/>
        <v>2.0325828978453098</v>
      </c>
      <c r="AD1200" s="162">
        <f t="shared" si="1008"/>
        <v>0</v>
      </c>
      <c r="AE1200" s="162">
        <f t="shared" si="1009"/>
        <v>0</v>
      </c>
      <c r="AF1200" s="162">
        <f t="shared" si="1010"/>
        <v>0</v>
      </c>
      <c r="AG1200" s="162">
        <f t="shared" si="1011"/>
        <v>0</v>
      </c>
      <c r="AH1200" s="162" t="str">
        <f t="shared" si="1012"/>
        <v/>
      </c>
      <c r="AI1200" s="162" t="str">
        <f t="shared" si="1013"/>
        <v/>
      </c>
      <c r="AJ1200" s="162" t="str">
        <f t="shared" si="1014"/>
        <v/>
      </c>
      <c r="AK1200" s="162" t="str">
        <f t="shared" si="1015"/>
        <v/>
      </c>
      <c r="AM1200" s="199">
        <f t="shared" si="1018"/>
        <v>12.585243288203042</v>
      </c>
      <c r="AN1200" s="197">
        <f t="shared" si="1020"/>
        <v>0</v>
      </c>
      <c r="AO1200" s="197">
        <f t="shared" si="1021"/>
        <v>0</v>
      </c>
      <c r="AP1200" s="197">
        <f t="shared" si="1022"/>
        <v>0</v>
      </c>
      <c r="AQ1200" s="197">
        <f t="shared" si="1023"/>
        <v>0</v>
      </c>
      <c r="AR1200" s="197" t="str">
        <f t="shared" si="1024"/>
        <v/>
      </c>
      <c r="AS1200" s="197" t="str">
        <f t="shared" si="1025"/>
        <v/>
      </c>
      <c r="AT1200" s="197" t="str">
        <f t="shared" si="1026"/>
        <v/>
      </c>
      <c r="AU1200" s="197" t="str">
        <f t="shared" si="1027"/>
        <v/>
      </c>
      <c r="AV1200" s="199">
        <f t="shared" ca="1" si="1019"/>
        <v>2.1530718129040878</v>
      </c>
      <c r="AX1200" s="162">
        <f t="shared" si="982"/>
        <v>0</v>
      </c>
      <c r="AY1200" s="162">
        <f t="shared" si="983"/>
        <v>0</v>
      </c>
      <c r="AZ1200" s="162">
        <f t="shared" si="984"/>
        <v>0</v>
      </c>
      <c r="BA1200" s="162">
        <f t="shared" si="985"/>
        <v>0</v>
      </c>
      <c r="BB1200" s="162" t="str">
        <f t="shared" si="986"/>
        <v/>
      </c>
      <c r="BC1200" s="162" t="str">
        <f t="shared" si="987"/>
        <v/>
      </c>
      <c r="BD1200" s="162" t="str">
        <f t="shared" si="988"/>
        <v/>
      </c>
      <c r="BE1200" s="162" t="str">
        <f t="shared" si="989"/>
        <v/>
      </c>
      <c r="BG1200" s="169">
        <f t="shared" si="1016"/>
        <v>28.827654332648191</v>
      </c>
      <c r="BH1200" s="169">
        <f t="shared" ca="1" si="1017"/>
        <v>2.1164337497603953</v>
      </c>
    </row>
    <row r="1201" spans="11:60" x14ac:dyDescent="0.25">
      <c r="K1201" s="199">
        <f t="shared" si="990"/>
        <v>28.879040525754515</v>
      </c>
      <c r="L1201" s="201">
        <f t="shared" si="991"/>
        <v>0.24220396164322427</v>
      </c>
      <c r="M1201" s="201">
        <f t="shared" si="992"/>
        <v>0.24424094959320941</v>
      </c>
      <c r="N1201" s="201">
        <f t="shared" si="993"/>
        <v>0.25672371125766863</v>
      </c>
      <c r="O1201" s="201">
        <f t="shared" si="994"/>
        <v>0.24242774755478383</v>
      </c>
      <c r="P1201" s="201" t="str">
        <f t="shared" si="995"/>
        <v/>
      </c>
      <c r="Q1201" s="201" t="str">
        <f t="shared" si="996"/>
        <v/>
      </c>
      <c r="R1201" s="201" t="str">
        <f t="shared" si="997"/>
        <v/>
      </c>
      <c r="S1201" s="201" t="str">
        <f t="shared" si="998"/>
        <v/>
      </c>
      <c r="T1201" s="199">
        <f t="shared" si="999"/>
        <v>0</v>
      </c>
      <c r="U1201" s="199">
        <f t="shared" si="1000"/>
        <v>0</v>
      </c>
      <c r="V1201" s="199">
        <f t="shared" si="1001"/>
        <v>0</v>
      </c>
      <c r="W1201" s="199">
        <f t="shared" si="1002"/>
        <v>0</v>
      </c>
      <c r="X1201" s="199" t="str">
        <f t="shared" si="1003"/>
        <v/>
      </c>
      <c r="Y1201" s="199" t="str">
        <f t="shared" si="1004"/>
        <v/>
      </c>
      <c r="Z1201" s="199" t="str">
        <f t="shared" si="1005"/>
        <v/>
      </c>
      <c r="AA1201" s="199" t="str">
        <f t="shared" si="1006"/>
        <v/>
      </c>
      <c r="AB1201" s="201">
        <f t="shared" ca="1" si="1007"/>
        <v>2.0097676976138299</v>
      </c>
      <c r="AD1201" s="162">
        <f t="shared" si="1008"/>
        <v>0</v>
      </c>
      <c r="AE1201" s="162">
        <f t="shared" si="1009"/>
        <v>0</v>
      </c>
      <c r="AF1201" s="162">
        <f t="shared" si="1010"/>
        <v>0</v>
      </c>
      <c r="AG1201" s="162">
        <f t="shared" si="1011"/>
        <v>0</v>
      </c>
      <c r="AH1201" s="162" t="str">
        <f t="shared" si="1012"/>
        <v/>
      </c>
      <c r="AI1201" s="162" t="str">
        <f t="shared" si="1013"/>
        <v/>
      </c>
      <c r="AJ1201" s="162" t="str">
        <f t="shared" si="1014"/>
        <v/>
      </c>
      <c r="AK1201" s="162" t="str">
        <f t="shared" si="1015"/>
        <v/>
      </c>
      <c r="AM1201" s="199">
        <f t="shared" si="1018"/>
        <v>12.596460082577554</v>
      </c>
      <c r="AN1201" s="197">
        <f t="shared" si="1020"/>
        <v>0</v>
      </c>
      <c r="AO1201" s="197">
        <f t="shared" si="1021"/>
        <v>0</v>
      </c>
      <c r="AP1201" s="197">
        <f t="shared" si="1022"/>
        <v>0</v>
      </c>
      <c r="AQ1201" s="197">
        <f t="shared" si="1023"/>
        <v>0</v>
      </c>
      <c r="AR1201" s="197" t="str">
        <f t="shared" si="1024"/>
        <v/>
      </c>
      <c r="AS1201" s="197" t="str">
        <f t="shared" si="1025"/>
        <v/>
      </c>
      <c r="AT1201" s="197" t="str">
        <f t="shared" si="1026"/>
        <v/>
      </c>
      <c r="AU1201" s="197" t="str">
        <f t="shared" si="1027"/>
        <v/>
      </c>
      <c r="AV1201" s="199">
        <f t="shared" ca="1" si="1019"/>
        <v>2.073857814832758</v>
      </c>
      <c r="AX1201" s="162">
        <f t="shared" si="982"/>
        <v>0</v>
      </c>
      <c r="AY1201" s="162">
        <f t="shared" si="983"/>
        <v>0</v>
      </c>
      <c r="AZ1201" s="162">
        <f t="shared" si="984"/>
        <v>0</v>
      </c>
      <c r="BA1201" s="162">
        <f t="shared" si="985"/>
        <v>0</v>
      </c>
      <c r="BB1201" s="162" t="str">
        <f t="shared" si="986"/>
        <v/>
      </c>
      <c r="BC1201" s="162" t="str">
        <f t="shared" si="987"/>
        <v/>
      </c>
      <c r="BD1201" s="162" t="str">
        <f t="shared" si="988"/>
        <v/>
      </c>
      <c r="BE1201" s="162" t="str">
        <f t="shared" si="989"/>
        <v/>
      </c>
      <c r="BG1201" s="169">
        <f t="shared" si="1016"/>
        <v>28.853347429201353</v>
      </c>
      <c r="BH1201" s="169">
        <f t="shared" ca="1" si="1017"/>
        <v>2.0325828978453098</v>
      </c>
    </row>
    <row r="1202" spans="11:60" x14ac:dyDescent="0.25">
      <c r="K1202" s="199">
        <f t="shared" si="990"/>
        <v>28.904733622307678</v>
      </c>
      <c r="L1202" s="201">
        <f t="shared" si="991"/>
        <v>0.24241944559486417</v>
      </c>
      <c r="M1202" s="201">
        <f t="shared" si="992"/>
        <v>0.24445824581170872</v>
      </c>
      <c r="N1202" s="201">
        <f t="shared" si="993"/>
        <v>0.25695211313601179</v>
      </c>
      <c r="O1202" s="201">
        <f t="shared" si="994"/>
        <v>0.24264343060420981</v>
      </c>
      <c r="P1202" s="201" t="str">
        <f t="shared" si="995"/>
        <v/>
      </c>
      <c r="Q1202" s="201" t="str">
        <f t="shared" si="996"/>
        <v/>
      </c>
      <c r="R1202" s="201" t="str">
        <f t="shared" si="997"/>
        <v/>
      </c>
      <c r="S1202" s="201" t="str">
        <f t="shared" si="998"/>
        <v/>
      </c>
      <c r="T1202" s="199">
        <f t="shared" si="999"/>
        <v>0</v>
      </c>
      <c r="U1202" s="199">
        <f t="shared" si="1000"/>
        <v>0</v>
      </c>
      <c r="V1202" s="199">
        <f t="shared" si="1001"/>
        <v>0</v>
      </c>
      <c r="W1202" s="199">
        <f t="shared" si="1002"/>
        <v>0</v>
      </c>
      <c r="X1202" s="199" t="str">
        <f t="shared" si="1003"/>
        <v/>
      </c>
      <c r="Y1202" s="199" t="str">
        <f t="shared" si="1004"/>
        <v/>
      </c>
      <c r="Z1202" s="199" t="str">
        <f t="shared" si="1005"/>
        <v/>
      </c>
      <c r="AA1202" s="199" t="str">
        <f t="shared" si="1006"/>
        <v/>
      </c>
      <c r="AB1202" s="201">
        <f t="shared" ca="1" si="1007"/>
        <v>2.0361380170527843</v>
      </c>
      <c r="AD1202" s="162">
        <f t="shared" si="1008"/>
        <v>0</v>
      </c>
      <c r="AE1202" s="162">
        <f t="shared" si="1009"/>
        <v>0</v>
      </c>
      <c r="AF1202" s="162">
        <f t="shared" si="1010"/>
        <v>0</v>
      </c>
      <c r="AG1202" s="162">
        <f t="shared" si="1011"/>
        <v>0</v>
      </c>
      <c r="AH1202" s="162" t="str">
        <f t="shared" si="1012"/>
        <v/>
      </c>
      <c r="AI1202" s="162" t="str">
        <f t="shared" si="1013"/>
        <v/>
      </c>
      <c r="AJ1202" s="162" t="str">
        <f t="shared" si="1014"/>
        <v/>
      </c>
      <c r="AK1202" s="162" t="str">
        <f t="shared" si="1015"/>
        <v/>
      </c>
      <c r="AM1202" s="199">
        <f t="shared" si="1018"/>
        <v>12.607676876952066</v>
      </c>
      <c r="AN1202" s="197">
        <f t="shared" si="1020"/>
        <v>0</v>
      </c>
      <c r="AO1202" s="197">
        <f t="shared" si="1021"/>
        <v>0</v>
      </c>
      <c r="AP1202" s="197">
        <f t="shared" si="1022"/>
        <v>0</v>
      </c>
      <c r="AQ1202" s="197">
        <f t="shared" si="1023"/>
        <v>0</v>
      </c>
      <c r="AR1202" s="197" t="str">
        <f t="shared" si="1024"/>
        <v/>
      </c>
      <c r="AS1202" s="197" t="str">
        <f t="shared" si="1025"/>
        <v/>
      </c>
      <c r="AT1202" s="197" t="str">
        <f t="shared" si="1026"/>
        <v/>
      </c>
      <c r="AU1202" s="197" t="str">
        <f t="shared" si="1027"/>
        <v/>
      </c>
      <c r="AV1202" s="199">
        <f t="shared" ca="1" si="1019"/>
        <v>2.071726976557756</v>
      </c>
      <c r="AX1202" s="162">
        <f t="shared" si="982"/>
        <v>0</v>
      </c>
      <c r="AY1202" s="162">
        <f t="shared" si="983"/>
        <v>0</v>
      </c>
      <c r="AZ1202" s="162">
        <f t="shared" si="984"/>
        <v>0</v>
      </c>
      <c r="BA1202" s="162">
        <f t="shared" si="985"/>
        <v>0</v>
      </c>
      <c r="BB1202" s="162" t="str">
        <f t="shared" si="986"/>
        <v/>
      </c>
      <c r="BC1202" s="162" t="str">
        <f t="shared" si="987"/>
        <v/>
      </c>
      <c r="BD1202" s="162" t="str">
        <f t="shared" si="988"/>
        <v/>
      </c>
      <c r="BE1202" s="162" t="str">
        <f t="shared" si="989"/>
        <v/>
      </c>
      <c r="BG1202" s="169">
        <f t="shared" si="1016"/>
        <v>28.879040525754515</v>
      </c>
      <c r="BH1202" s="169">
        <f t="shared" ca="1" si="1017"/>
        <v>2.0097676976138299</v>
      </c>
    </row>
    <row r="1203" spans="11:60" x14ac:dyDescent="0.25">
      <c r="K1203" s="199">
        <f t="shared" si="990"/>
        <v>28.93042671886084</v>
      </c>
      <c r="L1203" s="201">
        <f t="shared" si="991"/>
        <v>0.24263492954650404</v>
      </c>
      <c r="M1203" s="201">
        <f t="shared" si="992"/>
        <v>0.244675542030208</v>
      </c>
      <c r="N1203" s="201">
        <f t="shared" si="993"/>
        <v>0.25718051501435485</v>
      </c>
      <c r="O1203" s="201">
        <f t="shared" si="994"/>
        <v>0.24285911365363577</v>
      </c>
      <c r="P1203" s="201" t="str">
        <f t="shared" si="995"/>
        <v/>
      </c>
      <c r="Q1203" s="201" t="str">
        <f t="shared" si="996"/>
        <v/>
      </c>
      <c r="R1203" s="201" t="str">
        <f t="shared" si="997"/>
        <v/>
      </c>
      <c r="S1203" s="201" t="str">
        <f t="shared" si="998"/>
        <v/>
      </c>
      <c r="T1203" s="199">
        <f t="shared" si="999"/>
        <v>0</v>
      </c>
      <c r="U1203" s="199">
        <f t="shared" si="1000"/>
        <v>0</v>
      </c>
      <c r="V1203" s="199">
        <f t="shared" si="1001"/>
        <v>0</v>
      </c>
      <c r="W1203" s="199">
        <f t="shared" si="1002"/>
        <v>0</v>
      </c>
      <c r="X1203" s="199" t="str">
        <f t="shared" si="1003"/>
        <v/>
      </c>
      <c r="Y1203" s="199" t="str">
        <f t="shared" si="1004"/>
        <v/>
      </c>
      <c r="Z1203" s="199" t="str">
        <f t="shared" si="1005"/>
        <v/>
      </c>
      <c r="AA1203" s="199" t="str">
        <f t="shared" si="1006"/>
        <v/>
      </c>
      <c r="AB1203" s="201">
        <f t="shared" ca="1" si="1007"/>
        <v>2.0052415639942436</v>
      </c>
      <c r="AD1203" s="162">
        <f t="shared" si="1008"/>
        <v>0</v>
      </c>
      <c r="AE1203" s="162">
        <f t="shared" si="1009"/>
        <v>0</v>
      </c>
      <c r="AF1203" s="162">
        <f t="shared" si="1010"/>
        <v>0</v>
      </c>
      <c r="AG1203" s="162">
        <f t="shared" si="1011"/>
        <v>0</v>
      </c>
      <c r="AH1203" s="162" t="str">
        <f t="shared" si="1012"/>
        <v/>
      </c>
      <c r="AI1203" s="162" t="str">
        <f t="shared" si="1013"/>
        <v/>
      </c>
      <c r="AJ1203" s="162" t="str">
        <f t="shared" si="1014"/>
        <v/>
      </c>
      <c r="AK1203" s="162" t="str">
        <f t="shared" si="1015"/>
        <v/>
      </c>
      <c r="AM1203" s="199">
        <f t="shared" si="1018"/>
        <v>12.618893671326578</v>
      </c>
      <c r="AN1203" s="197">
        <f t="shared" si="1020"/>
        <v>0</v>
      </c>
      <c r="AO1203" s="197">
        <f t="shared" si="1021"/>
        <v>0</v>
      </c>
      <c r="AP1203" s="197">
        <f t="shared" si="1022"/>
        <v>0</v>
      </c>
      <c r="AQ1203" s="197">
        <f t="shared" si="1023"/>
        <v>0</v>
      </c>
      <c r="AR1203" s="197" t="str">
        <f t="shared" si="1024"/>
        <v/>
      </c>
      <c r="AS1203" s="197" t="str">
        <f t="shared" si="1025"/>
        <v/>
      </c>
      <c r="AT1203" s="197" t="str">
        <f t="shared" si="1026"/>
        <v/>
      </c>
      <c r="AU1203" s="197" t="str">
        <f t="shared" si="1027"/>
        <v/>
      </c>
      <c r="AV1203" s="199">
        <f t="shared" ca="1" si="1019"/>
        <v>2.15762991445603</v>
      </c>
      <c r="AX1203" s="162">
        <f t="shared" si="982"/>
        <v>0</v>
      </c>
      <c r="AY1203" s="162">
        <f t="shared" si="983"/>
        <v>0</v>
      </c>
      <c r="AZ1203" s="162">
        <f t="shared" si="984"/>
        <v>0</v>
      </c>
      <c r="BA1203" s="162">
        <f t="shared" si="985"/>
        <v>0</v>
      </c>
      <c r="BB1203" s="162" t="str">
        <f t="shared" si="986"/>
        <v/>
      </c>
      <c r="BC1203" s="162" t="str">
        <f t="shared" si="987"/>
        <v/>
      </c>
      <c r="BD1203" s="162" t="str">
        <f t="shared" si="988"/>
        <v/>
      </c>
      <c r="BE1203" s="162" t="str">
        <f t="shared" si="989"/>
        <v/>
      </c>
      <c r="BG1203" s="169">
        <f t="shared" si="1016"/>
        <v>28.904733622307678</v>
      </c>
      <c r="BH1203" s="169">
        <f t="shared" ca="1" si="1017"/>
        <v>2.0361380170527843</v>
      </c>
    </row>
    <row r="1204" spans="11:60" x14ac:dyDescent="0.25">
      <c r="K1204" s="199">
        <f t="shared" si="990"/>
        <v>28.956119815414002</v>
      </c>
      <c r="L1204" s="201">
        <f t="shared" si="991"/>
        <v>0.2428504134981439</v>
      </c>
      <c r="M1204" s="201">
        <f t="shared" si="992"/>
        <v>0.24489283824870731</v>
      </c>
      <c r="N1204" s="201">
        <f t="shared" si="993"/>
        <v>0.25740891689269801</v>
      </c>
      <c r="O1204" s="201">
        <f t="shared" si="994"/>
        <v>0.24307479670306176</v>
      </c>
      <c r="P1204" s="201" t="str">
        <f t="shared" si="995"/>
        <v/>
      </c>
      <c r="Q1204" s="201" t="str">
        <f t="shared" si="996"/>
        <v/>
      </c>
      <c r="R1204" s="201" t="str">
        <f t="shared" si="997"/>
        <v/>
      </c>
      <c r="S1204" s="201" t="str">
        <f t="shared" si="998"/>
        <v/>
      </c>
      <c r="T1204" s="199">
        <f t="shared" si="999"/>
        <v>0</v>
      </c>
      <c r="U1204" s="199">
        <f t="shared" si="1000"/>
        <v>0</v>
      </c>
      <c r="V1204" s="199">
        <f t="shared" si="1001"/>
        <v>0</v>
      </c>
      <c r="W1204" s="199">
        <f t="shared" si="1002"/>
        <v>0</v>
      </c>
      <c r="X1204" s="199" t="str">
        <f t="shared" si="1003"/>
        <v/>
      </c>
      <c r="Y1204" s="199" t="str">
        <f t="shared" si="1004"/>
        <v/>
      </c>
      <c r="Z1204" s="199" t="str">
        <f t="shared" si="1005"/>
        <v/>
      </c>
      <c r="AA1204" s="199" t="str">
        <f t="shared" si="1006"/>
        <v/>
      </c>
      <c r="AB1204" s="201">
        <f t="shared" ca="1" si="1007"/>
        <v>2.0763993215422554</v>
      </c>
      <c r="AD1204" s="162">
        <f t="shared" si="1008"/>
        <v>0</v>
      </c>
      <c r="AE1204" s="162">
        <f t="shared" si="1009"/>
        <v>0</v>
      </c>
      <c r="AF1204" s="162">
        <f t="shared" si="1010"/>
        <v>0</v>
      </c>
      <c r="AG1204" s="162">
        <f t="shared" si="1011"/>
        <v>0</v>
      </c>
      <c r="AH1204" s="162" t="str">
        <f t="shared" si="1012"/>
        <v/>
      </c>
      <c r="AI1204" s="162" t="str">
        <f t="shared" si="1013"/>
        <v/>
      </c>
      <c r="AJ1204" s="162" t="str">
        <f t="shared" si="1014"/>
        <v/>
      </c>
      <c r="AK1204" s="162" t="str">
        <f t="shared" si="1015"/>
        <v/>
      </c>
      <c r="AM1204" s="199">
        <f t="shared" si="1018"/>
        <v>12.63011046570109</v>
      </c>
      <c r="AN1204" s="197">
        <f t="shared" si="1020"/>
        <v>0</v>
      </c>
      <c r="AO1204" s="197">
        <f t="shared" si="1021"/>
        <v>0</v>
      </c>
      <c r="AP1204" s="197">
        <f t="shared" si="1022"/>
        <v>0</v>
      </c>
      <c r="AQ1204" s="197">
        <f t="shared" si="1023"/>
        <v>0</v>
      </c>
      <c r="AR1204" s="197" t="str">
        <f t="shared" si="1024"/>
        <v/>
      </c>
      <c r="AS1204" s="197" t="str">
        <f t="shared" si="1025"/>
        <v/>
      </c>
      <c r="AT1204" s="197" t="str">
        <f t="shared" si="1026"/>
        <v/>
      </c>
      <c r="AU1204" s="197" t="str">
        <f t="shared" si="1027"/>
        <v/>
      </c>
      <c r="AV1204" s="199">
        <f t="shared" ca="1" si="1019"/>
        <v>2.0766377645474794</v>
      </c>
      <c r="AX1204" s="162">
        <f t="shared" si="982"/>
        <v>0</v>
      </c>
      <c r="AY1204" s="162">
        <f t="shared" si="983"/>
        <v>0</v>
      </c>
      <c r="AZ1204" s="162">
        <f t="shared" si="984"/>
        <v>0</v>
      </c>
      <c r="BA1204" s="162">
        <f t="shared" si="985"/>
        <v>0</v>
      </c>
      <c r="BB1204" s="162" t="str">
        <f t="shared" si="986"/>
        <v/>
      </c>
      <c r="BC1204" s="162" t="str">
        <f t="shared" si="987"/>
        <v/>
      </c>
      <c r="BD1204" s="162" t="str">
        <f t="shared" si="988"/>
        <v/>
      </c>
      <c r="BE1204" s="162" t="str">
        <f t="shared" si="989"/>
        <v/>
      </c>
      <c r="BG1204" s="169">
        <f t="shared" si="1016"/>
        <v>28.93042671886084</v>
      </c>
      <c r="BH1204" s="169">
        <f t="shared" ca="1" si="1017"/>
        <v>2.0052415639942436</v>
      </c>
    </row>
    <row r="1205" spans="11:60" x14ac:dyDescent="0.25">
      <c r="K1205" s="199">
        <f t="shared" si="990"/>
        <v>28.981812911967165</v>
      </c>
      <c r="L1205" s="201">
        <f t="shared" si="991"/>
        <v>0.2430658974497838</v>
      </c>
      <c r="M1205" s="201">
        <f t="shared" si="992"/>
        <v>0.24511013446720659</v>
      </c>
      <c r="N1205" s="201">
        <f t="shared" si="993"/>
        <v>0.25763731877104112</v>
      </c>
      <c r="O1205" s="201">
        <f t="shared" si="994"/>
        <v>0.24329047975248771</v>
      </c>
      <c r="P1205" s="201" t="str">
        <f t="shared" si="995"/>
        <v/>
      </c>
      <c r="Q1205" s="201" t="str">
        <f t="shared" si="996"/>
        <v/>
      </c>
      <c r="R1205" s="201" t="str">
        <f t="shared" si="997"/>
        <v/>
      </c>
      <c r="S1205" s="201" t="str">
        <f t="shared" si="998"/>
        <v/>
      </c>
      <c r="T1205" s="199">
        <f t="shared" si="999"/>
        <v>0</v>
      </c>
      <c r="U1205" s="199">
        <f t="shared" si="1000"/>
        <v>0</v>
      </c>
      <c r="V1205" s="199">
        <f t="shared" si="1001"/>
        <v>0</v>
      </c>
      <c r="W1205" s="199">
        <f t="shared" si="1002"/>
        <v>0</v>
      </c>
      <c r="X1205" s="199" t="str">
        <f t="shared" si="1003"/>
        <v/>
      </c>
      <c r="Y1205" s="199" t="str">
        <f t="shared" si="1004"/>
        <v/>
      </c>
      <c r="Z1205" s="199" t="str">
        <f t="shared" si="1005"/>
        <v/>
      </c>
      <c r="AA1205" s="199" t="str">
        <f t="shared" si="1006"/>
        <v/>
      </c>
      <c r="AB1205" s="201">
        <f t="shared" ca="1" si="1007"/>
        <v>2.107199545779348</v>
      </c>
      <c r="AD1205" s="162">
        <f t="shared" si="1008"/>
        <v>0</v>
      </c>
      <c r="AE1205" s="162">
        <f t="shared" si="1009"/>
        <v>0</v>
      </c>
      <c r="AF1205" s="162">
        <f t="shared" si="1010"/>
        <v>0</v>
      </c>
      <c r="AG1205" s="162">
        <f t="shared" si="1011"/>
        <v>0</v>
      </c>
      <c r="AH1205" s="162" t="str">
        <f t="shared" si="1012"/>
        <v/>
      </c>
      <c r="AI1205" s="162" t="str">
        <f t="shared" si="1013"/>
        <v/>
      </c>
      <c r="AJ1205" s="162" t="str">
        <f t="shared" si="1014"/>
        <v/>
      </c>
      <c r="AK1205" s="162" t="str">
        <f t="shared" si="1015"/>
        <v/>
      </c>
      <c r="AM1205" s="199">
        <f t="shared" si="1018"/>
        <v>12.641327260075602</v>
      </c>
      <c r="AN1205" s="197">
        <f t="shared" si="1020"/>
        <v>0</v>
      </c>
      <c r="AO1205" s="197">
        <f t="shared" si="1021"/>
        <v>0</v>
      </c>
      <c r="AP1205" s="197">
        <f t="shared" si="1022"/>
        <v>0</v>
      </c>
      <c r="AQ1205" s="197">
        <f t="shared" si="1023"/>
        <v>0</v>
      </c>
      <c r="AR1205" s="197" t="str">
        <f t="shared" si="1024"/>
        <v/>
      </c>
      <c r="AS1205" s="197" t="str">
        <f t="shared" si="1025"/>
        <v/>
      </c>
      <c r="AT1205" s="197" t="str">
        <f t="shared" si="1026"/>
        <v/>
      </c>
      <c r="AU1205" s="197" t="str">
        <f t="shared" si="1027"/>
        <v/>
      </c>
      <c r="AV1205" s="199">
        <f t="shared" ca="1" si="1019"/>
        <v>2.077679658059012</v>
      </c>
      <c r="AX1205" s="162">
        <f t="shared" si="982"/>
        <v>0</v>
      </c>
      <c r="AY1205" s="162">
        <f t="shared" si="983"/>
        <v>0</v>
      </c>
      <c r="AZ1205" s="162">
        <f t="shared" si="984"/>
        <v>0</v>
      </c>
      <c r="BA1205" s="162">
        <f t="shared" si="985"/>
        <v>0</v>
      </c>
      <c r="BB1205" s="162" t="str">
        <f t="shared" si="986"/>
        <v/>
      </c>
      <c r="BC1205" s="162" t="str">
        <f t="shared" si="987"/>
        <v/>
      </c>
      <c r="BD1205" s="162" t="str">
        <f t="shared" si="988"/>
        <v/>
      </c>
      <c r="BE1205" s="162" t="str">
        <f t="shared" si="989"/>
        <v/>
      </c>
      <c r="BG1205" s="169">
        <f t="shared" si="1016"/>
        <v>28.956119815414002</v>
      </c>
      <c r="BH1205" s="169">
        <f t="shared" ca="1" si="1017"/>
        <v>2.0763993215422554</v>
      </c>
    </row>
    <row r="1206" spans="11:60" x14ac:dyDescent="0.25">
      <c r="K1206" s="199">
        <f t="shared" si="990"/>
        <v>29.007506008520327</v>
      </c>
      <c r="L1206" s="201">
        <f t="shared" si="991"/>
        <v>0.24328138140142366</v>
      </c>
      <c r="M1206" s="201">
        <f t="shared" si="992"/>
        <v>0.24532743068570589</v>
      </c>
      <c r="N1206" s="201">
        <f t="shared" si="993"/>
        <v>0.25786572064938423</v>
      </c>
      <c r="O1206" s="201">
        <f t="shared" si="994"/>
        <v>0.24350616280191367</v>
      </c>
      <c r="P1206" s="201" t="str">
        <f t="shared" si="995"/>
        <v/>
      </c>
      <c r="Q1206" s="201" t="str">
        <f t="shared" si="996"/>
        <v/>
      </c>
      <c r="R1206" s="201" t="str">
        <f t="shared" si="997"/>
        <v/>
      </c>
      <c r="S1206" s="201" t="str">
        <f t="shared" si="998"/>
        <v/>
      </c>
      <c r="T1206" s="199">
        <f t="shared" si="999"/>
        <v>0</v>
      </c>
      <c r="U1206" s="199">
        <f t="shared" si="1000"/>
        <v>0</v>
      </c>
      <c r="V1206" s="199">
        <f t="shared" si="1001"/>
        <v>0</v>
      </c>
      <c r="W1206" s="199">
        <f t="shared" si="1002"/>
        <v>0</v>
      </c>
      <c r="X1206" s="199" t="str">
        <f t="shared" si="1003"/>
        <v/>
      </c>
      <c r="Y1206" s="199" t="str">
        <f t="shared" si="1004"/>
        <v/>
      </c>
      <c r="Z1206" s="199" t="str">
        <f t="shared" si="1005"/>
        <v/>
      </c>
      <c r="AA1206" s="199" t="str">
        <f t="shared" si="1006"/>
        <v/>
      </c>
      <c r="AB1206" s="201">
        <f t="shared" ca="1" si="1007"/>
        <v>2.0530015660594261</v>
      </c>
      <c r="AD1206" s="162">
        <f t="shared" si="1008"/>
        <v>0</v>
      </c>
      <c r="AE1206" s="162">
        <f t="shared" si="1009"/>
        <v>0</v>
      </c>
      <c r="AF1206" s="162">
        <f t="shared" si="1010"/>
        <v>0</v>
      </c>
      <c r="AG1206" s="162">
        <f t="shared" si="1011"/>
        <v>0</v>
      </c>
      <c r="AH1206" s="162" t="str">
        <f t="shared" si="1012"/>
        <v/>
      </c>
      <c r="AI1206" s="162" t="str">
        <f t="shared" si="1013"/>
        <v/>
      </c>
      <c r="AJ1206" s="162" t="str">
        <f t="shared" si="1014"/>
        <v/>
      </c>
      <c r="AK1206" s="162" t="str">
        <f t="shared" si="1015"/>
        <v/>
      </c>
      <c r="AM1206" s="199">
        <f t="shared" si="1018"/>
        <v>12.652544054450114</v>
      </c>
      <c r="AN1206" s="197">
        <f t="shared" si="1020"/>
        <v>0</v>
      </c>
      <c r="AO1206" s="197">
        <f t="shared" si="1021"/>
        <v>0</v>
      </c>
      <c r="AP1206" s="197">
        <f t="shared" si="1022"/>
        <v>0</v>
      </c>
      <c r="AQ1206" s="197">
        <f t="shared" si="1023"/>
        <v>0</v>
      </c>
      <c r="AR1206" s="197" t="str">
        <f t="shared" si="1024"/>
        <v/>
      </c>
      <c r="AS1206" s="197" t="str">
        <f t="shared" si="1025"/>
        <v/>
      </c>
      <c r="AT1206" s="197" t="str">
        <f t="shared" si="1026"/>
        <v/>
      </c>
      <c r="AU1206" s="197" t="str">
        <f t="shared" si="1027"/>
        <v/>
      </c>
      <c r="AV1206" s="199">
        <f t="shared" ca="1" si="1019"/>
        <v>2.1027729588113719</v>
      </c>
      <c r="AX1206" s="162">
        <f t="shared" ref="AX1206:AX1269" si="1028">IF(AN1206="","",($AM1207-$AM1206)*AN1206)</f>
        <v>0</v>
      </c>
      <c r="AY1206" s="162">
        <f t="shared" ref="AY1206:AY1269" si="1029">IF(AO1206="","",($AM1207-$AM1206)*AO1206)</f>
        <v>0</v>
      </c>
      <c r="AZ1206" s="162">
        <f t="shared" ref="AZ1206:AZ1269" si="1030">IF(AP1206="","",($AM1207-$AM1206)*AP1206)</f>
        <v>0</v>
      </c>
      <c r="BA1206" s="162">
        <f t="shared" ref="BA1206:BA1269" si="1031">IF(AQ1206="","",($AM1207-$AM1206)*AQ1206)</f>
        <v>0</v>
      </c>
      <c r="BB1206" s="162" t="str">
        <f t="shared" ref="BB1206:BB1269" si="1032">IF(AR1206="","",($AM1207-$AM1206)*AR1206)</f>
        <v/>
      </c>
      <c r="BC1206" s="162" t="str">
        <f t="shared" ref="BC1206:BC1269" si="1033">IF(AS1206="","",($AM1207-$AM1206)*AS1206)</f>
        <v/>
      </c>
      <c r="BD1206" s="162" t="str">
        <f t="shared" ref="BD1206:BD1269" si="1034">IF(AT1206="","",($AM1207-$AM1206)*AT1206)</f>
        <v/>
      </c>
      <c r="BE1206" s="162" t="str">
        <f t="shared" ref="BE1206:BE1269" si="1035">IF(AU1206="","",($AM1207-$AM1206)*AU1206)</f>
        <v/>
      </c>
      <c r="BG1206" s="169">
        <f t="shared" si="1016"/>
        <v>28.981812911967165</v>
      </c>
      <c r="BH1206" s="169">
        <f t="shared" ca="1" si="1017"/>
        <v>2.107199545779348</v>
      </c>
    </row>
    <row r="1207" spans="11:60" x14ac:dyDescent="0.25">
      <c r="K1207" s="199">
        <f t="shared" si="990"/>
        <v>29.033199105073489</v>
      </c>
      <c r="L1207" s="201">
        <f t="shared" si="991"/>
        <v>0.24349686535306356</v>
      </c>
      <c r="M1207" s="201">
        <f t="shared" si="992"/>
        <v>0.24554472690420517</v>
      </c>
      <c r="N1207" s="201">
        <f t="shared" si="993"/>
        <v>0.2580941225277274</v>
      </c>
      <c r="O1207" s="201">
        <f t="shared" si="994"/>
        <v>0.24372184585133963</v>
      </c>
      <c r="P1207" s="201" t="str">
        <f t="shared" si="995"/>
        <v/>
      </c>
      <c r="Q1207" s="201" t="str">
        <f t="shared" si="996"/>
        <v/>
      </c>
      <c r="R1207" s="201" t="str">
        <f t="shared" si="997"/>
        <v/>
      </c>
      <c r="S1207" s="201" t="str">
        <f t="shared" si="998"/>
        <v/>
      </c>
      <c r="T1207" s="199">
        <f t="shared" si="999"/>
        <v>0</v>
      </c>
      <c r="U1207" s="199">
        <f t="shared" si="1000"/>
        <v>0</v>
      </c>
      <c r="V1207" s="199">
        <f t="shared" si="1001"/>
        <v>0</v>
      </c>
      <c r="W1207" s="199">
        <f t="shared" si="1002"/>
        <v>0</v>
      </c>
      <c r="X1207" s="199" t="str">
        <f t="shared" si="1003"/>
        <v/>
      </c>
      <c r="Y1207" s="199" t="str">
        <f t="shared" si="1004"/>
        <v/>
      </c>
      <c r="Z1207" s="199" t="str">
        <f t="shared" si="1005"/>
        <v/>
      </c>
      <c r="AA1207" s="199" t="str">
        <f t="shared" si="1006"/>
        <v/>
      </c>
      <c r="AB1207" s="201">
        <f t="shared" ca="1" si="1007"/>
        <v>2.0908048170853863</v>
      </c>
      <c r="AD1207" s="162">
        <f t="shared" si="1008"/>
        <v>0</v>
      </c>
      <c r="AE1207" s="162">
        <f t="shared" si="1009"/>
        <v>0</v>
      </c>
      <c r="AF1207" s="162">
        <f t="shared" si="1010"/>
        <v>0</v>
      </c>
      <c r="AG1207" s="162">
        <f t="shared" si="1011"/>
        <v>0</v>
      </c>
      <c r="AH1207" s="162" t="str">
        <f t="shared" si="1012"/>
        <v/>
      </c>
      <c r="AI1207" s="162" t="str">
        <f t="shared" si="1013"/>
        <v/>
      </c>
      <c r="AJ1207" s="162" t="str">
        <f t="shared" si="1014"/>
        <v/>
      </c>
      <c r="AK1207" s="162" t="str">
        <f t="shared" si="1015"/>
        <v/>
      </c>
      <c r="AM1207" s="199">
        <f t="shared" si="1018"/>
        <v>12.663760848824626</v>
      </c>
      <c r="AN1207" s="197">
        <f t="shared" si="1020"/>
        <v>0</v>
      </c>
      <c r="AO1207" s="197">
        <f t="shared" si="1021"/>
        <v>0</v>
      </c>
      <c r="AP1207" s="197">
        <f t="shared" si="1022"/>
        <v>0</v>
      </c>
      <c r="AQ1207" s="197">
        <f t="shared" si="1023"/>
        <v>0</v>
      </c>
      <c r="AR1207" s="197" t="str">
        <f t="shared" si="1024"/>
        <v/>
      </c>
      <c r="AS1207" s="197" t="str">
        <f t="shared" si="1025"/>
        <v/>
      </c>
      <c r="AT1207" s="197" t="str">
        <f t="shared" si="1026"/>
        <v/>
      </c>
      <c r="AU1207" s="197" t="str">
        <f t="shared" si="1027"/>
        <v/>
      </c>
      <c r="AV1207" s="199">
        <f t="shared" ca="1" si="1019"/>
        <v>2.1744881693970548</v>
      </c>
      <c r="AX1207" s="162">
        <f t="shared" si="1028"/>
        <v>0</v>
      </c>
      <c r="AY1207" s="162">
        <f t="shared" si="1029"/>
        <v>0</v>
      </c>
      <c r="AZ1207" s="162">
        <f t="shared" si="1030"/>
        <v>0</v>
      </c>
      <c r="BA1207" s="162">
        <f t="shared" si="1031"/>
        <v>0</v>
      </c>
      <c r="BB1207" s="162" t="str">
        <f t="shared" si="1032"/>
        <v/>
      </c>
      <c r="BC1207" s="162" t="str">
        <f t="shared" si="1033"/>
        <v/>
      </c>
      <c r="BD1207" s="162" t="str">
        <f t="shared" si="1034"/>
        <v/>
      </c>
      <c r="BE1207" s="162" t="str">
        <f t="shared" si="1035"/>
        <v/>
      </c>
      <c r="BG1207" s="169">
        <f t="shared" si="1016"/>
        <v>29.007506008520327</v>
      </c>
      <c r="BH1207" s="169">
        <f t="shared" ca="1" si="1017"/>
        <v>2.0530015660594261</v>
      </c>
    </row>
    <row r="1208" spans="11:60" x14ac:dyDescent="0.25">
      <c r="K1208" s="199">
        <f t="shared" si="990"/>
        <v>29.058892201626652</v>
      </c>
      <c r="L1208" s="201">
        <f t="shared" si="991"/>
        <v>0.24371234930470342</v>
      </c>
      <c r="M1208" s="201">
        <f t="shared" si="992"/>
        <v>0.24576202312270448</v>
      </c>
      <c r="N1208" s="201">
        <f t="shared" si="993"/>
        <v>0.25832252440607051</v>
      </c>
      <c r="O1208" s="201">
        <f t="shared" si="994"/>
        <v>0.24393752890076559</v>
      </c>
      <c r="P1208" s="201" t="str">
        <f t="shared" si="995"/>
        <v/>
      </c>
      <c r="Q1208" s="201" t="str">
        <f t="shared" si="996"/>
        <v/>
      </c>
      <c r="R1208" s="201" t="str">
        <f t="shared" si="997"/>
        <v/>
      </c>
      <c r="S1208" s="201" t="str">
        <f t="shared" si="998"/>
        <v/>
      </c>
      <c r="T1208" s="199">
        <f t="shared" si="999"/>
        <v>0</v>
      </c>
      <c r="U1208" s="199">
        <f t="shared" si="1000"/>
        <v>0</v>
      </c>
      <c r="V1208" s="199">
        <f t="shared" si="1001"/>
        <v>0</v>
      </c>
      <c r="W1208" s="199">
        <f t="shared" si="1002"/>
        <v>0</v>
      </c>
      <c r="X1208" s="199" t="str">
        <f t="shared" si="1003"/>
        <v/>
      </c>
      <c r="Y1208" s="199" t="str">
        <f t="shared" si="1004"/>
        <v/>
      </c>
      <c r="Z1208" s="199" t="str">
        <f t="shared" si="1005"/>
        <v/>
      </c>
      <c r="AA1208" s="199" t="str">
        <f t="shared" si="1006"/>
        <v/>
      </c>
      <c r="AB1208" s="201">
        <f t="shared" ca="1" si="1007"/>
        <v>2.1370519256299705</v>
      </c>
      <c r="AD1208" s="162">
        <f t="shared" si="1008"/>
        <v>0</v>
      </c>
      <c r="AE1208" s="162">
        <f t="shared" si="1009"/>
        <v>0</v>
      </c>
      <c r="AF1208" s="162">
        <f t="shared" si="1010"/>
        <v>0</v>
      </c>
      <c r="AG1208" s="162">
        <f t="shared" si="1011"/>
        <v>0</v>
      </c>
      <c r="AH1208" s="162" t="str">
        <f t="shared" si="1012"/>
        <v/>
      </c>
      <c r="AI1208" s="162" t="str">
        <f t="shared" si="1013"/>
        <v/>
      </c>
      <c r="AJ1208" s="162" t="str">
        <f t="shared" si="1014"/>
        <v/>
      </c>
      <c r="AK1208" s="162" t="str">
        <f t="shared" si="1015"/>
        <v/>
      </c>
      <c r="AM1208" s="199">
        <f t="shared" si="1018"/>
        <v>12.674977643199139</v>
      </c>
      <c r="AN1208" s="197">
        <f t="shared" si="1020"/>
        <v>0</v>
      </c>
      <c r="AO1208" s="197">
        <f t="shared" si="1021"/>
        <v>0</v>
      </c>
      <c r="AP1208" s="197">
        <f t="shared" si="1022"/>
        <v>0</v>
      </c>
      <c r="AQ1208" s="197">
        <f t="shared" si="1023"/>
        <v>0</v>
      </c>
      <c r="AR1208" s="197" t="str">
        <f t="shared" si="1024"/>
        <v/>
      </c>
      <c r="AS1208" s="197" t="str">
        <f t="shared" si="1025"/>
        <v/>
      </c>
      <c r="AT1208" s="197" t="str">
        <f t="shared" si="1026"/>
        <v/>
      </c>
      <c r="AU1208" s="197" t="str">
        <f t="shared" si="1027"/>
        <v/>
      </c>
      <c r="AV1208" s="199">
        <f t="shared" ca="1" si="1019"/>
        <v>2.1343063315425748</v>
      </c>
      <c r="AX1208" s="162">
        <f t="shared" si="1028"/>
        <v>0</v>
      </c>
      <c r="AY1208" s="162">
        <f t="shared" si="1029"/>
        <v>0</v>
      </c>
      <c r="AZ1208" s="162">
        <f t="shared" si="1030"/>
        <v>0</v>
      </c>
      <c r="BA1208" s="162">
        <f t="shared" si="1031"/>
        <v>0</v>
      </c>
      <c r="BB1208" s="162" t="str">
        <f t="shared" si="1032"/>
        <v/>
      </c>
      <c r="BC1208" s="162" t="str">
        <f t="shared" si="1033"/>
        <v/>
      </c>
      <c r="BD1208" s="162" t="str">
        <f t="shared" si="1034"/>
        <v/>
      </c>
      <c r="BE1208" s="162" t="str">
        <f t="shared" si="1035"/>
        <v/>
      </c>
      <c r="BG1208" s="169">
        <f t="shared" si="1016"/>
        <v>29.033199105073489</v>
      </c>
      <c r="BH1208" s="169">
        <f t="shared" ca="1" si="1017"/>
        <v>2.0908048170853863</v>
      </c>
    </row>
    <row r="1209" spans="11:60" x14ac:dyDescent="0.25">
      <c r="K1209" s="199">
        <f t="shared" si="990"/>
        <v>29.084585298179814</v>
      </c>
      <c r="L1209" s="201">
        <f t="shared" si="991"/>
        <v>0.24392783325634332</v>
      </c>
      <c r="M1209" s="201">
        <f t="shared" si="992"/>
        <v>0.24597931934120379</v>
      </c>
      <c r="N1209" s="201">
        <f t="shared" si="993"/>
        <v>0.25855092628441362</v>
      </c>
      <c r="O1209" s="201">
        <f t="shared" si="994"/>
        <v>0.24415321195019157</v>
      </c>
      <c r="P1209" s="201" t="str">
        <f t="shared" si="995"/>
        <v/>
      </c>
      <c r="Q1209" s="201" t="str">
        <f t="shared" si="996"/>
        <v/>
      </c>
      <c r="R1209" s="201" t="str">
        <f t="shared" si="997"/>
        <v/>
      </c>
      <c r="S1209" s="201" t="str">
        <f t="shared" si="998"/>
        <v/>
      </c>
      <c r="T1209" s="199">
        <f t="shared" si="999"/>
        <v>0</v>
      </c>
      <c r="U1209" s="199">
        <f t="shared" si="1000"/>
        <v>0</v>
      </c>
      <c r="V1209" s="199">
        <f t="shared" si="1001"/>
        <v>0</v>
      </c>
      <c r="W1209" s="199">
        <f t="shared" si="1002"/>
        <v>0</v>
      </c>
      <c r="X1209" s="199" t="str">
        <f t="shared" si="1003"/>
        <v/>
      </c>
      <c r="Y1209" s="199" t="str">
        <f t="shared" si="1004"/>
        <v/>
      </c>
      <c r="Z1209" s="199" t="str">
        <f t="shared" si="1005"/>
        <v/>
      </c>
      <c r="AA1209" s="199" t="str">
        <f t="shared" si="1006"/>
        <v/>
      </c>
      <c r="AB1209" s="201">
        <f t="shared" ca="1" si="1007"/>
        <v>2.0081405011756899</v>
      </c>
      <c r="AD1209" s="162">
        <f t="shared" si="1008"/>
        <v>0</v>
      </c>
      <c r="AE1209" s="162">
        <f t="shared" si="1009"/>
        <v>0</v>
      </c>
      <c r="AF1209" s="162">
        <f t="shared" si="1010"/>
        <v>0</v>
      </c>
      <c r="AG1209" s="162">
        <f t="shared" si="1011"/>
        <v>0</v>
      </c>
      <c r="AH1209" s="162" t="str">
        <f t="shared" si="1012"/>
        <v/>
      </c>
      <c r="AI1209" s="162" t="str">
        <f t="shared" si="1013"/>
        <v/>
      </c>
      <c r="AJ1209" s="162" t="str">
        <f t="shared" si="1014"/>
        <v/>
      </c>
      <c r="AK1209" s="162" t="str">
        <f t="shared" si="1015"/>
        <v/>
      </c>
      <c r="AM1209" s="199">
        <f t="shared" si="1018"/>
        <v>12.686194437573651</v>
      </c>
      <c r="AN1209" s="197">
        <f t="shared" si="1020"/>
        <v>0</v>
      </c>
      <c r="AO1209" s="197">
        <f t="shared" si="1021"/>
        <v>0</v>
      </c>
      <c r="AP1209" s="197">
        <f t="shared" si="1022"/>
        <v>0</v>
      </c>
      <c r="AQ1209" s="197">
        <f t="shared" si="1023"/>
        <v>0</v>
      </c>
      <c r="AR1209" s="197" t="str">
        <f t="shared" si="1024"/>
        <v/>
      </c>
      <c r="AS1209" s="197" t="str">
        <f t="shared" si="1025"/>
        <v/>
      </c>
      <c r="AT1209" s="197" t="str">
        <f t="shared" si="1026"/>
        <v/>
      </c>
      <c r="AU1209" s="197" t="str">
        <f t="shared" si="1027"/>
        <v/>
      </c>
      <c r="AV1209" s="199">
        <f t="shared" ca="1" si="1019"/>
        <v>2.0990262446312888</v>
      </c>
      <c r="AX1209" s="162">
        <f t="shared" si="1028"/>
        <v>0</v>
      </c>
      <c r="AY1209" s="162">
        <f t="shared" si="1029"/>
        <v>0</v>
      </c>
      <c r="AZ1209" s="162">
        <f t="shared" si="1030"/>
        <v>0</v>
      </c>
      <c r="BA1209" s="162">
        <f t="shared" si="1031"/>
        <v>0</v>
      </c>
      <c r="BB1209" s="162" t="str">
        <f t="shared" si="1032"/>
        <v/>
      </c>
      <c r="BC1209" s="162" t="str">
        <f t="shared" si="1033"/>
        <v/>
      </c>
      <c r="BD1209" s="162" t="str">
        <f t="shared" si="1034"/>
        <v/>
      </c>
      <c r="BE1209" s="162" t="str">
        <f t="shared" si="1035"/>
        <v/>
      </c>
      <c r="BG1209" s="169">
        <f t="shared" si="1016"/>
        <v>29.058892201626652</v>
      </c>
      <c r="BH1209" s="169">
        <f t="shared" ca="1" si="1017"/>
        <v>2.1370519256299705</v>
      </c>
    </row>
    <row r="1210" spans="11:60" x14ac:dyDescent="0.25">
      <c r="K1210" s="199">
        <f t="shared" si="990"/>
        <v>29.110278394732976</v>
      </c>
      <c r="L1210" s="201">
        <f t="shared" si="991"/>
        <v>0.24414331720798318</v>
      </c>
      <c r="M1210" s="201">
        <f t="shared" si="992"/>
        <v>0.2461966155597031</v>
      </c>
      <c r="N1210" s="201">
        <f t="shared" si="993"/>
        <v>0.25877932816275673</v>
      </c>
      <c r="O1210" s="201">
        <f t="shared" si="994"/>
        <v>0.24436889499961753</v>
      </c>
      <c r="P1210" s="201" t="str">
        <f t="shared" si="995"/>
        <v/>
      </c>
      <c r="Q1210" s="201" t="str">
        <f t="shared" si="996"/>
        <v/>
      </c>
      <c r="R1210" s="201" t="str">
        <f t="shared" si="997"/>
        <v/>
      </c>
      <c r="S1210" s="201" t="str">
        <f t="shared" si="998"/>
        <v/>
      </c>
      <c r="T1210" s="199">
        <f t="shared" si="999"/>
        <v>0</v>
      </c>
      <c r="U1210" s="199">
        <f t="shared" si="1000"/>
        <v>0</v>
      </c>
      <c r="V1210" s="199">
        <f t="shared" si="1001"/>
        <v>0</v>
      </c>
      <c r="W1210" s="199">
        <f t="shared" si="1002"/>
        <v>0</v>
      </c>
      <c r="X1210" s="199" t="str">
        <f t="shared" si="1003"/>
        <v/>
      </c>
      <c r="Y1210" s="199" t="str">
        <f t="shared" si="1004"/>
        <v/>
      </c>
      <c r="Z1210" s="199" t="str">
        <f t="shared" si="1005"/>
        <v/>
      </c>
      <c r="AA1210" s="199" t="str">
        <f t="shared" si="1006"/>
        <v/>
      </c>
      <c r="AB1210" s="201">
        <f t="shared" ca="1" si="1007"/>
        <v>2.0748633633905635</v>
      </c>
      <c r="AD1210" s="162">
        <f t="shared" si="1008"/>
        <v>0</v>
      </c>
      <c r="AE1210" s="162">
        <f t="shared" si="1009"/>
        <v>0</v>
      </c>
      <c r="AF1210" s="162">
        <f t="shared" si="1010"/>
        <v>0</v>
      </c>
      <c r="AG1210" s="162">
        <f t="shared" si="1011"/>
        <v>0</v>
      </c>
      <c r="AH1210" s="162" t="str">
        <f t="shared" si="1012"/>
        <v/>
      </c>
      <c r="AI1210" s="162" t="str">
        <f t="shared" si="1013"/>
        <v/>
      </c>
      <c r="AJ1210" s="162" t="str">
        <f t="shared" si="1014"/>
        <v/>
      </c>
      <c r="AK1210" s="162" t="str">
        <f t="shared" si="1015"/>
        <v/>
      </c>
      <c r="AM1210" s="199">
        <f t="shared" si="1018"/>
        <v>12.697411231948163</v>
      </c>
      <c r="AN1210" s="197">
        <f t="shared" si="1020"/>
        <v>0</v>
      </c>
      <c r="AO1210" s="197">
        <f t="shared" si="1021"/>
        <v>0</v>
      </c>
      <c r="AP1210" s="197">
        <f t="shared" si="1022"/>
        <v>0</v>
      </c>
      <c r="AQ1210" s="197">
        <f t="shared" si="1023"/>
        <v>0</v>
      </c>
      <c r="AR1210" s="197" t="str">
        <f t="shared" si="1024"/>
        <v/>
      </c>
      <c r="AS1210" s="197" t="str">
        <f t="shared" si="1025"/>
        <v/>
      </c>
      <c r="AT1210" s="197" t="str">
        <f t="shared" si="1026"/>
        <v/>
      </c>
      <c r="AU1210" s="197" t="str">
        <f t="shared" si="1027"/>
        <v/>
      </c>
      <c r="AV1210" s="199">
        <f t="shared" ca="1" si="1019"/>
        <v>2.1769692747947968</v>
      </c>
      <c r="AX1210" s="162">
        <f t="shared" si="1028"/>
        <v>0</v>
      </c>
      <c r="AY1210" s="162">
        <f t="shared" si="1029"/>
        <v>0</v>
      </c>
      <c r="AZ1210" s="162">
        <f t="shared" si="1030"/>
        <v>0</v>
      </c>
      <c r="BA1210" s="162">
        <f t="shared" si="1031"/>
        <v>0</v>
      </c>
      <c r="BB1210" s="162" t="str">
        <f t="shared" si="1032"/>
        <v/>
      </c>
      <c r="BC1210" s="162" t="str">
        <f t="shared" si="1033"/>
        <v/>
      </c>
      <c r="BD1210" s="162" t="str">
        <f t="shared" si="1034"/>
        <v/>
      </c>
      <c r="BE1210" s="162" t="str">
        <f t="shared" si="1035"/>
        <v/>
      </c>
      <c r="BG1210" s="169">
        <f t="shared" si="1016"/>
        <v>29.084585298179814</v>
      </c>
      <c r="BH1210" s="169">
        <f t="shared" ca="1" si="1017"/>
        <v>2.0081405011756899</v>
      </c>
    </row>
    <row r="1211" spans="11:60" x14ac:dyDescent="0.25">
      <c r="K1211" s="199">
        <f t="shared" si="990"/>
        <v>29.135971491286139</v>
      </c>
      <c r="L1211" s="201">
        <f t="shared" si="991"/>
        <v>0.24435880115962305</v>
      </c>
      <c r="M1211" s="201">
        <f t="shared" si="992"/>
        <v>0.24641391177820238</v>
      </c>
      <c r="N1211" s="201">
        <f t="shared" si="993"/>
        <v>0.25900773004109984</v>
      </c>
      <c r="O1211" s="201">
        <f t="shared" si="994"/>
        <v>0.24458457804904346</v>
      </c>
      <c r="P1211" s="201" t="str">
        <f t="shared" si="995"/>
        <v/>
      </c>
      <c r="Q1211" s="201" t="str">
        <f t="shared" si="996"/>
        <v/>
      </c>
      <c r="R1211" s="201" t="str">
        <f t="shared" si="997"/>
        <v/>
      </c>
      <c r="S1211" s="201" t="str">
        <f t="shared" si="998"/>
        <v/>
      </c>
      <c r="T1211" s="199">
        <f t="shared" si="999"/>
        <v>0</v>
      </c>
      <c r="U1211" s="199">
        <f t="shared" si="1000"/>
        <v>0</v>
      </c>
      <c r="V1211" s="199">
        <f t="shared" si="1001"/>
        <v>0</v>
      </c>
      <c r="W1211" s="199">
        <f t="shared" si="1002"/>
        <v>0</v>
      </c>
      <c r="X1211" s="199" t="str">
        <f t="shared" si="1003"/>
        <v/>
      </c>
      <c r="Y1211" s="199" t="str">
        <f t="shared" si="1004"/>
        <v/>
      </c>
      <c r="Z1211" s="199" t="str">
        <f t="shared" si="1005"/>
        <v/>
      </c>
      <c r="AA1211" s="199" t="str">
        <f t="shared" si="1006"/>
        <v/>
      </c>
      <c r="AB1211" s="201">
        <f t="shared" ca="1" si="1007"/>
        <v>2.0488498661214711</v>
      </c>
      <c r="AD1211" s="162">
        <f t="shared" si="1008"/>
        <v>0</v>
      </c>
      <c r="AE1211" s="162">
        <f t="shared" si="1009"/>
        <v>0</v>
      </c>
      <c r="AF1211" s="162">
        <f t="shared" si="1010"/>
        <v>0</v>
      </c>
      <c r="AG1211" s="162">
        <f t="shared" si="1011"/>
        <v>0</v>
      </c>
      <c r="AH1211" s="162" t="str">
        <f t="shared" si="1012"/>
        <v/>
      </c>
      <c r="AI1211" s="162" t="str">
        <f t="shared" si="1013"/>
        <v/>
      </c>
      <c r="AJ1211" s="162" t="str">
        <f t="shared" si="1014"/>
        <v/>
      </c>
      <c r="AK1211" s="162" t="str">
        <f t="shared" si="1015"/>
        <v/>
      </c>
      <c r="AM1211" s="199">
        <f t="shared" si="1018"/>
        <v>12.708628026322675</v>
      </c>
      <c r="AN1211" s="197">
        <f t="shared" si="1020"/>
        <v>0</v>
      </c>
      <c r="AO1211" s="197">
        <f t="shared" si="1021"/>
        <v>0</v>
      </c>
      <c r="AP1211" s="197">
        <f t="shared" si="1022"/>
        <v>0</v>
      </c>
      <c r="AQ1211" s="197">
        <f t="shared" si="1023"/>
        <v>0</v>
      </c>
      <c r="AR1211" s="197" t="str">
        <f t="shared" si="1024"/>
        <v/>
      </c>
      <c r="AS1211" s="197" t="str">
        <f t="shared" si="1025"/>
        <v/>
      </c>
      <c r="AT1211" s="197" t="str">
        <f t="shared" si="1026"/>
        <v/>
      </c>
      <c r="AU1211" s="197" t="str">
        <f t="shared" si="1027"/>
        <v/>
      </c>
      <c r="AV1211" s="199">
        <f t="shared" ca="1" si="1019"/>
        <v>2.1560121413219249</v>
      </c>
      <c r="AX1211" s="162">
        <f t="shared" si="1028"/>
        <v>0</v>
      </c>
      <c r="AY1211" s="162">
        <f t="shared" si="1029"/>
        <v>0</v>
      </c>
      <c r="AZ1211" s="162">
        <f t="shared" si="1030"/>
        <v>0</v>
      </c>
      <c r="BA1211" s="162">
        <f t="shared" si="1031"/>
        <v>0</v>
      </c>
      <c r="BB1211" s="162" t="str">
        <f t="shared" si="1032"/>
        <v/>
      </c>
      <c r="BC1211" s="162" t="str">
        <f t="shared" si="1033"/>
        <v/>
      </c>
      <c r="BD1211" s="162" t="str">
        <f t="shared" si="1034"/>
        <v/>
      </c>
      <c r="BE1211" s="162" t="str">
        <f t="shared" si="1035"/>
        <v/>
      </c>
      <c r="BG1211" s="169">
        <f t="shared" si="1016"/>
        <v>29.110278394732976</v>
      </c>
      <c r="BH1211" s="169">
        <f t="shared" ca="1" si="1017"/>
        <v>2.0748633633905635</v>
      </c>
    </row>
    <row r="1212" spans="11:60" x14ac:dyDescent="0.25">
      <c r="K1212" s="199">
        <f t="shared" si="990"/>
        <v>29.161664587839301</v>
      </c>
      <c r="L1212" s="201">
        <f t="shared" si="991"/>
        <v>0.24457428511126295</v>
      </c>
      <c r="M1212" s="201">
        <f t="shared" si="992"/>
        <v>0.24663120799670166</v>
      </c>
      <c r="N1212" s="201">
        <f t="shared" si="993"/>
        <v>0.25923613191944295</v>
      </c>
      <c r="O1212" s="201">
        <f t="shared" si="994"/>
        <v>0.24480026109846945</v>
      </c>
      <c r="P1212" s="201" t="str">
        <f t="shared" si="995"/>
        <v/>
      </c>
      <c r="Q1212" s="201" t="str">
        <f t="shared" si="996"/>
        <v/>
      </c>
      <c r="R1212" s="201" t="str">
        <f t="shared" si="997"/>
        <v/>
      </c>
      <c r="S1212" s="201" t="str">
        <f t="shared" si="998"/>
        <v/>
      </c>
      <c r="T1212" s="199">
        <f t="shared" si="999"/>
        <v>0</v>
      </c>
      <c r="U1212" s="199">
        <f t="shared" si="1000"/>
        <v>0</v>
      </c>
      <c r="V1212" s="199">
        <f t="shared" si="1001"/>
        <v>0</v>
      </c>
      <c r="W1212" s="199">
        <f t="shared" si="1002"/>
        <v>0</v>
      </c>
      <c r="X1212" s="199" t="str">
        <f t="shared" si="1003"/>
        <v/>
      </c>
      <c r="Y1212" s="199" t="str">
        <f t="shared" si="1004"/>
        <v/>
      </c>
      <c r="Z1212" s="199" t="str">
        <f t="shared" si="1005"/>
        <v/>
      </c>
      <c r="AA1212" s="199" t="str">
        <f t="shared" si="1006"/>
        <v/>
      </c>
      <c r="AB1212" s="201">
        <f t="shared" ca="1" si="1007"/>
        <v>2.0102047204806541</v>
      </c>
      <c r="AD1212" s="162">
        <f t="shared" si="1008"/>
        <v>0</v>
      </c>
      <c r="AE1212" s="162">
        <f t="shared" si="1009"/>
        <v>0</v>
      </c>
      <c r="AF1212" s="162">
        <f t="shared" si="1010"/>
        <v>0</v>
      </c>
      <c r="AG1212" s="162">
        <f t="shared" si="1011"/>
        <v>0</v>
      </c>
      <c r="AH1212" s="162" t="str">
        <f t="shared" si="1012"/>
        <v/>
      </c>
      <c r="AI1212" s="162" t="str">
        <f t="shared" si="1013"/>
        <v/>
      </c>
      <c r="AJ1212" s="162" t="str">
        <f t="shared" si="1014"/>
        <v/>
      </c>
      <c r="AK1212" s="162" t="str">
        <f t="shared" si="1015"/>
        <v/>
      </c>
      <c r="AM1212" s="199">
        <f t="shared" si="1018"/>
        <v>12.719844820697187</v>
      </c>
      <c r="AN1212" s="197">
        <f t="shared" si="1020"/>
        <v>0</v>
      </c>
      <c r="AO1212" s="197">
        <f t="shared" si="1021"/>
        <v>0</v>
      </c>
      <c r="AP1212" s="197">
        <f t="shared" si="1022"/>
        <v>0</v>
      </c>
      <c r="AQ1212" s="197">
        <f t="shared" si="1023"/>
        <v>0</v>
      </c>
      <c r="AR1212" s="197" t="str">
        <f t="shared" si="1024"/>
        <v/>
      </c>
      <c r="AS1212" s="197" t="str">
        <f t="shared" si="1025"/>
        <v/>
      </c>
      <c r="AT1212" s="197" t="str">
        <f t="shared" si="1026"/>
        <v/>
      </c>
      <c r="AU1212" s="197" t="str">
        <f t="shared" si="1027"/>
        <v/>
      </c>
      <c r="AV1212" s="199">
        <f t="shared" ca="1" si="1019"/>
        <v>2.0675057750316022</v>
      </c>
      <c r="AX1212" s="162">
        <f t="shared" si="1028"/>
        <v>0</v>
      </c>
      <c r="AY1212" s="162">
        <f t="shared" si="1029"/>
        <v>0</v>
      </c>
      <c r="AZ1212" s="162">
        <f t="shared" si="1030"/>
        <v>0</v>
      </c>
      <c r="BA1212" s="162">
        <f t="shared" si="1031"/>
        <v>0</v>
      </c>
      <c r="BB1212" s="162" t="str">
        <f t="shared" si="1032"/>
        <v/>
      </c>
      <c r="BC1212" s="162" t="str">
        <f t="shared" si="1033"/>
        <v/>
      </c>
      <c r="BD1212" s="162" t="str">
        <f t="shared" si="1034"/>
        <v/>
      </c>
      <c r="BE1212" s="162" t="str">
        <f t="shared" si="1035"/>
        <v/>
      </c>
      <c r="BG1212" s="169">
        <f t="shared" si="1016"/>
        <v>29.135971491286139</v>
      </c>
      <c r="BH1212" s="169">
        <f t="shared" ca="1" si="1017"/>
        <v>2.0488498661214711</v>
      </c>
    </row>
    <row r="1213" spans="11:60" x14ac:dyDescent="0.25">
      <c r="K1213" s="199">
        <f t="shared" si="990"/>
        <v>29.187357684392463</v>
      </c>
      <c r="L1213" s="201">
        <f t="shared" si="991"/>
        <v>0.24478976906290281</v>
      </c>
      <c r="M1213" s="201">
        <f t="shared" si="992"/>
        <v>0.24684850421520096</v>
      </c>
      <c r="N1213" s="201">
        <f t="shared" si="993"/>
        <v>0.25946453379778611</v>
      </c>
      <c r="O1213" s="201">
        <f t="shared" si="994"/>
        <v>0.2450159441478954</v>
      </c>
      <c r="P1213" s="201" t="str">
        <f t="shared" si="995"/>
        <v/>
      </c>
      <c r="Q1213" s="201" t="str">
        <f t="shared" si="996"/>
        <v/>
      </c>
      <c r="R1213" s="201" t="str">
        <f t="shared" si="997"/>
        <v/>
      </c>
      <c r="S1213" s="201" t="str">
        <f t="shared" si="998"/>
        <v/>
      </c>
      <c r="T1213" s="199">
        <f t="shared" si="999"/>
        <v>0</v>
      </c>
      <c r="U1213" s="199">
        <f t="shared" si="1000"/>
        <v>0</v>
      </c>
      <c r="V1213" s="199">
        <f t="shared" si="1001"/>
        <v>0</v>
      </c>
      <c r="W1213" s="199">
        <f t="shared" si="1002"/>
        <v>0</v>
      </c>
      <c r="X1213" s="199" t="str">
        <f t="shared" si="1003"/>
        <v/>
      </c>
      <c r="Y1213" s="199" t="str">
        <f t="shared" si="1004"/>
        <v/>
      </c>
      <c r="Z1213" s="199" t="str">
        <f t="shared" si="1005"/>
        <v/>
      </c>
      <c r="AA1213" s="199" t="str">
        <f t="shared" si="1006"/>
        <v/>
      </c>
      <c r="AB1213" s="201">
        <f t="shared" ca="1" si="1007"/>
        <v>2.1498040865727988</v>
      </c>
      <c r="AD1213" s="162">
        <f t="shared" si="1008"/>
        <v>0</v>
      </c>
      <c r="AE1213" s="162">
        <f t="shared" si="1009"/>
        <v>0</v>
      </c>
      <c r="AF1213" s="162">
        <f t="shared" si="1010"/>
        <v>0</v>
      </c>
      <c r="AG1213" s="162">
        <f t="shared" si="1011"/>
        <v>0</v>
      </c>
      <c r="AH1213" s="162" t="str">
        <f t="shared" si="1012"/>
        <v/>
      </c>
      <c r="AI1213" s="162" t="str">
        <f t="shared" si="1013"/>
        <v/>
      </c>
      <c r="AJ1213" s="162" t="str">
        <f t="shared" si="1014"/>
        <v/>
      </c>
      <c r="AK1213" s="162" t="str">
        <f t="shared" si="1015"/>
        <v/>
      </c>
      <c r="AM1213" s="199">
        <f t="shared" si="1018"/>
        <v>12.731061615071699</v>
      </c>
      <c r="AN1213" s="197">
        <f t="shared" si="1020"/>
        <v>0</v>
      </c>
      <c r="AO1213" s="197">
        <f t="shared" si="1021"/>
        <v>0</v>
      </c>
      <c r="AP1213" s="197">
        <f t="shared" si="1022"/>
        <v>0</v>
      </c>
      <c r="AQ1213" s="197">
        <f t="shared" si="1023"/>
        <v>0</v>
      </c>
      <c r="AR1213" s="197" t="str">
        <f t="shared" si="1024"/>
        <v/>
      </c>
      <c r="AS1213" s="197" t="str">
        <f t="shared" si="1025"/>
        <v/>
      </c>
      <c r="AT1213" s="197" t="str">
        <f t="shared" si="1026"/>
        <v/>
      </c>
      <c r="AU1213" s="197" t="str">
        <f t="shared" si="1027"/>
        <v/>
      </c>
      <c r="AV1213" s="199">
        <f t="shared" ca="1" si="1019"/>
        <v>2.0578553200572847</v>
      </c>
      <c r="AX1213" s="162">
        <f t="shared" si="1028"/>
        <v>0</v>
      </c>
      <c r="AY1213" s="162">
        <f t="shared" si="1029"/>
        <v>0</v>
      </c>
      <c r="AZ1213" s="162">
        <f t="shared" si="1030"/>
        <v>0</v>
      </c>
      <c r="BA1213" s="162">
        <f t="shared" si="1031"/>
        <v>0</v>
      </c>
      <c r="BB1213" s="162" t="str">
        <f t="shared" si="1032"/>
        <v/>
      </c>
      <c r="BC1213" s="162" t="str">
        <f t="shared" si="1033"/>
        <v/>
      </c>
      <c r="BD1213" s="162" t="str">
        <f t="shared" si="1034"/>
        <v/>
      </c>
      <c r="BE1213" s="162" t="str">
        <f t="shared" si="1035"/>
        <v/>
      </c>
      <c r="BG1213" s="169">
        <f t="shared" si="1016"/>
        <v>29.161664587839301</v>
      </c>
      <c r="BH1213" s="169">
        <f t="shared" ca="1" si="1017"/>
        <v>2.0102047204806541</v>
      </c>
    </row>
    <row r="1214" spans="11:60" x14ac:dyDescent="0.25">
      <c r="K1214" s="199">
        <f t="shared" si="990"/>
        <v>29.213050780945625</v>
      </c>
      <c r="L1214" s="201">
        <f t="shared" si="991"/>
        <v>0.24500525301454271</v>
      </c>
      <c r="M1214" s="201">
        <f t="shared" si="992"/>
        <v>0.24706580043370027</v>
      </c>
      <c r="N1214" s="201">
        <f t="shared" si="993"/>
        <v>0.25969293567612922</v>
      </c>
      <c r="O1214" s="201">
        <f t="shared" si="994"/>
        <v>0.24523162719732136</v>
      </c>
      <c r="P1214" s="201" t="str">
        <f t="shared" si="995"/>
        <v/>
      </c>
      <c r="Q1214" s="201" t="str">
        <f t="shared" si="996"/>
        <v/>
      </c>
      <c r="R1214" s="201" t="str">
        <f t="shared" si="997"/>
        <v/>
      </c>
      <c r="S1214" s="201" t="str">
        <f t="shared" si="998"/>
        <v/>
      </c>
      <c r="T1214" s="199">
        <f t="shared" si="999"/>
        <v>0</v>
      </c>
      <c r="U1214" s="199">
        <f t="shared" si="1000"/>
        <v>0</v>
      </c>
      <c r="V1214" s="199">
        <f t="shared" si="1001"/>
        <v>0</v>
      </c>
      <c r="W1214" s="199">
        <f t="shared" si="1002"/>
        <v>0</v>
      </c>
      <c r="X1214" s="199" t="str">
        <f t="shared" si="1003"/>
        <v/>
      </c>
      <c r="Y1214" s="199" t="str">
        <f t="shared" si="1004"/>
        <v/>
      </c>
      <c r="Z1214" s="199" t="str">
        <f t="shared" si="1005"/>
        <v/>
      </c>
      <c r="AA1214" s="199" t="str">
        <f t="shared" si="1006"/>
        <v/>
      </c>
      <c r="AB1214" s="201">
        <f t="shared" ca="1" si="1007"/>
        <v>2.1207747528186291</v>
      </c>
      <c r="AD1214" s="162">
        <f t="shared" si="1008"/>
        <v>0</v>
      </c>
      <c r="AE1214" s="162">
        <f t="shared" si="1009"/>
        <v>0</v>
      </c>
      <c r="AF1214" s="162">
        <f t="shared" si="1010"/>
        <v>0</v>
      </c>
      <c r="AG1214" s="162">
        <f t="shared" si="1011"/>
        <v>0</v>
      </c>
      <c r="AH1214" s="162" t="str">
        <f t="shared" si="1012"/>
        <v/>
      </c>
      <c r="AI1214" s="162" t="str">
        <f t="shared" si="1013"/>
        <v/>
      </c>
      <c r="AJ1214" s="162" t="str">
        <f t="shared" si="1014"/>
        <v/>
      </c>
      <c r="AK1214" s="162" t="str">
        <f t="shared" si="1015"/>
        <v/>
      </c>
      <c r="AM1214" s="199">
        <f t="shared" si="1018"/>
        <v>12.742278409446211</v>
      </c>
      <c r="AN1214" s="197">
        <f t="shared" si="1020"/>
        <v>0</v>
      </c>
      <c r="AO1214" s="197">
        <f t="shared" si="1021"/>
        <v>0</v>
      </c>
      <c r="AP1214" s="197">
        <f t="shared" si="1022"/>
        <v>0</v>
      </c>
      <c r="AQ1214" s="197">
        <f t="shared" si="1023"/>
        <v>0</v>
      </c>
      <c r="AR1214" s="197" t="str">
        <f t="shared" si="1024"/>
        <v/>
      </c>
      <c r="AS1214" s="197" t="str">
        <f t="shared" si="1025"/>
        <v/>
      </c>
      <c r="AT1214" s="197" t="str">
        <f t="shared" si="1026"/>
        <v/>
      </c>
      <c r="AU1214" s="197" t="str">
        <f t="shared" si="1027"/>
        <v/>
      </c>
      <c r="AV1214" s="199">
        <f t="shared" ca="1" si="1019"/>
        <v>2.1519735421224744</v>
      </c>
      <c r="AX1214" s="162">
        <f t="shared" si="1028"/>
        <v>0</v>
      </c>
      <c r="AY1214" s="162">
        <f t="shared" si="1029"/>
        <v>0</v>
      </c>
      <c r="AZ1214" s="162">
        <f t="shared" si="1030"/>
        <v>0</v>
      </c>
      <c r="BA1214" s="162">
        <f t="shared" si="1031"/>
        <v>0</v>
      </c>
      <c r="BB1214" s="162" t="str">
        <f t="shared" si="1032"/>
        <v/>
      </c>
      <c r="BC1214" s="162" t="str">
        <f t="shared" si="1033"/>
        <v/>
      </c>
      <c r="BD1214" s="162" t="str">
        <f t="shared" si="1034"/>
        <v/>
      </c>
      <c r="BE1214" s="162" t="str">
        <f t="shared" si="1035"/>
        <v/>
      </c>
      <c r="BG1214" s="169">
        <f t="shared" si="1016"/>
        <v>29.187357684392463</v>
      </c>
      <c r="BH1214" s="169">
        <f t="shared" ca="1" si="1017"/>
        <v>2.1498040865727988</v>
      </c>
    </row>
    <row r="1215" spans="11:60" x14ac:dyDescent="0.25">
      <c r="K1215" s="199">
        <f t="shared" si="990"/>
        <v>29.238743877498788</v>
      </c>
      <c r="L1215" s="201">
        <f t="shared" si="991"/>
        <v>0.24522073696618257</v>
      </c>
      <c r="M1215" s="201">
        <f t="shared" si="992"/>
        <v>0.24728309665219955</v>
      </c>
      <c r="N1215" s="201">
        <f t="shared" si="993"/>
        <v>0.25992133755447233</v>
      </c>
      <c r="O1215" s="201">
        <f t="shared" si="994"/>
        <v>0.24544731024674735</v>
      </c>
      <c r="P1215" s="201" t="str">
        <f t="shared" si="995"/>
        <v/>
      </c>
      <c r="Q1215" s="201" t="str">
        <f t="shared" si="996"/>
        <v/>
      </c>
      <c r="R1215" s="201" t="str">
        <f t="shared" si="997"/>
        <v/>
      </c>
      <c r="S1215" s="201" t="str">
        <f t="shared" si="998"/>
        <v/>
      </c>
      <c r="T1215" s="199">
        <f t="shared" si="999"/>
        <v>0</v>
      </c>
      <c r="U1215" s="199">
        <f t="shared" si="1000"/>
        <v>0</v>
      </c>
      <c r="V1215" s="199">
        <f t="shared" si="1001"/>
        <v>0</v>
      </c>
      <c r="W1215" s="199">
        <f t="shared" si="1002"/>
        <v>0</v>
      </c>
      <c r="X1215" s="199" t="str">
        <f t="shared" si="1003"/>
        <v/>
      </c>
      <c r="Y1215" s="199" t="str">
        <f t="shared" si="1004"/>
        <v/>
      </c>
      <c r="Z1215" s="199" t="str">
        <f t="shared" si="1005"/>
        <v/>
      </c>
      <c r="AA1215" s="199" t="str">
        <f t="shared" si="1006"/>
        <v/>
      </c>
      <c r="AB1215" s="201">
        <f t="shared" ca="1" si="1007"/>
        <v>2.0837596456535632</v>
      </c>
      <c r="AD1215" s="162">
        <f t="shared" si="1008"/>
        <v>0</v>
      </c>
      <c r="AE1215" s="162">
        <f t="shared" si="1009"/>
        <v>0</v>
      </c>
      <c r="AF1215" s="162">
        <f t="shared" si="1010"/>
        <v>0</v>
      </c>
      <c r="AG1215" s="162">
        <f t="shared" si="1011"/>
        <v>0</v>
      </c>
      <c r="AH1215" s="162" t="str">
        <f t="shared" si="1012"/>
        <v/>
      </c>
      <c r="AI1215" s="162" t="str">
        <f t="shared" si="1013"/>
        <v/>
      </c>
      <c r="AJ1215" s="162" t="str">
        <f t="shared" si="1014"/>
        <v/>
      </c>
      <c r="AK1215" s="162" t="str">
        <f t="shared" si="1015"/>
        <v/>
      </c>
      <c r="AM1215" s="199">
        <f t="shared" si="1018"/>
        <v>12.753495203820723</v>
      </c>
      <c r="AN1215" s="197">
        <f t="shared" si="1020"/>
        <v>0</v>
      </c>
      <c r="AO1215" s="197">
        <f t="shared" si="1021"/>
        <v>0</v>
      </c>
      <c r="AP1215" s="197">
        <f t="shared" si="1022"/>
        <v>0</v>
      </c>
      <c r="AQ1215" s="197">
        <f t="shared" si="1023"/>
        <v>0</v>
      </c>
      <c r="AR1215" s="197" t="str">
        <f t="shared" si="1024"/>
        <v/>
      </c>
      <c r="AS1215" s="197" t="str">
        <f t="shared" si="1025"/>
        <v/>
      </c>
      <c r="AT1215" s="197" t="str">
        <f t="shared" si="1026"/>
        <v/>
      </c>
      <c r="AU1215" s="197" t="str">
        <f t="shared" si="1027"/>
        <v/>
      </c>
      <c r="AV1215" s="199">
        <f t="shared" ca="1" si="1019"/>
        <v>2.0611532360756644</v>
      </c>
      <c r="AX1215" s="162">
        <f t="shared" si="1028"/>
        <v>0</v>
      </c>
      <c r="AY1215" s="162">
        <f t="shared" si="1029"/>
        <v>0</v>
      </c>
      <c r="AZ1215" s="162">
        <f t="shared" si="1030"/>
        <v>0</v>
      </c>
      <c r="BA1215" s="162">
        <f t="shared" si="1031"/>
        <v>0</v>
      </c>
      <c r="BB1215" s="162" t="str">
        <f t="shared" si="1032"/>
        <v/>
      </c>
      <c r="BC1215" s="162" t="str">
        <f t="shared" si="1033"/>
        <v/>
      </c>
      <c r="BD1215" s="162" t="str">
        <f t="shared" si="1034"/>
        <v/>
      </c>
      <c r="BE1215" s="162" t="str">
        <f t="shared" si="1035"/>
        <v/>
      </c>
      <c r="BG1215" s="169">
        <f t="shared" si="1016"/>
        <v>29.213050780945625</v>
      </c>
      <c r="BH1215" s="169">
        <f t="shared" ca="1" si="1017"/>
        <v>2.1207747528186291</v>
      </c>
    </row>
    <row r="1216" spans="11:60" x14ac:dyDescent="0.25">
      <c r="K1216" s="199">
        <f t="shared" si="990"/>
        <v>29.26443697405195</v>
      </c>
      <c r="L1216" s="201">
        <f t="shared" si="991"/>
        <v>0.24543622091782247</v>
      </c>
      <c r="M1216" s="201">
        <f t="shared" si="992"/>
        <v>0.24750039287069886</v>
      </c>
      <c r="N1216" s="201">
        <f t="shared" si="993"/>
        <v>0.26014973943281544</v>
      </c>
      <c r="O1216" s="201">
        <f t="shared" si="994"/>
        <v>0.2456629932961733</v>
      </c>
      <c r="P1216" s="201" t="str">
        <f t="shared" si="995"/>
        <v/>
      </c>
      <c r="Q1216" s="201" t="str">
        <f t="shared" si="996"/>
        <v/>
      </c>
      <c r="R1216" s="201" t="str">
        <f t="shared" si="997"/>
        <v/>
      </c>
      <c r="S1216" s="201" t="str">
        <f t="shared" si="998"/>
        <v/>
      </c>
      <c r="T1216" s="199">
        <f t="shared" si="999"/>
        <v>0</v>
      </c>
      <c r="U1216" s="199">
        <f t="shared" si="1000"/>
        <v>0</v>
      </c>
      <c r="V1216" s="199">
        <f t="shared" si="1001"/>
        <v>0</v>
      </c>
      <c r="W1216" s="199">
        <f t="shared" si="1002"/>
        <v>0</v>
      </c>
      <c r="X1216" s="199" t="str">
        <f t="shared" si="1003"/>
        <v/>
      </c>
      <c r="Y1216" s="199" t="str">
        <f t="shared" si="1004"/>
        <v/>
      </c>
      <c r="Z1216" s="199" t="str">
        <f t="shared" si="1005"/>
        <v/>
      </c>
      <c r="AA1216" s="199" t="str">
        <f t="shared" si="1006"/>
        <v/>
      </c>
      <c r="AB1216" s="201">
        <f t="shared" ca="1" si="1007"/>
        <v>2.1205924076712481</v>
      </c>
      <c r="AD1216" s="162">
        <f t="shared" si="1008"/>
        <v>0</v>
      </c>
      <c r="AE1216" s="162">
        <f t="shared" si="1009"/>
        <v>0</v>
      </c>
      <c r="AF1216" s="162">
        <f t="shared" si="1010"/>
        <v>0</v>
      </c>
      <c r="AG1216" s="162">
        <f t="shared" si="1011"/>
        <v>0</v>
      </c>
      <c r="AH1216" s="162" t="str">
        <f t="shared" si="1012"/>
        <v/>
      </c>
      <c r="AI1216" s="162" t="str">
        <f t="shared" si="1013"/>
        <v/>
      </c>
      <c r="AJ1216" s="162" t="str">
        <f t="shared" si="1014"/>
        <v/>
      </c>
      <c r="AK1216" s="162" t="str">
        <f t="shared" si="1015"/>
        <v/>
      </c>
      <c r="AM1216" s="199">
        <f t="shared" si="1018"/>
        <v>12.764711998195235</v>
      </c>
      <c r="AN1216" s="197">
        <f t="shared" si="1020"/>
        <v>0</v>
      </c>
      <c r="AO1216" s="197">
        <f t="shared" si="1021"/>
        <v>0</v>
      </c>
      <c r="AP1216" s="197">
        <f t="shared" si="1022"/>
        <v>0</v>
      </c>
      <c r="AQ1216" s="197">
        <f t="shared" si="1023"/>
        <v>0</v>
      </c>
      <c r="AR1216" s="197" t="str">
        <f t="shared" si="1024"/>
        <v/>
      </c>
      <c r="AS1216" s="197" t="str">
        <f t="shared" si="1025"/>
        <v/>
      </c>
      <c r="AT1216" s="197" t="str">
        <f t="shared" si="1026"/>
        <v/>
      </c>
      <c r="AU1216" s="197" t="str">
        <f t="shared" si="1027"/>
        <v/>
      </c>
      <c r="AV1216" s="199">
        <f t="shared" ca="1" si="1019"/>
        <v>2.0476633357645291</v>
      </c>
      <c r="AX1216" s="162">
        <f t="shared" si="1028"/>
        <v>0</v>
      </c>
      <c r="AY1216" s="162">
        <f t="shared" si="1029"/>
        <v>0</v>
      </c>
      <c r="AZ1216" s="162">
        <f t="shared" si="1030"/>
        <v>0</v>
      </c>
      <c r="BA1216" s="162">
        <f t="shared" si="1031"/>
        <v>0</v>
      </c>
      <c r="BB1216" s="162" t="str">
        <f t="shared" si="1032"/>
        <v/>
      </c>
      <c r="BC1216" s="162" t="str">
        <f t="shared" si="1033"/>
        <v/>
      </c>
      <c r="BD1216" s="162" t="str">
        <f t="shared" si="1034"/>
        <v/>
      </c>
      <c r="BE1216" s="162" t="str">
        <f t="shared" si="1035"/>
        <v/>
      </c>
      <c r="BG1216" s="169">
        <f t="shared" si="1016"/>
        <v>29.238743877498788</v>
      </c>
      <c r="BH1216" s="169">
        <f t="shared" ca="1" si="1017"/>
        <v>2.0837596456535632</v>
      </c>
    </row>
    <row r="1217" spans="11:60" x14ac:dyDescent="0.25">
      <c r="K1217" s="199">
        <f t="shared" si="990"/>
        <v>29.290130070605112</v>
      </c>
      <c r="L1217" s="201">
        <f t="shared" si="991"/>
        <v>0.24565170486946233</v>
      </c>
      <c r="M1217" s="201">
        <f t="shared" si="992"/>
        <v>0.24771768908919814</v>
      </c>
      <c r="N1217" s="201">
        <f t="shared" si="993"/>
        <v>0.26037814131115861</v>
      </c>
      <c r="O1217" s="201">
        <f t="shared" si="994"/>
        <v>0.24587867634559926</v>
      </c>
      <c r="P1217" s="201" t="str">
        <f t="shared" si="995"/>
        <v/>
      </c>
      <c r="Q1217" s="201" t="str">
        <f t="shared" si="996"/>
        <v/>
      </c>
      <c r="R1217" s="201" t="str">
        <f t="shared" si="997"/>
        <v/>
      </c>
      <c r="S1217" s="201" t="str">
        <f t="shared" si="998"/>
        <v/>
      </c>
      <c r="T1217" s="199">
        <f t="shared" si="999"/>
        <v>0</v>
      </c>
      <c r="U1217" s="199">
        <f t="shared" si="1000"/>
        <v>0</v>
      </c>
      <c r="V1217" s="199">
        <f t="shared" si="1001"/>
        <v>0</v>
      </c>
      <c r="W1217" s="199">
        <f t="shared" si="1002"/>
        <v>0</v>
      </c>
      <c r="X1217" s="199" t="str">
        <f t="shared" si="1003"/>
        <v/>
      </c>
      <c r="Y1217" s="199" t="str">
        <f t="shared" si="1004"/>
        <v/>
      </c>
      <c r="Z1217" s="199" t="str">
        <f t="shared" si="1005"/>
        <v/>
      </c>
      <c r="AA1217" s="199" t="str">
        <f t="shared" si="1006"/>
        <v/>
      </c>
      <c r="AB1217" s="201">
        <f t="shared" ca="1" si="1007"/>
        <v>2.0000772888198597</v>
      </c>
      <c r="AD1217" s="162">
        <f t="shared" si="1008"/>
        <v>0</v>
      </c>
      <c r="AE1217" s="162">
        <f t="shared" si="1009"/>
        <v>0</v>
      </c>
      <c r="AF1217" s="162">
        <f t="shared" si="1010"/>
        <v>0</v>
      </c>
      <c r="AG1217" s="162">
        <f t="shared" si="1011"/>
        <v>0</v>
      </c>
      <c r="AH1217" s="162" t="str">
        <f t="shared" si="1012"/>
        <v/>
      </c>
      <c r="AI1217" s="162" t="str">
        <f t="shared" si="1013"/>
        <v/>
      </c>
      <c r="AJ1217" s="162" t="str">
        <f t="shared" si="1014"/>
        <v/>
      </c>
      <c r="AK1217" s="162" t="str">
        <f t="shared" si="1015"/>
        <v/>
      </c>
      <c r="AM1217" s="199">
        <f t="shared" si="1018"/>
        <v>12.775928792569747</v>
      </c>
      <c r="AN1217" s="197">
        <f t="shared" si="1020"/>
        <v>0</v>
      </c>
      <c r="AO1217" s="197">
        <f t="shared" si="1021"/>
        <v>0</v>
      </c>
      <c r="AP1217" s="197">
        <f t="shared" si="1022"/>
        <v>0</v>
      </c>
      <c r="AQ1217" s="197">
        <f t="shared" si="1023"/>
        <v>0</v>
      </c>
      <c r="AR1217" s="197" t="str">
        <f t="shared" si="1024"/>
        <v/>
      </c>
      <c r="AS1217" s="197" t="str">
        <f t="shared" si="1025"/>
        <v/>
      </c>
      <c r="AT1217" s="197" t="str">
        <f t="shared" si="1026"/>
        <v/>
      </c>
      <c r="AU1217" s="197" t="str">
        <f t="shared" si="1027"/>
        <v/>
      </c>
      <c r="AV1217" s="199">
        <f t="shared" ca="1" si="1019"/>
        <v>2.0681601292568925</v>
      </c>
      <c r="AX1217" s="162">
        <f t="shared" si="1028"/>
        <v>0</v>
      </c>
      <c r="AY1217" s="162">
        <f t="shared" si="1029"/>
        <v>0</v>
      </c>
      <c r="AZ1217" s="162">
        <f t="shared" si="1030"/>
        <v>0</v>
      </c>
      <c r="BA1217" s="162">
        <f t="shared" si="1031"/>
        <v>0</v>
      </c>
      <c r="BB1217" s="162" t="str">
        <f t="shared" si="1032"/>
        <v/>
      </c>
      <c r="BC1217" s="162" t="str">
        <f t="shared" si="1033"/>
        <v/>
      </c>
      <c r="BD1217" s="162" t="str">
        <f t="shared" si="1034"/>
        <v/>
      </c>
      <c r="BE1217" s="162" t="str">
        <f t="shared" si="1035"/>
        <v/>
      </c>
      <c r="BG1217" s="169">
        <f t="shared" si="1016"/>
        <v>29.26443697405195</v>
      </c>
      <c r="BH1217" s="169">
        <f t="shared" ca="1" si="1017"/>
        <v>2.1205924076712481</v>
      </c>
    </row>
    <row r="1218" spans="11:60" x14ac:dyDescent="0.25">
      <c r="K1218" s="199">
        <f t="shared" si="990"/>
        <v>29.315823167158275</v>
      </c>
      <c r="L1218" s="201">
        <f t="shared" si="991"/>
        <v>0.2458671888211022</v>
      </c>
      <c r="M1218" s="201">
        <f t="shared" si="992"/>
        <v>0.24793498530769745</v>
      </c>
      <c r="N1218" s="201">
        <f t="shared" si="993"/>
        <v>0.26060654318950172</v>
      </c>
      <c r="O1218" s="201">
        <f t="shared" si="994"/>
        <v>0.24609435939502522</v>
      </c>
      <c r="P1218" s="201" t="str">
        <f t="shared" si="995"/>
        <v/>
      </c>
      <c r="Q1218" s="201" t="str">
        <f t="shared" si="996"/>
        <v/>
      </c>
      <c r="R1218" s="201" t="str">
        <f t="shared" si="997"/>
        <v/>
      </c>
      <c r="S1218" s="201" t="str">
        <f t="shared" si="998"/>
        <v/>
      </c>
      <c r="T1218" s="199">
        <f t="shared" si="999"/>
        <v>0</v>
      </c>
      <c r="U1218" s="199">
        <f t="shared" si="1000"/>
        <v>0</v>
      </c>
      <c r="V1218" s="199">
        <f t="shared" si="1001"/>
        <v>0</v>
      </c>
      <c r="W1218" s="199">
        <f t="shared" si="1002"/>
        <v>0</v>
      </c>
      <c r="X1218" s="199" t="str">
        <f t="shared" si="1003"/>
        <v/>
      </c>
      <c r="Y1218" s="199" t="str">
        <f t="shared" si="1004"/>
        <v/>
      </c>
      <c r="Z1218" s="199" t="str">
        <f t="shared" si="1005"/>
        <v/>
      </c>
      <c r="AA1218" s="199" t="str">
        <f t="shared" si="1006"/>
        <v/>
      </c>
      <c r="AB1218" s="201">
        <f t="shared" ca="1" si="1007"/>
        <v>2.0039196948631495</v>
      </c>
      <c r="AD1218" s="162">
        <f t="shared" si="1008"/>
        <v>0</v>
      </c>
      <c r="AE1218" s="162">
        <f t="shared" si="1009"/>
        <v>0</v>
      </c>
      <c r="AF1218" s="162">
        <f t="shared" si="1010"/>
        <v>0</v>
      </c>
      <c r="AG1218" s="162">
        <f t="shared" si="1011"/>
        <v>0</v>
      </c>
      <c r="AH1218" s="162" t="str">
        <f t="shared" si="1012"/>
        <v/>
      </c>
      <c r="AI1218" s="162" t="str">
        <f t="shared" si="1013"/>
        <v/>
      </c>
      <c r="AJ1218" s="162" t="str">
        <f t="shared" si="1014"/>
        <v/>
      </c>
      <c r="AK1218" s="162" t="str">
        <f t="shared" si="1015"/>
        <v/>
      </c>
      <c r="AM1218" s="199">
        <f t="shared" si="1018"/>
        <v>12.787145586944259</v>
      </c>
      <c r="AN1218" s="197">
        <f t="shared" si="1020"/>
        <v>0</v>
      </c>
      <c r="AO1218" s="197">
        <f t="shared" si="1021"/>
        <v>0</v>
      </c>
      <c r="AP1218" s="197">
        <f t="shared" si="1022"/>
        <v>0</v>
      </c>
      <c r="AQ1218" s="197">
        <f t="shared" si="1023"/>
        <v>0</v>
      </c>
      <c r="AR1218" s="197" t="str">
        <f t="shared" si="1024"/>
        <v/>
      </c>
      <c r="AS1218" s="197" t="str">
        <f t="shared" si="1025"/>
        <v/>
      </c>
      <c r="AT1218" s="197" t="str">
        <f t="shared" si="1026"/>
        <v/>
      </c>
      <c r="AU1218" s="197" t="str">
        <f t="shared" si="1027"/>
        <v/>
      </c>
      <c r="AV1218" s="199">
        <f t="shared" ca="1" si="1019"/>
        <v>2.1631452438616505</v>
      </c>
      <c r="AX1218" s="162">
        <f t="shared" si="1028"/>
        <v>0</v>
      </c>
      <c r="AY1218" s="162">
        <f t="shared" si="1029"/>
        <v>0</v>
      </c>
      <c r="AZ1218" s="162">
        <f t="shared" si="1030"/>
        <v>0</v>
      </c>
      <c r="BA1218" s="162">
        <f t="shared" si="1031"/>
        <v>0</v>
      </c>
      <c r="BB1218" s="162" t="str">
        <f t="shared" si="1032"/>
        <v/>
      </c>
      <c r="BC1218" s="162" t="str">
        <f t="shared" si="1033"/>
        <v/>
      </c>
      <c r="BD1218" s="162" t="str">
        <f t="shared" si="1034"/>
        <v/>
      </c>
      <c r="BE1218" s="162" t="str">
        <f t="shared" si="1035"/>
        <v/>
      </c>
      <c r="BG1218" s="169">
        <f t="shared" si="1016"/>
        <v>29.290130070605112</v>
      </c>
      <c r="BH1218" s="169">
        <f t="shared" ca="1" si="1017"/>
        <v>2.0000772888198597</v>
      </c>
    </row>
    <row r="1219" spans="11:60" x14ac:dyDescent="0.25">
      <c r="K1219" s="199">
        <f t="shared" si="990"/>
        <v>29.341516263711437</v>
      </c>
      <c r="L1219" s="201">
        <f t="shared" si="991"/>
        <v>0.24608267277274209</v>
      </c>
      <c r="M1219" s="201">
        <f t="shared" si="992"/>
        <v>0.24815228152619676</v>
      </c>
      <c r="N1219" s="201">
        <f t="shared" si="993"/>
        <v>0.26083494506784483</v>
      </c>
      <c r="O1219" s="201">
        <f t="shared" si="994"/>
        <v>0.2463100424444512</v>
      </c>
      <c r="P1219" s="201" t="str">
        <f t="shared" si="995"/>
        <v/>
      </c>
      <c r="Q1219" s="201" t="str">
        <f t="shared" si="996"/>
        <v/>
      </c>
      <c r="R1219" s="201" t="str">
        <f t="shared" si="997"/>
        <v/>
      </c>
      <c r="S1219" s="201" t="str">
        <f t="shared" si="998"/>
        <v/>
      </c>
      <c r="T1219" s="199">
        <f t="shared" si="999"/>
        <v>0</v>
      </c>
      <c r="U1219" s="199">
        <f t="shared" si="1000"/>
        <v>0</v>
      </c>
      <c r="V1219" s="199">
        <f t="shared" si="1001"/>
        <v>0</v>
      </c>
      <c r="W1219" s="199">
        <f t="shared" si="1002"/>
        <v>0</v>
      </c>
      <c r="X1219" s="199" t="str">
        <f t="shared" si="1003"/>
        <v/>
      </c>
      <c r="Y1219" s="199" t="str">
        <f t="shared" si="1004"/>
        <v/>
      </c>
      <c r="Z1219" s="199" t="str">
        <f t="shared" si="1005"/>
        <v/>
      </c>
      <c r="AA1219" s="199" t="str">
        <f t="shared" si="1006"/>
        <v/>
      </c>
      <c r="AB1219" s="201">
        <f t="shared" ca="1" si="1007"/>
        <v>2.0465351255693469</v>
      </c>
      <c r="AD1219" s="162">
        <f t="shared" si="1008"/>
        <v>0</v>
      </c>
      <c r="AE1219" s="162">
        <f t="shared" si="1009"/>
        <v>0</v>
      </c>
      <c r="AF1219" s="162">
        <f t="shared" si="1010"/>
        <v>0</v>
      </c>
      <c r="AG1219" s="162">
        <f t="shared" si="1011"/>
        <v>0</v>
      </c>
      <c r="AH1219" s="162" t="str">
        <f t="shared" si="1012"/>
        <v/>
      </c>
      <c r="AI1219" s="162" t="str">
        <f t="shared" si="1013"/>
        <v/>
      </c>
      <c r="AJ1219" s="162" t="str">
        <f t="shared" si="1014"/>
        <v/>
      </c>
      <c r="AK1219" s="162" t="str">
        <f t="shared" si="1015"/>
        <v/>
      </c>
      <c r="AM1219" s="199">
        <f t="shared" si="1018"/>
        <v>12.798362381318771</v>
      </c>
      <c r="AN1219" s="197">
        <f t="shared" si="1020"/>
        <v>0</v>
      </c>
      <c r="AO1219" s="197">
        <f t="shared" si="1021"/>
        <v>0</v>
      </c>
      <c r="AP1219" s="197">
        <f t="shared" si="1022"/>
        <v>0</v>
      </c>
      <c r="AQ1219" s="197">
        <f t="shared" si="1023"/>
        <v>0</v>
      </c>
      <c r="AR1219" s="197" t="str">
        <f t="shared" si="1024"/>
        <v/>
      </c>
      <c r="AS1219" s="197" t="str">
        <f t="shared" si="1025"/>
        <v/>
      </c>
      <c r="AT1219" s="197" t="str">
        <f t="shared" si="1026"/>
        <v/>
      </c>
      <c r="AU1219" s="197" t="str">
        <f t="shared" si="1027"/>
        <v/>
      </c>
      <c r="AV1219" s="199">
        <f t="shared" ca="1" si="1019"/>
        <v>2.0352846294371481</v>
      </c>
      <c r="AX1219" s="162">
        <f t="shared" si="1028"/>
        <v>0</v>
      </c>
      <c r="AY1219" s="162">
        <f t="shared" si="1029"/>
        <v>0</v>
      </c>
      <c r="AZ1219" s="162">
        <f t="shared" si="1030"/>
        <v>0</v>
      </c>
      <c r="BA1219" s="162">
        <f t="shared" si="1031"/>
        <v>0</v>
      </c>
      <c r="BB1219" s="162" t="str">
        <f t="shared" si="1032"/>
        <v/>
      </c>
      <c r="BC1219" s="162" t="str">
        <f t="shared" si="1033"/>
        <v/>
      </c>
      <c r="BD1219" s="162" t="str">
        <f t="shared" si="1034"/>
        <v/>
      </c>
      <c r="BE1219" s="162" t="str">
        <f t="shared" si="1035"/>
        <v/>
      </c>
      <c r="BG1219" s="169">
        <f t="shared" si="1016"/>
        <v>29.315823167158275</v>
      </c>
      <c r="BH1219" s="169">
        <f t="shared" ca="1" si="1017"/>
        <v>2.0039196948631495</v>
      </c>
    </row>
    <row r="1220" spans="11:60" x14ac:dyDescent="0.25">
      <c r="K1220" s="199">
        <f t="shared" si="990"/>
        <v>29.367209360264599</v>
      </c>
      <c r="L1220" s="201">
        <f t="shared" si="991"/>
        <v>0.24629815672438196</v>
      </c>
      <c r="M1220" s="201">
        <f t="shared" si="992"/>
        <v>0.24836957774469604</v>
      </c>
      <c r="N1220" s="201">
        <f t="shared" si="993"/>
        <v>0.26106334694618794</v>
      </c>
      <c r="O1220" s="201">
        <f t="shared" si="994"/>
        <v>0.24652572549387716</v>
      </c>
      <c r="P1220" s="201" t="str">
        <f t="shared" si="995"/>
        <v/>
      </c>
      <c r="Q1220" s="201" t="str">
        <f t="shared" si="996"/>
        <v/>
      </c>
      <c r="R1220" s="201" t="str">
        <f t="shared" si="997"/>
        <v/>
      </c>
      <c r="S1220" s="201" t="str">
        <f t="shared" si="998"/>
        <v/>
      </c>
      <c r="T1220" s="199">
        <f t="shared" si="999"/>
        <v>0</v>
      </c>
      <c r="U1220" s="199">
        <f t="shared" si="1000"/>
        <v>0</v>
      </c>
      <c r="V1220" s="199">
        <f t="shared" si="1001"/>
        <v>0</v>
      </c>
      <c r="W1220" s="199">
        <f t="shared" si="1002"/>
        <v>0</v>
      </c>
      <c r="X1220" s="199" t="str">
        <f t="shared" si="1003"/>
        <v/>
      </c>
      <c r="Y1220" s="199" t="str">
        <f t="shared" si="1004"/>
        <v/>
      </c>
      <c r="Z1220" s="199" t="str">
        <f t="shared" si="1005"/>
        <v/>
      </c>
      <c r="AA1220" s="199" t="str">
        <f t="shared" si="1006"/>
        <v/>
      </c>
      <c r="AB1220" s="201">
        <f t="shared" ca="1" si="1007"/>
        <v>2.1449109608739692</v>
      </c>
      <c r="AD1220" s="162">
        <f t="shared" si="1008"/>
        <v>0</v>
      </c>
      <c r="AE1220" s="162">
        <f t="shared" si="1009"/>
        <v>0</v>
      </c>
      <c r="AF1220" s="162">
        <f t="shared" si="1010"/>
        <v>0</v>
      </c>
      <c r="AG1220" s="162">
        <f t="shared" si="1011"/>
        <v>0</v>
      </c>
      <c r="AH1220" s="162" t="str">
        <f t="shared" si="1012"/>
        <v/>
      </c>
      <c r="AI1220" s="162" t="str">
        <f t="shared" si="1013"/>
        <v/>
      </c>
      <c r="AJ1220" s="162" t="str">
        <f t="shared" si="1014"/>
        <v/>
      </c>
      <c r="AK1220" s="162" t="str">
        <f t="shared" si="1015"/>
        <v/>
      </c>
      <c r="AM1220" s="199">
        <f t="shared" si="1018"/>
        <v>12.809579175693283</v>
      </c>
      <c r="AN1220" s="197">
        <f t="shared" si="1020"/>
        <v>0</v>
      </c>
      <c r="AO1220" s="197">
        <f t="shared" si="1021"/>
        <v>0</v>
      </c>
      <c r="AP1220" s="197">
        <f t="shared" si="1022"/>
        <v>0</v>
      </c>
      <c r="AQ1220" s="197">
        <f t="shared" si="1023"/>
        <v>0</v>
      </c>
      <c r="AR1220" s="197" t="str">
        <f t="shared" si="1024"/>
        <v/>
      </c>
      <c r="AS1220" s="197" t="str">
        <f t="shared" si="1025"/>
        <v/>
      </c>
      <c r="AT1220" s="197" t="str">
        <f t="shared" si="1026"/>
        <v/>
      </c>
      <c r="AU1220" s="197" t="str">
        <f t="shared" si="1027"/>
        <v/>
      </c>
      <c r="AV1220" s="199">
        <f t="shared" ca="1" si="1019"/>
        <v>2.0574975550121595</v>
      </c>
      <c r="AX1220" s="162">
        <f t="shared" si="1028"/>
        <v>0</v>
      </c>
      <c r="AY1220" s="162">
        <f t="shared" si="1029"/>
        <v>0</v>
      </c>
      <c r="AZ1220" s="162">
        <f t="shared" si="1030"/>
        <v>0</v>
      </c>
      <c r="BA1220" s="162">
        <f t="shared" si="1031"/>
        <v>0</v>
      </c>
      <c r="BB1220" s="162" t="str">
        <f t="shared" si="1032"/>
        <v/>
      </c>
      <c r="BC1220" s="162" t="str">
        <f t="shared" si="1033"/>
        <v/>
      </c>
      <c r="BD1220" s="162" t="str">
        <f t="shared" si="1034"/>
        <v/>
      </c>
      <c r="BE1220" s="162" t="str">
        <f t="shared" si="1035"/>
        <v/>
      </c>
      <c r="BG1220" s="169">
        <f t="shared" si="1016"/>
        <v>29.341516263711437</v>
      </c>
      <c r="BH1220" s="169">
        <f t="shared" ca="1" si="1017"/>
        <v>2.0465351255693469</v>
      </c>
    </row>
    <row r="1221" spans="11:60" x14ac:dyDescent="0.25">
      <c r="K1221" s="199">
        <f t="shared" si="990"/>
        <v>29.392902456817762</v>
      </c>
      <c r="L1221" s="201">
        <f t="shared" si="991"/>
        <v>0.24651364067602186</v>
      </c>
      <c r="M1221" s="201">
        <f t="shared" si="992"/>
        <v>0.24858687396319534</v>
      </c>
      <c r="N1221" s="201">
        <f t="shared" si="993"/>
        <v>0.26129174882453104</v>
      </c>
      <c r="O1221" s="201">
        <f t="shared" si="994"/>
        <v>0.24674140854330312</v>
      </c>
      <c r="P1221" s="201" t="str">
        <f t="shared" si="995"/>
        <v/>
      </c>
      <c r="Q1221" s="201" t="str">
        <f t="shared" si="996"/>
        <v/>
      </c>
      <c r="R1221" s="201" t="str">
        <f t="shared" si="997"/>
        <v/>
      </c>
      <c r="S1221" s="201" t="str">
        <f t="shared" si="998"/>
        <v/>
      </c>
      <c r="T1221" s="199">
        <f t="shared" si="999"/>
        <v>0</v>
      </c>
      <c r="U1221" s="199">
        <f t="shared" si="1000"/>
        <v>0</v>
      </c>
      <c r="V1221" s="199">
        <f t="shared" si="1001"/>
        <v>0</v>
      </c>
      <c r="W1221" s="199">
        <f t="shared" si="1002"/>
        <v>0</v>
      </c>
      <c r="X1221" s="199" t="str">
        <f t="shared" si="1003"/>
        <v/>
      </c>
      <c r="Y1221" s="199" t="str">
        <f t="shared" si="1004"/>
        <v/>
      </c>
      <c r="Z1221" s="199" t="str">
        <f t="shared" si="1005"/>
        <v/>
      </c>
      <c r="AA1221" s="199" t="str">
        <f t="shared" si="1006"/>
        <v/>
      </c>
      <c r="AB1221" s="201">
        <f t="shared" ca="1" si="1007"/>
        <v>2.0346558274373443</v>
      </c>
      <c r="AD1221" s="162">
        <f t="shared" si="1008"/>
        <v>0</v>
      </c>
      <c r="AE1221" s="162">
        <f t="shared" si="1009"/>
        <v>0</v>
      </c>
      <c r="AF1221" s="162">
        <f t="shared" si="1010"/>
        <v>0</v>
      </c>
      <c r="AG1221" s="162">
        <f t="shared" si="1011"/>
        <v>0</v>
      </c>
      <c r="AH1221" s="162" t="str">
        <f t="shared" si="1012"/>
        <v/>
      </c>
      <c r="AI1221" s="162" t="str">
        <f t="shared" si="1013"/>
        <v/>
      </c>
      <c r="AJ1221" s="162" t="str">
        <f t="shared" si="1014"/>
        <v/>
      </c>
      <c r="AK1221" s="162" t="str">
        <f t="shared" si="1015"/>
        <v/>
      </c>
      <c r="AM1221" s="199">
        <f t="shared" si="1018"/>
        <v>12.820795970067795</v>
      </c>
      <c r="AN1221" s="197">
        <f t="shared" si="1020"/>
        <v>0</v>
      </c>
      <c r="AO1221" s="197">
        <f t="shared" si="1021"/>
        <v>0</v>
      </c>
      <c r="AP1221" s="197">
        <f t="shared" si="1022"/>
        <v>0</v>
      </c>
      <c r="AQ1221" s="197">
        <f t="shared" si="1023"/>
        <v>0</v>
      </c>
      <c r="AR1221" s="197" t="str">
        <f t="shared" si="1024"/>
        <v/>
      </c>
      <c r="AS1221" s="197" t="str">
        <f t="shared" si="1025"/>
        <v/>
      </c>
      <c r="AT1221" s="197" t="str">
        <f t="shared" si="1026"/>
        <v/>
      </c>
      <c r="AU1221" s="197" t="str">
        <f t="shared" si="1027"/>
        <v/>
      </c>
      <c r="AV1221" s="199">
        <f t="shared" ca="1" si="1019"/>
        <v>2.0591517990222554</v>
      </c>
      <c r="AX1221" s="162">
        <f t="shared" si="1028"/>
        <v>0</v>
      </c>
      <c r="AY1221" s="162">
        <f t="shared" si="1029"/>
        <v>0</v>
      </c>
      <c r="AZ1221" s="162">
        <f t="shared" si="1030"/>
        <v>0</v>
      </c>
      <c r="BA1221" s="162">
        <f t="shared" si="1031"/>
        <v>0</v>
      </c>
      <c r="BB1221" s="162" t="str">
        <f t="shared" si="1032"/>
        <v/>
      </c>
      <c r="BC1221" s="162" t="str">
        <f t="shared" si="1033"/>
        <v/>
      </c>
      <c r="BD1221" s="162" t="str">
        <f t="shared" si="1034"/>
        <v/>
      </c>
      <c r="BE1221" s="162" t="str">
        <f t="shared" si="1035"/>
        <v/>
      </c>
      <c r="BG1221" s="169">
        <f t="shared" si="1016"/>
        <v>29.367209360264599</v>
      </c>
      <c r="BH1221" s="169">
        <f t="shared" ca="1" si="1017"/>
        <v>2.1449109608739692</v>
      </c>
    </row>
    <row r="1222" spans="11:60" x14ac:dyDescent="0.25">
      <c r="K1222" s="199">
        <f t="shared" si="990"/>
        <v>29.418595553370924</v>
      </c>
      <c r="L1222" s="201">
        <f t="shared" si="991"/>
        <v>0.24672912462766172</v>
      </c>
      <c r="M1222" s="201">
        <f t="shared" si="992"/>
        <v>0.24880417018169462</v>
      </c>
      <c r="N1222" s="201">
        <f t="shared" si="993"/>
        <v>0.26152015070287415</v>
      </c>
      <c r="O1222" s="201">
        <f t="shared" si="994"/>
        <v>0.24695709159272908</v>
      </c>
      <c r="P1222" s="201" t="str">
        <f t="shared" si="995"/>
        <v/>
      </c>
      <c r="Q1222" s="201" t="str">
        <f t="shared" si="996"/>
        <v/>
      </c>
      <c r="R1222" s="201" t="str">
        <f t="shared" si="997"/>
        <v/>
      </c>
      <c r="S1222" s="201" t="str">
        <f t="shared" si="998"/>
        <v/>
      </c>
      <c r="T1222" s="199">
        <f t="shared" si="999"/>
        <v>0</v>
      </c>
      <c r="U1222" s="199">
        <f t="shared" si="1000"/>
        <v>0</v>
      </c>
      <c r="V1222" s="199">
        <f t="shared" si="1001"/>
        <v>0</v>
      </c>
      <c r="W1222" s="199">
        <f t="shared" si="1002"/>
        <v>0</v>
      </c>
      <c r="X1222" s="199" t="str">
        <f t="shared" si="1003"/>
        <v/>
      </c>
      <c r="Y1222" s="199" t="str">
        <f t="shared" si="1004"/>
        <v/>
      </c>
      <c r="Z1222" s="199" t="str">
        <f t="shared" si="1005"/>
        <v/>
      </c>
      <c r="AA1222" s="199" t="str">
        <f t="shared" si="1006"/>
        <v/>
      </c>
      <c r="AB1222" s="201">
        <f t="shared" ca="1" si="1007"/>
        <v>2.12962240606667</v>
      </c>
      <c r="AD1222" s="162">
        <f t="shared" si="1008"/>
        <v>0</v>
      </c>
      <c r="AE1222" s="162">
        <f t="shared" si="1009"/>
        <v>0</v>
      </c>
      <c r="AF1222" s="162">
        <f t="shared" si="1010"/>
        <v>0</v>
      </c>
      <c r="AG1222" s="162">
        <f t="shared" si="1011"/>
        <v>0</v>
      </c>
      <c r="AH1222" s="162" t="str">
        <f t="shared" si="1012"/>
        <v/>
      </c>
      <c r="AI1222" s="162" t="str">
        <f t="shared" si="1013"/>
        <v/>
      </c>
      <c r="AJ1222" s="162" t="str">
        <f t="shared" si="1014"/>
        <v/>
      </c>
      <c r="AK1222" s="162" t="str">
        <f t="shared" si="1015"/>
        <v/>
      </c>
      <c r="AM1222" s="199">
        <f t="shared" si="1018"/>
        <v>12.832012764442307</v>
      </c>
      <c r="AN1222" s="197">
        <f t="shared" si="1020"/>
        <v>0</v>
      </c>
      <c r="AO1222" s="197">
        <f t="shared" si="1021"/>
        <v>0</v>
      </c>
      <c r="AP1222" s="197">
        <f t="shared" si="1022"/>
        <v>0</v>
      </c>
      <c r="AQ1222" s="197">
        <f t="shared" si="1023"/>
        <v>0</v>
      </c>
      <c r="AR1222" s="197" t="str">
        <f t="shared" si="1024"/>
        <v/>
      </c>
      <c r="AS1222" s="197" t="str">
        <f t="shared" si="1025"/>
        <v/>
      </c>
      <c r="AT1222" s="197" t="str">
        <f t="shared" si="1026"/>
        <v/>
      </c>
      <c r="AU1222" s="197" t="str">
        <f t="shared" si="1027"/>
        <v/>
      </c>
      <c r="AV1222" s="199">
        <f t="shared" ca="1" si="1019"/>
        <v>2.0743983566462205</v>
      </c>
      <c r="AX1222" s="162">
        <f t="shared" si="1028"/>
        <v>0</v>
      </c>
      <c r="AY1222" s="162">
        <f t="shared" si="1029"/>
        <v>0</v>
      </c>
      <c r="AZ1222" s="162">
        <f t="shared" si="1030"/>
        <v>0</v>
      </c>
      <c r="BA1222" s="162">
        <f t="shared" si="1031"/>
        <v>0</v>
      </c>
      <c r="BB1222" s="162" t="str">
        <f t="shared" si="1032"/>
        <v/>
      </c>
      <c r="BC1222" s="162" t="str">
        <f t="shared" si="1033"/>
        <v/>
      </c>
      <c r="BD1222" s="162" t="str">
        <f t="shared" si="1034"/>
        <v/>
      </c>
      <c r="BE1222" s="162" t="str">
        <f t="shared" si="1035"/>
        <v/>
      </c>
      <c r="BG1222" s="169">
        <f t="shared" si="1016"/>
        <v>29.392902456817762</v>
      </c>
      <c r="BH1222" s="169">
        <f t="shared" ca="1" si="1017"/>
        <v>2.0346558274373443</v>
      </c>
    </row>
    <row r="1223" spans="11:60" x14ac:dyDescent="0.25">
      <c r="K1223" s="199">
        <f t="shared" si="990"/>
        <v>29.444288649924086</v>
      </c>
      <c r="L1223" s="201">
        <f t="shared" si="991"/>
        <v>0.24694460857930162</v>
      </c>
      <c r="M1223" s="201">
        <f t="shared" si="992"/>
        <v>0.24902146640019393</v>
      </c>
      <c r="N1223" s="201">
        <f t="shared" si="993"/>
        <v>0.26174855258121732</v>
      </c>
      <c r="O1223" s="201">
        <f t="shared" si="994"/>
        <v>0.24717277464215504</v>
      </c>
      <c r="P1223" s="201" t="str">
        <f t="shared" si="995"/>
        <v/>
      </c>
      <c r="Q1223" s="201" t="str">
        <f t="shared" si="996"/>
        <v/>
      </c>
      <c r="R1223" s="201" t="str">
        <f t="shared" si="997"/>
        <v/>
      </c>
      <c r="S1223" s="201" t="str">
        <f t="shared" si="998"/>
        <v/>
      </c>
      <c r="T1223" s="199">
        <f t="shared" si="999"/>
        <v>0</v>
      </c>
      <c r="U1223" s="199">
        <f t="shared" si="1000"/>
        <v>0</v>
      </c>
      <c r="V1223" s="199">
        <f t="shared" si="1001"/>
        <v>0</v>
      </c>
      <c r="W1223" s="199">
        <f t="shared" si="1002"/>
        <v>0</v>
      </c>
      <c r="X1223" s="199" t="str">
        <f t="shared" si="1003"/>
        <v/>
      </c>
      <c r="Y1223" s="199" t="str">
        <f t="shared" si="1004"/>
        <v/>
      </c>
      <c r="Z1223" s="199" t="str">
        <f t="shared" si="1005"/>
        <v/>
      </c>
      <c r="AA1223" s="199" t="str">
        <f t="shared" si="1006"/>
        <v/>
      </c>
      <c r="AB1223" s="201">
        <f t="shared" ca="1" si="1007"/>
        <v>2.0874421256468492</v>
      </c>
      <c r="AD1223" s="162">
        <f t="shared" si="1008"/>
        <v>0</v>
      </c>
      <c r="AE1223" s="162">
        <f t="shared" si="1009"/>
        <v>0</v>
      </c>
      <c r="AF1223" s="162">
        <f t="shared" si="1010"/>
        <v>0</v>
      </c>
      <c r="AG1223" s="162">
        <f t="shared" si="1011"/>
        <v>0</v>
      </c>
      <c r="AH1223" s="162" t="str">
        <f t="shared" si="1012"/>
        <v/>
      </c>
      <c r="AI1223" s="162" t="str">
        <f t="shared" si="1013"/>
        <v/>
      </c>
      <c r="AJ1223" s="162" t="str">
        <f t="shared" si="1014"/>
        <v/>
      </c>
      <c r="AK1223" s="162" t="str">
        <f t="shared" si="1015"/>
        <v/>
      </c>
      <c r="AM1223" s="199">
        <f t="shared" si="1018"/>
        <v>12.843229558816819</v>
      </c>
      <c r="AN1223" s="197">
        <f t="shared" si="1020"/>
        <v>0</v>
      </c>
      <c r="AO1223" s="197">
        <f t="shared" si="1021"/>
        <v>0</v>
      </c>
      <c r="AP1223" s="197">
        <f t="shared" si="1022"/>
        <v>0</v>
      </c>
      <c r="AQ1223" s="197">
        <f t="shared" si="1023"/>
        <v>0</v>
      </c>
      <c r="AR1223" s="197" t="str">
        <f t="shared" si="1024"/>
        <v/>
      </c>
      <c r="AS1223" s="197" t="str">
        <f t="shared" si="1025"/>
        <v/>
      </c>
      <c r="AT1223" s="197" t="str">
        <f t="shared" si="1026"/>
        <v/>
      </c>
      <c r="AU1223" s="197" t="str">
        <f t="shared" si="1027"/>
        <v/>
      </c>
      <c r="AV1223" s="199">
        <f t="shared" ca="1" si="1019"/>
        <v>2.0569125861582145</v>
      </c>
      <c r="AX1223" s="162">
        <f t="shared" si="1028"/>
        <v>0</v>
      </c>
      <c r="AY1223" s="162">
        <f t="shared" si="1029"/>
        <v>0</v>
      </c>
      <c r="AZ1223" s="162">
        <f t="shared" si="1030"/>
        <v>0</v>
      </c>
      <c r="BA1223" s="162">
        <f t="shared" si="1031"/>
        <v>0</v>
      </c>
      <c r="BB1223" s="162" t="str">
        <f t="shared" si="1032"/>
        <v/>
      </c>
      <c r="BC1223" s="162" t="str">
        <f t="shared" si="1033"/>
        <v/>
      </c>
      <c r="BD1223" s="162" t="str">
        <f t="shared" si="1034"/>
        <v/>
      </c>
      <c r="BE1223" s="162" t="str">
        <f t="shared" si="1035"/>
        <v/>
      </c>
      <c r="BG1223" s="169">
        <f t="shared" si="1016"/>
        <v>29.418595553370924</v>
      </c>
      <c r="BH1223" s="169">
        <f t="shared" ca="1" si="1017"/>
        <v>2.12962240606667</v>
      </c>
    </row>
    <row r="1224" spans="11:60" x14ac:dyDescent="0.25">
      <c r="K1224" s="199">
        <f t="shared" si="990"/>
        <v>29.469981746477249</v>
      </c>
      <c r="L1224" s="201">
        <f t="shared" si="991"/>
        <v>0.24716009253094148</v>
      </c>
      <c r="M1224" s="201">
        <f t="shared" si="992"/>
        <v>0.24923876261869324</v>
      </c>
      <c r="N1224" s="201">
        <f t="shared" si="993"/>
        <v>0.26197695445956043</v>
      </c>
      <c r="O1224" s="201">
        <f t="shared" si="994"/>
        <v>0.24738845769158102</v>
      </c>
      <c r="P1224" s="201" t="str">
        <f t="shared" si="995"/>
        <v/>
      </c>
      <c r="Q1224" s="201" t="str">
        <f t="shared" si="996"/>
        <v/>
      </c>
      <c r="R1224" s="201" t="str">
        <f t="shared" si="997"/>
        <v/>
      </c>
      <c r="S1224" s="201" t="str">
        <f t="shared" si="998"/>
        <v/>
      </c>
      <c r="T1224" s="199">
        <f t="shared" si="999"/>
        <v>0</v>
      </c>
      <c r="U1224" s="199">
        <f t="shared" si="1000"/>
        <v>0</v>
      </c>
      <c r="V1224" s="199">
        <f t="shared" si="1001"/>
        <v>0</v>
      </c>
      <c r="W1224" s="199">
        <f t="shared" si="1002"/>
        <v>0</v>
      </c>
      <c r="X1224" s="199" t="str">
        <f t="shared" si="1003"/>
        <v/>
      </c>
      <c r="Y1224" s="199" t="str">
        <f t="shared" si="1004"/>
        <v/>
      </c>
      <c r="Z1224" s="199" t="str">
        <f t="shared" si="1005"/>
        <v/>
      </c>
      <c r="AA1224" s="199" t="str">
        <f t="shared" si="1006"/>
        <v/>
      </c>
      <c r="AB1224" s="201">
        <f t="shared" ca="1" si="1007"/>
        <v>2.0057368955530328</v>
      </c>
      <c r="AD1224" s="162">
        <f t="shared" si="1008"/>
        <v>0</v>
      </c>
      <c r="AE1224" s="162">
        <f t="shared" si="1009"/>
        <v>0</v>
      </c>
      <c r="AF1224" s="162">
        <f t="shared" si="1010"/>
        <v>0</v>
      </c>
      <c r="AG1224" s="162">
        <f t="shared" si="1011"/>
        <v>0</v>
      </c>
      <c r="AH1224" s="162" t="str">
        <f t="shared" si="1012"/>
        <v/>
      </c>
      <c r="AI1224" s="162" t="str">
        <f t="shared" si="1013"/>
        <v/>
      </c>
      <c r="AJ1224" s="162" t="str">
        <f t="shared" si="1014"/>
        <v/>
      </c>
      <c r="AK1224" s="162" t="str">
        <f t="shared" si="1015"/>
        <v/>
      </c>
      <c r="AM1224" s="199">
        <f t="shared" si="1018"/>
        <v>12.854446353191332</v>
      </c>
      <c r="AN1224" s="197">
        <f t="shared" si="1020"/>
        <v>0</v>
      </c>
      <c r="AO1224" s="197">
        <f t="shared" si="1021"/>
        <v>0</v>
      </c>
      <c r="AP1224" s="197">
        <f t="shared" si="1022"/>
        <v>0</v>
      </c>
      <c r="AQ1224" s="197">
        <f t="shared" si="1023"/>
        <v>0</v>
      </c>
      <c r="AR1224" s="197" t="str">
        <f t="shared" si="1024"/>
        <v/>
      </c>
      <c r="AS1224" s="197" t="str">
        <f t="shared" si="1025"/>
        <v/>
      </c>
      <c r="AT1224" s="197" t="str">
        <f t="shared" si="1026"/>
        <v/>
      </c>
      <c r="AU1224" s="197" t="str">
        <f t="shared" si="1027"/>
        <v/>
      </c>
      <c r="AV1224" s="199">
        <f t="shared" ca="1" si="1019"/>
        <v>2.1167207962589676</v>
      </c>
      <c r="AX1224" s="162">
        <f t="shared" si="1028"/>
        <v>0</v>
      </c>
      <c r="AY1224" s="162">
        <f t="shared" si="1029"/>
        <v>0</v>
      </c>
      <c r="AZ1224" s="162">
        <f t="shared" si="1030"/>
        <v>0</v>
      </c>
      <c r="BA1224" s="162">
        <f t="shared" si="1031"/>
        <v>0</v>
      </c>
      <c r="BB1224" s="162" t="str">
        <f t="shared" si="1032"/>
        <v/>
      </c>
      <c r="BC1224" s="162" t="str">
        <f t="shared" si="1033"/>
        <v/>
      </c>
      <c r="BD1224" s="162" t="str">
        <f t="shared" si="1034"/>
        <v/>
      </c>
      <c r="BE1224" s="162" t="str">
        <f t="shared" si="1035"/>
        <v/>
      </c>
      <c r="BG1224" s="169">
        <f t="shared" si="1016"/>
        <v>29.444288649924086</v>
      </c>
      <c r="BH1224" s="169">
        <f t="shared" ca="1" si="1017"/>
        <v>2.0874421256468492</v>
      </c>
    </row>
    <row r="1225" spans="11:60" x14ac:dyDescent="0.25">
      <c r="K1225" s="199">
        <f t="shared" si="990"/>
        <v>29.495674843030411</v>
      </c>
      <c r="L1225" s="201">
        <f t="shared" si="991"/>
        <v>0.24737557648258135</v>
      </c>
      <c r="M1225" s="201">
        <f t="shared" si="992"/>
        <v>0.24945605883719252</v>
      </c>
      <c r="N1225" s="201">
        <f t="shared" si="993"/>
        <v>0.26220535633790354</v>
      </c>
      <c r="O1225" s="201">
        <f t="shared" si="994"/>
        <v>0.24760414074100698</v>
      </c>
      <c r="P1225" s="201" t="str">
        <f t="shared" si="995"/>
        <v/>
      </c>
      <c r="Q1225" s="201" t="str">
        <f t="shared" si="996"/>
        <v/>
      </c>
      <c r="R1225" s="201" t="str">
        <f t="shared" si="997"/>
        <v/>
      </c>
      <c r="S1225" s="201" t="str">
        <f t="shared" si="998"/>
        <v/>
      </c>
      <c r="T1225" s="199">
        <f t="shared" si="999"/>
        <v>0</v>
      </c>
      <c r="U1225" s="199">
        <f t="shared" si="1000"/>
        <v>0</v>
      </c>
      <c r="V1225" s="199">
        <f t="shared" si="1001"/>
        <v>0</v>
      </c>
      <c r="W1225" s="199">
        <f t="shared" si="1002"/>
        <v>0</v>
      </c>
      <c r="X1225" s="199" t="str">
        <f t="shared" si="1003"/>
        <v/>
      </c>
      <c r="Y1225" s="199" t="str">
        <f t="shared" si="1004"/>
        <v/>
      </c>
      <c r="Z1225" s="199" t="str">
        <f t="shared" si="1005"/>
        <v/>
      </c>
      <c r="AA1225" s="199" t="str">
        <f t="shared" si="1006"/>
        <v/>
      </c>
      <c r="AB1225" s="201">
        <f t="shared" ca="1" si="1007"/>
        <v>2.1574925648107821</v>
      </c>
      <c r="AD1225" s="162">
        <f t="shared" si="1008"/>
        <v>0</v>
      </c>
      <c r="AE1225" s="162">
        <f t="shared" si="1009"/>
        <v>0</v>
      </c>
      <c r="AF1225" s="162">
        <f t="shared" si="1010"/>
        <v>0</v>
      </c>
      <c r="AG1225" s="162">
        <f t="shared" si="1011"/>
        <v>0</v>
      </c>
      <c r="AH1225" s="162" t="str">
        <f t="shared" si="1012"/>
        <v/>
      </c>
      <c r="AI1225" s="162" t="str">
        <f t="shared" si="1013"/>
        <v/>
      </c>
      <c r="AJ1225" s="162" t="str">
        <f t="shared" si="1014"/>
        <v/>
      </c>
      <c r="AK1225" s="162" t="str">
        <f t="shared" si="1015"/>
        <v/>
      </c>
      <c r="AM1225" s="199">
        <f t="shared" si="1018"/>
        <v>12.865663147565844</v>
      </c>
      <c r="AN1225" s="197">
        <f t="shared" si="1020"/>
        <v>0</v>
      </c>
      <c r="AO1225" s="197">
        <f t="shared" si="1021"/>
        <v>0</v>
      </c>
      <c r="AP1225" s="197">
        <f t="shared" si="1022"/>
        <v>0</v>
      </c>
      <c r="AQ1225" s="197">
        <f t="shared" si="1023"/>
        <v>0</v>
      </c>
      <c r="AR1225" s="197" t="str">
        <f t="shared" si="1024"/>
        <v/>
      </c>
      <c r="AS1225" s="197" t="str">
        <f t="shared" si="1025"/>
        <v/>
      </c>
      <c r="AT1225" s="197" t="str">
        <f t="shared" si="1026"/>
        <v/>
      </c>
      <c r="AU1225" s="197" t="str">
        <f t="shared" si="1027"/>
        <v/>
      </c>
      <c r="AV1225" s="199">
        <f t="shared" ca="1" si="1019"/>
        <v>2.1516209093144871</v>
      </c>
      <c r="AX1225" s="162">
        <f t="shared" si="1028"/>
        <v>0</v>
      </c>
      <c r="AY1225" s="162">
        <f t="shared" si="1029"/>
        <v>0</v>
      </c>
      <c r="AZ1225" s="162">
        <f t="shared" si="1030"/>
        <v>0</v>
      </c>
      <c r="BA1225" s="162">
        <f t="shared" si="1031"/>
        <v>0</v>
      </c>
      <c r="BB1225" s="162" t="str">
        <f t="shared" si="1032"/>
        <v/>
      </c>
      <c r="BC1225" s="162" t="str">
        <f t="shared" si="1033"/>
        <v/>
      </c>
      <c r="BD1225" s="162" t="str">
        <f t="shared" si="1034"/>
        <v/>
      </c>
      <c r="BE1225" s="162" t="str">
        <f t="shared" si="1035"/>
        <v/>
      </c>
      <c r="BG1225" s="169">
        <f t="shared" si="1016"/>
        <v>29.469981746477249</v>
      </c>
      <c r="BH1225" s="169">
        <f t="shared" ca="1" si="1017"/>
        <v>2.0057368955530328</v>
      </c>
    </row>
    <row r="1226" spans="11:60" x14ac:dyDescent="0.25">
      <c r="K1226" s="199">
        <f t="shared" si="990"/>
        <v>29.521367939583573</v>
      </c>
      <c r="L1226" s="201">
        <f t="shared" si="991"/>
        <v>0.24759106043422124</v>
      </c>
      <c r="M1226" s="201">
        <f t="shared" si="992"/>
        <v>0.2496733550556918</v>
      </c>
      <c r="N1226" s="201">
        <f t="shared" si="993"/>
        <v>0.26243375821624665</v>
      </c>
      <c r="O1226" s="201">
        <f t="shared" si="994"/>
        <v>0.24781982379043294</v>
      </c>
      <c r="P1226" s="201" t="str">
        <f t="shared" si="995"/>
        <v/>
      </c>
      <c r="Q1226" s="201" t="str">
        <f t="shared" si="996"/>
        <v/>
      </c>
      <c r="R1226" s="201" t="str">
        <f t="shared" si="997"/>
        <v/>
      </c>
      <c r="S1226" s="201" t="str">
        <f t="shared" si="998"/>
        <v/>
      </c>
      <c r="T1226" s="199">
        <f t="shared" si="999"/>
        <v>0</v>
      </c>
      <c r="U1226" s="199">
        <f t="shared" si="1000"/>
        <v>0</v>
      </c>
      <c r="V1226" s="199">
        <f t="shared" si="1001"/>
        <v>0</v>
      </c>
      <c r="W1226" s="199">
        <f t="shared" si="1002"/>
        <v>0</v>
      </c>
      <c r="X1226" s="199" t="str">
        <f t="shared" si="1003"/>
        <v/>
      </c>
      <c r="Y1226" s="199" t="str">
        <f t="shared" si="1004"/>
        <v/>
      </c>
      <c r="Z1226" s="199" t="str">
        <f t="shared" si="1005"/>
        <v/>
      </c>
      <c r="AA1226" s="199" t="str">
        <f t="shared" si="1006"/>
        <v/>
      </c>
      <c r="AB1226" s="201">
        <f t="shared" ca="1" si="1007"/>
        <v>2.1230520805420623</v>
      </c>
      <c r="AD1226" s="162">
        <f t="shared" si="1008"/>
        <v>0</v>
      </c>
      <c r="AE1226" s="162">
        <f t="shared" si="1009"/>
        <v>0</v>
      </c>
      <c r="AF1226" s="162">
        <f t="shared" si="1010"/>
        <v>0</v>
      </c>
      <c r="AG1226" s="162">
        <f t="shared" si="1011"/>
        <v>0</v>
      </c>
      <c r="AH1226" s="162" t="str">
        <f t="shared" si="1012"/>
        <v/>
      </c>
      <c r="AI1226" s="162" t="str">
        <f t="shared" si="1013"/>
        <v/>
      </c>
      <c r="AJ1226" s="162" t="str">
        <f t="shared" si="1014"/>
        <v/>
      </c>
      <c r="AK1226" s="162" t="str">
        <f t="shared" si="1015"/>
        <v/>
      </c>
      <c r="AM1226" s="199">
        <f t="shared" si="1018"/>
        <v>12.876879941940356</v>
      </c>
      <c r="AN1226" s="197">
        <f t="shared" si="1020"/>
        <v>0</v>
      </c>
      <c r="AO1226" s="197">
        <f t="shared" si="1021"/>
        <v>0</v>
      </c>
      <c r="AP1226" s="197">
        <f t="shared" si="1022"/>
        <v>0</v>
      </c>
      <c r="AQ1226" s="197">
        <f t="shared" si="1023"/>
        <v>0</v>
      </c>
      <c r="AR1226" s="197" t="str">
        <f t="shared" si="1024"/>
        <v/>
      </c>
      <c r="AS1226" s="197" t="str">
        <f t="shared" si="1025"/>
        <v/>
      </c>
      <c r="AT1226" s="197" t="str">
        <f t="shared" si="1026"/>
        <v/>
      </c>
      <c r="AU1226" s="197" t="str">
        <f t="shared" si="1027"/>
        <v/>
      </c>
      <c r="AV1226" s="199">
        <f t="shared" ca="1" si="1019"/>
        <v>2.0493261250947472</v>
      </c>
      <c r="AX1226" s="162">
        <f t="shared" si="1028"/>
        <v>0</v>
      </c>
      <c r="AY1226" s="162">
        <f t="shared" si="1029"/>
        <v>0</v>
      </c>
      <c r="AZ1226" s="162">
        <f t="shared" si="1030"/>
        <v>0</v>
      </c>
      <c r="BA1226" s="162">
        <f t="shared" si="1031"/>
        <v>0</v>
      </c>
      <c r="BB1226" s="162" t="str">
        <f t="shared" si="1032"/>
        <v/>
      </c>
      <c r="BC1226" s="162" t="str">
        <f t="shared" si="1033"/>
        <v/>
      </c>
      <c r="BD1226" s="162" t="str">
        <f t="shared" si="1034"/>
        <v/>
      </c>
      <c r="BE1226" s="162" t="str">
        <f t="shared" si="1035"/>
        <v/>
      </c>
      <c r="BG1226" s="169">
        <f t="shared" si="1016"/>
        <v>29.495674843030411</v>
      </c>
      <c r="BH1226" s="169">
        <f t="shared" ca="1" si="1017"/>
        <v>2.1574925648107821</v>
      </c>
    </row>
    <row r="1227" spans="11:60" x14ac:dyDescent="0.25">
      <c r="K1227" s="199">
        <f t="shared" si="990"/>
        <v>29.547061036136736</v>
      </c>
      <c r="L1227" s="201">
        <f t="shared" si="991"/>
        <v>0.24780654438586111</v>
      </c>
      <c r="M1227" s="201">
        <f t="shared" si="992"/>
        <v>0.24989065127419111</v>
      </c>
      <c r="N1227" s="201">
        <f t="shared" si="993"/>
        <v>0.26266216009458981</v>
      </c>
      <c r="O1227" s="201">
        <f t="shared" si="994"/>
        <v>0.24803550683985889</v>
      </c>
      <c r="P1227" s="201" t="str">
        <f t="shared" si="995"/>
        <v/>
      </c>
      <c r="Q1227" s="201" t="str">
        <f t="shared" si="996"/>
        <v/>
      </c>
      <c r="R1227" s="201" t="str">
        <f t="shared" si="997"/>
        <v/>
      </c>
      <c r="S1227" s="201" t="str">
        <f t="shared" si="998"/>
        <v/>
      </c>
      <c r="T1227" s="199">
        <f t="shared" si="999"/>
        <v>0</v>
      </c>
      <c r="U1227" s="199">
        <f t="shared" si="1000"/>
        <v>0</v>
      </c>
      <c r="V1227" s="199">
        <f t="shared" si="1001"/>
        <v>0</v>
      </c>
      <c r="W1227" s="199">
        <f t="shared" si="1002"/>
        <v>0</v>
      </c>
      <c r="X1227" s="199" t="str">
        <f t="shared" si="1003"/>
        <v/>
      </c>
      <c r="Y1227" s="199" t="str">
        <f t="shared" si="1004"/>
        <v/>
      </c>
      <c r="Z1227" s="199" t="str">
        <f t="shared" si="1005"/>
        <v/>
      </c>
      <c r="AA1227" s="199" t="str">
        <f t="shared" si="1006"/>
        <v/>
      </c>
      <c r="AB1227" s="201">
        <f t="shared" ca="1" si="1007"/>
        <v>2.0873154348506984</v>
      </c>
      <c r="AD1227" s="162">
        <f t="shared" si="1008"/>
        <v>0</v>
      </c>
      <c r="AE1227" s="162">
        <f t="shared" si="1009"/>
        <v>0</v>
      </c>
      <c r="AF1227" s="162">
        <f t="shared" si="1010"/>
        <v>0</v>
      </c>
      <c r="AG1227" s="162">
        <f t="shared" si="1011"/>
        <v>0</v>
      </c>
      <c r="AH1227" s="162" t="str">
        <f t="shared" si="1012"/>
        <v/>
      </c>
      <c r="AI1227" s="162" t="str">
        <f t="shared" si="1013"/>
        <v/>
      </c>
      <c r="AJ1227" s="162" t="str">
        <f t="shared" si="1014"/>
        <v/>
      </c>
      <c r="AK1227" s="162" t="str">
        <f t="shared" si="1015"/>
        <v/>
      </c>
      <c r="AM1227" s="199">
        <f t="shared" si="1018"/>
        <v>12.888096736314868</v>
      </c>
      <c r="AN1227" s="197">
        <f t="shared" si="1020"/>
        <v>0</v>
      </c>
      <c r="AO1227" s="197">
        <f t="shared" si="1021"/>
        <v>0</v>
      </c>
      <c r="AP1227" s="197">
        <f t="shared" si="1022"/>
        <v>0</v>
      </c>
      <c r="AQ1227" s="197">
        <f t="shared" si="1023"/>
        <v>0</v>
      </c>
      <c r="AR1227" s="197" t="str">
        <f t="shared" si="1024"/>
        <v/>
      </c>
      <c r="AS1227" s="197" t="str">
        <f t="shared" si="1025"/>
        <v/>
      </c>
      <c r="AT1227" s="197" t="str">
        <f t="shared" si="1026"/>
        <v/>
      </c>
      <c r="AU1227" s="197" t="str">
        <f t="shared" si="1027"/>
        <v/>
      </c>
      <c r="AV1227" s="199">
        <f t="shared" ca="1" si="1019"/>
        <v>2.0850983016939968</v>
      </c>
      <c r="AX1227" s="162">
        <f t="shared" si="1028"/>
        <v>0</v>
      </c>
      <c r="AY1227" s="162">
        <f t="shared" si="1029"/>
        <v>0</v>
      </c>
      <c r="AZ1227" s="162">
        <f t="shared" si="1030"/>
        <v>0</v>
      </c>
      <c r="BA1227" s="162">
        <f t="shared" si="1031"/>
        <v>0</v>
      </c>
      <c r="BB1227" s="162" t="str">
        <f t="shared" si="1032"/>
        <v/>
      </c>
      <c r="BC1227" s="162" t="str">
        <f t="shared" si="1033"/>
        <v/>
      </c>
      <c r="BD1227" s="162" t="str">
        <f t="shared" si="1034"/>
        <v/>
      </c>
      <c r="BE1227" s="162" t="str">
        <f t="shared" si="1035"/>
        <v/>
      </c>
      <c r="BG1227" s="169">
        <f t="shared" si="1016"/>
        <v>29.521367939583573</v>
      </c>
      <c r="BH1227" s="169">
        <f t="shared" ca="1" si="1017"/>
        <v>2.1230520805420623</v>
      </c>
    </row>
    <row r="1228" spans="11:60" x14ac:dyDescent="0.25">
      <c r="K1228" s="199">
        <f t="shared" si="990"/>
        <v>29.572754132689898</v>
      </c>
      <c r="L1228" s="201">
        <f t="shared" si="991"/>
        <v>0.248022028337501</v>
      </c>
      <c r="M1228" s="201">
        <f t="shared" si="992"/>
        <v>0.25010794749269039</v>
      </c>
      <c r="N1228" s="201">
        <f t="shared" si="993"/>
        <v>0.26289056197293292</v>
      </c>
      <c r="O1228" s="201">
        <f t="shared" si="994"/>
        <v>0.24825118988928488</v>
      </c>
      <c r="P1228" s="201" t="str">
        <f t="shared" si="995"/>
        <v/>
      </c>
      <c r="Q1228" s="201" t="str">
        <f t="shared" si="996"/>
        <v/>
      </c>
      <c r="R1228" s="201" t="str">
        <f t="shared" si="997"/>
        <v/>
      </c>
      <c r="S1228" s="201" t="str">
        <f t="shared" si="998"/>
        <v/>
      </c>
      <c r="T1228" s="199">
        <f t="shared" si="999"/>
        <v>0</v>
      </c>
      <c r="U1228" s="199">
        <f t="shared" si="1000"/>
        <v>0</v>
      </c>
      <c r="V1228" s="199">
        <f t="shared" si="1001"/>
        <v>0</v>
      </c>
      <c r="W1228" s="199">
        <f t="shared" si="1002"/>
        <v>0</v>
      </c>
      <c r="X1228" s="199" t="str">
        <f t="shared" si="1003"/>
        <v/>
      </c>
      <c r="Y1228" s="199" t="str">
        <f t="shared" si="1004"/>
        <v/>
      </c>
      <c r="Z1228" s="199" t="str">
        <f t="shared" si="1005"/>
        <v/>
      </c>
      <c r="AA1228" s="199" t="str">
        <f t="shared" si="1006"/>
        <v/>
      </c>
      <c r="AB1228" s="201">
        <f t="shared" ca="1" si="1007"/>
        <v>2.0841032435848694</v>
      </c>
      <c r="AD1228" s="162">
        <f t="shared" si="1008"/>
        <v>0</v>
      </c>
      <c r="AE1228" s="162">
        <f t="shared" si="1009"/>
        <v>0</v>
      </c>
      <c r="AF1228" s="162">
        <f t="shared" si="1010"/>
        <v>0</v>
      </c>
      <c r="AG1228" s="162">
        <f t="shared" si="1011"/>
        <v>0</v>
      </c>
      <c r="AH1228" s="162" t="str">
        <f t="shared" si="1012"/>
        <v/>
      </c>
      <c r="AI1228" s="162" t="str">
        <f t="shared" si="1013"/>
        <v/>
      </c>
      <c r="AJ1228" s="162" t="str">
        <f t="shared" si="1014"/>
        <v/>
      </c>
      <c r="AK1228" s="162" t="str">
        <f t="shared" si="1015"/>
        <v/>
      </c>
      <c r="AM1228" s="199">
        <f t="shared" si="1018"/>
        <v>12.89931353068938</v>
      </c>
      <c r="AN1228" s="197">
        <f t="shared" si="1020"/>
        <v>0</v>
      </c>
      <c r="AO1228" s="197">
        <f t="shared" si="1021"/>
        <v>0</v>
      </c>
      <c r="AP1228" s="197">
        <f t="shared" si="1022"/>
        <v>0</v>
      </c>
      <c r="AQ1228" s="197">
        <f t="shared" si="1023"/>
        <v>0</v>
      </c>
      <c r="AR1228" s="197" t="str">
        <f t="shared" si="1024"/>
        <v/>
      </c>
      <c r="AS1228" s="197" t="str">
        <f t="shared" si="1025"/>
        <v/>
      </c>
      <c r="AT1228" s="197" t="str">
        <f t="shared" si="1026"/>
        <v/>
      </c>
      <c r="AU1228" s="197" t="str">
        <f t="shared" si="1027"/>
        <v/>
      </c>
      <c r="AV1228" s="199">
        <f t="shared" ca="1" si="1019"/>
        <v>2.1755052408358813</v>
      </c>
      <c r="AX1228" s="162">
        <f t="shared" si="1028"/>
        <v>0</v>
      </c>
      <c r="AY1228" s="162">
        <f t="shared" si="1029"/>
        <v>0</v>
      </c>
      <c r="AZ1228" s="162">
        <f t="shared" si="1030"/>
        <v>0</v>
      </c>
      <c r="BA1228" s="162">
        <f t="shared" si="1031"/>
        <v>0</v>
      </c>
      <c r="BB1228" s="162" t="str">
        <f t="shared" si="1032"/>
        <v/>
      </c>
      <c r="BC1228" s="162" t="str">
        <f t="shared" si="1033"/>
        <v/>
      </c>
      <c r="BD1228" s="162" t="str">
        <f t="shared" si="1034"/>
        <v/>
      </c>
      <c r="BE1228" s="162" t="str">
        <f t="shared" si="1035"/>
        <v/>
      </c>
      <c r="BG1228" s="169">
        <f t="shared" si="1016"/>
        <v>29.547061036136736</v>
      </c>
      <c r="BH1228" s="169">
        <f t="shared" ca="1" si="1017"/>
        <v>2.0873154348506984</v>
      </c>
    </row>
    <row r="1229" spans="11:60" x14ac:dyDescent="0.25">
      <c r="K1229" s="199">
        <f t="shared" si="990"/>
        <v>29.59844722924306</v>
      </c>
      <c r="L1229" s="201">
        <f t="shared" si="991"/>
        <v>0.2482375122891409</v>
      </c>
      <c r="M1229" s="201">
        <f t="shared" si="992"/>
        <v>0.25032524371118969</v>
      </c>
      <c r="N1229" s="201">
        <f t="shared" si="993"/>
        <v>0.26311896385127603</v>
      </c>
      <c r="O1229" s="201">
        <f t="shared" si="994"/>
        <v>0.24846687293871084</v>
      </c>
      <c r="P1229" s="201" t="str">
        <f t="shared" si="995"/>
        <v/>
      </c>
      <c r="Q1229" s="201" t="str">
        <f t="shared" si="996"/>
        <v/>
      </c>
      <c r="R1229" s="201" t="str">
        <f t="shared" si="997"/>
        <v/>
      </c>
      <c r="S1229" s="201" t="str">
        <f t="shared" si="998"/>
        <v/>
      </c>
      <c r="T1229" s="199">
        <f t="shared" si="999"/>
        <v>0</v>
      </c>
      <c r="U1229" s="199">
        <f t="shared" si="1000"/>
        <v>0</v>
      </c>
      <c r="V1229" s="199">
        <f t="shared" si="1001"/>
        <v>0</v>
      </c>
      <c r="W1229" s="199">
        <f t="shared" si="1002"/>
        <v>0</v>
      </c>
      <c r="X1229" s="199" t="str">
        <f t="shared" si="1003"/>
        <v/>
      </c>
      <c r="Y1229" s="199" t="str">
        <f t="shared" si="1004"/>
        <v/>
      </c>
      <c r="Z1229" s="199" t="str">
        <f t="shared" si="1005"/>
        <v/>
      </c>
      <c r="AA1229" s="199" t="str">
        <f t="shared" si="1006"/>
        <v/>
      </c>
      <c r="AB1229" s="201">
        <f t="shared" ca="1" si="1007"/>
        <v>2.1253291172055584</v>
      </c>
      <c r="AD1229" s="162">
        <f t="shared" si="1008"/>
        <v>0</v>
      </c>
      <c r="AE1229" s="162">
        <f t="shared" si="1009"/>
        <v>0</v>
      </c>
      <c r="AF1229" s="162">
        <f t="shared" si="1010"/>
        <v>0</v>
      </c>
      <c r="AG1229" s="162">
        <f t="shared" si="1011"/>
        <v>0</v>
      </c>
      <c r="AH1229" s="162" t="str">
        <f t="shared" si="1012"/>
        <v/>
      </c>
      <c r="AI1229" s="162" t="str">
        <f t="shared" si="1013"/>
        <v/>
      </c>
      <c r="AJ1229" s="162" t="str">
        <f t="shared" si="1014"/>
        <v/>
      </c>
      <c r="AK1229" s="162" t="str">
        <f t="shared" si="1015"/>
        <v/>
      </c>
      <c r="AM1229" s="199">
        <f t="shared" si="1018"/>
        <v>12.910530325063892</v>
      </c>
      <c r="AN1229" s="197">
        <f t="shared" si="1020"/>
        <v>0</v>
      </c>
      <c r="AO1229" s="197">
        <f t="shared" si="1021"/>
        <v>0</v>
      </c>
      <c r="AP1229" s="197">
        <f t="shared" si="1022"/>
        <v>0</v>
      </c>
      <c r="AQ1229" s="197">
        <f t="shared" si="1023"/>
        <v>0</v>
      </c>
      <c r="AR1229" s="197" t="str">
        <f t="shared" si="1024"/>
        <v/>
      </c>
      <c r="AS1229" s="197" t="str">
        <f t="shared" si="1025"/>
        <v/>
      </c>
      <c r="AT1229" s="197" t="str">
        <f t="shared" si="1026"/>
        <v/>
      </c>
      <c r="AU1229" s="197" t="str">
        <f t="shared" si="1027"/>
        <v/>
      </c>
      <c r="AV1229" s="199">
        <f t="shared" ca="1" si="1019"/>
        <v>2.1348946679918126</v>
      </c>
      <c r="AX1229" s="162">
        <f t="shared" si="1028"/>
        <v>0</v>
      </c>
      <c r="AY1229" s="162">
        <f t="shared" si="1029"/>
        <v>0</v>
      </c>
      <c r="AZ1229" s="162">
        <f t="shared" si="1030"/>
        <v>0</v>
      </c>
      <c r="BA1229" s="162">
        <f t="shared" si="1031"/>
        <v>0</v>
      </c>
      <c r="BB1229" s="162" t="str">
        <f t="shared" si="1032"/>
        <v/>
      </c>
      <c r="BC1229" s="162" t="str">
        <f t="shared" si="1033"/>
        <v/>
      </c>
      <c r="BD1229" s="162" t="str">
        <f t="shared" si="1034"/>
        <v/>
      </c>
      <c r="BE1229" s="162" t="str">
        <f t="shared" si="1035"/>
        <v/>
      </c>
      <c r="BG1229" s="169">
        <f t="shared" si="1016"/>
        <v>29.572754132689898</v>
      </c>
      <c r="BH1229" s="169">
        <f t="shared" ca="1" si="1017"/>
        <v>2.0841032435848694</v>
      </c>
    </row>
    <row r="1230" spans="11:60" x14ac:dyDescent="0.25">
      <c r="K1230" s="199">
        <f t="shared" ref="K1230:K1293" si="1036">K1229+1/($C$74*60)</f>
        <v>29.624140325796223</v>
      </c>
      <c r="L1230" s="201">
        <f t="shared" ref="L1230:L1293" si="1037">IF(Q$56="","",SQRT(($K1230*$K1230)/$Q$72))</f>
        <v>0.24845299624078074</v>
      </c>
      <c r="M1230" s="201">
        <f t="shared" ref="M1230:M1293" si="1038">IF(R$56="","",SQRT(($K1230*$K1230)/$R$72))</f>
        <v>0.250542539929689</v>
      </c>
      <c r="N1230" s="201">
        <f t="shared" ref="N1230:N1293" si="1039">IF(S$56="","",SQRT(($K1230*$K1230)/$S$72))</f>
        <v>0.26334736572961914</v>
      </c>
      <c r="O1230" s="201">
        <f t="shared" ref="O1230:O1293" si="1040">IF(T$56="","",SQRT(($K1230*$K1230)/$T$72))</f>
        <v>0.24868255598813679</v>
      </c>
      <c r="P1230" s="201" t="str">
        <f t="shared" ref="P1230:P1293" si="1041">IF(U$56="","",SQRT(($K1230*$K1230)/$U$72))</f>
        <v/>
      </c>
      <c r="Q1230" s="201" t="str">
        <f t="shared" ref="Q1230:Q1293" si="1042">IF(V$56="","",SQRT(($K1230*$K1230)/$V$72))</f>
        <v/>
      </c>
      <c r="R1230" s="201" t="str">
        <f t="shared" ref="R1230:R1293" si="1043">IF(W$56="","",SQRT(($K1230*$K1230)/$W$72))</f>
        <v/>
      </c>
      <c r="S1230" s="201" t="str">
        <f t="shared" ref="S1230:S1293" si="1044">IF(X$56="","",SQRT(($K1230*$K1230)/$X$72))</f>
        <v/>
      </c>
      <c r="T1230" s="199">
        <f t="shared" ref="T1230:T1293" si="1045">IF(Q$56="","",IF(ABS(($K1230-Q$60) / ( L1230 / 2.2))&gt;20,0,IF(Q$60&lt;&gt;"",Q$64 * ( POWER(POWER(Q$67, 2),0.5) + POWER(POWER(Q$67, 2),-0.5)  ) / ( POWER(POWER(Q$67, 2),0.5) * EXP( POWER(1 + POWER(Q$67, 2),-1) * ($K1230-Q$60)/ ( L1230 / 2.2) ) + POWER(POWER(Q$67, 2),-0.5) * EXP(- POWER(Q$67, 2) * POWER(1 + POWER(Q$67, 2),-1) * ($K1230-Q$60) / ( L1230 / 2.2) ) ),"")))</f>
        <v>0</v>
      </c>
      <c r="U1230" s="199">
        <f t="shared" ref="U1230:U1293" si="1046">IF(R$56="","",IF(ABS(($K1230-R$60) / ( M1230 / 2.2))&gt;20,0,IF(R$60&lt;&gt;"",R$64 * ( POWER(POWER(R$67, 2),0.5) + POWER(POWER(R$67, 2),-0.5)  ) / ( POWER(POWER(R$67, 2),0.5) * EXP( POWER(1 + POWER(R$67, 2),-1) * ($K1230-R$60)/ ( M1230 / 2.2) ) + POWER(POWER(R$67, 2),-0.5) * EXP(- POWER(R$67, 2) * POWER(1 + POWER(R$67, 2),-1) * ($K1230-R$60) / ( M1230 / 2.2) ) ),"")))</f>
        <v>0</v>
      </c>
      <c r="V1230" s="199">
        <f t="shared" ref="V1230:V1293" si="1047">IF(S$56="","",IF(ABS(($K1230-S$60) / ( N1230 / 2.2))&gt;20,0,IF(S$60&lt;&gt;"",S$64 * ( POWER(POWER(S$67, 2),0.5) + POWER(POWER(S$67, 2),-0.5)  ) / ( POWER(POWER(S$67, 2),0.5) * EXP( POWER(1 + POWER(S$67, 2),-1) * ($K1230-S$60)/ ( N1230 / 2.2) ) + POWER(POWER(S$67, 2),-0.5) * EXP(- POWER(S$67, 2) * POWER(1 + POWER(S$67, 2),-1) * ($K1230-S$60) / ( N1230 / 2.2) ) ),"")))</f>
        <v>0</v>
      </c>
      <c r="W1230" s="199">
        <f t="shared" ref="W1230:W1293" si="1048">IF(T$56="","",IF(ABS(($K1230-T$60) / ( O1230 / 2.2))&gt;20,0,IF(T$60&lt;&gt;"",T$64 * ( POWER(POWER(T$67, 2),0.5) + POWER(POWER(T$67, 2),-0.5)  ) / ( POWER(POWER(T$67, 2),0.5) * EXP( POWER(1 + POWER(T$67, 2),-1) * ($K1230-T$60)/ ( O1230 / 2.2) ) + POWER(POWER(T$67, 2),-0.5) * EXP(- POWER(T$67, 2) * POWER(1 + POWER(T$67, 2),-1) * ($K1230-T$60) / ( O1230 / 2.2) ) ),"")))</f>
        <v>0</v>
      </c>
      <c r="X1230" s="199" t="str">
        <f t="shared" ref="X1230:X1293" si="1049">IF(U$56="","",IF(ABS(($K1230-U$60) / ( P1230 / 2.2))&gt;20,0,IF(U$60&lt;&gt;"",U$64 * ( POWER(POWER(U$67, 2),0.5) + POWER(POWER(U$67, 2),-0.5)  ) / ( POWER(POWER(U$67, 2),0.5) * EXP( POWER(1 + POWER(U$67, 2),-1) * ($K1230-U$60)/ ( P1230 / 2.2) ) + POWER(POWER(U$67, 2),-0.5) * EXP(- POWER(U$67, 2) * POWER(1 + POWER(U$67, 2),-1) * ($K1230-U$60) / ( P1230 / 2.2) ) ),"")))</f>
        <v/>
      </c>
      <c r="Y1230" s="199" t="str">
        <f t="shared" ref="Y1230:Y1293" si="1050">IF(V$56="","",IF(ABS(($K1230-V$60) / ( Q1230 / 2.2))&gt;20,0,IF(V$60&lt;&gt;"",V$64 * ( POWER(POWER(V$67, 2),0.5) + POWER(POWER(V$67, 2),-0.5)  ) / ( POWER(POWER(V$67, 2),0.5) * EXP( POWER(1 + POWER(V$67, 2),-1) * ($K1230-V$60)/ ( Q1230 / 2.2) ) + POWER(POWER(V$67, 2),-0.5) * EXP(- POWER(V$67, 2) * POWER(1 + POWER(V$67, 2),-1) * ($K1230-V$60) / ( Q1230 / 2.2) ) ),"")))</f>
        <v/>
      </c>
      <c r="Z1230" s="199" t="str">
        <f t="shared" ref="Z1230:Z1293" si="1051">IF(W$56="","",IF(ABS(($K1230-W$60) / ( R1230 / 2.2))&gt;20,0,IF(W$60&lt;&gt;"",W$64 * ( POWER(POWER(W$67, 2),0.5) + POWER(POWER(W$67, 2),-0.5)  ) / ( POWER(POWER(W$67, 2),0.5) * EXP( POWER(1 + POWER(W$67, 2),-1) * ($K1230-W$60)/ ( R1230 / 2.2) ) + POWER(POWER(W$67, 2),-0.5) * EXP(- POWER(W$67, 2) * POWER(1 + POWER(W$67, 2),-1) * ($K1230-W$60) / ( R1230 / 2.2) ) ),"")))</f>
        <v/>
      </c>
      <c r="AA1230" s="199" t="str">
        <f t="shared" ref="AA1230:AA1293" si="1052">IF(X$56="","",IF(ABS(($K1230-X$60) / ( S1230 / 2.2))&gt;20,0,IF(X$60&lt;&gt;"",X$64 * ( POWER(POWER(X$67, 2),0.5) + POWER(POWER(X$67, 2),-0.5)  ) / ( POWER(POWER(X$67, 2),0.5) * EXP( POWER(1 + POWER(X$67, 2),-1) * ($K1230-X$60)/ ( S1230 / 2.2) ) + POWER(POWER(X$67, 2),-0.5) * EXP(- POWER(X$67, 2) * POWER(1 + POWER(X$67, 2),-1) * ($K1230-X$60) / ( S1230 / 2.2) ) ),"")))</f>
        <v/>
      </c>
      <c r="AB1230" s="201">
        <f t="shared" ref="AB1230:AB1293" ca="1" si="1053">SUM(T1230:AA1230)+RAND()*$C$69+$C$67</f>
        <v>2.0258951273219608</v>
      </c>
      <c r="AD1230" s="162">
        <f t="shared" ref="AD1230:AD1293" si="1054">IF(Q$56="","",($K1230-$K1229)*T1230)</f>
        <v>0</v>
      </c>
      <c r="AE1230" s="162">
        <f t="shared" ref="AE1230:AE1293" si="1055">IF(R$56="","",($K1230-$K1229)*U1230)</f>
        <v>0</v>
      </c>
      <c r="AF1230" s="162">
        <f t="shared" ref="AF1230:AF1293" si="1056">IF(S$56="","",($K1230-$K1229)*V1230)</f>
        <v>0</v>
      </c>
      <c r="AG1230" s="162">
        <f t="shared" ref="AG1230:AG1293" si="1057">IF(T$56="","",($K1230-$K1229)*W1230)</f>
        <v>0</v>
      </c>
      <c r="AH1230" s="162" t="str">
        <f t="shared" ref="AH1230:AH1293" si="1058">IF(U$56="","",($K1230-$K1229)*X1230)</f>
        <v/>
      </c>
      <c r="AI1230" s="162" t="str">
        <f t="shared" ref="AI1230:AI1293" si="1059">IF(V$56="","",($K1230-$K1229)*Y1230)</f>
        <v/>
      </c>
      <c r="AJ1230" s="162" t="str">
        <f t="shared" ref="AJ1230:AJ1293" si="1060">IF(W$56="","",($K1230-$K1229)*Z1230)</f>
        <v/>
      </c>
      <c r="AK1230" s="162" t="str">
        <f t="shared" ref="AK1230:AK1293" si="1061">IF(X$56="","",($K1230-$K1229)*AA1230)</f>
        <v/>
      </c>
      <c r="AM1230" s="199">
        <f t="shared" si="1018"/>
        <v>12.921747119438404</v>
      </c>
      <c r="AN1230" s="197">
        <f t="shared" si="1020"/>
        <v>0</v>
      </c>
      <c r="AO1230" s="197">
        <f t="shared" si="1021"/>
        <v>0</v>
      </c>
      <c r="AP1230" s="197">
        <f t="shared" si="1022"/>
        <v>0</v>
      </c>
      <c r="AQ1230" s="197">
        <f t="shared" si="1023"/>
        <v>0</v>
      </c>
      <c r="AR1230" s="197" t="str">
        <f t="shared" si="1024"/>
        <v/>
      </c>
      <c r="AS1230" s="197" t="str">
        <f t="shared" si="1025"/>
        <v/>
      </c>
      <c r="AT1230" s="197" t="str">
        <f t="shared" si="1026"/>
        <v/>
      </c>
      <c r="AU1230" s="197" t="str">
        <f t="shared" si="1027"/>
        <v/>
      </c>
      <c r="AV1230" s="199">
        <f t="shared" ca="1" si="1019"/>
        <v>2.1676022958762275</v>
      </c>
      <c r="AX1230" s="162">
        <f t="shared" si="1028"/>
        <v>0</v>
      </c>
      <c r="AY1230" s="162">
        <f t="shared" si="1029"/>
        <v>0</v>
      </c>
      <c r="AZ1230" s="162">
        <f t="shared" si="1030"/>
        <v>0</v>
      </c>
      <c r="BA1230" s="162">
        <f t="shared" si="1031"/>
        <v>0</v>
      </c>
      <c r="BB1230" s="162" t="str">
        <f t="shared" si="1032"/>
        <v/>
      </c>
      <c r="BC1230" s="162" t="str">
        <f t="shared" si="1033"/>
        <v/>
      </c>
      <c r="BD1230" s="162" t="str">
        <f t="shared" si="1034"/>
        <v/>
      </c>
      <c r="BE1230" s="162" t="str">
        <f t="shared" si="1035"/>
        <v/>
      </c>
      <c r="BG1230" s="169">
        <f t="shared" ref="BG1230:BG1293" si="1062">IF($C$8="isocratic",K1229,AM1230)</f>
        <v>29.59844722924306</v>
      </c>
      <c r="BH1230" s="169">
        <f t="shared" ref="BH1230:BH1293" ca="1" si="1063">IF($C$8="isocratic",AB1229,AV1230)</f>
        <v>2.1253291172055584</v>
      </c>
    </row>
    <row r="1231" spans="11:60" x14ac:dyDescent="0.25">
      <c r="K1231" s="199">
        <f t="shared" si="1036"/>
        <v>29.649833422349385</v>
      </c>
      <c r="L1231" s="201">
        <f t="shared" si="1037"/>
        <v>0.24866848019242063</v>
      </c>
      <c r="M1231" s="201">
        <f t="shared" si="1038"/>
        <v>0.25075983614818831</v>
      </c>
      <c r="N1231" s="201">
        <f t="shared" si="1039"/>
        <v>0.26357576760796231</v>
      </c>
      <c r="O1231" s="201">
        <f t="shared" si="1040"/>
        <v>0.24889823903756275</v>
      </c>
      <c r="P1231" s="201" t="str">
        <f t="shared" si="1041"/>
        <v/>
      </c>
      <c r="Q1231" s="201" t="str">
        <f t="shared" si="1042"/>
        <v/>
      </c>
      <c r="R1231" s="201" t="str">
        <f t="shared" si="1043"/>
        <v/>
      </c>
      <c r="S1231" s="201" t="str">
        <f t="shared" si="1044"/>
        <v/>
      </c>
      <c r="T1231" s="199">
        <f t="shared" si="1045"/>
        <v>0</v>
      </c>
      <c r="U1231" s="199">
        <f t="shared" si="1046"/>
        <v>0</v>
      </c>
      <c r="V1231" s="199">
        <f t="shared" si="1047"/>
        <v>0</v>
      </c>
      <c r="W1231" s="199">
        <f t="shared" si="1048"/>
        <v>0</v>
      </c>
      <c r="X1231" s="199" t="str">
        <f t="shared" si="1049"/>
        <v/>
      </c>
      <c r="Y1231" s="199" t="str">
        <f t="shared" si="1050"/>
        <v/>
      </c>
      <c r="Z1231" s="199" t="str">
        <f t="shared" si="1051"/>
        <v/>
      </c>
      <c r="AA1231" s="199" t="str">
        <f t="shared" si="1052"/>
        <v/>
      </c>
      <c r="AB1231" s="201">
        <f t="shared" ca="1" si="1053"/>
        <v>2.0539966975718</v>
      </c>
      <c r="AD1231" s="162">
        <f t="shared" si="1054"/>
        <v>0</v>
      </c>
      <c r="AE1231" s="162">
        <f t="shared" si="1055"/>
        <v>0</v>
      </c>
      <c r="AF1231" s="162">
        <f t="shared" si="1056"/>
        <v>0</v>
      </c>
      <c r="AG1231" s="162">
        <f t="shared" si="1057"/>
        <v>0</v>
      </c>
      <c r="AH1231" s="162" t="str">
        <f t="shared" si="1058"/>
        <v/>
      </c>
      <c r="AI1231" s="162" t="str">
        <f t="shared" si="1059"/>
        <v/>
      </c>
      <c r="AJ1231" s="162" t="str">
        <f t="shared" si="1060"/>
        <v/>
      </c>
      <c r="AK1231" s="162" t="str">
        <f t="shared" si="1061"/>
        <v/>
      </c>
      <c r="AM1231" s="199">
        <f t="shared" ref="AM1231:AM1294" si="1064">AM1230+MAX($AK$57:$AR$57)*1.2/3000</f>
        <v>12.932963913812916</v>
      </c>
      <c r="AN1231" s="197">
        <f t="shared" si="1020"/>
        <v>0</v>
      </c>
      <c r="AO1231" s="197">
        <f t="shared" si="1021"/>
        <v>0</v>
      </c>
      <c r="AP1231" s="197">
        <f t="shared" si="1022"/>
        <v>0</v>
      </c>
      <c r="AQ1231" s="197">
        <f t="shared" si="1023"/>
        <v>0</v>
      </c>
      <c r="AR1231" s="197" t="str">
        <f t="shared" si="1024"/>
        <v/>
      </c>
      <c r="AS1231" s="197" t="str">
        <f t="shared" si="1025"/>
        <v/>
      </c>
      <c r="AT1231" s="197" t="str">
        <f t="shared" si="1026"/>
        <v/>
      </c>
      <c r="AU1231" s="197" t="str">
        <f t="shared" si="1027"/>
        <v/>
      </c>
      <c r="AV1231" s="199">
        <f t="shared" ref="AV1231:AV1294" ca="1" si="1065">SUM(AN1231:AU1231)+RAND()*$C$69+K1231*$C$70+$C$67</f>
        <v>2.138083921726273</v>
      </c>
      <c r="AX1231" s="162">
        <f t="shared" si="1028"/>
        <v>0</v>
      </c>
      <c r="AY1231" s="162">
        <f t="shared" si="1029"/>
        <v>0</v>
      </c>
      <c r="AZ1231" s="162">
        <f t="shared" si="1030"/>
        <v>0</v>
      </c>
      <c r="BA1231" s="162">
        <f t="shared" si="1031"/>
        <v>0</v>
      </c>
      <c r="BB1231" s="162" t="str">
        <f t="shared" si="1032"/>
        <v/>
      </c>
      <c r="BC1231" s="162" t="str">
        <f t="shared" si="1033"/>
        <v/>
      </c>
      <c r="BD1231" s="162" t="str">
        <f t="shared" si="1034"/>
        <v/>
      </c>
      <c r="BE1231" s="162" t="str">
        <f t="shared" si="1035"/>
        <v/>
      </c>
      <c r="BG1231" s="169">
        <f t="shared" si="1062"/>
        <v>29.624140325796223</v>
      </c>
      <c r="BH1231" s="169">
        <f t="shared" ca="1" si="1063"/>
        <v>2.0258951273219608</v>
      </c>
    </row>
    <row r="1232" spans="11:60" x14ac:dyDescent="0.25">
      <c r="K1232" s="199">
        <f t="shared" si="1036"/>
        <v>29.675526518902547</v>
      </c>
      <c r="L1232" s="201">
        <f t="shared" si="1037"/>
        <v>0.24888396414406053</v>
      </c>
      <c r="M1232" s="201">
        <f t="shared" si="1038"/>
        <v>0.25097713236668762</v>
      </c>
      <c r="N1232" s="201">
        <f t="shared" si="1039"/>
        <v>0.26380416948630536</v>
      </c>
      <c r="O1232" s="201">
        <f t="shared" si="1040"/>
        <v>0.24911392208698874</v>
      </c>
      <c r="P1232" s="201" t="str">
        <f t="shared" si="1041"/>
        <v/>
      </c>
      <c r="Q1232" s="201" t="str">
        <f t="shared" si="1042"/>
        <v/>
      </c>
      <c r="R1232" s="201" t="str">
        <f t="shared" si="1043"/>
        <v/>
      </c>
      <c r="S1232" s="201" t="str">
        <f t="shared" si="1044"/>
        <v/>
      </c>
      <c r="T1232" s="199">
        <f t="shared" si="1045"/>
        <v>0</v>
      </c>
      <c r="U1232" s="199">
        <f t="shared" si="1046"/>
        <v>0</v>
      </c>
      <c r="V1232" s="199">
        <f t="shared" si="1047"/>
        <v>0</v>
      </c>
      <c r="W1232" s="199">
        <f t="shared" si="1048"/>
        <v>0</v>
      </c>
      <c r="X1232" s="199" t="str">
        <f t="shared" si="1049"/>
        <v/>
      </c>
      <c r="Y1232" s="199" t="str">
        <f t="shared" si="1050"/>
        <v/>
      </c>
      <c r="Z1232" s="199" t="str">
        <f t="shared" si="1051"/>
        <v/>
      </c>
      <c r="AA1232" s="199" t="str">
        <f t="shared" si="1052"/>
        <v/>
      </c>
      <c r="AB1232" s="201">
        <f t="shared" ca="1" si="1053"/>
        <v>2.0680935002423282</v>
      </c>
      <c r="AD1232" s="162">
        <f t="shared" si="1054"/>
        <v>0</v>
      </c>
      <c r="AE1232" s="162">
        <f t="shared" si="1055"/>
        <v>0</v>
      </c>
      <c r="AF1232" s="162">
        <f t="shared" si="1056"/>
        <v>0</v>
      </c>
      <c r="AG1232" s="162">
        <f t="shared" si="1057"/>
        <v>0</v>
      </c>
      <c r="AH1232" s="162" t="str">
        <f t="shared" si="1058"/>
        <v/>
      </c>
      <c r="AI1232" s="162" t="str">
        <f t="shared" si="1059"/>
        <v/>
      </c>
      <c r="AJ1232" s="162" t="str">
        <f t="shared" si="1060"/>
        <v/>
      </c>
      <c r="AK1232" s="162" t="str">
        <f t="shared" si="1061"/>
        <v/>
      </c>
      <c r="AM1232" s="199">
        <f t="shared" si="1064"/>
        <v>12.944180708187428</v>
      </c>
      <c r="AN1232" s="197">
        <f t="shared" ref="AN1232:AN1295" si="1066">IF(AK$56="NOT ELUTED","",IF(AK$51="","",IF(ABS(($AM1232-AK$57)/(AK$72/2.2))&gt;20,0,AK$62*(POWER(POWER(AK$66,2),0.5)+POWER(POWER(AK$66,2),-0.5))/(POWER(POWER(AK$66,2),0.5)*EXP(POWER(1+POWER(AK$66,2),-1)*($AM1232-AK$57)/(AK$72/2.2))+POWER(POWER(AK$66,2),-0.5)*EXP(-POWER(AK$66,2)*POWER(1+POWER(AK$66,2),-1)*($AM1232-AK$57)/(AK$72/2.2))))))</f>
        <v>0</v>
      </c>
      <c r="AO1232" s="197">
        <f t="shared" ref="AO1232:AO1295" si="1067">IF(AL$56="NOT ELUTED","",IF(AL$51="","",IF(ABS(($AM1232-AL$57)/(AL$72/2.2))&gt;20,0,AL$62*(POWER(POWER(AL$66,2),0.5)+POWER(POWER(AL$66,2),-0.5))/(POWER(POWER(AL$66,2),0.5)*EXP(POWER(1+POWER(AL$66,2),-1)*($AM1232-AL$57)/(AL$72/2.2))+POWER(POWER(AL$66,2),-0.5)*EXP(-POWER(AL$66,2)*POWER(1+POWER(AL$66,2),-1)*($AM1232-AL$57)/(AL$72/2.2))))))</f>
        <v>0</v>
      </c>
      <c r="AP1232" s="197">
        <f t="shared" ref="AP1232:AP1295" si="1068">IF(AM$56="NOT ELUTED","",IF(AM$51="","",IF(ABS(($AM1232-AM$57)/(AM$72/2.2))&gt;20,0,AM$62*(POWER(POWER(AM$66,2),0.5)+POWER(POWER(AM$66,2),-0.5))/(POWER(POWER(AM$66,2),0.5)*EXP(POWER(1+POWER(AM$66,2),-1)*($AM1232-AM$57)/(AM$72/2.2))+POWER(POWER(AM$66,2),-0.5)*EXP(-POWER(AM$66,2)*POWER(1+POWER(AM$66,2),-1)*($AM1232-AM$57)/(AM$72/2.2))))))</f>
        <v>0</v>
      </c>
      <c r="AQ1232" s="197">
        <f t="shared" ref="AQ1232:AQ1295" si="1069">IF(AN$56="NOT ELUTED","",IF(AN$51="","",IF(ABS(($AM1232-AN$57)/(AN$72/2.2))&gt;20,0,AN$62*(POWER(POWER(AN$66,2),0.5)+POWER(POWER(AN$66,2),-0.5))/(POWER(POWER(AN$66,2),0.5)*EXP(POWER(1+POWER(AN$66,2),-1)*($AM1232-AN$57)/(AN$72/2.2))+POWER(POWER(AN$66,2),-0.5)*EXP(-POWER(AN$66,2)*POWER(1+POWER(AN$66,2),-1)*($AM1232-AN$57)/(AN$72/2.2))))))</f>
        <v>0</v>
      </c>
      <c r="AR1232" s="197" t="str">
        <f t="shared" ref="AR1232:AR1295" si="1070">IF(AO$56="NOT ELUTED","",IF(AO$51="","",IF(ABS(($AM1232-AO$57)/(AO$72/2.2))&gt;20,0,AO$62*(POWER(POWER(AO$66,2),0.5)+POWER(POWER(AO$66,2),-0.5))/(POWER(POWER(AO$66,2),0.5)*EXP(POWER(1+POWER(AO$66,2),-1)*($AM1232-AO$57)/(AO$72/2.2))+POWER(POWER(AO$66,2),-0.5)*EXP(-POWER(AO$66,2)*POWER(1+POWER(AO$66,2),-1)*($AM1232-AO$57)/(AO$72/2.2))))))</f>
        <v/>
      </c>
      <c r="AS1232" s="197" t="str">
        <f t="shared" ref="AS1232:AS1295" si="1071">IF(AP$56="NOT ELUTED","",IF(AP$51="","",IF(ABS(($AM1232-AP$57)/(AP$72/2.2))&gt;20,0,AP$62*(POWER(POWER(AP$66,2),0.5)+POWER(POWER(AP$66,2),-0.5))/(POWER(POWER(AP$66,2),0.5)*EXP(POWER(1+POWER(AP$66,2),-1)*($AM1232-AP$57)/(AP$72/2.2))+POWER(POWER(AP$66,2),-0.5)*EXP(-POWER(AP$66,2)*POWER(1+POWER(AP$66,2),-1)*($AM1232-AP$57)/(AP$72/2.2))))))</f>
        <v/>
      </c>
      <c r="AT1232" s="197" t="str">
        <f t="shared" ref="AT1232:AT1295" si="1072">IF(AQ$56="NOT ELUTED","",IF(AQ$51="","",IF(ABS(($AM1232-AQ$57)/(AQ$72/2.2))&gt;20,0,AQ$62*(POWER(POWER(AQ$66,2),0.5)+POWER(POWER(AQ$66,2),-0.5))/(POWER(POWER(AQ$66,2),0.5)*EXP(POWER(1+POWER(AQ$66,2),-1)*($AM1232-AQ$57)/(AQ$72/2.2))+POWER(POWER(AQ$66,2),-0.5)*EXP(-POWER(AQ$66,2)*POWER(1+POWER(AQ$66,2),-1)*($AM1232-AQ$57)/(AQ$72/2.2))))))</f>
        <v/>
      </c>
      <c r="AU1232" s="197" t="str">
        <f t="shared" ref="AU1232:AU1295" si="1073">IF(AR$56="NOT ELUTED","",IF(AR$51="","",IF(ABS(($AM1232-AR$57)/(AR$72/2.2))&gt;20,0,AR$62*(POWER(POWER(AR$66,2),0.5)+POWER(POWER(AR$66,2),-0.5))/(POWER(POWER(AR$66,2),0.5)*EXP(POWER(1+POWER(AR$66,2),-1)*($AM1232-AR$57)/(AR$72/2.2))+POWER(POWER(AR$66,2),-0.5)*EXP(-POWER(AR$66,2)*POWER(1+POWER(AR$66,2),-1)*($AM1232-AR$57)/(AR$72/2.2))))))</f>
        <v/>
      </c>
      <c r="AV1232" s="199">
        <f t="shared" ca="1" si="1065"/>
        <v>2.182271349278202</v>
      </c>
      <c r="AX1232" s="162">
        <f t="shared" si="1028"/>
        <v>0</v>
      </c>
      <c r="AY1232" s="162">
        <f t="shared" si="1029"/>
        <v>0</v>
      </c>
      <c r="AZ1232" s="162">
        <f t="shared" si="1030"/>
        <v>0</v>
      </c>
      <c r="BA1232" s="162">
        <f t="shared" si="1031"/>
        <v>0</v>
      </c>
      <c r="BB1232" s="162" t="str">
        <f t="shared" si="1032"/>
        <v/>
      </c>
      <c r="BC1232" s="162" t="str">
        <f t="shared" si="1033"/>
        <v/>
      </c>
      <c r="BD1232" s="162" t="str">
        <f t="shared" si="1034"/>
        <v/>
      </c>
      <c r="BE1232" s="162" t="str">
        <f t="shared" si="1035"/>
        <v/>
      </c>
      <c r="BG1232" s="169">
        <f t="shared" si="1062"/>
        <v>29.649833422349385</v>
      </c>
      <c r="BH1232" s="169">
        <f t="shared" ca="1" si="1063"/>
        <v>2.0539966975718</v>
      </c>
    </row>
    <row r="1233" spans="11:60" x14ac:dyDescent="0.25">
      <c r="K1233" s="199">
        <f t="shared" si="1036"/>
        <v>29.70121961545571</v>
      </c>
      <c r="L1233" s="201">
        <f t="shared" si="1037"/>
        <v>0.24909944809570039</v>
      </c>
      <c r="M1233" s="201">
        <f t="shared" si="1038"/>
        <v>0.25119442858518687</v>
      </c>
      <c r="N1233" s="201">
        <f t="shared" si="1039"/>
        <v>0.26403257136464853</v>
      </c>
      <c r="O1233" s="201">
        <f t="shared" si="1040"/>
        <v>0.24932960513641467</v>
      </c>
      <c r="P1233" s="201" t="str">
        <f t="shared" si="1041"/>
        <v/>
      </c>
      <c r="Q1233" s="201" t="str">
        <f t="shared" si="1042"/>
        <v/>
      </c>
      <c r="R1233" s="201" t="str">
        <f t="shared" si="1043"/>
        <v/>
      </c>
      <c r="S1233" s="201" t="str">
        <f t="shared" si="1044"/>
        <v/>
      </c>
      <c r="T1233" s="199">
        <f t="shared" si="1045"/>
        <v>0</v>
      </c>
      <c r="U1233" s="199">
        <f t="shared" si="1046"/>
        <v>0</v>
      </c>
      <c r="V1233" s="199">
        <f t="shared" si="1047"/>
        <v>0</v>
      </c>
      <c r="W1233" s="199">
        <f t="shared" si="1048"/>
        <v>0</v>
      </c>
      <c r="X1233" s="199" t="str">
        <f t="shared" si="1049"/>
        <v/>
      </c>
      <c r="Y1233" s="199" t="str">
        <f t="shared" si="1050"/>
        <v/>
      </c>
      <c r="Z1233" s="199" t="str">
        <f t="shared" si="1051"/>
        <v/>
      </c>
      <c r="AA1233" s="199" t="str">
        <f t="shared" si="1052"/>
        <v/>
      </c>
      <c r="AB1233" s="201">
        <f t="shared" ca="1" si="1053"/>
        <v>2.1493527256909508</v>
      </c>
      <c r="AD1233" s="162">
        <f t="shared" si="1054"/>
        <v>0</v>
      </c>
      <c r="AE1233" s="162">
        <f t="shared" si="1055"/>
        <v>0</v>
      </c>
      <c r="AF1233" s="162">
        <f t="shared" si="1056"/>
        <v>0</v>
      </c>
      <c r="AG1233" s="162">
        <f t="shared" si="1057"/>
        <v>0</v>
      </c>
      <c r="AH1233" s="162" t="str">
        <f t="shared" si="1058"/>
        <v/>
      </c>
      <c r="AI1233" s="162" t="str">
        <f t="shared" si="1059"/>
        <v/>
      </c>
      <c r="AJ1233" s="162" t="str">
        <f t="shared" si="1060"/>
        <v/>
      </c>
      <c r="AK1233" s="162" t="str">
        <f t="shared" si="1061"/>
        <v/>
      </c>
      <c r="AM1233" s="199">
        <f t="shared" si="1064"/>
        <v>12.95539750256194</v>
      </c>
      <c r="AN1233" s="197">
        <f t="shared" si="1066"/>
        <v>0</v>
      </c>
      <c r="AO1233" s="197">
        <f t="shared" si="1067"/>
        <v>0</v>
      </c>
      <c r="AP1233" s="197">
        <f t="shared" si="1068"/>
        <v>0</v>
      </c>
      <c r="AQ1233" s="197">
        <f t="shared" si="1069"/>
        <v>0</v>
      </c>
      <c r="AR1233" s="197" t="str">
        <f t="shared" si="1070"/>
        <v/>
      </c>
      <c r="AS1233" s="197" t="str">
        <f t="shared" si="1071"/>
        <v/>
      </c>
      <c r="AT1233" s="197" t="str">
        <f t="shared" si="1072"/>
        <v/>
      </c>
      <c r="AU1233" s="197" t="str">
        <f t="shared" si="1073"/>
        <v/>
      </c>
      <c r="AV1233" s="199">
        <f t="shared" ca="1" si="1065"/>
        <v>2.1526493897680452</v>
      </c>
      <c r="AX1233" s="162">
        <f t="shared" si="1028"/>
        <v>0</v>
      </c>
      <c r="AY1233" s="162">
        <f t="shared" si="1029"/>
        <v>0</v>
      </c>
      <c r="AZ1233" s="162">
        <f t="shared" si="1030"/>
        <v>0</v>
      </c>
      <c r="BA1233" s="162">
        <f t="shared" si="1031"/>
        <v>0</v>
      </c>
      <c r="BB1233" s="162" t="str">
        <f t="shared" si="1032"/>
        <v/>
      </c>
      <c r="BC1233" s="162" t="str">
        <f t="shared" si="1033"/>
        <v/>
      </c>
      <c r="BD1233" s="162" t="str">
        <f t="shared" si="1034"/>
        <v/>
      </c>
      <c r="BE1233" s="162" t="str">
        <f t="shared" si="1035"/>
        <v/>
      </c>
      <c r="BG1233" s="169">
        <f t="shared" si="1062"/>
        <v>29.675526518902547</v>
      </c>
      <c r="BH1233" s="169">
        <f t="shared" ca="1" si="1063"/>
        <v>2.0680935002423282</v>
      </c>
    </row>
    <row r="1234" spans="11:60" x14ac:dyDescent="0.25">
      <c r="K1234" s="199">
        <f t="shared" si="1036"/>
        <v>29.726912712008872</v>
      </c>
      <c r="L1234" s="201">
        <f t="shared" si="1037"/>
        <v>0.24931493204734026</v>
      </c>
      <c r="M1234" s="201">
        <f t="shared" si="1038"/>
        <v>0.25141172480368618</v>
      </c>
      <c r="N1234" s="201">
        <f t="shared" si="1039"/>
        <v>0.26426097324299164</v>
      </c>
      <c r="O1234" s="201">
        <f t="shared" si="1040"/>
        <v>0.24954528818584065</v>
      </c>
      <c r="P1234" s="201" t="str">
        <f t="shared" si="1041"/>
        <v/>
      </c>
      <c r="Q1234" s="201" t="str">
        <f t="shared" si="1042"/>
        <v/>
      </c>
      <c r="R1234" s="201" t="str">
        <f t="shared" si="1043"/>
        <v/>
      </c>
      <c r="S1234" s="201" t="str">
        <f t="shared" si="1044"/>
        <v/>
      </c>
      <c r="T1234" s="199">
        <f t="shared" si="1045"/>
        <v>0</v>
      </c>
      <c r="U1234" s="199">
        <f t="shared" si="1046"/>
        <v>0</v>
      </c>
      <c r="V1234" s="199">
        <f t="shared" si="1047"/>
        <v>0</v>
      </c>
      <c r="W1234" s="199">
        <f t="shared" si="1048"/>
        <v>0</v>
      </c>
      <c r="X1234" s="199" t="str">
        <f t="shared" si="1049"/>
        <v/>
      </c>
      <c r="Y1234" s="199" t="str">
        <f t="shared" si="1050"/>
        <v/>
      </c>
      <c r="Z1234" s="199" t="str">
        <f t="shared" si="1051"/>
        <v/>
      </c>
      <c r="AA1234" s="199" t="str">
        <f t="shared" si="1052"/>
        <v/>
      </c>
      <c r="AB1234" s="201">
        <f t="shared" ca="1" si="1053"/>
        <v>2.071212988986967</v>
      </c>
      <c r="AD1234" s="162">
        <f t="shared" si="1054"/>
        <v>0</v>
      </c>
      <c r="AE1234" s="162">
        <f t="shared" si="1055"/>
        <v>0</v>
      </c>
      <c r="AF1234" s="162">
        <f t="shared" si="1056"/>
        <v>0</v>
      </c>
      <c r="AG1234" s="162">
        <f t="shared" si="1057"/>
        <v>0</v>
      </c>
      <c r="AH1234" s="162" t="str">
        <f t="shared" si="1058"/>
        <v/>
      </c>
      <c r="AI1234" s="162" t="str">
        <f t="shared" si="1059"/>
        <v/>
      </c>
      <c r="AJ1234" s="162" t="str">
        <f t="shared" si="1060"/>
        <v/>
      </c>
      <c r="AK1234" s="162" t="str">
        <f t="shared" si="1061"/>
        <v/>
      </c>
      <c r="AM1234" s="199">
        <f t="shared" si="1064"/>
        <v>12.966614296936452</v>
      </c>
      <c r="AN1234" s="197">
        <f t="shared" si="1066"/>
        <v>0</v>
      </c>
      <c r="AO1234" s="197">
        <f t="shared" si="1067"/>
        <v>0</v>
      </c>
      <c r="AP1234" s="197">
        <f t="shared" si="1068"/>
        <v>0</v>
      </c>
      <c r="AQ1234" s="197">
        <f t="shared" si="1069"/>
        <v>0</v>
      </c>
      <c r="AR1234" s="197" t="str">
        <f t="shared" si="1070"/>
        <v/>
      </c>
      <c r="AS1234" s="197" t="str">
        <f t="shared" si="1071"/>
        <v/>
      </c>
      <c r="AT1234" s="197" t="str">
        <f t="shared" si="1072"/>
        <v/>
      </c>
      <c r="AU1234" s="197" t="str">
        <f t="shared" si="1073"/>
        <v/>
      </c>
      <c r="AV1234" s="199">
        <f t="shared" ca="1" si="1065"/>
        <v>2.1636968175262741</v>
      </c>
      <c r="AX1234" s="162">
        <f t="shared" si="1028"/>
        <v>0</v>
      </c>
      <c r="AY1234" s="162">
        <f t="shared" si="1029"/>
        <v>0</v>
      </c>
      <c r="AZ1234" s="162">
        <f t="shared" si="1030"/>
        <v>0</v>
      </c>
      <c r="BA1234" s="162">
        <f t="shared" si="1031"/>
        <v>0</v>
      </c>
      <c r="BB1234" s="162" t="str">
        <f t="shared" si="1032"/>
        <v/>
      </c>
      <c r="BC1234" s="162" t="str">
        <f t="shared" si="1033"/>
        <v/>
      </c>
      <c r="BD1234" s="162" t="str">
        <f t="shared" si="1034"/>
        <v/>
      </c>
      <c r="BE1234" s="162" t="str">
        <f t="shared" si="1035"/>
        <v/>
      </c>
      <c r="BG1234" s="169">
        <f t="shared" si="1062"/>
        <v>29.70121961545571</v>
      </c>
      <c r="BH1234" s="169">
        <f t="shared" ca="1" si="1063"/>
        <v>2.1493527256909508</v>
      </c>
    </row>
    <row r="1235" spans="11:60" x14ac:dyDescent="0.25">
      <c r="K1235" s="199">
        <f t="shared" si="1036"/>
        <v>29.752605808562034</v>
      </c>
      <c r="L1235" s="201">
        <f t="shared" si="1037"/>
        <v>0.24953041599898015</v>
      </c>
      <c r="M1235" s="201">
        <f t="shared" si="1038"/>
        <v>0.25162902102218548</v>
      </c>
      <c r="N1235" s="201">
        <f t="shared" si="1039"/>
        <v>0.26448937512133475</v>
      </c>
      <c r="O1235" s="201">
        <f t="shared" si="1040"/>
        <v>0.24976097123526661</v>
      </c>
      <c r="P1235" s="201" t="str">
        <f t="shared" si="1041"/>
        <v/>
      </c>
      <c r="Q1235" s="201" t="str">
        <f t="shared" si="1042"/>
        <v/>
      </c>
      <c r="R1235" s="201" t="str">
        <f t="shared" si="1043"/>
        <v/>
      </c>
      <c r="S1235" s="201" t="str">
        <f t="shared" si="1044"/>
        <v/>
      </c>
      <c r="T1235" s="199">
        <f t="shared" si="1045"/>
        <v>0</v>
      </c>
      <c r="U1235" s="199">
        <f t="shared" si="1046"/>
        <v>0</v>
      </c>
      <c r="V1235" s="199">
        <f t="shared" si="1047"/>
        <v>0</v>
      </c>
      <c r="W1235" s="199">
        <f t="shared" si="1048"/>
        <v>0</v>
      </c>
      <c r="X1235" s="199" t="str">
        <f t="shared" si="1049"/>
        <v/>
      </c>
      <c r="Y1235" s="199" t="str">
        <f t="shared" si="1050"/>
        <v/>
      </c>
      <c r="Z1235" s="199" t="str">
        <f t="shared" si="1051"/>
        <v/>
      </c>
      <c r="AA1235" s="199" t="str">
        <f t="shared" si="1052"/>
        <v/>
      </c>
      <c r="AB1235" s="201">
        <f t="shared" ca="1" si="1053"/>
        <v>2.0295721787861849</v>
      </c>
      <c r="AD1235" s="162">
        <f t="shared" si="1054"/>
        <v>0</v>
      </c>
      <c r="AE1235" s="162">
        <f t="shared" si="1055"/>
        <v>0</v>
      </c>
      <c r="AF1235" s="162">
        <f t="shared" si="1056"/>
        <v>0</v>
      </c>
      <c r="AG1235" s="162">
        <f t="shared" si="1057"/>
        <v>0</v>
      </c>
      <c r="AH1235" s="162" t="str">
        <f t="shared" si="1058"/>
        <v/>
      </c>
      <c r="AI1235" s="162" t="str">
        <f t="shared" si="1059"/>
        <v/>
      </c>
      <c r="AJ1235" s="162" t="str">
        <f t="shared" si="1060"/>
        <v/>
      </c>
      <c r="AK1235" s="162" t="str">
        <f t="shared" si="1061"/>
        <v/>
      </c>
      <c r="AM1235" s="199">
        <f t="shared" si="1064"/>
        <v>12.977831091310964</v>
      </c>
      <c r="AN1235" s="197">
        <f t="shared" si="1066"/>
        <v>0</v>
      </c>
      <c r="AO1235" s="197">
        <f t="shared" si="1067"/>
        <v>0</v>
      </c>
      <c r="AP1235" s="197">
        <f t="shared" si="1068"/>
        <v>0</v>
      </c>
      <c r="AQ1235" s="197">
        <f t="shared" si="1069"/>
        <v>0</v>
      </c>
      <c r="AR1235" s="197" t="str">
        <f t="shared" si="1070"/>
        <v/>
      </c>
      <c r="AS1235" s="197" t="str">
        <f t="shared" si="1071"/>
        <v/>
      </c>
      <c r="AT1235" s="197" t="str">
        <f t="shared" si="1072"/>
        <v/>
      </c>
      <c r="AU1235" s="197" t="str">
        <f t="shared" si="1073"/>
        <v/>
      </c>
      <c r="AV1235" s="199">
        <f t="shared" ca="1" si="1065"/>
        <v>2.1318445852094432</v>
      </c>
      <c r="AX1235" s="162">
        <f t="shared" si="1028"/>
        <v>0</v>
      </c>
      <c r="AY1235" s="162">
        <f t="shared" si="1029"/>
        <v>0</v>
      </c>
      <c r="AZ1235" s="162">
        <f t="shared" si="1030"/>
        <v>0</v>
      </c>
      <c r="BA1235" s="162">
        <f t="shared" si="1031"/>
        <v>0</v>
      </c>
      <c r="BB1235" s="162" t="str">
        <f t="shared" si="1032"/>
        <v/>
      </c>
      <c r="BC1235" s="162" t="str">
        <f t="shared" si="1033"/>
        <v/>
      </c>
      <c r="BD1235" s="162" t="str">
        <f t="shared" si="1034"/>
        <v/>
      </c>
      <c r="BE1235" s="162" t="str">
        <f t="shared" si="1035"/>
        <v/>
      </c>
      <c r="BG1235" s="169">
        <f t="shared" si="1062"/>
        <v>29.726912712008872</v>
      </c>
      <c r="BH1235" s="169">
        <f t="shared" ca="1" si="1063"/>
        <v>2.071212988986967</v>
      </c>
    </row>
    <row r="1236" spans="11:60" x14ac:dyDescent="0.25">
      <c r="K1236" s="199">
        <f t="shared" si="1036"/>
        <v>29.778298905115197</v>
      </c>
      <c r="L1236" s="201">
        <f t="shared" si="1037"/>
        <v>0.24974589995062002</v>
      </c>
      <c r="M1236" s="201">
        <f t="shared" si="1038"/>
        <v>0.25184631724068479</v>
      </c>
      <c r="N1236" s="201">
        <f t="shared" si="1039"/>
        <v>0.26471777699967791</v>
      </c>
      <c r="O1236" s="201">
        <f t="shared" si="1040"/>
        <v>0.24997665428469257</v>
      </c>
      <c r="P1236" s="201" t="str">
        <f t="shared" si="1041"/>
        <v/>
      </c>
      <c r="Q1236" s="201" t="str">
        <f t="shared" si="1042"/>
        <v/>
      </c>
      <c r="R1236" s="201" t="str">
        <f t="shared" si="1043"/>
        <v/>
      </c>
      <c r="S1236" s="201" t="str">
        <f t="shared" si="1044"/>
        <v/>
      </c>
      <c r="T1236" s="199">
        <f t="shared" si="1045"/>
        <v>0</v>
      </c>
      <c r="U1236" s="199">
        <f t="shared" si="1046"/>
        <v>0</v>
      </c>
      <c r="V1236" s="199">
        <f t="shared" si="1047"/>
        <v>0</v>
      </c>
      <c r="W1236" s="199">
        <f t="shared" si="1048"/>
        <v>0</v>
      </c>
      <c r="X1236" s="199" t="str">
        <f t="shared" si="1049"/>
        <v/>
      </c>
      <c r="Y1236" s="199" t="str">
        <f t="shared" si="1050"/>
        <v/>
      </c>
      <c r="Z1236" s="199" t="str">
        <f t="shared" si="1051"/>
        <v/>
      </c>
      <c r="AA1236" s="199" t="str">
        <f t="shared" si="1052"/>
        <v/>
      </c>
      <c r="AB1236" s="201">
        <f t="shared" ca="1" si="1053"/>
        <v>2.0481129253014205</v>
      </c>
      <c r="AD1236" s="162">
        <f t="shared" si="1054"/>
        <v>0</v>
      </c>
      <c r="AE1236" s="162">
        <f t="shared" si="1055"/>
        <v>0</v>
      </c>
      <c r="AF1236" s="162">
        <f t="shared" si="1056"/>
        <v>0</v>
      </c>
      <c r="AG1236" s="162">
        <f t="shared" si="1057"/>
        <v>0</v>
      </c>
      <c r="AH1236" s="162" t="str">
        <f t="shared" si="1058"/>
        <v/>
      </c>
      <c r="AI1236" s="162" t="str">
        <f t="shared" si="1059"/>
        <v/>
      </c>
      <c r="AJ1236" s="162" t="str">
        <f t="shared" si="1060"/>
        <v/>
      </c>
      <c r="AK1236" s="162" t="str">
        <f t="shared" si="1061"/>
        <v/>
      </c>
      <c r="AM1236" s="199">
        <f t="shared" si="1064"/>
        <v>12.989047885685476</v>
      </c>
      <c r="AN1236" s="197">
        <f t="shared" si="1066"/>
        <v>0</v>
      </c>
      <c r="AO1236" s="197">
        <f t="shared" si="1067"/>
        <v>0</v>
      </c>
      <c r="AP1236" s="197">
        <f t="shared" si="1068"/>
        <v>0</v>
      </c>
      <c r="AQ1236" s="197">
        <f t="shared" si="1069"/>
        <v>0</v>
      </c>
      <c r="AR1236" s="197" t="str">
        <f t="shared" si="1070"/>
        <v/>
      </c>
      <c r="AS1236" s="197" t="str">
        <f t="shared" si="1071"/>
        <v/>
      </c>
      <c r="AT1236" s="197" t="str">
        <f t="shared" si="1072"/>
        <v/>
      </c>
      <c r="AU1236" s="197" t="str">
        <f t="shared" si="1073"/>
        <v/>
      </c>
      <c r="AV1236" s="199">
        <f t="shared" ca="1" si="1065"/>
        <v>2.1541844364706999</v>
      </c>
      <c r="AX1236" s="162">
        <f t="shared" si="1028"/>
        <v>0</v>
      </c>
      <c r="AY1236" s="162">
        <f t="shared" si="1029"/>
        <v>0</v>
      </c>
      <c r="AZ1236" s="162">
        <f t="shared" si="1030"/>
        <v>0</v>
      </c>
      <c r="BA1236" s="162">
        <f t="shared" si="1031"/>
        <v>0</v>
      </c>
      <c r="BB1236" s="162" t="str">
        <f t="shared" si="1032"/>
        <v/>
      </c>
      <c r="BC1236" s="162" t="str">
        <f t="shared" si="1033"/>
        <v/>
      </c>
      <c r="BD1236" s="162" t="str">
        <f t="shared" si="1034"/>
        <v/>
      </c>
      <c r="BE1236" s="162" t="str">
        <f t="shared" si="1035"/>
        <v/>
      </c>
      <c r="BG1236" s="169">
        <f t="shared" si="1062"/>
        <v>29.752605808562034</v>
      </c>
      <c r="BH1236" s="169">
        <f t="shared" ca="1" si="1063"/>
        <v>2.0295721787861849</v>
      </c>
    </row>
    <row r="1237" spans="11:60" x14ac:dyDescent="0.25">
      <c r="K1237" s="199">
        <f t="shared" si="1036"/>
        <v>29.803992001668359</v>
      </c>
      <c r="L1237" s="201">
        <f t="shared" si="1037"/>
        <v>0.24996138390225991</v>
      </c>
      <c r="M1237" s="201">
        <f t="shared" si="1038"/>
        <v>0.2520636134591841</v>
      </c>
      <c r="N1237" s="201">
        <f t="shared" si="1039"/>
        <v>0.26494617887802102</v>
      </c>
      <c r="O1237" s="201">
        <f t="shared" si="1040"/>
        <v>0.25019233733411855</v>
      </c>
      <c r="P1237" s="201" t="str">
        <f t="shared" si="1041"/>
        <v/>
      </c>
      <c r="Q1237" s="201" t="str">
        <f t="shared" si="1042"/>
        <v/>
      </c>
      <c r="R1237" s="201" t="str">
        <f t="shared" si="1043"/>
        <v/>
      </c>
      <c r="S1237" s="201" t="str">
        <f t="shared" si="1044"/>
        <v/>
      </c>
      <c r="T1237" s="199">
        <f t="shared" si="1045"/>
        <v>0</v>
      </c>
      <c r="U1237" s="199">
        <f t="shared" si="1046"/>
        <v>0</v>
      </c>
      <c r="V1237" s="199">
        <f t="shared" si="1047"/>
        <v>0</v>
      </c>
      <c r="W1237" s="199">
        <f t="shared" si="1048"/>
        <v>0</v>
      </c>
      <c r="X1237" s="199" t="str">
        <f t="shared" si="1049"/>
        <v/>
      </c>
      <c r="Y1237" s="199" t="str">
        <f t="shared" si="1050"/>
        <v/>
      </c>
      <c r="Z1237" s="199" t="str">
        <f t="shared" si="1051"/>
        <v/>
      </c>
      <c r="AA1237" s="199" t="str">
        <f t="shared" si="1052"/>
        <v/>
      </c>
      <c r="AB1237" s="201">
        <f t="shared" ca="1" si="1053"/>
        <v>2.0424128242961994</v>
      </c>
      <c r="AD1237" s="162">
        <f t="shared" si="1054"/>
        <v>0</v>
      </c>
      <c r="AE1237" s="162">
        <f t="shared" si="1055"/>
        <v>0</v>
      </c>
      <c r="AF1237" s="162">
        <f t="shared" si="1056"/>
        <v>0</v>
      </c>
      <c r="AG1237" s="162">
        <f t="shared" si="1057"/>
        <v>0</v>
      </c>
      <c r="AH1237" s="162" t="str">
        <f t="shared" si="1058"/>
        <v/>
      </c>
      <c r="AI1237" s="162" t="str">
        <f t="shared" si="1059"/>
        <v/>
      </c>
      <c r="AJ1237" s="162" t="str">
        <f t="shared" si="1060"/>
        <v/>
      </c>
      <c r="AK1237" s="162" t="str">
        <f t="shared" si="1061"/>
        <v/>
      </c>
      <c r="AM1237" s="199">
        <f t="shared" si="1064"/>
        <v>13.000264680059988</v>
      </c>
      <c r="AN1237" s="197">
        <f t="shared" si="1066"/>
        <v>0</v>
      </c>
      <c r="AO1237" s="197">
        <f t="shared" si="1067"/>
        <v>0</v>
      </c>
      <c r="AP1237" s="197">
        <f t="shared" si="1068"/>
        <v>0</v>
      </c>
      <c r="AQ1237" s="197">
        <f t="shared" si="1069"/>
        <v>0</v>
      </c>
      <c r="AR1237" s="197" t="str">
        <f t="shared" si="1070"/>
        <v/>
      </c>
      <c r="AS1237" s="197" t="str">
        <f t="shared" si="1071"/>
        <v/>
      </c>
      <c r="AT1237" s="197" t="str">
        <f t="shared" si="1072"/>
        <v/>
      </c>
      <c r="AU1237" s="197" t="str">
        <f t="shared" si="1073"/>
        <v/>
      </c>
      <c r="AV1237" s="199">
        <f t="shared" ca="1" si="1065"/>
        <v>2.0748021405329942</v>
      </c>
      <c r="AX1237" s="162">
        <f t="shared" si="1028"/>
        <v>0</v>
      </c>
      <c r="AY1237" s="162">
        <f t="shared" si="1029"/>
        <v>0</v>
      </c>
      <c r="AZ1237" s="162">
        <f t="shared" si="1030"/>
        <v>0</v>
      </c>
      <c r="BA1237" s="162">
        <f t="shared" si="1031"/>
        <v>0</v>
      </c>
      <c r="BB1237" s="162" t="str">
        <f t="shared" si="1032"/>
        <v/>
      </c>
      <c r="BC1237" s="162" t="str">
        <f t="shared" si="1033"/>
        <v/>
      </c>
      <c r="BD1237" s="162" t="str">
        <f t="shared" si="1034"/>
        <v/>
      </c>
      <c r="BE1237" s="162" t="str">
        <f t="shared" si="1035"/>
        <v/>
      </c>
      <c r="BG1237" s="169">
        <f t="shared" si="1062"/>
        <v>29.778298905115197</v>
      </c>
      <c r="BH1237" s="169">
        <f t="shared" ca="1" si="1063"/>
        <v>2.0481129253014205</v>
      </c>
    </row>
    <row r="1238" spans="11:60" x14ac:dyDescent="0.25">
      <c r="K1238" s="199">
        <f t="shared" si="1036"/>
        <v>29.829685098221521</v>
      </c>
      <c r="L1238" s="201">
        <f t="shared" si="1037"/>
        <v>0.25017686785389981</v>
      </c>
      <c r="M1238" s="201">
        <f t="shared" si="1038"/>
        <v>0.25228090967768335</v>
      </c>
      <c r="N1238" s="201">
        <f t="shared" si="1039"/>
        <v>0.26517458075636413</v>
      </c>
      <c r="O1238" s="201">
        <f t="shared" si="1040"/>
        <v>0.25040802038354448</v>
      </c>
      <c r="P1238" s="201" t="str">
        <f t="shared" si="1041"/>
        <v/>
      </c>
      <c r="Q1238" s="201" t="str">
        <f t="shared" si="1042"/>
        <v/>
      </c>
      <c r="R1238" s="201" t="str">
        <f t="shared" si="1043"/>
        <v/>
      </c>
      <c r="S1238" s="201" t="str">
        <f t="shared" si="1044"/>
        <v/>
      </c>
      <c r="T1238" s="199">
        <f t="shared" si="1045"/>
        <v>0</v>
      </c>
      <c r="U1238" s="199">
        <f t="shared" si="1046"/>
        <v>0</v>
      </c>
      <c r="V1238" s="199">
        <f t="shared" si="1047"/>
        <v>0</v>
      </c>
      <c r="W1238" s="199">
        <f t="shared" si="1048"/>
        <v>0</v>
      </c>
      <c r="X1238" s="199" t="str">
        <f t="shared" si="1049"/>
        <v/>
      </c>
      <c r="Y1238" s="199" t="str">
        <f t="shared" si="1050"/>
        <v/>
      </c>
      <c r="Z1238" s="199" t="str">
        <f t="shared" si="1051"/>
        <v/>
      </c>
      <c r="AA1238" s="199" t="str">
        <f t="shared" si="1052"/>
        <v/>
      </c>
      <c r="AB1238" s="201">
        <f t="shared" ca="1" si="1053"/>
        <v>2.0065337242318115</v>
      </c>
      <c r="AD1238" s="162">
        <f t="shared" si="1054"/>
        <v>0</v>
      </c>
      <c r="AE1238" s="162">
        <f t="shared" si="1055"/>
        <v>0</v>
      </c>
      <c r="AF1238" s="162">
        <f t="shared" si="1056"/>
        <v>0</v>
      </c>
      <c r="AG1238" s="162">
        <f t="shared" si="1057"/>
        <v>0</v>
      </c>
      <c r="AH1238" s="162" t="str">
        <f t="shared" si="1058"/>
        <v/>
      </c>
      <c r="AI1238" s="162" t="str">
        <f t="shared" si="1059"/>
        <v/>
      </c>
      <c r="AJ1238" s="162" t="str">
        <f t="shared" si="1060"/>
        <v/>
      </c>
      <c r="AK1238" s="162" t="str">
        <f t="shared" si="1061"/>
        <v/>
      </c>
      <c r="AM1238" s="199">
        <f t="shared" si="1064"/>
        <v>13.0114814744345</v>
      </c>
      <c r="AN1238" s="197">
        <f t="shared" si="1066"/>
        <v>0</v>
      </c>
      <c r="AO1238" s="197">
        <f t="shared" si="1067"/>
        <v>0</v>
      </c>
      <c r="AP1238" s="197">
        <f t="shared" si="1068"/>
        <v>0</v>
      </c>
      <c r="AQ1238" s="197">
        <f t="shared" si="1069"/>
        <v>0</v>
      </c>
      <c r="AR1238" s="197" t="str">
        <f t="shared" si="1070"/>
        <v/>
      </c>
      <c r="AS1238" s="197" t="str">
        <f t="shared" si="1071"/>
        <v/>
      </c>
      <c r="AT1238" s="197" t="str">
        <f t="shared" si="1072"/>
        <v/>
      </c>
      <c r="AU1238" s="197" t="str">
        <f t="shared" si="1073"/>
        <v/>
      </c>
      <c r="AV1238" s="199">
        <f t="shared" ca="1" si="1065"/>
        <v>2.1387730814751462</v>
      </c>
      <c r="AX1238" s="162">
        <f t="shared" si="1028"/>
        <v>0</v>
      </c>
      <c r="AY1238" s="162">
        <f t="shared" si="1029"/>
        <v>0</v>
      </c>
      <c r="AZ1238" s="162">
        <f t="shared" si="1030"/>
        <v>0</v>
      </c>
      <c r="BA1238" s="162">
        <f t="shared" si="1031"/>
        <v>0</v>
      </c>
      <c r="BB1238" s="162" t="str">
        <f t="shared" si="1032"/>
        <v/>
      </c>
      <c r="BC1238" s="162" t="str">
        <f t="shared" si="1033"/>
        <v/>
      </c>
      <c r="BD1238" s="162" t="str">
        <f t="shared" si="1034"/>
        <v/>
      </c>
      <c r="BE1238" s="162" t="str">
        <f t="shared" si="1035"/>
        <v/>
      </c>
      <c r="BG1238" s="169">
        <f t="shared" si="1062"/>
        <v>29.803992001668359</v>
      </c>
      <c r="BH1238" s="169">
        <f t="shared" ca="1" si="1063"/>
        <v>2.0424128242961994</v>
      </c>
    </row>
    <row r="1239" spans="11:60" x14ac:dyDescent="0.25">
      <c r="K1239" s="199">
        <f t="shared" si="1036"/>
        <v>29.855378194774683</v>
      </c>
      <c r="L1239" s="201">
        <f t="shared" si="1037"/>
        <v>0.25039235180553965</v>
      </c>
      <c r="M1239" s="201">
        <f t="shared" si="1038"/>
        <v>0.25249820589618266</v>
      </c>
      <c r="N1239" s="201">
        <f t="shared" si="1039"/>
        <v>0.26540298263470724</v>
      </c>
      <c r="O1239" s="201">
        <f t="shared" si="1040"/>
        <v>0.25062370343297047</v>
      </c>
      <c r="P1239" s="201" t="str">
        <f t="shared" si="1041"/>
        <v/>
      </c>
      <c r="Q1239" s="201" t="str">
        <f t="shared" si="1042"/>
        <v/>
      </c>
      <c r="R1239" s="201" t="str">
        <f t="shared" si="1043"/>
        <v/>
      </c>
      <c r="S1239" s="201" t="str">
        <f t="shared" si="1044"/>
        <v/>
      </c>
      <c r="T1239" s="199">
        <f t="shared" si="1045"/>
        <v>0</v>
      </c>
      <c r="U1239" s="199">
        <f t="shared" si="1046"/>
        <v>0</v>
      </c>
      <c r="V1239" s="199">
        <f t="shared" si="1047"/>
        <v>0</v>
      </c>
      <c r="W1239" s="199">
        <f t="shared" si="1048"/>
        <v>0</v>
      </c>
      <c r="X1239" s="199" t="str">
        <f t="shared" si="1049"/>
        <v/>
      </c>
      <c r="Y1239" s="199" t="str">
        <f t="shared" si="1050"/>
        <v/>
      </c>
      <c r="Z1239" s="199" t="str">
        <f t="shared" si="1051"/>
        <v/>
      </c>
      <c r="AA1239" s="199" t="str">
        <f t="shared" si="1052"/>
        <v/>
      </c>
      <c r="AB1239" s="201">
        <f t="shared" ca="1" si="1053"/>
        <v>2.0485707608733619</v>
      </c>
      <c r="AD1239" s="162">
        <f t="shared" si="1054"/>
        <v>0</v>
      </c>
      <c r="AE1239" s="162">
        <f t="shared" si="1055"/>
        <v>0</v>
      </c>
      <c r="AF1239" s="162">
        <f t="shared" si="1056"/>
        <v>0</v>
      </c>
      <c r="AG1239" s="162">
        <f t="shared" si="1057"/>
        <v>0</v>
      </c>
      <c r="AH1239" s="162" t="str">
        <f t="shared" si="1058"/>
        <v/>
      </c>
      <c r="AI1239" s="162" t="str">
        <f t="shared" si="1059"/>
        <v/>
      </c>
      <c r="AJ1239" s="162" t="str">
        <f t="shared" si="1060"/>
        <v/>
      </c>
      <c r="AK1239" s="162" t="str">
        <f t="shared" si="1061"/>
        <v/>
      </c>
      <c r="AM1239" s="199">
        <f t="shared" si="1064"/>
        <v>13.022698268809012</v>
      </c>
      <c r="AN1239" s="197">
        <f t="shared" si="1066"/>
        <v>0</v>
      </c>
      <c r="AO1239" s="197">
        <f t="shared" si="1067"/>
        <v>0</v>
      </c>
      <c r="AP1239" s="197">
        <f t="shared" si="1068"/>
        <v>0</v>
      </c>
      <c r="AQ1239" s="197">
        <f t="shared" si="1069"/>
        <v>0</v>
      </c>
      <c r="AR1239" s="197" t="str">
        <f t="shared" si="1070"/>
        <v/>
      </c>
      <c r="AS1239" s="197" t="str">
        <f t="shared" si="1071"/>
        <v/>
      </c>
      <c r="AT1239" s="197" t="str">
        <f t="shared" si="1072"/>
        <v/>
      </c>
      <c r="AU1239" s="197" t="str">
        <f t="shared" si="1073"/>
        <v/>
      </c>
      <c r="AV1239" s="199">
        <f t="shared" ca="1" si="1065"/>
        <v>2.045810614437368</v>
      </c>
      <c r="AX1239" s="162">
        <f t="shared" si="1028"/>
        <v>0</v>
      </c>
      <c r="AY1239" s="162">
        <f t="shared" si="1029"/>
        <v>0</v>
      </c>
      <c r="AZ1239" s="162">
        <f t="shared" si="1030"/>
        <v>0</v>
      </c>
      <c r="BA1239" s="162">
        <f t="shared" si="1031"/>
        <v>0</v>
      </c>
      <c r="BB1239" s="162" t="str">
        <f t="shared" si="1032"/>
        <v/>
      </c>
      <c r="BC1239" s="162" t="str">
        <f t="shared" si="1033"/>
        <v/>
      </c>
      <c r="BD1239" s="162" t="str">
        <f t="shared" si="1034"/>
        <v/>
      </c>
      <c r="BE1239" s="162" t="str">
        <f t="shared" si="1035"/>
        <v/>
      </c>
      <c r="BG1239" s="169">
        <f t="shared" si="1062"/>
        <v>29.829685098221521</v>
      </c>
      <c r="BH1239" s="169">
        <f t="shared" ca="1" si="1063"/>
        <v>2.0065337242318115</v>
      </c>
    </row>
    <row r="1240" spans="11:60" x14ac:dyDescent="0.25">
      <c r="K1240" s="199">
        <f t="shared" si="1036"/>
        <v>29.881071291327846</v>
      </c>
      <c r="L1240" s="201">
        <f t="shared" si="1037"/>
        <v>0.25060783575717954</v>
      </c>
      <c r="M1240" s="201">
        <f t="shared" si="1038"/>
        <v>0.25271550211468197</v>
      </c>
      <c r="N1240" s="201">
        <f t="shared" si="1039"/>
        <v>0.26563138451305035</v>
      </c>
      <c r="O1240" s="201">
        <f t="shared" si="1040"/>
        <v>0.25083938648239645</v>
      </c>
      <c r="P1240" s="201" t="str">
        <f t="shared" si="1041"/>
        <v/>
      </c>
      <c r="Q1240" s="201" t="str">
        <f t="shared" si="1042"/>
        <v/>
      </c>
      <c r="R1240" s="201" t="str">
        <f t="shared" si="1043"/>
        <v/>
      </c>
      <c r="S1240" s="201" t="str">
        <f t="shared" si="1044"/>
        <v/>
      </c>
      <c r="T1240" s="199">
        <f t="shared" si="1045"/>
        <v>0</v>
      </c>
      <c r="U1240" s="199">
        <f t="shared" si="1046"/>
        <v>0</v>
      </c>
      <c r="V1240" s="199">
        <f t="shared" si="1047"/>
        <v>0</v>
      </c>
      <c r="W1240" s="199">
        <f t="shared" si="1048"/>
        <v>0</v>
      </c>
      <c r="X1240" s="199" t="str">
        <f t="shared" si="1049"/>
        <v/>
      </c>
      <c r="Y1240" s="199" t="str">
        <f t="shared" si="1050"/>
        <v/>
      </c>
      <c r="Z1240" s="199" t="str">
        <f t="shared" si="1051"/>
        <v/>
      </c>
      <c r="AA1240" s="199" t="str">
        <f t="shared" si="1052"/>
        <v/>
      </c>
      <c r="AB1240" s="201">
        <f t="shared" ca="1" si="1053"/>
        <v>2.012572806075644</v>
      </c>
      <c r="AD1240" s="162">
        <f t="shared" si="1054"/>
        <v>0</v>
      </c>
      <c r="AE1240" s="162">
        <f t="shared" si="1055"/>
        <v>0</v>
      </c>
      <c r="AF1240" s="162">
        <f t="shared" si="1056"/>
        <v>0</v>
      </c>
      <c r="AG1240" s="162">
        <f t="shared" si="1057"/>
        <v>0</v>
      </c>
      <c r="AH1240" s="162" t="str">
        <f t="shared" si="1058"/>
        <v/>
      </c>
      <c r="AI1240" s="162" t="str">
        <f t="shared" si="1059"/>
        <v/>
      </c>
      <c r="AJ1240" s="162" t="str">
        <f t="shared" si="1060"/>
        <v/>
      </c>
      <c r="AK1240" s="162" t="str">
        <f t="shared" si="1061"/>
        <v/>
      </c>
      <c r="AM1240" s="199">
        <f t="shared" si="1064"/>
        <v>13.033915063183525</v>
      </c>
      <c r="AN1240" s="197">
        <f t="shared" si="1066"/>
        <v>0</v>
      </c>
      <c r="AO1240" s="197">
        <f t="shared" si="1067"/>
        <v>0</v>
      </c>
      <c r="AP1240" s="197">
        <f t="shared" si="1068"/>
        <v>0</v>
      </c>
      <c r="AQ1240" s="197">
        <f t="shared" si="1069"/>
        <v>0</v>
      </c>
      <c r="AR1240" s="197" t="str">
        <f t="shared" si="1070"/>
        <v/>
      </c>
      <c r="AS1240" s="197" t="str">
        <f t="shared" si="1071"/>
        <v/>
      </c>
      <c r="AT1240" s="197" t="str">
        <f t="shared" si="1072"/>
        <v/>
      </c>
      <c r="AU1240" s="197" t="str">
        <f t="shared" si="1073"/>
        <v/>
      </c>
      <c r="AV1240" s="199">
        <f t="shared" ca="1" si="1065"/>
        <v>2.0479679678378644</v>
      </c>
      <c r="AX1240" s="162">
        <f t="shared" si="1028"/>
        <v>0</v>
      </c>
      <c r="AY1240" s="162">
        <f t="shared" si="1029"/>
        <v>0</v>
      </c>
      <c r="AZ1240" s="162">
        <f t="shared" si="1030"/>
        <v>0</v>
      </c>
      <c r="BA1240" s="162">
        <f t="shared" si="1031"/>
        <v>0</v>
      </c>
      <c r="BB1240" s="162" t="str">
        <f t="shared" si="1032"/>
        <v/>
      </c>
      <c r="BC1240" s="162" t="str">
        <f t="shared" si="1033"/>
        <v/>
      </c>
      <c r="BD1240" s="162" t="str">
        <f t="shared" si="1034"/>
        <v/>
      </c>
      <c r="BE1240" s="162" t="str">
        <f t="shared" si="1035"/>
        <v/>
      </c>
      <c r="BG1240" s="169">
        <f t="shared" si="1062"/>
        <v>29.855378194774683</v>
      </c>
      <c r="BH1240" s="169">
        <f t="shared" ca="1" si="1063"/>
        <v>2.0485707608733619</v>
      </c>
    </row>
    <row r="1241" spans="11:60" x14ac:dyDescent="0.25">
      <c r="K1241" s="199">
        <f t="shared" si="1036"/>
        <v>29.906764387881008</v>
      </c>
      <c r="L1241" s="201">
        <f t="shared" si="1037"/>
        <v>0.25082331970881944</v>
      </c>
      <c r="M1241" s="201">
        <f t="shared" si="1038"/>
        <v>0.25293279833318127</v>
      </c>
      <c r="N1241" s="201">
        <f t="shared" si="1039"/>
        <v>0.26585978639139352</v>
      </c>
      <c r="O1241" s="201">
        <f t="shared" si="1040"/>
        <v>0.25105506953182238</v>
      </c>
      <c r="P1241" s="201" t="str">
        <f t="shared" si="1041"/>
        <v/>
      </c>
      <c r="Q1241" s="201" t="str">
        <f t="shared" si="1042"/>
        <v/>
      </c>
      <c r="R1241" s="201" t="str">
        <f t="shared" si="1043"/>
        <v/>
      </c>
      <c r="S1241" s="201" t="str">
        <f t="shared" si="1044"/>
        <v/>
      </c>
      <c r="T1241" s="199">
        <f t="shared" si="1045"/>
        <v>0</v>
      </c>
      <c r="U1241" s="199">
        <f t="shared" si="1046"/>
        <v>0</v>
      </c>
      <c r="V1241" s="199">
        <f t="shared" si="1047"/>
        <v>0</v>
      </c>
      <c r="W1241" s="199">
        <f t="shared" si="1048"/>
        <v>0</v>
      </c>
      <c r="X1241" s="199" t="str">
        <f t="shared" si="1049"/>
        <v/>
      </c>
      <c r="Y1241" s="199" t="str">
        <f t="shared" si="1050"/>
        <v/>
      </c>
      <c r="Z1241" s="199" t="str">
        <f t="shared" si="1051"/>
        <v/>
      </c>
      <c r="AA1241" s="199" t="str">
        <f t="shared" si="1052"/>
        <v/>
      </c>
      <c r="AB1241" s="201">
        <f t="shared" ca="1" si="1053"/>
        <v>2.1289779484210927</v>
      </c>
      <c r="AD1241" s="162">
        <f t="shared" si="1054"/>
        <v>0</v>
      </c>
      <c r="AE1241" s="162">
        <f t="shared" si="1055"/>
        <v>0</v>
      </c>
      <c r="AF1241" s="162">
        <f t="shared" si="1056"/>
        <v>0</v>
      </c>
      <c r="AG1241" s="162">
        <f t="shared" si="1057"/>
        <v>0</v>
      </c>
      <c r="AH1241" s="162" t="str">
        <f t="shared" si="1058"/>
        <v/>
      </c>
      <c r="AI1241" s="162" t="str">
        <f t="shared" si="1059"/>
        <v/>
      </c>
      <c r="AJ1241" s="162" t="str">
        <f t="shared" si="1060"/>
        <v/>
      </c>
      <c r="AK1241" s="162" t="str">
        <f t="shared" si="1061"/>
        <v/>
      </c>
      <c r="AM1241" s="199">
        <f t="shared" si="1064"/>
        <v>13.045131857558037</v>
      </c>
      <c r="AN1241" s="197">
        <f t="shared" si="1066"/>
        <v>0</v>
      </c>
      <c r="AO1241" s="197">
        <f t="shared" si="1067"/>
        <v>0</v>
      </c>
      <c r="AP1241" s="197">
        <f t="shared" si="1068"/>
        <v>0</v>
      </c>
      <c r="AQ1241" s="197">
        <f t="shared" si="1069"/>
        <v>0</v>
      </c>
      <c r="AR1241" s="197" t="str">
        <f t="shared" si="1070"/>
        <v/>
      </c>
      <c r="AS1241" s="197" t="str">
        <f t="shared" si="1071"/>
        <v/>
      </c>
      <c r="AT1241" s="197" t="str">
        <f t="shared" si="1072"/>
        <v/>
      </c>
      <c r="AU1241" s="197" t="str">
        <f t="shared" si="1073"/>
        <v/>
      </c>
      <c r="AV1241" s="199">
        <f t="shared" ca="1" si="1065"/>
        <v>2.1711108553043861</v>
      </c>
      <c r="AX1241" s="162">
        <f t="shared" si="1028"/>
        <v>0</v>
      </c>
      <c r="AY1241" s="162">
        <f t="shared" si="1029"/>
        <v>0</v>
      </c>
      <c r="AZ1241" s="162">
        <f t="shared" si="1030"/>
        <v>0</v>
      </c>
      <c r="BA1241" s="162">
        <f t="shared" si="1031"/>
        <v>0</v>
      </c>
      <c r="BB1241" s="162" t="str">
        <f t="shared" si="1032"/>
        <v/>
      </c>
      <c r="BC1241" s="162" t="str">
        <f t="shared" si="1033"/>
        <v/>
      </c>
      <c r="BD1241" s="162" t="str">
        <f t="shared" si="1034"/>
        <v/>
      </c>
      <c r="BE1241" s="162" t="str">
        <f t="shared" si="1035"/>
        <v/>
      </c>
      <c r="BG1241" s="169">
        <f t="shared" si="1062"/>
        <v>29.881071291327846</v>
      </c>
      <c r="BH1241" s="169">
        <f t="shared" ca="1" si="1063"/>
        <v>2.012572806075644</v>
      </c>
    </row>
    <row r="1242" spans="11:60" x14ac:dyDescent="0.25">
      <c r="K1242" s="199">
        <f t="shared" si="1036"/>
        <v>29.93245748443417</v>
      </c>
      <c r="L1242" s="201">
        <f t="shared" si="1037"/>
        <v>0.25103880366045933</v>
      </c>
      <c r="M1242" s="201">
        <f t="shared" si="1038"/>
        <v>0.25315009455168053</v>
      </c>
      <c r="N1242" s="201">
        <f t="shared" si="1039"/>
        <v>0.26608818826973663</v>
      </c>
      <c r="O1242" s="201">
        <f t="shared" si="1040"/>
        <v>0.25127075258124837</v>
      </c>
      <c r="P1242" s="201" t="str">
        <f t="shared" si="1041"/>
        <v/>
      </c>
      <c r="Q1242" s="201" t="str">
        <f t="shared" si="1042"/>
        <v/>
      </c>
      <c r="R1242" s="201" t="str">
        <f t="shared" si="1043"/>
        <v/>
      </c>
      <c r="S1242" s="201" t="str">
        <f t="shared" si="1044"/>
        <v/>
      </c>
      <c r="T1242" s="199">
        <f t="shared" si="1045"/>
        <v>0</v>
      </c>
      <c r="U1242" s="199">
        <f t="shared" si="1046"/>
        <v>0</v>
      </c>
      <c r="V1242" s="199">
        <f t="shared" si="1047"/>
        <v>0</v>
      </c>
      <c r="W1242" s="199">
        <f t="shared" si="1048"/>
        <v>0</v>
      </c>
      <c r="X1242" s="199" t="str">
        <f t="shared" si="1049"/>
        <v/>
      </c>
      <c r="Y1242" s="199" t="str">
        <f t="shared" si="1050"/>
        <v/>
      </c>
      <c r="Z1242" s="199" t="str">
        <f t="shared" si="1051"/>
        <v/>
      </c>
      <c r="AA1242" s="199" t="str">
        <f t="shared" si="1052"/>
        <v/>
      </c>
      <c r="AB1242" s="201">
        <f t="shared" ca="1" si="1053"/>
        <v>2.0731821301587057</v>
      </c>
      <c r="AD1242" s="162">
        <f t="shared" si="1054"/>
        <v>0</v>
      </c>
      <c r="AE1242" s="162">
        <f t="shared" si="1055"/>
        <v>0</v>
      </c>
      <c r="AF1242" s="162">
        <f t="shared" si="1056"/>
        <v>0</v>
      </c>
      <c r="AG1242" s="162">
        <f t="shared" si="1057"/>
        <v>0</v>
      </c>
      <c r="AH1242" s="162" t="str">
        <f t="shared" si="1058"/>
        <v/>
      </c>
      <c r="AI1242" s="162" t="str">
        <f t="shared" si="1059"/>
        <v/>
      </c>
      <c r="AJ1242" s="162" t="str">
        <f t="shared" si="1060"/>
        <v/>
      </c>
      <c r="AK1242" s="162" t="str">
        <f t="shared" si="1061"/>
        <v/>
      </c>
      <c r="AM1242" s="199">
        <f t="shared" si="1064"/>
        <v>13.056348651932549</v>
      </c>
      <c r="AN1242" s="197">
        <f t="shared" si="1066"/>
        <v>0</v>
      </c>
      <c r="AO1242" s="197">
        <f t="shared" si="1067"/>
        <v>0</v>
      </c>
      <c r="AP1242" s="197">
        <f t="shared" si="1068"/>
        <v>0</v>
      </c>
      <c r="AQ1242" s="197">
        <f t="shared" si="1069"/>
        <v>0</v>
      </c>
      <c r="AR1242" s="197" t="str">
        <f t="shared" si="1070"/>
        <v/>
      </c>
      <c r="AS1242" s="197" t="str">
        <f t="shared" si="1071"/>
        <v/>
      </c>
      <c r="AT1242" s="197" t="str">
        <f t="shared" si="1072"/>
        <v/>
      </c>
      <c r="AU1242" s="197" t="str">
        <f t="shared" si="1073"/>
        <v/>
      </c>
      <c r="AV1242" s="199">
        <f t="shared" ca="1" si="1065"/>
        <v>2.1941972837585588</v>
      </c>
      <c r="AX1242" s="162">
        <f t="shared" si="1028"/>
        <v>0</v>
      </c>
      <c r="AY1242" s="162">
        <f t="shared" si="1029"/>
        <v>0</v>
      </c>
      <c r="AZ1242" s="162">
        <f t="shared" si="1030"/>
        <v>0</v>
      </c>
      <c r="BA1242" s="162">
        <f t="shared" si="1031"/>
        <v>0</v>
      </c>
      <c r="BB1242" s="162" t="str">
        <f t="shared" si="1032"/>
        <v/>
      </c>
      <c r="BC1242" s="162" t="str">
        <f t="shared" si="1033"/>
        <v/>
      </c>
      <c r="BD1242" s="162" t="str">
        <f t="shared" si="1034"/>
        <v/>
      </c>
      <c r="BE1242" s="162" t="str">
        <f t="shared" si="1035"/>
        <v/>
      </c>
      <c r="BG1242" s="169">
        <f t="shared" si="1062"/>
        <v>29.906764387881008</v>
      </c>
      <c r="BH1242" s="169">
        <f t="shared" ca="1" si="1063"/>
        <v>2.1289779484210927</v>
      </c>
    </row>
    <row r="1243" spans="11:60" x14ac:dyDescent="0.25">
      <c r="K1243" s="199">
        <f t="shared" si="1036"/>
        <v>29.958150580987333</v>
      </c>
      <c r="L1243" s="201">
        <f t="shared" si="1037"/>
        <v>0.25125428761209917</v>
      </c>
      <c r="M1243" s="201">
        <f t="shared" si="1038"/>
        <v>0.25336739077017983</v>
      </c>
      <c r="N1243" s="201">
        <f t="shared" si="1039"/>
        <v>0.26631659014807973</v>
      </c>
      <c r="O1243" s="201">
        <f t="shared" si="1040"/>
        <v>0.2514864356306743</v>
      </c>
      <c r="P1243" s="201" t="str">
        <f t="shared" si="1041"/>
        <v/>
      </c>
      <c r="Q1243" s="201" t="str">
        <f t="shared" si="1042"/>
        <v/>
      </c>
      <c r="R1243" s="201" t="str">
        <f t="shared" si="1043"/>
        <v/>
      </c>
      <c r="S1243" s="201" t="str">
        <f t="shared" si="1044"/>
        <v/>
      </c>
      <c r="T1243" s="199">
        <f t="shared" si="1045"/>
        <v>0</v>
      </c>
      <c r="U1243" s="199">
        <f t="shared" si="1046"/>
        <v>0</v>
      </c>
      <c r="V1243" s="199">
        <f t="shared" si="1047"/>
        <v>0</v>
      </c>
      <c r="W1243" s="199">
        <f t="shared" si="1048"/>
        <v>0</v>
      </c>
      <c r="X1243" s="199" t="str">
        <f t="shared" si="1049"/>
        <v/>
      </c>
      <c r="Y1243" s="199" t="str">
        <f t="shared" si="1050"/>
        <v/>
      </c>
      <c r="Z1243" s="199" t="str">
        <f t="shared" si="1051"/>
        <v/>
      </c>
      <c r="AA1243" s="199" t="str">
        <f t="shared" si="1052"/>
        <v/>
      </c>
      <c r="AB1243" s="201">
        <f t="shared" ca="1" si="1053"/>
        <v>2.0199404801076311</v>
      </c>
      <c r="AD1243" s="162">
        <f t="shared" si="1054"/>
        <v>0</v>
      </c>
      <c r="AE1243" s="162">
        <f t="shared" si="1055"/>
        <v>0</v>
      </c>
      <c r="AF1243" s="162">
        <f t="shared" si="1056"/>
        <v>0</v>
      </c>
      <c r="AG1243" s="162">
        <f t="shared" si="1057"/>
        <v>0</v>
      </c>
      <c r="AH1243" s="162" t="str">
        <f t="shared" si="1058"/>
        <v/>
      </c>
      <c r="AI1243" s="162" t="str">
        <f t="shared" si="1059"/>
        <v/>
      </c>
      <c r="AJ1243" s="162" t="str">
        <f t="shared" si="1060"/>
        <v/>
      </c>
      <c r="AK1243" s="162" t="str">
        <f t="shared" si="1061"/>
        <v/>
      </c>
      <c r="AM1243" s="199">
        <f t="shared" si="1064"/>
        <v>13.067565446307061</v>
      </c>
      <c r="AN1243" s="197">
        <f t="shared" si="1066"/>
        <v>0</v>
      </c>
      <c r="AO1243" s="197">
        <f t="shared" si="1067"/>
        <v>0</v>
      </c>
      <c r="AP1243" s="197">
        <f t="shared" si="1068"/>
        <v>0</v>
      </c>
      <c r="AQ1243" s="197">
        <f t="shared" si="1069"/>
        <v>0</v>
      </c>
      <c r="AR1243" s="197" t="str">
        <f t="shared" si="1070"/>
        <v/>
      </c>
      <c r="AS1243" s="197" t="str">
        <f t="shared" si="1071"/>
        <v/>
      </c>
      <c r="AT1243" s="197" t="str">
        <f t="shared" si="1072"/>
        <v/>
      </c>
      <c r="AU1243" s="197" t="str">
        <f t="shared" si="1073"/>
        <v/>
      </c>
      <c r="AV1243" s="199">
        <f t="shared" ca="1" si="1065"/>
        <v>2.031236292632578</v>
      </c>
      <c r="AX1243" s="162">
        <f t="shared" si="1028"/>
        <v>0</v>
      </c>
      <c r="AY1243" s="162">
        <f t="shared" si="1029"/>
        <v>0</v>
      </c>
      <c r="AZ1243" s="162">
        <f t="shared" si="1030"/>
        <v>0</v>
      </c>
      <c r="BA1243" s="162">
        <f t="shared" si="1031"/>
        <v>0</v>
      </c>
      <c r="BB1243" s="162" t="str">
        <f t="shared" si="1032"/>
        <v/>
      </c>
      <c r="BC1243" s="162" t="str">
        <f t="shared" si="1033"/>
        <v/>
      </c>
      <c r="BD1243" s="162" t="str">
        <f t="shared" si="1034"/>
        <v/>
      </c>
      <c r="BE1243" s="162" t="str">
        <f t="shared" si="1035"/>
        <v/>
      </c>
      <c r="BG1243" s="169">
        <f t="shared" si="1062"/>
        <v>29.93245748443417</v>
      </c>
      <c r="BH1243" s="169">
        <f t="shared" ca="1" si="1063"/>
        <v>2.0731821301587057</v>
      </c>
    </row>
    <row r="1244" spans="11:60" x14ac:dyDescent="0.25">
      <c r="K1244" s="199">
        <f t="shared" si="1036"/>
        <v>29.983843677540495</v>
      </c>
      <c r="L1244" s="201">
        <f t="shared" si="1037"/>
        <v>0.25146977156373906</v>
      </c>
      <c r="M1244" s="201">
        <f t="shared" si="1038"/>
        <v>0.25358468698867914</v>
      </c>
      <c r="N1244" s="201">
        <f t="shared" si="1039"/>
        <v>0.26654499202642284</v>
      </c>
      <c r="O1244" s="201">
        <f t="shared" si="1040"/>
        <v>0.25170211868010028</v>
      </c>
      <c r="P1244" s="201" t="str">
        <f t="shared" si="1041"/>
        <v/>
      </c>
      <c r="Q1244" s="201" t="str">
        <f t="shared" si="1042"/>
        <v/>
      </c>
      <c r="R1244" s="201" t="str">
        <f t="shared" si="1043"/>
        <v/>
      </c>
      <c r="S1244" s="201" t="str">
        <f t="shared" si="1044"/>
        <v/>
      </c>
      <c r="T1244" s="199">
        <f t="shared" si="1045"/>
        <v>0</v>
      </c>
      <c r="U1244" s="199">
        <f t="shared" si="1046"/>
        <v>0</v>
      </c>
      <c r="V1244" s="199">
        <f t="shared" si="1047"/>
        <v>0</v>
      </c>
      <c r="W1244" s="199">
        <f t="shared" si="1048"/>
        <v>0</v>
      </c>
      <c r="X1244" s="199" t="str">
        <f t="shared" si="1049"/>
        <v/>
      </c>
      <c r="Y1244" s="199" t="str">
        <f t="shared" si="1050"/>
        <v/>
      </c>
      <c r="Z1244" s="199" t="str">
        <f t="shared" si="1051"/>
        <v/>
      </c>
      <c r="AA1244" s="199" t="str">
        <f t="shared" si="1052"/>
        <v/>
      </c>
      <c r="AB1244" s="201">
        <f t="shared" ca="1" si="1053"/>
        <v>2.0946149549224238</v>
      </c>
      <c r="AD1244" s="162">
        <f t="shared" si="1054"/>
        <v>0</v>
      </c>
      <c r="AE1244" s="162">
        <f t="shared" si="1055"/>
        <v>0</v>
      </c>
      <c r="AF1244" s="162">
        <f t="shared" si="1056"/>
        <v>0</v>
      </c>
      <c r="AG1244" s="162">
        <f t="shared" si="1057"/>
        <v>0</v>
      </c>
      <c r="AH1244" s="162" t="str">
        <f t="shared" si="1058"/>
        <v/>
      </c>
      <c r="AI1244" s="162" t="str">
        <f t="shared" si="1059"/>
        <v/>
      </c>
      <c r="AJ1244" s="162" t="str">
        <f t="shared" si="1060"/>
        <v/>
      </c>
      <c r="AK1244" s="162" t="str">
        <f t="shared" si="1061"/>
        <v/>
      </c>
      <c r="AM1244" s="199">
        <f t="shared" si="1064"/>
        <v>13.078782240681573</v>
      </c>
      <c r="AN1244" s="197">
        <f t="shared" si="1066"/>
        <v>0</v>
      </c>
      <c r="AO1244" s="197">
        <f t="shared" si="1067"/>
        <v>0</v>
      </c>
      <c r="AP1244" s="197">
        <f t="shared" si="1068"/>
        <v>0</v>
      </c>
      <c r="AQ1244" s="197">
        <f t="shared" si="1069"/>
        <v>0</v>
      </c>
      <c r="AR1244" s="197" t="str">
        <f t="shared" si="1070"/>
        <v/>
      </c>
      <c r="AS1244" s="197" t="str">
        <f t="shared" si="1071"/>
        <v/>
      </c>
      <c r="AT1244" s="197" t="str">
        <f t="shared" si="1072"/>
        <v/>
      </c>
      <c r="AU1244" s="197" t="str">
        <f t="shared" si="1073"/>
        <v/>
      </c>
      <c r="AV1244" s="199">
        <f t="shared" ca="1" si="1065"/>
        <v>2.0404712951905957</v>
      </c>
      <c r="AX1244" s="162">
        <f t="shared" si="1028"/>
        <v>0</v>
      </c>
      <c r="AY1244" s="162">
        <f t="shared" si="1029"/>
        <v>0</v>
      </c>
      <c r="AZ1244" s="162">
        <f t="shared" si="1030"/>
        <v>0</v>
      </c>
      <c r="BA1244" s="162">
        <f t="shared" si="1031"/>
        <v>0</v>
      </c>
      <c r="BB1244" s="162" t="str">
        <f t="shared" si="1032"/>
        <v/>
      </c>
      <c r="BC1244" s="162" t="str">
        <f t="shared" si="1033"/>
        <v/>
      </c>
      <c r="BD1244" s="162" t="str">
        <f t="shared" si="1034"/>
        <v/>
      </c>
      <c r="BE1244" s="162" t="str">
        <f t="shared" si="1035"/>
        <v/>
      </c>
      <c r="BG1244" s="169">
        <f t="shared" si="1062"/>
        <v>29.958150580987333</v>
      </c>
      <c r="BH1244" s="169">
        <f t="shared" ca="1" si="1063"/>
        <v>2.0199404801076311</v>
      </c>
    </row>
    <row r="1245" spans="11:60" x14ac:dyDescent="0.25">
      <c r="K1245" s="199">
        <f t="shared" si="1036"/>
        <v>30.009536774093657</v>
      </c>
      <c r="L1245" s="201">
        <f t="shared" si="1037"/>
        <v>0.25168525551537896</v>
      </c>
      <c r="M1245" s="201">
        <f t="shared" si="1038"/>
        <v>0.25380198320717845</v>
      </c>
      <c r="N1245" s="201">
        <f t="shared" si="1039"/>
        <v>0.26677339390476601</v>
      </c>
      <c r="O1245" s="201">
        <f t="shared" si="1040"/>
        <v>0.25191780172952627</v>
      </c>
      <c r="P1245" s="201" t="str">
        <f t="shared" si="1041"/>
        <v/>
      </c>
      <c r="Q1245" s="201" t="str">
        <f t="shared" si="1042"/>
        <v/>
      </c>
      <c r="R1245" s="201" t="str">
        <f t="shared" si="1043"/>
        <v/>
      </c>
      <c r="S1245" s="201" t="str">
        <f t="shared" si="1044"/>
        <v/>
      </c>
      <c r="T1245" s="199">
        <f t="shared" si="1045"/>
        <v>0</v>
      </c>
      <c r="U1245" s="199">
        <f t="shared" si="1046"/>
        <v>0</v>
      </c>
      <c r="V1245" s="199">
        <f t="shared" si="1047"/>
        <v>0</v>
      </c>
      <c r="W1245" s="199">
        <f t="shared" si="1048"/>
        <v>0</v>
      </c>
      <c r="X1245" s="199" t="str">
        <f t="shared" si="1049"/>
        <v/>
      </c>
      <c r="Y1245" s="199" t="str">
        <f t="shared" si="1050"/>
        <v/>
      </c>
      <c r="Z1245" s="199" t="str">
        <f t="shared" si="1051"/>
        <v/>
      </c>
      <c r="AA1245" s="199" t="str">
        <f t="shared" si="1052"/>
        <v/>
      </c>
      <c r="AB1245" s="201">
        <f t="shared" ca="1" si="1053"/>
        <v>2.0236456473716395</v>
      </c>
      <c r="AD1245" s="162">
        <f t="shared" si="1054"/>
        <v>0</v>
      </c>
      <c r="AE1245" s="162">
        <f t="shared" si="1055"/>
        <v>0</v>
      </c>
      <c r="AF1245" s="162">
        <f t="shared" si="1056"/>
        <v>0</v>
      </c>
      <c r="AG1245" s="162">
        <f t="shared" si="1057"/>
        <v>0</v>
      </c>
      <c r="AH1245" s="162" t="str">
        <f t="shared" si="1058"/>
        <v/>
      </c>
      <c r="AI1245" s="162" t="str">
        <f t="shared" si="1059"/>
        <v/>
      </c>
      <c r="AJ1245" s="162" t="str">
        <f t="shared" si="1060"/>
        <v/>
      </c>
      <c r="AK1245" s="162" t="str">
        <f t="shared" si="1061"/>
        <v/>
      </c>
      <c r="AM1245" s="199">
        <f t="shared" si="1064"/>
        <v>13.089999035056085</v>
      </c>
      <c r="AN1245" s="197">
        <f t="shared" si="1066"/>
        <v>0</v>
      </c>
      <c r="AO1245" s="197">
        <f t="shared" si="1067"/>
        <v>0</v>
      </c>
      <c r="AP1245" s="197">
        <f t="shared" si="1068"/>
        <v>0</v>
      </c>
      <c r="AQ1245" s="197">
        <f t="shared" si="1069"/>
        <v>0</v>
      </c>
      <c r="AR1245" s="197" t="str">
        <f t="shared" si="1070"/>
        <v/>
      </c>
      <c r="AS1245" s="197" t="str">
        <f t="shared" si="1071"/>
        <v/>
      </c>
      <c r="AT1245" s="197" t="str">
        <f t="shared" si="1072"/>
        <v/>
      </c>
      <c r="AU1245" s="197" t="str">
        <f t="shared" si="1073"/>
        <v/>
      </c>
      <c r="AV1245" s="199">
        <f t="shared" ca="1" si="1065"/>
        <v>2.1403469153242352</v>
      </c>
      <c r="AX1245" s="162">
        <f t="shared" si="1028"/>
        <v>0</v>
      </c>
      <c r="AY1245" s="162">
        <f t="shared" si="1029"/>
        <v>0</v>
      </c>
      <c r="AZ1245" s="162">
        <f t="shared" si="1030"/>
        <v>0</v>
      </c>
      <c r="BA1245" s="162">
        <f t="shared" si="1031"/>
        <v>0</v>
      </c>
      <c r="BB1245" s="162" t="str">
        <f t="shared" si="1032"/>
        <v/>
      </c>
      <c r="BC1245" s="162" t="str">
        <f t="shared" si="1033"/>
        <v/>
      </c>
      <c r="BD1245" s="162" t="str">
        <f t="shared" si="1034"/>
        <v/>
      </c>
      <c r="BE1245" s="162" t="str">
        <f t="shared" si="1035"/>
        <v/>
      </c>
      <c r="BG1245" s="169">
        <f t="shared" si="1062"/>
        <v>29.983843677540495</v>
      </c>
      <c r="BH1245" s="169">
        <f t="shared" ca="1" si="1063"/>
        <v>2.0946149549224238</v>
      </c>
    </row>
    <row r="1246" spans="11:60" x14ac:dyDescent="0.25">
      <c r="K1246" s="199">
        <f t="shared" si="1036"/>
        <v>30.03522987064682</v>
      </c>
      <c r="L1246" s="201">
        <f t="shared" si="1037"/>
        <v>0.25190073946701885</v>
      </c>
      <c r="M1246" s="201">
        <f t="shared" si="1038"/>
        <v>0.25401927942567776</v>
      </c>
      <c r="N1246" s="201">
        <f t="shared" si="1039"/>
        <v>0.26700179578310912</v>
      </c>
      <c r="O1246" s="201">
        <f t="shared" si="1040"/>
        <v>0.2521334847789522</v>
      </c>
      <c r="P1246" s="201" t="str">
        <f t="shared" si="1041"/>
        <v/>
      </c>
      <c r="Q1246" s="201" t="str">
        <f t="shared" si="1042"/>
        <v/>
      </c>
      <c r="R1246" s="201" t="str">
        <f t="shared" si="1043"/>
        <v/>
      </c>
      <c r="S1246" s="201" t="str">
        <f t="shared" si="1044"/>
        <v/>
      </c>
      <c r="T1246" s="199">
        <f t="shared" si="1045"/>
        <v>0</v>
      </c>
      <c r="U1246" s="199">
        <f t="shared" si="1046"/>
        <v>0</v>
      </c>
      <c r="V1246" s="199">
        <f t="shared" si="1047"/>
        <v>0</v>
      </c>
      <c r="W1246" s="199">
        <f t="shared" si="1048"/>
        <v>0</v>
      </c>
      <c r="X1246" s="199" t="str">
        <f t="shared" si="1049"/>
        <v/>
      </c>
      <c r="Y1246" s="199" t="str">
        <f t="shared" si="1050"/>
        <v/>
      </c>
      <c r="Z1246" s="199" t="str">
        <f t="shared" si="1051"/>
        <v/>
      </c>
      <c r="AA1246" s="199" t="str">
        <f t="shared" si="1052"/>
        <v/>
      </c>
      <c r="AB1246" s="201">
        <f t="shared" ca="1" si="1053"/>
        <v>2.0781305435161337</v>
      </c>
      <c r="AD1246" s="162">
        <f t="shared" si="1054"/>
        <v>0</v>
      </c>
      <c r="AE1246" s="162">
        <f t="shared" si="1055"/>
        <v>0</v>
      </c>
      <c r="AF1246" s="162">
        <f t="shared" si="1056"/>
        <v>0</v>
      </c>
      <c r="AG1246" s="162">
        <f t="shared" si="1057"/>
        <v>0</v>
      </c>
      <c r="AH1246" s="162" t="str">
        <f t="shared" si="1058"/>
        <v/>
      </c>
      <c r="AI1246" s="162" t="str">
        <f t="shared" si="1059"/>
        <v/>
      </c>
      <c r="AJ1246" s="162" t="str">
        <f t="shared" si="1060"/>
        <v/>
      </c>
      <c r="AK1246" s="162" t="str">
        <f t="shared" si="1061"/>
        <v/>
      </c>
      <c r="AM1246" s="199">
        <f t="shared" si="1064"/>
        <v>13.101215829430597</v>
      </c>
      <c r="AN1246" s="197">
        <f t="shared" si="1066"/>
        <v>0</v>
      </c>
      <c r="AO1246" s="197">
        <f t="shared" si="1067"/>
        <v>0</v>
      </c>
      <c r="AP1246" s="197">
        <f t="shared" si="1068"/>
        <v>0</v>
      </c>
      <c r="AQ1246" s="197">
        <f t="shared" si="1069"/>
        <v>0</v>
      </c>
      <c r="AR1246" s="197" t="str">
        <f t="shared" si="1070"/>
        <v/>
      </c>
      <c r="AS1246" s="197" t="str">
        <f t="shared" si="1071"/>
        <v/>
      </c>
      <c r="AT1246" s="197" t="str">
        <f t="shared" si="1072"/>
        <v/>
      </c>
      <c r="AU1246" s="197" t="str">
        <f t="shared" si="1073"/>
        <v/>
      </c>
      <c r="AV1246" s="199">
        <f t="shared" ca="1" si="1065"/>
        <v>2.0794487444695116</v>
      </c>
      <c r="AX1246" s="162">
        <f t="shared" si="1028"/>
        <v>0</v>
      </c>
      <c r="AY1246" s="162">
        <f t="shared" si="1029"/>
        <v>0</v>
      </c>
      <c r="AZ1246" s="162">
        <f t="shared" si="1030"/>
        <v>0</v>
      </c>
      <c r="BA1246" s="162">
        <f t="shared" si="1031"/>
        <v>0</v>
      </c>
      <c r="BB1246" s="162" t="str">
        <f t="shared" si="1032"/>
        <v/>
      </c>
      <c r="BC1246" s="162" t="str">
        <f t="shared" si="1033"/>
        <v/>
      </c>
      <c r="BD1246" s="162" t="str">
        <f t="shared" si="1034"/>
        <v/>
      </c>
      <c r="BE1246" s="162" t="str">
        <f t="shared" si="1035"/>
        <v/>
      </c>
      <c r="BG1246" s="169">
        <f t="shared" si="1062"/>
        <v>30.009536774093657</v>
      </c>
      <c r="BH1246" s="169">
        <f t="shared" ca="1" si="1063"/>
        <v>2.0236456473716395</v>
      </c>
    </row>
    <row r="1247" spans="11:60" x14ac:dyDescent="0.25">
      <c r="K1247" s="199">
        <f t="shared" si="1036"/>
        <v>30.060922967199982</v>
      </c>
      <c r="L1247" s="201">
        <f t="shared" si="1037"/>
        <v>0.25211622341865869</v>
      </c>
      <c r="M1247" s="201">
        <f t="shared" si="1038"/>
        <v>0.25423657564417701</v>
      </c>
      <c r="N1247" s="201">
        <f t="shared" si="1039"/>
        <v>0.26723019766145223</v>
      </c>
      <c r="O1247" s="201">
        <f t="shared" si="1040"/>
        <v>0.25234916782837818</v>
      </c>
      <c r="P1247" s="201" t="str">
        <f t="shared" si="1041"/>
        <v/>
      </c>
      <c r="Q1247" s="201" t="str">
        <f t="shared" si="1042"/>
        <v/>
      </c>
      <c r="R1247" s="201" t="str">
        <f t="shared" si="1043"/>
        <v/>
      </c>
      <c r="S1247" s="201" t="str">
        <f t="shared" si="1044"/>
        <v/>
      </c>
      <c r="T1247" s="199">
        <f t="shared" si="1045"/>
        <v>0</v>
      </c>
      <c r="U1247" s="199">
        <f t="shared" si="1046"/>
        <v>0</v>
      </c>
      <c r="V1247" s="199">
        <f t="shared" si="1047"/>
        <v>0</v>
      </c>
      <c r="W1247" s="199">
        <f t="shared" si="1048"/>
        <v>0</v>
      </c>
      <c r="X1247" s="199" t="str">
        <f t="shared" si="1049"/>
        <v/>
      </c>
      <c r="Y1247" s="199" t="str">
        <f t="shared" si="1050"/>
        <v/>
      </c>
      <c r="Z1247" s="199" t="str">
        <f t="shared" si="1051"/>
        <v/>
      </c>
      <c r="AA1247" s="199" t="str">
        <f t="shared" si="1052"/>
        <v/>
      </c>
      <c r="AB1247" s="201">
        <f t="shared" ca="1" si="1053"/>
        <v>2.0522736360100815</v>
      </c>
      <c r="AD1247" s="162">
        <f t="shared" si="1054"/>
        <v>0</v>
      </c>
      <c r="AE1247" s="162">
        <f t="shared" si="1055"/>
        <v>0</v>
      </c>
      <c r="AF1247" s="162">
        <f t="shared" si="1056"/>
        <v>0</v>
      </c>
      <c r="AG1247" s="162">
        <f t="shared" si="1057"/>
        <v>0</v>
      </c>
      <c r="AH1247" s="162" t="str">
        <f t="shared" si="1058"/>
        <v/>
      </c>
      <c r="AI1247" s="162" t="str">
        <f t="shared" si="1059"/>
        <v/>
      </c>
      <c r="AJ1247" s="162" t="str">
        <f t="shared" si="1060"/>
        <v/>
      </c>
      <c r="AK1247" s="162" t="str">
        <f t="shared" si="1061"/>
        <v/>
      </c>
      <c r="AM1247" s="199">
        <f t="shared" si="1064"/>
        <v>13.112432623805109</v>
      </c>
      <c r="AN1247" s="197">
        <f t="shared" si="1066"/>
        <v>0</v>
      </c>
      <c r="AO1247" s="197">
        <f t="shared" si="1067"/>
        <v>0</v>
      </c>
      <c r="AP1247" s="197">
        <f t="shared" si="1068"/>
        <v>0</v>
      </c>
      <c r="AQ1247" s="197">
        <f t="shared" si="1069"/>
        <v>0</v>
      </c>
      <c r="AR1247" s="197" t="str">
        <f t="shared" si="1070"/>
        <v/>
      </c>
      <c r="AS1247" s="197" t="str">
        <f t="shared" si="1071"/>
        <v/>
      </c>
      <c r="AT1247" s="197" t="str">
        <f t="shared" si="1072"/>
        <v/>
      </c>
      <c r="AU1247" s="197" t="str">
        <f t="shared" si="1073"/>
        <v/>
      </c>
      <c r="AV1247" s="199">
        <f t="shared" ca="1" si="1065"/>
        <v>2.0587948462103864</v>
      </c>
      <c r="AX1247" s="162">
        <f t="shared" si="1028"/>
        <v>0</v>
      </c>
      <c r="AY1247" s="162">
        <f t="shared" si="1029"/>
        <v>0</v>
      </c>
      <c r="AZ1247" s="162">
        <f t="shared" si="1030"/>
        <v>0</v>
      </c>
      <c r="BA1247" s="162">
        <f t="shared" si="1031"/>
        <v>0</v>
      </c>
      <c r="BB1247" s="162" t="str">
        <f t="shared" si="1032"/>
        <v/>
      </c>
      <c r="BC1247" s="162" t="str">
        <f t="shared" si="1033"/>
        <v/>
      </c>
      <c r="BD1247" s="162" t="str">
        <f t="shared" si="1034"/>
        <v/>
      </c>
      <c r="BE1247" s="162" t="str">
        <f t="shared" si="1035"/>
        <v/>
      </c>
      <c r="BG1247" s="169">
        <f t="shared" si="1062"/>
        <v>30.03522987064682</v>
      </c>
      <c r="BH1247" s="169">
        <f t="shared" ca="1" si="1063"/>
        <v>2.0781305435161337</v>
      </c>
    </row>
    <row r="1248" spans="11:60" x14ac:dyDescent="0.25">
      <c r="K1248" s="199">
        <f t="shared" si="1036"/>
        <v>30.086616063753144</v>
      </c>
      <c r="L1248" s="201">
        <f t="shared" si="1037"/>
        <v>0.25233170737029859</v>
      </c>
      <c r="M1248" s="201">
        <f t="shared" si="1038"/>
        <v>0.25445387186267632</v>
      </c>
      <c r="N1248" s="201">
        <f t="shared" si="1039"/>
        <v>0.26745859953979534</v>
      </c>
      <c r="O1248" s="201">
        <f t="shared" si="1040"/>
        <v>0.25256485087780411</v>
      </c>
      <c r="P1248" s="201" t="str">
        <f t="shared" si="1041"/>
        <v/>
      </c>
      <c r="Q1248" s="201" t="str">
        <f t="shared" si="1042"/>
        <v/>
      </c>
      <c r="R1248" s="201" t="str">
        <f t="shared" si="1043"/>
        <v/>
      </c>
      <c r="S1248" s="201" t="str">
        <f t="shared" si="1044"/>
        <v/>
      </c>
      <c r="T1248" s="199">
        <f t="shared" si="1045"/>
        <v>0</v>
      </c>
      <c r="U1248" s="199">
        <f t="shared" si="1046"/>
        <v>0</v>
      </c>
      <c r="V1248" s="199">
        <f t="shared" si="1047"/>
        <v>0</v>
      </c>
      <c r="W1248" s="199">
        <f t="shared" si="1048"/>
        <v>0</v>
      </c>
      <c r="X1248" s="199" t="str">
        <f t="shared" si="1049"/>
        <v/>
      </c>
      <c r="Y1248" s="199" t="str">
        <f t="shared" si="1050"/>
        <v/>
      </c>
      <c r="Z1248" s="199" t="str">
        <f t="shared" si="1051"/>
        <v/>
      </c>
      <c r="AA1248" s="199" t="str">
        <f t="shared" si="1052"/>
        <v/>
      </c>
      <c r="AB1248" s="201">
        <f t="shared" ca="1" si="1053"/>
        <v>2.1403160180576353</v>
      </c>
      <c r="AD1248" s="162">
        <f t="shared" si="1054"/>
        <v>0</v>
      </c>
      <c r="AE1248" s="162">
        <f t="shared" si="1055"/>
        <v>0</v>
      </c>
      <c r="AF1248" s="162">
        <f t="shared" si="1056"/>
        <v>0</v>
      </c>
      <c r="AG1248" s="162">
        <f t="shared" si="1057"/>
        <v>0</v>
      </c>
      <c r="AH1248" s="162" t="str">
        <f t="shared" si="1058"/>
        <v/>
      </c>
      <c r="AI1248" s="162" t="str">
        <f t="shared" si="1059"/>
        <v/>
      </c>
      <c r="AJ1248" s="162" t="str">
        <f t="shared" si="1060"/>
        <v/>
      </c>
      <c r="AK1248" s="162" t="str">
        <f t="shared" si="1061"/>
        <v/>
      </c>
      <c r="AM1248" s="199">
        <f t="shared" si="1064"/>
        <v>13.123649418179621</v>
      </c>
      <c r="AN1248" s="197">
        <f t="shared" si="1066"/>
        <v>0</v>
      </c>
      <c r="AO1248" s="197">
        <f t="shared" si="1067"/>
        <v>0</v>
      </c>
      <c r="AP1248" s="197">
        <f t="shared" si="1068"/>
        <v>0</v>
      </c>
      <c r="AQ1248" s="197">
        <f t="shared" si="1069"/>
        <v>0</v>
      </c>
      <c r="AR1248" s="197" t="str">
        <f t="shared" si="1070"/>
        <v/>
      </c>
      <c r="AS1248" s="197" t="str">
        <f t="shared" si="1071"/>
        <v/>
      </c>
      <c r="AT1248" s="197" t="str">
        <f t="shared" si="1072"/>
        <v/>
      </c>
      <c r="AU1248" s="197" t="str">
        <f t="shared" si="1073"/>
        <v/>
      </c>
      <c r="AV1248" s="199">
        <f t="shared" ca="1" si="1065"/>
        <v>2.1223374412569962</v>
      </c>
      <c r="AX1248" s="162">
        <f t="shared" si="1028"/>
        <v>0</v>
      </c>
      <c r="AY1248" s="162">
        <f t="shared" si="1029"/>
        <v>0</v>
      </c>
      <c r="AZ1248" s="162">
        <f t="shared" si="1030"/>
        <v>0</v>
      </c>
      <c r="BA1248" s="162">
        <f t="shared" si="1031"/>
        <v>0</v>
      </c>
      <c r="BB1248" s="162" t="str">
        <f t="shared" si="1032"/>
        <v/>
      </c>
      <c r="BC1248" s="162" t="str">
        <f t="shared" si="1033"/>
        <v/>
      </c>
      <c r="BD1248" s="162" t="str">
        <f t="shared" si="1034"/>
        <v/>
      </c>
      <c r="BE1248" s="162" t="str">
        <f t="shared" si="1035"/>
        <v/>
      </c>
      <c r="BG1248" s="169">
        <f t="shared" si="1062"/>
        <v>30.060922967199982</v>
      </c>
      <c r="BH1248" s="169">
        <f t="shared" ca="1" si="1063"/>
        <v>2.0522736360100815</v>
      </c>
    </row>
    <row r="1249" spans="11:60" x14ac:dyDescent="0.25">
      <c r="K1249" s="199">
        <f t="shared" si="1036"/>
        <v>30.112309160306307</v>
      </c>
      <c r="L1249" s="201">
        <f t="shared" si="1037"/>
        <v>0.25254719132193848</v>
      </c>
      <c r="M1249" s="201">
        <f t="shared" si="1038"/>
        <v>0.25467116808117563</v>
      </c>
      <c r="N1249" s="201">
        <f t="shared" si="1039"/>
        <v>0.26768700141813845</v>
      </c>
      <c r="O1249" s="201">
        <f t="shared" si="1040"/>
        <v>0.2527805339272301</v>
      </c>
      <c r="P1249" s="201" t="str">
        <f t="shared" si="1041"/>
        <v/>
      </c>
      <c r="Q1249" s="201" t="str">
        <f t="shared" si="1042"/>
        <v/>
      </c>
      <c r="R1249" s="201" t="str">
        <f t="shared" si="1043"/>
        <v/>
      </c>
      <c r="S1249" s="201" t="str">
        <f t="shared" si="1044"/>
        <v/>
      </c>
      <c r="T1249" s="199">
        <f t="shared" si="1045"/>
        <v>0</v>
      </c>
      <c r="U1249" s="199">
        <f t="shared" si="1046"/>
        <v>0</v>
      </c>
      <c r="V1249" s="199">
        <f t="shared" si="1047"/>
        <v>0</v>
      </c>
      <c r="W1249" s="199">
        <f t="shared" si="1048"/>
        <v>0</v>
      </c>
      <c r="X1249" s="199" t="str">
        <f t="shared" si="1049"/>
        <v/>
      </c>
      <c r="Y1249" s="199" t="str">
        <f t="shared" si="1050"/>
        <v/>
      </c>
      <c r="Z1249" s="199" t="str">
        <f t="shared" si="1051"/>
        <v/>
      </c>
      <c r="AA1249" s="199" t="str">
        <f t="shared" si="1052"/>
        <v/>
      </c>
      <c r="AB1249" s="201">
        <f t="shared" ca="1" si="1053"/>
        <v>2.153794511056641</v>
      </c>
      <c r="AD1249" s="162">
        <f t="shared" si="1054"/>
        <v>0</v>
      </c>
      <c r="AE1249" s="162">
        <f t="shared" si="1055"/>
        <v>0</v>
      </c>
      <c r="AF1249" s="162">
        <f t="shared" si="1056"/>
        <v>0</v>
      </c>
      <c r="AG1249" s="162">
        <f t="shared" si="1057"/>
        <v>0</v>
      </c>
      <c r="AH1249" s="162" t="str">
        <f t="shared" si="1058"/>
        <v/>
      </c>
      <c r="AI1249" s="162" t="str">
        <f t="shared" si="1059"/>
        <v/>
      </c>
      <c r="AJ1249" s="162" t="str">
        <f t="shared" si="1060"/>
        <v/>
      </c>
      <c r="AK1249" s="162" t="str">
        <f t="shared" si="1061"/>
        <v/>
      </c>
      <c r="AM1249" s="199">
        <f t="shared" si="1064"/>
        <v>13.134866212554133</v>
      </c>
      <c r="AN1249" s="197">
        <f t="shared" si="1066"/>
        <v>0</v>
      </c>
      <c r="AO1249" s="197">
        <f t="shared" si="1067"/>
        <v>0</v>
      </c>
      <c r="AP1249" s="197">
        <f t="shared" si="1068"/>
        <v>0</v>
      </c>
      <c r="AQ1249" s="197">
        <f t="shared" si="1069"/>
        <v>0</v>
      </c>
      <c r="AR1249" s="197" t="str">
        <f t="shared" si="1070"/>
        <v/>
      </c>
      <c r="AS1249" s="197" t="str">
        <f t="shared" si="1071"/>
        <v/>
      </c>
      <c r="AT1249" s="197" t="str">
        <f t="shared" si="1072"/>
        <v/>
      </c>
      <c r="AU1249" s="197" t="str">
        <f t="shared" si="1073"/>
        <v/>
      </c>
      <c r="AV1249" s="199">
        <f t="shared" ca="1" si="1065"/>
        <v>2.0705591399036543</v>
      </c>
      <c r="AX1249" s="162">
        <f t="shared" si="1028"/>
        <v>0</v>
      </c>
      <c r="AY1249" s="162">
        <f t="shared" si="1029"/>
        <v>0</v>
      </c>
      <c r="AZ1249" s="162">
        <f t="shared" si="1030"/>
        <v>0</v>
      </c>
      <c r="BA1249" s="162">
        <f t="shared" si="1031"/>
        <v>0</v>
      </c>
      <c r="BB1249" s="162" t="str">
        <f t="shared" si="1032"/>
        <v/>
      </c>
      <c r="BC1249" s="162" t="str">
        <f t="shared" si="1033"/>
        <v/>
      </c>
      <c r="BD1249" s="162" t="str">
        <f t="shared" si="1034"/>
        <v/>
      </c>
      <c r="BE1249" s="162" t="str">
        <f t="shared" si="1035"/>
        <v/>
      </c>
      <c r="BG1249" s="169">
        <f t="shared" si="1062"/>
        <v>30.086616063753144</v>
      </c>
      <c r="BH1249" s="169">
        <f t="shared" ca="1" si="1063"/>
        <v>2.1403160180576353</v>
      </c>
    </row>
    <row r="1250" spans="11:60" x14ac:dyDescent="0.25">
      <c r="K1250" s="199">
        <f t="shared" si="1036"/>
        <v>30.138002256859469</v>
      </c>
      <c r="L1250" s="201">
        <f t="shared" si="1037"/>
        <v>0.25276267527357832</v>
      </c>
      <c r="M1250" s="201">
        <f t="shared" si="1038"/>
        <v>0.25488846429967493</v>
      </c>
      <c r="N1250" s="201">
        <f t="shared" si="1039"/>
        <v>0.26791540329648156</v>
      </c>
      <c r="O1250" s="201">
        <f t="shared" si="1040"/>
        <v>0.25299621697665609</v>
      </c>
      <c r="P1250" s="201" t="str">
        <f t="shared" si="1041"/>
        <v/>
      </c>
      <c r="Q1250" s="201" t="str">
        <f t="shared" si="1042"/>
        <v/>
      </c>
      <c r="R1250" s="201" t="str">
        <f t="shared" si="1043"/>
        <v/>
      </c>
      <c r="S1250" s="201" t="str">
        <f t="shared" si="1044"/>
        <v/>
      </c>
      <c r="T1250" s="199">
        <f t="shared" si="1045"/>
        <v>0</v>
      </c>
      <c r="U1250" s="199">
        <f t="shared" si="1046"/>
        <v>0</v>
      </c>
      <c r="V1250" s="199">
        <f t="shared" si="1047"/>
        <v>0</v>
      </c>
      <c r="W1250" s="199">
        <f t="shared" si="1048"/>
        <v>0</v>
      </c>
      <c r="X1250" s="199" t="str">
        <f t="shared" si="1049"/>
        <v/>
      </c>
      <c r="Y1250" s="199" t="str">
        <f t="shared" si="1050"/>
        <v/>
      </c>
      <c r="Z1250" s="199" t="str">
        <f t="shared" si="1051"/>
        <v/>
      </c>
      <c r="AA1250" s="199" t="str">
        <f t="shared" si="1052"/>
        <v/>
      </c>
      <c r="AB1250" s="201">
        <f t="shared" ca="1" si="1053"/>
        <v>2.0873302054775298</v>
      </c>
      <c r="AD1250" s="162">
        <f t="shared" si="1054"/>
        <v>0</v>
      </c>
      <c r="AE1250" s="162">
        <f t="shared" si="1055"/>
        <v>0</v>
      </c>
      <c r="AF1250" s="162">
        <f t="shared" si="1056"/>
        <v>0</v>
      </c>
      <c r="AG1250" s="162">
        <f t="shared" si="1057"/>
        <v>0</v>
      </c>
      <c r="AH1250" s="162" t="str">
        <f t="shared" si="1058"/>
        <v/>
      </c>
      <c r="AI1250" s="162" t="str">
        <f t="shared" si="1059"/>
        <v/>
      </c>
      <c r="AJ1250" s="162" t="str">
        <f t="shared" si="1060"/>
        <v/>
      </c>
      <c r="AK1250" s="162" t="str">
        <f t="shared" si="1061"/>
        <v/>
      </c>
      <c r="AM1250" s="199">
        <f t="shared" si="1064"/>
        <v>13.146083006928645</v>
      </c>
      <c r="AN1250" s="197">
        <f t="shared" si="1066"/>
        <v>0</v>
      </c>
      <c r="AO1250" s="197">
        <f t="shared" si="1067"/>
        <v>0</v>
      </c>
      <c r="AP1250" s="197">
        <f t="shared" si="1068"/>
        <v>0</v>
      </c>
      <c r="AQ1250" s="197">
        <f t="shared" si="1069"/>
        <v>0</v>
      </c>
      <c r="AR1250" s="197" t="str">
        <f t="shared" si="1070"/>
        <v/>
      </c>
      <c r="AS1250" s="197" t="str">
        <f t="shared" si="1071"/>
        <v/>
      </c>
      <c r="AT1250" s="197" t="str">
        <f t="shared" si="1072"/>
        <v/>
      </c>
      <c r="AU1250" s="197" t="str">
        <f t="shared" si="1073"/>
        <v/>
      </c>
      <c r="AV1250" s="199">
        <f t="shared" ca="1" si="1065"/>
        <v>2.1191034811496872</v>
      </c>
      <c r="AX1250" s="162">
        <f t="shared" si="1028"/>
        <v>0</v>
      </c>
      <c r="AY1250" s="162">
        <f t="shared" si="1029"/>
        <v>0</v>
      </c>
      <c r="AZ1250" s="162">
        <f t="shared" si="1030"/>
        <v>0</v>
      </c>
      <c r="BA1250" s="162">
        <f t="shared" si="1031"/>
        <v>0</v>
      </c>
      <c r="BB1250" s="162" t="str">
        <f t="shared" si="1032"/>
        <v/>
      </c>
      <c r="BC1250" s="162" t="str">
        <f t="shared" si="1033"/>
        <v/>
      </c>
      <c r="BD1250" s="162" t="str">
        <f t="shared" si="1034"/>
        <v/>
      </c>
      <c r="BE1250" s="162" t="str">
        <f t="shared" si="1035"/>
        <v/>
      </c>
      <c r="BG1250" s="169">
        <f t="shared" si="1062"/>
        <v>30.112309160306307</v>
      </c>
      <c r="BH1250" s="169">
        <f t="shared" ca="1" si="1063"/>
        <v>2.153794511056641</v>
      </c>
    </row>
    <row r="1251" spans="11:60" x14ac:dyDescent="0.25">
      <c r="K1251" s="199">
        <f t="shared" si="1036"/>
        <v>30.163695353412631</v>
      </c>
      <c r="L1251" s="201">
        <f t="shared" si="1037"/>
        <v>0.25297815922521821</v>
      </c>
      <c r="M1251" s="201">
        <f t="shared" si="1038"/>
        <v>0.25510576051817418</v>
      </c>
      <c r="N1251" s="201">
        <f t="shared" si="1039"/>
        <v>0.26814380517482472</v>
      </c>
      <c r="O1251" s="201">
        <f t="shared" si="1040"/>
        <v>0.25321190002608202</v>
      </c>
      <c r="P1251" s="201" t="str">
        <f t="shared" si="1041"/>
        <v/>
      </c>
      <c r="Q1251" s="201" t="str">
        <f t="shared" si="1042"/>
        <v/>
      </c>
      <c r="R1251" s="201" t="str">
        <f t="shared" si="1043"/>
        <v/>
      </c>
      <c r="S1251" s="201" t="str">
        <f t="shared" si="1044"/>
        <v/>
      </c>
      <c r="T1251" s="199">
        <f t="shared" si="1045"/>
        <v>0</v>
      </c>
      <c r="U1251" s="199">
        <f t="shared" si="1046"/>
        <v>0</v>
      </c>
      <c r="V1251" s="199">
        <f t="shared" si="1047"/>
        <v>0</v>
      </c>
      <c r="W1251" s="199">
        <f t="shared" si="1048"/>
        <v>0</v>
      </c>
      <c r="X1251" s="199" t="str">
        <f t="shared" si="1049"/>
        <v/>
      </c>
      <c r="Y1251" s="199" t="str">
        <f t="shared" si="1050"/>
        <v/>
      </c>
      <c r="Z1251" s="199" t="str">
        <f t="shared" si="1051"/>
        <v/>
      </c>
      <c r="AA1251" s="199" t="str">
        <f t="shared" si="1052"/>
        <v/>
      </c>
      <c r="AB1251" s="201">
        <f t="shared" ca="1" si="1053"/>
        <v>2.1415583094452901</v>
      </c>
      <c r="AD1251" s="162">
        <f t="shared" si="1054"/>
        <v>0</v>
      </c>
      <c r="AE1251" s="162">
        <f t="shared" si="1055"/>
        <v>0</v>
      </c>
      <c r="AF1251" s="162">
        <f t="shared" si="1056"/>
        <v>0</v>
      </c>
      <c r="AG1251" s="162">
        <f t="shared" si="1057"/>
        <v>0</v>
      </c>
      <c r="AH1251" s="162" t="str">
        <f t="shared" si="1058"/>
        <v/>
      </c>
      <c r="AI1251" s="162" t="str">
        <f t="shared" si="1059"/>
        <v/>
      </c>
      <c r="AJ1251" s="162" t="str">
        <f t="shared" si="1060"/>
        <v/>
      </c>
      <c r="AK1251" s="162" t="str">
        <f t="shared" si="1061"/>
        <v/>
      </c>
      <c r="AM1251" s="199">
        <f t="shared" si="1064"/>
        <v>13.157299801303157</v>
      </c>
      <c r="AN1251" s="197">
        <f t="shared" si="1066"/>
        <v>0</v>
      </c>
      <c r="AO1251" s="197">
        <f t="shared" si="1067"/>
        <v>0</v>
      </c>
      <c r="AP1251" s="197">
        <f t="shared" si="1068"/>
        <v>0</v>
      </c>
      <c r="AQ1251" s="197">
        <f t="shared" si="1069"/>
        <v>0</v>
      </c>
      <c r="AR1251" s="197" t="str">
        <f t="shared" si="1070"/>
        <v/>
      </c>
      <c r="AS1251" s="197" t="str">
        <f t="shared" si="1071"/>
        <v/>
      </c>
      <c r="AT1251" s="197" t="str">
        <f t="shared" si="1072"/>
        <v/>
      </c>
      <c r="AU1251" s="197" t="str">
        <f t="shared" si="1073"/>
        <v/>
      </c>
      <c r="AV1251" s="199">
        <f t="shared" ca="1" si="1065"/>
        <v>2.1137691344397918</v>
      </c>
      <c r="AX1251" s="162">
        <f t="shared" si="1028"/>
        <v>0</v>
      </c>
      <c r="AY1251" s="162">
        <f t="shared" si="1029"/>
        <v>0</v>
      </c>
      <c r="AZ1251" s="162">
        <f t="shared" si="1030"/>
        <v>0</v>
      </c>
      <c r="BA1251" s="162">
        <f t="shared" si="1031"/>
        <v>0</v>
      </c>
      <c r="BB1251" s="162" t="str">
        <f t="shared" si="1032"/>
        <v/>
      </c>
      <c r="BC1251" s="162" t="str">
        <f t="shared" si="1033"/>
        <v/>
      </c>
      <c r="BD1251" s="162" t="str">
        <f t="shared" si="1034"/>
        <v/>
      </c>
      <c r="BE1251" s="162" t="str">
        <f t="shared" si="1035"/>
        <v/>
      </c>
      <c r="BG1251" s="169">
        <f t="shared" si="1062"/>
        <v>30.138002256859469</v>
      </c>
      <c r="BH1251" s="169">
        <f t="shared" ca="1" si="1063"/>
        <v>2.0873302054775298</v>
      </c>
    </row>
    <row r="1252" spans="11:60" x14ac:dyDescent="0.25">
      <c r="K1252" s="199">
        <f t="shared" si="1036"/>
        <v>30.189388449965794</v>
      </c>
      <c r="L1252" s="201">
        <f t="shared" si="1037"/>
        <v>0.25319364317685811</v>
      </c>
      <c r="M1252" s="201">
        <f t="shared" si="1038"/>
        <v>0.25532305673667349</v>
      </c>
      <c r="N1252" s="201">
        <f t="shared" si="1039"/>
        <v>0.26837220705316783</v>
      </c>
      <c r="O1252" s="201">
        <f t="shared" si="1040"/>
        <v>0.253427583075508</v>
      </c>
      <c r="P1252" s="201" t="str">
        <f t="shared" si="1041"/>
        <v/>
      </c>
      <c r="Q1252" s="201" t="str">
        <f t="shared" si="1042"/>
        <v/>
      </c>
      <c r="R1252" s="201" t="str">
        <f t="shared" si="1043"/>
        <v/>
      </c>
      <c r="S1252" s="201" t="str">
        <f t="shared" si="1044"/>
        <v/>
      </c>
      <c r="T1252" s="199">
        <f t="shared" si="1045"/>
        <v>0</v>
      </c>
      <c r="U1252" s="199">
        <f t="shared" si="1046"/>
        <v>0</v>
      </c>
      <c r="V1252" s="199">
        <f t="shared" si="1047"/>
        <v>0</v>
      </c>
      <c r="W1252" s="199">
        <f t="shared" si="1048"/>
        <v>0</v>
      </c>
      <c r="X1252" s="199" t="str">
        <f t="shared" si="1049"/>
        <v/>
      </c>
      <c r="Y1252" s="199" t="str">
        <f t="shared" si="1050"/>
        <v/>
      </c>
      <c r="Z1252" s="199" t="str">
        <f t="shared" si="1051"/>
        <v/>
      </c>
      <c r="AA1252" s="199" t="str">
        <f t="shared" si="1052"/>
        <v/>
      </c>
      <c r="AB1252" s="201">
        <f t="shared" ca="1" si="1053"/>
        <v>2.0610586048804072</v>
      </c>
      <c r="AD1252" s="162">
        <f t="shared" si="1054"/>
        <v>0</v>
      </c>
      <c r="AE1252" s="162">
        <f t="shared" si="1055"/>
        <v>0</v>
      </c>
      <c r="AF1252" s="162">
        <f t="shared" si="1056"/>
        <v>0</v>
      </c>
      <c r="AG1252" s="162">
        <f t="shared" si="1057"/>
        <v>0</v>
      </c>
      <c r="AH1252" s="162" t="str">
        <f t="shared" si="1058"/>
        <v/>
      </c>
      <c r="AI1252" s="162" t="str">
        <f t="shared" si="1059"/>
        <v/>
      </c>
      <c r="AJ1252" s="162" t="str">
        <f t="shared" si="1060"/>
        <v/>
      </c>
      <c r="AK1252" s="162" t="str">
        <f t="shared" si="1061"/>
        <v/>
      </c>
      <c r="AM1252" s="199">
        <f t="shared" si="1064"/>
        <v>13.168516595677669</v>
      </c>
      <c r="AN1252" s="197">
        <f t="shared" si="1066"/>
        <v>0</v>
      </c>
      <c r="AO1252" s="197">
        <f t="shared" si="1067"/>
        <v>0</v>
      </c>
      <c r="AP1252" s="197">
        <f t="shared" si="1068"/>
        <v>0</v>
      </c>
      <c r="AQ1252" s="197">
        <f t="shared" si="1069"/>
        <v>0</v>
      </c>
      <c r="AR1252" s="197" t="str">
        <f t="shared" si="1070"/>
        <v/>
      </c>
      <c r="AS1252" s="197" t="str">
        <f t="shared" si="1071"/>
        <v/>
      </c>
      <c r="AT1252" s="197" t="str">
        <f t="shared" si="1072"/>
        <v/>
      </c>
      <c r="AU1252" s="197" t="str">
        <f t="shared" si="1073"/>
        <v/>
      </c>
      <c r="AV1252" s="199">
        <f t="shared" ca="1" si="1065"/>
        <v>2.0494006293504232</v>
      </c>
      <c r="AX1252" s="162">
        <f t="shared" si="1028"/>
        <v>0</v>
      </c>
      <c r="AY1252" s="162">
        <f t="shared" si="1029"/>
        <v>0</v>
      </c>
      <c r="AZ1252" s="162">
        <f t="shared" si="1030"/>
        <v>0</v>
      </c>
      <c r="BA1252" s="162">
        <f t="shared" si="1031"/>
        <v>0</v>
      </c>
      <c r="BB1252" s="162" t="str">
        <f t="shared" si="1032"/>
        <v/>
      </c>
      <c r="BC1252" s="162" t="str">
        <f t="shared" si="1033"/>
        <v/>
      </c>
      <c r="BD1252" s="162" t="str">
        <f t="shared" si="1034"/>
        <v/>
      </c>
      <c r="BE1252" s="162" t="str">
        <f t="shared" si="1035"/>
        <v/>
      </c>
      <c r="BG1252" s="169">
        <f t="shared" si="1062"/>
        <v>30.163695353412631</v>
      </c>
      <c r="BH1252" s="169">
        <f t="shared" ca="1" si="1063"/>
        <v>2.1415583094452901</v>
      </c>
    </row>
    <row r="1253" spans="11:60" x14ac:dyDescent="0.25">
      <c r="K1253" s="199">
        <f t="shared" si="1036"/>
        <v>30.215081546518956</v>
      </c>
      <c r="L1253" s="201">
        <f t="shared" si="1037"/>
        <v>0.25340912712849795</v>
      </c>
      <c r="M1253" s="201">
        <f t="shared" si="1038"/>
        <v>0.2555403529551728</v>
      </c>
      <c r="N1253" s="201">
        <f t="shared" si="1039"/>
        <v>0.26860060893151094</v>
      </c>
      <c r="O1253" s="201">
        <f t="shared" si="1040"/>
        <v>0.25364326612493399</v>
      </c>
      <c r="P1253" s="201" t="str">
        <f t="shared" si="1041"/>
        <v/>
      </c>
      <c r="Q1253" s="201" t="str">
        <f t="shared" si="1042"/>
        <v/>
      </c>
      <c r="R1253" s="201" t="str">
        <f t="shared" si="1043"/>
        <v/>
      </c>
      <c r="S1253" s="201" t="str">
        <f t="shared" si="1044"/>
        <v/>
      </c>
      <c r="T1253" s="199">
        <f t="shared" si="1045"/>
        <v>0</v>
      </c>
      <c r="U1253" s="199">
        <f t="shared" si="1046"/>
        <v>0</v>
      </c>
      <c r="V1253" s="199">
        <f t="shared" si="1047"/>
        <v>0</v>
      </c>
      <c r="W1253" s="199">
        <f t="shared" si="1048"/>
        <v>0</v>
      </c>
      <c r="X1253" s="199" t="str">
        <f t="shared" si="1049"/>
        <v/>
      </c>
      <c r="Y1253" s="199" t="str">
        <f t="shared" si="1050"/>
        <v/>
      </c>
      <c r="Z1253" s="199" t="str">
        <f t="shared" si="1051"/>
        <v/>
      </c>
      <c r="AA1253" s="199" t="str">
        <f t="shared" si="1052"/>
        <v/>
      </c>
      <c r="AB1253" s="201">
        <f t="shared" ca="1" si="1053"/>
        <v>2.1206933247198512</v>
      </c>
      <c r="AD1253" s="162">
        <f t="shared" si="1054"/>
        <v>0</v>
      </c>
      <c r="AE1253" s="162">
        <f t="shared" si="1055"/>
        <v>0</v>
      </c>
      <c r="AF1253" s="162">
        <f t="shared" si="1056"/>
        <v>0</v>
      </c>
      <c r="AG1253" s="162">
        <f t="shared" si="1057"/>
        <v>0</v>
      </c>
      <c r="AH1253" s="162" t="str">
        <f t="shared" si="1058"/>
        <v/>
      </c>
      <c r="AI1253" s="162" t="str">
        <f t="shared" si="1059"/>
        <v/>
      </c>
      <c r="AJ1253" s="162" t="str">
        <f t="shared" si="1060"/>
        <v/>
      </c>
      <c r="AK1253" s="162" t="str">
        <f t="shared" si="1061"/>
        <v/>
      </c>
      <c r="AM1253" s="199">
        <f t="shared" si="1064"/>
        <v>13.179733390052181</v>
      </c>
      <c r="AN1253" s="197">
        <f t="shared" si="1066"/>
        <v>0</v>
      </c>
      <c r="AO1253" s="197">
        <f t="shared" si="1067"/>
        <v>0</v>
      </c>
      <c r="AP1253" s="197">
        <f t="shared" si="1068"/>
        <v>0</v>
      </c>
      <c r="AQ1253" s="197">
        <f t="shared" si="1069"/>
        <v>0</v>
      </c>
      <c r="AR1253" s="197" t="str">
        <f t="shared" si="1070"/>
        <v/>
      </c>
      <c r="AS1253" s="197" t="str">
        <f t="shared" si="1071"/>
        <v/>
      </c>
      <c r="AT1253" s="197" t="str">
        <f t="shared" si="1072"/>
        <v/>
      </c>
      <c r="AU1253" s="197" t="str">
        <f t="shared" si="1073"/>
        <v/>
      </c>
      <c r="AV1253" s="199">
        <f t="shared" ca="1" si="1065"/>
        <v>2.1033032572546229</v>
      </c>
      <c r="AX1253" s="162">
        <f t="shared" si="1028"/>
        <v>0</v>
      </c>
      <c r="AY1253" s="162">
        <f t="shared" si="1029"/>
        <v>0</v>
      </c>
      <c r="AZ1253" s="162">
        <f t="shared" si="1030"/>
        <v>0</v>
      </c>
      <c r="BA1253" s="162">
        <f t="shared" si="1031"/>
        <v>0</v>
      </c>
      <c r="BB1253" s="162" t="str">
        <f t="shared" si="1032"/>
        <v/>
      </c>
      <c r="BC1253" s="162" t="str">
        <f t="shared" si="1033"/>
        <v/>
      </c>
      <c r="BD1253" s="162" t="str">
        <f t="shared" si="1034"/>
        <v/>
      </c>
      <c r="BE1253" s="162" t="str">
        <f t="shared" si="1035"/>
        <v/>
      </c>
      <c r="BG1253" s="169">
        <f t="shared" si="1062"/>
        <v>30.189388449965794</v>
      </c>
      <c r="BH1253" s="169">
        <f t="shared" ca="1" si="1063"/>
        <v>2.0610586048804072</v>
      </c>
    </row>
    <row r="1254" spans="11:60" x14ac:dyDescent="0.25">
      <c r="K1254" s="199">
        <f t="shared" si="1036"/>
        <v>30.240774643072118</v>
      </c>
      <c r="L1254" s="201">
        <f t="shared" si="1037"/>
        <v>0.25362461108013784</v>
      </c>
      <c r="M1254" s="201">
        <f t="shared" si="1038"/>
        <v>0.25575764917367211</v>
      </c>
      <c r="N1254" s="201">
        <f t="shared" si="1039"/>
        <v>0.26882901080985405</v>
      </c>
      <c r="O1254" s="201">
        <f t="shared" si="1040"/>
        <v>0.25385894917435992</v>
      </c>
      <c r="P1254" s="201" t="str">
        <f t="shared" si="1041"/>
        <v/>
      </c>
      <c r="Q1254" s="201" t="str">
        <f t="shared" si="1042"/>
        <v/>
      </c>
      <c r="R1254" s="201" t="str">
        <f t="shared" si="1043"/>
        <v/>
      </c>
      <c r="S1254" s="201" t="str">
        <f t="shared" si="1044"/>
        <v/>
      </c>
      <c r="T1254" s="199">
        <f t="shared" si="1045"/>
        <v>0</v>
      </c>
      <c r="U1254" s="199">
        <f t="shared" si="1046"/>
        <v>0</v>
      </c>
      <c r="V1254" s="199">
        <f t="shared" si="1047"/>
        <v>0</v>
      </c>
      <c r="W1254" s="199">
        <f t="shared" si="1048"/>
        <v>0</v>
      </c>
      <c r="X1254" s="199" t="str">
        <f t="shared" si="1049"/>
        <v/>
      </c>
      <c r="Y1254" s="199" t="str">
        <f t="shared" si="1050"/>
        <v/>
      </c>
      <c r="Z1254" s="199" t="str">
        <f t="shared" si="1051"/>
        <v/>
      </c>
      <c r="AA1254" s="199" t="str">
        <f t="shared" si="1052"/>
        <v/>
      </c>
      <c r="AB1254" s="201">
        <f t="shared" ca="1" si="1053"/>
        <v>2.0383323998802907</v>
      </c>
      <c r="AD1254" s="162">
        <f t="shared" si="1054"/>
        <v>0</v>
      </c>
      <c r="AE1254" s="162">
        <f t="shared" si="1055"/>
        <v>0</v>
      </c>
      <c r="AF1254" s="162">
        <f t="shared" si="1056"/>
        <v>0</v>
      </c>
      <c r="AG1254" s="162">
        <f t="shared" si="1057"/>
        <v>0</v>
      </c>
      <c r="AH1254" s="162" t="str">
        <f t="shared" si="1058"/>
        <v/>
      </c>
      <c r="AI1254" s="162" t="str">
        <f t="shared" si="1059"/>
        <v/>
      </c>
      <c r="AJ1254" s="162" t="str">
        <f t="shared" si="1060"/>
        <v/>
      </c>
      <c r="AK1254" s="162" t="str">
        <f t="shared" si="1061"/>
        <v/>
      </c>
      <c r="AM1254" s="199">
        <f t="shared" si="1064"/>
        <v>13.190950184426693</v>
      </c>
      <c r="AN1254" s="197">
        <f t="shared" si="1066"/>
        <v>0</v>
      </c>
      <c r="AO1254" s="197">
        <f t="shared" si="1067"/>
        <v>0</v>
      </c>
      <c r="AP1254" s="197">
        <f t="shared" si="1068"/>
        <v>0</v>
      </c>
      <c r="AQ1254" s="197">
        <f t="shared" si="1069"/>
        <v>0</v>
      </c>
      <c r="AR1254" s="197" t="str">
        <f t="shared" si="1070"/>
        <v/>
      </c>
      <c r="AS1254" s="197" t="str">
        <f t="shared" si="1071"/>
        <v/>
      </c>
      <c r="AT1254" s="197" t="str">
        <f t="shared" si="1072"/>
        <v/>
      </c>
      <c r="AU1254" s="197" t="str">
        <f t="shared" si="1073"/>
        <v/>
      </c>
      <c r="AV1254" s="199">
        <f t="shared" ca="1" si="1065"/>
        <v>2.1254462144906774</v>
      </c>
      <c r="AX1254" s="162">
        <f t="shared" si="1028"/>
        <v>0</v>
      </c>
      <c r="AY1254" s="162">
        <f t="shared" si="1029"/>
        <v>0</v>
      </c>
      <c r="AZ1254" s="162">
        <f t="shared" si="1030"/>
        <v>0</v>
      </c>
      <c r="BA1254" s="162">
        <f t="shared" si="1031"/>
        <v>0</v>
      </c>
      <c r="BB1254" s="162" t="str">
        <f t="shared" si="1032"/>
        <v/>
      </c>
      <c r="BC1254" s="162" t="str">
        <f t="shared" si="1033"/>
        <v/>
      </c>
      <c r="BD1254" s="162" t="str">
        <f t="shared" si="1034"/>
        <v/>
      </c>
      <c r="BE1254" s="162" t="str">
        <f t="shared" si="1035"/>
        <v/>
      </c>
      <c r="BG1254" s="169">
        <f t="shared" si="1062"/>
        <v>30.215081546518956</v>
      </c>
      <c r="BH1254" s="169">
        <f t="shared" ca="1" si="1063"/>
        <v>2.1206933247198512</v>
      </c>
    </row>
    <row r="1255" spans="11:60" x14ac:dyDescent="0.25">
      <c r="K1255" s="199">
        <f t="shared" si="1036"/>
        <v>30.266467739625281</v>
      </c>
      <c r="L1255" s="201">
        <f t="shared" si="1037"/>
        <v>0.25384009503177773</v>
      </c>
      <c r="M1255" s="201">
        <f t="shared" si="1038"/>
        <v>0.25597494539217142</v>
      </c>
      <c r="N1255" s="201">
        <f t="shared" si="1039"/>
        <v>0.26905741268819716</v>
      </c>
      <c r="O1255" s="201">
        <f t="shared" si="1040"/>
        <v>0.25407463222378585</v>
      </c>
      <c r="P1255" s="201" t="str">
        <f t="shared" si="1041"/>
        <v/>
      </c>
      <c r="Q1255" s="201" t="str">
        <f t="shared" si="1042"/>
        <v/>
      </c>
      <c r="R1255" s="201" t="str">
        <f t="shared" si="1043"/>
        <v/>
      </c>
      <c r="S1255" s="201" t="str">
        <f t="shared" si="1044"/>
        <v/>
      </c>
      <c r="T1255" s="199">
        <f t="shared" si="1045"/>
        <v>0</v>
      </c>
      <c r="U1255" s="199">
        <f t="shared" si="1046"/>
        <v>0</v>
      </c>
      <c r="V1255" s="199">
        <f t="shared" si="1047"/>
        <v>0</v>
      </c>
      <c r="W1255" s="199">
        <f t="shared" si="1048"/>
        <v>0</v>
      </c>
      <c r="X1255" s="199" t="str">
        <f t="shared" si="1049"/>
        <v/>
      </c>
      <c r="Y1255" s="199" t="str">
        <f t="shared" si="1050"/>
        <v/>
      </c>
      <c r="Z1255" s="199" t="str">
        <f t="shared" si="1051"/>
        <v/>
      </c>
      <c r="AA1255" s="199" t="str">
        <f t="shared" si="1052"/>
        <v/>
      </c>
      <c r="AB1255" s="201">
        <f t="shared" ca="1" si="1053"/>
        <v>2.0875106883151924</v>
      </c>
      <c r="AD1255" s="162">
        <f t="shared" si="1054"/>
        <v>0</v>
      </c>
      <c r="AE1255" s="162">
        <f t="shared" si="1055"/>
        <v>0</v>
      </c>
      <c r="AF1255" s="162">
        <f t="shared" si="1056"/>
        <v>0</v>
      </c>
      <c r="AG1255" s="162">
        <f t="shared" si="1057"/>
        <v>0</v>
      </c>
      <c r="AH1255" s="162" t="str">
        <f t="shared" si="1058"/>
        <v/>
      </c>
      <c r="AI1255" s="162" t="str">
        <f t="shared" si="1059"/>
        <v/>
      </c>
      <c r="AJ1255" s="162" t="str">
        <f t="shared" si="1060"/>
        <v/>
      </c>
      <c r="AK1255" s="162" t="str">
        <f t="shared" si="1061"/>
        <v/>
      </c>
      <c r="AM1255" s="199">
        <f t="shared" si="1064"/>
        <v>13.202166978801205</v>
      </c>
      <c r="AN1255" s="197">
        <f t="shared" si="1066"/>
        <v>0</v>
      </c>
      <c r="AO1255" s="197">
        <f t="shared" si="1067"/>
        <v>0</v>
      </c>
      <c r="AP1255" s="197">
        <f t="shared" si="1068"/>
        <v>0</v>
      </c>
      <c r="AQ1255" s="197">
        <f t="shared" si="1069"/>
        <v>0</v>
      </c>
      <c r="AR1255" s="197" t="str">
        <f t="shared" si="1070"/>
        <v/>
      </c>
      <c r="AS1255" s="197" t="str">
        <f t="shared" si="1071"/>
        <v/>
      </c>
      <c r="AT1255" s="197" t="str">
        <f t="shared" si="1072"/>
        <v/>
      </c>
      <c r="AU1255" s="197" t="str">
        <f t="shared" si="1073"/>
        <v/>
      </c>
      <c r="AV1255" s="199">
        <f t="shared" ca="1" si="1065"/>
        <v>2.1041273258323376</v>
      </c>
      <c r="AX1255" s="162">
        <f t="shared" si="1028"/>
        <v>0</v>
      </c>
      <c r="AY1255" s="162">
        <f t="shared" si="1029"/>
        <v>0</v>
      </c>
      <c r="AZ1255" s="162">
        <f t="shared" si="1030"/>
        <v>0</v>
      </c>
      <c r="BA1255" s="162">
        <f t="shared" si="1031"/>
        <v>0</v>
      </c>
      <c r="BB1255" s="162" t="str">
        <f t="shared" si="1032"/>
        <v/>
      </c>
      <c r="BC1255" s="162" t="str">
        <f t="shared" si="1033"/>
        <v/>
      </c>
      <c r="BD1255" s="162" t="str">
        <f t="shared" si="1034"/>
        <v/>
      </c>
      <c r="BE1255" s="162" t="str">
        <f t="shared" si="1035"/>
        <v/>
      </c>
      <c r="BG1255" s="169">
        <f t="shared" si="1062"/>
        <v>30.240774643072118</v>
      </c>
      <c r="BH1255" s="169">
        <f t="shared" ca="1" si="1063"/>
        <v>2.0383323998802907</v>
      </c>
    </row>
    <row r="1256" spans="11:60" x14ac:dyDescent="0.25">
      <c r="K1256" s="199">
        <f t="shared" si="1036"/>
        <v>30.292160836178443</v>
      </c>
      <c r="L1256" s="201">
        <f t="shared" si="1037"/>
        <v>0.25405557898341763</v>
      </c>
      <c r="M1256" s="201">
        <f t="shared" si="1038"/>
        <v>0.25619224161067072</v>
      </c>
      <c r="N1256" s="201">
        <f t="shared" si="1039"/>
        <v>0.26928581456654033</v>
      </c>
      <c r="O1256" s="201">
        <f t="shared" si="1040"/>
        <v>0.25429031527321183</v>
      </c>
      <c r="P1256" s="201" t="str">
        <f t="shared" si="1041"/>
        <v/>
      </c>
      <c r="Q1256" s="201" t="str">
        <f t="shared" si="1042"/>
        <v/>
      </c>
      <c r="R1256" s="201" t="str">
        <f t="shared" si="1043"/>
        <v/>
      </c>
      <c r="S1256" s="201" t="str">
        <f t="shared" si="1044"/>
        <v/>
      </c>
      <c r="T1256" s="199">
        <f t="shared" si="1045"/>
        <v>0</v>
      </c>
      <c r="U1256" s="199">
        <f t="shared" si="1046"/>
        <v>0</v>
      </c>
      <c r="V1256" s="199">
        <f t="shared" si="1047"/>
        <v>0</v>
      </c>
      <c r="W1256" s="199">
        <f t="shared" si="1048"/>
        <v>0</v>
      </c>
      <c r="X1256" s="199" t="str">
        <f t="shared" si="1049"/>
        <v/>
      </c>
      <c r="Y1256" s="199" t="str">
        <f t="shared" si="1050"/>
        <v/>
      </c>
      <c r="Z1256" s="199" t="str">
        <f t="shared" si="1051"/>
        <v/>
      </c>
      <c r="AA1256" s="199" t="str">
        <f t="shared" si="1052"/>
        <v/>
      </c>
      <c r="AB1256" s="201">
        <f t="shared" ca="1" si="1053"/>
        <v>2.1240055145578731</v>
      </c>
      <c r="AD1256" s="162">
        <f t="shared" si="1054"/>
        <v>0</v>
      </c>
      <c r="AE1256" s="162">
        <f t="shared" si="1055"/>
        <v>0</v>
      </c>
      <c r="AF1256" s="162">
        <f t="shared" si="1056"/>
        <v>0</v>
      </c>
      <c r="AG1256" s="162">
        <f t="shared" si="1057"/>
        <v>0</v>
      </c>
      <c r="AH1256" s="162" t="str">
        <f t="shared" si="1058"/>
        <v/>
      </c>
      <c r="AI1256" s="162" t="str">
        <f t="shared" si="1059"/>
        <v/>
      </c>
      <c r="AJ1256" s="162" t="str">
        <f t="shared" si="1060"/>
        <v/>
      </c>
      <c r="AK1256" s="162" t="str">
        <f t="shared" si="1061"/>
        <v/>
      </c>
      <c r="AM1256" s="199">
        <f t="shared" si="1064"/>
        <v>13.213383773175718</v>
      </c>
      <c r="AN1256" s="197">
        <f t="shared" si="1066"/>
        <v>0</v>
      </c>
      <c r="AO1256" s="197">
        <f t="shared" si="1067"/>
        <v>0</v>
      </c>
      <c r="AP1256" s="197">
        <f t="shared" si="1068"/>
        <v>0</v>
      </c>
      <c r="AQ1256" s="197">
        <f t="shared" si="1069"/>
        <v>0</v>
      </c>
      <c r="AR1256" s="197" t="str">
        <f t="shared" si="1070"/>
        <v/>
      </c>
      <c r="AS1256" s="197" t="str">
        <f t="shared" si="1071"/>
        <v/>
      </c>
      <c r="AT1256" s="197" t="str">
        <f t="shared" si="1072"/>
        <v/>
      </c>
      <c r="AU1256" s="197" t="str">
        <f t="shared" si="1073"/>
        <v/>
      </c>
      <c r="AV1256" s="199">
        <f t="shared" ca="1" si="1065"/>
        <v>2.1606873217273361</v>
      </c>
      <c r="AX1256" s="162">
        <f t="shared" si="1028"/>
        <v>0</v>
      </c>
      <c r="AY1256" s="162">
        <f t="shared" si="1029"/>
        <v>0</v>
      </c>
      <c r="AZ1256" s="162">
        <f t="shared" si="1030"/>
        <v>0</v>
      </c>
      <c r="BA1256" s="162">
        <f t="shared" si="1031"/>
        <v>0</v>
      </c>
      <c r="BB1256" s="162" t="str">
        <f t="shared" si="1032"/>
        <v/>
      </c>
      <c r="BC1256" s="162" t="str">
        <f t="shared" si="1033"/>
        <v/>
      </c>
      <c r="BD1256" s="162" t="str">
        <f t="shared" si="1034"/>
        <v/>
      </c>
      <c r="BE1256" s="162" t="str">
        <f t="shared" si="1035"/>
        <v/>
      </c>
      <c r="BG1256" s="169">
        <f t="shared" si="1062"/>
        <v>30.266467739625281</v>
      </c>
      <c r="BH1256" s="169">
        <f t="shared" ca="1" si="1063"/>
        <v>2.0875106883151924</v>
      </c>
    </row>
    <row r="1257" spans="11:60" x14ac:dyDescent="0.25">
      <c r="K1257" s="199">
        <f t="shared" si="1036"/>
        <v>30.317853932731605</v>
      </c>
      <c r="L1257" s="201">
        <f t="shared" si="1037"/>
        <v>0.25427106293505747</v>
      </c>
      <c r="M1257" s="201">
        <f t="shared" si="1038"/>
        <v>0.25640953782916998</v>
      </c>
      <c r="N1257" s="201">
        <f t="shared" si="1039"/>
        <v>0.26951421644488338</v>
      </c>
      <c r="O1257" s="201">
        <f t="shared" si="1040"/>
        <v>0.25450599832263782</v>
      </c>
      <c r="P1257" s="201" t="str">
        <f t="shared" si="1041"/>
        <v/>
      </c>
      <c r="Q1257" s="201" t="str">
        <f t="shared" si="1042"/>
        <v/>
      </c>
      <c r="R1257" s="201" t="str">
        <f t="shared" si="1043"/>
        <v/>
      </c>
      <c r="S1257" s="201" t="str">
        <f t="shared" si="1044"/>
        <v/>
      </c>
      <c r="T1257" s="199">
        <f t="shared" si="1045"/>
        <v>0</v>
      </c>
      <c r="U1257" s="199">
        <f t="shared" si="1046"/>
        <v>0</v>
      </c>
      <c r="V1257" s="199">
        <f t="shared" si="1047"/>
        <v>0</v>
      </c>
      <c r="W1257" s="199">
        <f t="shared" si="1048"/>
        <v>0</v>
      </c>
      <c r="X1257" s="199" t="str">
        <f t="shared" si="1049"/>
        <v/>
      </c>
      <c r="Y1257" s="199" t="str">
        <f t="shared" si="1050"/>
        <v/>
      </c>
      <c r="Z1257" s="199" t="str">
        <f t="shared" si="1051"/>
        <v/>
      </c>
      <c r="AA1257" s="199" t="str">
        <f t="shared" si="1052"/>
        <v/>
      </c>
      <c r="AB1257" s="201">
        <f t="shared" ca="1" si="1053"/>
        <v>2.0026503709962102</v>
      </c>
      <c r="AD1257" s="162">
        <f t="shared" si="1054"/>
        <v>0</v>
      </c>
      <c r="AE1257" s="162">
        <f t="shared" si="1055"/>
        <v>0</v>
      </c>
      <c r="AF1257" s="162">
        <f t="shared" si="1056"/>
        <v>0</v>
      </c>
      <c r="AG1257" s="162">
        <f t="shared" si="1057"/>
        <v>0</v>
      </c>
      <c r="AH1257" s="162" t="str">
        <f t="shared" si="1058"/>
        <v/>
      </c>
      <c r="AI1257" s="162" t="str">
        <f t="shared" si="1059"/>
        <v/>
      </c>
      <c r="AJ1257" s="162" t="str">
        <f t="shared" si="1060"/>
        <v/>
      </c>
      <c r="AK1257" s="162" t="str">
        <f t="shared" si="1061"/>
        <v/>
      </c>
      <c r="AM1257" s="199">
        <f t="shared" si="1064"/>
        <v>13.22460056755023</v>
      </c>
      <c r="AN1257" s="197">
        <f t="shared" si="1066"/>
        <v>0</v>
      </c>
      <c r="AO1257" s="197">
        <f t="shared" si="1067"/>
        <v>0</v>
      </c>
      <c r="AP1257" s="197">
        <f t="shared" si="1068"/>
        <v>0</v>
      </c>
      <c r="AQ1257" s="197">
        <f t="shared" si="1069"/>
        <v>0</v>
      </c>
      <c r="AR1257" s="197" t="str">
        <f t="shared" si="1070"/>
        <v/>
      </c>
      <c r="AS1257" s="197" t="str">
        <f t="shared" si="1071"/>
        <v/>
      </c>
      <c r="AT1257" s="197" t="str">
        <f t="shared" si="1072"/>
        <v/>
      </c>
      <c r="AU1257" s="197" t="str">
        <f t="shared" si="1073"/>
        <v/>
      </c>
      <c r="AV1257" s="199">
        <f t="shared" ca="1" si="1065"/>
        <v>2.0382373862455783</v>
      </c>
      <c r="AX1257" s="162">
        <f t="shared" si="1028"/>
        <v>0</v>
      </c>
      <c r="AY1257" s="162">
        <f t="shared" si="1029"/>
        <v>0</v>
      </c>
      <c r="AZ1257" s="162">
        <f t="shared" si="1030"/>
        <v>0</v>
      </c>
      <c r="BA1257" s="162">
        <f t="shared" si="1031"/>
        <v>0</v>
      </c>
      <c r="BB1257" s="162" t="str">
        <f t="shared" si="1032"/>
        <v/>
      </c>
      <c r="BC1257" s="162" t="str">
        <f t="shared" si="1033"/>
        <v/>
      </c>
      <c r="BD1257" s="162" t="str">
        <f t="shared" si="1034"/>
        <v/>
      </c>
      <c r="BE1257" s="162" t="str">
        <f t="shared" si="1035"/>
        <v/>
      </c>
      <c r="BG1257" s="169">
        <f t="shared" si="1062"/>
        <v>30.292160836178443</v>
      </c>
      <c r="BH1257" s="169">
        <f t="shared" ca="1" si="1063"/>
        <v>2.1240055145578731</v>
      </c>
    </row>
    <row r="1258" spans="11:60" x14ac:dyDescent="0.25">
      <c r="K1258" s="199">
        <f t="shared" si="1036"/>
        <v>30.343547029284768</v>
      </c>
      <c r="L1258" s="201">
        <f t="shared" si="1037"/>
        <v>0.25448654688669736</v>
      </c>
      <c r="M1258" s="201">
        <f t="shared" si="1038"/>
        <v>0.25662683404766928</v>
      </c>
      <c r="N1258" s="201">
        <f t="shared" si="1039"/>
        <v>0.26974261832322655</v>
      </c>
      <c r="O1258" s="201">
        <f t="shared" si="1040"/>
        <v>0.2547216813720638</v>
      </c>
      <c r="P1258" s="201" t="str">
        <f t="shared" si="1041"/>
        <v/>
      </c>
      <c r="Q1258" s="201" t="str">
        <f t="shared" si="1042"/>
        <v/>
      </c>
      <c r="R1258" s="201" t="str">
        <f t="shared" si="1043"/>
        <v/>
      </c>
      <c r="S1258" s="201" t="str">
        <f t="shared" si="1044"/>
        <v/>
      </c>
      <c r="T1258" s="199">
        <f t="shared" si="1045"/>
        <v>0</v>
      </c>
      <c r="U1258" s="199">
        <f t="shared" si="1046"/>
        <v>0</v>
      </c>
      <c r="V1258" s="199">
        <f t="shared" si="1047"/>
        <v>0</v>
      </c>
      <c r="W1258" s="199">
        <f t="shared" si="1048"/>
        <v>0</v>
      </c>
      <c r="X1258" s="199" t="str">
        <f t="shared" si="1049"/>
        <v/>
      </c>
      <c r="Y1258" s="199" t="str">
        <f t="shared" si="1050"/>
        <v/>
      </c>
      <c r="Z1258" s="199" t="str">
        <f t="shared" si="1051"/>
        <v/>
      </c>
      <c r="AA1258" s="199" t="str">
        <f t="shared" si="1052"/>
        <v/>
      </c>
      <c r="AB1258" s="201">
        <f t="shared" ca="1" si="1053"/>
        <v>2.0999261696047427</v>
      </c>
      <c r="AD1258" s="162">
        <f t="shared" si="1054"/>
        <v>0</v>
      </c>
      <c r="AE1258" s="162">
        <f t="shared" si="1055"/>
        <v>0</v>
      </c>
      <c r="AF1258" s="162">
        <f t="shared" si="1056"/>
        <v>0</v>
      </c>
      <c r="AG1258" s="162">
        <f t="shared" si="1057"/>
        <v>0</v>
      </c>
      <c r="AH1258" s="162" t="str">
        <f t="shared" si="1058"/>
        <v/>
      </c>
      <c r="AI1258" s="162" t="str">
        <f t="shared" si="1059"/>
        <v/>
      </c>
      <c r="AJ1258" s="162" t="str">
        <f t="shared" si="1060"/>
        <v/>
      </c>
      <c r="AK1258" s="162" t="str">
        <f t="shared" si="1061"/>
        <v/>
      </c>
      <c r="AM1258" s="199">
        <f t="shared" si="1064"/>
        <v>13.235817361924742</v>
      </c>
      <c r="AN1258" s="197">
        <f t="shared" si="1066"/>
        <v>0</v>
      </c>
      <c r="AO1258" s="197">
        <f t="shared" si="1067"/>
        <v>0</v>
      </c>
      <c r="AP1258" s="197">
        <f t="shared" si="1068"/>
        <v>0</v>
      </c>
      <c r="AQ1258" s="197">
        <f t="shared" si="1069"/>
        <v>0</v>
      </c>
      <c r="AR1258" s="197" t="str">
        <f t="shared" si="1070"/>
        <v/>
      </c>
      <c r="AS1258" s="197" t="str">
        <f t="shared" si="1071"/>
        <v/>
      </c>
      <c r="AT1258" s="197" t="str">
        <f t="shared" si="1072"/>
        <v/>
      </c>
      <c r="AU1258" s="197" t="str">
        <f t="shared" si="1073"/>
        <v/>
      </c>
      <c r="AV1258" s="199">
        <f t="shared" ca="1" si="1065"/>
        <v>2.0346799493740395</v>
      </c>
      <c r="AX1258" s="162">
        <f t="shared" si="1028"/>
        <v>0</v>
      </c>
      <c r="AY1258" s="162">
        <f t="shared" si="1029"/>
        <v>0</v>
      </c>
      <c r="AZ1258" s="162">
        <f t="shared" si="1030"/>
        <v>0</v>
      </c>
      <c r="BA1258" s="162">
        <f t="shared" si="1031"/>
        <v>0</v>
      </c>
      <c r="BB1258" s="162" t="str">
        <f t="shared" si="1032"/>
        <v/>
      </c>
      <c r="BC1258" s="162" t="str">
        <f t="shared" si="1033"/>
        <v/>
      </c>
      <c r="BD1258" s="162" t="str">
        <f t="shared" si="1034"/>
        <v/>
      </c>
      <c r="BE1258" s="162" t="str">
        <f t="shared" si="1035"/>
        <v/>
      </c>
      <c r="BG1258" s="169">
        <f t="shared" si="1062"/>
        <v>30.317853932731605</v>
      </c>
      <c r="BH1258" s="169">
        <f t="shared" ca="1" si="1063"/>
        <v>2.0026503709962102</v>
      </c>
    </row>
    <row r="1259" spans="11:60" x14ac:dyDescent="0.25">
      <c r="K1259" s="199">
        <f t="shared" si="1036"/>
        <v>30.36924012583793</v>
      </c>
      <c r="L1259" s="201">
        <f t="shared" si="1037"/>
        <v>0.2547020308383372</v>
      </c>
      <c r="M1259" s="201">
        <f t="shared" si="1038"/>
        <v>0.25684413026616859</v>
      </c>
      <c r="N1259" s="201">
        <f t="shared" si="1039"/>
        <v>0.26997102020156966</v>
      </c>
      <c r="O1259" s="201">
        <f t="shared" si="1040"/>
        <v>0.25493736442148973</v>
      </c>
      <c r="P1259" s="201" t="str">
        <f t="shared" si="1041"/>
        <v/>
      </c>
      <c r="Q1259" s="201" t="str">
        <f t="shared" si="1042"/>
        <v/>
      </c>
      <c r="R1259" s="201" t="str">
        <f t="shared" si="1043"/>
        <v/>
      </c>
      <c r="S1259" s="201" t="str">
        <f t="shared" si="1044"/>
        <v/>
      </c>
      <c r="T1259" s="199">
        <f t="shared" si="1045"/>
        <v>0</v>
      </c>
      <c r="U1259" s="199">
        <f t="shared" si="1046"/>
        <v>0</v>
      </c>
      <c r="V1259" s="199">
        <f t="shared" si="1047"/>
        <v>0</v>
      </c>
      <c r="W1259" s="199">
        <f t="shared" si="1048"/>
        <v>0</v>
      </c>
      <c r="X1259" s="199" t="str">
        <f t="shared" si="1049"/>
        <v/>
      </c>
      <c r="Y1259" s="199" t="str">
        <f t="shared" si="1050"/>
        <v/>
      </c>
      <c r="Z1259" s="199" t="str">
        <f t="shared" si="1051"/>
        <v/>
      </c>
      <c r="AA1259" s="199" t="str">
        <f t="shared" si="1052"/>
        <v/>
      </c>
      <c r="AB1259" s="201">
        <f t="shared" ca="1" si="1053"/>
        <v>2.0755898990335031</v>
      </c>
      <c r="AD1259" s="162">
        <f t="shared" si="1054"/>
        <v>0</v>
      </c>
      <c r="AE1259" s="162">
        <f t="shared" si="1055"/>
        <v>0</v>
      </c>
      <c r="AF1259" s="162">
        <f t="shared" si="1056"/>
        <v>0</v>
      </c>
      <c r="AG1259" s="162">
        <f t="shared" si="1057"/>
        <v>0</v>
      </c>
      <c r="AH1259" s="162" t="str">
        <f t="shared" si="1058"/>
        <v/>
      </c>
      <c r="AI1259" s="162" t="str">
        <f t="shared" si="1059"/>
        <v/>
      </c>
      <c r="AJ1259" s="162" t="str">
        <f t="shared" si="1060"/>
        <v/>
      </c>
      <c r="AK1259" s="162" t="str">
        <f t="shared" si="1061"/>
        <v/>
      </c>
      <c r="AM1259" s="199">
        <f t="shared" si="1064"/>
        <v>13.247034156299254</v>
      </c>
      <c r="AN1259" s="197">
        <f t="shared" si="1066"/>
        <v>0</v>
      </c>
      <c r="AO1259" s="197">
        <f t="shared" si="1067"/>
        <v>0</v>
      </c>
      <c r="AP1259" s="197">
        <f t="shared" si="1068"/>
        <v>0</v>
      </c>
      <c r="AQ1259" s="197">
        <f t="shared" si="1069"/>
        <v>0</v>
      </c>
      <c r="AR1259" s="197" t="str">
        <f t="shared" si="1070"/>
        <v/>
      </c>
      <c r="AS1259" s="197" t="str">
        <f t="shared" si="1071"/>
        <v/>
      </c>
      <c r="AT1259" s="197" t="str">
        <f t="shared" si="1072"/>
        <v/>
      </c>
      <c r="AU1259" s="197" t="str">
        <f t="shared" si="1073"/>
        <v/>
      </c>
      <c r="AV1259" s="199">
        <f t="shared" ca="1" si="1065"/>
        <v>2.1154827258822255</v>
      </c>
      <c r="AX1259" s="162">
        <f t="shared" si="1028"/>
        <v>0</v>
      </c>
      <c r="AY1259" s="162">
        <f t="shared" si="1029"/>
        <v>0</v>
      </c>
      <c r="AZ1259" s="162">
        <f t="shared" si="1030"/>
        <v>0</v>
      </c>
      <c r="BA1259" s="162">
        <f t="shared" si="1031"/>
        <v>0</v>
      </c>
      <c r="BB1259" s="162" t="str">
        <f t="shared" si="1032"/>
        <v/>
      </c>
      <c r="BC1259" s="162" t="str">
        <f t="shared" si="1033"/>
        <v/>
      </c>
      <c r="BD1259" s="162" t="str">
        <f t="shared" si="1034"/>
        <v/>
      </c>
      <c r="BE1259" s="162" t="str">
        <f t="shared" si="1035"/>
        <v/>
      </c>
      <c r="BG1259" s="169">
        <f t="shared" si="1062"/>
        <v>30.343547029284768</v>
      </c>
      <c r="BH1259" s="169">
        <f t="shared" ca="1" si="1063"/>
        <v>2.0999261696047427</v>
      </c>
    </row>
    <row r="1260" spans="11:60" x14ac:dyDescent="0.25">
      <c r="K1260" s="199">
        <f t="shared" si="1036"/>
        <v>30.394933222391092</v>
      </c>
      <c r="L1260" s="201">
        <f t="shared" si="1037"/>
        <v>0.2549175147899771</v>
      </c>
      <c r="M1260" s="201">
        <f t="shared" si="1038"/>
        <v>0.2570614264846679</v>
      </c>
      <c r="N1260" s="201">
        <f t="shared" si="1039"/>
        <v>0.27019942207991277</v>
      </c>
      <c r="O1260" s="201">
        <f t="shared" si="1040"/>
        <v>0.25515304747091572</v>
      </c>
      <c r="P1260" s="201" t="str">
        <f t="shared" si="1041"/>
        <v/>
      </c>
      <c r="Q1260" s="201" t="str">
        <f t="shared" si="1042"/>
        <v/>
      </c>
      <c r="R1260" s="201" t="str">
        <f t="shared" si="1043"/>
        <v/>
      </c>
      <c r="S1260" s="201" t="str">
        <f t="shared" si="1044"/>
        <v/>
      </c>
      <c r="T1260" s="199">
        <f t="shared" si="1045"/>
        <v>0</v>
      </c>
      <c r="U1260" s="199">
        <f t="shared" si="1046"/>
        <v>0</v>
      </c>
      <c r="V1260" s="199">
        <f t="shared" si="1047"/>
        <v>0</v>
      </c>
      <c r="W1260" s="199">
        <f t="shared" si="1048"/>
        <v>0</v>
      </c>
      <c r="X1260" s="199" t="str">
        <f t="shared" si="1049"/>
        <v/>
      </c>
      <c r="Y1260" s="199" t="str">
        <f t="shared" si="1050"/>
        <v/>
      </c>
      <c r="Z1260" s="199" t="str">
        <f t="shared" si="1051"/>
        <v/>
      </c>
      <c r="AA1260" s="199" t="str">
        <f t="shared" si="1052"/>
        <v/>
      </c>
      <c r="AB1260" s="201">
        <f t="shared" ca="1" si="1053"/>
        <v>2.0233965786883892</v>
      </c>
      <c r="AD1260" s="162">
        <f t="shared" si="1054"/>
        <v>0</v>
      </c>
      <c r="AE1260" s="162">
        <f t="shared" si="1055"/>
        <v>0</v>
      </c>
      <c r="AF1260" s="162">
        <f t="shared" si="1056"/>
        <v>0</v>
      </c>
      <c r="AG1260" s="162">
        <f t="shared" si="1057"/>
        <v>0</v>
      </c>
      <c r="AH1260" s="162" t="str">
        <f t="shared" si="1058"/>
        <v/>
      </c>
      <c r="AI1260" s="162" t="str">
        <f t="shared" si="1059"/>
        <v/>
      </c>
      <c r="AJ1260" s="162" t="str">
        <f t="shared" si="1060"/>
        <v/>
      </c>
      <c r="AK1260" s="162" t="str">
        <f t="shared" si="1061"/>
        <v/>
      </c>
      <c r="AM1260" s="199">
        <f t="shared" si="1064"/>
        <v>13.258250950673766</v>
      </c>
      <c r="AN1260" s="197">
        <f t="shared" si="1066"/>
        <v>0</v>
      </c>
      <c r="AO1260" s="197">
        <f t="shared" si="1067"/>
        <v>0</v>
      </c>
      <c r="AP1260" s="197">
        <f t="shared" si="1068"/>
        <v>0</v>
      </c>
      <c r="AQ1260" s="197">
        <f t="shared" si="1069"/>
        <v>0</v>
      </c>
      <c r="AR1260" s="197" t="str">
        <f t="shared" si="1070"/>
        <v/>
      </c>
      <c r="AS1260" s="197" t="str">
        <f t="shared" si="1071"/>
        <v/>
      </c>
      <c r="AT1260" s="197" t="str">
        <f t="shared" si="1072"/>
        <v/>
      </c>
      <c r="AU1260" s="197" t="str">
        <f t="shared" si="1073"/>
        <v/>
      </c>
      <c r="AV1260" s="199">
        <f t="shared" ca="1" si="1065"/>
        <v>2.1493992177734262</v>
      </c>
      <c r="AX1260" s="162">
        <f t="shared" si="1028"/>
        <v>0</v>
      </c>
      <c r="AY1260" s="162">
        <f t="shared" si="1029"/>
        <v>0</v>
      </c>
      <c r="AZ1260" s="162">
        <f t="shared" si="1030"/>
        <v>0</v>
      </c>
      <c r="BA1260" s="162">
        <f t="shared" si="1031"/>
        <v>0</v>
      </c>
      <c r="BB1260" s="162" t="str">
        <f t="shared" si="1032"/>
        <v/>
      </c>
      <c r="BC1260" s="162" t="str">
        <f t="shared" si="1033"/>
        <v/>
      </c>
      <c r="BD1260" s="162" t="str">
        <f t="shared" si="1034"/>
        <v/>
      </c>
      <c r="BE1260" s="162" t="str">
        <f t="shared" si="1035"/>
        <v/>
      </c>
      <c r="BG1260" s="169">
        <f t="shared" si="1062"/>
        <v>30.36924012583793</v>
      </c>
      <c r="BH1260" s="169">
        <f t="shared" ca="1" si="1063"/>
        <v>2.0755898990335031</v>
      </c>
    </row>
    <row r="1261" spans="11:60" x14ac:dyDescent="0.25">
      <c r="K1261" s="199">
        <f t="shared" si="1036"/>
        <v>30.420626318944255</v>
      </c>
      <c r="L1261" s="201">
        <f t="shared" si="1037"/>
        <v>0.25513299874161699</v>
      </c>
      <c r="M1261" s="201">
        <f t="shared" si="1038"/>
        <v>0.25727872270316715</v>
      </c>
      <c r="N1261" s="201">
        <f t="shared" si="1039"/>
        <v>0.27042782395825593</v>
      </c>
      <c r="O1261" s="201">
        <f t="shared" si="1040"/>
        <v>0.25536873052034165</v>
      </c>
      <c r="P1261" s="201" t="str">
        <f t="shared" si="1041"/>
        <v/>
      </c>
      <c r="Q1261" s="201" t="str">
        <f t="shared" si="1042"/>
        <v/>
      </c>
      <c r="R1261" s="201" t="str">
        <f t="shared" si="1043"/>
        <v/>
      </c>
      <c r="S1261" s="201" t="str">
        <f t="shared" si="1044"/>
        <v/>
      </c>
      <c r="T1261" s="199">
        <f t="shared" si="1045"/>
        <v>0</v>
      </c>
      <c r="U1261" s="199">
        <f t="shared" si="1046"/>
        <v>0</v>
      </c>
      <c r="V1261" s="199">
        <f t="shared" si="1047"/>
        <v>0</v>
      </c>
      <c r="W1261" s="199">
        <f t="shared" si="1048"/>
        <v>0</v>
      </c>
      <c r="X1261" s="199" t="str">
        <f t="shared" si="1049"/>
        <v/>
      </c>
      <c r="Y1261" s="199" t="str">
        <f t="shared" si="1050"/>
        <v/>
      </c>
      <c r="Z1261" s="199" t="str">
        <f t="shared" si="1051"/>
        <v/>
      </c>
      <c r="AA1261" s="199" t="str">
        <f t="shared" si="1052"/>
        <v/>
      </c>
      <c r="AB1261" s="201">
        <f t="shared" ca="1" si="1053"/>
        <v>2.1121323396154814</v>
      </c>
      <c r="AD1261" s="162">
        <f t="shared" si="1054"/>
        <v>0</v>
      </c>
      <c r="AE1261" s="162">
        <f t="shared" si="1055"/>
        <v>0</v>
      </c>
      <c r="AF1261" s="162">
        <f t="shared" si="1056"/>
        <v>0</v>
      </c>
      <c r="AG1261" s="162">
        <f t="shared" si="1057"/>
        <v>0</v>
      </c>
      <c r="AH1261" s="162" t="str">
        <f t="shared" si="1058"/>
        <v/>
      </c>
      <c r="AI1261" s="162" t="str">
        <f t="shared" si="1059"/>
        <v/>
      </c>
      <c r="AJ1261" s="162" t="str">
        <f t="shared" si="1060"/>
        <v/>
      </c>
      <c r="AK1261" s="162" t="str">
        <f t="shared" si="1061"/>
        <v/>
      </c>
      <c r="AM1261" s="199">
        <f t="shared" si="1064"/>
        <v>13.269467745048278</v>
      </c>
      <c r="AN1261" s="197">
        <f t="shared" si="1066"/>
        <v>0</v>
      </c>
      <c r="AO1261" s="197">
        <f t="shared" si="1067"/>
        <v>0</v>
      </c>
      <c r="AP1261" s="197">
        <f t="shared" si="1068"/>
        <v>0</v>
      </c>
      <c r="AQ1261" s="197">
        <f t="shared" si="1069"/>
        <v>0</v>
      </c>
      <c r="AR1261" s="197" t="str">
        <f t="shared" si="1070"/>
        <v/>
      </c>
      <c r="AS1261" s="197" t="str">
        <f t="shared" si="1071"/>
        <v/>
      </c>
      <c r="AT1261" s="197" t="str">
        <f t="shared" si="1072"/>
        <v/>
      </c>
      <c r="AU1261" s="197" t="str">
        <f t="shared" si="1073"/>
        <v/>
      </c>
      <c r="AV1261" s="199">
        <f t="shared" ca="1" si="1065"/>
        <v>2.0994287081505854</v>
      </c>
      <c r="AX1261" s="162">
        <f t="shared" si="1028"/>
        <v>0</v>
      </c>
      <c r="AY1261" s="162">
        <f t="shared" si="1029"/>
        <v>0</v>
      </c>
      <c r="AZ1261" s="162">
        <f t="shared" si="1030"/>
        <v>0</v>
      </c>
      <c r="BA1261" s="162">
        <f t="shared" si="1031"/>
        <v>0</v>
      </c>
      <c r="BB1261" s="162" t="str">
        <f t="shared" si="1032"/>
        <v/>
      </c>
      <c r="BC1261" s="162" t="str">
        <f t="shared" si="1033"/>
        <v/>
      </c>
      <c r="BD1261" s="162" t="str">
        <f t="shared" si="1034"/>
        <v/>
      </c>
      <c r="BE1261" s="162" t="str">
        <f t="shared" si="1035"/>
        <v/>
      </c>
      <c r="BG1261" s="169">
        <f t="shared" si="1062"/>
        <v>30.394933222391092</v>
      </c>
      <c r="BH1261" s="169">
        <f t="shared" ca="1" si="1063"/>
        <v>2.0233965786883892</v>
      </c>
    </row>
    <row r="1262" spans="11:60" x14ac:dyDescent="0.25">
      <c r="K1262" s="199">
        <f t="shared" si="1036"/>
        <v>30.446319415497417</v>
      </c>
      <c r="L1262" s="201">
        <f t="shared" si="1037"/>
        <v>0.25534848269325688</v>
      </c>
      <c r="M1262" s="201">
        <f t="shared" si="1038"/>
        <v>0.25749601892166646</v>
      </c>
      <c r="N1262" s="201">
        <f t="shared" si="1039"/>
        <v>0.27065622583659904</v>
      </c>
      <c r="O1262" s="201">
        <f t="shared" si="1040"/>
        <v>0.25558441356976763</v>
      </c>
      <c r="P1262" s="201" t="str">
        <f t="shared" si="1041"/>
        <v/>
      </c>
      <c r="Q1262" s="201" t="str">
        <f t="shared" si="1042"/>
        <v/>
      </c>
      <c r="R1262" s="201" t="str">
        <f t="shared" si="1043"/>
        <v/>
      </c>
      <c r="S1262" s="201" t="str">
        <f t="shared" si="1044"/>
        <v/>
      </c>
      <c r="T1262" s="199">
        <f t="shared" si="1045"/>
        <v>0</v>
      </c>
      <c r="U1262" s="199">
        <f t="shared" si="1046"/>
        <v>0</v>
      </c>
      <c r="V1262" s="199">
        <f t="shared" si="1047"/>
        <v>0</v>
      </c>
      <c r="W1262" s="199">
        <f t="shared" si="1048"/>
        <v>0</v>
      </c>
      <c r="X1262" s="199" t="str">
        <f t="shared" si="1049"/>
        <v/>
      </c>
      <c r="Y1262" s="199" t="str">
        <f t="shared" si="1050"/>
        <v/>
      </c>
      <c r="Z1262" s="199" t="str">
        <f t="shared" si="1051"/>
        <v/>
      </c>
      <c r="AA1262" s="199" t="str">
        <f t="shared" si="1052"/>
        <v/>
      </c>
      <c r="AB1262" s="201">
        <f t="shared" ca="1" si="1053"/>
        <v>2.0859575565702655</v>
      </c>
      <c r="AD1262" s="162">
        <f t="shared" si="1054"/>
        <v>0</v>
      </c>
      <c r="AE1262" s="162">
        <f t="shared" si="1055"/>
        <v>0</v>
      </c>
      <c r="AF1262" s="162">
        <f t="shared" si="1056"/>
        <v>0</v>
      </c>
      <c r="AG1262" s="162">
        <f t="shared" si="1057"/>
        <v>0</v>
      </c>
      <c r="AH1262" s="162" t="str">
        <f t="shared" si="1058"/>
        <v/>
      </c>
      <c r="AI1262" s="162" t="str">
        <f t="shared" si="1059"/>
        <v/>
      </c>
      <c r="AJ1262" s="162" t="str">
        <f t="shared" si="1060"/>
        <v/>
      </c>
      <c r="AK1262" s="162" t="str">
        <f t="shared" si="1061"/>
        <v/>
      </c>
      <c r="AM1262" s="199">
        <f t="shared" si="1064"/>
        <v>13.28068453942279</v>
      </c>
      <c r="AN1262" s="197">
        <f t="shared" si="1066"/>
        <v>0</v>
      </c>
      <c r="AO1262" s="197">
        <f t="shared" si="1067"/>
        <v>0</v>
      </c>
      <c r="AP1262" s="197">
        <f t="shared" si="1068"/>
        <v>0</v>
      </c>
      <c r="AQ1262" s="197">
        <f t="shared" si="1069"/>
        <v>0</v>
      </c>
      <c r="AR1262" s="197" t="str">
        <f t="shared" si="1070"/>
        <v/>
      </c>
      <c r="AS1262" s="197" t="str">
        <f t="shared" si="1071"/>
        <v/>
      </c>
      <c r="AT1262" s="197" t="str">
        <f t="shared" si="1072"/>
        <v/>
      </c>
      <c r="AU1262" s="197" t="str">
        <f t="shared" si="1073"/>
        <v/>
      </c>
      <c r="AV1262" s="199">
        <f t="shared" ca="1" si="1065"/>
        <v>2.0627821189230029</v>
      </c>
      <c r="AX1262" s="162">
        <f t="shared" si="1028"/>
        <v>0</v>
      </c>
      <c r="AY1262" s="162">
        <f t="shared" si="1029"/>
        <v>0</v>
      </c>
      <c r="AZ1262" s="162">
        <f t="shared" si="1030"/>
        <v>0</v>
      </c>
      <c r="BA1262" s="162">
        <f t="shared" si="1031"/>
        <v>0</v>
      </c>
      <c r="BB1262" s="162" t="str">
        <f t="shared" si="1032"/>
        <v/>
      </c>
      <c r="BC1262" s="162" t="str">
        <f t="shared" si="1033"/>
        <v/>
      </c>
      <c r="BD1262" s="162" t="str">
        <f t="shared" si="1034"/>
        <v/>
      </c>
      <c r="BE1262" s="162" t="str">
        <f t="shared" si="1035"/>
        <v/>
      </c>
      <c r="BG1262" s="169">
        <f t="shared" si="1062"/>
        <v>30.420626318944255</v>
      </c>
      <c r="BH1262" s="169">
        <f t="shared" ca="1" si="1063"/>
        <v>2.1121323396154814</v>
      </c>
    </row>
    <row r="1263" spans="11:60" x14ac:dyDescent="0.25">
      <c r="K1263" s="199">
        <f t="shared" si="1036"/>
        <v>30.472012512050579</v>
      </c>
      <c r="L1263" s="201">
        <f t="shared" si="1037"/>
        <v>0.25556396664489678</v>
      </c>
      <c r="M1263" s="201">
        <f t="shared" si="1038"/>
        <v>0.25771331514016577</v>
      </c>
      <c r="N1263" s="201">
        <f t="shared" si="1039"/>
        <v>0.27088462771494215</v>
      </c>
      <c r="O1263" s="201">
        <f t="shared" si="1040"/>
        <v>0.25580009661919362</v>
      </c>
      <c r="P1263" s="201" t="str">
        <f t="shared" si="1041"/>
        <v/>
      </c>
      <c r="Q1263" s="201" t="str">
        <f t="shared" si="1042"/>
        <v/>
      </c>
      <c r="R1263" s="201" t="str">
        <f t="shared" si="1043"/>
        <v/>
      </c>
      <c r="S1263" s="201" t="str">
        <f t="shared" si="1044"/>
        <v/>
      </c>
      <c r="T1263" s="199">
        <f t="shared" si="1045"/>
        <v>0</v>
      </c>
      <c r="U1263" s="199">
        <f t="shared" si="1046"/>
        <v>0</v>
      </c>
      <c r="V1263" s="199">
        <f t="shared" si="1047"/>
        <v>0</v>
      </c>
      <c r="W1263" s="199">
        <f t="shared" si="1048"/>
        <v>0</v>
      </c>
      <c r="X1263" s="199" t="str">
        <f t="shared" si="1049"/>
        <v/>
      </c>
      <c r="Y1263" s="199" t="str">
        <f t="shared" si="1050"/>
        <v/>
      </c>
      <c r="Z1263" s="199" t="str">
        <f t="shared" si="1051"/>
        <v/>
      </c>
      <c r="AA1263" s="199" t="str">
        <f t="shared" si="1052"/>
        <v/>
      </c>
      <c r="AB1263" s="201">
        <f t="shared" ca="1" si="1053"/>
        <v>2.0445143387569735</v>
      </c>
      <c r="AD1263" s="162">
        <f t="shared" si="1054"/>
        <v>0</v>
      </c>
      <c r="AE1263" s="162">
        <f t="shared" si="1055"/>
        <v>0</v>
      </c>
      <c r="AF1263" s="162">
        <f t="shared" si="1056"/>
        <v>0</v>
      </c>
      <c r="AG1263" s="162">
        <f t="shared" si="1057"/>
        <v>0</v>
      </c>
      <c r="AH1263" s="162" t="str">
        <f t="shared" si="1058"/>
        <v/>
      </c>
      <c r="AI1263" s="162" t="str">
        <f t="shared" si="1059"/>
        <v/>
      </c>
      <c r="AJ1263" s="162" t="str">
        <f t="shared" si="1060"/>
        <v/>
      </c>
      <c r="AK1263" s="162" t="str">
        <f t="shared" si="1061"/>
        <v/>
      </c>
      <c r="AM1263" s="199">
        <f t="shared" si="1064"/>
        <v>13.291901333797302</v>
      </c>
      <c r="AN1263" s="197">
        <f t="shared" si="1066"/>
        <v>0</v>
      </c>
      <c r="AO1263" s="197">
        <f t="shared" si="1067"/>
        <v>0</v>
      </c>
      <c r="AP1263" s="197">
        <f t="shared" si="1068"/>
        <v>0</v>
      </c>
      <c r="AQ1263" s="197">
        <f t="shared" si="1069"/>
        <v>0</v>
      </c>
      <c r="AR1263" s="197" t="str">
        <f t="shared" si="1070"/>
        <v/>
      </c>
      <c r="AS1263" s="197" t="str">
        <f t="shared" si="1071"/>
        <v/>
      </c>
      <c r="AT1263" s="197" t="str">
        <f t="shared" si="1072"/>
        <v/>
      </c>
      <c r="AU1263" s="197" t="str">
        <f t="shared" si="1073"/>
        <v/>
      </c>
      <c r="AV1263" s="199">
        <f t="shared" ca="1" si="1065"/>
        <v>2.0959102061002253</v>
      </c>
      <c r="AX1263" s="162">
        <f t="shared" si="1028"/>
        <v>0</v>
      </c>
      <c r="AY1263" s="162">
        <f t="shared" si="1029"/>
        <v>0</v>
      </c>
      <c r="AZ1263" s="162">
        <f t="shared" si="1030"/>
        <v>0</v>
      </c>
      <c r="BA1263" s="162">
        <f t="shared" si="1031"/>
        <v>0</v>
      </c>
      <c r="BB1263" s="162" t="str">
        <f t="shared" si="1032"/>
        <v/>
      </c>
      <c r="BC1263" s="162" t="str">
        <f t="shared" si="1033"/>
        <v/>
      </c>
      <c r="BD1263" s="162" t="str">
        <f t="shared" si="1034"/>
        <v/>
      </c>
      <c r="BE1263" s="162" t="str">
        <f t="shared" si="1035"/>
        <v/>
      </c>
      <c r="BG1263" s="169">
        <f t="shared" si="1062"/>
        <v>30.446319415497417</v>
      </c>
      <c r="BH1263" s="169">
        <f t="shared" ca="1" si="1063"/>
        <v>2.0859575565702655</v>
      </c>
    </row>
    <row r="1264" spans="11:60" x14ac:dyDescent="0.25">
      <c r="K1264" s="199">
        <f t="shared" si="1036"/>
        <v>30.497705608603741</v>
      </c>
      <c r="L1264" s="201">
        <f t="shared" si="1037"/>
        <v>0.25577945059653662</v>
      </c>
      <c r="M1264" s="201">
        <f t="shared" si="1038"/>
        <v>0.25793061135866507</v>
      </c>
      <c r="N1264" s="201">
        <f t="shared" si="1039"/>
        <v>0.27111302959328526</v>
      </c>
      <c r="O1264" s="201">
        <f t="shared" si="1040"/>
        <v>0.25601577966861955</v>
      </c>
      <c r="P1264" s="201" t="str">
        <f t="shared" si="1041"/>
        <v/>
      </c>
      <c r="Q1264" s="201" t="str">
        <f t="shared" si="1042"/>
        <v/>
      </c>
      <c r="R1264" s="201" t="str">
        <f t="shared" si="1043"/>
        <v/>
      </c>
      <c r="S1264" s="201" t="str">
        <f t="shared" si="1044"/>
        <v/>
      </c>
      <c r="T1264" s="199">
        <f t="shared" si="1045"/>
        <v>0</v>
      </c>
      <c r="U1264" s="199">
        <f t="shared" si="1046"/>
        <v>0</v>
      </c>
      <c r="V1264" s="199">
        <f t="shared" si="1047"/>
        <v>0</v>
      </c>
      <c r="W1264" s="199">
        <f t="shared" si="1048"/>
        <v>0</v>
      </c>
      <c r="X1264" s="199" t="str">
        <f t="shared" si="1049"/>
        <v/>
      </c>
      <c r="Y1264" s="199" t="str">
        <f t="shared" si="1050"/>
        <v/>
      </c>
      <c r="Z1264" s="199" t="str">
        <f t="shared" si="1051"/>
        <v/>
      </c>
      <c r="AA1264" s="199" t="str">
        <f t="shared" si="1052"/>
        <v/>
      </c>
      <c r="AB1264" s="201">
        <f t="shared" ca="1" si="1053"/>
        <v>2.0389876276985617</v>
      </c>
      <c r="AD1264" s="162">
        <f t="shared" si="1054"/>
        <v>0</v>
      </c>
      <c r="AE1264" s="162">
        <f t="shared" si="1055"/>
        <v>0</v>
      </c>
      <c r="AF1264" s="162">
        <f t="shared" si="1056"/>
        <v>0</v>
      </c>
      <c r="AG1264" s="162">
        <f t="shared" si="1057"/>
        <v>0</v>
      </c>
      <c r="AH1264" s="162" t="str">
        <f t="shared" si="1058"/>
        <v/>
      </c>
      <c r="AI1264" s="162" t="str">
        <f t="shared" si="1059"/>
        <v/>
      </c>
      <c r="AJ1264" s="162" t="str">
        <f t="shared" si="1060"/>
        <v/>
      </c>
      <c r="AK1264" s="162" t="str">
        <f t="shared" si="1061"/>
        <v/>
      </c>
      <c r="AM1264" s="199">
        <f t="shared" si="1064"/>
        <v>13.303118128171814</v>
      </c>
      <c r="AN1264" s="197">
        <f t="shared" si="1066"/>
        <v>0</v>
      </c>
      <c r="AO1264" s="197">
        <f t="shared" si="1067"/>
        <v>0</v>
      </c>
      <c r="AP1264" s="197">
        <f t="shared" si="1068"/>
        <v>0</v>
      </c>
      <c r="AQ1264" s="197">
        <f t="shared" si="1069"/>
        <v>0</v>
      </c>
      <c r="AR1264" s="197" t="str">
        <f t="shared" si="1070"/>
        <v/>
      </c>
      <c r="AS1264" s="197" t="str">
        <f t="shared" si="1071"/>
        <v/>
      </c>
      <c r="AT1264" s="197" t="str">
        <f t="shared" si="1072"/>
        <v/>
      </c>
      <c r="AU1264" s="197" t="str">
        <f t="shared" si="1073"/>
        <v/>
      </c>
      <c r="AV1264" s="199">
        <f t="shared" ca="1" si="1065"/>
        <v>2.1779808216695944</v>
      </c>
      <c r="AX1264" s="162">
        <f t="shared" si="1028"/>
        <v>0</v>
      </c>
      <c r="AY1264" s="162">
        <f t="shared" si="1029"/>
        <v>0</v>
      </c>
      <c r="AZ1264" s="162">
        <f t="shared" si="1030"/>
        <v>0</v>
      </c>
      <c r="BA1264" s="162">
        <f t="shared" si="1031"/>
        <v>0</v>
      </c>
      <c r="BB1264" s="162" t="str">
        <f t="shared" si="1032"/>
        <v/>
      </c>
      <c r="BC1264" s="162" t="str">
        <f t="shared" si="1033"/>
        <v/>
      </c>
      <c r="BD1264" s="162" t="str">
        <f t="shared" si="1034"/>
        <v/>
      </c>
      <c r="BE1264" s="162" t="str">
        <f t="shared" si="1035"/>
        <v/>
      </c>
      <c r="BG1264" s="169">
        <f t="shared" si="1062"/>
        <v>30.472012512050579</v>
      </c>
      <c r="BH1264" s="169">
        <f t="shared" ca="1" si="1063"/>
        <v>2.0445143387569735</v>
      </c>
    </row>
    <row r="1265" spans="11:60" x14ac:dyDescent="0.25">
      <c r="K1265" s="199">
        <f t="shared" si="1036"/>
        <v>30.523398705156904</v>
      </c>
      <c r="L1265" s="201">
        <f t="shared" si="1037"/>
        <v>0.25599493454817651</v>
      </c>
      <c r="M1265" s="201">
        <f t="shared" si="1038"/>
        <v>0.25814790757716438</v>
      </c>
      <c r="N1265" s="201">
        <f t="shared" si="1039"/>
        <v>0.27134143147162842</v>
      </c>
      <c r="O1265" s="201">
        <f t="shared" si="1040"/>
        <v>0.25623146271804553</v>
      </c>
      <c r="P1265" s="201" t="str">
        <f t="shared" si="1041"/>
        <v/>
      </c>
      <c r="Q1265" s="201" t="str">
        <f t="shared" si="1042"/>
        <v/>
      </c>
      <c r="R1265" s="201" t="str">
        <f t="shared" si="1043"/>
        <v/>
      </c>
      <c r="S1265" s="201" t="str">
        <f t="shared" si="1044"/>
        <v/>
      </c>
      <c r="T1265" s="199">
        <f t="shared" si="1045"/>
        <v>0</v>
      </c>
      <c r="U1265" s="199">
        <f t="shared" si="1046"/>
        <v>0</v>
      </c>
      <c r="V1265" s="199">
        <f t="shared" si="1047"/>
        <v>0</v>
      </c>
      <c r="W1265" s="199">
        <f t="shared" si="1048"/>
        <v>0</v>
      </c>
      <c r="X1265" s="199" t="str">
        <f t="shared" si="1049"/>
        <v/>
      </c>
      <c r="Y1265" s="199" t="str">
        <f t="shared" si="1050"/>
        <v/>
      </c>
      <c r="Z1265" s="199" t="str">
        <f t="shared" si="1051"/>
        <v/>
      </c>
      <c r="AA1265" s="199" t="str">
        <f t="shared" si="1052"/>
        <v/>
      </c>
      <c r="AB1265" s="201">
        <f t="shared" ca="1" si="1053"/>
        <v>2.0979631763848237</v>
      </c>
      <c r="AD1265" s="162">
        <f t="shared" si="1054"/>
        <v>0</v>
      </c>
      <c r="AE1265" s="162">
        <f t="shared" si="1055"/>
        <v>0</v>
      </c>
      <c r="AF1265" s="162">
        <f t="shared" si="1056"/>
        <v>0</v>
      </c>
      <c r="AG1265" s="162">
        <f t="shared" si="1057"/>
        <v>0</v>
      </c>
      <c r="AH1265" s="162" t="str">
        <f t="shared" si="1058"/>
        <v/>
      </c>
      <c r="AI1265" s="162" t="str">
        <f t="shared" si="1059"/>
        <v/>
      </c>
      <c r="AJ1265" s="162" t="str">
        <f t="shared" si="1060"/>
        <v/>
      </c>
      <c r="AK1265" s="162" t="str">
        <f t="shared" si="1061"/>
        <v/>
      </c>
      <c r="AM1265" s="199">
        <f t="shared" si="1064"/>
        <v>13.314334922546326</v>
      </c>
      <c r="AN1265" s="197">
        <f t="shared" si="1066"/>
        <v>0</v>
      </c>
      <c r="AO1265" s="197">
        <f t="shared" si="1067"/>
        <v>0</v>
      </c>
      <c r="AP1265" s="197">
        <f t="shared" si="1068"/>
        <v>0</v>
      </c>
      <c r="AQ1265" s="197">
        <f t="shared" si="1069"/>
        <v>0</v>
      </c>
      <c r="AR1265" s="197" t="str">
        <f t="shared" si="1070"/>
        <v/>
      </c>
      <c r="AS1265" s="197" t="str">
        <f t="shared" si="1071"/>
        <v/>
      </c>
      <c r="AT1265" s="197" t="str">
        <f t="shared" si="1072"/>
        <v/>
      </c>
      <c r="AU1265" s="197" t="str">
        <f t="shared" si="1073"/>
        <v/>
      </c>
      <c r="AV1265" s="199">
        <f t="shared" ca="1" si="1065"/>
        <v>2.0822230146489416</v>
      </c>
      <c r="AX1265" s="162">
        <f t="shared" si="1028"/>
        <v>0</v>
      </c>
      <c r="AY1265" s="162">
        <f t="shared" si="1029"/>
        <v>0</v>
      </c>
      <c r="AZ1265" s="162">
        <f t="shared" si="1030"/>
        <v>0</v>
      </c>
      <c r="BA1265" s="162">
        <f t="shared" si="1031"/>
        <v>0</v>
      </c>
      <c r="BB1265" s="162" t="str">
        <f t="shared" si="1032"/>
        <v/>
      </c>
      <c r="BC1265" s="162" t="str">
        <f t="shared" si="1033"/>
        <v/>
      </c>
      <c r="BD1265" s="162" t="str">
        <f t="shared" si="1034"/>
        <v/>
      </c>
      <c r="BE1265" s="162" t="str">
        <f t="shared" si="1035"/>
        <v/>
      </c>
      <c r="BG1265" s="169">
        <f t="shared" si="1062"/>
        <v>30.497705608603741</v>
      </c>
      <c r="BH1265" s="169">
        <f t="shared" ca="1" si="1063"/>
        <v>2.0389876276985617</v>
      </c>
    </row>
    <row r="1266" spans="11:60" x14ac:dyDescent="0.25">
      <c r="K1266" s="199">
        <f t="shared" si="1036"/>
        <v>30.549091801710066</v>
      </c>
      <c r="L1266" s="201">
        <f t="shared" si="1037"/>
        <v>0.25621041849981641</v>
      </c>
      <c r="M1266" s="201">
        <f t="shared" si="1038"/>
        <v>0.25836520379566369</v>
      </c>
      <c r="N1266" s="201">
        <f t="shared" si="1039"/>
        <v>0.27156983334997148</v>
      </c>
      <c r="O1266" s="201">
        <f t="shared" si="1040"/>
        <v>0.25644714576747152</v>
      </c>
      <c r="P1266" s="201" t="str">
        <f t="shared" si="1041"/>
        <v/>
      </c>
      <c r="Q1266" s="201" t="str">
        <f t="shared" si="1042"/>
        <v/>
      </c>
      <c r="R1266" s="201" t="str">
        <f t="shared" si="1043"/>
        <v/>
      </c>
      <c r="S1266" s="201" t="str">
        <f t="shared" si="1044"/>
        <v/>
      </c>
      <c r="T1266" s="199">
        <f t="shared" si="1045"/>
        <v>0</v>
      </c>
      <c r="U1266" s="199">
        <f t="shared" si="1046"/>
        <v>0</v>
      </c>
      <c r="V1266" s="199">
        <f t="shared" si="1047"/>
        <v>0</v>
      </c>
      <c r="W1266" s="199">
        <f t="shared" si="1048"/>
        <v>0</v>
      </c>
      <c r="X1266" s="199" t="str">
        <f t="shared" si="1049"/>
        <v/>
      </c>
      <c r="Y1266" s="199" t="str">
        <f t="shared" si="1050"/>
        <v/>
      </c>
      <c r="Z1266" s="199" t="str">
        <f t="shared" si="1051"/>
        <v/>
      </c>
      <c r="AA1266" s="199" t="str">
        <f t="shared" si="1052"/>
        <v/>
      </c>
      <c r="AB1266" s="201">
        <f t="shared" ca="1" si="1053"/>
        <v>2.1349711281139951</v>
      </c>
      <c r="AD1266" s="162">
        <f t="shared" si="1054"/>
        <v>0</v>
      </c>
      <c r="AE1266" s="162">
        <f t="shared" si="1055"/>
        <v>0</v>
      </c>
      <c r="AF1266" s="162">
        <f t="shared" si="1056"/>
        <v>0</v>
      </c>
      <c r="AG1266" s="162">
        <f t="shared" si="1057"/>
        <v>0</v>
      </c>
      <c r="AH1266" s="162" t="str">
        <f t="shared" si="1058"/>
        <v/>
      </c>
      <c r="AI1266" s="162" t="str">
        <f t="shared" si="1059"/>
        <v/>
      </c>
      <c r="AJ1266" s="162" t="str">
        <f t="shared" si="1060"/>
        <v/>
      </c>
      <c r="AK1266" s="162" t="str">
        <f t="shared" si="1061"/>
        <v/>
      </c>
      <c r="AM1266" s="199">
        <f t="shared" si="1064"/>
        <v>13.325551716920838</v>
      </c>
      <c r="AN1266" s="197">
        <f t="shared" si="1066"/>
        <v>0</v>
      </c>
      <c r="AO1266" s="197">
        <f t="shared" si="1067"/>
        <v>0</v>
      </c>
      <c r="AP1266" s="197">
        <f t="shared" si="1068"/>
        <v>0</v>
      </c>
      <c r="AQ1266" s="197">
        <f t="shared" si="1069"/>
        <v>0</v>
      </c>
      <c r="AR1266" s="197" t="str">
        <f t="shared" si="1070"/>
        <v/>
      </c>
      <c r="AS1266" s="197" t="str">
        <f t="shared" si="1071"/>
        <v/>
      </c>
      <c r="AT1266" s="197" t="str">
        <f t="shared" si="1072"/>
        <v/>
      </c>
      <c r="AU1266" s="197" t="str">
        <f t="shared" si="1073"/>
        <v/>
      </c>
      <c r="AV1266" s="199">
        <f t="shared" ca="1" si="1065"/>
        <v>2.1105899645764983</v>
      </c>
      <c r="AX1266" s="162">
        <f t="shared" si="1028"/>
        <v>0</v>
      </c>
      <c r="AY1266" s="162">
        <f t="shared" si="1029"/>
        <v>0</v>
      </c>
      <c r="AZ1266" s="162">
        <f t="shared" si="1030"/>
        <v>0</v>
      </c>
      <c r="BA1266" s="162">
        <f t="shared" si="1031"/>
        <v>0</v>
      </c>
      <c r="BB1266" s="162" t="str">
        <f t="shared" si="1032"/>
        <v/>
      </c>
      <c r="BC1266" s="162" t="str">
        <f t="shared" si="1033"/>
        <v/>
      </c>
      <c r="BD1266" s="162" t="str">
        <f t="shared" si="1034"/>
        <v/>
      </c>
      <c r="BE1266" s="162" t="str">
        <f t="shared" si="1035"/>
        <v/>
      </c>
      <c r="BG1266" s="169">
        <f t="shared" si="1062"/>
        <v>30.523398705156904</v>
      </c>
      <c r="BH1266" s="169">
        <f t="shared" ca="1" si="1063"/>
        <v>2.0979631763848237</v>
      </c>
    </row>
    <row r="1267" spans="11:60" x14ac:dyDescent="0.25">
      <c r="K1267" s="199">
        <f t="shared" si="1036"/>
        <v>30.574784898263228</v>
      </c>
      <c r="L1267" s="201">
        <f t="shared" si="1037"/>
        <v>0.25642590245145624</v>
      </c>
      <c r="M1267" s="201">
        <f t="shared" si="1038"/>
        <v>0.25858250001416294</v>
      </c>
      <c r="N1267" s="201">
        <f t="shared" si="1039"/>
        <v>0.27179823522831464</v>
      </c>
      <c r="O1267" s="201">
        <f t="shared" si="1040"/>
        <v>0.25666282881689745</v>
      </c>
      <c r="P1267" s="201" t="str">
        <f t="shared" si="1041"/>
        <v/>
      </c>
      <c r="Q1267" s="201" t="str">
        <f t="shared" si="1042"/>
        <v/>
      </c>
      <c r="R1267" s="201" t="str">
        <f t="shared" si="1043"/>
        <v/>
      </c>
      <c r="S1267" s="201" t="str">
        <f t="shared" si="1044"/>
        <v/>
      </c>
      <c r="T1267" s="199">
        <f t="shared" si="1045"/>
        <v>0</v>
      </c>
      <c r="U1267" s="199">
        <f t="shared" si="1046"/>
        <v>0</v>
      </c>
      <c r="V1267" s="199">
        <f t="shared" si="1047"/>
        <v>0</v>
      </c>
      <c r="W1267" s="199">
        <f t="shared" si="1048"/>
        <v>0</v>
      </c>
      <c r="X1267" s="199" t="str">
        <f t="shared" si="1049"/>
        <v/>
      </c>
      <c r="Y1267" s="199" t="str">
        <f t="shared" si="1050"/>
        <v/>
      </c>
      <c r="Z1267" s="199" t="str">
        <f t="shared" si="1051"/>
        <v/>
      </c>
      <c r="AA1267" s="199" t="str">
        <f t="shared" si="1052"/>
        <v/>
      </c>
      <c r="AB1267" s="201">
        <f t="shared" ca="1" si="1053"/>
        <v>2.0769028891320653</v>
      </c>
      <c r="AD1267" s="162">
        <f t="shared" si="1054"/>
        <v>0</v>
      </c>
      <c r="AE1267" s="162">
        <f t="shared" si="1055"/>
        <v>0</v>
      </c>
      <c r="AF1267" s="162">
        <f t="shared" si="1056"/>
        <v>0</v>
      </c>
      <c r="AG1267" s="162">
        <f t="shared" si="1057"/>
        <v>0</v>
      </c>
      <c r="AH1267" s="162" t="str">
        <f t="shared" si="1058"/>
        <v/>
      </c>
      <c r="AI1267" s="162" t="str">
        <f t="shared" si="1059"/>
        <v/>
      </c>
      <c r="AJ1267" s="162" t="str">
        <f t="shared" si="1060"/>
        <v/>
      </c>
      <c r="AK1267" s="162" t="str">
        <f t="shared" si="1061"/>
        <v/>
      </c>
      <c r="AM1267" s="199">
        <f t="shared" si="1064"/>
        <v>13.33676851129535</v>
      </c>
      <c r="AN1267" s="197">
        <f t="shared" si="1066"/>
        <v>0</v>
      </c>
      <c r="AO1267" s="197">
        <f t="shared" si="1067"/>
        <v>0</v>
      </c>
      <c r="AP1267" s="197">
        <f t="shared" si="1068"/>
        <v>0</v>
      </c>
      <c r="AQ1267" s="197">
        <f t="shared" si="1069"/>
        <v>0</v>
      </c>
      <c r="AR1267" s="197" t="str">
        <f t="shared" si="1070"/>
        <v/>
      </c>
      <c r="AS1267" s="197" t="str">
        <f t="shared" si="1071"/>
        <v/>
      </c>
      <c r="AT1267" s="197" t="str">
        <f t="shared" si="1072"/>
        <v/>
      </c>
      <c r="AU1267" s="197" t="str">
        <f t="shared" si="1073"/>
        <v/>
      </c>
      <c r="AV1267" s="199">
        <f t="shared" ca="1" si="1065"/>
        <v>2.1802812209410871</v>
      </c>
      <c r="AX1267" s="162">
        <f t="shared" si="1028"/>
        <v>0</v>
      </c>
      <c r="AY1267" s="162">
        <f t="shared" si="1029"/>
        <v>0</v>
      </c>
      <c r="AZ1267" s="162">
        <f t="shared" si="1030"/>
        <v>0</v>
      </c>
      <c r="BA1267" s="162">
        <f t="shared" si="1031"/>
        <v>0</v>
      </c>
      <c r="BB1267" s="162" t="str">
        <f t="shared" si="1032"/>
        <v/>
      </c>
      <c r="BC1267" s="162" t="str">
        <f t="shared" si="1033"/>
        <v/>
      </c>
      <c r="BD1267" s="162" t="str">
        <f t="shared" si="1034"/>
        <v/>
      </c>
      <c r="BE1267" s="162" t="str">
        <f t="shared" si="1035"/>
        <v/>
      </c>
      <c r="BG1267" s="169">
        <f t="shared" si="1062"/>
        <v>30.549091801710066</v>
      </c>
      <c r="BH1267" s="169">
        <f t="shared" ca="1" si="1063"/>
        <v>2.1349711281139951</v>
      </c>
    </row>
    <row r="1268" spans="11:60" x14ac:dyDescent="0.25">
      <c r="K1268" s="199">
        <f t="shared" si="1036"/>
        <v>30.600477994816391</v>
      </c>
      <c r="L1268" s="201">
        <f t="shared" si="1037"/>
        <v>0.25664138640309614</v>
      </c>
      <c r="M1268" s="201">
        <f t="shared" si="1038"/>
        <v>0.25879979623266225</v>
      </c>
      <c r="N1268" s="201">
        <f t="shared" si="1039"/>
        <v>0.27202663710665775</v>
      </c>
      <c r="O1268" s="201">
        <f t="shared" si="1040"/>
        <v>0.25687851186632343</v>
      </c>
      <c r="P1268" s="201" t="str">
        <f t="shared" si="1041"/>
        <v/>
      </c>
      <c r="Q1268" s="201" t="str">
        <f t="shared" si="1042"/>
        <v/>
      </c>
      <c r="R1268" s="201" t="str">
        <f t="shared" si="1043"/>
        <v/>
      </c>
      <c r="S1268" s="201" t="str">
        <f t="shared" si="1044"/>
        <v/>
      </c>
      <c r="T1268" s="199">
        <f t="shared" si="1045"/>
        <v>0</v>
      </c>
      <c r="U1268" s="199">
        <f t="shared" si="1046"/>
        <v>0</v>
      </c>
      <c r="V1268" s="199">
        <f t="shared" si="1047"/>
        <v>0</v>
      </c>
      <c r="W1268" s="199">
        <f t="shared" si="1048"/>
        <v>0</v>
      </c>
      <c r="X1268" s="199" t="str">
        <f t="shared" si="1049"/>
        <v/>
      </c>
      <c r="Y1268" s="199" t="str">
        <f t="shared" si="1050"/>
        <v/>
      </c>
      <c r="Z1268" s="199" t="str">
        <f t="shared" si="1051"/>
        <v/>
      </c>
      <c r="AA1268" s="199" t="str">
        <f t="shared" si="1052"/>
        <v/>
      </c>
      <c r="AB1268" s="201">
        <f t="shared" ca="1" si="1053"/>
        <v>2.0822900613247142</v>
      </c>
      <c r="AD1268" s="162">
        <f t="shared" si="1054"/>
        <v>0</v>
      </c>
      <c r="AE1268" s="162">
        <f t="shared" si="1055"/>
        <v>0</v>
      </c>
      <c r="AF1268" s="162">
        <f t="shared" si="1056"/>
        <v>0</v>
      </c>
      <c r="AG1268" s="162">
        <f t="shared" si="1057"/>
        <v>0</v>
      </c>
      <c r="AH1268" s="162" t="str">
        <f t="shared" si="1058"/>
        <v/>
      </c>
      <c r="AI1268" s="162" t="str">
        <f t="shared" si="1059"/>
        <v/>
      </c>
      <c r="AJ1268" s="162" t="str">
        <f t="shared" si="1060"/>
        <v/>
      </c>
      <c r="AK1268" s="162" t="str">
        <f t="shared" si="1061"/>
        <v/>
      </c>
      <c r="AM1268" s="199">
        <f t="shared" si="1064"/>
        <v>13.347985305669862</v>
      </c>
      <c r="AN1268" s="197">
        <f t="shared" si="1066"/>
        <v>0</v>
      </c>
      <c r="AO1268" s="197">
        <f t="shared" si="1067"/>
        <v>0</v>
      </c>
      <c r="AP1268" s="197">
        <f t="shared" si="1068"/>
        <v>0</v>
      </c>
      <c r="AQ1268" s="197">
        <f t="shared" si="1069"/>
        <v>0</v>
      </c>
      <c r="AR1268" s="197" t="str">
        <f t="shared" si="1070"/>
        <v/>
      </c>
      <c r="AS1268" s="197" t="str">
        <f t="shared" si="1071"/>
        <v/>
      </c>
      <c r="AT1268" s="197" t="str">
        <f t="shared" si="1072"/>
        <v/>
      </c>
      <c r="AU1268" s="197" t="str">
        <f t="shared" si="1073"/>
        <v/>
      </c>
      <c r="AV1268" s="199">
        <f t="shared" ca="1" si="1065"/>
        <v>2.1777612295906397</v>
      </c>
      <c r="AX1268" s="162">
        <f t="shared" si="1028"/>
        <v>0</v>
      </c>
      <c r="AY1268" s="162">
        <f t="shared" si="1029"/>
        <v>0</v>
      </c>
      <c r="AZ1268" s="162">
        <f t="shared" si="1030"/>
        <v>0</v>
      </c>
      <c r="BA1268" s="162">
        <f t="shared" si="1031"/>
        <v>0</v>
      </c>
      <c r="BB1268" s="162" t="str">
        <f t="shared" si="1032"/>
        <v/>
      </c>
      <c r="BC1268" s="162" t="str">
        <f t="shared" si="1033"/>
        <v/>
      </c>
      <c r="BD1268" s="162" t="str">
        <f t="shared" si="1034"/>
        <v/>
      </c>
      <c r="BE1268" s="162" t="str">
        <f t="shared" si="1035"/>
        <v/>
      </c>
      <c r="BG1268" s="169">
        <f t="shared" si="1062"/>
        <v>30.574784898263228</v>
      </c>
      <c r="BH1268" s="169">
        <f t="shared" ca="1" si="1063"/>
        <v>2.0769028891320653</v>
      </c>
    </row>
    <row r="1269" spans="11:60" x14ac:dyDescent="0.25">
      <c r="K1269" s="199">
        <f t="shared" si="1036"/>
        <v>30.626171091369553</v>
      </c>
      <c r="L1269" s="201">
        <f t="shared" si="1037"/>
        <v>0.25685687035473603</v>
      </c>
      <c r="M1269" s="201">
        <f t="shared" si="1038"/>
        <v>0.25901709245116156</v>
      </c>
      <c r="N1269" s="201">
        <f t="shared" si="1039"/>
        <v>0.27225503898500086</v>
      </c>
      <c r="O1269" s="201">
        <f t="shared" si="1040"/>
        <v>0.25709419491574936</v>
      </c>
      <c r="P1269" s="201" t="str">
        <f t="shared" si="1041"/>
        <v/>
      </c>
      <c r="Q1269" s="201" t="str">
        <f t="shared" si="1042"/>
        <v/>
      </c>
      <c r="R1269" s="201" t="str">
        <f t="shared" si="1043"/>
        <v/>
      </c>
      <c r="S1269" s="201" t="str">
        <f t="shared" si="1044"/>
        <v/>
      </c>
      <c r="T1269" s="199">
        <f t="shared" si="1045"/>
        <v>0</v>
      </c>
      <c r="U1269" s="199">
        <f t="shared" si="1046"/>
        <v>0</v>
      </c>
      <c r="V1269" s="199">
        <f t="shared" si="1047"/>
        <v>0</v>
      </c>
      <c r="W1269" s="199">
        <f t="shared" si="1048"/>
        <v>0</v>
      </c>
      <c r="X1269" s="199" t="str">
        <f t="shared" si="1049"/>
        <v/>
      </c>
      <c r="Y1269" s="199" t="str">
        <f t="shared" si="1050"/>
        <v/>
      </c>
      <c r="Z1269" s="199" t="str">
        <f t="shared" si="1051"/>
        <v/>
      </c>
      <c r="AA1269" s="199" t="str">
        <f t="shared" si="1052"/>
        <v/>
      </c>
      <c r="AB1269" s="201">
        <f t="shared" ca="1" si="1053"/>
        <v>2.1027151718639603</v>
      </c>
      <c r="AD1269" s="162">
        <f t="shared" si="1054"/>
        <v>0</v>
      </c>
      <c r="AE1269" s="162">
        <f t="shared" si="1055"/>
        <v>0</v>
      </c>
      <c r="AF1269" s="162">
        <f t="shared" si="1056"/>
        <v>0</v>
      </c>
      <c r="AG1269" s="162">
        <f t="shared" si="1057"/>
        <v>0</v>
      </c>
      <c r="AH1269" s="162" t="str">
        <f t="shared" si="1058"/>
        <v/>
      </c>
      <c r="AI1269" s="162" t="str">
        <f t="shared" si="1059"/>
        <v/>
      </c>
      <c r="AJ1269" s="162" t="str">
        <f t="shared" si="1060"/>
        <v/>
      </c>
      <c r="AK1269" s="162" t="str">
        <f t="shared" si="1061"/>
        <v/>
      </c>
      <c r="AM1269" s="199">
        <f t="shared" si="1064"/>
        <v>13.359202100044374</v>
      </c>
      <c r="AN1269" s="197">
        <f t="shared" si="1066"/>
        <v>0</v>
      </c>
      <c r="AO1269" s="197">
        <f t="shared" si="1067"/>
        <v>0</v>
      </c>
      <c r="AP1269" s="197">
        <f t="shared" si="1068"/>
        <v>0</v>
      </c>
      <c r="AQ1269" s="197">
        <f t="shared" si="1069"/>
        <v>0</v>
      </c>
      <c r="AR1269" s="197" t="str">
        <f t="shared" si="1070"/>
        <v/>
      </c>
      <c r="AS1269" s="197" t="str">
        <f t="shared" si="1071"/>
        <v/>
      </c>
      <c r="AT1269" s="197" t="str">
        <f t="shared" si="1072"/>
        <v/>
      </c>
      <c r="AU1269" s="197" t="str">
        <f t="shared" si="1073"/>
        <v/>
      </c>
      <c r="AV1269" s="199">
        <f t="shared" ca="1" si="1065"/>
        <v>2.1867267290727499</v>
      </c>
      <c r="AX1269" s="162">
        <f t="shared" si="1028"/>
        <v>0</v>
      </c>
      <c r="AY1269" s="162">
        <f t="shared" si="1029"/>
        <v>0</v>
      </c>
      <c r="AZ1269" s="162">
        <f t="shared" si="1030"/>
        <v>0</v>
      </c>
      <c r="BA1269" s="162">
        <f t="shared" si="1031"/>
        <v>0</v>
      </c>
      <c r="BB1269" s="162" t="str">
        <f t="shared" si="1032"/>
        <v/>
      </c>
      <c r="BC1269" s="162" t="str">
        <f t="shared" si="1033"/>
        <v/>
      </c>
      <c r="BD1269" s="162" t="str">
        <f t="shared" si="1034"/>
        <v/>
      </c>
      <c r="BE1269" s="162" t="str">
        <f t="shared" si="1035"/>
        <v/>
      </c>
      <c r="BG1269" s="169">
        <f t="shared" si="1062"/>
        <v>30.600477994816391</v>
      </c>
      <c r="BH1269" s="169">
        <f t="shared" ca="1" si="1063"/>
        <v>2.0822900613247142</v>
      </c>
    </row>
    <row r="1270" spans="11:60" x14ac:dyDescent="0.25">
      <c r="K1270" s="199">
        <f t="shared" si="1036"/>
        <v>30.651864187922715</v>
      </c>
      <c r="L1270" s="201">
        <f t="shared" si="1037"/>
        <v>0.25707235430637593</v>
      </c>
      <c r="M1270" s="201">
        <f t="shared" si="1038"/>
        <v>0.25923438866966086</v>
      </c>
      <c r="N1270" s="201">
        <f t="shared" si="1039"/>
        <v>0.27248344086334397</v>
      </c>
      <c r="O1270" s="201">
        <f t="shared" si="1040"/>
        <v>0.25730987796517535</v>
      </c>
      <c r="P1270" s="201" t="str">
        <f t="shared" si="1041"/>
        <v/>
      </c>
      <c r="Q1270" s="201" t="str">
        <f t="shared" si="1042"/>
        <v/>
      </c>
      <c r="R1270" s="201" t="str">
        <f t="shared" si="1043"/>
        <v/>
      </c>
      <c r="S1270" s="201" t="str">
        <f t="shared" si="1044"/>
        <v/>
      </c>
      <c r="T1270" s="199">
        <f t="shared" si="1045"/>
        <v>0</v>
      </c>
      <c r="U1270" s="199">
        <f t="shared" si="1046"/>
        <v>0</v>
      </c>
      <c r="V1270" s="199">
        <f t="shared" si="1047"/>
        <v>0</v>
      </c>
      <c r="W1270" s="199">
        <f t="shared" si="1048"/>
        <v>0</v>
      </c>
      <c r="X1270" s="199" t="str">
        <f t="shared" si="1049"/>
        <v/>
      </c>
      <c r="Y1270" s="199" t="str">
        <f t="shared" si="1050"/>
        <v/>
      </c>
      <c r="Z1270" s="199" t="str">
        <f t="shared" si="1051"/>
        <v/>
      </c>
      <c r="AA1270" s="199" t="str">
        <f t="shared" si="1052"/>
        <v/>
      </c>
      <c r="AB1270" s="201">
        <f t="shared" ca="1" si="1053"/>
        <v>2.0934286407825669</v>
      </c>
      <c r="AD1270" s="162">
        <f t="shared" si="1054"/>
        <v>0</v>
      </c>
      <c r="AE1270" s="162">
        <f t="shared" si="1055"/>
        <v>0</v>
      </c>
      <c r="AF1270" s="162">
        <f t="shared" si="1056"/>
        <v>0</v>
      </c>
      <c r="AG1270" s="162">
        <f t="shared" si="1057"/>
        <v>0</v>
      </c>
      <c r="AH1270" s="162" t="str">
        <f t="shared" si="1058"/>
        <v/>
      </c>
      <c r="AI1270" s="162" t="str">
        <f t="shared" si="1059"/>
        <v/>
      </c>
      <c r="AJ1270" s="162" t="str">
        <f t="shared" si="1060"/>
        <v/>
      </c>
      <c r="AK1270" s="162" t="str">
        <f t="shared" si="1061"/>
        <v/>
      </c>
      <c r="AM1270" s="199">
        <f t="shared" si="1064"/>
        <v>13.370418894418886</v>
      </c>
      <c r="AN1270" s="197">
        <f t="shared" si="1066"/>
        <v>0</v>
      </c>
      <c r="AO1270" s="197">
        <f t="shared" si="1067"/>
        <v>0</v>
      </c>
      <c r="AP1270" s="197">
        <f t="shared" si="1068"/>
        <v>0</v>
      </c>
      <c r="AQ1270" s="197">
        <f t="shared" si="1069"/>
        <v>0</v>
      </c>
      <c r="AR1270" s="197" t="str">
        <f t="shared" si="1070"/>
        <v/>
      </c>
      <c r="AS1270" s="197" t="str">
        <f t="shared" si="1071"/>
        <v/>
      </c>
      <c r="AT1270" s="197" t="str">
        <f t="shared" si="1072"/>
        <v/>
      </c>
      <c r="AU1270" s="197" t="str">
        <f t="shared" si="1073"/>
        <v/>
      </c>
      <c r="AV1270" s="199">
        <f t="shared" ca="1" si="1065"/>
        <v>2.0994188234470705</v>
      </c>
      <c r="AX1270" s="162">
        <f t="shared" ref="AX1270:AX1333" si="1074">IF(AN1270="","",($AM1271-$AM1270)*AN1270)</f>
        <v>0</v>
      </c>
      <c r="AY1270" s="162">
        <f t="shared" ref="AY1270:AY1333" si="1075">IF(AO1270="","",($AM1271-$AM1270)*AO1270)</f>
        <v>0</v>
      </c>
      <c r="AZ1270" s="162">
        <f t="shared" ref="AZ1270:AZ1333" si="1076">IF(AP1270="","",($AM1271-$AM1270)*AP1270)</f>
        <v>0</v>
      </c>
      <c r="BA1270" s="162">
        <f t="shared" ref="BA1270:BA1333" si="1077">IF(AQ1270="","",($AM1271-$AM1270)*AQ1270)</f>
        <v>0</v>
      </c>
      <c r="BB1270" s="162" t="str">
        <f t="shared" ref="BB1270:BB1333" si="1078">IF(AR1270="","",($AM1271-$AM1270)*AR1270)</f>
        <v/>
      </c>
      <c r="BC1270" s="162" t="str">
        <f t="shared" ref="BC1270:BC1333" si="1079">IF(AS1270="","",($AM1271-$AM1270)*AS1270)</f>
        <v/>
      </c>
      <c r="BD1270" s="162" t="str">
        <f t="shared" ref="BD1270:BD1333" si="1080">IF(AT1270="","",($AM1271-$AM1270)*AT1270)</f>
        <v/>
      </c>
      <c r="BE1270" s="162" t="str">
        <f t="shared" ref="BE1270:BE1333" si="1081">IF(AU1270="","",($AM1271-$AM1270)*AU1270)</f>
        <v/>
      </c>
      <c r="BG1270" s="169">
        <f t="shared" si="1062"/>
        <v>30.626171091369553</v>
      </c>
      <c r="BH1270" s="169">
        <f t="shared" ca="1" si="1063"/>
        <v>2.1027151718639603</v>
      </c>
    </row>
    <row r="1271" spans="11:60" x14ac:dyDescent="0.25">
      <c r="K1271" s="199">
        <f t="shared" si="1036"/>
        <v>30.677557284475878</v>
      </c>
      <c r="L1271" s="201">
        <f t="shared" si="1037"/>
        <v>0.25728783825801577</v>
      </c>
      <c r="M1271" s="201">
        <f t="shared" si="1038"/>
        <v>0.25945168488816012</v>
      </c>
      <c r="N1271" s="201">
        <f t="shared" si="1039"/>
        <v>0.27271184274168708</v>
      </c>
      <c r="O1271" s="201">
        <f t="shared" si="1040"/>
        <v>0.25752556101460128</v>
      </c>
      <c r="P1271" s="201" t="str">
        <f t="shared" si="1041"/>
        <v/>
      </c>
      <c r="Q1271" s="201" t="str">
        <f t="shared" si="1042"/>
        <v/>
      </c>
      <c r="R1271" s="201" t="str">
        <f t="shared" si="1043"/>
        <v/>
      </c>
      <c r="S1271" s="201" t="str">
        <f t="shared" si="1044"/>
        <v/>
      </c>
      <c r="T1271" s="199">
        <f t="shared" si="1045"/>
        <v>0</v>
      </c>
      <c r="U1271" s="199">
        <f t="shared" si="1046"/>
        <v>0</v>
      </c>
      <c r="V1271" s="199">
        <f t="shared" si="1047"/>
        <v>0</v>
      </c>
      <c r="W1271" s="199">
        <f t="shared" si="1048"/>
        <v>0</v>
      </c>
      <c r="X1271" s="199" t="str">
        <f t="shared" si="1049"/>
        <v/>
      </c>
      <c r="Y1271" s="199" t="str">
        <f t="shared" si="1050"/>
        <v/>
      </c>
      <c r="Z1271" s="199" t="str">
        <f t="shared" si="1051"/>
        <v/>
      </c>
      <c r="AA1271" s="199" t="str">
        <f t="shared" si="1052"/>
        <v/>
      </c>
      <c r="AB1271" s="201">
        <f t="shared" ca="1" si="1053"/>
        <v>2.1263403808109924</v>
      </c>
      <c r="AD1271" s="162">
        <f t="shared" si="1054"/>
        <v>0</v>
      </c>
      <c r="AE1271" s="162">
        <f t="shared" si="1055"/>
        <v>0</v>
      </c>
      <c r="AF1271" s="162">
        <f t="shared" si="1056"/>
        <v>0</v>
      </c>
      <c r="AG1271" s="162">
        <f t="shared" si="1057"/>
        <v>0</v>
      </c>
      <c r="AH1271" s="162" t="str">
        <f t="shared" si="1058"/>
        <v/>
      </c>
      <c r="AI1271" s="162" t="str">
        <f t="shared" si="1059"/>
        <v/>
      </c>
      <c r="AJ1271" s="162" t="str">
        <f t="shared" si="1060"/>
        <v/>
      </c>
      <c r="AK1271" s="162" t="str">
        <f t="shared" si="1061"/>
        <v/>
      </c>
      <c r="AM1271" s="199">
        <f t="shared" si="1064"/>
        <v>13.381635688793398</v>
      </c>
      <c r="AN1271" s="197">
        <f t="shared" si="1066"/>
        <v>0</v>
      </c>
      <c r="AO1271" s="197">
        <f t="shared" si="1067"/>
        <v>0</v>
      </c>
      <c r="AP1271" s="197">
        <f t="shared" si="1068"/>
        <v>0</v>
      </c>
      <c r="AQ1271" s="197">
        <f t="shared" si="1069"/>
        <v>0</v>
      </c>
      <c r="AR1271" s="197" t="str">
        <f t="shared" si="1070"/>
        <v/>
      </c>
      <c r="AS1271" s="197" t="str">
        <f t="shared" si="1071"/>
        <v/>
      </c>
      <c r="AT1271" s="197" t="str">
        <f t="shared" si="1072"/>
        <v/>
      </c>
      <c r="AU1271" s="197" t="str">
        <f t="shared" si="1073"/>
        <v/>
      </c>
      <c r="AV1271" s="199">
        <f t="shared" ca="1" si="1065"/>
        <v>2.1201187691088235</v>
      </c>
      <c r="AX1271" s="162">
        <f t="shared" si="1074"/>
        <v>0</v>
      </c>
      <c r="AY1271" s="162">
        <f t="shared" si="1075"/>
        <v>0</v>
      </c>
      <c r="AZ1271" s="162">
        <f t="shared" si="1076"/>
        <v>0</v>
      </c>
      <c r="BA1271" s="162">
        <f t="shared" si="1077"/>
        <v>0</v>
      </c>
      <c r="BB1271" s="162" t="str">
        <f t="shared" si="1078"/>
        <v/>
      </c>
      <c r="BC1271" s="162" t="str">
        <f t="shared" si="1079"/>
        <v/>
      </c>
      <c r="BD1271" s="162" t="str">
        <f t="shared" si="1080"/>
        <v/>
      </c>
      <c r="BE1271" s="162" t="str">
        <f t="shared" si="1081"/>
        <v/>
      </c>
      <c r="BG1271" s="169">
        <f t="shared" si="1062"/>
        <v>30.651864187922715</v>
      </c>
      <c r="BH1271" s="169">
        <f t="shared" ca="1" si="1063"/>
        <v>2.0934286407825669</v>
      </c>
    </row>
    <row r="1272" spans="11:60" x14ac:dyDescent="0.25">
      <c r="K1272" s="199">
        <f t="shared" si="1036"/>
        <v>30.70325038102904</v>
      </c>
      <c r="L1272" s="201">
        <f t="shared" si="1037"/>
        <v>0.25750332220965566</v>
      </c>
      <c r="M1272" s="201">
        <f t="shared" si="1038"/>
        <v>0.25966898110665942</v>
      </c>
      <c r="N1272" s="201">
        <f t="shared" si="1039"/>
        <v>0.27294024462003025</v>
      </c>
      <c r="O1272" s="201">
        <f t="shared" si="1040"/>
        <v>0.25774124406402726</v>
      </c>
      <c r="P1272" s="201" t="str">
        <f t="shared" si="1041"/>
        <v/>
      </c>
      <c r="Q1272" s="201" t="str">
        <f t="shared" si="1042"/>
        <v/>
      </c>
      <c r="R1272" s="201" t="str">
        <f t="shared" si="1043"/>
        <v/>
      </c>
      <c r="S1272" s="201" t="str">
        <f t="shared" si="1044"/>
        <v/>
      </c>
      <c r="T1272" s="199">
        <f t="shared" si="1045"/>
        <v>0</v>
      </c>
      <c r="U1272" s="199">
        <f t="shared" si="1046"/>
        <v>0</v>
      </c>
      <c r="V1272" s="199">
        <f t="shared" si="1047"/>
        <v>0</v>
      </c>
      <c r="W1272" s="199">
        <f t="shared" si="1048"/>
        <v>0</v>
      </c>
      <c r="X1272" s="199" t="str">
        <f t="shared" si="1049"/>
        <v/>
      </c>
      <c r="Y1272" s="199" t="str">
        <f t="shared" si="1050"/>
        <v/>
      </c>
      <c r="Z1272" s="199" t="str">
        <f t="shared" si="1051"/>
        <v/>
      </c>
      <c r="AA1272" s="199" t="str">
        <f t="shared" si="1052"/>
        <v/>
      </c>
      <c r="AB1272" s="201">
        <f t="shared" ca="1" si="1053"/>
        <v>2.0169704094006269</v>
      </c>
      <c r="AD1272" s="162">
        <f t="shared" si="1054"/>
        <v>0</v>
      </c>
      <c r="AE1272" s="162">
        <f t="shared" si="1055"/>
        <v>0</v>
      </c>
      <c r="AF1272" s="162">
        <f t="shared" si="1056"/>
        <v>0</v>
      </c>
      <c r="AG1272" s="162">
        <f t="shared" si="1057"/>
        <v>0</v>
      </c>
      <c r="AH1272" s="162" t="str">
        <f t="shared" si="1058"/>
        <v/>
      </c>
      <c r="AI1272" s="162" t="str">
        <f t="shared" si="1059"/>
        <v/>
      </c>
      <c r="AJ1272" s="162" t="str">
        <f t="shared" si="1060"/>
        <v/>
      </c>
      <c r="AK1272" s="162" t="str">
        <f t="shared" si="1061"/>
        <v/>
      </c>
      <c r="AM1272" s="199">
        <f t="shared" si="1064"/>
        <v>13.392852483167911</v>
      </c>
      <c r="AN1272" s="197">
        <f t="shared" si="1066"/>
        <v>0</v>
      </c>
      <c r="AO1272" s="197">
        <f t="shared" si="1067"/>
        <v>0</v>
      </c>
      <c r="AP1272" s="197">
        <f t="shared" si="1068"/>
        <v>0</v>
      </c>
      <c r="AQ1272" s="197">
        <f t="shared" si="1069"/>
        <v>0</v>
      </c>
      <c r="AR1272" s="197" t="str">
        <f t="shared" si="1070"/>
        <v/>
      </c>
      <c r="AS1272" s="197" t="str">
        <f t="shared" si="1071"/>
        <v/>
      </c>
      <c r="AT1272" s="197" t="str">
        <f t="shared" si="1072"/>
        <v/>
      </c>
      <c r="AU1272" s="197" t="str">
        <f t="shared" si="1073"/>
        <v/>
      </c>
      <c r="AV1272" s="199">
        <f t="shared" ca="1" si="1065"/>
        <v>2.0897863821581439</v>
      </c>
      <c r="AX1272" s="162">
        <f t="shared" si="1074"/>
        <v>0</v>
      </c>
      <c r="AY1272" s="162">
        <f t="shared" si="1075"/>
        <v>0</v>
      </c>
      <c r="AZ1272" s="162">
        <f t="shared" si="1076"/>
        <v>0</v>
      </c>
      <c r="BA1272" s="162">
        <f t="shared" si="1077"/>
        <v>0</v>
      </c>
      <c r="BB1272" s="162" t="str">
        <f t="shared" si="1078"/>
        <v/>
      </c>
      <c r="BC1272" s="162" t="str">
        <f t="shared" si="1079"/>
        <v/>
      </c>
      <c r="BD1272" s="162" t="str">
        <f t="shared" si="1080"/>
        <v/>
      </c>
      <c r="BE1272" s="162" t="str">
        <f t="shared" si="1081"/>
        <v/>
      </c>
      <c r="BG1272" s="169">
        <f t="shared" si="1062"/>
        <v>30.677557284475878</v>
      </c>
      <c r="BH1272" s="169">
        <f t="shared" ca="1" si="1063"/>
        <v>2.1263403808109924</v>
      </c>
    </row>
    <row r="1273" spans="11:60" x14ac:dyDescent="0.25">
      <c r="K1273" s="199">
        <f t="shared" si="1036"/>
        <v>30.728943477582202</v>
      </c>
      <c r="L1273" s="201">
        <f t="shared" si="1037"/>
        <v>0.25771880616129555</v>
      </c>
      <c r="M1273" s="201">
        <f t="shared" si="1038"/>
        <v>0.25988627732515873</v>
      </c>
      <c r="N1273" s="201">
        <f t="shared" si="1039"/>
        <v>0.27316864649837336</v>
      </c>
      <c r="O1273" s="201">
        <f t="shared" si="1040"/>
        <v>0.25795692711345325</v>
      </c>
      <c r="P1273" s="201" t="str">
        <f t="shared" si="1041"/>
        <v/>
      </c>
      <c r="Q1273" s="201" t="str">
        <f t="shared" si="1042"/>
        <v/>
      </c>
      <c r="R1273" s="201" t="str">
        <f t="shared" si="1043"/>
        <v/>
      </c>
      <c r="S1273" s="201" t="str">
        <f t="shared" si="1044"/>
        <v/>
      </c>
      <c r="T1273" s="199">
        <f t="shared" si="1045"/>
        <v>0</v>
      </c>
      <c r="U1273" s="199">
        <f t="shared" si="1046"/>
        <v>0</v>
      </c>
      <c r="V1273" s="199">
        <f t="shared" si="1047"/>
        <v>0</v>
      </c>
      <c r="W1273" s="199">
        <f t="shared" si="1048"/>
        <v>0</v>
      </c>
      <c r="X1273" s="199" t="str">
        <f t="shared" si="1049"/>
        <v/>
      </c>
      <c r="Y1273" s="199" t="str">
        <f t="shared" si="1050"/>
        <v/>
      </c>
      <c r="Z1273" s="199" t="str">
        <f t="shared" si="1051"/>
        <v/>
      </c>
      <c r="AA1273" s="199" t="str">
        <f t="shared" si="1052"/>
        <v/>
      </c>
      <c r="AB1273" s="201">
        <f t="shared" ca="1" si="1053"/>
        <v>2.1132017922278399</v>
      </c>
      <c r="AD1273" s="162">
        <f t="shared" si="1054"/>
        <v>0</v>
      </c>
      <c r="AE1273" s="162">
        <f t="shared" si="1055"/>
        <v>0</v>
      </c>
      <c r="AF1273" s="162">
        <f t="shared" si="1056"/>
        <v>0</v>
      </c>
      <c r="AG1273" s="162">
        <f t="shared" si="1057"/>
        <v>0</v>
      </c>
      <c r="AH1273" s="162" t="str">
        <f t="shared" si="1058"/>
        <v/>
      </c>
      <c r="AI1273" s="162" t="str">
        <f t="shared" si="1059"/>
        <v/>
      </c>
      <c r="AJ1273" s="162" t="str">
        <f t="shared" si="1060"/>
        <v/>
      </c>
      <c r="AK1273" s="162" t="str">
        <f t="shared" si="1061"/>
        <v/>
      </c>
      <c r="AM1273" s="199">
        <f t="shared" si="1064"/>
        <v>13.404069277542423</v>
      </c>
      <c r="AN1273" s="197">
        <f t="shared" si="1066"/>
        <v>0</v>
      </c>
      <c r="AO1273" s="197">
        <f t="shared" si="1067"/>
        <v>0</v>
      </c>
      <c r="AP1273" s="197">
        <f t="shared" si="1068"/>
        <v>0</v>
      </c>
      <c r="AQ1273" s="197">
        <f t="shared" si="1069"/>
        <v>0</v>
      </c>
      <c r="AR1273" s="197" t="str">
        <f t="shared" si="1070"/>
        <v/>
      </c>
      <c r="AS1273" s="197" t="str">
        <f t="shared" si="1071"/>
        <v/>
      </c>
      <c r="AT1273" s="197" t="str">
        <f t="shared" si="1072"/>
        <v/>
      </c>
      <c r="AU1273" s="197" t="str">
        <f t="shared" si="1073"/>
        <v/>
      </c>
      <c r="AV1273" s="199">
        <f t="shared" ca="1" si="1065"/>
        <v>2.1177045678647737</v>
      </c>
      <c r="AX1273" s="162">
        <f t="shared" si="1074"/>
        <v>0</v>
      </c>
      <c r="AY1273" s="162">
        <f t="shared" si="1075"/>
        <v>0</v>
      </c>
      <c r="AZ1273" s="162">
        <f t="shared" si="1076"/>
        <v>0</v>
      </c>
      <c r="BA1273" s="162">
        <f t="shared" si="1077"/>
        <v>0</v>
      </c>
      <c r="BB1273" s="162" t="str">
        <f t="shared" si="1078"/>
        <v/>
      </c>
      <c r="BC1273" s="162" t="str">
        <f t="shared" si="1079"/>
        <v/>
      </c>
      <c r="BD1273" s="162" t="str">
        <f t="shared" si="1080"/>
        <v/>
      </c>
      <c r="BE1273" s="162" t="str">
        <f t="shared" si="1081"/>
        <v/>
      </c>
      <c r="BG1273" s="169">
        <f t="shared" si="1062"/>
        <v>30.70325038102904</v>
      </c>
      <c r="BH1273" s="169">
        <f t="shared" ca="1" si="1063"/>
        <v>2.0169704094006269</v>
      </c>
    </row>
    <row r="1274" spans="11:60" x14ac:dyDescent="0.25">
      <c r="K1274" s="199">
        <f t="shared" si="1036"/>
        <v>30.754636574135365</v>
      </c>
      <c r="L1274" s="201">
        <f t="shared" si="1037"/>
        <v>0.25793429011293545</v>
      </c>
      <c r="M1274" s="201">
        <f t="shared" si="1038"/>
        <v>0.26010357354365804</v>
      </c>
      <c r="N1274" s="201">
        <f t="shared" si="1039"/>
        <v>0.27339704837671647</v>
      </c>
      <c r="O1274" s="201">
        <f t="shared" si="1040"/>
        <v>0.25817261016287918</v>
      </c>
      <c r="P1274" s="201" t="str">
        <f t="shared" si="1041"/>
        <v/>
      </c>
      <c r="Q1274" s="201" t="str">
        <f t="shared" si="1042"/>
        <v/>
      </c>
      <c r="R1274" s="201" t="str">
        <f t="shared" si="1043"/>
        <v/>
      </c>
      <c r="S1274" s="201" t="str">
        <f t="shared" si="1044"/>
        <v/>
      </c>
      <c r="T1274" s="199">
        <f t="shared" si="1045"/>
        <v>0</v>
      </c>
      <c r="U1274" s="199">
        <f t="shared" si="1046"/>
        <v>0</v>
      </c>
      <c r="V1274" s="199">
        <f t="shared" si="1047"/>
        <v>0</v>
      </c>
      <c r="W1274" s="199">
        <f t="shared" si="1048"/>
        <v>0</v>
      </c>
      <c r="X1274" s="199" t="str">
        <f t="shared" si="1049"/>
        <v/>
      </c>
      <c r="Y1274" s="199" t="str">
        <f t="shared" si="1050"/>
        <v/>
      </c>
      <c r="Z1274" s="199" t="str">
        <f t="shared" si="1051"/>
        <v/>
      </c>
      <c r="AA1274" s="199" t="str">
        <f t="shared" si="1052"/>
        <v/>
      </c>
      <c r="AB1274" s="201">
        <f t="shared" ca="1" si="1053"/>
        <v>2.1269537273784014</v>
      </c>
      <c r="AD1274" s="162">
        <f t="shared" si="1054"/>
        <v>0</v>
      </c>
      <c r="AE1274" s="162">
        <f t="shared" si="1055"/>
        <v>0</v>
      </c>
      <c r="AF1274" s="162">
        <f t="shared" si="1056"/>
        <v>0</v>
      </c>
      <c r="AG1274" s="162">
        <f t="shared" si="1057"/>
        <v>0</v>
      </c>
      <c r="AH1274" s="162" t="str">
        <f t="shared" si="1058"/>
        <v/>
      </c>
      <c r="AI1274" s="162" t="str">
        <f t="shared" si="1059"/>
        <v/>
      </c>
      <c r="AJ1274" s="162" t="str">
        <f t="shared" si="1060"/>
        <v/>
      </c>
      <c r="AK1274" s="162" t="str">
        <f t="shared" si="1061"/>
        <v/>
      </c>
      <c r="AM1274" s="199">
        <f t="shared" si="1064"/>
        <v>13.415286071916935</v>
      </c>
      <c r="AN1274" s="197">
        <f t="shared" si="1066"/>
        <v>0</v>
      </c>
      <c r="AO1274" s="197">
        <f t="shared" si="1067"/>
        <v>0</v>
      </c>
      <c r="AP1274" s="197">
        <f t="shared" si="1068"/>
        <v>0</v>
      </c>
      <c r="AQ1274" s="197">
        <f t="shared" si="1069"/>
        <v>0</v>
      </c>
      <c r="AR1274" s="197" t="str">
        <f t="shared" si="1070"/>
        <v/>
      </c>
      <c r="AS1274" s="197" t="str">
        <f t="shared" si="1071"/>
        <v/>
      </c>
      <c r="AT1274" s="197" t="str">
        <f t="shared" si="1072"/>
        <v/>
      </c>
      <c r="AU1274" s="197" t="str">
        <f t="shared" si="1073"/>
        <v/>
      </c>
      <c r="AV1274" s="199">
        <f t="shared" ca="1" si="1065"/>
        <v>2.1139642848804252</v>
      </c>
      <c r="AX1274" s="162">
        <f t="shared" si="1074"/>
        <v>0</v>
      </c>
      <c r="AY1274" s="162">
        <f t="shared" si="1075"/>
        <v>0</v>
      </c>
      <c r="AZ1274" s="162">
        <f t="shared" si="1076"/>
        <v>0</v>
      </c>
      <c r="BA1274" s="162">
        <f t="shared" si="1077"/>
        <v>0</v>
      </c>
      <c r="BB1274" s="162" t="str">
        <f t="shared" si="1078"/>
        <v/>
      </c>
      <c r="BC1274" s="162" t="str">
        <f t="shared" si="1079"/>
        <v/>
      </c>
      <c r="BD1274" s="162" t="str">
        <f t="shared" si="1080"/>
        <v/>
      </c>
      <c r="BE1274" s="162" t="str">
        <f t="shared" si="1081"/>
        <v/>
      </c>
      <c r="BG1274" s="169">
        <f t="shared" si="1062"/>
        <v>30.728943477582202</v>
      </c>
      <c r="BH1274" s="169">
        <f t="shared" ca="1" si="1063"/>
        <v>2.1132017922278399</v>
      </c>
    </row>
    <row r="1275" spans="11:60" x14ac:dyDescent="0.25">
      <c r="K1275" s="199">
        <f t="shared" si="1036"/>
        <v>30.780329670688527</v>
      </c>
      <c r="L1275" s="201">
        <f t="shared" si="1037"/>
        <v>0.25814977406457529</v>
      </c>
      <c r="M1275" s="201">
        <f t="shared" si="1038"/>
        <v>0.26032086976215729</v>
      </c>
      <c r="N1275" s="201">
        <f t="shared" si="1039"/>
        <v>0.27362545025505958</v>
      </c>
      <c r="O1275" s="201">
        <f t="shared" si="1040"/>
        <v>0.25838829321230516</v>
      </c>
      <c r="P1275" s="201" t="str">
        <f t="shared" si="1041"/>
        <v/>
      </c>
      <c r="Q1275" s="201" t="str">
        <f t="shared" si="1042"/>
        <v/>
      </c>
      <c r="R1275" s="201" t="str">
        <f t="shared" si="1043"/>
        <v/>
      </c>
      <c r="S1275" s="201" t="str">
        <f t="shared" si="1044"/>
        <v/>
      </c>
      <c r="T1275" s="199">
        <f t="shared" si="1045"/>
        <v>0</v>
      </c>
      <c r="U1275" s="199">
        <f t="shared" si="1046"/>
        <v>0</v>
      </c>
      <c r="V1275" s="199">
        <f t="shared" si="1047"/>
        <v>0</v>
      </c>
      <c r="W1275" s="199">
        <f t="shared" si="1048"/>
        <v>0</v>
      </c>
      <c r="X1275" s="199" t="str">
        <f t="shared" si="1049"/>
        <v/>
      </c>
      <c r="Y1275" s="199" t="str">
        <f t="shared" si="1050"/>
        <v/>
      </c>
      <c r="Z1275" s="199" t="str">
        <f t="shared" si="1051"/>
        <v/>
      </c>
      <c r="AA1275" s="199" t="str">
        <f t="shared" si="1052"/>
        <v/>
      </c>
      <c r="AB1275" s="201">
        <f t="shared" ca="1" si="1053"/>
        <v>2.0593804368382562</v>
      </c>
      <c r="AD1275" s="162">
        <f t="shared" si="1054"/>
        <v>0</v>
      </c>
      <c r="AE1275" s="162">
        <f t="shared" si="1055"/>
        <v>0</v>
      </c>
      <c r="AF1275" s="162">
        <f t="shared" si="1056"/>
        <v>0</v>
      </c>
      <c r="AG1275" s="162">
        <f t="shared" si="1057"/>
        <v>0</v>
      </c>
      <c r="AH1275" s="162" t="str">
        <f t="shared" si="1058"/>
        <v/>
      </c>
      <c r="AI1275" s="162" t="str">
        <f t="shared" si="1059"/>
        <v/>
      </c>
      <c r="AJ1275" s="162" t="str">
        <f t="shared" si="1060"/>
        <v/>
      </c>
      <c r="AK1275" s="162" t="str">
        <f t="shared" si="1061"/>
        <v/>
      </c>
      <c r="AM1275" s="199">
        <f t="shared" si="1064"/>
        <v>13.426502866291447</v>
      </c>
      <c r="AN1275" s="197">
        <f t="shared" si="1066"/>
        <v>0</v>
      </c>
      <c r="AO1275" s="197">
        <f t="shared" si="1067"/>
        <v>0</v>
      </c>
      <c r="AP1275" s="197">
        <f t="shared" si="1068"/>
        <v>0</v>
      </c>
      <c r="AQ1275" s="197">
        <f t="shared" si="1069"/>
        <v>0</v>
      </c>
      <c r="AR1275" s="197" t="str">
        <f t="shared" si="1070"/>
        <v/>
      </c>
      <c r="AS1275" s="197" t="str">
        <f t="shared" si="1071"/>
        <v/>
      </c>
      <c r="AT1275" s="197" t="str">
        <f t="shared" si="1072"/>
        <v/>
      </c>
      <c r="AU1275" s="197" t="str">
        <f t="shared" si="1073"/>
        <v/>
      </c>
      <c r="AV1275" s="199">
        <f t="shared" ca="1" si="1065"/>
        <v>2.1810314411708012</v>
      </c>
      <c r="AX1275" s="162">
        <f t="shared" si="1074"/>
        <v>0</v>
      </c>
      <c r="AY1275" s="162">
        <f t="shared" si="1075"/>
        <v>0</v>
      </c>
      <c r="AZ1275" s="162">
        <f t="shared" si="1076"/>
        <v>0</v>
      </c>
      <c r="BA1275" s="162">
        <f t="shared" si="1077"/>
        <v>0</v>
      </c>
      <c r="BB1275" s="162" t="str">
        <f t="shared" si="1078"/>
        <v/>
      </c>
      <c r="BC1275" s="162" t="str">
        <f t="shared" si="1079"/>
        <v/>
      </c>
      <c r="BD1275" s="162" t="str">
        <f t="shared" si="1080"/>
        <v/>
      </c>
      <c r="BE1275" s="162" t="str">
        <f t="shared" si="1081"/>
        <v/>
      </c>
      <c r="BG1275" s="169">
        <f t="shared" si="1062"/>
        <v>30.754636574135365</v>
      </c>
      <c r="BH1275" s="169">
        <f t="shared" ca="1" si="1063"/>
        <v>2.1269537273784014</v>
      </c>
    </row>
    <row r="1276" spans="11:60" x14ac:dyDescent="0.25">
      <c r="K1276" s="199">
        <f t="shared" si="1036"/>
        <v>30.806022767241689</v>
      </c>
      <c r="L1276" s="201">
        <f t="shared" si="1037"/>
        <v>0.25836525801621518</v>
      </c>
      <c r="M1276" s="201">
        <f t="shared" si="1038"/>
        <v>0.2605381659806566</v>
      </c>
      <c r="N1276" s="201">
        <f t="shared" si="1039"/>
        <v>0.27385385213340269</v>
      </c>
      <c r="O1276" s="201">
        <f t="shared" si="1040"/>
        <v>0.25860397626173109</v>
      </c>
      <c r="P1276" s="201" t="str">
        <f t="shared" si="1041"/>
        <v/>
      </c>
      <c r="Q1276" s="201" t="str">
        <f t="shared" si="1042"/>
        <v/>
      </c>
      <c r="R1276" s="201" t="str">
        <f t="shared" si="1043"/>
        <v/>
      </c>
      <c r="S1276" s="201" t="str">
        <f t="shared" si="1044"/>
        <v/>
      </c>
      <c r="T1276" s="199">
        <f t="shared" si="1045"/>
        <v>0</v>
      </c>
      <c r="U1276" s="199">
        <f t="shared" si="1046"/>
        <v>0</v>
      </c>
      <c r="V1276" s="199">
        <f t="shared" si="1047"/>
        <v>0</v>
      </c>
      <c r="W1276" s="199">
        <f t="shared" si="1048"/>
        <v>0</v>
      </c>
      <c r="X1276" s="199" t="str">
        <f t="shared" si="1049"/>
        <v/>
      </c>
      <c r="Y1276" s="199" t="str">
        <f t="shared" si="1050"/>
        <v/>
      </c>
      <c r="Z1276" s="199" t="str">
        <f t="shared" si="1051"/>
        <v/>
      </c>
      <c r="AA1276" s="199" t="str">
        <f t="shared" si="1052"/>
        <v/>
      </c>
      <c r="AB1276" s="201">
        <f t="shared" ca="1" si="1053"/>
        <v>2.1594237604391067</v>
      </c>
      <c r="AD1276" s="162">
        <f t="shared" si="1054"/>
        <v>0</v>
      </c>
      <c r="AE1276" s="162">
        <f t="shared" si="1055"/>
        <v>0</v>
      </c>
      <c r="AF1276" s="162">
        <f t="shared" si="1056"/>
        <v>0</v>
      </c>
      <c r="AG1276" s="162">
        <f t="shared" si="1057"/>
        <v>0</v>
      </c>
      <c r="AH1276" s="162" t="str">
        <f t="shared" si="1058"/>
        <v/>
      </c>
      <c r="AI1276" s="162" t="str">
        <f t="shared" si="1059"/>
        <v/>
      </c>
      <c r="AJ1276" s="162" t="str">
        <f t="shared" si="1060"/>
        <v/>
      </c>
      <c r="AK1276" s="162" t="str">
        <f t="shared" si="1061"/>
        <v/>
      </c>
      <c r="AM1276" s="199">
        <f t="shared" si="1064"/>
        <v>13.437719660665959</v>
      </c>
      <c r="AN1276" s="197">
        <f t="shared" si="1066"/>
        <v>0</v>
      </c>
      <c r="AO1276" s="197">
        <f t="shared" si="1067"/>
        <v>0</v>
      </c>
      <c r="AP1276" s="197">
        <f t="shared" si="1068"/>
        <v>0</v>
      </c>
      <c r="AQ1276" s="197">
        <f t="shared" si="1069"/>
        <v>0</v>
      </c>
      <c r="AR1276" s="197" t="str">
        <f t="shared" si="1070"/>
        <v/>
      </c>
      <c r="AS1276" s="197" t="str">
        <f t="shared" si="1071"/>
        <v/>
      </c>
      <c r="AT1276" s="197" t="str">
        <f t="shared" si="1072"/>
        <v/>
      </c>
      <c r="AU1276" s="197" t="str">
        <f t="shared" si="1073"/>
        <v/>
      </c>
      <c r="AV1276" s="199">
        <f t="shared" ca="1" si="1065"/>
        <v>2.1541642898222944</v>
      </c>
      <c r="AX1276" s="162">
        <f t="shared" si="1074"/>
        <v>0</v>
      </c>
      <c r="AY1276" s="162">
        <f t="shared" si="1075"/>
        <v>0</v>
      </c>
      <c r="AZ1276" s="162">
        <f t="shared" si="1076"/>
        <v>0</v>
      </c>
      <c r="BA1276" s="162">
        <f t="shared" si="1077"/>
        <v>0</v>
      </c>
      <c r="BB1276" s="162" t="str">
        <f t="shared" si="1078"/>
        <v/>
      </c>
      <c r="BC1276" s="162" t="str">
        <f t="shared" si="1079"/>
        <v/>
      </c>
      <c r="BD1276" s="162" t="str">
        <f t="shared" si="1080"/>
        <v/>
      </c>
      <c r="BE1276" s="162" t="str">
        <f t="shared" si="1081"/>
        <v/>
      </c>
      <c r="BG1276" s="169">
        <f t="shared" si="1062"/>
        <v>30.780329670688527</v>
      </c>
      <c r="BH1276" s="169">
        <f t="shared" ca="1" si="1063"/>
        <v>2.0593804368382562</v>
      </c>
    </row>
    <row r="1277" spans="11:60" x14ac:dyDescent="0.25">
      <c r="K1277" s="199">
        <f t="shared" si="1036"/>
        <v>30.831715863794852</v>
      </c>
      <c r="L1277" s="201">
        <f t="shared" si="1037"/>
        <v>0.25858074196785508</v>
      </c>
      <c r="M1277" s="201">
        <f t="shared" si="1038"/>
        <v>0.26075546219915591</v>
      </c>
      <c r="N1277" s="201">
        <f t="shared" si="1039"/>
        <v>0.27408225401174585</v>
      </c>
      <c r="O1277" s="201">
        <f t="shared" si="1040"/>
        <v>0.25881965931115708</v>
      </c>
      <c r="P1277" s="201" t="str">
        <f t="shared" si="1041"/>
        <v/>
      </c>
      <c r="Q1277" s="201" t="str">
        <f t="shared" si="1042"/>
        <v/>
      </c>
      <c r="R1277" s="201" t="str">
        <f t="shared" si="1043"/>
        <v/>
      </c>
      <c r="S1277" s="201" t="str">
        <f t="shared" si="1044"/>
        <v/>
      </c>
      <c r="T1277" s="199">
        <f t="shared" si="1045"/>
        <v>0</v>
      </c>
      <c r="U1277" s="199">
        <f t="shared" si="1046"/>
        <v>0</v>
      </c>
      <c r="V1277" s="199">
        <f t="shared" si="1047"/>
        <v>0</v>
      </c>
      <c r="W1277" s="199">
        <f t="shared" si="1048"/>
        <v>0</v>
      </c>
      <c r="X1277" s="199" t="str">
        <f t="shared" si="1049"/>
        <v/>
      </c>
      <c r="Y1277" s="199" t="str">
        <f t="shared" si="1050"/>
        <v/>
      </c>
      <c r="Z1277" s="199" t="str">
        <f t="shared" si="1051"/>
        <v/>
      </c>
      <c r="AA1277" s="199" t="str">
        <f t="shared" si="1052"/>
        <v/>
      </c>
      <c r="AB1277" s="201">
        <f t="shared" ca="1" si="1053"/>
        <v>2.0606351564718612</v>
      </c>
      <c r="AD1277" s="162">
        <f t="shared" si="1054"/>
        <v>0</v>
      </c>
      <c r="AE1277" s="162">
        <f t="shared" si="1055"/>
        <v>0</v>
      </c>
      <c r="AF1277" s="162">
        <f t="shared" si="1056"/>
        <v>0</v>
      </c>
      <c r="AG1277" s="162">
        <f t="shared" si="1057"/>
        <v>0</v>
      </c>
      <c r="AH1277" s="162" t="str">
        <f t="shared" si="1058"/>
        <v/>
      </c>
      <c r="AI1277" s="162" t="str">
        <f t="shared" si="1059"/>
        <v/>
      </c>
      <c r="AJ1277" s="162" t="str">
        <f t="shared" si="1060"/>
        <v/>
      </c>
      <c r="AK1277" s="162" t="str">
        <f t="shared" si="1061"/>
        <v/>
      </c>
      <c r="AM1277" s="199">
        <f t="shared" si="1064"/>
        <v>13.448936455040471</v>
      </c>
      <c r="AN1277" s="197">
        <f t="shared" si="1066"/>
        <v>0</v>
      </c>
      <c r="AO1277" s="197">
        <f t="shared" si="1067"/>
        <v>0</v>
      </c>
      <c r="AP1277" s="197">
        <f t="shared" si="1068"/>
        <v>0</v>
      </c>
      <c r="AQ1277" s="197">
        <f t="shared" si="1069"/>
        <v>0</v>
      </c>
      <c r="AR1277" s="197" t="str">
        <f t="shared" si="1070"/>
        <v/>
      </c>
      <c r="AS1277" s="197" t="str">
        <f t="shared" si="1071"/>
        <v/>
      </c>
      <c r="AT1277" s="197" t="str">
        <f t="shared" si="1072"/>
        <v/>
      </c>
      <c r="AU1277" s="197" t="str">
        <f t="shared" si="1073"/>
        <v/>
      </c>
      <c r="AV1277" s="199">
        <f t="shared" ca="1" si="1065"/>
        <v>2.0862878329540644</v>
      </c>
      <c r="AX1277" s="162">
        <f t="shared" si="1074"/>
        <v>0</v>
      </c>
      <c r="AY1277" s="162">
        <f t="shared" si="1075"/>
        <v>0</v>
      </c>
      <c r="AZ1277" s="162">
        <f t="shared" si="1076"/>
        <v>0</v>
      </c>
      <c r="BA1277" s="162">
        <f t="shared" si="1077"/>
        <v>0</v>
      </c>
      <c r="BB1277" s="162" t="str">
        <f t="shared" si="1078"/>
        <v/>
      </c>
      <c r="BC1277" s="162" t="str">
        <f t="shared" si="1079"/>
        <v/>
      </c>
      <c r="BD1277" s="162" t="str">
        <f t="shared" si="1080"/>
        <v/>
      </c>
      <c r="BE1277" s="162" t="str">
        <f t="shared" si="1081"/>
        <v/>
      </c>
      <c r="BG1277" s="169">
        <f t="shared" si="1062"/>
        <v>30.806022767241689</v>
      </c>
      <c r="BH1277" s="169">
        <f t="shared" ca="1" si="1063"/>
        <v>2.1594237604391067</v>
      </c>
    </row>
    <row r="1278" spans="11:60" x14ac:dyDescent="0.25">
      <c r="K1278" s="199">
        <f t="shared" si="1036"/>
        <v>30.857408960348014</v>
      </c>
      <c r="L1278" s="201">
        <f t="shared" si="1037"/>
        <v>0.25879622591949497</v>
      </c>
      <c r="M1278" s="201">
        <f t="shared" si="1038"/>
        <v>0.26097275841765522</v>
      </c>
      <c r="N1278" s="201">
        <f t="shared" si="1039"/>
        <v>0.27431065589008896</v>
      </c>
      <c r="O1278" s="201">
        <f t="shared" si="1040"/>
        <v>0.25903534236058307</v>
      </c>
      <c r="P1278" s="201" t="str">
        <f t="shared" si="1041"/>
        <v/>
      </c>
      <c r="Q1278" s="201" t="str">
        <f t="shared" si="1042"/>
        <v/>
      </c>
      <c r="R1278" s="201" t="str">
        <f t="shared" si="1043"/>
        <v/>
      </c>
      <c r="S1278" s="201" t="str">
        <f t="shared" si="1044"/>
        <v/>
      </c>
      <c r="T1278" s="199">
        <f t="shared" si="1045"/>
        <v>0</v>
      </c>
      <c r="U1278" s="199">
        <f t="shared" si="1046"/>
        <v>0</v>
      </c>
      <c r="V1278" s="199">
        <f t="shared" si="1047"/>
        <v>0</v>
      </c>
      <c r="W1278" s="199">
        <f t="shared" si="1048"/>
        <v>0</v>
      </c>
      <c r="X1278" s="199" t="str">
        <f t="shared" si="1049"/>
        <v/>
      </c>
      <c r="Y1278" s="199" t="str">
        <f t="shared" si="1050"/>
        <v/>
      </c>
      <c r="Z1278" s="199" t="str">
        <f t="shared" si="1051"/>
        <v/>
      </c>
      <c r="AA1278" s="199" t="str">
        <f t="shared" si="1052"/>
        <v/>
      </c>
      <c r="AB1278" s="201">
        <f t="shared" ca="1" si="1053"/>
        <v>2.0233811747421742</v>
      </c>
      <c r="AD1278" s="162">
        <f t="shared" si="1054"/>
        <v>0</v>
      </c>
      <c r="AE1278" s="162">
        <f t="shared" si="1055"/>
        <v>0</v>
      </c>
      <c r="AF1278" s="162">
        <f t="shared" si="1056"/>
        <v>0</v>
      </c>
      <c r="AG1278" s="162">
        <f t="shared" si="1057"/>
        <v>0</v>
      </c>
      <c r="AH1278" s="162" t="str">
        <f t="shared" si="1058"/>
        <v/>
      </c>
      <c r="AI1278" s="162" t="str">
        <f t="shared" si="1059"/>
        <v/>
      </c>
      <c r="AJ1278" s="162" t="str">
        <f t="shared" si="1060"/>
        <v/>
      </c>
      <c r="AK1278" s="162" t="str">
        <f t="shared" si="1061"/>
        <v/>
      </c>
      <c r="AM1278" s="199">
        <f t="shared" si="1064"/>
        <v>13.460153249414983</v>
      </c>
      <c r="AN1278" s="197">
        <f t="shared" si="1066"/>
        <v>0</v>
      </c>
      <c r="AO1278" s="197">
        <f t="shared" si="1067"/>
        <v>0</v>
      </c>
      <c r="AP1278" s="197">
        <f t="shared" si="1068"/>
        <v>0</v>
      </c>
      <c r="AQ1278" s="197">
        <f t="shared" si="1069"/>
        <v>0</v>
      </c>
      <c r="AR1278" s="197" t="str">
        <f t="shared" si="1070"/>
        <v/>
      </c>
      <c r="AS1278" s="197" t="str">
        <f t="shared" si="1071"/>
        <v/>
      </c>
      <c r="AT1278" s="197" t="str">
        <f t="shared" si="1072"/>
        <v/>
      </c>
      <c r="AU1278" s="197" t="str">
        <f t="shared" si="1073"/>
        <v/>
      </c>
      <c r="AV1278" s="199">
        <f t="shared" ca="1" si="1065"/>
        <v>2.0767727598342338</v>
      </c>
      <c r="AX1278" s="162">
        <f t="shared" si="1074"/>
        <v>0</v>
      </c>
      <c r="AY1278" s="162">
        <f t="shared" si="1075"/>
        <v>0</v>
      </c>
      <c r="AZ1278" s="162">
        <f t="shared" si="1076"/>
        <v>0</v>
      </c>
      <c r="BA1278" s="162">
        <f t="shared" si="1077"/>
        <v>0</v>
      </c>
      <c r="BB1278" s="162" t="str">
        <f t="shared" si="1078"/>
        <v/>
      </c>
      <c r="BC1278" s="162" t="str">
        <f t="shared" si="1079"/>
        <v/>
      </c>
      <c r="BD1278" s="162" t="str">
        <f t="shared" si="1080"/>
        <v/>
      </c>
      <c r="BE1278" s="162" t="str">
        <f t="shared" si="1081"/>
        <v/>
      </c>
      <c r="BG1278" s="169">
        <f t="shared" si="1062"/>
        <v>30.831715863794852</v>
      </c>
      <c r="BH1278" s="169">
        <f t="shared" ca="1" si="1063"/>
        <v>2.0606351564718612</v>
      </c>
    </row>
    <row r="1279" spans="11:60" x14ac:dyDescent="0.25">
      <c r="K1279" s="199">
        <f t="shared" si="1036"/>
        <v>30.883102056901176</v>
      </c>
      <c r="L1279" s="201">
        <f t="shared" si="1037"/>
        <v>0.25901170987113481</v>
      </c>
      <c r="M1279" s="201">
        <f t="shared" si="1038"/>
        <v>0.26119005463615452</v>
      </c>
      <c r="N1279" s="201">
        <f t="shared" si="1039"/>
        <v>0.27453905776843213</v>
      </c>
      <c r="O1279" s="201">
        <f t="shared" si="1040"/>
        <v>0.259251025410009</v>
      </c>
      <c r="P1279" s="201" t="str">
        <f t="shared" si="1041"/>
        <v/>
      </c>
      <c r="Q1279" s="201" t="str">
        <f t="shared" si="1042"/>
        <v/>
      </c>
      <c r="R1279" s="201" t="str">
        <f t="shared" si="1043"/>
        <v/>
      </c>
      <c r="S1279" s="201" t="str">
        <f t="shared" si="1044"/>
        <v/>
      </c>
      <c r="T1279" s="199">
        <f t="shared" si="1045"/>
        <v>0</v>
      </c>
      <c r="U1279" s="199">
        <f t="shared" si="1046"/>
        <v>0</v>
      </c>
      <c r="V1279" s="199">
        <f t="shared" si="1047"/>
        <v>0</v>
      </c>
      <c r="W1279" s="199">
        <f t="shared" si="1048"/>
        <v>0</v>
      </c>
      <c r="X1279" s="199" t="str">
        <f t="shared" si="1049"/>
        <v/>
      </c>
      <c r="Y1279" s="199" t="str">
        <f t="shared" si="1050"/>
        <v/>
      </c>
      <c r="Z1279" s="199" t="str">
        <f t="shared" si="1051"/>
        <v/>
      </c>
      <c r="AA1279" s="199" t="str">
        <f t="shared" si="1052"/>
        <v/>
      </c>
      <c r="AB1279" s="201">
        <f t="shared" ca="1" si="1053"/>
        <v>2.0310673154291741</v>
      </c>
      <c r="AD1279" s="162">
        <f t="shared" si="1054"/>
        <v>0</v>
      </c>
      <c r="AE1279" s="162">
        <f t="shared" si="1055"/>
        <v>0</v>
      </c>
      <c r="AF1279" s="162">
        <f t="shared" si="1056"/>
        <v>0</v>
      </c>
      <c r="AG1279" s="162">
        <f t="shared" si="1057"/>
        <v>0</v>
      </c>
      <c r="AH1279" s="162" t="str">
        <f t="shared" si="1058"/>
        <v/>
      </c>
      <c r="AI1279" s="162" t="str">
        <f t="shared" si="1059"/>
        <v/>
      </c>
      <c r="AJ1279" s="162" t="str">
        <f t="shared" si="1060"/>
        <v/>
      </c>
      <c r="AK1279" s="162" t="str">
        <f t="shared" si="1061"/>
        <v/>
      </c>
      <c r="AM1279" s="199">
        <f t="shared" si="1064"/>
        <v>13.471370043789495</v>
      </c>
      <c r="AN1279" s="197">
        <f t="shared" si="1066"/>
        <v>0</v>
      </c>
      <c r="AO1279" s="197">
        <f t="shared" si="1067"/>
        <v>0</v>
      </c>
      <c r="AP1279" s="197">
        <f t="shared" si="1068"/>
        <v>0</v>
      </c>
      <c r="AQ1279" s="197">
        <f t="shared" si="1069"/>
        <v>0</v>
      </c>
      <c r="AR1279" s="197" t="str">
        <f t="shared" si="1070"/>
        <v/>
      </c>
      <c r="AS1279" s="197" t="str">
        <f t="shared" si="1071"/>
        <v/>
      </c>
      <c r="AT1279" s="197" t="str">
        <f t="shared" si="1072"/>
        <v/>
      </c>
      <c r="AU1279" s="197" t="str">
        <f t="shared" si="1073"/>
        <v/>
      </c>
      <c r="AV1279" s="199">
        <f t="shared" ca="1" si="1065"/>
        <v>2.0591283495166097</v>
      </c>
      <c r="AX1279" s="162">
        <f t="shared" si="1074"/>
        <v>0</v>
      </c>
      <c r="AY1279" s="162">
        <f t="shared" si="1075"/>
        <v>0</v>
      </c>
      <c r="AZ1279" s="162">
        <f t="shared" si="1076"/>
        <v>0</v>
      </c>
      <c r="BA1279" s="162">
        <f t="shared" si="1077"/>
        <v>0</v>
      </c>
      <c r="BB1279" s="162" t="str">
        <f t="shared" si="1078"/>
        <v/>
      </c>
      <c r="BC1279" s="162" t="str">
        <f t="shared" si="1079"/>
        <v/>
      </c>
      <c r="BD1279" s="162" t="str">
        <f t="shared" si="1080"/>
        <v/>
      </c>
      <c r="BE1279" s="162" t="str">
        <f t="shared" si="1081"/>
        <v/>
      </c>
      <c r="BG1279" s="169">
        <f t="shared" si="1062"/>
        <v>30.857408960348014</v>
      </c>
      <c r="BH1279" s="169">
        <f t="shared" ca="1" si="1063"/>
        <v>2.0233811747421742</v>
      </c>
    </row>
    <row r="1280" spans="11:60" x14ac:dyDescent="0.25">
      <c r="K1280" s="199">
        <f t="shared" si="1036"/>
        <v>30.908795153454339</v>
      </c>
      <c r="L1280" s="201">
        <f t="shared" si="1037"/>
        <v>0.2592271938227747</v>
      </c>
      <c r="M1280" s="201">
        <f t="shared" si="1038"/>
        <v>0.26140735085465377</v>
      </c>
      <c r="N1280" s="201">
        <f t="shared" si="1039"/>
        <v>0.27476745964677518</v>
      </c>
      <c r="O1280" s="201">
        <f t="shared" si="1040"/>
        <v>0.25946670845943498</v>
      </c>
      <c r="P1280" s="201" t="str">
        <f t="shared" si="1041"/>
        <v/>
      </c>
      <c r="Q1280" s="201" t="str">
        <f t="shared" si="1042"/>
        <v/>
      </c>
      <c r="R1280" s="201" t="str">
        <f t="shared" si="1043"/>
        <v/>
      </c>
      <c r="S1280" s="201" t="str">
        <f t="shared" si="1044"/>
        <v/>
      </c>
      <c r="T1280" s="199">
        <f t="shared" si="1045"/>
        <v>0</v>
      </c>
      <c r="U1280" s="199">
        <f t="shared" si="1046"/>
        <v>0</v>
      </c>
      <c r="V1280" s="199">
        <f t="shared" si="1047"/>
        <v>0</v>
      </c>
      <c r="W1280" s="199">
        <f t="shared" si="1048"/>
        <v>0</v>
      </c>
      <c r="X1280" s="199" t="str">
        <f t="shared" si="1049"/>
        <v/>
      </c>
      <c r="Y1280" s="199" t="str">
        <f t="shared" si="1050"/>
        <v/>
      </c>
      <c r="Z1280" s="199" t="str">
        <f t="shared" si="1051"/>
        <v/>
      </c>
      <c r="AA1280" s="199" t="str">
        <f t="shared" si="1052"/>
        <v/>
      </c>
      <c r="AB1280" s="201">
        <f t="shared" ca="1" si="1053"/>
        <v>2.1560082458965066</v>
      </c>
      <c r="AD1280" s="162">
        <f t="shared" si="1054"/>
        <v>0</v>
      </c>
      <c r="AE1280" s="162">
        <f t="shared" si="1055"/>
        <v>0</v>
      </c>
      <c r="AF1280" s="162">
        <f t="shared" si="1056"/>
        <v>0</v>
      </c>
      <c r="AG1280" s="162">
        <f t="shared" si="1057"/>
        <v>0</v>
      </c>
      <c r="AH1280" s="162" t="str">
        <f t="shared" si="1058"/>
        <v/>
      </c>
      <c r="AI1280" s="162" t="str">
        <f t="shared" si="1059"/>
        <v/>
      </c>
      <c r="AJ1280" s="162" t="str">
        <f t="shared" si="1060"/>
        <v/>
      </c>
      <c r="AK1280" s="162" t="str">
        <f t="shared" si="1061"/>
        <v/>
      </c>
      <c r="AM1280" s="199">
        <f t="shared" si="1064"/>
        <v>13.482586838164007</v>
      </c>
      <c r="AN1280" s="197">
        <f t="shared" si="1066"/>
        <v>0</v>
      </c>
      <c r="AO1280" s="197">
        <f t="shared" si="1067"/>
        <v>0</v>
      </c>
      <c r="AP1280" s="197">
        <f t="shared" si="1068"/>
        <v>0</v>
      </c>
      <c r="AQ1280" s="197">
        <f t="shared" si="1069"/>
        <v>0</v>
      </c>
      <c r="AR1280" s="197" t="str">
        <f t="shared" si="1070"/>
        <v/>
      </c>
      <c r="AS1280" s="197" t="str">
        <f t="shared" si="1071"/>
        <v/>
      </c>
      <c r="AT1280" s="197" t="str">
        <f t="shared" si="1072"/>
        <v/>
      </c>
      <c r="AU1280" s="197" t="str">
        <f t="shared" si="1073"/>
        <v/>
      </c>
      <c r="AV1280" s="199">
        <f t="shared" ca="1" si="1065"/>
        <v>2.0503817032693861</v>
      </c>
      <c r="AX1280" s="162">
        <f t="shared" si="1074"/>
        <v>0</v>
      </c>
      <c r="AY1280" s="162">
        <f t="shared" si="1075"/>
        <v>0</v>
      </c>
      <c r="AZ1280" s="162">
        <f t="shared" si="1076"/>
        <v>0</v>
      </c>
      <c r="BA1280" s="162">
        <f t="shared" si="1077"/>
        <v>0</v>
      </c>
      <c r="BB1280" s="162" t="str">
        <f t="shared" si="1078"/>
        <v/>
      </c>
      <c r="BC1280" s="162" t="str">
        <f t="shared" si="1079"/>
        <v/>
      </c>
      <c r="BD1280" s="162" t="str">
        <f t="shared" si="1080"/>
        <v/>
      </c>
      <c r="BE1280" s="162" t="str">
        <f t="shared" si="1081"/>
        <v/>
      </c>
      <c r="BG1280" s="169">
        <f t="shared" si="1062"/>
        <v>30.883102056901176</v>
      </c>
      <c r="BH1280" s="169">
        <f t="shared" ca="1" si="1063"/>
        <v>2.0310673154291741</v>
      </c>
    </row>
    <row r="1281" spans="11:60" x14ac:dyDescent="0.25">
      <c r="K1281" s="199">
        <f t="shared" si="1036"/>
        <v>30.934488250007501</v>
      </c>
      <c r="L1281" s="201">
        <f t="shared" si="1037"/>
        <v>0.2594426777744146</v>
      </c>
      <c r="M1281" s="201">
        <f t="shared" si="1038"/>
        <v>0.26162464707315308</v>
      </c>
      <c r="N1281" s="201">
        <f t="shared" si="1039"/>
        <v>0.27499586152511835</v>
      </c>
      <c r="O1281" s="201">
        <f t="shared" si="1040"/>
        <v>0.25968239150886097</v>
      </c>
      <c r="P1281" s="201" t="str">
        <f t="shared" si="1041"/>
        <v/>
      </c>
      <c r="Q1281" s="201" t="str">
        <f t="shared" si="1042"/>
        <v/>
      </c>
      <c r="R1281" s="201" t="str">
        <f t="shared" si="1043"/>
        <v/>
      </c>
      <c r="S1281" s="201" t="str">
        <f t="shared" si="1044"/>
        <v/>
      </c>
      <c r="T1281" s="199">
        <f t="shared" si="1045"/>
        <v>0</v>
      </c>
      <c r="U1281" s="199">
        <f t="shared" si="1046"/>
        <v>0</v>
      </c>
      <c r="V1281" s="199">
        <f t="shared" si="1047"/>
        <v>0</v>
      </c>
      <c r="W1281" s="199">
        <f t="shared" si="1048"/>
        <v>0</v>
      </c>
      <c r="X1281" s="199" t="str">
        <f t="shared" si="1049"/>
        <v/>
      </c>
      <c r="Y1281" s="199" t="str">
        <f t="shared" si="1050"/>
        <v/>
      </c>
      <c r="Z1281" s="199" t="str">
        <f t="shared" si="1051"/>
        <v/>
      </c>
      <c r="AA1281" s="199" t="str">
        <f t="shared" si="1052"/>
        <v/>
      </c>
      <c r="AB1281" s="201">
        <f t="shared" ca="1" si="1053"/>
        <v>2.1135006265264078</v>
      </c>
      <c r="AD1281" s="162">
        <f t="shared" si="1054"/>
        <v>0</v>
      </c>
      <c r="AE1281" s="162">
        <f t="shared" si="1055"/>
        <v>0</v>
      </c>
      <c r="AF1281" s="162">
        <f t="shared" si="1056"/>
        <v>0</v>
      </c>
      <c r="AG1281" s="162">
        <f t="shared" si="1057"/>
        <v>0</v>
      </c>
      <c r="AH1281" s="162" t="str">
        <f t="shared" si="1058"/>
        <v/>
      </c>
      <c r="AI1281" s="162" t="str">
        <f t="shared" si="1059"/>
        <v/>
      </c>
      <c r="AJ1281" s="162" t="str">
        <f t="shared" si="1060"/>
        <v/>
      </c>
      <c r="AK1281" s="162" t="str">
        <f t="shared" si="1061"/>
        <v/>
      </c>
      <c r="AM1281" s="199">
        <f t="shared" si="1064"/>
        <v>13.493803632538519</v>
      </c>
      <c r="AN1281" s="197">
        <f t="shared" si="1066"/>
        <v>0</v>
      </c>
      <c r="AO1281" s="197">
        <f t="shared" si="1067"/>
        <v>0</v>
      </c>
      <c r="AP1281" s="197">
        <f t="shared" si="1068"/>
        <v>0</v>
      </c>
      <c r="AQ1281" s="197">
        <f t="shared" si="1069"/>
        <v>0</v>
      </c>
      <c r="AR1281" s="197" t="str">
        <f t="shared" si="1070"/>
        <v/>
      </c>
      <c r="AS1281" s="197" t="str">
        <f t="shared" si="1071"/>
        <v/>
      </c>
      <c r="AT1281" s="197" t="str">
        <f t="shared" si="1072"/>
        <v/>
      </c>
      <c r="AU1281" s="197" t="str">
        <f t="shared" si="1073"/>
        <v/>
      </c>
      <c r="AV1281" s="199">
        <f t="shared" ca="1" si="1065"/>
        <v>2.1231531068201424</v>
      </c>
      <c r="AX1281" s="162">
        <f t="shared" si="1074"/>
        <v>0</v>
      </c>
      <c r="AY1281" s="162">
        <f t="shared" si="1075"/>
        <v>0</v>
      </c>
      <c r="AZ1281" s="162">
        <f t="shared" si="1076"/>
        <v>0</v>
      </c>
      <c r="BA1281" s="162">
        <f t="shared" si="1077"/>
        <v>0</v>
      </c>
      <c r="BB1281" s="162" t="str">
        <f t="shared" si="1078"/>
        <v/>
      </c>
      <c r="BC1281" s="162" t="str">
        <f t="shared" si="1079"/>
        <v/>
      </c>
      <c r="BD1281" s="162" t="str">
        <f t="shared" si="1080"/>
        <v/>
      </c>
      <c r="BE1281" s="162" t="str">
        <f t="shared" si="1081"/>
        <v/>
      </c>
      <c r="BG1281" s="169">
        <f t="shared" si="1062"/>
        <v>30.908795153454339</v>
      </c>
      <c r="BH1281" s="169">
        <f t="shared" ca="1" si="1063"/>
        <v>2.1560082458965066</v>
      </c>
    </row>
    <row r="1282" spans="11:60" x14ac:dyDescent="0.25">
      <c r="K1282" s="199">
        <f t="shared" si="1036"/>
        <v>30.960181346560663</v>
      </c>
      <c r="L1282" s="201">
        <f t="shared" si="1037"/>
        <v>0.25965816172605444</v>
      </c>
      <c r="M1282" s="201">
        <f t="shared" si="1038"/>
        <v>0.26184194329165239</v>
      </c>
      <c r="N1282" s="201">
        <f t="shared" si="1039"/>
        <v>0.27522426340346146</v>
      </c>
      <c r="O1282" s="201">
        <f t="shared" si="1040"/>
        <v>0.2598980745582869</v>
      </c>
      <c r="P1282" s="201" t="str">
        <f t="shared" si="1041"/>
        <v/>
      </c>
      <c r="Q1282" s="201" t="str">
        <f t="shared" si="1042"/>
        <v/>
      </c>
      <c r="R1282" s="201" t="str">
        <f t="shared" si="1043"/>
        <v/>
      </c>
      <c r="S1282" s="201" t="str">
        <f t="shared" si="1044"/>
        <v/>
      </c>
      <c r="T1282" s="199">
        <f t="shared" si="1045"/>
        <v>0</v>
      </c>
      <c r="U1282" s="199">
        <f t="shared" si="1046"/>
        <v>0</v>
      </c>
      <c r="V1282" s="199">
        <f t="shared" si="1047"/>
        <v>0</v>
      </c>
      <c r="W1282" s="199">
        <f t="shared" si="1048"/>
        <v>0</v>
      </c>
      <c r="X1282" s="199" t="str">
        <f t="shared" si="1049"/>
        <v/>
      </c>
      <c r="Y1282" s="199" t="str">
        <f t="shared" si="1050"/>
        <v/>
      </c>
      <c r="Z1282" s="199" t="str">
        <f t="shared" si="1051"/>
        <v/>
      </c>
      <c r="AA1282" s="199" t="str">
        <f t="shared" si="1052"/>
        <v/>
      </c>
      <c r="AB1282" s="201">
        <f t="shared" ca="1" si="1053"/>
        <v>2.054399191309868</v>
      </c>
      <c r="AD1282" s="162">
        <f t="shared" si="1054"/>
        <v>0</v>
      </c>
      <c r="AE1282" s="162">
        <f t="shared" si="1055"/>
        <v>0</v>
      </c>
      <c r="AF1282" s="162">
        <f t="shared" si="1056"/>
        <v>0</v>
      </c>
      <c r="AG1282" s="162">
        <f t="shared" si="1057"/>
        <v>0</v>
      </c>
      <c r="AH1282" s="162" t="str">
        <f t="shared" si="1058"/>
        <v/>
      </c>
      <c r="AI1282" s="162" t="str">
        <f t="shared" si="1059"/>
        <v/>
      </c>
      <c r="AJ1282" s="162" t="str">
        <f t="shared" si="1060"/>
        <v/>
      </c>
      <c r="AK1282" s="162" t="str">
        <f t="shared" si="1061"/>
        <v/>
      </c>
      <c r="AM1282" s="199">
        <f t="shared" si="1064"/>
        <v>13.505020426913031</v>
      </c>
      <c r="AN1282" s="197">
        <f t="shared" si="1066"/>
        <v>0</v>
      </c>
      <c r="AO1282" s="197">
        <f t="shared" si="1067"/>
        <v>0</v>
      </c>
      <c r="AP1282" s="197">
        <f t="shared" si="1068"/>
        <v>0</v>
      </c>
      <c r="AQ1282" s="197">
        <f t="shared" si="1069"/>
        <v>0</v>
      </c>
      <c r="AR1282" s="197" t="str">
        <f t="shared" si="1070"/>
        <v/>
      </c>
      <c r="AS1282" s="197" t="str">
        <f t="shared" si="1071"/>
        <v/>
      </c>
      <c r="AT1282" s="197" t="str">
        <f t="shared" si="1072"/>
        <v/>
      </c>
      <c r="AU1282" s="197" t="str">
        <f t="shared" si="1073"/>
        <v/>
      </c>
      <c r="AV1282" s="199">
        <f t="shared" ca="1" si="1065"/>
        <v>2.1464359843637792</v>
      </c>
      <c r="AX1282" s="162">
        <f t="shared" si="1074"/>
        <v>0</v>
      </c>
      <c r="AY1282" s="162">
        <f t="shared" si="1075"/>
        <v>0</v>
      </c>
      <c r="AZ1282" s="162">
        <f t="shared" si="1076"/>
        <v>0</v>
      </c>
      <c r="BA1282" s="162">
        <f t="shared" si="1077"/>
        <v>0</v>
      </c>
      <c r="BB1282" s="162" t="str">
        <f t="shared" si="1078"/>
        <v/>
      </c>
      <c r="BC1282" s="162" t="str">
        <f t="shared" si="1079"/>
        <v/>
      </c>
      <c r="BD1282" s="162" t="str">
        <f t="shared" si="1080"/>
        <v/>
      </c>
      <c r="BE1282" s="162" t="str">
        <f t="shared" si="1081"/>
        <v/>
      </c>
      <c r="BG1282" s="169">
        <f t="shared" si="1062"/>
        <v>30.934488250007501</v>
      </c>
      <c r="BH1282" s="169">
        <f t="shared" ca="1" si="1063"/>
        <v>2.1135006265264078</v>
      </c>
    </row>
    <row r="1283" spans="11:60" x14ac:dyDescent="0.25">
      <c r="K1283" s="199">
        <f t="shared" si="1036"/>
        <v>30.985874443113826</v>
      </c>
      <c r="L1283" s="201">
        <f t="shared" si="1037"/>
        <v>0.25987364567769433</v>
      </c>
      <c r="M1283" s="201">
        <f t="shared" si="1038"/>
        <v>0.2620592395101517</v>
      </c>
      <c r="N1283" s="201">
        <f t="shared" si="1039"/>
        <v>0.27545266528180457</v>
      </c>
      <c r="O1283" s="201">
        <f t="shared" si="1040"/>
        <v>0.26011375760771288</v>
      </c>
      <c r="P1283" s="201" t="str">
        <f t="shared" si="1041"/>
        <v/>
      </c>
      <c r="Q1283" s="201" t="str">
        <f t="shared" si="1042"/>
        <v/>
      </c>
      <c r="R1283" s="201" t="str">
        <f t="shared" si="1043"/>
        <v/>
      </c>
      <c r="S1283" s="201" t="str">
        <f t="shared" si="1044"/>
        <v/>
      </c>
      <c r="T1283" s="199">
        <f t="shared" si="1045"/>
        <v>0</v>
      </c>
      <c r="U1283" s="199">
        <f t="shared" si="1046"/>
        <v>0</v>
      </c>
      <c r="V1283" s="199">
        <f t="shared" si="1047"/>
        <v>0</v>
      </c>
      <c r="W1283" s="199">
        <f t="shared" si="1048"/>
        <v>0</v>
      </c>
      <c r="X1283" s="199" t="str">
        <f t="shared" si="1049"/>
        <v/>
      </c>
      <c r="Y1283" s="199" t="str">
        <f t="shared" si="1050"/>
        <v/>
      </c>
      <c r="Z1283" s="199" t="str">
        <f t="shared" si="1051"/>
        <v/>
      </c>
      <c r="AA1283" s="199" t="str">
        <f t="shared" si="1052"/>
        <v/>
      </c>
      <c r="AB1283" s="201">
        <f t="shared" ca="1" si="1053"/>
        <v>2.0797638865115164</v>
      </c>
      <c r="AD1283" s="162">
        <f t="shared" si="1054"/>
        <v>0</v>
      </c>
      <c r="AE1283" s="162">
        <f t="shared" si="1055"/>
        <v>0</v>
      </c>
      <c r="AF1283" s="162">
        <f t="shared" si="1056"/>
        <v>0</v>
      </c>
      <c r="AG1283" s="162">
        <f t="shared" si="1057"/>
        <v>0</v>
      </c>
      <c r="AH1283" s="162" t="str">
        <f t="shared" si="1058"/>
        <v/>
      </c>
      <c r="AI1283" s="162" t="str">
        <f t="shared" si="1059"/>
        <v/>
      </c>
      <c r="AJ1283" s="162" t="str">
        <f t="shared" si="1060"/>
        <v/>
      </c>
      <c r="AK1283" s="162" t="str">
        <f t="shared" si="1061"/>
        <v/>
      </c>
      <c r="AM1283" s="199">
        <f t="shared" si="1064"/>
        <v>13.516237221287543</v>
      </c>
      <c r="AN1283" s="197">
        <f t="shared" si="1066"/>
        <v>0</v>
      </c>
      <c r="AO1283" s="197">
        <f t="shared" si="1067"/>
        <v>0</v>
      </c>
      <c r="AP1283" s="197">
        <f t="shared" si="1068"/>
        <v>0</v>
      </c>
      <c r="AQ1283" s="197">
        <f t="shared" si="1069"/>
        <v>0</v>
      </c>
      <c r="AR1283" s="197" t="str">
        <f t="shared" si="1070"/>
        <v/>
      </c>
      <c r="AS1283" s="197" t="str">
        <f t="shared" si="1071"/>
        <v/>
      </c>
      <c r="AT1283" s="197" t="str">
        <f t="shared" si="1072"/>
        <v/>
      </c>
      <c r="AU1283" s="197" t="str">
        <f t="shared" si="1073"/>
        <v/>
      </c>
      <c r="AV1283" s="199">
        <f t="shared" ca="1" si="1065"/>
        <v>2.1573704622785139</v>
      </c>
      <c r="AX1283" s="162">
        <f t="shared" si="1074"/>
        <v>0</v>
      </c>
      <c r="AY1283" s="162">
        <f t="shared" si="1075"/>
        <v>0</v>
      </c>
      <c r="AZ1283" s="162">
        <f t="shared" si="1076"/>
        <v>0</v>
      </c>
      <c r="BA1283" s="162">
        <f t="shared" si="1077"/>
        <v>0</v>
      </c>
      <c r="BB1283" s="162" t="str">
        <f t="shared" si="1078"/>
        <v/>
      </c>
      <c r="BC1283" s="162" t="str">
        <f t="shared" si="1079"/>
        <v/>
      </c>
      <c r="BD1283" s="162" t="str">
        <f t="shared" si="1080"/>
        <v/>
      </c>
      <c r="BE1283" s="162" t="str">
        <f t="shared" si="1081"/>
        <v/>
      </c>
      <c r="BG1283" s="169">
        <f t="shared" si="1062"/>
        <v>30.960181346560663</v>
      </c>
      <c r="BH1283" s="169">
        <f t="shared" ca="1" si="1063"/>
        <v>2.054399191309868</v>
      </c>
    </row>
    <row r="1284" spans="11:60" x14ac:dyDescent="0.25">
      <c r="K1284" s="199">
        <f t="shared" si="1036"/>
        <v>31.011567539666988</v>
      </c>
      <c r="L1284" s="201">
        <f t="shared" si="1037"/>
        <v>0.26008912962933423</v>
      </c>
      <c r="M1284" s="201">
        <f t="shared" si="1038"/>
        <v>0.26227653572865095</v>
      </c>
      <c r="N1284" s="201">
        <f t="shared" si="1039"/>
        <v>0.27568106716014767</v>
      </c>
      <c r="O1284" s="201">
        <f t="shared" si="1040"/>
        <v>0.26032944065713881</v>
      </c>
      <c r="P1284" s="201" t="str">
        <f t="shared" si="1041"/>
        <v/>
      </c>
      <c r="Q1284" s="201" t="str">
        <f t="shared" si="1042"/>
        <v/>
      </c>
      <c r="R1284" s="201" t="str">
        <f t="shared" si="1043"/>
        <v/>
      </c>
      <c r="S1284" s="201" t="str">
        <f t="shared" si="1044"/>
        <v/>
      </c>
      <c r="T1284" s="199">
        <f t="shared" si="1045"/>
        <v>0</v>
      </c>
      <c r="U1284" s="199">
        <f t="shared" si="1046"/>
        <v>0</v>
      </c>
      <c r="V1284" s="199">
        <f t="shared" si="1047"/>
        <v>0</v>
      </c>
      <c r="W1284" s="199">
        <f t="shared" si="1048"/>
        <v>0</v>
      </c>
      <c r="X1284" s="199" t="str">
        <f t="shared" si="1049"/>
        <v/>
      </c>
      <c r="Y1284" s="199" t="str">
        <f t="shared" si="1050"/>
        <v/>
      </c>
      <c r="Z1284" s="199" t="str">
        <f t="shared" si="1051"/>
        <v/>
      </c>
      <c r="AA1284" s="199" t="str">
        <f t="shared" si="1052"/>
        <v/>
      </c>
      <c r="AB1284" s="201">
        <f t="shared" ca="1" si="1053"/>
        <v>2.0228229595374523</v>
      </c>
      <c r="AD1284" s="162">
        <f t="shared" si="1054"/>
        <v>0</v>
      </c>
      <c r="AE1284" s="162">
        <f t="shared" si="1055"/>
        <v>0</v>
      </c>
      <c r="AF1284" s="162">
        <f t="shared" si="1056"/>
        <v>0</v>
      </c>
      <c r="AG1284" s="162">
        <f t="shared" si="1057"/>
        <v>0</v>
      </c>
      <c r="AH1284" s="162" t="str">
        <f t="shared" si="1058"/>
        <v/>
      </c>
      <c r="AI1284" s="162" t="str">
        <f t="shared" si="1059"/>
        <v/>
      </c>
      <c r="AJ1284" s="162" t="str">
        <f t="shared" si="1060"/>
        <v/>
      </c>
      <c r="AK1284" s="162" t="str">
        <f t="shared" si="1061"/>
        <v/>
      </c>
      <c r="AM1284" s="199">
        <f t="shared" si="1064"/>
        <v>13.527454015662055</v>
      </c>
      <c r="AN1284" s="197">
        <f t="shared" si="1066"/>
        <v>0</v>
      </c>
      <c r="AO1284" s="197">
        <f t="shared" si="1067"/>
        <v>0</v>
      </c>
      <c r="AP1284" s="197">
        <f t="shared" si="1068"/>
        <v>0</v>
      </c>
      <c r="AQ1284" s="197">
        <f t="shared" si="1069"/>
        <v>0</v>
      </c>
      <c r="AR1284" s="197" t="str">
        <f t="shared" si="1070"/>
        <v/>
      </c>
      <c r="AS1284" s="197" t="str">
        <f t="shared" si="1071"/>
        <v/>
      </c>
      <c r="AT1284" s="197" t="str">
        <f t="shared" si="1072"/>
        <v/>
      </c>
      <c r="AU1284" s="197" t="str">
        <f t="shared" si="1073"/>
        <v/>
      </c>
      <c r="AV1284" s="199">
        <f t="shared" ca="1" si="1065"/>
        <v>2.0372716031422438</v>
      </c>
      <c r="AX1284" s="162">
        <f t="shared" si="1074"/>
        <v>0</v>
      </c>
      <c r="AY1284" s="162">
        <f t="shared" si="1075"/>
        <v>0</v>
      </c>
      <c r="AZ1284" s="162">
        <f t="shared" si="1076"/>
        <v>0</v>
      </c>
      <c r="BA1284" s="162">
        <f t="shared" si="1077"/>
        <v>0</v>
      </c>
      <c r="BB1284" s="162" t="str">
        <f t="shared" si="1078"/>
        <v/>
      </c>
      <c r="BC1284" s="162" t="str">
        <f t="shared" si="1079"/>
        <v/>
      </c>
      <c r="BD1284" s="162" t="str">
        <f t="shared" si="1080"/>
        <v/>
      </c>
      <c r="BE1284" s="162" t="str">
        <f t="shared" si="1081"/>
        <v/>
      </c>
      <c r="BG1284" s="169">
        <f t="shared" si="1062"/>
        <v>30.985874443113826</v>
      </c>
      <c r="BH1284" s="169">
        <f t="shared" ca="1" si="1063"/>
        <v>2.0797638865115164</v>
      </c>
    </row>
    <row r="1285" spans="11:60" x14ac:dyDescent="0.25">
      <c r="K1285" s="199">
        <f t="shared" si="1036"/>
        <v>31.03726063622015</v>
      </c>
      <c r="L1285" s="201">
        <f t="shared" si="1037"/>
        <v>0.26030461358097412</v>
      </c>
      <c r="M1285" s="201">
        <f t="shared" si="1038"/>
        <v>0.26249383194715026</v>
      </c>
      <c r="N1285" s="201">
        <f t="shared" si="1039"/>
        <v>0.27590946903849084</v>
      </c>
      <c r="O1285" s="201">
        <f t="shared" si="1040"/>
        <v>0.2605451237065648</v>
      </c>
      <c r="P1285" s="201" t="str">
        <f t="shared" si="1041"/>
        <v/>
      </c>
      <c r="Q1285" s="201" t="str">
        <f t="shared" si="1042"/>
        <v/>
      </c>
      <c r="R1285" s="201" t="str">
        <f t="shared" si="1043"/>
        <v/>
      </c>
      <c r="S1285" s="201" t="str">
        <f t="shared" si="1044"/>
        <v/>
      </c>
      <c r="T1285" s="199">
        <f t="shared" si="1045"/>
        <v>0</v>
      </c>
      <c r="U1285" s="199">
        <f t="shared" si="1046"/>
        <v>0</v>
      </c>
      <c r="V1285" s="199">
        <f t="shared" si="1047"/>
        <v>0</v>
      </c>
      <c r="W1285" s="199">
        <f t="shared" si="1048"/>
        <v>0</v>
      </c>
      <c r="X1285" s="199" t="str">
        <f t="shared" si="1049"/>
        <v/>
      </c>
      <c r="Y1285" s="199" t="str">
        <f t="shared" si="1050"/>
        <v/>
      </c>
      <c r="Z1285" s="199" t="str">
        <f t="shared" si="1051"/>
        <v/>
      </c>
      <c r="AA1285" s="199" t="str">
        <f t="shared" si="1052"/>
        <v/>
      </c>
      <c r="AB1285" s="201">
        <f t="shared" ca="1" si="1053"/>
        <v>2.1540784576004213</v>
      </c>
      <c r="AD1285" s="162">
        <f t="shared" si="1054"/>
        <v>0</v>
      </c>
      <c r="AE1285" s="162">
        <f t="shared" si="1055"/>
        <v>0</v>
      </c>
      <c r="AF1285" s="162">
        <f t="shared" si="1056"/>
        <v>0</v>
      </c>
      <c r="AG1285" s="162">
        <f t="shared" si="1057"/>
        <v>0</v>
      </c>
      <c r="AH1285" s="162" t="str">
        <f t="shared" si="1058"/>
        <v/>
      </c>
      <c r="AI1285" s="162" t="str">
        <f t="shared" si="1059"/>
        <v/>
      </c>
      <c r="AJ1285" s="162" t="str">
        <f t="shared" si="1060"/>
        <v/>
      </c>
      <c r="AK1285" s="162" t="str">
        <f t="shared" si="1061"/>
        <v/>
      </c>
      <c r="AM1285" s="199">
        <f t="shared" si="1064"/>
        <v>13.538670810036567</v>
      </c>
      <c r="AN1285" s="197">
        <f t="shared" si="1066"/>
        <v>0</v>
      </c>
      <c r="AO1285" s="197">
        <f t="shared" si="1067"/>
        <v>0</v>
      </c>
      <c r="AP1285" s="197">
        <f t="shared" si="1068"/>
        <v>0</v>
      </c>
      <c r="AQ1285" s="197">
        <f t="shared" si="1069"/>
        <v>0</v>
      </c>
      <c r="AR1285" s="197" t="str">
        <f t="shared" si="1070"/>
        <v/>
      </c>
      <c r="AS1285" s="197" t="str">
        <f t="shared" si="1071"/>
        <v/>
      </c>
      <c r="AT1285" s="197" t="str">
        <f t="shared" si="1072"/>
        <v/>
      </c>
      <c r="AU1285" s="197" t="str">
        <f t="shared" si="1073"/>
        <v/>
      </c>
      <c r="AV1285" s="199">
        <f t="shared" ca="1" si="1065"/>
        <v>2.1508186605805584</v>
      </c>
      <c r="AX1285" s="162">
        <f t="shared" si="1074"/>
        <v>0</v>
      </c>
      <c r="AY1285" s="162">
        <f t="shared" si="1075"/>
        <v>0</v>
      </c>
      <c r="AZ1285" s="162">
        <f t="shared" si="1076"/>
        <v>0</v>
      </c>
      <c r="BA1285" s="162">
        <f t="shared" si="1077"/>
        <v>0</v>
      </c>
      <c r="BB1285" s="162" t="str">
        <f t="shared" si="1078"/>
        <v/>
      </c>
      <c r="BC1285" s="162" t="str">
        <f t="shared" si="1079"/>
        <v/>
      </c>
      <c r="BD1285" s="162" t="str">
        <f t="shared" si="1080"/>
        <v/>
      </c>
      <c r="BE1285" s="162" t="str">
        <f t="shared" si="1081"/>
        <v/>
      </c>
      <c r="BG1285" s="169">
        <f t="shared" si="1062"/>
        <v>31.011567539666988</v>
      </c>
      <c r="BH1285" s="169">
        <f t="shared" ca="1" si="1063"/>
        <v>2.0228229595374523</v>
      </c>
    </row>
    <row r="1286" spans="11:60" x14ac:dyDescent="0.25">
      <c r="K1286" s="199">
        <f t="shared" si="1036"/>
        <v>31.062953732773313</v>
      </c>
      <c r="L1286" s="201">
        <f t="shared" si="1037"/>
        <v>0.26052009753261396</v>
      </c>
      <c r="M1286" s="201">
        <f t="shared" si="1038"/>
        <v>0.26271112816564957</v>
      </c>
      <c r="N1286" s="201">
        <f t="shared" si="1039"/>
        <v>0.27613787091683395</v>
      </c>
      <c r="O1286" s="201">
        <f t="shared" si="1040"/>
        <v>0.26076080675599078</v>
      </c>
      <c r="P1286" s="201" t="str">
        <f t="shared" si="1041"/>
        <v/>
      </c>
      <c r="Q1286" s="201" t="str">
        <f t="shared" si="1042"/>
        <v/>
      </c>
      <c r="R1286" s="201" t="str">
        <f t="shared" si="1043"/>
        <v/>
      </c>
      <c r="S1286" s="201" t="str">
        <f t="shared" si="1044"/>
        <v/>
      </c>
      <c r="T1286" s="199">
        <f t="shared" si="1045"/>
        <v>0</v>
      </c>
      <c r="U1286" s="199">
        <f t="shared" si="1046"/>
        <v>0</v>
      </c>
      <c r="V1286" s="199">
        <f t="shared" si="1047"/>
        <v>0</v>
      </c>
      <c r="W1286" s="199">
        <f t="shared" si="1048"/>
        <v>0</v>
      </c>
      <c r="X1286" s="199" t="str">
        <f t="shared" si="1049"/>
        <v/>
      </c>
      <c r="Y1286" s="199" t="str">
        <f t="shared" si="1050"/>
        <v/>
      </c>
      <c r="Z1286" s="199" t="str">
        <f t="shared" si="1051"/>
        <v/>
      </c>
      <c r="AA1286" s="199" t="str">
        <f t="shared" si="1052"/>
        <v/>
      </c>
      <c r="AB1286" s="201">
        <f t="shared" ca="1" si="1053"/>
        <v>2.0851674917373515</v>
      </c>
      <c r="AD1286" s="162">
        <f t="shared" si="1054"/>
        <v>0</v>
      </c>
      <c r="AE1286" s="162">
        <f t="shared" si="1055"/>
        <v>0</v>
      </c>
      <c r="AF1286" s="162">
        <f t="shared" si="1056"/>
        <v>0</v>
      </c>
      <c r="AG1286" s="162">
        <f t="shared" si="1057"/>
        <v>0</v>
      </c>
      <c r="AH1286" s="162" t="str">
        <f t="shared" si="1058"/>
        <v/>
      </c>
      <c r="AI1286" s="162" t="str">
        <f t="shared" si="1059"/>
        <v/>
      </c>
      <c r="AJ1286" s="162" t="str">
        <f t="shared" si="1060"/>
        <v/>
      </c>
      <c r="AK1286" s="162" t="str">
        <f t="shared" si="1061"/>
        <v/>
      </c>
      <c r="AM1286" s="199">
        <f t="shared" si="1064"/>
        <v>13.549887604411079</v>
      </c>
      <c r="AN1286" s="197">
        <f t="shared" si="1066"/>
        <v>0</v>
      </c>
      <c r="AO1286" s="197">
        <f t="shared" si="1067"/>
        <v>0</v>
      </c>
      <c r="AP1286" s="197">
        <f t="shared" si="1068"/>
        <v>0</v>
      </c>
      <c r="AQ1286" s="197">
        <f t="shared" si="1069"/>
        <v>0</v>
      </c>
      <c r="AR1286" s="197" t="str">
        <f t="shared" si="1070"/>
        <v/>
      </c>
      <c r="AS1286" s="197" t="str">
        <f t="shared" si="1071"/>
        <v/>
      </c>
      <c r="AT1286" s="197" t="str">
        <f t="shared" si="1072"/>
        <v/>
      </c>
      <c r="AU1286" s="197" t="str">
        <f t="shared" si="1073"/>
        <v/>
      </c>
      <c r="AV1286" s="199">
        <f t="shared" ca="1" si="1065"/>
        <v>2.0636549008191998</v>
      </c>
      <c r="AX1286" s="162">
        <f t="shared" si="1074"/>
        <v>0</v>
      </c>
      <c r="AY1286" s="162">
        <f t="shared" si="1075"/>
        <v>0</v>
      </c>
      <c r="AZ1286" s="162">
        <f t="shared" si="1076"/>
        <v>0</v>
      </c>
      <c r="BA1286" s="162">
        <f t="shared" si="1077"/>
        <v>0</v>
      </c>
      <c r="BB1286" s="162" t="str">
        <f t="shared" si="1078"/>
        <v/>
      </c>
      <c r="BC1286" s="162" t="str">
        <f t="shared" si="1079"/>
        <v/>
      </c>
      <c r="BD1286" s="162" t="str">
        <f t="shared" si="1080"/>
        <v/>
      </c>
      <c r="BE1286" s="162" t="str">
        <f t="shared" si="1081"/>
        <v/>
      </c>
      <c r="BG1286" s="169">
        <f t="shared" si="1062"/>
        <v>31.03726063622015</v>
      </c>
      <c r="BH1286" s="169">
        <f t="shared" ca="1" si="1063"/>
        <v>2.1540784576004213</v>
      </c>
    </row>
    <row r="1287" spans="11:60" x14ac:dyDescent="0.25">
      <c r="K1287" s="199">
        <f t="shared" si="1036"/>
        <v>31.088646829326475</v>
      </c>
      <c r="L1287" s="201">
        <f t="shared" si="1037"/>
        <v>0.26073558148425385</v>
      </c>
      <c r="M1287" s="201">
        <f t="shared" si="1038"/>
        <v>0.26292842438414887</v>
      </c>
      <c r="N1287" s="201">
        <f t="shared" si="1039"/>
        <v>0.27636627279517706</v>
      </c>
      <c r="O1287" s="201">
        <f t="shared" si="1040"/>
        <v>0.26097648980541671</v>
      </c>
      <c r="P1287" s="201" t="str">
        <f t="shared" si="1041"/>
        <v/>
      </c>
      <c r="Q1287" s="201" t="str">
        <f t="shared" si="1042"/>
        <v/>
      </c>
      <c r="R1287" s="201" t="str">
        <f t="shared" si="1043"/>
        <v/>
      </c>
      <c r="S1287" s="201" t="str">
        <f t="shared" si="1044"/>
        <v/>
      </c>
      <c r="T1287" s="199">
        <f t="shared" si="1045"/>
        <v>0</v>
      </c>
      <c r="U1287" s="199">
        <f t="shared" si="1046"/>
        <v>0</v>
      </c>
      <c r="V1287" s="199">
        <f t="shared" si="1047"/>
        <v>0</v>
      </c>
      <c r="W1287" s="199">
        <f t="shared" si="1048"/>
        <v>0</v>
      </c>
      <c r="X1287" s="199" t="str">
        <f t="shared" si="1049"/>
        <v/>
      </c>
      <c r="Y1287" s="199" t="str">
        <f t="shared" si="1050"/>
        <v/>
      </c>
      <c r="Z1287" s="199" t="str">
        <f t="shared" si="1051"/>
        <v/>
      </c>
      <c r="AA1287" s="199" t="str">
        <f t="shared" si="1052"/>
        <v/>
      </c>
      <c r="AB1287" s="201">
        <f t="shared" ca="1" si="1053"/>
        <v>2.1037950430160719</v>
      </c>
      <c r="AD1287" s="162">
        <f t="shared" si="1054"/>
        <v>0</v>
      </c>
      <c r="AE1287" s="162">
        <f t="shared" si="1055"/>
        <v>0</v>
      </c>
      <c r="AF1287" s="162">
        <f t="shared" si="1056"/>
        <v>0</v>
      </c>
      <c r="AG1287" s="162">
        <f t="shared" si="1057"/>
        <v>0</v>
      </c>
      <c r="AH1287" s="162" t="str">
        <f t="shared" si="1058"/>
        <v/>
      </c>
      <c r="AI1287" s="162" t="str">
        <f t="shared" si="1059"/>
        <v/>
      </c>
      <c r="AJ1287" s="162" t="str">
        <f t="shared" si="1060"/>
        <v/>
      </c>
      <c r="AK1287" s="162" t="str">
        <f t="shared" si="1061"/>
        <v/>
      </c>
      <c r="AM1287" s="199">
        <f t="shared" si="1064"/>
        <v>13.561104398785591</v>
      </c>
      <c r="AN1287" s="197">
        <f t="shared" si="1066"/>
        <v>0</v>
      </c>
      <c r="AO1287" s="197">
        <f t="shared" si="1067"/>
        <v>0</v>
      </c>
      <c r="AP1287" s="197">
        <f t="shared" si="1068"/>
        <v>0</v>
      </c>
      <c r="AQ1287" s="197">
        <f t="shared" si="1069"/>
        <v>0</v>
      </c>
      <c r="AR1287" s="197" t="str">
        <f t="shared" si="1070"/>
        <v/>
      </c>
      <c r="AS1287" s="197" t="str">
        <f t="shared" si="1071"/>
        <v/>
      </c>
      <c r="AT1287" s="197" t="str">
        <f t="shared" si="1072"/>
        <v/>
      </c>
      <c r="AU1287" s="197" t="str">
        <f t="shared" si="1073"/>
        <v/>
      </c>
      <c r="AV1287" s="199">
        <f t="shared" ca="1" si="1065"/>
        <v>2.0742361048265034</v>
      </c>
      <c r="AX1287" s="162">
        <f t="shared" si="1074"/>
        <v>0</v>
      </c>
      <c r="AY1287" s="162">
        <f t="shared" si="1075"/>
        <v>0</v>
      </c>
      <c r="AZ1287" s="162">
        <f t="shared" si="1076"/>
        <v>0</v>
      </c>
      <c r="BA1287" s="162">
        <f t="shared" si="1077"/>
        <v>0</v>
      </c>
      <c r="BB1287" s="162" t="str">
        <f t="shared" si="1078"/>
        <v/>
      </c>
      <c r="BC1287" s="162" t="str">
        <f t="shared" si="1079"/>
        <v/>
      </c>
      <c r="BD1287" s="162" t="str">
        <f t="shared" si="1080"/>
        <v/>
      </c>
      <c r="BE1287" s="162" t="str">
        <f t="shared" si="1081"/>
        <v/>
      </c>
      <c r="BG1287" s="169">
        <f t="shared" si="1062"/>
        <v>31.062953732773313</v>
      </c>
      <c r="BH1287" s="169">
        <f t="shared" ca="1" si="1063"/>
        <v>2.0851674917373515</v>
      </c>
    </row>
    <row r="1288" spans="11:60" x14ac:dyDescent="0.25">
      <c r="K1288" s="199">
        <f t="shared" si="1036"/>
        <v>31.114339925879637</v>
      </c>
      <c r="L1288" s="201">
        <f t="shared" si="1037"/>
        <v>0.26095106543589375</v>
      </c>
      <c r="M1288" s="201">
        <f t="shared" si="1038"/>
        <v>0.26314572060264818</v>
      </c>
      <c r="N1288" s="201">
        <f t="shared" si="1039"/>
        <v>0.27659467467352017</v>
      </c>
      <c r="O1288" s="201">
        <f t="shared" si="1040"/>
        <v>0.2611921728548427</v>
      </c>
      <c r="P1288" s="201" t="str">
        <f t="shared" si="1041"/>
        <v/>
      </c>
      <c r="Q1288" s="201" t="str">
        <f t="shared" si="1042"/>
        <v/>
      </c>
      <c r="R1288" s="201" t="str">
        <f t="shared" si="1043"/>
        <v/>
      </c>
      <c r="S1288" s="201" t="str">
        <f t="shared" si="1044"/>
        <v/>
      </c>
      <c r="T1288" s="199">
        <f t="shared" si="1045"/>
        <v>0</v>
      </c>
      <c r="U1288" s="199">
        <f t="shared" si="1046"/>
        <v>0</v>
      </c>
      <c r="V1288" s="199">
        <f t="shared" si="1047"/>
        <v>0</v>
      </c>
      <c r="W1288" s="199">
        <f t="shared" si="1048"/>
        <v>0</v>
      </c>
      <c r="X1288" s="199" t="str">
        <f t="shared" si="1049"/>
        <v/>
      </c>
      <c r="Y1288" s="199" t="str">
        <f t="shared" si="1050"/>
        <v/>
      </c>
      <c r="Z1288" s="199" t="str">
        <f t="shared" si="1051"/>
        <v/>
      </c>
      <c r="AA1288" s="199" t="str">
        <f t="shared" si="1052"/>
        <v/>
      </c>
      <c r="AB1288" s="201">
        <f t="shared" ca="1" si="1053"/>
        <v>2.1134190458811482</v>
      </c>
      <c r="AD1288" s="162">
        <f t="shared" si="1054"/>
        <v>0</v>
      </c>
      <c r="AE1288" s="162">
        <f t="shared" si="1055"/>
        <v>0</v>
      </c>
      <c r="AF1288" s="162">
        <f t="shared" si="1056"/>
        <v>0</v>
      </c>
      <c r="AG1288" s="162">
        <f t="shared" si="1057"/>
        <v>0</v>
      </c>
      <c r="AH1288" s="162" t="str">
        <f t="shared" si="1058"/>
        <v/>
      </c>
      <c r="AI1288" s="162" t="str">
        <f t="shared" si="1059"/>
        <v/>
      </c>
      <c r="AJ1288" s="162" t="str">
        <f t="shared" si="1060"/>
        <v/>
      </c>
      <c r="AK1288" s="162" t="str">
        <f t="shared" si="1061"/>
        <v/>
      </c>
      <c r="AM1288" s="199">
        <f t="shared" si="1064"/>
        <v>13.572321193160104</v>
      </c>
      <c r="AN1288" s="197">
        <f t="shared" si="1066"/>
        <v>0</v>
      </c>
      <c r="AO1288" s="197">
        <f t="shared" si="1067"/>
        <v>0</v>
      </c>
      <c r="AP1288" s="197">
        <f t="shared" si="1068"/>
        <v>0</v>
      </c>
      <c r="AQ1288" s="197">
        <f t="shared" si="1069"/>
        <v>0</v>
      </c>
      <c r="AR1288" s="197" t="str">
        <f t="shared" si="1070"/>
        <v/>
      </c>
      <c r="AS1288" s="197" t="str">
        <f t="shared" si="1071"/>
        <v/>
      </c>
      <c r="AT1288" s="197" t="str">
        <f t="shared" si="1072"/>
        <v/>
      </c>
      <c r="AU1288" s="197" t="str">
        <f t="shared" si="1073"/>
        <v/>
      </c>
      <c r="AV1288" s="199">
        <f t="shared" ca="1" si="1065"/>
        <v>2.1376044687668045</v>
      </c>
      <c r="AX1288" s="162">
        <f t="shared" si="1074"/>
        <v>0</v>
      </c>
      <c r="AY1288" s="162">
        <f t="shared" si="1075"/>
        <v>0</v>
      </c>
      <c r="AZ1288" s="162">
        <f t="shared" si="1076"/>
        <v>0</v>
      </c>
      <c r="BA1288" s="162">
        <f t="shared" si="1077"/>
        <v>0</v>
      </c>
      <c r="BB1288" s="162" t="str">
        <f t="shared" si="1078"/>
        <v/>
      </c>
      <c r="BC1288" s="162" t="str">
        <f t="shared" si="1079"/>
        <v/>
      </c>
      <c r="BD1288" s="162" t="str">
        <f t="shared" si="1080"/>
        <v/>
      </c>
      <c r="BE1288" s="162" t="str">
        <f t="shared" si="1081"/>
        <v/>
      </c>
      <c r="BG1288" s="169">
        <f t="shared" si="1062"/>
        <v>31.088646829326475</v>
      </c>
      <c r="BH1288" s="169">
        <f t="shared" ca="1" si="1063"/>
        <v>2.1037950430160719</v>
      </c>
    </row>
    <row r="1289" spans="11:60" x14ac:dyDescent="0.25">
      <c r="K1289" s="199">
        <f t="shared" si="1036"/>
        <v>31.140033022432799</v>
      </c>
      <c r="L1289" s="201">
        <f t="shared" si="1037"/>
        <v>0.26116654938753359</v>
      </c>
      <c r="M1289" s="201">
        <f t="shared" si="1038"/>
        <v>0.26336301682114743</v>
      </c>
      <c r="N1289" s="201">
        <f t="shared" si="1039"/>
        <v>0.27682307655186333</v>
      </c>
      <c r="O1289" s="201">
        <f t="shared" si="1040"/>
        <v>0.26140785590426868</v>
      </c>
      <c r="P1289" s="201" t="str">
        <f t="shared" si="1041"/>
        <v/>
      </c>
      <c r="Q1289" s="201" t="str">
        <f t="shared" si="1042"/>
        <v/>
      </c>
      <c r="R1289" s="201" t="str">
        <f t="shared" si="1043"/>
        <v/>
      </c>
      <c r="S1289" s="201" t="str">
        <f t="shared" si="1044"/>
        <v/>
      </c>
      <c r="T1289" s="199">
        <f t="shared" si="1045"/>
        <v>0</v>
      </c>
      <c r="U1289" s="199">
        <f t="shared" si="1046"/>
        <v>0</v>
      </c>
      <c r="V1289" s="199">
        <f t="shared" si="1047"/>
        <v>0</v>
      </c>
      <c r="W1289" s="199">
        <f t="shared" si="1048"/>
        <v>0</v>
      </c>
      <c r="X1289" s="199" t="str">
        <f t="shared" si="1049"/>
        <v/>
      </c>
      <c r="Y1289" s="199" t="str">
        <f t="shared" si="1050"/>
        <v/>
      </c>
      <c r="Z1289" s="199" t="str">
        <f t="shared" si="1051"/>
        <v/>
      </c>
      <c r="AA1289" s="199" t="str">
        <f t="shared" si="1052"/>
        <v/>
      </c>
      <c r="AB1289" s="201">
        <f t="shared" ca="1" si="1053"/>
        <v>2.0008850821974731</v>
      </c>
      <c r="AD1289" s="162">
        <f t="shared" si="1054"/>
        <v>0</v>
      </c>
      <c r="AE1289" s="162">
        <f t="shared" si="1055"/>
        <v>0</v>
      </c>
      <c r="AF1289" s="162">
        <f t="shared" si="1056"/>
        <v>0</v>
      </c>
      <c r="AG1289" s="162">
        <f t="shared" si="1057"/>
        <v>0</v>
      </c>
      <c r="AH1289" s="162" t="str">
        <f t="shared" si="1058"/>
        <v/>
      </c>
      <c r="AI1289" s="162" t="str">
        <f t="shared" si="1059"/>
        <v/>
      </c>
      <c r="AJ1289" s="162" t="str">
        <f t="shared" si="1060"/>
        <v/>
      </c>
      <c r="AK1289" s="162" t="str">
        <f t="shared" si="1061"/>
        <v/>
      </c>
      <c r="AM1289" s="199">
        <f t="shared" si="1064"/>
        <v>13.583537987534616</v>
      </c>
      <c r="AN1289" s="197">
        <f t="shared" si="1066"/>
        <v>0</v>
      </c>
      <c r="AO1289" s="197">
        <f t="shared" si="1067"/>
        <v>0</v>
      </c>
      <c r="AP1289" s="197">
        <f t="shared" si="1068"/>
        <v>0</v>
      </c>
      <c r="AQ1289" s="197">
        <f t="shared" si="1069"/>
        <v>0</v>
      </c>
      <c r="AR1289" s="197" t="str">
        <f t="shared" si="1070"/>
        <v/>
      </c>
      <c r="AS1289" s="197" t="str">
        <f t="shared" si="1071"/>
        <v/>
      </c>
      <c r="AT1289" s="197" t="str">
        <f t="shared" si="1072"/>
        <v/>
      </c>
      <c r="AU1289" s="197" t="str">
        <f t="shared" si="1073"/>
        <v/>
      </c>
      <c r="AV1289" s="199">
        <f t="shared" ca="1" si="1065"/>
        <v>2.1808357777319554</v>
      </c>
      <c r="AX1289" s="162">
        <f t="shared" si="1074"/>
        <v>0</v>
      </c>
      <c r="AY1289" s="162">
        <f t="shared" si="1075"/>
        <v>0</v>
      </c>
      <c r="AZ1289" s="162">
        <f t="shared" si="1076"/>
        <v>0</v>
      </c>
      <c r="BA1289" s="162">
        <f t="shared" si="1077"/>
        <v>0</v>
      </c>
      <c r="BB1289" s="162" t="str">
        <f t="shared" si="1078"/>
        <v/>
      </c>
      <c r="BC1289" s="162" t="str">
        <f t="shared" si="1079"/>
        <v/>
      </c>
      <c r="BD1289" s="162" t="str">
        <f t="shared" si="1080"/>
        <v/>
      </c>
      <c r="BE1289" s="162" t="str">
        <f t="shared" si="1081"/>
        <v/>
      </c>
      <c r="BG1289" s="169">
        <f t="shared" si="1062"/>
        <v>31.114339925879637</v>
      </c>
      <c r="BH1289" s="169">
        <f t="shared" ca="1" si="1063"/>
        <v>2.1134190458811482</v>
      </c>
    </row>
    <row r="1290" spans="11:60" x14ac:dyDescent="0.25">
      <c r="K1290" s="199">
        <f t="shared" si="1036"/>
        <v>31.165726118985962</v>
      </c>
      <c r="L1290" s="201">
        <f t="shared" si="1037"/>
        <v>0.26138203333917348</v>
      </c>
      <c r="M1290" s="201">
        <f t="shared" si="1038"/>
        <v>0.2635803130396468</v>
      </c>
      <c r="N1290" s="201">
        <f t="shared" si="1039"/>
        <v>0.27705147843020644</v>
      </c>
      <c r="O1290" s="201">
        <f t="shared" si="1040"/>
        <v>0.26162353895369461</v>
      </c>
      <c r="P1290" s="201" t="str">
        <f t="shared" si="1041"/>
        <v/>
      </c>
      <c r="Q1290" s="201" t="str">
        <f t="shared" si="1042"/>
        <v/>
      </c>
      <c r="R1290" s="201" t="str">
        <f t="shared" si="1043"/>
        <v/>
      </c>
      <c r="S1290" s="201" t="str">
        <f t="shared" si="1044"/>
        <v/>
      </c>
      <c r="T1290" s="199">
        <f t="shared" si="1045"/>
        <v>0</v>
      </c>
      <c r="U1290" s="199">
        <f t="shared" si="1046"/>
        <v>0</v>
      </c>
      <c r="V1290" s="199">
        <f t="shared" si="1047"/>
        <v>0</v>
      </c>
      <c r="W1290" s="199">
        <f t="shared" si="1048"/>
        <v>0</v>
      </c>
      <c r="X1290" s="199" t="str">
        <f t="shared" si="1049"/>
        <v/>
      </c>
      <c r="Y1290" s="199" t="str">
        <f t="shared" si="1050"/>
        <v/>
      </c>
      <c r="Z1290" s="199" t="str">
        <f t="shared" si="1051"/>
        <v/>
      </c>
      <c r="AA1290" s="199" t="str">
        <f t="shared" si="1052"/>
        <v/>
      </c>
      <c r="AB1290" s="201">
        <f t="shared" ca="1" si="1053"/>
        <v>2.1056445313292795</v>
      </c>
      <c r="AD1290" s="162">
        <f t="shared" si="1054"/>
        <v>0</v>
      </c>
      <c r="AE1290" s="162">
        <f t="shared" si="1055"/>
        <v>0</v>
      </c>
      <c r="AF1290" s="162">
        <f t="shared" si="1056"/>
        <v>0</v>
      </c>
      <c r="AG1290" s="162">
        <f t="shared" si="1057"/>
        <v>0</v>
      </c>
      <c r="AH1290" s="162" t="str">
        <f t="shared" si="1058"/>
        <v/>
      </c>
      <c r="AI1290" s="162" t="str">
        <f t="shared" si="1059"/>
        <v/>
      </c>
      <c r="AJ1290" s="162" t="str">
        <f t="shared" si="1060"/>
        <v/>
      </c>
      <c r="AK1290" s="162" t="str">
        <f t="shared" si="1061"/>
        <v/>
      </c>
      <c r="AM1290" s="199">
        <f t="shared" si="1064"/>
        <v>13.594754781909128</v>
      </c>
      <c r="AN1290" s="197">
        <f t="shared" si="1066"/>
        <v>0</v>
      </c>
      <c r="AO1290" s="197">
        <f t="shared" si="1067"/>
        <v>0</v>
      </c>
      <c r="AP1290" s="197">
        <f t="shared" si="1068"/>
        <v>0</v>
      </c>
      <c r="AQ1290" s="197">
        <f t="shared" si="1069"/>
        <v>0</v>
      </c>
      <c r="AR1290" s="197" t="str">
        <f t="shared" si="1070"/>
        <v/>
      </c>
      <c r="AS1290" s="197" t="str">
        <f t="shared" si="1071"/>
        <v/>
      </c>
      <c r="AT1290" s="197" t="str">
        <f t="shared" si="1072"/>
        <v/>
      </c>
      <c r="AU1290" s="197" t="str">
        <f t="shared" si="1073"/>
        <v/>
      </c>
      <c r="AV1290" s="199">
        <f t="shared" ca="1" si="1065"/>
        <v>2.0771723779161069</v>
      </c>
      <c r="AX1290" s="162">
        <f t="shared" si="1074"/>
        <v>0</v>
      </c>
      <c r="AY1290" s="162">
        <f t="shared" si="1075"/>
        <v>0</v>
      </c>
      <c r="AZ1290" s="162">
        <f t="shared" si="1076"/>
        <v>0</v>
      </c>
      <c r="BA1290" s="162">
        <f t="shared" si="1077"/>
        <v>0</v>
      </c>
      <c r="BB1290" s="162" t="str">
        <f t="shared" si="1078"/>
        <v/>
      </c>
      <c r="BC1290" s="162" t="str">
        <f t="shared" si="1079"/>
        <v/>
      </c>
      <c r="BD1290" s="162" t="str">
        <f t="shared" si="1080"/>
        <v/>
      </c>
      <c r="BE1290" s="162" t="str">
        <f t="shared" si="1081"/>
        <v/>
      </c>
      <c r="BG1290" s="169">
        <f t="shared" si="1062"/>
        <v>31.140033022432799</v>
      </c>
      <c r="BH1290" s="169">
        <f t="shared" ca="1" si="1063"/>
        <v>2.0008850821974731</v>
      </c>
    </row>
    <row r="1291" spans="11:60" x14ac:dyDescent="0.25">
      <c r="K1291" s="199">
        <f t="shared" si="1036"/>
        <v>31.191419215539124</v>
      </c>
      <c r="L1291" s="201">
        <f t="shared" si="1037"/>
        <v>0.26159751729081338</v>
      </c>
      <c r="M1291" s="201">
        <f t="shared" si="1038"/>
        <v>0.26379760925814605</v>
      </c>
      <c r="N1291" s="201">
        <f t="shared" si="1039"/>
        <v>0.27727988030854955</v>
      </c>
      <c r="O1291" s="201">
        <f t="shared" si="1040"/>
        <v>0.2618392220031206</v>
      </c>
      <c r="P1291" s="201" t="str">
        <f t="shared" si="1041"/>
        <v/>
      </c>
      <c r="Q1291" s="201" t="str">
        <f t="shared" si="1042"/>
        <v/>
      </c>
      <c r="R1291" s="201" t="str">
        <f t="shared" si="1043"/>
        <v/>
      </c>
      <c r="S1291" s="201" t="str">
        <f t="shared" si="1044"/>
        <v/>
      </c>
      <c r="T1291" s="199">
        <f t="shared" si="1045"/>
        <v>0</v>
      </c>
      <c r="U1291" s="199">
        <f t="shared" si="1046"/>
        <v>0</v>
      </c>
      <c r="V1291" s="199">
        <f t="shared" si="1047"/>
        <v>0</v>
      </c>
      <c r="W1291" s="199">
        <f t="shared" si="1048"/>
        <v>0</v>
      </c>
      <c r="X1291" s="199" t="str">
        <f t="shared" si="1049"/>
        <v/>
      </c>
      <c r="Y1291" s="199" t="str">
        <f t="shared" si="1050"/>
        <v/>
      </c>
      <c r="Z1291" s="199" t="str">
        <f t="shared" si="1051"/>
        <v/>
      </c>
      <c r="AA1291" s="199" t="str">
        <f t="shared" si="1052"/>
        <v/>
      </c>
      <c r="AB1291" s="201">
        <f t="shared" ca="1" si="1053"/>
        <v>2.1404628357483566</v>
      </c>
      <c r="AD1291" s="162">
        <f t="shared" si="1054"/>
        <v>0</v>
      </c>
      <c r="AE1291" s="162">
        <f t="shared" si="1055"/>
        <v>0</v>
      </c>
      <c r="AF1291" s="162">
        <f t="shared" si="1056"/>
        <v>0</v>
      </c>
      <c r="AG1291" s="162">
        <f t="shared" si="1057"/>
        <v>0</v>
      </c>
      <c r="AH1291" s="162" t="str">
        <f t="shared" si="1058"/>
        <v/>
      </c>
      <c r="AI1291" s="162" t="str">
        <f t="shared" si="1059"/>
        <v/>
      </c>
      <c r="AJ1291" s="162" t="str">
        <f t="shared" si="1060"/>
        <v/>
      </c>
      <c r="AK1291" s="162" t="str">
        <f t="shared" si="1061"/>
        <v/>
      </c>
      <c r="AM1291" s="199">
        <f t="shared" si="1064"/>
        <v>13.60597157628364</v>
      </c>
      <c r="AN1291" s="197">
        <f t="shared" si="1066"/>
        <v>0</v>
      </c>
      <c r="AO1291" s="197">
        <f t="shared" si="1067"/>
        <v>0</v>
      </c>
      <c r="AP1291" s="197">
        <f t="shared" si="1068"/>
        <v>0</v>
      </c>
      <c r="AQ1291" s="197">
        <f t="shared" si="1069"/>
        <v>0</v>
      </c>
      <c r="AR1291" s="197" t="str">
        <f t="shared" si="1070"/>
        <v/>
      </c>
      <c r="AS1291" s="197" t="str">
        <f t="shared" si="1071"/>
        <v/>
      </c>
      <c r="AT1291" s="197" t="str">
        <f t="shared" si="1072"/>
        <v/>
      </c>
      <c r="AU1291" s="197" t="str">
        <f t="shared" si="1073"/>
        <v/>
      </c>
      <c r="AV1291" s="199">
        <f t="shared" ca="1" si="1065"/>
        <v>2.113222873425145</v>
      </c>
      <c r="AX1291" s="162">
        <f t="shared" si="1074"/>
        <v>0</v>
      </c>
      <c r="AY1291" s="162">
        <f t="shared" si="1075"/>
        <v>0</v>
      </c>
      <c r="AZ1291" s="162">
        <f t="shared" si="1076"/>
        <v>0</v>
      </c>
      <c r="BA1291" s="162">
        <f t="shared" si="1077"/>
        <v>0</v>
      </c>
      <c r="BB1291" s="162" t="str">
        <f t="shared" si="1078"/>
        <v/>
      </c>
      <c r="BC1291" s="162" t="str">
        <f t="shared" si="1079"/>
        <v/>
      </c>
      <c r="BD1291" s="162" t="str">
        <f t="shared" si="1080"/>
        <v/>
      </c>
      <c r="BE1291" s="162" t="str">
        <f t="shared" si="1081"/>
        <v/>
      </c>
      <c r="BG1291" s="169">
        <f t="shared" si="1062"/>
        <v>31.165726118985962</v>
      </c>
      <c r="BH1291" s="169">
        <f t="shared" ca="1" si="1063"/>
        <v>2.1056445313292795</v>
      </c>
    </row>
    <row r="1292" spans="11:60" x14ac:dyDescent="0.25">
      <c r="K1292" s="199">
        <f t="shared" si="1036"/>
        <v>31.217112312092286</v>
      </c>
      <c r="L1292" s="201">
        <f t="shared" si="1037"/>
        <v>0.26181300124245321</v>
      </c>
      <c r="M1292" s="201">
        <f t="shared" si="1038"/>
        <v>0.26401490547664536</v>
      </c>
      <c r="N1292" s="201">
        <f t="shared" si="1039"/>
        <v>0.27750828218689266</v>
      </c>
      <c r="O1292" s="201">
        <f t="shared" si="1040"/>
        <v>0.26205490505254653</v>
      </c>
      <c r="P1292" s="201" t="str">
        <f t="shared" si="1041"/>
        <v/>
      </c>
      <c r="Q1292" s="201" t="str">
        <f t="shared" si="1042"/>
        <v/>
      </c>
      <c r="R1292" s="201" t="str">
        <f t="shared" si="1043"/>
        <v/>
      </c>
      <c r="S1292" s="201" t="str">
        <f t="shared" si="1044"/>
        <v/>
      </c>
      <c r="T1292" s="199">
        <f t="shared" si="1045"/>
        <v>0</v>
      </c>
      <c r="U1292" s="199">
        <f t="shared" si="1046"/>
        <v>0</v>
      </c>
      <c r="V1292" s="199">
        <f t="shared" si="1047"/>
        <v>0</v>
      </c>
      <c r="W1292" s="199">
        <f t="shared" si="1048"/>
        <v>0</v>
      </c>
      <c r="X1292" s="199" t="str">
        <f t="shared" si="1049"/>
        <v/>
      </c>
      <c r="Y1292" s="199" t="str">
        <f t="shared" si="1050"/>
        <v/>
      </c>
      <c r="Z1292" s="199" t="str">
        <f t="shared" si="1051"/>
        <v/>
      </c>
      <c r="AA1292" s="199" t="str">
        <f t="shared" si="1052"/>
        <v/>
      </c>
      <c r="AB1292" s="201">
        <f t="shared" ca="1" si="1053"/>
        <v>2.0749042495954355</v>
      </c>
      <c r="AD1292" s="162">
        <f t="shared" si="1054"/>
        <v>0</v>
      </c>
      <c r="AE1292" s="162">
        <f t="shared" si="1055"/>
        <v>0</v>
      </c>
      <c r="AF1292" s="162">
        <f t="shared" si="1056"/>
        <v>0</v>
      </c>
      <c r="AG1292" s="162">
        <f t="shared" si="1057"/>
        <v>0</v>
      </c>
      <c r="AH1292" s="162" t="str">
        <f t="shared" si="1058"/>
        <v/>
      </c>
      <c r="AI1292" s="162" t="str">
        <f t="shared" si="1059"/>
        <v/>
      </c>
      <c r="AJ1292" s="162" t="str">
        <f t="shared" si="1060"/>
        <v/>
      </c>
      <c r="AK1292" s="162" t="str">
        <f t="shared" si="1061"/>
        <v/>
      </c>
      <c r="AM1292" s="199">
        <f t="shared" si="1064"/>
        <v>13.617188370658152</v>
      </c>
      <c r="AN1292" s="197">
        <f t="shared" si="1066"/>
        <v>0</v>
      </c>
      <c r="AO1292" s="197">
        <f t="shared" si="1067"/>
        <v>0</v>
      </c>
      <c r="AP1292" s="197">
        <f t="shared" si="1068"/>
        <v>0</v>
      </c>
      <c r="AQ1292" s="197">
        <f t="shared" si="1069"/>
        <v>0</v>
      </c>
      <c r="AR1292" s="197" t="str">
        <f t="shared" si="1070"/>
        <v/>
      </c>
      <c r="AS1292" s="197" t="str">
        <f t="shared" si="1071"/>
        <v/>
      </c>
      <c r="AT1292" s="197" t="str">
        <f t="shared" si="1072"/>
        <v/>
      </c>
      <c r="AU1292" s="197" t="str">
        <f t="shared" si="1073"/>
        <v/>
      </c>
      <c r="AV1292" s="199">
        <f t="shared" ca="1" si="1065"/>
        <v>2.115507980348946</v>
      </c>
      <c r="AX1292" s="162">
        <f t="shared" si="1074"/>
        <v>0</v>
      </c>
      <c r="AY1292" s="162">
        <f t="shared" si="1075"/>
        <v>0</v>
      </c>
      <c r="AZ1292" s="162">
        <f t="shared" si="1076"/>
        <v>0</v>
      </c>
      <c r="BA1292" s="162">
        <f t="shared" si="1077"/>
        <v>0</v>
      </c>
      <c r="BB1292" s="162" t="str">
        <f t="shared" si="1078"/>
        <v/>
      </c>
      <c r="BC1292" s="162" t="str">
        <f t="shared" si="1079"/>
        <v/>
      </c>
      <c r="BD1292" s="162" t="str">
        <f t="shared" si="1080"/>
        <v/>
      </c>
      <c r="BE1292" s="162" t="str">
        <f t="shared" si="1081"/>
        <v/>
      </c>
      <c r="BG1292" s="169">
        <f t="shared" si="1062"/>
        <v>31.191419215539124</v>
      </c>
      <c r="BH1292" s="169">
        <f t="shared" ca="1" si="1063"/>
        <v>2.1404628357483566</v>
      </c>
    </row>
    <row r="1293" spans="11:60" x14ac:dyDescent="0.25">
      <c r="K1293" s="199">
        <f t="shared" si="1036"/>
        <v>31.242805408645449</v>
      </c>
      <c r="L1293" s="201">
        <f t="shared" si="1037"/>
        <v>0.26202848519409311</v>
      </c>
      <c r="M1293" s="201">
        <f t="shared" si="1038"/>
        <v>0.26423220169514466</v>
      </c>
      <c r="N1293" s="201">
        <f t="shared" si="1039"/>
        <v>0.27773668406523577</v>
      </c>
      <c r="O1293" s="201">
        <f t="shared" si="1040"/>
        <v>0.26227058810197251</v>
      </c>
      <c r="P1293" s="201" t="str">
        <f t="shared" si="1041"/>
        <v/>
      </c>
      <c r="Q1293" s="201" t="str">
        <f t="shared" si="1042"/>
        <v/>
      </c>
      <c r="R1293" s="201" t="str">
        <f t="shared" si="1043"/>
        <v/>
      </c>
      <c r="S1293" s="201" t="str">
        <f t="shared" si="1044"/>
        <v/>
      </c>
      <c r="T1293" s="199">
        <f t="shared" si="1045"/>
        <v>0</v>
      </c>
      <c r="U1293" s="199">
        <f t="shared" si="1046"/>
        <v>0</v>
      </c>
      <c r="V1293" s="199">
        <f t="shared" si="1047"/>
        <v>0</v>
      </c>
      <c r="W1293" s="199">
        <f t="shared" si="1048"/>
        <v>0</v>
      </c>
      <c r="X1293" s="199" t="str">
        <f t="shared" si="1049"/>
        <v/>
      </c>
      <c r="Y1293" s="199" t="str">
        <f t="shared" si="1050"/>
        <v/>
      </c>
      <c r="Z1293" s="199" t="str">
        <f t="shared" si="1051"/>
        <v/>
      </c>
      <c r="AA1293" s="199" t="str">
        <f t="shared" si="1052"/>
        <v/>
      </c>
      <c r="AB1293" s="201">
        <f t="shared" ca="1" si="1053"/>
        <v>2.00264074876827</v>
      </c>
      <c r="AD1293" s="162">
        <f t="shared" si="1054"/>
        <v>0</v>
      </c>
      <c r="AE1293" s="162">
        <f t="shared" si="1055"/>
        <v>0</v>
      </c>
      <c r="AF1293" s="162">
        <f t="shared" si="1056"/>
        <v>0</v>
      </c>
      <c r="AG1293" s="162">
        <f t="shared" si="1057"/>
        <v>0</v>
      </c>
      <c r="AH1293" s="162" t="str">
        <f t="shared" si="1058"/>
        <v/>
      </c>
      <c r="AI1293" s="162" t="str">
        <f t="shared" si="1059"/>
        <v/>
      </c>
      <c r="AJ1293" s="162" t="str">
        <f t="shared" si="1060"/>
        <v/>
      </c>
      <c r="AK1293" s="162" t="str">
        <f t="shared" si="1061"/>
        <v/>
      </c>
      <c r="AM1293" s="199">
        <f t="shared" si="1064"/>
        <v>13.628405165032664</v>
      </c>
      <c r="AN1293" s="197">
        <f t="shared" si="1066"/>
        <v>0</v>
      </c>
      <c r="AO1293" s="197">
        <f t="shared" si="1067"/>
        <v>0</v>
      </c>
      <c r="AP1293" s="197">
        <f t="shared" si="1068"/>
        <v>0</v>
      </c>
      <c r="AQ1293" s="197">
        <f t="shared" si="1069"/>
        <v>0</v>
      </c>
      <c r="AR1293" s="197" t="str">
        <f t="shared" si="1070"/>
        <v/>
      </c>
      <c r="AS1293" s="197" t="str">
        <f t="shared" si="1071"/>
        <v/>
      </c>
      <c r="AT1293" s="197" t="str">
        <f t="shared" si="1072"/>
        <v/>
      </c>
      <c r="AU1293" s="197" t="str">
        <f t="shared" si="1073"/>
        <v/>
      </c>
      <c r="AV1293" s="199">
        <f t="shared" ca="1" si="1065"/>
        <v>2.1361496702113065</v>
      </c>
      <c r="AX1293" s="162">
        <f t="shared" si="1074"/>
        <v>0</v>
      </c>
      <c r="AY1293" s="162">
        <f t="shared" si="1075"/>
        <v>0</v>
      </c>
      <c r="AZ1293" s="162">
        <f t="shared" si="1076"/>
        <v>0</v>
      </c>
      <c r="BA1293" s="162">
        <f t="shared" si="1077"/>
        <v>0</v>
      </c>
      <c r="BB1293" s="162" t="str">
        <f t="shared" si="1078"/>
        <v/>
      </c>
      <c r="BC1293" s="162" t="str">
        <f t="shared" si="1079"/>
        <v/>
      </c>
      <c r="BD1293" s="162" t="str">
        <f t="shared" si="1080"/>
        <v/>
      </c>
      <c r="BE1293" s="162" t="str">
        <f t="shared" si="1081"/>
        <v/>
      </c>
      <c r="BG1293" s="169">
        <f t="shared" si="1062"/>
        <v>31.217112312092286</v>
      </c>
      <c r="BH1293" s="169">
        <f t="shared" ca="1" si="1063"/>
        <v>2.0749042495954355</v>
      </c>
    </row>
    <row r="1294" spans="11:60" x14ac:dyDescent="0.25">
      <c r="K1294" s="199">
        <f t="shared" ref="K1294:K1357" si="1082">K1293+1/($C$74*60)</f>
        <v>31.268498505198611</v>
      </c>
      <c r="L1294" s="201">
        <f t="shared" ref="L1294:L1357" si="1083">IF(Q$56="","",SQRT(($K1294*$K1294)/$Q$72))</f>
        <v>0.262243969145733</v>
      </c>
      <c r="M1294" s="201">
        <f t="shared" ref="M1294:M1357" si="1084">IF(R$56="","",SQRT(($K1294*$K1294)/$R$72))</f>
        <v>0.26444949791364392</v>
      </c>
      <c r="N1294" s="201">
        <f t="shared" ref="N1294:N1357" si="1085">IF(S$56="","",SQRT(($K1294*$K1294)/$S$72))</f>
        <v>0.27796508594357888</v>
      </c>
      <c r="O1294" s="201">
        <f t="shared" ref="O1294:O1357" si="1086">IF(T$56="","",SQRT(($K1294*$K1294)/$T$72))</f>
        <v>0.2624862711513985</v>
      </c>
      <c r="P1294" s="201" t="str">
        <f t="shared" ref="P1294:P1357" si="1087">IF(U$56="","",SQRT(($K1294*$K1294)/$U$72))</f>
        <v/>
      </c>
      <c r="Q1294" s="201" t="str">
        <f t="shared" ref="Q1294:Q1357" si="1088">IF(V$56="","",SQRT(($K1294*$K1294)/$V$72))</f>
        <v/>
      </c>
      <c r="R1294" s="201" t="str">
        <f t="shared" ref="R1294:R1357" si="1089">IF(W$56="","",SQRT(($K1294*$K1294)/$W$72))</f>
        <v/>
      </c>
      <c r="S1294" s="201" t="str">
        <f t="shared" ref="S1294:S1357" si="1090">IF(X$56="","",SQRT(($K1294*$K1294)/$X$72))</f>
        <v/>
      </c>
      <c r="T1294" s="199">
        <f t="shared" ref="T1294:T1357" si="1091">IF(Q$56="","",IF(ABS(($K1294-Q$60) / ( L1294 / 2.2))&gt;20,0,IF(Q$60&lt;&gt;"",Q$64 * ( POWER(POWER(Q$67, 2),0.5) + POWER(POWER(Q$67, 2),-0.5)  ) / ( POWER(POWER(Q$67, 2),0.5) * EXP( POWER(1 + POWER(Q$67, 2),-1) * ($K1294-Q$60)/ ( L1294 / 2.2) ) + POWER(POWER(Q$67, 2),-0.5) * EXP(- POWER(Q$67, 2) * POWER(1 + POWER(Q$67, 2),-1) * ($K1294-Q$60) / ( L1294 / 2.2) ) ),"")))</f>
        <v>0</v>
      </c>
      <c r="U1294" s="199">
        <f t="shared" ref="U1294:U1357" si="1092">IF(R$56="","",IF(ABS(($K1294-R$60) / ( M1294 / 2.2))&gt;20,0,IF(R$60&lt;&gt;"",R$64 * ( POWER(POWER(R$67, 2),0.5) + POWER(POWER(R$67, 2),-0.5)  ) / ( POWER(POWER(R$67, 2),0.5) * EXP( POWER(1 + POWER(R$67, 2),-1) * ($K1294-R$60)/ ( M1294 / 2.2) ) + POWER(POWER(R$67, 2),-0.5) * EXP(- POWER(R$67, 2) * POWER(1 + POWER(R$67, 2),-1) * ($K1294-R$60) / ( M1294 / 2.2) ) ),"")))</f>
        <v>0</v>
      </c>
      <c r="V1294" s="199">
        <f t="shared" ref="V1294:V1357" si="1093">IF(S$56="","",IF(ABS(($K1294-S$60) / ( N1294 / 2.2))&gt;20,0,IF(S$60&lt;&gt;"",S$64 * ( POWER(POWER(S$67, 2),0.5) + POWER(POWER(S$67, 2),-0.5)  ) / ( POWER(POWER(S$67, 2),0.5) * EXP( POWER(1 + POWER(S$67, 2),-1) * ($K1294-S$60)/ ( N1294 / 2.2) ) + POWER(POWER(S$67, 2),-0.5) * EXP(- POWER(S$67, 2) * POWER(1 + POWER(S$67, 2),-1) * ($K1294-S$60) / ( N1294 / 2.2) ) ),"")))</f>
        <v>0</v>
      </c>
      <c r="W1294" s="199">
        <f t="shared" ref="W1294:W1357" si="1094">IF(T$56="","",IF(ABS(($K1294-T$60) / ( O1294 / 2.2))&gt;20,0,IF(T$60&lt;&gt;"",T$64 * ( POWER(POWER(T$67, 2),0.5) + POWER(POWER(T$67, 2),-0.5)  ) / ( POWER(POWER(T$67, 2),0.5) * EXP( POWER(1 + POWER(T$67, 2),-1) * ($K1294-T$60)/ ( O1294 / 2.2) ) + POWER(POWER(T$67, 2),-0.5) * EXP(- POWER(T$67, 2) * POWER(1 + POWER(T$67, 2),-1) * ($K1294-T$60) / ( O1294 / 2.2) ) ),"")))</f>
        <v>0</v>
      </c>
      <c r="X1294" s="199" t="str">
        <f t="shared" ref="X1294:X1357" si="1095">IF(U$56="","",IF(ABS(($K1294-U$60) / ( P1294 / 2.2))&gt;20,0,IF(U$60&lt;&gt;"",U$64 * ( POWER(POWER(U$67, 2),0.5) + POWER(POWER(U$67, 2),-0.5)  ) / ( POWER(POWER(U$67, 2),0.5) * EXP( POWER(1 + POWER(U$67, 2),-1) * ($K1294-U$60)/ ( P1294 / 2.2) ) + POWER(POWER(U$67, 2),-0.5) * EXP(- POWER(U$67, 2) * POWER(1 + POWER(U$67, 2),-1) * ($K1294-U$60) / ( P1294 / 2.2) ) ),"")))</f>
        <v/>
      </c>
      <c r="Y1294" s="199" t="str">
        <f t="shared" ref="Y1294:Y1357" si="1096">IF(V$56="","",IF(ABS(($K1294-V$60) / ( Q1294 / 2.2))&gt;20,0,IF(V$60&lt;&gt;"",V$64 * ( POWER(POWER(V$67, 2),0.5) + POWER(POWER(V$67, 2),-0.5)  ) / ( POWER(POWER(V$67, 2),0.5) * EXP( POWER(1 + POWER(V$67, 2),-1) * ($K1294-V$60)/ ( Q1294 / 2.2) ) + POWER(POWER(V$67, 2),-0.5) * EXP(- POWER(V$67, 2) * POWER(1 + POWER(V$67, 2),-1) * ($K1294-V$60) / ( Q1294 / 2.2) ) ),"")))</f>
        <v/>
      </c>
      <c r="Z1294" s="199" t="str">
        <f t="shared" ref="Z1294:Z1357" si="1097">IF(W$56="","",IF(ABS(($K1294-W$60) / ( R1294 / 2.2))&gt;20,0,IF(W$60&lt;&gt;"",W$64 * ( POWER(POWER(W$67, 2),0.5) + POWER(POWER(W$67, 2),-0.5)  ) / ( POWER(POWER(W$67, 2),0.5) * EXP( POWER(1 + POWER(W$67, 2),-1) * ($K1294-W$60)/ ( R1294 / 2.2) ) + POWER(POWER(W$67, 2),-0.5) * EXP(- POWER(W$67, 2) * POWER(1 + POWER(W$67, 2),-1) * ($K1294-W$60) / ( R1294 / 2.2) ) ),"")))</f>
        <v/>
      </c>
      <c r="AA1294" s="199" t="str">
        <f t="shared" ref="AA1294:AA1357" si="1098">IF(X$56="","",IF(ABS(($K1294-X$60) / ( S1294 / 2.2))&gt;20,0,IF(X$60&lt;&gt;"",X$64 * ( POWER(POWER(X$67, 2),0.5) + POWER(POWER(X$67, 2),-0.5)  ) / ( POWER(POWER(X$67, 2),0.5) * EXP( POWER(1 + POWER(X$67, 2),-1) * ($K1294-X$60)/ ( S1294 / 2.2) ) + POWER(POWER(X$67, 2),-0.5) * EXP(- POWER(X$67, 2) * POWER(1 + POWER(X$67, 2),-1) * ($K1294-X$60) / ( S1294 / 2.2) ) ),"")))</f>
        <v/>
      </c>
      <c r="AB1294" s="201">
        <f t="shared" ref="AB1294:AB1357" ca="1" si="1099">SUM(T1294:AA1294)+RAND()*$C$69+$C$67</f>
        <v>2.008411399923169</v>
      </c>
      <c r="AD1294" s="162">
        <f t="shared" ref="AD1294:AD1357" si="1100">IF(Q$56="","",($K1294-$K1293)*T1294)</f>
        <v>0</v>
      </c>
      <c r="AE1294" s="162">
        <f t="shared" ref="AE1294:AE1357" si="1101">IF(R$56="","",($K1294-$K1293)*U1294)</f>
        <v>0</v>
      </c>
      <c r="AF1294" s="162">
        <f t="shared" ref="AF1294:AF1357" si="1102">IF(S$56="","",($K1294-$K1293)*V1294)</f>
        <v>0</v>
      </c>
      <c r="AG1294" s="162">
        <f t="shared" ref="AG1294:AG1357" si="1103">IF(T$56="","",($K1294-$K1293)*W1294)</f>
        <v>0</v>
      </c>
      <c r="AH1294" s="162" t="str">
        <f t="shared" ref="AH1294:AH1357" si="1104">IF(U$56="","",($K1294-$K1293)*X1294)</f>
        <v/>
      </c>
      <c r="AI1294" s="162" t="str">
        <f t="shared" ref="AI1294:AI1357" si="1105">IF(V$56="","",($K1294-$K1293)*Y1294)</f>
        <v/>
      </c>
      <c r="AJ1294" s="162" t="str">
        <f t="shared" ref="AJ1294:AJ1357" si="1106">IF(W$56="","",($K1294-$K1293)*Z1294)</f>
        <v/>
      </c>
      <c r="AK1294" s="162" t="str">
        <f t="shared" ref="AK1294:AK1357" si="1107">IF(X$56="","",($K1294-$K1293)*AA1294)</f>
        <v/>
      </c>
      <c r="AM1294" s="199">
        <f t="shared" si="1064"/>
        <v>13.639621959407176</v>
      </c>
      <c r="AN1294" s="197">
        <f t="shared" si="1066"/>
        <v>0</v>
      </c>
      <c r="AO1294" s="197">
        <f t="shared" si="1067"/>
        <v>0</v>
      </c>
      <c r="AP1294" s="197">
        <f t="shared" si="1068"/>
        <v>0</v>
      </c>
      <c r="AQ1294" s="197">
        <f t="shared" si="1069"/>
        <v>0</v>
      </c>
      <c r="AR1294" s="197" t="str">
        <f t="shared" si="1070"/>
        <v/>
      </c>
      <c r="AS1294" s="197" t="str">
        <f t="shared" si="1071"/>
        <v/>
      </c>
      <c r="AT1294" s="197" t="str">
        <f t="shared" si="1072"/>
        <v/>
      </c>
      <c r="AU1294" s="197" t="str">
        <f t="shared" si="1073"/>
        <v/>
      </c>
      <c r="AV1294" s="199">
        <f t="shared" ca="1" si="1065"/>
        <v>2.1527646444454636</v>
      </c>
      <c r="AX1294" s="162">
        <f t="shared" si="1074"/>
        <v>0</v>
      </c>
      <c r="AY1294" s="162">
        <f t="shared" si="1075"/>
        <v>0</v>
      </c>
      <c r="AZ1294" s="162">
        <f t="shared" si="1076"/>
        <v>0</v>
      </c>
      <c r="BA1294" s="162">
        <f t="shared" si="1077"/>
        <v>0</v>
      </c>
      <c r="BB1294" s="162" t="str">
        <f t="shared" si="1078"/>
        <v/>
      </c>
      <c r="BC1294" s="162" t="str">
        <f t="shared" si="1079"/>
        <v/>
      </c>
      <c r="BD1294" s="162" t="str">
        <f t="shared" si="1080"/>
        <v/>
      </c>
      <c r="BE1294" s="162" t="str">
        <f t="shared" si="1081"/>
        <v/>
      </c>
      <c r="BG1294" s="169">
        <f t="shared" ref="BG1294:BG1357" si="1108">IF($C$8="isocratic",K1293,AM1294)</f>
        <v>31.242805408645449</v>
      </c>
      <c r="BH1294" s="169">
        <f t="shared" ref="BH1294:BH1357" ca="1" si="1109">IF($C$8="isocratic",AB1293,AV1294)</f>
        <v>2.00264074876827</v>
      </c>
    </row>
    <row r="1295" spans="11:60" x14ac:dyDescent="0.25">
      <c r="K1295" s="199">
        <f t="shared" si="1082"/>
        <v>31.294191601751773</v>
      </c>
      <c r="L1295" s="201">
        <f t="shared" si="1083"/>
        <v>0.26245945309737284</v>
      </c>
      <c r="M1295" s="201">
        <f t="shared" si="1084"/>
        <v>0.26466679413214322</v>
      </c>
      <c r="N1295" s="201">
        <f t="shared" si="1085"/>
        <v>0.27819348782192199</v>
      </c>
      <c r="O1295" s="201">
        <f t="shared" si="1086"/>
        <v>0.26270195420082443</v>
      </c>
      <c r="P1295" s="201" t="str">
        <f t="shared" si="1087"/>
        <v/>
      </c>
      <c r="Q1295" s="201" t="str">
        <f t="shared" si="1088"/>
        <v/>
      </c>
      <c r="R1295" s="201" t="str">
        <f t="shared" si="1089"/>
        <v/>
      </c>
      <c r="S1295" s="201" t="str">
        <f t="shared" si="1090"/>
        <v/>
      </c>
      <c r="T1295" s="199">
        <f t="shared" si="1091"/>
        <v>0</v>
      </c>
      <c r="U1295" s="199">
        <f t="shared" si="1092"/>
        <v>0</v>
      </c>
      <c r="V1295" s="199">
        <f t="shared" si="1093"/>
        <v>0</v>
      </c>
      <c r="W1295" s="199">
        <f t="shared" si="1094"/>
        <v>0</v>
      </c>
      <c r="X1295" s="199" t="str">
        <f t="shared" si="1095"/>
        <v/>
      </c>
      <c r="Y1295" s="199" t="str">
        <f t="shared" si="1096"/>
        <v/>
      </c>
      <c r="Z1295" s="199" t="str">
        <f t="shared" si="1097"/>
        <v/>
      </c>
      <c r="AA1295" s="199" t="str">
        <f t="shared" si="1098"/>
        <v/>
      </c>
      <c r="AB1295" s="201">
        <f t="shared" ca="1" si="1099"/>
        <v>2.0156481924555401</v>
      </c>
      <c r="AD1295" s="162">
        <f t="shared" si="1100"/>
        <v>0</v>
      </c>
      <c r="AE1295" s="162">
        <f t="shared" si="1101"/>
        <v>0</v>
      </c>
      <c r="AF1295" s="162">
        <f t="shared" si="1102"/>
        <v>0</v>
      </c>
      <c r="AG1295" s="162">
        <f t="shared" si="1103"/>
        <v>0</v>
      </c>
      <c r="AH1295" s="162" t="str">
        <f t="shared" si="1104"/>
        <v/>
      </c>
      <c r="AI1295" s="162" t="str">
        <f t="shared" si="1105"/>
        <v/>
      </c>
      <c r="AJ1295" s="162" t="str">
        <f t="shared" si="1106"/>
        <v/>
      </c>
      <c r="AK1295" s="162" t="str">
        <f t="shared" si="1107"/>
        <v/>
      </c>
      <c r="AM1295" s="199">
        <f t="shared" ref="AM1295:AM1358" si="1110">AM1294+MAX($AK$57:$AR$57)*1.2/3000</f>
        <v>13.650838753781688</v>
      </c>
      <c r="AN1295" s="197">
        <f t="shared" si="1066"/>
        <v>0</v>
      </c>
      <c r="AO1295" s="197">
        <f t="shared" si="1067"/>
        <v>0</v>
      </c>
      <c r="AP1295" s="197">
        <f t="shared" si="1068"/>
        <v>0</v>
      </c>
      <c r="AQ1295" s="197">
        <f t="shared" si="1069"/>
        <v>0</v>
      </c>
      <c r="AR1295" s="197" t="str">
        <f t="shared" si="1070"/>
        <v/>
      </c>
      <c r="AS1295" s="197" t="str">
        <f t="shared" si="1071"/>
        <v/>
      </c>
      <c r="AT1295" s="197" t="str">
        <f t="shared" si="1072"/>
        <v/>
      </c>
      <c r="AU1295" s="197" t="str">
        <f t="shared" si="1073"/>
        <v/>
      </c>
      <c r="AV1295" s="199">
        <f t="shared" ref="AV1295:AV1358" ca="1" si="1111">SUM(AN1295:AU1295)+RAND()*$C$69+K1295*$C$70+$C$67</f>
        <v>2.0813509123314611</v>
      </c>
      <c r="AX1295" s="162">
        <f t="shared" si="1074"/>
        <v>0</v>
      </c>
      <c r="AY1295" s="162">
        <f t="shared" si="1075"/>
        <v>0</v>
      </c>
      <c r="AZ1295" s="162">
        <f t="shared" si="1076"/>
        <v>0</v>
      </c>
      <c r="BA1295" s="162">
        <f t="shared" si="1077"/>
        <v>0</v>
      </c>
      <c r="BB1295" s="162" t="str">
        <f t="shared" si="1078"/>
        <v/>
      </c>
      <c r="BC1295" s="162" t="str">
        <f t="shared" si="1079"/>
        <v/>
      </c>
      <c r="BD1295" s="162" t="str">
        <f t="shared" si="1080"/>
        <v/>
      </c>
      <c r="BE1295" s="162" t="str">
        <f t="shared" si="1081"/>
        <v/>
      </c>
      <c r="BG1295" s="169">
        <f t="shared" si="1108"/>
        <v>31.268498505198611</v>
      </c>
      <c r="BH1295" s="169">
        <f t="shared" ca="1" si="1109"/>
        <v>2.008411399923169</v>
      </c>
    </row>
    <row r="1296" spans="11:60" x14ac:dyDescent="0.25">
      <c r="K1296" s="199">
        <f t="shared" si="1082"/>
        <v>31.319884698304936</v>
      </c>
      <c r="L1296" s="201">
        <f t="shared" si="1083"/>
        <v>0.26267493704901274</v>
      </c>
      <c r="M1296" s="201">
        <f t="shared" si="1084"/>
        <v>0.26488409035064253</v>
      </c>
      <c r="N1296" s="201">
        <f t="shared" si="1085"/>
        <v>0.27842188970026516</v>
      </c>
      <c r="O1296" s="201">
        <f t="shared" si="1086"/>
        <v>0.26291763725025041</v>
      </c>
      <c r="P1296" s="201" t="str">
        <f t="shared" si="1087"/>
        <v/>
      </c>
      <c r="Q1296" s="201" t="str">
        <f t="shared" si="1088"/>
        <v/>
      </c>
      <c r="R1296" s="201" t="str">
        <f t="shared" si="1089"/>
        <v/>
      </c>
      <c r="S1296" s="201" t="str">
        <f t="shared" si="1090"/>
        <v/>
      </c>
      <c r="T1296" s="199">
        <f t="shared" si="1091"/>
        <v>0</v>
      </c>
      <c r="U1296" s="199">
        <f t="shared" si="1092"/>
        <v>0</v>
      </c>
      <c r="V1296" s="199">
        <f t="shared" si="1093"/>
        <v>0</v>
      </c>
      <c r="W1296" s="199">
        <f t="shared" si="1094"/>
        <v>0</v>
      </c>
      <c r="X1296" s="199" t="str">
        <f t="shared" si="1095"/>
        <v/>
      </c>
      <c r="Y1296" s="199" t="str">
        <f t="shared" si="1096"/>
        <v/>
      </c>
      <c r="Z1296" s="199" t="str">
        <f t="shared" si="1097"/>
        <v/>
      </c>
      <c r="AA1296" s="199" t="str">
        <f t="shared" si="1098"/>
        <v/>
      </c>
      <c r="AB1296" s="201">
        <f t="shared" ca="1" si="1099"/>
        <v>2.118569417232631</v>
      </c>
      <c r="AD1296" s="162">
        <f t="shared" si="1100"/>
        <v>0</v>
      </c>
      <c r="AE1296" s="162">
        <f t="shared" si="1101"/>
        <v>0</v>
      </c>
      <c r="AF1296" s="162">
        <f t="shared" si="1102"/>
        <v>0</v>
      </c>
      <c r="AG1296" s="162">
        <f t="shared" si="1103"/>
        <v>0</v>
      </c>
      <c r="AH1296" s="162" t="str">
        <f t="shared" si="1104"/>
        <v/>
      </c>
      <c r="AI1296" s="162" t="str">
        <f t="shared" si="1105"/>
        <v/>
      </c>
      <c r="AJ1296" s="162" t="str">
        <f t="shared" si="1106"/>
        <v/>
      </c>
      <c r="AK1296" s="162" t="str">
        <f t="shared" si="1107"/>
        <v/>
      </c>
      <c r="AM1296" s="199">
        <f t="shared" si="1110"/>
        <v>13.6620555481562</v>
      </c>
      <c r="AN1296" s="197">
        <f t="shared" ref="AN1296:AN1359" si="1112">IF(AK$56="NOT ELUTED","",IF(AK$51="","",IF(ABS(($AM1296-AK$57)/(AK$72/2.2))&gt;20,0,AK$62*(POWER(POWER(AK$66,2),0.5)+POWER(POWER(AK$66,2),-0.5))/(POWER(POWER(AK$66,2),0.5)*EXP(POWER(1+POWER(AK$66,2),-1)*($AM1296-AK$57)/(AK$72/2.2))+POWER(POWER(AK$66,2),-0.5)*EXP(-POWER(AK$66,2)*POWER(1+POWER(AK$66,2),-1)*($AM1296-AK$57)/(AK$72/2.2))))))</f>
        <v>0</v>
      </c>
      <c r="AO1296" s="197">
        <f t="shared" ref="AO1296:AO1359" si="1113">IF(AL$56="NOT ELUTED","",IF(AL$51="","",IF(ABS(($AM1296-AL$57)/(AL$72/2.2))&gt;20,0,AL$62*(POWER(POWER(AL$66,2),0.5)+POWER(POWER(AL$66,2),-0.5))/(POWER(POWER(AL$66,2),0.5)*EXP(POWER(1+POWER(AL$66,2),-1)*($AM1296-AL$57)/(AL$72/2.2))+POWER(POWER(AL$66,2),-0.5)*EXP(-POWER(AL$66,2)*POWER(1+POWER(AL$66,2),-1)*($AM1296-AL$57)/(AL$72/2.2))))))</f>
        <v>0</v>
      </c>
      <c r="AP1296" s="197">
        <f t="shared" ref="AP1296:AP1359" si="1114">IF(AM$56="NOT ELUTED","",IF(AM$51="","",IF(ABS(($AM1296-AM$57)/(AM$72/2.2))&gt;20,0,AM$62*(POWER(POWER(AM$66,2),0.5)+POWER(POWER(AM$66,2),-0.5))/(POWER(POWER(AM$66,2),0.5)*EXP(POWER(1+POWER(AM$66,2),-1)*($AM1296-AM$57)/(AM$72/2.2))+POWER(POWER(AM$66,2),-0.5)*EXP(-POWER(AM$66,2)*POWER(1+POWER(AM$66,2),-1)*($AM1296-AM$57)/(AM$72/2.2))))))</f>
        <v>0</v>
      </c>
      <c r="AQ1296" s="197">
        <f t="shared" ref="AQ1296:AQ1359" si="1115">IF(AN$56="NOT ELUTED","",IF(AN$51="","",IF(ABS(($AM1296-AN$57)/(AN$72/2.2))&gt;20,0,AN$62*(POWER(POWER(AN$66,2),0.5)+POWER(POWER(AN$66,2),-0.5))/(POWER(POWER(AN$66,2),0.5)*EXP(POWER(1+POWER(AN$66,2),-1)*($AM1296-AN$57)/(AN$72/2.2))+POWER(POWER(AN$66,2),-0.5)*EXP(-POWER(AN$66,2)*POWER(1+POWER(AN$66,2),-1)*($AM1296-AN$57)/(AN$72/2.2))))))</f>
        <v>0</v>
      </c>
      <c r="AR1296" s="197" t="str">
        <f t="shared" ref="AR1296:AR1359" si="1116">IF(AO$56="NOT ELUTED","",IF(AO$51="","",IF(ABS(($AM1296-AO$57)/(AO$72/2.2))&gt;20,0,AO$62*(POWER(POWER(AO$66,2),0.5)+POWER(POWER(AO$66,2),-0.5))/(POWER(POWER(AO$66,2),0.5)*EXP(POWER(1+POWER(AO$66,2),-1)*($AM1296-AO$57)/(AO$72/2.2))+POWER(POWER(AO$66,2),-0.5)*EXP(-POWER(AO$66,2)*POWER(1+POWER(AO$66,2),-1)*($AM1296-AO$57)/(AO$72/2.2))))))</f>
        <v/>
      </c>
      <c r="AS1296" s="197" t="str">
        <f t="shared" ref="AS1296:AS1359" si="1117">IF(AP$56="NOT ELUTED","",IF(AP$51="","",IF(ABS(($AM1296-AP$57)/(AP$72/2.2))&gt;20,0,AP$62*(POWER(POWER(AP$66,2),0.5)+POWER(POWER(AP$66,2),-0.5))/(POWER(POWER(AP$66,2),0.5)*EXP(POWER(1+POWER(AP$66,2),-1)*($AM1296-AP$57)/(AP$72/2.2))+POWER(POWER(AP$66,2),-0.5)*EXP(-POWER(AP$66,2)*POWER(1+POWER(AP$66,2),-1)*($AM1296-AP$57)/(AP$72/2.2))))))</f>
        <v/>
      </c>
      <c r="AT1296" s="197" t="str">
        <f t="shared" ref="AT1296:AT1359" si="1118">IF(AQ$56="NOT ELUTED","",IF(AQ$51="","",IF(ABS(($AM1296-AQ$57)/(AQ$72/2.2))&gt;20,0,AQ$62*(POWER(POWER(AQ$66,2),0.5)+POWER(POWER(AQ$66,2),-0.5))/(POWER(POWER(AQ$66,2),0.5)*EXP(POWER(1+POWER(AQ$66,2),-1)*($AM1296-AQ$57)/(AQ$72/2.2))+POWER(POWER(AQ$66,2),-0.5)*EXP(-POWER(AQ$66,2)*POWER(1+POWER(AQ$66,2),-1)*($AM1296-AQ$57)/(AQ$72/2.2))))))</f>
        <v/>
      </c>
      <c r="AU1296" s="197" t="str">
        <f t="shared" ref="AU1296:AU1359" si="1119">IF(AR$56="NOT ELUTED","",IF(AR$51="","",IF(ABS(($AM1296-AR$57)/(AR$72/2.2))&gt;20,0,AR$62*(POWER(POWER(AR$66,2),0.5)+POWER(POWER(AR$66,2),-0.5))/(POWER(POWER(AR$66,2),0.5)*EXP(POWER(1+POWER(AR$66,2),-1)*($AM1296-AR$57)/(AR$72/2.2))+POWER(POWER(AR$66,2),-0.5)*EXP(-POWER(AR$66,2)*POWER(1+POWER(AR$66,2),-1)*($AM1296-AR$57)/(AR$72/2.2))))))</f>
        <v/>
      </c>
      <c r="AV1296" s="199">
        <f t="shared" ca="1" si="1111"/>
        <v>2.0394245469086818</v>
      </c>
      <c r="AX1296" s="162">
        <f t="shared" si="1074"/>
        <v>0</v>
      </c>
      <c r="AY1296" s="162">
        <f t="shared" si="1075"/>
        <v>0</v>
      </c>
      <c r="AZ1296" s="162">
        <f t="shared" si="1076"/>
        <v>0</v>
      </c>
      <c r="BA1296" s="162">
        <f t="shared" si="1077"/>
        <v>0</v>
      </c>
      <c r="BB1296" s="162" t="str">
        <f t="shared" si="1078"/>
        <v/>
      </c>
      <c r="BC1296" s="162" t="str">
        <f t="shared" si="1079"/>
        <v/>
      </c>
      <c r="BD1296" s="162" t="str">
        <f t="shared" si="1080"/>
        <v/>
      </c>
      <c r="BE1296" s="162" t="str">
        <f t="shared" si="1081"/>
        <v/>
      </c>
      <c r="BG1296" s="169">
        <f t="shared" si="1108"/>
        <v>31.294191601751773</v>
      </c>
      <c r="BH1296" s="169">
        <f t="shared" ca="1" si="1109"/>
        <v>2.0156481924555401</v>
      </c>
    </row>
    <row r="1297" spans="11:60" x14ac:dyDescent="0.25">
      <c r="K1297" s="199">
        <f t="shared" si="1082"/>
        <v>31.345577794858098</v>
      </c>
      <c r="L1297" s="201">
        <f t="shared" si="1083"/>
        <v>0.26289042100065263</v>
      </c>
      <c r="M1297" s="201">
        <f t="shared" si="1084"/>
        <v>0.26510138656914184</v>
      </c>
      <c r="N1297" s="201">
        <f t="shared" si="1085"/>
        <v>0.27865029157860827</v>
      </c>
      <c r="O1297" s="201">
        <f t="shared" si="1086"/>
        <v>0.26313332029967634</v>
      </c>
      <c r="P1297" s="201" t="str">
        <f t="shared" si="1087"/>
        <v/>
      </c>
      <c r="Q1297" s="201" t="str">
        <f t="shared" si="1088"/>
        <v/>
      </c>
      <c r="R1297" s="201" t="str">
        <f t="shared" si="1089"/>
        <v/>
      </c>
      <c r="S1297" s="201" t="str">
        <f t="shared" si="1090"/>
        <v/>
      </c>
      <c r="T1297" s="199">
        <f t="shared" si="1091"/>
        <v>0</v>
      </c>
      <c r="U1297" s="199">
        <f t="shared" si="1092"/>
        <v>0</v>
      </c>
      <c r="V1297" s="199">
        <f t="shared" si="1093"/>
        <v>0</v>
      </c>
      <c r="W1297" s="199">
        <f t="shared" si="1094"/>
        <v>0</v>
      </c>
      <c r="X1297" s="199" t="str">
        <f t="shared" si="1095"/>
        <v/>
      </c>
      <c r="Y1297" s="199" t="str">
        <f t="shared" si="1096"/>
        <v/>
      </c>
      <c r="Z1297" s="199" t="str">
        <f t="shared" si="1097"/>
        <v/>
      </c>
      <c r="AA1297" s="199" t="str">
        <f t="shared" si="1098"/>
        <v/>
      </c>
      <c r="AB1297" s="201">
        <f t="shared" ca="1" si="1099"/>
        <v>2.0662299951152785</v>
      </c>
      <c r="AD1297" s="162">
        <f t="shared" si="1100"/>
        <v>0</v>
      </c>
      <c r="AE1297" s="162">
        <f t="shared" si="1101"/>
        <v>0</v>
      </c>
      <c r="AF1297" s="162">
        <f t="shared" si="1102"/>
        <v>0</v>
      </c>
      <c r="AG1297" s="162">
        <f t="shared" si="1103"/>
        <v>0</v>
      </c>
      <c r="AH1297" s="162" t="str">
        <f t="shared" si="1104"/>
        <v/>
      </c>
      <c r="AI1297" s="162" t="str">
        <f t="shared" si="1105"/>
        <v/>
      </c>
      <c r="AJ1297" s="162" t="str">
        <f t="shared" si="1106"/>
        <v/>
      </c>
      <c r="AK1297" s="162" t="str">
        <f t="shared" si="1107"/>
        <v/>
      </c>
      <c r="AM1297" s="199">
        <f t="shared" si="1110"/>
        <v>13.673272342530712</v>
      </c>
      <c r="AN1297" s="197">
        <f t="shared" si="1112"/>
        <v>0</v>
      </c>
      <c r="AO1297" s="197">
        <f t="shared" si="1113"/>
        <v>0</v>
      </c>
      <c r="AP1297" s="197">
        <f t="shared" si="1114"/>
        <v>0</v>
      </c>
      <c r="AQ1297" s="197">
        <f t="shared" si="1115"/>
        <v>0</v>
      </c>
      <c r="AR1297" s="197" t="str">
        <f t="shared" si="1116"/>
        <v/>
      </c>
      <c r="AS1297" s="197" t="str">
        <f t="shared" si="1117"/>
        <v/>
      </c>
      <c r="AT1297" s="197" t="str">
        <f t="shared" si="1118"/>
        <v/>
      </c>
      <c r="AU1297" s="197" t="str">
        <f t="shared" si="1119"/>
        <v/>
      </c>
      <c r="AV1297" s="199">
        <f t="shared" ca="1" si="1111"/>
        <v>2.1875101316667296</v>
      </c>
      <c r="AX1297" s="162">
        <f t="shared" si="1074"/>
        <v>0</v>
      </c>
      <c r="AY1297" s="162">
        <f t="shared" si="1075"/>
        <v>0</v>
      </c>
      <c r="AZ1297" s="162">
        <f t="shared" si="1076"/>
        <v>0</v>
      </c>
      <c r="BA1297" s="162">
        <f t="shared" si="1077"/>
        <v>0</v>
      </c>
      <c r="BB1297" s="162" t="str">
        <f t="shared" si="1078"/>
        <v/>
      </c>
      <c r="BC1297" s="162" t="str">
        <f t="shared" si="1079"/>
        <v/>
      </c>
      <c r="BD1297" s="162" t="str">
        <f t="shared" si="1080"/>
        <v/>
      </c>
      <c r="BE1297" s="162" t="str">
        <f t="shared" si="1081"/>
        <v/>
      </c>
      <c r="BG1297" s="169">
        <f t="shared" si="1108"/>
        <v>31.319884698304936</v>
      </c>
      <c r="BH1297" s="169">
        <f t="shared" ca="1" si="1109"/>
        <v>2.118569417232631</v>
      </c>
    </row>
    <row r="1298" spans="11:60" x14ac:dyDescent="0.25">
      <c r="K1298" s="199">
        <f t="shared" si="1082"/>
        <v>31.37127089141126</v>
      </c>
      <c r="L1298" s="201">
        <f t="shared" si="1083"/>
        <v>0.26310590495229252</v>
      </c>
      <c r="M1298" s="201">
        <f t="shared" si="1084"/>
        <v>0.26531868278764115</v>
      </c>
      <c r="N1298" s="201">
        <f t="shared" si="1085"/>
        <v>0.27887869345695138</v>
      </c>
      <c r="O1298" s="201">
        <f t="shared" si="1086"/>
        <v>0.26334900334910233</v>
      </c>
      <c r="P1298" s="201" t="str">
        <f t="shared" si="1087"/>
        <v/>
      </c>
      <c r="Q1298" s="201" t="str">
        <f t="shared" si="1088"/>
        <v/>
      </c>
      <c r="R1298" s="201" t="str">
        <f t="shared" si="1089"/>
        <v/>
      </c>
      <c r="S1298" s="201" t="str">
        <f t="shared" si="1090"/>
        <v/>
      </c>
      <c r="T1298" s="199">
        <f t="shared" si="1091"/>
        <v>0</v>
      </c>
      <c r="U1298" s="199">
        <f t="shared" si="1092"/>
        <v>0</v>
      </c>
      <c r="V1298" s="199">
        <f t="shared" si="1093"/>
        <v>0</v>
      </c>
      <c r="W1298" s="199">
        <f t="shared" si="1094"/>
        <v>0</v>
      </c>
      <c r="X1298" s="199" t="str">
        <f t="shared" si="1095"/>
        <v/>
      </c>
      <c r="Y1298" s="199" t="str">
        <f t="shared" si="1096"/>
        <v/>
      </c>
      <c r="Z1298" s="199" t="str">
        <f t="shared" si="1097"/>
        <v/>
      </c>
      <c r="AA1298" s="199" t="str">
        <f t="shared" si="1098"/>
        <v/>
      </c>
      <c r="AB1298" s="201">
        <f t="shared" ca="1" si="1099"/>
        <v>2.1526745842794814</v>
      </c>
      <c r="AD1298" s="162">
        <f t="shared" si="1100"/>
        <v>0</v>
      </c>
      <c r="AE1298" s="162">
        <f t="shared" si="1101"/>
        <v>0</v>
      </c>
      <c r="AF1298" s="162">
        <f t="shared" si="1102"/>
        <v>0</v>
      </c>
      <c r="AG1298" s="162">
        <f t="shared" si="1103"/>
        <v>0</v>
      </c>
      <c r="AH1298" s="162" t="str">
        <f t="shared" si="1104"/>
        <v/>
      </c>
      <c r="AI1298" s="162" t="str">
        <f t="shared" si="1105"/>
        <v/>
      </c>
      <c r="AJ1298" s="162" t="str">
        <f t="shared" si="1106"/>
        <v/>
      </c>
      <c r="AK1298" s="162" t="str">
        <f t="shared" si="1107"/>
        <v/>
      </c>
      <c r="AM1298" s="199">
        <f t="shared" si="1110"/>
        <v>13.684489136905224</v>
      </c>
      <c r="AN1298" s="197">
        <f t="shared" si="1112"/>
        <v>0</v>
      </c>
      <c r="AO1298" s="197">
        <f t="shared" si="1113"/>
        <v>0</v>
      </c>
      <c r="AP1298" s="197">
        <f t="shared" si="1114"/>
        <v>0</v>
      </c>
      <c r="AQ1298" s="197">
        <f t="shared" si="1115"/>
        <v>0</v>
      </c>
      <c r="AR1298" s="197" t="str">
        <f t="shared" si="1116"/>
        <v/>
      </c>
      <c r="AS1298" s="197" t="str">
        <f t="shared" si="1117"/>
        <v/>
      </c>
      <c r="AT1298" s="197" t="str">
        <f t="shared" si="1118"/>
        <v/>
      </c>
      <c r="AU1298" s="197" t="str">
        <f t="shared" si="1119"/>
        <v/>
      </c>
      <c r="AV1298" s="199">
        <f t="shared" ca="1" si="1111"/>
        <v>2.1135701783717042</v>
      </c>
      <c r="AX1298" s="162">
        <f t="shared" si="1074"/>
        <v>0</v>
      </c>
      <c r="AY1298" s="162">
        <f t="shared" si="1075"/>
        <v>0</v>
      </c>
      <c r="AZ1298" s="162">
        <f t="shared" si="1076"/>
        <v>0</v>
      </c>
      <c r="BA1298" s="162">
        <f t="shared" si="1077"/>
        <v>0</v>
      </c>
      <c r="BB1298" s="162" t="str">
        <f t="shared" si="1078"/>
        <v/>
      </c>
      <c r="BC1298" s="162" t="str">
        <f t="shared" si="1079"/>
        <v/>
      </c>
      <c r="BD1298" s="162" t="str">
        <f t="shared" si="1080"/>
        <v/>
      </c>
      <c r="BE1298" s="162" t="str">
        <f t="shared" si="1081"/>
        <v/>
      </c>
      <c r="BG1298" s="169">
        <f t="shared" si="1108"/>
        <v>31.345577794858098</v>
      </c>
      <c r="BH1298" s="169">
        <f t="shared" ca="1" si="1109"/>
        <v>2.0662299951152785</v>
      </c>
    </row>
    <row r="1299" spans="11:60" x14ac:dyDescent="0.25">
      <c r="K1299" s="199">
        <f t="shared" si="1082"/>
        <v>31.396963987964423</v>
      </c>
      <c r="L1299" s="201">
        <f t="shared" si="1083"/>
        <v>0.26332138890393242</v>
      </c>
      <c r="M1299" s="201">
        <f t="shared" si="1084"/>
        <v>0.26553597900614045</v>
      </c>
      <c r="N1299" s="201">
        <f t="shared" si="1085"/>
        <v>0.27910709533529449</v>
      </c>
      <c r="O1299" s="201">
        <f t="shared" si="1086"/>
        <v>0.26356468639852831</v>
      </c>
      <c r="P1299" s="201" t="str">
        <f t="shared" si="1087"/>
        <v/>
      </c>
      <c r="Q1299" s="201" t="str">
        <f t="shared" si="1088"/>
        <v/>
      </c>
      <c r="R1299" s="201" t="str">
        <f t="shared" si="1089"/>
        <v/>
      </c>
      <c r="S1299" s="201" t="str">
        <f t="shared" si="1090"/>
        <v/>
      </c>
      <c r="T1299" s="199">
        <f t="shared" si="1091"/>
        <v>0</v>
      </c>
      <c r="U1299" s="199">
        <f t="shared" si="1092"/>
        <v>0</v>
      </c>
      <c r="V1299" s="199">
        <f t="shared" si="1093"/>
        <v>0</v>
      </c>
      <c r="W1299" s="199">
        <f t="shared" si="1094"/>
        <v>0</v>
      </c>
      <c r="X1299" s="199" t="str">
        <f t="shared" si="1095"/>
        <v/>
      </c>
      <c r="Y1299" s="199" t="str">
        <f t="shared" si="1096"/>
        <v/>
      </c>
      <c r="Z1299" s="199" t="str">
        <f t="shared" si="1097"/>
        <v/>
      </c>
      <c r="AA1299" s="199" t="str">
        <f t="shared" si="1098"/>
        <v/>
      </c>
      <c r="AB1299" s="201">
        <f t="shared" ca="1" si="1099"/>
        <v>2.0034161067346639</v>
      </c>
      <c r="AD1299" s="162">
        <f t="shared" si="1100"/>
        <v>0</v>
      </c>
      <c r="AE1299" s="162">
        <f t="shared" si="1101"/>
        <v>0</v>
      </c>
      <c r="AF1299" s="162">
        <f t="shared" si="1102"/>
        <v>0</v>
      </c>
      <c r="AG1299" s="162">
        <f t="shared" si="1103"/>
        <v>0</v>
      </c>
      <c r="AH1299" s="162" t="str">
        <f t="shared" si="1104"/>
        <v/>
      </c>
      <c r="AI1299" s="162" t="str">
        <f t="shared" si="1105"/>
        <v/>
      </c>
      <c r="AJ1299" s="162" t="str">
        <f t="shared" si="1106"/>
        <v/>
      </c>
      <c r="AK1299" s="162" t="str">
        <f t="shared" si="1107"/>
        <v/>
      </c>
      <c r="AM1299" s="199">
        <f t="shared" si="1110"/>
        <v>13.695705931279736</v>
      </c>
      <c r="AN1299" s="197">
        <f t="shared" si="1112"/>
        <v>0</v>
      </c>
      <c r="AO1299" s="197">
        <f t="shared" si="1113"/>
        <v>0</v>
      </c>
      <c r="AP1299" s="197">
        <f t="shared" si="1114"/>
        <v>0</v>
      </c>
      <c r="AQ1299" s="197">
        <f t="shared" si="1115"/>
        <v>0</v>
      </c>
      <c r="AR1299" s="197" t="str">
        <f t="shared" si="1116"/>
        <v/>
      </c>
      <c r="AS1299" s="197" t="str">
        <f t="shared" si="1117"/>
        <v/>
      </c>
      <c r="AT1299" s="197" t="str">
        <f t="shared" si="1118"/>
        <v/>
      </c>
      <c r="AU1299" s="197" t="str">
        <f t="shared" si="1119"/>
        <v/>
      </c>
      <c r="AV1299" s="199">
        <f t="shared" ca="1" si="1111"/>
        <v>2.1402699134944778</v>
      </c>
      <c r="AX1299" s="162">
        <f t="shared" si="1074"/>
        <v>0</v>
      </c>
      <c r="AY1299" s="162">
        <f t="shared" si="1075"/>
        <v>0</v>
      </c>
      <c r="AZ1299" s="162">
        <f t="shared" si="1076"/>
        <v>0</v>
      </c>
      <c r="BA1299" s="162">
        <f t="shared" si="1077"/>
        <v>0</v>
      </c>
      <c r="BB1299" s="162" t="str">
        <f t="shared" si="1078"/>
        <v/>
      </c>
      <c r="BC1299" s="162" t="str">
        <f t="shared" si="1079"/>
        <v/>
      </c>
      <c r="BD1299" s="162" t="str">
        <f t="shared" si="1080"/>
        <v/>
      </c>
      <c r="BE1299" s="162" t="str">
        <f t="shared" si="1081"/>
        <v/>
      </c>
      <c r="BG1299" s="169">
        <f t="shared" si="1108"/>
        <v>31.37127089141126</v>
      </c>
      <c r="BH1299" s="169">
        <f t="shared" ca="1" si="1109"/>
        <v>2.1526745842794814</v>
      </c>
    </row>
    <row r="1300" spans="11:60" x14ac:dyDescent="0.25">
      <c r="K1300" s="199">
        <f t="shared" si="1082"/>
        <v>31.422657084517585</v>
      </c>
      <c r="L1300" s="201">
        <f t="shared" si="1083"/>
        <v>0.26353687285557231</v>
      </c>
      <c r="M1300" s="201">
        <f t="shared" si="1084"/>
        <v>0.26575327522463971</v>
      </c>
      <c r="N1300" s="201">
        <f t="shared" si="1085"/>
        <v>0.27933549721363765</v>
      </c>
      <c r="O1300" s="201">
        <f t="shared" si="1086"/>
        <v>0.26378036944795424</v>
      </c>
      <c r="P1300" s="201" t="str">
        <f t="shared" si="1087"/>
        <v/>
      </c>
      <c r="Q1300" s="201" t="str">
        <f t="shared" si="1088"/>
        <v/>
      </c>
      <c r="R1300" s="201" t="str">
        <f t="shared" si="1089"/>
        <v/>
      </c>
      <c r="S1300" s="201" t="str">
        <f t="shared" si="1090"/>
        <v/>
      </c>
      <c r="T1300" s="199">
        <f t="shared" si="1091"/>
        <v>0</v>
      </c>
      <c r="U1300" s="199">
        <f t="shared" si="1092"/>
        <v>0</v>
      </c>
      <c r="V1300" s="199">
        <f t="shared" si="1093"/>
        <v>0</v>
      </c>
      <c r="W1300" s="199">
        <f t="shared" si="1094"/>
        <v>0</v>
      </c>
      <c r="X1300" s="199" t="str">
        <f t="shared" si="1095"/>
        <v/>
      </c>
      <c r="Y1300" s="199" t="str">
        <f t="shared" si="1096"/>
        <v/>
      </c>
      <c r="Z1300" s="199" t="str">
        <f t="shared" si="1097"/>
        <v/>
      </c>
      <c r="AA1300" s="199" t="str">
        <f t="shared" si="1098"/>
        <v/>
      </c>
      <c r="AB1300" s="201">
        <f t="shared" ca="1" si="1099"/>
        <v>2.1342557692191586</v>
      </c>
      <c r="AD1300" s="162">
        <f t="shared" si="1100"/>
        <v>0</v>
      </c>
      <c r="AE1300" s="162">
        <f t="shared" si="1101"/>
        <v>0</v>
      </c>
      <c r="AF1300" s="162">
        <f t="shared" si="1102"/>
        <v>0</v>
      </c>
      <c r="AG1300" s="162">
        <f t="shared" si="1103"/>
        <v>0</v>
      </c>
      <c r="AH1300" s="162" t="str">
        <f t="shared" si="1104"/>
        <v/>
      </c>
      <c r="AI1300" s="162" t="str">
        <f t="shared" si="1105"/>
        <v/>
      </c>
      <c r="AJ1300" s="162" t="str">
        <f t="shared" si="1106"/>
        <v/>
      </c>
      <c r="AK1300" s="162" t="str">
        <f t="shared" si="1107"/>
        <v/>
      </c>
      <c r="AM1300" s="199">
        <f t="shared" si="1110"/>
        <v>13.706922725654248</v>
      </c>
      <c r="AN1300" s="197">
        <f t="shared" si="1112"/>
        <v>0</v>
      </c>
      <c r="AO1300" s="197">
        <f t="shared" si="1113"/>
        <v>0</v>
      </c>
      <c r="AP1300" s="197">
        <f t="shared" si="1114"/>
        <v>0</v>
      </c>
      <c r="AQ1300" s="197">
        <f t="shared" si="1115"/>
        <v>0</v>
      </c>
      <c r="AR1300" s="197" t="str">
        <f t="shared" si="1116"/>
        <v/>
      </c>
      <c r="AS1300" s="197" t="str">
        <f t="shared" si="1117"/>
        <v/>
      </c>
      <c r="AT1300" s="197" t="str">
        <f t="shared" si="1118"/>
        <v/>
      </c>
      <c r="AU1300" s="197" t="str">
        <f t="shared" si="1119"/>
        <v/>
      </c>
      <c r="AV1300" s="199">
        <f t="shared" ca="1" si="1111"/>
        <v>2.040232474542123</v>
      </c>
      <c r="AX1300" s="162">
        <f t="shared" si="1074"/>
        <v>0</v>
      </c>
      <c r="AY1300" s="162">
        <f t="shared" si="1075"/>
        <v>0</v>
      </c>
      <c r="AZ1300" s="162">
        <f t="shared" si="1076"/>
        <v>0</v>
      </c>
      <c r="BA1300" s="162">
        <f t="shared" si="1077"/>
        <v>0</v>
      </c>
      <c r="BB1300" s="162" t="str">
        <f t="shared" si="1078"/>
        <v/>
      </c>
      <c r="BC1300" s="162" t="str">
        <f t="shared" si="1079"/>
        <v/>
      </c>
      <c r="BD1300" s="162" t="str">
        <f t="shared" si="1080"/>
        <v/>
      </c>
      <c r="BE1300" s="162" t="str">
        <f t="shared" si="1081"/>
        <v/>
      </c>
      <c r="BG1300" s="169">
        <f t="shared" si="1108"/>
        <v>31.396963987964423</v>
      </c>
      <c r="BH1300" s="169">
        <f t="shared" ca="1" si="1109"/>
        <v>2.0034161067346639</v>
      </c>
    </row>
    <row r="1301" spans="11:60" x14ac:dyDescent="0.25">
      <c r="K1301" s="199">
        <f t="shared" si="1082"/>
        <v>31.448350181070747</v>
      </c>
      <c r="L1301" s="201">
        <f t="shared" si="1083"/>
        <v>0.26375235680721215</v>
      </c>
      <c r="M1301" s="201">
        <f t="shared" si="1084"/>
        <v>0.26597057144313901</v>
      </c>
      <c r="N1301" s="201">
        <f t="shared" si="1085"/>
        <v>0.27956389909198076</v>
      </c>
      <c r="O1301" s="201">
        <f t="shared" si="1086"/>
        <v>0.26399605249738023</v>
      </c>
      <c r="P1301" s="201" t="str">
        <f t="shared" si="1087"/>
        <v/>
      </c>
      <c r="Q1301" s="201" t="str">
        <f t="shared" si="1088"/>
        <v/>
      </c>
      <c r="R1301" s="201" t="str">
        <f t="shared" si="1089"/>
        <v/>
      </c>
      <c r="S1301" s="201" t="str">
        <f t="shared" si="1090"/>
        <v/>
      </c>
      <c r="T1301" s="199">
        <f t="shared" si="1091"/>
        <v>0</v>
      </c>
      <c r="U1301" s="199">
        <f t="shared" si="1092"/>
        <v>0</v>
      </c>
      <c r="V1301" s="199">
        <f t="shared" si="1093"/>
        <v>0</v>
      </c>
      <c r="W1301" s="199">
        <f t="shared" si="1094"/>
        <v>0</v>
      </c>
      <c r="X1301" s="199" t="str">
        <f t="shared" si="1095"/>
        <v/>
      </c>
      <c r="Y1301" s="199" t="str">
        <f t="shared" si="1096"/>
        <v/>
      </c>
      <c r="Z1301" s="199" t="str">
        <f t="shared" si="1097"/>
        <v/>
      </c>
      <c r="AA1301" s="199" t="str">
        <f t="shared" si="1098"/>
        <v/>
      </c>
      <c r="AB1301" s="201">
        <f t="shared" ca="1" si="1099"/>
        <v>2.1423532750070899</v>
      </c>
      <c r="AD1301" s="162">
        <f t="shared" si="1100"/>
        <v>0</v>
      </c>
      <c r="AE1301" s="162">
        <f t="shared" si="1101"/>
        <v>0</v>
      </c>
      <c r="AF1301" s="162">
        <f t="shared" si="1102"/>
        <v>0</v>
      </c>
      <c r="AG1301" s="162">
        <f t="shared" si="1103"/>
        <v>0</v>
      </c>
      <c r="AH1301" s="162" t="str">
        <f t="shared" si="1104"/>
        <v/>
      </c>
      <c r="AI1301" s="162" t="str">
        <f t="shared" si="1105"/>
        <v/>
      </c>
      <c r="AJ1301" s="162" t="str">
        <f t="shared" si="1106"/>
        <v/>
      </c>
      <c r="AK1301" s="162" t="str">
        <f t="shared" si="1107"/>
        <v/>
      </c>
      <c r="AM1301" s="199">
        <f t="shared" si="1110"/>
        <v>13.71813952002876</v>
      </c>
      <c r="AN1301" s="197">
        <f t="shared" si="1112"/>
        <v>0</v>
      </c>
      <c r="AO1301" s="197">
        <f t="shared" si="1113"/>
        <v>0</v>
      </c>
      <c r="AP1301" s="197">
        <f t="shared" si="1114"/>
        <v>0</v>
      </c>
      <c r="AQ1301" s="197">
        <f t="shared" si="1115"/>
        <v>0</v>
      </c>
      <c r="AR1301" s="197" t="str">
        <f t="shared" si="1116"/>
        <v/>
      </c>
      <c r="AS1301" s="197" t="str">
        <f t="shared" si="1117"/>
        <v/>
      </c>
      <c r="AT1301" s="197" t="str">
        <f t="shared" si="1118"/>
        <v/>
      </c>
      <c r="AU1301" s="197" t="str">
        <f t="shared" si="1119"/>
        <v/>
      </c>
      <c r="AV1301" s="199">
        <f t="shared" ca="1" si="1111"/>
        <v>2.0795978320309079</v>
      </c>
      <c r="AX1301" s="162">
        <f t="shared" si="1074"/>
        <v>0</v>
      </c>
      <c r="AY1301" s="162">
        <f t="shared" si="1075"/>
        <v>0</v>
      </c>
      <c r="AZ1301" s="162">
        <f t="shared" si="1076"/>
        <v>0</v>
      </c>
      <c r="BA1301" s="162">
        <f t="shared" si="1077"/>
        <v>0</v>
      </c>
      <c r="BB1301" s="162" t="str">
        <f t="shared" si="1078"/>
        <v/>
      </c>
      <c r="BC1301" s="162" t="str">
        <f t="shared" si="1079"/>
        <v/>
      </c>
      <c r="BD1301" s="162" t="str">
        <f t="shared" si="1080"/>
        <v/>
      </c>
      <c r="BE1301" s="162" t="str">
        <f t="shared" si="1081"/>
        <v/>
      </c>
      <c r="BG1301" s="169">
        <f t="shared" si="1108"/>
        <v>31.422657084517585</v>
      </c>
      <c r="BH1301" s="169">
        <f t="shared" ca="1" si="1109"/>
        <v>2.1342557692191586</v>
      </c>
    </row>
    <row r="1302" spans="11:60" x14ac:dyDescent="0.25">
      <c r="K1302" s="199">
        <f t="shared" si="1082"/>
        <v>31.47404327762391</v>
      </c>
      <c r="L1302" s="201">
        <f t="shared" si="1083"/>
        <v>0.26396784075885205</v>
      </c>
      <c r="M1302" s="201">
        <f t="shared" si="1084"/>
        <v>0.26618786766163832</v>
      </c>
      <c r="N1302" s="201">
        <f t="shared" si="1085"/>
        <v>0.27979230097032387</v>
      </c>
      <c r="O1302" s="201">
        <f t="shared" si="1086"/>
        <v>0.26421173554680616</v>
      </c>
      <c r="P1302" s="201" t="str">
        <f t="shared" si="1087"/>
        <v/>
      </c>
      <c r="Q1302" s="201" t="str">
        <f t="shared" si="1088"/>
        <v/>
      </c>
      <c r="R1302" s="201" t="str">
        <f t="shared" si="1089"/>
        <v/>
      </c>
      <c r="S1302" s="201" t="str">
        <f t="shared" si="1090"/>
        <v/>
      </c>
      <c r="T1302" s="199">
        <f t="shared" si="1091"/>
        <v>0</v>
      </c>
      <c r="U1302" s="199">
        <f t="shared" si="1092"/>
        <v>0</v>
      </c>
      <c r="V1302" s="199">
        <f t="shared" si="1093"/>
        <v>0</v>
      </c>
      <c r="W1302" s="199">
        <f t="shared" si="1094"/>
        <v>0</v>
      </c>
      <c r="X1302" s="199" t="str">
        <f t="shared" si="1095"/>
        <v/>
      </c>
      <c r="Y1302" s="199" t="str">
        <f t="shared" si="1096"/>
        <v/>
      </c>
      <c r="Z1302" s="199" t="str">
        <f t="shared" si="1097"/>
        <v/>
      </c>
      <c r="AA1302" s="199" t="str">
        <f t="shared" si="1098"/>
        <v/>
      </c>
      <c r="AB1302" s="201">
        <f t="shared" ca="1" si="1099"/>
        <v>2.0892404217268337</v>
      </c>
      <c r="AD1302" s="162">
        <f t="shared" si="1100"/>
        <v>0</v>
      </c>
      <c r="AE1302" s="162">
        <f t="shared" si="1101"/>
        <v>0</v>
      </c>
      <c r="AF1302" s="162">
        <f t="shared" si="1102"/>
        <v>0</v>
      </c>
      <c r="AG1302" s="162">
        <f t="shared" si="1103"/>
        <v>0</v>
      </c>
      <c r="AH1302" s="162" t="str">
        <f t="shared" si="1104"/>
        <v/>
      </c>
      <c r="AI1302" s="162" t="str">
        <f t="shared" si="1105"/>
        <v/>
      </c>
      <c r="AJ1302" s="162" t="str">
        <f t="shared" si="1106"/>
        <v/>
      </c>
      <c r="AK1302" s="162" t="str">
        <f t="shared" si="1107"/>
        <v/>
      </c>
      <c r="AM1302" s="199">
        <f t="shared" si="1110"/>
        <v>13.729356314403272</v>
      </c>
      <c r="AN1302" s="197">
        <f t="shared" si="1112"/>
        <v>0</v>
      </c>
      <c r="AO1302" s="197">
        <f t="shared" si="1113"/>
        <v>0</v>
      </c>
      <c r="AP1302" s="197">
        <f t="shared" si="1114"/>
        <v>0</v>
      </c>
      <c r="AQ1302" s="197">
        <f t="shared" si="1115"/>
        <v>0</v>
      </c>
      <c r="AR1302" s="197" t="str">
        <f t="shared" si="1116"/>
        <v/>
      </c>
      <c r="AS1302" s="197" t="str">
        <f t="shared" si="1117"/>
        <v/>
      </c>
      <c r="AT1302" s="197" t="str">
        <f t="shared" si="1118"/>
        <v/>
      </c>
      <c r="AU1302" s="197" t="str">
        <f t="shared" si="1119"/>
        <v/>
      </c>
      <c r="AV1302" s="199">
        <f t="shared" ca="1" si="1111"/>
        <v>2.1191707569422795</v>
      </c>
      <c r="AX1302" s="162">
        <f t="shared" si="1074"/>
        <v>0</v>
      </c>
      <c r="AY1302" s="162">
        <f t="shared" si="1075"/>
        <v>0</v>
      </c>
      <c r="AZ1302" s="162">
        <f t="shared" si="1076"/>
        <v>0</v>
      </c>
      <c r="BA1302" s="162">
        <f t="shared" si="1077"/>
        <v>0</v>
      </c>
      <c r="BB1302" s="162" t="str">
        <f t="shared" si="1078"/>
        <v/>
      </c>
      <c r="BC1302" s="162" t="str">
        <f t="shared" si="1079"/>
        <v/>
      </c>
      <c r="BD1302" s="162" t="str">
        <f t="shared" si="1080"/>
        <v/>
      </c>
      <c r="BE1302" s="162" t="str">
        <f t="shared" si="1081"/>
        <v/>
      </c>
      <c r="BG1302" s="169">
        <f t="shared" si="1108"/>
        <v>31.448350181070747</v>
      </c>
      <c r="BH1302" s="169">
        <f t="shared" ca="1" si="1109"/>
        <v>2.1423532750070899</v>
      </c>
    </row>
    <row r="1303" spans="11:60" x14ac:dyDescent="0.25">
      <c r="K1303" s="199">
        <f t="shared" si="1082"/>
        <v>31.499736374177072</v>
      </c>
      <c r="L1303" s="201">
        <f t="shared" si="1083"/>
        <v>0.26418332471049188</v>
      </c>
      <c r="M1303" s="201">
        <f t="shared" si="1084"/>
        <v>0.26640516388013763</v>
      </c>
      <c r="N1303" s="201">
        <f t="shared" si="1085"/>
        <v>0.28002070284866698</v>
      </c>
      <c r="O1303" s="201">
        <f t="shared" si="1086"/>
        <v>0.26442741859623214</v>
      </c>
      <c r="P1303" s="201" t="str">
        <f t="shared" si="1087"/>
        <v/>
      </c>
      <c r="Q1303" s="201" t="str">
        <f t="shared" si="1088"/>
        <v/>
      </c>
      <c r="R1303" s="201" t="str">
        <f t="shared" si="1089"/>
        <v/>
      </c>
      <c r="S1303" s="201" t="str">
        <f t="shared" si="1090"/>
        <v/>
      </c>
      <c r="T1303" s="199">
        <f t="shared" si="1091"/>
        <v>0</v>
      </c>
      <c r="U1303" s="199">
        <f t="shared" si="1092"/>
        <v>0</v>
      </c>
      <c r="V1303" s="199">
        <f t="shared" si="1093"/>
        <v>0</v>
      </c>
      <c r="W1303" s="199">
        <f t="shared" si="1094"/>
        <v>0</v>
      </c>
      <c r="X1303" s="199" t="str">
        <f t="shared" si="1095"/>
        <v/>
      </c>
      <c r="Y1303" s="199" t="str">
        <f t="shared" si="1096"/>
        <v/>
      </c>
      <c r="Z1303" s="199" t="str">
        <f t="shared" si="1097"/>
        <v/>
      </c>
      <c r="AA1303" s="199" t="str">
        <f t="shared" si="1098"/>
        <v/>
      </c>
      <c r="AB1303" s="201">
        <f t="shared" ca="1" si="1099"/>
        <v>2.0708308810723461</v>
      </c>
      <c r="AD1303" s="162">
        <f t="shared" si="1100"/>
        <v>0</v>
      </c>
      <c r="AE1303" s="162">
        <f t="shared" si="1101"/>
        <v>0</v>
      </c>
      <c r="AF1303" s="162">
        <f t="shared" si="1102"/>
        <v>0</v>
      </c>
      <c r="AG1303" s="162">
        <f t="shared" si="1103"/>
        <v>0</v>
      </c>
      <c r="AH1303" s="162" t="str">
        <f t="shared" si="1104"/>
        <v/>
      </c>
      <c r="AI1303" s="162" t="str">
        <f t="shared" si="1105"/>
        <v/>
      </c>
      <c r="AJ1303" s="162" t="str">
        <f t="shared" si="1106"/>
        <v/>
      </c>
      <c r="AK1303" s="162" t="str">
        <f t="shared" si="1107"/>
        <v/>
      </c>
      <c r="AM1303" s="199">
        <f t="shared" si="1110"/>
        <v>13.740573108777784</v>
      </c>
      <c r="AN1303" s="197">
        <f t="shared" si="1112"/>
        <v>0</v>
      </c>
      <c r="AO1303" s="197">
        <f t="shared" si="1113"/>
        <v>0</v>
      </c>
      <c r="AP1303" s="197">
        <f t="shared" si="1114"/>
        <v>0</v>
      </c>
      <c r="AQ1303" s="197">
        <f t="shared" si="1115"/>
        <v>0</v>
      </c>
      <c r="AR1303" s="197" t="str">
        <f t="shared" si="1116"/>
        <v/>
      </c>
      <c r="AS1303" s="197" t="str">
        <f t="shared" si="1117"/>
        <v/>
      </c>
      <c r="AT1303" s="197" t="str">
        <f t="shared" si="1118"/>
        <v/>
      </c>
      <c r="AU1303" s="197" t="str">
        <f t="shared" si="1119"/>
        <v/>
      </c>
      <c r="AV1303" s="199">
        <f t="shared" ca="1" si="1111"/>
        <v>2.1389660040440761</v>
      </c>
      <c r="AX1303" s="162">
        <f t="shared" si="1074"/>
        <v>0</v>
      </c>
      <c r="AY1303" s="162">
        <f t="shared" si="1075"/>
        <v>0</v>
      </c>
      <c r="AZ1303" s="162">
        <f t="shared" si="1076"/>
        <v>0</v>
      </c>
      <c r="BA1303" s="162">
        <f t="shared" si="1077"/>
        <v>0</v>
      </c>
      <c r="BB1303" s="162" t="str">
        <f t="shared" si="1078"/>
        <v/>
      </c>
      <c r="BC1303" s="162" t="str">
        <f t="shared" si="1079"/>
        <v/>
      </c>
      <c r="BD1303" s="162" t="str">
        <f t="shared" si="1080"/>
        <v/>
      </c>
      <c r="BE1303" s="162" t="str">
        <f t="shared" si="1081"/>
        <v/>
      </c>
      <c r="BG1303" s="169">
        <f t="shared" si="1108"/>
        <v>31.47404327762391</v>
      </c>
      <c r="BH1303" s="169">
        <f t="shared" ca="1" si="1109"/>
        <v>2.0892404217268337</v>
      </c>
    </row>
    <row r="1304" spans="11:60" x14ac:dyDescent="0.25">
      <c r="K1304" s="199">
        <f t="shared" si="1082"/>
        <v>31.525429470730234</v>
      </c>
      <c r="L1304" s="201">
        <f t="shared" si="1083"/>
        <v>0.26439880866213178</v>
      </c>
      <c r="M1304" s="201">
        <f t="shared" si="1084"/>
        <v>0.26662246009863688</v>
      </c>
      <c r="N1304" s="201">
        <f t="shared" si="1085"/>
        <v>0.28024910472701009</v>
      </c>
      <c r="O1304" s="201">
        <f t="shared" si="1086"/>
        <v>0.26464310164565813</v>
      </c>
      <c r="P1304" s="201" t="str">
        <f t="shared" si="1087"/>
        <v/>
      </c>
      <c r="Q1304" s="201" t="str">
        <f t="shared" si="1088"/>
        <v/>
      </c>
      <c r="R1304" s="201" t="str">
        <f t="shared" si="1089"/>
        <v/>
      </c>
      <c r="S1304" s="201" t="str">
        <f t="shared" si="1090"/>
        <v/>
      </c>
      <c r="T1304" s="199">
        <f t="shared" si="1091"/>
        <v>0</v>
      </c>
      <c r="U1304" s="199">
        <f t="shared" si="1092"/>
        <v>0</v>
      </c>
      <c r="V1304" s="199">
        <f t="shared" si="1093"/>
        <v>0</v>
      </c>
      <c r="W1304" s="199">
        <f t="shared" si="1094"/>
        <v>0</v>
      </c>
      <c r="X1304" s="199" t="str">
        <f t="shared" si="1095"/>
        <v/>
      </c>
      <c r="Y1304" s="199" t="str">
        <f t="shared" si="1096"/>
        <v/>
      </c>
      <c r="Z1304" s="199" t="str">
        <f t="shared" si="1097"/>
        <v/>
      </c>
      <c r="AA1304" s="199" t="str">
        <f t="shared" si="1098"/>
        <v/>
      </c>
      <c r="AB1304" s="201">
        <f t="shared" ca="1" si="1099"/>
        <v>2.0066727042244823</v>
      </c>
      <c r="AD1304" s="162">
        <f t="shared" si="1100"/>
        <v>0</v>
      </c>
      <c r="AE1304" s="162">
        <f t="shared" si="1101"/>
        <v>0</v>
      </c>
      <c r="AF1304" s="162">
        <f t="shared" si="1102"/>
        <v>0</v>
      </c>
      <c r="AG1304" s="162">
        <f t="shared" si="1103"/>
        <v>0</v>
      </c>
      <c r="AH1304" s="162" t="str">
        <f t="shared" si="1104"/>
        <v/>
      </c>
      <c r="AI1304" s="162" t="str">
        <f t="shared" si="1105"/>
        <v/>
      </c>
      <c r="AJ1304" s="162" t="str">
        <f t="shared" si="1106"/>
        <v/>
      </c>
      <c r="AK1304" s="162" t="str">
        <f t="shared" si="1107"/>
        <v/>
      </c>
      <c r="AM1304" s="199">
        <f t="shared" si="1110"/>
        <v>13.751789903152297</v>
      </c>
      <c r="AN1304" s="197">
        <f t="shared" si="1112"/>
        <v>0</v>
      </c>
      <c r="AO1304" s="197">
        <f t="shared" si="1113"/>
        <v>0</v>
      </c>
      <c r="AP1304" s="197">
        <f t="shared" si="1114"/>
        <v>0</v>
      </c>
      <c r="AQ1304" s="197">
        <f t="shared" si="1115"/>
        <v>0</v>
      </c>
      <c r="AR1304" s="197" t="str">
        <f t="shared" si="1116"/>
        <v/>
      </c>
      <c r="AS1304" s="197" t="str">
        <f t="shared" si="1117"/>
        <v/>
      </c>
      <c r="AT1304" s="197" t="str">
        <f t="shared" si="1118"/>
        <v/>
      </c>
      <c r="AU1304" s="197" t="str">
        <f t="shared" si="1119"/>
        <v/>
      </c>
      <c r="AV1304" s="199">
        <f t="shared" ca="1" si="1111"/>
        <v>2.1844802575789579</v>
      </c>
      <c r="AX1304" s="162">
        <f t="shared" si="1074"/>
        <v>0</v>
      </c>
      <c r="AY1304" s="162">
        <f t="shared" si="1075"/>
        <v>0</v>
      </c>
      <c r="AZ1304" s="162">
        <f t="shared" si="1076"/>
        <v>0</v>
      </c>
      <c r="BA1304" s="162">
        <f t="shared" si="1077"/>
        <v>0</v>
      </c>
      <c r="BB1304" s="162" t="str">
        <f t="shared" si="1078"/>
        <v/>
      </c>
      <c r="BC1304" s="162" t="str">
        <f t="shared" si="1079"/>
        <v/>
      </c>
      <c r="BD1304" s="162" t="str">
        <f t="shared" si="1080"/>
        <v/>
      </c>
      <c r="BE1304" s="162" t="str">
        <f t="shared" si="1081"/>
        <v/>
      </c>
      <c r="BG1304" s="169">
        <f t="shared" si="1108"/>
        <v>31.499736374177072</v>
      </c>
      <c r="BH1304" s="169">
        <f t="shared" ca="1" si="1109"/>
        <v>2.0708308810723461</v>
      </c>
    </row>
    <row r="1305" spans="11:60" x14ac:dyDescent="0.25">
      <c r="K1305" s="199">
        <f t="shared" si="1082"/>
        <v>31.551122567283397</v>
      </c>
      <c r="L1305" s="201">
        <f t="shared" si="1083"/>
        <v>0.26461429261377167</v>
      </c>
      <c r="M1305" s="201">
        <f t="shared" si="1084"/>
        <v>0.26683975631713619</v>
      </c>
      <c r="N1305" s="201">
        <f t="shared" si="1085"/>
        <v>0.28047750660535326</v>
      </c>
      <c r="O1305" s="201">
        <f t="shared" si="1086"/>
        <v>0.26485878469508406</v>
      </c>
      <c r="P1305" s="201" t="str">
        <f t="shared" si="1087"/>
        <v/>
      </c>
      <c r="Q1305" s="201" t="str">
        <f t="shared" si="1088"/>
        <v/>
      </c>
      <c r="R1305" s="201" t="str">
        <f t="shared" si="1089"/>
        <v/>
      </c>
      <c r="S1305" s="201" t="str">
        <f t="shared" si="1090"/>
        <v/>
      </c>
      <c r="T1305" s="199">
        <f t="shared" si="1091"/>
        <v>0</v>
      </c>
      <c r="U1305" s="199">
        <f t="shared" si="1092"/>
        <v>0</v>
      </c>
      <c r="V1305" s="199">
        <f t="shared" si="1093"/>
        <v>0</v>
      </c>
      <c r="W1305" s="199">
        <f t="shared" si="1094"/>
        <v>0</v>
      </c>
      <c r="X1305" s="199" t="str">
        <f t="shared" si="1095"/>
        <v/>
      </c>
      <c r="Y1305" s="199" t="str">
        <f t="shared" si="1096"/>
        <v/>
      </c>
      <c r="Z1305" s="199" t="str">
        <f t="shared" si="1097"/>
        <v/>
      </c>
      <c r="AA1305" s="199" t="str">
        <f t="shared" si="1098"/>
        <v/>
      </c>
      <c r="AB1305" s="201">
        <f t="shared" ca="1" si="1099"/>
        <v>2.1364381992332109</v>
      </c>
      <c r="AD1305" s="162">
        <f t="shared" si="1100"/>
        <v>0</v>
      </c>
      <c r="AE1305" s="162">
        <f t="shared" si="1101"/>
        <v>0</v>
      </c>
      <c r="AF1305" s="162">
        <f t="shared" si="1102"/>
        <v>0</v>
      </c>
      <c r="AG1305" s="162">
        <f t="shared" si="1103"/>
        <v>0</v>
      </c>
      <c r="AH1305" s="162" t="str">
        <f t="shared" si="1104"/>
        <v/>
      </c>
      <c r="AI1305" s="162" t="str">
        <f t="shared" si="1105"/>
        <v/>
      </c>
      <c r="AJ1305" s="162" t="str">
        <f t="shared" si="1106"/>
        <v/>
      </c>
      <c r="AK1305" s="162" t="str">
        <f t="shared" si="1107"/>
        <v/>
      </c>
      <c r="AM1305" s="199">
        <f t="shared" si="1110"/>
        <v>13.763006697526809</v>
      </c>
      <c r="AN1305" s="197">
        <f t="shared" si="1112"/>
        <v>0</v>
      </c>
      <c r="AO1305" s="197">
        <f t="shared" si="1113"/>
        <v>0</v>
      </c>
      <c r="AP1305" s="197">
        <f t="shared" si="1114"/>
        <v>0</v>
      </c>
      <c r="AQ1305" s="197">
        <f t="shared" si="1115"/>
        <v>0</v>
      </c>
      <c r="AR1305" s="197" t="str">
        <f t="shared" si="1116"/>
        <v/>
      </c>
      <c r="AS1305" s="197" t="str">
        <f t="shared" si="1117"/>
        <v/>
      </c>
      <c r="AT1305" s="197" t="str">
        <f t="shared" si="1118"/>
        <v/>
      </c>
      <c r="AU1305" s="197" t="str">
        <f t="shared" si="1119"/>
        <v/>
      </c>
      <c r="AV1305" s="199">
        <f t="shared" ca="1" si="1111"/>
        <v>2.0935090160973373</v>
      </c>
      <c r="AX1305" s="162">
        <f t="shared" si="1074"/>
        <v>0</v>
      </c>
      <c r="AY1305" s="162">
        <f t="shared" si="1075"/>
        <v>0</v>
      </c>
      <c r="AZ1305" s="162">
        <f t="shared" si="1076"/>
        <v>0</v>
      </c>
      <c r="BA1305" s="162">
        <f t="shared" si="1077"/>
        <v>0</v>
      </c>
      <c r="BB1305" s="162" t="str">
        <f t="shared" si="1078"/>
        <v/>
      </c>
      <c r="BC1305" s="162" t="str">
        <f t="shared" si="1079"/>
        <v/>
      </c>
      <c r="BD1305" s="162" t="str">
        <f t="shared" si="1080"/>
        <v/>
      </c>
      <c r="BE1305" s="162" t="str">
        <f t="shared" si="1081"/>
        <v/>
      </c>
      <c r="BG1305" s="169">
        <f t="shared" si="1108"/>
        <v>31.525429470730234</v>
      </c>
      <c r="BH1305" s="169">
        <f t="shared" ca="1" si="1109"/>
        <v>2.0066727042244823</v>
      </c>
    </row>
    <row r="1306" spans="11:60" x14ac:dyDescent="0.25">
      <c r="K1306" s="199">
        <f t="shared" si="1082"/>
        <v>31.576815663836559</v>
      </c>
      <c r="L1306" s="201">
        <f t="shared" si="1083"/>
        <v>0.26482977656541151</v>
      </c>
      <c r="M1306" s="201">
        <f t="shared" si="1084"/>
        <v>0.2670570525356355</v>
      </c>
      <c r="N1306" s="201">
        <f t="shared" si="1085"/>
        <v>0.28070590848369636</v>
      </c>
      <c r="O1306" s="201">
        <f t="shared" si="1086"/>
        <v>0.26507446774451005</v>
      </c>
      <c r="P1306" s="201" t="str">
        <f t="shared" si="1087"/>
        <v/>
      </c>
      <c r="Q1306" s="201" t="str">
        <f t="shared" si="1088"/>
        <v/>
      </c>
      <c r="R1306" s="201" t="str">
        <f t="shared" si="1089"/>
        <v/>
      </c>
      <c r="S1306" s="201" t="str">
        <f t="shared" si="1090"/>
        <v/>
      </c>
      <c r="T1306" s="199">
        <f t="shared" si="1091"/>
        <v>0</v>
      </c>
      <c r="U1306" s="199">
        <f t="shared" si="1092"/>
        <v>0</v>
      </c>
      <c r="V1306" s="199">
        <f t="shared" si="1093"/>
        <v>0</v>
      </c>
      <c r="W1306" s="199">
        <f t="shared" si="1094"/>
        <v>0</v>
      </c>
      <c r="X1306" s="199" t="str">
        <f t="shared" si="1095"/>
        <v/>
      </c>
      <c r="Y1306" s="199" t="str">
        <f t="shared" si="1096"/>
        <v/>
      </c>
      <c r="Z1306" s="199" t="str">
        <f t="shared" si="1097"/>
        <v/>
      </c>
      <c r="AA1306" s="199" t="str">
        <f t="shared" si="1098"/>
        <v/>
      </c>
      <c r="AB1306" s="201">
        <f t="shared" ca="1" si="1099"/>
        <v>2.1120633049569228</v>
      </c>
      <c r="AD1306" s="162">
        <f t="shared" si="1100"/>
        <v>0</v>
      </c>
      <c r="AE1306" s="162">
        <f t="shared" si="1101"/>
        <v>0</v>
      </c>
      <c r="AF1306" s="162">
        <f t="shared" si="1102"/>
        <v>0</v>
      </c>
      <c r="AG1306" s="162">
        <f t="shared" si="1103"/>
        <v>0</v>
      </c>
      <c r="AH1306" s="162" t="str">
        <f t="shared" si="1104"/>
        <v/>
      </c>
      <c r="AI1306" s="162" t="str">
        <f t="shared" si="1105"/>
        <v/>
      </c>
      <c r="AJ1306" s="162" t="str">
        <f t="shared" si="1106"/>
        <v/>
      </c>
      <c r="AK1306" s="162" t="str">
        <f t="shared" si="1107"/>
        <v/>
      </c>
      <c r="AM1306" s="199">
        <f t="shared" si="1110"/>
        <v>13.774223491901321</v>
      </c>
      <c r="AN1306" s="197">
        <f t="shared" si="1112"/>
        <v>0</v>
      </c>
      <c r="AO1306" s="197">
        <f t="shared" si="1113"/>
        <v>0</v>
      </c>
      <c r="AP1306" s="197">
        <f t="shared" si="1114"/>
        <v>0</v>
      </c>
      <c r="AQ1306" s="197">
        <f t="shared" si="1115"/>
        <v>0</v>
      </c>
      <c r="AR1306" s="197" t="str">
        <f t="shared" si="1116"/>
        <v/>
      </c>
      <c r="AS1306" s="197" t="str">
        <f t="shared" si="1117"/>
        <v/>
      </c>
      <c r="AT1306" s="197" t="str">
        <f t="shared" si="1118"/>
        <v/>
      </c>
      <c r="AU1306" s="197" t="str">
        <f t="shared" si="1119"/>
        <v/>
      </c>
      <c r="AV1306" s="199">
        <f t="shared" ca="1" si="1111"/>
        <v>2.1879213373556445</v>
      </c>
      <c r="AX1306" s="162">
        <f t="shared" si="1074"/>
        <v>0</v>
      </c>
      <c r="AY1306" s="162">
        <f t="shared" si="1075"/>
        <v>0</v>
      </c>
      <c r="AZ1306" s="162">
        <f t="shared" si="1076"/>
        <v>0</v>
      </c>
      <c r="BA1306" s="162">
        <f t="shared" si="1077"/>
        <v>0</v>
      </c>
      <c r="BB1306" s="162" t="str">
        <f t="shared" si="1078"/>
        <v/>
      </c>
      <c r="BC1306" s="162" t="str">
        <f t="shared" si="1079"/>
        <v/>
      </c>
      <c r="BD1306" s="162" t="str">
        <f t="shared" si="1080"/>
        <v/>
      </c>
      <c r="BE1306" s="162" t="str">
        <f t="shared" si="1081"/>
        <v/>
      </c>
      <c r="BG1306" s="169">
        <f t="shared" si="1108"/>
        <v>31.551122567283397</v>
      </c>
      <c r="BH1306" s="169">
        <f t="shared" ca="1" si="1109"/>
        <v>2.1364381992332109</v>
      </c>
    </row>
    <row r="1307" spans="11:60" x14ac:dyDescent="0.25">
      <c r="K1307" s="199">
        <f t="shared" si="1082"/>
        <v>31.602508760389721</v>
      </c>
      <c r="L1307" s="201">
        <f t="shared" si="1083"/>
        <v>0.26504526051705141</v>
      </c>
      <c r="M1307" s="201">
        <f t="shared" si="1084"/>
        <v>0.26727434875413481</v>
      </c>
      <c r="N1307" s="201">
        <f t="shared" si="1085"/>
        <v>0.28093431036203947</v>
      </c>
      <c r="O1307" s="201">
        <f t="shared" si="1086"/>
        <v>0.26529015079393597</v>
      </c>
      <c r="P1307" s="201" t="str">
        <f t="shared" si="1087"/>
        <v/>
      </c>
      <c r="Q1307" s="201" t="str">
        <f t="shared" si="1088"/>
        <v/>
      </c>
      <c r="R1307" s="201" t="str">
        <f t="shared" si="1089"/>
        <v/>
      </c>
      <c r="S1307" s="201" t="str">
        <f t="shared" si="1090"/>
        <v/>
      </c>
      <c r="T1307" s="199">
        <f t="shared" si="1091"/>
        <v>0</v>
      </c>
      <c r="U1307" s="199">
        <f t="shared" si="1092"/>
        <v>0</v>
      </c>
      <c r="V1307" s="199">
        <f t="shared" si="1093"/>
        <v>0</v>
      </c>
      <c r="W1307" s="199">
        <f t="shared" si="1094"/>
        <v>0</v>
      </c>
      <c r="X1307" s="199" t="str">
        <f t="shared" si="1095"/>
        <v/>
      </c>
      <c r="Y1307" s="199" t="str">
        <f t="shared" si="1096"/>
        <v/>
      </c>
      <c r="Z1307" s="199" t="str">
        <f t="shared" si="1097"/>
        <v/>
      </c>
      <c r="AA1307" s="199" t="str">
        <f t="shared" si="1098"/>
        <v/>
      </c>
      <c r="AB1307" s="201">
        <f t="shared" ca="1" si="1099"/>
        <v>2.0946305711504052</v>
      </c>
      <c r="AD1307" s="162">
        <f t="shared" si="1100"/>
        <v>0</v>
      </c>
      <c r="AE1307" s="162">
        <f t="shared" si="1101"/>
        <v>0</v>
      </c>
      <c r="AF1307" s="162">
        <f t="shared" si="1102"/>
        <v>0</v>
      </c>
      <c r="AG1307" s="162">
        <f t="shared" si="1103"/>
        <v>0</v>
      </c>
      <c r="AH1307" s="162" t="str">
        <f t="shared" si="1104"/>
        <v/>
      </c>
      <c r="AI1307" s="162" t="str">
        <f t="shared" si="1105"/>
        <v/>
      </c>
      <c r="AJ1307" s="162" t="str">
        <f t="shared" si="1106"/>
        <v/>
      </c>
      <c r="AK1307" s="162" t="str">
        <f t="shared" si="1107"/>
        <v/>
      </c>
      <c r="AM1307" s="199">
        <f t="shared" si="1110"/>
        <v>13.785440286275833</v>
      </c>
      <c r="AN1307" s="197">
        <f t="shared" si="1112"/>
        <v>0</v>
      </c>
      <c r="AO1307" s="197">
        <f t="shared" si="1113"/>
        <v>0</v>
      </c>
      <c r="AP1307" s="197">
        <f t="shared" si="1114"/>
        <v>0</v>
      </c>
      <c r="AQ1307" s="197">
        <f t="shared" si="1115"/>
        <v>0</v>
      </c>
      <c r="AR1307" s="197" t="str">
        <f t="shared" si="1116"/>
        <v/>
      </c>
      <c r="AS1307" s="197" t="str">
        <f t="shared" si="1117"/>
        <v/>
      </c>
      <c r="AT1307" s="197" t="str">
        <f t="shared" si="1118"/>
        <v/>
      </c>
      <c r="AU1307" s="197" t="str">
        <f t="shared" si="1119"/>
        <v/>
      </c>
      <c r="AV1307" s="199">
        <f t="shared" ca="1" si="1111"/>
        <v>2.0671870166879001</v>
      </c>
      <c r="AX1307" s="162">
        <f t="shared" si="1074"/>
        <v>0</v>
      </c>
      <c r="AY1307" s="162">
        <f t="shared" si="1075"/>
        <v>0</v>
      </c>
      <c r="AZ1307" s="162">
        <f t="shared" si="1076"/>
        <v>0</v>
      </c>
      <c r="BA1307" s="162">
        <f t="shared" si="1077"/>
        <v>0</v>
      </c>
      <c r="BB1307" s="162" t="str">
        <f t="shared" si="1078"/>
        <v/>
      </c>
      <c r="BC1307" s="162" t="str">
        <f t="shared" si="1079"/>
        <v/>
      </c>
      <c r="BD1307" s="162" t="str">
        <f t="shared" si="1080"/>
        <v/>
      </c>
      <c r="BE1307" s="162" t="str">
        <f t="shared" si="1081"/>
        <v/>
      </c>
      <c r="BG1307" s="169">
        <f t="shared" si="1108"/>
        <v>31.576815663836559</v>
      </c>
      <c r="BH1307" s="169">
        <f t="shared" ca="1" si="1109"/>
        <v>2.1120633049569228</v>
      </c>
    </row>
    <row r="1308" spans="11:60" x14ac:dyDescent="0.25">
      <c r="K1308" s="199">
        <f t="shared" si="1082"/>
        <v>31.628201856942884</v>
      </c>
      <c r="L1308" s="201">
        <f t="shared" si="1083"/>
        <v>0.2652607444686913</v>
      </c>
      <c r="M1308" s="201">
        <f t="shared" si="1084"/>
        <v>0.26749164497263411</v>
      </c>
      <c r="N1308" s="201">
        <f t="shared" si="1085"/>
        <v>0.28116271224038258</v>
      </c>
      <c r="O1308" s="201">
        <f t="shared" si="1086"/>
        <v>0.26550583384336196</v>
      </c>
      <c r="P1308" s="201" t="str">
        <f t="shared" si="1087"/>
        <v/>
      </c>
      <c r="Q1308" s="201" t="str">
        <f t="shared" si="1088"/>
        <v/>
      </c>
      <c r="R1308" s="201" t="str">
        <f t="shared" si="1089"/>
        <v/>
      </c>
      <c r="S1308" s="201" t="str">
        <f t="shared" si="1090"/>
        <v/>
      </c>
      <c r="T1308" s="199">
        <f t="shared" si="1091"/>
        <v>0</v>
      </c>
      <c r="U1308" s="199">
        <f t="shared" si="1092"/>
        <v>0</v>
      </c>
      <c r="V1308" s="199">
        <f t="shared" si="1093"/>
        <v>0</v>
      </c>
      <c r="W1308" s="199">
        <f t="shared" si="1094"/>
        <v>0</v>
      </c>
      <c r="X1308" s="199" t="str">
        <f t="shared" si="1095"/>
        <v/>
      </c>
      <c r="Y1308" s="199" t="str">
        <f t="shared" si="1096"/>
        <v/>
      </c>
      <c r="Z1308" s="199" t="str">
        <f t="shared" si="1097"/>
        <v/>
      </c>
      <c r="AA1308" s="199" t="str">
        <f t="shared" si="1098"/>
        <v/>
      </c>
      <c r="AB1308" s="201">
        <f t="shared" ca="1" si="1099"/>
        <v>2.0338375748554189</v>
      </c>
      <c r="AD1308" s="162">
        <f t="shared" si="1100"/>
        <v>0</v>
      </c>
      <c r="AE1308" s="162">
        <f t="shared" si="1101"/>
        <v>0</v>
      </c>
      <c r="AF1308" s="162">
        <f t="shared" si="1102"/>
        <v>0</v>
      </c>
      <c r="AG1308" s="162">
        <f t="shared" si="1103"/>
        <v>0</v>
      </c>
      <c r="AH1308" s="162" t="str">
        <f t="shared" si="1104"/>
        <v/>
      </c>
      <c r="AI1308" s="162" t="str">
        <f t="shared" si="1105"/>
        <v/>
      </c>
      <c r="AJ1308" s="162" t="str">
        <f t="shared" si="1106"/>
        <v/>
      </c>
      <c r="AK1308" s="162" t="str">
        <f t="shared" si="1107"/>
        <v/>
      </c>
      <c r="AM1308" s="199">
        <f t="shared" si="1110"/>
        <v>13.796657080650345</v>
      </c>
      <c r="AN1308" s="197">
        <f t="shared" si="1112"/>
        <v>0</v>
      </c>
      <c r="AO1308" s="197">
        <f t="shared" si="1113"/>
        <v>0</v>
      </c>
      <c r="AP1308" s="197">
        <f t="shared" si="1114"/>
        <v>0</v>
      </c>
      <c r="AQ1308" s="197">
        <f t="shared" si="1115"/>
        <v>0</v>
      </c>
      <c r="AR1308" s="197" t="str">
        <f t="shared" si="1116"/>
        <v/>
      </c>
      <c r="AS1308" s="197" t="str">
        <f t="shared" si="1117"/>
        <v/>
      </c>
      <c r="AT1308" s="197" t="str">
        <f t="shared" si="1118"/>
        <v/>
      </c>
      <c r="AU1308" s="197" t="str">
        <f t="shared" si="1119"/>
        <v/>
      </c>
      <c r="AV1308" s="199">
        <f t="shared" ca="1" si="1111"/>
        <v>2.0560940474258538</v>
      </c>
      <c r="AX1308" s="162">
        <f t="shared" si="1074"/>
        <v>0</v>
      </c>
      <c r="AY1308" s="162">
        <f t="shared" si="1075"/>
        <v>0</v>
      </c>
      <c r="AZ1308" s="162">
        <f t="shared" si="1076"/>
        <v>0</v>
      </c>
      <c r="BA1308" s="162">
        <f t="shared" si="1077"/>
        <v>0</v>
      </c>
      <c r="BB1308" s="162" t="str">
        <f t="shared" si="1078"/>
        <v/>
      </c>
      <c r="BC1308" s="162" t="str">
        <f t="shared" si="1079"/>
        <v/>
      </c>
      <c r="BD1308" s="162" t="str">
        <f t="shared" si="1080"/>
        <v/>
      </c>
      <c r="BE1308" s="162" t="str">
        <f t="shared" si="1081"/>
        <v/>
      </c>
      <c r="BG1308" s="169">
        <f t="shared" si="1108"/>
        <v>31.602508760389721</v>
      </c>
      <c r="BH1308" s="169">
        <f t="shared" ca="1" si="1109"/>
        <v>2.0946305711504052</v>
      </c>
    </row>
    <row r="1309" spans="11:60" x14ac:dyDescent="0.25">
      <c r="K1309" s="199">
        <f t="shared" si="1082"/>
        <v>31.653894953496046</v>
      </c>
      <c r="L1309" s="201">
        <f t="shared" si="1083"/>
        <v>0.2654762284203312</v>
      </c>
      <c r="M1309" s="201">
        <f t="shared" si="1084"/>
        <v>0.26770894119113336</v>
      </c>
      <c r="N1309" s="201">
        <f t="shared" si="1085"/>
        <v>0.28139111411872569</v>
      </c>
      <c r="O1309" s="201">
        <f t="shared" si="1086"/>
        <v>0.26572151689278795</v>
      </c>
      <c r="P1309" s="201" t="str">
        <f t="shared" si="1087"/>
        <v/>
      </c>
      <c r="Q1309" s="201" t="str">
        <f t="shared" si="1088"/>
        <v/>
      </c>
      <c r="R1309" s="201" t="str">
        <f t="shared" si="1089"/>
        <v/>
      </c>
      <c r="S1309" s="201" t="str">
        <f t="shared" si="1090"/>
        <v/>
      </c>
      <c r="T1309" s="199">
        <f t="shared" si="1091"/>
        <v>0</v>
      </c>
      <c r="U1309" s="199">
        <f t="shared" si="1092"/>
        <v>0</v>
      </c>
      <c r="V1309" s="199">
        <f t="shared" si="1093"/>
        <v>0</v>
      </c>
      <c r="W1309" s="199">
        <f t="shared" si="1094"/>
        <v>0</v>
      </c>
      <c r="X1309" s="199" t="str">
        <f t="shared" si="1095"/>
        <v/>
      </c>
      <c r="Y1309" s="199" t="str">
        <f t="shared" si="1096"/>
        <v/>
      </c>
      <c r="Z1309" s="199" t="str">
        <f t="shared" si="1097"/>
        <v/>
      </c>
      <c r="AA1309" s="199" t="str">
        <f t="shared" si="1098"/>
        <v/>
      </c>
      <c r="AB1309" s="201">
        <f t="shared" ca="1" si="1099"/>
        <v>2.1595696762945322</v>
      </c>
      <c r="AD1309" s="162">
        <f t="shared" si="1100"/>
        <v>0</v>
      </c>
      <c r="AE1309" s="162">
        <f t="shared" si="1101"/>
        <v>0</v>
      </c>
      <c r="AF1309" s="162">
        <f t="shared" si="1102"/>
        <v>0</v>
      </c>
      <c r="AG1309" s="162">
        <f t="shared" si="1103"/>
        <v>0</v>
      </c>
      <c r="AH1309" s="162" t="str">
        <f t="shared" si="1104"/>
        <v/>
      </c>
      <c r="AI1309" s="162" t="str">
        <f t="shared" si="1105"/>
        <v/>
      </c>
      <c r="AJ1309" s="162" t="str">
        <f t="shared" si="1106"/>
        <v/>
      </c>
      <c r="AK1309" s="162" t="str">
        <f t="shared" si="1107"/>
        <v/>
      </c>
      <c r="AM1309" s="199">
        <f t="shared" si="1110"/>
        <v>13.807873875024857</v>
      </c>
      <c r="AN1309" s="197">
        <f t="shared" si="1112"/>
        <v>0</v>
      </c>
      <c r="AO1309" s="197">
        <f t="shared" si="1113"/>
        <v>0</v>
      </c>
      <c r="AP1309" s="197">
        <f t="shared" si="1114"/>
        <v>0</v>
      </c>
      <c r="AQ1309" s="197">
        <f t="shared" si="1115"/>
        <v>0</v>
      </c>
      <c r="AR1309" s="197" t="str">
        <f t="shared" si="1116"/>
        <v/>
      </c>
      <c r="AS1309" s="197" t="str">
        <f t="shared" si="1117"/>
        <v/>
      </c>
      <c r="AT1309" s="197" t="str">
        <f t="shared" si="1118"/>
        <v/>
      </c>
      <c r="AU1309" s="197" t="str">
        <f t="shared" si="1119"/>
        <v/>
      </c>
      <c r="AV1309" s="199">
        <f t="shared" ca="1" si="1111"/>
        <v>2.1099950639492335</v>
      </c>
      <c r="AX1309" s="162">
        <f t="shared" si="1074"/>
        <v>0</v>
      </c>
      <c r="AY1309" s="162">
        <f t="shared" si="1075"/>
        <v>0</v>
      </c>
      <c r="AZ1309" s="162">
        <f t="shared" si="1076"/>
        <v>0</v>
      </c>
      <c r="BA1309" s="162">
        <f t="shared" si="1077"/>
        <v>0</v>
      </c>
      <c r="BB1309" s="162" t="str">
        <f t="shared" si="1078"/>
        <v/>
      </c>
      <c r="BC1309" s="162" t="str">
        <f t="shared" si="1079"/>
        <v/>
      </c>
      <c r="BD1309" s="162" t="str">
        <f t="shared" si="1080"/>
        <v/>
      </c>
      <c r="BE1309" s="162" t="str">
        <f t="shared" si="1081"/>
        <v/>
      </c>
      <c r="BG1309" s="169">
        <f t="shared" si="1108"/>
        <v>31.628201856942884</v>
      </c>
      <c r="BH1309" s="169">
        <f t="shared" ca="1" si="1109"/>
        <v>2.0338375748554189</v>
      </c>
    </row>
    <row r="1310" spans="11:60" x14ac:dyDescent="0.25">
      <c r="K1310" s="199">
        <f t="shared" si="1082"/>
        <v>31.679588050049208</v>
      </c>
      <c r="L1310" s="201">
        <f t="shared" si="1083"/>
        <v>0.26569171237197103</v>
      </c>
      <c r="M1310" s="201">
        <f t="shared" si="1084"/>
        <v>0.26792623740963267</v>
      </c>
      <c r="N1310" s="201">
        <f t="shared" si="1085"/>
        <v>0.2816195159970688</v>
      </c>
      <c r="O1310" s="201">
        <f t="shared" si="1086"/>
        <v>0.26593719994221388</v>
      </c>
      <c r="P1310" s="201" t="str">
        <f t="shared" si="1087"/>
        <v/>
      </c>
      <c r="Q1310" s="201" t="str">
        <f t="shared" si="1088"/>
        <v/>
      </c>
      <c r="R1310" s="201" t="str">
        <f t="shared" si="1089"/>
        <v/>
      </c>
      <c r="S1310" s="201" t="str">
        <f t="shared" si="1090"/>
        <v/>
      </c>
      <c r="T1310" s="199">
        <f t="shared" si="1091"/>
        <v>0</v>
      </c>
      <c r="U1310" s="199">
        <f t="shared" si="1092"/>
        <v>0</v>
      </c>
      <c r="V1310" s="199">
        <f t="shared" si="1093"/>
        <v>0</v>
      </c>
      <c r="W1310" s="199">
        <f t="shared" si="1094"/>
        <v>0</v>
      </c>
      <c r="X1310" s="199" t="str">
        <f t="shared" si="1095"/>
        <v/>
      </c>
      <c r="Y1310" s="199" t="str">
        <f t="shared" si="1096"/>
        <v/>
      </c>
      <c r="Z1310" s="199" t="str">
        <f t="shared" si="1097"/>
        <v/>
      </c>
      <c r="AA1310" s="199" t="str">
        <f t="shared" si="1098"/>
        <v/>
      </c>
      <c r="AB1310" s="201">
        <f t="shared" ca="1" si="1099"/>
        <v>2.1610427926168647</v>
      </c>
      <c r="AD1310" s="162">
        <f t="shared" si="1100"/>
        <v>0</v>
      </c>
      <c r="AE1310" s="162">
        <f t="shared" si="1101"/>
        <v>0</v>
      </c>
      <c r="AF1310" s="162">
        <f t="shared" si="1102"/>
        <v>0</v>
      </c>
      <c r="AG1310" s="162">
        <f t="shared" si="1103"/>
        <v>0</v>
      </c>
      <c r="AH1310" s="162" t="str">
        <f t="shared" si="1104"/>
        <v/>
      </c>
      <c r="AI1310" s="162" t="str">
        <f t="shared" si="1105"/>
        <v/>
      </c>
      <c r="AJ1310" s="162" t="str">
        <f t="shared" si="1106"/>
        <v/>
      </c>
      <c r="AK1310" s="162" t="str">
        <f t="shared" si="1107"/>
        <v/>
      </c>
      <c r="AM1310" s="199">
        <f t="shared" si="1110"/>
        <v>13.819090669399369</v>
      </c>
      <c r="AN1310" s="197">
        <f t="shared" si="1112"/>
        <v>0</v>
      </c>
      <c r="AO1310" s="197">
        <f t="shared" si="1113"/>
        <v>0</v>
      </c>
      <c r="AP1310" s="197">
        <f t="shared" si="1114"/>
        <v>0</v>
      </c>
      <c r="AQ1310" s="197">
        <f t="shared" si="1115"/>
        <v>0</v>
      </c>
      <c r="AR1310" s="197" t="str">
        <f t="shared" si="1116"/>
        <v/>
      </c>
      <c r="AS1310" s="197" t="str">
        <f t="shared" si="1117"/>
        <v/>
      </c>
      <c r="AT1310" s="197" t="str">
        <f t="shared" si="1118"/>
        <v/>
      </c>
      <c r="AU1310" s="197" t="str">
        <f t="shared" si="1119"/>
        <v/>
      </c>
      <c r="AV1310" s="199">
        <f t="shared" ca="1" si="1111"/>
        <v>2.0722535620217499</v>
      </c>
      <c r="AX1310" s="162">
        <f t="shared" si="1074"/>
        <v>0</v>
      </c>
      <c r="AY1310" s="162">
        <f t="shared" si="1075"/>
        <v>0</v>
      </c>
      <c r="AZ1310" s="162">
        <f t="shared" si="1076"/>
        <v>0</v>
      </c>
      <c r="BA1310" s="162">
        <f t="shared" si="1077"/>
        <v>0</v>
      </c>
      <c r="BB1310" s="162" t="str">
        <f t="shared" si="1078"/>
        <v/>
      </c>
      <c r="BC1310" s="162" t="str">
        <f t="shared" si="1079"/>
        <v/>
      </c>
      <c r="BD1310" s="162" t="str">
        <f t="shared" si="1080"/>
        <v/>
      </c>
      <c r="BE1310" s="162" t="str">
        <f t="shared" si="1081"/>
        <v/>
      </c>
      <c r="BG1310" s="169">
        <f t="shared" si="1108"/>
        <v>31.653894953496046</v>
      </c>
      <c r="BH1310" s="169">
        <f t="shared" ca="1" si="1109"/>
        <v>2.1595696762945322</v>
      </c>
    </row>
    <row r="1311" spans="11:60" x14ac:dyDescent="0.25">
      <c r="K1311" s="199">
        <f t="shared" si="1082"/>
        <v>31.705281146602371</v>
      </c>
      <c r="L1311" s="201">
        <f t="shared" si="1083"/>
        <v>0.26590719632361093</v>
      </c>
      <c r="M1311" s="201">
        <f t="shared" si="1084"/>
        <v>0.26814353362813198</v>
      </c>
      <c r="N1311" s="201">
        <f t="shared" si="1085"/>
        <v>0.28184791787541197</v>
      </c>
      <c r="O1311" s="201">
        <f t="shared" si="1086"/>
        <v>0.26615288299163986</v>
      </c>
      <c r="P1311" s="201" t="str">
        <f t="shared" si="1087"/>
        <v/>
      </c>
      <c r="Q1311" s="201" t="str">
        <f t="shared" si="1088"/>
        <v/>
      </c>
      <c r="R1311" s="201" t="str">
        <f t="shared" si="1089"/>
        <v/>
      </c>
      <c r="S1311" s="201" t="str">
        <f t="shared" si="1090"/>
        <v/>
      </c>
      <c r="T1311" s="199">
        <f t="shared" si="1091"/>
        <v>0</v>
      </c>
      <c r="U1311" s="199">
        <f t="shared" si="1092"/>
        <v>0</v>
      </c>
      <c r="V1311" s="199">
        <f t="shared" si="1093"/>
        <v>0</v>
      </c>
      <c r="W1311" s="199">
        <f t="shared" si="1094"/>
        <v>0</v>
      </c>
      <c r="X1311" s="199" t="str">
        <f t="shared" si="1095"/>
        <v/>
      </c>
      <c r="Y1311" s="199" t="str">
        <f t="shared" si="1096"/>
        <v/>
      </c>
      <c r="Z1311" s="199" t="str">
        <f t="shared" si="1097"/>
        <v/>
      </c>
      <c r="AA1311" s="199" t="str">
        <f t="shared" si="1098"/>
        <v/>
      </c>
      <c r="AB1311" s="201">
        <f t="shared" ca="1" si="1099"/>
        <v>2.1053697807630218</v>
      </c>
      <c r="AD1311" s="162">
        <f t="shared" si="1100"/>
        <v>0</v>
      </c>
      <c r="AE1311" s="162">
        <f t="shared" si="1101"/>
        <v>0</v>
      </c>
      <c r="AF1311" s="162">
        <f t="shared" si="1102"/>
        <v>0</v>
      </c>
      <c r="AG1311" s="162">
        <f t="shared" si="1103"/>
        <v>0</v>
      </c>
      <c r="AH1311" s="162" t="str">
        <f t="shared" si="1104"/>
        <v/>
      </c>
      <c r="AI1311" s="162" t="str">
        <f t="shared" si="1105"/>
        <v/>
      </c>
      <c r="AJ1311" s="162" t="str">
        <f t="shared" si="1106"/>
        <v/>
      </c>
      <c r="AK1311" s="162" t="str">
        <f t="shared" si="1107"/>
        <v/>
      </c>
      <c r="AM1311" s="199">
        <f t="shared" si="1110"/>
        <v>13.830307463773881</v>
      </c>
      <c r="AN1311" s="197">
        <f t="shared" si="1112"/>
        <v>0</v>
      </c>
      <c r="AO1311" s="197">
        <f t="shared" si="1113"/>
        <v>0</v>
      </c>
      <c r="AP1311" s="197">
        <f t="shared" si="1114"/>
        <v>0</v>
      </c>
      <c r="AQ1311" s="197">
        <f t="shared" si="1115"/>
        <v>0</v>
      </c>
      <c r="AR1311" s="197" t="str">
        <f t="shared" si="1116"/>
        <v/>
      </c>
      <c r="AS1311" s="197" t="str">
        <f t="shared" si="1117"/>
        <v/>
      </c>
      <c r="AT1311" s="197" t="str">
        <f t="shared" si="1118"/>
        <v/>
      </c>
      <c r="AU1311" s="197" t="str">
        <f t="shared" si="1119"/>
        <v/>
      </c>
      <c r="AV1311" s="199">
        <f t="shared" ca="1" si="1111"/>
        <v>2.1913224520571508</v>
      </c>
      <c r="AX1311" s="162">
        <f t="shared" si="1074"/>
        <v>0</v>
      </c>
      <c r="AY1311" s="162">
        <f t="shared" si="1075"/>
        <v>0</v>
      </c>
      <c r="AZ1311" s="162">
        <f t="shared" si="1076"/>
        <v>0</v>
      </c>
      <c r="BA1311" s="162">
        <f t="shared" si="1077"/>
        <v>0</v>
      </c>
      <c r="BB1311" s="162" t="str">
        <f t="shared" si="1078"/>
        <v/>
      </c>
      <c r="BC1311" s="162" t="str">
        <f t="shared" si="1079"/>
        <v/>
      </c>
      <c r="BD1311" s="162" t="str">
        <f t="shared" si="1080"/>
        <v/>
      </c>
      <c r="BE1311" s="162" t="str">
        <f t="shared" si="1081"/>
        <v/>
      </c>
      <c r="BG1311" s="169">
        <f t="shared" si="1108"/>
        <v>31.679588050049208</v>
      </c>
      <c r="BH1311" s="169">
        <f t="shared" ca="1" si="1109"/>
        <v>2.1610427926168647</v>
      </c>
    </row>
    <row r="1312" spans="11:60" x14ac:dyDescent="0.25">
      <c r="K1312" s="199">
        <f t="shared" si="1082"/>
        <v>31.730974243155533</v>
      </c>
      <c r="L1312" s="201">
        <f t="shared" si="1083"/>
        <v>0.26612268027525082</v>
      </c>
      <c r="M1312" s="201">
        <f t="shared" si="1084"/>
        <v>0.26836082984663129</v>
      </c>
      <c r="N1312" s="201">
        <f t="shared" si="1085"/>
        <v>0.28207631975375508</v>
      </c>
      <c r="O1312" s="201">
        <f t="shared" si="1086"/>
        <v>0.26636856604106579</v>
      </c>
      <c r="P1312" s="201" t="str">
        <f t="shared" si="1087"/>
        <v/>
      </c>
      <c r="Q1312" s="201" t="str">
        <f t="shared" si="1088"/>
        <v/>
      </c>
      <c r="R1312" s="201" t="str">
        <f t="shared" si="1089"/>
        <v/>
      </c>
      <c r="S1312" s="201" t="str">
        <f t="shared" si="1090"/>
        <v/>
      </c>
      <c r="T1312" s="199">
        <f t="shared" si="1091"/>
        <v>0</v>
      </c>
      <c r="U1312" s="199">
        <f t="shared" si="1092"/>
        <v>0</v>
      </c>
      <c r="V1312" s="199">
        <f t="shared" si="1093"/>
        <v>0</v>
      </c>
      <c r="W1312" s="199">
        <f t="shared" si="1094"/>
        <v>0</v>
      </c>
      <c r="X1312" s="199" t="str">
        <f t="shared" si="1095"/>
        <v/>
      </c>
      <c r="Y1312" s="199" t="str">
        <f t="shared" si="1096"/>
        <v/>
      </c>
      <c r="Z1312" s="199" t="str">
        <f t="shared" si="1097"/>
        <v/>
      </c>
      <c r="AA1312" s="199" t="str">
        <f t="shared" si="1098"/>
        <v/>
      </c>
      <c r="AB1312" s="201">
        <f t="shared" ca="1" si="1099"/>
        <v>2.0711878600862783</v>
      </c>
      <c r="AD1312" s="162">
        <f t="shared" si="1100"/>
        <v>0</v>
      </c>
      <c r="AE1312" s="162">
        <f t="shared" si="1101"/>
        <v>0</v>
      </c>
      <c r="AF1312" s="162">
        <f t="shared" si="1102"/>
        <v>0</v>
      </c>
      <c r="AG1312" s="162">
        <f t="shared" si="1103"/>
        <v>0</v>
      </c>
      <c r="AH1312" s="162" t="str">
        <f t="shared" si="1104"/>
        <v/>
      </c>
      <c r="AI1312" s="162" t="str">
        <f t="shared" si="1105"/>
        <v/>
      </c>
      <c r="AJ1312" s="162" t="str">
        <f t="shared" si="1106"/>
        <v/>
      </c>
      <c r="AK1312" s="162" t="str">
        <f t="shared" si="1107"/>
        <v/>
      </c>
      <c r="AM1312" s="199">
        <f t="shared" si="1110"/>
        <v>13.841524258148393</v>
      </c>
      <c r="AN1312" s="197">
        <f t="shared" si="1112"/>
        <v>0</v>
      </c>
      <c r="AO1312" s="197">
        <f t="shared" si="1113"/>
        <v>0</v>
      </c>
      <c r="AP1312" s="197">
        <f t="shared" si="1114"/>
        <v>0</v>
      </c>
      <c r="AQ1312" s="197">
        <f t="shared" si="1115"/>
        <v>0</v>
      </c>
      <c r="AR1312" s="197" t="str">
        <f t="shared" si="1116"/>
        <v/>
      </c>
      <c r="AS1312" s="197" t="str">
        <f t="shared" si="1117"/>
        <v/>
      </c>
      <c r="AT1312" s="197" t="str">
        <f t="shared" si="1118"/>
        <v/>
      </c>
      <c r="AU1312" s="197" t="str">
        <f t="shared" si="1119"/>
        <v/>
      </c>
      <c r="AV1312" s="199">
        <f t="shared" ca="1" si="1111"/>
        <v>2.1067693355309456</v>
      </c>
      <c r="AX1312" s="162">
        <f t="shared" si="1074"/>
        <v>0</v>
      </c>
      <c r="AY1312" s="162">
        <f t="shared" si="1075"/>
        <v>0</v>
      </c>
      <c r="AZ1312" s="162">
        <f t="shared" si="1076"/>
        <v>0</v>
      </c>
      <c r="BA1312" s="162">
        <f t="shared" si="1077"/>
        <v>0</v>
      </c>
      <c r="BB1312" s="162" t="str">
        <f t="shared" si="1078"/>
        <v/>
      </c>
      <c r="BC1312" s="162" t="str">
        <f t="shared" si="1079"/>
        <v/>
      </c>
      <c r="BD1312" s="162" t="str">
        <f t="shared" si="1080"/>
        <v/>
      </c>
      <c r="BE1312" s="162" t="str">
        <f t="shared" si="1081"/>
        <v/>
      </c>
      <c r="BG1312" s="169">
        <f t="shared" si="1108"/>
        <v>31.705281146602371</v>
      </c>
      <c r="BH1312" s="169">
        <f t="shared" ca="1" si="1109"/>
        <v>2.1053697807630218</v>
      </c>
    </row>
    <row r="1313" spans="11:60" x14ac:dyDescent="0.25">
      <c r="K1313" s="199">
        <f t="shared" si="1082"/>
        <v>31.756667339708695</v>
      </c>
      <c r="L1313" s="201">
        <f t="shared" si="1083"/>
        <v>0.26633816422689072</v>
      </c>
      <c r="M1313" s="201">
        <f t="shared" si="1084"/>
        <v>0.2685781260651306</v>
      </c>
      <c r="N1313" s="201">
        <f t="shared" si="1085"/>
        <v>0.28230472163209824</v>
      </c>
      <c r="O1313" s="201">
        <f t="shared" si="1086"/>
        <v>0.26658424909049178</v>
      </c>
      <c r="P1313" s="201" t="str">
        <f t="shared" si="1087"/>
        <v/>
      </c>
      <c r="Q1313" s="201" t="str">
        <f t="shared" si="1088"/>
        <v/>
      </c>
      <c r="R1313" s="201" t="str">
        <f t="shared" si="1089"/>
        <v/>
      </c>
      <c r="S1313" s="201" t="str">
        <f t="shared" si="1090"/>
        <v/>
      </c>
      <c r="T1313" s="199">
        <f t="shared" si="1091"/>
        <v>0</v>
      </c>
      <c r="U1313" s="199">
        <f t="shared" si="1092"/>
        <v>0</v>
      </c>
      <c r="V1313" s="199">
        <f t="shared" si="1093"/>
        <v>0</v>
      </c>
      <c r="W1313" s="199">
        <f t="shared" si="1094"/>
        <v>0</v>
      </c>
      <c r="X1313" s="199" t="str">
        <f t="shared" si="1095"/>
        <v/>
      </c>
      <c r="Y1313" s="199" t="str">
        <f t="shared" si="1096"/>
        <v/>
      </c>
      <c r="Z1313" s="199" t="str">
        <f t="shared" si="1097"/>
        <v/>
      </c>
      <c r="AA1313" s="199" t="str">
        <f t="shared" si="1098"/>
        <v/>
      </c>
      <c r="AB1313" s="201">
        <f t="shared" ca="1" si="1099"/>
        <v>2.0691605997686207</v>
      </c>
      <c r="AD1313" s="162">
        <f t="shared" si="1100"/>
        <v>0</v>
      </c>
      <c r="AE1313" s="162">
        <f t="shared" si="1101"/>
        <v>0</v>
      </c>
      <c r="AF1313" s="162">
        <f t="shared" si="1102"/>
        <v>0</v>
      </c>
      <c r="AG1313" s="162">
        <f t="shared" si="1103"/>
        <v>0</v>
      </c>
      <c r="AH1313" s="162" t="str">
        <f t="shared" si="1104"/>
        <v/>
      </c>
      <c r="AI1313" s="162" t="str">
        <f t="shared" si="1105"/>
        <v/>
      </c>
      <c r="AJ1313" s="162" t="str">
        <f t="shared" si="1106"/>
        <v/>
      </c>
      <c r="AK1313" s="162" t="str">
        <f t="shared" si="1107"/>
        <v/>
      </c>
      <c r="AM1313" s="199">
        <f t="shared" si="1110"/>
        <v>13.852741052522905</v>
      </c>
      <c r="AN1313" s="197">
        <f t="shared" si="1112"/>
        <v>0</v>
      </c>
      <c r="AO1313" s="197">
        <f t="shared" si="1113"/>
        <v>0</v>
      </c>
      <c r="AP1313" s="197">
        <f t="shared" si="1114"/>
        <v>0</v>
      </c>
      <c r="AQ1313" s="197">
        <f t="shared" si="1115"/>
        <v>0</v>
      </c>
      <c r="AR1313" s="197" t="str">
        <f t="shared" si="1116"/>
        <v/>
      </c>
      <c r="AS1313" s="197" t="str">
        <f t="shared" si="1117"/>
        <v/>
      </c>
      <c r="AT1313" s="197" t="str">
        <f t="shared" si="1118"/>
        <v/>
      </c>
      <c r="AU1313" s="197" t="str">
        <f t="shared" si="1119"/>
        <v/>
      </c>
      <c r="AV1313" s="199">
        <f t="shared" ca="1" si="1111"/>
        <v>2.1585739261545394</v>
      </c>
      <c r="AX1313" s="162">
        <f t="shared" si="1074"/>
        <v>0</v>
      </c>
      <c r="AY1313" s="162">
        <f t="shared" si="1075"/>
        <v>0</v>
      </c>
      <c r="AZ1313" s="162">
        <f t="shared" si="1076"/>
        <v>0</v>
      </c>
      <c r="BA1313" s="162">
        <f t="shared" si="1077"/>
        <v>0</v>
      </c>
      <c r="BB1313" s="162" t="str">
        <f t="shared" si="1078"/>
        <v/>
      </c>
      <c r="BC1313" s="162" t="str">
        <f t="shared" si="1079"/>
        <v/>
      </c>
      <c r="BD1313" s="162" t="str">
        <f t="shared" si="1080"/>
        <v/>
      </c>
      <c r="BE1313" s="162" t="str">
        <f t="shared" si="1081"/>
        <v/>
      </c>
      <c r="BG1313" s="169">
        <f t="shared" si="1108"/>
        <v>31.730974243155533</v>
      </c>
      <c r="BH1313" s="169">
        <f t="shared" ca="1" si="1109"/>
        <v>2.0711878600862783</v>
      </c>
    </row>
    <row r="1314" spans="11:60" x14ac:dyDescent="0.25">
      <c r="K1314" s="199">
        <f t="shared" si="1082"/>
        <v>31.782360436261857</v>
      </c>
      <c r="L1314" s="201">
        <f t="shared" si="1083"/>
        <v>0.26655364817853056</v>
      </c>
      <c r="M1314" s="201">
        <f t="shared" si="1084"/>
        <v>0.26879542228362985</v>
      </c>
      <c r="N1314" s="201">
        <f t="shared" si="1085"/>
        <v>0.28253312351044135</v>
      </c>
      <c r="O1314" s="201">
        <f t="shared" si="1086"/>
        <v>0.26679993213991776</v>
      </c>
      <c r="P1314" s="201" t="str">
        <f t="shared" si="1087"/>
        <v/>
      </c>
      <c r="Q1314" s="201" t="str">
        <f t="shared" si="1088"/>
        <v/>
      </c>
      <c r="R1314" s="201" t="str">
        <f t="shared" si="1089"/>
        <v/>
      </c>
      <c r="S1314" s="201" t="str">
        <f t="shared" si="1090"/>
        <v/>
      </c>
      <c r="T1314" s="199">
        <f t="shared" si="1091"/>
        <v>0</v>
      </c>
      <c r="U1314" s="199">
        <f t="shared" si="1092"/>
        <v>0</v>
      </c>
      <c r="V1314" s="199">
        <f t="shared" si="1093"/>
        <v>0</v>
      </c>
      <c r="W1314" s="199">
        <f t="shared" si="1094"/>
        <v>0</v>
      </c>
      <c r="X1314" s="199" t="str">
        <f t="shared" si="1095"/>
        <v/>
      </c>
      <c r="Y1314" s="199" t="str">
        <f t="shared" si="1096"/>
        <v/>
      </c>
      <c r="Z1314" s="199" t="str">
        <f t="shared" si="1097"/>
        <v/>
      </c>
      <c r="AA1314" s="199" t="str">
        <f t="shared" si="1098"/>
        <v/>
      </c>
      <c r="AB1314" s="201">
        <f t="shared" ca="1" si="1099"/>
        <v>2.0231209948307365</v>
      </c>
      <c r="AD1314" s="162">
        <f t="shared" si="1100"/>
        <v>0</v>
      </c>
      <c r="AE1314" s="162">
        <f t="shared" si="1101"/>
        <v>0</v>
      </c>
      <c r="AF1314" s="162">
        <f t="shared" si="1102"/>
        <v>0</v>
      </c>
      <c r="AG1314" s="162">
        <f t="shared" si="1103"/>
        <v>0</v>
      </c>
      <c r="AH1314" s="162" t="str">
        <f t="shared" si="1104"/>
        <v/>
      </c>
      <c r="AI1314" s="162" t="str">
        <f t="shared" si="1105"/>
        <v/>
      </c>
      <c r="AJ1314" s="162" t="str">
        <f t="shared" si="1106"/>
        <v/>
      </c>
      <c r="AK1314" s="162" t="str">
        <f t="shared" si="1107"/>
        <v/>
      </c>
      <c r="AM1314" s="199">
        <f t="shared" si="1110"/>
        <v>13.863957846897417</v>
      </c>
      <c r="AN1314" s="197">
        <f t="shared" si="1112"/>
        <v>0</v>
      </c>
      <c r="AO1314" s="197">
        <f t="shared" si="1113"/>
        <v>0</v>
      </c>
      <c r="AP1314" s="197">
        <f t="shared" si="1114"/>
        <v>0</v>
      </c>
      <c r="AQ1314" s="197">
        <f t="shared" si="1115"/>
        <v>0</v>
      </c>
      <c r="AR1314" s="197" t="str">
        <f t="shared" si="1116"/>
        <v/>
      </c>
      <c r="AS1314" s="197" t="str">
        <f t="shared" si="1117"/>
        <v/>
      </c>
      <c r="AT1314" s="197" t="str">
        <f t="shared" si="1118"/>
        <v/>
      </c>
      <c r="AU1314" s="197" t="str">
        <f t="shared" si="1119"/>
        <v/>
      </c>
      <c r="AV1314" s="199">
        <f t="shared" ca="1" si="1111"/>
        <v>2.1576278461749689</v>
      </c>
      <c r="AX1314" s="162">
        <f t="shared" si="1074"/>
        <v>0</v>
      </c>
      <c r="AY1314" s="162">
        <f t="shared" si="1075"/>
        <v>0</v>
      </c>
      <c r="AZ1314" s="162">
        <f t="shared" si="1076"/>
        <v>0</v>
      </c>
      <c r="BA1314" s="162">
        <f t="shared" si="1077"/>
        <v>0</v>
      </c>
      <c r="BB1314" s="162" t="str">
        <f t="shared" si="1078"/>
        <v/>
      </c>
      <c r="BC1314" s="162" t="str">
        <f t="shared" si="1079"/>
        <v/>
      </c>
      <c r="BD1314" s="162" t="str">
        <f t="shared" si="1080"/>
        <v/>
      </c>
      <c r="BE1314" s="162" t="str">
        <f t="shared" si="1081"/>
        <v/>
      </c>
      <c r="BG1314" s="169">
        <f t="shared" si="1108"/>
        <v>31.756667339708695</v>
      </c>
      <c r="BH1314" s="169">
        <f t="shared" ca="1" si="1109"/>
        <v>2.0691605997686207</v>
      </c>
    </row>
    <row r="1315" spans="11:60" x14ac:dyDescent="0.25">
      <c r="K1315" s="199">
        <f t="shared" si="1082"/>
        <v>31.80805353281502</v>
      </c>
      <c r="L1315" s="201">
        <f t="shared" si="1083"/>
        <v>0.26676913213017045</v>
      </c>
      <c r="M1315" s="201">
        <f t="shared" si="1084"/>
        <v>0.26901271850212916</v>
      </c>
      <c r="N1315" s="201">
        <f t="shared" si="1085"/>
        <v>0.28276152538878446</v>
      </c>
      <c r="O1315" s="201">
        <f t="shared" si="1086"/>
        <v>0.26701561518934369</v>
      </c>
      <c r="P1315" s="201" t="str">
        <f t="shared" si="1087"/>
        <v/>
      </c>
      <c r="Q1315" s="201" t="str">
        <f t="shared" si="1088"/>
        <v/>
      </c>
      <c r="R1315" s="201" t="str">
        <f t="shared" si="1089"/>
        <v/>
      </c>
      <c r="S1315" s="201" t="str">
        <f t="shared" si="1090"/>
        <v/>
      </c>
      <c r="T1315" s="199">
        <f t="shared" si="1091"/>
        <v>0</v>
      </c>
      <c r="U1315" s="199">
        <f t="shared" si="1092"/>
        <v>0</v>
      </c>
      <c r="V1315" s="199">
        <f t="shared" si="1093"/>
        <v>0</v>
      </c>
      <c r="W1315" s="199">
        <f t="shared" si="1094"/>
        <v>0</v>
      </c>
      <c r="X1315" s="199" t="str">
        <f t="shared" si="1095"/>
        <v/>
      </c>
      <c r="Y1315" s="199" t="str">
        <f t="shared" si="1096"/>
        <v/>
      </c>
      <c r="Z1315" s="199" t="str">
        <f t="shared" si="1097"/>
        <v/>
      </c>
      <c r="AA1315" s="199" t="str">
        <f t="shared" si="1098"/>
        <v/>
      </c>
      <c r="AB1315" s="201">
        <f t="shared" ca="1" si="1099"/>
        <v>2.1557806404081243</v>
      </c>
      <c r="AD1315" s="162">
        <f t="shared" si="1100"/>
        <v>0</v>
      </c>
      <c r="AE1315" s="162">
        <f t="shared" si="1101"/>
        <v>0</v>
      </c>
      <c r="AF1315" s="162">
        <f t="shared" si="1102"/>
        <v>0</v>
      </c>
      <c r="AG1315" s="162">
        <f t="shared" si="1103"/>
        <v>0</v>
      </c>
      <c r="AH1315" s="162" t="str">
        <f t="shared" si="1104"/>
        <v/>
      </c>
      <c r="AI1315" s="162" t="str">
        <f t="shared" si="1105"/>
        <v/>
      </c>
      <c r="AJ1315" s="162" t="str">
        <f t="shared" si="1106"/>
        <v/>
      </c>
      <c r="AK1315" s="162" t="str">
        <f t="shared" si="1107"/>
        <v/>
      </c>
      <c r="AM1315" s="199">
        <f t="shared" si="1110"/>
        <v>13.875174641271929</v>
      </c>
      <c r="AN1315" s="197">
        <f t="shared" si="1112"/>
        <v>0</v>
      </c>
      <c r="AO1315" s="197">
        <f t="shared" si="1113"/>
        <v>0</v>
      </c>
      <c r="AP1315" s="197">
        <f t="shared" si="1114"/>
        <v>0</v>
      </c>
      <c r="AQ1315" s="197">
        <f t="shared" si="1115"/>
        <v>0</v>
      </c>
      <c r="AR1315" s="197" t="str">
        <f t="shared" si="1116"/>
        <v/>
      </c>
      <c r="AS1315" s="197" t="str">
        <f t="shared" si="1117"/>
        <v/>
      </c>
      <c r="AT1315" s="197" t="str">
        <f t="shared" si="1118"/>
        <v/>
      </c>
      <c r="AU1315" s="197" t="str">
        <f t="shared" si="1119"/>
        <v/>
      </c>
      <c r="AV1315" s="199">
        <f t="shared" ca="1" si="1111"/>
        <v>2.1329951900426942</v>
      </c>
      <c r="AX1315" s="162">
        <f t="shared" si="1074"/>
        <v>0</v>
      </c>
      <c r="AY1315" s="162">
        <f t="shared" si="1075"/>
        <v>0</v>
      </c>
      <c r="AZ1315" s="162">
        <f t="shared" si="1076"/>
        <v>0</v>
      </c>
      <c r="BA1315" s="162">
        <f t="shared" si="1077"/>
        <v>0</v>
      </c>
      <c r="BB1315" s="162" t="str">
        <f t="shared" si="1078"/>
        <v/>
      </c>
      <c r="BC1315" s="162" t="str">
        <f t="shared" si="1079"/>
        <v/>
      </c>
      <c r="BD1315" s="162" t="str">
        <f t="shared" si="1080"/>
        <v/>
      </c>
      <c r="BE1315" s="162" t="str">
        <f t="shared" si="1081"/>
        <v/>
      </c>
      <c r="BG1315" s="169">
        <f t="shared" si="1108"/>
        <v>31.782360436261857</v>
      </c>
      <c r="BH1315" s="169">
        <f t="shared" ca="1" si="1109"/>
        <v>2.0231209948307365</v>
      </c>
    </row>
    <row r="1316" spans="11:60" x14ac:dyDescent="0.25">
      <c r="K1316" s="199">
        <f t="shared" si="1082"/>
        <v>31.833746629368182</v>
      </c>
      <c r="L1316" s="201">
        <f t="shared" si="1083"/>
        <v>0.26698461608181034</v>
      </c>
      <c r="M1316" s="201">
        <f t="shared" si="1084"/>
        <v>0.26923001472062846</v>
      </c>
      <c r="N1316" s="201">
        <f t="shared" si="1085"/>
        <v>0.28298992726712757</v>
      </c>
      <c r="O1316" s="201">
        <f t="shared" si="1086"/>
        <v>0.26723129823876968</v>
      </c>
      <c r="P1316" s="201" t="str">
        <f t="shared" si="1087"/>
        <v/>
      </c>
      <c r="Q1316" s="201" t="str">
        <f t="shared" si="1088"/>
        <v/>
      </c>
      <c r="R1316" s="201" t="str">
        <f t="shared" si="1089"/>
        <v/>
      </c>
      <c r="S1316" s="201" t="str">
        <f t="shared" si="1090"/>
        <v/>
      </c>
      <c r="T1316" s="199">
        <f t="shared" si="1091"/>
        <v>0</v>
      </c>
      <c r="U1316" s="199">
        <f t="shared" si="1092"/>
        <v>0</v>
      </c>
      <c r="V1316" s="199">
        <f t="shared" si="1093"/>
        <v>0</v>
      </c>
      <c r="W1316" s="199">
        <f t="shared" si="1094"/>
        <v>0</v>
      </c>
      <c r="X1316" s="199" t="str">
        <f t="shared" si="1095"/>
        <v/>
      </c>
      <c r="Y1316" s="199" t="str">
        <f t="shared" si="1096"/>
        <v/>
      </c>
      <c r="Z1316" s="199" t="str">
        <f t="shared" si="1097"/>
        <v/>
      </c>
      <c r="AA1316" s="199" t="str">
        <f t="shared" si="1098"/>
        <v/>
      </c>
      <c r="AB1316" s="201">
        <f t="shared" ca="1" si="1099"/>
        <v>2.048830373172529</v>
      </c>
      <c r="AD1316" s="162">
        <f t="shared" si="1100"/>
        <v>0</v>
      </c>
      <c r="AE1316" s="162">
        <f t="shared" si="1101"/>
        <v>0</v>
      </c>
      <c r="AF1316" s="162">
        <f t="shared" si="1102"/>
        <v>0</v>
      </c>
      <c r="AG1316" s="162">
        <f t="shared" si="1103"/>
        <v>0</v>
      </c>
      <c r="AH1316" s="162" t="str">
        <f t="shared" si="1104"/>
        <v/>
      </c>
      <c r="AI1316" s="162" t="str">
        <f t="shared" si="1105"/>
        <v/>
      </c>
      <c r="AJ1316" s="162" t="str">
        <f t="shared" si="1106"/>
        <v/>
      </c>
      <c r="AK1316" s="162" t="str">
        <f t="shared" si="1107"/>
        <v/>
      </c>
      <c r="AM1316" s="199">
        <f t="shared" si="1110"/>
        <v>13.886391435646441</v>
      </c>
      <c r="AN1316" s="197">
        <f t="shared" si="1112"/>
        <v>0</v>
      </c>
      <c r="AO1316" s="197">
        <f t="shared" si="1113"/>
        <v>0</v>
      </c>
      <c r="AP1316" s="197">
        <f t="shared" si="1114"/>
        <v>0</v>
      </c>
      <c r="AQ1316" s="197">
        <f t="shared" si="1115"/>
        <v>0</v>
      </c>
      <c r="AR1316" s="197" t="str">
        <f t="shared" si="1116"/>
        <v/>
      </c>
      <c r="AS1316" s="197" t="str">
        <f t="shared" si="1117"/>
        <v/>
      </c>
      <c r="AT1316" s="197" t="str">
        <f t="shared" si="1118"/>
        <v/>
      </c>
      <c r="AU1316" s="197" t="str">
        <f t="shared" si="1119"/>
        <v/>
      </c>
      <c r="AV1316" s="199">
        <f t="shared" ca="1" si="1111"/>
        <v>2.0944444066820842</v>
      </c>
      <c r="AX1316" s="162">
        <f t="shared" si="1074"/>
        <v>0</v>
      </c>
      <c r="AY1316" s="162">
        <f t="shared" si="1075"/>
        <v>0</v>
      </c>
      <c r="AZ1316" s="162">
        <f t="shared" si="1076"/>
        <v>0</v>
      </c>
      <c r="BA1316" s="162">
        <f t="shared" si="1077"/>
        <v>0</v>
      </c>
      <c r="BB1316" s="162" t="str">
        <f t="shared" si="1078"/>
        <v/>
      </c>
      <c r="BC1316" s="162" t="str">
        <f t="shared" si="1079"/>
        <v/>
      </c>
      <c r="BD1316" s="162" t="str">
        <f t="shared" si="1080"/>
        <v/>
      </c>
      <c r="BE1316" s="162" t="str">
        <f t="shared" si="1081"/>
        <v/>
      </c>
      <c r="BG1316" s="169">
        <f t="shared" si="1108"/>
        <v>31.80805353281502</v>
      </c>
      <c r="BH1316" s="169">
        <f t="shared" ca="1" si="1109"/>
        <v>2.1557806404081243</v>
      </c>
    </row>
    <row r="1317" spans="11:60" x14ac:dyDescent="0.25">
      <c r="K1317" s="199">
        <f t="shared" si="1082"/>
        <v>31.859439725921344</v>
      </c>
      <c r="L1317" s="201">
        <f t="shared" si="1083"/>
        <v>0.26720010003345024</v>
      </c>
      <c r="M1317" s="201">
        <f t="shared" si="1084"/>
        <v>0.26944731093912777</v>
      </c>
      <c r="N1317" s="201">
        <f t="shared" si="1085"/>
        <v>0.28321832914547068</v>
      </c>
      <c r="O1317" s="201">
        <f t="shared" si="1086"/>
        <v>0.26744698128819566</v>
      </c>
      <c r="P1317" s="201" t="str">
        <f t="shared" si="1087"/>
        <v/>
      </c>
      <c r="Q1317" s="201" t="str">
        <f t="shared" si="1088"/>
        <v/>
      </c>
      <c r="R1317" s="201" t="str">
        <f t="shared" si="1089"/>
        <v/>
      </c>
      <c r="S1317" s="201" t="str">
        <f t="shared" si="1090"/>
        <v/>
      </c>
      <c r="T1317" s="199">
        <f t="shared" si="1091"/>
        <v>0</v>
      </c>
      <c r="U1317" s="199">
        <f t="shared" si="1092"/>
        <v>0</v>
      </c>
      <c r="V1317" s="199">
        <f t="shared" si="1093"/>
        <v>0</v>
      </c>
      <c r="W1317" s="199">
        <f t="shared" si="1094"/>
        <v>0</v>
      </c>
      <c r="X1317" s="199" t="str">
        <f t="shared" si="1095"/>
        <v/>
      </c>
      <c r="Y1317" s="199" t="str">
        <f t="shared" si="1096"/>
        <v/>
      </c>
      <c r="Z1317" s="199" t="str">
        <f t="shared" si="1097"/>
        <v/>
      </c>
      <c r="AA1317" s="199" t="str">
        <f t="shared" si="1098"/>
        <v/>
      </c>
      <c r="AB1317" s="201">
        <f t="shared" ca="1" si="1099"/>
        <v>2.0035750482385919</v>
      </c>
      <c r="AD1317" s="162">
        <f t="shared" si="1100"/>
        <v>0</v>
      </c>
      <c r="AE1317" s="162">
        <f t="shared" si="1101"/>
        <v>0</v>
      </c>
      <c r="AF1317" s="162">
        <f t="shared" si="1102"/>
        <v>0</v>
      </c>
      <c r="AG1317" s="162">
        <f t="shared" si="1103"/>
        <v>0</v>
      </c>
      <c r="AH1317" s="162" t="str">
        <f t="shared" si="1104"/>
        <v/>
      </c>
      <c r="AI1317" s="162" t="str">
        <f t="shared" si="1105"/>
        <v/>
      </c>
      <c r="AJ1317" s="162" t="str">
        <f t="shared" si="1106"/>
        <v/>
      </c>
      <c r="AK1317" s="162" t="str">
        <f t="shared" si="1107"/>
        <v/>
      </c>
      <c r="AM1317" s="199">
        <f t="shared" si="1110"/>
        <v>13.897608230020953</v>
      </c>
      <c r="AN1317" s="197">
        <f t="shared" si="1112"/>
        <v>0</v>
      </c>
      <c r="AO1317" s="197">
        <f t="shared" si="1113"/>
        <v>0</v>
      </c>
      <c r="AP1317" s="197">
        <f t="shared" si="1114"/>
        <v>0</v>
      </c>
      <c r="AQ1317" s="197">
        <f t="shared" si="1115"/>
        <v>0</v>
      </c>
      <c r="AR1317" s="197" t="str">
        <f t="shared" si="1116"/>
        <v/>
      </c>
      <c r="AS1317" s="197" t="str">
        <f t="shared" si="1117"/>
        <v/>
      </c>
      <c r="AT1317" s="197" t="str">
        <f t="shared" si="1118"/>
        <v/>
      </c>
      <c r="AU1317" s="197" t="str">
        <f t="shared" si="1119"/>
        <v/>
      </c>
      <c r="AV1317" s="199">
        <f t="shared" ca="1" si="1111"/>
        <v>2.0825889578956489</v>
      </c>
      <c r="AX1317" s="162">
        <f t="shared" si="1074"/>
        <v>0</v>
      </c>
      <c r="AY1317" s="162">
        <f t="shared" si="1075"/>
        <v>0</v>
      </c>
      <c r="AZ1317" s="162">
        <f t="shared" si="1076"/>
        <v>0</v>
      </c>
      <c r="BA1317" s="162">
        <f t="shared" si="1077"/>
        <v>0</v>
      </c>
      <c r="BB1317" s="162" t="str">
        <f t="shared" si="1078"/>
        <v/>
      </c>
      <c r="BC1317" s="162" t="str">
        <f t="shared" si="1079"/>
        <v/>
      </c>
      <c r="BD1317" s="162" t="str">
        <f t="shared" si="1080"/>
        <v/>
      </c>
      <c r="BE1317" s="162" t="str">
        <f t="shared" si="1081"/>
        <v/>
      </c>
      <c r="BG1317" s="169">
        <f t="shared" si="1108"/>
        <v>31.833746629368182</v>
      </c>
      <c r="BH1317" s="169">
        <f t="shared" ca="1" si="1109"/>
        <v>2.048830373172529</v>
      </c>
    </row>
    <row r="1318" spans="11:60" x14ac:dyDescent="0.25">
      <c r="K1318" s="199">
        <f t="shared" si="1082"/>
        <v>31.885132822474507</v>
      </c>
      <c r="L1318" s="201">
        <f t="shared" si="1083"/>
        <v>0.26741558398509008</v>
      </c>
      <c r="M1318" s="201">
        <f t="shared" si="1084"/>
        <v>0.26966460715762708</v>
      </c>
      <c r="N1318" s="201">
        <f t="shared" si="1085"/>
        <v>0.28344673102381379</v>
      </c>
      <c r="O1318" s="201">
        <f t="shared" si="1086"/>
        <v>0.26766266433762159</v>
      </c>
      <c r="P1318" s="201" t="str">
        <f t="shared" si="1087"/>
        <v/>
      </c>
      <c r="Q1318" s="201" t="str">
        <f t="shared" si="1088"/>
        <v/>
      </c>
      <c r="R1318" s="201" t="str">
        <f t="shared" si="1089"/>
        <v/>
      </c>
      <c r="S1318" s="201" t="str">
        <f t="shared" si="1090"/>
        <v/>
      </c>
      <c r="T1318" s="199">
        <f t="shared" si="1091"/>
        <v>0</v>
      </c>
      <c r="U1318" s="199">
        <f t="shared" si="1092"/>
        <v>0</v>
      </c>
      <c r="V1318" s="199">
        <f t="shared" si="1093"/>
        <v>0</v>
      </c>
      <c r="W1318" s="199">
        <f t="shared" si="1094"/>
        <v>0</v>
      </c>
      <c r="X1318" s="199" t="str">
        <f t="shared" si="1095"/>
        <v/>
      </c>
      <c r="Y1318" s="199" t="str">
        <f t="shared" si="1096"/>
        <v/>
      </c>
      <c r="Z1318" s="199" t="str">
        <f t="shared" si="1097"/>
        <v/>
      </c>
      <c r="AA1318" s="199" t="str">
        <f t="shared" si="1098"/>
        <v/>
      </c>
      <c r="AB1318" s="201">
        <f t="shared" ca="1" si="1099"/>
        <v>2.0388775797459076</v>
      </c>
      <c r="AD1318" s="162">
        <f t="shared" si="1100"/>
        <v>0</v>
      </c>
      <c r="AE1318" s="162">
        <f t="shared" si="1101"/>
        <v>0</v>
      </c>
      <c r="AF1318" s="162">
        <f t="shared" si="1102"/>
        <v>0</v>
      </c>
      <c r="AG1318" s="162">
        <f t="shared" si="1103"/>
        <v>0</v>
      </c>
      <c r="AH1318" s="162" t="str">
        <f t="shared" si="1104"/>
        <v/>
      </c>
      <c r="AI1318" s="162" t="str">
        <f t="shared" si="1105"/>
        <v/>
      </c>
      <c r="AJ1318" s="162" t="str">
        <f t="shared" si="1106"/>
        <v/>
      </c>
      <c r="AK1318" s="162" t="str">
        <f t="shared" si="1107"/>
        <v/>
      </c>
      <c r="AM1318" s="199">
        <f t="shared" si="1110"/>
        <v>13.908825024395465</v>
      </c>
      <c r="AN1318" s="197">
        <f t="shared" si="1112"/>
        <v>0</v>
      </c>
      <c r="AO1318" s="197">
        <f t="shared" si="1113"/>
        <v>0</v>
      </c>
      <c r="AP1318" s="197">
        <f t="shared" si="1114"/>
        <v>0</v>
      </c>
      <c r="AQ1318" s="197">
        <f t="shared" si="1115"/>
        <v>0</v>
      </c>
      <c r="AR1318" s="197" t="str">
        <f t="shared" si="1116"/>
        <v/>
      </c>
      <c r="AS1318" s="197" t="str">
        <f t="shared" si="1117"/>
        <v/>
      </c>
      <c r="AT1318" s="197" t="str">
        <f t="shared" si="1118"/>
        <v/>
      </c>
      <c r="AU1318" s="197" t="str">
        <f t="shared" si="1119"/>
        <v/>
      </c>
      <c r="AV1318" s="199">
        <f t="shared" ca="1" si="1111"/>
        <v>2.0443568220919737</v>
      </c>
      <c r="AX1318" s="162">
        <f t="shared" si="1074"/>
        <v>0</v>
      </c>
      <c r="AY1318" s="162">
        <f t="shared" si="1075"/>
        <v>0</v>
      </c>
      <c r="AZ1318" s="162">
        <f t="shared" si="1076"/>
        <v>0</v>
      </c>
      <c r="BA1318" s="162">
        <f t="shared" si="1077"/>
        <v>0</v>
      </c>
      <c r="BB1318" s="162" t="str">
        <f t="shared" si="1078"/>
        <v/>
      </c>
      <c r="BC1318" s="162" t="str">
        <f t="shared" si="1079"/>
        <v/>
      </c>
      <c r="BD1318" s="162" t="str">
        <f t="shared" si="1080"/>
        <v/>
      </c>
      <c r="BE1318" s="162" t="str">
        <f t="shared" si="1081"/>
        <v/>
      </c>
      <c r="BG1318" s="169">
        <f t="shared" si="1108"/>
        <v>31.859439725921344</v>
      </c>
      <c r="BH1318" s="169">
        <f t="shared" ca="1" si="1109"/>
        <v>2.0035750482385919</v>
      </c>
    </row>
    <row r="1319" spans="11:60" x14ac:dyDescent="0.25">
      <c r="K1319" s="199">
        <f t="shared" si="1082"/>
        <v>31.910825919027669</v>
      </c>
      <c r="L1319" s="201">
        <f t="shared" si="1083"/>
        <v>0.26763106793672997</v>
      </c>
      <c r="M1319" s="201">
        <f t="shared" si="1084"/>
        <v>0.26988190337612633</v>
      </c>
      <c r="N1319" s="201">
        <f t="shared" si="1085"/>
        <v>0.28367513290215696</v>
      </c>
      <c r="O1319" s="201">
        <f t="shared" si="1086"/>
        <v>0.26787834738704758</v>
      </c>
      <c r="P1319" s="201" t="str">
        <f t="shared" si="1087"/>
        <v/>
      </c>
      <c r="Q1319" s="201" t="str">
        <f t="shared" si="1088"/>
        <v/>
      </c>
      <c r="R1319" s="201" t="str">
        <f t="shared" si="1089"/>
        <v/>
      </c>
      <c r="S1319" s="201" t="str">
        <f t="shared" si="1090"/>
        <v/>
      </c>
      <c r="T1319" s="199">
        <f t="shared" si="1091"/>
        <v>0</v>
      </c>
      <c r="U1319" s="199">
        <f t="shared" si="1092"/>
        <v>0</v>
      </c>
      <c r="V1319" s="199">
        <f t="shared" si="1093"/>
        <v>0</v>
      </c>
      <c r="W1319" s="199">
        <f t="shared" si="1094"/>
        <v>0</v>
      </c>
      <c r="X1319" s="199" t="str">
        <f t="shared" si="1095"/>
        <v/>
      </c>
      <c r="Y1319" s="199" t="str">
        <f t="shared" si="1096"/>
        <v/>
      </c>
      <c r="Z1319" s="199" t="str">
        <f t="shared" si="1097"/>
        <v/>
      </c>
      <c r="AA1319" s="199" t="str">
        <f t="shared" si="1098"/>
        <v/>
      </c>
      <c r="AB1319" s="201">
        <f t="shared" ca="1" si="1099"/>
        <v>2.0443067464412628</v>
      </c>
      <c r="AD1319" s="162">
        <f t="shared" si="1100"/>
        <v>0</v>
      </c>
      <c r="AE1319" s="162">
        <f t="shared" si="1101"/>
        <v>0</v>
      </c>
      <c r="AF1319" s="162">
        <f t="shared" si="1102"/>
        <v>0</v>
      </c>
      <c r="AG1319" s="162">
        <f t="shared" si="1103"/>
        <v>0</v>
      </c>
      <c r="AH1319" s="162" t="str">
        <f t="shared" si="1104"/>
        <v/>
      </c>
      <c r="AI1319" s="162" t="str">
        <f t="shared" si="1105"/>
        <v/>
      </c>
      <c r="AJ1319" s="162" t="str">
        <f t="shared" si="1106"/>
        <v/>
      </c>
      <c r="AK1319" s="162" t="str">
        <f t="shared" si="1107"/>
        <v/>
      </c>
      <c r="AM1319" s="199">
        <f t="shared" si="1110"/>
        <v>13.920041818769977</v>
      </c>
      <c r="AN1319" s="197">
        <f t="shared" si="1112"/>
        <v>0</v>
      </c>
      <c r="AO1319" s="197">
        <f t="shared" si="1113"/>
        <v>0</v>
      </c>
      <c r="AP1319" s="197">
        <f t="shared" si="1114"/>
        <v>0</v>
      </c>
      <c r="AQ1319" s="197">
        <f t="shared" si="1115"/>
        <v>0</v>
      </c>
      <c r="AR1319" s="197" t="str">
        <f t="shared" si="1116"/>
        <v/>
      </c>
      <c r="AS1319" s="197" t="str">
        <f t="shared" si="1117"/>
        <v/>
      </c>
      <c r="AT1319" s="197" t="str">
        <f t="shared" si="1118"/>
        <v/>
      </c>
      <c r="AU1319" s="197" t="str">
        <f t="shared" si="1119"/>
        <v/>
      </c>
      <c r="AV1319" s="199">
        <f t="shared" ca="1" si="1111"/>
        <v>2.1593317301410591</v>
      </c>
      <c r="AX1319" s="162">
        <f t="shared" si="1074"/>
        <v>0</v>
      </c>
      <c r="AY1319" s="162">
        <f t="shared" si="1075"/>
        <v>0</v>
      </c>
      <c r="AZ1319" s="162">
        <f t="shared" si="1076"/>
        <v>0</v>
      </c>
      <c r="BA1319" s="162">
        <f t="shared" si="1077"/>
        <v>0</v>
      </c>
      <c r="BB1319" s="162" t="str">
        <f t="shared" si="1078"/>
        <v/>
      </c>
      <c r="BC1319" s="162" t="str">
        <f t="shared" si="1079"/>
        <v/>
      </c>
      <c r="BD1319" s="162" t="str">
        <f t="shared" si="1080"/>
        <v/>
      </c>
      <c r="BE1319" s="162" t="str">
        <f t="shared" si="1081"/>
        <v/>
      </c>
      <c r="BG1319" s="169">
        <f t="shared" si="1108"/>
        <v>31.885132822474507</v>
      </c>
      <c r="BH1319" s="169">
        <f t="shared" ca="1" si="1109"/>
        <v>2.0388775797459076</v>
      </c>
    </row>
    <row r="1320" spans="11:60" x14ac:dyDescent="0.25">
      <c r="K1320" s="199">
        <f t="shared" si="1082"/>
        <v>31.936519015580831</v>
      </c>
      <c r="L1320" s="201">
        <f t="shared" si="1083"/>
        <v>0.26784655188836987</v>
      </c>
      <c r="M1320" s="201">
        <f t="shared" si="1084"/>
        <v>0.27009919959462564</v>
      </c>
      <c r="N1320" s="201">
        <f t="shared" si="1085"/>
        <v>0.28390353478050007</v>
      </c>
      <c r="O1320" s="201">
        <f t="shared" si="1086"/>
        <v>0.26809403043647351</v>
      </c>
      <c r="P1320" s="201" t="str">
        <f t="shared" si="1087"/>
        <v/>
      </c>
      <c r="Q1320" s="201" t="str">
        <f t="shared" si="1088"/>
        <v/>
      </c>
      <c r="R1320" s="201" t="str">
        <f t="shared" si="1089"/>
        <v/>
      </c>
      <c r="S1320" s="201" t="str">
        <f t="shared" si="1090"/>
        <v/>
      </c>
      <c r="T1320" s="199">
        <f t="shared" si="1091"/>
        <v>0</v>
      </c>
      <c r="U1320" s="199">
        <f t="shared" si="1092"/>
        <v>0</v>
      </c>
      <c r="V1320" s="199">
        <f t="shared" si="1093"/>
        <v>0</v>
      </c>
      <c r="W1320" s="199">
        <f t="shared" si="1094"/>
        <v>0</v>
      </c>
      <c r="X1320" s="199" t="str">
        <f t="shared" si="1095"/>
        <v/>
      </c>
      <c r="Y1320" s="199" t="str">
        <f t="shared" si="1096"/>
        <v/>
      </c>
      <c r="Z1320" s="199" t="str">
        <f t="shared" si="1097"/>
        <v/>
      </c>
      <c r="AA1320" s="199" t="str">
        <f t="shared" si="1098"/>
        <v/>
      </c>
      <c r="AB1320" s="201">
        <f t="shared" ca="1" si="1099"/>
        <v>2.1591132288871218</v>
      </c>
      <c r="AD1320" s="162">
        <f t="shared" si="1100"/>
        <v>0</v>
      </c>
      <c r="AE1320" s="162">
        <f t="shared" si="1101"/>
        <v>0</v>
      </c>
      <c r="AF1320" s="162">
        <f t="shared" si="1102"/>
        <v>0</v>
      </c>
      <c r="AG1320" s="162">
        <f t="shared" si="1103"/>
        <v>0</v>
      </c>
      <c r="AH1320" s="162" t="str">
        <f t="shared" si="1104"/>
        <v/>
      </c>
      <c r="AI1320" s="162" t="str">
        <f t="shared" si="1105"/>
        <v/>
      </c>
      <c r="AJ1320" s="162" t="str">
        <f t="shared" si="1106"/>
        <v/>
      </c>
      <c r="AK1320" s="162" t="str">
        <f t="shared" si="1107"/>
        <v/>
      </c>
      <c r="AM1320" s="199">
        <f t="shared" si="1110"/>
        <v>13.93125861314449</v>
      </c>
      <c r="AN1320" s="197">
        <f t="shared" si="1112"/>
        <v>0</v>
      </c>
      <c r="AO1320" s="197">
        <f t="shared" si="1113"/>
        <v>0</v>
      </c>
      <c r="AP1320" s="197">
        <f t="shared" si="1114"/>
        <v>0</v>
      </c>
      <c r="AQ1320" s="197">
        <f t="shared" si="1115"/>
        <v>0</v>
      </c>
      <c r="AR1320" s="197" t="str">
        <f t="shared" si="1116"/>
        <v/>
      </c>
      <c r="AS1320" s="197" t="str">
        <f t="shared" si="1117"/>
        <v/>
      </c>
      <c r="AT1320" s="197" t="str">
        <f t="shared" si="1118"/>
        <v/>
      </c>
      <c r="AU1320" s="197" t="str">
        <f t="shared" si="1119"/>
        <v/>
      </c>
      <c r="AV1320" s="199">
        <f t="shared" ca="1" si="1111"/>
        <v>2.0610439210092744</v>
      </c>
      <c r="AX1320" s="162">
        <f t="shared" si="1074"/>
        <v>0</v>
      </c>
      <c r="AY1320" s="162">
        <f t="shared" si="1075"/>
        <v>0</v>
      </c>
      <c r="AZ1320" s="162">
        <f t="shared" si="1076"/>
        <v>0</v>
      </c>
      <c r="BA1320" s="162">
        <f t="shared" si="1077"/>
        <v>0</v>
      </c>
      <c r="BB1320" s="162" t="str">
        <f t="shared" si="1078"/>
        <v/>
      </c>
      <c r="BC1320" s="162" t="str">
        <f t="shared" si="1079"/>
        <v/>
      </c>
      <c r="BD1320" s="162" t="str">
        <f t="shared" si="1080"/>
        <v/>
      </c>
      <c r="BE1320" s="162" t="str">
        <f t="shared" si="1081"/>
        <v/>
      </c>
      <c r="BG1320" s="169">
        <f t="shared" si="1108"/>
        <v>31.910825919027669</v>
      </c>
      <c r="BH1320" s="169">
        <f t="shared" ca="1" si="1109"/>
        <v>2.0443067464412628</v>
      </c>
    </row>
    <row r="1321" spans="11:60" x14ac:dyDescent="0.25">
      <c r="K1321" s="199">
        <f t="shared" si="1082"/>
        <v>31.962212112133994</v>
      </c>
      <c r="L1321" s="201">
        <f t="shared" si="1083"/>
        <v>0.2680620358400097</v>
      </c>
      <c r="M1321" s="201">
        <f t="shared" si="1084"/>
        <v>0.27031649581312495</v>
      </c>
      <c r="N1321" s="201">
        <f t="shared" si="1085"/>
        <v>0.28413193665884318</v>
      </c>
      <c r="O1321" s="201">
        <f t="shared" si="1086"/>
        <v>0.26830971348589949</v>
      </c>
      <c r="P1321" s="201" t="str">
        <f t="shared" si="1087"/>
        <v/>
      </c>
      <c r="Q1321" s="201" t="str">
        <f t="shared" si="1088"/>
        <v/>
      </c>
      <c r="R1321" s="201" t="str">
        <f t="shared" si="1089"/>
        <v/>
      </c>
      <c r="S1321" s="201" t="str">
        <f t="shared" si="1090"/>
        <v/>
      </c>
      <c r="T1321" s="199">
        <f t="shared" si="1091"/>
        <v>0</v>
      </c>
      <c r="U1321" s="199">
        <f t="shared" si="1092"/>
        <v>0</v>
      </c>
      <c r="V1321" s="199">
        <f t="shared" si="1093"/>
        <v>0</v>
      </c>
      <c r="W1321" s="199">
        <f t="shared" si="1094"/>
        <v>0</v>
      </c>
      <c r="X1321" s="199" t="str">
        <f t="shared" si="1095"/>
        <v/>
      </c>
      <c r="Y1321" s="199" t="str">
        <f t="shared" si="1096"/>
        <v/>
      </c>
      <c r="Z1321" s="199" t="str">
        <f t="shared" si="1097"/>
        <v/>
      </c>
      <c r="AA1321" s="199" t="str">
        <f t="shared" si="1098"/>
        <v/>
      </c>
      <c r="AB1321" s="201">
        <f t="shared" ca="1" si="1099"/>
        <v>2.0293026496999484</v>
      </c>
      <c r="AD1321" s="162">
        <f t="shared" si="1100"/>
        <v>0</v>
      </c>
      <c r="AE1321" s="162">
        <f t="shared" si="1101"/>
        <v>0</v>
      </c>
      <c r="AF1321" s="162">
        <f t="shared" si="1102"/>
        <v>0</v>
      </c>
      <c r="AG1321" s="162">
        <f t="shared" si="1103"/>
        <v>0</v>
      </c>
      <c r="AH1321" s="162" t="str">
        <f t="shared" si="1104"/>
        <v/>
      </c>
      <c r="AI1321" s="162" t="str">
        <f t="shared" si="1105"/>
        <v/>
      </c>
      <c r="AJ1321" s="162" t="str">
        <f t="shared" si="1106"/>
        <v/>
      </c>
      <c r="AK1321" s="162" t="str">
        <f t="shared" si="1107"/>
        <v/>
      </c>
      <c r="AM1321" s="199">
        <f t="shared" si="1110"/>
        <v>13.942475407519002</v>
      </c>
      <c r="AN1321" s="197">
        <f t="shared" si="1112"/>
        <v>0</v>
      </c>
      <c r="AO1321" s="197">
        <f t="shared" si="1113"/>
        <v>0</v>
      </c>
      <c r="AP1321" s="197">
        <f t="shared" si="1114"/>
        <v>0</v>
      </c>
      <c r="AQ1321" s="197">
        <f t="shared" si="1115"/>
        <v>0</v>
      </c>
      <c r="AR1321" s="197" t="str">
        <f t="shared" si="1116"/>
        <v/>
      </c>
      <c r="AS1321" s="197" t="str">
        <f t="shared" si="1117"/>
        <v/>
      </c>
      <c r="AT1321" s="197" t="str">
        <f t="shared" si="1118"/>
        <v/>
      </c>
      <c r="AU1321" s="197" t="str">
        <f t="shared" si="1119"/>
        <v/>
      </c>
      <c r="AV1321" s="199">
        <f t="shared" ca="1" si="1111"/>
        <v>2.1355836502934831</v>
      </c>
      <c r="AX1321" s="162">
        <f t="shared" si="1074"/>
        <v>0</v>
      </c>
      <c r="AY1321" s="162">
        <f t="shared" si="1075"/>
        <v>0</v>
      </c>
      <c r="AZ1321" s="162">
        <f t="shared" si="1076"/>
        <v>0</v>
      </c>
      <c r="BA1321" s="162">
        <f t="shared" si="1077"/>
        <v>0</v>
      </c>
      <c r="BB1321" s="162" t="str">
        <f t="shared" si="1078"/>
        <v/>
      </c>
      <c r="BC1321" s="162" t="str">
        <f t="shared" si="1079"/>
        <v/>
      </c>
      <c r="BD1321" s="162" t="str">
        <f t="shared" si="1080"/>
        <v/>
      </c>
      <c r="BE1321" s="162" t="str">
        <f t="shared" si="1081"/>
        <v/>
      </c>
      <c r="BG1321" s="169">
        <f t="shared" si="1108"/>
        <v>31.936519015580831</v>
      </c>
      <c r="BH1321" s="169">
        <f t="shared" ca="1" si="1109"/>
        <v>2.1591132288871218</v>
      </c>
    </row>
    <row r="1322" spans="11:60" x14ac:dyDescent="0.25">
      <c r="K1322" s="199">
        <f t="shared" si="1082"/>
        <v>31.987905208687156</v>
      </c>
      <c r="L1322" s="201">
        <f t="shared" si="1083"/>
        <v>0.2682775197916496</v>
      </c>
      <c r="M1322" s="201">
        <f t="shared" si="1084"/>
        <v>0.2705337920316242</v>
      </c>
      <c r="N1322" s="201">
        <f t="shared" si="1085"/>
        <v>0.28436033853718629</v>
      </c>
      <c r="O1322" s="201">
        <f t="shared" si="1086"/>
        <v>0.26852539653532542</v>
      </c>
      <c r="P1322" s="201" t="str">
        <f t="shared" si="1087"/>
        <v/>
      </c>
      <c r="Q1322" s="201" t="str">
        <f t="shared" si="1088"/>
        <v/>
      </c>
      <c r="R1322" s="201" t="str">
        <f t="shared" si="1089"/>
        <v/>
      </c>
      <c r="S1322" s="201" t="str">
        <f t="shared" si="1090"/>
        <v/>
      </c>
      <c r="T1322" s="199">
        <f t="shared" si="1091"/>
        <v>0</v>
      </c>
      <c r="U1322" s="199">
        <f t="shared" si="1092"/>
        <v>0</v>
      </c>
      <c r="V1322" s="199">
        <f t="shared" si="1093"/>
        <v>0</v>
      </c>
      <c r="W1322" s="199">
        <f t="shared" si="1094"/>
        <v>0</v>
      </c>
      <c r="X1322" s="199" t="str">
        <f t="shared" si="1095"/>
        <v/>
      </c>
      <c r="Y1322" s="199" t="str">
        <f t="shared" si="1096"/>
        <v/>
      </c>
      <c r="Z1322" s="199" t="str">
        <f t="shared" si="1097"/>
        <v/>
      </c>
      <c r="AA1322" s="199" t="str">
        <f t="shared" si="1098"/>
        <v/>
      </c>
      <c r="AB1322" s="201">
        <f t="shared" ca="1" si="1099"/>
        <v>2.0742379519847072</v>
      </c>
      <c r="AD1322" s="162">
        <f t="shared" si="1100"/>
        <v>0</v>
      </c>
      <c r="AE1322" s="162">
        <f t="shared" si="1101"/>
        <v>0</v>
      </c>
      <c r="AF1322" s="162">
        <f t="shared" si="1102"/>
        <v>0</v>
      </c>
      <c r="AG1322" s="162">
        <f t="shared" si="1103"/>
        <v>0</v>
      </c>
      <c r="AH1322" s="162" t="str">
        <f t="shared" si="1104"/>
        <v/>
      </c>
      <c r="AI1322" s="162" t="str">
        <f t="shared" si="1105"/>
        <v/>
      </c>
      <c r="AJ1322" s="162" t="str">
        <f t="shared" si="1106"/>
        <v/>
      </c>
      <c r="AK1322" s="162" t="str">
        <f t="shared" si="1107"/>
        <v/>
      </c>
      <c r="AM1322" s="199">
        <f t="shared" si="1110"/>
        <v>13.953692201893514</v>
      </c>
      <c r="AN1322" s="197">
        <f t="shared" si="1112"/>
        <v>0</v>
      </c>
      <c r="AO1322" s="197">
        <f t="shared" si="1113"/>
        <v>0</v>
      </c>
      <c r="AP1322" s="197">
        <f t="shared" si="1114"/>
        <v>0</v>
      </c>
      <c r="AQ1322" s="197">
        <f t="shared" si="1115"/>
        <v>0</v>
      </c>
      <c r="AR1322" s="197" t="str">
        <f t="shared" si="1116"/>
        <v/>
      </c>
      <c r="AS1322" s="197" t="str">
        <f t="shared" si="1117"/>
        <v/>
      </c>
      <c r="AT1322" s="197" t="str">
        <f t="shared" si="1118"/>
        <v/>
      </c>
      <c r="AU1322" s="197" t="str">
        <f t="shared" si="1119"/>
        <v/>
      </c>
      <c r="AV1322" s="199">
        <f t="shared" ca="1" si="1111"/>
        <v>2.0550124211516252</v>
      </c>
      <c r="AX1322" s="162">
        <f t="shared" si="1074"/>
        <v>0</v>
      </c>
      <c r="AY1322" s="162">
        <f t="shared" si="1075"/>
        <v>0</v>
      </c>
      <c r="AZ1322" s="162">
        <f t="shared" si="1076"/>
        <v>0</v>
      </c>
      <c r="BA1322" s="162">
        <f t="shared" si="1077"/>
        <v>0</v>
      </c>
      <c r="BB1322" s="162" t="str">
        <f t="shared" si="1078"/>
        <v/>
      </c>
      <c r="BC1322" s="162" t="str">
        <f t="shared" si="1079"/>
        <v/>
      </c>
      <c r="BD1322" s="162" t="str">
        <f t="shared" si="1080"/>
        <v/>
      </c>
      <c r="BE1322" s="162" t="str">
        <f t="shared" si="1081"/>
        <v/>
      </c>
      <c r="BG1322" s="169">
        <f t="shared" si="1108"/>
        <v>31.962212112133994</v>
      </c>
      <c r="BH1322" s="169">
        <f t="shared" ca="1" si="1109"/>
        <v>2.0293026496999484</v>
      </c>
    </row>
    <row r="1323" spans="11:60" x14ac:dyDescent="0.25">
      <c r="K1323" s="199">
        <f t="shared" si="1082"/>
        <v>32.013598305240322</v>
      </c>
      <c r="L1323" s="201">
        <f t="shared" si="1083"/>
        <v>0.26849300374328949</v>
      </c>
      <c r="M1323" s="201">
        <f t="shared" si="1084"/>
        <v>0.27075108825012356</v>
      </c>
      <c r="N1323" s="201">
        <f t="shared" si="1085"/>
        <v>0.28458874041552945</v>
      </c>
      <c r="O1323" s="201">
        <f t="shared" si="1086"/>
        <v>0.26874107958475146</v>
      </c>
      <c r="P1323" s="201" t="str">
        <f t="shared" si="1087"/>
        <v/>
      </c>
      <c r="Q1323" s="201" t="str">
        <f t="shared" si="1088"/>
        <v/>
      </c>
      <c r="R1323" s="201" t="str">
        <f t="shared" si="1089"/>
        <v/>
      </c>
      <c r="S1323" s="201" t="str">
        <f t="shared" si="1090"/>
        <v/>
      </c>
      <c r="T1323" s="199">
        <f t="shared" si="1091"/>
        <v>0</v>
      </c>
      <c r="U1323" s="199">
        <f t="shared" si="1092"/>
        <v>0</v>
      </c>
      <c r="V1323" s="199">
        <f t="shared" si="1093"/>
        <v>0</v>
      </c>
      <c r="W1323" s="199">
        <f t="shared" si="1094"/>
        <v>0</v>
      </c>
      <c r="X1323" s="199" t="str">
        <f t="shared" si="1095"/>
        <v/>
      </c>
      <c r="Y1323" s="199" t="str">
        <f t="shared" si="1096"/>
        <v/>
      </c>
      <c r="Z1323" s="199" t="str">
        <f t="shared" si="1097"/>
        <v/>
      </c>
      <c r="AA1323" s="199" t="str">
        <f t="shared" si="1098"/>
        <v/>
      </c>
      <c r="AB1323" s="201">
        <f t="shared" ca="1" si="1099"/>
        <v>2.0183571116272905</v>
      </c>
      <c r="AD1323" s="162">
        <f t="shared" si="1100"/>
        <v>0</v>
      </c>
      <c r="AE1323" s="162">
        <f t="shared" si="1101"/>
        <v>0</v>
      </c>
      <c r="AF1323" s="162">
        <f t="shared" si="1102"/>
        <v>0</v>
      </c>
      <c r="AG1323" s="162">
        <f t="shared" si="1103"/>
        <v>0</v>
      </c>
      <c r="AH1323" s="162" t="str">
        <f t="shared" si="1104"/>
        <v/>
      </c>
      <c r="AI1323" s="162" t="str">
        <f t="shared" si="1105"/>
        <v/>
      </c>
      <c r="AJ1323" s="162" t="str">
        <f t="shared" si="1106"/>
        <v/>
      </c>
      <c r="AK1323" s="162" t="str">
        <f t="shared" si="1107"/>
        <v/>
      </c>
      <c r="AM1323" s="199">
        <f t="shared" si="1110"/>
        <v>13.964908996268026</v>
      </c>
      <c r="AN1323" s="197">
        <f t="shared" si="1112"/>
        <v>0</v>
      </c>
      <c r="AO1323" s="197">
        <f t="shared" si="1113"/>
        <v>0</v>
      </c>
      <c r="AP1323" s="197">
        <f t="shared" si="1114"/>
        <v>0</v>
      </c>
      <c r="AQ1323" s="197">
        <f t="shared" si="1115"/>
        <v>0</v>
      </c>
      <c r="AR1323" s="197" t="str">
        <f t="shared" si="1116"/>
        <v/>
      </c>
      <c r="AS1323" s="197" t="str">
        <f t="shared" si="1117"/>
        <v/>
      </c>
      <c r="AT1323" s="197" t="str">
        <f t="shared" si="1118"/>
        <v/>
      </c>
      <c r="AU1323" s="197" t="str">
        <f t="shared" si="1119"/>
        <v/>
      </c>
      <c r="AV1323" s="199">
        <f t="shared" ca="1" si="1111"/>
        <v>2.1021291306102281</v>
      </c>
      <c r="AX1323" s="162">
        <f t="shared" si="1074"/>
        <v>0</v>
      </c>
      <c r="AY1323" s="162">
        <f t="shared" si="1075"/>
        <v>0</v>
      </c>
      <c r="AZ1323" s="162">
        <f t="shared" si="1076"/>
        <v>0</v>
      </c>
      <c r="BA1323" s="162">
        <f t="shared" si="1077"/>
        <v>0</v>
      </c>
      <c r="BB1323" s="162" t="str">
        <f t="shared" si="1078"/>
        <v/>
      </c>
      <c r="BC1323" s="162" t="str">
        <f t="shared" si="1079"/>
        <v/>
      </c>
      <c r="BD1323" s="162" t="str">
        <f t="shared" si="1080"/>
        <v/>
      </c>
      <c r="BE1323" s="162" t="str">
        <f t="shared" si="1081"/>
        <v/>
      </c>
      <c r="BG1323" s="169">
        <f t="shared" si="1108"/>
        <v>31.987905208687156</v>
      </c>
      <c r="BH1323" s="169">
        <f t="shared" ca="1" si="1109"/>
        <v>2.0742379519847072</v>
      </c>
    </row>
    <row r="1324" spans="11:60" x14ac:dyDescent="0.25">
      <c r="K1324" s="199">
        <f t="shared" si="1082"/>
        <v>32.039291401793484</v>
      </c>
      <c r="L1324" s="201">
        <f t="shared" si="1083"/>
        <v>0.26870848769492939</v>
      </c>
      <c r="M1324" s="201">
        <f t="shared" si="1084"/>
        <v>0.27096838446862287</v>
      </c>
      <c r="N1324" s="201">
        <f t="shared" si="1085"/>
        <v>0.28481714229387256</v>
      </c>
      <c r="O1324" s="201">
        <f t="shared" si="1086"/>
        <v>0.26895676263417739</v>
      </c>
      <c r="P1324" s="201" t="str">
        <f t="shared" si="1087"/>
        <v/>
      </c>
      <c r="Q1324" s="201" t="str">
        <f t="shared" si="1088"/>
        <v/>
      </c>
      <c r="R1324" s="201" t="str">
        <f t="shared" si="1089"/>
        <v/>
      </c>
      <c r="S1324" s="201" t="str">
        <f t="shared" si="1090"/>
        <v/>
      </c>
      <c r="T1324" s="199">
        <f t="shared" si="1091"/>
        <v>0</v>
      </c>
      <c r="U1324" s="199">
        <f t="shared" si="1092"/>
        <v>0</v>
      </c>
      <c r="V1324" s="199">
        <f t="shared" si="1093"/>
        <v>0</v>
      </c>
      <c r="W1324" s="199">
        <f t="shared" si="1094"/>
        <v>0</v>
      </c>
      <c r="X1324" s="199" t="str">
        <f t="shared" si="1095"/>
        <v/>
      </c>
      <c r="Y1324" s="199" t="str">
        <f t="shared" si="1096"/>
        <v/>
      </c>
      <c r="Z1324" s="199" t="str">
        <f t="shared" si="1097"/>
        <v/>
      </c>
      <c r="AA1324" s="199" t="str">
        <f t="shared" si="1098"/>
        <v/>
      </c>
      <c r="AB1324" s="201">
        <f t="shared" ca="1" si="1099"/>
        <v>2.0249539009618727</v>
      </c>
      <c r="AD1324" s="162">
        <f t="shared" si="1100"/>
        <v>0</v>
      </c>
      <c r="AE1324" s="162">
        <f t="shared" si="1101"/>
        <v>0</v>
      </c>
      <c r="AF1324" s="162">
        <f t="shared" si="1102"/>
        <v>0</v>
      </c>
      <c r="AG1324" s="162">
        <f t="shared" si="1103"/>
        <v>0</v>
      </c>
      <c r="AH1324" s="162" t="str">
        <f t="shared" si="1104"/>
        <v/>
      </c>
      <c r="AI1324" s="162" t="str">
        <f t="shared" si="1105"/>
        <v/>
      </c>
      <c r="AJ1324" s="162" t="str">
        <f t="shared" si="1106"/>
        <v/>
      </c>
      <c r="AK1324" s="162" t="str">
        <f t="shared" si="1107"/>
        <v/>
      </c>
      <c r="AM1324" s="199">
        <f t="shared" si="1110"/>
        <v>13.976125790642538</v>
      </c>
      <c r="AN1324" s="197">
        <f t="shared" si="1112"/>
        <v>0</v>
      </c>
      <c r="AO1324" s="197">
        <f t="shared" si="1113"/>
        <v>0</v>
      </c>
      <c r="AP1324" s="197">
        <f t="shared" si="1114"/>
        <v>0</v>
      </c>
      <c r="AQ1324" s="197">
        <f t="shared" si="1115"/>
        <v>0</v>
      </c>
      <c r="AR1324" s="197" t="str">
        <f t="shared" si="1116"/>
        <v/>
      </c>
      <c r="AS1324" s="197" t="str">
        <f t="shared" si="1117"/>
        <v/>
      </c>
      <c r="AT1324" s="197" t="str">
        <f t="shared" si="1118"/>
        <v/>
      </c>
      <c r="AU1324" s="197" t="str">
        <f t="shared" si="1119"/>
        <v/>
      </c>
      <c r="AV1324" s="199">
        <f t="shared" ca="1" si="1111"/>
        <v>2.1370676077932726</v>
      </c>
      <c r="AX1324" s="162">
        <f t="shared" si="1074"/>
        <v>0</v>
      </c>
      <c r="AY1324" s="162">
        <f t="shared" si="1075"/>
        <v>0</v>
      </c>
      <c r="AZ1324" s="162">
        <f t="shared" si="1076"/>
        <v>0</v>
      </c>
      <c r="BA1324" s="162">
        <f t="shared" si="1077"/>
        <v>0</v>
      </c>
      <c r="BB1324" s="162" t="str">
        <f t="shared" si="1078"/>
        <v/>
      </c>
      <c r="BC1324" s="162" t="str">
        <f t="shared" si="1079"/>
        <v/>
      </c>
      <c r="BD1324" s="162" t="str">
        <f t="shared" si="1080"/>
        <v/>
      </c>
      <c r="BE1324" s="162" t="str">
        <f t="shared" si="1081"/>
        <v/>
      </c>
      <c r="BG1324" s="169">
        <f t="shared" si="1108"/>
        <v>32.013598305240322</v>
      </c>
      <c r="BH1324" s="169">
        <f t="shared" ca="1" si="1109"/>
        <v>2.0183571116272905</v>
      </c>
    </row>
    <row r="1325" spans="11:60" x14ac:dyDescent="0.25">
      <c r="K1325" s="199">
        <f t="shared" si="1082"/>
        <v>32.064984498346647</v>
      </c>
      <c r="L1325" s="201">
        <f t="shared" si="1083"/>
        <v>0.26892397164656928</v>
      </c>
      <c r="M1325" s="201">
        <f t="shared" si="1084"/>
        <v>0.27118568068712212</v>
      </c>
      <c r="N1325" s="201">
        <f t="shared" si="1085"/>
        <v>0.28504554417221567</v>
      </c>
      <c r="O1325" s="201">
        <f t="shared" si="1086"/>
        <v>0.26917244568360338</v>
      </c>
      <c r="P1325" s="201" t="str">
        <f t="shared" si="1087"/>
        <v/>
      </c>
      <c r="Q1325" s="201" t="str">
        <f t="shared" si="1088"/>
        <v/>
      </c>
      <c r="R1325" s="201" t="str">
        <f t="shared" si="1089"/>
        <v/>
      </c>
      <c r="S1325" s="201" t="str">
        <f t="shared" si="1090"/>
        <v/>
      </c>
      <c r="T1325" s="199">
        <f t="shared" si="1091"/>
        <v>0</v>
      </c>
      <c r="U1325" s="199">
        <f t="shared" si="1092"/>
        <v>0</v>
      </c>
      <c r="V1325" s="199">
        <f t="shared" si="1093"/>
        <v>0</v>
      </c>
      <c r="W1325" s="199">
        <f t="shared" si="1094"/>
        <v>0</v>
      </c>
      <c r="X1325" s="199" t="str">
        <f t="shared" si="1095"/>
        <v/>
      </c>
      <c r="Y1325" s="199" t="str">
        <f t="shared" si="1096"/>
        <v/>
      </c>
      <c r="Z1325" s="199" t="str">
        <f t="shared" si="1097"/>
        <v/>
      </c>
      <c r="AA1325" s="199" t="str">
        <f t="shared" si="1098"/>
        <v/>
      </c>
      <c r="AB1325" s="201">
        <f t="shared" ca="1" si="1099"/>
        <v>2.0061181385983748</v>
      </c>
      <c r="AD1325" s="162">
        <f t="shared" si="1100"/>
        <v>0</v>
      </c>
      <c r="AE1325" s="162">
        <f t="shared" si="1101"/>
        <v>0</v>
      </c>
      <c r="AF1325" s="162">
        <f t="shared" si="1102"/>
        <v>0</v>
      </c>
      <c r="AG1325" s="162">
        <f t="shared" si="1103"/>
        <v>0</v>
      </c>
      <c r="AH1325" s="162" t="str">
        <f t="shared" si="1104"/>
        <v/>
      </c>
      <c r="AI1325" s="162" t="str">
        <f t="shared" si="1105"/>
        <v/>
      </c>
      <c r="AJ1325" s="162" t="str">
        <f t="shared" si="1106"/>
        <v/>
      </c>
      <c r="AK1325" s="162" t="str">
        <f t="shared" si="1107"/>
        <v/>
      </c>
      <c r="AM1325" s="199">
        <f t="shared" si="1110"/>
        <v>13.98734258501705</v>
      </c>
      <c r="AN1325" s="197">
        <f t="shared" si="1112"/>
        <v>0</v>
      </c>
      <c r="AO1325" s="197">
        <f t="shared" si="1113"/>
        <v>0</v>
      </c>
      <c r="AP1325" s="197">
        <f t="shared" si="1114"/>
        <v>0</v>
      </c>
      <c r="AQ1325" s="197">
        <f t="shared" si="1115"/>
        <v>0</v>
      </c>
      <c r="AR1325" s="197" t="str">
        <f t="shared" si="1116"/>
        <v/>
      </c>
      <c r="AS1325" s="197" t="str">
        <f t="shared" si="1117"/>
        <v/>
      </c>
      <c r="AT1325" s="197" t="str">
        <f t="shared" si="1118"/>
        <v/>
      </c>
      <c r="AU1325" s="197" t="str">
        <f t="shared" si="1119"/>
        <v/>
      </c>
      <c r="AV1325" s="199">
        <f t="shared" ca="1" si="1111"/>
        <v>2.0388565333453021</v>
      </c>
      <c r="AX1325" s="162">
        <f t="shared" si="1074"/>
        <v>0</v>
      </c>
      <c r="AY1325" s="162">
        <f t="shared" si="1075"/>
        <v>0</v>
      </c>
      <c r="AZ1325" s="162">
        <f t="shared" si="1076"/>
        <v>0</v>
      </c>
      <c r="BA1325" s="162">
        <f t="shared" si="1077"/>
        <v>0</v>
      </c>
      <c r="BB1325" s="162" t="str">
        <f t="shared" si="1078"/>
        <v/>
      </c>
      <c r="BC1325" s="162" t="str">
        <f t="shared" si="1079"/>
        <v/>
      </c>
      <c r="BD1325" s="162" t="str">
        <f t="shared" si="1080"/>
        <v/>
      </c>
      <c r="BE1325" s="162" t="str">
        <f t="shared" si="1081"/>
        <v/>
      </c>
      <c r="BG1325" s="169">
        <f t="shared" si="1108"/>
        <v>32.039291401793484</v>
      </c>
      <c r="BH1325" s="169">
        <f t="shared" ca="1" si="1109"/>
        <v>2.0249539009618727</v>
      </c>
    </row>
    <row r="1326" spans="11:60" x14ac:dyDescent="0.25">
      <c r="K1326" s="199">
        <f t="shared" si="1082"/>
        <v>32.090677594899809</v>
      </c>
      <c r="L1326" s="201">
        <f t="shared" si="1083"/>
        <v>0.26913945559820918</v>
      </c>
      <c r="M1326" s="201">
        <f t="shared" si="1084"/>
        <v>0.27140297690562148</v>
      </c>
      <c r="N1326" s="201">
        <f t="shared" si="1085"/>
        <v>0.28527394605055884</v>
      </c>
      <c r="O1326" s="201">
        <f t="shared" si="1086"/>
        <v>0.26938812873302936</v>
      </c>
      <c r="P1326" s="201" t="str">
        <f t="shared" si="1087"/>
        <v/>
      </c>
      <c r="Q1326" s="201" t="str">
        <f t="shared" si="1088"/>
        <v/>
      </c>
      <c r="R1326" s="201" t="str">
        <f t="shared" si="1089"/>
        <v/>
      </c>
      <c r="S1326" s="201" t="str">
        <f t="shared" si="1090"/>
        <v/>
      </c>
      <c r="T1326" s="199">
        <f t="shared" si="1091"/>
        <v>0</v>
      </c>
      <c r="U1326" s="199">
        <f t="shared" si="1092"/>
        <v>0</v>
      </c>
      <c r="V1326" s="199">
        <f t="shared" si="1093"/>
        <v>0</v>
      </c>
      <c r="W1326" s="199">
        <f t="shared" si="1094"/>
        <v>0</v>
      </c>
      <c r="X1326" s="199" t="str">
        <f t="shared" si="1095"/>
        <v/>
      </c>
      <c r="Y1326" s="199" t="str">
        <f t="shared" si="1096"/>
        <v/>
      </c>
      <c r="Z1326" s="199" t="str">
        <f t="shared" si="1097"/>
        <v/>
      </c>
      <c r="AA1326" s="199" t="str">
        <f t="shared" si="1098"/>
        <v/>
      </c>
      <c r="AB1326" s="201">
        <f t="shared" ca="1" si="1099"/>
        <v>2.0996019982314</v>
      </c>
      <c r="AD1326" s="162">
        <f t="shared" si="1100"/>
        <v>0</v>
      </c>
      <c r="AE1326" s="162">
        <f t="shared" si="1101"/>
        <v>0</v>
      </c>
      <c r="AF1326" s="162">
        <f t="shared" si="1102"/>
        <v>0</v>
      </c>
      <c r="AG1326" s="162">
        <f t="shared" si="1103"/>
        <v>0</v>
      </c>
      <c r="AH1326" s="162" t="str">
        <f t="shared" si="1104"/>
        <v/>
      </c>
      <c r="AI1326" s="162" t="str">
        <f t="shared" si="1105"/>
        <v/>
      </c>
      <c r="AJ1326" s="162" t="str">
        <f t="shared" si="1106"/>
        <v/>
      </c>
      <c r="AK1326" s="162" t="str">
        <f t="shared" si="1107"/>
        <v/>
      </c>
      <c r="AM1326" s="199">
        <f t="shared" si="1110"/>
        <v>13.998559379391562</v>
      </c>
      <c r="AN1326" s="197">
        <f t="shared" si="1112"/>
        <v>0</v>
      </c>
      <c r="AO1326" s="197">
        <f t="shared" si="1113"/>
        <v>0</v>
      </c>
      <c r="AP1326" s="197">
        <f t="shared" si="1114"/>
        <v>0</v>
      </c>
      <c r="AQ1326" s="197">
        <f t="shared" si="1115"/>
        <v>0</v>
      </c>
      <c r="AR1326" s="197" t="str">
        <f t="shared" si="1116"/>
        <v/>
      </c>
      <c r="AS1326" s="197" t="str">
        <f t="shared" si="1117"/>
        <v/>
      </c>
      <c r="AT1326" s="197" t="str">
        <f t="shared" si="1118"/>
        <v/>
      </c>
      <c r="AU1326" s="197" t="str">
        <f t="shared" si="1119"/>
        <v/>
      </c>
      <c r="AV1326" s="199">
        <f t="shared" ca="1" si="1111"/>
        <v>2.064052593680517</v>
      </c>
      <c r="AX1326" s="162">
        <f t="shared" si="1074"/>
        <v>0</v>
      </c>
      <c r="AY1326" s="162">
        <f t="shared" si="1075"/>
        <v>0</v>
      </c>
      <c r="AZ1326" s="162">
        <f t="shared" si="1076"/>
        <v>0</v>
      </c>
      <c r="BA1326" s="162">
        <f t="shared" si="1077"/>
        <v>0</v>
      </c>
      <c r="BB1326" s="162" t="str">
        <f t="shared" si="1078"/>
        <v/>
      </c>
      <c r="BC1326" s="162" t="str">
        <f t="shared" si="1079"/>
        <v/>
      </c>
      <c r="BD1326" s="162" t="str">
        <f t="shared" si="1080"/>
        <v/>
      </c>
      <c r="BE1326" s="162" t="str">
        <f t="shared" si="1081"/>
        <v/>
      </c>
      <c r="BG1326" s="169">
        <f t="shared" si="1108"/>
        <v>32.064984498346647</v>
      </c>
      <c r="BH1326" s="169">
        <f t="shared" ca="1" si="1109"/>
        <v>2.0061181385983748</v>
      </c>
    </row>
    <row r="1327" spans="11:60" x14ac:dyDescent="0.25">
      <c r="K1327" s="199">
        <f t="shared" si="1082"/>
        <v>32.116370691452971</v>
      </c>
      <c r="L1327" s="201">
        <f t="shared" si="1083"/>
        <v>0.26935493954984902</v>
      </c>
      <c r="M1327" s="201">
        <f t="shared" si="1084"/>
        <v>0.27162027312412074</v>
      </c>
      <c r="N1327" s="201">
        <f t="shared" si="1085"/>
        <v>0.28550234792890195</v>
      </c>
      <c r="O1327" s="201">
        <f t="shared" si="1086"/>
        <v>0.26960381178245529</v>
      </c>
      <c r="P1327" s="201" t="str">
        <f t="shared" si="1087"/>
        <v/>
      </c>
      <c r="Q1327" s="201" t="str">
        <f t="shared" si="1088"/>
        <v/>
      </c>
      <c r="R1327" s="201" t="str">
        <f t="shared" si="1089"/>
        <v/>
      </c>
      <c r="S1327" s="201" t="str">
        <f t="shared" si="1090"/>
        <v/>
      </c>
      <c r="T1327" s="199">
        <f t="shared" si="1091"/>
        <v>0</v>
      </c>
      <c r="U1327" s="199">
        <f t="shared" si="1092"/>
        <v>0</v>
      </c>
      <c r="V1327" s="199">
        <f t="shared" si="1093"/>
        <v>0</v>
      </c>
      <c r="W1327" s="199">
        <f t="shared" si="1094"/>
        <v>0</v>
      </c>
      <c r="X1327" s="199" t="str">
        <f t="shared" si="1095"/>
        <v/>
      </c>
      <c r="Y1327" s="199" t="str">
        <f t="shared" si="1096"/>
        <v/>
      </c>
      <c r="Z1327" s="199" t="str">
        <f t="shared" si="1097"/>
        <v/>
      </c>
      <c r="AA1327" s="199" t="str">
        <f t="shared" si="1098"/>
        <v/>
      </c>
      <c r="AB1327" s="201">
        <f t="shared" ca="1" si="1099"/>
        <v>2.0638014697449609</v>
      </c>
      <c r="AD1327" s="162">
        <f t="shared" si="1100"/>
        <v>0</v>
      </c>
      <c r="AE1327" s="162">
        <f t="shared" si="1101"/>
        <v>0</v>
      </c>
      <c r="AF1327" s="162">
        <f t="shared" si="1102"/>
        <v>0</v>
      </c>
      <c r="AG1327" s="162">
        <f t="shared" si="1103"/>
        <v>0</v>
      </c>
      <c r="AH1327" s="162" t="str">
        <f t="shared" si="1104"/>
        <v/>
      </c>
      <c r="AI1327" s="162" t="str">
        <f t="shared" si="1105"/>
        <v/>
      </c>
      <c r="AJ1327" s="162" t="str">
        <f t="shared" si="1106"/>
        <v/>
      </c>
      <c r="AK1327" s="162" t="str">
        <f t="shared" si="1107"/>
        <v/>
      </c>
      <c r="AM1327" s="199">
        <f t="shared" si="1110"/>
        <v>14.009776173766074</v>
      </c>
      <c r="AN1327" s="197">
        <f t="shared" si="1112"/>
        <v>0</v>
      </c>
      <c r="AO1327" s="197">
        <f t="shared" si="1113"/>
        <v>0</v>
      </c>
      <c r="AP1327" s="197">
        <f t="shared" si="1114"/>
        <v>0</v>
      </c>
      <c r="AQ1327" s="197">
        <f t="shared" si="1115"/>
        <v>0</v>
      </c>
      <c r="AR1327" s="197" t="str">
        <f t="shared" si="1116"/>
        <v/>
      </c>
      <c r="AS1327" s="197" t="str">
        <f t="shared" si="1117"/>
        <v/>
      </c>
      <c r="AT1327" s="197" t="str">
        <f t="shared" si="1118"/>
        <v/>
      </c>
      <c r="AU1327" s="197" t="str">
        <f t="shared" si="1119"/>
        <v/>
      </c>
      <c r="AV1327" s="199">
        <f t="shared" ca="1" si="1111"/>
        <v>2.173792582721259</v>
      </c>
      <c r="AX1327" s="162">
        <f t="shared" si="1074"/>
        <v>0</v>
      </c>
      <c r="AY1327" s="162">
        <f t="shared" si="1075"/>
        <v>0</v>
      </c>
      <c r="AZ1327" s="162">
        <f t="shared" si="1076"/>
        <v>0</v>
      </c>
      <c r="BA1327" s="162">
        <f t="shared" si="1077"/>
        <v>0</v>
      </c>
      <c r="BB1327" s="162" t="str">
        <f t="shared" si="1078"/>
        <v/>
      </c>
      <c r="BC1327" s="162" t="str">
        <f t="shared" si="1079"/>
        <v/>
      </c>
      <c r="BD1327" s="162" t="str">
        <f t="shared" si="1080"/>
        <v/>
      </c>
      <c r="BE1327" s="162" t="str">
        <f t="shared" si="1081"/>
        <v/>
      </c>
      <c r="BG1327" s="169">
        <f t="shared" si="1108"/>
        <v>32.090677594899809</v>
      </c>
      <c r="BH1327" s="169">
        <f t="shared" ca="1" si="1109"/>
        <v>2.0996019982314</v>
      </c>
    </row>
    <row r="1328" spans="11:60" x14ac:dyDescent="0.25">
      <c r="K1328" s="199">
        <f t="shared" si="1082"/>
        <v>32.142063788006134</v>
      </c>
      <c r="L1328" s="201">
        <f t="shared" si="1083"/>
        <v>0.26957042350148891</v>
      </c>
      <c r="M1328" s="201">
        <f t="shared" si="1084"/>
        <v>0.27183756934262004</v>
      </c>
      <c r="N1328" s="201">
        <f t="shared" si="1085"/>
        <v>0.28573074980724505</v>
      </c>
      <c r="O1328" s="201">
        <f t="shared" si="1086"/>
        <v>0.26981949483188128</v>
      </c>
      <c r="P1328" s="201" t="str">
        <f t="shared" si="1087"/>
        <v/>
      </c>
      <c r="Q1328" s="201" t="str">
        <f t="shared" si="1088"/>
        <v/>
      </c>
      <c r="R1328" s="201" t="str">
        <f t="shared" si="1089"/>
        <v/>
      </c>
      <c r="S1328" s="201" t="str">
        <f t="shared" si="1090"/>
        <v/>
      </c>
      <c r="T1328" s="199">
        <f t="shared" si="1091"/>
        <v>0</v>
      </c>
      <c r="U1328" s="199">
        <f t="shared" si="1092"/>
        <v>0</v>
      </c>
      <c r="V1328" s="199">
        <f t="shared" si="1093"/>
        <v>0</v>
      </c>
      <c r="W1328" s="199">
        <f t="shared" si="1094"/>
        <v>0</v>
      </c>
      <c r="X1328" s="199" t="str">
        <f t="shared" si="1095"/>
        <v/>
      </c>
      <c r="Y1328" s="199" t="str">
        <f t="shared" si="1096"/>
        <v/>
      </c>
      <c r="Z1328" s="199" t="str">
        <f t="shared" si="1097"/>
        <v/>
      </c>
      <c r="AA1328" s="199" t="str">
        <f t="shared" si="1098"/>
        <v/>
      </c>
      <c r="AB1328" s="201">
        <f t="shared" ca="1" si="1099"/>
        <v>2.04532954381677</v>
      </c>
      <c r="AD1328" s="162">
        <f t="shared" si="1100"/>
        <v>0</v>
      </c>
      <c r="AE1328" s="162">
        <f t="shared" si="1101"/>
        <v>0</v>
      </c>
      <c r="AF1328" s="162">
        <f t="shared" si="1102"/>
        <v>0</v>
      </c>
      <c r="AG1328" s="162">
        <f t="shared" si="1103"/>
        <v>0</v>
      </c>
      <c r="AH1328" s="162" t="str">
        <f t="shared" si="1104"/>
        <v/>
      </c>
      <c r="AI1328" s="162" t="str">
        <f t="shared" si="1105"/>
        <v/>
      </c>
      <c r="AJ1328" s="162" t="str">
        <f t="shared" si="1106"/>
        <v/>
      </c>
      <c r="AK1328" s="162" t="str">
        <f t="shared" si="1107"/>
        <v/>
      </c>
      <c r="AM1328" s="199">
        <f t="shared" si="1110"/>
        <v>14.020992968140586</v>
      </c>
      <c r="AN1328" s="197">
        <f t="shared" si="1112"/>
        <v>0</v>
      </c>
      <c r="AO1328" s="197">
        <f t="shared" si="1113"/>
        <v>0</v>
      </c>
      <c r="AP1328" s="197">
        <f t="shared" si="1114"/>
        <v>0</v>
      </c>
      <c r="AQ1328" s="197">
        <f t="shared" si="1115"/>
        <v>0</v>
      </c>
      <c r="AR1328" s="197" t="str">
        <f t="shared" si="1116"/>
        <v/>
      </c>
      <c r="AS1328" s="197" t="str">
        <f t="shared" si="1117"/>
        <v/>
      </c>
      <c r="AT1328" s="197" t="str">
        <f t="shared" si="1118"/>
        <v/>
      </c>
      <c r="AU1328" s="197" t="str">
        <f t="shared" si="1119"/>
        <v/>
      </c>
      <c r="AV1328" s="199">
        <f t="shared" ca="1" si="1111"/>
        <v>2.1684600196749262</v>
      </c>
      <c r="AX1328" s="162">
        <f t="shared" si="1074"/>
        <v>0</v>
      </c>
      <c r="AY1328" s="162">
        <f t="shared" si="1075"/>
        <v>0</v>
      </c>
      <c r="AZ1328" s="162">
        <f t="shared" si="1076"/>
        <v>0</v>
      </c>
      <c r="BA1328" s="162">
        <f t="shared" si="1077"/>
        <v>0</v>
      </c>
      <c r="BB1328" s="162" t="str">
        <f t="shared" si="1078"/>
        <v/>
      </c>
      <c r="BC1328" s="162" t="str">
        <f t="shared" si="1079"/>
        <v/>
      </c>
      <c r="BD1328" s="162" t="str">
        <f t="shared" si="1080"/>
        <v/>
      </c>
      <c r="BE1328" s="162" t="str">
        <f t="shared" si="1081"/>
        <v/>
      </c>
      <c r="BG1328" s="169">
        <f t="shared" si="1108"/>
        <v>32.116370691452971</v>
      </c>
      <c r="BH1328" s="169">
        <f t="shared" ca="1" si="1109"/>
        <v>2.0638014697449609</v>
      </c>
    </row>
    <row r="1329" spans="11:60" x14ac:dyDescent="0.25">
      <c r="K1329" s="199">
        <f t="shared" si="1082"/>
        <v>32.167756884559296</v>
      </c>
      <c r="L1329" s="201">
        <f t="shared" si="1083"/>
        <v>0.2697859074531288</v>
      </c>
      <c r="M1329" s="201">
        <f t="shared" si="1084"/>
        <v>0.27205486556111935</v>
      </c>
      <c r="N1329" s="201">
        <f t="shared" si="1085"/>
        <v>0.28595915168558816</v>
      </c>
      <c r="O1329" s="201">
        <f t="shared" si="1086"/>
        <v>0.27003517788130726</v>
      </c>
      <c r="P1329" s="201" t="str">
        <f t="shared" si="1087"/>
        <v/>
      </c>
      <c r="Q1329" s="201" t="str">
        <f t="shared" si="1088"/>
        <v/>
      </c>
      <c r="R1329" s="201" t="str">
        <f t="shared" si="1089"/>
        <v/>
      </c>
      <c r="S1329" s="201" t="str">
        <f t="shared" si="1090"/>
        <v/>
      </c>
      <c r="T1329" s="199">
        <f t="shared" si="1091"/>
        <v>0</v>
      </c>
      <c r="U1329" s="199">
        <f t="shared" si="1092"/>
        <v>0</v>
      </c>
      <c r="V1329" s="199">
        <f t="shared" si="1093"/>
        <v>0</v>
      </c>
      <c r="W1329" s="199">
        <f t="shared" si="1094"/>
        <v>0</v>
      </c>
      <c r="X1329" s="199" t="str">
        <f t="shared" si="1095"/>
        <v/>
      </c>
      <c r="Y1329" s="199" t="str">
        <f t="shared" si="1096"/>
        <v/>
      </c>
      <c r="Z1329" s="199" t="str">
        <f t="shared" si="1097"/>
        <v/>
      </c>
      <c r="AA1329" s="199" t="str">
        <f t="shared" si="1098"/>
        <v/>
      </c>
      <c r="AB1329" s="201">
        <f t="shared" ca="1" si="1099"/>
        <v>2.1402865399082693</v>
      </c>
      <c r="AD1329" s="162">
        <f t="shared" si="1100"/>
        <v>0</v>
      </c>
      <c r="AE1329" s="162">
        <f t="shared" si="1101"/>
        <v>0</v>
      </c>
      <c r="AF1329" s="162">
        <f t="shared" si="1102"/>
        <v>0</v>
      </c>
      <c r="AG1329" s="162">
        <f t="shared" si="1103"/>
        <v>0</v>
      </c>
      <c r="AH1329" s="162" t="str">
        <f t="shared" si="1104"/>
        <v/>
      </c>
      <c r="AI1329" s="162" t="str">
        <f t="shared" si="1105"/>
        <v/>
      </c>
      <c r="AJ1329" s="162" t="str">
        <f t="shared" si="1106"/>
        <v/>
      </c>
      <c r="AK1329" s="162" t="str">
        <f t="shared" si="1107"/>
        <v/>
      </c>
      <c r="AM1329" s="199">
        <f t="shared" si="1110"/>
        <v>14.032209762515098</v>
      </c>
      <c r="AN1329" s="197">
        <f t="shared" si="1112"/>
        <v>0</v>
      </c>
      <c r="AO1329" s="197">
        <f t="shared" si="1113"/>
        <v>0</v>
      </c>
      <c r="AP1329" s="197">
        <f t="shared" si="1114"/>
        <v>0</v>
      </c>
      <c r="AQ1329" s="197">
        <f t="shared" si="1115"/>
        <v>0</v>
      </c>
      <c r="AR1329" s="197" t="str">
        <f t="shared" si="1116"/>
        <v/>
      </c>
      <c r="AS1329" s="197" t="str">
        <f t="shared" si="1117"/>
        <v/>
      </c>
      <c r="AT1329" s="197" t="str">
        <f t="shared" si="1118"/>
        <v/>
      </c>
      <c r="AU1329" s="197" t="str">
        <f t="shared" si="1119"/>
        <v/>
      </c>
      <c r="AV1329" s="199">
        <f t="shared" ca="1" si="1111"/>
        <v>2.1272565032686326</v>
      </c>
      <c r="AX1329" s="162">
        <f t="shared" si="1074"/>
        <v>0</v>
      </c>
      <c r="AY1329" s="162">
        <f t="shared" si="1075"/>
        <v>0</v>
      </c>
      <c r="AZ1329" s="162">
        <f t="shared" si="1076"/>
        <v>0</v>
      </c>
      <c r="BA1329" s="162">
        <f t="shared" si="1077"/>
        <v>0</v>
      </c>
      <c r="BB1329" s="162" t="str">
        <f t="shared" si="1078"/>
        <v/>
      </c>
      <c r="BC1329" s="162" t="str">
        <f t="shared" si="1079"/>
        <v/>
      </c>
      <c r="BD1329" s="162" t="str">
        <f t="shared" si="1080"/>
        <v/>
      </c>
      <c r="BE1329" s="162" t="str">
        <f t="shared" si="1081"/>
        <v/>
      </c>
      <c r="BG1329" s="169">
        <f t="shared" si="1108"/>
        <v>32.142063788006134</v>
      </c>
      <c r="BH1329" s="169">
        <f t="shared" ca="1" si="1109"/>
        <v>2.04532954381677</v>
      </c>
    </row>
    <row r="1330" spans="11:60" x14ac:dyDescent="0.25">
      <c r="K1330" s="199">
        <f t="shared" si="1082"/>
        <v>32.193449981112458</v>
      </c>
      <c r="L1330" s="201">
        <f t="shared" si="1083"/>
        <v>0.27000139140476864</v>
      </c>
      <c r="M1330" s="201">
        <f t="shared" si="1084"/>
        <v>0.2722721617796186</v>
      </c>
      <c r="N1330" s="201">
        <f t="shared" si="1085"/>
        <v>0.28618755356393127</v>
      </c>
      <c r="O1330" s="201">
        <f t="shared" si="1086"/>
        <v>0.27025086093073319</v>
      </c>
      <c r="P1330" s="201" t="str">
        <f t="shared" si="1087"/>
        <v/>
      </c>
      <c r="Q1330" s="201" t="str">
        <f t="shared" si="1088"/>
        <v/>
      </c>
      <c r="R1330" s="201" t="str">
        <f t="shared" si="1089"/>
        <v/>
      </c>
      <c r="S1330" s="201" t="str">
        <f t="shared" si="1090"/>
        <v/>
      </c>
      <c r="T1330" s="199">
        <f t="shared" si="1091"/>
        <v>0</v>
      </c>
      <c r="U1330" s="199">
        <f t="shared" si="1092"/>
        <v>0</v>
      </c>
      <c r="V1330" s="199">
        <f t="shared" si="1093"/>
        <v>0</v>
      </c>
      <c r="W1330" s="199">
        <f t="shared" si="1094"/>
        <v>0</v>
      </c>
      <c r="X1330" s="199" t="str">
        <f t="shared" si="1095"/>
        <v/>
      </c>
      <c r="Y1330" s="199" t="str">
        <f t="shared" si="1096"/>
        <v/>
      </c>
      <c r="Z1330" s="199" t="str">
        <f t="shared" si="1097"/>
        <v/>
      </c>
      <c r="AA1330" s="199" t="str">
        <f t="shared" si="1098"/>
        <v/>
      </c>
      <c r="AB1330" s="201">
        <f t="shared" ca="1" si="1099"/>
        <v>2.1548683797606065</v>
      </c>
      <c r="AD1330" s="162">
        <f t="shared" si="1100"/>
        <v>0</v>
      </c>
      <c r="AE1330" s="162">
        <f t="shared" si="1101"/>
        <v>0</v>
      </c>
      <c r="AF1330" s="162">
        <f t="shared" si="1102"/>
        <v>0</v>
      </c>
      <c r="AG1330" s="162">
        <f t="shared" si="1103"/>
        <v>0</v>
      </c>
      <c r="AH1330" s="162" t="str">
        <f t="shared" si="1104"/>
        <v/>
      </c>
      <c r="AI1330" s="162" t="str">
        <f t="shared" si="1105"/>
        <v/>
      </c>
      <c r="AJ1330" s="162" t="str">
        <f t="shared" si="1106"/>
        <v/>
      </c>
      <c r="AK1330" s="162" t="str">
        <f t="shared" si="1107"/>
        <v/>
      </c>
      <c r="AM1330" s="199">
        <f t="shared" si="1110"/>
        <v>14.04342655688961</v>
      </c>
      <c r="AN1330" s="197">
        <f t="shared" si="1112"/>
        <v>0</v>
      </c>
      <c r="AO1330" s="197">
        <f t="shared" si="1113"/>
        <v>0</v>
      </c>
      <c r="AP1330" s="197">
        <f t="shared" si="1114"/>
        <v>0</v>
      </c>
      <c r="AQ1330" s="197">
        <f t="shared" si="1115"/>
        <v>0</v>
      </c>
      <c r="AR1330" s="197" t="str">
        <f t="shared" si="1116"/>
        <v/>
      </c>
      <c r="AS1330" s="197" t="str">
        <f t="shared" si="1117"/>
        <v/>
      </c>
      <c r="AT1330" s="197" t="str">
        <f t="shared" si="1118"/>
        <v/>
      </c>
      <c r="AU1330" s="197" t="str">
        <f t="shared" si="1119"/>
        <v/>
      </c>
      <c r="AV1330" s="199">
        <f t="shared" ca="1" si="1111"/>
        <v>2.178859886830864</v>
      </c>
      <c r="AX1330" s="162">
        <f t="shared" si="1074"/>
        <v>0</v>
      </c>
      <c r="AY1330" s="162">
        <f t="shared" si="1075"/>
        <v>0</v>
      </c>
      <c r="AZ1330" s="162">
        <f t="shared" si="1076"/>
        <v>0</v>
      </c>
      <c r="BA1330" s="162">
        <f t="shared" si="1077"/>
        <v>0</v>
      </c>
      <c r="BB1330" s="162" t="str">
        <f t="shared" si="1078"/>
        <v/>
      </c>
      <c r="BC1330" s="162" t="str">
        <f t="shared" si="1079"/>
        <v/>
      </c>
      <c r="BD1330" s="162" t="str">
        <f t="shared" si="1080"/>
        <v/>
      </c>
      <c r="BE1330" s="162" t="str">
        <f t="shared" si="1081"/>
        <v/>
      </c>
      <c r="BG1330" s="169">
        <f t="shared" si="1108"/>
        <v>32.167756884559296</v>
      </c>
      <c r="BH1330" s="169">
        <f t="shared" ca="1" si="1109"/>
        <v>2.1402865399082693</v>
      </c>
    </row>
    <row r="1331" spans="11:60" x14ac:dyDescent="0.25">
      <c r="K1331" s="199">
        <f t="shared" si="1082"/>
        <v>32.21914307766562</v>
      </c>
      <c r="L1331" s="201">
        <f t="shared" si="1083"/>
        <v>0.27021687535640854</v>
      </c>
      <c r="M1331" s="201">
        <f t="shared" si="1084"/>
        <v>0.27248945799811791</v>
      </c>
      <c r="N1331" s="201">
        <f t="shared" si="1085"/>
        <v>0.28641595544227438</v>
      </c>
      <c r="O1331" s="201">
        <f t="shared" si="1086"/>
        <v>0.27046654398015912</v>
      </c>
      <c r="P1331" s="201" t="str">
        <f t="shared" si="1087"/>
        <v/>
      </c>
      <c r="Q1331" s="201" t="str">
        <f t="shared" si="1088"/>
        <v/>
      </c>
      <c r="R1331" s="201" t="str">
        <f t="shared" si="1089"/>
        <v/>
      </c>
      <c r="S1331" s="201" t="str">
        <f t="shared" si="1090"/>
        <v/>
      </c>
      <c r="T1331" s="199">
        <f t="shared" si="1091"/>
        <v>0</v>
      </c>
      <c r="U1331" s="199">
        <f t="shared" si="1092"/>
        <v>0</v>
      </c>
      <c r="V1331" s="199">
        <f t="shared" si="1093"/>
        <v>0</v>
      </c>
      <c r="W1331" s="199">
        <f t="shared" si="1094"/>
        <v>0</v>
      </c>
      <c r="X1331" s="199" t="str">
        <f t="shared" si="1095"/>
        <v/>
      </c>
      <c r="Y1331" s="199" t="str">
        <f t="shared" si="1096"/>
        <v/>
      </c>
      <c r="Z1331" s="199" t="str">
        <f t="shared" si="1097"/>
        <v/>
      </c>
      <c r="AA1331" s="199" t="str">
        <f t="shared" si="1098"/>
        <v/>
      </c>
      <c r="AB1331" s="201">
        <f t="shared" ca="1" si="1099"/>
        <v>2.0530794058181687</v>
      </c>
      <c r="AD1331" s="162">
        <f t="shared" si="1100"/>
        <v>0</v>
      </c>
      <c r="AE1331" s="162">
        <f t="shared" si="1101"/>
        <v>0</v>
      </c>
      <c r="AF1331" s="162">
        <f t="shared" si="1102"/>
        <v>0</v>
      </c>
      <c r="AG1331" s="162">
        <f t="shared" si="1103"/>
        <v>0</v>
      </c>
      <c r="AH1331" s="162" t="str">
        <f t="shared" si="1104"/>
        <v/>
      </c>
      <c r="AI1331" s="162" t="str">
        <f t="shared" si="1105"/>
        <v/>
      </c>
      <c r="AJ1331" s="162" t="str">
        <f t="shared" si="1106"/>
        <v/>
      </c>
      <c r="AK1331" s="162" t="str">
        <f t="shared" si="1107"/>
        <v/>
      </c>
      <c r="AM1331" s="199">
        <f t="shared" si="1110"/>
        <v>14.054643351264122</v>
      </c>
      <c r="AN1331" s="197">
        <f t="shared" si="1112"/>
        <v>0</v>
      </c>
      <c r="AO1331" s="197">
        <f t="shared" si="1113"/>
        <v>0</v>
      </c>
      <c r="AP1331" s="197">
        <f t="shared" si="1114"/>
        <v>0</v>
      </c>
      <c r="AQ1331" s="197">
        <f t="shared" si="1115"/>
        <v>0</v>
      </c>
      <c r="AR1331" s="197" t="str">
        <f t="shared" si="1116"/>
        <v/>
      </c>
      <c r="AS1331" s="197" t="str">
        <f t="shared" si="1117"/>
        <v/>
      </c>
      <c r="AT1331" s="197" t="str">
        <f t="shared" si="1118"/>
        <v/>
      </c>
      <c r="AU1331" s="197" t="str">
        <f t="shared" si="1119"/>
        <v/>
      </c>
      <c r="AV1331" s="199">
        <f t="shared" ca="1" si="1111"/>
        <v>2.1073742002761735</v>
      </c>
      <c r="AX1331" s="162">
        <f t="shared" si="1074"/>
        <v>0</v>
      </c>
      <c r="AY1331" s="162">
        <f t="shared" si="1075"/>
        <v>0</v>
      </c>
      <c r="AZ1331" s="162">
        <f t="shared" si="1076"/>
        <v>0</v>
      </c>
      <c r="BA1331" s="162">
        <f t="shared" si="1077"/>
        <v>0</v>
      </c>
      <c r="BB1331" s="162" t="str">
        <f t="shared" si="1078"/>
        <v/>
      </c>
      <c r="BC1331" s="162" t="str">
        <f t="shared" si="1079"/>
        <v/>
      </c>
      <c r="BD1331" s="162" t="str">
        <f t="shared" si="1080"/>
        <v/>
      </c>
      <c r="BE1331" s="162" t="str">
        <f t="shared" si="1081"/>
        <v/>
      </c>
      <c r="BG1331" s="169">
        <f t="shared" si="1108"/>
        <v>32.193449981112458</v>
      </c>
      <c r="BH1331" s="169">
        <f t="shared" ca="1" si="1109"/>
        <v>2.1548683797606065</v>
      </c>
    </row>
    <row r="1332" spans="11:60" x14ac:dyDescent="0.25">
      <c r="K1332" s="199">
        <f t="shared" si="1082"/>
        <v>32.244836174218783</v>
      </c>
      <c r="L1332" s="201">
        <f t="shared" si="1083"/>
        <v>0.27043235930804843</v>
      </c>
      <c r="M1332" s="201">
        <f t="shared" si="1084"/>
        <v>0.27270675421661722</v>
      </c>
      <c r="N1332" s="201">
        <f t="shared" si="1085"/>
        <v>0.28664435732061755</v>
      </c>
      <c r="O1332" s="201">
        <f t="shared" si="1086"/>
        <v>0.27068222702958511</v>
      </c>
      <c r="P1332" s="201" t="str">
        <f t="shared" si="1087"/>
        <v/>
      </c>
      <c r="Q1332" s="201" t="str">
        <f t="shared" si="1088"/>
        <v/>
      </c>
      <c r="R1332" s="201" t="str">
        <f t="shared" si="1089"/>
        <v/>
      </c>
      <c r="S1332" s="201" t="str">
        <f t="shared" si="1090"/>
        <v/>
      </c>
      <c r="T1332" s="199">
        <f t="shared" si="1091"/>
        <v>0</v>
      </c>
      <c r="U1332" s="199">
        <f t="shared" si="1092"/>
        <v>0</v>
      </c>
      <c r="V1332" s="199">
        <f t="shared" si="1093"/>
        <v>0</v>
      </c>
      <c r="W1332" s="199">
        <f t="shared" si="1094"/>
        <v>0</v>
      </c>
      <c r="X1332" s="199" t="str">
        <f t="shared" si="1095"/>
        <v/>
      </c>
      <c r="Y1332" s="199" t="str">
        <f t="shared" si="1096"/>
        <v/>
      </c>
      <c r="Z1332" s="199" t="str">
        <f t="shared" si="1097"/>
        <v/>
      </c>
      <c r="AA1332" s="199" t="str">
        <f t="shared" si="1098"/>
        <v/>
      </c>
      <c r="AB1332" s="201">
        <f t="shared" ca="1" si="1099"/>
        <v>2.1011383034821844</v>
      </c>
      <c r="AD1332" s="162">
        <f t="shared" si="1100"/>
        <v>0</v>
      </c>
      <c r="AE1332" s="162">
        <f t="shared" si="1101"/>
        <v>0</v>
      </c>
      <c r="AF1332" s="162">
        <f t="shared" si="1102"/>
        <v>0</v>
      </c>
      <c r="AG1332" s="162">
        <f t="shared" si="1103"/>
        <v>0</v>
      </c>
      <c r="AH1332" s="162" t="str">
        <f t="shared" si="1104"/>
        <v/>
      </c>
      <c r="AI1332" s="162" t="str">
        <f t="shared" si="1105"/>
        <v/>
      </c>
      <c r="AJ1332" s="162" t="str">
        <f t="shared" si="1106"/>
        <v/>
      </c>
      <c r="AK1332" s="162" t="str">
        <f t="shared" si="1107"/>
        <v/>
      </c>
      <c r="AM1332" s="199">
        <f t="shared" si="1110"/>
        <v>14.065860145638634</v>
      </c>
      <c r="AN1332" s="197">
        <f t="shared" si="1112"/>
        <v>0</v>
      </c>
      <c r="AO1332" s="197">
        <f t="shared" si="1113"/>
        <v>0</v>
      </c>
      <c r="AP1332" s="197">
        <f t="shared" si="1114"/>
        <v>0</v>
      </c>
      <c r="AQ1332" s="197">
        <f t="shared" si="1115"/>
        <v>0</v>
      </c>
      <c r="AR1332" s="197" t="str">
        <f t="shared" si="1116"/>
        <v/>
      </c>
      <c r="AS1332" s="197" t="str">
        <f t="shared" si="1117"/>
        <v/>
      </c>
      <c r="AT1332" s="197" t="str">
        <f t="shared" si="1118"/>
        <v/>
      </c>
      <c r="AU1332" s="197" t="str">
        <f t="shared" si="1119"/>
        <v/>
      </c>
      <c r="AV1332" s="199">
        <f t="shared" ca="1" si="1111"/>
        <v>2.1043556033469066</v>
      </c>
      <c r="AX1332" s="162">
        <f t="shared" si="1074"/>
        <v>0</v>
      </c>
      <c r="AY1332" s="162">
        <f t="shared" si="1075"/>
        <v>0</v>
      </c>
      <c r="AZ1332" s="162">
        <f t="shared" si="1076"/>
        <v>0</v>
      </c>
      <c r="BA1332" s="162">
        <f t="shared" si="1077"/>
        <v>0</v>
      </c>
      <c r="BB1332" s="162" t="str">
        <f t="shared" si="1078"/>
        <v/>
      </c>
      <c r="BC1332" s="162" t="str">
        <f t="shared" si="1079"/>
        <v/>
      </c>
      <c r="BD1332" s="162" t="str">
        <f t="shared" si="1080"/>
        <v/>
      </c>
      <c r="BE1332" s="162" t="str">
        <f t="shared" si="1081"/>
        <v/>
      </c>
      <c r="BG1332" s="169">
        <f t="shared" si="1108"/>
        <v>32.21914307766562</v>
      </c>
      <c r="BH1332" s="169">
        <f t="shared" ca="1" si="1109"/>
        <v>2.0530794058181687</v>
      </c>
    </row>
    <row r="1333" spans="11:60" x14ac:dyDescent="0.25">
      <c r="K1333" s="199">
        <f t="shared" si="1082"/>
        <v>32.270529270771945</v>
      </c>
      <c r="L1333" s="201">
        <f t="shared" si="1083"/>
        <v>0.27064784325968827</v>
      </c>
      <c r="M1333" s="201">
        <f t="shared" si="1084"/>
        <v>0.27292405043511653</v>
      </c>
      <c r="N1333" s="201">
        <f t="shared" si="1085"/>
        <v>0.28687275919896066</v>
      </c>
      <c r="O1333" s="201">
        <f t="shared" si="1086"/>
        <v>0.27089791007901109</v>
      </c>
      <c r="P1333" s="201" t="str">
        <f t="shared" si="1087"/>
        <v/>
      </c>
      <c r="Q1333" s="201" t="str">
        <f t="shared" si="1088"/>
        <v/>
      </c>
      <c r="R1333" s="201" t="str">
        <f t="shared" si="1089"/>
        <v/>
      </c>
      <c r="S1333" s="201" t="str">
        <f t="shared" si="1090"/>
        <v/>
      </c>
      <c r="T1333" s="199">
        <f t="shared" si="1091"/>
        <v>0</v>
      </c>
      <c r="U1333" s="199">
        <f t="shared" si="1092"/>
        <v>0</v>
      </c>
      <c r="V1333" s="199">
        <f t="shared" si="1093"/>
        <v>0</v>
      </c>
      <c r="W1333" s="199">
        <f t="shared" si="1094"/>
        <v>0</v>
      </c>
      <c r="X1333" s="199" t="str">
        <f t="shared" si="1095"/>
        <v/>
      </c>
      <c r="Y1333" s="199" t="str">
        <f t="shared" si="1096"/>
        <v/>
      </c>
      <c r="Z1333" s="199" t="str">
        <f t="shared" si="1097"/>
        <v/>
      </c>
      <c r="AA1333" s="199" t="str">
        <f t="shared" si="1098"/>
        <v/>
      </c>
      <c r="AB1333" s="201">
        <f t="shared" ca="1" si="1099"/>
        <v>2.0904226362672276</v>
      </c>
      <c r="AD1333" s="162">
        <f t="shared" si="1100"/>
        <v>0</v>
      </c>
      <c r="AE1333" s="162">
        <f t="shared" si="1101"/>
        <v>0</v>
      </c>
      <c r="AF1333" s="162">
        <f t="shared" si="1102"/>
        <v>0</v>
      </c>
      <c r="AG1333" s="162">
        <f t="shared" si="1103"/>
        <v>0</v>
      </c>
      <c r="AH1333" s="162" t="str">
        <f t="shared" si="1104"/>
        <v/>
      </c>
      <c r="AI1333" s="162" t="str">
        <f t="shared" si="1105"/>
        <v/>
      </c>
      <c r="AJ1333" s="162" t="str">
        <f t="shared" si="1106"/>
        <v/>
      </c>
      <c r="AK1333" s="162" t="str">
        <f t="shared" si="1107"/>
        <v/>
      </c>
      <c r="AM1333" s="199">
        <f t="shared" si="1110"/>
        <v>14.077076940013146</v>
      </c>
      <c r="AN1333" s="197">
        <f t="shared" si="1112"/>
        <v>0</v>
      </c>
      <c r="AO1333" s="197">
        <f t="shared" si="1113"/>
        <v>0</v>
      </c>
      <c r="AP1333" s="197">
        <f t="shared" si="1114"/>
        <v>0</v>
      </c>
      <c r="AQ1333" s="197">
        <f t="shared" si="1115"/>
        <v>0</v>
      </c>
      <c r="AR1333" s="197" t="str">
        <f t="shared" si="1116"/>
        <v/>
      </c>
      <c r="AS1333" s="197" t="str">
        <f t="shared" si="1117"/>
        <v/>
      </c>
      <c r="AT1333" s="197" t="str">
        <f t="shared" si="1118"/>
        <v/>
      </c>
      <c r="AU1333" s="197" t="str">
        <f t="shared" si="1119"/>
        <v/>
      </c>
      <c r="AV1333" s="199">
        <f t="shared" ca="1" si="1111"/>
        <v>2.0450818160317907</v>
      </c>
      <c r="AX1333" s="162">
        <f t="shared" si="1074"/>
        <v>0</v>
      </c>
      <c r="AY1333" s="162">
        <f t="shared" si="1075"/>
        <v>0</v>
      </c>
      <c r="AZ1333" s="162">
        <f t="shared" si="1076"/>
        <v>0</v>
      </c>
      <c r="BA1333" s="162">
        <f t="shared" si="1077"/>
        <v>0</v>
      </c>
      <c r="BB1333" s="162" t="str">
        <f t="shared" si="1078"/>
        <v/>
      </c>
      <c r="BC1333" s="162" t="str">
        <f t="shared" si="1079"/>
        <v/>
      </c>
      <c r="BD1333" s="162" t="str">
        <f t="shared" si="1080"/>
        <v/>
      </c>
      <c r="BE1333" s="162" t="str">
        <f t="shared" si="1081"/>
        <v/>
      </c>
      <c r="BG1333" s="169">
        <f t="shared" si="1108"/>
        <v>32.244836174218783</v>
      </c>
      <c r="BH1333" s="169">
        <f t="shared" ca="1" si="1109"/>
        <v>2.1011383034821844</v>
      </c>
    </row>
    <row r="1334" spans="11:60" x14ac:dyDescent="0.25">
      <c r="K1334" s="199">
        <f t="shared" si="1082"/>
        <v>32.296222367325107</v>
      </c>
      <c r="L1334" s="201">
        <f t="shared" si="1083"/>
        <v>0.27086332721132816</v>
      </c>
      <c r="M1334" s="201">
        <f t="shared" si="1084"/>
        <v>0.27314134665361578</v>
      </c>
      <c r="N1334" s="201">
        <f t="shared" si="1085"/>
        <v>0.28710116107730377</v>
      </c>
      <c r="O1334" s="201">
        <f t="shared" si="1086"/>
        <v>0.27111359312843702</v>
      </c>
      <c r="P1334" s="201" t="str">
        <f t="shared" si="1087"/>
        <v/>
      </c>
      <c r="Q1334" s="201" t="str">
        <f t="shared" si="1088"/>
        <v/>
      </c>
      <c r="R1334" s="201" t="str">
        <f t="shared" si="1089"/>
        <v/>
      </c>
      <c r="S1334" s="201" t="str">
        <f t="shared" si="1090"/>
        <v/>
      </c>
      <c r="T1334" s="199">
        <f t="shared" si="1091"/>
        <v>0</v>
      </c>
      <c r="U1334" s="199">
        <f t="shared" si="1092"/>
        <v>0</v>
      </c>
      <c r="V1334" s="199">
        <f t="shared" si="1093"/>
        <v>0</v>
      </c>
      <c r="W1334" s="199">
        <f t="shared" si="1094"/>
        <v>0</v>
      </c>
      <c r="X1334" s="199" t="str">
        <f t="shared" si="1095"/>
        <v/>
      </c>
      <c r="Y1334" s="199" t="str">
        <f t="shared" si="1096"/>
        <v/>
      </c>
      <c r="Z1334" s="199" t="str">
        <f t="shared" si="1097"/>
        <v/>
      </c>
      <c r="AA1334" s="199" t="str">
        <f t="shared" si="1098"/>
        <v/>
      </c>
      <c r="AB1334" s="201">
        <f t="shared" ca="1" si="1099"/>
        <v>2.0439838693440593</v>
      </c>
      <c r="AD1334" s="162">
        <f t="shared" si="1100"/>
        <v>0</v>
      </c>
      <c r="AE1334" s="162">
        <f t="shared" si="1101"/>
        <v>0</v>
      </c>
      <c r="AF1334" s="162">
        <f t="shared" si="1102"/>
        <v>0</v>
      </c>
      <c r="AG1334" s="162">
        <f t="shared" si="1103"/>
        <v>0</v>
      </c>
      <c r="AH1334" s="162" t="str">
        <f t="shared" si="1104"/>
        <v/>
      </c>
      <c r="AI1334" s="162" t="str">
        <f t="shared" si="1105"/>
        <v/>
      </c>
      <c r="AJ1334" s="162" t="str">
        <f t="shared" si="1106"/>
        <v/>
      </c>
      <c r="AK1334" s="162" t="str">
        <f t="shared" si="1107"/>
        <v/>
      </c>
      <c r="AM1334" s="199">
        <f t="shared" si="1110"/>
        <v>14.088293734387658</v>
      </c>
      <c r="AN1334" s="197">
        <f t="shared" si="1112"/>
        <v>0</v>
      </c>
      <c r="AO1334" s="197">
        <f t="shared" si="1113"/>
        <v>0</v>
      </c>
      <c r="AP1334" s="197">
        <f t="shared" si="1114"/>
        <v>0</v>
      </c>
      <c r="AQ1334" s="197">
        <f t="shared" si="1115"/>
        <v>0</v>
      </c>
      <c r="AR1334" s="197" t="str">
        <f t="shared" si="1116"/>
        <v/>
      </c>
      <c r="AS1334" s="197" t="str">
        <f t="shared" si="1117"/>
        <v/>
      </c>
      <c r="AT1334" s="197" t="str">
        <f t="shared" si="1118"/>
        <v/>
      </c>
      <c r="AU1334" s="197" t="str">
        <f t="shared" si="1119"/>
        <v/>
      </c>
      <c r="AV1334" s="199">
        <f t="shared" ca="1" si="1111"/>
        <v>2.1153216135426525</v>
      </c>
      <c r="AX1334" s="162">
        <f t="shared" ref="AX1334:AX1397" si="1120">IF(AN1334="","",($AM1335-$AM1334)*AN1334)</f>
        <v>0</v>
      </c>
      <c r="AY1334" s="162">
        <f t="shared" ref="AY1334:AY1397" si="1121">IF(AO1334="","",($AM1335-$AM1334)*AO1334)</f>
        <v>0</v>
      </c>
      <c r="AZ1334" s="162">
        <f t="shared" ref="AZ1334:AZ1397" si="1122">IF(AP1334="","",($AM1335-$AM1334)*AP1334)</f>
        <v>0</v>
      </c>
      <c r="BA1334" s="162">
        <f t="shared" ref="BA1334:BA1397" si="1123">IF(AQ1334="","",($AM1335-$AM1334)*AQ1334)</f>
        <v>0</v>
      </c>
      <c r="BB1334" s="162" t="str">
        <f t="shared" ref="BB1334:BB1397" si="1124">IF(AR1334="","",($AM1335-$AM1334)*AR1334)</f>
        <v/>
      </c>
      <c r="BC1334" s="162" t="str">
        <f t="shared" ref="BC1334:BC1397" si="1125">IF(AS1334="","",($AM1335-$AM1334)*AS1334)</f>
        <v/>
      </c>
      <c r="BD1334" s="162" t="str">
        <f t="shared" ref="BD1334:BD1397" si="1126">IF(AT1334="","",($AM1335-$AM1334)*AT1334)</f>
        <v/>
      </c>
      <c r="BE1334" s="162" t="str">
        <f t="shared" ref="BE1334:BE1397" si="1127">IF(AU1334="","",($AM1335-$AM1334)*AU1334)</f>
        <v/>
      </c>
      <c r="BG1334" s="169">
        <f t="shared" si="1108"/>
        <v>32.270529270771945</v>
      </c>
      <c r="BH1334" s="169">
        <f t="shared" ca="1" si="1109"/>
        <v>2.0904226362672276</v>
      </c>
    </row>
    <row r="1335" spans="11:60" x14ac:dyDescent="0.25">
      <c r="K1335" s="199">
        <f t="shared" si="1082"/>
        <v>32.32191546387827</v>
      </c>
      <c r="L1335" s="201">
        <f t="shared" si="1083"/>
        <v>0.27107881116296806</v>
      </c>
      <c r="M1335" s="201">
        <f t="shared" si="1084"/>
        <v>0.27335864287211509</v>
      </c>
      <c r="N1335" s="201">
        <f t="shared" si="1085"/>
        <v>0.28732956295564688</v>
      </c>
      <c r="O1335" s="201">
        <f t="shared" si="1086"/>
        <v>0.27132927617786301</v>
      </c>
      <c r="P1335" s="201" t="str">
        <f t="shared" si="1087"/>
        <v/>
      </c>
      <c r="Q1335" s="201" t="str">
        <f t="shared" si="1088"/>
        <v/>
      </c>
      <c r="R1335" s="201" t="str">
        <f t="shared" si="1089"/>
        <v/>
      </c>
      <c r="S1335" s="201" t="str">
        <f t="shared" si="1090"/>
        <v/>
      </c>
      <c r="T1335" s="199">
        <f t="shared" si="1091"/>
        <v>0</v>
      </c>
      <c r="U1335" s="199">
        <f t="shared" si="1092"/>
        <v>0</v>
      </c>
      <c r="V1335" s="199">
        <f t="shared" si="1093"/>
        <v>0</v>
      </c>
      <c r="W1335" s="199">
        <f t="shared" si="1094"/>
        <v>0</v>
      </c>
      <c r="X1335" s="199" t="str">
        <f t="shared" si="1095"/>
        <v/>
      </c>
      <c r="Y1335" s="199" t="str">
        <f t="shared" si="1096"/>
        <v/>
      </c>
      <c r="Z1335" s="199" t="str">
        <f t="shared" si="1097"/>
        <v/>
      </c>
      <c r="AA1335" s="199" t="str">
        <f t="shared" si="1098"/>
        <v/>
      </c>
      <c r="AB1335" s="201">
        <f t="shared" ca="1" si="1099"/>
        <v>2.0962825829521585</v>
      </c>
      <c r="AD1335" s="162">
        <f t="shared" si="1100"/>
        <v>0</v>
      </c>
      <c r="AE1335" s="162">
        <f t="shared" si="1101"/>
        <v>0</v>
      </c>
      <c r="AF1335" s="162">
        <f t="shared" si="1102"/>
        <v>0</v>
      </c>
      <c r="AG1335" s="162">
        <f t="shared" si="1103"/>
        <v>0</v>
      </c>
      <c r="AH1335" s="162" t="str">
        <f t="shared" si="1104"/>
        <v/>
      </c>
      <c r="AI1335" s="162" t="str">
        <f t="shared" si="1105"/>
        <v/>
      </c>
      <c r="AJ1335" s="162" t="str">
        <f t="shared" si="1106"/>
        <v/>
      </c>
      <c r="AK1335" s="162" t="str">
        <f t="shared" si="1107"/>
        <v/>
      </c>
      <c r="AM1335" s="199">
        <f t="shared" si="1110"/>
        <v>14.09951052876217</v>
      </c>
      <c r="AN1335" s="197">
        <f t="shared" si="1112"/>
        <v>0</v>
      </c>
      <c r="AO1335" s="197">
        <f t="shared" si="1113"/>
        <v>0</v>
      </c>
      <c r="AP1335" s="197">
        <f t="shared" si="1114"/>
        <v>0</v>
      </c>
      <c r="AQ1335" s="197">
        <f t="shared" si="1115"/>
        <v>0</v>
      </c>
      <c r="AR1335" s="197" t="str">
        <f t="shared" si="1116"/>
        <v/>
      </c>
      <c r="AS1335" s="197" t="str">
        <f t="shared" si="1117"/>
        <v/>
      </c>
      <c r="AT1335" s="197" t="str">
        <f t="shared" si="1118"/>
        <v/>
      </c>
      <c r="AU1335" s="197" t="str">
        <f t="shared" si="1119"/>
        <v/>
      </c>
      <c r="AV1335" s="199">
        <f t="shared" ca="1" si="1111"/>
        <v>2.0756956942769276</v>
      </c>
      <c r="AX1335" s="162">
        <f t="shared" si="1120"/>
        <v>0</v>
      </c>
      <c r="AY1335" s="162">
        <f t="shared" si="1121"/>
        <v>0</v>
      </c>
      <c r="AZ1335" s="162">
        <f t="shared" si="1122"/>
        <v>0</v>
      </c>
      <c r="BA1335" s="162">
        <f t="shared" si="1123"/>
        <v>0</v>
      </c>
      <c r="BB1335" s="162" t="str">
        <f t="shared" si="1124"/>
        <v/>
      </c>
      <c r="BC1335" s="162" t="str">
        <f t="shared" si="1125"/>
        <v/>
      </c>
      <c r="BD1335" s="162" t="str">
        <f t="shared" si="1126"/>
        <v/>
      </c>
      <c r="BE1335" s="162" t="str">
        <f t="shared" si="1127"/>
        <v/>
      </c>
      <c r="BG1335" s="169">
        <f t="shared" si="1108"/>
        <v>32.296222367325107</v>
      </c>
      <c r="BH1335" s="169">
        <f t="shared" ca="1" si="1109"/>
        <v>2.0439838693440593</v>
      </c>
    </row>
    <row r="1336" spans="11:60" x14ac:dyDescent="0.25">
      <c r="K1336" s="199">
        <f t="shared" si="1082"/>
        <v>32.347608560431432</v>
      </c>
      <c r="L1336" s="201">
        <f t="shared" si="1083"/>
        <v>0.27129429511460795</v>
      </c>
      <c r="M1336" s="201">
        <f t="shared" si="1084"/>
        <v>0.27357593909061445</v>
      </c>
      <c r="N1336" s="201">
        <f t="shared" si="1085"/>
        <v>0.28755796483399004</v>
      </c>
      <c r="O1336" s="201">
        <f t="shared" si="1086"/>
        <v>0.271544959227289</v>
      </c>
      <c r="P1336" s="201" t="str">
        <f t="shared" si="1087"/>
        <v/>
      </c>
      <c r="Q1336" s="201" t="str">
        <f t="shared" si="1088"/>
        <v/>
      </c>
      <c r="R1336" s="201" t="str">
        <f t="shared" si="1089"/>
        <v/>
      </c>
      <c r="S1336" s="201" t="str">
        <f t="shared" si="1090"/>
        <v/>
      </c>
      <c r="T1336" s="199">
        <f t="shared" si="1091"/>
        <v>0</v>
      </c>
      <c r="U1336" s="199">
        <f t="shared" si="1092"/>
        <v>0</v>
      </c>
      <c r="V1336" s="199">
        <f t="shared" si="1093"/>
        <v>0</v>
      </c>
      <c r="W1336" s="199">
        <f t="shared" si="1094"/>
        <v>0</v>
      </c>
      <c r="X1336" s="199" t="str">
        <f t="shared" si="1095"/>
        <v/>
      </c>
      <c r="Y1336" s="199" t="str">
        <f t="shared" si="1096"/>
        <v/>
      </c>
      <c r="Z1336" s="199" t="str">
        <f t="shared" si="1097"/>
        <v/>
      </c>
      <c r="AA1336" s="199" t="str">
        <f t="shared" si="1098"/>
        <v/>
      </c>
      <c r="AB1336" s="201">
        <f t="shared" ca="1" si="1099"/>
        <v>2.1423777532497308</v>
      </c>
      <c r="AD1336" s="162">
        <f t="shared" si="1100"/>
        <v>0</v>
      </c>
      <c r="AE1336" s="162">
        <f t="shared" si="1101"/>
        <v>0</v>
      </c>
      <c r="AF1336" s="162">
        <f t="shared" si="1102"/>
        <v>0</v>
      </c>
      <c r="AG1336" s="162">
        <f t="shared" si="1103"/>
        <v>0</v>
      </c>
      <c r="AH1336" s="162" t="str">
        <f t="shared" si="1104"/>
        <v/>
      </c>
      <c r="AI1336" s="162" t="str">
        <f t="shared" si="1105"/>
        <v/>
      </c>
      <c r="AJ1336" s="162" t="str">
        <f t="shared" si="1106"/>
        <v/>
      </c>
      <c r="AK1336" s="162" t="str">
        <f t="shared" si="1107"/>
        <v/>
      </c>
      <c r="AM1336" s="199">
        <f t="shared" si="1110"/>
        <v>14.110727323136683</v>
      </c>
      <c r="AN1336" s="197">
        <f t="shared" si="1112"/>
        <v>0</v>
      </c>
      <c r="AO1336" s="197">
        <f t="shared" si="1113"/>
        <v>0</v>
      </c>
      <c r="AP1336" s="197">
        <f t="shared" si="1114"/>
        <v>0</v>
      </c>
      <c r="AQ1336" s="197">
        <f t="shared" si="1115"/>
        <v>0</v>
      </c>
      <c r="AR1336" s="197" t="str">
        <f t="shared" si="1116"/>
        <v/>
      </c>
      <c r="AS1336" s="197" t="str">
        <f t="shared" si="1117"/>
        <v/>
      </c>
      <c r="AT1336" s="197" t="str">
        <f t="shared" si="1118"/>
        <v/>
      </c>
      <c r="AU1336" s="197" t="str">
        <f t="shared" si="1119"/>
        <v/>
      </c>
      <c r="AV1336" s="199">
        <f t="shared" ca="1" si="1111"/>
        <v>2.1011863363401861</v>
      </c>
      <c r="AX1336" s="162">
        <f t="shared" si="1120"/>
        <v>0</v>
      </c>
      <c r="AY1336" s="162">
        <f t="shared" si="1121"/>
        <v>0</v>
      </c>
      <c r="AZ1336" s="162">
        <f t="shared" si="1122"/>
        <v>0</v>
      </c>
      <c r="BA1336" s="162">
        <f t="shared" si="1123"/>
        <v>0</v>
      </c>
      <c r="BB1336" s="162" t="str">
        <f t="shared" si="1124"/>
        <v/>
      </c>
      <c r="BC1336" s="162" t="str">
        <f t="shared" si="1125"/>
        <v/>
      </c>
      <c r="BD1336" s="162" t="str">
        <f t="shared" si="1126"/>
        <v/>
      </c>
      <c r="BE1336" s="162" t="str">
        <f t="shared" si="1127"/>
        <v/>
      </c>
      <c r="BG1336" s="169">
        <f t="shared" si="1108"/>
        <v>32.32191546387827</v>
      </c>
      <c r="BH1336" s="169">
        <f t="shared" ca="1" si="1109"/>
        <v>2.0962825829521585</v>
      </c>
    </row>
    <row r="1337" spans="11:60" x14ac:dyDescent="0.25">
      <c r="K1337" s="199">
        <f t="shared" si="1082"/>
        <v>32.373301656984594</v>
      </c>
      <c r="L1337" s="201">
        <f t="shared" si="1083"/>
        <v>0.27150977906624779</v>
      </c>
      <c r="M1337" s="201">
        <f t="shared" si="1084"/>
        <v>0.2737932353091137</v>
      </c>
      <c r="N1337" s="201">
        <f t="shared" si="1085"/>
        <v>0.28778636671233315</v>
      </c>
      <c r="O1337" s="201">
        <f t="shared" si="1086"/>
        <v>0.27176064227671498</v>
      </c>
      <c r="P1337" s="201" t="str">
        <f t="shared" si="1087"/>
        <v/>
      </c>
      <c r="Q1337" s="201" t="str">
        <f t="shared" si="1088"/>
        <v/>
      </c>
      <c r="R1337" s="201" t="str">
        <f t="shared" si="1089"/>
        <v/>
      </c>
      <c r="S1337" s="201" t="str">
        <f t="shared" si="1090"/>
        <v/>
      </c>
      <c r="T1337" s="199">
        <f t="shared" si="1091"/>
        <v>0</v>
      </c>
      <c r="U1337" s="199">
        <f t="shared" si="1092"/>
        <v>0</v>
      </c>
      <c r="V1337" s="199">
        <f t="shared" si="1093"/>
        <v>0</v>
      </c>
      <c r="W1337" s="199">
        <f t="shared" si="1094"/>
        <v>0</v>
      </c>
      <c r="X1337" s="199" t="str">
        <f t="shared" si="1095"/>
        <v/>
      </c>
      <c r="Y1337" s="199" t="str">
        <f t="shared" si="1096"/>
        <v/>
      </c>
      <c r="Z1337" s="199" t="str">
        <f t="shared" si="1097"/>
        <v/>
      </c>
      <c r="AA1337" s="199" t="str">
        <f t="shared" si="1098"/>
        <v/>
      </c>
      <c r="AB1337" s="201">
        <f t="shared" ca="1" si="1099"/>
        <v>2.0222207551420484</v>
      </c>
      <c r="AD1337" s="162">
        <f t="shared" si="1100"/>
        <v>0</v>
      </c>
      <c r="AE1337" s="162">
        <f t="shared" si="1101"/>
        <v>0</v>
      </c>
      <c r="AF1337" s="162">
        <f t="shared" si="1102"/>
        <v>0</v>
      </c>
      <c r="AG1337" s="162">
        <f t="shared" si="1103"/>
        <v>0</v>
      </c>
      <c r="AH1337" s="162" t="str">
        <f t="shared" si="1104"/>
        <v/>
      </c>
      <c r="AI1337" s="162" t="str">
        <f t="shared" si="1105"/>
        <v/>
      </c>
      <c r="AJ1337" s="162" t="str">
        <f t="shared" si="1106"/>
        <v/>
      </c>
      <c r="AK1337" s="162" t="str">
        <f t="shared" si="1107"/>
        <v/>
      </c>
      <c r="AM1337" s="199">
        <f t="shared" si="1110"/>
        <v>14.121944117511195</v>
      </c>
      <c r="AN1337" s="197">
        <f t="shared" si="1112"/>
        <v>0</v>
      </c>
      <c r="AO1337" s="197">
        <f t="shared" si="1113"/>
        <v>0</v>
      </c>
      <c r="AP1337" s="197">
        <f t="shared" si="1114"/>
        <v>0</v>
      </c>
      <c r="AQ1337" s="197">
        <f t="shared" si="1115"/>
        <v>0</v>
      </c>
      <c r="AR1337" s="197" t="str">
        <f t="shared" si="1116"/>
        <v/>
      </c>
      <c r="AS1337" s="197" t="str">
        <f t="shared" si="1117"/>
        <v/>
      </c>
      <c r="AT1337" s="197" t="str">
        <f t="shared" si="1118"/>
        <v/>
      </c>
      <c r="AU1337" s="197" t="str">
        <f t="shared" si="1119"/>
        <v/>
      </c>
      <c r="AV1337" s="199">
        <f t="shared" ca="1" si="1111"/>
        <v>2.113313709787136</v>
      </c>
      <c r="AX1337" s="162">
        <f t="shared" si="1120"/>
        <v>0</v>
      </c>
      <c r="AY1337" s="162">
        <f t="shared" si="1121"/>
        <v>0</v>
      </c>
      <c r="AZ1337" s="162">
        <f t="shared" si="1122"/>
        <v>0</v>
      </c>
      <c r="BA1337" s="162">
        <f t="shared" si="1123"/>
        <v>0</v>
      </c>
      <c r="BB1337" s="162" t="str">
        <f t="shared" si="1124"/>
        <v/>
      </c>
      <c r="BC1337" s="162" t="str">
        <f t="shared" si="1125"/>
        <v/>
      </c>
      <c r="BD1337" s="162" t="str">
        <f t="shared" si="1126"/>
        <v/>
      </c>
      <c r="BE1337" s="162" t="str">
        <f t="shared" si="1127"/>
        <v/>
      </c>
      <c r="BG1337" s="169">
        <f t="shared" si="1108"/>
        <v>32.347608560431432</v>
      </c>
      <c r="BH1337" s="169">
        <f t="shared" ca="1" si="1109"/>
        <v>2.1423777532497308</v>
      </c>
    </row>
    <row r="1338" spans="11:60" x14ac:dyDescent="0.25">
      <c r="K1338" s="199">
        <f t="shared" si="1082"/>
        <v>32.398994753537757</v>
      </c>
      <c r="L1338" s="201">
        <f t="shared" si="1083"/>
        <v>0.27172526301788769</v>
      </c>
      <c r="M1338" s="201">
        <f t="shared" si="1084"/>
        <v>0.27401053152761301</v>
      </c>
      <c r="N1338" s="201">
        <f t="shared" si="1085"/>
        <v>0.28801476859067626</v>
      </c>
      <c r="O1338" s="201">
        <f t="shared" si="1086"/>
        <v>0.27197632532614091</v>
      </c>
      <c r="P1338" s="201" t="str">
        <f t="shared" si="1087"/>
        <v/>
      </c>
      <c r="Q1338" s="201" t="str">
        <f t="shared" si="1088"/>
        <v/>
      </c>
      <c r="R1338" s="201" t="str">
        <f t="shared" si="1089"/>
        <v/>
      </c>
      <c r="S1338" s="201" t="str">
        <f t="shared" si="1090"/>
        <v/>
      </c>
      <c r="T1338" s="199">
        <f t="shared" si="1091"/>
        <v>0</v>
      </c>
      <c r="U1338" s="199">
        <f t="shared" si="1092"/>
        <v>0</v>
      </c>
      <c r="V1338" s="199">
        <f t="shared" si="1093"/>
        <v>0</v>
      </c>
      <c r="W1338" s="199">
        <f t="shared" si="1094"/>
        <v>0</v>
      </c>
      <c r="X1338" s="199" t="str">
        <f t="shared" si="1095"/>
        <v/>
      </c>
      <c r="Y1338" s="199" t="str">
        <f t="shared" si="1096"/>
        <v/>
      </c>
      <c r="Z1338" s="199" t="str">
        <f t="shared" si="1097"/>
        <v/>
      </c>
      <c r="AA1338" s="199" t="str">
        <f t="shared" si="1098"/>
        <v/>
      </c>
      <c r="AB1338" s="201">
        <f t="shared" ca="1" si="1099"/>
        <v>2.0345782984520255</v>
      </c>
      <c r="AD1338" s="162">
        <f t="shared" si="1100"/>
        <v>0</v>
      </c>
      <c r="AE1338" s="162">
        <f t="shared" si="1101"/>
        <v>0</v>
      </c>
      <c r="AF1338" s="162">
        <f t="shared" si="1102"/>
        <v>0</v>
      </c>
      <c r="AG1338" s="162">
        <f t="shared" si="1103"/>
        <v>0</v>
      </c>
      <c r="AH1338" s="162" t="str">
        <f t="shared" si="1104"/>
        <v/>
      </c>
      <c r="AI1338" s="162" t="str">
        <f t="shared" si="1105"/>
        <v/>
      </c>
      <c r="AJ1338" s="162" t="str">
        <f t="shared" si="1106"/>
        <v/>
      </c>
      <c r="AK1338" s="162" t="str">
        <f t="shared" si="1107"/>
        <v/>
      </c>
      <c r="AM1338" s="199">
        <f t="shared" si="1110"/>
        <v>14.133160911885707</v>
      </c>
      <c r="AN1338" s="197">
        <f t="shared" si="1112"/>
        <v>0</v>
      </c>
      <c r="AO1338" s="197">
        <f t="shared" si="1113"/>
        <v>0</v>
      </c>
      <c r="AP1338" s="197">
        <f t="shared" si="1114"/>
        <v>0</v>
      </c>
      <c r="AQ1338" s="197">
        <f t="shared" si="1115"/>
        <v>0</v>
      </c>
      <c r="AR1338" s="197" t="str">
        <f t="shared" si="1116"/>
        <v/>
      </c>
      <c r="AS1338" s="197" t="str">
        <f t="shared" si="1117"/>
        <v/>
      </c>
      <c r="AT1338" s="197" t="str">
        <f t="shared" si="1118"/>
        <v/>
      </c>
      <c r="AU1338" s="197" t="str">
        <f t="shared" si="1119"/>
        <v/>
      </c>
      <c r="AV1338" s="199">
        <f t="shared" ca="1" si="1111"/>
        <v>2.0364211011457538</v>
      </c>
      <c r="AX1338" s="162">
        <f t="shared" si="1120"/>
        <v>0</v>
      </c>
      <c r="AY1338" s="162">
        <f t="shared" si="1121"/>
        <v>0</v>
      </c>
      <c r="AZ1338" s="162">
        <f t="shared" si="1122"/>
        <v>0</v>
      </c>
      <c r="BA1338" s="162">
        <f t="shared" si="1123"/>
        <v>0</v>
      </c>
      <c r="BB1338" s="162" t="str">
        <f t="shared" si="1124"/>
        <v/>
      </c>
      <c r="BC1338" s="162" t="str">
        <f t="shared" si="1125"/>
        <v/>
      </c>
      <c r="BD1338" s="162" t="str">
        <f t="shared" si="1126"/>
        <v/>
      </c>
      <c r="BE1338" s="162" t="str">
        <f t="shared" si="1127"/>
        <v/>
      </c>
      <c r="BG1338" s="169">
        <f t="shared" si="1108"/>
        <v>32.373301656984594</v>
      </c>
      <c r="BH1338" s="169">
        <f t="shared" ca="1" si="1109"/>
        <v>2.0222207551420484</v>
      </c>
    </row>
    <row r="1339" spans="11:60" x14ac:dyDescent="0.25">
      <c r="K1339" s="199">
        <f t="shared" si="1082"/>
        <v>32.424687850090919</v>
      </c>
      <c r="L1339" s="201">
        <f t="shared" si="1083"/>
        <v>0.27194074696952758</v>
      </c>
      <c r="M1339" s="201">
        <f t="shared" si="1084"/>
        <v>0.27422782774611226</v>
      </c>
      <c r="N1339" s="201">
        <f t="shared" si="1085"/>
        <v>0.28824317046901937</v>
      </c>
      <c r="O1339" s="201">
        <f t="shared" si="1086"/>
        <v>0.2721920083755669</v>
      </c>
      <c r="P1339" s="201" t="str">
        <f t="shared" si="1087"/>
        <v/>
      </c>
      <c r="Q1339" s="201" t="str">
        <f t="shared" si="1088"/>
        <v/>
      </c>
      <c r="R1339" s="201" t="str">
        <f t="shared" si="1089"/>
        <v/>
      </c>
      <c r="S1339" s="201" t="str">
        <f t="shared" si="1090"/>
        <v/>
      </c>
      <c r="T1339" s="199">
        <f t="shared" si="1091"/>
        <v>0</v>
      </c>
      <c r="U1339" s="199">
        <f t="shared" si="1092"/>
        <v>0</v>
      </c>
      <c r="V1339" s="199">
        <f t="shared" si="1093"/>
        <v>0</v>
      </c>
      <c r="W1339" s="199">
        <f t="shared" si="1094"/>
        <v>0</v>
      </c>
      <c r="X1339" s="199" t="str">
        <f t="shared" si="1095"/>
        <v/>
      </c>
      <c r="Y1339" s="199" t="str">
        <f t="shared" si="1096"/>
        <v/>
      </c>
      <c r="Z1339" s="199" t="str">
        <f t="shared" si="1097"/>
        <v/>
      </c>
      <c r="AA1339" s="199" t="str">
        <f t="shared" si="1098"/>
        <v/>
      </c>
      <c r="AB1339" s="201">
        <f t="shared" ca="1" si="1099"/>
        <v>2.0137076229805912</v>
      </c>
      <c r="AD1339" s="162">
        <f t="shared" si="1100"/>
        <v>0</v>
      </c>
      <c r="AE1339" s="162">
        <f t="shared" si="1101"/>
        <v>0</v>
      </c>
      <c r="AF1339" s="162">
        <f t="shared" si="1102"/>
        <v>0</v>
      </c>
      <c r="AG1339" s="162">
        <f t="shared" si="1103"/>
        <v>0</v>
      </c>
      <c r="AH1339" s="162" t="str">
        <f t="shared" si="1104"/>
        <v/>
      </c>
      <c r="AI1339" s="162" t="str">
        <f t="shared" si="1105"/>
        <v/>
      </c>
      <c r="AJ1339" s="162" t="str">
        <f t="shared" si="1106"/>
        <v/>
      </c>
      <c r="AK1339" s="162" t="str">
        <f t="shared" si="1107"/>
        <v/>
      </c>
      <c r="AM1339" s="199">
        <f t="shared" si="1110"/>
        <v>14.144377706260219</v>
      </c>
      <c r="AN1339" s="197">
        <f t="shared" si="1112"/>
        <v>0</v>
      </c>
      <c r="AO1339" s="197">
        <f t="shared" si="1113"/>
        <v>0</v>
      </c>
      <c r="AP1339" s="197">
        <f t="shared" si="1114"/>
        <v>0</v>
      </c>
      <c r="AQ1339" s="197">
        <f t="shared" si="1115"/>
        <v>0</v>
      </c>
      <c r="AR1339" s="197" t="str">
        <f t="shared" si="1116"/>
        <v/>
      </c>
      <c r="AS1339" s="197" t="str">
        <f t="shared" si="1117"/>
        <v/>
      </c>
      <c r="AT1339" s="197" t="str">
        <f t="shared" si="1118"/>
        <v/>
      </c>
      <c r="AU1339" s="197" t="str">
        <f t="shared" si="1119"/>
        <v/>
      </c>
      <c r="AV1339" s="199">
        <f t="shared" ca="1" si="1111"/>
        <v>2.1543039584621861</v>
      </c>
      <c r="AX1339" s="162">
        <f t="shared" si="1120"/>
        <v>0</v>
      </c>
      <c r="AY1339" s="162">
        <f t="shared" si="1121"/>
        <v>0</v>
      </c>
      <c r="AZ1339" s="162">
        <f t="shared" si="1122"/>
        <v>0</v>
      </c>
      <c r="BA1339" s="162">
        <f t="shared" si="1123"/>
        <v>0</v>
      </c>
      <c r="BB1339" s="162" t="str">
        <f t="shared" si="1124"/>
        <v/>
      </c>
      <c r="BC1339" s="162" t="str">
        <f t="shared" si="1125"/>
        <v/>
      </c>
      <c r="BD1339" s="162" t="str">
        <f t="shared" si="1126"/>
        <v/>
      </c>
      <c r="BE1339" s="162" t="str">
        <f t="shared" si="1127"/>
        <v/>
      </c>
      <c r="BG1339" s="169">
        <f t="shared" si="1108"/>
        <v>32.398994753537757</v>
      </c>
      <c r="BH1339" s="169">
        <f t="shared" ca="1" si="1109"/>
        <v>2.0345782984520255</v>
      </c>
    </row>
    <row r="1340" spans="11:60" x14ac:dyDescent="0.25">
      <c r="K1340" s="199">
        <f t="shared" si="1082"/>
        <v>32.450380946644081</v>
      </c>
      <c r="L1340" s="201">
        <f t="shared" si="1083"/>
        <v>0.27215623092116747</v>
      </c>
      <c r="M1340" s="201">
        <f t="shared" si="1084"/>
        <v>0.27444512396461163</v>
      </c>
      <c r="N1340" s="201">
        <f t="shared" si="1085"/>
        <v>0.28847157234736254</v>
      </c>
      <c r="O1340" s="201">
        <f t="shared" si="1086"/>
        <v>0.27240769142499283</v>
      </c>
      <c r="P1340" s="201" t="str">
        <f t="shared" si="1087"/>
        <v/>
      </c>
      <c r="Q1340" s="201" t="str">
        <f t="shared" si="1088"/>
        <v/>
      </c>
      <c r="R1340" s="201" t="str">
        <f t="shared" si="1089"/>
        <v/>
      </c>
      <c r="S1340" s="201" t="str">
        <f t="shared" si="1090"/>
        <v/>
      </c>
      <c r="T1340" s="199">
        <f t="shared" si="1091"/>
        <v>0</v>
      </c>
      <c r="U1340" s="199">
        <f t="shared" si="1092"/>
        <v>0</v>
      </c>
      <c r="V1340" s="199">
        <f t="shared" si="1093"/>
        <v>0</v>
      </c>
      <c r="W1340" s="199">
        <f t="shared" si="1094"/>
        <v>0</v>
      </c>
      <c r="X1340" s="199" t="str">
        <f t="shared" si="1095"/>
        <v/>
      </c>
      <c r="Y1340" s="199" t="str">
        <f t="shared" si="1096"/>
        <v/>
      </c>
      <c r="Z1340" s="199" t="str">
        <f t="shared" si="1097"/>
        <v/>
      </c>
      <c r="AA1340" s="199" t="str">
        <f t="shared" si="1098"/>
        <v/>
      </c>
      <c r="AB1340" s="201">
        <f t="shared" ca="1" si="1099"/>
        <v>2.0083227485940256</v>
      </c>
      <c r="AD1340" s="162">
        <f t="shared" si="1100"/>
        <v>0</v>
      </c>
      <c r="AE1340" s="162">
        <f t="shared" si="1101"/>
        <v>0</v>
      </c>
      <c r="AF1340" s="162">
        <f t="shared" si="1102"/>
        <v>0</v>
      </c>
      <c r="AG1340" s="162">
        <f t="shared" si="1103"/>
        <v>0</v>
      </c>
      <c r="AH1340" s="162" t="str">
        <f t="shared" si="1104"/>
        <v/>
      </c>
      <c r="AI1340" s="162" t="str">
        <f t="shared" si="1105"/>
        <v/>
      </c>
      <c r="AJ1340" s="162" t="str">
        <f t="shared" si="1106"/>
        <v/>
      </c>
      <c r="AK1340" s="162" t="str">
        <f t="shared" si="1107"/>
        <v/>
      </c>
      <c r="AM1340" s="199">
        <f t="shared" si="1110"/>
        <v>14.155594500634731</v>
      </c>
      <c r="AN1340" s="197">
        <f t="shared" si="1112"/>
        <v>0</v>
      </c>
      <c r="AO1340" s="197">
        <f t="shared" si="1113"/>
        <v>0</v>
      </c>
      <c r="AP1340" s="197">
        <f t="shared" si="1114"/>
        <v>0</v>
      </c>
      <c r="AQ1340" s="197">
        <f t="shared" si="1115"/>
        <v>0</v>
      </c>
      <c r="AR1340" s="197" t="str">
        <f t="shared" si="1116"/>
        <v/>
      </c>
      <c r="AS1340" s="197" t="str">
        <f t="shared" si="1117"/>
        <v/>
      </c>
      <c r="AT1340" s="197" t="str">
        <f t="shared" si="1118"/>
        <v/>
      </c>
      <c r="AU1340" s="197" t="str">
        <f t="shared" si="1119"/>
        <v/>
      </c>
      <c r="AV1340" s="199">
        <f t="shared" ca="1" si="1111"/>
        <v>2.0650211419789448</v>
      </c>
      <c r="AX1340" s="162">
        <f t="shared" si="1120"/>
        <v>0</v>
      </c>
      <c r="AY1340" s="162">
        <f t="shared" si="1121"/>
        <v>0</v>
      </c>
      <c r="AZ1340" s="162">
        <f t="shared" si="1122"/>
        <v>0</v>
      </c>
      <c r="BA1340" s="162">
        <f t="shared" si="1123"/>
        <v>0</v>
      </c>
      <c r="BB1340" s="162" t="str">
        <f t="shared" si="1124"/>
        <v/>
      </c>
      <c r="BC1340" s="162" t="str">
        <f t="shared" si="1125"/>
        <v/>
      </c>
      <c r="BD1340" s="162" t="str">
        <f t="shared" si="1126"/>
        <v/>
      </c>
      <c r="BE1340" s="162" t="str">
        <f t="shared" si="1127"/>
        <v/>
      </c>
      <c r="BG1340" s="169">
        <f t="shared" si="1108"/>
        <v>32.424687850090919</v>
      </c>
      <c r="BH1340" s="169">
        <f t="shared" ca="1" si="1109"/>
        <v>2.0137076229805912</v>
      </c>
    </row>
    <row r="1341" spans="11:60" x14ac:dyDescent="0.25">
      <c r="K1341" s="199">
        <f t="shared" si="1082"/>
        <v>32.476074043197244</v>
      </c>
      <c r="L1341" s="201">
        <f t="shared" si="1083"/>
        <v>0.27237171487280731</v>
      </c>
      <c r="M1341" s="201">
        <f t="shared" si="1084"/>
        <v>0.27466242018311088</v>
      </c>
      <c r="N1341" s="201">
        <f t="shared" si="1085"/>
        <v>0.28869997422570565</v>
      </c>
      <c r="O1341" s="201">
        <f t="shared" si="1086"/>
        <v>0.27262337447441881</v>
      </c>
      <c r="P1341" s="201" t="str">
        <f t="shared" si="1087"/>
        <v/>
      </c>
      <c r="Q1341" s="201" t="str">
        <f t="shared" si="1088"/>
        <v/>
      </c>
      <c r="R1341" s="201" t="str">
        <f t="shared" si="1089"/>
        <v/>
      </c>
      <c r="S1341" s="201" t="str">
        <f t="shared" si="1090"/>
        <v/>
      </c>
      <c r="T1341" s="199">
        <f t="shared" si="1091"/>
        <v>0</v>
      </c>
      <c r="U1341" s="199">
        <f t="shared" si="1092"/>
        <v>0</v>
      </c>
      <c r="V1341" s="199">
        <f t="shared" si="1093"/>
        <v>0</v>
      </c>
      <c r="W1341" s="199">
        <f t="shared" si="1094"/>
        <v>0</v>
      </c>
      <c r="X1341" s="199" t="str">
        <f t="shared" si="1095"/>
        <v/>
      </c>
      <c r="Y1341" s="199" t="str">
        <f t="shared" si="1096"/>
        <v/>
      </c>
      <c r="Z1341" s="199" t="str">
        <f t="shared" si="1097"/>
        <v/>
      </c>
      <c r="AA1341" s="199" t="str">
        <f t="shared" si="1098"/>
        <v/>
      </c>
      <c r="AB1341" s="201">
        <f t="shared" ca="1" si="1099"/>
        <v>2.1474595187893124</v>
      </c>
      <c r="AD1341" s="162">
        <f t="shared" si="1100"/>
        <v>0</v>
      </c>
      <c r="AE1341" s="162">
        <f t="shared" si="1101"/>
        <v>0</v>
      </c>
      <c r="AF1341" s="162">
        <f t="shared" si="1102"/>
        <v>0</v>
      </c>
      <c r="AG1341" s="162">
        <f t="shared" si="1103"/>
        <v>0</v>
      </c>
      <c r="AH1341" s="162" t="str">
        <f t="shared" si="1104"/>
        <v/>
      </c>
      <c r="AI1341" s="162" t="str">
        <f t="shared" si="1105"/>
        <v/>
      </c>
      <c r="AJ1341" s="162" t="str">
        <f t="shared" si="1106"/>
        <v/>
      </c>
      <c r="AK1341" s="162" t="str">
        <f t="shared" si="1107"/>
        <v/>
      </c>
      <c r="AM1341" s="199">
        <f t="shared" si="1110"/>
        <v>14.166811295009243</v>
      </c>
      <c r="AN1341" s="197">
        <f t="shared" si="1112"/>
        <v>0</v>
      </c>
      <c r="AO1341" s="197">
        <f t="shared" si="1113"/>
        <v>0</v>
      </c>
      <c r="AP1341" s="197">
        <f t="shared" si="1114"/>
        <v>0</v>
      </c>
      <c r="AQ1341" s="197">
        <f t="shared" si="1115"/>
        <v>0</v>
      </c>
      <c r="AR1341" s="197" t="str">
        <f t="shared" si="1116"/>
        <v/>
      </c>
      <c r="AS1341" s="197" t="str">
        <f t="shared" si="1117"/>
        <v/>
      </c>
      <c r="AT1341" s="197" t="str">
        <f t="shared" si="1118"/>
        <v/>
      </c>
      <c r="AU1341" s="197" t="str">
        <f t="shared" si="1119"/>
        <v/>
      </c>
      <c r="AV1341" s="199">
        <f t="shared" ca="1" si="1111"/>
        <v>2.1247238251637288</v>
      </c>
      <c r="AX1341" s="162">
        <f t="shared" si="1120"/>
        <v>0</v>
      </c>
      <c r="AY1341" s="162">
        <f t="shared" si="1121"/>
        <v>0</v>
      </c>
      <c r="AZ1341" s="162">
        <f t="shared" si="1122"/>
        <v>0</v>
      </c>
      <c r="BA1341" s="162">
        <f t="shared" si="1123"/>
        <v>0</v>
      </c>
      <c r="BB1341" s="162" t="str">
        <f t="shared" si="1124"/>
        <v/>
      </c>
      <c r="BC1341" s="162" t="str">
        <f t="shared" si="1125"/>
        <v/>
      </c>
      <c r="BD1341" s="162" t="str">
        <f t="shared" si="1126"/>
        <v/>
      </c>
      <c r="BE1341" s="162" t="str">
        <f t="shared" si="1127"/>
        <v/>
      </c>
      <c r="BG1341" s="169">
        <f t="shared" si="1108"/>
        <v>32.450380946644081</v>
      </c>
      <c r="BH1341" s="169">
        <f t="shared" ca="1" si="1109"/>
        <v>2.0083227485940256</v>
      </c>
    </row>
    <row r="1342" spans="11:60" x14ac:dyDescent="0.25">
      <c r="K1342" s="199">
        <f t="shared" si="1082"/>
        <v>32.501767139750406</v>
      </c>
      <c r="L1342" s="201">
        <f t="shared" si="1083"/>
        <v>0.27258719882444721</v>
      </c>
      <c r="M1342" s="201">
        <f t="shared" si="1084"/>
        <v>0.27487971640161019</v>
      </c>
      <c r="N1342" s="201">
        <f t="shared" si="1085"/>
        <v>0.28892837610404876</v>
      </c>
      <c r="O1342" s="201">
        <f t="shared" si="1086"/>
        <v>0.27283905752384474</v>
      </c>
      <c r="P1342" s="201" t="str">
        <f t="shared" si="1087"/>
        <v/>
      </c>
      <c r="Q1342" s="201" t="str">
        <f t="shared" si="1088"/>
        <v/>
      </c>
      <c r="R1342" s="201" t="str">
        <f t="shared" si="1089"/>
        <v/>
      </c>
      <c r="S1342" s="201" t="str">
        <f t="shared" si="1090"/>
        <v/>
      </c>
      <c r="T1342" s="199">
        <f t="shared" si="1091"/>
        <v>0</v>
      </c>
      <c r="U1342" s="199">
        <f t="shared" si="1092"/>
        <v>0</v>
      </c>
      <c r="V1342" s="199">
        <f t="shared" si="1093"/>
        <v>0</v>
      </c>
      <c r="W1342" s="199">
        <f t="shared" si="1094"/>
        <v>0</v>
      </c>
      <c r="X1342" s="199" t="str">
        <f t="shared" si="1095"/>
        <v/>
      </c>
      <c r="Y1342" s="199" t="str">
        <f t="shared" si="1096"/>
        <v/>
      </c>
      <c r="Z1342" s="199" t="str">
        <f t="shared" si="1097"/>
        <v/>
      </c>
      <c r="AA1342" s="199" t="str">
        <f t="shared" si="1098"/>
        <v/>
      </c>
      <c r="AB1342" s="201">
        <f t="shared" ca="1" si="1099"/>
        <v>2.0223067280769675</v>
      </c>
      <c r="AD1342" s="162">
        <f t="shared" si="1100"/>
        <v>0</v>
      </c>
      <c r="AE1342" s="162">
        <f t="shared" si="1101"/>
        <v>0</v>
      </c>
      <c r="AF1342" s="162">
        <f t="shared" si="1102"/>
        <v>0</v>
      </c>
      <c r="AG1342" s="162">
        <f t="shared" si="1103"/>
        <v>0</v>
      </c>
      <c r="AH1342" s="162" t="str">
        <f t="shared" si="1104"/>
        <v/>
      </c>
      <c r="AI1342" s="162" t="str">
        <f t="shared" si="1105"/>
        <v/>
      </c>
      <c r="AJ1342" s="162" t="str">
        <f t="shared" si="1106"/>
        <v/>
      </c>
      <c r="AK1342" s="162" t="str">
        <f t="shared" si="1107"/>
        <v/>
      </c>
      <c r="AM1342" s="199">
        <f t="shared" si="1110"/>
        <v>14.178028089383755</v>
      </c>
      <c r="AN1342" s="197">
        <f t="shared" si="1112"/>
        <v>0</v>
      </c>
      <c r="AO1342" s="197">
        <f t="shared" si="1113"/>
        <v>0</v>
      </c>
      <c r="AP1342" s="197">
        <f t="shared" si="1114"/>
        <v>0</v>
      </c>
      <c r="AQ1342" s="197">
        <f t="shared" si="1115"/>
        <v>0</v>
      </c>
      <c r="AR1342" s="197" t="str">
        <f t="shared" si="1116"/>
        <v/>
      </c>
      <c r="AS1342" s="197" t="str">
        <f t="shared" si="1117"/>
        <v/>
      </c>
      <c r="AT1342" s="197" t="str">
        <f t="shared" si="1118"/>
        <v/>
      </c>
      <c r="AU1342" s="197" t="str">
        <f t="shared" si="1119"/>
        <v/>
      </c>
      <c r="AV1342" s="199">
        <f t="shared" ca="1" si="1111"/>
        <v>2.11109723058722</v>
      </c>
      <c r="AX1342" s="162">
        <f t="shared" si="1120"/>
        <v>0</v>
      </c>
      <c r="AY1342" s="162">
        <f t="shared" si="1121"/>
        <v>0</v>
      </c>
      <c r="AZ1342" s="162">
        <f t="shared" si="1122"/>
        <v>0</v>
      </c>
      <c r="BA1342" s="162">
        <f t="shared" si="1123"/>
        <v>0</v>
      </c>
      <c r="BB1342" s="162" t="str">
        <f t="shared" si="1124"/>
        <v/>
      </c>
      <c r="BC1342" s="162" t="str">
        <f t="shared" si="1125"/>
        <v/>
      </c>
      <c r="BD1342" s="162" t="str">
        <f t="shared" si="1126"/>
        <v/>
      </c>
      <c r="BE1342" s="162" t="str">
        <f t="shared" si="1127"/>
        <v/>
      </c>
      <c r="BG1342" s="169">
        <f t="shared" si="1108"/>
        <v>32.476074043197244</v>
      </c>
      <c r="BH1342" s="169">
        <f t="shared" ca="1" si="1109"/>
        <v>2.1474595187893124</v>
      </c>
    </row>
    <row r="1343" spans="11:60" x14ac:dyDescent="0.25">
      <c r="K1343" s="199">
        <f t="shared" si="1082"/>
        <v>32.527460236303568</v>
      </c>
      <c r="L1343" s="201">
        <f t="shared" si="1083"/>
        <v>0.2728026827760871</v>
      </c>
      <c r="M1343" s="201">
        <f t="shared" si="1084"/>
        <v>0.27509701262010949</v>
      </c>
      <c r="N1343" s="201">
        <f t="shared" si="1085"/>
        <v>0.28915677798239187</v>
      </c>
      <c r="O1343" s="201">
        <f t="shared" si="1086"/>
        <v>0.27305474057327073</v>
      </c>
      <c r="P1343" s="201" t="str">
        <f t="shared" si="1087"/>
        <v/>
      </c>
      <c r="Q1343" s="201" t="str">
        <f t="shared" si="1088"/>
        <v/>
      </c>
      <c r="R1343" s="201" t="str">
        <f t="shared" si="1089"/>
        <v/>
      </c>
      <c r="S1343" s="201" t="str">
        <f t="shared" si="1090"/>
        <v/>
      </c>
      <c r="T1343" s="199">
        <f t="shared" si="1091"/>
        <v>0</v>
      </c>
      <c r="U1343" s="199">
        <f t="shared" si="1092"/>
        <v>0</v>
      </c>
      <c r="V1343" s="199">
        <f t="shared" si="1093"/>
        <v>0</v>
      </c>
      <c r="W1343" s="199">
        <f t="shared" si="1094"/>
        <v>0</v>
      </c>
      <c r="X1343" s="199" t="str">
        <f t="shared" si="1095"/>
        <v/>
      </c>
      <c r="Y1343" s="199" t="str">
        <f t="shared" si="1096"/>
        <v/>
      </c>
      <c r="Z1343" s="199" t="str">
        <f t="shared" si="1097"/>
        <v/>
      </c>
      <c r="AA1343" s="199" t="str">
        <f t="shared" si="1098"/>
        <v/>
      </c>
      <c r="AB1343" s="201">
        <f t="shared" ca="1" si="1099"/>
        <v>2.0231822074807084</v>
      </c>
      <c r="AD1343" s="162">
        <f t="shared" si="1100"/>
        <v>0</v>
      </c>
      <c r="AE1343" s="162">
        <f t="shared" si="1101"/>
        <v>0</v>
      </c>
      <c r="AF1343" s="162">
        <f t="shared" si="1102"/>
        <v>0</v>
      </c>
      <c r="AG1343" s="162">
        <f t="shared" si="1103"/>
        <v>0</v>
      </c>
      <c r="AH1343" s="162" t="str">
        <f t="shared" si="1104"/>
        <v/>
      </c>
      <c r="AI1343" s="162" t="str">
        <f t="shared" si="1105"/>
        <v/>
      </c>
      <c r="AJ1343" s="162" t="str">
        <f t="shared" si="1106"/>
        <v/>
      </c>
      <c r="AK1343" s="162" t="str">
        <f t="shared" si="1107"/>
        <v/>
      </c>
      <c r="AM1343" s="199">
        <f t="shared" si="1110"/>
        <v>14.189244883758267</v>
      </c>
      <c r="AN1343" s="197">
        <f t="shared" si="1112"/>
        <v>0</v>
      </c>
      <c r="AO1343" s="197">
        <f t="shared" si="1113"/>
        <v>0</v>
      </c>
      <c r="AP1343" s="197">
        <f t="shared" si="1114"/>
        <v>0</v>
      </c>
      <c r="AQ1343" s="197">
        <f t="shared" si="1115"/>
        <v>0</v>
      </c>
      <c r="AR1343" s="197" t="str">
        <f t="shared" si="1116"/>
        <v/>
      </c>
      <c r="AS1343" s="197" t="str">
        <f t="shared" si="1117"/>
        <v/>
      </c>
      <c r="AT1343" s="197" t="str">
        <f t="shared" si="1118"/>
        <v/>
      </c>
      <c r="AU1343" s="197" t="str">
        <f t="shared" si="1119"/>
        <v/>
      </c>
      <c r="AV1343" s="199">
        <f t="shared" ca="1" si="1111"/>
        <v>2.0799681005870503</v>
      </c>
      <c r="AX1343" s="162">
        <f t="shared" si="1120"/>
        <v>0</v>
      </c>
      <c r="AY1343" s="162">
        <f t="shared" si="1121"/>
        <v>0</v>
      </c>
      <c r="AZ1343" s="162">
        <f t="shared" si="1122"/>
        <v>0</v>
      </c>
      <c r="BA1343" s="162">
        <f t="shared" si="1123"/>
        <v>0</v>
      </c>
      <c r="BB1343" s="162" t="str">
        <f t="shared" si="1124"/>
        <v/>
      </c>
      <c r="BC1343" s="162" t="str">
        <f t="shared" si="1125"/>
        <v/>
      </c>
      <c r="BD1343" s="162" t="str">
        <f t="shared" si="1126"/>
        <v/>
      </c>
      <c r="BE1343" s="162" t="str">
        <f t="shared" si="1127"/>
        <v/>
      </c>
      <c r="BG1343" s="169">
        <f t="shared" si="1108"/>
        <v>32.501767139750406</v>
      </c>
      <c r="BH1343" s="169">
        <f t="shared" ca="1" si="1109"/>
        <v>2.0223067280769675</v>
      </c>
    </row>
    <row r="1344" spans="11:60" x14ac:dyDescent="0.25">
      <c r="K1344" s="199">
        <f t="shared" si="1082"/>
        <v>32.553153332856731</v>
      </c>
      <c r="L1344" s="201">
        <f t="shared" si="1083"/>
        <v>0.273018166727727</v>
      </c>
      <c r="M1344" s="201">
        <f t="shared" si="1084"/>
        <v>0.2753143088386088</v>
      </c>
      <c r="N1344" s="201">
        <f t="shared" si="1085"/>
        <v>0.28938517986073498</v>
      </c>
      <c r="O1344" s="201">
        <f t="shared" si="1086"/>
        <v>0.27327042362269671</v>
      </c>
      <c r="P1344" s="201" t="str">
        <f t="shared" si="1087"/>
        <v/>
      </c>
      <c r="Q1344" s="201" t="str">
        <f t="shared" si="1088"/>
        <v/>
      </c>
      <c r="R1344" s="201" t="str">
        <f t="shared" si="1089"/>
        <v/>
      </c>
      <c r="S1344" s="201" t="str">
        <f t="shared" si="1090"/>
        <v/>
      </c>
      <c r="T1344" s="199">
        <f t="shared" si="1091"/>
        <v>0</v>
      </c>
      <c r="U1344" s="199">
        <f t="shared" si="1092"/>
        <v>0</v>
      </c>
      <c r="V1344" s="199">
        <f t="shared" si="1093"/>
        <v>0</v>
      </c>
      <c r="W1344" s="199">
        <f t="shared" si="1094"/>
        <v>0</v>
      </c>
      <c r="X1344" s="199" t="str">
        <f t="shared" si="1095"/>
        <v/>
      </c>
      <c r="Y1344" s="199" t="str">
        <f t="shared" si="1096"/>
        <v/>
      </c>
      <c r="Z1344" s="199" t="str">
        <f t="shared" si="1097"/>
        <v/>
      </c>
      <c r="AA1344" s="199" t="str">
        <f t="shared" si="1098"/>
        <v/>
      </c>
      <c r="AB1344" s="201">
        <f t="shared" ca="1" si="1099"/>
        <v>2.1314967178770989</v>
      </c>
      <c r="AD1344" s="162">
        <f t="shared" si="1100"/>
        <v>0</v>
      </c>
      <c r="AE1344" s="162">
        <f t="shared" si="1101"/>
        <v>0</v>
      </c>
      <c r="AF1344" s="162">
        <f t="shared" si="1102"/>
        <v>0</v>
      </c>
      <c r="AG1344" s="162">
        <f t="shared" si="1103"/>
        <v>0</v>
      </c>
      <c r="AH1344" s="162" t="str">
        <f t="shared" si="1104"/>
        <v/>
      </c>
      <c r="AI1344" s="162" t="str">
        <f t="shared" si="1105"/>
        <v/>
      </c>
      <c r="AJ1344" s="162" t="str">
        <f t="shared" si="1106"/>
        <v/>
      </c>
      <c r="AK1344" s="162" t="str">
        <f t="shared" si="1107"/>
        <v/>
      </c>
      <c r="AM1344" s="199">
        <f t="shared" si="1110"/>
        <v>14.200461678132779</v>
      </c>
      <c r="AN1344" s="197">
        <f t="shared" si="1112"/>
        <v>0</v>
      </c>
      <c r="AO1344" s="197">
        <f t="shared" si="1113"/>
        <v>0</v>
      </c>
      <c r="AP1344" s="197">
        <f t="shared" si="1114"/>
        <v>0</v>
      </c>
      <c r="AQ1344" s="197">
        <f t="shared" si="1115"/>
        <v>0</v>
      </c>
      <c r="AR1344" s="197" t="str">
        <f t="shared" si="1116"/>
        <v/>
      </c>
      <c r="AS1344" s="197" t="str">
        <f t="shared" si="1117"/>
        <v/>
      </c>
      <c r="AT1344" s="197" t="str">
        <f t="shared" si="1118"/>
        <v/>
      </c>
      <c r="AU1344" s="197" t="str">
        <f t="shared" si="1119"/>
        <v/>
      </c>
      <c r="AV1344" s="199">
        <f t="shared" ca="1" si="1111"/>
        <v>2.1702587611125668</v>
      </c>
      <c r="AX1344" s="162">
        <f t="shared" si="1120"/>
        <v>0</v>
      </c>
      <c r="AY1344" s="162">
        <f t="shared" si="1121"/>
        <v>0</v>
      </c>
      <c r="AZ1344" s="162">
        <f t="shared" si="1122"/>
        <v>0</v>
      </c>
      <c r="BA1344" s="162">
        <f t="shared" si="1123"/>
        <v>0</v>
      </c>
      <c r="BB1344" s="162" t="str">
        <f t="shared" si="1124"/>
        <v/>
      </c>
      <c r="BC1344" s="162" t="str">
        <f t="shared" si="1125"/>
        <v/>
      </c>
      <c r="BD1344" s="162" t="str">
        <f t="shared" si="1126"/>
        <v/>
      </c>
      <c r="BE1344" s="162" t="str">
        <f t="shared" si="1127"/>
        <v/>
      </c>
      <c r="BG1344" s="169">
        <f t="shared" si="1108"/>
        <v>32.527460236303568</v>
      </c>
      <c r="BH1344" s="169">
        <f t="shared" ca="1" si="1109"/>
        <v>2.0231822074807084</v>
      </c>
    </row>
    <row r="1345" spans="11:60" x14ac:dyDescent="0.25">
      <c r="K1345" s="199">
        <f t="shared" si="1082"/>
        <v>32.578846429409893</v>
      </c>
      <c r="L1345" s="201">
        <f t="shared" si="1083"/>
        <v>0.27323365067936684</v>
      </c>
      <c r="M1345" s="201">
        <f t="shared" si="1084"/>
        <v>0.27553160505710811</v>
      </c>
      <c r="N1345" s="201">
        <f t="shared" si="1085"/>
        <v>0.28961358173907814</v>
      </c>
      <c r="O1345" s="201">
        <f t="shared" si="1086"/>
        <v>0.27348610667212264</v>
      </c>
      <c r="P1345" s="201" t="str">
        <f t="shared" si="1087"/>
        <v/>
      </c>
      <c r="Q1345" s="201" t="str">
        <f t="shared" si="1088"/>
        <v/>
      </c>
      <c r="R1345" s="201" t="str">
        <f t="shared" si="1089"/>
        <v/>
      </c>
      <c r="S1345" s="201" t="str">
        <f t="shared" si="1090"/>
        <v/>
      </c>
      <c r="T1345" s="199">
        <f t="shared" si="1091"/>
        <v>0</v>
      </c>
      <c r="U1345" s="199">
        <f t="shared" si="1092"/>
        <v>0</v>
      </c>
      <c r="V1345" s="199">
        <f t="shared" si="1093"/>
        <v>0</v>
      </c>
      <c r="W1345" s="199">
        <f t="shared" si="1094"/>
        <v>0</v>
      </c>
      <c r="X1345" s="199" t="str">
        <f t="shared" si="1095"/>
        <v/>
      </c>
      <c r="Y1345" s="199" t="str">
        <f t="shared" si="1096"/>
        <v/>
      </c>
      <c r="Z1345" s="199" t="str">
        <f t="shared" si="1097"/>
        <v/>
      </c>
      <c r="AA1345" s="199" t="str">
        <f t="shared" si="1098"/>
        <v/>
      </c>
      <c r="AB1345" s="201">
        <f t="shared" ca="1" si="1099"/>
        <v>2.1037511684094308</v>
      </c>
      <c r="AD1345" s="162">
        <f t="shared" si="1100"/>
        <v>0</v>
      </c>
      <c r="AE1345" s="162">
        <f t="shared" si="1101"/>
        <v>0</v>
      </c>
      <c r="AF1345" s="162">
        <f t="shared" si="1102"/>
        <v>0</v>
      </c>
      <c r="AG1345" s="162">
        <f t="shared" si="1103"/>
        <v>0</v>
      </c>
      <c r="AH1345" s="162" t="str">
        <f t="shared" si="1104"/>
        <v/>
      </c>
      <c r="AI1345" s="162" t="str">
        <f t="shared" si="1105"/>
        <v/>
      </c>
      <c r="AJ1345" s="162" t="str">
        <f t="shared" si="1106"/>
        <v/>
      </c>
      <c r="AK1345" s="162" t="str">
        <f t="shared" si="1107"/>
        <v/>
      </c>
      <c r="AM1345" s="199">
        <f t="shared" si="1110"/>
        <v>14.211678472507291</v>
      </c>
      <c r="AN1345" s="197">
        <f t="shared" si="1112"/>
        <v>0</v>
      </c>
      <c r="AO1345" s="197">
        <f t="shared" si="1113"/>
        <v>0</v>
      </c>
      <c r="AP1345" s="197">
        <f t="shared" si="1114"/>
        <v>0</v>
      </c>
      <c r="AQ1345" s="197">
        <f t="shared" si="1115"/>
        <v>0</v>
      </c>
      <c r="AR1345" s="197" t="str">
        <f t="shared" si="1116"/>
        <v/>
      </c>
      <c r="AS1345" s="197" t="str">
        <f t="shared" si="1117"/>
        <v/>
      </c>
      <c r="AT1345" s="197" t="str">
        <f t="shared" si="1118"/>
        <v/>
      </c>
      <c r="AU1345" s="197" t="str">
        <f t="shared" si="1119"/>
        <v/>
      </c>
      <c r="AV1345" s="199">
        <f t="shared" ca="1" si="1111"/>
        <v>2.1105487086707706</v>
      </c>
      <c r="AX1345" s="162">
        <f t="shared" si="1120"/>
        <v>0</v>
      </c>
      <c r="AY1345" s="162">
        <f t="shared" si="1121"/>
        <v>0</v>
      </c>
      <c r="AZ1345" s="162">
        <f t="shared" si="1122"/>
        <v>0</v>
      </c>
      <c r="BA1345" s="162">
        <f t="shared" si="1123"/>
        <v>0</v>
      </c>
      <c r="BB1345" s="162" t="str">
        <f t="shared" si="1124"/>
        <v/>
      </c>
      <c r="BC1345" s="162" t="str">
        <f t="shared" si="1125"/>
        <v/>
      </c>
      <c r="BD1345" s="162" t="str">
        <f t="shared" si="1126"/>
        <v/>
      </c>
      <c r="BE1345" s="162" t="str">
        <f t="shared" si="1127"/>
        <v/>
      </c>
      <c r="BG1345" s="169">
        <f t="shared" si="1108"/>
        <v>32.553153332856731</v>
      </c>
      <c r="BH1345" s="169">
        <f t="shared" ca="1" si="1109"/>
        <v>2.1314967178770989</v>
      </c>
    </row>
    <row r="1346" spans="11:60" x14ac:dyDescent="0.25">
      <c r="K1346" s="199">
        <f t="shared" si="1082"/>
        <v>32.604539525963055</v>
      </c>
      <c r="L1346" s="201">
        <f t="shared" si="1083"/>
        <v>0.27344913463100673</v>
      </c>
      <c r="M1346" s="201">
        <f t="shared" si="1084"/>
        <v>0.27574890127560736</v>
      </c>
      <c r="N1346" s="201">
        <f t="shared" si="1085"/>
        <v>0.28984198361742125</v>
      </c>
      <c r="O1346" s="201">
        <f t="shared" si="1086"/>
        <v>0.27370178972154863</v>
      </c>
      <c r="P1346" s="201" t="str">
        <f t="shared" si="1087"/>
        <v/>
      </c>
      <c r="Q1346" s="201" t="str">
        <f t="shared" si="1088"/>
        <v/>
      </c>
      <c r="R1346" s="201" t="str">
        <f t="shared" si="1089"/>
        <v/>
      </c>
      <c r="S1346" s="201" t="str">
        <f t="shared" si="1090"/>
        <v/>
      </c>
      <c r="T1346" s="199">
        <f t="shared" si="1091"/>
        <v>0</v>
      </c>
      <c r="U1346" s="199">
        <f t="shared" si="1092"/>
        <v>0</v>
      </c>
      <c r="V1346" s="199">
        <f t="shared" si="1093"/>
        <v>0</v>
      </c>
      <c r="W1346" s="199">
        <f t="shared" si="1094"/>
        <v>0</v>
      </c>
      <c r="X1346" s="199" t="str">
        <f t="shared" si="1095"/>
        <v/>
      </c>
      <c r="Y1346" s="199" t="str">
        <f t="shared" si="1096"/>
        <v/>
      </c>
      <c r="Z1346" s="199" t="str">
        <f t="shared" si="1097"/>
        <v/>
      </c>
      <c r="AA1346" s="199" t="str">
        <f t="shared" si="1098"/>
        <v/>
      </c>
      <c r="AB1346" s="201">
        <f t="shared" ca="1" si="1099"/>
        <v>2.0841463909602966</v>
      </c>
      <c r="AD1346" s="162">
        <f t="shared" si="1100"/>
        <v>0</v>
      </c>
      <c r="AE1346" s="162">
        <f t="shared" si="1101"/>
        <v>0</v>
      </c>
      <c r="AF1346" s="162">
        <f t="shared" si="1102"/>
        <v>0</v>
      </c>
      <c r="AG1346" s="162">
        <f t="shared" si="1103"/>
        <v>0</v>
      </c>
      <c r="AH1346" s="162" t="str">
        <f t="shared" si="1104"/>
        <v/>
      </c>
      <c r="AI1346" s="162" t="str">
        <f t="shared" si="1105"/>
        <v/>
      </c>
      <c r="AJ1346" s="162" t="str">
        <f t="shared" si="1106"/>
        <v/>
      </c>
      <c r="AK1346" s="162" t="str">
        <f t="shared" si="1107"/>
        <v/>
      </c>
      <c r="AM1346" s="199">
        <f t="shared" si="1110"/>
        <v>14.222895266881803</v>
      </c>
      <c r="AN1346" s="197">
        <f t="shared" si="1112"/>
        <v>0</v>
      </c>
      <c r="AO1346" s="197">
        <f t="shared" si="1113"/>
        <v>0</v>
      </c>
      <c r="AP1346" s="197">
        <f t="shared" si="1114"/>
        <v>0</v>
      </c>
      <c r="AQ1346" s="197">
        <f t="shared" si="1115"/>
        <v>0</v>
      </c>
      <c r="AR1346" s="197" t="str">
        <f t="shared" si="1116"/>
        <v/>
      </c>
      <c r="AS1346" s="197" t="str">
        <f t="shared" si="1117"/>
        <v/>
      </c>
      <c r="AT1346" s="197" t="str">
        <f t="shared" si="1118"/>
        <v/>
      </c>
      <c r="AU1346" s="197" t="str">
        <f t="shared" si="1119"/>
        <v/>
      </c>
      <c r="AV1346" s="199">
        <f t="shared" ca="1" si="1111"/>
        <v>2.0406276298675072</v>
      </c>
      <c r="AX1346" s="162">
        <f t="shared" si="1120"/>
        <v>0</v>
      </c>
      <c r="AY1346" s="162">
        <f t="shared" si="1121"/>
        <v>0</v>
      </c>
      <c r="AZ1346" s="162">
        <f t="shared" si="1122"/>
        <v>0</v>
      </c>
      <c r="BA1346" s="162">
        <f t="shared" si="1123"/>
        <v>0</v>
      </c>
      <c r="BB1346" s="162" t="str">
        <f t="shared" si="1124"/>
        <v/>
      </c>
      <c r="BC1346" s="162" t="str">
        <f t="shared" si="1125"/>
        <v/>
      </c>
      <c r="BD1346" s="162" t="str">
        <f t="shared" si="1126"/>
        <v/>
      </c>
      <c r="BE1346" s="162" t="str">
        <f t="shared" si="1127"/>
        <v/>
      </c>
      <c r="BG1346" s="169">
        <f t="shared" si="1108"/>
        <v>32.578846429409893</v>
      </c>
      <c r="BH1346" s="169">
        <f t="shared" ca="1" si="1109"/>
        <v>2.1037511684094308</v>
      </c>
    </row>
    <row r="1347" spans="11:60" x14ac:dyDescent="0.25">
      <c r="K1347" s="199">
        <f t="shared" si="1082"/>
        <v>32.630232622516218</v>
      </c>
      <c r="L1347" s="201">
        <f t="shared" si="1083"/>
        <v>0.27366461858264657</v>
      </c>
      <c r="M1347" s="201">
        <f t="shared" si="1084"/>
        <v>0.27596619749410667</v>
      </c>
      <c r="N1347" s="201">
        <f t="shared" si="1085"/>
        <v>0.29007038549576436</v>
      </c>
      <c r="O1347" s="201">
        <f t="shared" si="1086"/>
        <v>0.27391747277097456</v>
      </c>
      <c r="P1347" s="201" t="str">
        <f t="shared" si="1087"/>
        <v/>
      </c>
      <c r="Q1347" s="201" t="str">
        <f t="shared" si="1088"/>
        <v/>
      </c>
      <c r="R1347" s="201" t="str">
        <f t="shared" si="1089"/>
        <v/>
      </c>
      <c r="S1347" s="201" t="str">
        <f t="shared" si="1090"/>
        <v/>
      </c>
      <c r="T1347" s="199">
        <f t="shared" si="1091"/>
        <v>0</v>
      </c>
      <c r="U1347" s="199">
        <f t="shared" si="1092"/>
        <v>0</v>
      </c>
      <c r="V1347" s="199">
        <f t="shared" si="1093"/>
        <v>0</v>
      </c>
      <c r="W1347" s="199">
        <f t="shared" si="1094"/>
        <v>0</v>
      </c>
      <c r="X1347" s="199" t="str">
        <f t="shared" si="1095"/>
        <v/>
      </c>
      <c r="Y1347" s="199" t="str">
        <f t="shared" si="1096"/>
        <v/>
      </c>
      <c r="Z1347" s="199" t="str">
        <f t="shared" si="1097"/>
        <v/>
      </c>
      <c r="AA1347" s="199" t="str">
        <f t="shared" si="1098"/>
        <v/>
      </c>
      <c r="AB1347" s="201">
        <f t="shared" ca="1" si="1099"/>
        <v>2.0711946253409663</v>
      </c>
      <c r="AD1347" s="162">
        <f t="shared" si="1100"/>
        <v>0</v>
      </c>
      <c r="AE1347" s="162">
        <f t="shared" si="1101"/>
        <v>0</v>
      </c>
      <c r="AF1347" s="162">
        <f t="shared" si="1102"/>
        <v>0</v>
      </c>
      <c r="AG1347" s="162">
        <f t="shared" si="1103"/>
        <v>0</v>
      </c>
      <c r="AH1347" s="162" t="str">
        <f t="shared" si="1104"/>
        <v/>
      </c>
      <c r="AI1347" s="162" t="str">
        <f t="shared" si="1105"/>
        <v/>
      </c>
      <c r="AJ1347" s="162" t="str">
        <f t="shared" si="1106"/>
        <v/>
      </c>
      <c r="AK1347" s="162" t="str">
        <f t="shared" si="1107"/>
        <v/>
      </c>
      <c r="AM1347" s="199">
        <f t="shared" si="1110"/>
        <v>14.234112061256315</v>
      </c>
      <c r="AN1347" s="197">
        <f t="shared" si="1112"/>
        <v>0</v>
      </c>
      <c r="AO1347" s="197">
        <f t="shared" si="1113"/>
        <v>0</v>
      </c>
      <c r="AP1347" s="197">
        <f t="shared" si="1114"/>
        <v>0</v>
      </c>
      <c r="AQ1347" s="197">
        <f t="shared" si="1115"/>
        <v>0</v>
      </c>
      <c r="AR1347" s="197" t="str">
        <f t="shared" si="1116"/>
        <v/>
      </c>
      <c r="AS1347" s="197" t="str">
        <f t="shared" si="1117"/>
        <v/>
      </c>
      <c r="AT1347" s="197" t="str">
        <f t="shared" si="1118"/>
        <v/>
      </c>
      <c r="AU1347" s="197" t="str">
        <f t="shared" si="1119"/>
        <v/>
      </c>
      <c r="AV1347" s="199">
        <f t="shared" ca="1" si="1111"/>
        <v>2.0682667384060927</v>
      </c>
      <c r="AX1347" s="162">
        <f t="shared" si="1120"/>
        <v>0</v>
      </c>
      <c r="AY1347" s="162">
        <f t="shared" si="1121"/>
        <v>0</v>
      </c>
      <c r="AZ1347" s="162">
        <f t="shared" si="1122"/>
        <v>0</v>
      </c>
      <c r="BA1347" s="162">
        <f t="shared" si="1123"/>
        <v>0</v>
      </c>
      <c r="BB1347" s="162" t="str">
        <f t="shared" si="1124"/>
        <v/>
      </c>
      <c r="BC1347" s="162" t="str">
        <f t="shared" si="1125"/>
        <v/>
      </c>
      <c r="BD1347" s="162" t="str">
        <f t="shared" si="1126"/>
        <v/>
      </c>
      <c r="BE1347" s="162" t="str">
        <f t="shared" si="1127"/>
        <v/>
      </c>
      <c r="BG1347" s="169">
        <f t="shared" si="1108"/>
        <v>32.604539525963055</v>
      </c>
      <c r="BH1347" s="169">
        <f t="shared" ca="1" si="1109"/>
        <v>2.0841463909602966</v>
      </c>
    </row>
    <row r="1348" spans="11:60" x14ac:dyDescent="0.25">
      <c r="K1348" s="199">
        <f t="shared" si="1082"/>
        <v>32.65592571906938</v>
      </c>
      <c r="L1348" s="201">
        <f t="shared" si="1083"/>
        <v>0.27388010253428646</v>
      </c>
      <c r="M1348" s="201">
        <f t="shared" si="1084"/>
        <v>0.27618349371260598</v>
      </c>
      <c r="N1348" s="201">
        <f t="shared" si="1085"/>
        <v>0.29029878737410747</v>
      </c>
      <c r="O1348" s="201">
        <f t="shared" si="1086"/>
        <v>0.27413315582040054</v>
      </c>
      <c r="P1348" s="201" t="str">
        <f t="shared" si="1087"/>
        <v/>
      </c>
      <c r="Q1348" s="201" t="str">
        <f t="shared" si="1088"/>
        <v/>
      </c>
      <c r="R1348" s="201" t="str">
        <f t="shared" si="1089"/>
        <v/>
      </c>
      <c r="S1348" s="201" t="str">
        <f t="shared" si="1090"/>
        <v/>
      </c>
      <c r="T1348" s="199">
        <f t="shared" si="1091"/>
        <v>0</v>
      </c>
      <c r="U1348" s="199">
        <f t="shared" si="1092"/>
        <v>0</v>
      </c>
      <c r="V1348" s="199">
        <f t="shared" si="1093"/>
        <v>0</v>
      </c>
      <c r="W1348" s="199">
        <f t="shared" si="1094"/>
        <v>0</v>
      </c>
      <c r="X1348" s="199" t="str">
        <f t="shared" si="1095"/>
        <v/>
      </c>
      <c r="Y1348" s="199" t="str">
        <f t="shared" si="1096"/>
        <v/>
      </c>
      <c r="Z1348" s="199" t="str">
        <f t="shared" si="1097"/>
        <v/>
      </c>
      <c r="AA1348" s="199" t="str">
        <f t="shared" si="1098"/>
        <v/>
      </c>
      <c r="AB1348" s="201">
        <f t="shared" ca="1" si="1099"/>
        <v>2.1183710331237338</v>
      </c>
      <c r="AD1348" s="162">
        <f t="shared" si="1100"/>
        <v>0</v>
      </c>
      <c r="AE1348" s="162">
        <f t="shared" si="1101"/>
        <v>0</v>
      </c>
      <c r="AF1348" s="162">
        <f t="shared" si="1102"/>
        <v>0</v>
      </c>
      <c r="AG1348" s="162">
        <f t="shared" si="1103"/>
        <v>0</v>
      </c>
      <c r="AH1348" s="162" t="str">
        <f t="shared" si="1104"/>
        <v/>
      </c>
      <c r="AI1348" s="162" t="str">
        <f t="shared" si="1105"/>
        <v/>
      </c>
      <c r="AJ1348" s="162" t="str">
        <f t="shared" si="1106"/>
        <v/>
      </c>
      <c r="AK1348" s="162" t="str">
        <f t="shared" si="1107"/>
        <v/>
      </c>
      <c r="AM1348" s="199">
        <f t="shared" si="1110"/>
        <v>14.245328855630827</v>
      </c>
      <c r="AN1348" s="197">
        <f t="shared" si="1112"/>
        <v>0</v>
      </c>
      <c r="AO1348" s="197">
        <f t="shared" si="1113"/>
        <v>0</v>
      </c>
      <c r="AP1348" s="197">
        <f t="shared" si="1114"/>
        <v>0</v>
      </c>
      <c r="AQ1348" s="197">
        <f t="shared" si="1115"/>
        <v>0</v>
      </c>
      <c r="AR1348" s="197" t="str">
        <f t="shared" si="1116"/>
        <v/>
      </c>
      <c r="AS1348" s="197" t="str">
        <f t="shared" si="1117"/>
        <v/>
      </c>
      <c r="AT1348" s="197" t="str">
        <f t="shared" si="1118"/>
        <v/>
      </c>
      <c r="AU1348" s="197" t="str">
        <f t="shared" si="1119"/>
        <v/>
      </c>
      <c r="AV1348" s="199">
        <f t="shared" ca="1" si="1111"/>
        <v>2.1118709092518855</v>
      </c>
      <c r="AX1348" s="162">
        <f t="shared" si="1120"/>
        <v>0</v>
      </c>
      <c r="AY1348" s="162">
        <f t="shared" si="1121"/>
        <v>0</v>
      </c>
      <c r="AZ1348" s="162">
        <f t="shared" si="1122"/>
        <v>0</v>
      </c>
      <c r="BA1348" s="162">
        <f t="shared" si="1123"/>
        <v>0</v>
      </c>
      <c r="BB1348" s="162" t="str">
        <f t="shared" si="1124"/>
        <v/>
      </c>
      <c r="BC1348" s="162" t="str">
        <f t="shared" si="1125"/>
        <v/>
      </c>
      <c r="BD1348" s="162" t="str">
        <f t="shared" si="1126"/>
        <v/>
      </c>
      <c r="BE1348" s="162" t="str">
        <f t="shared" si="1127"/>
        <v/>
      </c>
      <c r="BG1348" s="169">
        <f t="shared" si="1108"/>
        <v>32.630232622516218</v>
      </c>
      <c r="BH1348" s="169">
        <f t="shared" ca="1" si="1109"/>
        <v>2.0711946253409663</v>
      </c>
    </row>
    <row r="1349" spans="11:60" x14ac:dyDescent="0.25">
      <c r="K1349" s="199">
        <f t="shared" si="1082"/>
        <v>32.681618815622542</v>
      </c>
      <c r="L1349" s="201">
        <f t="shared" si="1083"/>
        <v>0.27409558648592636</v>
      </c>
      <c r="M1349" s="201">
        <f t="shared" si="1084"/>
        <v>0.27640078993110523</v>
      </c>
      <c r="N1349" s="201">
        <f t="shared" si="1085"/>
        <v>0.29052718925245058</v>
      </c>
      <c r="O1349" s="201">
        <f t="shared" si="1086"/>
        <v>0.27434883886982653</v>
      </c>
      <c r="P1349" s="201" t="str">
        <f t="shared" si="1087"/>
        <v/>
      </c>
      <c r="Q1349" s="201" t="str">
        <f t="shared" si="1088"/>
        <v/>
      </c>
      <c r="R1349" s="201" t="str">
        <f t="shared" si="1089"/>
        <v/>
      </c>
      <c r="S1349" s="201" t="str">
        <f t="shared" si="1090"/>
        <v/>
      </c>
      <c r="T1349" s="199">
        <f t="shared" si="1091"/>
        <v>0</v>
      </c>
      <c r="U1349" s="199">
        <f t="shared" si="1092"/>
        <v>0</v>
      </c>
      <c r="V1349" s="199">
        <f t="shared" si="1093"/>
        <v>0</v>
      </c>
      <c r="W1349" s="199">
        <f t="shared" si="1094"/>
        <v>0</v>
      </c>
      <c r="X1349" s="199" t="str">
        <f t="shared" si="1095"/>
        <v/>
      </c>
      <c r="Y1349" s="199" t="str">
        <f t="shared" si="1096"/>
        <v/>
      </c>
      <c r="Z1349" s="199" t="str">
        <f t="shared" si="1097"/>
        <v/>
      </c>
      <c r="AA1349" s="199" t="str">
        <f t="shared" si="1098"/>
        <v/>
      </c>
      <c r="AB1349" s="201">
        <f t="shared" ca="1" si="1099"/>
        <v>2.1457136014377731</v>
      </c>
      <c r="AD1349" s="162">
        <f t="shared" si="1100"/>
        <v>0</v>
      </c>
      <c r="AE1349" s="162">
        <f t="shared" si="1101"/>
        <v>0</v>
      </c>
      <c r="AF1349" s="162">
        <f t="shared" si="1102"/>
        <v>0</v>
      </c>
      <c r="AG1349" s="162">
        <f t="shared" si="1103"/>
        <v>0</v>
      </c>
      <c r="AH1349" s="162" t="str">
        <f t="shared" si="1104"/>
        <v/>
      </c>
      <c r="AI1349" s="162" t="str">
        <f t="shared" si="1105"/>
        <v/>
      </c>
      <c r="AJ1349" s="162" t="str">
        <f t="shared" si="1106"/>
        <v/>
      </c>
      <c r="AK1349" s="162" t="str">
        <f t="shared" si="1107"/>
        <v/>
      </c>
      <c r="AM1349" s="199">
        <f t="shared" si="1110"/>
        <v>14.256545650005339</v>
      </c>
      <c r="AN1349" s="197">
        <f t="shared" si="1112"/>
        <v>0</v>
      </c>
      <c r="AO1349" s="197">
        <f t="shared" si="1113"/>
        <v>0</v>
      </c>
      <c r="AP1349" s="197">
        <f t="shared" si="1114"/>
        <v>0</v>
      </c>
      <c r="AQ1349" s="197">
        <f t="shared" si="1115"/>
        <v>0</v>
      </c>
      <c r="AR1349" s="197" t="str">
        <f t="shared" si="1116"/>
        <v/>
      </c>
      <c r="AS1349" s="197" t="str">
        <f t="shared" si="1117"/>
        <v/>
      </c>
      <c r="AT1349" s="197" t="str">
        <f t="shared" si="1118"/>
        <v/>
      </c>
      <c r="AU1349" s="197" t="str">
        <f t="shared" si="1119"/>
        <v/>
      </c>
      <c r="AV1349" s="199">
        <f t="shared" ca="1" si="1111"/>
        <v>2.1620137071438692</v>
      </c>
      <c r="AX1349" s="162">
        <f t="shared" si="1120"/>
        <v>0</v>
      </c>
      <c r="AY1349" s="162">
        <f t="shared" si="1121"/>
        <v>0</v>
      </c>
      <c r="AZ1349" s="162">
        <f t="shared" si="1122"/>
        <v>0</v>
      </c>
      <c r="BA1349" s="162">
        <f t="shared" si="1123"/>
        <v>0</v>
      </c>
      <c r="BB1349" s="162" t="str">
        <f t="shared" si="1124"/>
        <v/>
      </c>
      <c r="BC1349" s="162" t="str">
        <f t="shared" si="1125"/>
        <v/>
      </c>
      <c r="BD1349" s="162" t="str">
        <f t="shared" si="1126"/>
        <v/>
      </c>
      <c r="BE1349" s="162" t="str">
        <f t="shared" si="1127"/>
        <v/>
      </c>
      <c r="BG1349" s="169">
        <f t="shared" si="1108"/>
        <v>32.65592571906938</v>
      </c>
      <c r="BH1349" s="169">
        <f t="shared" ca="1" si="1109"/>
        <v>2.1183710331237338</v>
      </c>
    </row>
    <row r="1350" spans="11:60" x14ac:dyDescent="0.25">
      <c r="K1350" s="199">
        <f t="shared" si="1082"/>
        <v>32.707311912175705</v>
      </c>
      <c r="L1350" s="201">
        <f t="shared" si="1083"/>
        <v>0.27431107043756625</v>
      </c>
      <c r="M1350" s="201">
        <f t="shared" si="1084"/>
        <v>0.27661808614960454</v>
      </c>
      <c r="N1350" s="201">
        <f t="shared" si="1085"/>
        <v>0.29075559113079369</v>
      </c>
      <c r="O1350" s="201">
        <f t="shared" si="1086"/>
        <v>0.27456452191925246</v>
      </c>
      <c r="P1350" s="201" t="str">
        <f t="shared" si="1087"/>
        <v/>
      </c>
      <c r="Q1350" s="201" t="str">
        <f t="shared" si="1088"/>
        <v/>
      </c>
      <c r="R1350" s="201" t="str">
        <f t="shared" si="1089"/>
        <v/>
      </c>
      <c r="S1350" s="201" t="str">
        <f t="shared" si="1090"/>
        <v/>
      </c>
      <c r="T1350" s="199">
        <f t="shared" si="1091"/>
        <v>0</v>
      </c>
      <c r="U1350" s="199">
        <f t="shared" si="1092"/>
        <v>0</v>
      </c>
      <c r="V1350" s="199">
        <f t="shared" si="1093"/>
        <v>0</v>
      </c>
      <c r="W1350" s="199">
        <f t="shared" si="1094"/>
        <v>0</v>
      </c>
      <c r="X1350" s="199" t="str">
        <f t="shared" si="1095"/>
        <v/>
      </c>
      <c r="Y1350" s="199" t="str">
        <f t="shared" si="1096"/>
        <v/>
      </c>
      <c r="Z1350" s="199" t="str">
        <f t="shared" si="1097"/>
        <v/>
      </c>
      <c r="AA1350" s="199" t="str">
        <f t="shared" si="1098"/>
        <v/>
      </c>
      <c r="AB1350" s="201">
        <f t="shared" ca="1" si="1099"/>
        <v>2.0145507629361363</v>
      </c>
      <c r="AD1350" s="162">
        <f t="shared" si="1100"/>
        <v>0</v>
      </c>
      <c r="AE1350" s="162">
        <f t="shared" si="1101"/>
        <v>0</v>
      </c>
      <c r="AF1350" s="162">
        <f t="shared" si="1102"/>
        <v>0</v>
      </c>
      <c r="AG1350" s="162">
        <f t="shared" si="1103"/>
        <v>0</v>
      </c>
      <c r="AH1350" s="162" t="str">
        <f t="shared" si="1104"/>
        <v/>
      </c>
      <c r="AI1350" s="162" t="str">
        <f t="shared" si="1105"/>
        <v/>
      </c>
      <c r="AJ1350" s="162" t="str">
        <f t="shared" si="1106"/>
        <v/>
      </c>
      <c r="AK1350" s="162" t="str">
        <f t="shared" si="1107"/>
        <v/>
      </c>
      <c r="AM1350" s="199">
        <f t="shared" si="1110"/>
        <v>14.267762444379851</v>
      </c>
      <c r="AN1350" s="197">
        <f t="shared" si="1112"/>
        <v>0</v>
      </c>
      <c r="AO1350" s="197">
        <f t="shared" si="1113"/>
        <v>0</v>
      </c>
      <c r="AP1350" s="197">
        <f t="shared" si="1114"/>
        <v>0</v>
      </c>
      <c r="AQ1350" s="197">
        <f t="shared" si="1115"/>
        <v>0</v>
      </c>
      <c r="AR1350" s="197" t="str">
        <f t="shared" si="1116"/>
        <v/>
      </c>
      <c r="AS1350" s="197" t="str">
        <f t="shared" si="1117"/>
        <v/>
      </c>
      <c r="AT1350" s="197" t="str">
        <f t="shared" si="1118"/>
        <v/>
      </c>
      <c r="AU1350" s="197" t="str">
        <f t="shared" si="1119"/>
        <v/>
      </c>
      <c r="AV1350" s="199">
        <f t="shared" ca="1" si="1111"/>
        <v>2.1126091303531163</v>
      </c>
      <c r="AX1350" s="162">
        <f t="shared" si="1120"/>
        <v>0</v>
      </c>
      <c r="AY1350" s="162">
        <f t="shared" si="1121"/>
        <v>0</v>
      </c>
      <c r="AZ1350" s="162">
        <f t="shared" si="1122"/>
        <v>0</v>
      </c>
      <c r="BA1350" s="162">
        <f t="shared" si="1123"/>
        <v>0</v>
      </c>
      <c r="BB1350" s="162" t="str">
        <f t="shared" si="1124"/>
        <v/>
      </c>
      <c r="BC1350" s="162" t="str">
        <f t="shared" si="1125"/>
        <v/>
      </c>
      <c r="BD1350" s="162" t="str">
        <f t="shared" si="1126"/>
        <v/>
      </c>
      <c r="BE1350" s="162" t="str">
        <f t="shared" si="1127"/>
        <v/>
      </c>
      <c r="BG1350" s="169">
        <f t="shared" si="1108"/>
        <v>32.681618815622542</v>
      </c>
      <c r="BH1350" s="169">
        <f t="shared" ca="1" si="1109"/>
        <v>2.1457136014377731</v>
      </c>
    </row>
    <row r="1351" spans="11:60" x14ac:dyDescent="0.25">
      <c r="K1351" s="199">
        <f t="shared" si="1082"/>
        <v>32.733005008728867</v>
      </c>
      <c r="L1351" s="201">
        <f t="shared" si="1083"/>
        <v>0.27452655438920615</v>
      </c>
      <c r="M1351" s="201">
        <f t="shared" si="1084"/>
        <v>0.27683538236810384</v>
      </c>
      <c r="N1351" s="201">
        <f t="shared" si="1085"/>
        <v>0.29098399300913685</v>
      </c>
      <c r="O1351" s="201">
        <f t="shared" si="1086"/>
        <v>0.27478020496867844</v>
      </c>
      <c r="P1351" s="201" t="str">
        <f t="shared" si="1087"/>
        <v/>
      </c>
      <c r="Q1351" s="201" t="str">
        <f t="shared" si="1088"/>
        <v/>
      </c>
      <c r="R1351" s="201" t="str">
        <f t="shared" si="1089"/>
        <v/>
      </c>
      <c r="S1351" s="201" t="str">
        <f t="shared" si="1090"/>
        <v/>
      </c>
      <c r="T1351" s="199">
        <f t="shared" si="1091"/>
        <v>0</v>
      </c>
      <c r="U1351" s="199">
        <f t="shared" si="1092"/>
        <v>0</v>
      </c>
      <c r="V1351" s="199">
        <f t="shared" si="1093"/>
        <v>0</v>
      </c>
      <c r="W1351" s="199">
        <f t="shared" si="1094"/>
        <v>0</v>
      </c>
      <c r="X1351" s="199" t="str">
        <f t="shared" si="1095"/>
        <v/>
      </c>
      <c r="Y1351" s="199" t="str">
        <f t="shared" si="1096"/>
        <v/>
      </c>
      <c r="Z1351" s="199" t="str">
        <f t="shared" si="1097"/>
        <v/>
      </c>
      <c r="AA1351" s="199" t="str">
        <f t="shared" si="1098"/>
        <v/>
      </c>
      <c r="AB1351" s="201">
        <f t="shared" ca="1" si="1099"/>
        <v>2.1513417165565234</v>
      </c>
      <c r="AD1351" s="162">
        <f t="shared" si="1100"/>
        <v>0</v>
      </c>
      <c r="AE1351" s="162">
        <f t="shared" si="1101"/>
        <v>0</v>
      </c>
      <c r="AF1351" s="162">
        <f t="shared" si="1102"/>
        <v>0</v>
      </c>
      <c r="AG1351" s="162">
        <f t="shared" si="1103"/>
        <v>0</v>
      </c>
      <c r="AH1351" s="162" t="str">
        <f t="shared" si="1104"/>
        <v/>
      </c>
      <c r="AI1351" s="162" t="str">
        <f t="shared" si="1105"/>
        <v/>
      </c>
      <c r="AJ1351" s="162" t="str">
        <f t="shared" si="1106"/>
        <v/>
      </c>
      <c r="AK1351" s="162" t="str">
        <f t="shared" si="1107"/>
        <v/>
      </c>
      <c r="AM1351" s="199">
        <f t="shared" si="1110"/>
        <v>14.278979238754363</v>
      </c>
      <c r="AN1351" s="197">
        <f t="shared" si="1112"/>
        <v>0</v>
      </c>
      <c r="AO1351" s="197">
        <f t="shared" si="1113"/>
        <v>0</v>
      </c>
      <c r="AP1351" s="197">
        <f t="shared" si="1114"/>
        <v>0</v>
      </c>
      <c r="AQ1351" s="197">
        <f t="shared" si="1115"/>
        <v>0</v>
      </c>
      <c r="AR1351" s="197" t="str">
        <f t="shared" si="1116"/>
        <v/>
      </c>
      <c r="AS1351" s="197" t="str">
        <f t="shared" si="1117"/>
        <v/>
      </c>
      <c r="AT1351" s="197" t="str">
        <f t="shared" si="1118"/>
        <v/>
      </c>
      <c r="AU1351" s="197" t="str">
        <f t="shared" si="1119"/>
        <v/>
      </c>
      <c r="AV1351" s="199">
        <f t="shared" ca="1" si="1111"/>
        <v>2.0595037641966685</v>
      </c>
      <c r="AX1351" s="162">
        <f t="shared" si="1120"/>
        <v>0</v>
      </c>
      <c r="AY1351" s="162">
        <f t="shared" si="1121"/>
        <v>0</v>
      </c>
      <c r="AZ1351" s="162">
        <f t="shared" si="1122"/>
        <v>0</v>
      </c>
      <c r="BA1351" s="162">
        <f t="shared" si="1123"/>
        <v>0</v>
      </c>
      <c r="BB1351" s="162" t="str">
        <f t="shared" si="1124"/>
        <v/>
      </c>
      <c r="BC1351" s="162" t="str">
        <f t="shared" si="1125"/>
        <v/>
      </c>
      <c r="BD1351" s="162" t="str">
        <f t="shared" si="1126"/>
        <v/>
      </c>
      <c r="BE1351" s="162" t="str">
        <f t="shared" si="1127"/>
        <v/>
      </c>
      <c r="BG1351" s="169">
        <f t="shared" si="1108"/>
        <v>32.707311912175705</v>
      </c>
      <c r="BH1351" s="169">
        <f t="shared" ca="1" si="1109"/>
        <v>2.0145507629361363</v>
      </c>
    </row>
    <row r="1352" spans="11:60" x14ac:dyDescent="0.25">
      <c r="K1352" s="199">
        <f t="shared" si="1082"/>
        <v>32.758698105282029</v>
      </c>
      <c r="L1352" s="201">
        <f t="shared" si="1083"/>
        <v>0.27474203834084598</v>
      </c>
      <c r="M1352" s="201">
        <f t="shared" si="1084"/>
        <v>0.27705267858660315</v>
      </c>
      <c r="N1352" s="201">
        <f t="shared" si="1085"/>
        <v>0.29121239488747991</v>
      </c>
      <c r="O1352" s="201">
        <f t="shared" si="1086"/>
        <v>0.27499588801810437</v>
      </c>
      <c r="P1352" s="201" t="str">
        <f t="shared" si="1087"/>
        <v/>
      </c>
      <c r="Q1352" s="201" t="str">
        <f t="shared" si="1088"/>
        <v/>
      </c>
      <c r="R1352" s="201" t="str">
        <f t="shared" si="1089"/>
        <v/>
      </c>
      <c r="S1352" s="201" t="str">
        <f t="shared" si="1090"/>
        <v/>
      </c>
      <c r="T1352" s="199">
        <f t="shared" si="1091"/>
        <v>0</v>
      </c>
      <c r="U1352" s="199">
        <f t="shared" si="1092"/>
        <v>0</v>
      </c>
      <c r="V1352" s="199">
        <f t="shared" si="1093"/>
        <v>0</v>
      </c>
      <c r="W1352" s="199">
        <f t="shared" si="1094"/>
        <v>0</v>
      </c>
      <c r="X1352" s="199" t="str">
        <f t="shared" si="1095"/>
        <v/>
      </c>
      <c r="Y1352" s="199" t="str">
        <f t="shared" si="1096"/>
        <v/>
      </c>
      <c r="Z1352" s="199" t="str">
        <f t="shared" si="1097"/>
        <v/>
      </c>
      <c r="AA1352" s="199" t="str">
        <f t="shared" si="1098"/>
        <v/>
      </c>
      <c r="AB1352" s="201">
        <f t="shared" ca="1" si="1099"/>
        <v>2.1044763817972045</v>
      </c>
      <c r="AD1352" s="162">
        <f t="shared" si="1100"/>
        <v>0</v>
      </c>
      <c r="AE1352" s="162">
        <f t="shared" si="1101"/>
        <v>0</v>
      </c>
      <c r="AF1352" s="162">
        <f t="shared" si="1102"/>
        <v>0</v>
      </c>
      <c r="AG1352" s="162">
        <f t="shared" si="1103"/>
        <v>0</v>
      </c>
      <c r="AH1352" s="162" t="str">
        <f t="shared" si="1104"/>
        <v/>
      </c>
      <c r="AI1352" s="162" t="str">
        <f t="shared" si="1105"/>
        <v/>
      </c>
      <c r="AJ1352" s="162" t="str">
        <f t="shared" si="1106"/>
        <v/>
      </c>
      <c r="AK1352" s="162" t="str">
        <f t="shared" si="1107"/>
        <v/>
      </c>
      <c r="AM1352" s="199">
        <f t="shared" si="1110"/>
        <v>14.290196033128876</v>
      </c>
      <c r="AN1352" s="197">
        <f t="shared" si="1112"/>
        <v>0</v>
      </c>
      <c r="AO1352" s="197">
        <f t="shared" si="1113"/>
        <v>0</v>
      </c>
      <c r="AP1352" s="197">
        <f t="shared" si="1114"/>
        <v>0</v>
      </c>
      <c r="AQ1352" s="197">
        <f t="shared" si="1115"/>
        <v>0</v>
      </c>
      <c r="AR1352" s="197" t="str">
        <f t="shared" si="1116"/>
        <v/>
      </c>
      <c r="AS1352" s="197" t="str">
        <f t="shared" si="1117"/>
        <v/>
      </c>
      <c r="AT1352" s="197" t="str">
        <f t="shared" si="1118"/>
        <v/>
      </c>
      <c r="AU1352" s="197" t="str">
        <f t="shared" si="1119"/>
        <v/>
      </c>
      <c r="AV1352" s="199">
        <f t="shared" ca="1" si="1111"/>
        <v>2.033444616968648</v>
      </c>
      <c r="AX1352" s="162">
        <f t="shared" si="1120"/>
        <v>0</v>
      </c>
      <c r="AY1352" s="162">
        <f t="shared" si="1121"/>
        <v>0</v>
      </c>
      <c r="AZ1352" s="162">
        <f t="shared" si="1122"/>
        <v>0</v>
      </c>
      <c r="BA1352" s="162">
        <f t="shared" si="1123"/>
        <v>0</v>
      </c>
      <c r="BB1352" s="162" t="str">
        <f t="shared" si="1124"/>
        <v/>
      </c>
      <c r="BC1352" s="162" t="str">
        <f t="shared" si="1125"/>
        <v/>
      </c>
      <c r="BD1352" s="162" t="str">
        <f t="shared" si="1126"/>
        <v/>
      </c>
      <c r="BE1352" s="162" t="str">
        <f t="shared" si="1127"/>
        <v/>
      </c>
      <c r="BG1352" s="169">
        <f t="shared" si="1108"/>
        <v>32.733005008728867</v>
      </c>
      <c r="BH1352" s="169">
        <f t="shared" ca="1" si="1109"/>
        <v>2.1513417165565234</v>
      </c>
    </row>
    <row r="1353" spans="11:60" x14ac:dyDescent="0.25">
      <c r="K1353" s="199">
        <f t="shared" si="1082"/>
        <v>32.784391201835192</v>
      </c>
      <c r="L1353" s="201">
        <f t="shared" si="1083"/>
        <v>0.27495752229248588</v>
      </c>
      <c r="M1353" s="201">
        <f t="shared" si="1084"/>
        <v>0.27726997480510246</v>
      </c>
      <c r="N1353" s="201">
        <f t="shared" si="1085"/>
        <v>0.29144079676582307</v>
      </c>
      <c r="O1353" s="201">
        <f t="shared" si="1086"/>
        <v>0.27521157106753036</v>
      </c>
      <c r="P1353" s="201" t="str">
        <f t="shared" si="1087"/>
        <v/>
      </c>
      <c r="Q1353" s="201" t="str">
        <f t="shared" si="1088"/>
        <v/>
      </c>
      <c r="R1353" s="201" t="str">
        <f t="shared" si="1089"/>
        <v/>
      </c>
      <c r="S1353" s="201" t="str">
        <f t="shared" si="1090"/>
        <v/>
      </c>
      <c r="T1353" s="199">
        <f t="shared" si="1091"/>
        <v>0</v>
      </c>
      <c r="U1353" s="199">
        <f t="shared" si="1092"/>
        <v>0</v>
      </c>
      <c r="V1353" s="199">
        <f t="shared" si="1093"/>
        <v>0</v>
      </c>
      <c r="W1353" s="199">
        <f t="shared" si="1094"/>
        <v>0</v>
      </c>
      <c r="X1353" s="199" t="str">
        <f t="shared" si="1095"/>
        <v/>
      </c>
      <c r="Y1353" s="199" t="str">
        <f t="shared" si="1096"/>
        <v/>
      </c>
      <c r="Z1353" s="199" t="str">
        <f t="shared" si="1097"/>
        <v/>
      </c>
      <c r="AA1353" s="199" t="str">
        <f t="shared" si="1098"/>
        <v/>
      </c>
      <c r="AB1353" s="201">
        <f t="shared" ca="1" si="1099"/>
        <v>2.1184894395961376</v>
      </c>
      <c r="AD1353" s="162">
        <f t="shared" si="1100"/>
        <v>0</v>
      </c>
      <c r="AE1353" s="162">
        <f t="shared" si="1101"/>
        <v>0</v>
      </c>
      <c r="AF1353" s="162">
        <f t="shared" si="1102"/>
        <v>0</v>
      </c>
      <c r="AG1353" s="162">
        <f t="shared" si="1103"/>
        <v>0</v>
      </c>
      <c r="AH1353" s="162" t="str">
        <f t="shared" si="1104"/>
        <v/>
      </c>
      <c r="AI1353" s="162" t="str">
        <f t="shared" si="1105"/>
        <v/>
      </c>
      <c r="AJ1353" s="162" t="str">
        <f t="shared" si="1106"/>
        <v/>
      </c>
      <c r="AK1353" s="162" t="str">
        <f t="shared" si="1107"/>
        <v/>
      </c>
      <c r="AM1353" s="199">
        <f t="shared" si="1110"/>
        <v>14.301412827503388</v>
      </c>
      <c r="AN1353" s="197">
        <f t="shared" si="1112"/>
        <v>0</v>
      </c>
      <c r="AO1353" s="197">
        <f t="shared" si="1113"/>
        <v>0</v>
      </c>
      <c r="AP1353" s="197">
        <f t="shared" si="1114"/>
        <v>0</v>
      </c>
      <c r="AQ1353" s="197">
        <f t="shared" si="1115"/>
        <v>0</v>
      </c>
      <c r="AR1353" s="197" t="str">
        <f t="shared" si="1116"/>
        <v/>
      </c>
      <c r="AS1353" s="197" t="str">
        <f t="shared" si="1117"/>
        <v/>
      </c>
      <c r="AT1353" s="197" t="str">
        <f t="shared" si="1118"/>
        <v/>
      </c>
      <c r="AU1353" s="197" t="str">
        <f t="shared" si="1119"/>
        <v/>
      </c>
      <c r="AV1353" s="199">
        <f t="shared" ca="1" si="1111"/>
        <v>2.0437714490342973</v>
      </c>
      <c r="AX1353" s="162">
        <f t="shared" si="1120"/>
        <v>0</v>
      </c>
      <c r="AY1353" s="162">
        <f t="shared" si="1121"/>
        <v>0</v>
      </c>
      <c r="AZ1353" s="162">
        <f t="shared" si="1122"/>
        <v>0</v>
      </c>
      <c r="BA1353" s="162">
        <f t="shared" si="1123"/>
        <v>0</v>
      </c>
      <c r="BB1353" s="162" t="str">
        <f t="shared" si="1124"/>
        <v/>
      </c>
      <c r="BC1353" s="162" t="str">
        <f t="shared" si="1125"/>
        <v/>
      </c>
      <c r="BD1353" s="162" t="str">
        <f t="shared" si="1126"/>
        <v/>
      </c>
      <c r="BE1353" s="162" t="str">
        <f t="shared" si="1127"/>
        <v/>
      </c>
      <c r="BG1353" s="169">
        <f t="shared" si="1108"/>
        <v>32.758698105282029</v>
      </c>
      <c r="BH1353" s="169">
        <f t="shared" ca="1" si="1109"/>
        <v>2.1044763817972045</v>
      </c>
    </row>
    <row r="1354" spans="11:60" x14ac:dyDescent="0.25">
      <c r="K1354" s="199">
        <f t="shared" si="1082"/>
        <v>32.810084298388354</v>
      </c>
      <c r="L1354" s="201">
        <f t="shared" si="1083"/>
        <v>0.27517300624412577</v>
      </c>
      <c r="M1354" s="201">
        <f t="shared" si="1084"/>
        <v>0.27748727102360177</v>
      </c>
      <c r="N1354" s="201">
        <f t="shared" si="1085"/>
        <v>0.29166919864416618</v>
      </c>
      <c r="O1354" s="201">
        <f t="shared" si="1086"/>
        <v>0.27542725411695634</v>
      </c>
      <c r="P1354" s="201" t="str">
        <f t="shared" si="1087"/>
        <v/>
      </c>
      <c r="Q1354" s="201" t="str">
        <f t="shared" si="1088"/>
        <v/>
      </c>
      <c r="R1354" s="201" t="str">
        <f t="shared" si="1089"/>
        <v/>
      </c>
      <c r="S1354" s="201" t="str">
        <f t="shared" si="1090"/>
        <v/>
      </c>
      <c r="T1354" s="199">
        <f t="shared" si="1091"/>
        <v>0</v>
      </c>
      <c r="U1354" s="199">
        <f t="shared" si="1092"/>
        <v>0</v>
      </c>
      <c r="V1354" s="199">
        <f t="shared" si="1093"/>
        <v>0</v>
      </c>
      <c r="W1354" s="199">
        <f t="shared" si="1094"/>
        <v>0</v>
      </c>
      <c r="X1354" s="199" t="str">
        <f t="shared" si="1095"/>
        <v/>
      </c>
      <c r="Y1354" s="199" t="str">
        <f t="shared" si="1096"/>
        <v/>
      </c>
      <c r="Z1354" s="199" t="str">
        <f t="shared" si="1097"/>
        <v/>
      </c>
      <c r="AA1354" s="199" t="str">
        <f t="shared" si="1098"/>
        <v/>
      </c>
      <c r="AB1354" s="201">
        <f t="shared" ca="1" si="1099"/>
        <v>2.0436472294775432</v>
      </c>
      <c r="AD1354" s="162">
        <f t="shared" si="1100"/>
        <v>0</v>
      </c>
      <c r="AE1354" s="162">
        <f t="shared" si="1101"/>
        <v>0</v>
      </c>
      <c r="AF1354" s="162">
        <f t="shared" si="1102"/>
        <v>0</v>
      </c>
      <c r="AG1354" s="162">
        <f t="shared" si="1103"/>
        <v>0</v>
      </c>
      <c r="AH1354" s="162" t="str">
        <f t="shared" si="1104"/>
        <v/>
      </c>
      <c r="AI1354" s="162" t="str">
        <f t="shared" si="1105"/>
        <v/>
      </c>
      <c r="AJ1354" s="162" t="str">
        <f t="shared" si="1106"/>
        <v/>
      </c>
      <c r="AK1354" s="162" t="str">
        <f t="shared" si="1107"/>
        <v/>
      </c>
      <c r="AM1354" s="199">
        <f t="shared" si="1110"/>
        <v>14.3126296218779</v>
      </c>
      <c r="AN1354" s="197">
        <f t="shared" si="1112"/>
        <v>0</v>
      </c>
      <c r="AO1354" s="197">
        <f t="shared" si="1113"/>
        <v>0</v>
      </c>
      <c r="AP1354" s="197">
        <f t="shared" si="1114"/>
        <v>0</v>
      </c>
      <c r="AQ1354" s="197">
        <f t="shared" si="1115"/>
        <v>0</v>
      </c>
      <c r="AR1354" s="197" t="str">
        <f t="shared" si="1116"/>
        <v/>
      </c>
      <c r="AS1354" s="197" t="str">
        <f t="shared" si="1117"/>
        <v/>
      </c>
      <c r="AT1354" s="197" t="str">
        <f t="shared" si="1118"/>
        <v/>
      </c>
      <c r="AU1354" s="197" t="str">
        <f t="shared" si="1119"/>
        <v/>
      </c>
      <c r="AV1354" s="199">
        <f t="shared" ca="1" si="1111"/>
        <v>2.1237243554885303</v>
      </c>
      <c r="AX1354" s="162">
        <f t="shared" si="1120"/>
        <v>0</v>
      </c>
      <c r="AY1354" s="162">
        <f t="shared" si="1121"/>
        <v>0</v>
      </c>
      <c r="AZ1354" s="162">
        <f t="shared" si="1122"/>
        <v>0</v>
      </c>
      <c r="BA1354" s="162">
        <f t="shared" si="1123"/>
        <v>0</v>
      </c>
      <c r="BB1354" s="162" t="str">
        <f t="shared" si="1124"/>
        <v/>
      </c>
      <c r="BC1354" s="162" t="str">
        <f t="shared" si="1125"/>
        <v/>
      </c>
      <c r="BD1354" s="162" t="str">
        <f t="shared" si="1126"/>
        <v/>
      </c>
      <c r="BE1354" s="162" t="str">
        <f t="shared" si="1127"/>
        <v/>
      </c>
      <c r="BG1354" s="169">
        <f t="shared" si="1108"/>
        <v>32.784391201835192</v>
      </c>
      <c r="BH1354" s="169">
        <f t="shared" ca="1" si="1109"/>
        <v>2.1184894395961376</v>
      </c>
    </row>
    <row r="1355" spans="11:60" x14ac:dyDescent="0.25">
      <c r="K1355" s="199">
        <f t="shared" si="1082"/>
        <v>32.835777394941516</v>
      </c>
      <c r="L1355" s="201">
        <f t="shared" si="1083"/>
        <v>0.27538849019576561</v>
      </c>
      <c r="M1355" s="201">
        <f t="shared" si="1084"/>
        <v>0.27770456724210107</v>
      </c>
      <c r="N1355" s="201">
        <f t="shared" si="1085"/>
        <v>0.29189760052250935</v>
      </c>
      <c r="O1355" s="201">
        <f t="shared" si="1086"/>
        <v>0.27564293716638227</v>
      </c>
      <c r="P1355" s="201" t="str">
        <f t="shared" si="1087"/>
        <v/>
      </c>
      <c r="Q1355" s="201" t="str">
        <f t="shared" si="1088"/>
        <v/>
      </c>
      <c r="R1355" s="201" t="str">
        <f t="shared" si="1089"/>
        <v/>
      </c>
      <c r="S1355" s="201" t="str">
        <f t="shared" si="1090"/>
        <v/>
      </c>
      <c r="T1355" s="199">
        <f t="shared" si="1091"/>
        <v>0</v>
      </c>
      <c r="U1355" s="199">
        <f t="shared" si="1092"/>
        <v>0</v>
      </c>
      <c r="V1355" s="199">
        <f t="shared" si="1093"/>
        <v>0</v>
      </c>
      <c r="W1355" s="199">
        <f t="shared" si="1094"/>
        <v>0</v>
      </c>
      <c r="X1355" s="199" t="str">
        <f t="shared" si="1095"/>
        <v/>
      </c>
      <c r="Y1355" s="199" t="str">
        <f t="shared" si="1096"/>
        <v/>
      </c>
      <c r="Z1355" s="199" t="str">
        <f t="shared" si="1097"/>
        <v/>
      </c>
      <c r="AA1355" s="199" t="str">
        <f t="shared" si="1098"/>
        <v/>
      </c>
      <c r="AB1355" s="201">
        <f t="shared" ca="1" si="1099"/>
        <v>2.1543512865208307</v>
      </c>
      <c r="AD1355" s="162">
        <f t="shared" si="1100"/>
        <v>0</v>
      </c>
      <c r="AE1355" s="162">
        <f t="shared" si="1101"/>
        <v>0</v>
      </c>
      <c r="AF1355" s="162">
        <f t="shared" si="1102"/>
        <v>0</v>
      </c>
      <c r="AG1355" s="162">
        <f t="shared" si="1103"/>
        <v>0</v>
      </c>
      <c r="AH1355" s="162" t="str">
        <f t="shared" si="1104"/>
        <v/>
      </c>
      <c r="AI1355" s="162" t="str">
        <f t="shared" si="1105"/>
        <v/>
      </c>
      <c r="AJ1355" s="162" t="str">
        <f t="shared" si="1106"/>
        <v/>
      </c>
      <c r="AK1355" s="162" t="str">
        <f t="shared" si="1107"/>
        <v/>
      </c>
      <c r="AM1355" s="199">
        <f t="shared" si="1110"/>
        <v>14.323846416252412</v>
      </c>
      <c r="AN1355" s="197">
        <f t="shared" si="1112"/>
        <v>0</v>
      </c>
      <c r="AO1355" s="197">
        <f t="shared" si="1113"/>
        <v>0</v>
      </c>
      <c r="AP1355" s="197">
        <f t="shared" si="1114"/>
        <v>0</v>
      </c>
      <c r="AQ1355" s="197">
        <f t="shared" si="1115"/>
        <v>0</v>
      </c>
      <c r="AR1355" s="197" t="str">
        <f t="shared" si="1116"/>
        <v/>
      </c>
      <c r="AS1355" s="197" t="str">
        <f t="shared" si="1117"/>
        <v/>
      </c>
      <c r="AT1355" s="197" t="str">
        <f t="shared" si="1118"/>
        <v/>
      </c>
      <c r="AU1355" s="197" t="str">
        <f t="shared" si="1119"/>
        <v/>
      </c>
      <c r="AV1355" s="199">
        <f t="shared" ca="1" si="1111"/>
        <v>2.0353007763867348</v>
      </c>
      <c r="AX1355" s="162">
        <f t="shared" si="1120"/>
        <v>0</v>
      </c>
      <c r="AY1355" s="162">
        <f t="shared" si="1121"/>
        <v>0</v>
      </c>
      <c r="AZ1355" s="162">
        <f t="shared" si="1122"/>
        <v>0</v>
      </c>
      <c r="BA1355" s="162">
        <f t="shared" si="1123"/>
        <v>0</v>
      </c>
      <c r="BB1355" s="162" t="str">
        <f t="shared" si="1124"/>
        <v/>
      </c>
      <c r="BC1355" s="162" t="str">
        <f t="shared" si="1125"/>
        <v/>
      </c>
      <c r="BD1355" s="162" t="str">
        <f t="shared" si="1126"/>
        <v/>
      </c>
      <c r="BE1355" s="162" t="str">
        <f t="shared" si="1127"/>
        <v/>
      </c>
      <c r="BG1355" s="169">
        <f t="shared" si="1108"/>
        <v>32.810084298388354</v>
      </c>
      <c r="BH1355" s="169">
        <f t="shared" ca="1" si="1109"/>
        <v>2.0436472294775432</v>
      </c>
    </row>
    <row r="1356" spans="11:60" x14ac:dyDescent="0.25">
      <c r="K1356" s="199">
        <f t="shared" si="1082"/>
        <v>32.861470491494678</v>
      </c>
      <c r="L1356" s="201">
        <f t="shared" si="1083"/>
        <v>0.27560397414740551</v>
      </c>
      <c r="M1356" s="201">
        <f t="shared" si="1084"/>
        <v>0.27792186346060033</v>
      </c>
      <c r="N1356" s="201">
        <f t="shared" si="1085"/>
        <v>0.2921260024008524</v>
      </c>
      <c r="O1356" s="201">
        <f t="shared" si="1086"/>
        <v>0.27585862021580826</v>
      </c>
      <c r="P1356" s="201" t="str">
        <f t="shared" si="1087"/>
        <v/>
      </c>
      <c r="Q1356" s="201" t="str">
        <f t="shared" si="1088"/>
        <v/>
      </c>
      <c r="R1356" s="201" t="str">
        <f t="shared" si="1089"/>
        <v/>
      </c>
      <c r="S1356" s="201" t="str">
        <f t="shared" si="1090"/>
        <v/>
      </c>
      <c r="T1356" s="199">
        <f t="shared" si="1091"/>
        <v>0</v>
      </c>
      <c r="U1356" s="199">
        <f t="shared" si="1092"/>
        <v>0</v>
      </c>
      <c r="V1356" s="199">
        <f t="shared" si="1093"/>
        <v>0</v>
      </c>
      <c r="W1356" s="199">
        <f t="shared" si="1094"/>
        <v>0</v>
      </c>
      <c r="X1356" s="199" t="str">
        <f t="shared" si="1095"/>
        <v/>
      </c>
      <c r="Y1356" s="199" t="str">
        <f t="shared" si="1096"/>
        <v/>
      </c>
      <c r="Z1356" s="199" t="str">
        <f t="shared" si="1097"/>
        <v/>
      </c>
      <c r="AA1356" s="199" t="str">
        <f t="shared" si="1098"/>
        <v/>
      </c>
      <c r="AB1356" s="201">
        <f t="shared" ca="1" si="1099"/>
        <v>2.0987318125526957</v>
      </c>
      <c r="AD1356" s="162">
        <f t="shared" si="1100"/>
        <v>0</v>
      </c>
      <c r="AE1356" s="162">
        <f t="shared" si="1101"/>
        <v>0</v>
      </c>
      <c r="AF1356" s="162">
        <f t="shared" si="1102"/>
        <v>0</v>
      </c>
      <c r="AG1356" s="162">
        <f t="shared" si="1103"/>
        <v>0</v>
      </c>
      <c r="AH1356" s="162" t="str">
        <f t="shared" si="1104"/>
        <v/>
      </c>
      <c r="AI1356" s="162" t="str">
        <f t="shared" si="1105"/>
        <v/>
      </c>
      <c r="AJ1356" s="162" t="str">
        <f t="shared" si="1106"/>
        <v/>
      </c>
      <c r="AK1356" s="162" t="str">
        <f t="shared" si="1107"/>
        <v/>
      </c>
      <c r="AM1356" s="199">
        <f t="shared" si="1110"/>
        <v>14.335063210626924</v>
      </c>
      <c r="AN1356" s="197">
        <f t="shared" si="1112"/>
        <v>0</v>
      </c>
      <c r="AO1356" s="197">
        <f t="shared" si="1113"/>
        <v>0</v>
      </c>
      <c r="AP1356" s="197">
        <f t="shared" si="1114"/>
        <v>0</v>
      </c>
      <c r="AQ1356" s="197">
        <f t="shared" si="1115"/>
        <v>0</v>
      </c>
      <c r="AR1356" s="197" t="str">
        <f t="shared" si="1116"/>
        <v/>
      </c>
      <c r="AS1356" s="197" t="str">
        <f t="shared" si="1117"/>
        <v/>
      </c>
      <c r="AT1356" s="197" t="str">
        <f t="shared" si="1118"/>
        <v/>
      </c>
      <c r="AU1356" s="197" t="str">
        <f t="shared" si="1119"/>
        <v/>
      </c>
      <c r="AV1356" s="199">
        <f t="shared" ca="1" si="1111"/>
        <v>2.1858531015393421</v>
      </c>
      <c r="AX1356" s="162">
        <f t="shared" si="1120"/>
        <v>0</v>
      </c>
      <c r="AY1356" s="162">
        <f t="shared" si="1121"/>
        <v>0</v>
      </c>
      <c r="AZ1356" s="162">
        <f t="shared" si="1122"/>
        <v>0</v>
      </c>
      <c r="BA1356" s="162">
        <f t="shared" si="1123"/>
        <v>0</v>
      </c>
      <c r="BB1356" s="162" t="str">
        <f t="shared" si="1124"/>
        <v/>
      </c>
      <c r="BC1356" s="162" t="str">
        <f t="shared" si="1125"/>
        <v/>
      </c>
      <c r="BD1356" s="162" t="str">
        <f t="shared" si="1126"/>
        <v/>
      </c>
      <c r="BE1356" s="162" t="str">
        <f t="shared" si="1127"/>
        <v/>
      </c>
      <c r="BG1356" s="169">
        <f t="shared" si="1108"/>
        <v>32.835777394941516</v>
      </c>
      <c r="BH1356" s="169">
        <f t="shared" ca="1" si="1109"/>
        <v>2.1543512865208307</v>
      </c>
    </row>
    <row r="1357" spans="11:60" x14ac:dyDescent="0.25">
      <c r="K1357" s="199">
        <f t="shared" si="1082"/>
        <v>32.887163588047841</v>
      </c>
      <c r="L1357" s="201">
        <f t="shared" si="1083"/>
        <v>0.2758194580990454</v>
      </c>
      <c r="M1357" s="201">
        <f t="shared" si="1084"/>
        <v>0.27813915967909963</v>
      </c>
      <c r="N1357" s="201">
        <f t="shared" si="1085"/>
        <v>0.29235440427919557</v>
      </c>
      <c r="O1357" s="201">
        <f t="shared" si="1086"/>
        <v>0.27607430326523424</v>
      </c>
      <c r="P1357" s="201" t="str">
        <f t="shared" si="1087"/>
        <v/>
      </c>
      <c r="Q1357" s="201" t="str">
        <f t="shared" si="1088"/>
        <v/>
      </c>
      <c r="R1357" s="201" t="str">
        <f t="shared" si="1089"/>
        <v/>
      </c>
      <c r="S1357" s="201" t="str">
        <f t="shared" si="1090"/>
        <v/>
      </c>
      <c r="T1357" s="199">
        <f t="shared" si="1091"/>
        <v>0</v>
      </c>
      <c r="U1357" s="199">
        <f t="shared" si="1092"/>
        <v>0</v>
      </c>
      <c r="V1357" s="199">
        <f t="shared" si="1093"/>
        <v>0</v>
      </c>
      <c r="W1357" s="199">
        <f t="shared" si="1094"/>
        <v>0</v>
      </c>
      <c r="X1357" s="199" t="str">
        <f t="shared" si="1095"/>
        <v/>
      </c>
      <c r="Y1357" s="199" t="str">
        <f t="shared" si="1096"/>
        <v/>
      </c>
      <c r="Z1357" s="199" t="str">
        <f t="shared" si="1097"/>
        <v/>
      </c>
      <c r="AA1357" s="199" t="str">
        <f t="shared" si="1098"/>
        <v/>
      </c>
      <c r="AB1357" s="201">
        <f t="shared" ca="1" si="1099"/>
        <v>2.1582764022776115</v>
      </c>
      <c r="AD1357" s="162">
        <f t="shared" si="1100"/>
        <v>0</v>
      </c>
      <c r="AE1357" s="162">
        <f t="shared" si="1101"/>
        <v>0</v>
      </c>
      <c r="AF1357" s="162">
        <f t="shared" si="1102"/>
        <v>0</v>
      </c>
      <c r="AG1357" s="162">
        <f t="shared" si="1103"/>
        <v>0</v>
      </c>
      <c r="AH1357" s="162" t="str">
        <f t="shared" si="1104"/>
        <v/>
      </c>
      <c r="AI1357" s="162" t="str">
        <f t="shared" si="1105"/>
        <v/>
      </c>
      <c r="AJ1357" s="162" t="str">
        <f t="shared" si="1106"/>
        <v/>
      </c>
      <c r="AK1357" s="162" t="str">
        <f t="shared" si="1107"/>
        <v/>
      </c>
      <c r="AM1357" s="199">
        <f t="shared" si="1110"/>
        <v>14.346280005001436</v>
      </c>
      <c r="AN1357" s="197">
        <f t="shared" si="1112"/>
        <v>0</v>
      </c>
      <c r="AO1357" s="197">
        <f t="shared" si="1113"/>
        <v>0</v>
      </c>
      <c r="AP1357" s="197">
        <f t="shared" si="1114"/>
        <v>0</v>
      </c>
      <c r="AQ1357" s="197">
        <f t="shared" si="1115"/>
        <v>0</v>
      </c>
      <c r="AR1357" s="197" t="str">
        <f t="shared" si="1116"/>
        <v/>
      </c>
      <c r="AS1357" s="197" t="str">
        <f t="shared" si="1117"/>
        <v/>
      </c>
      <c r="AT1357" s="197" t="str">
        <f t="shared" si="1118"/>
        <v/>
      </c>
      <c r="AU1357" s="197" t="str">
        <f t="shared" si="1119"/>
        <v/>
      </c>
      <c r="AV1357" s="199">
        <f t="shared" ca="1" si="1111"/>
        <v>2.1450462896994686</v>
      </c>
      <c r="AX1357" s="162">
        <f t="shared" si="1120"/>
        <v>0</v>
      </c>
      <c r="AY1357" s="162">
        <f t="shared" si="1121"/>
        <v>0</v>
      </c>
      <c r="AZ1357" s="162">
        <f t="shared" si="1122"/>
        <v>0</v>
      </c>
      <c r="BA1357" s="162">
        <f t="shared" si="1123"/>
        <v>0</v>
      </c>
      <c r="BB1357" s="162" t="str">
        <f t="shared" si="1124"/>
        <v/>
      </c>
      <c r="BC1357" s="162" t="str">
        <f t="shared" si="1125"/>
        <v/>
      </c>
      <c r="BD1357" s="162" t="str">
        <f t="shared" si="1126"/>
        <v/>
      </c>
      <c r="BE1357" s="162" t="str">
        <f t="shared" si="1127"/>
        <v/>
      </c>
      <c r="BG1357" s="169">
        <f t="shared" si="1108"/>
        <v>32.861470491494678</v>
      </c>
      <c r="BH1357" s="169">
        <f t="shared" ca="1" si="1109"/>
        <v>2.0987318125526957</v>
      </c>
    </row>
    <row r="1358" spans="11:60" x14ac:dyDescent="0.25">
      <c r="K1358" s="199">
        <f t="shared" ref="K1358:K1421" si="1128">K1357+1/($C$74*60)</f>
        <v>32.912856684601003</v>
      </c>
      <c r="L1358" s="201">
        <f t="shared" ref="L1358:L1421" si="1129">IF(Q$56="","",SQRT(($K1358*$K1358)/$Q$72))</f>
        <v>0.27603494205068529</v>
      </c>
      <c r="M1358" s="201">
        <f t="shared" ref="M1358:M1421" si="1130">IF(R$56="","",SQRT(($K1358*$K1358)/$R$72))</f>
        <v>0.27835645589759894</v>
      </c>
      <c r="N1358" s="201">
        <f t="shared" ref="N1358:N1421" si="1131">IF(S$56="","",SQRT(($K1358*$K1358)/$S$72))</f>
        <v>0.29258280615753868</v>
      </c>
      <c r="O1358" s="201">
        <f t="shared" ref="O1358:O1421" si="1132">IF(T$56="","",SQRT(($K1358*$K1358)/$T$72))</f>
        <v>0.27628998631466017</v>
      </c>
      <c r="P1358" s="201" t="str">
        <f t="shared" ref="P1358:P1421" si="1133">IF(U$56="","",SQRT(($K1358*$K1358)/$U$72))</f>
        <v/>
      </c>
      <c r="Q1358" s="201" t="str">
        <f t="shared" ref="Q1358:Q1421" si="1134">IF(V$56="","",SQRT(($K1358*$K1358)/$V$72))</f>
        <v/>
      </c>
      <c r="R1358" s="201" t="str">
        <f t="shared" ref="R1358:R1421" si="1135">IF(W$56="","",SQRT(($K1358*$K1358)/$W$72))</f>
        <v/>
      </c>
      <c r="S1358" s="201" t="str">
        <f t="shared" ref="S1358:S1421" si="1136">IF(X$56="","",SQRT(($K1358*$K1358)/$X$72))</f>
        <v/>
      </c>
      <c r="T1358" s="199">
        <f t="shared" ref="T1358:T1421" si="1137">IF(Q$56="","",IF(ABS(($K1358-Q$60) / ( L1358 / 2.2))&gt;20,0,IF(Q$60&lt;&gt;"",Q$64 * ( POWER(POWER(Q$67, 2),0.5) + POWER(POWER(Q$67, 2),-0.5)  ) / ( POWER(POWER(Q$67, 2),0.5) * EXP( POWER(1 + POWER(Q$67, 2),-1) * ($K1358-Q$60)/ ( L1358 / 2.2) ) + POWER(POWER(Q$67, 2),-0.5) * EXP(- POWER(Q$67, 2) * POWER(1 + POWER(Q$67, 2),-1) * ($K1358-Q$60) / ( L1358 / 2.2) ) ),"")))</f>
        <v>0</v>
      </c>
      <c r="U1358" s="199">
        <f t="shared" ref="U1358:U1421" si="1138">IF(R$56="","",IF(ABS(($K1358-R$60) / ( M1358 / 2.2))&gt;20,0,IF(R$60&lt;&gt;"",R$64 * ( POWER(POWER(R$67, 2),0.5) + POWER(POWER(R$67, 2),-0.5)  ) / ( POWER(POWER(R$67, 2),0.5) * EXP( POWER(1 + POWER(R$67, 2),-1) * ($K1358-R$60)/ ( M1358 / 2.2) ) + POWER(POWER(R$67, 2),-0.5) * EXP(- POWER(R$67, 2) * POWER(1 + POWER(R$67, 2),-1) * ($K1358-R$60) / ( M1358 / 2.2) ) ),"")))</f>
        <v>0</v>
      </c>
      <c r="V1358" s="199">
        <f t="shared" ref="V1358:V1421" si="1139">IF(S$56="","",IF(ABS(($K1358-S$60) / ( N1358 / 2.2))&gt;20,0,IF(S$60&lt;&gt;"",S$64 * ( POWER(POWER(S$67, 2),0.5) + POWER(POWER(S$67, 2),-0.5)  ) / ( POWER(POWER(S$67, 2),0.5) * EXP( POWER(1 + POWER(S$67, 2),-1) * ($K1358-S$60)/ ( N1358 / 2.2) ) + POWER(POWER(S$67, 2),-0.5) * EXP(- POWER(S$67, 2) * POWER(1 + POWER(S$67, 2),-1) * ($K1358-S$60) / ( N1358 / 2.2) ) ),"")))</f>
        <v>0</v>
      </c>
      <c r="W1358" s="199">
        <f t="shared" ref="W1358:W1421" si="1140">IF(T$56="","",IF(ABS(($K1358-T$60) / ( O1358 / 2.2))&gt;20,0,IF(T$60&lt;&gt;"",T$64 * ( POWER(POWER(T$67, 2),0.5) + POWER(POWER(T$67, 2),-0.5)  ) / ( POWER(POWER(T$67, 2),0.5) * EXP( POWER(1 + POWER(T$67, 2),-1) * ($K1358-T$60)/ ( O1358 / 2.2) ) + POWER(POWER(T$67, 2),-0.5) * EXP(- POWER(T$67, 2) * POWER(1 + POWER(T$67, 2),-1) * ($K1358-T$60) / ( O1358 / 2.2) ) ),"")))</f>
        <v>0</v>
      </c>
      <c r="X1358" s="199" t="str">
        <f t="shared" ref="X1358:X1421" si="1141">IF(U$56="","",IF(ABS(($K1358-U$60) / ( P1358 / 2.2))&gt;20,0,IF(U$60&lt;&gt;"",U$64 * ( POWER(POWER(U$67, 2),0.5) + POWER(POWER(U$67, 2),-0.5)  ) / ( POWER(POWER(U$67, 2),0.5) * EXP( POWER(1 + POWER(U$67, 2),-1) * ($K1358-U$60)/ ( P1358 / 2.2) ) + POWER(POWER(U$67, 2),-0.5) * EXP(- POWER(U$67, 2) * POWER(1 + POWER(U$67, 2),-1) * ($K1358-U$60) / ( P1358 / 2.2) ) ),"")))</f>
        <v/>
      </c>
      <c r="Y1358" s="199" t="str">
        <f t="shared" ref="Y1358:Y1421" si="1142">IF(V$56="","",IF(ABS(($K1358-V$60) / ( Q1358 / 2.2))&gt;20,0,IF(V$60&lt;&gt;"",V$64 * ( POWER(POWER(V$67, 2),0.5) + POWER(POWER(V$67, 2),-0.5)  ) / ( POWER(POWER(V$67, 2),0.5) * EXP( POWER(1 + POWER(V$67, 2),-1) * ($K1358-V$60)/ ( Q1358 / 2.2) ) + POWER(POWER(V$67, 2),-0.5) * EXP(- POWER(V$67, 2) * POWER(1 + POWER(V$67, 2),-1) * ($K1358-V$60) / ( Q1358 / 2.2) ) ),"")))</f>
        <v/>
      </c>
      <c r="Z1358" s="199" t="str">
        <f t="shared" ref="Z1358:Z1421" si="1143">IF(W$56="","",IF(ABS(($K1358-W$60) / ( R1358 / 2.2))&gt;20,0,IF(W$60&lt;&gt;"",W$64 * ( POWER(POWER(W$67, 2),0.5) + POWER(POWER(W$67, 2),-0.5)  ) / ( POWER(POWER(W$67, 2),0.5) * EXP( POWER(1 + POWER(W$67, 2),-1) * ($K1358-W$60)/ ( R1358 / 2.2) ) + POWER(POWER(W$67, 2),-0.5) * EXP(- POWER(W$67, 2) * POWER(1 + POWER(W$67, 2),-1) * ($K1358-W$60) / ( R1358 / 2.2) ) ),"")))</f>
        <v/>
      </c>
      <c r="AA1358" s="199" t="str">
        <f t="shared" ref="AA1358:AA1421" si="1144">IF(X$56="","",IF(ABS(($K1358-X$60) / ( S1358 / 2.2))&gt;20,0,IF(X$60&lt;&gt;"",X$64 * ( POWER(POWER(X$67, 2),0.5) + POWER(POWER(X$67, 2),-0.5)  ) / ( POWER(POWER(X$67, 2),0.5) * EXP( POWER(1 + POWER(X$67, 2),-1) * ($K1358-X$60)/ ( S1358 / 2.2) ) + POWER(POWER(X$67, 2),-0.5) * EXP(- POWER(X$67, 2) * POWER(1 + POWER(X$67, 2),-1) * ($K1358-X$60) / ( S1358 / 2.2) ) ),"")))</f>
        <v/>
      </c>
      <c r="AB1358" s="201">
        <f t="shared" ref="AB1358:AB1421" ca="1" si="1145">SUM(T1358:AA1358)+RAND()*$C$69+$C$67</f>
        <v>2.0596999780383398</v>
      </c>
      <c r="AD1358" s="162">
        <f t="shared" ref="AD1358:AD1421" si="1146">IF(Q$56="","",($K1358-$K1357)*T1358)</f>
        <v>0</v>
      </c>
      <c r="AE1358" s="162">
        <f t="shared" ref="AE1358:AE1421" si="1147">IF(R$56="","",($K1358-$K1357)*U1358)</f>
        <v>0</v>
      </c>
      <c r="AF1358" s="162">
        <f t="shared" ref="AF1358:AF1421" si="1148">IF(S$56="","",($K1358-$K1357)*V1358)</f>
        <v>0</v>
      </c>
      <c r="AG1358" s="162">
        <f t="shared" ref="AG1358:AG1421" si="1149">IF(T$56="","",($K1358-$K1357)*W1358)</f>
        <v>0</v>
      </c>
      <c r="AH1358" s="162" t="str">
        <f t="shared" ref="AH1358:AH1421" si="1150">IF(U$56="","",($K1358-$K1357)*X1358)</f>
        <v/>
      </c>
      <c r="AI1358" s="162" t="str">
        <f t="shared" ref="AI1358:AI1421" si="1151">IF(V$56="","",($K1358-$K1357)*Y1358)</f>
        <v/>
      </c>
      <c r="AJ1358" s="162" t="str">
        <f t="shared" ref="AJ1358:AJ1421" si="1152">IF(W$56="","",($K1358-$K1357)*Z1358)</f>
        <v/>
      </c>
      <c r="AK1358" s="162" t="str">
        <f t="shared" ref="AK1358:AK1421" si="1153">IF(X$56="","",($K1358-$K1357)*AA1358)</f>
        <v/>
      </c>
      <c r="AM1358" s="199">
        <f t="shared" si="1110"/>
        <v>14.357496799375948</v>
      </c>
      <c r="AN1358" s="197">
        <f t="shared" si="1112"/>
        <v>0</v>
      </c>
      <c r="AO1358" s="197">
        <f t="shared" si="1113"/>
        <v>0</v>
      </c>
      <c r="AP1358" s="197">
        <f t="shared" si="1114"/>
        <v>0</v>
      </c>
      <c r="AQ1358" s="197">
        <f t="shared" si="1115"/>
        <v>0</v>
      </c>
      <c r="AR1358" s="197" t="str">
        <f t="shared" si="1116"/>
        <v/>
      </c>
      <c r="AS1358" s="197" t="str">
        <f t="shared" si="1117"/>
        <v/>
      </c>
      <c r="AT1358" s="197" t="str">
        <f t="shared" si="1118"/>
        <v/>
      </c>
      <c r="AU1358" s="197" t="str">
        <f t="shared" si="1119"/>
        <v/>
      </c>
      <c r="AV1358" s="199">
        <f t="shared" ca="1" si="1111"/>
        <v>2.1900271382733161</v>
      </c>
      <c r="AX1358" s="162">
        <f t="shared" si="1120"/>
        <v>0</v>
      </c>
      <c r="AY1358" s="162">
        <f t="shared" si="1121"/>
        <v>0</v>
      </c>
      <c r="AZ1358" s="162">
        <f t="shared" si="1122"/>
        <v>0</v>
      </c>
      <c r="BA1358" s="162">
        <f t="shared" si="1123"/>
        <v>0</v>
      </c>
      <c r="BB1358" s="162" t="str">
        <f t="shared" si="1124"/>
        <v/>
      </c>
      <c r="BC1358" s="162" t="str">
        <f t="shared" si="1125"/>
        <v/>
      </c>
      <c r="BD1358" s="162" t="str">
        <f t="shared" si="1126"/>
        <v/>
      </c>
      <c r="BE1358" s="162" t="str">
        <f t="shared" si="1127"/>
        <v/>
      </c>
      <c r="BG1358" s="169">
        <f t="shared" ref="BG1358:BG1421" si="1154">IF($C$8="isocratic",K1357,AM1358)</f>
        <v>32.887163588047841</v>
      </c>
      <c r="BH1358" s="169">
        <f t="shared" ref="BH1358:BH1421" ca="1" si="1155">IF($C$8="isocratic",AB1357,AV1358)</f>
        <v>2.1582764022776115</v>
      </c>
    </row>
    <row r="1359" spans="11:60" x14ac:dyDescent="0.25">
      <c r="K1359" s="199">
        <f t="shared" si="1128"/>
        <v>32.938549781154165</v>
      </c>
      <c r="L1359" s="201">
        <f t="shared" si="1129"/>
        <v>0.27625042600232513</v>
      </c>
      <c r="M1359" s="201">
        <f t="shared" si="1130"/>
        <v>0.27857375211609819</v>
      </c>
      <c r="N1359" s="201">
        <f t="shared" si="1131"/>
        <v>0.29281120803588179</v>
      </c>
      <c r="O1359" s="201">
        <f t="shared" si="1132"/>
        <v>0.27650566936408616</v>
      </c>
      <c r="P1359" s="201" t="str">
        <f t="shared" si="1133"/>
        <v/>
      </c>
      <c r="Q1359" s="201" t="str">
        <f t="shared" si="1134"/>
        <v/>
      </c>
      <c r="R1359" s="201" t="str">
        <f t="shared" si="1135"/>
        <v/>
      </c>
      <c r="S1359" s="201" t="str">
        <f t="shared" si="1136"/>
        <v/>
      </c>
      <c r="T1359" s="199">
        <f t="shared" si="1137"/>
        <v>0</v>
      </c>
      <c r="U1359" s="199">
        <f t="shared" si="1138"/>
        <v>0</v>
      </c>
      <c r="V1359" s="199">
        <f t="shared" si="1139"/>
        <v>0</v>
      </c>
      <c r="W1359" s="199">
        <f t="shared" si="1140"/>
        <v>0</v>
      </c>
      <c r="X1359" s="199" t="str">
        <f t="shared" si="1141"/>
        <v/>
      </c>
      <c r="Y1359" s="199" t="str">
        <f t="shared" si="1142"/>
        <v/>
      </c>
      <c r="Z1359" s="199" t="str">
        <f t="shared" si="1143"/>
        <v/>
      </c>
      <c r="AA1359" s="199" t="str">
        <f t="shared" si="1144"/>
        <v/>
      </c>
      <c r="AB1359" s="201">
        <f t="shared" ca="1" si="1145"/>
        <v>2.145973037709632</v>
      </c>
      <c r="AD1359" s="162">
        <f t="shared" si="1146"/>
        <v>0</v>
      </c>
      <c r="AE1359" s="162">
        <f t="shared" si="1147"/>
        <v>0</v>
      </c>
      <c r="AF1359" s="162">
        <f t="shared" si="1148"/>
        <v>0</v>
      </c>
      <c r="AG1359" s="162">
        <f t="shared" si="1149"/>
        <v>0</v>
      </c>
      <c r="AH1359" s="162" t="str">
        <f t="shared" si="1150"/>
        <v/>
      </c>
      <c r="AI1359" s="162" t="str">
        <f t="shared" si="1151"/>
        <v/>
      </c>
      <c r="AJ1359" s="162" t="str">
        <f t="shared" si="1152"/>
        <v/>
      </c>
      <c r="AK1359" s="162" t="str">
        <f t="shared" si="1153"/>
        <v/>
      </c>
      <c r="AM1359" s="199">
        <f t="shared" ref="AM1359:AM1422" si="1156">AM1358+MAX($AK$57:$AR$57)*1.2/3000</f>
        <v>14.36871359375046</v>
      </c>
      <c r="AN1359" s="197">
        <f t="shared" si="1112"/>
        <v>0</v>
      </c>
      <c r="AO1359" s="197">
        <f t="shared" si="1113"/>
        <v>0</v>
      </c>
      <c r="AP1359" s="197">
        <f t="shared" si="1114"/>
        <v>0</v>
      </c>
      <c r="AQ1359" s="197">
        <f t="shared" si="1115"/>
        <v>0</v>
      </c>
      <c r="AR1359" s="197" t="str">
        <f t="shared" si="1116"/>
        <v/>
      </c>
      <c r="AS1359" s="197" t="str">
        <f t="shared" si="1117"/>
        <v/>
      </c>
      <c r="AT1359" s="197" t="str">
        <f t="shared" si="1118"/>
        <v/>
      </c>
      <c r="AU1359" s="197" t="str">
        <f t="shared" si="1119"/>
        <v/>
      </c>
      <c r="AV1359" s="199">
        <f t="shared" ref="AV1359:AV1422" ca="1" si="1157">SUM(AN1359:AU1359)+RAND()*$C$69+K1359*$C$70+$C$67</f>
        <v>2.0329484501673871</v>
      </c>
      <c r="AX1359" s="162">
        <f t="shared" si="1120"/>
        <v>0</v>
      </c>
      <c r="AY1359" s="162">
        <f t="shared" si="1121"/>
        <v>0</v>
      </c>
      <c r="AZ1359" s="162">
        <f t="shared" si="1122"/>
        <v>0</v>
      </c>
      <c r="BA1359" s="162">
        <f t="shared" si="1123"/>
        <v>0</v>
      </c>
      <c r="BB1359" s="162" t="str">
        <f t="shared" si="1124"/>
        <v/>
      </c>
      <c r="BC1359" s="162" t="str">
        <f t="shared" si="1125"/>
        <v/>
      </c>
      <c r="BD1359" s="162" t="str">
        <f t="shared" si="1126"/>
        <v/>
      </c>
      <c r="BE1359" s="162" t="str">
        <f t="shared" si="1127"/>
        <v/>
      </c>
      <c r="BG1359" s="169">
        <f t="shared" si="1154"/>
        <v>32.912856684601003</v>
      </c>
      <c r="BH1359" s="169">
        <f t="shared" ca="1" si="1155"/>
        <v>2.0596999780383398</v>
      </c>
    </row>
    <row r="1360" spans="11:60" x14ac:dyDescent="0.25">
      <c r="K1360" s="199">
        <f t="shared" si="1128"/>
        <v>32.964242877707328</v>
      </c>
      <c r="L1360" s="201">
        <f t="shared" si="1129"/>
        <v>0.27646590995396503</v>
      </c>
      <c r="M1360" s="201">
        <f t="shared" si="1130"/>
        <v>0.2787910483345975</v>
      </c>
      <c r="N1360" s="201">
        <f t="shared" si="1131"/>
        <v>0.29303960991422495</v>
      </c>
      <c r="O1360" s="201">
        <f t="shared" si="1132"/>
        <v>0.27672135241351209</v>
      </c>
      <c r="P1360" s="201" t="str">
        <f t="shared" si="1133"/>
        <v/>
      </c>
      <c r="Q1360" s="201" t="str">
        <f t="shared" si="1134"/>
        <v/>
      </c>
      <c r="R1360" s="201" t="str">
        <f t="shared" si="1135"/>
        <v/>
      </c>
      <c r="S1360" s="201" t="str">
        <f t="shared" si="1136"/>
        <v/>
      </c>
      <c r="T1360" s="199">
        <f t="shared" si="1137"/>
        <v>0</v>
      </c>
      <c r="U1360" s="199">
        <f t="shared" si="1138"/>
        <v>0</v>
      </c>
      <c r="V1360" s="199">
        <f t="shared" si="1139"/>
        <v>0</v>
      </c>
      <c r="W1360" s="199">
        <f t="shared" si="1140"/>
        <v>0</v>
      </c>
      <c r="X1360" s="199" t="str">
        <f t="shared" si="1141"/>
        <v/>
      </c>
      <c r="Y1360" s="199" t="str">
        <f t="shared" si="1142"/>
        <v/>
      </c>
      <c r="Z1360" s="199" t="str">
        <f t="shared" si="1143"/>
        <v/>
      </c>
      <c r="AA1360" s="199" t="str">
        <f t="shared" si="1144"/>
        <v/>
      </c>
      <c r="AB1360" s="201">
        <f t="shared" ca="1" si="1145"/>
        <v>2.010628917215862</v>
      </c>
      <c r="AD1360" s="162">
        <f t="shared" si="1146"/>
        <v>0</v>
      </c>
      <c r="AE1360" s="162">
        <f t="shared" si="1147"/>
        <v>0</v>
      </c>
      <c r="AF1360" s="162">
        <f t="shared" si="1148"/>
        <v>0</v>
      </c>
      <c r="AG1360" s="162">
        <f t="shared" si="1149"/>
        <v>0</v>
      </c>
      <c r="AH1360" s="162" t="str">
        <f t="shared" si="1150"/>
        <v/>
      </c>
      <c r="AI1360" s="162" t="str">
        <f t="shared" si="1151"/>
        <v/>
      </c>
      <c r="AJ1360" s="162" t="str">
        <f t="shared" si="1152"/>
        <v/>
      </c>
      <c r="AK1360" s="162" t="str">
        <f t="shared" si="1153"/>
        <v/>
      </c>
      <c r="AM1360" s="199">
        <f t="shared" si="1156"/>
        <v>14.379930388124972</v>
      </c>
      <c r="AN1360" s="197">
        <f t="shared" ref="AN1360:AN1423" si="1158">IF(AK$56="NOT ELUTED","",IF(AK$51="","",IF(ABS(($AM1360-AK$57)/(AK$72/2.2))&gt;20,0,AK$62*(POWER(POWER(AK$66,2),0.5)+POWER(POWER(AK$66,2),-0.5))/(POWER(POWER(AK$66,2),0.5)*EXP(POWER(1+POWER(AK$66,2),-1)*($AM1360-AK$57)/(AK$72/2.2))+POWER(POWER(AK$66,2),-0.5)*EXP(-POWER(AK$66,2)*POWER(1+POWER(AK$66,2),-1)*($AM1360-AK$57)/(AK$72/2.2))))))</f>
        <v>0</v>
      </c>
      <c r="AO1360" s="197">
        <f t="shared" ref="AO1360:AO1423" si="1159">IF(AL$56="NOT ELUTED","",IF(AL$51="","",IF(ABS(($AM1360-AL$57)/(AL$72/2.2))&gt;20,0,AL$62*(POWER(POWER(AL$66,2),0.5)+POWER(POWER(AL$66,2),-0.5))/(POWER(POWER(AL$66,2),0.5)*EXP(POWER(1+POWER(AL$66,2),-1)*($AM1360-AL$57)/(AL$72/2.2))+POWER(POWER(AL$66,2),-0.5)*EXP(-POWER(AL$66,2)*POWER(1+POWER(AL$66,2),-1)*($AM1360-AL$57)/(AL$72/2.2))))))</f>
        <v>0</v>
      </c>
      <c r="AP1360" s="197">
        <f t="shared" ref="AP1360:AP1423" si="1160">IF(AM$56="NOT ELUTED","",IF(AM$51="","",IF(ABS(($AM1360-AM$57)/(AM$72/2.2))&gt;20,0,AM$62*(POWER(POWER(AM$66,2),0.5)+POWER(POWER(AM$66,2),-0.5))/(POWER(POWER(AM$66,2),0.5)*EXP(POWER(1+POWER(AM$66,2),-1)*($AM1360-AM$57)/(AM$72/2.2))+POWER(POWER(AM$66,2),-0.5)*EXP(-POWER(AM$66,2)*POWER(1+POWER(AM$66,2),-1)*($AM1360-AM$57)/(AM$72/2.2))))))</f>
        <v>0</v>
      </c>
      <c r="AQ1360" s="197">
        <f t="shared" ref="AQ1360:AQ1423" si="1161">IF(AN$56="NOT ELUTED","",IF(AN$51="","",IF(ABS(($AM1360-AN$57)/(AN$72/2.2))&gt;20,0,AN$62*(POWER(POWER(AN$66,2),0.5)+POWER(POWER(AN$66,2),-0.5))/(POWER(POWER(AN$66,2),0.5)*EXP(POWER(1+POWER(AN$66,2),-1)*($AM1360-AN$57)/(AN$72/2.2))+POWER(POWER(AN$66,2),-0.5)*EXP(-POWER(AN$66,2)*POWER(1+POWER(AN$66,2),-1)*($AM1360-AN$57)/(AN$72/2.2))))))</f>
        <v>0</v>
      </c>
      <c r="AR1360" s="197" t="str">
        <f t="shared" ref="AR1360:AR1423" si="1162">IF(AO$56="NOT ELUTED","",IF(AO$51="","",IF(ABS(($AM1360-AO$57)/(AO$72/2.2))&gt;20,0,AO$62*(POWER(POWER(AO$66,2),0.5)+POWER(POWER(AO$66,2),-0.5))/(POWER(POWER(AO$66,2),0.5)*EXP(POWER(1+POWER(AO$66,2),-1)*($AM1360-AO$57)/(AO$72/2.2))+POWER(POWER(AO$66,2),-0.5)*EXP(-POWER(AO$66,2)*POWER(1+POWER(AO$66,2),-1)*($AM1360-AO$57)/(AO$72/2.2))))))</f>
        <v/>
      </c>
      <c r="AS1360" s="197" t="str">
        <f t="shared" ref="AS1360:AS1423" si="1163">IF(AP$56="NOT ELUTED","",IF(AP$51="","",IF(ABS(($AM1360-AP$57)/(AP$72/2.2))&gt;20,0,AP$62*(POWER(POWER(AP$66,2),0.5)+POWER(POWER(AP$66,2),-0.5))/(POWER(POWER(AP$66,2),0.5)*EXP(POWER(1+POWER(AP$66,2),-1)*($AM1360-AP$57)/(AP$72/2.2))+POWER(POWER(AP$66,2),-0.5)*EXP(-POWER(AP$66,2)*POWER(1+POWER(AP$66,2),-1)*($AM1360-AP$57)/(AP$72/2.2))))))</f>
        <v/>
      </c>
      <c r="AT1360" s="197" t="str">
        <f t="shared" ref="AT1360:AT1423" si="1164">IF(AQ$56="NOT ELUTED","",IF(AQ$51="","",IF(ABS(($AM1360-AQ$57)/(AQ$72/2.2))&gt;20,0,AQ$62*(POWER(POWER(AQ$66,2),0.5)+POWER(POWER(AQ$66,2),-0.5))/(POWER(POWER(AQ$66,2),0.5)*EXP(POWER(1+POWER(AQ$66,2),-1)*($AM1360-AQ$57)/(AQ$72/2.2))+POWER(POWER(AQ$66,2),-0.5)*EXP(-POWER(AQ$66,2)*POWER(1+POWER(AQ$66,2),-1)*($AM1360-AQ$57)/(AQ$72/2.2))))))</f>
        <v/>
      </c>
      <c r="AU1360" s="197" t="str">
        <f t="shared" ref="AU1360:AU1423" si="1165">IF(AR$56="NOT ELUTED","",IF(AR$51="","",IF(ABS(($AM1360-AR$57)/(AR$72/2.2))&gt;20,0,AR$62*(POWER(POWER(AR$66,2),0.5)+POWER(POWER(AR$66,2),-0.5))/(POWER(POWER(AR$66,2),0.5)*EXP(POWER(1+POWER(AR$66,2),-1)*($AM1360-AR$57)/(AR$72/2.2))+POWER(POWER(AR$66,2),-0.5)*EXP(-POWER(AR$66,2)*POWER(1+POWER(AR$66,2),-1)*($AM1360-AR$57)/(AR$72/2.2))))))</f>
        <v/>
      </c>
      <c r="AV1360" s="199">
        <f t="shared" ca="1" si="1157"/>
        <v>2.1030943731174796</v>
      </c>
      <c r="AX1360" s="162">
        <f t="shared" si="1120"/>
        <v>0</v>
      </c>
      <c r="AY1360" s="162">
        <f t="shared" si="1121"/>
        <v>0</v>
      </c>
      <c r="AZ1360" s="162">
        <f t="shared" si="1122"/>
        <v>0</v>
      </c>
      <c r="BA1360" s="162">
        <f t="shared" si="1123"/>
        <v>0</v>
      </c>
      <c r="BB1360" s="162" t="str">
        <f t="shared" si="1124"/>
        <v/>
      </c>
      <c r="BC1360" s="162" t="str">
        <f t="shared" si="1125"/>
        <v/>
      </c>
      <c r="BD1360" s="162" t="str">
        <f t="shared" si="1126"/>
        <v/>
      </c>
      <c r="BE1360" s="162" t="str">
        <f t="shared" si="1127"/>
        <v/>
      </c>
      <c r="BG1360" s="169">
        <f t="shared" si="1154"/>
        <v>32.938549781154165</v>
      </c>
      <c r="BH1360" s="169">
        <f t="shared" ca="1" si="1155"/>
        <v>2.145973037709632</v>
      </c>
    </row>
    <row r="1361" spans="11:60" x14ac:dyDescent="0.25">
      <c r="K1361" s="199">
        <f t="shared" si="1128"/>
        <v>32.98993597426049</v>
      </c>
      <c r="L1361" s="201">
        <f t="shared" si="1129"/>
        <v>0.27668139390560492</v>
      </c>
      <c r="M1361" s="201">
        <f t="shared" si="1130"/>
        <v>0.27900834455309681</v>
      </c>
      <c r="N1361" s="201">
        <f t="shared" si="1131"/>
        <v>0.29326801179256806</v>
      </c>
      <c r="O1361" s="201">
        <f t="shared" si="1132"/>
        <v>0.27693703546293807</v>
      </c>
      <c r="P1361" s="201" t="str">
        <f t="shared" si="1133"/>
        <v/>
      </c>
      <c r="Q1361" s="201" t="str">
        <f t="shared" si="1134"/>
        <v/>
      </c>
      <c r="R1361" s="201" t="str">
        <f t="shared" si="1135"/>
        <v/>
      </c>
      <c r="S1361" s="201" t="str">
        <f t="shared" si="1136"/>
        <v/>
      </c>
      <c r="T1361" s="199">
        <f t="shared" si="1137"/>
        <v>0</v>
      </c>
      <c r="U1361" s="199">
        <f t="shared" si="1138"/>
        <v>0</v>
      </c>
      <c r="V1361" s="199">
        <f t="shared" si="1139"/>
        <v>0</v>
      </c>
      <c r="W1361" s="199">
        <f t="shared" si="1140"/>
        <v>0</v>
      </c>
      <c r="X1361" s="199" t="str">
        <f t="shared" si="1141"/>
        <v/>
      </c>
      <c r="Y1361" s="199" t="str">
        <f t="shared" si="1142"/>
        <v/>
      </c>
      <c r="Z1361" s="199" t="str">
        <f t="shared" si="1143"/>
        <v/>
      </c>
      <c r="AA1361" s="199" t="str">
        <f t="shared" si="1144"/>
        <v/>
      </c>
      <c r="AB1361" s="201">
        <f t="shared" ca="1" si="1145"/>
        <v>2.097089313215065</v>
      </c>
      <c r="AD1361" s="162">
        <f t="shared" si="1146"/>
        <v>0</v>
      </c>
      <c r="AE1361" s="162">
        <f t="shared" si="1147"/>
        <v>0</v>
      </c>
      <c r="AF1361" s="162">
        <f t="shared" si="1148"/>
        <v>0</v>
      </c>
      <c r="AG1361" s="162">
        <f t="shared" si="1149"/>
        <v>0</v>
      </c>
      <c r="AH1361" s="162" t="str">
        <f t="shared" si="1150"/>
        <v/>
      </c>
      <c r="AI1361" s="162" t="str">
        <f t="shared" si="1151"/>
        <v/>
      </c>
      <c r="AJ1361" s="162" t="str">
        <f t="shared" si="1152"/>
        <v/>
      </c>
      <c r="AK1361" s="162" t="str">
        <f t="shared" si="1153"/>
        <v/>
      </c>
      <c r="AM1361" s="199">
        <f t="shared" si="1156"/>
        <v>14.391147182499484</v>
      </c>
      <c r="AN1361" s="197">
        <f t="shared" si="1158"/>
        <v>0</v>
      </c>
      <c r="AO1361" s="197">
        <f t="shared" si="1159"/>
        <v>0</v>
      </c>
      <c r="AP1361" s="197">
        <f t="shared" si="1160"/>
        <v>0</v>
      </c>
      <c r="AQ1361" s="197">
        <f t="shared" si="1161"/>
        <v>0</v>
      </c>
      <c r="AR1361" s="197" t="str">
        <f t="shared" si="1162"/>
        <v/>
      </c>
      <c r="AS1361" s="197" t="str">
        <f t="shared" si="1163"/>
        <v/>
      </c>
      <c r="AT1361" s="197" t="str">
        <f t="shared" si="1164"/>
        <v/>
      </c>
      <c r="AU1361" s="197" t="str">
        <f t="shared" si="1165"/>
        <v/>
      </c>
      <c r="AV1361" s="199">
        <f t="shared" ca="1" si="1157"/>
        <v>2.106696028557578</v>
      </c>
      <c r="AX1361" s="162">
        <f t="shared" si="1120"/>
        <v>0</v>
      </c>
      <c r="AY1361" s="162">
        <f t="shared" si="1121"/>
        <v>0</v>
      </c>
      <c r="AZ1361" s="162">
        <f t="shared" si="1122"/>
        <v>0</v>
      </c>
      <c r="BA1361" s="162">
        <f t="shared" si="1123"/>
        <v>0</v>
      </c>
      <c r="BB1361" s="162" t="str">
        <f t="shared" si="1124"/>
        <v/>
      </c>
      <c r="BC1361" s="162" t="str">
        <f t="shared" si="1125"/>
        <v/>
      </c>
      <c r="BD1361" s="162" t="str">
        <f t="shared" si="1126"/>
        <v/>
      </c>
      <c r="BE1361" s="162" t="str">
        <f t="shared" si="1127"/>
        <v/>
      </c>
      <c r="BG1361" s="169">
        <f t="shared" si="1154"/>
        <v>32.964242877707328</v>
      </c>
      <c r="BH1361" s="169">
        <f t="shared" ca="1" si="1155"/>
        <v>2.010628917215862</v>
      </c>
    </row>
    <row r="1362" spans="11:60" x14ac:dyDescent="0.25">
      <c r="K1362" s="199">
        <f t="shared" si="1128"/>
        <v>33.015629070813652</v>
      </c>
      <c r="L1362" s="201">
        <f t="shared" si="1129"/>
        <v>0.27689687785724476</v>
      </c>
      <c r="M1362" s="201">
        <f t="shared" si="1130"/>
        <v>0.27922564077159612</v>
      </c>
      <c r="N1362" s="201">
        <f t="shared" si="1131"/>
        <v>0.29349641367091117</v>
      </c>
      <c r="O1362" s="201">
        <f t="shared" si="1132"/>
        <v>0.27715271851236406</v>
      </c>
      <c r="P1362" s="201" t="str">
        <f t="shared" si="1133"/>
        <v/>
      </c>
      <c r="Q1362" s="201" t="str">
        <f t="shared" si="1134"/>
        <v/>
      </c>
      <c r="R1362" s="201" t="str">
        <f t="shared" si="1135"/>
        <v/>
      </c>
      <c r="S1362" s="201" t="str">
        <f t="shared" si="1136"/>
        <v/>
      </c>
      <c r="T1362" s="199">
        <f t="shared" si="1137"/>
        <v>0</v>
      </c>
      <c r="U1362" s="199">
        <f t="shared" si="1138"/>
        <v>0</v>
      </c>
      <c r="V1362" s="199">
        <f t="shared" si="1139"/>
        <v>0</v>
      </c>
      <c r="W1362" s="199">
        <f t="shared" si="1140"/>
        <v>0</v>
      </c>
      <c r="X1362" s="199" t="str">
        <f t="shared" si="1141"/>
        <v/>
      </c>
      <c r="Y1362" s="199" t="str">
        <f t="shared" si="1142"/>
        <v/>
      </c>
      <c r="Z1362" s="199" t="str">
        <f t="shared" si="1143"/>
        <v/>
      </c>
      <c r="AA1362" s="199" t="str">
        <f t="shared" si="1144"/>
        <v/>
      </c>
      <c r="AB1362" s="201">
        <f t="shared" ca="1" si="1145"/>
        <v>2.1338347681581138</v>
      </c>
      <c r="AD1362" s="162">
        <f t="shared" si="1146"/>
        <v>0</v>
      </c>
      <c r="AE1362" s="162">
        <f t="shared" si="1147"/>
        <v>0</v>
      </c>
      <c r="AF1362" s="162">
        <f t="shared" si="1148"/>
        <v>0</v>
      </c>
      <c r="AG1362" s="162">
        <f t="shared" si="1149"/>
        <v>0</v>
      </c>
      <c r="AH1362" s="162" t="str">
        <f t="shared" si="1150"/>
        <v/>
      </c>
      <c r="AI1362" s="162" t="str">
        <f t="shared" si="1151"/>
        <v/>
      </c>
      <c r="AJ1362" s="162" t="str">
        <f t="shared" si="1152"/>
        <v/>
      </c>
      <c r="AK1362" s="162" t="str">
        <f t="shared" si="1153"/>
        <v/>
      </c>
      <c r="AM1362" s="199">
        <f t="shared" si="1156"/>
        <v>14.402363976873996</v>
      </c>
      <c r="AN1362" s="197">
        <f t="shared" si="1158"/>
        <v>0</v>
      </c>
      <c r="AO1362" s="197">
        <f t="shared" si="1159"/>
        <v>0</v>
      </c>
      <c r="AP1362" s="197">
        <f t="shared" si="1160"/>
        <v>0</v>
      </c>
      <c r="AQ1362" s="197">
        <f t="shared" si="1161"/>
        <v>0</v>
      </c>
      <c r="AR1362" s="197" t="str">
        <f t="shared" si="1162"/>
        <v/>
      </c>
      <c r="AS1362" s="197" t="str">
        <f t="shared" si="1163"/>
        <v/>
      </c>
      <c r="AT1362" s="197" t="str">
        <f t="shared" si="1164"/>
        <v/>
      </c>
      <c r="AU1362" s="197" t="str">
        <f t="shared" si="1165"/>
        <v/>
      </c>
      <c r="AV1362" s="199">
        <f t="shared" ca="1" si="1157"/>
        <v>2.0442717935343491</v>
      </c>
      <c r="AX1362" s="162">
        <f t="shared" si="1120"/>
        <v>0</v>
      </c>
      <c r="AY1362" s="162">
        <f t="shared" si="1121"/>
        <v>0</v>
      </c>
      <c r="AZ1362" s="162">
        <f t="shared" si="1122"/>
        <v>0</v>
      </c>
      <c r="BA1362" s="162">
        <f t="shared" si="1123"/>
        <v>0</v>
      </c>
      <c r="BB1362" s="162" t="str">
        <f t="shared" si="1124"/>
        <v/>
      </c>
      <c r="BC1362" s="162" t="str">
        <f t="shared" si="1125"/>
        <v/>
      </c>
      <c r="BD1362" s="162" t="str">
        <f t="shared" si="1126"/>
        <v/>
      </c>
      <c r="BE1362" s="162" t="str">
        <f t="shared" si="1127"/>
        <v/>
      </c>
      <c r="BG1362" s="169">
        <f t="shared" si="1154"/>
        <v>32.98993597426049</v>
      </c>
      <c r="BH1362" s="169">
        <f t="shared" ca="1" si="1155"/>
        <v>2.097089313215065</v>
      </c>
    </row>
    <row r="1363" spans="11:60" x14ac:dyDescent="0.25">
      <c r="K1363" s="199">
        <f t="shared" si="1128"/>
        <v>33.041322167366815</v>
      </c>
      <c r="L1363" s="201">
        <f t="shared" si="1129"/>
        <v>0.27711236180888466</v>
      </c>
      <c r="M1363" s="201">
        <f t="shared" si="1130"/>
        <v>0.27944293699009543</v>
      </c>
      <c r="N1363" s="201">
        <f t="shared" si="1131"/>
        <v>0.29372481554925428</v>
      </c>
      <c r="O1363" s="201">
        <f t="shared" si="1132"/>
        <v>0.27736840156178999</v>
      </c>
      <c r="P1363" s="201" t="str">
        <f t="shared" si="1133"/>
        <v/>
      </c>
      <c r="Q1363" s="201" t="str">
        <f t="shared" si="1134"/>
        <v/>
      </c>
      <c r="R1363" s="201" t="str">
        <f t="shared" si="1135"/>
        <v/>
      </c>
      <c r="S1363" s="201" t="str">
        <f t="shared" si="1136"/>
        <v/>
      </c>
      <c r="T1363" s="199">
        <f t="shared" si="1137"/>
        <v>0</v>
      </c>
      <c r="U1363" s="199">
        <f t="shared" si="1138"/>
        <v>0</v>
      </c>
      <c r="V1363" s="199">
        <f t="shared" si="1139"/>
        <v>0</v>
      </c>
      <c r="W1363" s="199">
        <f t="shared" si="1140"/>
        <v>0</v>
      </c>
      <c r="X1363" s="199" t="str">
        <f t="shared" si="1141"/>
        <v/>
      </c>
      <c r="Y1363" s="199" t="str">
        <f t="shared" si="1142"/>
        <v/>
      </c>
      <c r="Z1363" s="199" t="str">
        <f t="shared" si="1143"/>
        <v/>
      </c>
      <c r="AA1363" s="199" t="str">
        <f t="shared" si="1144"/>
        <v/>
      </c>
      <c r="AB1363" s="201">
        <f t="shared" ca="1" si="1145"/>
        <v>2.1545660355156229</v>
      </c>
      <c r="AD1363" s="162">
        <f t="shared" si="1146"/>
        <v>0</v>
      </c>
      <c r="AE1363" s="162">
        <f t="shared" si="1147"/>
        <v>0</v>
      </c>
      <c r="AF1363" s="162">
        <f t="shared" si="1148"/>
        <v>0</v>
      </c>
      <c r="AG1363" s="162">
        <f t="shared" si="1149"/>
        <v>0</v>
      </c>
      <c r="AH1363" s="162" t="str">
        <f t="shared" si="1150"/>
        <v/>
      </c>
      <c r="AI1363" s="162" t="str">
        <f t="shared" si="1151"/>
        <v/>
      </c>
      <c r="AJ1363" s="162" t="str">
        <f t="shared" si="1152"/>
        <v/>
      </c>
      <c r="AK1363" s="162" t="str">
        <f t="shared" si="1153"/>
        <v/>
      </c>
      <c r="AM1363" s="199">
        <f t="shared" si="1156"/>
        <v>14.413580771248508</v>
      </c>
      <c r="AN1363" s="197">
        <f t="shared" si="1158"/>
        <v>0</v>
      </c>
      <c r="AO1363" s="197">
        <f t="shared" si="1159"/>
        <v>0</v>
      </c>
      <c r="AP1363" s="197">
        <f t="shared" si="1160"/>
        <v>0</v>
      </c>
      <c r="AQ1363" s="197">
        <f t="shared" si="1161"/>
        <v>0</v>
      </c>
      <c r="AR1363" s="197" t="str">
        <f t="shared" si="1162"/>
        <v/>
      </c>
      <c r="AS1363" s="197" t="str">
        <f t="shared" si="1163"/>
        <v/>
      </c>
      <c r="AT1363" s="197" t="str">
        <f t="shared" si="1164"/>
        <v/>
      </c>
      <c r="AU1363" s="197" t="str">
        <f t="shared" si="1165"/>
        <v/>
      </c>
      <c r="AV1363" s="199">
        <f t="shared" ca="1" si="1157"/>
        <v>2.1140519254360401</v>
      </c>
      <c r="AX1363" s="162">
        <f t="shared" si="1120"/>
        <v>0</v>
      </c>
      <c r="AY1363" s="162">
        <f t="shared" si="1121"/>
        <v>0</v>
      </c>
      <c r="AZ1363" s="162">
        <f t="shared" si="1122"/>
        <v>0</v>
      </c>
      <c r="BA1363" s="162">
        <f t="shared" si="1123"/>
        <v>0</v>
      </c>
      <c r="BB1363" s="162" t="str">
        <f t="shared" si="1124"/>
        <v/>
      </c>
      <c r="BC1363" s="162" t="str">
        <f t="shared" si="1125"/>
        <v/>
      </c>
      <c r="BD1363" s="162" t="str">
        <f t="shared" si="1126"/>
        <v/>
      </c>
      <c r="BE1363" s="162" t="str">
        <f t="shared" si="1127"/>
        <v/>
      </c>
      <c r="BG1363" s="169">
        <f t="shared" si="1154"/>
        <v>33.015629070813652</v>
      </c>
      <c r="BH1363" s="169">
        <f t="shared" ca="1" si="1155"/>
        <v>2.1338347681581138</v>
      </c>
    </row>
    <row r="1364" spans="11:60" x14ac:dyDescent="0.25">
      <c r="K1364" s="199">
        <f t="shared" si="1128"/>
        <v>33.067015263919977</v>
      </c>
      <c r="L1364" s="201">
        <f t="shared" si="1129"/>
        <v>0.27732784576052455</v>
      </c>
      <c r="M1364" s="201">
        <f t="shared" si="1130"/>
        <v>0.27966023320859473</v>
      </c>
      <c r="N1364" s="201">
        <f t="shared" si="1131"/>
        <v>0.29395321742759739</v>
      </c>
      <c r="O1364" s="201">
        <f t="shared" si="1132"/>
        <v>0.27758408461121598</v>
      </c>
      <c r="P1364" s="201" t="str">
        <f t="shared" si="1133"/>
        <v/>
      </c>
      <c r="Q1364" s="201" t="str">
        <f t="shared" si="1134"/>
        <v/>
      </c>
      <c r="R1364" s="201" t="str">
        <f t="shared" si="1135"/>
        <v/>
      </c>
      <c r="S1364" s="201" t="str">
        <f t="shared" si="1136"/>
        <v/>
      </c>
      <c r="T1364" s="199">
        <f t="shared" si="1137"/>
        <v>0</v>
      </c>
      <c r="U1364" s="199">
        <f t="shared" si="1138"/>
        <v>0</v>
      </c>
      <c r="V1364" s="199">
        <f t="shared" si="1139"/>
        <v>0</v>
      </c>
      <c r="W1364" s="199">
        <f t="shared" si="1140"/>
        <v>0</v>
      </c>
      <c r="X1364" s="199" t="str">
        <f t="shared" si="1141"/>
        <v/>
      </c>
      <c r="Y1364" s="199" t="str">
        <f t="shared" si="1142"/>
        <v/>
      </c>
      <c r="Z1364" s="199" t="str">
        <f t="shared" si="1143"/>
        <v/>
      </c>
      <c r="AA1364" s="199" t="str">
        <f t="shared" si="1144"/>
        <v/>
      </c>
      <c r="AB1364" s="201">
        <f t="shared" ca="1" si="1145"/>
        <v>2.0984133578802946</v>
      </c>
      <c r="AD1364" s="162">
        <f t="shared" si="1146"/>
        <v>0</v>
      </c>
      <c r="AE1364" s="162">
        <f t="shared" si="1147"/>
        <v>0</v>
      </c>
      <c r="AF1364" s="162">
        <f t="shared" si="1148"/>
        <v>0</v>
      </c>
      <c r="AG1364" s="162">
        <f t="shared" si="1149"/>
        <v>0</v>
      </c>
      <c r="AH1364" s="162" t="str">
        <f t="shared" si="1150"/>
        <v/>
      </c>
      <c r="AI1364" s="162" t="str">
        <f t="shared" si="1151"/>
        <v/>
      </c>
      <c r="AJ1364" s="162" t="str">
        <f t="shared" si="1152"/>
        <v/>
      </c>
      <c r="AK1364" s="162" t="str">
        <f t="shared" si="1153"/>
        <v/>
      </c>
      <c r="AM1364" s="199">
        <f t="shared" si="1156"/>
        <v>14.42479756562302</v>
      </c>
      <c r="AN1364" s="197">
        <f t="shared" si="1158"/>
        <v>0</v>
      </c>
      <c r="AO1364" s="197">
        <f t="shared" si="1159"/>
        <v>0</v>
      </c>
      <c r="AP1364" s="197">
        <f t="shared" si="1160"/>
        <v>0</v>
      </c>
      <c r="AQ1364" s="197">
        <f t="shared" si="1161"/>
        <v>0</v>
      </c>
      <c r="AR1364" s="197" t="str">
        <f t="shared" si="1162"/>
        <v/>
      </c>
      <c r="AS1364" s="197" t="str">
        <f t="shared" si="1163"/>
        <v/>
      </c>
      <c r="AT1364" s="197" t="str">
        <f t="shared" si="1164"/>
        <v/>
      </c>
      <c r="AU1364" s="197" t="str">
        <f t="shared" si="1165"/>
        <v/>
      </c>
      <c r="AV1364" s="199">
        <f t="shared" ca="1" si="1157"/>
        <v>2.0537325742590213</v>
      </c>
      <c r="AX1364" s="162">
        <f t="shared" si="1120"/>
        <v>0</v>
      </c>
      <c r="AY1364" s="162">
        <f t="shared" si="1121"/>
        <v>0</v>
      </c>
      <c r="AZ1364" s="162">
        <f t="shared" si="1122"/>
        <v>0</v>
      </c>
      <c r="BA1364" s="162">
        <f t="shared" si="1123"/>
        <v>0</v>
      </c>
      <c r="BB1364" s="162" t="str">
        <f t="shared" si="1124"/>
        <v/>
      </c>
      <c r="BC1364" s="162" t="str">
        <f t="shared" si="1125"/>
        <v/>
      </c>
      <c r="BD1364" s="162" t="str">
        <f t="shared" si="1126"/>
        <v/>
      </c>
      <c r="BE1364" s="162" t="str">
        <f t="shared" si="1127"/>
        <v/>
      </c>
      <c r="BG1364" s="169">
        <f t="shared" si="1154"/>
        <v>33.041322167366815</v>
      </c>
      <c r="BH1364" s="169">
        <f t="shared" ca="1" si="1155"/>
        <v>2.1545660355156229</v>
      </c>
    </row>
    <row r="1365" spans="11:60" x14ac:dyDescent="0.25">
      <c r="K1365" s="199">
        <f t="shared" si="1128"/>
        <v>33.092708360473139</v>
      </c>
      <c r="L1365" s="201">
        <f t="shared" si="1129"/>
        <v>0.27754332971216444</v>
      </c>
      <c r="M1365" s="201">
        <f t="shared" si="1130"/>
        <v>0.27987752942709404</v>
      </c>
      <c r="N1365" s="201">
        <f t="shared" si="1131"/>
        <v>0.29418161930594056</v>
      </c>
      <c r="O1365" s="201">
        <f t="shared" si="1132"/>
        <v>0.27779976766064191</v>
      </c>
      <c r="P1365" s="201" t="str">
        <f t="shared" si="1133"/>
        <v/>
      </c>
      <c r="Q1365" s="201" t="str">
        <f t="shared" si="1134"/>
        <v/>
      </c>
      <c r="R1365" s="201" t="str">
        <f t="shared" si="1135"/>
        <v/>
      </c>
      <c r="S1365" s="201" t="str">
        <f t="shared" si="1136"/>
        <v/>
      </c>
      <c r="T1365" s="199">
        <f t="shared" si="1137"/>
        <v>0</v>
      </c>
      <c r="U1365" s="199">
        <f t="shared" si="1138"/>
        <v>0</v>
      </c>
      <c r="V1365" s="199">
        <f t="shared" si="1139"/>
        <v>0</v>
      </c>
      <c r="W1365" s="199">
        <f t="shared" si="1140"/>
        <v>0</v>
      </c>
      <c r="X1365" s="199" t="str">
        <f t="shared" si="1141"/>
        <v/>
      </c>
      <c r="Y1365" s="199" t="str">
        <f t="shared" si="1142"/>
        <v/>
      </c>
      <c r="Z1365" s="199" t="str">
        <f t="shared" si="1143"/>
        <v/>
      </c>
      <c r="AA1365" s="199" t="str">
        <f t="shared" si="1144"/>
        <v/>
      </c>
      <c r="AB1365" s="201">
        <f t="shared" ca="1" si="1145"/>
        <v>2.0823816930240282</v>
      </c>
      <c r="AD1365" s="162">
        <f t="shared" si="1146"/>
        <v>0</v>
      </c>
      <c r="AE1365" s="162">
        <f t="shared" si="1147"/>
        <v>0</v>
      </c>
      <c r="AF1365" s="162">
        <f t="shared" si="1148"/>
        <v>0</v>
      </c>
      <c r="AG1365" s="162">
        <f t="shared" si="1149"/>
        <v>0</v>
      </c>
      <c r="AH1365" s="162" t="str">
        <f t="shared" si="1150"/>
        <v/>
      </c>
      <c r="AI1365" s="162" t="str">
        <f t="shared" si="1151"/>
        <v/>
      </c>
      <c r="AJ1365" s="162" t="str">
        <f t="shared" si="1152"/>
        <v/>
      </c>
      <c r="AK1365" s="162" t="str">
        <f t="shared" si="1153"/>
        <v/>
      </c>
      <c r="AM1365" s="199">
        <f t="shared" si="1156"/>
        <v>14.436014359997532</v>
      </c>
      <c r="AN1365" s="197">
        <f t="shared" si="1158"/>
        <v>0</v>
      </c>
      <c r="AO1365" s="197">
        <f t="shared" si="1159"/>
        <v>0</v>
      </c>
      <c r="AP1365" s="197">
        <f t="shared" si="1160"/>
        <v>0</v>
      </c>
      <c r="AQ1365" s="197">
        <f t="shared" si="1161"/>
        <v>0</v>
      </c>
      <c r="AR1365" s="197" t="str">
        <f t="shared" si="1162"/>
        <v/>
      </c>
      <c r="AS1365" s="197" t="str">
        <f t="shared" si="1163"/>
        <v/>
      </c>
      <c r="AT1365" s="197" t="str">
        <f t="shared" si="1164"/>
        <v/>
      </c>
      <c r="AU1365" s="197" t="str">
        <f t="shared" si="1165"/>
        <v/>
      </c>
      <c r="AV1365" s="199">
        <f t="shared" ca="1" si="1157"/>
        <v>2.1285249161785962</v>
      </c>
      <c r="AX1365" s="162">
        <f t="shared" si="1120"/>
        <v>0</v>
      </c>
      <c r="AY1365" s="162">
        <f t="shared" si="1121"/>
        <v>0</v>
      </c>
      <c r="AZ1365" s="162">
        <f t="shared" si="1122"/>
        <v>0</v>
      </c>
      <c r="BA1365" s="162">
        <f t="shared" si="1123"/>
        <v>0</v>
      </c>
      <c r="BB1365" s="162" t="str">
        <f t="shared" si="1124"/>
        <v/>
      </c>
      <c r="BC1365" s="162" t="str">
        <f t="shared" si="1125"/>
        <v/>
      </c>
      <c r="BD1365" s="162" t="str">
        <f t="shared" si="1126"/>
        <v/>
      </c>
      <c r="BE1365" s="162" t="str">
        <f t="shared" si="1127"/>
        <v/>
      </c>
      <c r="BG1365" s="169">
        <f t="shared" si="1154"/>
        <v>33.067015263919977</v>
      </c>
      <c r="BH1365" s="169">
        <f t="shared" ca="1" si="1155"/>
        <v>2.0984133578802946</v>
      </c>
    </row>
    <row r="1366" spans="11:60" x14ac:dyDescent="0.25">
      <c r="K1366" s="199">
        <f t="shared" si="1128"/>
        <v>33.118401457026302</v>
      </c>
      <c r="L1366" s="201">
        <f t="shared" si="1129"/>
        <v>0.27775881366380428</v>
      </c>
      <c r="M1366" s="201">
        <f t="shared" si="1130"/>
        <v>0.28009482564559329</v>
      </c>
      <c r="N1366" s="201">
        <f t="shared" si="1131"/>
        <v>0.29441002118428367</v>
      </c>
      <c r="O1366" s="201">
        <f t="shared" si="1132"/>
        <v>0.27801545071006789</v>
      </c>
      <c r="P1366" s="201" t="str">
        <f t="shared" si="1133"/>
        <v/>
      </c>
      <c r="Q1366" s="201" t="str">
        <f t="shared" si="1134"/>
        <v/>
      </c>
      <c r="R1366" s="201" t="str">
        <f t="shared" si="1135"/>
        <v/>
      </c>
      <c r="S1366" s="201" t="str">
        <f t="shared" si="1136"/>
        <v/>
      </c>
      <c r="T1366" s="199">
        <f t="shared" si="1137"/>
        <v>0</v>
      </c>
      <c r="U1366" s="199">
        <f t="shared" si="1138"/>
        <v>0</v>
      </c>
      <c r="V1366" s="199">
        <f t="shared" si="1139"/>
        <v>0</v>
      </c>
      <c r="W1366" s="199">
        <f t="shared" si="1140"/>
        <v>0</v>
      </c>
      <c r="X1366" s="199" t="str">
        <f t="shared" si="1141"/>
        <v/>
      </c>
      <c r="Y1366" s="199" t="str">
        <f t="shared" si="1142"/>
        <v/>
      </c>
      <c r="Z1366" s="199" t="str">
        <f t="shared" si="1143"/>
        <v/>
      </c>
      <c r="AA1366" s="199" t="str">
        <f t="shared" si="1144"/>
        <v/>
      </c>
      <c r="AB1366" s="201">
        <f t="shared" ca="1" si="1145"/>
        <v>2.0456992269467409</v>
      </c>
      <c r="AD1366" s="162">
        <f t="shared" si="1146"/>
        <v>0</v>
      </c>
      <c r="AE1366" s="162">
        <f t="shared" si="1147"/>
        <v>0</v>
      </c>
      <c r="AF1366" s="162">
        <f t="shared" si="1148"/>
        <v>0</v>
      </c>
      <c r="AG1366" s="162">
        <f t="shared" si="1149"/>
        <v>0</v>
      </c>
      <c r="AH1366" s="162" t="str">
        <f t="shared" si="1150"/>
        <v/>
      </c>
      <c r="AI1366" s="162" t="str">
        <f t="shared" si="1151"/>
        <v/>
      </c>
      <c r="AJ1366" s="162" t="str">
        <f t="shared" si="1152"/>
        <v/>
      </c>
      <c r="AK1366" s="162" t="str">
        <f t="shared" si="1153"/>
        <v/>
      </c>
      <c r="AM1366" s="199">
        <f t="shared" si="1156"/>
        <v>14.447231154372044</v>
      </c>
      <c r="AN1366" s="197">
        <f t="shared" si="1158"/>
        <v>0</v>
      </c>
      <c r="AO1366" s="197">
        <f t="shared" si="1159"/>
        <v>0</v>
      </c>
      <c r="AP1366" s="197">
        <f t="shared" si="1160"/>
        <v>0</v>
      </c>
      <c r="AQ1366" s="197">
        <f t="shared" si="1161"/>
        <v>0</v>
      </c>
      <c r="AR1366" s="197" t="str">
        <f t="shared" si="1162"/>
        <v/>
      </c>
      <c r="AS1366" s="197" t="str">
        <f t="shared" si="1163"/>
        <v/>
      </c>
      <c r="AT1366" s="197" t="str">
        <f t="shared" si="1164"/>
        <v/>
      </c>
      <c r="AU1366" s="197" t="str">
        <f t="shared" si="1165"/>
        <v/>
      </c>
      <c r="AV1366" s="199">
        <f t="shared" ca="1" si="1157"/>
        <v>2.1985083349288188</v>
      </c>
      <c r="AX1366" s="162">
        <f t="shared" si="1120"/>
        <v>0</v>
      </c>
      <c r="AY1366" s="162">
        <f t="shared" si="1121"/>
        <v>0</v>
      </c>
      <c r="AZ1366" s="162">
        <f t="shared" si="1122"/>
        <v>0</v>
      </c>
      <c r="BA1366" s="162">
        <f t="shared" si="1123"/>
        <v>0</v>
      </c>
      <c r="BB1366" s="162" t="str">
        <f t="shared" si="1124"/>
        <v/>
      </c>
      <c r="BC1366" s="162" t="str">
        <f t="shared" si="1125"/>
        <v/>
      </c>
      <c r="BD1366" s="162" t="str">
        <f t="shared" si="1126"/>
        <v/>
      </c>
      <c r="BE1366" s="162" t="str">
        <f t="shared" si="1127"/>
        <v/>
      </c>
      <c r="BG1366" s="169">
        <f t="shared" si="1154"/>
        <v>33.092708360473139</v>
      </c>
      <c r="BH1366" s="169">
        <f t="shared" ca="1" si="1155"/>
        <v>2.0823816930240282</v>
      </c>
    </row>
    <row r="1367" spans="11:60" x14ac:dyDescent="0.25">
      <c r="K1367" s="199">
        <f t="shared" si="1128"/>
        <v>33.144094553579464</v>
      </c>
      <c r="L1367" s="201">
        <f t="shared" si="1129"/>
        <v>0.27797429761544418</v>
      </c>
      <c r="M1367" s="201">
        <f t="shared" si="1130"/>
        <v>0.2803121218640926</v>
      </c>
      <c r="N1367" s="201">
        <f t="shared" si="1131"/>
        <v>0.29463842306262678</v>
      </c>
      <c r="O1367" s="201">
        <f t="shared" si="1132"/>
        <v>0.27823113375949388</v>
      </c>
      <c r="P1367" s="201" t="str">
        <f t="shared" si="1133"/>
        <v/>
      </c>
      <c r="Q1367" s="201" t="str">
        <f t="shared" si="1134"/>
        <v/>
      </c>
      <c r="R1367" s="201" t="str">
        <f t="shared" si="1135"/>
        <v/>
      </c>
      <c r="S1367" s="201" t="str">
        <f t="shared" si="1136"/>
        <v/>
      </c>
      <c r="T1367" s="199">
        <f t="shared" si="1137"/>
        <v>0</v>
      </c>
      <c r="U1367" s="199">
        <f t="shared" si="1138"/>
        <v>0</v>
      </c>
      <c r="V1367" s="199">
        <f t="shared" si="1139"/>
        <v>0</v>
      </c>
      <c r="W1367" s="199">
        <f t="shared" si="1140"/>
        <v>0</v>
      </c>
      <c r="X1367" s="199" t="str">
        <f t="shared" si="1141"/>
        <v/>
      </c>
      <c r="Y1367" s="199" t="str">
        <f t="shared" si="1142"/>
        <v/>
      </c>
      <c r="Z1367" s="199" t="str">
        <f t="shared" si="1143"/>
        <v/>
      </c>
      <c r="AA1367" s="199" t="str">
        <f t="shared" si="1144"/>
        <v/>
      </c>
      <c r="AB1367" s="201">
        <f t="shared" ca="1" si="1145"/>
        <v>2.1553766450858092</v>
      </c>
      <c r="AD1367" s="162">
        <f t="shared" si="1146"/>
        <v>0</v>
      </c>
      <c r="AE1367" s="162">
        <f t="shared" si="1147"/>
        <v>0</v>
      </c>
      <c r="AF1367" s="162">
        <f t="shared" si="1148"/>
        <v>0</v>
      </c>
      <c r="AG1367" s="162">
        <f t="shared" si="1149"/>
        <v>0</v>
      </c>
      <c r="AH1367" s="162" t="str">
        <f t="shared" si="1150"/>
        <v/>
      </c>
      <c r="AI1367" s="162" t="str">
        <f t="shared" si="1151"/>
        <v/>
      </c>
      <c r="AJ1367" s="162" t="str">
        <f t="shared" si="1152"/>
        <v/>
      </c>
      <c r="AK1367" s="162" t="str">
        <f t="shared" si="1153"/>
        <v/>
      </c>
      <c r="AM1367" s="199">
        <f t="shared" si="1156"/>
        <v>14.458447948746556</v>
      </c>
      <c r="AN1367" s="197">
        <f t="shared" si="1158"/>
        <v>0</v>
      </c>
      <c r="AO1367" s="197">
        <f t="shared" si="1159"/>
        <v>0</v>
      </c>
      <c r="AP1367" s="197">
        <f t="shared" si="1160"/>
        <v>0</v>
      </c>
      <c r="AQ1367" s="197">
        <f t="shared" si="1161"/>
        <v>0</v>
      </c>
      <c r="AR1367" s="197" t="str">
        <f t="shared" si="1162"/>
        <v/>
      </c>
      <c r="AS1367" s="197" t="str">
        <f t="shared" si="1163"/>
        <v/>
      </c>
      <c r="AT1367" s="197" t="str">
        <f t="shared" si="1164"/>
        <v/>
      </c>
      <c r="AU1367" s="197" t="str">
        <f t="shared" si="1165"/>
        <v/>
      </c>
      <c r="AV1367" s="199">
        <f t="shared" ca="1" si="1157"/>
        <v>2.1140606264997364</v>
      </c>
      <c r="AX1367" s="162">
        <f t="shared" si="1120"/>
        <v>0</v>
      </c>
      <c r="AY1367" s="162">
        <f t="shared" si="1121"/>
        <v>0</v>
      </c>
      <c r="AZ1367" s="162">
        <f t="shared" si="1122"/>
        <v>0</v>
      </c>
      <c r="BA1367" s="162">
        <f t="shared" si="1123"/>
        <v>0</v>
      </c>
      <c r="BB1367" s="162" t="str">
        <f t="shared" si="1124"/>
        <v/>
      </c>
      <c r="BC1367" s="162" t="str">
        <f t="shared" si="1125"/>
        <v/>
      </c>
      <c r="BD1367" s="162" t="str">
        <f t="shared" si="1126"/>
        <v/>
      </c>
      <c r="BE1367" s="162" t="str">
        <f t="shared" si="1127"/>
        <v/>
      </c>
      <c r="BG1367" s="169">
        <f t="shared" si="1154"/>
        <v>33.118401457026302</v>
      </c>
      <c r="BH1367" s="169">
        <f t="shared" ca="1" si="1155"/>
        <v>2.0456992269467409</v>
      </c>
    </row>
    <row r="1368" spans="11:60" x14ac:dyDescent="0.25">
      <c r="K1368" s="199">
        <f t="shared" si="1128"/>
        <v>33.169787650132626</v>
      </c>
      <c r="L1368" s="201">
        <f t="shared" si="1129"/>
        <v>0.27818978156708407</v>
      </c>
      <c r="M1368" s="201">
        <f t="shared" si="1130"/>
        <v>0.28052941808259191</v>
      </c>
      <c r="N1368" s="201">
        <f t="shared" si="1131"/>
        <v>0.29486682494096988</v>
      </c>
      <c r="O1368" s="201">
        <f t="shared" si="1132"/>
        <v>0.27844681680891981</v>
      </c>
      <c r="P1368" s="201" t="str">
        <f t="shared" si="1133"/>
        <v/>
      </c>
      <c r="Q1368" s="201" t="str">
        <f t="shared" si="1134"/>
        <v/>
      </c>
      <c r="R1368" s="201" t="str">
        <f t="shared" si="1135"/>
        <v/>
      </c>
      <c r="S1368" s="201" t="str">
        <f t="shared" si="1136"/>
        <v/>
      </c>
      <c r="T1368" s="199">
        <f t="shared" si="1137"/>
        <v>0</v>
      </c>
      <c r="U1368" s="199">
        <f t="shared" si="1138"/>
        <v>0</v>
      </c>
      <c r="V1368" s="199">
        <f t="shared" si="1139"/>
        <v>0</v>
      </c>
      <c r="W1368" s="199">
        <f t="shared" si="1140"/>
        <v>0</v>
      </c>
      <c r="X1368" s="199" t="str">
        <f t="shared" si="1141"/>
        <v/>
      </c>
      <c r="Y1368" s="199" t="str">
        <f t="shared" si="1142"/>
        <v/>
      </c>
      <c r="Z1368" s="199" t="str">
        <f t="shared" si="1143"/>
        <v/>
      </c>
      <c r="AA1368" s="199" t="str">
        <f t="shared" si="1144"/>
        <v/>
      </c>
      <c r="AB1368" s="201">
        <f t="shared" ca="1" si="1145"/>
        <v>2.0494728960264865</v>
      </c>
      <c r="AD1368" s="162">
        <f t="shared" si="1146"/>
        <v>0</v>
      </c>
      <c r="AE1368" s="162">
        <f t="shared" si="1147"/>
        <v>0</v>
      </c>
      <c r="AF1368" s="162">
        <f t="shared" si="1148"/>
        <v>0</v>
      </c>
      <c r="AG1368" s="162">
        <f t="shared" si="1149"/>
        <v>0</v>
      </c>
      <c r="AH1368" s="162" t="str">
        <f t="shared" si="1150"/>
        <v/>
      </c>
      <c r="AI1368" s="162" t="str">
        <f t="shared" si="1151"/>
        <v/>
      </c>
      <c r="AJ1368" s="162" t="str">
        <f t="shared" si="1152"/>
        <v/>
      </c>
      <c r="AK1368" s="162" t="str">
        <f t="shared" si="1153"/>
        <v/>
      </c>
      <c r="AM1368" s="199">
        <f t="shared" si="1156"/>
        <v>14.469664743121069</v>
      </c>
      <c r="AN1368" s="197">
        <f t="shared" si="1158"/>
        <v>0</v>
      </c>
      <c r="AO1368" s="197">
        <f t="shared" si="1159"/>
        <v>0</v>
      </c>
      <c r="AP1368" s="197">
        <f t="shared" si="1160"/>
        <v>0</v>
      </c>
      <c r="AQ1368" s="197">
        <f t="shared" si="1161"/>
        <v>0</v>
      </c>
      <c r="AR1368" s="197" t="str">
        <f t="shared" si="1162"/>
        <v/>
      </c>
      <c r="AS1368" s="197" t="str">
        <f t="shared" si="1163"/>
        <v/>
      </c>
      <c r="AT1368" s="197" t="str">
        <f t="shared" si="1164"/>
        <v/>
      </c>
      <c r="AU1368" s="197" t="str">
        <f t="shared" si="1165"/>
        <v/>
      </c>
      <c r="AV1368" s="199">
        <f t="shared" ca="1" si="1157"/>
        <v>2.1820086855610992</v>
      </c>
      <c r="AX1368" s="162">
        <f t="shared" si="1120"/>
        <v>0</v>
      </c>
      <c r="AY1368" s="162">
        <f t="shared" si="1121"/>
        <v>0</v>
      </c>
      <c r="AZ1368" s="162">
        <f t="shared" si="1122"/>
        <v>0</v>
      </c>
      <c r="BA1368" s="162">
        <f t="shared" si="1123"/>
        <v>0</v>
      </c>
      <c r="BB1368" s="162" t="str">
        <f t="shared" si="1124"/>
        <v/>
      </c>
      <c r="BC1368" s="162" t="str">
        <f t="shared" si="1125"/>
        <v/>
      </c>
      <c r="BD1368" s="162" t="str">
        <f t="shared" si="1126"/>
        <v/>
      </c>
      <c r="BE1368" s="162" t="str">
        <f t="shared" si="1127"/>
        <v/>
      </c>
      <c r="BG1368" s="169">
        <f t="shared" si="1154"/>
        <v>33.144094553579464</v>
      </c>
      <c r="BH1368" s="169">
        <f t="shared" ca="1" si="1155"/>
        <v>2.1553766450858092</v>
      </c>
    </row>
    <row r="1369" spans="11:60" x14ac:dyDescent="0.25">
      <c r="K1369" s="199">
        <f t="shared" si="1128"/>
        <v>33.195480746685789</v>
      </c>
      <c r="L1369" s="201">
        <f t="shared" si="1129"/>
        <v>0.27840526551872391</v>
      </c>
      <c r="M1369" s="201">
        <f t="shared" si="1130"/>
        <v>0.28074671430109116</v>
      </c>
      <c r="N1369" s="201">
        <f t="shared" si="1131"/>
        <v>0.29509522681931299</v>
      </c>
      <c r="O1369" s="201">
        <f t="shared" si="1132"/>
        <v>0.27866249985834579</v>
      </c>
      <c r="P1369" s="201" t="str">
        <f t="shared" si="1133"/>
        <v/>
      </c>
      <c r="Q1369" s="201" t="str">
        <f t="shared" si="1134"/>
        <v/>
      </c>
      <c r="R1369" s="201" t="str">
        <f t="shared" si="1135"/>
        <v/>
      </c>
      <c r="S1369" s="201" t="str">
        <f t="shared" si="1136"/>
        <v/>
      </c>
      <c r="T1369" s="199">
        <f t="shared" si="1137"/>
        <v>0</v>
      </c>
      <c r="U1369" s="199">
        <f t="shared" si="1138"/>
        <v>0</v>
      </c>
      <c r="V1369" s="199">
        <f t="shared" si="1139"/>
        <v>0</v>
      </c>
      <c r="W1369" s="199">
        <f t="shared" si="1140"/>
        <v>0</v>
      </c>
      <c r="X1369" s="199" t="str">
        <f t="shared" si="1141"/>
        <v/>
      </c>
      <c r="Y1369" s="199" t="str">
        <f t="shared" si="1142"/>
        <v/>
      </c>
      <c r="Z1369" s="199" t="str">
        <f t="shared" si="1143"/>
        <v/>
      </c>
      <c r="AA1369" s="199" t="str">
        <f t="shared" si="1144"/>
        <v/>
      </c>
      <c r="AB1369" s="201">
        <f t="shared" ca="1" si="1145"/>
        <v>2.1093251345058714</v>
      </c>
      <c r="AD1369" s="162">
        <f t="shared" si="1146"/>
        <v>0</v>
      </c>
      <c r="AE1369" s="162">
        <f t="shared" si="1147"/>
        <v>0</v>
      </c>
      <c r="AF1369" s="162">
        <f t="shared" si="1148"/>
        <v>0</v>
      </c>
      <c r="AG1369" s="162">
        <f t="shared" si="1149"/>
        <v>0</v>
      </c>
      <c r="AH1369" s="162" t="str">
        <f t="shared" si="1150"/>
        <v/>
      </c>
      <c r="AI1369" s="162" t="str">
        <f t="shared" si="1151"/>
        <v/>
      </c>
      <c r="AJ1369" s="162" t="str">
        <f t="shared" si="1152"/>
        <v/>
      </c>
      <c r="AK1369" s="162" t="str">
        <f t="shared" si="1153"/>
        <v/>
      </c>
      <c r="AM1369" s="199">
        <f t="shared" si="1156"/>
        <v>14.480881537495581</v>
      </c>
      <c r="AN1369" s="197">
        <f t="shared" si="1158"/>
        <v>0</v>
      </c>
      <c r="AO1369" s="197">
        <f t="shared" si="1159"/>
        <v>0</v>
      </c>
      <c r="AP1369" s="197">
        <f t="shared" si="1160"/>
        <v>0</v>
      </c>
      <c r="AQ1369" s="197">
        <f t="shared" si="1161"/>
        <v>0</v>
      </c>
      <c r="AR1369" s="197" t="str">
        <f t="shared" si="1162"/>
        <v/>
      </c>
      <c r="AS1369" s="197" t="str">
        <f t="shared" si="1163"/>
        <v/>
      </c>
      <c r="AT1369" s="197" t="str">
        <f t="shared" si="1164"/>
        <v/>
      </c>
      <c r="AU1369" s="197" t="str">
        <f t="shared" si="1165"/>
        <v/>
      </c>
      <c r="AV1369" s="199">
        <f t="shared" ca="1" si="1157"/>
        <v>2.1881485996234309</v>
      </c>
      <c r="AX1369" s="162">
        <f t="shared" si="1120"/>
        <v>0</v>
      </c>
      <c r="AY1369" s="162">
        <f t="shared" si="1121"/>
        <v>0</v>
      </c>
      <c r="AZ1369" s="162">
        <f t="shared" si="1122"/>
        <v>0</v>
      </c>
      <c r="BA1369" s="162">
        <f t="shared" si="1123"/>
        <v>0</v>
      </c>
      <c r="BB1369" s="162" t="str">
        <f t="shared" si="1124"/>
        <v/>
      </c>
      <c r="BC1369" s="162" t="str">
        <f t="shared" si="1125"/>
        <v/>
      </c>
      <c r="BD1369" s="162" t="str">
        <f t="shared" si="1126"/>
        <v/>
      </c>
      <c r="BE1369" s="162" t="str">
        <f t="shared" si="1127"/>
        <v/>
      </c>
      <c r="BG1369" s="169">
        <f t="shared" si="1154"/>
        <v>33.169787650132626</v>
      </c>
      <c r="BH1369" s="169">
        <f t="shared" ca="1" si="1155"/>
        <v>2.0494728960264865</v>
      </c>
    </row>
    <row r="1370" spans="11:60" x14ac:dyDescent="0.25">
      <c r="K1370" s="199">
        <f t="shared" si="1128"/>
        <v>33.221173843238951</v>
      </c>
      <c r="L1370" s="201">
        <f t="shared" si="1129"/>
        <v>0.2786207494703638</v>
      </c>
      <c r="M1370" s="201">
        <f t="shared" si="1130"/>
        <v>0.28096401051959047</v>
      </c>
      <c r="N1370" s="201">
        <f t="shared" si="1131"/>
        <v>0.2953236286976561</v>
      </c>
      <c r="O1370" s="201">
        <f t="shared" si="1132"/>
        <v>0.27887818290777172</v>
      </c>
      <c r="P1370" s="201" t="str">
        <f t="shared" si="1133"/>
        <v/>
      </c>
      <c r="Q1370" s="201" t="str">
        <f t="shared" si="1134"/>
        <v/>
      </c>
      <c r="R1370" s="201" t="str">
        <f t="shared" si="1135"/>
        <v/>
      </c>
      <c r="S1370" s="201" t="str">
        <f t="shared" si="1136"/>
        <v/>
      </c>
      <c r="T1370" s="199">
        <f t="shared" si="1137"/>
        <v>0</v>
      </c>
      <c r="U1370" s="199">
        <f t="shared" si="1138"/>
        <v>0</v>
      </c>
      <c r="V1370" s="199">
        <f t="shared" si="1139"/>
        <v>0</v>
      </c>
      <c r="W1370" s="199">
        <f t="shared" si="1140"/>
        <v>0</v>
      </c>
      <c r="X1370" s="199" t="str">
        <f t="shared" si="1141"/>
        <v/>
      </c>
      <c r="Y1370" s="199" t="str">
        <f t="shared" si="1142"/>
        <v/>
      </c>
      <c r="Z1370" s="199" t="str">
        <f t="shared" si="1143"/>
        <v/>
      </c>
      <c r="AA1370" s="199" t="str">
        <f t="shared" si="1144"/>
        <v/>
      </c>
      <c r="AB1370" s="201">
        <f t="shared" ca="1" si="1145"/>
        <v>2.0335365139547728</v>
      </c>
      <c r="AD1370" s="162">
        <f t="shared" si="1146"/>
        <v>0</v>
      </c>
      <c r="AE1370" s="162">
        <f t="shared" si="1147"/>
        <v>0</v>
      </c>
      <c r="AF1370" s="162">
        <f t="shared" si="1148"/>
        <v>0</v>
      </c>
      <c r="AG1370" s="162">
        <f t="shared" si="1149"/>
        <v>0</v>
      </c>
      <c r="AH1370" s="162" t="str">
        <f t="shared" si="1150"/>
        <v/>
      </c>
      <c r="AI1370" s="162" t="str">
        <f t="shared" si="1151"/>
        <v/>
      </c>
      <c r="AJ1370" s="162" t="str">
        <f t="shared" si="1152"/>
        <v/>
      </c>
      <c r="AK1370" s="162" t="str">
        <f t="shared" si="1153"/>
        <v/>
      </c>
      <c r="AM1370" s="199">
        <f t="shared" si="1156"/>
        <v>14.492098331870093</v>
      </c>
      <c r="AN1370" s="197">
        <f t="shared" si="1158"/>
        <v>0</v>
      </c>
      <c r="AO1370" s="197">
        <f t="shared" si="1159"/>
        <v>0</v>
      </c>
      <c r="AP1370" s="197">
        <f t="shared" si="1160"/>
        <v>0</v>
      </c>
      <c r="AQ1370" s="197">
        <f t="shared" si="1161"/>
        <v>0</v>
      </c>
      <c r="AR1370" s="197" t="str">
        <f t="shared" si="1162"/>
        <v/>
      </c>
      <c r="AS1370" s="197" t="str">
        <f t="shared" si="1163"/>
        <v/>
      </c>
      <c r="AT1370" s="197" t="str">
        <f t="shared" si="1164"/>
        <v/>
      </c>
      <c r="AU1370" s="197" t="str">
        <f t="shared" si="1165"/>
        <v/>
      </c>
      <c r="AV1370" s="199">
        <f t="shared" ca="1" si="1157"/>
        <v>2.1041941243763391</v>
      </c>
      <c r="AX1370" s="162">
        <f t="shared" si="1120"/>
        <v>0</v>
      </c>
      <c r="AY1370" s="162">
        <f t="shared" si="1121"/>
        <v>0</v>
      </c>
      <c r="AZ1370" s="162">
        <f t="shared" si="1122"/>
        <v>0</v>
      </c>
      <c r="BA1370" s="162">
        <f t="shared" si="1123"/>
        <v>0</v>
      </c>
      <c r="BB1370" s="162" t="str">
        <f t="shared" si="1124"/>
        <v/>
      </c>
      <c r="BC1370" s="162" t="str">
        <f t="shared" si="1125"/>
        <v/>
      </c>
      <c r="BD1370" s="162" t="str">
        <f t="shared" si="1126"/>
        <v/>
      </c>
      <c r="BE1370" s="162" t="str">
        <f t="shared" si="1127"/>
        <v/>
      </c>
      <c r="BG1370" s="169">
        <f t="shared" si="1154"/>
        <v>33.195480746685789</v>
      </c>
      <c r="BH1370" s="169">
        <f t="shared" ca="1" si="1155"/>
        <v>2.1093251345058714</v>
      </c>
    </row>
    <row r="1371" spans="11:60" x14ac:dyDescent="0.25">
      <c r="K1371" s="199">
        <f t="shared" si="1128"/>
        <v>33.246866939792113</v>
      </c>
      <c r="L1371" s="201">
        <f t="shared" si="1129"/>
        <v>0.2788362334220037</v>
      </c>
      <c r="M1371" s="201">
        <f t="shared" si="1130"/>
        <v>0.28118130673808978</v>
      </c>
      <c r="N1371" s="201">
        <f t="shared" si="1131"/>
        <v>0.29555203057599927</v>
      </c>
      <c r="O1371" s="201">
        <f t="shared" si="1132"/>
        <v>0.27909386595719771</v>
      </c>
      <c r="P1371" s="201" t="str">
        <f t="shared" si="1133"/>
        <v/>
      </c>
      <c r="Q1371" s="201" t="str">
        <f t="shared" si="1134"/>
        <v/>
      </c>
      <c r="R1371" s="201" t="str">
        <f t="shared" si="1135"/>
        <v/>
      </c>
      <c r="S1371" s="201" t="str">
        <f t="shared" si="1136"/>
        <v/>
      </c>
      <c r="T1371" s="199">
        <f t="shared" si="1137"/>
        <v>0</v>
      </c>
      <c r="U1371" s="199">
        <f t="shared" si="1138"/>
        <v>0</v>
      </c>
      <c r="V1371" s="199">
        <f t="shared" si="1139"/>
        <v>0</v>
      </c>
      <c r="W1371" s="199">
        <f t="shared" si="1140"/>
        <v>0</v>
      </c>
      <c r="X1371" s="199" t="str">
        <f t="shared" si="1141"/>
        <v/>
      </c>
      <c r="Y1371" s="199" t="str">
        <f t="shared" si="1142"/>
        <v/>
      </c>
      <c r="Z1371" s="199" t="str">
        <f t="shared" si="1143"/>
        <v/>
      </c>
      <c r="AA1371" s="199" t="str">
        <f t="shared" si="1144"/>
        <v/>
      </c>
      <c r="AB1371" s="201">
        <f t="shared" ca="1" si="1145"/>
        <v>2.0852568858487071</v>
      </c>
      <c r="AD1371" s="162">
        <f t="shared" si="1146"/>
        <v>0</v>
      </c>
      <c r="AE1371" s="162">
        <f t="shared" si="1147"/>
        <v>0</v>
      </c>
      <c r="AF1371" s="162">
        <f t="shared" si="1148"/>
        <v>0</v>
      </c>
      <c r="AG1371" s="162">
        <f t="shared" si="1149"/>
        <v>0</v>
      </c>
      <c r="AH1371" s="162" t="str">
        <f t="shared" si="1150"/>
        <v/>
      </c>
      <c r="AI1371" s="162" t="str">
        <f t="shared" si="1151"/>
        <v/>
      </c>
      <c r="AJ1371" s="162" t="str">
        <f t="shared" si="1152"/>
        <v/>
      </c>
      <c r="AK1371" s="162" t="str">
        <f t="shared" si="1153"/>
        <v/>
      </c>
      <c r="AM1371" s="199">
        <f t="shared" si="1156"/>
        <v>14.503315126244605</v>
      </c>
      <c r="AN1371" s="197">
        <f t="shared" si="1158"/>
        <v>0</v>
      </c>
      <c r="AO1371" s="197">
        <f t="shared" si="1159"/>
        <v>0</v>
      </c>
      <c r="AP1371" s="197">
        <f t="shared" si="1160"/>
        <v>0</v>
      </c>
      <c r="AQ1371" s="197">
        <f t="shared" si="1161"/>
        <v>0</v>
      </c>
      <c r="AR1371" s="197" t="str">
        <f t="shared" si="1162"/>
        <v/>
      </c>
      <c r="AS1371" s="197" t="str">
        <f t="shared" si="1163"/>
        <v/>
      </c>
      <c r="AT1371" s="197" t="str">
        <f t="shared" si="1164"/>
        <v/>
      </c>
      <c r="AU1371" s="197" t="str">
        <f t="shared" si="1165"/>
        <v/>
      </c>
      <c r="AV1371" s="199">
        <f t="shared" ca="1" si="1157"/>
        <v>2.1602165677093725</v>
      </c>
      <c r="AX1371" s="162">
        <f t="shared" si="1120"/>
        <v>0</v>
      </c>
      <c r="AY1371" s="162">
        <f t="shared" si="1121"/>
        <v>0</v>
      </c>
      <c r="AZ1371" s="162">
        <f t="shared" si="1122"/>
        <v>0</v>
      </c>
      <c r="BA1371" s="162">
        <f t="shared" si="1123"/>
        <v>0</v>
      </c>
      <c r="BB1371" s="162" t="str">
        <f t="shared" si="1124"/>
        <v/>
      </c>
      <c r="BC1371" s="162" t="str">
        <f t="shared" si="1125"/>
        <v/>
      </c>
      <c r="BD1371" s="162" t="str">
        <f t="shared" si="1126"/>
        <v/>
      </c>
      <c r="BE1371" s="162" t="str">
        <f t="shared" si="1127"/>
        <v/>
      </c>
      <c r="BG1371" s="169">
        <f t="shared" si="1154"/>
        <v>33.221173843238951</v>
      </c>
      <c r="BH1371" s="169">
        <f t="shared" ca="1" si="1155"/>
        <v>2.0335365139547728</v>
      </c>
    </row>
    <row r="1372" spans="11:60" x14ac:dyDescent="0.25">
      <c r="K1372" s="199">
        <f t="shared" si="1128"/>
        <v>33.272560036345276</v>
      </c>
      <c r="L1372" s="201">
        <f t="shared" si="1129"/>
        <v>0.27905171737364359</v>
      </c>
      <c r="M1372" s="201">
        <f t="shared" si="1130"/>
        <v>0.28139860295658908</v>
      </c>
      <c r="N1372" s="201">
        <f t="shared" si="1131"/>
        <v>0.29578043245434238</v>
      </c>
      <c r="O1372" s="201">
        <f t="shared" si="1132"/>
        <v>0.27930954900662369</v>
      </c>
      <c r="P1372" s="201" t="str">
        <f t="shared" si="1133"/>
        <v/>
      </c>
      <c r="Q1372" s="201" t="str">
        <f t="shared" si="1134"/>
        <v/>
      </c>
      <c r="R1372" s="201" t="str">
        <f t="shared" si="1135"/>
        <v/>
      </c>
      <c r="S1372" s="201" t="str">
        <f t="shared" si="1136"/>
        <v/>
      </c>
      <c r="T1372" s="199">
        <f t="shared" si="1137"/>
        <v>0</v>
      </c>
      <c r="U1372" s="199">
        <f t="shared" si="1138"/>
        <v>0</v>
      </c>
      <c r="V1372" s="199">
        <f t="shared" si="1139"/>
        <v>0</v>
      </c>
      <c r="W1372" s="199">
        <f t="shared" si="1140"/>
        <v>0</v>
      </c>
      <c r="X1372" s="199" t="str">
        <f t="shared" si="1141"/>
        <v/>
      </c>
      <c r="Y1372" s="199" t="str">
        <f t="shared" si="1142"/>
        <v/>
      </c>
      <c r="Z1372" s="199" t="str">
        <f t="shared" si="1143"/>
        <v/>
      </c>
      <c r="AA1372" s="199" t="str">
        <f t="shared" si="1144"/>
        <v/>
      </c>
      <c r="AB1372" s="201">
        <f t="shared" ca="1" si="1145"/>
        <v>2.0381785516175714</v>
      </c>
      <c r="AD1372" s="162">
        <f t="shared" si="1146"/>
        <v>0</v>
      </c>
      <c r="AE1372" s="162">
        <f t="shared" si="1147"/>
        <v>0</v>
      </c>
      <c r="AF1372" s="162">
        <f t="shared" si="1148"/>
        <v>0</v>
      </c>
      <c r="AG1372" s="162">
        <f t="shared" si="1149"/>
        <v>0</v>
      </c>
      <c r="AH1372" s="162" t="str">
        <f t="shared" si="1150"/>
        <v/>
      </c>
      <c r="AI1372" s="162" t="str">
        <f t="shared" si="1151"/>
        <v/>
      </c>
      <c r="AJ1372" s="162" t="str">
        <f t="shared" si="1152"/>
        <v/>
      </c>
      <c r="AK1372" s="162" t="str">
        <f t="shared" si="1153"/>
        <v/>
      </c>
      <c r="AM1372" s="199">
        <f t="shared" si="1156"/>
        <v>14.514531920619117</v>
      </c>
      <c r="AN1372" s="197">
        <f t="shared" si="1158"/>
        <v>0</v>
      </c>
      <c r="AO1372" s="197">
        <f t="shared" si="1159"/>
        <v>0</v>
      </c>
      <c r="AP1372" s="197">
        <f t="shared" si="1160"/>
        <v>0</v>
      </c>
      <c r="AQ1372" s="197">
        <f t="shared" si="1161"/>
        <v>0</v>
      </c>
      <c r="AR1372" s="197" t="str">
        <f t="shared" si="1162"/>
        <v/>
      </c>
      <c r="AS1372" s="197" t="str">
        <f t="shared" si="1163"/>
        <v/>
      </c>
      <c r="AT1372" s="197" t="str">
        <f t="shared" si="1164"/>
        <v/>
      </c>
      <c r="AU1372" s="197" t="str">
        <f t="shared" si="1165"/>
        <v/>
      </c>
      <c r="AV1372" s="199">
        <f t="shared" ca="1" si="1157"/>
        <v>2.1509554579052526</v>
      </c>
      <c r="AX1372" s="162">
        <f t="shared" si="1120"/>
        <v>0</v>
      </c>
      <c r="AY1372" s="162">
        <f t="shared" si="1121"/>
        <v>0</v>
      </c>
      <c r="AZ1372" s="162">
        <f t="shared" si="1122"/>
        <v>0</v>
      </c>
      <c r="BA1372" s="162">
        <f t="shared" si="1123"/>
        <v>0</v>
      </c>
      <c r="BB1372" s="162" t="str">
        <f t="shared" si="1124"/>
        <v/>
      </c>
      <c r="BC1372" s="162" t="str">
        <f t="shared" si="1125"/>
        <v/>
      </c>
      <c r="BD1372" s="162" t="str">
        <f t="shared" si="1126"/>
        <v/>
      </c>
      <c r="BE1372" s="162" t="str">
        <f t="shared" si="1127"/>
        <v/>
      </c>
      <c r="BG1372" s="169">
        <f t="shared" si="1154"/>
        <v>33.246866939792113</v>
      </c>
      <c r="BH1372" s="169">
        <f t="shared" ca="1" si="1155"/>
        <v>2.0852568858487071</v>
      </c>
    </row>
    <row r="1373" spans="11:60" x14ac:dyDescent="0.25">
      <c r="K1373" s="199">
        <f t="shared" si="1128"/>
        <v>33.298253132898438</v>
      </c>
      <c r="L1373" s="201">
        <f t="shared" si="1129"/>
        <v>0.27926720132528349</v>
      </c>
      <c r="M1373" s="201">
        <f t="shared" si="1130"/>
        <v>0.28161589917508839</v>
      </c>
      <c r="N1373" s="201">
        <f t="shared" si="1131"/>
        <v>0.29600883433268549</v>
      </c>
      <c r="O1373" s="201">
        <f t="shared" si="1132"/>
        <v>0.27952523205604968</v>
      </c>
      <c r="P1373" s="201" t="str">
        <f t="shared" si="1133"/>
        <v/>
      </c>
      <c r="Q1373" s="201" t="str">
        <f t="shared" si="1134"/>
        <v/>
      </c>
      <c r="R1373" s="201" t="str">
        <f t="shared" si="1135"/>
        <v/>
      </c>
      <c r="S1373" s="201" t="str">
        <f t="shared" si="1136"/>
        <v/>
      </c>
      <c r="T1373" s="199">
        <f t="shared" si="1137"/>
        <v>0</v>
      </c>
      <c r="U1373" s="199">
        <f t="shared" si="1138"/>
        <v>0</v>
      </c>
      <c r="V1373" s="199">
        <f t="shared" si="1139"/>
        <v>0</v>
      </c>
      <c r="W1373" s="199">
        <f t="shared" si="1140"/>
        <v>0</v>
      </c>
      <c r="X1373" s="199" t="str">
        <f t="shared" si="1141"/>
        <v/>
      </c>
      <c r="Y1373" s="199" t="str">
        <f t="shared" si="1142"/>
        <v/>
      </c>
      <c r="Z1373" s="199" t="str">
        <f t="shared" si="1143"/>
        <v/>
      </c>
      <c r="AA1373" s="199" t="str">
        <f t="shared" si="1144"/>
        <v/>
      </c>
      <c r="AB1373" s="201">
        <f t="shared" ca="1" si="1145"/>
        <v>2.0591700144607361</v>
      </c>
      <c r="AD1373" s="162">
        <f t="shared" si="1146"/>
        <v>0</v>
      </c>
      <c r="AE1373" s="162">
        <f t="shared" si="1147"/>
        <v>0</v>
      </c>
      <c r="AF1373" s="162">
        <f t="shared" si="1148"/>
        <v>0</v>
      </c>
      <c r="AG1373" s="162">
        <f t="shared" si="1149"/>
        <v>0</v>
      </c>
      <c r="AH1373" s="162" t="str">
        <f t="shared" si="1150"/>
        <v/>
      </c>
      <c r="AI1373" s="162" t="str">
        <f t="shared" si="1151"/>
        <v/>
      </c>
      <c r="AJ1373" s="162" t="str">
        <f t="shared" si="1152"/>
        <v/>
      </c>
      <c r="AK1373" s="162" t="str">
        <f t="shared" si="1153"/>
        <v/>
      </c>
      <c r="AM1373" s="199">
        <f t="shared" si="1156"/>
        <v>14.525748714993629</v>
      </c>
      <c r="AN1373" s="197">
        <f t="shared" si="1158"/>
        <v>0</v>
      </c>
      <c r="AO1373" s="197">
        <f t="shared" si="1159"/>
        <v>0</v>
      </c>
      <c r="AP1373" s="197">
        <f t="shared" si="1160"/>
        <v>0</v>
      </c>
      <c r="AQ1373" s="197">
        <f t="shared" si="1161"/>
        <v>0</v>
      </c>
      <c r="AR1373" s="197" t="str">
        <f t="shared" si="1162"/>
        <v/>
      </c>
      <c r="AS1373" s="197" t="str">
        <f t="shared" si="1163"/>
        <v/>
      </c>
      <c r="AT1373" s="197" t="str">
        <f t="shared" si="1164"/>
        <v/>
      </c>
      <c r="AU1373" s="197" t="str">
        <f t="shared" si="1165"/>
        <v/>
      </c>
      <c r="AV1373" s="199">
        <f t="shared" ca="1" si="1157"/>
        <v>2.0700614507475219</v>
      </c>
      <c r="AX1373" s="162">
        <f t="shared" si="1120"/>
        <v>0</v>
      </c>
      <c r="AY1373" s="162">
        <f t="shared" si="1121"/>
        <v>0</v>
      </c>
      <c r="AZ1373" s="162">
        <f t="shared" si="1122"/>
        <v>0</v>
      </c>
      <c r="BA1373" s="162">
        <f t="shared" si="1123"/>
        <v>0</v>
      </c>
      <c r="BB1373" s="162" t="str">
        <f t="shared" si="1124"/>
        <v/>
      </c>
      <c r="BC1373" s="162" t="str">
        <f t="shared" si="1125"/>
        <v/>
      </c>
      <c r="BD1373" s="162" t="str">
        <f t="shared" si="1126"/>
        <v/>
      </c>
      <c r="BE1373" s="162" t="str">
        <f t="shared" si="1127"/>
        <v/>
      </c>
      <c r="BG1373" s="169">
        <f t="shared" si="1154"/>
        <v>33.272560036345276</v>
      </c>
      <c r="BH1373" s="169">
        <f t="shared" ca="1" si="1155"/>
        <v>2.0381785516175714</v>
      </c>
    </row>
    <row r="1374" spans="11:60" x14ac:dyDescent="0.25">
      <c r="K1374" s="199">
        <f t="shared" si="1128"/>
        <v>33.3239462294516</v>
      </c>
      <c r="L1374" s="201">
        <f t="shared" si="1129"/>
        <v>0.27948268527692333</v>
      </c>
      <c r="M1374" s="201">
        <f t="shared" si="1130"/>
        <v>0.2818331953935877</v>
      </c>
      <c r="N1374" s="201">
        <f t="shared" si="1131"/>
        <v>0.2962372362110286</v>
      </c>
      <c r="O1374" s="201">
        <f t="shared" si="1132"/>
        <v>0.27974091510547561</v>
      </c>
      <c r="P1374" s="201" t="str">
        <f t="shared" si="1133"/>
        <v/>
      </c>
      <c r="Q1374" s="201" t="str">
        <f t="shared" si="1134"/>
        <v/>
      </c>
      <c r="R1374" s="201" t="str">
        <f t="shared" si="1135"/>
        <v/>
      </c>
      <c r="S1374" s="201" t="str">
        <f t="shared" si="1136"/>
        <v/>
      </c>
      <c r="T1374" s="199">
        <f t="shared" si="1137"/>
        <v>0</v>
      </c>
      <c r="U1374" s="199">
        <f t="shared" si="1138"/>
        <v>0</v>
      </c>
      <c r="V1374" s="199">
        <f t="shared" si="1139"/>
        <v>0</v>
      </c>
      <c r="W1374" s="199">
        <f t="shared" si="1140"/>
        <v>0</v>
      </c>
      <c r="X1374" s="199" t="str">
        <f t="shared" si="1141"/>
        <v/>
      </c>
      <c r="Y1374" s="199" t="str">
        <f t="shared" si="1142"/>
        <v/>
      </c>
      <c r="Z1374" s="199" t="str">
        <f t="shared" si="1143"/>
        <v/>
      </c>
      <c r="AA1374" s="199" t="str">
        <f t="shared" si="1144"/>
        <v/>
      </c>
      <c r="AB1374" s="201">
        <f t="shared" ca="1" si="1145"/>
        <v>2.1223165873810586</v>
      </c>
      <c r="AD1374" s="162">
        <f t="shared" si="1146"/>
        <v>0</v>
      </c>
      <c r="AE1374" s="162">
        <f t="shared" si="1147"/>
        <v>0</v>
      </c>
      <c r="AF1374" s="162">
        <f t="shared" si="1148"/>
        <v>0</v>
      </c>
      <c r="AG1374" s="162">
        <f t="shared" si="1149"/>
        <v>0</v>
      </c>
      <c r="AH1374" s="162" t="str">
        <f t="shared" si="1150"/>
        <v/>
      </c>
      <c r="AI1374" s="162" t="str">
        <f t="shared" si="1151"/>
        <v/>
      </c>
      <c r="AJ1374" s="162" t="str">
        <f t="shared" si="1152"/>
        <v/>
      </c>
      <c r="AK1374" s="162" t="str">
        <f t="shared" si="1153"/>
        <v/>
      </c>
      <c r="AM1374" s="199">
        <f t="shared" si="1156"/>
        <v>14.536965509368141</v>
      </c>
      <c r="AN1374" s="197">
        <f t="shared" si="1158"/>
        <v>0</v>
      </c>
      <c r="AO1374" s="197">
        <f t="shared" si="1159"/>
        <v>0</v>
      </c>
      <c r="AP1374" s="197">
        <f t="shared" si="1160"/>
        <v>0</v>
      </c>
      <c r="AQ1374" s="197">
        <f t="shared" si="1161"/>
        <v>0</v>
      </c>
      <c r="AR1374" s="197" t="str">
        <f t="shared" si="1162"/>
        <v/>
      </c>
      <c r="AS1374" s="197" t="str">
        <f t="shared" si="1163"/>
        <v/>
      </c>
      <c r="AT1374" s="197" t="str">
        <f t="shared" si="1164"/>
        <v/>
      </c>
      <c r="AU1374" s="197" t="str">
        <f t="shared" si="1165"/>
        <v/>
      </c>
      <c r="AV1374" s="199">
        <f t="shared" ca="1" si="1157"/>
        <v>2.1261071408178753</v>
      </c>
      <c r="AX1374" s="162">
        <f t="shared" si="1120"/>
        <v>0</v>
      </c>
      <c r="AY1374" s="162">
        <f t="shared" si="1121"/>
        <v>0</v>
      </c>
      <c r="AZ1374" s="162">
        <f t="shared" si="1122"/>
        <v>0</v>
      </c>
      <c r="BA1374" s="162">
        <f t="shared" si="1123"/>
        <v>0</v>
      </c>
      <c r="BB1374" s="162" t="str">
        <f t="shared" si="1124"/>
        <v/>
      </c>
      <c r="BC1374" s="162" t="str">
        <f t="shared" si="1125"/>
        <v/>
      </c>
      <c r="BD1374" s="162" t="str">
        <f t="shared" si="1126"/>
        <v/>
      </c>
      <c r="BE1374" s="162" t="str">
        <f t="shared" si="1127"/>
        <v/>
      </c>
      <c r="BG1374" s="169">
        <f t="shared" si="1154"/>
        <v>33.298253132898438</v>
      </c>
      <c r="BH1374" s="169">
        <f t="shared" ca="1" si="1155"/>
        <v>2.0591700144607361</v>
      </c>
    </row>
    <row r="1375" spans="11:60" x14ac:dyDescent="0.25">
      <c r="K1375" s="199">
        <f t="shared" si="1128"/>
        <v>33.349639326004763</v>
      </c>
      <c r="L1375" s="201">
        <f t="shared" si="1129"/>
        <v>0.27969816922856322</v>
      </c>
      <c r="M1375" s="201">
        <f t="shared" si="1130"/>
        <v>0.28205049161208695</v>
      </c>
      <c r="N1375" s="201">
        <f t="shared" si="1131"/>
        <v>0.29646563808937176</v>
      </c>
      <c r="O1375" s="201">
        <f t="shared" si="1132"/>
        <v>0.27995659815490159</v>
      </c>
      <c r="P1375" s="201" t="str">
        <f t="shared" si="1133"/>
        <v/>
      </c>
      <c r="Q1375" s="201" t="str">
        <f t="shared" si="1134"/>
        <v/>
      </c>
      <c r="R1375" s="201" t="str">
        <f t="shared" si="1135"/>
        <v/>
      </c>
      <c r="S1375" s="201" t="str">
        <f t="shared" si="1136"/>
        <v/>
      </c>
      <c r="T1375" s="199">
        <f t="shared" si="1137"/>
        <v>0</v>
      </c>
      <c r="U1375" s="199">
        <f t="shared" si="1138"/>
        <v>0</v>
      </c>
      <c r="V1375" s="199">
        <f t="shared" si="1139"/>
        <v>0</v>
      </c>
      <c r="W1375" s="199">
        <f t="shared" si="1140"/>
        <v>0</v>
      </c>
      <c r="X1375" s="199" t="str">
        <f t="shared" si="1141"/>
        <v/>
      </c>
      <c r="Y1375" s="199" t="str">
        <f t="shared" si="1142"/>
        <v/>
      </c>
      <c r="Z1375" s="199" t="str">
        <f t="shared" si="1143"/>
        <v/>
      </c>
      <c r="AA1375" s="199" t="str">
        <f t="shared" si="1144"/>
        <v/>
      </c>
      <c r="AB1375" s="201">
        <f t="shared" ca="1" si="1145"/>
        <v>2.003396644266473</v>
      </c>
      <c r="AD1375" s="162">
        <f t="shared" si="1146"/>
        <v>0</v>
      </c>
      <c r="AE1375" s="162">
        <f t="shared" si="1147"/>
        <v>0</v>
      </c>
      <c r="AF1375" s="162">
        <f t="shared" si="1148"/>
        <v>0</v>
      </c>
      <c r="AG1375" s="162">
        <f t="shared" si="1149"/>
        <v>0</v>
      </c>
      <c r="AH1375" s="162" t="str">
        <f t="shared" si="1150"/>
        <v/>
      </c>
      <c r="AI1375" s="162" t="str">
        <f t="shared" si="1151"/>
        <v/>
      </c>
      <c r="AJ1375" s="162" t="str">
        <f t="shared" si="1152"/>
        <v/>
      </c>
      <c r="AK1375" s="162" t="str">
        <f t="shared" si="1153"/>
        <v/>
      </c>
      <c r="AM1375" s="199">
        <f t="shared" si="1156"/>
        <v>14.548182303742653</v>
      </c>
      <c r="AN1375" s="197">
        <f t="shared" si="1158"/>
        <v>0</v>
      </c>
      <c r="AO1375" s="197">
        <f t="shared" si="1159"/>
        <v>0</v>
      </c>
      <c r="AP1375" s="197">
        <f t="shared" si="1160"/>
        <v>0</v>
      </c>
      <c r="AQ1375" s="197">
        <f t="shared" si="1161"/>
        <v>0</v>
      </c>
      <c r="AR1375" s="197" t="str">
        <f t="shared" si="1162"/>
        <v/>
      </c>
      <c r="AS1375" s="197" t="str">
        <f t="shared" si="1163"/>
        <v/>
      </c>
      <c r="AT1375" s="197" t="str">
        <f t="shared" si="1164"/>
        <v/>
      </c>
      <c r="AU1375" s="197" t="str">
        <f t="shared" si="1165"/>
        <v/>
      </c>
      <c r="AV1375" s="199">
        <f t="shared" ca="1" si="1157"/>
        <v>2.0341960476253864</v>
      </c>
      <c r="AX1375" s="162">
        <f t="shared" si="1120"/>
        <v>0</v>
      </c>
      <c r="AY1375" s="162">
        <f t="shared" si="1121"/>
        <v>0</v>
      </c>
      <c r="AZ1375" s="162">
        <f t="shared" si="1122"/>
        <v>0</v>
      </c>
      <c r="BA1375" s="162">
        <f t="shared" si="1123"/>
        <v>0</v>
      </c>
      <c r="BB1375" s="162" t="str">
        <f t="shared" si="1124"/>
        <v/>
      </c>
      <c r="BC1375" s="162" t="str">
        <f t="shared" si="1125"/>
        <v/>
      </c>
      <c r="BD1375" s="162" t="str">
        <f t="shared" si="1126"/>
        <v/>
      </c>
      <c r="BE1375" s="162" t="str">
        <f t="shared" si="1127"/>
        <v/>
      </c>
      <c r="BG1375" s="169">
        <f t="shared" si="1154"/>
        <v>33.3239462294516</v>
      </c>
      <c r="BH1375" s="169">
        <f t="shared" ca="1" si="1155"/>
        <v>2.1223165873810586</v>
      </c>
    </row>
    <row r="1376" spans="11:60" x14ac:dyDescent="0.25">
      <c r="K1376" s="199">
        <f t="shared" si="1128"/>
        <v>33.375332422557925</v>
      </c>
      <c r="L1376" s="201">
        <f t="shared" si="1129"/>
        <v>0.27991365318020311</v>
      </c>
      <c r="M1376" s="201">
        <f t="shared" si="1130"/>
        <v>0.28226778783058626</v>
      </c>
      <c r="N1376" s="201">
        <f t="shared" si="1131"/>
        <v>0.29669403996771487</v>
      </c>
      <c r="O1376" s="201">
        <f t="shared" si="1132"/>
        <v>0.28017228120432752</v>
      </c>
      <c r="P1376" s="201" t="str">
        <f t="shared" si="1133"/>
        <v/>
      </c>
      <c r="Q1376" s="201" t="str">
        <f t="shared" si="1134"/>
        <v/>
      </c>
      <c r="R1376" s="201" t="str">
        <f t="shared" si="1135"/>
        <v/>
      </c>
      <c r="S1376" s="201" t="str">
        <f t="shared" si="1136"/>
        <v/>
      </c>
      <c r="T1376" s="199">
        <f t="shared" si="1137"/>
        <v>0</v>
      </c>
      <c r="U1376" s="199">
        <f t="shared" si="1138"/>
        <v>0</v>
      </c>
      <c r="V1376" s="199">
        <f t="shared" si="1139"/>
        <v>0</v>
      </c>
      <c r="W1376" s="199">
        <f t="shared" si="1140"/>
        <v>0</v>
      </c>
      <c r="X1376" s="199" t="str">
        <f t="shared" si="1141"/>
        <v/>
      </c>
      <c r="Y1376" s="199" t="str">
        <f t="shared" si="1142"/>
        <v/>
      </c>
      <c r="Z1376" s="199" t="str">
        <f t="shared" si="1143"/>
        <v/>
      </c>
      <c r="AA1376" s="199" t="str">
        <f t="shared" si="1144"/>
        <v/>
      </c>
      <c r="AB1376" s="201">
        <f t="shared" ca="1" si="1145"/>
        <v>2.0928403273254483</v>
      </c>
      <c r="AD1376" s="162">
        <f t="shared" si="1146"/>
        <v>0</v>
      </c>
      <c r="AE1376" s="162">
        <f t="shared" si="1147"/>
        <v>0</v>
      </c>
      <c r="AF1376" s="162">
        <f t="shared" si="1148"/>
        <v>0</v>
      </c>
      <c r="AG1376" s="162">
        <f t="shared" si="1149"/>
        <v>0</v>
      </c>
      <c r="AH1376" s="162" t="str">
        <f t="shared" si="1150"/>
        <v/>
      </c>
      <c r="AI1376" s="162" t="str">
        <f t="shared" si="1151"/>
        <v/>
      </c>
      <c r="AJ1376" s="162" t="str">
        <f t="shared" si="1152"/>
        <v/>
      </c>
      <c r="AK1376" s="162" t="str">
        <f t="shared" si="1153"/>
        <v/>
      </c>
      <c r="AM1376" s="199">
        <f t="shared" si="1156"/>
        <v>14.559399098117165</v>
      </c>
      <c r="AN1376" s="197">
        <f t="shared" si="1158"/>
        <v>0</v>
      </c>
      <c r="AO1376" s="197">
        <f t="shared" si="1159"/>
        <v>0</v>
      </c>
      <c r="AP1376" s="197">
        <f t="shared" si="1160"/>
        <v>0</v>
      </c>
      <c r="AQ1376" s="197">
        <f t="shared" si="1161"/>
        <v>0</v>
      </c>
      <c r="AR1376" s="197" t="str">
        <f t="shared" si="1162"/>
        <v/>
      </c>
      <c r="AS1376" s="197" t="str">
        <f t="shared" si="1163"/>
        <v/>
      </c>
      <c r="AT1376" s="197" t="str">
        <f t="shared" si="1164"/>
        <v/>
      </c>
      <c r="AU1376" s="197" t="str">
        <f t="shared" si="1165"/>
        <v/>
      </c>
      <c r="AV1376" s="199">
        <f t="shared" ca="1" si="1157"/>
        <v>2.136040221782991</v>
      </c>
      <c r="AX1376" s="162">
        <f t="shared" si="1120"/>
        <v>0</v>
      </c>
      <c r="AY1376" s="162">
        <f t="shared" si="1121"/>
        <v>0</v>
      </c>
      <c r="AZ1376" s="162">
        <f t="shared" si="1122"/>
        <v>0</v>
      </c>
      <c r="BA1376" s="162">
        <f t="shared" si="1123"/>
        <v>0</v>
      </c>
      <c r="BB1376" s="162" t="str">
        <f t="shared" si="1124"/>
        <v/>
      </c>
      <c r="BC1376" s="162" t="str">
        <f t="shared" si="1125"/>
        <v/>
      </c>
      <c r="BD1376" s="162" t="str">
        <f t="shared" si="1126"/>
        <v/>
      </c>
      <c r="BE1376" s="162" t="str">
        <f t="shared" si="1127"/>
        <v/>
      </c>
      <c r="BG1376" s="169">
        <f t="shared" si="1154"/>
        <v>33.349639326004763</v>
      </c>
      <c r="BH1376" s="169">
        <f t="shared" ca="1" si="1155"/>
        <v>2.003396644266473</v>
      </c>
    </row>
    <row r="1377" spans="11:60" x14ac:dyDescent="0.25">
      <c r="K1377" s="199">
        <f t="shared" si="1128"/>
        <v>33.401025519111087</v>
      </c>
      <c r="L1377" s="201">
        <f t="shared" si="1129"/>
        <v>0.28012913713184295</v>
      </c>
      <c r="M1377" s="201">
        <f t="shared" si="1130"/>
        <v>0.28248508404908557</v>
      </c>
      <c r="N1377" s="201">
        <f t="shared" si="1131"/>
        <v>0.29692244184605798</v>
      </c>
      <c r="O1377" s="201">
        <f t="shared" si="1132"/>
        <v>0.28038796425375351</v>
      </c>
      <c r="P1377" s="201" t="str">
        <f t="shared" si="1133"/>
        <v/>
      </c>
      <c r="Q1377" s="201" t="str">
        <f t="shared" si="1134"/>
        <v/>
      </c>
      <c r="R1377" s="201" t="str">
        <f t="shared" si="1135"/>
        <v/>
      </c>
      <c r="S1377" s="201" t="str">
        <f t="shared" si="1136"/>
        <v/>
      </c>
      <c r="T1377" s="199">
        <f t="shared" si="1137"/>
        <v>0</v>
      </c>
      <c r="U1377" s="199">
        <f t="shared" si="1138"/>
        <v>0</v>
      </c>
      <c r="V1377" s="199">
        <f t="shared" si="1139"/>
        <v>0</v>
      </c>
      <c r="W1377" s="199">
        <f t="shared" si="1140"/>
        <v>0</v>
      </c>
      <c r="X1377" s="199" t="str">
        <f t="shared" si="1141"/>
        <v/>
      </c>
      <c r="Y1377" s="199" t="str">
        <f t="shared" si="1142"/>
        <v/>
      </c>
      <c r="Z1377" s="199" t="str">
        <f t="shared" si="1143"/>
        <v/>
      </c>
      <c r="AA1377" s="199" t="str">
        <f t="shared" si="1144"/>
        <v/>
      </c>
      <c r="AB1377" s="201">
        <f t="shared" ca="1" si="1145"/>
        <v>2.1626275125824441</v>
      </c>
      <c r="AD1377" s="162">
        <f t="shared" si="1146"/>
        <v>0</v>
      </c>
      <c r="AE1377" s="162">
        <f t="shared" si="1147"/>
        <v>0</v>
      </c>
      <c r="AF1377" s="162">
        <f t="shared" si="1148"/>
        <v>0</v>
      </c>
      <c r="AG1377" s="162">
        <f t="shared" si="1149"/>
        <v>0</v>
      </c>
      <c r="AH1377" s="162" t="str">
        <f t="shared" si="1150"/>
        <v/>
      </c>
      <c r="AI1377" s="162" t="str">
        <f t="shared" si="1151"/>
        <v/>
      </c>
      <c r="AJ1377" s="162" t="str">
        <f t="shared" si="1152"/>
        <v/>
      </c>
      <c r="AK1377" s="162" t="str">
        <f t="shared" si="1153"/>
        <v/>
      </c>
      <c r="AM1377" s="199">
        <f t="shared" si="1156"/>
        <v>14.570615892491677</v>
      </c>
      <c r="AN1377" s="197">
        <f t="shared" si="1158"/>
        <v>0</v>
      </c>
      <c r="AO1377" s="197">
        <f t="shared" si="1159"/>
        <v>0</v>
      </c>
      <c r="AP1377" s="197">
        <f t="shared" si="1160"/>
        <v>0</v>
      </c>
      <c r="AQ1377" s="197">
        <f t="shared" si="1161"/>
        <v>0</v>
      </c>
      <c r="AR1377" s="197" t="str">
        <f t="shared" si="1162"/>
        <v/>
      </c>
      <c r="AS1377" s="197" t="str">
        <f t="shared" si="1163"/>
        <v/>
      </c>
      <c r="AT1377" s="197" t="str">
        <f t="shared" si="1164"/>
        <v/>
      </c>
      <c r="AU1377" s="197" t="str">
        <f t="shared" si="1165"/>
        <v/>
      </c>
      <c r="AV1377" s="199">
        <f t="shared" ca="1" si="1157"/>
        <v>2.060459926391522</v>
      </c>
      <c r="AX1377" s="162">
        <f t="shared" si="1120"/>
        <v>0</v>
      </c>
      <c r="AY1377" s="162">
        <f t="shared" si="1121"/>
        <v>0</v>
      </c>
      <c r="AZ1377" s="162">
        <f t="shared" si="1122"/>
        <v>0</v>
      </c>
      <c r="BA1377" s="162">
        <f t="shared" si="1123"/>
        <v>0</v>
      </c>
      <c r="BB1377" s="162" t="str">
        <f t="shared" si="1124"/>
        <v/>
      </c>
      <c r="BC1377" s="162" t="str">
        <f t="shared" si="1125"/>
        <v/>
      </c>
      <c r="BD1377" s="162" t="str">
        <f t="shared" si="1126"/>
        <v/>
      </c>
      <c r="BE1377" s="162" t="str">
        <f t="shared" si="1127"/>
        <v/>
      </c>
      <c r="BG1377" s="169">
        <f t="shared" si="1154"/>
        <v>33.375332422557925</v>
      </c>
      <c r="BH1377" s="169">
        <f t="shared" ca="1" si="1155"/>
        <v>2.0928403273254483</v>
      </c>
    </row>
    <row r="1378" spans="11:60" x14ac:dyDescent="0.25">
      <c r="K1378" s="199">
        <f t="shared" si="1128"/>
        <v>33.42671861566425</v>
      </c>
      <c r="L1378" s="201">
        <f t="shared" si="1129"/>
        <v>0.28034462108348285</v>
      </c>
      <c r="M1378" s="201">
        <f t="shared" si="1130"/>
        <v>0.28270238026758482</v>
      </c>
      <c r="N1378" s="201">
        <f t="shared" si="1131"/>
        <v>0.29715084372440109</v>
      </c>
      <c r="O1378" s="201">
        <f t="shared" si="1132"/>
        <v>0.28060364730317949</v>
      </c>
      <c r="P1378" s="201" t="str">
        <f t="shared" si="1133"/>
        <v/>
      </c>
      <c r="Q1378" s="201" t="str">
        <f t="shared" si="1134"/>
        <v/>
      </c>
      <c r="R1378" s="201" t="str">
        <f t="shared" si="1135"/>
        <v/>
      </c>
      <c r="S1378" s="201" t="str">
        <f t="shared" si="1136"/>
        <v/>
      </c>
      <c r="T1378" s="199">
        <f t="shared" si="1137"/>
        <v>0</v>
      </c>
      <c r="U1378" s="199">
        <f t="shared" si="1138"/>
        <v>0</v>
      </c>
      <c r="V1378" s="199">
        <f t="shared" si="1139"/>
        <v>0</v>
      </c>
      <c r="W1378" s="199">
        <f t="shared" si="1140"/>
        <v>0</v>
      </c>
      <c r="X1378" s="199" t="str">
        <f t="shared" si="1141"/>
        <v/>
      </c>
      <c r="Y1378" s="199" t="str">
        <f t="shared" si="1142"/>
        <v/>
      </c>
      <c r="Z1378" s="199" t="str">
        <f t="shared" si="1143"/>
        <v/>
      </c>
      <c r="AA1378" s="199" t="str">
        <f t="shared" si="1144"/>
        <v/>
      </c>
      <c r="AB1378" s="201">
        <f t="shared" ca="1" si="1145"/>
        <v>2.1653715858166263</v>
      </c>
      <c r="AD1378" s="162">
        <f t="shared" si="1146"/>
        <v>0</v>
      </c>
      <c r="AE1378" s="162">
        <f t="shared" si="1147"/>
        <v>0</v>
      </c>
      <c r="AF1378" s="162">
        <f t="shared" si="1148"/>
        <v>0</v>
      </c>
      <c r="AG1378" s="162">
        <f t="shared" si="1149"/>
        <v>0</v>
      </c>
      <c r="AH1378" s="162" t="str">
        <f t="shared" si="1150"/>
        <v/>
      </c>
      <c r="AI1378" s="162" t="str">
        <f t="shared" si="1151"/>
        <v/>
      </c>
      <c r="AJ1378" s="162" t="str">
        <f t="shared" si="1152"/>
        <v/>
      </c>
      <c r="AK1378" s="162" t="str">
        <f t="shared" si="1153"/>
        <v/>
      </c>
      <c r="AM1378" s="199">
        <f t="shared" si="1156"/>
        <v>14.581832686866189</v>
      </c>
      <c r="AN1378" s="197">
        <f t="shared" si="1158"/>
        <v>0</v>
      </c>
      <c r="AO1378" s="197">
        <f t="shared" si="1159"/>
        <v>0</v>
      </c>
      <c r="AP1378" s="197">
        <f t="shared" si="1160"/>
        <v>0</v>
      </c>
      <c r="AQ1378" s="197">
        <f t="shared" si="1161"/>
        <v>0</v>
      </c>
      <c r="AR1378" s="197" t="str">
        <f t="shared" si="1162"/>
        <v/>
      </c>
      <c r="AS1378" s="197" t="str">
        <f t="shared" si="1163"/>
        <v/>
      </c>
      <c r="AT1378" s="197" t="str">
        <f t="shared" si="1164"/>
        <v/>
      </c>
      <c r="AU1378" s="197" t="str">
        <f t="shared" si="1165"/>
        <v/>
      </c>
      <c r="AV1378" s="199">
        <f t="shared" ca="1" si="1157"/>
        <v>2.129917318364722</v>
      </c>
      <c r="AX1378" s="162">
        <f t="shared" si="1120"/>
        <v>0</v>
      </c>
      <c r="AY1378" s="162">
        <f t="shared" si="1121"/>
        <v>0</v>
      </c>
      <c r="AZ1378" s="162">
        <f t="shared" si="1122"/>
        <v>0</v>
      </c>
      <c r="BA1378" s="162">
        <f t="shared" si="1123"/>
        <v>0</v>
      </c>
      <c r="BB1378" s="162" t="str">
        <f t="shared" si="1124"/>
        <v/>
      </c>
      <c r="BC1378" s="162" t="str">
        <f t="shared" si="1125"/>
        <v/>
      </c>
      <c r="BD1378" s="162" t="str">
        <f t="shared" si="1126"/>
        <v/>
      </c>
      <c r="BE1378" s="162" t="str">
        <f t="shared" si="1127"/>
        <v/>
      </c>
      <c r="BG1378" s="169">
        <f t="shared" si="1154"/>
        <v>33.401025519111087</v>
      </c>
      <c r="BH1378" s="169">
        <f t="shared" ca="1" si="1155"/>
        <v>2.1626275125824441</v>
      </c>
    </row>
    <row r="1379" spans="11:60" x14ac:dyDescent="0.25">
      <c r="K1379" s="199">
        <f t="shared" si="1128"/>
        <v>33.452411712217412</v>
      </c>
      <c r="L1379" s="201">
        <f t="shared" si="1129"/>
        <v>0.28056010503512274</v>
      </c>
      <c r="M1379" s="201">
        <f t="shared" si="1130"/>
        <v>0.28291967648608418</v>
      </c>
      <c r="N1379" s="201">
        <f t="shared" si="1131"/>
        <v>0.2973792456027442</v>
      </c>
      <c r="O1379" s="201">
        <f t="shared" si="1132"/>
        <v>0.28081933035260542</v>
      </c>
      <c r="P1379" s="201" t="str">
        <f t="shared" si="1133"/>
        <v/>
      </c>
      <c r="Q1379" s="201" t="str">
        <f t="shared" si="1134"/>
        <v/>
      </c>
      <c r="R1379" s="201" t="str">
        <f t="shared" si="1135"/>
        <v/>
      </c>
      <c r="S1379" s="201" t="str">
        <f t="shared" si="1136"/>
        <v/>
      </c>
      <c r="T1379" s="199">
        <f t="shared" si="1137"/>
        <v>0</v>
      </c>
      <c r="U1379" s="199">
        <f t="shared" si="1138"/>
        <v>0</v>
      </c>
      <c r="V1379" s="199">
        <f t="shared" si="1139"/>
        <v>0</v>
      </c>
      <c r="W1379" s="199">
        <f t="shared" si="1140"/>
        <v>0</v>
      </c>
      <c r="X1379" s="199" t="str">
        <f t="shared" si="1141"/>
        <v/>
      </c>
      <c r="Y1379" s="199" t="str">
        <f t="shared" si="1142"/>
        <v/>
      </c>
      <c r="Z1379" s="199" t="str">
        <f t="shared" si="1143"/>
        <v/>
      </c>
      <c r="AA1379" s="199" t="str">
        <f t="shared" si="1144"/>
        <v/>
      </c>
      <c r="AB1379" s="201">
        <f t="shared" ca="1" si="1145"/>
        <v>2.1287702875683414</v>
      </c>
      <c r="AD1379" s="162">
        <f t="shared" si="1146"/>
        <v>0</v>
      </c>
      <c r="AE1379" s="162">
        <f t="shared" si="1147"/>
        <v>0</v>
      </c>
      <c r="AF1379" s="162">
        <f t="shared" si="1148"/>
        <v>0</v>
      </c>
      <c r="AG1379" s="162">
        <f t="shared" si="1149"/>
        <v>0</v>
      </c>
      <c r="AH1379" s="162" t="str">
        <f t="shared" si="1150"/>
        <v/>
      </c>
      <c r="AI1379" s="162" t="str">
        <f t="shared" si="1151"/>
        <v/>
      </c>
      <c r="AJ1379" s="162" t="str">
        <f t="shared" si="1152"/>
        <v/>
      </c>
      <c r="AK1379" s="162" t="str">
        <f t="shared" si="1153"/>
        <v/>
      </c>
      <c r="AM1379" s="199">
        <f t="shared" si="1156"/>
        <v>14.593049481240701</v>
      </c>
      <c r="AN1379" s="197">
        <f t="shared" si="1158"/>
        <v>0</v>
      </c>
      <c r="AO1379" s="197">
        <f t="shared" si="1159"/>
        <v>0</v>
      </c>
      <c r="AP1379" s="197">
        <f t="shared" si="1160"/>
        <v>0</v>
      </c>
      <c r="AQ1379" s="197">
        <f t="shared" si="1161"/>
        <v>0</v>
      </c>
      <c r="AR1379" s="197" t="str">
        <f t="shared" si="1162"/>
        <v/>
      </c>
      <c r="AS1379" s="197" t="str">
        <f t="shared" si="1163"/>
        <v/>
      </c>
      <c r="AT1379" s="197" t="str">
        <f t="shared" si="1164"/>
        <v/>
      </c>
      <c r="AU1379" s="197" t="str">
        <f t="shared" si="1165"/>
        <v/>
      </c>
      <c r="AV1379" s="199">
        <f t="shared" ca="1" si="1157"/>
        <v>2.0997284236538398</v>
      </c>
      <c r="AX1379" s="162">
        <f t="shared" si="1120"/>
        <v>0</v>
      </c>
      <c r="AY1379" s="162">
        <f t="shared" si="1121"/>
        <v>0</v>
      </c>
      <c r="AZ1379" s="162">
        <f t="shared" si="1122"/>
        <v>0</v>
      </c>
      <c r="BA1379" s="162">
        <f t="shared" si="1123"/>
        <v>0</v>
      </c>
      <c r="BB1379" s="162" t="str">
        <f t="shared" si="1124"/>
        <v/>
      </c>
      <c r="BC1379" s="162" t="str">
        <f t="shared" si="1125"/>
        <v/>
      </c>
      <c r="BD1379" s="162" t="str">
        <f t="shared" si="1126"/>
        <v/>
      </c>
      <c r="BE1379" s="162" t="str">
        <f t="shared" si="1127"/>
        <v/>
      </c>
      <c r="BG1379" s="169">
        <f t="shared" si="1154"/>
        <v>33.42671861566425</v>
      </c>
      <c r="BH1379" s="169">
        <f t="shared" ca="1" si="1155"/>
        <v>2.1653715858166263</v>
      </c>
    </row>
    <row r="1380" spans="11:60" x14ac:dyDescent="0.25">
      <c r="K1380" s="199">
        <f t="shared" si="1128"/>
        <v>33.478104808770574</v>
      </c>
      <c r="L1380" s="201">
        <f t="shared" si="1129"/>
        <v>0.28077558898676258</v>
      </c>
      <c r="M1380" s="201">
        <f t="shared" si="1130"/>
        <v>0.28313697270458343</v>
      </c>
      <c r="N1380" s="201">
        <f t="shared" si="1131"/>
        <v>0.29760764748108731</v>
      </c>
      <c r="O1380" s="201">
        <f t="shared" si="1132"/>
        <v>0.28103501340203135</v>
      </c>
      <c r="P1380" s="201" t="str">
        <f t="shared" si="1133"/>
        <v/>
      </c>
      <c r="Q1380" s="201" t="str">
        <f t="shared" si="1134"/>
        <v/>
      </c>
      <c r="R1380" s="201" t="str">
        <f t="shared" si="1135"/>
        <v/>
      </c>
      <c r="S1380" s="201" t="str">
        <f t="shared" si="1136"/>
        <v/>
      </c>
      <c r="T1380" s="199">
        <f t="shared" si="1137"/>
        <v>0</v>
      </c>
      <c r="U1380" s="199">
        <f t="shared" si="1138"/>
        <v>0</v>
      </c>
      <c r="V1380" s="199">
        <f t="shared" si="1139"/>
        <v>0</v>
      </c>
      <c r="W1380" s="199">
        <f t="shared" si="1140"/>
        <v>0</v>
      </c>
      <c r="X1380" s="199" t="str">
        <f t="shared" si="1141"/>
        <v/>
      </c>
      <c r="Y1380" s="199" t="str">
        <f t="shared" si="1142"/>
        <v/>
      </c>
      <c r="Z1380" s="199" t="str">
        <f t="shared" si="1143"/>
        <v/>
      </c>
      <c r="AA1380" s="199" t="str">
        <f t="shared" si="1144"/>
        <v/>
      </c>
      <c r="AB1380" s="201">
        <f t="shared" ca="1" si="1145"/>
        <v>2.0748466175470139</v>
      </c>
      <c r="AD1380" s="162">
        <f t="shared" si="1146"/>
        <v>0</v>
      </c>
      <c r="AE1380" s="162">
        <f t="shared" si="1147"/>
        <v>0</v>
      </c>
      <c r="AF1380" s="162">
        <f t="shared" si="1148"/>
        <v>0</v>
      </c>
      <c r="AG1380" s="162">
        <f t="shared" si="1149"/>
        <v>0</v>
      </c>
      <c r="AH1380" s="162" t="str">
        <f t="shared" si="1150"/>
        <v/>
      </c>
      <c r="AI1380" s="162" t="str">
        <f t="shared" si="1151"/>
        <v/>
      </c>
      <c r="AJ1380" s="162" t="str">
        <f t="shared" si="1152"/>
        <v/>
      </c>
      <c r="AK1380" s="162" t="str">
        <f t="shared" si="1153"/>
        <v/>
      </c>
      <c r="AM1380" s="199">
        <f t="shared" si="1156"/>
        <v>14.604266275615213</v>
      </c>
      <c r="AN1380" s="197">
        <f t="shared" si="1158"/>
        <v>0</v>
      </c>
      <c r="AO1380" s="197">
        <f t="shared" si="1159"/>
        <v>0</v>
      </c>
      <c r="AP1380" s="197">
        <f t="shared" si="1160"/>
        <v>0</v>
      </c>
      <c r="AQ1380" s="197">
        <f t="shared" si="1161"/>
        <v>0</v>
      </c>
      <c r="AR1380" s="197" t="str">
        <f t="shared" si="1162"/>
        <v/>
      </c>
      <c r="AS1380" s="197" t="str">
        <f t="shared" si="1163"/>
        <v/>
      </c>
      <c r="AT1380" s="197" t="str">
        <f t="shared" si="1164"/>
        <v/>
      </c>
      <c r="AU1380" s="197" t="str">
        <f t="shared" si="1165"/>
        <v/>
      </c>
      <c r="AV1380" s="199">
        <f t="shared" ca="1" si="1157"/>
        <v>2.1943680906922789</v>
      </c>
      <c r="AX1380" s="162">
        <f t="shared" si="1120"/>
        <v>0</v>
      </c>
      <c r="AY1380" s="162">
        <f t="shared" si="1121"/>
        <v>0</v>
      </c>
      <c r="AZ1380" s="162">
        <f t="shared" si="1122"/>
        <v>0</v>
      </c>
      <c r="BA1380" s="162">
        <f t="shared" si="1123"/>
        <v>0</v>
      </c>
      <c r="BB1380" s="162" t="str">
        <f t="shared" si="1124"/>
        <v/>
      </c>
      <c r="BC1380" s="162" t="str">
        <f t="shared" si="1125"/>
        <v/>
      </c>
      <c r="BD1380" s="162" t="str">
        <f t="shared" si="1126"/>
        <v/>
      </c>
      <c r="BE1380" s="162" t="str">
        <f t="shared" si="1127"/>
        <v/>
      </c>
      <c r="BG1380" s="169">
        <f t="shared" si="1154"/>
        <v>33.452411712217412</v>
      </c>
      <c r="BH1380" s="169">
        <f t="shared" ca="1" si="1155"/>
        <v>2.1287702875683414</v>
      </c>
    </row>
    <row r="1381" spans="11:60" x14ac:dyDescent="0.25">
      <c r="K1381" s="199">
        <f t="shared" si="1128"/>
        <v>33.503797905323736</v>
      </c>
      <c r="L1381" s="201">
        <f t="shared" si="1129"/>
        <v>0.28099107293840248</v>
      </c>
      <c r="M1381" s="201">
        <f t="shared" si="1130"/>
        <v>0.28335426892308274</v>
      </c>
      <c r="N1381" s="201">
        <f t="shared" si="1131"/>
        <v>0.29783604935943048</v>
      </c>
      <c r="O1381" s="201">
        <f t="shared" si="1132"/>
        <v>0.28125069645145734</v>
      </c>
      <c r="P1381" s="201" t="str">
        <f t="shared" si="1133"/>
        <v/>
      </c>
      <c r="Q1381" s="201" t="str">
        <f t="shared" si="1134"/>
        <v/>
      </c>
      <c r="R1381" s="201" t="str">
        <f t="shared" si="1135"/>
        <v/>
      </c>
      <c r="S1381" s="201" t="str">
        <f t="shared" si="1136"/>
        <v/>
      </c>
      <c r="T1381" s="199">
        <f t="shared" si="1137"/>
        <v>0</v>
      </c>
      <c r="U1381" s="199">
        <f t="shared" si="1138"/>
        <v>0</v>
      </c>
      <c r="V1381" s="199">
        <f t="shared" si="1139"/>
        <v>0</v>
      </c>
      <c r="W1381" s="199">
        <f t="shared" si="1140"/>
        <v>0</v>
      </c>
      <c r="X1381" s="199" t="str">
        <f t="shared" si="1141"/>
        <v/>
      </c>
      <c r="Y1381" s="199" t="str">
        <f t="shared" si="1142"/>
        <v/>
      </c>
      <c r="Z1381" s="199" t="str">
        <f t="shared" si="1143"/>
        <v/>
      </c>
      <c r="AA1381" s="199" t="str">
        <f t="shared" si="1144"/>
        <v/>
      </c>
      <c r="AB1381" s="201">
        <f t="shared" ca="1" si="1145"/>
        <v>2.0078647240081682</v>
      </c>
      <c r="AD1381" s="162">
        <f t="shared" si="1146"/>
        <v>0</v>
      </c>
      <c r="AE1381" s="162">
        <f t="shared" si="1147"/>
        <v>0</v>
      </c>
      <c r="AF1381" s="162">
        <f t="shared" si="1148"/>
        <v>0</v>
      </c>
      <c r="AG1381" s="162">
        <f t="shared" si="1149"/>
        <v>0</v>
      </c>
      <c r="AH1381" s="162" t="str">
        <f t="shared" si="1150"/>
        <v/>
      </c>
      <c r="AI1381" s="162" t="str">
        <f t="shared" si="1151"/>
        <v/>
      </c>
      <c r="AJ1381" s="162" t="str">
        <f t="shared" si="1152"/>
        <v/>
      </c>
      <c r="AK1381" s="162" t="str">
        <f t="shared" si="1153"/>
        <v/>
      </c>
      <c r="AM1381" s="199">
        <f t="shared" si="1156"/>
        <v>14.615483069989725</v>
      </c>
      <c r="AN1381" s="197">
        <f t="shared" si="1158"/>
        <v>0</v>
      </c>
      <c r="AO1381" s="197">
        <f t="shared" si="1159"/>
        <v>0</v>
      </c>
      <c r="AP1381" s="197">
        <f t="shared" si="1160"/>
        <v>0</v>
      </c>
      <c r="AQ1381" s="197">
        <f t="shared" si="1161"/>
        <v>0</v>
      </c>
      <c r="AR1381" s="197" t="str">
        <f t="shared" si="1162"/>
        <v/>
      </c>
      <c r="AS1381" s="197" t="str">
        <f t="shared" si="1163"/>
        <v/>
      </c>
      <c r="AT1381" s="197" t="str">
        <f t="shared" si="1164"/>
        <v/>
      </c>
      <c r="AU1381" s="197" t="str">
        <f t="shared" si="1165"/>
        <v/>
      </c>
      <c r="AV1381" s="199">
        <f t="shared" ca="1" si="1157"/>
        <v>2.0491116055029908</v>
      </c>
      <c r="AX1381" s="162">
        <f t="shared" si="1120"/>
        <v>0</v>
      </c>
      <c r="AY1381" s="162">
        <f t="shared" si="1121"/>
        <v>0</v>
      </c>
      <c r="AZ1381" s="162">
        <f t="shared" si="1122"/>
        <v>0</v>
      </c>
      <c r="BA1381" s="162">
        <f t="shared" si="1123"/>
        <v>0</v>
      </c>
      <c r="BB1381" s="162" t="str">
        <f t="shared" si="1124"/>
        <v/>
      </c>
      <c r="BC1381" s="162" t="str">
        <f t="shared" si="1125"/>
        <v/>
      </c>
      <c r="BD1381" s="162" t="str">
        <f t="shared" si="1126"/>
        <v/>
      </c>
      <c r="BE1381" s="162" t="str">
        <f t="shared" si="1127"/>
        <v/>
      </c>
      <c r="BG1381" s="169">
        <f t="shared" si="1154"/>
        <v>33.478104808770574</v>
      </c>
      <c r="BH1381" s="169">
        <f t="shared" ca="1" si="1155"/>
        <v>2.0748466175470139</v>
      </c>
    </row>
    <row r="1382" spans="11:60" x14ac:dyDescent="0.25">
      <c r="K1382" s="199">
        <f t="shared" si="1128"/>
        <v>33.529491001876899</v>
      </c>
      <c r="L1382" s="201">
        <f t="shared" si="1129"/>
        <v>0.28120655689004237</v>
      </c>
      <c r="M1382" s="201">
        <f t="shared" si="1130"/>
        <v>0.28357156514158205</v>
      </c>
      <c r="N1382" s="201">
        <f t="shared" si="1131"/>
        <v>0.29806445123777359</v>
      </c>
      <c r="O1382" s="201">
        <f t="shared" si="1132"/>
        <v>0.28146637950088332</v>
      </c>
      <c r="P1382" s="201" t="str">
        <f t="shared" si="1133"/>
        <v/>
      </c>
      <c r="Q1382" s="201" t="str">
        <f t="shared" si="1134"/>
        <v/>
      </c>
      <c r="R1382" s="201" t="str">
        <f t="shared" si="1135"/>
        <v/>
      </c>
      <c r="S1382" s="201" t="str">
        <f t="shared" si="1136"/>
        <v/>
      </c>
      <c r="T1382" s="199">
        <f t="shared" si="1137"/>
        <v>0</v>
      </c>
      <c r="U1382" s="199">
        <f t="shared" si="1138"/>
        <v>0</v>
      </c>
      <c r="V1382" s="199">
        <f t="shared" si="1139"/>
        <v>0</v>
      </c>
      <c r="W1382" s="199">
        <f t="shared" si="1140"/>
        <v>0</v>
      </c>
      <c r="X1382" s="199" t="str">
        <f t="shared" si="1141"/>
        <v/>
      </c>
      <c r="Y1382" s="199" t="str">
        <f t="shared" si="1142"/>
        <v/>
      </c>
      <c r="Z1382" s="199" t="str">
        <f t="shared" si="1143"/>
        <v/>
      </c>
      <c r="AA1382" s="199" t="str">
        <f t="shared" si="1144"/>
        <v/>
      </c>
      <c r="AB1382" s="201">
        <f t="shared" ca="1" si="1145"/>
        <v>2.0166809017672529</v>
      </c>
      <c r="AD1382" s="162">
        <f t="shared" si="1146"/>
        <v>0</v>
      </c>
      <c r="AE1382" s="162">
        <f t="shared" si="1147"/>
        <v>0</v>
      </c>
      <c r="AF1382" s="162">
        <f t="shared" si="1148"/>
        <v>0</v>
      </c>
      <c r="AG1382" s="162">
        <f t="shared" si="1149"/>
        <v>0</v>
      </c>
      <c r="AH1382" s="162" t="str">
        <f t="shared" si="1150"/>
        <v/>
      </c>
      <c r="AI1382" s="162" t="str">
        <f t="shared" si="1151"/>
        <v/>
      </c>
      <c r="AJ1382" s="162" t="str">
        <f t="shared" si="1152"/>
        <v/>
      </c>
      <c r="AK1382" s="162" t="str">
        <f t="shared" si="1153"/>
        <v/>
      </c>
      <c r="AM1382" s="199">
        <f t="shared" si="1156"/>
        <v>14.626699864364237</v>
      </c>
      <c r="AN1382" s="197">
        <f t="shared" si="1158"/>
        <v>0</v>
      </c>
      <c r="AO1382" s="197">
        <f t="shared" si="1159"/>
        <v>0</v>
      </c>
      <c r="AP1382" s="197">
        <f t="shared" si="1160"/>
        <v>0</v>
      </c>
      <c r="AQ1382" s="197">
        <f t="shared" si="1161"/>
        <v>0</v>
      </c>
      <c r="AR1382" s="197" t="str">
        <f t="shared" si="1162"/>
        <v/>
      </c>
      <c r="AS1382" s="197" t="str">
        <f t="shared" si="1163"/>
        <v/>
      </c>
      <c r="AT1382" s="197" t="str">
        <f t="shared" si="1164"/>
        <v/>
      </c>
      <c r="AU1382" s="197" t="str">
        <f t="shared" si="1165"/>
        <v/>
      </c>
      <c r="AV1382" s="199">
        <f t="shared" ca="1" si="1157"/>
        <v>2.1232317821761333</v>
      </c>
      <c r="AX1382" s="162">
        <f t="shared" si="1120"/>
        <v>0</v>
      </c>
      <c r="AY1382" s="162">
        <f t="shared" si="1121"/>
        <v>0</v>
      </c>
      <c r="AZ1382" s="162">
        <f t="shared" si="1122"/>
        <v>0</v>
      </c>
      <c r="BA1382" s="162">
        <f t="shared" si="1123"/>
        <v>0</v>
      </c>
      <c r="BB1382" s="162" t="str">
        <f t="shared" si="1124"/>
        <v/>
      </c>
      <c r="BC1382" s="162" t="str">
        <f t="shared" si="1125"/>
        <v/>
      </c>
      <c r="BD1382" s="162" t="str">
        <f t="shared" si="1126"/>
        <v/>
      </c>
      <c r="BE1382" s="162" t="str">
        <f t="shared" si="1127"/>
        <v/>
      </c>
      <c r="BG1382" s="169">
        <f t="shared" si="1154"/>
        <v>33.503797905323736</v>
      </c>
      <c r="BH1382" s="169">
        <f t="shared" ca="1" si="1155"/>
        <v>2.0078647240081682</v>
      </c>
    </row>
    <row r="1383" spans="11:60" x14ac:dyDescent="0.25">
      <c r="K1383" s="199">
        <f t="shared" si="1128"/>
        <v>33.555184098430061</v>
      </c>
      <c r="L1383" s="201">
        <f t="shared" si="1129"/>
        <v>0.28142204084168221</v>
      </c>
      <c r="M1383" s="201">
        <f t="shared" si="1130"/>
        <v>0.2837888613600813</v>
      </c>
      <c r="N1383" s="201">
        <f t="shared" si="1131"/>
        <v>0.2982928531161167</v>
      </c>
      <c r="O1383" s="201">
        <f t="shared" si="1132"/>
        <v>0.28168206255030925</v>
      </c>
      <c r="P1383" s="201" t="str">
        <f t="shared" si="1133"/>
        <v/>
      </c>
      <c r="Q1383" s="201" t="str">
        <f t="shared" si="1134"/>
        <v/>
      </c>
      <c r="R1383" s="201" t="str">
        <f t="shared" si="1135"/>
        <v/>
      </c>
      <c r="S1383" s="201" t="str">
        <f t="shared" si="1136"/>
        <v/>
      </c>
      <c r="T1383" s="199">
        <f t="shared" si="1137"/>
        <v>0</v>
      </c>
      <c r="U1383" s="199">
        <f t="shared" si="1138"/>
        <v>0</v>
      </c>
      <c r="V1383" s="199">
        <f t="shared" si="1139"/>
        <v>0</v>
      </c>
      <c r="W1383" s="199">
        <f t="shared" si="1140"/>
        <v>0</v>
      </c>
      <c r="X1383" s="199" t="str">
        <f t="shared" si="1141"/>
        <v/>
      </c>
      <c r="Y1383" s="199" t="str">
        <f t="shared" si="1142"/>
        <v/>
      </c>
      <c r="Z1383" s="199" t="str">
        <f t="shared" si="1143"/>
        <v/>
      </c>
      <c r="AA1383" s="199" t="str">
        <f t="shared" si="1144"/>
        <v/>
      </c>
      <c r="AB1383" s="201">
        <f t="shared" ca="1" si="1145"/>
        <v>2.0908975823805509</v>
      </c>
      <c r="AD1383" s="162">
        <f t="shared" si="1146"/>
        <v>0</v>
      </c>
      <c r="AE1383" s="162">
        <f t="shared" si="1147"/>
        <v>0</v>
      </c>
      <c r="AF1383" s="162">
        <f t="shared" si="1148"/>
        <v>0</v>
      </c>
      <c r="AG1383" s="162">
        <f t="shared" si="1149"/>
        <v>0</v>
      </c>
      <c r="AH1383" s="162" t="str">
        <f t="shared" si="1150"/>
        <v/>
      </c>
      <c r="AI1383" s="162" t="str">
        <f t="shared" si="1151"/>
        <v/>
      </c>
      <c r="AJ1383" s="162" t="str">
        <f t="shared" si="1152"/>
        <v/>
      </c>
      <c r="AK1383" s="162" t="str">
        <f t="shared" si="1153"/>
        <v/>
      </c>
      <c r="AM1383" s="199">
        <f t="shared" si="1156"/>
        <v>14.637916658738749</v>
      </c>
      <c r="AN1383" s="197">
        <f t="shared" si="1158"/>
        <v>0</v>
      </c>
      <c r="AO1383" s="197">
        <f t="shared" si="1159"/>
        <v>0</v>
      </c>
      <c r="AP1383" s="197">
        <f t="shared" si="1160"/>
        <v>0</v>
      </c>
      <c r="AQ1383" s="197">
        <f t="shared" si="1161"/>
        <v>0</v>
      </c>
      <c r="AR1383" s="197" t="str">
        <f t="shared" si="1162"/>
        <v/>
      </c>
      <c r="AS1383" s="197" t="str">
        <f t="shared" si="1163"/>
        <v/>
      </c>
      <c r="AT1383" s="197" t="str">
        <f t="shared" si="1164"/>
        <v/>
      </c>
      <c r="AU1383" s="197" t="str">
        <f t="shared" si="1165"/>
        <v/>
      </c>
      <c r="AV1383" s="199">
        <f t="shared" ca="1" si="1157"/>
        <v>2.1020628707624049</v>
      </c>
      <c r="AX1383" s="162">
        <f t="shared" si="1120"/>
        <v>0</v>
      </c>
      <c r="AY1383" s="162">
        <f t="shared" si="1121"/>
        <v>0</v>
      </c>
      <c r="AZ1383" s="162">
        <f t="shared" si="1122"/>
        <v>0</v>
      </c>
      <c r="BA1383" s="162">
        <f t="shared" si="1123"/>
        <v>0</v>
      </c>
      <c r="BB1383" s="162" t="str">
        <f t="shared" si="1124"/>
        <v/>
      </c>
      <c r="BC1383" s="162" t="str">
        <f t="shared" si="1125"/>
        <v/>
      </c>
      <c r="BD1383" s="162" t="str">
        <f t="shared" si="1126"/>
        <v/>
      </c>
      <c r="BE1383" s="162" t="str">
        <f t="shared" si="1127"/>
        <v/>
      </c>
      <c r="BG1383" s="169">
        <f t="shared" si="1154"/>
        <v>33.529491001876899</v>
      </c>
      <c r="BH1383" s="169">
        <f t="shared" ca="1" si="1155"/>
        <v>2.0166809017672529</v>
      </c>
    </row>
    <row r="1384" spans="11:60" x14ac:dyDescent="0.25">
      <c r="K1384" s="199">
        <f t="shared" si="1128"/>
        <v>33.580877194983223</v>
      </c>
      <c r="L1384" s="201">
        <f t="shared" si="1129"/>
        <v>0.2816375247933221</v>
      </c>
      <c r="M1384" s="201">
        <f t="shared" si="1130"/>
        <v>0.28400615757858061</v>
      </c>
      <c r="N1384" s="201">
        <f t="shared" si="1131"/>
        <v>0.29852125499445986</v>
      </c>
      <c r="O1384" s="201">
        <f t="shared" si="1132"/>
        <v>0.28189774559973524</v>
      </c>
      <c r="P1384" s="201" t="str">
        <f t="shared" si="1133"/>
        <v/>
      </c>
      <c r="Q1384" s="201" t="str">
        <f t="shared" si="1134"/>
        <v/>
      </c>
      <c r="R1384" s="201" t="str">
        <f t="shared" si="1135"/>
        <v/>
      </c>
      <c r="S1384" s="201" t="str">
        <f t="shared" si="1136"/>
        <v/>
      </c>
      <c r="T1384" s="199">
        <f t="shared" si="1137"/>
        <v>0</v>
      </c>
      <c r="U1384" s="199">
        <f t="shared" si="1138"/>
        <v>0</v>
      </c>
      <c r="V1384" s="199">
        <f t="shared" si="1139"/>
        <v>0</v>
      </c>
      <c r="W1384" s="199">
        <f t="shared" si="1140"/>
        <v>0</v>
      </c>
      <c r="X1384" s="199" t="str">
        <f t="shared" si="1141"/>
        <v/>
      </c>
      <c r="Y1384" s="199" t="str">
        <f t="shared" si="1142"/>
        <v/>
      </c>
      <c r="Z1384" s="199" t="str">
        <f t="shared" si="1143"/>
        <v/>
      </c>
      <c r="AA1384" s="199" t="str">
        <f t="shared" si="1144"/>
        <v/>
      </c>
      <c r="AB1384" s="201">
        <f t="shared" ca="1" si="1145"/>
        <v>2.1579370087207477</v>
      </c>
      <c r="AD1384" s="162">
        <f t="shared" si="1146"/>
        <v>0</v>
      </c>
      <c r="AE1384" s="162">
        <f t="shared" si="1147"/>
        <v>0</v>
      </c>
      <c r="AF1384" s="162">
        <f t="shared" si="1148"/>
        <v>0</v>
      </c>
      <c r="AG1384" s="162">
        <f t="shared" si="1149"/>
        <v>0</v>
      </c>
      <c r="AH1384" s="162" t="str">
        <f t="shared" si="1150"/>
        <v/>
      </c>
      <c r="AI1384" s="162" t="str">
        <f t="shared" si="1151"/>
        <v/>
      </c>
      <c r="AJ1384" s="162" t="str">
        <f t="shared" si="1152"/>
        <v/>
      </c>
      <c r="AK1384" s="162" t="str">
        <f t="shared" si="1153"/>
        <v/>
      </c>
      <c r="AM1384" s="199">
        <f t="shared" si="1156"/>
        <v>14.649133453113262</v>
      </c>
      <c r="AN1384" s="197">
        <f t="shared" si="1158"/>
        <v>0</v>
      </c>
      <c r="AO1384" s="197">
        <f t="shared" si="1159"/>
        <v>0</v>
      </c>
      <c r="AP1384" s="197">
        <f t="shared" si="1160"/>
        <v>0</v>
      </c>
      <c r="AQ1384" s="197">
        <f t="shared" si="1161"/>
        <v>0</v>
      </c>
      <c r="AR1384" s="197" t="str">
        <f t="shared" si="1162"/>
        <v/>
      </c>
      <c r="AS1384" s="197" t="str">
        <f t="shared" si="1163"/>
        <v/>
      </c>
      <c r="AT1384" s="197" t="str">
        <f t="shared" si="1164"/>
        <v/>
      </c>
      <c r="AU1384" s="197" t="str">
        <f t="shared" si="1165"/>
        <v/>
      </c>
      <c r="AV1384" s="199">
        <f t="shared" ca="1" si="1157"/>
        <v>2.073931859553972</v>
      </c>
      <c r="AX1384" s="162">
        <f t="shared" si="1120"/>
        <v>0</v>
      </c>
      <c r="AY1384" s="162">
        <f t="shared" si="1121"/>
        <v>0</v>
      </c>
      <c r="AZ1384" s="162">
        <f t="shared" si="1122"/>
        <v>0</v>
      </c>
      <c r="BA1384" s="162">
        <f t="shared" si="1123"/>
        <v>0</v>
      </c>
      <c r="BB1384" s="162" t="str">
        <f t="shared" si="1124"/>
        <v/>
      </c>
      <c r="BC1384" s="162" t="str">
        <f t="shared" si="1125"/>
        <v/>
      </c>
      <c r="BD1384" s="162" t="str">
        <f t="shared" si="1126"/>
        <v/>
      </c>
      <c r="BE1384" s="162" t="str">
        <f t="shared" si="1127"/>
        <v/>
      </c>
      <c r="BG1384" s="169">
        <f t="shared" si="1154"/>
        <v>33.555184098430061</v>
      </c>
      <c r="BH1384" s="169">
        <f t="shared" ca="1" si="1155"/>
        <v>2.0908975823805509</v>
      </c>
    </row>
    <row r="1385" spans="11:60" x14ac:dyDescent="0.25">
      <c r="K1385" s="199">
        <f t="shared" si="1128"/>
        <v>33.606570291536386</v>
      </c>
      <c r="L1385" s="201">
        <f t="shared" si="1129"/>
        <v>0.281853008744962</v>
      </c>
      <c r="M1385" s="201">
        <f t="shared" si="1130"/>
        <v>0.28422345379707992</v>
      </c>
      <c r="N1385" s="201">
        <f t="shared" si="1131"/>
        <v>0.29874965687280297</v>
      </c>
      <c r="O1385" s="201">
        <f t="shared" si="1132"/>
        <v>0.28211342864916122</v>
      </c>
      <c r="P1385" s="201" t="str">
        <f t="shared" si="1133"/>
        <v/>
      </c>
      <c r="Q1385" s="201" t="str">
        <f t="shared" si="1134"/>
        <v/>
      </c>
      <c r="R1385" s="201" t="str">
        <f t="shared" si="1135"/>
        <v/>
      </c>
      <c r="S1385" s="201" t="str">
        <f t="shared" si="1136"/>
        <v/>
      </c>
      <c r="T1385" s="199">
        <f t="shared" si="1137"/>
        <v>0</v>
      </c>
      <c r="U1385" s="199">
        <f t="shared" si="1138"/>
        <v>0</v>
      </c>
      <c r="V1385" s="199">
        <f t="shared" si="1139"/>
        <v>0</v>
      </c>
      <c r="W1385" s="199">
        <f t="shared" si="1140"/>
        <v>0</v>
      </c>
      <c r="X1385" s="199" t="str">
        <f t="shared" si="1141"/>
        <v/>
      </c>
      <c r="Y1385" s="199" t="str">
        <f t="shared" si="1142"/>
        <v/>
      </c>
      <c r="Z1385" s="199" t="str">
        <f t="shared" si="1143"/>
        <v/>
      </c>
      <c r="AA1385" s="199" t="str">
        <f t="shared" si="1144"/>
        <v/>
      </c>
      <c r="AB1385" s="201">
        <f t="shared" ca="1" si="1145"/>
        <v>2.1093537234134447</v>
      </c>
      <c r="AD1385" s="162">
        <f t="shared" si="1146"/>
        <v>0</v>
      </c>
      <c r="AE1385" s="162">
        <f t="shared" si="1147"/>
        <v>0</v>
      </c>
      <c r="AF1385" s="162">
        <f t="shared" si="1148"/>
        <v>0</v>
      </c>
      <c r="AG1385" s="162">
        <f t="shared" si="1149"/>
        <v>0</v>
      </c>
      <c r="AH1385" s="162" t="str">
        <f t="shared" si="1150"/>
        <v/>
      </c>
      <c r="AI1385" s="162" t="str">
        <f t="shared" si="1151"/>
        <v/>
      </c>
      <c r="AJ1385" s="162" t="str">
        <f t="shared" si="1152"/>
        <v/>
      </c>
      <c r="AK1385" s="162" t="str">
        <f t="shared" si="1153"/>
        <v/>
      </c>
      <c r="AM1385" s="199">
        <f t="shared" si="1156"/>
        <v>14.660350247487774</v>
      </c>
      <c r="AN1385" s="197">
        <f t="shared" si="1158"/>
        <v>0</v>
      </c>
      <c r="AO1385" s="197">
        <f t="shared" si="1159"/>
        <v>0</v>
      </c>
      <c r="AP1385" s="197">
        <f t="shared" si="1160"/>
        <v>0</v>
      </c>
      <c r="AQ1385" s="197">
        <f t="shared" si="1161"/>
        <v>0</v>
      </c>
      <c r="AR1385" s="197" t="str">
        <f t="shared" si="1162"/>
        <v/>
      </c>
      <c r="AS1385" s="197" t="str">
        <f t="shared" si="1163"/>
        <v/>
      </c>
      <c r="AT1385" s="197" t="str">
        <f t="shared" si="1164"/>
        <v/>
      </c>
      <c r="AU1385" s="197" t="str">
        <f t="shared" si="1165"/>
        <v/>
      </c>
      <c r="AV1385" s="199">
        <f t="shared" ca="1" si="1157"/>
        <v>2.160527299868507</v>
      </c>
      <c r="AX1385" s="162">
        <f t="shared" si="1120"/>
        <v>0</v>
      </c>
      <c r="AY1385" s="162">
        <f t="shared" si="1121"/>
        <v>0</v>
      </c>
      <c r="AZ1385" s="162">
        <f t="shared" si="1122"/>
        <v>0</v>
      </c>
      <c r="BA1385" s="162">
        <f t="shared" si="1123"/>
        <v>0</v>
      </c>
      <c r="BB1385" s="162" t="str">
        <f t="shared" si="1124"/>
        <v/>
      </c>
      <c r="BC1385" s="162" t="str">
        <f t="shared" si="1125"/>
        <v/>
      </c>
      <c r="BD1385" s="162" t="str">
        <f t="shared" si="1126"/>
        <v/>
      </c>
      <c r="BE1385" s="162" t="str">
        <f t="shared" si="1127"/>
        <v/>
      </c>
      <c r="BG1385" s="169">
        <f t="shared" si="1154"/>
        <v>33.580877194983223</v>
      </c>
      <c r="BH1385" s="169">
        <f t="shared" ca="1" si="1155"/>
        <v>2.1579370087207477</v>
      </c>
    </row>
    <row r="1386" spans="11:60" x14ac:dyDescent="0.25">
      <c r="K1386" s="199">
        <f t="shared" si="1128"/>
        <v>33.632263388089548</v>
      </c>
      <c r="L1386" s="201">
        <f t="shared" si="1129"/>
        <v>0.28206849269660189</v>
      </c>
      <c r="M1386" s="201">
        <f t="shared" si="1130"/>
        <v>0.28444075001557922</v>
      </c>
      <c r="N1386" s="201">
        <f t="shared" si="1131"/>
        <v>0.29897805875114608</v>
      </c>
      <c r="O1386" s="201">
        <f t="shared" si="1132"/>
        <v>0.28232911169858715</v>
      </c>
      <c r="P1386" s="201" t="str">
        <f t="shared" si="1133"/>
        <v/>
      </c>
      <c r="Q1386" s="201" t="str">
        <f t="shared" si="1134"/>
        <v/>
      </c>
      <c r="R1386" s="201" t="str">
        <f t="shared" si="1135"/>
        <v/>
      </c>
      <c r="S1386" s="201" t="str">
        <f t="shared" si="1136"/>
        <v/>
      </c>
      <c r="T1386" s="199">
        <f t="shared" si="1137"/>
        <v>0</v>
      </c>
      <c r="U1386" s="199">
        <f t="shared" si="1138"/>
        <v>0</v>
      </c>
      <c r="V1386" s="199">
        <f t="shared" si="1139"/>
        <v>0</v>
      </c>
      <c r="W1386" s="199">
        <f t="shared" si="1140"/>
        <v>0</v>
      </c>
      <c r="X1386" s="199" t="str">
        <f t="shared" si="1141"/>
        <v/>
      </c>
      <c r="Y1386" s="199" t="str">
        <f t="shared" si="1142"/>
        <v/>
      </c>
      <c r="Z1386" s="199" t="str">
        <f t="shared" si="1143"/>
        <v/>
      </c>
      <c r="AA1386" s="199" t="str">
        <f t="shared" si="1144"/>
        <v/>
      </c>
      <c r="AB1386" s="201">
        <f t="shared" ca="1" si="1145"/>
        <v>2.1044348291311543</v>
      </c>
      <c r="AD1386" s="162">
        <f t="shared" si="1146"/>
        <v>0</v>
      </c>
      <c r="AE1386" s="162">
        <f t="shared" si="1147"/>
        <v>0</v>
      </c>
      <c r="AF1386" s="162">
        <f t="shared" si="1148"/>
        <v>0</v>
      </c>
      <c r="AG1386" s="162">
        <f t="shared" si="1149"/>
        <v>0</v>
      </c>
      <c r="AH1386" s="162" t="str">
        <f t="shared" si="1150"/>
        <v/>
      </c>
      <c r="AI1386" s="162" t="str">
        <f t="shared" si="1151"/>
        <v/>
      </c>
      <c r="AJ1386" s="162" t="str">
        <f t="shared" si="1152"/>
        <v/>
      </c>
      <c r="AK1386" s="162" t="str">
        <f t="shared" si="1153"/>
        <v/>
      </c>
      <c r="AM1386" s="199">
        <f t="shared" si="1156"/>
        <v>14.671567041862286</v>
      </c>
      <c r="AN1386" s="197">
        <f t="shared" si="1158"/>
        <v>0</v>
      </c>
      <c r="AO1386" s="197">
        <f t="shared" si="1159"/>
        <v>0</v>
      </c>
      <c r="AP1386" s="197">
        <f t="shared" si="1160"/>
        <v>0</v>
      </c>
      <c r="AQ1386" s="197">
        <f t="shared" si="1161"/>
        <v>0</v>
      </c>
      <c r="AR1386" s="197" t="str">
        <f t="shared" si="1162"/>
        <v/>
      </c>
      <c r="AS1386" s="197" t="str">
        <f t="shared" si="1163"/>
        <v/>
      </c>
      <c r="AT1386" s="197" t="str">
        <f t="shared" si="1164"/>
        <v/>
      </c>
      <c r="AU1386" s="197" t="str">
        <f t="shared" si="1165"/>
        <v/>
      </c>
      <c r="AV1386" s="199">
        <f t="shared" ca="1" si="1157"/>
        <v>2.1872502506595972</v>
      </c>
      <c r="AX1386" s="162">
        <f t="shared" si="1120"/>
        <v>0</v>
      </c>
      <c r="AY1386" s="162">
        <f t="shared" si="1121"/>
        <v>0</v>
      </c>
      <c r="AZ1386" s="162">
        <f t="shared" si="1122"/>
        <v>0</v>
      </c>
      <c r="BA1386" s="162">
        <f t="shared" si="1123"/>
        <v>0</v>
      </c>
      <c r="BB1386" s="162" t="str">
        <f t="shared" si="1124"/>
        <v/>
      </c>
      <c r="BC1386" s="162" t="str">
        <f t="shared" si="1125"/>
        <v/>
      </c>
      <c r="BD1386" s="162" t="str">
        <f t="shared" si="1126"/>
        <v/>
      </c>
      <c r="BE1386" s="162" t="str">
        <f t="shared" si="1127"/>
        <v/>
      </c>
      <c r="BG1386" s="169">
        <f t="shared" si="1154"/>
        <v>33.606570291536386</v>
      </c>
      <c r="BH1386" s="169">
        <f t="shared" ca="1" si="1155"/>
        <v>2.1093537234134447</v>
      </c>
    </row>
    <row r="1387" spans="11:60" x14ac:dyDescent="0.25">
      <c r="K1387" s="199">
        <f t="shared" si="1128"/>
        <v>33.65795648464271</v>
      </c>
      <c r="L1387" s="201">
        <f t="shared" si="1129"/>
        <v>0.28228397664824173</v>
      </c>
      <c r="M1387" s="201">
        <f t="shared" si="1130"/>
        <v>0.28465804623407853</v>
      </c>
      <c r="N1387" s="201">
        <f t="shared" si="1131"/>
        <v>0.29920646062948919</v>
      </c>
      <c r="O1387" s="201">
        <f t="shared" si="1132"/>
        <v>0.28254479474801314</v>
      </c>
      <c r="P1387" s="201" t="str">
        <f t="shared" si="1133"/>
        <v/>
      </c>
      <c r="Q1387" s="201" t="str">
        <f t="shared" si="1134"/>
        <v/>
      </c>
      <c r="R1387" s="201" t="str">
        <f t="shared" si="1135"/>
        <v/>
      </c>
      <c r="S1387" s="201" t="str">
        <f t="shared" si="1136"/>
        <v/>
      </c>
      <c r="T1387" s="199">
        <f t="shared" si="1137"/>
        <v>0</v>
      </c>
      <c r="U1387" s="199">
        <f t="shared" si="1138"/>
        <v>0</v>
      </c>
      <c r="V1387" s="199">
        <f t="shared" si="1139"/>
        <v>0</v>
      </c>
      <c r="W1387" s="199">
        <f t="shared" si="1140"/>
        <v>0</v>
      </c>
      <c r="X1387" s="199" t="str">
        <f t="shared" si="1141"/>
        <v/>
      </c>
      <c r="Y1387" s="199" t="str">
        <f t="shared" si="1142"/>
        <v/>
      </c>
      <c r="Z1387" s="199" t="str">
        <f t="shared" si="1143"/>
        <v/>
      </c>
      <c r="AA1387" s="199" t="str">
        <f t="shared" si="1144"/>
        <v/>
      </c>
      <c r="AB1387" s="201">
        <f t="shared" ca="1" si="1145"/>
        <v>2.1306756411574801</v>
      </c>
      <c r="AD1387" s="162">
        <f t="shared" si="1146"/>
        <v>0</v>
      </c>
      <c r="AE1387" s="162">
        <f t="shared" si="1147"/>
        <v>0</v>
      </c>
      <c r="AF1387" s="162">
        <f t="shared" si="1148"/>
        <v>0</v>
      </c>
      <c r="AG1387" s="162">
        <f t="shared" si="1149"/>
        <v>0</v>
      </c>
      <c r="AH1387" s="162" t="str">
        <f t="shared" si="1150"/>
        <v/>
      </c>
      <c r="AI1387" s="162" t="str">
        <f t="shared" si="1151"/>
        <v/>
      </c>
      <c r="AJ1387" s="162" t="str">
        <f t="shared" si="1152"/>
        <v/>
      </c>
      <c r="AK1387" s="162" t="str">
        <f t="shared" si="1153"/>
        <v/>
      </c>
      <c r="AM1387" s="199">
        <f t="shared" si="1156"/>
        <v>14.682783836236798</v>
      </c>
      <c r="AN1387" s="197">
        <f t="shared" si="1158"/>
        <v>0</v>
      </c>
      <c r="AO1387" s="197">
        <f t="shared" si="1159"/>
        <v>0</v>
      </c>
      <c r="AP1387" s="197">
        <f t="shared" si="1160"/>
        <v>0</v>
      </c>
      <c r="AQ1387" s="197">
        <f t="shared" si="1161"/>
        <v>0</v>
      </c>
      <c r="AR1387" s="197" t="str">
        <f t="shared" si="1162"/>
        <v/>
      </c>
      <c r="AS1387" s="197" t="str">
        <f t="shared" si="1163"/>
        <v/>
      </c>
      <c r="AT1387" s="197" t="str">
        <f t="shared" si="1164"/>
        <v/>
      </c>
      <c r="AU1387" s="197" t="str">
        <f t="shared" si="1165"/>
        <v/>
      </c>
      <c r="AV1387" s="199">
        <f t="shared" ca="1" si="1157"/>
        <v>2.0358836390039694</v>
      </c>
      <c r="AX1387" s="162">
        <f t="shared" si="1120"/>
        <v>0</v>
      </c>
      <c r="AY1387" s="162">
        <f t="shared" si="1121"/>
        <v>0</v>
      </c>
      <c r="AZ1387" s="162">
        <f t="shared" si="1122"/>
        <v>0</v>
      </c>
      <c r="BA1387" s="162">
        <f t="shared" si="1123"/>
        <v>0</v>
      </c>
      <c r="BB1387" s="162" t="str">
        <f t="shared" si="1124"/>
        <v/>
      </c>
      <c r="BC1387" s="162" t="str">
        <f t="shared" si="1125"/>
        <v/>
      </c>
      <c r="BD1387" s="162" t="str">
        <f t="shared" si="1126"/>
        <v/>
      </c>
      <c r="BE1387" s="162" t="str">
        <f t="shared" si="1127"/>
        <v/>
      </c>
      <c r="BG1387" s="169">
        <f t="shared" si="1154"/>
        <v>33.632263388089548</v>
      </c>
      <c r="BH1387" s="169">
        <f t="shared" ca="1" si="1155"/>
        <v>2.1044348291311543</v>
      </c>
    </row>
    <row r="1388" spans="11:60" x14ac:dyDescent="0.25">
      <c r="K1388" s="199">
        <f t="shared" si="1128"/>
        <v>33.683649581195873</v>
      </c>
      <c r="L1388" s="201">
        <f t="shared" si="1129"/>
        <v>0.28249946059988162</v>
      </c>
      <c r="M1388" s="201">
        <f t="shared" si="1130"/>
        <v>0.28487534245257784</v>
      </c>
      <c r="N1388" s="201">
        <f t="shared" si="1131"/>
        <v>0.2994348625078323</v>
      </c>
      <c r="O1388" s="201">
        <f t="shared" si="1132"/>
        <v>0.28276047779743907</v>
      </c>
      <c r="P1388" s="201" t="str">
        <f t="shared" si="1133"/>
        <v/>
      </c>
      <c r="Q1388" s="201" t="str">
        <f t="shared" si="1134"/>
        <v/>
      </c>
      <c r="R1388" s="201" t="str">
        <f t="shared" si="1135"/>
        <v/>
      </c>
      <c r="S1388" s="201" t="str">
        <f t="shared" si="1136"/>
        <v/>
      </c>
      <c r="T1388" s="199">
        <f t="shared" si="1137"/>
        <v>0</v>
      </c>
      <c r="U1388" s="199">
        <f t="shared" si="1138"/>
        <v>0</v>
      </c>
      <c r="V1388" s="199">
        <f t="shared" si="1139"/>
        <v>0</v>
      </c>
      <c r="W1388" s="199">
        <f t="shared" si="1140"/>
        <v>0</v>
      </c>
      <c r="X1388" s="199" t="str">
        <f t="shared" si="1141"/>
        <v/>
      </c>
      <c r="Y1388" s="199" t="str">
        <f t="shared" si="1142"/>
        <v/>
      </c>
      <c r="Z1388" s="199" t="str">
        <f t="shared" si="1143"/>
        <v/>
      </c>
      <c r="AA1388" s="199" t="str">
        <f t="shared" si="1144"/>
        <v/>
      </c>
      <c r="AB1388" s="201">
        <f t="shared" ca="1" si="1145"/>
        <v>2.1075018780206878</v>
      </c>
      <c r="AD1388" s="162">
        <f t="shared" si="1146"/>
        <v>0</v>
      </c>
      <c r="AE1388" s="162">
        <f t="shared" si="1147"/>
        <v>0</v>
      </c>
      <c r="AF1388" s="162">
        <f t="shared" si="1148"/>
        <v>0</v>
      </c>
      <c r="AG1388" s="162">
        <f t="shared" si="1149"/>
        <v>0</v>
      </c>
      <c r="AH1388" s="162" t="str">
        <f t="shared" si="1150"/>
        <v/>
      </c>
      <c r="AI1388" s="162" t="str">
        <f t="shared" si="1151"/>
        <v/>
      </c>
      <c r="AJ1388" s="162" t="str">
        <f t="shared" si="1152"/>
        <v/>
      </c>
      <c r="AK1388" s="162" t="str">
        <f t="shared" si="1153"/>
        <v/>
      </c>
      <c r="AM1388" s="199">
        <f t="shared" si="1156"/>
        <v>14.69400063061131</v>
      </c>
      <c r="AN1388" s="197">
        <f t="shared" si="1158"/>
        <v>0</v>
      </c>
      <c r="AO1388" s="197">
        <f t="shared" si="1159"/>
        <v>0</v>
      </c>
      <c r="AP1388" s="197">
        <f t="shared" si="1160"/>
        <v>0</v>
      </c>
      <c r="AQ1388" s="197">
        <f t="shared" si="1161"/>
        <v>0</v>
      </c>
      <c r="AR1388" s="197" t="str">
        <f t="shared" si="1162"/>
        <v/>
      </c>
      <c r="AS1388" s="197" t="str">
        <f t="shared" si="1163"/>
        <v/>
      </c>
      <c r="AT1388" s="197" t="str">
        <f t="shared" si="1164"/>
        <v/>
      </c>
      <c r="AU1388" s="197" t="str">
        <f t="shared" si="1165"/>
        <v/>
      </c>
      <c r="AV1388" s="199">
        <f t="shared" ca="1" si="1157"/>
        <v>2.1309796765103721</v>
      </c>
      <c r="AX1388" s="162">
        <f t="shared" si="1120"/>
        <v>0</v>
      </c>
      <c r="AY1388" s="162">
        <f t="shared" si="1121"/>
        <v>0</v>
      </c>
      <c r="AZ1388" s="162">
        <f t="shared" si="1122"/>
        <v>0</v>
      </c>
      <c r="BA1388" s="162">
        <f t="shared" si="1123"/>
        <v>0</v>
      </c>
      <c r="BB1388" s="162" t="str">
        <f t="shared" si="1124"/>
        <v/>
      </c>
      <c r="BC1388" s="162" t="str">
        <f t="shared" si="1125"/>
        <v/>
      </c>
      <c r="BD1388" s="162" t="str">
        <f t="shared" si="1126"/>
        <v/>
      </c>
      <c r="BE1388" s="162" t="str">
        <f t="shared" si="1127"/>
        <v/>
      </c>
      <c r="BG1388" s="169">
        <f t="shared" si="1154"/>
        <v>33.65795648464271</v>
      </c>
      <c r="BH1388" s="169">
        <f t="shared" ca="1" si="1155"/>
        <v>2.1306756411574801</v>
      </c>
    </row>
    <row r="1389" spans="11:60" x14ac:dyDescent="0.25">
      <c r="K1389" s="199">
        <f t="shared" si="1128"/>
        <v>33.709342677749035</v>
      </c>
      <c r="L1389" s="201">
        <f t="shared" si="1129"/>
        <v>0.28271494455152152</v>
      </c>
      <c r="M1389" s="201">
        <f t="shared" si="1130"/>
        <v>0.28509263867107709</v>
      </c>
      <c r="N1389" s="201">
        <f t="shared" si="1131"/>
        <v>0.29966326438617541</v>
      </c>
      <c r="O1389" s="201">
        <f t="shared" si="1132"/>
        <v>0.28297616084686505</v>
      </c>
      <c r="P1389" s="201" t="str">
        <f t="shared" si="1133"/>
        <v/>
      </c>
      <c r="Q1389" s="201" t="str">
        <f t="shared" si="1134"/>
        <v/>
      </c>
      <c r="R1389" s="201" t="str">
        <f t="shared" si="1135"/>
        <v/>
      </c>
      <c r="S1389" s="201" t="str">
        <f t="shared" si="1136"/>
        <v/>
      </c>
      <c r="T1389" s="199">
        <f t="shared" si="1137"/>
        <v>0</v>
      </c>
      <c r="U1389" s="199">
        <f t="shared" si="1138"/>
        <v>0</v>
      </c>
      <c r="V1389" s="199">
        <f t="shared" si="1139"/>
        <v>0</v>
      </c>
      <c r="W1389" s="199">
        <f t="shared" si="1140"/>
        <v>0</v>
      </c>
      <c r="X1389" s="199" t="str">
        <f t="shared" si="1141"/>
        <v/>
      </c>
      <c r="Y1389" s="199" t="str">
        <f t="shared" si="1142"/>
        <v/>
      </c>
      <c r="Z1389" s="199" t="str">
        <f t="shared" si="1143"/>
        <v/>
      </c>
      <c r="AA1389" s="199" t="str">
        <f t="shared" si="1144"/>
        <v/>
      </c>
      <c r="AB1389" s="201">
        <f t="shared" ca="1" si="1145"/>
        <v>2.0181573005951541</v>
      </c>
      <c r="AD1389" s="162">
        <f t="shared" si="1146"/>
        <v>0</v>
      </c>
      <c r="AE1389" s="162">
        <f t="shared" si="1147"/>
        <v>0</v>
      </c>
      <c r="AF1389" s="162">
        <f t="shared" si="1148"/>
        <v>0</v>
      </c>
      <c r="AG1389" s="162">
        <f t="shared" si="1149"/>
        <v>0</v>
      </c>
      <c r="AH1389" s="162" t="str">
        <f t="shared" si="1150"/>
        <v/>
      </c>
      <c r="AI1389" s="162" t="str">
        <f t="shared" si="1151"/>
        <v/>
      </c>
      <c r="AJ1389" s="162" t="str">
        <f t="shared" si="1152"/>
        <v/>
      </c>
      <c r="AK1389" s="162" t="str">
        <f t="shared" si="1153"/>
        <v/>
      </c>
      <c r="AM1389" s="199">
        <f t="shared" si="1156"/>
        <v>14.705217424985822</v>
      </c>
      <c r="AN1389" s="197">
        <f t="shared" si="1158"/>
        <v>0</v>
      </c>
      <c r="AO1389" s="197">
        <f t="shared" si="1159"/>
        <v>0</v>
      </c>
      <c r="AP1389" s="197">
        <f t="shared" si="1160"/>
        <v>0</v>
      </c>
      <c r="AQ1389" s="197">
        <f t="shared" si="1161"/>
        <v>0</v>
      </c>
      <c r="AR1389" s="197" t="str">
        <f t="shared" si="1162"/>
        <v/>
      </c>
      <c r="AS1389" s="197" t="str">
        <f t="shared" si="1163"/>
        <v/>
      </c>
      <c r="AT1389" s="197" t="str">
        <f t="shared" si="1164"/>
        <v/>
      </c>
      <c r="AU1389" s="197" t="str">
        <f t="shared" si="1165"/>
        <v/>
      </c>
      <c r="AV1389" s="199">
        <f t="shared" ca="1" si="1157"/>
        <v>2.1832388232497366</v>
      </c>
      <c r="AX1389" s="162">
        <f t="shared" si="1120"/>
        <v>0</v>
      </c>
      <c r="AY1389" s="162">
        <f t="shared" si="1121"/>
        <v>0</v>
      </c>
      <c r="AZ1389" s="162">
        <f t="shared" si="1122"/>
        <v>0</v>
      </c>
      <c r="BA1389" s="162">
        <f t="shared" si="1123"/>
        <v>0</v>
      </c>
      <c r="BB1389" s="162" t="str">
        <f t="shared" si="1124"/>
        <v/>
      </c>
      <c r="BC1389" s="162" t="str">
        <f t="shared" si="1125"/>
        <v/>
      </c>
      <c r="BD1389" s="162" t="str">
        <f t="shared" si="1126"/>
        <v/>
      </c>
      <c r="BE1389" s="162" t="str">
        <f t="shared" si="1127"/>
        <v/>
      </c>
      <c r="BG1389" s="169">
        <f t="shared" si="1154"/>
        <v>33.683649581195873</v>
      </c>
      <c r="BH1389" s="169">
        <f t="shared" ca="1" si="1155"/>
        <v>2.1075018780206878</v>
      </c>
    </row>
    <row r="1390" spans="11:60" x14ac:dyDescent="0.25">
      <c r="K1390" s="199">
        <f t="shared" si="1128"/>
        <v>33.735035774302197</v>
      </c>
      <c r="L1390" s="201">
        <f t="shared" si="1129"/>
        <v>0.28293042850316141</v>
      </c>
      <c r="M1390" s="201">
        <f t="shared" si="1130"/>
        <v>0.2853099348895764</v>
      </c>
      <c r="N1390" s="201">
        <f t="shared" si="1131"/>
        <v>0.29989166626451857</v>
      </c>
      <c r="O1390" s="201">
        <f t="shared" si="1132"/>
        <v>0.28319184389629104</v>
      </c>
      <c r="P1390" s="201" t="str">
        <f t="shared" si="1133"/>
        <v/>
      </c>
      <c r="Q1390" s="201" t="str">
        <f t="shared" si="1134"/>
        <v/>
      </c>
      <c r="R1390" s="201" t="str">
        <f t="shared" si="1135"/>
        <v/>
      </c>
      <c r="S1390" s="201" t="str">
        <f t="shared" si="1136"/>
        <v/>
      </c>
      <c r="T1390" s="199">
        <f t="shared" si="1137"/>
        <v>0</v>
      </c>
      <c r="U1390" s="199">
        <f t="shared" si="1138"/>
        <v>0</v>
      </c>
      <c r="V1390" s="199">
        <f t="shared" si="1139"/>
        <v>0</v>
      </c>
      <c r="W1390" s="199">
        <f t="shared" si="1140"/>
        <v>0</v>
      </c>
      <c r="X1390" s="199" t="str">
        <f t="shared" si="1141"/>
        <v/>
      </c>
      <c r="Y1390" s="199" t="str">
        <f t="shared" si="1142"/>
        <v/>
      </c>
      <c r="Z1390" s="199" t="str">
        <f t="shared" si="1143"/>
        <v/>
      </c>
      <c r="AA1390" s="199" t="str">
        <f t="shared" si="1144"/>
        <v/>
      </c>
      <c r="AB1390" s="201">
        <f t="shared" ca="1" si="1145"/>
        <v>2.0092601415593774</v>
      </c>
      <c r="AD1390" s="162">
        <f t="shared" si="1146"/>
        <v>0</v>
      </c>
      <c r="AE1390" s="162">
        <f t="shared" si="1147"/>
        <v>0</v>
      </c>
      <c r="AF1390" s="162">
        <f t="shared" si="1148"/>
        <v>0</v>
      </c>
      <c r="AG1390" s="162">
        <f t="shared" si="1149"/>
        <v>0</v>
      </c>
      <c r="AH1390" s="162" t="str">
        <f t="shared" si="1150"/>
        <v/>
      </c>
      <c r="AI1390" s="162" t="str">
        <f t="shared" si="1151"/>
        <v/>
      </c>
      <c r="AJ1390" s="162" t="str">
        <f t="shared" si="1152"/>
        <v/>
      </c>
      <c r="AK1390" s="162" t="str">
        <f t="shared" si="1153"/>
        <v/>
      </c>
      <c r="AM1390" s="199">
        <f t="shared" si="1156"/>
        <v>14.716434219360334</v>
      </c>
      <c r="AN1390" s="197">
        <f t="shared" si="1158"/>
        <v>0</v>
      </c>
      <c r="AO1390" s="197">
        <f t="shared" si="1159"/>
        <v>0</v>
      </c>
      <c r="AP1390" s="197">
        <f t="shared" si="1160"/>
        <v>0</v>
      </c>
      <c r="AQ1390" s="197">
        <f t="shared" si="1161"/>
        <v>0</v>
      </c>
      <c r="AR1390" s="197" t="str">
        <f t="shared" si="1162"/>
        <v/>
      </c>
      <c r="AS1390" s="197" t="str">
        <f t="shared" si="1163"/>
        <v/>
      </c>
      <c r="AT1390" s="197" t="str">
        <f t="shared" si="1164"/>
        <v/>
      </c>
      <c r="AU1390" s="197" t="str">
        <f t="shared" si="1165"/>
        <v/>
      </c>
      <c r="AV1390" s="199">
        <f t="shared" ca="1" si="1157"/>
        <v>2.1775773087735342</v>
      </c>
      <c r="AX1390" s="162">
        <f t="shared" si="1120"/>
        <v>0</v>
      </c>
      <c r="AY1390" s="162">
        <f t="shared" si="1121"/>
        <v>0</v>
      </c>
      <c r="AZ1390" s="162">
        <f t="shared" si="1122"/>
        <v>0</v>
      </c>
      <c r="BA1390" s="162">
        <f t="shared" si="1123"/>
        <v>0</v>
      </c>
      <c r="BB1390" s="162" t="str">
        <f t="shared" si="1124"/>
        <v/>
      </c>
      <c r="BC1390" s="162" t="str">
        <f t="shared" si="1125"/>
        <v/>
      </c>
      <c r="BD1390" s="162" t="str">
        <f t="shared" si="1126"/>
        <v/>
      </c>
      <c r="BE1390" s="162" t="str">
        <f t="shared" si="1127"/>
        <v/>
      </c>
      <c r="BG1390" s="169">
        <f t="shared" si="1154"/>
        <v>33.709342677749035</v>
      </c>
      <c r="BH1390" s="169">
        <f t="shared" ca="1" si="1155"/>
        <v>2.0181573005951541</v>
      </c>
    </row>
    <row r="1391" spans="11:60" x14ac:dyDescent="0.25">
      <c r="K1391" s="199">
        <f t="shared" si="1128"/>
        <v>33.76072887085536</v>
      </c>
      <c r="L1391" s="201">
        <f t="shared" si="1129"/>
        <v>0.28314591245480125</v>
      </c>
      <c r="M1391" s="201">
        <f t="shared" si="1130"/>
        <v>0.28552723110807571</v>
      </c>
      <c r="N1391" s="201">
        <f t="shared" si="1131"/>
        <v>0.30012006814286168</v>
      </c>
      <c r="O1391" s="201">
        <f t="shared" si="1132"/>
        <v>0.28340752694571697</v>
      </c>
      <c r="P1391" s="201" t="str">
        <f t="shared" si="1133"/>
        <v/>
      </c>
      <c r="Q1391" s="201" t="str">
        <f t="shared" si="1134"/>
        <v/>
      </c>
      <c r="R1391" s="201" t="str">
        <f t="shared" si="1135"/>
        <v/>
      </c>
      <c r="S1391" s="201" t="str">
        <f t="shared" si="1136"/>
        <v/>
      </c>
      <c r="T1391" s="199">
        <f t="shared" si="1137"/>
        <v>0</v>
      </c>
      <c r="U1391" s="199">
        <f t="shared" si="1138"/>
        <v>0</v>
      </c>
      <c r="V1391" s="199">
        <f t="shared" si="1139"/>
        <v>0</v>
      </c>
      <c r="W1391" s="199">
        <f t="shared" si="1140"/>
        <v>0</v>
      </c>
      <c r="X1391" s="199" t="str">
        <f t="shared" si="1141"/>
        <v/>
      </c>
      <c r="Y1391" s="199" t="str">
        <f t="shared" si="1142"/>
        <v/>
      </c>
      <c r="Z1391" s="199" t="str">
        <f t="shared" si="1143"/>
        <v/>
      </c>
      <c r="AA1391" s="199" t="str">
        <f t="shared" si="1144"/>
        <v/>
      </c>
      <c r="AB1391" s="201">
        <f t="shared" ca="1" si="1145"/>
        <v>2.1492380896837067</v>
      </c>
      <c r="AD1391" s="162">
        <f t="shared" si="1146"/>
        <v>0</v>
      </c>
      <c r="AE1391" s="162">
        <f t="shared" si="1147"/>
        <v>0</v>
      </c>
      <c r="AF1391" s="162">
        <f t="shared" si="1148"/>
        <v>0</v>
      </c>
      <c r="AG1391" s="162">
        <f t="shared" si="1149"/>
        <v>0</v>
      </c>
      <c r="AH1391" s="162" t="str">
        <f t="shared" si="1150"/>
        <v/>
      </c>
      <c r="AI1391" s="162" t="str">
        <f t="shared" si="1151"/>
        <v/>
      </c>
      <c r="AJ1391" s="162" t="str">
        <f t="shared" si="1152"/>
        <v/>
      </c>
      <c r="AK1391" s="162" t="str">
        <f t="shared" si="1153"/>
        <v/>
      </c>
      <c r="AM1391" s="199">
        <f t="shared" si="1156"/>
        <v>14.727651013734846</v>
      </c>
      <c r="AN1391" s="197">
        <f t="shared" si="1158"/>
        <v>0</v>
      </c>
      <c r="AO1391" s="197">
        <f t="shared" si="1159"/>
        <v>0</v>
      </c>
      <c r="AP1391" s="197">
        <f t="shared" si="1160"/>
        <v>0</v>
      </c>
      <c r="AQ1391" s="197">
        <f t="shared" si="1161"/>
        <v>0</v>
      </c>
      <c r="AR1391" s="197" t="str">
        <f t="shared" si="1162"/>
        <v/>
      </c>
      <c r="AS1391" s="197" t="str">
        <f t="shared" si="1163"/>
        <v/>
      </c>
      <c r="AT1391" s="197" t="str">
        <f t="shared" si="1164"/>
        <v/>
      </c>
      <c r="AU1391" s="197" t="str">
        <f t="shared" si="1165"/>
        <v/>
      </c>
      <c r="AV1391" s="199">
        <f t="shared" ca="1" si="1157"/>
        <v>2.1594709945708468</v>
      </c>
      <c r="AX1391" s="162">
        <f t="shared" si="1120"/>
        <v>0</v>
      </c>
      <c r="AY1391" s="162">
        <f t="shared" si="1121"/>
        <v>0</v>
      </c>
      <c r="AZ1391" s="162">
        <f t="shared" si="1122"/>
        <v>0</v>
      </c>
      <c r="BA1391" s="162">
        <f t="shared" si="1123"/>
        <v>0</v>
      </c>
      <c r="BB1391" s="162" t="str">
        <f t="shared" si="1124"/>
        <v/>
      </c>
      <c r="BC1391" s="162" t="str">
        <f t="shared" si="1125"/>
        <v/>
      </c>
      <c r="BD1391" s="162" t="str">
        <f t="shared" si="1126"/>
        <v/>
      </c>
      <c r="BE1391" s="162" t="str">
        <f t="shared" si="1127"/>
        <v/>
      </c>
      <c r="BG1391" s="169">
        <f t="shared" si="1154"/>
        <v>33.735035774302197</v>
      </c>
      <c r="BH1391" s="169">
        <f t="shared" ca="1" si="1155"/>
        <v>2.0092601415593774</v>
      </c>
    </row>
    <row r="1392" spans="11:60" x14ac:dyDescent="0.25">
      <c r="K1392" s="199">
        <f t="shared" si="1128"/>
        <v>33.786421967408522</v>
      </c>
      <c r="L1392" s="201">
        <f t="shared" si="1129"/>
        <v>0.28336139640644115</v>
      </c>
      <c r="M1392" s="201">
        <f t="shared" si="1130"/>
        <v>0.28574452732657496</v>
      </c>
      <c r="N1392" s="201">
        <f t="shared" si="1131"/>
        <v>0.30034847002120479</v>
      </c>
      <c r="O1392" s="201">
        <f t="shared" si="1132"/>
        <v>0.28362320999514296</v>
      </c>
      <c r="P1392" s="201" t="str">
        <f t="shared" si="1133"/>
        <v/>
      </c>
      <c r="Q1392" s="201" t="str">
        <f t="shared" si="1134"/>
        <v/>
      </c>
      <c r="R1392" s="201" t="str">
        <f t="shared" si="1135"/>
        <v/>
      </c>
      <c r="S1392" s="201" t="str">
        <f t="shared" si="1136"/>
        <v/>
      </c>
      <c r="T1392" s="199">
        <f t="shared" si="1137"/>
        <v>0</v>
      </c>
      <c r="U1392" s="199">
        <f t="shared" si="1138"/>
        <v>0</v>
      </c>
      <c r="V1392" s="199">
        <f t="shared" si="1139"/>
        <v>0</v>
      </c>
      <c r="W1392" s="199">
        <f t="shared" si="1140"/>
        <v>0</v>
      </c>
      <c r="X1392" s="199" t="str">
        <f t="shared" si="1141"/>
        <v/>
      </c>
      <c r="Y1392" s="199" t="str">
        <f t="shared" si="1142"/>
        <v/>
      </c>
      <c r="Z1392" s="199" t="str">
        <f t="shared" si="1143"/>
        <v/>
      </c>
      <c r="AA1392" s="199" t="str">
        <f t="shared" si="1144"/>
        <v/>
      </c>
      <c r="AB1392" s="201">
        <f t="shared" ca="1" si="1145"/>
        <v>2.1392374870040372</v>
      </c>
      <c r="AD1392" s="162">
        <f t="shared" si="1146"/>
        <v>0</v>
      </c>
      <c r="AE1392" s="162">
        <f t="shared" si="1147"/>
        <v>0</v>
      </c>
      <c r="AF1392" s="162">
        <f t="shared" si="1148"/>
        <v>0</v>
      </c>
      <c r="AG1392" s="162">
        <f t="shared" si="1149"/>
        <v>0</v>
      </c>
      <c r="AH1392" s="162" t="str">
        <f t="shared" si="1150"/>
        <v/>
      </c>
      <c r="AI1392" s="162" t="str">
        <f t="shared" si="1151"/>
        <v/>
      </c>
      <c r="AJ1392" s="162" t="str">
        <f t="shared" si="1152"/>
        <v/>
      </c>
      <c r="AK1392" s="162" t="str">
        <f t="shared" si="1153"/>
        <v/>
      </c>
      <c r="AM1392" s="199">
        <f t="shared" si="1156"/>
        <v>14.738867808109358</v>
      </c>
      <c r="AN1392" s="197">
        <f t="shared" si="1158"/>
        <v>0</v>
      </c>
      <c r="AO1392" s="197">
        <f t="shared" si="1159"/>
        <v>0</v>
      </c>
      <c r="AP1392" s="197">
        <f t="shared" si="1160"/>
        <v>0</v>
      </c>
      <c r="AQ1392" s="197">
        <f t="shared" si="1161"/>
        <v>0</v>
      </c>
      <c r="AR1392" s="197" t="str">
        <f t="shared" si="1162"/>
        <v/>
      </c>
      <c r="AS1392" s="197" t="str">
        <f t="shared" si="1163"/>
        <v/>
      </c>
      <c r="AT1392" s="197" t="str">
        <f t="shared" si="1164"/>
        <v/>
      </c>
      <c r="AU1392" s="197" t="str">
        <f t="shared" si="1165"/>
        <v/>
      </c>
      <c r="AV1392" s="199">
        <f t="shared" ca="1" si="1157"/>
        <v>2.160528906794684</v>
      </c>
      <c r="AX1392" s="162">
        <f t="shared" si="1120"/>
        <v>0</v>
      </c>
      <c r="AY1392" s="162">
        <f t="shared" si="1121"/>
        <v>0</v>
      </c>
      <c r="AZ1392" s="162">
        <f t="shared" si="1122"/>
        <v>0</v>
      </c>
      <c r="BA1392" s="162">
        <f t="shared" si="1123"/>
        <v>0</v>
      </c>
      <c r="BB1392" s="162" t="str">
        <f t="shared" si="1124"/>
        <v/>
      </c>
      <c r="BC1392" s="162" t="str">
        <f t="shared" si="1125"/>
        <v/>
      </c>
      <c r="BD1392" s="162" t="str">
        <f t="shared" si="1126"/>
        <v/>
      </c>
      <c r="BE1392" s="162" t="str">
        <f t="shared" si="1127"/>
        <v/>
      </c>
      <c r="BG1392" s="169">
        <f t="shared" si="1154"/>
        <v>33.76072887085536</v>
      </c>
      <c r="BH1392" s="169">
        <f t="shared" ca="1" si="1155"/>
        <v>2.1492380896837067</v>
      </c>
    </row>
    <row r="1393" spans="11:60" x14ac:dyDescent="0.25">
      <c r="K1393" s="199">
        <f t="shared" si="1128"/>
        <v>33.812115063961684</v>
      </c>
      <c r="L1393" s="201">
        <f t="shared" si="1129"/>
        <v>0.28357688035808104</v>
      </c>
      <c r="M1393" s="201">
        <f t="shared" si="1130"/>
        <v>0.28596182354507432</v>
      </c>
      <c r="N1393" s="201">
        <f t="shared" si="1131"/>
        <v>0.3005768718995479</v>
      </c>
      <c r="O1393" s="201">
        <f t="shared" si="1132"/>
        <v>0.28383889304456894</v>
      </c>
      <c r="P1393" s="201" t="str">
        <f t="shared" si="1133"/>
        <v/>
      </c>
      <c r="Q1393" s="201" t="str">
        <f t="shared" si="1134"/>
        <v/>
      </c>
      <c r="R1393" s="201" t="str">
        <f t="shared" si="1135"/>
        <v/>
      </c>
      <c r="S1393" s="201" t="str">
        <f t="shared" si="1136"/>
        <v/>
      </c>
      <c r="T1393" s="199">
        <f t="shared" si="1137"/>
        <v>0</v>
      </c>
      <c r="U1393" s="199">
        <f t="shared" si="1138"/>
        <v>0</v>
      </c>
      <c r="V1393" s="199">
        <f t="shared" si="1139"/>
        <v>0</v>
      </c>
      <c r="W1393" s="199">
        <f t="shared" si="1140"/>
        <v>0</v>
      </c>
      <c r="X1393" s="199" t="str">
        <f t="shared" si="1141"/>
        <v/>
      </c>
      <c r="Y1393" s="199" t="str">
        <f t="shared" si="1142"/>
        <v/>
      </c>
      <c r="Z1393" s="199" t="str">
        <f t="shared" si="1143"/>
        <v/>
      </c>
      <c r="AA1393" s="199" t="str">
        <f t="shared" si="1144"/>
        <v/>
      </c>
      <c r="AB1393" s="201">
        <f t="shared" ca="1" si="1145"/>
        <v>2.1137431027732405</v>
      </c>
      <c r="AD1393" s="162">
        <f t="shared" si="1146"/>
        <v>0</v>
      </c>
      <c r="AE1393" s="162">
        <f t="shared" si="1147"/>
        <v>0</v>
      </c>
      <c r="AF1393" s="162">
        <f t="shared" si="1148"/>
        <v>0</v>
      </c>
      <c r="AG1393" s="162">
        <f t="shared" si="1149"/>
        <v>0</v>
      </c>
      <c r="AH1393" s="162" t="str">
        <f t="shared" si="1150"/>
        <v/>
      </c>
      <c r="AI1393" s="162" t="str">
        <f t="shared" si="1151"/>
        <v/>
      </c>
      <c r="AJ1393" s="162" t="str">
        <f t="shared" si="1152"/>
        <v/>
      </c>
      <c r="AK1393" s="162" t="str">
        <f t="shared" si="1153"/>
        <v/>
      </c>
      <c r="AM1393" s="199">
        <f t="shared" si="1156"/>
        <v>14.75008460248387</v>
      </c>
      <c r="AN1393" s="197">
        <f t="shared" si="1158"/>
        <v>0</v>
      </c>
      <c r="AO1393" s="197">
        <f t="shared" si="1159"/>
        <v>0</v>
      </c>
      <c r="AP1393" s="197">
        <f t="shared" si="1160"/>
        <v>0</v>
      </c>
      <c r="AQ1393" s="197">
        <f t="shared" si="1161"/>
        <v>0</v>
      </c>
      <c r="AR1393" s="197" t="str">
        <f t="shared" si="1162"/>
        <v/>
      </c>
      <c r="AS1393" s="197" t="str">
        <f t="shared" si="1163"/>
        <v/>
      </c>
      <c r="AT1393" s="197" t="str">
        <f t="shared" si="1164"/>
        <v/>
      </c>
      <c r="AU1393" s="197" t="str">
        <f t="shared" si="1165"/>
        <v/>
      </c>
      <c r="AV1393" s="199">
        <f t="shared" ca="1" si="1157"/>
        <v>2.0694226918345686</v>
      </c>
      <c r="AX1393" s="162">
        <f t="shared" si="1120"/>
        <v>0</v>
      </c>
      <c r="AY1393" s="162">
        <f t="shared" si="1121"/>
        <v>0</v>
      </c>
      <c r="AZ1393" s="162">
        <f t="shared" si="1122"/>
        <v>0</v>
      </c>
      <c r="BA1393" s="162">
        <f t="shared" si="1123"/>
        <v>0</v>
      </c>
      <c r="BB1393" s="162" t="str">
        <f t="shared" si="1124"/>
        <v/>
      </c>
      <c r="BC1393" s="162" t="str">
        <f t="shared" si="1125"/>
        <v/>
      </c>
      <c r="BD1393" s="162" t="str">
        <f t="shared" si="1126"/>
        <v/>
      </c>
      <c r="BE1393" s="162" t="str">
        <f t="shared" si="1127"/>
        <v/>
      </c>
      <c r="BG1393" s="169">
        <f t="shared" si="1154"/>
        <v>33.786421967408522</v>
      </c>
      <c r="BH1393" s="169">
        <f t="shared" ca="1" si="1155"/>
        <v>2.1392374870040372</v>
      </c>
    </row>
    <row r="1394" spans="11:60" x14ac:dyDescent="0.25">
      <c r="K1394" s="199">
        <f t="shared" si="1128"/>
        <v>33.837808160514847</v>
      </c>
      <c r="L1394" s="201">
        <f t="shared" si="1129"/>
        <v>0.28379236430972088</v>
      </c>
      <c r="M1394" s="201">
        <f t="shared" si="1130"/>
        <v>0.28617911976357358</v>
      </c>
      <c r="N1394" s="201">
        <f t="shared" si="1131"/>
        <v>0.30080527377789107</v>
      </c>
      <c r="O1394" s="201">
        <f t="shared" si="1132"/>
        <v>0.28405457609399487</v>
      </c>
      <c r="P1394" s="201" t="str">
        <f t="shared" si="1133"/>
        <v/>
      </c>
      <c r="Q1394" s="201" t="str">
        <f t="shared" si="1134"/>
        <v/>
      </c>
      <c r="R1394" s="201" t="str">
        <f t="shared" si="1135"/>
        <v/>
      </c>
      <c r="S1394" s="201" t="str">
        <f t="shared" si="1136"/>
        <v/>
      </c>
      <c r="T1394" s="199">
        <f t="shared" si="1137"/>
        <v>0</v>
      </c>
      <c r="U1394" s="199">
        <f t="shared" si="1138"/>
        <v>0</v>
      </c>
      <c r="V1394" s="199">
        <f t="shared" si="1139"/>
        <v>0</v>
      </c>
      <c r="W1394" s="199">
        <f t="shared" si="1140"/>
        <v>0</v>
      </c>
      <c r="X1394" s="199" t="str">
        <f t="shared" si="1141"/>
        <v/>
      </c>
      <c r="Y1394" s="199" t="str">
        <f t="shared" si="1142"/>
        <v/>
      </c>
      <c r="Z1394" s="199" t="str">
        <f t="shared" si="1143"/>
        <v/>
      </c>
      <c r="AA1394" s="199" t="str">
        <f t="shared" si="1144"/>
        <v/>
      </c>
      <c r="AB1394" s="201">
        <f t="shared" ca="1" si="1145"/>
        <v>2.0213127842388467</v>
      </c>
      <c r="AD1394" s="162">
        <f t="shared" si="1146"/>
        <v>0</v>
      </c>
      <c r="AE1394" s="162">
        <f t="shared" si="1147"/>
        <v>0</v>
      </c>
      <c r="AF1394" s="162">
        <f t="shared" si="1148"/>
        <v>0</v>
      </c>
      <c r="AG1394" s="162">
        <f t="shared" si="1149"/>
        <v>0</v>
      </c>
      <c r="AH1394" s="162" t="str">
        <f t="shared" si="1150"/>
        <v/>
      </c>
      <c r="AI1394" s="162" t="str">
        <f t="shared" si="1151"/>
        <v/>
      </c>
      <c r="AJ1394" s="162" t="str">
        <f t="shared" si="1152"/>
        <v/>
      </c>
      <c r="AK1394" s="162" t="str">
        <f t="shared" si="1153"/>
        <v/>
      </c>
      <c r="AM1394" s="199">
        <f t="shared" si="1156"/>
        <v>14.761301396858382</v>
      </c>
      <c r="AN1394" s="197">
        <f t="shared" si="1158"/>
        <v>0</v>
      </c>
      <c r="AO1394" s="197">
        <f t="shared" si="1159"/>
        <v>0</v>
      </c>
      <c r="AP1394" s="197">
        <f t="shared" si="1160"/>
        <v>0</v>
      </c>
      <c r="AQ1394" s="197">
        <f t="shared" si="1161"/>
        <v>0</v>
      </c>
      <c r="AR1394" s="197" t="str">
        <f t="shared" si="1162"/>
        <v/>
      </c>
      <c r="AS1394" s="197" t="str">
        <f t="shared" si="1163"/>
        <v/>
      </c>
      <c r="AT1394" s="197" t="str">
        <f t="shared" si="1164"/>
        <v/>
      </c>
      <c r="AU1394" s="197" t="str">
        <f t="shared" si="1165"/>
        <v/>
      </c>
      <c r="AV1394" s="199">
        <f t="shared" ca="1" si="1157"/>
        <v>2.1363437477683602</v>
      </c>
      <c r="AX1394" s="162">
        <f t="shared" si="1120"/>
        <v>0</v>
      </c>
      <c r="AY1394" s="162">
        <f t="shared" si="1121"/>
        <v>0</v>
      </c>
      <c r="AZ1394" s="162">
        <f t="shared" si="1122"/>
        <v>0</v>
      </c>
      <c r="BA1394" s="162">
        <f t="shared" si="1123"/>
        <v>0</v>
      </c>
      <c r="BB1394" s="162" t="str">
        <f t="shared" si="1124"/>
        <v/>
      </c>
      <c r="BC1394" s="162" t="str">
        <f t="shared" si="1125"/>
        <v/>
      </c>
      <c r="BD1394" s="162" t="str">
        <f t="shared" si="1126"/>
        <v/>
      </c>
      <c r="BE1394" s="162" t="str">
        <f t="shared" si="1127"/>
        <v/>
      </c>
      <c r="BG1394" s="169">
        <f t="shared" si="1154"/>
        <v>33.812115063961684</v>
      </c>
      <c r="BH1394" s="169">
        <f t="shared" ca="1" si="1155"/>
        <v>2.1137431027732405</v>
      </c>
    </row>
    <row r="1395" spans="11:60" x14ac:dyDescent="0.25">
      <c r="K1395" s="199">
        <f t="shared" si="1128"/>
        <v>33.863501257068009</v>
      </c>
      <c r="L1395" s="201">
        <f t="shared" si="1129"/>
        <v>0.28400784826136077</v>
      </c>
      <c r="M1395" s="201">
        <f t="shared" si="1130"/>
        <v>0.28639641598207288</v>
      </c>
      <c r="N1395" s="201">
        <f t="shared" si="1131"/>
        <v>0.30103367565623412</v>
      </c>
      <c r="O1395" s="201">
        <f t="shared" si="1132"/>
        <v>0.28427025914342086</v>
      </c>
      <c r="P1395" s="201" t="str">
        <f t="shared" si="1133"/>
        <v/>
      </c>
      <c r="Q1395" s="201" t="str">
        <f t="shared" si="1134"/>
        <v/>
      </c>
      <c r="R1395" s="201" t="str">
        <f t="shared" si="1135"/>
        <v/>
      </c>
      <c r="S1395" s="201" t="str">
        <f t="shared" si="1136"/>
        <v/>
      </c>
      <c r="T1395" s="199">
        <f t="shared" si="1137"/>
        <v>0</v>
      </c>
      <c r="U1395" s="199">
        <f t="shared" si="1138"/>
        <v>0</v>
      </c>
      <c r="V1395" s="199">
        <f t="shared" si="1139"/>
        <v>0</v>
      </c>
      <c r="W1395" s="199">
        <f t="shared" si="1140"/>
        <v>0</v>
      </c>
      <c r="X1395" s="199" t="str">
        <f t="shared" si="1141"/>
        <v/>
      </c>
      <c r="Y1395" s="199" t="str">
        <f t="shared" si="1142"/>
        <v/>
      </c>
      <c r="Z1395" s="199" t="str">
        <f t="shared" si="1143"/>
        <v/>
      </c>
      <c r="AA1395" s="199" t="str">
        <f t="shared" si="1144"/>
        <v/>
      </c>
      <c r="AB1395" s="201">
        <f t="shared" ca="1" si="1145"/>
        <v>2.1090703589955662</v>
      </c>
      <c r="AD1395" s="162">
        <f t="shared" si="1146"/>
        <v>0</v>
      </c>
      <c r="AE1395" s="162">
        <f t="shared" si="1147"/>
        <v>0</v>
      </c>
      <c r="AF1395" s="162">
        <f t="shared" si="1148"/>
        <v>0</v>
      </c>
      <c r="AG1395" s="162">
        <f t="shared" si="1149"/>
        <v>0</v>
      </c>
      <c r="AH1395" s="162" t="str">
        <f t="shared" si="1150"/>
        <v/>
      </c>
      <c r="AI1395" s="162" t="str">
        <f t="shared" si="1151"/>
        <v/>
      </c>
      <c r="AJ1395" s="162" t="str">
        <f t="shared" si="1152"/>
        <v/>
      </c>
      <c r="AK1395" s="162" t="str">
        <f t="shared" si="1153"/>
        <v/>
      </c>
      <c r="AM1395" s="199">
        <f t="shared" si="1156"/>
        <v>14.772518191232894</v>
      </c>
      <c r="AN1395" s="197">
        <f t="shared" si="1158"/>
        <v>0</v>
      </c>
      <c r="AO1395" s="197">
        <f t="shared" si="1159"/>
        <v>0</v>
      </c>
      <c r="AP1395" s="197">
        <f t="shared" si="1160"/>
        <v>0</v>
      </c>
      <c r="AQ1395" s="197">
        <f t="shared" si="1161"/>
        <v>0</v>
      </c>
      <c r="AR1395" s="197" t="str">
        <f t="shared" si="1162"/>
        <v/>
      </c>
      <c r="AS1395" s="197" t="str">
        <f t="shared" si="1163"/>
        <v/>
      </c>
      <c r="AT1395" s="197" t="str">
        <f t="shared" si="1164"/>
        <v/>
      </c>
      <c r="AU1395" s="197" t="str">
        <f t="shared" si="1165"/>
        <v/>
      </c>
      <c r="AV1395" s="199">
        <f t="shared" ca="1" si="1157"/>
        <v>2.0906389115216988</v>
      </c>
      <c r="AX1395" s="162">
        <f t="shared" si="1120"/>
        <v>0</v>
      </c>
      <c r="AY1395" s="162">
        <f t="shared" si="1121"/>
        <v>0</v>
      </c>
      <c r="AZ1395" s="162">
        <f t="shared" si="1122"/>
        <v>0</v>
      </c>
      <c r="BA1395" s="162">
        <f t="shared" si="1123"/>
        <v>0</v>
      </c>
      <c r="BB1395" s="162" t="str">
        <f t="shared" si="1124"/>
        <v/>
      </c>
      <c r="BC1395" s="162" t="str">
        <f t="shared" si="1125"/>
        <v/>
      </c>
      <c r="BD1395" s="162" t="str">
        <f t="shared" si="1126"/>
        <v/>
      </c>
      <c r="BE1395" s="162" t="str">
        <f t="shared" si="1127"/>
        <v/>
      </c>
      <c r="BG1395" s="169">
        <f t="shared" si="1154"/>
        <v>33.837808160514847</v>
      </c>
      <c r="BH1395" s="169">
        <f t="shared" ca="1" si="1155"/>
        <v>2.0213127842388467</v>
      </c>
    </row>
    <row r="1396" spans="11:60" x14ac:dyDescent="0.25">
      <c r="K1396" s="199">
        <f t="shared" si="1128"/>
        <v>33.889194353621171</v>
      </c>
      <c r="L1396" s="201">
        <f t="shared" si="1129"/>
        <v>0.28422333221300067</v>
      </c>
      <c r="M1396" s="201">
        <f t="shared" si="1130"/>
        <v>0.28661371220057219</v>
      </c>
      <c r="N1396" s="201">
        <f t="shared" si="1131"/>
        <v>0.30126207753457729</v>
      </c>
      <c r="O1396" s="201">
        <f t="shared" si="1132"/>
        <v>0.28448594219284679</v>
      </c>
      <c r="P1396" s="201" t="str">
        <f t="shared" si="1133"/>
        <v/>
      </c>
      <c r="Q1396" s="201" t="str">
        <f t="shared" si="1134"/>
        <v/>
      </c>
      <c r="R1396" s="201" t="str">
        <f t="shared" si="1135"/>
        <v/>
      </c>
      <c r="S1396" s="201" t="str">
        <f t="shared" si="1136"/>
        <v/>
      </c>
      <c r="T1396" s="199">
        <f t="shared" si="1137"/>
        <v>0</v>
      </c>
      <c r="U1396" s="199">
        <f t="shared" si="1138"/>
        <v>0</v>
      </c>
      <c r="V1396" s="199">
        <f t="shared" si="1139"/>
        <v>0</v>
      </c>
      <c r="W1396" s="199">
        <f t="shared" si="1140"/>
        <v>0</v>
      </c>
      <c r="X1396" s="199" t="str">
        <f t="shared" si="1141"/>
        <v/>
      </c>
      <c r="Y1396" s="199" t="str">
        <f t="shared" si="1142"/>
        <v/>
      </c>
      <c r="Z1396" s="199" t="str">
        <f t="shared" si="1143"/>
        <v/>
      </c>
      <c r="AA1396" s="199" t="str">
        <f t="shared" si="1144"/>
        <v/>
      </c>
      <c r="AB1396" s="201">
        <f t="shared" ca="1" si="1145"/>
        <v>2.113024672874388</v>
      </c>
      <c r="AD1396" s="162">
        <f t="shared" si="1146"/>
        <v>0</v>
      </c>
      <c r="AE1396" s="162">
        <f t="shared" si="1147"/>
        <v>0</v>
      </c>
      <c r="AF1396" s="162">
        <f t="shared" si="1148"/>
        <v>0</v>
      </c>
      <c r="AG1396" s="162">
        <f t="shared" si="1149"/>
        <v>0</v>
      </c>
      <c r="AH1396" s="162" t="str">
        <f t="shared" si="1150"/>
        <v/>
      </c>
      <c r="AI1396" s="162" t="str">
        <f t="shared" si="1151"/>
        <v/>
      </c>
      <c r="AJ1396" s="162" t="str">
        <f t="shared" si="1152"/>
        <v/>
      </c>
      <c r="AK1396" s="162" t="str">
        <f t="shared" si="1153"/>
        <v/>
      </c>
      <c r="AM1396" s="199">
        <f t="shared" si="1156"/>
        <v>14.783734985607406</v>
      </c>
      <c r="AN1396" s="197">
        <f t="shared" si="1158"/>
        <v>0</v>
      </c>
      <c r="AO1396" s="197">
        <f t="shared" si="1159"/>
        <v>0</v>
      </c>
      <c r="AP1396" s="197">
        <f t="shared" si="1160"/>
        <v>0</v>
      </c>
      <c r="AQ1396" s="197">
        <f t="shared" si="1161"/>
        <v>0</v>
      </c>
      <c r="AR1396" s="197" t="str">
        <f t="shared" si="1162"/>
        <v/>
      </c>
      <c r="AS1396" s="197" t="str">
        <f t="shared" si="1163"/>
        <v/>
      </c>
      <c r="AT1396" s="197" t="str">
        <f t="shared" si="1164"/>
        <v/>
      </c>
      <c r="AU1396" s="197" t="str">
        <f t="shared" si="1165"/>
        <v/>
      </c>
      <c r="AV1396" s="199">
        <f t="shared" ca="1" si="1157"/>
        <v>2.1977355995495564</v>
      </c>
      <c r="AX1396" s="162">
        <f t="shared" si="1120"/>
        <v>0</v>
      </c>
      <c r="AY1396" s="162">
        <f t="shared" si="1121"/>
        <v>0</v>
      </c>
      <c r="AZ1396" s="162">
        <f t="shared" si="1122"/>
        <v>0</v>
      </c>
      <c r="BA1396" s="162">
        <f t="shared" si="1123"/>
        <v>0</v>
      </c>
      <c r="BB1396" s="162" t="str">
        <f t="shared" si="1124"/>
        <v/>
      </c>
      <c r="BC1396" s="162" t="str">
        <f t="shared" si="1125"/>
        <v/>
      </c>
      <c r="BD1396" s="162" t="str">
        <f t="shared" si="1126"/>
        <v/>
      </c>
      <c r="BE1396" s="162" t="str">
        <f t="shared" si="1127"/>
        <v/>
      </c>
      <c r="BG1396" s="169">
        <f t="shared" si="1154"/>
        <v>33.863501257068009</v>
      </c>
      <c r="BH1396" s="169">
        <f t="shared" ca="1" si="1155"/>
        <v>2.1090703589955662</v>
      </c>
    </row>
    <row r="1397" spans="11:60" x14ac:dyDescent="0.25">
      <c r="K1397" s="199">
        <f t="shared" si="1128"/>
        <v>33.914887450174334</v>
      </c>
      <c r="L1397" s="201">
        <f t="shared" si="1129"/>
        <v>0.28443881616464056</v>
      </c>
      <c r="M1397" s="201">
        <f t="shared" si="1130"/>
        <v>0.2868310084190715</v>
      </c>
      <c r="N1397" s="201">
        <f t="shared" si="1131"/>
        <v>0.3014904794129204</v>
      </c>
      <c r="O1397" s="201">
        <f t="shared" si="1132"/>
        <v>0.28470162524227277</v>
      </c>
      <c r="P1397" s="201" t="str">
        <f t="shared" si="1133"/>
        <v/>
      </c>
      <c r="Q1397" s="201" t="str">
        <f t="shared" si="1134"/>
        <v/>
      </c>
      <c r="R1397" s="201" t="str">
        <f t="shared" si="1135"/>
        <v/>
      </c>
      <c r="S1397" s="201" t="str">
        <f t="shared" si="1136"/>
        <v/>
      </c>
      <c r="T1397" s="199">
        <f t="shared" si="1137"/>
        <v>0</v>
      </c>
      <c r="U1397" s="199">
        <f t="shared" si="1138"/>
        <v>0</v>
      </c>
      <c r="V1397" s="199">
        <f t="shared" si="1139"/>
        <v>0</v>
      </c>
      <c r="W1397" s="199">
        <f t="shared" si="1140"/>
        <v>0</v>
      </c>
      <c r="X1397" s="199" t="str">
        <f t="shared" si="1141"/>
        <v/>
      </c>
      <c r="Y1397" s="199" t="str">
        <f t="shared" si="1142"/>
        <v/>
      </c>
      <c r="Z1397" s="199" t="str">
        <f t="shared" si="1143"/>
        <v/>
      </c>
      <c r="AA1397" s="199" t="str">
        <f t="shared" si="1144"/>
        <v/>
      </c>
      <c r="AB1397" s="201">
        <f t="shared" ca="1" si="1145"/>
        <v>2.1189180021784746</v>
      </c>
      <c r="AD1397" s="162">
        <f t="shared" si="1146"/>
        <v>0</v>
      </c>
      <c r="AE1397" s="162">
        <f t="shared" si="1147"/>
        <v>0</v>
      </c>
      <c r="AF1397" s="162">
        <f t="shared" si="1148"/>
        <v>0</v>
      </c>
      <c r="AG1397" s="162">
        <f t="shared" si="1149"/>
        <v>0</v>
      </c>
      <c r="AH1397" s="162" t="str">
        <f t="shared" si="1150"/>
        <v/>
      </c>
      <c r="AI1397" s="162" t="str">
        <f t="shared" si="1151"/>
        <v/>
      </c>
      <c r="AJ1397" s="162" t="str">
        <f t="shared" si="1152"/>
        <v/>
      </c>
      <c r="AK1397" s="162" t="str">
        <f t="shared" si="1153"/>
        <v/>
      </c>
      <c r="AM1397" s="199">
        <f t="shared" si="1156"/>
        <v>14.794951779981918</v>
      </c>
      <c r="AN1397" s="197">
        <f t="shared" si="1158"/>
        <v>0</v>
      </c>
      <c r="AO1397" s="197">
        <f t="shared" si="1159"/>
        <v>0</v>
      </c>
      <c r="AP1397" s="197">
        <f t="shared" si="1160"/>
        <v>0</v>
      </c>
      <c r="AQ1397" s="197">
        <f t="shared" si="1161"/>
        <v>0</v>
      </c>
      <c r="AR1397" s="197" t="str">
        <f t="shared" si="1162"/>
        <v/>
      </c>
      <c r="AS1397" s="197" t="str">
        <f t="shared" si="1163"/>
        <v/>
      </c>
      <c r="AT1397" s="197" t="str">
        <f t="shared" si="1164"/>
        <v/>
      </c>
      <c r="AU1397" s="197" t="str">
        <f t="shared" si="1165"/>
        <v/>
      </c>
      <c r="AV1397" s="199">
        <f t="shared" ca="1" si="1157"/>
        <v>2.1383601242167076</v>
      </c>
      <c r="AX1397" s="162">
        <f t="shared" si="1120"/>
        <v>0</v>
      </c>
      <c r="AY1397" s="162">
        <f t="shared" si="1121"/>
        <v>0</v>
      </c>
      <c r="AZ1397" s="162">
        <f t="shared" si="1122"/>
        <v>0</v>
      </c>
      <c r="BA1397" s="162">
        <f t="shared" si="1123"/>
        <v>0</v>
      </c>
      <c r="BB1397" s="162" t="str">
        <f t="shared" si="1124"/>
        <v/>
      </c>
      <c r="BC1397" s="162" t="str">
        <f t="shared" si="1125"/>
        <v/>
      </c>
      <c r="BD1397" s="162" t="str">
        <f t="shared" si="1126"/>
        <v/>
      </c>
      <c r="BE1397" s="162" t="str">
        <f t="shared" si="1127"/>
        <v/>
      </c>
      <c r="BG1397" s="169">
        <f t="shared" si="1154"/>
        <v>33.889194353621171</v>
      </c>
      <c r="BH1397" s="169">
        <f t="shared" ca="1" si="1155"/>
        <v>2.113024672874388</v>
      </c>
    </row>
    <row r="1398" spans="11:60" x14ac:dyDescent="0.25">
      <c r="K1398" s="199">
        <f t="shared" si="1128"/>
        <v>33.940580546727496</v>
      </c>
      <c r="L1398" s="201">
        <f t="shared" si="1129"/>
        <v>0.2846543001162804</v>
      </c>
      <c r="M1398" s="201">
        <f t="shared" si="1130"/>
        <v>0.28704830463757075</v>
      </c>
      <c r="N1398" s="201">
        <f t="shared" si="1131"/>
        <v>0.30171888129126351</v>
      </c>
      <c r="O1398" s="201">
        <f t="shared" si="1132"/>
        <v>0.28491730829169876</v>
      </c>
      <c r="P1398" s="201" t="str">
        <f t="shared" si="1133"/>
        <v/>
      </c>
      <c r="Q1398" s="201" t="str">
        <f t="shared" si="1134"/>
        <v/>
      </c>
      <c r="R1398" s="201" t="str">
        <f t="shared" si="1135"/>
        <v/>
      </c>
      <c r="S1398" s="201" t="str">
        <f t="shared" si="1136"/>
        <v/>
      </c>
      <c r="T1398" s="199">
        <f t="shared" si="1137"/>
        <v>0</v>
      </c>
      <c r="U1398" s="199">
        <f t="shared" si="1138"/>
        <v>0</v>
      </c>
      <c r="V1398" s="199">
        <f t="shared" si="1139"/>
        <v>0</v>
      </c>
      <c r="W1398" s="199">
        <f t="shared" si="1140"/>
        <v>0</v>
      </c>
      <c r="X1398" s="199" t="str">
        <f t="shared" si="1141"/>
        <v/>
      </c>
      <c r="Y1398" s="199" t="str">
        <f t="shared" si="1142"/>
        <v/>
      </c>
      <c r="Z1398" s="199" t="str">
        <f t="shared" si="1143"/>
        <v/>
      </c>
      <c r="AA1398" s="199" t="str">
        <f t="shared" si="1144"/>
        <v/>
      </c>
      <c r="AB1398" s="201">
        <f t="shared" ca="1" si="1145"/>
        <v>2.0991320623263037</v>
      </c>
      <c r="AD1398" s="162">
        <f t="shared" si="1146"/>
        <v>0</v>
      </c>
      <c r="AE1398" s="162">
        <f t="shared" si="1147"/>
        <v>0</v>
      </c>
      <c r="AF1398" s="162">
        <f t="shared" si="1148"/>
        <v>0</v>
      </c>
      <c r="AG1398" s="162">
        <f t="shared" si="1149"/>
        <v>0</v>
      </c>
      <c r="AH1398" s="162" t="str">
        <f t="shared" si="1150"/>
        <v/>
      </c>
      <c r="AI1398" s="162" t="str">
        <f t="shared" si="1151"/>
        <v/>
      </c>
      <c r="AJ1398" s="162" t="str">
        <f t="shared" si="1152"/>
        <v/>
      </c>
      <c r="AK1398" s="162" t="str">
        <f t="shared" si="1153"/>
        <v/>
      </c>
      <c r="AM1398" s="199">
        <f t="shared" si="1156"/>
        <v>14.80616857435643</v>
      </c>
      <c r="AN1398" s="197">
        <f t="shared" si="1158"/>
        <v>0</v>
      </c>
      <c r="AO1398" s="197">
        <f t="shared" si="1159"/>
        <v>0</v>
      </c>
      <c r="AP1398" s="197">
        <f t="shared" si="1160"/>
        <v>0</v>
      </c>
      <c r="AQ1398" s="197">
        <f t="shared" si="1161"/>
        <v>0</v>
      </c>
      <c r="AR1398" s="197" t="str">
        <f t="shared" si="1162"/>
        <v/>
      </c>
      <c r="AS1398" s="197" t="str">
        <f t="shared" si="1163"/>
        <v/>
      </c>
      <c r="AT1398" s="197" t="str">
        <f t="shared" si="1164"/>
        <v/>
      </c>
      <c r="AU1398" s="197" t="str">
        <f t="shared" si="1165"/>
        <v/>
      </c>
      <c r="AV1398" s="199">
        <f t="shared" ca="1" si="1157"/>
        <v>2.1413892652633812</v>
      </c>
      <c r="AX1398" s="162">
        <f t="shared" ref="AX1398:AX1461" si="1166">IF(AN1398="","",($AM1399-$AM1398)*AN1398)</f>
        <v>0</v>
      </c>
      <c r="AY1398" s="162">
        <f t="shared" ref="AY1398:AY1461" si="1167">IF(AO1398="","",($AM1399-$AM1398)*AO1398)</f>
        <v>0</v>
      </c>
      <c r="AZ1398" s="162">
        <f t="shared" ref="AZ1398:AZ1461" si="1168">IF(AP1398="","",($AM1399-$AM1398)*AP1398)</f>
        <v>0</v>
      </c>
      <c r="BA1398" s="162">
        <f t="shared" ref="BA1398:BA1461" si="1169">IF(AQ1398="","",($AM1399-$AM1398)*AQ1398)</f>
        <v>0</v>
      </c>
      <c r="BB1398" s="162" t="str">
        <f t="shared" ref="BB1398:BB1461" si="1170">IF(AR1398="","",($AM1399-$AM1398)*AR1398)</f>
        <v/>
      </c>
      <c r="BC1398" s="162" t="str">
        <f t="shared" ref="BC1398:BC1461" si="1171">IF(AS1398="","",($AM1399-$AM1398)*AS1398)</f>
        <v/>
      </c>
      <c r="BD1398" s="162" t="str">
        <f t="shared" ref="BD1398:BD1461" si="1172">IF(AT1398="","",($AM1399-$AM1398)*AT1398)</f>
        <v/>
      </c>
      <c r="BE1398" s="162" t="str">
        <f t="shared" ref="BE1398:BE1461" si="1173">IF(AU1398="","",($AM1399-$AM1398)*AU1398)</f>
        <v/>
      </c>
      <c r="BG1398" s="169">
        <f t="shared" si="1154"/>
        <v>33.914887450174334</v>
      </c>
      <c r="BH1398" s="169">
        <f t="shared" ca="1" si="1155"/>
        <v>2.1189180021784746</v>
      </c>
    </row>
    <row r="1399" spans="11:60" x14ac:dyDescent="0.25">
      <c r="K1399" s="199">
        <f t="shared" si="1128"/>
        <v>33.966273643280658</v>
      </c>
      <c r="L1399" s="201">
        <f t="shared" si="1129"/>
        <v>0.2848697840679203</v>
      </c>
      <c r="M1399" s="201">
        <f t="shared" si="1130"/>
        <v>0.28726560085607006</v>
      </c>
      <c r="N1399" s="201">
        <f t="shared" si="1131"/>
        <v>0.30194728316960667</v>
      </c>
      <c r="O1399" s="201">
        <f t="shared" si="1132"/>
        <v>0.28513299134112469</v>
      </c>
      <c r="P1399" s="201" t="str">
        <f t="shared" si="1133"/>
        <v/>
      </c>
      <c r="Q1399" s="201" t="str">
        <f t="shared" si="1134"/>
        <v/>
      </c>
      <c r="R1399" s="201" t="str">
        <f t="shared" si="1135"/>
        <v/>
      </c>
      <c r="S1399" s="201" t="str">
        <f t="shared" si="1136"/>
        <v/>
      </c>
      <c r="T1399" s="199">
        <f t="shared" si="1137"/>
        <v>0</v>
      </c>
      <c r="U1399" s="199">
        <f t="shared" si="1138"/>
        <v>0</v>
      </c>
      <c r="V1399" s="199">
        <f t="shared" si="1139"/>
        <v>0</v>
      </c>
      <c r="W1399" s="199">
        <f t="shared" si="1140"/>
        <v>0</v>
      </c>
      <c r="X1399" s="199" t="str">
        <f t="shared" si="1141"/>
        <v/>
      </c>
      <c r="Y1399" s="199" t="str">
        <f t="shared" si="1142"/>
        <v/>
      </c>
      <c r="Z1399" s="199" t="str">
        <f t="shared" si="1143"/>
        <v/>
      </c>
      <c r="AA1399" s="199" t="str">
        <f t="shared" si="1144"/>
        <v/>
      </c>
      <c r="AB1399" s="201">
        <f t="shared" ca="1" si="1145"/>
        <v>2.1171149654999599</v>
      </c>
      <c r="AD1399" s="162">
        <f t="shared" si="1146"/>
        <v>0</v>
      </c>
      <c r="AE1399" s="162">
        <f t="shared" si="1147"/>
        <v>0</v>
      </c>
      <c r="AF1399" s="162">
        <f t="shared" si="1148"/>
        <v>0</v>
      </c>
      <c r="AG1399" s="162">
        <f t="shared" si="1149"/>
        <v>0</v>
      </c>
      <c r="AH1399" s="162" t="str">
        <f t="shared" si="1150"/>
        <v/>
      </c>
      <c r="AI1399" s="162" t="str">
        <f t="shared" si="1151"/>
        <v/>
      </c>
      <c r="AJ1399" s="162" t="str">
        <f t="shared" si="1152"/>
        <v/>
      </c>
      <c r="AK1399" s="162" t="str">
        <f t="shared" si="1153"/>
        <v/>
      </c>
      <c r="AM1399" s="199">
        <f t="shared" si="1156"/>
        <v>14.817385368730942</v>
      </c>
      <c r="AN1399" s="197">
        <f t="shared" si="1158"/>
        <v>0</v>
      </c>
      <c r="AO1399" s="197">
        <f t="shared" si="1159"/>
        <v>0</v>
      </c>
      <c r="AP1399" s="197">
        <f t="shared" si="1160"/>
        <v>0</v>
      </c>
      <c r="AQ1399" s="197">
        <f t="shared" si="1161"/>
        <v>0</v>
      </c>
      <c r="AR1399" s="197" t="str">
        <f t="shared" si="1162"/>
        <v/>
      </c>
      <c r="AS1399" s="197" t="str">
        <f t="shared" si="1163"/>
        <v/>
      </c>
      <c r="AT1399" s="197" t="str">
        <f t="shared" si="1164"/>
        <v/>
      </c>
      <c r="AU1399" s="197" t="str">
        <f t="shared" si="1165"/>
        <v/>
      </c>
      <c r="AV1399" s="199">
        <f t="shared" ca="1" si="1157"/>
        <v>2.1132815972976653</v>
      </c>
      <c r="AX1399" s="162">
        <f t="shared" si="1166"/>
        <v>0</v>
      </c>
      <c r="AY1399" s="162">
        <f t="shared" si="1167"/>
        <v>0</v>
      </c>
      <c r="AZ1399" s="162">
        <f t="shared" si="1168"/>
        <v>0</v>
      </c>
      <c r="BA1399" s="162">
        <f t="shared" si="1169"/>
        <v>0</v>
      </c>
      <c r="BB1399" s="162" t="str">
        <f t="shared" si="1170"/>
        <v/>
      </c>
      <c r="BC1399" s="162" t="str">
        <f t="shared" si="1171"/>
        <v/>
      </c>
      <c r="BD1399" s="162" t="str">
        <f t="shared" si="1172"/>
        <v/>
      </c>
      <c r="BE1399" s="162" t="str">
        <f t="shared" si="1173"/>
        <v/>
      </c>
      <c r="BG1399" s="169">
        <f t="shared" si="1154"/>
        <v>33.940580546727496</v>
      </c>
      <c r="BH1399" s="169">
        <f t="shared" ca="1" si="1155"/>
        <v>2.0991320623263037</v>
      </c>
    </row>
    <row r="1400" spans="11:60" x14ac:dyDescent="0.25">
      <c r="K1400" s="199">
        <f t="shared" si="1128"/>
        <v>33.991966739833821</v>
      </c>
      <c r="L1400" s="201">
        <f t="shared" si="1129"/>
        <v>0.28508526801956019</v>
      </c>
      <c r="M1400" s="201">
        <f t="shared" si="1130"/>
        <v>0.28748289707456937</v>
      </c>
      <c r="N1400" s="201">
        <f t="shared" si="1131"/>
        <v>0.30217568504794978</v>
      </c>
      <c r="O1400" s="201">
        <f t="shared" si="1132"/>
        <v>0.28534867439055067</v>
      </c>
      <c r="P1400" s="201" t="str">
        <f t="shared" si="1133"/>
        <v/>
      </c>
      <c r="Q1400" s="201" t="str">
        <f t="shared" si="1134"/>
        <v/>
      </c>
      <c r="R1400" s="201" t="str">
        <f t="shared" si="1135"/>
        <v/>
      </c>
      <c r="S1400" s="201" t="str">
        <f t="shared" si="1136"/>
        <v/>
      </c>
      <c r="T1400" s="199">
        <f t="shared" si="1137"/>
        <v>0</v>
      </c>
      <c r="U1400" s="199">
        <f t="shared" si="1138"/>
        <v>0</v>
      </c>
      <c r="V1400" s="199">
        <f t="shared" si="1139"/>
        <v>0</v>
      </c>
      <c r="W1400" s="199">
        <f t="shared" si="1140"/>
        <v>0</v>
      </c>
      <c r="X1400" s="199" t="str">
        <f t="shared" si="1141"/>
        <v/>
      </c>
      <c r="Y1400" s="199" t="str">
        <f t="shared" si="1142"/>
        <v/>
      </c>
      <c r="Z1400" s="199" t="str">
        <f t="shared" si="1143"/>
        <v/>
      </c>
      <c r="AA1400" s="199" t="str">
        <f t="shared" si="1144"/>
        <v/>
      </c>
      <c r="AB1400" s="201">
        <f t="shared" ca="1" si="1145"/>
        <v>2.0634310812273924</v>
      </c>
      <c r="AD1400" s="162">
        <f t="shared" si="1146"/>
        <v>0</v>
      </c>
      <c r="AE1400" s="162">
        <f t="shared" si="1147"/>
        <v>0</v>
      </c>
      <c r="AF1400" s="162">
        <f t="shared" si="1148"/>
        <v>0</v>
      </c>
      <c r="AG1400" s="162">
        <f t="shared" si="1149"/>
        <v>0</v>
      </c>
      <c r="AH1400" s="162" t="str">
        <f t="shared" si="1150"/>
        <v/>
      </c>
      <c r="AI1400" s="162" t="str">
        <f t="shared" si="1151"/>
        <v/>
      </c>
      <c r="AJ1400" s="162" t="str">
        <f t="shared" si="1152"/>
        <v/>
      </c>
      <c r="AK1400" s="162" t="str">
        <f t="shared" si="1153"/>
        <v/>
      </c>
      <c r="AM1400" s="199">
        <f t="shared" si="1156"/>
        <v>14.828602163105455</v>
      </c>
      <c r="AN1400" s="197">
        <f t="shared" si="1158"/>
        <v>0</v>
      </c>
      <c r="AO1400" s="197">
        <f t="shared" si="1159"/>
        <v>0</v>
      </c>
      <c r="AP1400" s="197">
        <f t="shared" si="1160"/>
        <v>0</v>
      </c>
      <c r="AQ1400" s="197">
        <f t="shared" si="1161"/>
        <v>0</v>
      </c>
      <c r="AR1400" s="197" t="str">
        <f t="shared" si="1162"/>
        <v/>
      </c>
      <c r="AS1400" s="197" t="str">
        <f t="shared" si="1163"/>
        <v/>
      </c>
      <c r="AT1400" s="197" t="str">
        <f t="shared" si="1164"/>
        <v/>
      </c>
      <c r="AU1400" s="197" t="str">
        <f t="shared" si="1165"/>
        <v/>
      </c>
      <c r="AV1400" s="199">
        <f t="shared" ca="1" si="1157"/>
        <v>2.0515607840079841</v>
      </c>
      <c r="AX1400" s="162">
        <f t="shared" si="1166"/>
        <v>0</v>
      </c>
      <c r="AY1400" s="162">
        <f t="shared" si="1167"/>
        <v>0</v>
      </c>
      <c r="AZ1400" s="162">
        <f t="shared" si="1168"/>
        <v>0</v>
      </c>
      <c r="BA1400" s="162">
        <f t="shared" si="1169"/>
        <v>0</v>
      </c>
      <c r="BB1400" s="162" t="str">
        <f t="shared" si="1170"/>
        <v/>
      </c>
      <c r="BC1400" s="162" t="str">
        <f t="shared" si="1171"/>
        <v/>
      </c>
      <c r="BD1400" s="162" t="str">
        <f t="shared" si="1172"/>
        <v/>
      </c>
      <c r="BE1400" s="162" t="str">
        <f t="shared" si="1173"/>
        <v/>
      </c>
      <c r="BG1400" s="169">
        <f t="shared" si="1154"/>
        <v>33.966273643280658</v>
      </c>
      <c r="BH1400" s="169">
        <f t="shared" ca="1" si="1155"/>
        <v>2.1171149654999599</v>
      </c>
    </row>
    <row r="1401" spans="11:60" x14ac:dyDescent="0.25">
      <c r="K1401" s="199">
        <f t="shared" si="1128"/>
        <v>34.017659836386983</v>
      </c>
      <c r="L1401" s="201">
        <f t="shared" si="1129"/>
        <v>0.28530075197120008</v>
      </c>
      <c r="M1401" s="201">
        <f t="shared" si="1130"/>
        <v>0.28770019329306867</v>
      </c>
      <c r="N1401" s="201">
        <f t="shared" si="1131"/>
        <v>0.30240408692629289</v>
      </c>
      <c r="O1401" s="201">
        <f t="shared" si="1132"/>
        <v>0.2855643574399766</v>
      </c>
      <c r="P1401" s="201" t="str">
        <f t="shared" si="1133"/>
        <v/>
      </c>
      <c r="Q1401" s="201" t="str">
        <f t="shared" si="1134"/>
        <v/>
      </c>
      <c r="R1401" s="201" t="str">
        <f t="shared" si="1135"/>
        <v/>
      </c>
      <c r="S1401" s="201" t="str">
        <f t="shared" si="1136"/>
        <v/>
      </c>
      <c r="T1401" s="199">
        <f t="shared" si="1137"/>
        <v>0</v>
      </c>
      <c r="U1401" s="199">
        <f t="shared" si="1138"/>
        <v>0</v>
      </c>
      <c r="V1401" s="199">
        <f t="shared" si="1139"/>
        <v>0</v>
      </c>
      <c r="W1401" s="199">
        <f t="shared" si="1140"/>
        <v>0</v>
      </c>
      <c r="X1401" s="199" t="str">
        <f t="shared" si="1141"/>
        <v/>
      </c>
      <c r="Y1401" s="199" t="str">
        <f t="shared" si="1142"/>
        <v/>
      </c>
      <c r="Z1401" s="199" t="str">
        <f t="shared" si="1143"/>
        <v/>
      </c>
      <c r="AA1401" s="199" t="str">
        <f t="shared" si="1144"/>
        <v/>
      </c>
      <c r="AB1401" s="201">
        <f t="shared" ca="1" si="1145"/>
        <v>2.0168443098130373</v>
      </c>
      <c r="AD1401" s="162">
        <f t="shared" si="1146"/>
        <v>0</v>
      </c>
      <c r="AE1401" s="162">
        <f t="shared" si="1147"/>
        <v>0</v>
      </c>
      <c r="AF1401" s="162">
        <f t="shared" si="1148"/>
        <v>0</v>
      </c>
      <c r="AG1401" s="162">
        <f t="shared" si="1149"/>
        <v>0</v>
      </c>
      <c r="AH1401" s="162" t="str">
        <f t="shared" si="1150"/>
        <v/>
      </c>
      <c r="AI1401" s="162" t="str">
        <f t="shared" si="1151"/>
        <v/>
      </c>
      <c r="AJ1401" s="162" t="str">
        <f t="shared" si="1152"/>
        <v/>
      </c>
      <c r="AK1401" s="162" t="str">
        <f t="shared" si="1153"/>
        <v/>
      </c>
      <c r="AM1401" s="199">
        <f t="shared" si="1156"/>
        <v>14.839818957479967</v>
      </c>
      <c r="AN1401" s="197">
        <f t="shared" si="1158"/>
        <v>0</v>
      </c>
      <c r="AO1401" s="197">
        <f t="shared" si="1159"/>
        <v>0</v>
      </c>
      <c r="AP1401" s="197">
        <f t="shared" si="1160"/>
        <v>0</v>
      </c>
      <c r="AQ1401" s="197">
        <f t="shared" si="1161"/>
        <v>0</v>
      </c>
      <c r="AR1401" s="197" t="str">
        <f t="shared" si="1162"/>
        <v/>
      </c>
      <c r="AS1401" s="197" t="str">
        <f t="shared" si="1163"/>
        <v/>
      </c>
      <c r="AT1401" s="197" t="str">
        <f t="shared" si="1164"/>
        <v/>
      </c>
      <c r="AU1401" s="197" t="str">
        <f t="shared" si="1165"/>
        <v/>
      </c>
      <c r="AV1401" s="199">
        <f t="shared" ca="1" si="1157"/>
        <v>2.1317519743450117</v>
      </c>
      <c r="AX1401" s="162">
        <f t="shared" si="1166"/>
        <v>0</v>
      </c>
      <c r="AY1401" s="162">
        <f t="shared" si="1167"/>
        <v>0</v>
      </c>
      <c r="AZ1401" s="162">
        <f t="shared" si="1168"/>
        <v>0</v>
      </c>
      <c r="BA1401" s="162">
        <f t="shared" si="1169"/>
        <v>0</v>
      </c>
      <c r="BB1401" s="162" t="str">
        <f t="shared" si="1170"/>
        <v/>
      </c>
      <c r="BC1401" s="162" t="str">
        <f t="shared" si="1171"/>
        <v/>
      </c>
      <c r="BD1401" s="162" t="str">
        <f t="shared" si="1172"/>
        <v/>
      </c>
      <c r="BE1401" s="162" t="str">
        <f t="shared" si="1173"/>
        <v/>
      </c>
      <c r="BG1401" s="169">
        <f t="shared" si="1154"/>
        <v>33.991966739833821</v>
      </c>
      <c r="BH1401" s="169">
        <f t="shared" ca="1" si="1155"/>
        <v>2.0634310812273924</v>
      </c>
    </row>
    <row r="1402" spans="11:60" x14ac:dyDescent="0.25">
      <c r="K1402" s="199">
        <f t="shared" si="1128"/>
        <v>34.043352932940145</v>
      </c>
      <c r="L1402" s="201">
        <f t="shared" si="1129"/>
        <v>0.28551623592283992</v>
      </c>
      <c r="M1402" s="201">
        <f t="shared" si="1130"/>
        <v>0.28791748951156793</v>
      </c>
      <c r="N1402" s="201">
        <f t="shared" si="1131"/>
        <v>0.302632488804636</v>
      </c>
      <c r="O1402" s="201">
        <f t="shared" si="1132"/>
        <v>0.28578004048940259</v>
      </c>
      <c r="P1402" s="201" t="str">
        <f t="shared" si="1133"/>
        <v/>
      </c>
      <c r="Q1402" s="201" t="str">
        <f t="shared" si="1134"/>
        <v/>
      </c>
      <c r="R1402" s="201" t="str">
        <f t="shared" si="1135"/>
        <v/>
      </c>
      <c r="S1402" s="201" t="str">
        <f t="shared" si="1136"/>
        <v/>
      </c>
      <c r="T1402" s="199">
        <f t="shared" si="1137"/>
        <v>0</v>
      </c>
      <c r="U1402" s="199">
        <f t="shared" si="1138"/>
        <v>0</v>
      </c>
      <c r="V1402" s="199">
        <f t="shared" si="1139"/>
        <v>0</v>
      </c>
      <c r="W1402" s="199">
        <f t="shared" si="1140"/>
        <v>0</v>
      </c>
      <c r="X1402" s="199" t="str">
        <f t="shared" si="1141"/>
        <v/>
      </c>
      <c r="Y1402" s="199" t="str">
        <f t="shared" si="1142"/>
        <v/>
      </c>
      <c r="Z1402" s="199" t="str">
        <f t="shared" si="1143"/>
        <v/>
      </c>
      <c r="AA1402" s="199" t="str">
        <f t="shared" si="1144"/>
        <v/>
      </c>
      <c r="AB1402" s="201">
        <f t="shared" ca="1" si="1145"/>
        <v>2.0186976713662217</v>
      </c>
      <c r="AD1402" s="162">
        <f t="shared" si="1146"/>
        <v>0</v>
      </c>
      <c r="AE1402" s="162">
        <f t="shared" si="1147"/>
        <v>0</v>
      </c>
      <c r="AF1402" s="162">
        <f t="shared" si="1148"/>
        <v>0</v>
      </c>
      <c r="AG1402" s="162">
        <f t="shared" si="1149"/>
        <v>0</v>
      </c>
      <c r="AH1402" s="162" t="str">
        <f t="shared" si="1150"/>
        <v/>
      </c>
      <c r="AI1402" s="162" t="str">
        <f t="shared" si="1151"/>
        <v/>
      </c>
      <c r="AJ1402" s="162" t="str">
        <f t="shared" si="1152"/>
        <v/>
      </c>
      <c r="AK1402" s="162" t="str">
        <f t="shared" si="1153"/>
        <v/>
      </c>
      <c r="AM1402" s="199">
        <f t="shared" si="1156"/>
        <v>14.851035751854479</v>
      </c>
      <c r="AN1402" s="197">
        <f t="shared" si="1158"/>
        <v>0</v>
      </c>
      <c r="AO1402" s="197">
        <f t="shared" si="1159"/>
        <v>0</v>
      </c>
      <c r="AP1402" s="197">
        <f t="shared" si="1160"/>
        <v>0</v>
      </c>
      <c r="AQ1402" s="197">
        <f t="shared" si="1161"/>
        <v>0</v>
      </c>
      <c r="AR1402" s="197" t="str">
        <f t="shared" si="1162"/>
        <v/>
      </c>
      <c r="AS1402" s="197" t="str">
        <f t="shared" si="1163"/>
        <v/>
      </c>
      <c r="AT1402" s="197" t="str">
        <f t="shared" si="1164"/>
        <v/>
      </c>
      <c r="AU1402" s="197" t="str">
        <f t="shared" si="1165"/>
        <v/>
      </c>
      <c r="AV1402" s="199">
        <f t="shared" ca="1" si="1157"/>
        <v>2.138004361241435</v>
      </c>
      <c r="AX1402" s="162">
        <f t="shared" si="1166"/>
        <v>0</v>
      </c>
      <c r="AY1402" s="162">
        <f t="shared" si="1167"/>
        <v>0</v>
      </c>
      <c r="AZ1402" s="162">
        <f t="shared" si="1168"/>
        <v>0</v>
      </c>
      <c r="BA1402" s="162">
        <f t="shared" si="1169"/>
        <v>0</v>
      </c>
      <c r="BB1402" s="162" t="str">
        <f t="shared" si="1170"/>
        <v/>
      </c>
      <c r="BC1402" s="162" t="str">
        <f t="shared" si="1171"/>
        <v/>
      </c>
      <c r="BD1402" s="162" t="str">
        <f t="shared" si="1172"/>
        <v/>
      </c>
      <c r="BE1402" s="162" t="str">
        <f t="shared" si="1173"/>
        <v/>
      </c>
      <c r="BG1402" s="169">
        <f t="shared" si="1154"/>
        <v>34.017659836386983</v>
      </c>
      <c r="BH1402" s="169">
        <f t="shared" ca="1" si="1155"/>
        <v>2.0168443098130373</v>
      </c>
    </row>
    <row r="1403" spans="11:60" x14ac:dyDescent="0.25">
      <c r="K1403" s="199">
        <f t="shared" si="1128"/>
        <v>34.069046029493308</v>
      </c>
      <c r="L1403" s="201">
        <f t="shared" si="1129"/>
        <v>0.28573171987447982</v>
      </c>
      <c r="M1403" s="201">
        <f t="shared" si="1130"/>
        <v>0.28813478573006723</v>
      </c>
      <c r="N1403" s="201">
        <f t="shared" si="1131"/>
        <v>0.30286089068297917</v>
      </c>
      <c r="O1403" s="201">
        <f t="shared" si="1132"/>
        <v>0.28599572353882857</v>
      </c>
      <c r="P1403" s="201" t="str">
        <f t="shared" si="1133"/>
        <v/>
      </c>
      <c r="Q1403" s="201" t="str">
        <f t="shared" si="1134"/>
        <v/>
      </c>
      <c r="R1403" s="201" t="str">
        <f t="shared" si="1135"/>
        <v/>
      </c>
      <c r="S1403" s="201" t="str">
        <f t="shared" si="1136"/>
        <v/>
      </c>
      <c r="T1403" s="199">
        <f t="shared" si="1137"/>
        <v>0</v>
      </c>
      <c r="U1403" s="199">
        <f t="shared" si="1138"/>
        <v>0</v>
      </c>
      <c r="V1403" s="199">
        <f t="shared" si="1139"/>
        <v>0</v>
      </c>
      <c r="W1403" s="199">
        <f t="shared" si="1140"/>
        <v>0</v>
      </c>
      <c r="X1403" s="199" t="str">
        <f t="shared" si="1141"/>
        <v/>
      </c>
      <c r="Y1403" s="199" t="str">
        <f t="shared" si="1142"/>
        <v/>
      </c>
      <c r="Z1403" s="199" t="str">
        <f t="shared" si="1143"/>
        <v/>
      </c>
      <c r="AA1403" s="199" t="str">
        <f t="shared" si="1144"/>
        <v/>
      </c>
      <c r="AB1403" s="201">
        <f t="shared" ca="1" si="1145"/>
        <v>2.0489232325278506</v>
      </c>
      <c r="AD1403" s="162">
        <f t="shared" si="1146"/>
        <v>0</v>
      </c>
      <c r="AE1403" s="162">
        <f t="shared" si="1147"/>
        <v>0</v>
      </c>
      <c r="AF1403" s="162">
        <f t="shared" si="1148"/>
        <v>0</v>
      </c>
      <c r="AG1403" s="162">
        <f t="shared" si="1149"/>
        <v>0</v>
      </c>
      <c r="AH1403" s="162" t="str">
        <f t="shared" si="1150"/>
        <v/>
      </c>
      <c r="AI1403" s="162" t="str">
        <f t="shared" si="1151"/>
        <v/>
      </c>
      <c r="AJ1403" s="162" t="str">
        <f t="shared" si="1152"/>
        <v/>
      </c>
      <c r="AK1403" s="162" t="str">
        <f t="shared" si="1153"/>
        <v/>
      </c>
      <c r="AM1403" s="199">
        <f t="shared" si="1156"/>
        <v>14.862252546228991</v>
      </c>
      <c r="AN1403" s="197">
        <f t="shared" si="1158"/>
        <v>0</v>
      </c>
      <c r="AO1403" s="197">
        <f t="shared" si="1159"/>
        <v>0</v>
      </c>
      <c r="AP1403" s="197">
        <f t="shared" si="1160"/>
        <v>0</v>
      </c>
      <c r="AQ1403" s="197">
        <f t="shared" si="1161"/>
        <v>0</v>
      </c>
      <c r="AR1403" s="197" t="str">
        <f t="shared" si="1162"/>
        <v/>
      </c>
      <c r="AS1403" s="197" t="str">
        <f t="shared" si="1163"/>
        <v/>
      </c>
      <c r="AT1403" s="197" t="str">
        <f t="shared" si="1164"/>
        <v/>
      </c>
      <c r="AU1403" s="197" t="str">
        <f t="shared" si="1165"/>
        <v/>
      </c>
      <c r="AV1403" s="199">
        <f t="shared" ca="1" si="1157"/>
        <v>2.195286981129867</v>
      </c>
      <c r="AX1403" s="162">
        <f t="shared" si="1166"/>
        <v>0</v>
      </c>
      <c r="AY1403" s="162">
        <f t="shared" si="1167"/>
        <v>0</v>
      </c>
      <c r="AZ1403" s="162">
        <f t="shared" si="1168"/>
        <v>0</v>
      </c>
      <c r="BA1403" s="162">
        <f t="shared" si="1169"/>
        <v>0</v>
      </c>
      <c r="BB1403" s="162" t="str">
        <f t="shared" si="1170"/>
        <v/>
      </c>
      <c r="BC1403" s="162" t="str">
        <f t="shared" si="1171"/>
        <v/>
      </c>
      <c r="BD1403" s="162" t="str">
        <f t="shared" si="1172"/>
        <v/>
      </c>
      <c r="BE1403" s="162" t="str">
        <f t="shared" si="1173"/>
        <v/>
      </c>
      <c r="BG1403" s="169">
        <f t="shared" si="1154"/>
        <v>34.043352932940145</v>
      </c>
      <c r="BH1403" s="169">
        <f t="shared" ca="1" si="1155"/>
        <v>2.0186976713662217</v>
      </c>
    </row>
    <row r="1404" spans="11:60" x14ac:dyDescent="0.25">
      <c r="K1404" s="199">
        <f t="shared" si="1128"/>
        <v>34.09473912604647</v>
      </c>
      <c r="L1404" s="201">
        <f t="shared" si="1129"/>
        <v>0.28594720382611966</v>
      </c>
      <c r="M1404" s="201">
        <f t="shared" si="1130"/>
        <v>0.28835208194856654</v>
      </c>
      <c r="N1404" s="201">
        <f t="shared" si="1131"/>
        <v>0.30308929256132222</v>
      </c>
      <c r="O1404" s="201">
        <f t="shared" si="1132"/>
        <v>0.2862114065882545</v>
      </c>
      <c r="P1404" s="201" t="str">
        <f t="shared" si="1133"/>
        <v/>
      </c>
      <c r="Q1404" s="201" t="str">
        <f t="shared" si="1134"/>
        <v/>
      </c>
      <c r="R1404" s="201" t="str">
        <f t="shared" si="1135"/>
        <v/>
      </c>
      <c r="S1404" s="201" t="str">
        <f t="shared" si="1136"/>
        <v/>
      </c>
      <c r="T1404" s="199">
        <f t="shared" si="1137"/>
        <v>0</v>
      </c>
      <c r="U1404" s="199">
        <f t="shared" si="1138"/>
        <v>0</v>
      </c>
      <c r="V1404" s="199">
        <f t="shared" si="1139"/>
        <v>0</v>
      </c>
      <c r="W1404" s="199">
        <f t="shared" si="1140"/>
        <v>0</v>
      </c>
      <c r="X1404" s="199" t="str">
        <f t="shared" si="1141"/>
        <v/>
      </c>
      <c r="Y1404" s="199" t="str">
        <f t="shared" si="1142"/>
        <v/>
      </c>
      <c r="Z1404" s="199" t="str">
        <f t="shared" si="1143"/>
        <v/>
      </c>
      <c r="AA1404" s="199" t="str">
        <f t="shared" si="1144"/>
        <v/>
      </c>
      <c r="AB1404" s="201">
        <f t="shared" ca="1" si="1145"/>
        <v>2.1295077529628621</v>
      </c>
      <c r="AD1404" s="162">
        <f t="shared" si="1146"/>
        <v>0</v>
      </c>
      <c r="AE1404" s="162">
        <f t="shared" si="1147"/>
        <v>0</v>
      </c>
      <c r="AF1404" s="162">
        <f t="shared" si="1148"/>
        <v>0</v>
      </c>
      <c r="AG1404" s="162">
        <f t="shared" si="1149"/>
        <v>0</v>
      </c>
      <c r="AH1404" s="162" t="str">
        <f t="shared" si="1150"/>
        <v/>
      </c>
      <c r="AI1404" s="162" t="str">
        <f t="shared" si="1151"/>
        <v/>
      </c>
      <c r="AJ1404" s="162" t="str">
        <f t="shared" si="1152"/>
        <v/>
      </c>
      <c r="AK1404" s="162" t="str">
        <f t="shared" si="1153"/>
        <v/>
      </c>
      <c r="AM1404" s="199">
        <f t="shared" si="1156"/>
        <v>14.873469340603503</v>
      </c>
      <c r="AN1404" s="197">
        <f t="shared" si="1158"/>
        <v>0</v>
      </c>
      <c r="AO1404" s="197">
        <f t="shared" si="1159"/>
        <v>0</v>
      </c>
      <c r="AP1404" s="197">
        <f t="shared" si="1160"/>
        <v>0</v>
      </c>
      <c r="AQ1404" s="197">
        <f t="shared" si="1161"/>
        <v>0</v>
      </c>
      <c r="AR1404" s="197" t="str">
        <f t="shared" si="1162"/>
        <v/>
      </c>
      <c r="AS1404" s="197" t="str">
        <f t="shared" si="1163"/>
        <v/>
      </c>
      <c r="AT1404" s="197" t="str">
        <f t="shared" si="1164"/>
        <v/>
      </c>
      <c r="AU1404" s="197" t="str">
        <f t="shared" si="1165"/>
        <v/>
      </c>
      <c r="AV1404" s="199">
        <f t="shared" ca="1" si="1157"/>
        <v>2.1389364473166572</v>
      </c>
      <c r="AX1404" s="162">
        <f t="shared" si="1166"/>
        <v>0</v>
      </c>
      <c r="AY1404" s="162">
        <f t="shared" si="1167"/>
        <v>0</v>
      </c>
      <c r="AZ1404" s="162">
        <f t="shared" si="1168"/>
        <v>0</v>
      </c>
      <c r="BA1404" s="162">
        <f t="shared" si="1169"/>
        <v>0</v>
      </c>
      <c r="BB1404" s="162" t="str">
        <f t="shared" si="1170"/>
        <v/>
      </c>
      <c r="BC1404" s="162" t="str">
        <f t="shared" si="1171"/>
        <v/>
      </c>
      <c r="BD1404" s="162" t="str">
        <f t="shared" si="1172"/>
        <v/>
      </c>
      <c r="BE1404" s="162" t="str">
        <f t="shared" si="1173"/>
        <v/>
      </c>
      <c r="BG1404" s="169">
        <f t="shared" si="1154"/>
        <v>34.069046029493308</v>
      </c>
      <c r="BH1404" s="169">
        <f t="shared" ca="1" si="1155"/>
        <v>2.0489232325278506</v>
      </c>
    </row>
    <row r="1405" spans="11:60" x14ac:dyDescent="0.25">
      <c r="K1405" s="199">
        <f t="shared" si="1128"/>
        <v>34.120432222599632</v>
      </c>
      <c r="L1405" s="201">
        <f t="shared" si="1129"/>
        <v>0.28616268777775955</v>
      </c>
      <c r="M1405" s="201">
        <f t="shared" si="1130"/>
        <v>0.28856937816706585</v>
      </c>
      <c r="N1405" s="201">
        <f t="shared" si="1131"/>
        <v>0.30331769443966539</v>
      </c>
      <c r="O1405" s="201">
        <f t="shared" si="1132"/>
        <v>0.28642708963768049</v>
      </c>
      <c r="P1405" s="201" t="str">
        <f t="shared" si="1133"/>
        <v/>
      </c>
      <c r="Q1405" s="201" t="str">
        <f t="shared" si="1134"/>
        <v/>
      </c>
      <c r="R1405" s="201" t="str">
        <f t="shared" si="1135"/>
        <v/>
      </c>
      <c r="S1405" s="201" t="str">
        <f t="shared" si="1136"/>
        <v/>
      </c>
      <c r="T1405" s="199">
        <f t="shared" si="1137"/>
        <v>0</v>
      </c>
      <c r="U1405" s="199">
        <f t="shared" si="1138"/>
        <v>0</v>
      </c>
      <c r="V1405" s="199">
        <f t="shared" si="1139"/>
        <v>0</v>
      </c>
      <c r="W1405" s="199">
        <f t="shared" si="1140"/>
        <v>0</v>
      </c>
      <c r="X1405" s="199" t="str">
        <f t="shared" si="1141"/>
        <v/>
      </c>
      <c r="Y1405" s="199" t="str">
        <f t="shared" si="1142"/>
        <v/>
      </c>
      <c r="Z1405" s="199" t="str">
        <f t="shared" si="1143"/>
        <v/>
      </c>
      <c r="AA1405" s="199" t="str">
        <f t="shared" si="1144"/>
        <v/>
      </c>
      <c r="AB1405" s="201">
        <f t="shared" ca="1" si="1145"/>
        <v>2.1151685275060292</v>
      </c>
      <c r="AD1405" s="162">
        <f t="shared" si="1146"/>
        <v>0</v>
      </c>
      <c r="AE1405" s="162">
        <f t="shared" si="1147"/>
        <v>0</v>
      </c>
      <c r="AF1405" s="162">
        <f t="shared" si="1148"/>
        <v>0</v>
      </c>
      <c r="AG1405" s="162">
        <f t="shared" si="1149"/>
        <v>0</v>
      </c>
      <c r="AH1405" s="162" t="str">
        <f t="shared" si="1150"/>
        <v/>
      </c>
      <c r="AI1405" s="162" t="str">
        <f t="shared" si="1151"/>
        <v/>
      </c>
      <c r="AJ1405" s="162" t="str">
        <f t="shared" si="1152"/>
        <v/>
      </c>
      <c r="AK1405" s="162" t="str">
        <f t="shared" si="1153"/>
        <v/>
      </c>
      <c r="AM1405" s="199">
        <f t="shared" si="1156"/>
        <v>14.884686134978015</v>
      </c>
      <c r="AN1405" s="197">
        <f t="shared" si="1158"/>
        <v>0</v>
      </c>
      <c r="AO1405" s="197">
        <f t="shared" si="1159"/>
        <v>0</v>
      </c>
      <c r="AP1405" s="197">
        <f t="shared" si="1160"/>
        <v>0</v>
      </c>
      <c r="AQ1405" s="197">
        <f t="shared" si="1161"/>
        <v>0</v>
      </c>
      <c r="AR1405" s="197" t="str">
        <f t="shared" si="1162"/>
        <v/>
      </c>
      <c r="AS1405" s="197" t="str">
        <f t="shared" si="1163"/>
        <v/>
      </c>
      <c r="AT1405" s="197" t="str">
        <f t="shared" si="1164"/>
        <v/>
      </c>
      <c r="AU1405" s="197" t="str">
        <f t="shared" si="1165"/>
        <v/>
      </c>
      <c r="AV1405" s="199">
        <f t="shared" ca="1" si="1157"/>
        <v>2.0899418263977498</v>
      </c>
      <c r="AX1405" s="162">
        <f t="shared" si="1166"/>
        <v>0</v>
      </c>
      <c r="AY1405" s="162">
        <f t="shared" si="1167"/>
        <v>0</v>
      </c>
      <c r="AZ1405" s="162">
        <f t="shared" si="1168"/>
        <v>0</v>
      </c>
      <c r="BA1405" s="162">
        <f t="shared" si="1169"/>
        <v>0</v>
      </c>
      <c r="BB1405" s="162" t="str">
        <f t="shared" si="1170"/>
        <v/>
      </c>
      <c r="BC1405" s="162" t="str">
        <f t="shared" si="1171"/>
        <v/>
      </c>
      <c r="BD1405" s="162" t="str">
        <f t="shared" si="1172"/>
        <v/>
      </c>
      <c r="BE1405" s="162" t="str">
        <f t="shared" si="1173"/>
        <v/>
      </c>
      <c r="BG1405" s="169">
        <f t="shared" si="1154"/>
        <v>34.09473912604647</v>
      </c>
      <c r="BH1405" s="169">
        <f t="shared" ca="1" si="1155"/>
        <v>2.1295077529628621</v>
      </c>
    </row>
    <row r="1406" spans="11:60" x14ac:dyDescent="0.25">
      <c r="K1406" s="199">
        <f t="shared" si="1128"/>
        <v>34.146125319152794</v>
      </c>
      <c r="L1406" s="201">
        <f t="shared" si="1129"/>
        <v>0.28637817172939944</v>
      </c>
      <c r="M1406" s="201">
        <f t="shared" si="1130"/>
        <v>0.28878667438556516</v>
      </c>
      <c r="N1406" s="201">
        <f t="shared" si="1131"/>
        <v>0.3035460963180085</v>
      </c>
      <c r="O1406" s="201">
        <f t="shared" si="1132"/>
        <v>0.28664277268710647</v>
      </c>
      <c r="P1406" s="201" t="str">
        <f t="shared" si="1133"/>
        <v/>
      </c>
      <c r="Q1406" s="201" t="str">
        <f t="shared" si="1134"/>
        <v/>
      </c>
      <c r="R1406" s="201" t="str">
        <f t="shared" si="1135"/>
        <v/>
      </c>
      <c r="S1406" s="201" t="str">
        <f t="shared" si="1136"/>
        <v/>
      </c>
      <c r="T1406" s="199">
        <f t="shared" si="1137"/>
        <v>0</v>
      </c>
      <c r="U1406" s="199">
        <f t="shared" si="1138"/>
        <v>0</v>
      </c>
      <c r="V1406" s="199">
        <f t="shared" si="1139"/>
        <v>0</v>
      </c>
      <c r="W1406" s="199">
        <f t="shared" si="1140"/>
        <v>0</v>
      </c>
      <c r="X1406" s="199" t="str">
        <f t="shared" si="1141"/>
        <v/>
      </c>
      <c r="Y1406" s="199" t="str">
        <f t="shared" si="1142"/>
        <v/>
      </c>
      <c r="Z1406" s="199" t="str">
        <f t="shared" si="1143"/>
        <v/>
      </c>
      <c r="AA1406" s="199" t="str">
        <f t="shared" si="1144"/>
        <v/>
      </c>
      <c r="AB1406" s="201">
        <f t="shared" ca="1" si="1145"/>
        <v>2.1420964857152436</v>
      </c>
      <c r="AD1406" s="162">
        <f t="shared" si="1146"/>
        <v>0</v>
      </c>
      <c r="AE1406" s="162">
        <f t="shared" si="1147"/>
        <v>0</v>
      </c>
      <c r="AF1406" s="162">
        <f t="shared" si="1148"/>
        <v>0</v>
      </c>
      <c r="AG1406" s="162">
        <f t="shared" si="1149"/>
        <v>0</v>
      </c>
      <c r="AH1406" s="162" t="str">
        <f t="shared" si="1150"/>
        <v/>
      </c>
      <c r="AI1406" s="162" t="str">
        <f t="shared" si="1151"/>
        <v/>
      </c>
      <c r="AJ1406" s="162" t="str">
        <f t="shared" si="1152"/>
        <v/>
      </c>
      <c r="AK1406" s="162" t="str">
        <f t="shared" si="1153"/>
        <v/>
      </c>
      <c r="AM1406" s="199">
        <f t="shared" si="1156"/>
        <v>14.895902929352527</v>
      </c>
      <c r="AN1406" s="197">
        <f t="shared" si="1158"/>
        <v>0</v>
      </c>
      <c r="AO1406" s="197">
        <f t="shared" si="1159"/>
        <v>0</v>
      </c>
      <c r="AP1406" s="197">
        <f t="shared" si="1160"/>
        <v>0</v>
      </c>
      <c r="AQ1406" s="197">
        <f t="shared" si="1161"/>
        <v>0</v>
      </c>
      <c r="AR1406" s="197" t="str">
        <f t="shared" si="1162"/>
        <v/>
      </c>
      <c r="AS1406" s="197" t="str">
        <f t="shared" si="1163"/>
        <v/>
      </c>
      <c r="AT1406" s="197" t="str">
        <f t="shared" si="1164"/>
        <v/>
      </c>
      <c r="AU1406" s="197" t="str">
        <f t="shared" si="1165"/>
        <v/>
      </c>
      <c r="AV1406" s="199">
        <f t="shared" ca="1" si="1157"/>
        <v>2.129789763080554</v>
      </c>
      <c r="AX1406" s="162">
        <f t="shared" si="1166"/>
        <v>0</v>
      </c>
      <c r="AY1406" s="162">
        <f t="shared" si="1167"/>
        <v>0</v>
      </c>
      <c r="AZ1406" s="162">
        <f t="shared" si="1168"/>
        <v>0</v>
      </c>
      <c r="BA1406" s="162">
        <f t="shared" si="1169"/>
        <v>0</v>
      </c>
      <c r="BB1406" s="162" t="str">
        <f t="shared" si="1170"/>
        <v/>
      </c>
      <c r="BC1406" s="162" t="str">
        <f t="shared" si="1171"/>
        <v/>
      </c>
      <c r="BD1406" s="162" t="str">
        <f t="shared" si="1172"/>
        <v/>
      </c>
      <c r="BE1406" s="162" t="str">
        <f t="shared" si="1173"/>
        <v/>
      </c>
      <c r="BG1406" s="169">
        <f t="shared" si="1154"/>
        <v>34.120432222599632</v>
      </c>
      <c r="BH1406" s="169">
        <f t="shared" ca="1" si="1155"/>
        <v>2.1151685275060292</v>
      </c>
    </row>
    <row r="1407" spans="11:60" x14ac:dyDescent="0.25">
      <c r="K1407" s="199">
        <f t="shared" si="1128"/>
        <v>34.171818415705957</v>
      </c>
      <c r="L1407" s="201">
        <f t="shared" si="1129"/>
        <v>0.28659365568103934</v>
      </c>
      <c r="M1407" s="201">
        <f t="shared" si="1130"/>
        <v>0.28900397060406446</v>
      </c>
      <c r="N1407" s="201">
        <f t="shared" si="1131"/>
        <v>0.30377449819635161</v>
      </c>
      <c r="O1407" s="201">
        <f t="shared" si="1132"/>
        <v>0.2868584557365324</v>
      </c>
      <c r="P1407" s="201" t="str">
        <f t="shared" si="1133"/>
        <v/>
      </c>
      <c r="Q1407" s="201" t="str">
        <f t="shared" si="1134"/>
        <v/>
      </c>
      <c r="R1407" s="201" t="str">
        <f t="shared" si="1135"/>
        <v/>
      </c>
      <c r="S1407" s="201" t="str">
        <f t="shared" si="1136"/>
        <v/>
      </c>
      <c r="T1407" s="199">
        <f t="shared" si="1137"/>
        <v>0</v>
      </c>
      <c r="U1407" s="199">
        <f t="shared" si="1138"/>
        <v>0</v>
      </c>
      <c r="V1407" s="199">
        <f t="shared" si="1139"/>
        <v>0</v>
      </c>
      <c r="W1407" s="199">
        <f t="shared" si="1140"/>
        <v>0</v>
      </c>
      <c r="X1407" s="199" t="str">
        <f t="shared" si="1141"/>
        <v/>
      </c>
      <c r="Y1407" s="199" t="str">
        <f t="shared" si="1142"/>
        <v/>
      </c>
      <c r="Z1407" s="199" t="str">
        <f t="shared" si="1143"/>
        <v/>
      </c>
      <c r="AA1407" s="199" t="str">
        <f t="shared" si="1144"/>
        <v/>
      </c>
      <c r="AB1407" s="201">
        <f t="shared" ca="1" si="1145"/>
        <v>2.0523717143823945</v>
      </c>
      <c r="AD1407" s="162">
        <f t="shared" si="1146"/>
        <v>0</v>
      </c>
      <c r="AE1407" s="162">
        <f t="shared" si="1147"/>
        <v>0</v>
      </c>
      <c r="AF1407" s="162">
        <f t="shared" si="1148"/>
        <v>0</v>
      </c>
      <c r="AG1407" s="162">
        <f t="shared" si="1149"/>
        <v>0</v>
      </c>
      <c r="AH1407" s="162" t="str">
        <f t="shared" si="1150"/>
        <v/>
      </c>
      <c r="AI1407" s="162" t="str">
        <f t="shared" si="1151"/>
        <v/>
      </c>
      <c r="AJ1407" s="162" t="str">
        <f t="shared" si="1152"/>
        <v/>
      </c>
      <c r="AK1407" s="162" t="str">
        <f t="shared" si="1153"/>
        <v/>
      </c>
      <c r="AM1407" s="199">
        <f t="shared" si="1156"/>
        <v>14.907119723727039</v>
      </c>
      <c r="AN1407" s="197">
        <f t="shared" si="1158"/>
        <v>0</v>
      </c>
      <c r="AO1407" s="197">
        <f t="shared" si="1159"/>
        <v>0</v>
      </c>
      <c r="AP1407" s="197">
        <f t="shared" si="1160"/>
        <v>0</v>
      </c>
      <c r="AQ1407" s="197">
        <f t="shared" si="1161"/>
        <v>0</v>
      </c>
      <c r="AR1407" s="197" t="str">
        <f t="shared" si="1162"/>
        <v/>
      </c>
      <c r="AS1407" s="197" t="str">
        <f t="shared" si="1163"/>
        <v/>
      </c>
      <c r="AT1407" s="197" t="str">
        <f t="shared" si="1164"/>
        <v/>
      </c>
      <c r="AU1407" s="197" t="str">
        <f t="shared" si="1165"/>
        <v/>
      </c>
      <c r="AV1407" s="199">
        <f t="shared" ca="1" si="1157"/>
        <v>2.0819047072358243</v>
      </c>
      <c r="AX1407" s="162">
        <f t="shared" si="1166"/>
        <v>0</v>
      </c>
      <c r="AY1407" s="162">
        <f t="shared" si="1167"/>
        <v>0</v>
      </c>
      <c r="AZ1407" s="162">
        <f t="shared" si="1168"/>
        <v>0</v>
      </c>
      <c r="BA1407" s="162">
        <f t="shared" si="1169"/>
        <v>0</v>
      </c>
      <c r="BB1407" s="162" t="str">
        <f t="shared" si="1170"/>
        <v/>
      </c>
      <c r="BC1407" s="162" t="str">
        <f t="shared" si="1171"/>
        <v/>
      </c>
      <c r="BD1407" s="162" t="str">
        <f t="shared" si="1172"/>
        <v/>
      </c>
      <c r="BE1407" s="162" t="str">
        <f t="shared" si="1173"/>
        <v/>
      </c>
      <c r="BG1407" s="169">
        <f t="shared" si="1154"/>
        <v>34.146125319152794</v>
      </c>
      <c r="BH1407" s="169">
        <f t="shared" ca="1" si="1155"/>
        <v>2.1420964857152436</v>
      </c>
    </row>
    <row r="1408" spans="11:60" x14ac:dyDescent="0.25">
      <c r="K1408" s="199">
        <f t="shared" si="1128"/>
        <v>34.197511512259119</v>
      </c>
      <c r="L1408" s="201">
        <f t="shared" si="1129"/>
        <v>0.28680913963267918</v>
      </c>
      <c r="M1408" s="201">
        <f t="shared" si="1130"/>
        <v>0.28922126682256372</v>
      </c>
      <c r="N1408" s="201">
        <f t="shared" si="1131"/>
        <v>0.30400290007469472</v>
      </c>
      <c r="O1408" s="201">
        <f t="shared" si="1132"/>
        <v>0.28707413878595839</v>
      </c>
      <c r="P1408" s="201" t="str">
        <f t="shared" si="1133"/>
        <v/>
      </c>
      <c r="Q1408" s="201" t="str">
        <f t="shared" si="1134"/>
        <v/>
      </c>
      <c r="R1408" s="201" t="str">
        <f t="shared" si="1135"/>
        <v/>
      </c>
      <c r="S1408" s="201" t="str">
        <f t="shared" si="1136"/>
        <v/>
      </c>
      <c r="T1408" s="199">
        <f t="shared" si="1137"/>
        <v>0</v>
      </c>
      <c r="U1408" s="199">
        <f t="shared" si="1138"/>
        <v>0</v>
      </c>
      <c r="V1408" s="199">
        <f t="shared" si="1139"/>
        <v>0</v>
      </c>
      <c r="W1408" s="199">
        <f t="shared" si="1140"/>
        <v>0</v>
      </c>
      <c r="X1408" s="199" t="str">
        <f t="shared" si="1141"/>
        <v/>
      </c>
      <c r="Y1408" s="199" t="str">
        <f t="shared" si="1142"/>
        <v/>
      </c>
      <c r="Z1408" s="199" t="str">
        <f t="shared" si="1143"/>
        <v/>
      </c>
      <c r="AA1408" s="199" t="str">
        <f t="shared" si="1144"/>
        <v/>
      </c>
      <c r="AB1408" s="201">
        <f t="shared" ca="1" si="1145"/>
        <v>2.1232697667978795</v>
      </c>
      <c r="AD1408" s="162">
        <f t="shared" si="1146"/>
        <v>0</v>
      </c>
      <c r="AE1408" s="162">
        <f t="shared" si="1147"/>
        <v>0</v>
      </c>
      <c r="AF1408" s="162">
        <f t="shared" si="1148"/>
        <v>0</v>
      </c>
      <c r="AG1408" s="162">
        <f t="shared" si="1149"/>
        <v>0</v>
      </c>
      <c r="AH1408" s="162" t="str">
        <f t="shared" si="1150"/>
        <v/>
      </c>
      <c r="AI1408" s="162" t="str">
        <f t="shared" si="1151"/>
        <v/>
      </c>
      <c r="AJ1408" s="162" t="str">
        <f t="shared" si="1152"/>
        <v/>
      </c>
      <c r="AK1408" s="162" t="str">
        <f t="shared" si="1153"/>
        <v/>
      </c>
      <c r="AM1408" s="199">
        <f t="shared" si="1156"/>
        <v>14.918336518101551</v>
      </c>
      <c r="AN1408" s="197">
        <f t="shared" si="1158"/>
        <v>0</v>
      </c>
      <c r="AO1408" s="197">
        <f t="shared" si="1159"/>
        <v>0</v>
      </c>
      <c r="AP1408" s="197">
        <f t="shared" si="1160"/>
        <v>0</v>
      </c>
      <c r="AQ1408" s="197">
        <f t="shared" si="1161"/>
        <v>0</v>
      </c>
      <c r="AR1408" s="197" t="str">
        <f t="shared" si="1162"/>
        <v/>
      </c>
      <c r="AS1408" s="197" t="str">
        <f t="shared" si="1163"/>
        <v/>
      </c>
      <c r="AT1408" s="197" t="str">
        <f t="shared" si="1164"/>
        <v/>
      </c>
      <c r="AU1408" s="197" t="str">
        <f t="shared" si="1165"/>
        <v/>
      </c>
      <c r="AV1408" s="199">
        <f t="shared" ca="1" si="1157"/>
        <v>2.0900021544368639</v>
      </c>
      <c r="AX1408" s="162">
        <f t="shared" si="1166"/>
        <v>0</v>
      </c>
      <c r="AY1408" s="162">
        <f t="shared" si="1167"/>
        <v>0</v>
      </c>
      <c r="AZ1408" s="162">
        <f t="shared" si="1168"/>
        <v>0</v>
      </c>
      <c r="BA1408" s="162">
        <f t="shared" si="1169"/>
        <v>0</v>
      </c>
      <c r="BB1408" s="162" t="str">
        <f t="shared" si="1170"/>
        <v/>
      </c>
      <c r="BC1408" s="162" t="str">
        <f t="shared" si="1171"/>
        <v/>
      </c>
      <c r="BD1408" s="162" t="str">
        <f t="shared" si="1172"/>
        <v/>
      </c>
      <c r="BE1408" s="162" t="str">
        <f t="shared" si="1173"/>
        <v/>
      </c>
      <c r="BG1408" s="169">
        <f t="shared" si="1154"/>
        <v>34.171818415705957</v>
      </c>
      <c r="BH1408" s="169">
        <f t="shared" ca="1" si="1155"/>
        <v>2.0523717143823945</v>
      </c>
    </row>
    <row r="1409" spans="11:60" x14ac:dyDescent="0.25">
      <c r="K1409" s="199">
        <f t="shared" si="1128"/>
        <v>34.223204608812281</v>
      </c>
      <c r="L1409" s="201">
        <f t="shared" si="1129"/>
        <v>0.28702462358431907</v>
      </c>
      <c r="M1409" s="201">
        <f t="shared" si="1130"/>
        <v>0.28943856304106302</v>
      </c>
      <c r="N1409" s="201">
        <f t="shared" si="1131"/>
        <v>0.30423130195303782</v>
      </c>
      <c r="O1409" s="201">
        <f t="shared" si="1132"/>
        <v>0.28728982183538432</v>
      </c>
      <c r="P1409" s="201" t="str">
        <f t="shared" si="1133"/>
        <v/>
      </c>
      <c r="Q1409" s="201" t="str">
        <f t="shared" si="1134"/>
        <v/>
      </c>
      <c r="R1409" s="201" t="str">
        <f t="shared" si="1135"/>
        <v/>
      </c>
      <c r="S1409" s="201" t="str">
        <f t="shared" si="1136"/>
        <v/>
      </c>
      <c r="T1409" s="199">
        <f t="shared" si="1137"/>
        <v>0</v>
      </c>
      <c r="U1409" s="199">
        <f t="shared" si="1138"/>
        <v>0</v>
      </c>
      <c r="V1409" s="199">
        <f t="shared" si="1139"/>
        <v>0</v>
      </c>
      <c r="W1409" s="199">
        <f t="shared" si="1140"/>
        <v>0</v>
      </c>
      <c r="X1409" s="199" t="str">
        <f t="shared" si="1141"/>
        <v/>
      </c>
      <c r="Y1409" s="199" t="str">
        <f t="shared" si="1142"/>
        <v/>
      </c>
      <c r="Z1409" s="199" t="str">
        <f t="shared" si="1143"/>
        <v/>
      </c>
      <c r="AA1409" s="199" t="str">
        <f t="shared" si="1144"/>
        <v/>
      </c>
      <c r="AB1409" s="201">
        <f t="shared" ca="1" si="1145"/>
        <v>2.1379635640317338</v>
      </c>
      <c r="AD1409" s="162">
        <f t="shared" si="1146"/>
        <v>0</v>
      </c>
      <c r="AE1409" s="162">
        <f t="shared" si="1147"/>
        <v>0</v>
      </c>
      <c r="AF1409" s="162">
        <f t="shared" si="1148"/>
        <v>0</v>
      </c>
      <c r="AG1409" s="162">
        <f t="shared" si="1149"/>
        <v>0</v>
      </c>
      <c r="AH1409" s="162" t="str">
        <f t="shared" si="1150"/>
        <v/>
      </c>
      <c r="AI1409" s="162" t="str">
        <f t="shared" si="1151"/>
        <v/>
      </c>
      <c r="AJ1409" s="162" t="str">
        <f t="shared" si="1152"/>
        <v/>
      </c>
      <c r="AK1409" s="162" t="str">
        <f t="shared" si="1153"/>
        <v/>
      </c>
      <c r="AM1409" s="199">
        <f t="shared" si="1156"/>
        <v>14.929553312476063</v>
      </c>
      <c r="AN1409" s="197">
        <f t="shared" si="1158"/>
        <v>0</v>
      </c>
      <c r="AO1409" s="197">
        <f t="shared" si="1159"/>
        <v>0</v>
      </c>
      <c r="AP1409" s="197">
        <f t="shared" si="1160"/>
        <v>0</v>
      </c>
      <c r="AQ1409" s="197">
        <f t="shared" si="1161"/>
        <v>0</v>
      </c>
      <c r="AR1409" s="197" t="str">
        <f t="shared" si="1162"/>
        <v/>
      </c>
      <c r="AS1409" s="197" t="str">
        <f t="shared" si="1163"/>
        <v/>
      </c>
      <c r="AT1409" s="197" t="str">
        <f t="shared" si="1164"/>
        <v/>
      </c>
      <c r="AU1409" s="197" t="str">
        <f t="shared" si="1165"/>
        <v/>
      </c>
      <c r="AV1409" s="199">
        <f t="shared" ca="1" si="1157"/>
        <v>2.1260654855096561</v>
      </c>
      <c r="AX1409" s="162">
        <f t="shared" si="1166"/>
        <v>0</v>
      </c>
      <c r="AY1409" s="162">
        <f t="shared" si="1167"/>
        <v>0</v>
      </c>
      <c r="AZ1409" s="162">
        <f t="shared" si="1168"/>
        <v>0</v>
      </c>
      <c r="BA1409" s="162">
        <f t="shared" si="1169"/>
        <v>0</v>
      </c>
      <c r="BB1409" s="162" t="str">
        <f t="shared" si="1170"/>
        <v/>
      </c>
      <c r="BC1409" s="162" t="str">
        <f t="shared" si="1171"/>
        <v/>
      </c>
      <c r="BD1409" s="162" t="str">
        <f t="shared" si="1172"/>
        <v/>
      </c>
      <c r="BE1409" s="162" t="str">
        <f t="shared" si="1173"/>
        <v/>
      </c>
      <c r="BG1409" s="169">
        <f t="shared" si="1154"/>
        <v>34.197511512259119</v>
      </c>
      <c r="BH1409" s="169">
        <f t="shared" ca="1" si="1155"/>
        <v>2.1232697667978795</v>
      </c>
    </row>
    <row r="1410" spans="11:60" x14ac:dyDescent="0.25">
      <c r="K1410" s="199">
        <f t="shared" si="1128"/>
        <v>34.248897705365444</v>
      </c>
      <c r="L1410" s="201">
        <f t="shared" si="1129"/>
        <v>0.28724010753595897</v>
      </c>
      <c r="M1410" s="201">
        <f t="shared" si="1130"/>
        <v>0.28965585925956233</v>
      </c>
      <c r="N1410" s="201">
        <f t="shared" si="1131"/>
        <v>0.30445970383138099</v>
      </c>
      <c r="O1410" s="201">
        <f t="shared" si="1132"/>
        <v>0.2875055048848103</v>
      </c>
      <c r="P1410" s="201" t="str">
        <f t="shared" si="1133"/>
        <v/>
      </c>
      <c r="Q1410" s="201" t="str">
        <f t="shared" si="1134"/>
        <v/>
      </c>
      <c r="R1410" s="201" t="str">
        <f t="shared" si="1135"/>
        <v/>
      </c>
      <c r="S1410" s="201" t="str">
        <f t="shared" si="1136"/>
        <v/>
      </c>
      <c r="T1410" s="199">
        <f t="shared" si="1137"/>
        <v>0</v>
      </c>
      <c r="U1410" s="199">
        <f t="shared" si="1138"/>
        <v>0</v>
      </c>
      <c r="V1410" s="199">
        <f t="shared" si="1139"/>
        <v>0</v>
      </c>
      <c r="W1410" s="199">
        <f t="shared" si="1140"/>
        <v>0</v>
      </c>
      <c r="X1410" s="199" t="str">
        <f t="shared" si="1141"/>
        <v/>
      </c>
      <c r="Y1410" s="199" t="str">
        <f t="shared" si="1142"/>
        <v/>
      </c>
      <c r="Z1410" s="199" t="str">
        <f t="shared" si="1143"/>
        <v/>
      </c>
      <c r="AA1410" s="199" t="str">
        <f t="shared" si="1144"/>
        <v/>
      </c>
      <c r="AB1410" s="201">
        <f t="shared" ca="1" si="1145"/>
        <v>2.0946497002633819</v>
      </c>
      <c r="AD1410" s="162">
        <f t="shared" si="1146"/>
        <v>0</v>
      </c>
      <c r="AE1410" s="162">
        <f t="shared" si="1147"/>
        <v>0</v>
      </c>
      <c r="AF1410" s="162">
        <f t="shared" si="1148"/>
        <v>0</v>
      </c>
      <c r="AG1410" s="162">
        <f t="shared" si="1149"/>
        <v>0</v>
      </c>
      <c r="AH1410" s="162" t="str">
        <f t="shared" si="1150"/>
        <v/>
      </c>
      <c r="AI1410" s="162" t="str">
        <f t="shared" si="1151"/>
        <v/>
      </c>
      <c r="AJ1410" s="162" t="str">
        <f t="shared" si="1152"/>
        <v/>
      </c>
      <c r="AK1410" s="162" t="str">
        <f t="shared" si="1153"/>
        <v/>
      </c>
      <c r="AM1410" s="199">
        <f t="shared" si="1156"/>
        <v>14.940770106850575</v>
      </c>
      <c r="AN1410" s="197">
        <f t="shared" si="1158"/>
        <v>0</v>
      </c>
      <c r="AO1410" s="197">
        <f t="shared" si="1159"/>
        <v>0</v>
      </c>
      <c r="AP1410" s="197">
        <f t="shared" si="1160"/>
        <v>0</v>
      </c>
      <c r="AQ1410" s="197">
        <f t="shared" si="1161"/>
        <v>0</v>
      </c>
      <c r="AR1410" s="197" t="str">
        <f t="shared" si="1162"/>
        <v/>
      </c>
      <c r="AS1410" s="197" t="str">
        <f t="shared" si="1163"/>
        <v/>
      </c>
      <c r="AT1410" s="197" t="str">
        <f t="shared" si="1164"/>
        <v/>
      </c>
      <c r="AU1410" s="197" t="str">
        <f t="shared" si="1165"/>
        <v/>
      </c>
      <c r="AV1410" s="199">
        <f t="shared" ca="1" si="1157"/>
        <v>2.1719013535993152</v>
      </c>
      <c r="AX1410" s="162">
        <f t="shared" si="1166"/>
        <v>0</v>
      </c>
      <c r="AY1410" s="162">
        <f t="shared" si="1167"/>
        <v>0</v>
      </c>
      <c r="AZ1410" s="162">
        <f t="shared" si="1168"/>
        <v>0</v>
      </c>
      <c r="BA1410" s="162">
        <f t="shared" si="1169"/>
        <v>0</v>
      </c>
      <c r="BB1410" s="162" t="str">
        <f t="shared" si="1170"/>
        <v/>
      </c>
      <c r="BC1410" s="162" t="str">
        <f t="shared" si="1171"/>
        <v/>
      </c>
      <c r="BD1410" s="162" t="str">
        <f t="shared" si="1172"/>
        <v/>
      </c>
      <c r="BE1410" s="162" t="str">
        <f t="shared" si="1173"/>
        <v/>
      </c>
      <c r="BG1410" s="169">
        <f t="shared" si="1154"/>
        <v>34.223204608812281</v>
      </c>
      <c r="BH1410" s="169">
        <f t="shared" ca="1" si="1155"/>
        <v>2.1379635640317338</v>
      </c>
    </row>
    <row r="1411" spans="11:60" x14ac:dyDescent="0.25">
      <c r="K1411" s="199">
        <f t="shared" si="1128"/>
        <v>34.274590801918606</v>
      </c>
      <c r="L1411" s="201">
        <f t="shared" si="1129"/>
        <v>0.2874555914875988</v>
      </c>
      <c r="M1411" s="201">
        <f t="shared" si="1130"/>
        <v>0.28987315547806164</v>
      </c>
      <c r="N1411" s="201">
        <f t="shared" si="1131"/>
        <v>0.3046881057097241</v>
      </c>
      <c r="O1411" s="201">
        <f t="shared" si="1132"/>
        <v>0.28772118793423623</v>
      </c>
      <c r="P1411" s="201" t="str">
        <f t="shared" si="1133"/>
        <v/>
      </c>
      <c r="Q1411" s="201" t="str">
        <f t="shared" si="1134"/>
        <v/>
      </c>
      <c r="R1411" s="201" t="str">
        <f t="shared" si="1135"/>
        <v/>
      </c>
      <c r="S1411" s="201" t="str">
        <f t="shared" si="1136"/>
        <v/>
      </c>
      <c r="T1411" s="199">
        <f t="shared" si="1137"/>
        <v>0</v>
      </c>
      <c r="U1411" s="199">
        <f t="shared" si="1138"/>
        <v>0</v>
      </c>
      <c r="V1411" s="199">
        <f t="shared" si="1139"/>
        <v>0</v>
      </c>
      <c r="W1411" s="199">
        <f t="shared" si="1140"/>
        <v>0</v>
      </c>
      <c r="X1411" s="199" t="str">
        <f t="shared" si="1141"/>
        <v/>
      </c>
      <c r="Y1411" s="199" t="str">
        <f t="shared" si="1142"/>
        <v/>
      </c>
      <c r="Z1411" s="199" t="str">
        <f t="shared" si="1143"/>
        <v/>
      </c>
      <c r="AA1411" s="199" t="str">
        <f t="shared" si="1144"/>
        <v/>
      </c>
      <c r="AB1411" s="201">
        <f t="shared" ca="1" si="1145"/>
        <v>2.0829531936757926</v>
      </c>
      <c r="AD1411" s="162">
        <f t="shared" si="1146"/>
        <v>0</v>
      </c>
      <c r="AE1411" s="162">
        <f t="shared" si="1147"/>
        <v>0</v>
      </c>
      <c r="AF1411" s="162">
        <f t="shared" si="1148"/>
        <v>0</v>
      </c>
      <c r="AG1411" s="162">
        <f t="shared" si="1149"/>
        <v>0</v>
      </c>
      <c r="AH1411" s="162" t="str">
        <f t="shared" si="1150"/>
        <v/>
      </c>
      <c r="AI1411" s="162" t="str">
        <f t="shared" si="1151"/>
        <v/>
      </c>
      <c r="AJ1411" s="162" t="str">
        <f t="shared" si="1152"/>
        <v/>
      </c>
      <c r="AK1411" s="162" t="str">
        <f t="shared" si="1153"/>
        <v/>
      </c>
      <c r="AM1411" s="199">
        <f t="shared" si="1156"/>
        <v>14.951986901225087</v>
      </c>
      <c r="AN1411" s="197">
        <f t="shared" si="1158"/>
        <v>0</v>
      </c>
      <c r="AO1411" s="197">
        <f t="shared" si="1159"/>
        <v>0</v>
      </c>
      <c r="AP1411" s="197">
        <f t="shared" si="1160"/>
        <v>0</v>
      </c>
      <c r="AQ1411" s="197">
        <f t="shared" si="1161"/>
        <v>0</v>
      </c>
      <c r="AR1411" s="197" t="str">
        <f t="shared" si="1162"/>
        <v/>
      </c>
      <c r="AS1411" s="197" t="str">
        <f t="shared" si="1163"/>
        <v/>
      </c>
      <c r="AT1411" s="197" t="str">
        <f t="shared" si="1164"/>
        <v/>
      </c>
      <c r="AU1411" s="197" t="str">
        <f t="shared" si="1165"/>
        <v/>
      </c>
      <c r="AV1411" s="199">
        <f t="shared" ca="1" si="1157"/>
        <v>2.1730806240233522</v>
      </c>
      <c r="AX1411" s="162">
        <f t="shared" si="1166"/>
        <v>0</v>
      </c>
      <c r="AY1411" s="162">
        <f t="shared" si="1167"/>
        <v>0</v>
      </c>
      <c r="AZ1411" s="162">
        <f t="shared" si="1168"/>
        <v>0</v>
      </c>
      <c r="BA1411" s="162">
        <f t="shared" si="1169"/>
        <v>0</v>
      </c>
      <c r="BB1411" s="162" t="str">
        <f t="shared" si="1170"/>
        <v/>
      </c>
      <c r="BC1411" s="162" t="str">
        <f t="shared" si="1171"/>
        <v/>
      </c>
      <c r="BD1411" s="162" t="str">
        <f t="shared" si="1172"/>
        <v/>
      </c>
      <c r="BE1411" s="162" t="str">
        <f t="shared" si="1173"/>
        <v/>
      </c>
      <c r="BG1411" s="169">
        <f t="shared" si="1154"/>
        <v>34.248897705365444</v>
      </c>
      <c r="BH1411" s="169">
        <f t="shared" ca="1" si="1155"/>
        <v>2.0946497002633819</v>
      </c>
    </row>
    <row r="1412" spans="11:60" x14ac:dyDescent="0.25">
      <c r="K1412" s="199">
        <f t="shared" si="1128"/>
        <v>34.300283898471768</v>
      </c>
      <c r="L1412" s="201">
        <f t="shared" si="1129"/>
        <v>0.2876710754392387</v>
      </c>
      <c r="M1412" s="201">
        <f t="shared" si="1130"/>
        <v>0.29009045169656089</v>
      </c>
      <c r="N1412" s="201">
        <f t="shared" si="1131"/>
        <v>0.30491650758806721</v>
      </c>
      <c r="O1412" s="201">
        <f t="shared" si="1132"/>
        <v>0.28793687098366222</v>
      </c>
      <c r="P1412" s="201" t="str">
        <f t="shared" si="1133"/>
        <v/>
      </c>
      <c r="Q1412" s="201" t="str">
        <f t="shared" si="1134"/>
        <v/>
      </c>
      <c r="R1412" s="201" t="str">
        <f t="shared" si="1135"/>
        <v/>
      </c>
      <c r="S1412" s="201" t="str">
        <f t="shared" si="1136"/>
        <v/>
      </c>
      <c r="T1412" s="199">
        <f t="shared" si="1137"/>
        <v>0</v>
      </c>
      <c r="U1412" s="199">
        <f t="shared" si="1138"/>
        <v>0</v>
      </c>
      <c r="V1412" s="199">
        <f t="shared" si="1139"/>
        <v>0</v>
      </c>
      <c r="W1412" s="199">
        <f t="shared" si="1140"/>
        <v>0</v>
      </c>
      <c r="X1412" s="199" t="str">
        <f t="shared" si="1141"/>
        <v/>
      </c>
      <c r="Y1412" s="199" t="str">
        <f t="shared" si="1142"/>
        <v/>
      </c>
      <c r="Z1412" s="199" t="str">
        <f t="shared" si="1143"/>
        <v/>
      </c>
      <c r="AA1412" s="199" t="str">
        <f t="shared" si="1144"/>
        <v/>
      </c>
      <c r="AB1412" s="201">
        <f t="shared" ca="1" si="1145"/>
        <v>2.1037668141949615</v>
      </c>
      <c r="AD1412" s="162">
        <f t="shared" si="1146"/>
        <v>0</v>
      </c>
      <c r="AE1412" s="162">
        <f t="shared" si="1147"/>
        <v>0</v>
      </c>
      <c r="AF1412" s="162">
        <f t="shared" si="1148"/>
        <v>0</v>
      </c>
      <c r="AG1412" s="162">
        <f t="shared" si="1149"/>
        <v>0</v>
      </c>
      <c r="AH1412" s="162" t="str">
        <f t="shared" si="1150"/>
        <v/>
      </c>
      <c r="AI1412" s="162" t="str">
        <f t="shared" si="1151"/>
        <v/>
      </c>
      <c r="AJ1412" s="162" t="str">
        <f t="shared" si="1152"/>
        <v/>
      </c>
      <c r="AK1412" s="162" t="str">
        <f t="shared" si="1153"/>
        <v/>
      </c>
      <c r="AM1412" s="199">
        <f t="shared" si="1156"/>
        <v>14.963203695599599</v>
      </c>
      <c r="AN1412" s="197">
        <f t="shared" si="1158"/>
        <v>0</v>
      </c>
      <c r="AO1412" s="197">
        <f t="shared" si="1159"/>
        <v>0</v>
      </c>
      <c r="AP1412" s="197">
        <f t="shared" si="1160"/>
        <v>0</v>
      </c>
      <c r="AQ1412" s="197">
        <f t="shared" si="1161"/>
        <v>0</v>
      </c>
      <c r="AR1412" s="197" t="str">
        <f t="shared" si="1162"/>
        <v/>
      </c>
      <c r="AS1412" s="197" t="str">
        <f t="shared" si="1163"/>
        <v/>
      </c>
      <c r="AT1412" s="197" t="str">
        <f t="shared" si="1164"/>
        <v/>
      </c>
      <c r="AU1412" s="197" t="str">
        <f t="shared" si="1165"/>
        <v/>
      </c>
      <c r="AV1412" s="199">
        <f t="shared" ca="1" si="1157"/>
        <v>2.1466533252664104</v>
      </c>
      <c r="AX1412" s="162">
        <f t="shared" si="1166"/>
        <v>0</v>
      </c>
      <c r="AY1412" s="162">
        <f t="shared" si="1167"/>
        <v>0</v>
      </c>
      <c r="AZ1412" s="162">
        <f t="shared" si="1168"/>
        <v>0</v>
      </c>
      <c r="BA1412" s="162">
        <f t="shared" si="1169"/>
        <v>0</v>
      </c>
      <c r="BB1412" s="162" t="str">
        <f t="shared" si="1170"/>
        <v/>
      </c>
      <c r="BC1412" s="162" t="str">
        <f t="shared" si="1171"/>
        <v/>
      </c>
      <c r="BD1412" s="162" t="str">
        <f t="shared" si="1172"/>
        <v/>
      </c>
      <c r="BE1412" s="162" t="str">
        <f t="shared" si="1173"/>
        <v/>
      </c>
      <c r="BG1412" s="169">
        <f t="shared" si="1154"/>
        <v>34.274590801918606</v>
      </c>
      <c r="BH1412" s="169">
        <f t="shared" ca="1" si="1155"/>
        <v>2.0829531936757926</v>
      </c>
    </row>
    <row r="1413" spans="11:60" x14ac:dyDescent="0.25">
      <c r="K1413" s="199">
        <f t="shared" si="1128"/>
        <v>34.325976995024931</v>
      </c>
      <c r="L1413" s="201">
        <f t="shared" si="1129"/>
        <v>0.28788655939087859</v>
      </c>
      <c r="M1413" s="201">
        <f t="shared" si="1130"/>
        <v>0.2903077479150602</v>
      </c>
      <c r="N1413" s="201">
        <f t="shared" si="1131"/>
        <v>0.30514490946641032</v>
      </c>
      <c r="O1413" s="201">
        <f t="shared" si="1132"/>
        <v>0.2881525540330882</v>
      </c>
      <c r="P1413" s="201" t="str">
        <f t="shared" si="1133"/>
        <v/>
      </c>
      <c r="Q1413" s="201" t="str">
        <f t="shared" si="1134"/>
        <v/>
      </c>
      <c r="R1413" s="201" t="str">
        <f t="shared" si="1135"/>
        <v/>
      </c>
      <c r="S1413" s="201" t="str">
        <f t="shared" si="1136"/>
        <v/>
      </c>
      <c r="T1413" s="199">
        <f t="shared" si="1137"/>
        <v>0</v>
      </c>
      <c r="U1413" s="199">
        <f t="shared" si="1138"/>
        <v>0</v>
      </c>
      <c r="V1413" s="199">
        <f t="shared" si="1139"/>
        <v>0</v>
      </c>
      <c r="W1413" s="199">
        <f t="shared" si="1140"/>
        <v>0</v>
      </c>
      <c r="X1413" s="199" t="str">
        <f t="shared" si="1141"/>
        <v/>
      </c>
      <c r="Y1413" s="199" t="str">
        <f t="shared" si="1142"/>
        <v/>
      </c>
      <c r="Z1413" s="199" t="str">
        <f t="shared" si="1143"/>
        <v/>
      </c>
      <c r="AA1413" s="199" t="str">
        <f t="shared" si="1144"/>
        <v/>
      </c>
      <c r="AB1413" s="201">
        <f t="shared" ca="1" si="1145"/>
        <v>2.0458823839130322</v>
      </c>
      <c r="AD1413" s="162">
        <f t="shared" si="1146"/>
        <v>0</v>
      </c>
      <c r="AE1413" s="162">
        <f t="shared" si="1147"/>
        <v>0</v>
      </c>
      <c r="AF1413" s="162">
        <f t="shared" si="1148"/>
        <v>0</v>
      </c>
      <c r="AG1413" s="162">
        <f t="shared" si="1149"/>
        <v>0</v>
      </c>
      <c r="AH1413" s="162" t="str">
        <f t="shared" si="1150"/>
        <v/>
      </c>
      <c r="AI1413" s="162" t="str">
        <f t="shared" si="1151"/>
        <v/>
      </c>
      <c r="AJ1413" s="162" t="str">
        <f t="shared" si="1152"/>
        <v/>
      </c>
      <c r="AK1413" s="162" t="str">
        <f t="shared" si="1153"/>
        <v/>
      </c>
      <c r="AM1413" s="199">
        <f t="shared" si="1156"/>
        <v>14.974420489974111</v>
      </c>
      <c r="AN1413" s="197">
        <f t="shared" si="1158"/>
        <v>0</v>
      </c>
      <c r="AO1413" s="197">
        <f t="shared" si="1159"/>
        <v>0</v>
      </c>
      <c r="AP1413" s="197">
        <f t="shared" si="1160"/>
        <v>0</v>
      </c>
      <c r="AQ1413" s="197">
        <f t="shared" si="1161"/>
        <v>0</v>
      </c>
      <c r="AR1413" s="197" t="str">
        <f t="shared" si="1162"/>
        <v/>
      </c>
      <c r="AS1413" s="197" t="str">
        <f t="shared" si="1163"/>
        <v/>
      </c>
      <c r="AT1413" s="197" t="str">
        <f t="shared" si="1164"/>
        <v/>
      </c>
      <c r="AU1413" s="197" t="str">
        <f t="shared" si="1165"/>
        <v/>
      </c>
      <c r="AV1413" s="199">
        <f t="shared" ca="1" si="1157"/>
        <v>2.1171554117238411</v>
      </c>
      <c r="AX1413" s="162">
        <f t="shared" si="1166"/>
        <v>0</v>
      </c>
      <c r="AY1413" s="162">
        <f t="shared" si="1167"/>
        <v>0</v>
      </c>
      <c r="AZ1413" s="162">
        <f t="shared" si="1168"/>
        <v>0</v>
      </c>
      <c r="BA1413" s="162">
        <f t="shared" si="1169"/>
        <v>0</v>
      </c>
      <c r="BB1413" s="162" t="str">
        <f t="shared" si="1170"/>
        <v/>
      </c>
      <c r="BC1413" s="162" t="str">
        <f t="shared" si="1171"/>
        <v/>
      </c>
      <c r="BD1413" s="162" t="str">
        <f t="shared" si="1172"/>
        <v/>
      </c>
      <c r="BE1413" s="162" t="str">
        <f t="shared" si="1173"/>
        <v/>
      </c>
      <c r="BG1413" s="169">
        <f t="shared" si="1154"/>
        <v>34.300283898471768</v>
      </c>
      <c r="BH1413" s="169">
        <f t="shared" ca="1" si="1155"/>
        <v>2.1037668141949615</v>
      </c>
    </row>
    <row r="1414" spans="11:60" x14ac:dyDescent="0.25">
      <c r="K1414" s="199">
        <f t="shared" si="1128"/>
        <v>34.351670091578093</v>
      </c>
      <c r="L1414" s="201">
        <f t="shared" si="1129"/>
        <v>0.28810204334251849</v>
      </c>
      <c r="M1414" s="201">
        <f t="shared" si="1130"/>
        <v>0.29052504413355951</v>
      </c>
      <c r="N1414" s="201">
        <f t="shared" si="1131"/>
        <v>0.30537331134475348</v>
      </c>
      <c r="O1414" s="201">
        <f t="shared" si="1132"/>
        <v>0.28836823708251419</v>
      </c>
      <c r="P1414" s="201" t="str">
        <f t="shared" si="1133"/>
        <v/>
      </c>
      <c r="Q1414" s="201" t="str">
        <f t="shared" si="1134"/>
        <v/>
      </c>
      <c r="R1414" s="201" t="str">
        <f t="shared" si="1135"/>
        <v/>
      </c>
      <c r="S1414" s="201" t="str">
        <f t="shared" si="1136"/>
        <v/>
      </c>
      <c r="T1414" s="199">
        <f t="shared" si="1137"/>
        <v>0</v>
      </c>
      <c r="U1414" s="199">
        <f t="shared" si="1138"/>
        <v>0</v>
      </c>
      <c r="V1414" s="199">
        <f t="shared" si="1139"/>
        <v>0</v>
      </c>
      <c r="W1414" s="199">
        <f t="shared" si="1140"/>
        <v>0</v>
      </c>
      <c r="X1414" s="199" t="str">
        <f t="shared" si="1141"/>
        <v/>
      </c>
      <c r="Y1414" s="199" t="str">
        <f t="shared" si="1142"/>
        <v/>
      </c>
      <c r="Z1414" s="199" t="str">
        <f t="shared" si="1143"/>
        <v/>
      </c>
      <c r="AA1414" s="199" t="str">
        <f t="shared" si="1144"/>
        <v/>
      </c>
      <c r="AB1414" s="201">
        <f t="shared" ca="1" si="1145"/>
        <v>2.1039219421441464</v>
      </c>
      <c r="AD1414" s="162">
        <f t="shared" si="1146"/>
        <v>0</v>
      </c>
      <c r="AE1414" s="162">
        <f t="shared" si="1147"/>
        <v>0</v>
      </c>
      <c r="AF1414" s="162">
        <f t="shared" si="1148"/>
        <v>0</v>
      </c>
      <c r="AG1414" s="162">
        <f t="shared" si="1149"/>
        <v>0</v>
      </c>
      <c r="AH1414" s="162" t="str">
        <f t="shared" si="1150"/>
        <v/>
      </c>
      <c r="AI1414" s="162" t="str">
        <f t="shared" si="1151"/>
        <v/>
      </c>
      <c r="AJ1414" s="162" t="str">
        <f t="shared" si="1152"/>
        <v/>
      </c>
      <c r="AK1414" s="162" t="str">
        <f t="shared" si="1153"/>
        <v/>
      </c>
      <c r="AM1414" s="199">
        <f t="shared" si="1156"/>
        <v>14.985637284348623</v>
      </c>
      <c r="AN1414" s="197">
        <f t="shared" si="1158"/>
        <v>0</v>
      </c>
      <c r="AO1414" s="197">
        <f t="shared" si="1159"/>
        <v>0</v>
      </c>
      <c r="AP1414" s="197">
        <f t="shared" si="1160"/>
        <v>0</v>
      </c>
      <c r="AQ1414" s="197">
        <f t="shared" si="1161"/>
        <v>0</v>
      </c>
      <c r="AR1414" s="197" t="str">
        <f t="shared" si="1162"/>
        <v/>
      </c>
      <c r="AS1414" s="197" t="str">
        <f t="shared" si="1163"/>
        <v/>
      </c>
      <c r="AT1414" s="197" t="str">
        <f t="shared" si="1164"/>
        <v/>
      </c>
      <c r="AU1414" s="197" t="str">
        <f t="shared" si="1165"/>
        <v/>
      </c>
      <c r="AV1414" s="199">
        <f t="shared" ca="1" si="1157"/>
        <v>2.1043290020791656</v>
      </c>
      <c r="AX1414" s="162">
        <f t="shared" si="1166"/>
        <v>0</v>
      </c>
      <c r="AY1414" s="162">
        <f t="shared" si="1167"/>
        <v>0</v>
      </c>
      <c r="AZ1414" s="162">
        <f t="shared" si="1168"/>
        <v>0</v>
      </c>
      <c r="BA1414" s="162">
        <f t="shared" si="1169"/>
        <v>0</v>
      </c>
      <c r="BB1414" s="162" t="str">
        <f t="shared" si="1170"/>
        <v/>
      </c>
      <c r="BC1414" s="162" t="str">
        <f t="shared" si="1171"/>
        <v/>
      </c>
      <c r="BD1414" s="162" t="str">
        <f t="shared" si="1172"/>
        <v/>
      </c>
      <c r="BE1414" s="162" t="str">
        <f t="shared" si="1173"/>
        <v/>
      </c>
      <c r="BG1414" s="169">
        <f t="shared" si="1154"/>
        <v>34.325976995024931</v>
      </c>
      <c r="BH1414" s="169">
        <f t="shared" ca="1" si="1155"/>
        <v>2.0458823839130322</v>
      </c>
    </row>
    <row r="1415" spans="11:60" x14ac:dyDescent="0.25">
      <c r="K1415" s="199">
        <f t="shared" si="1128"/>
        <v>34.377363188131255</v>
      </c>
      <c r="L1415" s="201">
        <f t="shared" si="1129"/>
        <v>0.28831752729415838</v>
      </c>
      <c r="M1415" s="201">
        <f t="shared" si="1130"/>
        <v>0.29074234035205881</v>
      </c>
      <c r="N1415" s="201">
        <f t="shared" si="1131"/>
        <v>0.30560171322309659</v>
      </c>
      <c r="O1415" s="201">
        <f t="shared" si="1132"/>
        <v>0.28858392013194012</v>
      </c>
      <c r="P1415" s="201" t="str">
        <f t="shared" si="1133"/>
        <v/>
      </c>
      <c r="Q1415" s="201" t="str">
        <f t="shared" si="1134"/>
        <v/>
      </c>
      <c r="R1415" s="201" t="str">
        <f t="shared" si="1135"/>
        <v/>
      </c>
      <c r="S1415" s="201" t="str">
        <f t="shared" si="1136"/>
        <v/>
      </c>
      <c r="T1415" s="199">
        <f t="shared" si="1137"/>
        <v>0</v>
      </c>
      <c r="U1415" s="199">
        <f t="shared" si="1138"/>
        <v>0</v>
      </c>
      <c r="V1415" s="199">
        <f t="shared" si="1139"/>
        <v>0</v>
      </c>
      <c r="W1415" s="199">
        <f t="shared" si="1140"/>
        <v>0</v>
      </c>
      <c r="X1415" s="199" t="str">
        <f t="shared" si="1141"/>
        <v/>
      </c>
      <c r="Y1415" s="199" t="str">
        <f t="shared" si="1142"/>
        <v/>
      </c>
      <c r="Z1415" s="199" t="str">
        <f t="shared" si="1143"/>
        <v/>
      </c>
      <c r="AA1415" s="199" t="str">
        <f t="shared" si="1144"/>
        <v/>
      </c>
      <c r="AB1415" s="201">
        <f t="shared" ca="1" si="1145"/>
        <v>2.1597640022621141</v>
      </c>
      <c r="AD1415" s="162">
        <f t="shared" si="1146"/>
        <v>0</v>
      </c>
      <c r="AE1415" s="162">
        <f t="shared" si="1147"/>
        <v>0</v>
      </c>
      <c r="AF1415" s="162">
        <f t="shared" si="1148"/>
        <v>0</v>
      </c>
      <c r="AG1415" s="162">
        <f t="shared" si="1149"/>
        <v>0</v>
      </c>
      <c r="AH1415" s="162" t="str">
        <f t="shared" si="1150"/>
        <v/>
      </c>
      <c r="AI1415" s="162" t="str">
        <f t="shared" si="1151"/>
        <v/>
      </c>
      <c r="AJ1415" s="162" t="str">
        <f t="shared" si="1152"/>
        <v/>
      </c>
      <c r="AK1415" s="162" t="str">
        <f t="shared" si="1153"/>
        <v/>
      </c>
      <c r="AM1415" s="199">
        <f t="shared" si="1156"/>
        <v>14.996854078723135</v>
      </c>
      <c r="AN1415" s="197">
        <f t="shared" si="1158"/>
        <v>0</v>
      </c>
      <c r="AO1415" s="197">
        <f t="shared" si="1159"/>
        <v>0</v>
      </c>
      <c r="AP1415" s="197">
        <f t="shared" si="1160"/>
        <v>0</v>
      </c>
      <c r="AQ1415" s="197">
        <f t="shared" si="1161"/>
        <v>0</v>
      </c>
      <c r="AR1415" s="197" t="str">
        <f t="shared" si="1162"/>
        <v/>
      </c>
      <c r="AS1415" s="197" t="str">
        <f t="shared" si="1163"/>
        <v/>
      </c>
      <c r="AT1415" s="197" t="str">
        <f t="shared" si="1164"/>
        <v/>
      </c>
      <c r="AU1415" s="197" t="str">
        <f t="shared" si="1165"/>
        <v/>
      </c>
      <c r="AV1415" s="199">
        <f t="shared" ca="1" si="1157"/>
        <v>2.0519230674374462</v>
      </c>
      <c r="AX1415" s="162">
        <f t="shared" si="1166"/>
        <v>0</v>
      </c>
      <c r="AY1415" s="162">
        <f t="shared" si="1167"/>
        <v>0</v>
      </c>
      <c r="AZ1415" s="162">
        <f t="shared" si="1168"/>
        <v>0</v>
      </c>
      <c r="BA1415" s="162">
        <f t="shared" si="1169"/>
        <v>0</v>
      </c>
      <c r="BB1415" s="162" t="str">
        <f t="shared" si="1170"/>
        <v/>
      </c>
      <c r="BC1415" s="162" t="str">
        <f t="shared" si="1171"/>
        <v/>
      </c>
      <c r="BD1415" s="162" t="str">
        <f t="shared" si="1172"/>
        <v/>
      </c>
      <c r="BE1415" s="162" t="str">
        <f t="shared" si="1173"/>
        <v/>
      </c>
      <c r="BG1415" s="169">
        <f t="shared" si="1154"/>
        <v>34.351670091578093</v>
      </c>
      <c r="BH1415" s="169">
        <f t="shared" ca="1" si="1155"/>
        <v>2.1039219421441464</v>
      </c>
    </row>
    <row r="1416" spans="11:60" x14ac:dyDescent="0.25">
      <c r="K1416" s="199">
        <f t="shared" si="1128"/>
        <v>34.403056284684418</v>
      </c>
      <c r="L1416" s="201">
        <f t="shared" si="1129"/>
        <v>0.28853301124579822</v>
      </c>
      <c r="M1416" s="201">
        <f t="shared" si="1130"/>
        <v>0.29095963657055807</v>
      </c>
      <c r="N1416" s="201">
        <f t="shared" si="1131"/>
        <v>0.3058301151014397</v>
      </c>
      <c r="O1416" s="201">
        <f t="shared" si="1132"/>
        <v>0.2887996031813661</v>
      </c>
      <c r="P1416" s="201" t="str">
        <f t="shared" si="1133"/>
        <v/>
      </c>
      <c r="Q1416" s="201" t="str">
        <f t="shared" si="1134"/>
        <v/>
      </c>
      <c r="R1416" s="201" t="str">
        <f t="shared" si="1135"/>
        <v/>
      </c>
      <c r="S1416" s="201" t="str">
        <f t="shared" si="1136"/>
        <v/>
      </c>
      <c r="T1416" s="199">
        <f t="shared" si="1137"/>
        <v>0</v>
      </c>
      <c r="U1416" s="199">
        <f t="shared" si="1138"/>
        <v>0</v>
      </c>
      <c r="V1416" s="199">
        <f t="shared" si="1139"/>
        <v>0</v>
      </c>
      <c r="W1416" s="199">
        <f t="shared" si="1140"/>
        <v>0</v>
      </c>
      <c r="X1416" s="199" t="str">
        <f t="shared" si="1141"/>
        <v/>
      </c>
      <c r="Y1416" s="199" t="str">
        <f t="shared" si="1142"/>
        <v/>
      </c>
      <c r="Z1416" s="199" t="str">
        <f t="shared" si="1143"/>
        <v/>
      </c>
      <c r="AA1416" s="199" t="str">
        <f t="shared" si="1144"/>
        <v/>
      </c>
      <c r="AB1416" s="201">
        <f t="shared" ca="1" si="1145"/>
        <v>2.0424782581819843</v>
      </c>
      <c r="AD1416" s="162">
        <f t="shared" si="1146"/>
        <v>0</v>
      </c>
      <c r="AE1416" s="162">
        <f t="shared" si="1147"/>
        <v>0</v>
      </c>
      <c r="AF1416" s="162">
        <f t="shared" si="1148"/>
        <v>0</v>
      </c>
      <c r="AG1416" s="162">
        <f t="shared" si="1149"/>
        <v>0</v>
      </c>
      <c r="AH1416" s="162" t="str">
        <f t="shared" si="1150"/>
        <v/>
      </c>
      <c r="AI1416" s="162" t="str">
        <f t="shared" si="1151"/>
        <v/>
      </c>
      <c r="AJ1416" s="162" t="str">
        <f t="shared" si="1152"/>
        <v/>
      </c>
      <c r="AK1416" s="162" t="str">
        <f t="shared" si="1153"/>
        <v/>
      </c>
      <c r="AM1416" s="199">
        <f t="shared" si="1156"/>
        <v>15.008070873097648</v>
      </c>
      <c r="AN1416" s="197">
        <f t="shared" si="1158"/>
        <v>0</v>
      </c>
      <c r="AO1416" s="197">
        <f t="shared" si="1159"/>
        <v>0</v>
      </c>
      <c r="AP1416" s="197">
        <f t="shared" si="1160"/>
        <v>0</v>
      </c>
      <c r="AQ1416" s="197">
        <f t="shared" si="1161"/>
        <v>0</v>
      </c>
      <c r="AR1416" s="197" t="str">
        <f t="shared" si="1162"/>
        <v/>
      </c>
      <c r="AS1416" s="197" t="str">
        <f t="shared" si="1163"/>
        <v/>
      </c>
      <c r="AT1416" s="197" t="str">
        <f t="shared" si="1164"/>
        <v/>
      </c>
      <c r="AU1416" s="197" t="str">
        <f t="shared" si="1165"/>
        <v/>
      </c>
      <c r="AV1416" s="199">
        <f t="shared" ca="1" si="1157"/>
        <v>2.1490465732683859</v>
      </c>
      <c r="AX1416" s="162">
        <f t="shared" si="1166"/>
        <v>0</v>
      </c>
      <c r="AY1416" s="162">
        <f t="shared" si="1167"/>
        <v>0</v>
      </c>
      <c r="AZ1416" s="162">
        <f t="shared" si="1168"/>
        <v>0</v>
      </c>
      <c r="BA1416" s="162">
        <f t="shared" si="1169"/>
        <v>0</v>
      </c>
      <c r="BB1416" s="162" t="str">
        <f t="shared" si="1170"/>
        <v/>
      </c>
      <c r="BC1416" s="162" t="str">
        <f t="shared" si="1171"/>
        <v/>
      </c>
      <c r="BD1416" s="162" t="str">
        <f t="shared" si="1172"/>
        <v/>
      </c>
      <c r="BE1416" s="162" t="str">
        <f t="shared" si="1173"/>
        <v/>
      </c>
      <c r="BG1416" s="169">
        <f t="shared" si="1154"/>
        <v>34.377363188131255</v>
      </c>
      <c r="BH1416" s="169">
        <f t="shared" ca="1" si="1155"/>
        <v>2.1597640022621141</v>
      </c>
    </row>
    <row r="1417" spans="11:60" x14ac:dyDescent="0.25">
      <c r="K1417" s="199">
        <f t="shared" si="1128"/>
        <v>34.42874938123758</v>
      </c>
      <c r="L1417" s="201">
        <f t="shared" si="1129"/>
        <v>0.28874849519743812</v>
      </c>
      <c r="M1417" s="201">
        <f t="shared" si="1130"/>
        <v>0.29117693278905743</v>
      </c>
      <c r="N1417" s="201">
        <f t="shared" si="1131"/>
        <v>0.30605851697978281</v>
      </c>
      <c r="O1417" s="201">
        <f t="shared" si="1132"/>
        <v>0.28901528623079203</v>
      </c>
      <c r="P1417" s="201" t="str">
        <f t="shared" si="1133"/>
        <v/>
      </c>
      <c r="Q1417" s="201" t="str">
        <f t="shared" si="1134"/>
        <v/>
      </c>
      <c r="R1417" s="201" t="str">
        <f t="shared" si="1135"/>
        <v/>
      </c>
      <c r="S1417" s="201" t="str">
        <f t="shared" si="1136"/>
        <v/>
      </c>
      <c r="T1417" s="199">
        <f t="shared" si="1137"/>
        <v>0</v>
      </c>
      <c r="U1417" s="199">
        <f t="shared" si="1138"/>
        <v>0</v>
      </c>
      <c r="V1417" s="199">
        <f t="shared" si="1139"/>
        <v>0</v>
      </c>
      <c r="W1417" s="199">
        <f t="shared" si="1140"/>
        <v>0</v>
      </c>
      <c r="X1417" s="199" t="str">
        <f t="shared" si="1141"/>
        <v/>
      </c>
      <c r="Y1417" s="199" t="str">
        <f t="shared" si="1142"/>
        <v/>
      </c>
      <c r="Z1417" s="199" t="str">
        <f t="shared" si="1143"/>
        <v/>
      </c>
      <c r="AA1417" s="199" t="str">
        <f t="shared" si="1144"/>
        <v/>
      </c>
      <c r="AB1417" s="201">
        <f t="shared" ca="1" si="1145"/>
        <v>2.0519548429811261</v>
      </c>
      <c r="AD1417" s="162">
        <f t="shared" si="1146"/>
        <v>0</v>
      </c>
      <c r="AE1417" s="162">
        <f t="shared" si="1147"/>
        <v>0</v>
      </c>
      <c r="AF1417" s="162">
        <f t="shared" si="1148"/>
        <v>0</v>
      </c>
      <c r="AG1417" s="162">
        <f t="shared" si="1149"/>
        <v>0</v>
      </c>
      <c r="AH1417" s="162" t="str">
        <f t="shared" si="1150"/>
        <v/>
      </c>
      <c r="AI1417" s="162" t="str">
        <f t="shared" si="1151"/>
        <v/>
      </c>
      <c r="AJ1417" s="162" t="str">
        <f t="shared" si="1152"/>
        <v/>
      </c>
      <c r="AK1417" s="162" t="str">
        <f t="shared" si="1153"/>
        <v/>
      </c>
      <c r="AM1417" s="199">
        <f t="shared" si="1156"/>
        <v>15.01928766747216</v>
      </c>
      <c r="AN1417" s="197">
        <f t="shared" si="1158"/>
        <v>0</v>
      </c>
      <c r="AO1417" s="197">
        <f t="shared" si="1159"/>
        <v>0</v>
      </c>
      <c r="AP1417" s="197">
        <f t="shared" si="1160"/>
        <v>0</v>
      </c>
      <c r="AQ1417" s="197">
        <f t="shared" si="1161"/>
        <v>0</v>
      </c>
      <c r="AR1417" s="197" t="str">
        <f t="shared" si="1162"/>
        <v/>
      </c>
      <c r="AS1417" s="197" t="str">
        <f t="shared" si="1163"/>
        <v/>
      </c>
      <c r="AT1417" s="197" t="str">
        <f t="shared" si="1164"/>
        <v/>
      </c>
      <c r="AU1417" s="197" t="str">
        <f t="shared" si="1165"/>
        <v/>
      </c>
      <c r="AV1417" s="199">
        <f t="shared" ca="1" si="1157"/>
        <v>2.0628110097837</v>
      </c>
      <c r="AX1417" s="162">
        <f t="shared" si="1166"/>
        <v>0</v>
      </c>
      <c r="AY1417" s="162">
        <f t="shared" si="1167"/>
        <v>0</v>
      </c>
      <c r="AZ1417" s="162">
        <f t="shared" si="1168"/>
        <v>0</v>
      </c>
      <c r="BA1417" s="162">
        <f t="shared" si="1169"/>
        <v>0</v>
      </c>
      <c r="BB1417" s="162" t="str">
        <f t="shared" si="1170"/>
        <v/>
      </c>
      <c r="BC1417" s="162" t="str">
        <f t="shared" si="1171"/>
        <v/>
      </c>
      <c r="BD1417" s="162" t="str">
        <f t="shared" si="1172"/>
        <v/>
      </c>
      <c r="BE1417" s="162" t="str">
        <f t="shared" si="1173"/>
        <v/>
      </c>
      <c r="BG1417" s="169">
        <f t="shared" si="1154"/>
        <v>34.403056284684418</v>
      </c>
      <c r="BH1417" s="169">
        <f t="shared" ca="1" si="1155"/>
        <v>2.0424782581819843</v>
      </c>
    </row>
    <row r="1418" spans="11:60" x14ac:dyDescent="0.25">
      <c r="K1418" s="199">
        <f t="shared" si="1128"/>
        <v>34.454442477790742</v>
      </c>
      <c r="L1418" s="201">
        <f t="shared" si="1129"/>
        <v>0.28896397914907801</v>
      </c>
      <c r="M1418" s="201">
        <f t="shared" si="1130"/>
        <v>0.29139422900755668</v>
      </c>
      <c r="N1418" s="201">
        <f t="shared" si="1131"/>
        <v>0.30628691885812592</v>
      </c>
      <c r="O1418" s="201">
        <f t="shared" si="1132"/>
        <v>0.28923096928021802</v>
      </c>
      <c r="P1418" s="201" t="str">
        <f t="shared" si="1133"/>
        <v/>
      </c>
      <c r="Q1418" s="201" t="str">
        <f t="shared" si="1134"/>
        <v/>
      </c>
      <c r="R1418" s="201" t="str">
        <f t="shared" si="1135"/>
        <v/>
      </c>
      <c r="S1418" s="201" t="str">
        <f t="shared" si="1136"/>
        <v/>
      </c>
      <c r="T1418" s="199">
        <f t="shared" si="1137"/>
        <v>0</v>
      </c>
      <c r="U1418" s="199">
        <f t="shared" si="1138"/>
        <v>0</v>
      </c>
      <c r="V1418" s="199">
        <f t="shared" si="1139"/>
        <v>0</v>
      </c>
      <c r="W1418" s="199">
        <f t="shared" si="1140"/>
        <v>0</v>
      </c>
      <c r="X1418" s="199" t="str">
        <f t="shared" si="1141"/>
        <v/>
      </c>
      <c r="Y1418" s="199" t="str">
        <f t="shared" si="1142"/>
        <v/>
      </c>
      <c r="Z1418" s="199" t="str">
        <f t="shared" si="1143"/>
        <v/>
      </c>
      <c r="AA1418" s="199" t="str">
        <f t="shared" si="1144"/>
        <v/>
      </c>
      <c r="AB1418" s="201">
        <f t="shared" ca="1" si="1145"/>
        <v>2.0974715266231101</v>
      </c>
      <c r="AD1418" s="162">
        <f t="shared" si="1146"/>
        <v>0</v>
      </c>
      <c r="AE1418" s="162">
        <f t="shared" si="1147"/>
        <v>0</v>
      </c>
      <c r="AF1418" s="162">
        <f t="shared" si="1148"/>
        <v>0</v>
      </c>
      <c r="AG1418" s="162">
        <f t="shared" si="1149"/>
        <v>0</v>
      </c>
      <c r="AH1418" s="162" t="str">
        <f t="shared" si="1150"/>
        <v/>
      </c>
      <c r="AI1418" s="162" t="str">
        <f t="shared" si="1151"/>
        <v/>
      </c>
      <c r="AJ1418" s="162" t="str">
        <f t="shared" si="1152"/>
        <v/>
      </c>
      <c r="AK1418" s="162" t="str">
        <f t="shared" si="1153"/>
        <v/>
      </c>
      <c r="AM1418" s="199">
        <f t="shared" si="1156"/>
        <v>15.030504461846672</v>
      </c>
      <c r="AN1418" s="197">
        <f t="shared" si="1158"/>
        <v>0</v>
      </c>
      <c r="AO1418" s="197">
        <f t="shared" si="1159"/>
        <v>0</v>
      </c>
      <c r="AP1418" s="197">
        <f t="shared" si="1160"/>
        <v>0</v>
      </c>
      <c r="AQ1418" s="197">
        <f t="shared" si="1161"/>
        <v>0</v>
      </c>
      <c r="AR1418" s="197" t="str">
        <f t="shared" si="1162"/>
        <v/>
      </c>
      <c r="AS1418" s="197" t="str">
        <f t="shared" si="1163"/>
        <v/>
      </c>
      <c r="AT1418" s="197" t="str">
        <f t="shared" si="1164"/>
        <v/>
      </c>
      <c r="AU1418" s="197" t="str">
        <f t="shared" si="1165"/>
        <v/>
      </c>
      <c r="AV1418" s="199">
        <f t="shared" ca="1" si="1157"/>
        <v>2.0922495480575067</v>
      </c>
      <c r="AX1418" s="162">
        <f t="shared" si="1166"/>
        <v>0</v>
      </c>
      <c r="AY1418" s="162">
        <f t="shared" si="1167"/>
        <v>0</v>
      </c>
      <c r="AZ1418" s="162">
        <f t="shared" si="1168"/>
        <v>0</v>
      </c>
      <c r="BA1418" s="162">
        <f t="shared" si="1169"/>
        <v>0</v>
      </c>
      <c r="BB1418" s="162" t="str">
        <f t="shared" si="1170"/>
        <v/>
      </c>
      <c r="BC1418" s="162" t="str">
        <f t="shared" si="1171"/>
        <v/>
      </c>
      <c r="BD1418" s="162" t="str">
        <f t="shared" si="1172"/>
        <v/>
      </c>
      <c r="BE1418" s="162" t="str">
        <f t="shared" si="1173"/>
        <v/>
      </c>
      <c r="BG1418" s="169">
        <f t="shared" si="1154"/>
        <v>34.42874938123758</v>
      </c>
      <c r="BH1418" s="169">
        <f t="shared" ca="1" si="1155"/>
        <v>2.0519548429811261</v>
      </c>
    </row>
    <row r="1419" spans="11:60" x14ac:dyDescent="0.25">
      <c r="K1419" s="199">
        <f t="shared" si="1128"/>
        <v>34.480135574343905</v>
      </c>
      <c r="L1419" s="201">
        <f t="shared" si="1129"/>
        <v>0.28917946310071785</v>
      </c>
      <c r="M1419" s="201">
        <f t="shared" si="1130"/>
        <v>0.29161152522605599</v>
      </c>
      <c r="N1419" s="201">
        <f t="shared" si="1131"/>
        <v>0.30651532073646909</v>
      </c>
      <c r="O1419" s="201">
        <f t="shared" si="1132"/>
        <v>0.28944665232964395</v>
      </c>
      <c r="P1419" s="201" t="str">
        <f t="shared" si="1133"/>
        <v/>
      </c>
      <c r="Q1419" s="201" t="str">
        <f t="shared" si="1134"/>
        <v/>
      </c>
      <c r="R1419" s="201" t="str">
        <f t="shared" si="1135"/>
        <v/>
      </c>
      <c r="S1419" s="201" t="str">
        <f t="shared" si="1136"/>
        <v/>
      </c>
      <c r="T1419" s="199">
        <f t="shared" si="1137"/>
        <v>0</v>
      </c>
      <c r="U1419" s="199">
        <f t="shared" si="1138"/>
        <v>0</v>
      </c>
      <c r="V1419" s="199">
        <f t="shared" si="1139"/>
        <v>0</v>
      </c>
      <c r="W1419" s="199">
        <f t="shared" si="1140"/>
        <v>0</v>
      </c>
      <c r="X1419" s="199" t="str">
        <f t="shared" si="1141"/>
        <v/>
      </c>
      <c r="Y1419" s="199" t="str">
        <f t="shared" si="1142"/>
        <v/>
      </c>
      <c r="Z1419" s="199" t="str">
        <f t="shared" si="1143"/>
        <v/>
      </c>
      <c r="AA1419" s="199" t="str">
        <f t="shared" si="1144"/>
        <v/>
      </c>
      <c r="AB1419" s="201">
        <f t="shared" ca="1" si="1145"/>
        <v>2.1336686096725423</v>
      </c>
      <c r="AD1419" s="162">
        <f t="shared" si="1146"/>
        <v>0</v>
      </c>
      <c r="AE1419" s="162">
        <f t="shared" si="1147"/>
        <v>0</v>
      </c>
      <c r="AF1419" s="162">
        <f t="shared" si="1148"/>
        <v>0</v>
      </c>
      <c r="AG1419" s="162">
        <f t="shared" si="1149"/>
        <v>0</v>
      </c>
      <c r="AH1419" s="162" t="str">
        <f t="shared" si="1150"/>
        <v/>
      </c>
      <c r="AI1419" s="162" t="str">
        <f t="shared" si="1151"/>
        <v/>
      </c>
      <c r="AJ1419" s="162" t="str">
        <f t="shared" si="1152"/>
        <v/>
      </c>
      <c r="AK1419" s="162" t="str">
        <f t="shared" si="1153"/>
        <v/>
      </c>
      <c r="AM1419" s="199">
        <f t="shared" si="1156"/>
        <v>15.041721256221184</v>
      </c>
      <c r="AN1419" s="197">
        <f t="shared" si="1158"/>
        <v>0</v>
      </c>
      <c r="AO1419" s="197">
        <f t="shared" si="1159"/>
        <v>0</v>
      </c>
      <c r="AP1419" s="197">
        <f t="shared" si="1160"/>
        <v>0</v>
      </c>
      <c r="AQ1419" s="197">
        <f t="shared" si="1161"/>
        <v>0</v>
      </c>
      <c r="AR1419" s="197" t="str">
        <f t="shared" si="1162"/>
        <v/>
      </c>
      <c r="AS1419" s="197" t="str">
        <f t="shared" si="1163"/>
        <v/>
      </c>
      <c r="AT1419" s="197" t="str">
        <f t="shared" si="1164"/>
        <v/>
      </c>
      <c r="AU1419" s="197" t="str">
        <f t="shared" si="1165"/>
        <v/>
      </c>
      <c r="AV1419" s="199">
        <f t="shared" ca="1" si="1157"/>
        <v>2.0742259390277242</v>
      </c>
      <c r="AX1419" s="162">
        <f t="shared" si="1166"/>
        <v>0</v>
      </c>
      <c r="AY1419" s="162">
        <f t="shared" si="1167"/>
        <v>0</v>
      </c>
      <c r="AZ1419" s="162">
        <f t="shared" si="1168"/>
        <v>0</v>
      </c>
      <c r="BA1419" s="162">
        <f t="shared" si="1169"/>
        <v>0</v>
      </c>
      <c r="BB1419" s="162" t="str">
        <f t="shared" si="1170"/>
        <v/>
      </c>
      <c r="BC1419" s="162" t="str">
        <f t="shared" si="1171"/>
        <v/>
      </c>
      <c r="BD1419" s="162" t="str">
        <f t="shared" si="1172"/>
        <v/>
      </c>
      <c r="BE1419" s="162" t="str">
        <f t="shared" si="1173"/>
        <v/>
      </c>
      <c r="BG1419" s="169">
        <f t="shared" si="1154"/>
        <v>34.454442477790742</v>
      </c>
      <c r="BH1419" s="169">
        <f t="shared" ca="1" si="1155"/>
        <v>2.0974715266231101</v>
      </c>
    </row>
    <row r="1420" spans="11:60" x14ac:dyDescent="0.25">
      <c r="K1420" s="199">
        <f t="shared" si="1128"/>
        <v>34.505828670897067</v>
      </c>
      <c r="L1420" s="201">
        <f t="shared" si="1129"/>
        <v>0.28939494705235774</v>
      </c>
      <c r="M1420" s="201">
        <f t="shared" si="1130"/>
        <v>0.2918288214445553</v>
      </c>
      <c r="N1420" s="201">
        <f t="shared" si="1131"/>
        <v>0.3067437226148122</v>
      </c>
      <c r="O1420" s="201">
        <f t="shared" si="1132"/>
        <v>0.28966233537906994</v>
      </c>
      <c r="P1420" s="201" t="str">
        <f t="shared" si="1133"/>
        <v/>
      </c>
      <c r="Q1420" s="201" t="str">
        <f t="shared" si="1134"/>
        <v/>
      </c>
      <c r="R1420" s="201" t="str">
        <f t="shared" si="1135"/>
        <v/>
      </c>
      <c r="S1420" s="201" t="str">
        <f t="shared" si="1136"/>
        <v/>
      </c>
      <c r="T1420" s="199">
        <f t="shared" si="1137"/>
        <v>0</v>
      </c>
      <c r="U1420" s="199">
        <f t="shared" si="1138"/>
        <v>0</v>
      </c>
      <c r="V1420" s="199">
        <f t="shared" si="1139"/>
        <v>0</v>
      </c>
      <c r="W1420" s="199">
        <f t="shared" si="1140"/>
        <v>0</v>
      </c>
      <c r="X1420" s="199" t="str">
        <f t="shared" si="1141"/>
        <v/>
      </c>
      <c r="Y1420" s="199" t="str">
        <f t="shared" si="1142"/>
        <v/>
      </c>
      <c r="Z1420" s="199" t="str">
        <f t="shared" si="1143"/>
        <v/>
      </c>
      <c r="AA1420" s="199" t="str">
        <f t="shared" si="1144"/>
        <v/>
      </c>
      <c r="AB1420" s="201">
        <f t="shared" ca="1" si="1145"/>
        <v>2.1123765136481683</v>
      </c>
      <c r="AD1420" s="162">
        <f t="shared" si="1146"/>
        <v>0</v>
      </c>
      <c r="AE1420" s="162">
        <f t="shared" si="1147"/>
        <v>0</v>
      </c>
      <c r="AF1420" s="162">
        <f t="shared" si="1148"/>
        <v>0</v>
      </c>
      <c r="AG1420" s="162">
        <f t="shared" si="1149"/>
        <v>0</v>
      </c>
      <c r="AH1420" s="162" t="str">
        <f t="shared" si="1150"/>
        <v/>
      </c>
      <c r="AI1420" s="162" t="str">
        <f t="shared" si="1151"/>
        <v/>
      </c>
      <c r="AJ1420" s="162" t="str">
        <f t="shared" si="1152"/>
        <v/>
      </c>
      <c r="AK1420" s="162" t="str">
        <f t="shared" si="1153"/>
        <v/>
      </c>
      <c r="AM1420" s="199">
        <f t="shared" si="1156"/>
        <v>15.052938050595696</v>
      </c>
      <c r="AN1420" s="197">
        <f t="shared" si="1158"/>
        <v>0</v>
      </c>
      <c r="AO1420" s="197">
        <f t="shared" si="1159"/>
        <v>0</v>
      </c>
      <c r="AP1420" s="197">
        <f t="shared" si="1160"/>
        <v>0</v>
      </c>
      <c r="AQ1420" s="197">
        <f t="shared" si="1161"/>
        <v>0</v>
      </c>
      <c r="AR1420" s="197" t="str">
        <f t="shared" si="1162"/>
        <v/>
      </c>
      <c r="AS1420" s="197" t="str">
        <f t="shared" si="1163"/>
        <v/>
      </c>
      <c r="AT1420" s="197" t="str">
        <f t="shared" si="1164"/>
        <v/>
      </c>
      <c r="AU1420" s="197" t="str">
        <f t="shared" si="1165"/>
        <v/>
      </c>
      <c r="AV1420" s="199">
        <f t="shared" ca="1" si="1157"/>
        <v>2.0904931484673535</v>
      </c>
      <c r="AX1420" s="162">
        <f t="shared" si="1166"/>
        <v>0</v>
      </c>
      <c r="AY1420" s="162">
        <f t="shared" si="1167"/>
        <v>0</v>
      </c>
      <c r="AZ1420" s="162">
        <f t="shared" si="1168"/>
        <v>0</v>
      </c>
      <c r="BA1420" s="162">
        <f t="shared" si="1169"/>
        <v>0</v>
      </c>
      <c r="BB1420" s="162" t="str">
        <f t="shared" si="1170"/>
        <v/>
      </c>
      <c r="BC1420" s="162" t="str">
        <f t="shared" si="1171"/>
        <v/>
      </c>
      <c r="BD1420" s="162" t="str">
        <f t="shared" si="1172"/>
        <v/>
      </c>
      <c r="BE1420" s="162" t="str">
        <f t="shared" si="1173"/>
        <v/>
      </c>
      <c r="BG1420" s="169">
        <f t="shared" si="1154"/>
        <v>34.480135574343905</v>
      </c>
      <c r="BH1420" s="169">
        <f t="shared" ca="1" si="1155"/>
        <v>2.1336686096725423</v>
      </c>
    </row>
    <row r="1421" spans="11:60" x14ac:dyDescent="0.25">
      <c r="K1421" s="199">
        <f t="shared" si="1128"/>
        <v>34.531521767450229</v>
      </c>
      <c r="L1421" s="201">
        <f t="shared" si="1129"/>
        <v>0.28961043100399764</v>
      </c>
      <c r="M1421" s="201">
        <f t="shared" si="1130"/>
        <v>0.29204611766305455</v>
      </c>
      <c r="N1421" s="201">
        <f t="shared" si="1131"/>
        <v>0.30697212449315531</v>
      </c>
      <c r="O1421" s="201">
        <f t="shared" si="1132"/>
        <v>0.28987801842849592</v>
      </c>
      <c r="P1421" s="201" t="str">
        <f t="shared" si="1133"/>
        <v/>
      </c>
      <c r="Q1421" s="201" t="str">
        <f t="shared" si="1134"/>
        <v/>
      </c>
      <c r="R1421" s="201" t="str">
        <f t="shared" si="1135"/>
        <v/>
      </c>
      <c r="S1421" s="201" t="str">
        <f t="shared" si="1136"/>
        <v/>
      </c>
      <c r="T1421" s="199">
        <f t="shared" si="1137"/>
        <v>0</v>
      </c>
      <c r="U1421" s="199">
        <f t="shared" si="1138"/>
        <v>0</v>
      </c>
      <c r="V1421" s="199">
        <f t="shared" si="1139"/>
        <v>0</v>
      </c>
      <c r="W1421" s="199">
        <f t="shared" si="1140"/>
        <v>0</v>
      </c>
      <c r="X1421" s="199" t="str">
        <f t="shared" si="1141"/>
        <v/>
      </c>
      <c r="Y1421" s="199" t="str">
        <f t="shared" si="1142"/>
        <v/>
      </c>
      <c r="Z1421" s="199" t="str">
        <f t="shared" si="1143"/>
        <v/>
      </c>
      <c r="AA1421" s="199" t="str">
        <f t="shared" si="1144"/>
        <v/>
      </c>
      <c r="AB1421" s="201">
        <f t="shared" ca="1" si="1145"/>
        <v>2.015300252257568</v>
      </c>
      <c r="AD1421" s="162">
        <f t="shared" si="1146"/>
        <v>0</v>
      </c>
      <c r="AE1421" s="162">
        <f t="shared" si="1147"/>
        <v>0</v>
      </c>
      <c r="AF1421" s="162">
        <f t="shared" si="1148"/>
        <v>0</v>
      </c>
      <c r="AG1421" s="162">
        <f t="shared" si="1149"/>
        <v>0</v>
      </c>
      <c r="AH1421" s="162" t="str">
        <f t="shared" si="1150"/>
        <v/>
      </c>
      <c r="AI1421" s="162" t="str">
        <f t="shared" si="1151"/>
        <v/>
      </c>
      <c r="AJ1421" s="162" t="str">
        <f t="shared" si="1152"/>
        <v/>
      </c>
      <c r="AK1421" s="162" t="str">
        <f t="shared" si="1153"/>
        <v/>
      </c>
      <c r="AM1421" s="199">
        <f t="shared" si="1156"/>
        <v>15.064154844970208</v>
      </c>
      <c r="AN1421" s="197">
        <f t="shared" si="1158"/>
        <v>0</v>
      </c>
      <c r="AO1421" s="197">
        <f t="shared" si="1159"/>
        <v>0</v>
      </c>
      <c r="AP1421" s="197">
        <f t="shared" si="1160"/>
        <v>0</v>
      </c>
      <c r="AQ1421" s="197">
        <f t="shared" si="1161"/>
        <v>0</v>
      </c>
      <c r="AR1421" s="197" t="str">
        <f t="shared" si="1162"/>
        <v/>
      </c>
      <c r="AS1421" s="197" t="str">
        <f t="shared" si="1163"/>
        <v/>
      </c>
      <c r="AT1421" s="197" t="str">
        <f t="shared" si="1164"/>
        <v/>
      </c>
      <c r="AU1421" s="197" t="str">
        <f t="shared" si="1165"/>
        <v/>
      </c>
      <c r="AV1421" s="199">
        <f t="shared" ca="1" si="1157"/>
        <v>2.06074111085606</v>
      </c>
      <c r="AX1421" s="162">
        <f t="shared" si="1166"/>
        <v>0</v>
      </c>
      <c r="AY1421" s="162">
        <f t="shared" si="1167"/>
        <v>0</v>
      </c>
      <c r="AZ1421" s="162">
        <f t="shared" si="1168"/>
        <v>0</v>
      </c>
      <c r="BA1421" s="162">
        <f t="shared" si="1169"/>
        <v>0</v>
      </c>
      <c r="BB1421" s="162" t="str">
        <f t="shared" si="1170"/>
        <v/>
      </c>
      <c r="BC1421" s="162" t="str">
        <f t="shared" si="1171"/>
        <v/>
      </c>
      <c r="BD1421" s="162" t="str">
        <f t="shared" si="1172"/>
        <v/>
      </c>
      <c r="BE1421" s="162" t="str">
        <f t="shared" si="1173"/>
        <v/>
      </c>
      <c r="BG1421" s="169">
        <f t="shared" si="1154"/>
        <v>34.505828670897067</v>
      </c>
      <c r="BH1421" s="169">
        <f t="shared" ca="1" si="1155"/>
        <v>2.1123765136481683</v>
      </c>
    </row>
    <row r="1422" spans="11:60" x14ac:dyDescent="0.25">
      <c r="K1422" s="199">
        <f t="shared" ref="K1422:K1485" si="1174">K1421+1/($C$74*60)</f>
        <v>34.557214864003392</v>
      </c>
      <c r="L1422" s="201">
        <f t="shared" ref="L1422:L1485" si="1175">IF(Q$56="","",SQRT(($K1422*$K1422)/$Q$72))</f>
        <v>0.28982591495563753</v>
      </c>
      <c r="M1422" s="201">
        <f t="shared" ref="M1422:M1485" si="1176">IF(R$56="","",SQRT(($K1422*$K1422)/$R$72))</f>
        <v>0.29226341388155391</v>
      </c>
      <c r="N1422" s="201">
        <f t="shared" ref="N1422:N1485" si="1177">IF(S$56="","",SQRT(($K1422*$K1422)/$S$72))</f>
        <v>0.30720052637149842</v>
      </c>
      <c r="O1422" s="201">
        <f t="shared" ref="O1422:O1485" si="1178">IF(T$56="","",SQRT(($K1422*$K1422)/$T$72))</f>
        <v>0.29009370147792191</v>
      </c>
      <c r="P1422" s="201" t="str">
        <f t="shared" ref="P1422:P1485" si="1179">IF(U$56="","",SQRT(($K1422*$K1422)/$U$72))</f>
        <v/>
      </c>
      <c r="Q1422" s="201" t="str">
        <f t="shared" ref="Q1422:Q1485" si="1180">IF(V$56="","",SQRT(($K1422*$K1422)/$V$72))</f>
        <v/>
      </c>
      <c r="R1422" s="201" t="str">
        <f t="shared" ref="R1422:R1485" si="1181">IF(W$56="","",SQRT(($K1422*$K1422)/$W$72))</f>
        <v/>
      </c>
      <c r="S1422" s="201" t="str">
        <f t="shared" ref="S1422:S1485" si="1182">IF(X$56="","",SQRT(($K1422*$K1422)/$X$72))</f>
        <v/>
      </c>
      <c r="T1422" s="199">
        <f t="shared" ref="T1422:T1485" si="1183">IF(Q$56="","",IF(ABS(($K1422-Q$60) / ( L1422 / 2.2))&gt;20,0,IF(Q$60&lt;&gt;"",Q$64 * ( POWER(POWER(Q$67, 2),0.5) + POWER(POWER(Q$67, 2),-0.5)  ) / ( POWER(POWER(Q$67, 2),0.5) * EXP( POWER(1 + POWER(Q$67, 2),-1) * ($K1422-Q$60)/ ( L1422 / 2.2) ) + POWER(POWER(Q$67, 2),-0.5) * EXP(- POWER(Q$67, 2) * POWER(1 + POWER(Q$67, 2),-1) * ($K1422-Q$60) / ( L1422 / 2.2) ) ),"")))</f>
        <v>0</v>
      </c>
      <c r="U1422" s="199">
        <f t="shared" ref="U1422:U1485" si="1184">IF(R$56="","",IF(ABS(($K1422-R$60) / ( M1422 / 2.2))&gt;20,0,IF(R$60&lt;&gt;"",R$64 * ( POWER(POWER(R$67, 2),0.5) + POWER(POWER(R$67, 2),-0.5)  ) / ( POWER(POWER(R$67, 2),0.5) * EXP( POWER(1 + POWER(R$67, 2),-1) * ($K1422-R$60)/ ( M1422 / 2.2) ) + POWER(POWER(R$67, 2),-0.5) * EXP(- POWER(R$67, 2) * POWER(1 + POWER(R$67, 2),-1) * ($K1422-R$60) / ( M1422 / 2.2) ) ),"")))</f>
        <v>0</v>
      </c>
      <c r="V1422" s="199">
        <f t="shared" ref="V1422:V1485" si="1185">IF(S$56="","",IF(ABS(($K1422-S$60) / ( N1422 / 2.2))&gt;20,0,IF(S$60&lt;&gt;"",S$64 * ( POWER(POWER(S$67, 2),0.5) + POWER(POWER(S$67, 2),-0.5)  ) / ( POWER(POWER(S$67, 2),0.5) * EXP( POWER(1 + POWER(S$67, 2),-1) * ($K1422-S$60)/ ( N1422 / 2.2) ) + POWER(POWER(S$67, 2),-0.5) * EXP(- POWER(S$67, 2) * POWER(1 + POWER(S$67, 2),-1) * ($K1422-S$60) / ( N1422 / 2.2) ) ),"")))</f>
        <v>0</v>
      </c>
      <c r="W1422" s="199">
        <f t="shared" ref="W1422:W1485" si="1186">IF(T$56="","",IF(ABS(($K1422-T$60) / ( O1422 / 2.2))&gt;20,0,IF(T$60&lt;&gt;"",T$64 * ( POWER(POWER(T$67, 2),0.5) + POWER(POWER(T$67, 2),-0.5)  ) / ( POWER(POWER(T$67, 2),0.5) * EXP( POWER(1 + POWER(T$67, 2),-1) * ($K1422-T$60)/ ( O1422 / 2.2) ) + POWER(POWER(T$67, 2),-0.5) * EXP(- POWER(T$67, 2) * POWER(1 + POWER(T$67, 2),-1) * ($K1422-T$60) / ( O1422 / 2.2) ) ),"")))</f>
        <v>0</v>
      </c>
      <c r="X1422" s="199" t="str">
        <f t="shared" ref="X1422:X1485" si="1187">IF(U$56="","",IF(ABS(($K1422-U$60) / ( P1422 / 2.2))&gt;20,0,IF(U$60&lt;&gt;"",U$64 * ( POWER(POWER(U$67, 2),0.5) + POWER(POWER(U$67, 2),-0.5)  ) / ( POWER(POWER(U$67, 2),0.5) * EXP( POWER(1 + POWER(U$67, 2),-1) * ($K1422-U$60)/ ( P1422 / 2.2) ) + POWER(POWER(U$67, 2),-0.5) * EXP(- POWER(U$67, 2) * POWER(1 + POWER(U$67, 2),-1) * ($K1422-U$60) / ( P1422 / 2.2) ) ),"")))</f>
        <v/>
      </c>
      <c r="Y1422" s="199" t="str">
        <f t="shared" ref="Y1422:Y1485" si="1188">IF(V$56="","",IF(ABS(($K1422-V$60) / ( Q1422 / 2.2))&gt;20,0,IF(V$60&lt;&gt;"",V$64 * ( POWER(POWER(V$67, 2),0.5) + POWER(POWER(V$67, 2),-0.5)  ) / ( POWER(POWER(V$67, 2),0.5) * EXP( POWER(1 + POWER(V$67, 2),-1) * ($K1422-V$60)/ ( Q1422 / 2.2) ) + POWER(POWER(V$67, 2),-0.5) * EXP(- POWER(V$67, 2) * POWER(1 + POWER(V$67, 2),-1) * ($K1422-V$60) / ( Q1422 / 2.2) ) ),"")))</f>
        <v/>
      </c>
      <c r="Z1422" s="199" t="str">
        <f t="shared" ref="Z1422:Z1485" si="1189">IF(W$56="","",IF(ABS(($K1422-W$60) / ( R1422 / 2.2))&gt;20,0,IF(W$60&lt;&gt;"",W$64 * ( POWER(POWER(W$67, 2),0.5) + POWER(POWER(W$67, 2),-0.5)  ) / ( POWER(POWER(W$67, 2),0.5) * EXP( POWER(1 + POWER(W$67, 2),-1) * ($K1422-W$60)/ ( R1422 / 2.2) ) + POWER(POWER(W$67, 2),-0.5) * EXP(- POWER(W$67, 2) * POWER(1 + POWER(W$67, 2),-1) * ($K1422-W$60) / ( R1422 / 2.2) ) ),"")))</f>
        <v/>
      </c>
      <c r="AA1422" s="199" t="str">
        <f t="shared" ref="AA1422:AA1485" si="1190">IF(X$56="","",IF(ABS(($K1422-X$60) / ( S1422 / 2.2))&gt;20,0,IF(X$60&lt;&gt;"",X$64 * ( POWER(POWER(X$67, 2),0.5) + POWER(POWER(X$67, 2),-0.5)  ) / ( POWER(POWER(X$67, 2),0.5) * EXP( POWER(1 + POWER(X$67, 2),-1) * ($K1422-X$60)/ ( S1422 / 2.2) ) + POWER(POWER(X$67, 2),-0.5) * EXP(- POWER(X$67, 2) * POWER(1 + POWER(X$67, 2),-1) * ($K1422-X$60) / ( S1422 / 2.2) ) ),"")))</f>
        <v/>
      </c>
      <c r="AB1422" s="201">
        <f t="shared" ref="AB1422:AB1485" ca="1" si="1191">SUM(T1422:AA1422)+RAND()*$C$69+$C$67</f>
        <v>2.0918243693128282</v>
      </c>
      <c r="AD1422" s="162">
        <f t="shared" ref="AD1422:AD1485" si="1192">IF(Q$56="","",($K1422-$K1421)*T1422)</f>
        <v>0</v>
      </c>
      <c r="AE1422" s="162">
        <f t="shared" ref="AE1422:AE1485" si="1193">IF(R$56="","",($K1422-$K1421)*U1422)</f>
        <v>0</v>
      </c>
      <c r="AF1422" s="162">
        <f t="shared" ref="AF1422:AF1485" si="1194">IF(S$56="","",($K1422-$K1421)*V1422)</f>
        <v>0</v>
      </c>
      <c r="AG1422" s="162">
        <f t="shared" ref="AG1422:AG1485" si="1195">IF(T$56="","",($K1422-$K1421)*W1422)</f>
        <v>0</v>
      </c>
      <c r="AH1422" s="162" t="str">
        <f t="shared" ref="AH1422:AH1485" si="1196">IF(U$56="","",($K1422-$K1421)*X1422)</f>
        <v/>
      </c>
      <c r="AI1422" s="162" t="str">
        <f t="shared" ref="AI1422:AI1485" si="1197">IF(V$56="","",($K1422-$K1421)*Y1422)</f>
        <v/>
      </c>
      <c r="AJ1422" s="162" t="str">
        <f t="shared" ref="AJ1422:AJ1485" si="1198">IF(W$56="","",($K1422-$K1421)*Z1422)</f>
        <v/>
      </c>
      <c r="AK1422" s="162" t="str">
        <f t="shared" ref="AK1422:AK1485" si="1199">IF(X$56="","",($K1422-$K1421)*AA1422)</f>
        <v/>
      </c>
      <c r="AM1422" s="199">
        <f t="shared" si="1156"/>
        <v>15.07537163934472</v>
      </c>
      <c r="AN1422" s="197">
        <f t="shared" si="1158"/>
        <v>0</v>
      </c>
      <c r="AO1422" s="197">
        <f t="shared" si="1159"/>
        <v>0</v>
      </c>
      <c r="AP1422" s="197">
        <f t="shared" si="1160"/>
        <v>0</v>
      </c>
      <c r="AQ1422" s="197">
        <f t="shared" si="1161"/>
        <v>0</v>
      </c>
      <c r="AR1422" s="197" t="str">
        <f t="shared" si="1162"/>
        <v/>
      </c>
      <c r="AS1422" s="197" t="str">
        <f t="shared" si="1163"/>
        <v/>
      </c>
      <c r="AT1422" s="197" t="str">
        <f t="shared" si="1164"/>
        <v/>
      </c>
      <c r="AU1422" s="197" t="str">
        <f t="shared" si="1165"/>
        <v/>
      </c>
      <c r="AV1422" s="199">
        <f t="shared" ca="1" si="1157"/>
        <v>2.1909313488288711</v>
      </c>
      <c r="AX1422" s="162">
        <f t="shared" si="1166"/>
        <v>0</v>
      </c>
      <c r="AY1422" s="162">
        <f t="shared" si="1167"/>
        <v>0</v>
      </c>
      <c r="AZ1422" s="162">
        <f t="shared" si="1168"/>
        <v>0</v>
      </c>
      <c r="BA1422" s="162">
        <f t="shared" si="1169"/>
        <v>0</v>
      </c>
      <c r="BB1422" s="162" t="str">
        <f t="shared" si="1170"/>
        <v/>
      </c>
      <c r="BC1422" s="162" t="str">
        <f t="shared" si="1171"/>
        <v/>
      </c>
      <c r="BD1422" s="162" t="str">
        <f t="shared" si="1172"/>
        <v/>
      </c>
      <c r="BE1422" s="162" t="str">
        <f t="shared" si="1173"/>
        <v/>
      </c>
      <c r="BG1422" s="169">
        <f t="shared" ref="BG1422:BG1485" si="1200">IF($C$8="isocratic",K1421,AM1422)</f>
        <v>34.531521767450229</v>
      </c>
      <c r="BH1422" s="169">
        <f t="shared" ref="BH1422:BH1485" ca="1" si="1201">IF($C$8="isocratic",AB1421,AV1422)</f>
        <v>2.015300252257568</v>
      </c>
    </row>
    <row r="1423" spans="11:60" x14ac:dyDescent="0.25">
      <c r="K1423" s="199">
        <f t="shared" si="1174"/>
        <v>34.582907960556554</v>
      </c>
      <c r="L1423" s="201">
        <f t="shared" si="1175"/>
        <v>0.29004139890727737</v>
      </c>
      <c r="M1423" s="201">
        <f t="shared" si="1176"/>
        <v>0.29248071010005317</v>
      </c>
      <c r="N1423" s="201">
        <f t="shared" si="1177"/>
        <v>0.30742892824984153</v>
      </c>
      <c r="O1423" s="201">
        <f t="shared" si="1178"/>
        <v>0.29030938452734784</v>
      </c>
      <c r="P1423" s="201" t="str">
        <f t="shared" si="1179"/>
        <v/>
      </c>
      <c r="Q1423" s="201" t="str">
        <f t="shared" si="1180"/>
        <v/>
      </c>
      <c r="R1423" s="201" t="str">
        <f t="shared" si="1181"/>
        <v/>
      </c>
      <c r="S1423" s="201" t="str">
        <f t="shared" si="1182"/>
        <v/>
      </c>
      <c r="T1423" s="199">
        <f t="shared" si="1183"/>
        <v>0</v>
      </c>
      <c r="U1423" s="199">
        <f t="shared" si="1184"/>
        <v>0</v>
      </c>
      <c r="V1423" s="199">
        <f t="shared" si="1185"/>
        <v>0</v>
      </c>
      <c r="W1423" s="199">
        <f t="shared" si="1186"/>
        <v>0</v>
      </c>
      <c r="X1423" s="199" t="str">
        <f t="shared" si="1187"/>
        <v/>
      </c>
      <c r="Y1423" s="199" t="str">
        <f t="shared" si="1188"/>
        <v/>
      </c>
      <c r="Z1423" s="199" t="str">
        <f t="shared" si="1189"/>
        <v/>
      </c>
      <c r="AA1423" s="199" t="str">
        <f t="shared" si="1190"/>
        <v/>
      </c>
      <c r="AB1423" s="201">
        <f t="shared" ca="1" si="1191"/>
        <v>2.0560308164231453</v>
      </c>
      <c r="AD1423" s="162">
        <f t="shared" si="1192"/>
        <v>0</v>
      </c>
      <c r="AE1423" s="162">
        <f t="shared" si="1193"/>
        <v>0</v>
      </c>
      <c r="AF1423" s="162">
        <f t="shared" si="1194"/>
        <v>0</v>
      </c>
      <c r="AG1423" s="162">
        <f t="shared" si="1195"/>
        <v>0</v>
      </c>
      <c r="AH1423" s="162" t="str">
        <f t="shared" si="1196"/>
        <v/>
      </c>
      <c r="AI1423" s="162" t="str">
        <f t="shared" si="1197"/>
        <v/>
      </c>
      <c r="AJ1423" s="162" t="str">
        <f t="shared" si="1198"/>
        <v/>
      </c>
      <c r="AK1423" s="162" t="str">
        <f t="shared" si="1199"/>
        <v/>
      </c>
      <c r="AM1423" s="199">
        <f t="shared" ref="AM1423:AM1486" si="1202">AM1422+MAX($AK$57:$AR$57)*1.2/3000</f>
        <v>15.086588433719232</v>
      </c>
      <c r="AN1423" s="197">
        <f t="shared" si="1158"/>
        <v>0</v>
      </c>
      <c r="AO1423" s="197">
        <f t="shared" si="1159"/>
        <v>0</v>
      </c>
      <c r="AP1423" s="197">
        <f t="shared" si="1160"/>
        <v>0</v>
      </c>
      <c r="AQ1423" s="197">
        <f t="shared" si="1161"/>
        <v>0</v>
      </c>
      <c r="AR1423" s="197" t="str">
        <f t="shared" si="1162"/>
        <v/>
      </c>
      <c r="AS1423" s="197" t="str">
        <f t="shared" si="1163"/>
        <v/>
      </c>
      <c r="AT1423" s="197" t="str">
        <f t="shared" si="1164"/>
        <v/>
      </c>
      <c r="AU1423" s="197" t="str">
        <f t="shared" si="1165"/>
        <v/>
      </c>
      <c r="AV1423" s="199">
        <f t="shared" ref="AV1423:AV1486" ca="1" si="1203">SUM(AN1423:AU1423)+RAND()*$C$69+K1423*$C$70+$C$67</f>
        <v>2.1827454334053744</v>
      </c>
      <c r="AX1423" s="162">
        <f t="shared" si="1166"/>
        <v>0</v>
      </c>
      <c r="AY1423" s="162">
        <f t="shared" si="1167"/>
        <v>0</v>
      </c>
      <c r="AZ1423" s="162">
        <f t="shared" si="1168"/>
        <v>0</v>
      </c>
      <c r="BA1423" s="162">
        <f t="shared" si="1169"/>
        <v>0</v>
      </c>
      <c r="BB1423" s="162" t="str">
        <f t="shared" si="1170"/>
        <v/>
      </c>
      <c r="BC1423" s="162" t="str">
        <f t="shared" si="1171"/>
        <v/>
      </c>
      <c r="BD1423" s="162" t="str">
        <f t="shared" si="1172"/>
        <v/>
      </c>
      <c r="BE1423" s="162" t="str">
        <f t="shared" si="1173"/>
        <v/>
      </c>
      <c r="BG1423" s="169">
        <f t="shared" si="1200"/>
        <v>34.557214864003392</v>
      </c>
      <c r="BH1423" s="169">
        <f t="shared" ca="1" si="1201"/>
        <v>2.0918243693128282</v>
      </c>
    </row>
    <row r="1424" spans="11:60" x14ac:dyDescent="0.25">
      <c r="K1424" s="199">
        <f t="shared" si="1174"/>
        <v>34.608601057109716</v>
      </c>
      <c r="L1424" s="201">
        <f t="shared" si="1175"/>
        <v>0.29025688285891726</v>
      </c>
      <c r="M1424" s="201">
        <f t="shared" si="1176"/>
        <v>0.29269800631855247</v>
      </c>
      <c r="N1424" s="201">
        <f t="shared" si="1177"/>
        <v>0.30765733012818469</v>
      </c>
      <c r="O1424" s="201">
        <f t="shared" si="1178"/>
        <v>0.29052506757677382</v>
      </c>
      <c r="P1424" s="201" t="str">
        <f t="shared" si="1179"/>
        <v/>
      </c>
      <c r="Q1424" s="201" t="str">
        <f t="shared" si="1180"/>
        <v/>
      </c>
      <c r="R1424" s="201" t="str">
        <f t="shared" si="1181"/>
        <v/>
      </c>
      <c r="S1424" s="201" t="str">
        <f t="shared" si="1182"/>
        <v/>
      </c>
      <c r="T1424" s="199">
        <f t="shared" si="1183"/>
        <v>0</v>
      </c>
      <c r="U1424" s="199">
        <f t="shared" si="1184"/>
        <v>0</v>
      </c>
      <c r="V1424" s="199">
        <f t="shared" si="1185"/>
        <v>0</v>
      </c>
      <c r="W1424" s="199">
        <f t="shared" si="1186"/>
        <v>0</v>
      </c>
      <c r="X1424" s="199" t="str">
        <f t="shared" si="1187"/>
        <v/>
      </c>
      <c r="Y1424" s="199" t="str">
        <f t="shared" si="1188"/>
        <v/>
      </c>
      <c r="Z1424" s="199" t="str">
        <f t="shared" si="1189"/>
        <v/>
      </c>
      <c r="AA1424" s="199" t="str">
        <f t="shared" si="1190"/>
        <v/>
      </c>
      <c r="AB1424" s="201">
        <f t="shared" ca="1" si="1191"/>
        <v>2.161162058558403</v>
      </c>
      <c r="AD1424" s="162">
        <f t="shared" si="1192"/>
        <v>0</v>
      </c>
      <c r="AE1424" s="162">
        <f t="shared" si="1193"/>
        <v>0</v>
      </c>
      <c r="AF1424" s="162">
        <f t="shared" si="1194"/>
        <v>0</v>
      </c>
      <c r="AG1424" s="162">
        <f t="shared" si="1195"/>
        <v>0</v>
      </c>
      <c r="AH1424" s="162" t="str">
        <f t="shared" si="1196"/>
        <v/>
      </c>
      <c r="AI1424" s="162" t="str">
        <f t="shared" si="1197"/>
        <v/>
      </c>
      <c r="AJ1424" s="162" t="str">
        <f t="shared" si="1198"/>
        <v/>
      </c>
      <c r="AK1424" s="162" t="str">
        <f t="shared" si="1199"/>
        <v/>
      </c>
      <c r="AM1424" s="199">
        <f t="shared" si="1202"/>
        <v>15.097805228093744</v>
      </c>
      <c r="AN1424" s="197">
        <f t="shared" ref="AN1424:AN1487" si="1204">IF(AK$56="NOT ELUTED","",IF(AK$51="","",IF(ABS(($AM1424-AK$57)/(AK$72/2.2))&gt;20,0,AK$62*(POWER(POWER(AK$66,2),0.5)+POWER(POWER(AK$66,2),-0.5))/(POWER(POWER(AK$66,2),0.5)*EXP(POWER(1+POWER(AK$66,2),-1)*($AM1424-AK$57)/(AK$72/2.2))+POWER(POWER(AK$66,2),-0.5)*EXP(-POWER(AK$66,2)*POWER(1+POWER(AK$66,2),-1)*($AM1424-AK$57)/(AK$72/2.2))))))</f>
        <v>0</v>
      </c>
      <c r="AO1424" s="197">
        <f t="shared" ref="AO1424:AO1487" si="1205">IF(AL$56="NOT ELUTED","",IF(AL$51="","",IF(ABS(($AM1424-AL$57)/(AL$72/2.2))&gt;20,0,AL$62*(POWER(POWER(AL$66,2),0.5)+POWER(POWER(AL$66,2),-0.5))/(POWER(POWER(AL$66,2),0.5)*EXP(POWER(1+POWER(AL$66,2),-1)*($AM1424-AL$57)/(AL$72/2.2))+POWER(POWER(AL$66,2),-0.5)*EXP(-POWER(AL$66,2)*POWER(1+POWER(AL$66,2),-1)*($AM1424-AL$57)/(AL$72/2.2))))))</f>
        <v>0</v>
      </c>
      <c r="AP1424" s="197">
        <f t="shared" ref="AP1424:AP1487" si="1206">IF(AM$56="NOT ELUTED","",IF(AM$51="","",IF(ABS(($AM1424-AM$57)/(AM$72/2.2))&gt;20,0,AM$62*(POWER(POWER(AM$66,2),0.5)+POWER(POWER(AM$66,2),-0.5))/(POWER(POWER(AM$66,2),0.5)*EXP(POWER(1+POWER(AM$66,2),-1)*($AM1424-AM$57)/(AM$72/2.2))+POWER(POWER(AM$66,2),-0.5)*EXP(-POWER(AM$66,2)*POWER(1+POWER(AM$66,2),-1)*($AM1424-AM$57)/(AM$72/2.2))))))</f>
        <v>0</v>
      </c>
      <c r="AQ1424" s="197">
        <f t="shared" ref="AQ1424:AQ1487" si="1207">IF(AN$56="NOT ELUTED","",IF(AN$51="","",IF(ABS(($AM1424-AN$57)/(AN$72/2.2))&gt;20,0,AN$62*(POWER(POWER(AN$66,2),0.5)+POWER(POWER(AN$66,2),-0.5))/(POWER(POWER(AN$66,2),0.5)*EXP(POWER(1+POWER(AN$66,2),-1)*($AM1424-AN$57)/(AN$72/2.2))+POWER(POWER(AN$66,2),-0.5)*EXP(-POWER(AN$66,2)*POWER(1+POWER(AN$66,2),-1)*($AM1424-AN$57)/(AN$72/2.2))))))</f>
        <v>0</v>
      </c>
      <c r="AR1424" s="197" t="str">
        <f t="shared" ref="AR1424:AR1487" si="1208">IF(AO$56="NOT ELUTED","",IF(AO$51="","",IF(ABS(($AM1424-AO$57)/(AO$72/2.2))&gt;20,0,AO$62*(POWER(POWER(AO$66,2),0.5)+POWER(POWER(AO$66,2),-0.5))/(POWER(POWER(AO$66,2),0.5)*EXP(POWER(1+POWER(AO$66,2),-1)*($AM1424-AO$57)/(AO$72/2.2))+POWER(POWER(AO$66,2),-0.5)*EXP(-POWER(AO$66,2)*POWER(1+POWER(AO$66,2),-1)*($AM1424-AO$57)/(AO$72/2.2))))))</f>
        <v/>
      </c>
      <c r="AS1424" s="197" t="str">
        <f t="shared" ref="AS1424:AS1487" si="1209">IF(AP$56="NOT ELUTED","",IF(AP$51="","",IF(ABS(($AM1424-AP$57)/(AP$72/2.2))&gt;20,0,AP$62*(POWER(POWER(AP$66,2),0.5)+POWER(POWER(AP$66,2),-0.5))/(POWER(POWER(AP$66,2),0.5)*EXP(POWER(1+POWER(AP$66,2),-1)*($AM1424-AP$57)/(AP$72/2.2))+POWER(POWER(AP$66,2),-0.5)*EXP(-POWER(AP$66,2)*POWER(1+POWER(AP$66,2),-1)*($AM1424-AP$57)/(AP$72/2.2))))))</f>
        <v/>
      </c>
      <c r="AT1424" s="197" t="str">
        <f t="shared" ref="AT1424:AT1487" si="1210">IF(AQ$56="NOT ELUTED","",IF(AQ$51="","",IF(ABS(($AM1424-AQ$57)/(AQ$72/2.2))&gt;20,0,AQ$62*(POWER(POWER(AQ$66,2),0.5)+POWER(POWER(AQ$66,2),-0.5))/(POWER(POWER(AQ$66,2),0.5)*EXP(POWER(1+POWER(AQ$66,2),-1)*($AM1424-AQ$57)/(AQ$72/2.2))+POWER(POWER(AQ$66,2),-0.5)*EXP(-POWER(AQ$66,2)*POWER(1+POWER(AQ$66,2),-1)*($AM1424-AQ$57)/(AQ$72/2.2))))))</f>
        <v/>
      </c>
      <c r="AU1424" s="197" t="str">
        <f t="shared" ref="AU1424:AU1487" si="1211">IF(AR$56="NOT ELUTED","",IF(AR$51="","",IF(ABS(($AM1424-AR$57)/(AR$72/2.2))&gt;20,0,AR$62*(POWER(POWER(AR$66,2),0.5)+POWER(POWER(AR$66,2),-0.5))/(POWER(POWER(AR$66,2),0.5)*EXP(POWER(1+POWER(AR$66,2),-1)*($AM1424-AR$57)/(AR$72/2.2))+POWER(POWER(AR$66,2),-0.5)*EXP(-POWER(AR$66,2)*POWER(1+POWER(AR$66,2),-1)*($AM1424-AR$57)/(AR$72/2.2))))))</f>
        <v/>
      </c>
      <c r="AV1424" s="199">
        <f t="shared" ca="1" si="1203"/>
        <v>2.043387136929911</v>
      </c>
      <c r="AX1424" s="162">
        <f t="shared" si="1166"/>
        <v>0</v>
      </c>
      <c r="AY1424" s="162">
        <f t="shared" si="1167"/>
        <v>0</v>
      </c>
      <c r="AZ1424" s="162">
        <f t="shared" si="1168"/>
        <v>0</v>
      </c>
      <c r="BA1424" s="162">
        <f t="shared" si="1169"/>
        <v>0</v>
      </c>
      <c r="BB1424" s="162" t="str">
        <f t="shared" si="1170"/>
        <v/>
      </c>
      <c r="BC1424" s="162" t="str">
        <f t="shared" si="1171"/>
        <v/>
      </c>
      <c r="BD1424" s="162" t="str">
        <f t="shared" si="1172"/>
        <v/>
      </c>
      <c r="BE1424" s="162" t="str">
        <f t="shared" si="1173"/>
        <v/>
      </c>
      <c r="BG1424" s="169">
        <f t="shared" si="1200"/>
        <v>34.582907960556554</v>
      </c>
      <c r="BH1424" s="169">
        <f t="shared" ca="1" si="1201"/>
        <v>2.0560308164231453</v>
      </c>
    </row>
    <row r="1425" spans="11:60" x14ac:dyDescent="0.25">
      <c r="K1425" s="199">
        <f t="shared" si="1174"/>
        <v>34.634294153662879</v>
      </c>
      <c r="L1425" s="201">
        <f t="shared" si="1175"/>
        <v>0.29047236681055716</v>
      </c>
      <c r="M1425" s="201">
        <f t="shared" si="1176"/>
        <v>0.29291530253705178</v>
      </c>
      <c r="N1425" s="201">
        <f t="shared" si="1177"/>
        <v>0.3078857320065278</v>
      </c>
      <c r="O1425" s="201">
        <f t="shared" si="1178"/>
        <v>0.29074075062619975</v>
      </c>
      <c r="P1425" s="201" t="str">
        <f t="shared" si="1179"/>
        <v/>
      </c>
      <c r="Q1425" s="201" t="str">
        <f t="shared" si="1180"/>
        <v/>
      </c>
      <c r="R1425" s="201" t="str">
        <f t="shared" si="1181"/>
        <v/>
      </c>
      <c r="S1425" s="201" t="str">
        <f t="shared" si="1182"/>
        <v/>
      </c>
      <c r="T1425" s="199">
        <f t="shared" si="1183"/>
        <v>0</v>
      </c>
      <c r="U1425" s="199">
        <f t="shared" si="1184"/>
        <v>0</v>
      </c>
      <c r="V1425" s="199">
        <f t="shared" si="1185"/>
        <v>0</v>
      </c>
      <c r="W1425" s="199">
        <f t="shared" si="1186"/>
        <v>0</v>
      </c>
      <c r="X1425" s="199" t="str">
        <f t="shared" si="1187"/>
        <v/>
      </c>
      <c r="Y1425" s="199" t="str">
        <f t="shared" si="1188"/>
        <v/>
      </c>
      <c r="Z1425" s="199" t="str">
        <f t="shared" si="1189"/>
        <v/>
      </c>
      <c r="AA1425" s="199" t="str">
        <f t="shared" si="1190"/>
        <v/>
      </c>
      <c r="AB1425" s="201">
        <f t="shared" ca="1" si="1191"/>
        <v>2.0766176252365804</v>
      </c>
      <c r="AD1425" s="162">
        <f t="shared" si="1192"/>
        <v>0</v>
      </c>
      <c r="AE1425" s="162">
        <f t="shared" si="1193"/>
        <v>0</v>
      </c>
      <c r="AF1425" s="162">
        <f t="shared" si="1194"/>
        <v>0</v>
      </c>
      <c r="AG1425" s="162">
        <f t="shared" si="1195"/>
        <v>0</v>
      </c>
      <c r="AH1425" s="162" t="str">
        <f t="shared" si="1196"/>
        <v/>
      </c>
      <c r="AI1425" s="162" t="str">
        <f t="shared" si="1197"/>
        <v/>
      </c>
      <c r="AJ1425" s="162" t="str">
        <f t="shared" si="1198"/>
        <v/>
      </c>
      <c r="AK1425" s="162" t="str">
        <f t="shared" si="1199"/>
        <v/>
      </c>
      <c r="AM1425" s="199">
        <f t="shared" si="1202"/>
        <v>15.109022022468256</v>
      </c>
      <c r="AN1425" s="197">
        <f t="shared" si="1204"/>
        <v>0</v>
      </c>
      <c r="AO1425" s="197">
        <f t="shared" si="1205"/>
        <v>0</v>
      </c>
      <c r="AP1425" s="197">
        <f t="shared" si="1206"/>
        <v>0</v>
      </c>
      <c r="AQ1425" s="197">
        <f t="shared" si="1207"/>
        <v>0</v>
      </c>
      <c r="AR1425" s="197" t="str">
        <f t="shared" si="1208"/>
        <v/>
      </c>
      <c r="AS1425" s="197" t="str">
        <f t="shared" si="1209"/>
        <v/>
      </c>
      <c r="AT1425" s="197" t="str">
        <f t="shared" si="1210"/>
        <v/>
      </c>
      <c r="AU1425" s="197" t="str">
        <f t="shared" si="1211"/>
        <v/>
      </c>
      <c r="AV1425" s="199">
        <f t="shared" ca="1" si="1203"/>
        <v>2.1515010232198222</v>
      </c>
      <c r="AX1425" s="162">
        <f t="shared" si="1166"/>
        <v>0</v>
      </c>
      <c r="AY1425" s="162">
        <f t="shared" si="1167"/>
        <v>0</v>
      </c>
      <c r="AZ1425" s="162">
        <f t="shared" si="1168"/>
        <v>0</v>
      </c>
      <c r="BA1425" s="162">
        <f t="shared" si="1169"/>
        <v>0</v>
      </c>
      <c r="BB1425" s="162" t="str">
        <f t="shared" si="1170"/>
        <v/>
      </c>
      <c r="BC1425" s="162" t="str">
        <f t="shared" si="1171"/>
        <v/>
      </c>
      <c r="BD1425" s="162" t="str">
        <f t="shared" si="1172"/>
        <v/>
      </c>
      <c r="BE1425" s="162" t="str">
        <f t="shared" si="1173"/>
        <v/>
      </c>
      <c r="BG1425" s="169">
        <f t="shared" si="1200"/>
        <v>34.608601057109716</v>
      </c>
      <c r="BH1425" s="169">
        <f t="shared" ca="1" si="1201"/>
        <v>2.161162058558403</v>
      </c>
    </row>
    <row r="1426" spans="11:60" x14ac:dyDescent="0.25">
      <c r="K1426" s="199">
        <f t="shared" si="1174"/>
        <v>34.659987250216041</v>
      </c>
      <c r="L1426" s="201">
        <f t="shared" si="1175"/>
        <v>0.290687850762197</v>
      </c>
      <c r="M1426" s="201">
        <f t="shared" si="1176"/>
        <v>0.29313259875555103</v>
      </c>
      <c r="N1426" s="201">
        <f t="shared" si="1177"/>
        <v>0.30811413388487091</v>
      </c>
      <c r="O1426" s="201">
        <f t="shared" si="1178"/>
        <v>0.29095643367562568</v>
      </c>
      <c r="P1426" s="201" t="str">
        <f t="shared" si="1179"/>
        <v/>
      </c>
      <c r="Q1426" s="201" t="str">
        <f t="shared" si="1180"/>
        <v/>
      </c>
      <c r="R1426" s="201" t="str">
        <f t="shared" si="1181"/>
        <v/>
      </c>
      <c r="S1426" s="201" t="str">
        <f t="shared" si="1182"/>
        <v/>
      </c>
      <c r="T1426" s="199">
        <f t="shared" si="1183"/>
        <v>0</v>
      </c>
      <c r="U1426" s="199">
        <f t="shared" si="1184"/>
        <v>0</v>
      </c>
      <c r="V1426" s="199">
        <f t="shared" si="1185"/>
        <v>0</v>
      </c>
      <c r="W1426" s="199">
        <f t="shared" si="1186"/>
        <v>0</v>
      </c>
      <c r="X1426" s="199" t="str">
        <f t="shared" si="1187"/>
        <v/>
      </c>
      <c r="Y1426" s="199" t="str">
        <f t="shared" si="1188"/>
        <v/>
      </c>
      <c r="Z1426" s="199" t="str">
        <f t="shared" si="1189"/>
        <v/>
      </c>
      <c r="AA1426" s="199" t="str">
        <f t="shared" si="1190"/>
        <v/>
      </c>
      <c r="AB1426" s="201">
        <f t="shared" ca="1" si="1191"/>
        <v>2.0715054898445664</v>
      </c>
      <c r="AD1426" s="162">
        <f t="shared" si="1192"/>
        <v>0</v>
      </c>
      <c r="AE1426" s="162">
        <f t="shared" si="1193"/>
        <v>0</v>
      </c>
      <c r="AF1426" s="162">
        <f t="shared" si="1194"/>
        <v>0</v>
      </c>
      <c r="AG1426" s="162">
        <f t="shared" si="1195"/>
        <v>0</v>
      </c>
      <c r="AH1426" s="162" t="str">
        <f t="shared" si="1196"/>
        <v/>
      </c>
      <c r="AI1426" s="162" t="str">
        <f t="shared" si="1197"/>
        <v/>
      </c>
      <c r="AJ1426" s="162" t="str">
        <f t="shared" si="1198"/>
        <v/>
      </c>
      <c r="AK1426" s="162" t="str">
        <f t="shared" si="1199"/>
        <v/>
      </c>
      <c r="AM1426" s="199">
        <f t="shared" si="1202"/>
        <v>15.120238816842768</v>
      </c>
      <c r="AN1426" s="197">
        <f t="shared" si="1204"/>
        <v>0</v>
      </c>
      <c r="AO1426" s="197">
        <f t="shared" si="1205"/>
        <v>0</v>
      </c>
      <c r="AP1426" s="197">
        <f t="shared" si="1206"/>
        <v>0</v>
      </c>
      <c r="AQ1426" s="197">
        <f t="shared" si="1207"/>
        <v>0</v>
      </c>
      <c r="AR1426" s="197" t="str">
        <f t="shared" si="1208"/>
        <v/>
      </c>
      <c r="AS1426" s="197" t="str">
        <f t="shared" si="1209"/>
        <v/>
      </c>
      <c r="AT1426" s="197" t="str">
        <f t="shared" si="1210"/>
        <v/>
      </c>
      <c r="AU1426" s="197" t="str">
        <f t="shared" si="1211"/>
        <v/>
      </c>
      <c r="AV1426" s="199">
        <f t="shared" ca="1" si="1203"/>
        <v>2.1429120149678753</v>
      </c>
      <c r="AX1426" s="162">
        <f t="shared" si="1166"/>
        <v>0</v>
      </c>
      <c r="AY1426" s="162">
        <f t="shared" si="1167"/>
        <v>0</v>
      </c>
      <c r="AZ1426" s="162">
        <f t="shared" si="1168"/>
        <v>0</v>
      </c>
      <c r="BA1426" s="162">
        <f t="shared" si="1169"/>
        <v>0</v>
      </c>
      <c r="BB1426" s="162" t="str">
        <f t="shared" si="1170"/>
        <v/>
      </c>
      <c r="BC1426" s="162" t="str">
        <f t="shared" si="1171"/>
        <v/>
      </c>
      <c r="BD1426" s="162" t="str">
        <f t="shared" si="1172"/>
        <v/>
      </c>
      <c r="BE1426" s="162" t="str">
        <f t="shared" si="1173"/>
        <v/>
      </c>
      <c r="BG1426" s="169">
        <f t="shared" si="1200"/>
        <v>34.634294153662879</v>
      </c>
      <c r="BH1426" s="169">
        <f t="shared" ca="1" si="1201"/>
        <v>2.0766176252365804</v>
      </c>
    </row>
    <row r="1427" spans="11:60" x14ac:dyDescent="0.25">
      <c r="K1427" s="199">
        <f t="shared" si="1174"/>
        <v>34.685680346769203</v>
      </c>
      <c r="L1427" s="201">
        <f t="shared" si="1175"/>
        <v>0.29090333471383689</v>
      </c>
      <c r="M1427" s="201">
        <f t="shared" si="1176"/>
        <v>0.29334989497405034</v>
      </c>
      <c r="N1427" s="201">
        <f t="shared" si="1177"/>
        <v>0.30834253576321402</v>
      </c>
      <c r="O1427" s="201">
        <f t="shared" si="1178"/>
        <v>0.29117211672505167</v>
      </c>
      <c r="P1427" s="201" t="str">
        <f t="shared" si="1179"/>
        <v/>
      </c>
      <c r="Q1427" s="201" t="str">
        <f t="shared" si="1180"/>
        <v/>
      </c>
      <c r="R1427" s="201" t="str">
        <f t="shared" si="1181"/>
        <v/>
      </c>
      <c r="S1427" s="201" t="str">
        <f t="shared" si="1182"/>
        <v/>
      </c>
      <c r="T1427" s="199">
        <f t="shared" si="1183"/>
        <v>0</v>
      </c>
      <c r="U1427" s="199">
        <f t="shared" si="1184"/>
        <v>0</v>
      </c>
      <c r="V1427" s="199">
        <f t="shared" si="1185"/>
        <v>0</v>
      </c>
      <c r="W1427" s="199">
        <f t="shared" si="1186"/>
        <v>0</v>
      </c>
      <c r="X1427" s="199" t="str">
        <f t="shared" si="1187"/>
        <v/>
      </c>
      <c r="Y1427" s="199" t="str">
        <f t="shared" si="1188"/>
        <v/>
      </c>
      <c r="Z1427" s="199" t="str">
        <f t="shared" si="1189"/>
        <v/>
      </c>
      <c r="AA1427" s="199" t="str">
        <f t="shared" si="1190"/>
        <v/>
      </c>
      <c r="AB1427" s="201">
        <f t="shared" ca="1" si="1191"/>
        <v>2.1526881483104221</v>
      </c>
      <c r="AD1427" s="162">
        <f t="shared" si="1192"/>
        <v>0</v>
      </c>
      <c r="AE1427" s="162">
        <f t="shared" si="1193"/>
        <v>0</v>
      </c>
      <c r="AF1427" s="162">
        <f t="shared" si="1194"/>
        <v>0</v>
      </c>
      <c r="AG1427" s="162">
        <f t="shared" si="1195"/>
        <v>0</v>
      </c>
      <c r="AH1427" s="162" t="str">
        <f t="shared" si="1196"/>
        <v/>
      </c>
      <c r="AI1427" s="162" t="str">
        <f t="shared" si="1197"/>
        <v/>
      </c>
      <c r="AJ1427" s="162" t="str">
        <f t="shared" si="1198"/>
        <v/>
      </c>
      <c r="AK1427" s="162" t="str">
        <f t="shared" si="1199"/>
        <v/>
      </c>
      <c r="AM1427" s="199">
        <f t="shared" si="1202"/>
        <v>15.13145561121728</v>
      </c>
      <c r="AN1427" s="197">
        <f t="shared" si="1204"/>
        <v>0</v>
      </c>
      <c r="AO1427" s="197">
        <f t="shared" si="1205"/>
        <v>0</v>
      </c>
      <c r="AP1427" s="197">
        <f t="shared" si="1206"/>
        <v>0</v>
      </c>
      <c r="AQ1427" s="197">
        <f t="shared" si="1207"/>
        <v>0</v>
      </c>
      <c r="AR1427" s="197" t="str">
        <f t="shared" si="1208"/>
        <v/>
      </c>
      <c r="AS1427" s="197" t="str">
        <f t="shared" si="1209"/>
        <v/>
      </c>
      <c r="AT1427" s="197" t="str">
        <f t="shared" si="1210"/>
        <v/>
      </c>
      <c r="AU1427" s="197" t="str">
        <f t="shared" si="1211"/>
        <v/>
      </c>
      <c r="AV1427" s="199">
        <f t="shared" ca="1" si="1203"/>
        <v>2.0848276684208753</v>
      </c>
      <c r="AX1427" s="162">
        <f t="shared" si="1166"/>
        <v>0</v>
      </c>
      <c r="AY1427" s="162">
        <f t="shared" si="1167"/>
        <v>0</v>
      </c>
      <c r="AZ1427" s="162">
        <f t="shared" si="1168"/>
        <v>0</v>
      </c>
      <c r="BA1427" s="162">
        <f t="shared" si="1169"/>
        <v>0</v>
      </c>
      <c r="BB1427" s="162" t="str">
        <f t="shared" si="1170"/>
        <v/>
      </c>
      <c r="BC1427" s="162" t="str">
        <f t="shared" si="1171"/>
        <v/>
      </c>
      <c r="BD1427" s="162" t="str">
        <f t="shared" si="1172"/>
        <v/>
      </c>
      <c r="BE1427" s="162" t="str">
        <f t="shared" si="1173"/>
        <v/>
      </c>
      <c r="BG1427" s="169">
        <f t="shared" si="1200"/>
        <v>34.659987250216041</v>
      </c>
      <c r="BH1427" s="169">
        <f t="shared" ca="1" si="1201"/>
        <v>2.0715054898445664</v>
      </c>
    </row>
    <row r="1428" spans="11:60" x14ac:dyDescent="0.25">
      <c r="K1428" s="199">
        <f t="shared" si="1174"/>
        <v>34.711373443322366</v>
      </c>
      <c r="L1428" s="201">
        <f t="shared" si="1175"/>
        <v>0.29111881866547679</v>
      </c>
      <c r="M1428" s="201">
        <f t="shared" si="1176"/>
        <v>0.29356719119254965</v>
      </c>
      <c r="N1428" s="201">
        <f t="shared" si="1177"/>
        <v>0.30857093764155719</v>
      </c>
      <c r="O1428" s="201">
        <f t="shared" si="1178"/>
        <v>0.29138779977447765</v>
      </c>
      <c r="P1428" s="201" t="str">
        <f t="shared" si="1179"/>
        <v/>
      </c>
      <c r="Q1428" s="201" t="str">
        <f t="shared" si="1180"/>
        <v/>
      </c>
      <c r="R1428" s="201" t="str">
        <f t="shared" si="1181"/>
        <v/>
      </c>
      <c r="S1428" s="201" t="str">
        <f t="shared" si="1182"/>
        <v/>
      </c>
      <c r="T1428" s="199">
        <f t="shared" si="1183"/>
        <v>0</v>
      </c>
      <c r="U1428" s="199">
        <f t="shared" si="1184"/>
        <v>0</v>
      </c>
      <c r="V1428" s="199">
        <f t="shared" si="1185"/>
        <v>0</v>
      </c>
      <c r="W1428" s="199">
        <f t="shared" si="1186"/>
        <v>0</v>
      </c>
      <c r="X1428" s="199" t="str">
        <f t="shared" si="1187"/>
        <v/>
      </c>
      <c r="Y1428" s="199" t="str">
        <f t="shared" si="1188"/>
        <v/>
      </c>
      <c r="Z1428" s="199" t="str">
        <f t="shared" si="1189"/>
        <v/>
      </c>
      <c r="AA1428" s="199" t="str">
        <f t="shared" si="1190"/>
        <v/>
      </c>
      <c r="AB1428" s="201">
        <f t="shared" ca="1" si="1191"/>
        <v>2.1191980582038141</v>
      </c>
      <c r="AD1428" s="162">
        <f t="shared" si="1192"/>
        <v>0</v>
      </c>
      <c r="AE1428" s="162">
        <f t="shared" si="1193"/>
        <v>0</v>
      </c>
      <c r="AF1428" s="162">
        <f t="shared" si="1194"/>
        <v>0</v>
      </c>
      <c r="AG1428" s="162">
        <f t="shared" si="1195"/>
        <v>0</v>
      </c>
      <c r="AH1428" s="162" t="str">
        <f t="shared" si="1196"/>
        <v/>
      </c>
      <c r="AI1428" s="162" t="str">
        <f t="shared" si="1197"/>
        <v/>
      </c>
      <c r="AJ1428" s="162" t="str">
        <f t="shared" si="1198"/>
        <v/>
      </c>
      <c r="AK1428" s="162" t="str">
        <f t="shared" si="1199"/>
        <v/>
      </c>
      <c r="AM1428" s="199">
        <f t="shared" si="1202"/>
        <v>15.142672405591792</v>
      </c>
      <c r="AN1428" s="197">
        <f t="shared" si="1204"/>
        <v>0</v>
      </c>
      <c r="AO1428" s="197">
        <f t="shared" si="1205"/>
        <v>0</v>
      </c>
      <c r="AP1428" s="197">
        <f t="shared" si="1206"/>
        <v>0</v>
      </c>
      <c r="AQ1428" s="197">
        <f t="shared" si="1207"/>
        <v>0</v>
      </c>
      <c r="AR1428" s="197" t="str">
        <f t="shared" si="1208"/>
        <v/>
      </c>
      <c r="AS1428" s="197" t="str">
        <f t="shared" si="1209"/>
        <v/>
      </c>
      <c r="AT1428" s="197" t="str">
        <f t="shared" si="1210"/>
        <v/>
      </c>
      <c r="AU1428" s="197" t="str">
        <f t="shared" si="1211"/>
        <v/>
      </c>
      <c r="AV1428" s="199">
        <f t="shared" ca="1" si="1203"/>
        <v>2.0731174079054657</v>
      </c>
      <c r="AX1428" s="162">
        <f t="shared" si="1166"/>
        <v>0</v>
      </c>
      <c r="AY1428" s="162">
        <f t="shared" si="1167"/>
        <v>0</v>
      </c>
      <c r="AZ1428" s="162">
        <f t="shared" si="1168"/>
        <v>0</v>
      </c>
      <c r="BA1428" s="162">
        <f t="shared" si="1169"/>
        <v>0</v>
      </c>
      <c r="BB1428" s="162" t="str">
        <f t="shared" si="1170"/>
        <v/>
      </c>
      <c r="BC1428" s="162" t="str">
        <f t="shared" si="1171"/>
        <v/>
      </c>
      <c r="BD1428" s="162" t="str">
        <f t="shared" si="1172"/>
        <v/>
      </c>
      <c r="BE1428" s="162" t="str">
        <f t="shared" si="1173"/>
        <v/>
      </c>
      <c r="BG1428" s="169">
        <f t="shared" si="1200"/>
        <v>34.685680346769203</v>
      </c>
      <c r="BH1428" s="169">
        <f t="shared" ca="1" si="1201"/>
        <v>2.1526881483104221</v>
      </c>
    </row>
    <row r="1429" spans="11:60" x14ac:dyDescent="0.25">
      <c r="K1429" s="199">
        <f t="shared" si="1174"/>
        <v>34.737066539875528</v>
      </c>
      <c r="L1429" s="201">
        <f t="shared" si="1175"/>
        <v>0.29133430261711668</v>
      </c>
      <c r="M1429" s="201">
        <f t="shared" si="1176"/>
        <v>0.29378448741104896</v>
      </c>
      <c r="N1429" s="201">
        <f t="shared" si="1177"/>
        <v>0.3087993395199003</v>
      </c>
      <c r="O1429" s="201">
        <f t="shared" si="1178"/>
        <v>0.29160348282390364</v>
      </c>
      <c r="P1429" s="201" t="str">
        <f t="shared" si="1179"/>
        <v/>
      </c>
      <c r="Q1429" s="201" t="str">
        <f t="shared" si="1180"/>
        <v/>
      </c>
      <c r="R1429" s="201" t="str">
        <f t="shared" si="1181"/>
        <v/>
      </c>
      <c r="S1429" s="201" t="str">
        <f t="shared" si="1182"/>
        <v/>
      </c>
      <c r="T1429" s="199">
        <f t="shared" si="1183"/>
        <v>0</v>
      </c>
      <c r="U1429" s="199">
        <f t="shared" si="1184"/>
        <v>0</v>
      </c>
      <c r="V1429" s="199">
        <f t="shared" si="1185"/>
        <v>0</v>
      </c>
      <c r="W1429" s="199">
        <f t="shared" si="1186"/>
        <v>0</v>
      </c>
      <c r="X1429" s="199" t="str">
        <f t="shared" si="1187"/>
        <v/>
      </c>
      <c r="Y1429" s="199" t="str">
        <f t="shared" si="1188"/>
        <v/>
      </c>
      <c r="Z1429" s="199" t="str">
        <f t="shared" si="1189"/>
        <v/>
      </c>
      <c r="AA1429" s="199" t="str">
        <f t="shared" si="1190"/>
        <v/>
      </c>
      <c r="AB1429" s="201">
        <f t="shared" ca="1" si="1191"/>
        <v>2.0162207633150429</v>
      </c>
      <c r="AD1429" s="162">
        <f t="shared" si="1192"/>
        <v>0</v>
      </c>
      <c r="AE1429" s="162">
        <f t="shared" si="1193"/>
        <v>0</v>
      </c>
      <c r="AF1429" s="162">
        <f t="shared" si="1194"/>
        <v>0</v>
      </c>
      <c r="AG1429" s="162">
        <f t="shared" si="1195"/>
        <v>0</v>
      </c>
      <c r="AH1429" s="162" t="str">
        <f t="shared" si="1196"/>
        <v/>
      </c>
      <c r="AI1429" s="162" t="str">
        <f t="shared" si="1197"/>
        <v/>
      </c>
      <c r="AJ1429" s="162" t="str">
        <f t="shared" si="1198"/>
        <v/>
      </c>
      <c r="AK1429" s="162" t="str">
        <f t="shared" si="1199"/>
        <v/>
      </c>
      <c r="AM1429" s="199">
        <f t="shared" si="1202"/>
        <v>15.153889199966304</v>
      </c>
      <c r="AN1429" s="197">
        <f t="shared" si="1204"/>
        <v>0</v>
      </c>
      <c r="AO1429" s="197">
        <f t="shared" si="1205"/>
        <v>0</v>
      </c>
      <c r="AP1429" s="197">
        <f t="shared" si="1206"/>
        <v>0</v>
      </c>
      <c r="AQ1429" s="197">
        <f t="shared" si="1207"/>
        <v>0</v>
      </c>
      <c r="AR1429" s="197" t="str">
        <f t="shared" si="1208"/>
        <v/>
      </c>
      <c r="AS1429" s="197" t="str">
        <f t="shared" si="1209"/>
        <v/>
      </c>
      <c r="AT1429" s="197" t="str">
        <f t="shared" si="1210"/>
        <v/>
      </c>
      <c r="AU1429" s="197" t="str">
        <f t="shared" si="1211"/>
        <v/>
      </c>
      <c r="AV1429" s="199">
        <f t="shared" ca="1" si="1203"/>
        <v>2.1324653318615989</v>
      </c>
      <c r="AX1429" s="162">
        <f t="shared" si="1166"/>
        <v>0</v>
      </c>
      <c r="AY1429" s="162">
        <f t="shared" si="1167"/>
        <v>0</v>
      </c>
      <c r="AZ1429" s="162">
        <f t="shared" si="1168"/>
        <v>0</v>
      </c>
      <c r="BA1429" s="162">
        <f t="shared" si="1169"/>
        <v>0</v>
      </c>
      <c r="BB1429" s="162" t="str">
        <f t="shared" si="1170"/>
        <v/>
      </c>
      <c r="BC1429" s="162" t="str">
        <f t="shared" si="1171"/>
        <v/>
      </c>
      <c r="BD1429" s="162" t="str">
        <f t="shared" si="1172"/>
        <v/>
      </c>
      <c r="BE1429" s="162" t="str">
        <f t="shared" si="1173"/>
        <v/>
      </c>
      <c r="BG1429" s="169">
        <f t="shared" si="1200"/>
        <v>34.711373443322366</v>
      </c>
      <c r="BH1429" s="169">
        <f t="shared" ca="1" si="1201"/>
        <v>2.1191980582038141</v>
      </c>
    </row>
    <row r="1430" spans="11:60" x14ac:dyDescent="0.25">
      <c r="K1430" s="199">
        <f t="shared" si="1174"/>
        <v>34.76275963642869</v>
      </c>
      <c r="L1430" s="201">
        <f t="shared" si="1175"/>
        <v>0.29154978656875652</v>
      </c>
      <c r="M1430" s="201">
        <f t="shared" si="1176"/>
        <v>0.29400178362954821</v>
      </c>
      <c r="N1430" s="201">
        <f t="shared" si="1177"/>
        <v>0.30902774139824341</v>
      </c>
      <c r="O1430" s="201">
        <f t="shared" si="1178"/>
        <v>0.29181916587332957</v>
      </c>
      <c r="P1430" s="201" t="str">
        <f t="shared" si="1179"/>
        <v/>
      </c>
      <c r="Q1430" s="201" t="str">
        <f t="shared" si="1180"/>
        <v/>
      </c>
      <c r="R1430" s="201" t="str">
        <f t="shared" si="1181"/>
        <v/>
      </c>
      <c r="S1430" s="201" t="str">
        <f t="shared" si="1182"/>
        <v/>
      </c>
      <c r="T1430" s="199">
        <f t="shared" si="1183"/>
        <v>0</v>
      </c>
      <c r="U1430" s="199">
        <f t="shared" si="1184"/>
        <v>0</v>
      </c>
      <c r="V1430" s="199">
        <f t="shared" si="1185"/>
        <v>0</v>
      </c>
      <c r="W1430" s="199">
        <f t="shared" si="1186"/>
        <v>0</v>
      </c>
      <c r="X1430" s="199" t="str">
        <f t="shared" si="1187"/>
        <v/>
      </c>
      <c r="Y1430" s="199" t="str">
        <f t="shared" si="1188"/>
        <v/>
      </c>
      <c r="Z1430" s="199" t="str">
        <f t="shared" si="1189"/>
        <v/>
      </c>
      <c r="AA1430" s="199" t="str">
        <f t="shared" si="1190"/>
        <v/>
      </c>
      <c r="AB1430" s="201">
        <f t="shared" ca="1" si="1191"/>
        <v>2.0207521168321403</v>
      </c>
      <c r="AD1430" s="162">
        <f t="shared" si="1192"/>
        <v>0</v>
      </c>
      <c r="AE1430" s="162">
        <f t="shared" si="1193"/>
        <v>0</v>
      </c>
      <c r="AF1430" s="162">
        <f t="shared" si="1194"/>
        <v>0</v>
      </c>
      <c r="AG1430" s="162">
        <f t="shared" si="1195"/>
        <v>0</v>
      </c>
      <c r="AH1430" s="162" t="str">
        <f t="shared" si="1196"/>
        <v/>
      </c>
      <c r="AI1430" s="162" t="str">
        <f t="shared" si="1197"/>
        <v/>
      </c>
      <c r="AJ1430" s="162" t="str">
        <f t="shared" si="1198"/>
        <v/>
      </c>
      <c r="AK1430" s="162" t="str">
        <f t="shared" si="1199"/>
        <v/>
      </c>
      <c r="AM1430" s="199">
        <f t="shared" si="1202"/>
        <v>15.165105994340816</v>
      </c>
      <c r="AN1430" s="197">
        <f t="shared" si="1204"/>
        <v>0</v>
      </c>
      <c r="AO1430" s="197">
        <f t="shared" si="1205"/>
        <v>0</v>
      </c>
      <c r="AP1430" s="197">
        <f t="shared" si="1206"/>
        <v>0</v>
      </c>
      <c r="AQ1430" s="197">
        <f t="shared" si="1207"/>
        <v>0</v>
      </c>
      <c r="AR1430" s="197" t="str">
        <f t="shared" si="1208"/>
        <v/>
      </c>
      <c r="AS1430" s="197" t="str">
        <f t="shared" si="1209"/>
        <v/>
      </c>
      <c r="AT1430" s="197" t="str">
        <f t="shared" si="1210"/>
        <v/>
      </c>
      <c r="AU1430" s="197" t="str">
        <f t="shared" si="1211"/>
        <v/>
      </c>
      <c r="AV1430" s="199">
        <f t="shared" ca="1" si="1203"/>
        <v>2.0981377808623303</v>
      </c>
      <c r="AX1430" s="162">
        <f t="shared" si="1166"/>
        <v>0</v>
      </c>
      <c r="AY1430" s="162">
        <f t="shared" si="1167"/>
        <v>0</v>
      </c>
      <c r="AZ1430" s="162">
        <f t="shared" si="1168"/>
        <v>0</v>
      </c>
      <c r="BA1430" s="162">
        <f t="shared" si="1169"/>
        <v>0</v>
      </c>
      <c r="BB1430" s="162" t="str">
        <f t="shared" si="1170"/>
        <v/>
      </c>
      <c r="BC1430" s="162" t="str">
        <f t="shared" si="1171"/>
        <v/>
      </c>
      <c r="BD1430" s="162" t="str">
        <f t="shared" si="1172"/>
        <v/>
      </c>
      <c r="BE1430" s="162" t="str">
        <f t="shared" si="1173"/>
        <v/>
      </c>
      <c r="BG1430" s="169">
        <f t="shared" si="1200"/>
        <v>34.737066539875528</v>
      </c>
      <c r="BH1430" s="169">
        <f t="shared" ca="1" si="1201"/>
        <v>2.0162207633150429</v>
      </c>
    </row>
    <row r="1431" spans="11:60" x14ac:dyDescent="0.25">
      <c r="K1431" s="199">
        <f t="shared" si="1174"/>
        <v>34.788452732981852</v>
      </c>
      <c r="L1431" s="201">
        <f t="shared" si="1175"/>
        <v>0.29176527052039641</v>
      </c>
      <c r="M1431" s="201">
        <f t="shared" si="1176"/>
        <v>0.29421907984804757</v>
      </c>
      <c r="N1431" s="201">
        <f t="shared" si="1177"/>
        <v>0.30925614327658651</v>
      </c>
      <c r="O1431" s="201">
        <f t="shared" si="1178"/>
        <v>0.29203484892275555</v>
      </c>
      <c r="P1431" s="201" t="str">
        <f t="shared" si="1179"/>
        <v/>
      </c>
      <c r="Q1431" s="201" t="str">
        <f t="shared" si="1180"/>
        <v/>
      </c>
      <c r="R1431" s="201" t="str">
        <f t="shared" si="1181"/>
        <v/>
      </c>
      <c r="S1431" s="201" t="str">
        <f t="shared" si="1182"/>
        <v/>
      </c>
      <c r="T1431" s="199">
        <f t="shared" si="1183"/>
        <v>0</v>
      </c>
      <c r="U1431" s="199">
        <f t="shared" si="1184"/>
        <v>0</v>
      </c>
      <c r="V1431" s="199">
        <f t="shared" si="1185"/>
        <v>0</v>
      </c>
      <c r="W1431" s="199">
        <f t="shared" si="1186"/>
        <v>0</v>
      </c>
      <c r="X1431" s="199" t="str">
        <f t="shared" si="1187"/>
        <v/>
      </c>
      <c r="Y1431" s="199" t="str">
        <f t="shared" si="1188"/>
        <v/>
      </c>
      <c r="Z1431" s="199" t="str">
        <f t="shared" si="1189"/>
        <v/>
      </c>
      <c r="AA1431" s="199" t="str">
        <f t="shared" si="1190"/>
        <v/>
      </c>
      <c r="AB1431" s="201">
        <f t="shared" ca="1" si="1191"/>
        <v>2.0712316585346131</v>
      </c>
      <c r="AD1431" s="162">
        <f t="shared" si="1192"/>
        <v>0</v>
      </c>
      <c r="AE1431" s="162">
        <f t="shared" si="1193"/>
        <v>0</v>
      </c>
      <c r="AF1431" s="162">
        <f t="shared" si="1194"/>
        <v>0</v>
      </c>
      <c r="AG1431" s="162">
        <f t="shared" si="1195"/>
        <v>0</v>
      </c>
      <c r="AH1431" s="162" t="str">
        <f t="shared" si="1196"/>
        <v/>
      </c>
      <c r="AI1431" s="162" t="str">
        <f t="shared" si="1197"/>
        <v/>
      </c>
      <c r="AJ1431" s="162" t="str">
        <f t="shared" si="1198"/>
        <v/>
      </c>
      <c r="AK1431" s="162" t="str">
        <f t="shared" si="1199"/>
        <v/>
      </c>
      <c r="AM1431" s="199">
        <f t="shared" si="1202"/>
        <v>15.176322788715328</v>
      </c>
      <c r="AN1431" s="197">
        <f t="shared" si="1204"/>
        <v>0</v>
      </c>
      <c r="AO1431" s="197">
        <f t="shared" si="1205"/>
        <v>0</v>
      </c>
      <c r="AP1431" s="197">
        <f t="shared" si="1206"/>
        <v>0</v>
      </c>
      <c r="AQ1431" s="197">
        <f t="shared" si="1207"/>
        <v>0</v>
      </c>
      <c r="AR1431" s="197" t="str">
        <f t="shared" si="1208"/>
        <v/>
      </c>
      <c r="AS1431" s="197" t="str">
        <f t="shared" si="1209"/>
        <v/>
      </c>
      <c r="AT1431" s="197" t="str">
        <f t="shared" si="1210"/>
        <v/>
      </c>
      <c r="AU1431" s="197" t="str">
        <f t="shared" si="1211"/>
        <v/>
      </c>
      <c r="AV1431" s="199">
        <f t="shared" ca="1" si="1203"/>
        <v>2.1349964198295472</v>
      </c>
      <c r="AX1431" s="162">
        <f t="shared" si="1166"/>
        <v>0</v>
      </c>
      <c r="AY1431" s="162">
        <f t="shared" si="1167"/>
        <v>0</v>
      </c>
      <c r="AZ1431" s="162">
        <f t="shared" si="1168"/>
        <v>0</v>
      </c>
      <c r="BA1431" s="162">
        <f t="shared" si="1169"/>
        <v>0</v>
      </c>
      <c r="BB1431" s="162" t="str">
        <f t="shared" si="1170"/>
        <v/>
      </c>
      <c r="BC1431" s="162" t="str">
        <f t="shared" si="1171"/>
        <v/>
      </c>
      <c r="BD1431" s="162" t="str">
        <f t="shared" si="1172"/>
        <v/>
      </c>
      <c r="BE1431" s="162" t="str">
        <f t="shared" si="1173"/>
        <v/>
      </c>
      <c r="BG1431" s="169">
        <f t="shared" si="1200"/>
        <v>34.76275963642869</v>
      </c>
      <c r="BH1431" s="169">
        <f t="shared" ca="1" si="1201"/>
        <v>2.0207521168321403</v>
      </c>
    </row>
    <row r="1432" spans="11:60" x14ac:dyDescent="0.25">
      <c r="K1432" s="199">
        <f t="shared" si="1174"/>
        <v>34.814145829535015</v>
      </c>
      <c r="L1432" s="201">
        <f t="shared" si="1175"/>
        <v>0.29198075447203631</v>
      </c>
      <c r="M1432" s="201">
        <f t="shared" si="1176"/>
        <v>0.29443637606654682</v>
      </c>
      <c r="N1432" s="201">
        <f t="shared" si="1177"/>
        <v>0.30948454515492962</v>
      </c>
      <c r="O1432" s="201">
        <f t="shared" si="1178"/>
        <v>0.29225053197218148</v>
      </c>
      <c r="P1432" s="201" t="str">
        <f t="shared" si="1179"/>
        <v/>
      </c>
      <c r="Q1432" s="201" t="str">
        <f t="shared" si="1180"/>
        <v/>
      </c>
      <c r="R1432" s="201" t="str">
        <f t="shared" si="1181"/>
        <v/>
      </c>
      <c r="S1432" s="201" t="str">
        <f t="shared" si="1182"/>
        <v/>
      </c>
      <c r="T1432" s="199">
        <f t="shared" si="1183"/>
        <v>0</v>
      </c>
      <c r="U1432" s="199">
        <f t="shared" si="1184"/>
        <v>0</v>
      </c>
      <c r="V1432" s="199">
        <f t="shared" si="1185"/>
        <v>0</v>
      </c>
      <c r="W1432" s="199">
        <f t="shared" si="1186"/>
        <v>0</v>
      </c>
      <c r="X1432" s="199" t="str">
        <f t="shared" si="1187"/>
        <v/>
      </c>
      <c r="Y1432" s="199" t="str">
        <f t="shared" si="1188"/>
        <v/>
      </c>
      <c r="Z1432" s="199" t="str">
        <f t="shared" si="1189"/>
        <v/>
      </c>
      <c r="AA1432" s="199" t="str">
        <f t="shared" si="1190"/>
        <v/>
      </c>
      <c r="AB1432" s="201">
        <f t="shared" ca="1" si="1191"/>
        <v>2.1595815254020119</v>
      </c>
      <c r="AD1432" s="162">
        <f t="shared" si="1192"/>
        <v>0</v>
      </c>
      <c r="AE1432" s="162">
        <f t="shared" si="1193"/>
        <v>0</v>
      </c>
      <c r="AF1432" s="162">
        <f t="shared" si="1194"/>
        <v>0</v>
      </c>
      <c r="AG1432" s="162">
        <f t="shared" si="1195"/>
        <v>0</v>
      </c>
      <c r="AH1432" s="162" t="str">
        <f t="shared" si="1196"/>
        <v/>
      </c>
      <c r="AI1432" s="162" t="str">
        <f t="shared" si="1197"/>
        <v/>
      </c>
      <c r="AJ1432" s="162" t="str">
        <f t="shared" si="1198"/>
        <v/>
      </c>
      <c r="AK1432" s="162" t="str">
        <f t="shared" si="1199"/>
        <v/>
      </c>
      <c r="AM1432" s="199">
        <f t="shared" si="1202"/>
        <v>15.187539583089841</v>
      </c>
      <c r="AN1432" s="197">
        <f t="shared" si="1204"/>
        <v>0</v>
      </c>
      <c r="AO1432" s="197">
        <f t="shared" si="1205"/>
        <v>0</v>
      </c>
      <c r="AP1432" s="197">
        <f t="shared" si="1206"/>
        <v>0</v>
      </c>
      <c r="AQ1432" s="197">
        <f t="shared" si="1207"/>
        <v>0</v>
      </c>
      <c r="AR1432" s="197" t="str">
        <f t="shared" si="1208"/>
        <v/>
      </c>
      <c r="AS1432" s="197" t="str">
        <f t="shared" si="1209"/>
        <v/>
      </c>
      <c r="AT1432" s="197" t="str">
        <f t="shared" si="1210"/>
        <v/>
      </c>
      <c r="AU1432" s="197" t="str">
        <f t="shared" si="1211"/>
        <v/>
      </c>
      <c r="AV1432" s="199">
        <f t="shared" ca="1" si="1203"/>
        <v>2.1670241921329354</v>
      </c>
      <c r="AX1432" s="162">
        <f t="shared" si="1166"/>
        <v>0</v>
      </c>
      <c r="AY1432" s="162">
        <f t="shared" si="1167"/>
        <v>0</v>
      </c>
      <c r="AZ1432" s="162">
        <f t="shared" si="1168"/>
        <v>0</v>
      </c>
      <c r="BA1432" s="162">
        <f t="shared" si="1169"/>
        <v>0</v>
      </c>
      <c r="BB1432" s="162" t="str">
        <f t="shared" si="1170"/>
        <v/>
      </c>
      <c r="BC1432" s="162" t="str">
        <f t="shared" si="1171"/>
        <v/>
      </c>
      <c r="BD1432" s="162" t="str">
        <f t="shared" si="1172"/>
        <v/>
      </c>
      <c r="BE1432" s="162" t="str">
        <f t="shared" si="1173"/>
        <v/>
      </c>
      <c r="BG1432" s="169">
        <f t="shared" si="1200"/>
        <v>34.788452732981852</v>
      </c>
      <c r="BH1432" s="169">
        <f t="shared" ca="1" si="1201"/>
        <v>2.0712316585346131</v>
      </c>
    </row>
    <row r="1433" spans="11:60" x14ac:dyDescent="0.25">
      <c r="K1433" s="199">
        <f t="shared" si="1174"/>
        <v>34.839838926088177</v>
      </c>
      <c r="L1433" s="201">
        <f t="shared" si="1175"/>
        <v>0.2921962384236762</v>
      </c>
      <c r="M1433" s="201">
        <f t="shared" si="1176"/>
        <v>0.29465367228504613</v>
      </c>
      <c r="N1433" s="201">
        <f t="shared" si="1177"/>
        <v>0.30971294703327273</v>
      </c>
      <c r="O1433" s="201">
        <f t="shared" si="1178"/>
        <v>0.29246621502160747</v>
      </c>
      <c r="P1433" s="201" t="str">
        <f t="shared" si="1179"/>
        <v/>
      </c>
      <c r="Q1433" s="201" t="str">
        <f t="shared" si="1180"/>
        <v/>
      </c>
      <c r="R1433" s="201" t="str">
        <f t="shared" si="1181"/>
        <v/>
      </c>
      <c r="S1433" s="201" t="str">
        <f t="shared" si="1182"/>
        <v/>
      </c>
      <c r="T1433" s="199">
        <f t="shared" si="1183"/>
        <v>0</v>
      </c>
      <c r="U1433" s="199">
        <f t="shared" si="1184"/>
        <v>0</v>
      </c>
      <c r="V1433" s="199">
        <f t="shared" si="1185"/>
        <v>0</v>
      </c>
      <c r="W1433" s="199">
        <f t="shared" si="1186"/>
        <v>0</v>
      </c>
      <c r="X1433" s="199" t="str">
        <f t="shared" si="1187"/>
        <v/>
      </c>
      <c r="Y1433" s="199" t="str">
        <f t="shared" si="1188"/>
        <v/>
      </c>
      <c r="Z1433" s="199" t="str">
        <f t="shared" si="1189"/>
        <v/>
      </c>
      <c r="AA1433" s="199" t="str">
        <f t="shared" si="1190"/>
        <v/>
      </c>
      <c r="AB1433" s="201">
        <f t="shared" ca="1" si="1191"/>
        <v>2.1343330146585369</v>
      </c>
      <c r="AD1433" s="162">
        <f t="shared" si="1192"/>
        <v>0</v>
      </c>
      <c r="AE1433" s="162">
        <f t="shared" si="1193"/>
        <v>0</v>
      </c>
      <c r="AF1433" s="162">
        <f t="shared" si="1194"/>
        <v>0</v>
      </c>
      <c r="AG1433" s="162">
        <f t="shared" si="1195"/>
        <v>0</v>
      </c>
      <c r="AH1433" s="162" t="str">
        <f t="shared" si="1196"/>
        <v/>
      </c>
      <c r="AI1433" s="162" t="str">
        <f t="shared" si="1197"/>
        <v/>
      </c>
      <c r="AJ1433" s="162" t="str">
        <f t="shared" si="1198"/>
        <v/>
      </c>
      <c r="AK1433" s="162" t="str">
        <f t="shared" si="1199"/>
        <v/>
      </c>
      <c r="AM1433" s="199">
        <f t="shared" si="1202"/>
        <v>15.198756377464353</v>
      </c>
      <c r="AN1433" s="197">
        <f t="shared" si="1204"/>
        <v>0</v>
      </c>
      <c r="AO1433" s="197">
        <f t="shared" si="1205"/>
        <v>0</v>
      </c>
      <c r="AP1433" s="197">
        <f t="shared" si="1206"/>
        <v>0</v>
      </c>
      <c r="AQ1433" s="197">
        <f t="shared" si="1207"/>
        <v>0</v>
      </c>
      <c r="AR1433" s="197" t="str">
        <f t="shared" si="1208"/>
        <v/>
      </c>
      <c r="AS1433" s="197" t="str">
        <f t="shared" si="1209"/>
        <v/>
      </c>
      <c r="AT1433" s="197" t="str">
        <f t="shared" si="1210"/>
        <v/>
      </c>
      <c r="AU1433" s="197" t="str">
        <f t="shared" si="1211"/>
        <v/>
      </c>
      <c r="AV1433" s="199">
        <f t="shared" ca="1" si="1203"/>
        <v>2.200512468094161</v>
      </c>
      <c r="AX1433" s="162">
        <f t="shared" si="1166"/>
        <v>0</v>
      </c>
      <c r="AY1433" s="162">
        <f t="shared" si="1167"/>
        <v>0</v>
      </c>
      <c r="AZ1433" s="162">
        <f t="shared" si="1168"/>
        <v>0</v>
      </c>
      <c r="BA1433" s="162">
        <f t="shared" si="1169"/>
        <v>0</v>
      </c>
      <c r="BB1433" s="162" t="str">
        <f t="shared" si="1170"/>
        <v/>
      </c>
      <c r="BC1433" s="162" t="str">
        <f t="shared" si="1171"/>
        <v/>
      </c>
      <c r="BD1433" s="162" t="str">
        <f t="shared" si="1172"/>
        <v/>
      </c>
      <c r="BE1433" s="162" t="str">
        <f t="shared" si="1173"/>
        <v/>
      </c>
      <c r="BG1433" s="169">
        <f t="shared" si="1200"/>
        <v>34.814145829535015</v>
      </c>
      <c r="BH1433" s="169">
        <f t="shared" ca="1" si="1201"/>
        <v>2.1595815254020119</v>
      </c>
    </row>
    <row r="1434" spans="11:60" x14ac:dyDescent="0.25">
      <c r="K1434" s="199">
        <f t="shared" si="1174"/>
        <v>34.865532022641339</v>
      </c>
      <c r="L1434" s="201">
        <f t="shared" si="1175"/>
        <v>0.29241172237531604</v>
      </c>
      <c r="M1434" s="201">
        <f t="shared" si="1176"/>
        <v>0.29487096850354544</v>
      </c>
      <c r="N1434" s="201">
        <f t="shared" si="1177"/>
        <v>0.3099413489116159</v>
      </c>
      <c r="O1434" s="201">
        <f t="shared" si="1178"/>
        <v>0.29268189807103345</v>
      </c>
      <c r="P1434" s="201" t="str">
        <f t="shared" si="1179"/>
        <v/>
      </c>
      <c r="Q1434" s="201" t="str">
        <f t="shared" si="1180"/>
        <v/>
      </c>
      <c r="R1434" s="201" t="str">
        <f t="shared" si="1181"/>
        <v/>
      </c>
      <c r="S1434" s="201" t="str">
        <f t="shared" si="1182"/>
        <v/>
      </c>
      <c r="T1434" s="199">
        <f t="shared" si="1183"/>
        <v>0</v>
      </c>
      <c r="U1434" s="199">
        <f t="shared" si="1184"/>
        <v>0</v>
      </c>
      <c r="V1434" s="199">
        <f t="shared" si="1185"/>
        <v>0</v>
      </c>
      <c r="W1434" s="199">
        <f t="shared" si="1186"/>
        <v>0</v>
      </c>
      <c r="X1434" s="199" t="str">
        <f t="shared" si="1187"/>
        <v/>
      </c>
      <c r="Y1434" s="199" t="str">
        <f t="shared" si="1188"/>
        <v/>
      </c>
      <c r="Z1434" s="199" t="str">
        <f t="shared" si="1189"/>
        <v/>
      </c>
      <c r="AA1434" s="199" t="str">
        <f t="shared" si="1190"/>
        <v/>
      </c>
      <c r="AB1434" s="201">
        <f t="shared" ca="1" si="1191"/>
        <v>2.0885545393250751</v>
      </c>
      <c r="AD1434" s="162">
        <f t="shared" si="1192"/>
        <v>0</v>
      </c>
      <c r="AE1434" s="162">
        <f t="shared" si="1193"/>
        <v>0</v>
      </c>
      <c r="AF1434" s="162">
        <f t="shared" si="1194"/>
        <v>0</v>
      </c>
      <c r="AG1434" s="162">
        <f t="shared" si="1195"/>
        <v>0</v>
      </c>
      <c r="AH1434" s="162" t="str">
        <f t="shared" si="1196"/>
        <v/>
      </c>
      <c r="AI1434" s="162" t="str">
        <f t="shared" si="1197"/>
        <v/>
      </c>
      <c r="AJ1434" s="162" t="str">
        <f t="shared" si="1198"/>
        <v/>
      </c>
      <c r="AK1434" s="162" t="str">
        <f t="shared" si="1199"/>
        <v/>
      </c>
      <c r="AM1434" s="199">
        <f t="shared" si="1202"/>
        <v>15.209973171838865</v>
      </c>
      <c r="AN1434" s="197">
        <f t="shared" si="1204"/>
        <v>0</v>
      </c>
      <c r="AO1434" s="197">
        <f t="shared" si="1205"/>
        <v>0</v>
      </c>
      <c r="AP1434" s="197">
        <f t="shared" si="1206"/>
        <v>0</v>
      </c>
      <c r="AQ1434" s="197">
        <f t="shared" si="1207"/>
        <v>0</v>
      </c>
      <c r="AR1434" s="197" t="str">
        <f t="shared" si="1208"/>
        <v/>
      </c>
      <c r="AS1434" s="197" t="str">
        <f t="shared" si="1209"/>
        <v/>
      </c>
      <c r="AT1434" s="197" t="str">
        <f t="shared" si="1210"/>
        <v/>
      </c>
      <c r="AU1434" s="197" t="str">
        <f t="shared" si="1211"/>
        <v/>
      </c>
      <c r="AV1434" s="199">
        <f t="shared" ca="1" si="1203"/>
        <v>2.0601053103198463</v>
      </c>
      <c r="AX1434" s="162">
        <f t="shared" si="1166"/>
        <v>0</v>
      </c>
      <c r="AY1434" s="162">
        <f t="shared" si="1167"/>
        <v>0</v>
      </c>
      <c r="AZ1434" s="162">
        <f t="shared" si="1168"/>
        <v>0</v>
      </c>
      <c r="BA1434" s="162">
        <f t="shared" si="1169"/>
        <v>0</v>
      </c>
      <c r="BB1434" s="162" t="str">
        <f t="shared" si="1170"/>
        <v/>
      </c>
      <c r="BC1434" s="162" t="str">
        <f t="shared" si="1171"/>
        <v/>
      </c>
      <c r="BD1434" s="162" t="str">
        <f t="shared" si="1172"/>
        <v/>
      </c>
      <c r="BE1434" s="162" t="str">
        <f t="shared" si="1173"/>
        <v/>
      </c>
      <c r="BG1434" s="169">
        <f t="shared" si="1200"/>
        <v>34.839838926088177</v>
      </c>
      <c r="BH1434" s="169">
        <f t="shared" ca="1" si="1201"/>
        <v>2.1343330146585369</v>
      </c>
    </row>
    <row r="1435" spans="11:60" x14ac:dyDescent="0.25">
      <c r="K1435" s="199">
        <f t="shared" si="1174"/>
        <v>34.891225119194502</v>
      </c>
      <c r="L1435" s="201">
        <f t="shared" si="1175"/>
        <v>0.29262720632695594</v>
      </c>
      <c r="M1435" s="201">
        <f t="shared" si="1176"/>
        <v>0.29508826472204469</v>
      </c>
      <c r="N1435" s="201">
        <f t="shared" si="1177"/>
        <v>0.31016975078995901</v>
      </c>
      <c r="O1435" s="201">
        <f t="shared" si="1178"/>
        <v>0.29289758112045938</v>
      </c>
      <c r="P1435" s="201" t="str">
        <f t="shared" si="1179"/>
        <v/>
      </c>
      <c r="Q1435" s="201" t="str">
        <f t="shared" si="1180"/>
        <v/>
      </c>
      <c r="R1435" s="201" t="str">
        <f t="shared" si="1181"/>
        <v/>
      </c>
      <c r="S1435" s="201" t="str">
        <f t="shared" si="1182"/>
        <v/>
      </c>
      <c r="T1435" s="199">
        <f t="shared" si="1183"/>
        <v>0</v>
      </c>
      <c r="U1435" s="199">
        <f t="shared" si="1184"/>
        <v>0</v>
      </c>
      <c r="V1435" s="199">
        <f t="shared" si="1185"/>
        <v>0</v>
      </c>
      <c r="W1435" s="199">
        <f t="shared" si="1186"/>
        <v>0</v>
      </c>
      <c r="X1435" s="199" t="str">
        <f t="shared" si="1187"/>
        <v/>
      </c>
      <c r="Y1435" s="199" t="str">
        <f t="shared" si="1188"/>
        <v/>
      </c>
      <c r="Z1435" s="199" t="str">
        <f t="shared" si="1189"/>
        <v/>
      </c>
      <c r="AA1435" s="199" t="str">
        <f t="shared" si="1190"/>
        <v/>
      </c>
      <c r="AB1435" s="201">
        <f t="shared" ca="1" si="1191"/>
        <v>2.1172785545268473</v>
      </c>
      <c r="AD1435" s="162">
        <f t="shared" si="1192"/>
        <v>0</v>
      </c>
      <c r="AE1435" s="162">
        <f t="shared" si="1193"/>
        <v>0</v>
      </c>
      <c r="AF1435" s="162">
        <f t="shared" si="1194"/>
        <v>0</v>
      </c>
      <c r="AG1435" s="162">
        <f t="shared" si="1195"/>
        <v>0</v>
      </c>
      <c r="AH1435" s="162" t="str">
        <f t="shared" si="1196"/>
        <v/>
      </c>
      <c r="AI1435" s="162" t="str">
        <f t="shared" si="1197"/>
        <v/>
      </c>
      <c r="AJ1435" s="162" t="str">
        <f t="shared" si="1198"/>
        <v/>
      </c>
      <c r="AK1435" s="162" t="str">
        <f t="shared" si="1199"/>
        <v/>
      </c>
      <c r="AM1435" s="199">
        <f t="shared" si="1202"/>
        <v>15.221189966213377</v>
      </c>
      <c r="AN1435" s="197">
        <f t="shared" si="1204"/>
        <v>0</v>
      </c>
      <c r="AO1435" s="197">
        <f t="shared" si="1205"/>
        <v>0</v>
      </c>
      <c r="AP1435" s="197">
        <f t="shared" si="1206"/>
        <v>0</v>
      </c>
      <c r="AQ1435" s="197">
        <f t="shared" si="1207"/>
        <v>0</v>
      </c>
      <c r="AR1435" s="197" t="str">
        <f t="shared" si="1208"/>
        <v/>
      </c>
      <c r="AS1435" s="197" t="str">
        <f t="shared" si="1209"/>
        <v/>
      </c>
      <c r="AT1435" s="197" t="str">
        <f t="shared" si="1210"/>
        <v/>
      </c>
      <c r="AU1435" s="197" t="str">
        <f t="shared" si="1211"/>
        <v/>
      </c>
      <c r="AV1435" s="199">
        <f t="shared" ca="1" si="1203"/>
        <v>2.0709292283463858</v>
      </c>
      <c r="AX1435" s="162">
        <f t="shared" si="1166"/>
        <v>0</v>
      </c>
      <c r="AY1435" s="162">
        <f t="shared" si="1167"/>
        <v>0</v>
      </c>
      <c r="AZ1435" s="162">
        <f t="shared" si="1168"/>
        <v>0</v>
      </c>
      <c r="BA1435" s="162">
        <f t="shared" si="1169"/>
        <v>0</v>
      </c>
      <c r="BB1435" s="162" t="str">
        <f t="shared" si="1170"/>
        <v/>
      </c>
      <c r="BC1435" s="162" t="str">
        <f t="shared" si="1171"/>
        <v/>
      </c>
      <c r="BD1435" s="162" t="str">
        <f t="shared" si="1172"/>
        <v/>
      </c>
      <c r="BE1435" s="162" t="str">
        <f t="shared" si="1173"/>
        <v/>
      </c>
      <c r="BG1435" s="169">
        <f t="shared" si="1200"/>
        <v>34.865532022641339</v>
      </c>
      <c r="BH1435" s="169">
        <f t="shared" ca="1" si="1201"/>
        <v>2.0885545393250751</v>
      </c>
    </row>
    <row r="1436" spans="11:60" x14ac:dyDescent="0.25">
      <c r="K1436" s="199">
        <f t="shared" si="1174"/>
        <v>34.916918215747664</v>
      </c>
      <c r="L1436" s="201">
        <f t="shared" si="1175"/>
        <v>0.29284269027859577</v>
      </c>
      <c r="M1436" s="201">
        <f t="shared" si="1176"/>
        <v>0.295305560940544</v>
      </c>
      <c r="N1436" s="201">
        <f t="shared" si="1177"/>
        <v>0.31039815266830212</v>
      </c>
      <c r="O1436" s="201">
        <f t="shared" si="1178"/>
        <v>0.29311326416988537</v>
      </c>
      <c r="P1436" s="201" t="str">
        <f t="shared" si="1179"/>
        <v/>
      </c>
      <c r="Q1436" s="201" t="str">
        <f t="shared" si="1180"/>
        <v/>
      </c>
      <c r="R1436" s="201" t="str">
        <f t="shared" si="1181"/>
        <v/>
      </c>
      <c r="S1436" s="201" t="str">
        <f t="shared" si="1182"/>
        <v/>
      </c>
      <c r="T1436" s="199">
        <f t="shared" si="1183"/>
        <v>0</v>
      </c>
      <c r="U1436" s="199">
        <f t="shared" si="1184"/>
        <v>0</v>
      </c>
      <c r="V1436" s="199">
        <f t="shared" si="1185"/>
        <v>0</v>
      </c>
      <c r="W1436" s="199">
        <f t="shared" si="1186"/>
        <v>0</v>
      </c>
      <c r="X1436" s="199" t="str">
        <f t="shared" si="1187"/>
        <v/>
      </c>
      <c r="Y1436" s="199" t="str">
        <f t="shared" si="1188"/>
        <v/>
      </c>
      <c r="Z1436" s="199" t="str">
        <f t="shared" si="1189"/>
        <v/>
      </c>
      <c r="AA1436" s="199" t="str">
        <f t="shared" si="1190"/>
        <v/>
      </c>
      <c r="AB1436" s="201">
        <f t="shared" ca="1" si="1191"/>
        <v>2.1522863533369181</v>
      </c>
      <c r="AD1436" s="162">
        <f t="shared" si="1192"/>
        <v>0</v>
      </c>
      <c r="AE1436" s="162">
        <f t="shared" si="1193"/>
        <v>0</v>
      </c>
      <c r="AF1436" s="162">
        <f t="shared" si="1194"/>
        <v>0</v>
      </c>
      <c r="AG1436" s="162">
        <f t="shared" si="1195"/>
        <v>0</v>
      </c>
      <c r="AH1436" s="162" t="str">
        <f t="shared" si="1196"/>
        <v/>
      </c>
      <c r="AI1436" s="162" t="str">
        <f t="shared" si="1197"/>
        <v/>
      </c>
      <c r="AJ1436" s="162" t="str">
        <f t="shared" si="1198"/>
        <v/>
      </c>
      <c r="AK1436" s="162" t="str">
        <f t="shared" si="1199"/>
        <v/>
      </c>
      <c r="AM1436" s="199">
        <f t="shared" si="1202"/>
        <v>15.232406760587889</v>
      </c>
      <c r="AN1436" s="197">
        <f t="shared" si="1204"/>
        <v>0</v>
      </c>
      <c r="AO1436" s="197">
        <f t="shared" si="1205"/>
        <v>0</v>
      </c>
      <c r="AP1436" s="197">
        <f t="shared" si="1206"/>
        <v>0</v>
      </c>
      <c r="AQ1436" s="197">
        <f t="shared" si="1207"/>
        <v>0</v>
      </c>
      <c r="AR1436" s="197" t="str">
        <f t="shared" si="1208"/>
        <v/>
      </c>
      <c r="AS1436" s="197" t="str">
        <f t="shared" si="1209"/>
        <v/>
      </c>
      <c r="AT1436" s="197" t="str">
        <f t="shared" si="1210"/>
        <v/>
      </c>
      <c r="AU1436" s="197" t="str">
        <f t="shared" si="1211"/>
        <v/>
      </c>
      <c r="AV1436" s="199">
        <f t="shared" ca="1" si="1203"/>
        <v>2.0765763212509394</v>
      </c>
      <c r="AX1436" s="162">
        <f t="shared" si="1166"/>
        <v>0</v>
      </c>
      <c r="AY1436" s="162">
        <f t="shared" si="1167"/>
        <v>0</v>
      </c>
      <c r="AZ1436" s="162">
        <f t="shared" si="1168"/>
        <v>0</v>
      </c>
      <c r="BA1436" s="162">
        <f t="shared" si="1169"/>
        <v>0</v>
      </c>
      <c r="BB1436" s="162" t="str">
        <f t="shared" si="1170"/>
        <v/>
      </c>
      <c r="BC1436" s="162" t="str">
        <f t="shared" si="1171"/>
        <v/>
      </c>
      <c r="BD1436" s="162" t="str">
        <f t="shared" si="1172"/>
        <v/>
      </c>
      <c r="BE1436" s="162" t="str">
        <f t="shared" si="1173"/>
        <v/>
      </c>
      <c r="BG1436" s="169">
        <f t="shared" si="1200"/>
        <v>34.891225119194502</v>
      </c>
      <c r="BH1436" s="169">
        <f t="shared" ca="1" si="1201"/>
        <v>2.1172785545268473</v>
      </c>
    </row>
    <row r="1437" spans="11:60" x14ac:dyDescent="0.25">
      <c r="K1437" s="199">
        <f t="shared" si="1174"/>
        <v>34.942611312300826</v>
      </c>
      <c r="L1437" s="201">
        <f t="shared" si="1175"/>
        <v>0.29305817423023567</v>
      </c>
      <c r="M1437" s="201">
        <f t="shared" si="1176"/>
        <v>0.29552285715904331</v>
      </c>
      <c r="N1437" s="201">
        <f t="shared" si="1177"/>
        <v>0.31062655454664523</v>
      </c>
      <c r="O1437" s="201">
        <f t="shared" si="1178"/>
        <v>0.2933289472193113</v>
      </c>
      <c r="P1437" s="201" t="str">
        <f t="shared" si="1179"/>
        <v/>
      </c>
      <c r="Q1437" s="201" t="str">
        <f t="shared" si="1180"/>
        <v/>
      </c>
      <c r="R1437" s="201" t="str">
        <f t="shared" si="1181"/>
        <v/>
      </c>
      <c r="S1437" s="201" t="str">
        <f t="shared" si="1182"/>
        <v/>
      </c>
      <c r="T1437" s="199">
        <f t="shared" si="1183"/>
        <v>0</v>
      </c>
      <c r="U1437" s="199">
        <f t="shared" si="1184"/>
        <v>0</v>
      </c>
      <c r="V1437" s="199">
        <f t="shared" si="1185"/>
        <v>0</v>
      </c>
      <c r="W1437" s="199">
        <f t="shared" si="1186"/>
        <v>0</v>
      </c>
      <c r="X1437" s="199" t="str">
        <f t="shared" si="1187"/>
        <v/>
      </c>
      <c r="Y1437" s="199" t="str">
        <f t="shared" si="1188"/>
        <v/>
      </c>
      <c r="Z1437" s="199" t="str">
        <f t="shared" si="1189"/>
        <v/>
      </c>
      <c r="AA1437" s="199" t="str">
        <f t="shared" si="1190"/>
        <v/>
      </c>
      <c r="AB1437" s="201">
        <f t="shared" ca="1" si="1191"/>
        <v>2.0895074327039636</v>
      </c>
      <c r="AD1437" s="162">
        <f t="shared" si="1192"/>
        <v>0</v>
      </c>
      <c r="AE1437" s="162">
        <f t="shared" si="1193"/>
        <v>0</v>
      </c>
      <c r="AF1437" s="162">
        <f t="shared" si="1194"/>
        <v>0</v>
      </c>
      <c r="AG1437" s="162">
        <f t="shared" si="1195"/>
        <v>0</v>
      </c>
      <c r="AH1437" s="162" t="str">
        <f t="shared" si="1196"/>
        <v/>
      </c>
      <c r="AI1437" s="162" t="str">
        <f t="shared" si="1197"/>
        <v/>
      </c>
      <c r="AJ1437" s="162" t="str">
        <f t="shared" si="1198"/>
        <v/>
      </c>
      <c r="AK1437" s="162" t="str">
        <f t="shared" si="1199"/>
        <v/>
      </c>
      <c r="AM1437" s="199">
        <f t="shared" si="1202"/>
        <v>15.243623554962401</v>
      </c>
      <c r="AN1437" s="197">
        <f t="shared" si="1204"/>
        <v>0</v>
      </c>
      <c r="AO1437" s="197">
        <f t="shared" si="1205"/>
        <v>0</v>
      </c>
      <c r="AP1437" s="197">
        <f t="shared" si="1206"/>
        <v>0</v>
      </c>
      <c r="AQ1437" s="197">
        <f t="shared" si="1207"/>
        <v>0</v>
      </c>
      <c r="AR1437" s="197" t="str">
        <f t="shared" si="1208"/>
        <v/>
      </c>
      <c r="AS1437" s="197" t="str">
        <f t="shared" si="1209"/>
        <v/>
      </c>
      <c r="AT1437" s="197" t="str">
        <f t="shared" si="1210"/>
        <v/>
      </c>
      <c r="AU1437" s="197" t="str">
        <f t="shared" si="1211"/>
        <v/>
      </c>
      <c r="AV1437" s="199">
        <f t="shared" ca="1" si="1203"/>
        <v>2.17367738162821</v>
      </c>
      <c r="AX1437" s="162">
        <f t="shared" si="1166"/>
        <v>0</v>
      </c>
      <c r="AY1437" s="162">
        <f t="shared" si="1167"/>
        <v>0</v>
      </c>
      <c r="AZ1437" s="162">
        <f t="shared" si="1168"/>
        <v>0</v>
      </c>
      <c r="BA1437" s="162">
        <f t="shared" si="1169"/>
        <v>0</v>
      </c>
      <c r="BB1437" s="162" t="str">
        <f t="shared" si="1170"/>
        <v/>
      </c>
      <c r="BC1437" s="162" t="str">
        <f t="shared" si="1171"/>
        <v/>
      </c>
      <c r="BD1437" s="162" t="str">
        <f t="shared" si="1172"/>
        <v/>
      </c>
      <c r="BE1437" s="162" t="str">
        <f t="shared" si="1173"/>
        <v/>
      </c>
      <c r="BG1437" s="169">
        <f t="shared" si="1200"/>
        <v>34.916918215747664</v>
      </c>
      <c r="BH1437" s="169">
        <f t="shared" ca="1" si="1201"/>
        <v>2.1522863533369181</v>
      </c>
    </row>
    <row r="1438" spans="11:60" x14ac:dyDescent="0.25">
      <c r="K1438" s="199">
        <f t="shared" si="1174"/>
        <v>34.968304408853989</v>
      </c>
      <c r="L1438" s="201">
        <f t="shared" si="1175"/>
        <v>0.29327365818187556</v>
      </c>
      <c r="M1438" s="201">
        <f t="shared" si="1176"/>
        <v>0.29574015337754261</v>
      </c>
      <c r="N1438" s="201">
        <f t="shared" si="1177"/>
        <v>0.31085495642498839</v>
      </c>
      <c r="O1438" s="201">
        <f t="shared" si="1178"/>
        <v>0.29354463026873728</v>
      </c>
      <c r="P1438" s="201" t="str">
        <f t="shared" si="1179"/>
        <v/>
      </c>
      <c r="Q1438" s="201" t="str">
        <f t="shared" si="1180"/>
        <v/>
      </c>
      <c r="R1438" s="201" t="str">
        <f t="shared" si="1181"/>
        <v/>
      </c>
      <c r="S1438" s="201" t="str">
        <f t="shared" si="1182"/>
        <v/>
      </c>
      <c r="T1438" s="199">
        <f t="shared" si="1183"/>
        <v>0</v>
      </c>
      <c r="U1438" s="199">
        <f t="shared" si="1184"/>
        <v>0</v>
      </c>
      <c r="V1438" s="199">
        <f t="shared" si="1185"/>
        <v>0</v>
      </c>
      <c r="W1438" s="199">
        <f t="shared" si="1186"/>
        <v>0</v>
      </c>
      <c r="X1438" s="199" t="str">
        <f t="shared" si="1187"/>
        <v/>
      </c>
      <c r="Y1438" s="199" t="str">
        <f t="shared" si="1188"/>
        <v/>
      </c>
      <c r="Z1438" s="199" t="str">
        <f t="shared" si="1189"/>
        <v/>
      </c>
      <c r="AA1438" s="199" t="str">
        <f t="shared" si="1190"/>
        <v/>
      </c>
      <c r="AB1438" s="201">
        <f t="shared" ca="1" si="1191"/>
        <v>2.1117469059025695</v>
      </c>
      <c r="AD1438" s="162">
        <f t="shared" si="1192"/>
        <v>0</v>
      </c>
      <c r="AE1438" s="162">
        <f t="shared" si="1193"/>
        <v>0</v>
      </c>
      <c r="AF1438" s="162">
        <f t="shared" si="1194"/>
        <v>0</v>
      </c>
      <c r="AG1438" s="162">
        <f t="shared" si="1195"/>
        <v>0</v>
      </c>
      <c r="AH1438" s="162" t="str">
        <f t="shared" si="1196"/>
        <v/>
      </c>
      <c r="AI1438" s="162" t="str">
        <f t="shared" si="1197"/>
        <v/>
      </c>
      <c r="AJ1438" s="162" t="str">
        <f t="shared" si="1198"/>
        <v/>
      </c>
      <c r="AK1438" s="162" t="str">
        <f t="shared" si="1199"/>
        <v/>
      </c>
      <c r="AM1438" s="199">
        <f t="shared" si="1202"/>
        <v>15.254840349336913</v>
      </c>
      <c r="AN1438" s="197">
        <f t="shared" si="1204"/>
        <v>0</v>
      </c>
      <c r="AO1438" s="197">
        <f t="shared" si="1205"/>
        <v>0</v>
      </c>
      <c r="AP1438" s="197">
        <f t="shared" si="1206"/>
        <v>0</v>
      </c>
      <c r="AQ1438" s="197">
        <f t="shared" si="1207"/>
        <v>0</v>
      </c>
      <c r="AR1438" s="197" t="str">
        <f t="shared" si="1208"/>
        <v/>
      </c>
      <c r="AS1438" s="197" t="str">
        <f t="shared" si="1209"/>
        <v/>
      </c>
      <c r="AT1438" s="197" t="str">
        <f t="shared" si="1210"/>
        <v/>
      </c>
      <c r="AU1438" s="197" t="str">
        <f t="shared" si="1211"/>
        <v/>
      </c>
      <c r="AV1438" s="199">
        <f t="shared" ca="1" si="1203"/>
        <v>2.1006343633151099</v>
      </c>
      <c r="AX1438" s="162">
        <f t="shared" si="1166"/>
        <v>0</v>
      </c>
      <c r="AY1438" s="162">
        <f t="shared" si="1167"/>
        <v>0</v>
      </c>
      <c r="AZ1438" s="162">
        <f t="shared" si="1168"/>
        <v>0</v>
      </c>
      <c r="BA1438" s="162">
        <f t="shared" si="1169"/>
        <v>0</v>
      </c>
      <c r="BB1438" s="162" t="str">
        <f t="shared" si="1170"/>
        <v/>
      </c>
      <c r="BC1438" s="162" t="str">
        <f t="shared" si="1171"/>
        <v/>
      </c>
      <c r="BD1438" s="162" t="str">
        <f t="shared" si="1172"/>
        <v/>
      </c>
      <c r="BE1438" s="162" t="str">
        <f t="shared" si="1173"/>
        <v/>
      </c>
      <c r="BG1438" s="169">
        <f t="shared" si="1200"/>
        <v>34.942611312300826</v>
      </c>
      <c r="BH1438" s="169">
        <f t="shared" ca="1" si="1201"/>
        <v>2.0895074327039636</v>
      </c>
    </row>
    <row r="1439" spans="11:60" x14ac:dyDescent="0.25">
      <c r="K1439" s="199">
        <f t="shared" si="1174"/>
        <v>34.993997505407151</v>
      </c>
      <c r="L1439" s="201">
        <f t="shared" si="1175"/>
        <v>0.29348914213351546</v>
      </c>
      <c r="M1439" s="201">
        <f t="shared" si="1176"/>
        <v>0.29595744959604192</v>
      </c>
      <c r="N1439" s="201">
        <f t="shared" si="1177"/>
        <v>0.3110833583033315</v>
      </c>
      <c r="O1439" s="201">
        <f t="shared" si="1178"/>
        <v>0.29376031331816327</v>
      </c>
      <c r="P1439" s="201" t="str">
        <f t="shared" si="1179"/>
        <v/>
      </c>
      <c r="Q1439" s="201" t="str">
        <f t="shared" si="1180"/>
        <v/>
      </c>
      <c r="R1439" s="201" t="str">
        <f t="shared" si="1181"/>
        <v/>
      </c>
      <c r="S1439" s="201" t="str">
        <f t="shared" si="1182"/>
        <v/>
      </c>
      <c r="T1439" s="199">
        <f t="shared" si="1183"/>
        <v>0</v>
      </c>
      <c r="U1439" s="199">
        <f t="shared" si="1184"/>
        <v>0</v>
      </c>
      <c r="V1439" s="199">
        <f t="shared" si="1185"/>
        <v>0</v>
      </c>
      <c r="W1439" s="199">
        <f t="shared" si="1186"/>
        <v>0</v>
      </c>
      <c r="X1439" s="199" t="str">
        <f t="shared" si="1187"/>
        <v/>
      </c>
      <c r="Y1439" s="199" t="str">
        <f t="shared" si="1188"/>
        <v/>
      </c>
      <c r="Z1439" s="199" t="str">
        <f t="shared" si="1189"/>
        <v/>
      </c>
      <c r="AA1439" s="199" t="str">
        <f t="shared" si="1190"/>
        <v/>
      </c>
      <c r="AB1439" s="201">
        <f t="shared" ca="1" si="1191"/>
        <v>2.0378144565537895</v>
      </c>
      <c r="AD1439" s="162">
        <f t="shared" si="1192"/>
        <v>0</v>
      </c>
      <c r="AE1439" s="162">
        <f t="shared" si="1193"/>
        <v>0</v>
      </c>
      <c r="AF1439" s="162">
        <f t="shared" si="1194"/>
        <v>0</v>
      </c>
      <c r="AG1439" s="162">
        <f t="shared" si="1195"/>
        <v>0</v>
      </c>
      <c r="AH1439" s="162" t="str">
        <f t="shared" si="1196"/>
        <v/>
      </c>
      <c r="AI1439" s="162" t="str">
        <f t="shared" si="1197"/>
        <v/>
      </c>
      <c r="AJ1439" s="162" t="str">
        <f t="shared" si="1198"/>
        <v/>
      </c>
      <c r="AK1439" s="162" t="str">
        <f t="shared" si="1199"/>
        <v/>
      </c>
      <c r="AM1439" s="199">
        <f t="shared" si="1202"/>
        <v>15.266057143711425</v>
      </c>
      <c r="AN1439" s="197">
        <f t="shared" si="1204"/>
        <v>0</v>
      </c>
      <c r="AO1439" s="197">
        <f t="shared" si="1205"/>
        <v>0</v>
      </c>
      <c r="AP1439" s="197">
        <f t="shared" si="1206"/>
        <v>0</v>
      </c>
      <c r="AQ1439" s="197">
        <f t="shared" si="1207"/>
        <v>0</v>
      </c>
      <c r="AR1439" s="197" t="str">
        <f t="shared" si="1208"/>
        <v/>
      </c>
      <c r="AS1439" s="197" t="str">
        <f t="shared" si="1209"/>
        <v/>
      </c>
      <c r="AT1439" s="197" t="str">
        <f t="shared" si="1210"/>
        <v/>
      </c>
      <c r="AU1439" s="197" t="str">
        <f t="shared" si="1211"/>
        <v/>
      </c>
      <c r="AV1439" s="199">
        <f t="shared" ca="1" si="1203"/>
        <v>2.1672808196231861</v>
      </c>
      <c r="AX1439" s="162">
        <f t="shared" si="1166"/>
        <v>0</v>
      </c>
      <c r="AY1439" s="162">
        <f t="shared" si="1167"/>
        <v>0</v>
      </c>
      <c r="AZ1439" s="162">
        <f t="shared" si="1168"/>
        <v>0</v>
      </c>
      <c r="BA1439" s="162">
        <f t="shared" si="1169"/>
        <v>0</v>
      </c>
      <c r="BB1439" s="162" t="str">
        <f t="shared" si="1170"/>
        <v/>
      </c>
      <c r="BC1439" s="162" t="str">
        <f t="shared" si="1171"/>
        <v/>
      </c>
      <c r="BD1439" s="162" t="str">
        <f t="shared" si="1172"/>
        <v/>
      </c>
      <c r="BE1439" s="162" t="str">
        <f t="shared" si="1173"/>
        <v/>
      </c>
      <c r="BG1439" s="169">
        <f t="shared" si="1200"/>
        <v>34.968304408853989</v>
      </c>
      <c r="BH1439" s="169">
        <f t="shared" ca="1" si="1201"/>
        <v>2.1117469059025695</v>
      </c>
    </row>
    <row r="1440" spans="11:60" x14ac:dyDescent="0.25">
      <c r="K1440" s="199">
        <f t="shared" si="1174"/>
        <v>35.019690601960313</v>
      </c>
      <c r="L1440" s="201">
        <f t="shared" si="1175"/>
        <v>0.29370462608515535</v>
      </c>
      <c r="M1440" s="201">
        <f t="shared" si="1176"/>
        <v>0.29617474581454123</v>
      </c>
      <c r="N1440" s="201">
        <f t="shared" si="1177"/>
        <v>0.31131176018167461</v>
      </c>
      <c r="O1440" s="201">
        <f t="shared" si="1178"/>
        <v>0.2939759963675892</v>
      </c>
      <c r="P1440" s="201" t="str">
        <f t="shared" si="1179"/>
        <v/>
      </c>
      <c r="Q1440" s="201" t="str">
        <f t="shared" si="1180"/>
        <v/>
      </c>
      <c r="R1440" s="201" t="str">
        <f t="shared" si="1181"/>
        <v/>
      </c>
      <c r="S1440" s="201" t="str">
        <f t="shared" si="1182"/>
        <v/>
      </c>
      <c r="T1440" s="199">
        <f t="shared" si="1183"/>
        <v>0</v>
      </c>
      <c r="U1440" s="199">
        <f t="shared" si="1184"/>
        <v>0</v>
      </c>
      <c r="V1440" s="199">
        <f t="shared" si="1185"/>
        <v>0</v>
      </c>
      <c r="W1440" s="199">
        <f t="shared" si="1186"/>
        <v>0</v>
      </c>
      <c r="X1440" s="199" t="str">
        <f t="shared" si="1187"/>
        <v/>
      </c>
      <c r="Y1440" s="199" t="str">
        <f t="shared" si="1188"/>
        <v/>
      </c>
      <c r="Z1440" s="199" t="str">
        <f t="shared" si="1189"/>
        <v/>
      </c>
      <c r="AA1440" s="199" t="str">
        <f t="shared" si="1190"/>
        <v/>
      </c>
      <c r="AB1440" s="201">
        <f t="shared" ca="1" si="1191"/>
        <v>2.1648297858630574</v>
      </c>
      <c r="AD1440" s="162">
        <f t="shared" si="1192"/>
        <v>0</v>
      </c>
      <c r="AE1440" s="162">
        <f t="shared" si="1193"/>
        <v>0</v>
      </c>
      <c r="AF1440" s="162">
        <f t="shared" si="1194"/>
        <v>0</v>
      </c>
      <c r="AG1440" s="162">
        <f t="shared" si="1195"/>
        <v>0</v>
      </c>
      <c r="AH1440" s="162" t="str">
        <f t="shared" si="1196"/>
        <v/>
      </c>
      <c r="AI1440" s="162" t="str">
        <f t="shared" si="1197"/>
        <v/>
      </c>
      <c r="AJ1440" s="162" t="str">
        <f t="shared" si="1198"/>
        <v/>
      </c>
      <c r="AK1440" s="162" t="str">
        <f t="shared" si="1199"/>
        <v/>
      </c>
      <c r="AM1440" s="199">
        <f t="shared" si="1202"/>
        <v>15.277273938085937</v>
      </c>
      <c r="AN1440" s="197">
        <f t="shared" si="1204"/>
        <v>0</v>
      </c>
      <c r="AO1440" s="197">
        <f t="shared" si="1205"/>
        <v>0</v>
      </c>
      <c r="AP1440" s="197">
        <f t="shared" si="1206"/>
        <v>0</v>
      </c>
      <c r="AQ1440" s="197">
        <f t="shared" si="1207"/>
        <v>0</v>
      </c>
      <c r="AR1440" s="197" t="str">
        <f t="shared" si="1208"/>
        <v/>
      </c>
      <c r="AS1440" s="197" t="str">
        <f t="shared" si="1209"/>
        <v/>
      </c>
      <c r="AT1440" s="197" t="str">
        <f t="shared" si="1210"/>
        <v/>
      </c>
      <c r="AU1440" s="197" t="str">
        <f t="shared" si="1211"/>
        <v/>
      </c>
      <c r="AV1440" s="199">
        <f t="shared" ca="1" si="1203"/>
        <v>2.1886812345874396</v>
      </c>
      <c r="AX1440" s="162">
        <f t="shared" si="1166"/>
        <v>0</v>
      </c>
      <c r="AY1440" s="162">
        <f t="shared" si="1167"/>
        <v>0</v>
      </c>
      <c r="AZ1440" s="162">
        <f t="shared" si="1168"/>
        <v>0</v>
      </c>
      <c r="BA1440" s="162">
        <f t="shared" si="1169"/>
        <v>0</v>
      </c>
      <c r="BB1440" s="162" t="str">
        <f t="shared" si="1170"/>
        <v/>
      </c>
      <c r="BC1440" s="162" t="str">
        <f t="shared" si="1171"/>
        <v/>
      </c>
      <c r="BD1440" s="162" t="str">
        <f t="shared" si="1172"/>
        <v/>
      </c>
      <c r="BE1440" s="162" t="str">
        <f t="shared" si="1173"/>
        <v/>
      </c>
      <c r="BG1440" s="169">
        <f t="shared" si="1200"/>
        <v>34.993997505407151</v>
      </c>
      <c r="BH1440" s="169">
        <f t="shared" ca="1" si="1201"/>
        <v>2.0378144565537895</v>
      </c>
    </row>
    <row r="1441" spans="11:60" x14ac:dyDescent="0.25">
      <c r="K1441" s="199">
        <f t="shared" si="1174"/>
        <v>35.045383698513476</v>
      </c>
      <c r="L1441" s="201">
        <f t="shared" si="1175"/>
        <v>0.29392011003679519</v>
      </c>
      <c r="M1441" s="201">
        <f t="shared" si="1176"/>
        <v>0.29639204203304048</v>
      </c>
      <c r="N1441" s="201">
        <f t="shared" si="1177"/>
        <v>0.31154016206001772</v>
      </c>
      <c r="O1441" s="201">
        <f t="shared" si="1178"/>
        <v>0.29419167941701518</v>
      </c>
      <c r="P1441" s="201" t="str">
        <f t="shared" si="1179"/>
        <v/>
      </c>
      <c r="Q1441" s="201" t="str">
        <f t="shared" si="1180"/>
        <v/>
      </c>
      <c r="R1441" s="201" t="str">
        <f t="shared" si="1181"/>
        <v/>
      </c>
      <c r="S1441" s="201" t="str">
        <f t="shared" si="1182"/>
        <v/>
      </c>
      <c r="T1441" s="199">
        <f t="shared" si="1183"/>
        <v>0</v>
      </c>
      <c r="U1441" s="199">
        <f t="shared" si="1184"/>
        <v>0</v>
      </c>
      <c r="V1441" s="199">
        <f t="shared" si="1185"/>
        <v>0</v>
      </c>
      <c r="W1441" s="199">
        <f t="shared" si="1186"/>
        <v>0</v>
      </c>
      <c r="X1441" s="199" t="str">
        <f t="shared" si="1187"/>
        <v/>
      </c>
      <c r="Y1441" s="199" t="str">
        <f t="shared" si="1188"/>
        <v/>
      </c>
      <c r="Z1441" s="199" t="str">
        <f t="shared" si="1189"/>
        <v/>
      </c>
      <c r="AA1441" s="199" t="str">
        <f t="shared" si="1190"/>
        <v/>
      </c>
      <c r="AB1441" s="201">
        <f t="shared" ca="1" si="1191"/>
        <v>2.0173731164695949</v>
      </c>
      <c r="AD1441" s="162">
        <f t="shared" si="1192"/>
        <v>0</v>
      </c>
      <c r="AE1441" s="162">
        <f t="shared" si="1193"/>
        <v>0</v>
      </c>
      <c r="AF1441" s="162">
        <f t="shared" si="1194"/>
        <v>0</v>
      </c>
      <c r="AG1441" s="162">
        <f t="shared" si="1195"/>
        <v>0</v>
      </c>
      <c r="AH1441" s="162" t="str">
        <f t="shared" si="1196"/>
        <v/>
      </c>
      <c r="AI1441" s="162" t="str">
        <f t="shared" si="1197"/>
        <v/>
      </c>
      <c r="AJ1441" s="162" t="str">
        <f t="shared" si="1198"/>
        <v/>
      </c>
      <c r="AK1441" s="162" t="str">
        <f t="shared" si="1199"/>
        <v/>
      </c>
      <c r="AM1441" s="199">
        <f t="shared" si="1202"/>
        <v>15.288490732460449</v>
      </c>
      <c r="AN1441" s="197">
        <f t="shared" si="1204"/>
        <v>0</v>
      </c>
      <c r="AO1441" s="197">
        <f t="shared" si="1205"/>
        <v>0</v>
      </c>
      <c r="AP1441" s="197">
        <f t="shared" si="1206"/>
        <v>0</v>
      </c>
      <c r="AQ1441" s="197">
        <f t="shared" si="1207"/>
        <v>0</v>
      </c>
      <c r="AR1441" s="197" t="str">
        <f t="shared" si="1208"/>
        <v/>
      </c>
      <c r="AS1441" s="197" t="str">
        <f t="shared" si="1209"/>
        <v/>
      </c>
      <c r="AT1441" s="197" t="str">
        <f t="shared" si="1210"/>
        <v/>
      </c>
      <c r="AU1441" s="197" t="str">
        <f t="shared" si="1211"/>
        <v/>
      </c>
      <c r="AV1441" s="199">
        <f t="shared" ca="1" si="1203"/>
        <v>2.1228660053401001</v>
      </c>
      <c r="AX1441" s="162">
        <f t="shared" si="1166"/>
        <v>0</v>
      </c>
      <c r="AY1441" s="162">
        <f t="shared" si="1167"/>
        <v>0</v>
      </c>
      <c r="AZ1441" s="162">
        <f t="shared" si="1168"/>
        <v>0</v>
      </c>
      <c r="BA1441" s="162">
        <f t="shared" si="1169"/>
        <v>0</v>
      </c>
      <c r="BB1441" s="162" t="str">
        <f t="shared" si="1170"/>
        <v/>
      </c>
      <c r="BC1441" s="162" t="str">
        <f t="shared" si="1171"/>
        <v/>
      </c>
      <c r="BD1441" s="162" t="str">
        <f t="shared" si="1172"/>
        <v/>
      </c>
      <c r="BE1441" s="162" t="str">
        <f t="shared" si="1173"/>
        <v/>
      </c>
      <c r="BG1441" s="169">
        <f t="shared" si="1200"/>
        <v>35.019690601960313</v>
      </c>
      <c r="BH1441" s="169">
        <f t="shared" ca="1" si="1201"/>
        <v>2.1648297858630574</v>
      </c>
    </row>
    <row r="1442" spans="11:60" x14ac:dyDescent="0.25">
      <c r="K1442" s="199">
        <f t="shared" si="1174"/>
        <v>35.071076795066638</v>
      </c>
      <c r="L1442" s="201">
        <f t="shared" si="1175"/>
        <v>0.29413559398843508</v>
      </c>
      <c r="M1442" s="201">
        <f t="shared" si="1176"/>
        <v>0.29660933825153979</v>
      </c>
      <c r="N1442" s="201">
        <f t="shared" si="1177"/>
        <v>0.31176856393836083</v>
      </c>
      <c r="O1442" s="201">
        <f t="shared" si="1178"/>
        <v>0.29440736246644117</v>
      </c>
      <c r="P1442" s="201" t="str">
        <f t="shared" si="1179"/>
        <v/>
      </c>
      <c r="Q1442" s="201" t="str">
        <f t="shared" si="1180"/>
        <v/>
      </c>
      <c r="R1442" s="201" t="str">
        <f t="shared" si="1181"/>
        <v/>
      </c>
      <c r="S1442" s="201" t="str">
        <f t="shared" si="1182"/>
        <v/>
      </c>
      <c r="T1442" s="199">
        <f t="shared" si="1183"/>
        <v>0</v>
      </c>
      <c r="U1442" s="199">
        <f t="shared" si="1184"/>
        <v>0</v>
      </c>
      <c r="V1442" s="199">
        <f t="shared" si="1185"/>
        <v>0</v>
      </c>
      <c r="W1442" s="199">
        <f t="shared" si="1186"/>
        <v>0</v>
      </c>
      <c r="X1442" s="199" t="str">
        <f t="shared" si="1187"/>
        <v/>
      </c>
      <c r="Y1442" s="199" t="str">
        <f t="shared" si="1188"/>
        <v/>
      </c>
      <c r="Z1442" s="199" t="str">
        <f t="shared" si="1189"/>
        <v/>
      </c>
      <c r="AA1442" s="199" t="str">
        <f t="shared" si="1190"/>
        <v/>
      </c>
      <c r="AB1442" s="201">
        <f t="shared" ca="1" si="1191"/>
        <v>2.0398218314699879</v>
      </c>
      <c r="AD1442" s="162">
        <f t="shared" si="1192"/>
        <v>0</v>
      </c>
      <c r="AE1442" s="162">
        <f t="shared" si="1193"/>
        <v>0</v>
      </c>
      <c r="AF1442" s="162">
        <f t="shared" si="1194"/>
        <v>0</v>
      </c>
      <c r="AG1442" s="162">
        <f t="shared" si="1195"/>
        <v>0</v>
      </c>
      <c r="AH1442" s="162" t="str">
        <f t="shared" si="1196"/>
        <v/>
      </c>
      <c r="AI1442" s="162" t="str">
        <f t="shared" si="1197"/>
        <v/>
      </c>
      <c r="AJ1442" s="162" t="str">
        <f t="shared" si="1198"/>
        <v/>
      </c>
      <c r="AK1442" s="162" t="str">
        <f t="shared" si="1199"/>
        <v/>
      </c>
      <c r="AM1442" s="199">
        <f t="shared" si="1202"/>
        <v>15.299707526834961</v>
      </c>
      <c r="AN1442" s="197">
        <f t="shared" si="1204"/>
        <v>0</v>
      </c>
      <c r="AO1442" s="197">
        <f t="shared" si="1205"/>
        <v>0</v>
      </c>
      <c r="AP1442" s="197">
        <f t="shared" si="1206"/>
        <v>0</v>
      </c>
      <c r="AQ1442" s="197">
        <f t="shared" si="1207"/>
        <v>0</v>
      </c>
      <c r="AR1442" s="197" t="str">
        <f t="shared" si="1208"/>
        <v/>
      </c>
      <c r="AS1442" s="197" t="str">
        <f t="shared" si="1209"/>
        <v/>
      </c>
      <c r="AT1442" s="197" t="str">
        <f t="shared" si="1210"/>
        <v/>
      </c>
      <c r="AU1442" s="197" t="str">
        <f t="shared" si="1211"/>
        <v/>
      </c>
      <c r="AV1442" s="199">
        <f t="shared" ca="1" si="1203"/>
        <v>2.1512753228178987</v>
      </c>
      <c r="AX1442" s="162">
        <f t="shared" si="1166"/>
        <v>0</v>
      </c>
      <c r="AY1442" s="162">
        <f t="shared" si="1167"/>
        <v>0</v>
      </c>
      <c r="AZ1442" s="162">
        <f t="shared" si="1168"/>
        <v>0</v>
      </c>
      <c r="BA1442" s="162">
        <f t="shared" si="1169"/>
        <v>0</v>
      </c>
      <c r="BB1442" s="162" t="str">
        <f t="shared" si="1170"/>
        <v/>
      </c>
      <c r="BC1442" s="162" t="str">
        <f t="shared" si="1171"/>
        <v/>
      </c>
      <c r="BD1442" s="162" t="str">
        <f t="shared" si="1172"/>
        <v/>
      </c>
      <c r="BE1442" s="162" t="str">
        <f t="shared" si="1173"/>
        <v/>
      </c>
      <c r="BG1442" s="169">
        <f t="shared" si="1200"/>
        <v>35.045383698513476</v>
      </c>
      <c r="BH1442" s="169">
        <f t="shared" ca="1" si="1201"/>
        <v>2.0173731164695949</v>
      </c>
    </row>
    <row r="1443" spans="11:60" x14ac:dyDescent="0.25">
      <c r="K1443" s="199">
        <f t="shared" si="1174"/>
        <v>35.0967698916198</v>
      </c>
      <c r="L1443" s="201">
        <f t="shared" si="1175"/>
        <v>0.29435107794007498</v>
      </c>
      <c r="M1443" s="201">
        <f t="shared" si="1176"/>
        <v>0.2968266344700391</v>
      </c>
      <c r="N1443" s="201">
        <f t="shared" si="1177"/>
        <v>0.311996965816704</v>
      </c>
      <c r="O1443" s="201">
        <f t="shared" si="1178"/>
        <v>0.2946230455158671</v>
      </c>
      <c r="P1443" s="201" t="str">
        <f t="shared" si="1179"/>
        <v/>
      </c>
      <c r="Q1443" s="201" t="str">
        <f t="shared" si="1180"/>
        <v/>
      </c>
      <c r="R1443" s="201" t="str">
        <f t="shared" si="1181"/>
        <v/>
      </c>
      <c r="S1443" s="201" t="str">
        <f t="shared" si="1182"/>
        <v/>
      </c>
      <c r="T1443" s="199">
        <f t="shared" si="1183"/>
        <v>0</v>
      </c>
      <c r="U1443" s="199">
        <f t="shared" si="1184"/>
        <v>0</v>
      </c>
      <c r="V1443" s="199">
        <f t="shared" si="1185"/>
        <v>0</v>
      </c>
      <c r="W1443" s="199">
        <f t="shared" si="1186"/>
        <v>0</v>
      </c>
      <c r="X1443" s="199" t="str">
        <f t="shared" si="1187"/>
        <v/>
      </c>
      <c r="Y1443" s="199" t="str">
        <f t="shared" si="1188"/>
        <v/>
      </c>
      <c r="Z1443" s="199" t="str">
        <f t="shared" si="1189"/>
        <v/>
      </c>
      <c r="AA1443" s="199" t="str">
        <f t="shared" si="1190"/>
        <v/>
      </c>
      <c r="AB1443" s="201">
        <f t="shared" ca="1" si="1191"/>
        <v>2.0330174389597357</v>
      </c>
      <c r="AD1443" s="162">
        <f t="shared" si="1192"/>
        <v>0</v>
      </c>
      <c r="AE1443" s="162">
        <f t="shared" si="1193"/>
        <v>0</v>
      </c>
      <c r="AF1443" s="162">
        <f t="shared" si="1194"/>
        <v>0</v>
      </c>
      <c r="AG1443" s="162">
        <f t="shared" si="1195"/>
        <v>0</v>
      </c>
      <c r="AH1443" s="162" t="str">
        <f t="shared" si="1196"/>
        <v/>
      </c>
      <c r="AI1443" s="162" t="str">
        <f t="shared" si="1197"/>
        <v/>
      </c>
      <c r="AJ1443" s="162" t="str">
        <f t="shared" si="1198"/>
        <v/>
      </c>
      <c r="AK1443" s="162" t="str">
        <f t="shared" si="1199"/>
        <v/>
      </c>
      <c r="AM1443" s="199">
        <f t="shared" si="1202"/>
        <v>15.310924321209473</v>
      </c>
      <c r="AN1443" s="197">
        <f t="shared" si="1204"/>
        <v>0</v>
      </c>
      <c r="AO1443" s="197">
        <f t="shared" si="1205"/>
        <v>0</v>
      </c>
      <c r="AP1443" s="197">
        <f t="shared" si="1206"/>
        <v>0</v>
      </c>
      <c r="AQ1443" s="197">
        <f t="shared" si="1207"/>
        <v>0</v>
      </c>
      <c r="AR1443" s="197" t="str">
        <f t="shared" si="1208"/>
        <v/>
      </c>
      <c r="AS1443" s="197" t="str">
        <f t="shared" si="1209"/>
        <v/>
      </c>
      <c r="AT1443" s="197" t="str">
        <f t="shared" si="1210"/>
        <v/>
      </c>
      <c r="AU1443" s="197" t="str">
        <f t="shared" si="1211"/>
        <v/>
      </c>
      <c r="AV1443" s="199">
        <f t="shared" ca="1" si="1203"/>
        <v>2.042959467573267</v>
      </c>
      <c r="AX1443" s="162">
        <f t="shared" si="1166"/>
        <v>0</v>
      </c>
      <c r="AY1443" s="162">
        <f t="shared" si="1167"/>
        <v>0</v>
      </c>
      <c r="AZ1443" s="162">
        <f t="shared" si="1168"/>
        <v>0</v>
      </c>
      <c r="BA1443" s="162">
        <f t="shared" si="1169"/>
        <v>0</v>
      </c>
      <c r="BB1443" s="162" t="str">
        <f t="shared" si="1170"/>
        <v/>
      </c>
      <c r="BC1443" s="162" t="str">
        <f t="shared" si="1171"/>
        <v/>
      </c>
      <c r="BD1443" s="162" t="str">
        <f t="shared" si="1172"/>
        <v/>
      </c>
      <c r="BE1443" s="162" t="str">
        <f t="shared" si="1173"/>
        <v/>
      </c>
      <c r="BG1443" s="169">
        <f t="shared" si="1200"/>
        <v>35.071076795066638</v>
      </c>
      <c r="BH1443" s="169">
        <f t="shared" ca="1" si="1201"/>
        <v>2.0398218314699879</v>
      </c>
    </row>
    <row r="1444" spans="11:60" x14ac:dyDescent="0.25">
      <c r="K1444" s="199">
        <f t="shared" si="1174"/>
        <v>35.122462988172963</v>
      </c>
      <c r="L1444" s="201">
        <f t="shared" si="1175"/>
        <v>0.29456656189171482</v>
      </c>
      <c r="M1444" s="201">
        <f t="shared" si="1176"/>
        <v>0.2970439306885384</v>
      </c>
      <c r="N1444" s="201">
        <f t="shared" si="1177"/>
        <v>0.31222536769504705</v>
      </c>
      <c r="O1444" s="201">
        <f t="shared" si="1178"/>
        <v>0.29483872856529308</v>
      </c>
      <c r="P1444" s="201" t="str">
        <f t="shared" si="1179"/>
        <v/>
      </c>
      <c r="Q1444" s="201" t="str">
        <f t="shared" si="1180"/>
        <v/>
      </c>
      <c r="R1444" s="201" t="str">
        <f t="shared" si="1181"/>
        <v/>
      </c>
      <c r="S1444" s="201" t="str">
        <f t="shared" si="1182"/>
        <v/>
      </c>
      <c r="T1444" s="199">
        <f t="shared" si="1183"/>
        <v>0</v>
      </c>
      <c r="U1444" s="199">
        <f t="shared" si="1184"/>
        <v>0</v>
      </c>
      <c r="V1444" s="199">
        <f t="shared" si="1185"/>
        <v>0</v>
      </c>
      <c r="W1444" s="199">
        <f t="shared" si="1186"/>
        <v>0</v>
      </c>
      <c r="X1444" s="199" t="str">
        <f t="shared" si="1187"/>
        <v/>
      </c>
      <c r="Y1444" s="199" t="str">
        <f t="shared" si="1188"/>
        <v/>
      </c>
      <c r="Z1444" s="199" t="str">
        <f t="shared" si="1189"/>
        <v/>
      </c>
      <c r="AA1444" s="199" t="str">
        <f t="shared" si="1190"/>
        <v/>
      </c>
      <c r="AB1444" s="201">
        <f t="shared" ca="1" si="1191"/>
        <v>2.164900249609627</v>
      </c>
      <c r="AD1444" s="162">
        <f t="shared" si="1192"/>
        <v>0</v>
      </c>
      <c r="AE1444" s="162">
        <f t="shared" si="1193"/>
        <v>0</v>
      </c>
      <c r="AF1444" s="162">
        <f t="shared" si="1194"/>
        <v>0</v>
      </c>
      <c r="AG1444" s="162">
        <f t="shared" si="1195"/>
        <v>0</v>
      </c>
      <c r="AH1444" s="162" t="str">
        <f t="shared" si="1196"/>
        <v/>
      </c>
      <c r="AI1444" s="162" t="str">
        <f t="shared" si="1197"/>
        <v/>
      </c>
      <c r="AJ1444" s="162" t="str">
        <f t="shared" si="1198"/>
        <v/>
      </c>
      <c r="AK1444" s="162" t="str">
        <f t="shared" si="1199"/>
        <v/>
      </c>
      <c r="AM1444" s="199">
        <f t="shared" si="1202"/>
        <v>15.322141115583985</v>
      </c>
      <c r="AN1444" s="197">
        <f t="shared" si="1204"/>
        <v>0</v>
      </c>
      <c r="AO1444" s="197">
        <f t="shared" si="1205"/>
        <v>0</v>
      </c>
      <c r="AP1444" s="197">
        <f t="shared" si="1206"/>
        <v>0</v>
      </c>
      <c r="AQ1444" s="197">
        <f t="shared" si="1207"/>
        <v>0</v>
      </c>
      <c r="AR1444" s="197" t="str">
        <f t="shared" si="1208"/>
        <v/>
      </c>
      <c r="AS1444" s="197" t="str">
        <f t="shared" si="1209"/>
        <v/>
      </c>
      <c r="AT1444" s="197" t="str">
        <f t="shared" si="1210"/>
        <v/>
      </c>
      <c r="AU1444" s="197" t="str">
        <f t="shared" si="1211"/>
        <v/>
      </c>
      <c r="AV1444" s="199">
        <f t="shared" ca="1" si="1203"/>
        <v>2.1402128481664247</v>
      </c>
      <c r="AX1444" s="162">
        <f t="shared" si="1166"/>
        <v>0</v>
      </c>
      <c r="AY1444" s="162">
        <f t="shared" si="1167"/>
        <v>0</v>
      </c>
      <c r="AZ1444" s="162">
        <f t="shared" si="1168"/>
        <v>0</v>
      </c>
      <c r="BA1444" s="162">
        <f t="shared" si="1169"/>
        <v>0</v>
      </c>
      <c r="BB1444" s="162" t="str">
        <f t="shared" si="1170"/>
        <v/>
      </c>
      <c r="BC1444" s="162" t="str">
        <f t="shared" si="1171"/>
        <v/>
      </c>
      <c r="BD1444" s="162" t="str">
        <f t="shared" si="1172"/>
        <v/>
      </c>
      <c r="BE1444" s="162" t="str">
        <f t="shared" si="1173"/>
        <v/>
      </c>
      <c r="BG1444" s="169">
        <f t="shared" si="1200"/>
        <v>35.0967698916198</v>
      </c>
      <c r="BH1444" s="169">
        <f t="shared" ca="1" si="1201"/>
        <v>2.0330174389597357</v>
      </c>
    </row>
    <row r="1445" spans="11:60" x14ac:dyDescent="0.25">
      <c r="K1445" s="199">
        <f t="shared" si="1174"/>
        <v>35.148156084726125</v>
      </c>
      <c r="L1445" s="201">
        <f t="shared" si="1175"/>
        <v>0.29478204584335471</v>
      </c>
      <c r="M1445" s="201">
        <f t="shared" si="1176"/>
        <v>0.29726122690703771</v>
      </c>
      <c r="N1445" s="201">
        <f t="shared" si="1177"/>
        <v>0.31245376957339022</v>
      </c>
      <c r="O1445" s="201">
        <f t="shared" si="1178"/>
        <v>0.29505441161471901</v>
      </c>
      <c r="P1445" s="201" t="str">
        <f t="shared" si="1179"/>
        <v/>
      </c>
      <c r="Q1445" s="201" t="str">
        <f t="shared" si="1180"/>
        <v/>
      </c>
      <c r="R1445" s="201" t="str">
        <f t="shared" si="1181"/>
        <v/>
      </c>
      <c r="S1445" s="201" t="str">
        <f t="shared" si="1182"/>
        <v/>
      </c>
      <c r="T1445" s="199">
        <f t="shared" si="1183"/>
        <v>0</v>
      </c>
      <c r="U1445" s="199">
        <f t="shared" si="1184"/>
        <v>0</v>
      </c>
      <c r="V1445" s="199">
        <f t="shared" si="1185"/>
        <v>0</v>
      </c>
      <c r="W1445" s="199">
        <f t="shared" si="1186"/>
        <v>0</v>
      </c>
      <c r="X1445" s="199" t="str">
        <f t="shared" si="1187"/>
        <v/>
      </c>
      <c r="Y1445" s="199" t="str">
        <f t="shared" si="1188"/>
        <v/>
      </c>
      <c r="Z1445" s="199" t="str">
        <f t="shared" si="1189"/>
        <v/>
      </c>
      <c r="AA1445" s="199" t="str">
        <f t="shared" si="1190"/>
        <v/>
      </c>
      <c r="AB1445" s="201">
        <f t="shared" ca="1" si="1191"/>
        <v>2.0466066948168811</v>
      </c>
      <c r="AD1445" s="162">
        <f t="shared" si="1192"/>
        <v>0</v>
      </c>
      <c r="AE1445" s="162">
        <f t="shared" si="1193"/>
        <v>0</v>
      </c>
      <c r="AF1445" s="162">
        <f t="shared" si="1194"/>
        <v>0</v>
      </c>
      <c r="AG1445" s="162">
        <f t="shared" si="1195"/>
        <v>0</v>
      </c>
      <c r="AH1445" s="162" t="str">
        <f t="shared" si="1196"/>
        <v/>
      </c>
      <c r="AI1445" s="162" t="str">
        <f t="shared" si="1197"/>
        <v/>
      </c>
      <c r="AJ1445" s="162" t="str">
        <f t="shared" si="1198"/>
        <v/>
      </c>
      <c r="AK1445" s="162" t="str">
        <f t="shared" si="1199"/>
        <v/>
      </c>
      <c r="AM1445" s="199">
        <f t="shared" si="1202"/>
        <v>15.333357909958497</v>
      </c>
      <c r="AN1445" s="197">
        <f t="shared" si="1204"/>
        <v>0</v>
      </c>
      <c r="AO1445" s="197">
        <f t="shared" si="1205"/>
        <v>0</v>
      </c>
      <c r="AP1445" s="197">
        <f t="shared" si="1206"/>
        <v>0</v>
      </c>
      <c r="AQ1445" s="197">
        <f t="shared" si="1207"/>
        <v>0</v>
      </c>
      <c r="AR1445" s="197" t="str">
        <f t="shared" si="1208"/>
        <v/>
      </c>
      <c r="AS1445" s="197" t="str">
        <f t="shared" si="1209"/>
        <v/>
      </c>
      <c r="AT1445" s="197" t="str">
        <f t="shared" si="1210"/>
        <v/>
      </c>
      <c r="AU1445" s="197" t="str">
        <f t="shared" si="1211"/>
        <v/>
      </c>
      <c r="AV1445" s="199">
        <f t="shared" ca="1" si="1203"/>
        <v>2.15057446672215</v>
      </c>
      <c r="AX1445" s="162">
        <f t="shared" si="1166"/>
        <v>0</v>
      </c>
      <c r="AY1445" s="162">
        <f t="shared" si="1167"/>
        <v>0</v>
      </c>
      <c r="AZ1445" s="162">
        <f t="shared" si="1168"/>
        <v>0</v>
      </c>
      <c r="BA1445" s="162">
        <f t="shared" si="1169"/>
        <v>0</v>
      </c>
      <c r="BB1445" s="162" t="str">
        <f t="shared" si="1170"/>
        <v/>
      </c>
      <c r="BC1445" s="162" t="str">
        <f t="shared" si="1171"/>
        <v/>
      </c>
      <c r="BD1445" s="162" t="str">
        <f t="shared" si="1172"/>
        <v/>
      </c>
      <c r="BE1445" s="162" t="str">
        <f t="shared" si="1173"/>
        <v/>
      </c>
      <c r="BG1445" s="169">
        <f t="shared" si="1200"/>
        <v>35.122462988172963</v>
      </c>
      <c r="BH1445" s="169">
        <f t="shared" ca="1" si="1201"/>
        <v>2.164900249609627</v>
      </c>
    </row>
    <row r="1446" spans="11:60" x14ac:dyDescent="0.25">
      <c r="K1446" s="199">
        <f t="shared" si="1174"/>
        <v>35.173849181279287</v>
      </c>
      <c r="L1446" s="201">
        <f t="shared" si="1175"/>
        <v>0.29499752979499461</v>
      </c>
      <c r="M1446" s="201">
        <f t="shared" si="1176"/>
        <v>0.29747852312553702</v>
      </c>
      <c r="N1446" s="201">
        <f t="shared" si="1177"/>
        <v>0.31268217145173333</v>
      </c>
      <c r="O1446" s="201">
        <f t="shared" si="1178"/>
        <v>0.295270094664145</v>
      </c>
      <c r="P1446" s="201" t="str">
        <f t="shared" si="1179"/>
        <v/>
      </c>
      <c r="Q1446" s="201" t="str">
        <f t="shared" si="1180"/>
        <v/>
      </c>
      <c r="R1446" s="201" t="str">
        <f t="shared" si="1181"/>
        <v/>
      </c>
      <c r="S1446" s="201" t="str">
        <f t="shared" si="1182"/>
        <v/>
      </c>
      <c r="T1446" s="199">
        <f t="shared" si="1183"/>
        <v>0</v>
      </c>
      <c r="U1446" s="199">
        <f t="shared" si="1184"/>
        <v>0</v>
      </c>
      <c r="V1446" s="199">
        <f t="shared" si="1185"/>
        <v>0</v>
      </c>
      <c r="W1446" s="199">
        <f t="shared" si="1186"/>
        <v>0</v>
      </c>
      <c r="X1446" s="199" t="str">
        <f t="shared" si="1187"/>
        <v/>
      </c>
      <c r="Y1446" s="199" t="str">
        <f t="shared" si="1188"/>
        <v/>
      </c>
      <c r="Z1446" s="199" t="str">
        <f t="shared" si="1189"/>
        <v/>
      </c>
      <c r="AA1446" s="199" t="str">
        <f t="shared" si="1190"/>
        <v/>
      </c>
      <c r="AB1446" s="201">
        <f t="shared" ca="1" si="1191"/>
        <v>2.0329763692893845</v>
      </c>
      <c r="AD1446" s="162">
        <f t="shared" si="1192"/>
        <v>0</v>
      </c>
      <c r="AE1446" s="162">
        <f t="shared" si="1193"/>
        <v>0</v>
      </c>
      <c r="AF1446" s="162">
        <f t="shared" si="1194"/>
        <v>0</v>
      </c>
      <c r="AG1446" s="162">
        <f t="shared" si="1195"/>
        <v>0</v>
      </c>
      <c r="AH1446" s="162" t="str">
        <f t="shared" si="1196"/>
        <v/>
      </c>
      <c r="AI1446" s="162" t="str">
        <f t="shared" si="1197"/>
        <v/>
      </c>
      <c r="AJ1446" s="162" t="str">
        <f t="shared" si="1198"/>
        <v/>
      </c>
      <c r="AK1446" s="162" t="str">
        <f t="shared" si="1199"/>
        <v/>
      </c>
      <c r="AM1446" s="199">
        <f t="shared" si="1202"/>
        <v>15.344574704333009</v>
      </c>
      <c r="AN1446" s="197">
        <f t="shared" si="1204"/>
        <v>0</v>
      </c>
      <c r="AO1446" s="197">
        <f t="shared" si="1205"/>
        <v>0</v>
      </c>
      <c r="AP1446" s="197">
        <f t="shared" si="1206"/>
        <v>0</v>
      </c>
      <c r="AQ1446" s="197">
        <f t="shared" si="1207"/>
        <v>0</v>
      </c>
      <c r="AR1446" s="197" t="str">
        <f t="shared" si="1208"/>
        <v/>
      </c>
      <c r="AS1446" s="197" t="str">
        <f t="shared" si="1209"/>
        <v/>
      </c>
      <c r="AT1446" s="197" t="str">
        <f t="shared" si="1210"/>
        <v/>
      </c>
      <c r="AU1446" s="197" t="str">
        <f t="shared" si="1211"/>
        <v/>
      </c>
      <c r="AV1446" s="199">
        <f t="shared" ca="1" si="1203"/>
        <v>2.1163889156287956</v>
      </c>
      <c r="AX1446" s="162">
        <f t="shared" si="1166"/>
        <v>0</v>
      </c>
      <c r="AY1446" s="162">
        <f t="shared" si="1167"/>
        <v>0</v>
      </c>
      <c r="AZ1446" s="162">
        <f t="shared" si="1168"/>
        <v>0</v>
      </c>
      <c r="BA1446" s="162">
        <f t="shared" si="1169"/>
        <v>0</v>
      </c>
      <c r="BB1446" s="162" t="str">
        <f t="shared" si="1170"/>
        <v/>
      </c>
      <c r="BC1446" s="162" t="str">
        <f t="shared" si="1171"/>
        <v/>
      </c>
      <c r="BD1446" s="162" t="str">
        <f t="shared" si="1172"/>
        <v/>
      </c>
      <c r="BE1446" s="162" t="str">
        <f t="shared" si="1173"/>
        <v/>
      </c>
      <c r="BG1446" s="169">
        <f t="shared" si="1200"/>
        <v>35.148156084726125</v>
      </c>
      <c r="BH1446" s="169">
        <f t="shared" ca="1" si="1201"/>
        <v>2.0466066948168811</v>
      </c>
    </row>
    <row r="1447" spans="11:60" x14ac:dyDescent="0.25">
      <c r="K1447" s="199">
        <f t="shared" si="1174"/>
        <v>35.19954227783245</v>
      </c>
      <c r="L1447" s="201">
        <f t="shared" si="1175"/>
        <v>0.2952130137466345</v>
      </c>
      <c r="M1447" s="201">
        <f t="shared" si="1176"/>
        <v>0.29769581934403627</v>
      </c>
      <c r="N1447" s="201">
        <f t="shared" si="1177"/>
        <v>0.31291057333007644</v>
      </c>
      <c r="O1447" s="201">
        <f t="shared" si="1178"/>
        <v>0.29548577771357099</v>
      </c>
      <c r="P1447" s="201" t="str">
        <f t="shared" si="1179"/>
        <v/>
      </c>
      <c r="Q1447" s="201" t="str">
        <f t="shared" si="1180"/>
        <v/>
      </c>
      <c r="R1447" s="201" t="str">
        <f t="shared" si="1181"/>
        <v/>
      </c>
      <c r="S1447" s="201" t="str">
        <f t="shared" si="1182"/>
        <v/>
      </c>
      <c r="T1447" s="199">
        <f t="shared" si="1183"/>
        <v>0</v>
      </c>
      <c r="U1447" s="199">
        <f t="shared" si="1184"/>
        <v>0</v>
      </c>
      <c r="V1447" s="199">
        <f t="shared" si="1185"/>
        <v>0</v>
      </c>
      <c r="W1447" s="199">
        <f t="shared" si="1186"/>
        <v>0</v>
      </c>
      <c r="X1447" s="199" t="str">
        <f t="shared" si="1187"/>
        <v/>
      </c>
      <c r="Y1447" s="199" t="str">
        <f t="shared" si="1188"/>
        <v/>
      </c>
      <c r="Z1447" s="199" t="str">
        <f t="shared" si="1189"/>
        <v/>
      </c>
      <c r="AA1447" s="199" t="str">
        <f t="shared" si="1190"/>
        <v/>
      </c>
      <c r="AB1447" s="201">
        <f t="shared" ca="1" si="1191"/>
        <v>2.0414255799136627</v>
      </c>
      <c r="AD1447" s="162">
        <f t="shared" si="1192"/>
        <v>0</v>
      </c>
      <c r="AE1447" s="162">
        <f t="shared" si="1193"/>
        <v>0</v>
      </c>
      <c r="AF1447" s="162">
        <f t="shared" si="1194"/>
        <v>0</v>
      </c>
      <c r="AG1447" s="162">
        <f t="shared" si="1195"/>
        <v>0</v>
      </c>
      <c r="AH1447" s="162" t="str">
        <f t="shared" si="1196"/>
        <v/>
      </c>
      <c r="AI1447" s="162" t="str">
        <f t="shared" si="1197"/>
        <v/>
      </c>
      <c r="AJ1447" s="162" t="str">
        <f t="shared" si="1198"/>
        <v/>
      </c>
      <c r="AK1447" s="162" t="str">
        <f t="shared" si="1199"/>
        <v/>
      </c>
      <c r="AM1447" s="199">
        <f t="shared" si="1202"/>
        <v>15.355791498707521</v>
      </c>
      <c r="AN1447" s="197">
        <f t="shared" si="1204"/>
        <v>0</v>
      </c>
      <c r="AO1447" s="197">
        <f t="shared" si="1205"/>
        <v>0</v>
      </c>
      <c r="AP1447" s="197">
        <f t="shared" si="1206"/>
        <v>0</v>
      </c>
      <c r="AQ1447" s="197">
        <f t="shared" si="1207"/>
        <v>0</v>
      </c>
      <c r="AR1447" s="197" t="str">
        <f t="shared" si="1208"/>
        <v/>
      </c>
      <c r="AS1447" s="197" t="str">
        <f t="shared" si="1209"/>
        <v/>
      </c>
      <c r="AT1447" s="197" t="str">
        <f t="shared" si="1210"/>
        <v/>
      </c>
      <c r="AU1447" s="197" t="str">
        <f t="shared" si="1211"/>
        <v/>
      </c>
      <c r="AV1447" s="199">
        <f t="shared" ca="1" si="1203"/>
        <v>2.1941456829528074</v>
      </c>
      <c r="AX1447" s="162">
        <f t="shared" si="1166"/>
        <v>0</v>
      </c>
      <c r="AY1447" s="162">
        <f t="shared" si="1167"/>
        <v>0</v>
      </c>
      <c r="AZ1447" s="162">
        <f t="shared" si="1168"/>
        <v>0</v>
      </c>
      <c r="BA1447" s="162">
        <f t="shared" si="1169"/>
        <v>0</v>
      </c>
      <c r="BB1447" s="162" t="str">
        <f t="shared" si="1170"/>
        <v/>
      </c>
      <c r="BC1447" s="162" t="str">
        <f t="shared" si="1171"/>
        <v/>
      </c>
      <c r="BD1447" s="162" t="str">
        <f t="shared" si="1172"/>
        <v/>
      </c>
      <c r="BE1447" s="162" t="str">
        <f t="shared" si="1173"/>
        <v/>
      </c>
      <c r="BG1447" s="169">
        <f t="shared" si="1200"/>
        <v>35.173849181279287</v>
      </c>
      <c r="BH1447" s="169">
        <f t="shared" ca="1" si="1201"/>
        <v>2.0329763692893845</v>
      </c>
    </row>
    <row r="1448" spans="11:60" x14ac:dyDescent="0.25">
      <c r="K1448" s="199">
        <f t="shared" si="1174"/>
        <v>35.225235374385612</v>
      </c>
      <c r="L1448" s="201">
        <f t="shared" si="1175"/>
        <v>0.29542849769827434</v>
      </c>
      <c r="M1448" s="201">
        <f t="shared" si="1176"/>
        <v>0.29791311556253558</v>
      </c>
      <c r="N1448" s="201">
        <f t="shared" si="1177"/>
        <v>0.31313897520841955</v>
      </c>
      <c r="O1448" s="201">
        <f t="shared" si="1178"/>
        <v>0.29570146076299691</v>
      </c>
      <c r="P1448" s="201" t="str">
        <f t="shared" si="1179"/>
        <v/>
      </c>
      <c r="Q1448" s="201" t="str">
        <f t="shared" si="1180"/>
        <v/>
      </c>
      <c r="R1448" s="201" t="str">
        <f t="shared" si="1181"/>
        <v/>
      </c>
      <c r="S1448" s="201" t="str">
        <f t="shared" si="1182"/>
        <v/>
      </c>
      <c r="T1448" s="199">
        <f t="shared" si="1183"/>
        <v>0</v>
      </c>
      <c r="U1448" s="199">
        <f t="shared" si="1184"/>
        <v>0</v>
      </c>
      <c r="V1448" s="199">
        <f t="shared" si="1185"/>
        <v>0</v>
      </c>
      <c r="W1448" s="199">
        <f t="shared" si="1186"/>
        <v>0</v>
      </c>
      <c r="X1448" s="199" t="str">
        <f t="shared" si="1187"/>
        <v/>
      </c>
      <c r="Y1448" s="199" t="str">
        <f t="shared" si="1188"/>
        <v/>
      </c>
      <c r="Z1448" s="199" t="str">
        <f t="shared" si="1189"/>
        <v/>
      </c>
      <c r="AA1448" s="199" t="str">
        <f t="shared" si="1190"/>
        <v/>
      </c>
      <c r="AB1448" s="201">
        <f t="shared" ca="1" si="1191"/>
        <v>2.1479954079202654</v>
      </c>
      <c r="AD1448" s="162">
        <f t="shared" si="1192"/>
        <v>0</v>
      </c>
      <c r="AE1448" s="162">
        <f t="shared" si="1193"/>
        <v>0</v>
      </c>
      <c r="AF1448" s="162">
        <f t="shared" si="1194"/>
        <v>0</v>
      </c>
      <c r="AG1448" s="162">
        <f t="shared" si="1195"/>
        <v>0</v>
      </c>
      <c r="AH1448" s="162" t="str">
        <f t="shared" si="1196"/>
        <v/>
      </c>
      <c r="AI1448" s="162" t="str">
        <f t="shared" si="1197"/>
        <v/>
      </c>
      <c r="AJ1448" s="162" t="str">
        <f t="shared" si="1198"/>
        <v/>
      </c>
      <c r="AK1448" s="162" t="str">
        <f t="shared" si="1199"/>
        <v/>
      </c>
      <c r="AM1448" s="199">
        <f t="shared" si="1202"/>
        <v>15.367008293082034</v>
      </c>
      <c r="AN1448" s="197">
        <f t="shared" si="1204"/>
        <v>0</v>
      </c>
      <c r="AO1448" s="197">
        <f t="shared" si="1205"/>
        <v>0</v>
      </c>
      <c r="AP1448" s="197">
        <f t="shared" si="1206"/>
        <v>0</v>
      </c>
      <c r="AQ1448" s="197">
        <f t="shared" si="1207"/>
        <v>0</v>
      </c>
      <c r="AR1448" s="197" t="str">
        <f t="shared" si="1208"/>
        <v/>
      </c>
      <c r="AS1448" s="197" t="str">
        <f t="shared" si="1209"/>
        <v/>
      </c>
      <c r="AT1448" s="197" t="str">
        <f t="shared" si="1210"/>
        <v/>
      </c>
      <c r="AU1448" s="197" t="str">
        <f t="shared" si="1211"/>
        <v/>
      </c>
      <c r="AV1448" s="199">
        <f t="shared" ca="1" si="1203"/>
        <v>2.1384371242607561</v>
      </c>
      <c r="AX1448" s="162">
        <f t="shared" si="1166"/>
        <v>0</v>
      </c>
      <c r="AY1448" s="162">
        <f t="shared" si="1167"/>
        <v>0</v>
      </c>
      <c r="AZ1448" s="162">
        <f t="shared" si="1168"/>
        <v>0</v>
      </c>
      <c r="BA1448" s="162">
        <f t="shared" si="1169"/>
        <v>0</v>
      </c>
      <c r="BB1448" s="162" t="str">
        <f t="shared" si="1170"/>
        <v/>
      </c>
      <c r="BC1448" s="162" t="str">
        <f t="shared" si="1171"/>
        <v/>
      </c>
      <c r="BD1448" s="162" t="str">
        <f t="shared" si="1172"/>
        <v/>
      </c>
      <c r="BE1448" s="162" t="str">
        <f t="shared" si="1173"/>
        <v/>
      </c>
      <c r="BG1448" s="169">
        <f t="shared" si="1200"/>
        <v>35.19954227783245</v>
      </c>
      <c r="BH1448" s="169">
        <f t="shared" ca="1" si="1201"/>
        <v>2.0414255799136627</v>
      </c>
    </row>
    <row r="1449" spans="11:60" x14ac:dyDescent="0.25">
      <c r="K1449" s="199">
        <f t="shared" si="1174"/>
        <v>35.250928470938774</v>
      </c>
      <c r="L1449" s="201">
        <f t="shared" si="1175"/>
        <v>0.29564398164991423</v>
      </c>
      <c r="M1449" s="201">
        <f t="shared" si="1176"/>
        <v>0.29813041178103489</v>
      </c>
      <c r="N1449" s="201">
        <f t="shared" si="1177"/>
        <v>0.31336737708676271</v>
      </c>
      <c r="O1449" s="201">
        <f t="shared" si="1178"/>
        <v>0.2959171438124229</v>
      </c>
      <c r="P1449" s="201" t="str">
        <f t="shared" si="1179"/>
        <v/>
      </c>
      <c r="Q1449" s="201" t="str">
        <f t="shared" si="1180"/>
        <v/>
      </c>
      <c r="R1449" s="201" t="str">
        <f t="shared" si="1181"/>
        <v/>
      </c>
      <c r="S1449" s="201" t="str">
        <f t="shared" si="1182"/>
        <v/>
      </c>
      <c r="T1449" s="199">
        <f t="shared" si="1183"/>
        <v>0</v>
      </c>
      <c r="U1449" s="199">
        <f t="shared" si="1184"/>
        <v>0</v>
      </c>
      <c r="V1449" s="199">
        <f t="shared" si="1185"/>
        <v>0</v>
      </c>
      <c r="W1449" s="199">
        <f t="shared" si="1186"/>
        <v>0</v>
      </c>
      <c r="X1449" s="199" t="str">
        <f t="shared" si="1187"/>
        <v/>
      </c>
      <c r="Y1449" s="199" t="str">
        <f t="shared" si="1188"/>
        <v/>
      </c>
      <c r="Z1449" s="199" t="str">
        <f t="shared" si="1189"/>
        <v/>
      </c>
      <c r="AA1449" s="199" t="str">
        <f t="shared" si="1190"/>
        <v/>
      </c>
      <c r="AB1449" s="201">
        <f t="shared" ca="1" si="1191"/>
        <v>2.0921638213174614</v>
      </c>
      <c r="AD1449" s="162">
        <f t="shared" si="1192"/>
        <v>0</v>
      </c>
      <c r="AE1449" s="162">
        <f t="shared" si="1193"/>
        <v>0</v>
      </c>
      <c r="AF1449" s="162">
        <f t="shared" si="1194"/>
        <v>0</v>
      </c>
      <c r="AG1449" s="162">
        <f t="shared" si="1195"/>
        <v>0</v>
      </c>
      <c r="AH1449" s="162" t="str">
        <f t="shared" si="1196"/>
        <v/>
      </c>
      <c r="AI1449" s="162" t="str">
        <f t="shared" si="1197"/>
        <v/>
      </c>
      <c r="AJ1449" s="162" t="str">
        <f t="shared" si="1198"/>
        <v/>
      </c>
      <c r="AK1449" s="162" t="str">
        <f t="shared" si="1199"/>
        <v/>
      </c>
      <c r="AM1449" s="199">
        <f t="shared" si="1202"/>
        <v>15.378225087456546</v>
      </c>
      <c r="AN1449" s="197">
        <f t="shared" si="1204"/>
        <v>0</v>
      </c>
      <c r="AO1449" s="197">
        <f t="shared" si="1205"/>
        <v>0</v>
      </c>
      <c r="AP1449" s="197">
        <f t="shared" si="1206"/>
        <v>0</v>
      </c>
      <c r="AQ1449" s="197">
        <f t="shared" si="1207"/>
        <v>0</v>
      </c>
      <c r="AR1449" s="197" t="str">
        <f t="shared" si="1208"/>
        <v/>
      </c>
      <c r="AS1449" s="197" t="str">
        <f t="shared" si="1209"/>
        <v/>
      </c>
      <c r="AT1449" s="197" t="str">
        <f t="shared" si="1210"/>
        <v/>
      </c>
      <c r="AU1449" s="197" t="str">
        <f t="shared" si="1211"/>
        <v/>
      </c>
      <c r="AV1449" s="199">
        <f t="shared" ca="1" si="1203"/>
        <v>2.1008180039024453</v>
      </c>
      <c r="AX1449" s="162">
        <f t="shared" si="1166"/>
        <v>0</v>
      </c>
      <c r="AY1449" s="162">
        <f t="shared" si="1167"/>
        <v>0</v>
      </c>
      <c r="AZ1449" s="162">
        <f t="shared" si="1168"/>
        <v>0</v>
      </c>
      <c r="BA1449" s="162">
        <f t="shared" si="1169"/>
        <v>0</v>
      </c>
      <c r="BB1449" s="162" t="str">
        <f t="shared" si="1170"/>
        <v/>
      </c>
      <c r="BC1449" s="162" t="str">
        <f t="shared" si="1171"/>
        <v/>
      </c>
      <c r="BD1449" s="162" t="str">
        <f t="shared" si="1172"/>
        <v/>
      </c>
      <c r="BE1449" s="162" t="str">
        <f t="shared" si="1173"/>
        <v/>
      </c>
      <c r="BG1449" s="169">
        <f t="shared" si="1200"/>
        <v>35.225235374385612</v>
      </c>
      <c r="BH1449" s="169">
        <f t="shared" ca="1" si="1201"/>
        <v>2.1479954079202654</v>
      </c>
    </row>
    <row r="1450" spans="11:60" x14ac:dyDescent="0.25">
      <c r="K1450" s="199">
        <f t="shared" si="1174"/>
        <v>35.276621567491937</v>
      </c>
      <c r="L1450" s="201">
        <f t="shared" si="1175"/>
        <v>0.29585946560155407</v>
      </c>
      <c r="M1450" s="201">
        <f t="shared" si="1176"/>
        <v>0.29834770799953414</v>
      </c>
      <c r="N1450" s="201">
        <f t="shared" si="1177"/>
        <v>0.31359577896510582</v>
      </c>
      <c r="O1450" s="201">
        <f t="shared" si="1178"/>
        <v>0.29613282686184883</v>
      </c>
      <c r="P1450" s="201" t="str">
        <f t="shared" si="1179"/>
        <v/>
      </c>
      <c r="Q1450" s="201" t="str">
        <f t="shared" si="1180"/>
        <v/>
      </c>
      <c r="R1450" s="201" t="str">
        <f t="shared" si="1181"/>
        <v/>
      </c>
      <c r="S1450" s="201" t="str">
        <f t="shared" si="1182"/>
        <v/>
      </c>
      <c r="T1450" s="199">
        <f t="shared" si="1183"/>
        <v>0</v>
      </c>
      <c r="U1450" s="199">
        <f t="shared" si="1184"/>
        <v>0</v>
      </c>
      <c r="V1450" s="199">
        <f t="shared" si="1185"/>
        <v>0</v>
      </c>
      <c r="W1450" s="199">
        <f t="shared" si="1186"/>
        <v>0</v>
      </c>
      <c r="X1450" s="199" t="str">
        <f t="shared" si="1187"/>
        <v/>
      </c>
      <c r="Y1450" s="199" t="str">
        <f t="shared" si="1188"/>
        <v/>
      </c>
      <c r="Z1450" s="199" t="str">
        <f t="shared" si="1189"/>
        <v/>
      </c>
      <c r="AA1450" s="199" t="str">
        <f t="shared" si="1190"/>
        <v/>
      </c>
      <c r="AB1450" s="201">
        <f t="shared" ca="1" si="1191"/>
        <v>2.0310231021552245</v>
      </c>
      <c r="AD1450" s="162">
        <f t="shared" si="1192"/>
        <v>0</v>
      </c>
      <c r="AE1450" s="162">
        <f t="shared" si="1193"/>
        <v>0</v>
      </c>
      <c r="AF1450" s="162">
        <f t="shared" si="1194"/>
        <v>0</v>
      </c>
      <c r="AG1450" s="162">
        <f t="shared" si="1195"/>
        <v>0</v>
      </c>
      <c r="AH1450" s="162" t="str">
        <f t="shared" si="1196"/>
        <v/>
      </c>
      <c r="AI1450" s="162" t="str">
        <f t="shared" si="1197"/>
        <v/>
      </c>
      <c r="AJ1450" s="162" t="str">
        <f t="shared" si="1198"/>
        <v/>
      </c>
      <c r="AK1450" s="162" t="str">
        <f t="shared" si="1199"/>
        <v/>
      </c>
      <c r="AM1450" s="199">
        <f t="shared" si="1202"/>
        <v>15.389441881831058</v>
      </c>
      <c r="AN1450" s="197">
        <f t="shared" si="1204"/>
        <v>0</v>
      </c>
      <c r="AO1450" s="197">
        <f t="shared" si="1205"/>
        <v>0</v>
      </c>
      <c r="AP1450" s="197">
        <f t="shared" si="1206"/>
        <v>0</v>
      </c>
      <c r="AQ1450" s="197">
        <f t="shared" si="1207"/>
        <v>0</v>
      </c>
      <c r="AR1450" s="197" t="str">
        <f t="shared" si="1208"/>
        <v/>
      </c>
      <c r="AS1450" s="197" t="str">
        <f t="shared" si="1209"/>
        <v/>
      </c>
      <c r="AT1450" s="197" t="str">
        <f t="shared" si="1210"/>
        <v/>
      </c>
      <c r="AU1450" s="197" t="str">
        <f t="shared" si="1211"/>
        <v/>
      </c>
      <c r="AV1450" s="199">
        <f t="shared" ca="1" si="1203"/>
        <v>2.0770518216955938</v>
      </c>
      <c r="AX1450" s="162">
        <f t="shared" si="1166"/>
        <v>0</v>
      </c>
      <c r="AY1450" s="162">
        <f t="shared" si="1167"/>
        <v>0</v>
      </c>
      <c r="AZ1450" s="162">
        <f t="shared" si="1168"/>
        <v>0</v>
      </c>
      <c r="BA1450" s="162">
        <f t="shared" si="1169"/>
        <v>0</v>
      </c>
      <c r="BB1450" s="162" t="str">
        <f t="shared" si="1170"/>
        <v/>
      </c>
      <c r="BC1450" s="162" t="str">
        <f t="shared" si="1171"/>
        <v/>
      </c>
      <c r="BD1450" s="162" t="str">
        <f t="shared" si="1172"/>
        <v/>
      </c>
      <c r="BE1450" s="162" t="str">
        <f t="shared" si="1173"/>
        <v/>
      </c>
      <c r="BG1450" s="169">
        <f t="shared" si="1200"/>
        <v>35.250928470938774</v>
      </c>
      <c r="BH1450" s="169">
        <f t="shared" ca="1" si="1201"/>
        <v>2.0921638213174614</v>
      </c>
    </row>
    <row r="1451" spans="11:60" x14ac:dyDescent="0.25">
      <c r="K1451" s="199">
        <f t="shared" si="1174"/>
        <v>35.302314664045099</v>
      </c>
      <c r="L1451" s="201">
        <f t="shared" si="1175"/>
        <v>0.29607494955319397</v>
      </c>
      <c r="M1451" s="201">
        <f t="shared" si="1176"/>
        <v>0.29856500421803345</v>
      </c>
      <c r="N1451" s="201">
        <f t="shared" si="1177"/>
        <v>0.31382418084344893</v>
      </c>
      <c r="O1451" s="201">
        <f t="shared" si="1178"/>
        <v>0.29634850991127482</v>
      </c>
      <c r="P1451" s="201" t="str">
        <f t="shared" si="1179"/>
        <v/>
      </c>
      <c r="Q1451" s="201" t="str">
        <f t="shared" si="1180"/>
        <v/>
      </c>
      <c r="R1451" s="201" t="str">
        <f t="shared" si="1181"/>
        <v/>
      </c>
      <c r="S1451" s="201" t="str">
        <f t="shared" si="1182"/>
        <v/>
      </c>
      <c r="T1451" s="199">
        <f t="shared" si="1183"/>
        <v>0</v>
      </c>
      <c r="U1451" s="199">
        <f t="shared" si="1184"/>
        <v>0</v>
      </c>
      <c r="V1451" s="199">
        <f t="shared" si="1185"/>
        <v>0</v>
      </c>
      <c r="W1451" s="199">
        <f t="shared" si="1186"/>
        <v>0</v>
      </c>
      <c r="X1451" s="199" t="str">
        <f t="shared" si="1187"/>
        <v/>
      </c>
      <c r="Y1451" s="199" t="str">
        <f t="shared" si="1188"/>
        <v/>
      </c>
      <c r="Z1451" s="199" t="str">
        <f t="shared" si="1189"/>
        <v/>
      </c>
      <c r="AA1451" s="199" t="str">
        <f t="shared" si="1190"/>
        <v/>
      </c>
      <c r="AB1451" s="201">
        <f t="shared" ca="1" si="1191"/>
        <v>2.1288348513217614</v>
      </c>
      <c r="AD1451" s="162">
        <f t="shared" si="1192"/>
        <v>0</v>
      </c>
      <c r="AE1451" s="162">
        <f t="shared" si="1193"/>
        <v>0</v>
      </c>
      <c r="AF1451" s="162">
        <f t="shared" si="1194"/>
        <v>0</v>
      </c>
      <c r="AG1451" s="162">
        <f t="shared" si="1195"/>
        <v>0</v>
      </c>
      <c r="AH1451" s="162" t="str">
        <f t="shared" si="1196"/>
        <v/>
      </c>
      <c r="AI1451" s="162" t="str">
        <f t="shared" si="1197"/>
        <v/>
      </c>
      <c r="AJ1451" s="162" t="str">
        <f t="shared" si="1198"/>
        <v/>
      </c>
      <c r="AK1451" s="162" t="str">
        <f t="shared" si="1199"/>
        <v/>
      </c>
      <c r="AM1451" s="199">
        <f t="shared" si="1202"/>
        <v>15.40065867620557</v>
      </c>
      <c r="AN1451" s="197">
        <f t="shared" si="1204"/>
        <v>0</v>
      </c>
      <c r="AO1451" s="197">
        <f t="shared" si="1205"/>
        <v>0</v>
      </c>
      <c r="AP1451" s="197">
        <f t="shared" si="1206"/>
        <v>0</v>
      </c>
      <c r="AQ1451" s="197">
        <f t="shared" si="1207"/>
        <v>0</v>
      </c>
      <c r="AR1451" s="197" t="str">
        <f t="shared" si="1208"/>
        <v/>
      </c>
      <c r="AS1451" s="197" t="str">
        <f t="shared" si="1209"/>
        <v/>
      </c>
      <c r="AT1451" s="197" t="str">
        <f t="shared" si="1210"/>
        <v/>
      </c>
      <c r="AU1451" s="197" t="str">
        <f t="shared" si="1211"/>
        <v/>
      </c>
      <c r="AV1451" s="199">
        <f t="shared" ca="1" si="1203"/>
        <v>2.0591764942941713</v>
      </c>
      <c r="AX1451" s="162">
        <f t="shared" si="1166"/>
        <v>0</v>
      </c>
      <c r="AY1451" s="162">
        <f t="shared" si="1167"/>
        <v>0</v>
      </c>
      <c r="AZ1451" s="162">
        <f t="shared" si="1168"/>
        <v>0</v>
      </c>
      <c r="BA1451" s="162">
        <f t="shared" si="1169"/>
        <v>0</v>
      </c>
      <c r="BB1451" s="162" t="str">
        <f t="shared" si="1170"/>
        <v/>
      </c>
      <c r="BC1451" s="162" t="str">
        <f t="shared" si="1171"/>
        <v/>
      </c>
      <c r="BD1451" s="162" t="str">
        <f t="shared" si="1172"/>
        <v/>
      </c>
      <c r="BE1451" s="162" t="str">
        <f t="shared" si="1173"/>
        <v/>
      </c>
      <c r="BG1451" s="169">
        <f t="shared" si="1200"/>
        <v>35.276621567491937</v>
      </c>
      <c r="BH1451" s="169">
        <f t="shared" ca="1" si="1201"/>
        <v>2.0310231021552245</v>
      </c>
    </row>
    <row r="1452" spans="11:60" x14ac:dyDescent="0.25">
      <c r="K1452" s="199">
        <f t="shared" si="1174"/>
        <v>35.328007760598261</v>
      </c>
      <c r="L1452" s="201">
        <f t="shared" si="1175"/>
        <v>0.29629043350483386</v>
      </c>
      <c r="M1452" s="201">
        <f t="shared" si="1176"/>
        <v>0.29878230043653281</v>
      </c>
      <c r="N1452" s="201">
        <f t="shared" si="1177"/>
        <v>0.31405258272179204</v>
      </c>
      <c r="O1452" s="201">
        <f t="shared" si="1178"/>
        <v>0.2965641929607008</v>
      </c>
      <c r="P1452" s="201" t="str">
        <f t="shared" si="1179"/>
        <v/>
      </c>
      <c r="Q1452" s="201" t="str">
        <f t="shared" si="1180"/>
        <v/>
      </c>
      <c r="R1452" s="201" t="str">
        <f t="shared" si="1181"/>
        <v/>
      </c>
      <c r="S1452" s="201" t="str">
        <f t="shared" si="1182"/>
        <v/>
      </c>
      <c r="T1452" s="199">
        <f t="shared" si="1183"/>
        <v>0</v>
      </c>
      <c r="U1452" s="199">
        <f t="shared" si="1184"/>
        <v>0</v>
      </c>
      <c r="V1452" s="199">
        <f t="shared" si="1185"/>
        <v>0</v>
      </c>
      <c r="W1452" s="199">
        <f t="shared" si="1186"/>
        <v>0</v>
      </c>
      <c r="X1452" s="199" t="str">
        <f t="shared" si="1187"/>
        <v/>
      </c>
      <c r="Y1452" s="199" t="str">
        <f t="shared" si="1188"/>
        <v/>
      </c>
      <c r="Z1452" s="199" t="str">
        <f t="shared" si="1189"/>
        <v/>
      </c>
      <c r="AA1452" s="199" t="str">
        <f t="shared" si="1190"/>
        <v/>
      </c>
      <c r="AB1452" s="201">
        <f t="shared" ca="1" si="1191"/>
        <v>2.1509666881416827</v>
      </c>
      <c r="AD1452" s="162">
        <f t="shared" si="1192"/>
        <v>0</v>
      </c>
      <c r="AE1452" s="162">
        <f t="shared" si="1193"/>
        <v>0</v>
      </c>
      <c r="AF1452" s="162">
        <f t="shared" si="1194"/>
        <v>0</v>
      </c>
      <c r="AG1452" s="162">
        <f t="shared" si="1195"/>
        <v>0</v>
      </c>
      <c r="AH1452" s="162" t="str">
        <f t="shared" si="1196"/>
        <v/>
      </c>
      <c r="AI1452" s="162" t="str">
        <f t="shared" si="1197"/>
        <v/>
      </c>
      <c r="AJ1452" s="162" t="str">
        <f t="shared" si="1198"/>
        <v/>
      </c>
      <c r="AK1452" s="162" t="str">
        <f t="shared" si="1199"/>
        <v/>
      </c>
      <c r="AM1452" s="199">
        <f t="shared" si="1202"/>
        <v>15.411875470580082</v>
      </c>
      <c r="AN1452" s="197">
        <f t="shared" si="1204"/>
        <v>0</v>
      </c>
      <c r="AO1452" s="197">
        <f t="shared" si="1205"/>
        <v>0</v>
      </c>
      <c r="AP1452" s="197">
        <f t="shared" si="1206"/>
        <v>0</v>
      </c>
      <c r="AQ1452" s="197">
        <f t="shared" si="1207"/>
        <v>0</v>
      </c>
      <c r="AR1452" s="197" t="str">
        <f t="shared" si="1208"/>
        <v/>
      </c>
      <c r="AS1452" s="197" t="str">
        <f t="shared" si="1209"/>
        <v/>
      </c>
      <c r="AT1452" s="197" t="str">
        <f t="shared" si="1210"/>
        <v/>
      </c>
      <c r="AU1452" s="197" t="str">
        <f t="shared" si="1211"/>
        <v/>
      </c>
      <c r="AV1452" s="199">
        <f t="shared" ca="1" si="1203"/>
        <v>2.0786972994220236</v>
      </c>
      <c r="AX1452" s="162">
        <f t="shared" si="1166"/>
        <v>0</v>
      </c>
      <c r="AY1452" s="162">
        <f t="shared" si="1167"/>
        <v>0</v>
      </c>
      <c r="AZ1452" s="162">
        <f t="shared" si="1168"/>
        <v>0</v>
      </c>
      <c r="BA1452" s="162">
        <f t="shared" si="1169"/>
        <v>0</v>
      </c>
      <c r="BB1452" s="162" t="str">
        <f t="shared" si="1170"/>
        <v/>
      </c>
      <c r="BC1452" s="162" t="str">
        <f t="shared" si="1171"/>
        <v/>
      </c>
      <c r="BD1452" s="162" t="str">
        <f t="shared" si="1172"/>
        <v/>
      </c>
      <c r="BE1452" s="162" t="str">
        <f t="shared" si="1173"/>
        <v/>
      </c>
      <c r="BG1452" s="169">
        <f t="shared" si="1200"/>
        <v>35.302314664045099</v>
      </c>
      <c r="BH1452" s="169">
        <f t="shared" ca="1" si="1201"/>
        <v>2.1288348513217614</v>
      </c>
    </row>
    <row r="1453" spans="11:60" x14ac:dyDescent="0.25">
      <c r="K1453" s="199">
        <f t="shared" si="1174"/>
        <v>35.353700857151424</v>
      </c>
      <c r="L1453" s="201">
        <f t="shared" si="1175"/>
        <v>0.29650591745647376</v>
      </c>
      <c r="M1453" s="201">
        <f t="shared" si="1176"/>
        <v>0.29899959665503206</v>
      </c>
      <c r="N1453" s="201">
        <f t="shared" si="1177"/>
        <v>0.3142809846001352</v>
      </c>
      <c r="O1453" s="201">
        <f t="shared" si="1178"/>
        <v>0.29677987601012673</v>
      </c>
      <c r="P1453" s="201" t="str">
        <f t="shared" si="1179"/>
        <v/>
      </c>
      <c r="Q1453" s="201" t="str">
        <f t="shared" si="1180"/>
        <v/>
      </c>
      <c r="R1453" s="201" t="str">
        <f t="shared" si="1181"/>
        <v/>
      </c>
      <c r="S1453" s="201" t="str">
        <f t="shared" si="1182"/>
        <v/>
      </c>
      <c r="T1453" s="199">
        <f t="shared" si="1183"/>
        <v>0</v>
      </c>
      <c r="U1453" s="199">
        <f t="shared" si="1184"/>
        <v>0</v>
      </c>
      <c r="V1453" s="199">
        <f t="shared" si="1185"/>
        <v>0</v>
      </c>
      <c r="W1453" s="199">
        <f t="shared" si="1186"/>
        <v>0</v>
      </c>
      <c r="X1453" s="199" t="str">
        <f t="shared" si="1187"/>
        <v/>
      </c>
      <c r="Y1453" s="199" t="str">
        <f t="shared" si="1188"/>
        <v/>
      </c>
      <c r="Z1453" s="199" t="str">
        <f t="shared" si="1189"/>
        <v/>
      </c>
      <c r="AA1453" s="199" t="str">
        <f t="shared" si="1190"/>
        <v/>
      </c>
      <c r="AB1453" s="201">
        <f t="shared" ca="1" si="1191"/>
        <v>2.1345338156709359</v>
      </c>
      <c r="AD1453" s="162">
        <f t="shared" si="1192"/>
        <v>0</v>
      </c>
      <c r="AE1453" s="162">
        <f t="shared" si="1193"/>
        <v>0</v>
      </c>
      <c r="AF1453" s="162">
        <f t="shared" si="1194"/>
        <v>0</v>
      </c>
      <c r="AG1453" s="162">
        <f t="shared" si="1195"/>
        <v>0</v>
      </c>
      <c r="AH1453" s="162" t="str">
        <f t="shared" si="1196"/>
        <v/>
      </c>
      <c r="AI1453" s="162" t="str">
        <f t="shared" si="1197"/>
        <v/>
      </c>
      <c r="AJ1453" s="162" t="str">
        <f t="shared" si="1198"/>
        <v/>
      </c>
      <c r="AK1453" s="162" t="str">
        <f t="shared" si="1199"/>
        <v/>
      </c>
      <c r="AM1453" s="199">
        <f t="shared" si="1202"/>
        <v>15.423092264954594</v>
      </c>
      <c r="AN1453" s="197">
        <f t="shared" si="1204"/>
        <v>0</v>
      </c>
      <c r="AO1453" s="197">
        <f t="shared" si="1205"/>
        <v>0</v>
      </c>
      <c r="AP1453" s="197">
        <f t="shared" si="1206"/>
        <v>0</v>
      </c>
      <c r="AQ1453" s="197">
        <f t="shared" si="1207"/>
        <v>0</v>
      </c>
      <c r="AR1453" s="197" t="str">
        <f t="shared" si="1208"/>
        <v/>
      </c>
      <c r="AS1453" s="197" t="str">
        <f t="shared" si="1209"/>
        <v/>
      </c>
      <c r="AT1453" s="197" t="str">
        <f t="shared" si="1210"/>
        <v/>
      </c>
      <c r="AU1453" s="197" t="str">
        <f t="shared" si="1211"/>
        <v/>
      </c>
      <c r="AV1453" s="199">
        <f t="shared" ca="1" si="1203"/>
        <v>2.0412046234532344</v>
      </c>
      <c r="AX1453" s="162">
        <f t="shared" si="1166"/>
        <v>0</v>
      </c>
      <c r="AY1453" s="162">
        <f t="shared" si="1167"/>
        <v>0</v>
      </c>
      <c r="AZ1453" s="162">
        <f t="shared" si="1168"/>
        <v>0</v>
      </c>
      <c r="BA1453" s="162">
        <f t="shared" si="1169"/>
        <v>0</v>
      </c>
      <c r="BB1453" s="162" t="str">
        <f t="shared" si="1170"/>
        <v/>
      </c>
      <c r="BC1453" s="162" t="str">
        <f t="shared" si="1171"/>
        <v/>
      </c>
      <c r="BD1453" s="162" t="str">
        <f t="shared" si="1172"/>
        <v/>
      </c>
      <c r="BE1453" s="162" t="str">
        <f t="shared" si="1173"/>
        <v/>
      </c>
      <c r="BG1453" s="169">
        <f t="shared" si="1200"/>
        <v>35.328007760598261</v>
      </c>
      <c r="BH1453" s="169">
        <f t="shared" ca="1" si="1201"/>
        <v>2.1509666881416827</v>
      </c>
    </row>
    <row r="1454" spans="11:60" x14ac:dyDescent="0.25">
      <c r="K1454" s="199">
        <f t="shared" si="1174"/>
        <v>35.379393953704586</v>
      </c>
      <c r="L1454" s="201">
        <f t="shared" si="1175"/>
        <v>0.29672140140811359</v>
      </c>
      <c r="M1454" s="201">
        <f t="shared" si="1176"/>
        <v>0.29921689287353137</v>
      </c>
      <c r="N1454" s="201">
        <f t="shared" si="1177"/>
        <v>0.31450938647847826</v>
      </c>
      <c r="O1454" s="201">
        <f t="shared" si="1178"/>
        <v>0.29699555905955272</v>
      </c>
      <c r="P1454" s="201" t="str">
        <f t="shared" si="1179"/>
        <v/>
      </c>
      <c r="Q1454" s="201" t="str">
        <f t="shared" si="1180"/>
        <v/>
      </c>
      <c r="R1454" s="201" t="str">
        <f t="shared" si="1181"/>
        <v/>
      </c>
      <c r="S1454" s="201" t="str">
        <f t="shared" si="1182"/>
        <v/>
      </c>
      <c r="T1454" s="199">
        <f t="shared" si="1183"/>
        <v>0</v>
      </c>
      <c r="U1454" s="199">
        <f t="shared" si="1184"/>
        <v>0</v>
      </c>
      <c r="V1454" s="199">
        <f t="shared" si="1185"/>
        <v>0</v>
      </c>
      <c r="W1454" s="199">
        <f t="shared" si="1186"/>
        <v>0</v>
      </c>
      <c r="X1454" s="199" t="str">
        <f t="shared" si="1187"/>
        <v/>
      </c>
      <c r="Y1454" s="199" t="str">
        <f t="shared" si="1188"/>
        <v/>
      </c>
      <c r="Z1454" s="199" t="str">
        <f t="shared" si="1189"/>
        <v/>
      </c>
      <c r="AA1454" s="199" t="str">
        <f t="shared" si="1190"/>
        <v/>
      </c>
      <c r="AB1454" s="201">
        <f t="shared" ca="1" si="1191"/>
        <v>2.0865335218992818</v>
      </c>
      <c r="AD1454" s="162">
        <f t="shared" si="1192"/>
        <v>0</v>
      </c>
      <c r="AE1454" s="162">
        <f t="shared" si="1193"/>
        <v>0</v>
      </c>
      <c r="AF1454" s="162">
        <f t="shared" si="1194"/>
        <v>0</v>
      </c>
      <c r="AG1454" s="162">
        <f t="shared" si="1195"/>
        <v>0</v>
      </c>
      <c r="AH1454" s="162" t="str">
        <f t="shared" si="1196"/>
        <v/>
      </c>
      <c r="AI1454" s="162" t="str">
        <f t="shared" si="1197"/>
        <v/>
      </c>
      <c r="AJ1454" s="162" t="str">
        <f t="shared" si="1198"/>
        <v/>
      </c>
      <c r="AK1454" s="162" t="str">
        <f t="shared" si="1199"/>
        <v/>
      </c>
      <c r="AM1454" s="199">
        <f t="shared" si="1202"/>
        <v>15.434309059329106</v>
      </c>
      <c r="AN1454" s="197">
        <f t="shared" si="1204"/>
        <v>0</v>
      </c>
      <c r="AO1454" s="197">
        <f t="shared" si="1205"/>
        <v>0</v>
      </c>
      <c r="AP1454" s="197">
        <f t="shared" si="1206"/>
        <v>0</v>
      </c>
      <c r="AQ1454" s="197">
        <f t="shared" si="1207"/>
        <v>0</v>
      </c>
      <c r="AR1454" s="197" t="str">
        <f t="shared" si="1208"/>
        <v/>
      </c>
      <c r="AS1454" s="197" t="str">
        <f t="shared" si="1209"/>
        <v/>
      </c>
      <c r="AT1454" s="197" t="str">
        <f t="shared" si="1210"/>
        <v/>
      </c>
      <c r="AU1454" s="197" t="str">
        <f t="shared" si="1211"/>
        <v/>
      </c>
      <c r="AV1454" s="199">
        <f t="shared" ca="1" si="1203"/>
        <v>2.0380877296454232</v>
      </c>
      <c r="AX1454" s="162">
        <f t="shared" si="1166"/>
        <v>0</v>
      </c>
      <c r="AY1454" s="162">
        <f t="shared" si="1167"/>
        <v>0</v>
      </c>
      <c r="AZ1454" s="162">
        <f t="shared" si="1168"/>
        <v>0</v>
      </c>
      <c r="BA1454" s="162">
        <f t="shared" si="1169"/>
        <v>0</v>
      </c>
      <c r="BB1454" s="162" t="str">
        <f t="shared" si="1170"/>
        <v/>
      </c>
      <c r="BC1454" s="162" t="str">
        <f t="shared" si="1171"/>
        <v/>
      </c>
      <c r="BD1454" s="162" t="str">
        <f t="shared" si="1172"/>
        <v/>
      </c>
      <c r="BE1454" s="162" t="str">
        <f t="shared" si="1173"/>
        <v/>
      </c>
      <c r="BG1454" s="169">
        <f t="shared" si="1200"/>
        <v>35.353700857151424</v>
      </c>
      <c r="BH1454" s="169">
        <f t="shared" ca="1" si="1201"/>
        <v>2.1345338156709359</v>
      </c>
    </row>
    <row r="1455" spans="11:60" x14ac:dyDescent="0.25">
      <c r="K1455" s="199">
        <f t="shared" si="1174"/>
        <v>35.405087050257748</v>
      </c>
      <c r="L1455" s="201">
        <f t="shared" si="1175"/>
        <v>0.29693688535975349</v>
      </c>
      <c r="M1455" s="201">
        <f t="shared" si="1176"/>
        <v>0.29943418909203062</v>
      </c>
      <c r="N1455" s="201">
        <f t="shared" si="1177"/>
        <v>0.31473778835682142</v>
      </c>
      <c r="O1455" s="201">
        <f t="shared" si="1178"/>
        <v>0.29721124210897865</v>
      </c>
      <c r="P1455" s="201" t="str">
        <f t="shared" si="1179"/>
        <v/>
      </c>
      <c r="Q1455" s="201" t="str">
        <f t="shared" si="1180"/>
        <v/>
      </c>
      <c r="R1455" s="201" t="str">
        <f t="shared" si="1181"/>
        <v/>
      </c>
      <c r="S1455" s="201" t="str">
        <f t="shared" si="1182"/>
        <v/>
      </c>
      <c r="T1455" s="199">
        <f t="shared" si="1183"/>
        <v>0</v>
      </c>
      <c r="U1455" s="199">
        <f t="shared" si="1184"/>
        <v>0</v>
      </c>
      <c r="V1455" s="199">
        <f t="shared" si="1185"/>
        <v>0</v>
      </c>
      <c r="W1455" s="199">
        <f t="shared" si="1186"/>
        <v>0</v>
      </c>
      <c r="X1455" s="199" t="str">
        <f t="shared" si="1187"/>
        <v/>
      </c>
      <c r="Y1455" s="199" t="str">
        <f t="shared" si="1188"/>
        <v/>
      </c>
      <c r="Z1455" s="199" t="str">
        <f t="shared" si="1189"/>
        <v/>
      </c>
      <c r="AA1455" s="199" t="str">
        <f t="shared" si="1190"/>
        <v/>
      </c>
      <c r="AB1455" s="201">
        <f t="shared" ca="1" si="1191"/>
        <v>2.0926920133097737</v>
      </c>
      <c r="AD1455" s="162">
        <f t="shared" si="1192"/>
        <v>0</v>
      </c>
      <c r="AE1455" s="162">
        <f t="shared" si="1193"/>
        <v>0</v>
      </c>
      <c r="AF1455" s="162">
        <f t="shared" si="1194"/>
        <v>0</v>
      </c>
      <c r="AG1455" s="162">
        <f t="shared" si="1195"/>
        <v>0</v>
      </c>
      <c r="AH1455" s="162" t="str">
        <f t="shared" si="1196"/>
        <v/>
      </c>
      <c r="AI1455" s="162" t="str">
        <f t="shared" si="1197"/>
        <v/>
      </c>
      <c r="AJ1455" s="162" t="str">
        <f t="shared" si="1198"/>
        <v/>
      </c>
      <c r="AK1455" s="162" t="str">
        <f t="shared" si="1199"/>
        <v/>
      </c>
      <c r="AM1455" s="199">
        <f t="shared" si="1202"/>
        <v>15.445525853703618</v>
      </c>
      <c r="AN1455" s="197">
        <f t="shared" si="1204"/>
        <v>0</v>
      </c>
      <c r="AO1455" s="197">
        <f t="shared" si="1205"/>
        <v>0</v>
      </c>
      <c r="AP1455" s="197">
        <f t="shared" si="1206"/>
        <v>0</v>
      </c>
      <c r="AQ1455" s="197">
        <f t="shared" si="1207"/>
        <v>0</v>
      </c>
      <c r="AR1455" s="197" t="str">
        <f t="shared" si="1208"/>
        <v/>
      </c>
      <c r="AS1455" s="197" t="str">
        <f t="shared" si="1209"/>
        <v/>
      </c>
      <c r="AT1455" s="197" t="str">
        <f t="shared" si="1210"/>
        <v/>
      </c>
      <c r="AU1455" s="197" t="str">
        <f t="shared" si="1211"/>
        <v/>
      </c>
      <c r="AV1455" s="199">
        <f t="shared" ca="1" si="1203"/>
        <v>2.092068607688895</v>
      </c>
      <c r="AX1455" s="162">
        <f t="shared" si="1166"/>
        <v>0</v>
      </c>
      <c r="AY1455" s="162">
        <f t="shared" si="1167"/>
        <v>0</v>
      </c>
      <c r="AZ1455" s="162">
        <f t="shared" si="1168"/>
        <v>0</v>
      </c>
      <c r="BA1455" s="162">
        <f t="shared" si="1169"/>
        <v>0</v>
      </c>
      <c r="BB1455" s="162" t="str">
        <f t="shared" si="1170"/>
        <v/>
      </c>
      <c r="BC1455" s="162" t="str">
        <f t="shared" si="1171"/>
        <v/>
      </c>
      <c r="BD1455" s="162" t="str">
        <f t="shared" si="1172"/>
        <v/>
      </c>
      <c r="BE1455" s="162" t="str">
        <f t="shared" si="1173"/>
        <v/>
      </c>
      <c r="BG1455" s="169">
        <f t="shared" si="1200"/>
        <v>35.379393953704586</v>
      </c>
      <c r="BH1455" s="169">
        <f t="shared" ca="1" si="1201"/>
        <v>2.0865335218992818</v>
      </c>
    </row>
    <row r="1456" spans="11:60" x14ac:dyDescent="0.25">
      <c r="K1456" s="199">
        <f t="shared" si="1174"/>
        <v>35.43078014681091</v>
      </c>
      <c r="L1456" s="201">
        <f t="shared" si="1175"/>
        <v>0.29715236931139338</v>
      </c>
      <c r="M1456" s="201">
        <f t="shared" si="1176"/>
        <v>0.29965148531052993</v>
      </c>
      <c r="N1456" s="201">
        <f t="shared" si="1177"/>
        <v>0.31496619023516453</v>
      </c>
      <c r="O1456" s="201">
        <f t="shared" si="1178"/>
        <v>0.29742692515840463</v>
      </c>
      <c r="P1456" s="201" t="str">
        <f t="shared" si="1179"/>
        <v/>
      </c>
      <c r="Q1456" s="201" t="str">
        <f t="shared" si="1180"/>
        <v/>
      </c>
      <c r="R1456" s="201" t="str">
        <f t="shared" si="1181"/>
        <v/>
      </c>
      <c r="S1456" s="201" t="str">
        <f t="shared" si="1182"/>
        <v/>
      </c>
      <c r="T1456" s="199">
        <f t="shared" si="1183"/>
        <v>0</v>
      </c>
      <c r="U1456" s="199">
        <f t="shared" si="1184"/>
        <v>0</v>
      </c>
      <c r="V1456" s="199">
        <f t="shared" si="1185"/>
        <v>0</v>
      </c>
      <c r="W1456" s="199">
        <f t="shared" si="1186"/>
        <v>0</v>
      </c>
      <c r="X1456" s="199" t="str">
        <f t="shared" si="1187"/>
        <v/>
      </c>
      <c r="Y1456" s="199" t="str">
        <f t="shared" si="1188"/>
        <v/>
      </c>
      <c r="Z1456" s="199" t="str">
        <f t="shared" si="1189"/>
        <v/>
      </c>
      <c r="AA1456" s="199" t="str">
        <f t="shared" si="1190"/>
        <v/>
      </c>
      <c r="AB1456" s="201">
        <f t="shared" ca="1" si="1191"/>
        <v>2.0824110325816867</v>
      </c>
      <c r="AD1456" s="162">
        <f t="shared" si="1192"/>
        <v>0</v>
      </c>
      <c r="AE1456" s="162">
        <f t="shared" si="1193"/>
        <v>0</v>
      </c>
      <c r="AF1456" s="162">
        <f t="shared" si="1194"/>
        <v>0</v>
      </c>
      <c r="AG1456" s="162">
        <f t="shared" si="1195"/>
        <v>0</v>
      </c>
      <c r="AH1456" s="162" t="str">
        <f t="shared" si="1196"/>
        <v/>
      </c>
      <c r="AI1456" s="162" t="str">
        <f t="shared" si="1197"/>
        <v/>
      </c>
      <c r="AJ1456" s="162" t="str">
        <f t="shared" si="1198"/>
        <v/>
      </c>
      <c r="AK1456" s="162" t="str">
        <f t="shared" si="1199"/>
        <v/>
      </c>
      <c r="AM1456" s="199">
        <f t="shared" si="1202"/>
        <v>15.45674264807813</v>
      </c>
      <c r="AN1456" s="197">
        <f t="shared" si="1204"/>
        <v>0</v>
      </c>
      <c r="AO1456" s="197">
        <f t="shared" si="1205"/>
        <v>0</v>
      </c>
      <c r="AP1456" s="197">
        <f t="shared" si="1206"/>
        <v>0</v>
      </c>
      <c r="AQ1456" s="197">
        <f t="shared" si="1207"/>
        <v>0</v>
      </c>
      <c r="AR1456" s="197" t="str">
        <f t="shared" si="1208"/>
        <v/>
      </c>
      <c r="AS1456" s="197" t="str">
        <f t="shared" si="1209"/>
        <v/>
      </c>
      <c r="AT1456" s="197" t="str">
        <f t="shared" si="1210"/>
        <v/>
      </c>
      <c r="AU1456" s="197" t="str">
        <f t="shared" si="1211"/>
        <v/>
      </c>
      <c r="AV1456" s="199">
        <f t="shared" ca="1" si="1203"/>
        <v>2.1511666343502078</v>
      </c>
      <c r="AX1456" s="162">
        <f t="shared" si="1166"/>
        <v>0</v>
      </c>
      <c r="AY1456" s="162">
        <f t="shared" si="1167"/>
        <v>0</v>
      </c>
      <c r="AZ1456" s="162">
        <f t="shared" si="1168"/>
        <v>0</v>
      </c>
      <c r="BA1456" s="162">
        <f t="shared" si="1169"/>
        <v>0</v>
      </c>
      <c r="BB1456" s="162" t="str">
        <f t="shared" si="1170"/>
        <v/>
      </c>
      <c r="BC1456" s="162" t="str">
        <f t="shared" si="1171"/>
        <v/>
      </c>
      <c r="BD1456" s="162" t="str">
        <f t="shared" si="1172"/>
        <v/>
      </c>
      <c r="BE1456" s="162" t="str">
        <f t="shared" si="1173"/>
        <v/>
      </c>
      <c r="BG1456" s="169">
        <f t="shared" si="1200"/>
        <v>35.405087050257748</v>
      </c>
      <c r="BH1456" s="169">
        <f t="shared" ca="1" si="1201"/>
        <v>2.0926920133097737</v>
      </c>
    </row>
    <row r="1457" spans="11:60" x14ac:dyDescent="0.25">
      <c r="K1457" s="199">
        <f t="shared" si="1174"/>
        <v>35.456473243364073</v>
      </c>
      <c r="L1457" s="201">
        <f t="shared" si="1175"/>
        <v>0.29736785326303328</v>
      </c>
      <c r="M1457" s="201">
        <f t="shared" si="1176"/>
        <v>0.29986878152902924</v>
      </c>
      <c r="N1457" s="201">
        <f t="shared" si="1177"/>
        <v>0.3151945921135077</v>
      </c>
      <c r="O1457" s="201">
        <f t="shared" si="1178"/>
        <v>0.29764260820783056</v>
      </c>
      <c r="P1457" s="201" t="str">
        <f t="shared" si="1179"/>
        <v/>
      </c>
      <c r="Q1457" s="201" t="str">
        <f t="shared" si="1180"/>
        <v/>
      </c>
      <c r="R1457" s="201" t="str">
        <f t="shared" si="1181"/>
        <v/>
      </c>
      <c r="S1457" s="201" t="str">
        <f t="shared" si="1182"/>
        <v/>
      </c>
      <c r="T1457" s="199">
        <f t="shared" si="1183"/>
        <v>0</v>
      </c>
      <c r="U1457" s="199">
        <f t="shared" si="1184"/>
        <v>0</v>
      </c>
      <c r="V1457" s="199">
        <f t="shared" si="1185"/>
        <v>0</v>
      </c>
      <c r="W1457" s="199">
        <f t="shared" si="1186"/>
        <v>0</v>
      </c>
      <c r="X1457" s="199" t="str">
        <f t="shared" si="1187"/>
        <v/>
      </c>
      <c r="Y1457" s="199" t="str">
        <f t="shared" si="1188"/>
        <v/>
      </c>
      <c r="Z1457" s="199" t="str">
        <f t="shared" si="1189"/>
        <v/>
      </c>
      <c r="AA1457" s="199" t="str">
        <f t="shared" si="1190"/>
        <v/>
      </c>
      <c r="AB1457" s="201">
        <f t="shared" ca="1" si="1191"/>
        <v>2.0955847907800274</v>
      </c>
      <c r="AD1457" s="162">
        <f t="shared" si="1192"/>
        <v>0</v>
      </c>
      <c r="AE1457" s="162">
        <f t="shared" si="1193"/>
        <v>0</v>
      </c>
      <c r="AF1457" s="162">
        <f t="shared" si="1194"/>
        <v>0</v>
      </c>
      <c r="AG1457" s="162">
        <f t="shared" si="1195"/>
        <v>0</v>
      </c>
      <c r="AH1457" s="162" t="str">
        <f t="shared" si="1196"/>
        <v/>
      </c>
      <c r="AI1457" s="162" t="str">
        <f t="shared" si="1197"/>
        <v/>
      </c>
      <c r="AJ1457" s="162" t="str">
        <f t="shared" si="1198"/>
        <v/>
      </c>
      <c r="AK1457" s="162" t="str">
        <f t="shared" si="1199"/>
        <v/>
      </c>
      <c r="AM1457" s="199">
        <f t="shared" si="1202"/>
        <v>15.467959442452642</v>
      </c>
      <c r="AN1457" s="197">
        <f t="shared" si="1204"/>
        <v>0</v>
      </c>
      <c r="AO1457" s="197">
        <f t="shared" si="1205"/>
        <v>0</v>
      </c>
      <c r="AP1457" s="197">
        <f t="shared" si="1206"/>
        <v>0</v>
      </c>
      <c r="AQ1457" s="197">
        <f t="shared" si="1207"/>
        <v>0</v>
      </c>
      <c r="AR1457" s="197" t="str">
        <f t="shared" si="1208"/>
        <v/>
      </c>
      <c r="AS1457" s="197" t="str">
        <f t="shared" si="1209"/>
        <v/>
      </c>
      <c r="AT1457" s="197" t="str">
        <f t="shared" si="1210"/>
        <v/>
      </c>
      <c r="AU1457" s="197" t="str">
        <f t="shared" si="1211"/>
        <v/>
      </c>
      <c r="AV1457" s="199">
        <f t="shared" ca="1" si="1203"/>
        <v>2.1510261934044124</v>
      </c>
      <c r="AX1457" s="162">
        <f t="shared" si="1166"/>
        <v>0</v>
      </c>
      <c r="AY1457" s="162">
        <f t="shared" si="1167"/>
        <v>0</v>
      </c>
      <c r="AZ1457" s="162">
        <f t="shared" si="1168"/>
        <v>0</v>
      </c>
      <c r="BA1457" s="162">
        <f t="shared" si="1169"/>
        <v>0</v>
      </c>
      <c r="BB1457" s="162" t="str">
        <f t="shared" si="1170"/>
        <v/>
      </c>
      <c r="BC1457" s="162" t="str">
        <f t="shared" si="1171"/>
        <v/>
      </c>
      <c r="BD1457" s="162" t="str">
        <f t="shared" si="1172"/>
        <v/>
      </c>
      <c r="BE1457" s="162" t="str">
        <f t="shared" si="1173"/>
        <v/>
      </c>
      <c r="BG1457" s="169">
        <f t="shared" si="1200"/>
        <v>35.43078014681091</v>
      </c>
      <c r="BH1457" s="169">
        <f t="shared" ca="1" si="1201"/>
        <v>2.0824110325816867</v>
      </c>
    </row>
    <row r="1458" spans="11:60" x14ac:dyDescent="0.25">
      <c r="K1458" s="199">
        <f t="shared" si="1174"/>
        <v>35.482166339917235</v>
      </c>
      <c r="L1458" s="201">
        <f t="shared" si="1175"/>
        <v>0.29758333721467317</v>
      </c>
      <c r="M1458" s="201">
        <f t="shared" si="1176"/>
        <v>0.30008607774752855</v>
      </c>
      <c r="N1458" s="201">
        <f t="shared" si="1177"/>
        <v>0.31542299399185081</v>
      </c>
      <c r="O1458" s="201">
        <f t="shared" si="1178"/>
        <v>0.29785829125725655</v>
      </c>
      <c r="P1458" s="201" t="str">
        <f t="shared" si="1179"/>
        <v/>
      </c>
      <c r="Q1458" s="201" t="str">
        <f t="shared" si="1180"/>
        <v/>
      </c>
      <c r="R1458" s="201" t="str">
        <f t="shared" si="1181"/>
        <v/>
      </c>
      <c r="S1458" s="201" t="str">
        <f t="shared" si="1182"/>
        <v/>
      </c>
      <c r="T1458" s="199">
        <f t="shared" si="1183"/>
        <v>0</v>
      </c>
      <c r="U1458" s="199">
        <f t="shared" si="1184"/>
        <v>0</v>
      </c>
      <c r="V1458" s="199">
        <f t="shared" si="1185"/>
        <v>0</v>
      </c>
      <c r="W1458" s="199">
        <f t="shared" si="1186"/>
        <v>0</v>
      </c>
      <c r="X1458" s="199" t="str">
        <f t="shared" si="1187"/>
        <v/>
      </c>
      <c r="Y1458" s="199" t="str">
        <f t="shared" si="1188"/>
        <v/>
      </c>
      <c r="Z1458" s="199" t="str">
        <f t="shared" si="1189"/>
        <v/>
      </c>
      <c r="AA1458" s="199" t="str">
        <f t="shared" si="1190"/>
        <v/>
      </c>
      <c r="AB1458" s="201">
        <f t="shared" ca="1" si="1191"/>
        <v>2.0208706910582754</v>
      </c>
      <c r="AD1458" s="162">
        <f t="shared" si="1192"/>
        <v>0</v>
      </c>
      <c r="AE1458" s="162">
        <f t="shared" si="1193"/>
        <v>0</v>
      </c>
      <c r="AF1458" s="162">
        <f t="shared" si="1194"/>
        <v>0</v>
      </c>
      <c r="AG1458" s="162">
        <f t="shared" si="1195"/>
        <v>0</v>
      </c>
      <c r="AH1458" s="162" t="str">
        <f t="shared" si="1196"/>
        <v/>
      </c>
      <c r="AI1458" s="162" t="str">
        <f t="shared" si="1197"/>
        <v/>
      </c>
      <c r="AJ1458" s="162" t="str">
        <f t="shared" si="1198"/>
        <v/>
      </c>
      <c r="AK1458" s="162" t="str">
        <f t="shared" si="1199"/>
        <v/>
      </c>
      <c r="AM1458" s="199">
        <f t="shared" si="1202"/>
        <v>15.479176236827154</v>
      </c>
      <c r="AN1458" s="197">
        <f t="shared" si="1204"/>
        <v>0</v>
      </c>
      <c r="AO1458" s="197">
        <f t="shared" si="1205"/>
        <v>0</v>
      </c>
      <c r="AP1458" s="197">
        <f t="shared" si="1206"/>
        <v>0</v>
      </c>
      <c r="AQ1458" s="197">
        <f t="shared" si="1207"/>
        <v>0</v>
      </c>
      <c r="AR1458" s="197" t="str">
        <f t="shared" si="1208"/>
        <v/>
      </c>
      <c r="AS1458" s="197" t="str">
        <f t="shared" si="1209"/>
        <v/>
      </c>
      <c r="AT1458" s="197" t="str">
        <f t="shared" si="1210"/>
        <v/>
      </c>
      <c r="AU1458" s="197" t="str">
        <f t="shared" si="1211"/>
        <v/>
      </c>
      <c r="AV1458" s="199">
        <f t="shared" ca="1" si="1203"/>
        <v>2.1732369920366912</v>
      </c>
      <c r="AX1458" s="162">
        <f t="shared" si="1166"/>
        <v>0</v>
      </c>
      <c r="AY1458" s="162">
        <f t="shared" si="1167"/>
        <v>0</v>
      </c>
      <c r="AZ1458" s="162">
        <f t="shared" si="1168"/>
        <v>0</v>
      </c>
      <c r="BA1458" s="162">
        <f t="shared" si="1169"/>
        <v>0</v>
      </c>
      <c r="BB1458" s="162" t="str">
        <f t="shared" si="1170"/>
        <v/>
      </c>
      <c r="BC1458" s="162" t="str">
        <f t="shared" si="1171"/>
        <v/>
      </c>
      <c r="BD1458" s="162" t="str">
        <f t="shared" si="1172"/>
        <v/>
      </c>
      <c r="BE1458" s="162" t="str">
        <f t="shared" si="1173"/>
        <v/>
      </c>
      <c r="BG1458" s="169">
        <f t="shared" si="1200"/>
        <v>35.456473243364073</v>
      </c>
      <c r="BH1458" s="169">
        <f t="shared" ca="1" si="1201"/>
        <v>2.0955847907800274</v>
      </c>
    </row>
    <row r="1459" spans="11:60" x14ac:dyDescent="0.25">
      <c r="K1459" s="199">
        <f t="shared" si="1174"/>
        <v>35.507859436470397</v>
      </c>
      <c r="L1459" s="201">
        <f t="shared" si="1175"/>
        <v>0.29779882116631301</v>
      </c>
      <c r="M1459" s="201">
        <f t="shared" si="1176"/>
        <v>0.30030337396602785</v>
      </c>
      <c r="N1459" s="201">
        <f t="shared" si="1177"/>
        <v>0.31565139587019392</v>
      </c>
      <c r="O1459" s="201">
        <f t="shared" si="1178"/>
        <v>0.29807397430668253</v>
      </c>
      <c r="P1459" s="201" t="str">
        <f t="shared" si="1179"/>
        <v/>
      </c>
      <c r="Q1459" s="201" t="str">
        <f t="shared" si="1180"/>
        <v/>
      </c>
      <c r="R1459" s="201" t="str">
        <f t="shared" si="1181"/>
        <v/>
      </c>
      <c r="S1459" s="201" t="str">
        <f t="shared" si="1182"/>
        <v/>
      </c>
      <c r="T1459" s="199">
        <f t="shared" si="1183"/>
        <v>0</v>
      </c>
      <c r="U1459" s="199">
        <f t="shared" si="1184"/>
        <v>0</v>
      </c>
      <c r="V1459" s="199">
        <f t="shared" si="1185"/>
        <v>0</v>
      </c>
      <c r="W1459" s="199">
        <f t="shared" si="1186"/>
        <v>0</v>
      </c>
      <c r="X1459" s="199" t="str">
        <f t="shared" si="1187"/>
        <v/>
      </c>
      <c r="Y1459" s="199" t="str">
        <f t="shared" si="1188"/>
        <v/>
      </c>
      <c r="Z1459" s="199" t="str">
        <f t="shared" si="1189"/>
        <v/>
      </c>
      <c r="AA1459" s="199" t="str">
        <f t="shared" si="1190"/>
        <v/>
      </c>
      <c r="AB1459" s="201">
        <f t="shared" ca="1" si="1191"/>
        <v>2.1165422714541693</v>
      </c>
      <c r="AD1459" s="162">
        <f t="shared" si="1192"/>
        <v>0</v>
      </c>
      <c r="AE1459" s="162">
        <f t="shared" si="1193"/>
        <v>0</v>
      </c>
      <c r="AF1459" s="162">
        <f t="shared" si="1194"/>
        <v>0</v>
      </c>
      <c r="AG1459" s="162">
        <f t="shared" si="1195"/>
        <v>0</v>
      </c>
      <c r="AH1459" s="162" t="str">
        <f t="shared" si="1196"/>
        <v/>
      </c>
      <c r="AI1459" s="162" t="str">
        <f t="shared" si="1197"/>
        <v/>
      </c>
      <c r="AJ1459" s="162" t="str">
        <f t="shared" si="1198"/>
        <v/>
      </c>
      <c r="AK1459" s="162" t="str">
        <f t="shared" si="1199"/>
        <v/>
      </c>
      <c r="AM1459" s="199">
        <f t="shared" si="1202"/>
        <v>15.490393031201666</v>
      </c>
      <c r="AN1459" s="197">
        <f t="shared" si="1204"/>
        <v>0</v>
      </c>
      <c r="AO1459" s="197">
        <f t="shared" si="1205"/>
        <v>0</v>
      </c>
      <c r="AP1459" s="197">
        <f t="shared" si="1206"/>
        <v>0</v>
      </c>
      <c r="AQ1459" s="197">
        <f t="shared" si="1207"/>
        <v>0</v>
      </c>
      <c r="AR1459" s="197" t="str">
        <f t="shared" si="1208"/>
        <v/>
      </c>
      <c r="AS1459" s="197" t="str">
        <f t="shared" si="1209"/>
        <v/>
      </c>
      <c r="AT1459" s="197" t="str">
        <f t="shared" si="1210"/>
        <v/>
      </c>
      <c r="AU1459" s="197" t="str">
        <f t="shared" si="1211"/>
        <v/>
      </c>
      <c r="AV1459" s="199">
        <f t="shared" ca="1" si="1203"/>
        <v>2.0561016116487631</v>
      </c>
      <c r="AX1459" s="162">
        <f t="shared" si="1166"/>
        <v>0</v>
      </c>
      <c r="AY1459" s="162">
        <f t="shared" si="1167"/>
        <v>0</v>
      </c>
      <c r="AZ1459" s="162">
        <f t="shared" si="1168"/>
        <v>0</v>
      </c>
      <c r="BA1459" s="162">
        <f t="shared" si="1169"/>
        <v>0</v>
      </c>
      <c r="BB1459" s="162" t="str">
        <f t="shared" si="1170"/>
        <v/>
      </c>
      <c r="BC1459" s="162" t="str">
        <f t="shared" si="1171"/>
        <v/>
      </c>
      <c r="BD1459" s="162" t="str">
        <f t="shared" si="1172"/>
        <v/>
      </c>
      <c r="BE1459" s="162" t="str">
        <f t="shared" si="1173"/>
        <v/>
      </c>
      <c r="BG1459" s="169">
        <f t="shared" si="1200"/>
        <v>35.482166339917235</v>
      </c>
      <c r="BH1459" s="169">
        <f t="shared" ca="1" si="1201"/>
        <v>2.0208706910582754</v>
      </c>
    </row>
    <row r="1460" spans="11:60" x14ac:dyDescent="0.25">
      <c r="K1460" s="199">
        <f t="shared" si="1174"/>
        <v>35.53355253302356</v>
      </c>
      <c r="L1460" s="201">
        <f t="shared" si="1175"/>
        <v>0.2980143051179529</v>
      </c>
      <c r="M1460" s="201">
        <f t="shared" si="1176"/>
        <v>0.30052067018452711</v>
      </c>
      <c r="N1460" s="201">
        <f t="shared" si="1177"/>
        <v>0.31587979774853703</v>
      </c>
      <c r="O1460" s="201">
        <f t="shared" si="1178"/>
        <v>0.29828965735610852</v>
      </c>
      <c r="P1460" s="201" t="str">
        <f t="shared" si="1179"/>
        <v/>
      </c>
      <c r="Q1460" s="201" t="str">
        <f t="shared" si="1180"/>
        <v/>
      </c>
      <c r="R1460" s="201" t="str">
        <f t="shared" si="1181"/>
        <v/>
      </c>
      <c r="S1460" s="201" t="str">
        <f t="shared" si="1182"/>
        <v/>
      </c>
      <c r="T1460" s="199">
        <f t="shared" si="1183"/>
        <v>0</v>
      </c>
      <c r="U1460" s="199">
        <f t="shared" si="1184"/>
        <v>0</v>
      </c>
      <c r="V1460" s="199">
        <f t="shared" si="1185"/>
        <v>0</v>
      </c>
      <c r="W1460" s="199">
        <f t="shared" si="1186"/>
        <v>0</v>
      </c>
      <c r="X1460" s="199" t="str">
        <f t="shared" si="1187"/>
        <v/>
      </c>
      <c r="Y1460" s="199" t="str">
        <f t="shared" si="1188"/>
        <v/>
      </c>
      <c r="Z1460" s="199" t="str">
        <f t="shared" si="1189"/>
        <v/>
      </c>
      <c r="AA1460" s="199" t="str">
        <f t="shared" si="1190"/>
        <v/>
      </c>
      <c r="AB1460" s="201">
        <f t="shared" ca="1" si="1191"/>
        <v>2.0551177373125715</v>
      </c>
      <c r="AD1460" s="162">
        <f t="shared" si="1192"/>
        <v>0</v>
      </c>
      <c r="AE1460" s="162">
        <f t="shared" si="1193"/>
        <v>0</v>
      </c>
      <c r="AF1460" s="162">
        <f t="shared" si="1194"/>
        <v>0</v>
      </c>
      <c r="AG1460" s="162">
        <f t="shared" si="1195"/>
        <v>0</v>
      </c>
      <c r="AH1460" s="162" t="str">
        <f t="shared" si="1196"/>
        <v/>
      </c>
      <c r="AI1460" s="162" t="str">
        <f t="shared" si="1197"/>
        <v/>
      </c>
      <c r="AJ1460" s="162" t="str">
        <f t="shared" si="1198"/>
        <v/>
      </c>
      <c r="AK1460" s="162" t="str">
        <f t="shared" si="1199"/>
        <v/>
      </c>
      <c r="AM1460" s="199">
        <f t="shared" si="1202"/>
        <v>15.501609825576178</v>
      </c>
      <c r="AN1460" s="197">
        <f t="shared" si="1204"/>
        <v>0</v>
      </c>
      <c r="AO1460" s="197">
        <f t="shared" si="1205"/>
        <v>0</v>
      </c>
      <c r="AP1460" s="197">
        <f t="shared" si="1206"/>
        <v>0</v>
      </c>
      <c r="AQ1460" s="197">
        <f t="shared" si="1207"/>
        <v>0</v>
      </c>
      <c r="AR1460" s="197" t="str">
        <f t="shared" si="1208"/>
        <v/>
      </c>
      <c r="AS1460" s="197" t="str">
        <f t="shared" si="1209"/>
        <v/>
      </c>
      <c r="AT1460" s="197" t="str">
        <f t="shared" si="1210"/>
        <v/>
      </c>
      <c r="AU1460" s="197" t="str">
        <f t="shared" si="1211"/>
        <v/>
      </c>
      <c r="AV1460" s="199">
        <f t="shared" ca="1" si="1203"/>
        <v>2.0647415853789393</v>
      </c>
      <c r="AX1460" s="162">
        <f t="shared" si="1166"/>
        <v>0</v>
      </c>
      <c r="AY1460" s="162">
        <f t="shared" si="1167"/>
        <v>0</v>
      </c>
      <c r="AZ1460" s="162">
        <f t="shared" si="1168"/>
        <v>0</v>
      </c>
      <c r="BA1460" s="162">
        <f t="shared" si="1169"/>
        <v>0</v>
      </c>
      <c r="BB1460" s="162" t="str">
        <f t="shared" si="1170"/>
        <v/>
      </c>
      <c r="BC1460" s="162" t="str">
        <f t="shared" si="1171"/>
        <v/>
      </c>
      <c r="BD1460" s="162" t="str">
        <f t="shared" si="1172"/>
        <v/>
      </c>
      <c r="BE1460" s="162" t="str">
        <f t="shared" si="1173"/>
        <v/>
      </c>
      <c r="BG1460" s="169">
        <f t="shared" si="1200"/>
        <v>35.507859436470397</v>
      </c>
      <c r="BH1460" s="169">
        <f t="shared" ca="1" si="1201"/>
        <v>2.1165422714541693</v>
      </c>
    </row>
    <row r="1461" spans="11:60" x14ac:dyDescent="0.25">
      <c r="K1461" s="199">
        <f t="shared" si="1174"/>
        <v>35.559245629576722</v>
      </c>
      <c r="L1461" s="201">
        <f t="shared" si="1175"/>
        <v>0.2982297890695928</v>
      </c>
      <c r="M1461" s="201">
        <f t="shared" si="1176"/>
        <v>0.30073796640302647</v>
      </c>
      <c r="N1461" s="201">
        <f t="shared" si="1177"/>
        <v>0.31610819962688019</v>
      </c>
      <c r="O1461" s="201">
        <f t="shared" si="1178"/>
        <v>0.29850534040553445</v>
      </c>
      <c r="P1461" s="201" t="str">
        <f t="shared" si="1179"/>
        <v/>
      </c>
      <c r="Q1461" s="201" t="str">
        <f t="shared" si="1180"/>
        <v/>
      </c>
      <c r="R1461" s="201" t="str">
        <f t="shared" si="1181"/>
        <v/>
      </c>
      <c r="S1461" s="201" t="str">
        <f t="shared" si="1182"/>
        <v/>
      </c>
      <c r="T1461" s="199">
        <f t="shared" si="1183"/>
        <v>0</v>
      </c>
      <c r="U1461" s="199">
        <f t="shared" si="1184"/>
        <v>0</v>
      </c>
      <c r="V1461" s="199">
        <f t="shared" si="1185"/>
        <v>0</v>
      </c>
      <c r="W1461" s="199">
        <f t="shared" si="1186"/>
        <v>0</v>
      </c>
      <c r="X1461" s="199" t="str">
        <f t="shared" si="1187"/>
        <v/>
      </c>
      <c r="Y1461" s="199" t="str">
        <f t="shared" si="1188"/>
        <v/>
      </c>
      <c r="Z1461" s="199" t="str">
        <f t="shared" si="1189"/>
        <v/>
      </c>
      <c r="AA1461" s="199" t="str">
        <f t="shared" si="1190"/>
        <v/>
      </c>
      <c r="AB1461" s="201">
        <f t="shared" ca="1" si="1191"/>
        <v>2.0600904972604113</v>
      </c>
      <c r="AD1461" s="162">
        <f t="shared" si="1192"/>
        <v>0</v>
      </c>
      <c r="AE1461" s="162">
        <f t="shared" si="1193"/>
        <v>0</v>
      </c>
      <c r="AF1461" s="162">
        <f t="shared" si="1194"/>
        <v>0</v>
      </c>
      <c r="AG1461" s="162">
        <f t="shared" si="1195"/>
        <v>0</v>
      </c>
      <c r="AH1461" s="162" t="str">
        <f t="shared" si="1196"/>
        <v/>
      </c>
      <c r="AI1461" s="162" t="str">
        <f t="shared" si="1197"/>
        <v/>
      </c>
      <c r="AJ1461" s="162" t="str">
        <f t="shared" si="1198"/>
        <v/>
      </c>
      <c r="AK1461" s="162" t="str">
        <f t="shared" si="1199"/>
        <v/>
      </c>
      <c r="AM1461" s="199">
        <f t="shared" si="1202"/>
        <v>15.51282661995069</v>
      </c>
      <c r="AN1461" s="197">
        <f t="shared" si="1204"/>
        <v>0</v>
      </c>
      <c r="AO1461" s="197">
        <f t="shared" si="1205"/>
        <v>0</v>
      </c>
      <c r="AP1461" s="197">
        <f t="shared" si="1206"/>
        <v>0</v>
      </c>
      <c r="AQ1461" s="197">
        <f t="shared" si="1207"/>
        <v>0</v>
      </c>
      <c r="AR1461" s="197" t="str">
        <f t="shared" si="1208"/>
        <v/>
      </c>
      <c r="AS1461" s="197" t="str">
        <f t="shared" si="1209"/>
        <v/>
      </c>
      <c r="AT1461" s="197" t="str">
        <f t="shared" si="1210"/>
        <v/>
      </c>
      <c r="AU1461" s="197" t="str">
        <f t="shared" si="1211"/>
        <v/>
      </c>
      <c r="AV1461" s="199">
        <f t="shared" ca="1" si="1203"/>
        <v>2.047374458551082</v>
      </c>
      <c r="AX1461" s="162">
        <f t="shared" si="1166"/>
        <v>0</v>
      </c>
      <c r="AY1461" s="162">
        <f t="shared" si="1167"/>
        <v>0</v>
      </c>
      <c r="AZ1461" s="162">
        <f t="shared" si="1168"/>
        <v>0</v>
      </c>
      <c r="BA1461" s="162">
        <f t="shared" si="1169"/>
        <v>0</v>
      </c>
      <c r="BB1461" s="162" t="str">
        <f t="shared" si="1170"/>
        <v/>
      </c>
      <c r="BC1461" s="162" t="str">
        <f t="shared" si="1171"/>
        <v/>
      </c>
      <c r="BD1461" s="162" t="str">
        <f t="shared" si="1172"/>
        <v/>
      </c>
      <c r="BE1461" s="162" t="str">
        <f t="shared" si="1173"/>
        <v/>
      </c>
      <c r="BG1461" s="169">
        <f t="shared" si="1200"/>
        <v>35.53355253302356</v>
      </c>
      <c r="BH1461" s="169">
        <f t="shared" ca="1" si="1201"/>
        <v>2.0551177373125715</v>
      </c>
    </row>
    <row r="1462" spans="11:60" x14ac:dyDescent="0.25">
      <c r="K1462" s="199">
        <f t="shared" si="1174"/>
        <v>35.584938726129884</v>
      </c>
      <c r="L1462" s="201">
        <f t="shared" si="1175"/>
        <v>0.29844527302123264</v>
      </c>
      <c r="M1462" s="201">
        <f t="shared" si="1176"/>
        <v>0.30095526262152572</v>
      </c>
      <c r="N1462" s="201">
        <f t="shared" si="1177"/>
        <v>0.31633660150522325</v>
      </c>
      <c r="O1462" s="201">
        <f t="shared" si="1178"/>
        <v>0.29872102345496043</v>
      </c>
      <c r="P1462" s="201" t="str">
        <f t="shared" si="1179"/>
        <v/>
      </c>
      <c r="Q1462" s="201" t="str">
        <f t="shared" si="1180"/>
        <v/>
      </c>
      <c r="R1462" s="201" t="str">
        <f t="shared" si="1181"/>
        <v/>
      </c>
      <c r="S1462" s="201" t="str">
        <f t="shared" si="1182"/>
        <v/>
      </c>
      <c r="T1462" s="199">
        <f t="shared" si="1183"/>
        <v>0</v>
      </c>
      <c r="U1462" s="199">
        <f t="shared" si="1184"/>
        <v>0</v>
      </c>
      <c r="V1462" s="199">
        <f t="shared" si="1185"/>
        <v>0</v>
      </c>
      <c r="W1462" s="199">
        <f t="shared" si="1186"/>
        <v>0</v>
      </c>
      <c r="X1462" s="199" t="str">
        <f t="shared" si="1187"/>
        <v/>
      </c>
      <c r="Y1462" s="199" t="str">
        <f t="shared" si="1188"/>
        <v/>
      </c>
      <c r="Z1462" s="199" t="str">
        <f t="shared" si="1189"/>
        <v/>
      </c>
      <c r="AA1462" s="199" t="str">
        <f t="shared" si="1190"/>
        <v/>
      </c>
      <c r="AB1462" s="201">
        <f t="shared" ca="1" si="1191"/>
        <v>2.0328175259789503</v>
      </c>
      <c r="AD1462" s="162">
        <f t="shared" si="1192"/>
        <v>0</v>
      </c>
      <c r="AE1462" s="162">
        <f t="shared" si="1193"/>
        <v>0</v>
      </c>
      <c r="AF1462" s="162">
        <f t="shared" si="1194"/>
        <v>0</v>
      </c>
      <c r="AG1462" s="162">
        <f t="shared" si="1195"/>
        <v>0</v>
      </c>
      <c r="AH1462" s="162" t="str">
        <f t="shared" si="1196"/>
        <v/>
      </c>
      <c r="AI1462" s="162" t="str">
        <f t="shared" si="1197"/>
        <v/>
      </c>
      <c r="AJ1462" s="162" t="str">
        <f t="shared" si="1198"/>
        <v/>
      </c>
      <c r="AK1462" s="162" t="str">
        <f t="shared" si="1199"/>
        <v/>
      </c>
      <c r="AM1462" s="199">
        <f t="shared" si="1202"/>
        <v>15.524043414325202</v>
      </c>
      <c r="AN1462" s="197">
        <f t="shared" si="1204"/>
        <v>0</v>
      </c>
      <c r="AO1462" s="197">
        <f t="shared" si="1205"/>
        <v>0</v>
      </c>
      <c r="AP1462" s="197">
        <f t="shared" si="1206"/>
        <v>2.8633147916323266E-3</v>
      </c>
      <c r="AQ1462" s="197">
        <f t="shared" si="1207"/>
        <v>0</v>
      </c>
      <c r="AR1462" s="197" t="str">
        <f t="shared" si="1208"/>
        <v/>
      </c>
      <c r="AS1462" s="197" t="str">
        <f t="shared" si="1209"/>
        <v/>
      </c>
      <c r="AT1462" s="197" t="str">
        <f t="shared" si="1210"/>
        <v/>
      </c>
      <c r="AU1462" s="197" t="str">
        <f t="shared" si="1211"/>
        <v/>
      </c>
      <c r="AV1462" s="199">
        <f t="shared" ca="1" si="1203"/>
        <v>2.0605613424522931</v>
      </c>
      <c r="AX1462" s="162">
        <f t="shared" ref="AX1462:AX1525" si="1212">IF(AN1462="","",($AM1463-$AM1462)*AN1462)</f>
        <v>0</v>
      </c>
      <c r="AY1462" s="162">
        <f t="shared" ref="AY1462:AY1525" si="1213">IF(AO1462="","",($AM1463-$AM1462)*AO1462)</f>
        <v>0</v>
      </c>
      <c r="AZ1462" s="162">
        <f t="shared" ref="AZ1462:AZ1525" si="1214">IF(AP1462="","",($AM1463-$AM1462)*AP1462)</f>
        <v>3.2117213247238658E-5</v>
      </c>
      <c r="BA1462" s="162">
        <f t="shared" ref="BA1462:BA1525" si="1215">IF(AQ1462="","",($AM1463-$AM1462)*AQ1462)</f>
        <v>0</v>
      </c>
      <c r="BB1462" s="162" t="str">
        <f t="shared" ref="BB1462:BB1525" si="1216">IF(AR1462="","",($AM1463-$AM1462)*AR1462)</f>
        <v/>
      </c>
      <c r="BC1462" s="162" t="str">
        <f t="shared" ref="BC1462:BC1525" si="1217">IF(AS1462="","",($AM1463-$AM1462)*AS1462)</f>
        <v/>
      </c>
      <c r="BD1462" s="162" t="str">
        <f t="shared" ref="BD1462:BD1525" si="1218">IF(AT1462="","",($AM1463-$AM1462)*AT1462)</f>
        <v/>
      </c>
      <c r="BE1462" s="162" t="str">
        <f t="shared" ref="BE1462:BE1525" si="1219">IF(AU1462="","",($AM1463-$AM1462)*AU1462)</f>
        <v/>
      </c>
      <c r="BG1462" s="169">
        <f t="shared" si="1200"/>
        <v>35.559245629576722</v>
      </c>
      <c r="BH1462" s="169">
        <f t="shared" ca="1" si="1201"/>
        <v>2.0600904972604113</v>
      </c>
    </row>
    <row r="1463" spans="11:60" x14ac:dyDescent="0.25">
      <c r="K1463" s="199">
        <f t="shared" si="1174"/>
        <v>35.610631822683047</v>
      </c>
      <c r="L1463" s="201">
        <f t="shared" si="1175"/>
        <v>0.29866075697287253</v>
      </c>
      <c r="M1463" s="201">
        <f t="shared" si="1176"/>
        <v>0.30117255884002503</v>
      </c>
      <c r="N1463" s="201">
        <f t="shared" si="1177"/>
        <v>0.31656500338356641</v>
      </c>
      <c r="O1463" s="201">
        <f t="shared" si="1178"/>
        <v>0.29893670650438636</v>
      </c>
      <c r="P1463" s="201" t="str">
        <f t="shared" si="1179"/>
        <v/>
      </c>
      <c r="Q1463" s="201" t="str">
        <f t="shared" si="1180"/>
        <v/>
      </c>
      <c r="R1463" s="201" t="str">
        <f t="shared" si="1181"/>
        <v/>
      </c>
      <c r="S1463" s="201" t="str">
        <f t="shared" si="1182"/>
        <v/>
      </c>
      <c r="T1463" s="199">
        <f t="shared" si="1183"/>
        <v>0</v>
      </c>
      <c r="U1463" s="199">
        <f t="shared" si="1184"/>
        <v>0</v>
      </c>
      <c r="V1463" s="199">
        <f t="shared" si="1185"/>
        <v>0</v>
      </c>
      <c r="W1463" s="199">
        <f t="shared" si="1186"/>
        <v>0</v>
      </c>
      <c r="X1463" s="199" t="str">
        <f t="shared" si="1187"/>
        <v/>
      </c>
      <c r="Y1463" s="199" t="str">
        <f t="shared" si="1188"/>
        <v/>
      </c>
      <c r="Z1463" s="199" t="str">
        <f t="shared" si="1189"/>
        <v/>
      </c>
      <c r="AA1463" s="199" t="str">
        <f t="shared" si="1190"/>
        <v/>
      </c>
      <c r="AB1463" s="201">
        <f t="shared" ca="1" si="1191"/>
        <v>2.0721620682336863</v>
      </c>
      <c r="AD1463" s="162">
        <f t="shared" si="1192"/>
        <v>0</v>
      </c>
      <c r="AE1463" s="162">
        <f t="shared" si="1193"/>
        <v>0</v>
      </c>
      <c r="AF1463" s="162">
        <f t="shared" si="1194"/>
        <v>0</v>
      </c>
      <c r="AG1463" s="162">
        <f t="shared" si="1195"/>
        <v>0</v>
      </c>
      <c r="AH1463" s="162" t="str">
        <f t="shared" si="1196"/>
        <v/>
      </c>
      <c r="AI1463" s="162" t="str">
        <f t="shared" si="1197"/>
        <v/>
      </c>
      <c r="AJ1463" s="162" t="str">
        <f t="shared" si="1198"/>
        <v/>
      </c>
      <c r="AK1463" s="162" t="str">
        <f t="shared" si="1199"/>
        <v/>
      </c>
      <c r="AM1463" s="199">
        <f t="shared" si="1202"/>
        <v>15.535260208699714</v>
      </c>
      <c r="AN1463" s="197">
        <f t="shared" si="1204"/>
        <v>0</v>
      </c>
      <c r="AO1463" s="197">
        <f t="shared" si="1205"/>
        <v>0</v>
      </c>
      <c r="AP1463" s="197">
        <f t="shared" si="1206"/>
        <v>3.4905738397808935E-3</v>
      </c>
      <c r="AQ1463" s="197">
        <f t="shared" si="1207"/>
        <v>0</v>
      </c>
      <c r="AR1463" s="197" t="str">
        <f t="shared" si="1208"/>
        <v/>
      </c>
      <c r="AS1463" s="197" t="str">
        <f t="shared" si="1209"/>
        <v/>
      </c>
      <c r="AT1463" s="197" t="str">
        <f t="shared" si="1210"/>
        <v/>
      </c>
      <c r="AU1463" s="197" t="str">
        <f t="shared" si="1211"/>
        <v/>
      </c>
      <c r="AV1463" s="199">
        <f t="shared" ca="1" si="1203"/>
        <v>2.0798808769725881</v>
      </c>
      <c r="AX1463" s="162">
        <f t="shared" si="1212"/>
        <v>0</v>
      </c>
      <c r="AY1463" s="162">
        <f t="shared" si="1213"/>
        <v>0</v>
      </c>
      <c r="AZ1463" s="162">
        <f t="shared" si="1214"/>
        <v>3.9153049009873297E-5</v>
      </c>
      <c r="BA1463" s="162">
        <f t="shared" si="1215"/>
        <v>0</v>
      </c>
      <c r="BB1463" s="162" t="str">
        <f t="shared" si="1216"/>
        <v/>
      </c>
      <c r="BC1463" s="162" t="str">
        <f t="shared" si="1217"/>
        <v/>
      </c>
      <c r="BD1463" s="162" t="str">
        <f t="shared" si="1218"/>
        <v/>
      </c>
      <c r="BE1463" s="162" t="str">
        <f t="shared" si="1219"/>
        <v/>
      </c>
      <c r="BG1463" s="169">
        <f t="shared" si="1200"/>
        <v>35.584938726129884</v>
      </c>
      <c r="BH1463" s="169">
        <f t="shared" ca="1" si="1201"/>
        <v>2.0328175259789503</v>
      </c>
    </row>
    <row r="1464" spans="11:60" x14ac:dyDescent="0.25">
      <c r="K1464" s="199">
        <f t="shared" si="1174"/>
        <v>35.636324919236209</v>
      </c>
      <c r="L1464" s="201">
        <f t="shared" si="1175"/>
        <v>0.29887624092451243</v>
      </c>
      <c r="M1464" s="201">
        <f t="shared" si="1176"/>
        <v>0.30138985505852434</v>
      </c>
      <c r="N1464" s="201">
        <f t="shared" si="1177"/>
        <v>0.31679340526190952</v>
      </c>
      <c r="O1464" s="201">
        <f t="shared" si="1178"/>
        <v>0.29915238955381235</v>
      </c>
      <c r="P1464" s="201" t="str">
        <f t="shared" si="1179"/>
        <v/>
      </c>
      <c r="Q1464" s="201" t="str">
        <f t="shared" si="1180"/>
        <v/>
      </c>
      <c r="R1464" s="201" t="str">
        <f t="shared" si="1181"/>
        <v/>
      </c>
      <c r="S1464" s="201" t="str">
        <f t="shared" si="1182"/>
        <v/>
      </c>
      <c r="T1464" s="199">
        <f t="shared" si="1183"/>
        <v>0</v>
      </c>
      <c r="U1464" s="199">
        <f t="shared" si="1184"/>
        <v>0</v>
      </c>
      <c r="V1464" s="199">
        <f t="shared" si="1185"/>
        <v>0</v>
      </c>
      <c r="W1464" s="199">
        <f t="shared" si="1186"/>
        <v>0</v>
      </c>
      <c r="X1464" s="199" t="str">
        <f t="shared" si="1187"/>
        <v/>
      </c>
      <c r="Y1464" s="199" t="str">
        <f t="shared" si="1188"/>
        <v/>
      </c>
      <c r="Z1464" s="199" t="str">
        <f t="shared" si="1189"/>
        <v/>
      </c>
      <c r="AA1464" s="199" t="str">
        <f t="shared" si="1190"/>
        <v/>
      </c>
      <c r="AB1464" s="201">
        <f t="shared" ca="1" si="1191"/>
        <v>2.0224932004033485</v>
      </c>
      <c r="AD1464" s="162">
        <f t="shared" si="1192"/>
        <v>0</v>
      </c>
      <c r="AE1464" s="162">
        <f t="shared" si="1193"/>
        <v>0</v>
      </c>
      <c r="AF1464" s="162">
        <f t="shared" si="1194"/>
        <v>0</v>
      </c>
      <c r="AG1464" s="162">
        <f t="shared" si="1195"/>
        <v>0</v>
      </c>
      <c r="AH1464" s="162" t="str">
        <f t="shared" si="1196"/>
        <v/>
      </c>
      <c r="AI1464" s="162" t="str">
        <f t="shared" si="1197"/>
        <v/>
      </c>
      <c r="AJ1464" s="162" t="str">
        <f t="shared" si="1198"/>
        <v/>
      </c>
      <c r="AK1464" s="162" t="str">
        <f t="shared" si="1199"/>
        <v/>
      </c>
      <c r="AM1464" s="199">
        <f t="shared" si="1202"/>
        <v>15.546477003074227</v>
      </c>
      <c r="AN1464" s="197">
        <f t="shared" si="1204"/>
        <v>0</v>
      </c>
      <c r="AO1464" s="197">
        <f t="shared" si="1205"/>
        <v>0</v>
      </c>
      <c r="AP1464" s="197">
        <f t="shared" si="1206"/>
        <v>4.2552449209818516E-3</v>
      </c>
      <c r="AQ1464" s="197">
        <f t="shared" si="1207"/>
        <v>0</v>
      </c>
      <c r="AR1464" s="197" t="str">
        <f t="shared" si="1208"/>
        <v/>
      </c>
      <c r="AS1464" s="197" t="str">
        <f t="shared" si="1209"/>
        <v/>
      </c>
      <c r="AT1464" s="197" t="str">
        <f t="shared" si="1210"/>
        <v/>
      </c>
      <c r="AU1464" s="197" t="str">
        <f t="shared" si="1211"/>
        <v/>
      </c>
      <c r="AV1464" s="199">
        <f t="shared" ca="1" si="1203"/>
        <v>2.0750377948657319</v>
      </c>
      <c r="AX1464" s="162">
        <f t="shared" si="1212"/>
        <v>0</v>
      </c>
      <c r="AY1464" s="162">
        <f t="shared" si="1213"/>
        <v>0</v>
      </c>
      <c r="AZ1464" s="162">
        <f t="shared" si="1214"/>
        <v>4.773020729184026E-5</v>
      </c>
      <c r="BA1464" s="162">
        <f t="shared" si="1215"/>
        <v>0</v>
      </c>
      <c r="BB1464" s="162" t="str">
        <f t="shared" si="1216"/>
        <v/>
      </c>
      <c r="BC1464" s="162" t="str">
        <f t="shared" si="1217"/>
        <v/>
      </c>
      <c r="BD1464" s="162" t="str">
        <f t="shared" si="1218"/>
        <v/>
      </c>
      <c r="BE1464" s="162" t="str">
        <f t="shared" si="1219"/>
        <v/>
      </c>
      <c r="BG1464" s="169">
        <f t="shared" si="1200"/>
        <v>35.610631822683047</v>
      </c>
      <c r="BH1464" s="169">
        <f t="shared" ca="1" si="1201"/>
        <v>2.0721620682336863</v>
      </c>
    </row>
    <row r="1465" spans="11:60" x14ac:dyDescent="0.25">
      <c r="K1465" s="199">
        <f t="shared" si="1174"/>
        <v>35.662018015789371</v>
      </c>
      <c r="L1465" s="201">
        <f t="shared" si="1175"/>
        <v>0.29909172487615232</v>
      </c>
      <c r="M1465" s="201">
        <f t="shared" si="1176"/>
        <v>0.30160715127702364</v>
      </c>
      <c r="N1465" s="201">
        <f t="shared" si="1177"/>
        <v>0.31702180714025263</v>
      </c>
      <c r="O1465" s="201">
        <f t="shared" si="1178"/>
        <v>0.29936807260323833</v>
      </c>
      <c r="P1465" s="201" t="str">
        <f t="shared" si="1179"/>
        <v/>
      </c>
      <c r="Q1465" s="201" t="str">
        <f t="shared" si="1180"/>
        <v/>
      </c>
      <c r="R1465" s="201" t="str">
        <f t="shared" si="1181"/>
        <v/>
      </c>
      <c r="S1465" s="201" t="str">
        <f t="shared" si="1182"/>
        <v/>
      </c>
      <c r="T1465" s="199">
        <f t="shared" si="1183"/>
        <v>0</v>
      </c>
      <c r="U1465" s="199">
        <f t="shared" si="1184"/>
        <v>0</v>
      </c>
      <c r="V1465" s="199">
        <f t="shared" si="1185"/>
        <v>0</v>
      </c>
      <c r="W1465" s="199">
        <f t="shared" si="1186"/>
        <v>0</v>
      </c>
      <c r="X1465" s="199" t="str">
        <f t="shared" si="1187"/>
        <v/>
      </c>
      <c r="Y1465" s="199" t="str">
        <f t="shared" si="1188"/>
        <v/>
      </c>
      <c r="Z1465" s="199" t="str">
        <f t="shared" si="1189"/>
        <v/>
      </c>
      <c r="AA1465" s="199" t="str">
        <f t="shared" si="1190"/>
        <v/>
      </c>
      <c r="AB1465" s="201">
        <f t="shared" ca="1" si="1191"/>
        <v>2.1587570677555323</v>
      </c>
      <c r="AD1465" s="162">
        <f t="shared" si="1192"/>
        <v>0</v>
      </c>
      <c r="AE1465" s="162">
        <f t="shared" si="1193"/>
        <v>0</v>
      </c>
      <c r="AF1465" s="162">
        <f t="shared" si="1194"/>
        <v>0</v>
      </c>
      <c r="AG1465" s="162">
        <f t="shared" si="1195"/>
        <v>0</v>
      </c>
      <c r="AH1465" s="162" t="str">
        <f t="shared" si="1196"/>
        <v/>
      </c>
      <c r="AI1465" s="162" t="str">
        <f t="shared" si="1197"/>
        <v/>
      </c>
      <c r="AJ1465" s="162" t="str">
        <f t="shared" si="1198"/>
        <v/>
      </c>
      <c r="AK1465" s="162" t="str">
        <f t="shared" si="1199"/>
        <v/>
      </c>
      <c r="AM1465" s="199">
        <f t="shared" si="1202"/>
        <v>15.557693797448739</v>
      </c>
      <c r="AN1465" s="197">
        <f t="shared" si="1204"/>
        <v>0</v>
      </c>
      <c r="AO1465" s="197">
        <f t="shared" si="1205"/>
        <v>0</v>
      </c>
      <c r="AP1465" s="197">
        <f t="shared" si="1206"/>
        <v>5.187430535563124E-3</v>
      </c>
      <c r="AQ1465" s="197">
        <f t="shared" si="1207"/>
        <v>0</v>
      </c>
      <c r="AR1465" s="197" t="str">
        <f t="shared" si="1208"/>
        <v/>
      </c>
      <c r="AS1465" s="197" t="str">
        <f t="shared" si="1209"/>
        <v/>
      </c>
      <c r="AT1465" s="197" t="str">
        <f t="shared" si="1210"/>
        <v/>
      </c>
      <c r="AU1465" s="197" t="str">
        <f t="shared" si="1211"/>
        <v/>
      </c>
      <c r="AV1465" s="199">
        <f t="shared" ca="1" si="1203"/>
        <v>2.1817090324742034</v>
      </c>
      <c r="AX1465" s="162">
        <f t="shared" si="1212"/>
        <v>0</v>
      </c>
      <c r="AY1465" s="162">
        <f t="shared" si="1213"/>
        <v>0</v>
      </c>
      <c r="AZ1465" s="162">
        <f t="shared" si="1214"/>
        <v>5.8186341649476547E-5</v>
      </c>
      <c r="BA1465" s="162">
        <f t="shared" si="1215"/>
        <v>0</v>
      </c>
      <c r="BB1465" s="162" t="str">
        <f t="shared" si="1216"/>
        <v/>
      </c>
      <c r="BC1465" s="162" t="str">
        <f t="shared" si="1217"/>
        <v/>
      </c>
      <c r="BD1465" s="162" t="str">
        <f t="shared" si="1218"/>
        <v/>
      </c>
      <c r="BE1465" s="162" t="str">
        <f t="shared" si="1219"/>
        <v/>
      </c>
      <c r="BG1465" s="169">
        <f t="shared" si="1200"/>
        <v>35.636324919236209</v>
      </c>
      <c r="BH1465" s="169">
        <f t="shared" ca="1" si="1201"/>
        <v>2.0224932004033485</v>
      </c>
    </row>
    <row r="1466" spans="11:60" x14ac:dyDescent="0.25">
      <c r="K1466" s="199">
        <f t="shared" si="1174"/>
        <v>35.687711112342534</v>
      </c>
      <c r="L1466" s="201">
        <f t="shared" si="1175"/>
        <v>0.29930720882779216</v>
      </c>
      <c r="M1466" s="201">
        <f t="shared" si="1176"/>
        <v>0.3018244474955229</v>
      </c>
      <c r="N1466" s="201">
        <f t="shared" si="1177"/>
        <v>0.31725020901859574</v>
      </c>
      <c r="O1466" s="201">
        <f t="shared" si="1178"/>
        <v>0.29958375565266426</v>
      </c>
      <c r="P1466" s="201" t="str">
        <f t="shared" si="1179"/>
        <v/>
      </c>
      <c r="Q1466" s="201" t="str">
        <f t="shared" si="1180"/>
        <v/>
      </c>
      <c r="R1466" s="201" t="str">
        <f t="shared" si="1181"/>
        <v/>
      </c>
      <c r="S1466" s="201" t="str">
        <f t="shared" si="1182"/>
        <v/>
      </c>
      <c r="T1466" s="199">
        <f t="shared" si="1183"/>
        <v>0</v>
      </c>
      <c r="U1466" s="199">
        <f t="shared" si="1184"/>
        <v>0</v>
      </c>
      <c r="V1466" s="199">
        <f t="shared" si="1185"/>
        <v>0</v>
      </c>
      <c r="W1466" s="199">
        <f t="shared" si="1186"/>
        <v>0</v>
      </c>
      <c r="X1466" s="199" t="str">
        <f t="shared" si="1187"/>
        <v/>
      </c>
      <c r="Y1466" s="199" t="str">
        <f t="shared" si="1188"/>
        <v/>
      </c>
      <c r="Z1466" s="199" t="str">
        <f t="shared" si="1189"/>
        <v/>
      </c>
      <c r="AA1466" s="199" t="str">
        <f t="shared" si="1190"/>
        <v/>
      </c>
      <c r="AB1466" s="201">
        <f t="shared" ca="1" si="1191"/>
        <v>2.1243987061037366</v>
      </c>
      <c r="AD1466" s="162">
        <f t="shared" si="1192"/>
        <v>0</v>
      </c>
      <c r="AE1466" s="162">
        <f t="shared" si="1193"/>
        <v>0</v>
      </c>
      <c r="AF1466" s="162">
        <f t="shared" si="1194"/>
        <v>0</v>
      </c>
      <c r="AG1466" s="162">
        <f t="shared" si="1195"/>
        <v>0</v>
      </c>
      <c r="AH1466" s="162" t="str">
        <f t="shared" si="1196"/>
        <v/>
      </c>
      <c r="AI1466" s="162" t="str">
        <f t="shared" si="1197"/>
        <v/>
      </c>
      <c r="AJ1466" s="162" t="str">
        <f t="shared" si="1198"/>
        <v/>
      </c>
      <c r="AK1466" s="162" t="str">
        <f t="shared" si="1199"/>
        <v/>
      </c>
      <c r="AM1466" s="199">
        <f t="shared" si="1202"/>
        <v>15.568910591823251</v>
      </c>
      <c r="AN1466" s="197">
        <f t="shared" si="1204"/>
        <v>0</v>
      </c>
      <c r="AO1466" s="197">
        <f t="shared" si="1205"/>
        <v>0</v>
      </c>
      <c r="AP1466" s="197">
        <f t="shared" si="1206"/>
        <v>6.3238276597283611E-3</v>
      </c>
      <c r="AQ1466" s="197">
        <f t="shared" si="1207"/>
        <v>0</v>
      </c>
      <c r="AR1466" s="197" t="str">
        <f t="shared" si="1208"/>
        <v/>
      </c>
      <c r="AS1466" s="197" t="str">
        <f t="shared" si="1209"/>
        <v/>
      </c>
      <c r="AT1466" s="197" t="str">
        <f t="shared" si="1210"/>
        <v/>
      </c>
      <c r="AU1466" s="197" t="str">
        <f t="shared" si="1211"/>
        <v/>
      </c>
      <c r="AV1466" s="199">
        <f t="shared" ca="1" si="1203"/>
        <v>2.0524338367955814</v>
      </c>
      <c r="AX1466" s="162">
        <f t="shared" si="1212"/>
        <v>0</v>
      </c>
      <c r="AY1466" s="162">
        <f t="shared" si="1213"/>
        <v>0</v>
      </c>
      <c r="AZ1466" s="162">
        <f t="shared" si="1214"/>
        <v>7.0933074519024855E-5</v>
      </c>
      <c r="BA1466" s="162">
        <f t="shared" si="1215"/>
        <v>0</v>
      </c>
      <c r="BB1466" s="162" t="str">
        <f t="shared" si="1216"/>
        <v/>
      </c>
      <c r="BC1466" s="162" t="str">
        <f t="shared" si="1217"/>
        <v/>
      </c>
      <c r="BD1466" s="162" t="str">
        <f t="shared" si="1218"/>
        <v/>
      </c>
      <c r="BE1466" s="162" t="str">
        <f t="shared" si="1219"/>
        <v/>
      </c>
      <c r="BG1466" s="169">
        <f t="shared" si="1200"/>
        <v>35.662018015789371</v>
      </c>
      <c r="BH1466" s="169">
        <f t="shared" ca="1" si="1201"/>
        <v>2.1587570677555323</v>
      </c>
    </row>
    <row r="1467" spans="11:60" x14ac:dyDescent="0.25">
      <c r="K1467" s="199">
        <f t="shared" si="1174"/>
        <v>35.713404208895696</v>
      </c>
      <c r="L1467" s="201">
        <f t="shared" si="1175"/>
        <v>0.29952269277943205</v>
      </c>
      <c r="M1467" s="201">
        <f t="shared" si="1176"/>
        <v>0.3020417437140222</v>
      </c>
      <c r="N1467" s="201">
        <f t="shared" si="1177"/>
        <v>0.31747861089693891</v>
      </c>
      <c r="O1467" s="201">
        <f t="shared" si="1178"/>
        <v>0.29979943870209025</v>
      </c>
      <c r="P1467" s="201" t="str">
        <f t="shared" si="1179"/>
        <v/>
      </c>
      <c r="Q1467" s="201" t="str">
        <f t="shared" si="1180"/>
        <v/>
      </c>
      <c r="R1467" s="201" t="str">
        <f t="shared" si="1181"/>
        <v/>
      </c>
      <c r="S1467" s="201" t="str">
        <f t="shared" si="1182"/>
        <v/>
      </c>
      <c r="T1467" s="199">
        <f t="shared" si="1183"/>
        <v>0</v>
      </c>
      <c r="U1467" s="199">
        <f t="shared" si="1184"/>
        <v>0</v>
      </c>
      <c r="V1467" s="199">
        <f t="shared" si="1185"/>
        <v>0</v>
      </c>
      <c r="W1467" s="199">
        <f t="shared" si="1186"/>
        <v>0</v>
      </c>
      <c r="X1467" s="199" t="str">
        <f t="shared" si="1187"/>
        <v/>
      </c>
      <c r="Y1467" s="199" t="str">
        <f t="shared" si="1188"/>
        <v/>
      </c>
      <c r="Z1467" s="199" t="str">
        <f t="shared" si="1189"/>
        <v/>
      </c>
      <c r="AA1467" s="199" t="str">
        <f t="shared" si="1190"/>
        <v/>
      </c>
      <c r="AB1467" s="201">
        <f t="shared" ca="1" si="1191"/>
        <v>2.0789676214920205</v>
      </c>
      <c r="AD1467" s="162">
        <f t="shared" si="1192"/>
        <v>0</v>
      </c>
      <c r="AE1467" s="162">
        <f t="shared" si="1193"/>
        <v>0</v>
      </c>
      <c r="AF1467" s="162">
        <f t="shared" si="1194"/>
        <v>0</v>
      </c>
      <c r="AG1467" s="162">
        <f t="shared" si="1195"/>
        <v>0</v>
      </c>
      <c r="AH1467" s="162" t="str">
        <f t="shared" si="1196"/>
        <v/>
      </c>
      <c r="AI1467" s="162" t="str">
        <f t="shared" si="1197"/>
        <v/>
      </c>
      <c r="AJ1467" s="162" t="str">
        <f t="shared" si="1198"/>
        <v/>
      </c>
      <c r="AK1467" s="162" t="str">
        <f t="shared" si="1199"/>
        <v/>
      </c>
      <c r="AM1467" s="199">
        <f t="shared" si="1202"/>
        <v>15.580127386197763</v>
      </c>
      <c r="AN1467" s="197">
        <f t="shared" si="1204"/>
        <v>0</v>
      </c>
      <c r="AO1467" s="197">
        <f t="shared" si="1205"/>
        <v>0</v>
      </c>
      <c r="AP1467" s="197">
        <f t="shared" si="1206"/>
        <v>7.7091723790543194E-3</v>
      </c>
      <c r="AQ1467" s="197">
        <f t="shared" si="1207"/>
        <v>0</v>
      </c>
      <c r="AR1467" s="197" t="str">
        <f t="shared" si="1208"/>
        <v/>
      </c>
      <c r="AS1467" s="197" t="str">
        <f t="shared" si="1209"/>
        <v/>
      </c>
      <c r="AT1467" s="197" t="str">
        <f t="shared" si="1210"/>
        <v/>
      </c>
      <c r="AU1467" s="197" t="str">
        <f t="shared" si="1211"/>
        <v/>
      </c>
      <c r="AV1467" s="199">
        <f t="shared" ca="1" si="1203"/>
        <v>2.2040196014679112</v>
      </c>
      <c r="AX1467" s="162">
        <f t="shared" si="1212"/>
        <v>0</v>
      </c>
      <c r="AY1467" s="162">
        <f t="shared" si="1213"/>
        <v>0</v>
      </c>
      <c r="AZ1467" s="162">
        <f t="shared" si="1214"/>
        <v>8.6472201373520257E-5</v>
      </c>
      <c r="BA1467" s="162">
        <f t="shared" si="1215"/>
        <v>0</v>
      </c>
      <c r="BB1467" s="162" t="str">
        <f t="shared" si="1216"/>
        <v/>
      </c>
      <c r="BC1467" s="162" t="str">
        <f t="shared" si="1217"/>
        <v/>
      </c>
      <c r="BD1467" s="162" t="str">
        <f t="shared" si="1218"/>
        <v/>
      </c>
      <c r="BE1467" s="162" t="str">
        <f t="shared" si="1219"/>
        <v/>
      </c>
      <c r="BG1467" s="169">
        <f t="shared" si="1200"/>
        <v>35.687711112342534</v>
      </c>
      <c r="BH1467" s="169">
        <f t="shared" ca="1" si="1201"/>
        <v>2.1243987061037366</v>
      </c>
    </row>
    <row r="1468" spans="11:60" x14ac:dyDescent="0.25">
      <c r="K1468" s="199">
        <f t="shared" si="1174"/>
        <v>35.739097305448858</v>
      </c>
      <c r="L1468" s="201">
        <f t="shared" si="1175"/>
        <v>0.29973817673107195</v>
      </c>
      <c r="M1468" s="201">
        <f t="shared" si="1176"/>
        <v>0.30225903993252151</v>
      </c>
      <c r="N1468" s="201">
        <f t="shared" si="1177"/>
        <v>0.31770701277528196</v>
      </c>
      <c r="O1468" s="201">
        <f t="shared" si="1178"/>
        <v>0.30001512175151618</v>
      </c>
      <c r="P1468" s="201" t="str">
        <f t="shared" si="1179"/>
        <v/>
      </c>
      <c r="Q1468" s="201" t="str">
        <f t="shared" si="1180"/>
        <v/>
      </c>
      <c r="R1468" s="201" t="str">
        <f t="shared" si="1181"/>
        <v/>
      </c>
      <c r="S1468" s="201" t="str">
        <f t="shared" si="1182"/>
        <v/>
      </c>
      <c r="T1468" s="199">
        <f t="shared" si="1183"/>
        <v>0</v>
      </c>
      <c r="U1468" s="199">
        <f t="shared" si="1184"/>
        <v>0</v>
      </c>
      <c r="V1468" s="199">
        <f t="shared" si="1185"/>
        <v>0</v>
      </c>
      <c r="W1468" s="199">
        <f t="shared" si="1186"/>
        <v>0</v>
      </c>
      <c r="X1468" s="199" t="str">
        <f t="shared" si="1187"/>
        <v/>
      </c>
      <c r="Y1468" s="199" t="str">
        <f t="shared" si="1188"/>
        <v/>
      </c>
      <c r="Z1468" s="199" t="str">
        <f t="shared" si="1189"/>
        <v/>
      </c>
      <c r="AA1468" s="199" t="str">
        <f t="shared" si="1190"/>
        <v/>
      </c>
      <c r="AB1468" s="201">
        <f t="shared" ca="1" si="1191"/>
        <v>2.0573031694157007</v>
      </c>
      <c r="AD1468" s="162">
        <f t="shared" si="1192"/>
        <v>0</v>
      </c>
      <c r="AE1468" s="162">
        <f t="shared" si="1193"/>
        <v>0</v>
      </c>
      <c r="AF1468" s="162">
        <f t="shared" si="1194"/>
        <v>0</v>
      </c>
      <c r="AG1468" s="162">
        <f t="shared" si="1195"/>
        <v>0</v>
      </c>
      <c r="AH1468" s="162" t="str">
        <f t="shared" si="1196"/>
        <v/>
      </c>
      <c r="AI1468" s="162" t="str">
        <f t="shared" si="1197"/>
        <v/>
      </c>
      <c r="AJ1468" s="162" t="str">
        <f t="shared" si="1198"/>
        <v/>
      </c>
      <c r="AK1468" s="162" t="str">
        <f t="shared" si="1199"/>
        <v/>
      </c>
      <c r="AM1468" s="199">
        <f t="shared" si="1202"/>
        <v>15.591344180572275</v>
      </c>
      <c r="AN1468" s="197">
        <f t="shared" si="1204"/>
        <v>0</v>
      </c>
      <c r="AO1468" s="197">
        <f t="shared" si="1205"/>
        <v>0</v>
      </c>
      <c r="AP1468" s="197">
        <f t="shared" si="1206"/>
        <v>9.3980009930236044E-3</v>
      </c>
      <c r="AQ1468" s="197">
        <f t="shared" si="1207"/>
        <v>0</v>
      </c>
      <c r="AR1468" s="197" t="str">
        <f t="shared" si="1208"/>
        <v/>
      </c>
      <c r="AS1468" s="197" t="str">
        <f t="shared" si="1209"/>
        <v/>
      </c>
      <c r="AT1468" s="197" t="str">
        <f t="shared" si="1210"/>
        <v/>
      </c>
      <c r="AU1468" s="197" t="str">
        <f t="shared" si="1211"/>
        <v/>
      </c>
      <c r="AV1468" s="199">
        <f t="shared" ca="1" si="1203"/>
        <v>2.1582783292202539</v>
      </c>
      <c r="AX1468" s="162">
        <f t="shared" si="1212"/>
        <v>0</v>
      </c>
      <c r="AY1468" s="162">
        <f t="shared" si="1213"/>
        <v>0</v>
      </c>
      <c r="AZ1468" s="162">
        <f t="shared" si="1214"/>
        <v>1.0541544467020594E-4</v>
      </c>
      <c r="BA1468" s="162">
        <f t="shared" si="1215"/>
        <v>0</v>
      </c>
      <c r="BB1468" s="162" t="str">
        <f t="shared" si="1216"/>
        <v/>
      </c>
      <c r="BC1468" s="162" t="str">
        <f t="shared" si="1217"/>
        <v/>
      </c>
      <c r="BD1468" s="162" t="str">
        <f t="shared" si="1218"/>
        <v/>
      </c>
      <c r="BE1468" s="162" t="str">
        <f t="shared" si="1219"/>
        <v/>
      </c>
      <c r="BG1468" s="169">
        <f t="shared" si="1200"/>
        <v>35.713404208895696</v>
      </c>
      <c r="BH1468" s="169">
        <f t="shared" ca="1" si="1201"/>
        <v>2.0789676214920205</v>
      </c>
    </row>
    <row r="1469" spans="11:60" x14ac:dyDescent="0.25">
      <c r="K1469" s="199">
        <f t="shared" si="1174"/>
        <v>35.764790402002021</v>
      </c>
      <c r="L1469" s="201">
        <f t="shared" si="1175"/>
        <v>0.29995366068271179</v>
      </c>
      <c r="M1469" s="201">
        <f t="shared" si="1176"/>
        <v>0.30247633615102082</v>
      </c>
      <c r="N1469" s="201">
        <f t="shared" si="1177"/>
        <v>0.31793541465362513</v>
      </c>
      <c r="O1469" s="201">
        <f t="shared" si="1178"/>
        <v>0.30023080480094216</v>
      </c>
      <c r="P1469" s="201" t="str">
        <f t="shared" si="1179"/>
        <v/>
      </c>
      <c r="Q1469" s="201" t="str">
        <f t="shared" si="1180"/>
        <v/>
      </c>
      <c r="R1469" s="201" t="str">
        <f t="shared" si="1181"/>
        <v/>
      </c>
      <c r="S1469" s="201" t="str">
        <f t="shared" si="1182"/>
        <v/>
      </c>
      <c r="T1469" s="199">
        <f t="shared" si="1183"/>
        <v>0</v>
      </c>
      <c r="U1469" s="199">
        <f t="shared" si="1184"/>
        <v>0</v>
      </c>
      <c r="V1469" s="199">
        <f t="shared" si="1185"/>
        <v>0</v>
      </c>
      <c r="W1469" s="199">
        <f t="shared" si="1186"/>
        <v>0</v>
      </c>
      <c r="X1469" s="199" t="str">
        <f t="shared" si="1187"/>
        <v/>
      </c>
      <c r="Y1469" s="199" t="str">
        <f t="shared" si="1188"/>
        <v/>
      </c>
      <c r="Z1469" s="199" t="str">
        <f t="shared" si="1189"/>
        <v/>
      </c>
      <c r="AA1469" s="199" t="str">
        <f t="shared" si="1190"/>
        <v/>
      </c>
      <c r="AB1469" s="201">
        <f t="shared" ca="1" si="1191"/>
        <v>2.0979727817031719</v>
      </c>
      <c r="AD1469" s="162">
        <f t="shared" si="1192"/>
        <v>0</v>
      </c>
      <c r="AE1469" s="162">
        <f t="shared" si="1193"/>
        <v>0</v>
      </c>
      <c r="AF1469" s="162">
        <f t="shared" si="1194"/>
        <v>0</v>
      </c>
      <c r="AG1469" s="162">
        <f t="shared" si="1195"/>
        <v>0</v>
      </c>
      <c r="AH1469" s="162" t="str">
        <f t="shared" si="1196"/>
        <v/>
      </c>
      <c r="AI1469" s="162" t="str">
        <f t="shared" si="1197"/>
        <v/>
      </c>
      <c r="AJ1469" s="162" t="str">
        <f t="shared" si="1198"/>
        <v/>
      </c>
      <c r="AK1469" s="162" t="str">
        <f t="shared" si="1199"/>
        <v/>
      </c>
      <c r="AM1469" s="199">
        <f t="shared" si="1202"/>
        <v>15.602560974946787</v>
      </c>
      <c r="AN1469" s="197">
        <f t="shared" si="1204"/>
        <v>0</v>
      </c>
      <c r="AO1469" s="197">
        <f t="shared" si="1205"/>
        <v>0</v>
      </c>
      <c r="AP1469" s="197">
        <f t="shared" si="1206"/>
        <v>1.1456796918225508E-2</v>
      </c>
      <c r="AQ1469" s="197">
        <f t="shared" si="1207"/>
        <v>0</v>
      </c>
      <c r="AR1469" s="197" t="str">
        <f t="shared" si="1208"/>
        <v/>
      </c>
      <c r="AS1469" s="197" t="str">
        <f t="shared" si="1209"/>
        <v/>
      </c>
      <c r="AT1469" s="197" t="str">
        <f t="shared" si="1210"/>
        <v/>
      </c>
      <c r="AU1469" s="197" t="str">
        <f t="shared" si="1211"/>
        <v/>
      </c>
      <c r="AV1469" s="199">
        <f t="shared" ca="1" si="1203"/>
        <v>2.0836172620652746</v>
      </c>
      <c r="AX1469" s="162">
        <f t="shared" si="1212"/>
        <v>0</v>
      </c>
      <c r="AY1469" s="162">
        <f t="shared" si="1213"/>
        <v>0</v>
      </c>
      <c r="AZ1469" s="162">
        <f t="shared" si="1214"/>
        <v>1.2850853522227901E-4</v>
      </c>
      <c r="BA1469" s="162">
        <f t="shared" si="1215"/>
        <v>0</v>
      </c>
      <c r="BB1469" s="162" t="str">
        <f t="shared" si="1216"/>
        <v/>
      </c>
      <c r="BC1469" s="162" t="str">
        <f t="shared" si="1217"/>
        <v/>
      </c>
      <c r="BD1469" s="162" t="str">
        <f t="shared" si="1218"/>
        <v/>
      </c>
      <c r="BE1469" s="162" t="str">
        <f t="shared" si="1219"/>
        <v/>
      </c>
      <c r="BG1469" s="169">
        <f t="shared" si="1200"/>
        <v>35.739097305448858</v>
      </c>
      <c r="BH1469" s="169">
        <f t="shared" ca="1" si="1201"/>
        <v>2.0573031694157007</v>
      </c>
    </row>
    <row r="1470" spans="11:60" x14ac:dyDescent="0.25">
      <c r="K1470" s="199">
        <f t="shared" si="1174"/>
        <v>35.790483498555183</v>
      </c>
      <c r="L1470" s="201">
        <f t="shared" si="1175"/>
        <v>0.30016914463435168</v>
      </c>
      <c r="M1470" s="201">
        <f t="shared" si="1176"/>
        <v>0.30269363236952007</v>
      </c>
      <c r="N1470" s="201">
        <f t="shared" si="1177"/>
        <v>0.31816381653196824</v>
      </c>
      <c r="O1470" s="201">
        <f t="shared" si="1178"/>
        <v>0.30044648785036815</v>
      </c>
      <c r="P1470" s="201" t="str">
        <f t="shared" si="1179"/>
        <v/>
      </c>
      <c r="Q1470" s="201" t="str">
        <f t="shared" si="1180"/>
        <v/>
      </c>
      <c r="R1470" s="201" t="str">
        <f t="shared" si="1181"/>
        <v/>
      </c>
      <c r="S1470" s="201" t="str">
        <f t="shared" si="1182"/>
        <v/>
      </c>
      <c r="T1470" s="199">
        <f t="shared" si="1183"/>
        <v>0</v>
      </c>
      <c r="U1470" s="199">
        <f t="shared" si="1184"/>
        <v>0</v>
      </c>
      <c r="V1470" s="199">
        <f t="shared" si="1185"/>
        <v>0</v>
      </c>
      <c r="W1470" s="199">
        <f t="shared" si="1186"/>
        <v>0</v>
      </c>
      <c r="X1470" s="199" t="str">
        <f t="shared" si="1187"/>
        <v/>
      </c>
      <c r="Y1470" s="199" t="str">
        <f t="shared" si="1188"/>
        <v/>
      </c>
      <c r="Z1470" s="199" t="str">
        <f t="shared" si="1189"/>
        <v/>
      </c>
      <c r="AA1470" s="199" t="str">
        <f t="shared" si="1190"/>
        <v/>
      </c>
      <c r="AB1470" s="201">
        <f t="shared" ca="1" si="1191"/>
        <v>2.1150978845770871</v>
      </c>
      <c r="AD1470" s="162">
        <f t="shared" si="1192"/>
        <v>0</v>
      </c>
      <c r="AE1470" s="162">
        <f t="shared" si="1193"/>
        <v>0</v>
      </c>
      <c r="AF1470" s="162">
        <f t="shared" si="1194"/>
        <v>0</v>
      </c>
      <c r="AG1470" s="162">
        <f t="shared" si="1195"/>
        <v>0</v>
      </c>
      <c r="AH1470" s="162" t="str">
        <f t="shared" si="1196"/>
        <v/>
      </c>
      <c r="AI1470" s="162" t="str">
        <f t="shared" si="1197"/>
        <v/>
      </c>
      <c r="AJ1470" s="162" t="str">
        <f t="shared" si="1198"/>
        <v/>
      </c>
      <c r="AK1470" s="162" t="str">
        <f t="shared" si="1199"/>
        <v/>
      </c>
      <c r="AM1470" s="199">
        <f t="shared" si="1202"/>
        <v>15.613777769321299</v>
      </c>
      <c r="AN1470" s="197">
        <f t="shared" si="1204"/>
        <v>0</v>
      </c>
      <c r="AO1470" s="197">
        <f t="shared" si="1205"/>
        <v>0</v>
      </c>
      <c r="AP1470" s="197">
        <f t="shared" si="1206"/>
        <v>1.3966607904618638E-2</v>
      </c>
      <c r="AQ1470" s="197">
        <f t="shared" si="1207"/>
        <v>0</v>
      </c>
      <c r="AR1470" s="197" t="str">
        <f t="shared" si="1208"/>
        <v/>
      </c>
      <c r="AS1470" s="197" t="str">
        <f t="shared" si="1209"/>
        <v/>
      </c>
      <c r="AT1470" s="197" t="str">
        <f t="shared" si="1210"/>
        <v/>
      </c>
      <c r="AU1470" s="197" t="str">
        <f t="shared" si="1211"/>
        <v/>
      </c>
      <c r="AV1470" s="199">
        <f t="shared" ca="1" si="1203"/>
        <v>2.1070416528422204</v>
      </c>
      <c r="AX1470" s="162">
        <f t="shared" si="1212"/>
        <v>0</v>
      </c>
      <c r="AY1470" s="162">
        <f t="shared" si="1213"/>
        <v>0</v>
      </c>
      <c r="AZ1470" s="162">
        <f t="shared" si="1214"/>
        <v>1.5666056897554204E-4</v>
      </c>
      <c r="BA1470" s="162">
        <f t="shared" si="1215"/>
        <v>0</v>
      </c>
      <c r="BB1470" s="162" t="str">
        <f t="shared" si="1216"/>
        <v/>
      </c>
      <c r="BC1470" s="162" t="str">
        <f t="shared" si="1217"/>
        <v/>
      </c>
      <c r="BD1470" s="162" t="str">
        <f t="shared" si="1218"/>
        <v/>
      </c>
      <c r="BE1470" s="162" t="str">
        <f t="shared" si="1219"/>
        <v/>
      </c>
      <c r="BG1470" s="169">
        <f t="shared" si="1200"/>
        <v>35.764790402002021</v>
      </c>
      <c r="BH1470" s="169">
        <f t="shared" ca="1" si="1201"/>
        <v>2.0979727817031719</v>
      </c>
    </row>
    <row r="1471" spans="11:60" x14ac:dyDescent="0.25">
      <c r="K1471" s="199">
        <f t="shared" si="1174"/>
        <v>35.816176595108345</v>
      </c>
      <c r="L1471" s="201">
        <f t="shared" si="1175"/>
        <v>0.30038462858599158</v>
      </c>
      <c r="M1471" s="201">
        <f t="shared" si="1176"/>
        <v>0.30291092858801943</v>
      </c>
      <c r="N1471" s="201">
        <f t="shared" si="1177"/>
        <v>0.31839221841031135</v>
      </c>
      <c r="O1471" s="201">
        <f t="shared" si="1178"/>
        <v>0.30066217089979408</v>
      </c>
      <c r="P1471" s="201" t="str">
        <f t="shared" si="1179"/>
        <v/>
      </c>
      <c r="Q1471" s="201" t="str">
        <f t="shared" si="1180"/>
        <v/>
      </c>
      <c r="R1471" s="201" t="str">
        <f t="shared" si="1181"/>
        <v/>
      </c>
      <c r="S1471" s="201" t="str">
        <f t="shared" si="1182"/>
        <v/>
      </c>
      <c r="T1471" s="199">
        <f t="shared" si="1183"/>
        <v>0</v>
      </c>
      <c r="U1471" s="199">
        <f t="shared" si="1184"/>
        <v>0</v>
      </c>
      <c r="V1471" s="199">
        <f t="shared" si="1185"/>
        <v>0</v>
      </c>
      <c r="W1471" s="199">
        <f t="shared" si="1186"/>
        <v>0</v>
      </c>
      <c r="X1471" s="199" t="str">
        <f t="shared" si="1187"/>
        <v/>
      </c>
      <c r="Y1471" s="199" t="str">
        <f t="shared" si="1188"/>
        <v/>
      </c>
      <c r="Z1471" s="199" t="str">
        <f t="shared" si="1189"/>
        <v/>
      </c>
      <c r="AA1471" s="199" t="str">
        <f t="shared" si="1190"/>
        <v/>
      </c>
      <c r="AB1471" s="201">
        <f t="shared" ca="1" si="1191"/>
        <v>2.1328498272454883</v>
      </c>
      <c r="AD1471" s="162">
        <f t="shared" si="1192"/>
        <v>0</v>
      </c>
      <c r="AE1471" s="162">
        <f t="shared" si="1193"/>
        <v>0</v>
      </c>
      <c r="AF1471" s="162">
        <f t="shared" si="1194"/>
        <v>0</v>
      </c>
      <c r="AG1471" s="162">
        <f t="shared" si="1195"/>
        <v>0</v>
      </c>
      <c r="AH1471" s="162" t="str">
        <f t="shared" si="1196"/>
        <v/>
      </c>
      <c r="AI1471" s="162" t="str">
        <f t="shared" si="1197"/>
        <v/>
      </c>
      <c r="AJ1471" s="162" t="str">
        <f t="shared" si="1198"/>
        <v/>
      </c>
      <c r="AK1471" s="162" t="str">
        <f t="shared" si="1199"/>
        <v/>
      </c>
      <c r="AM1471" s="199">
        <f t="shared" si="1202"/>
        <v>15.624994563695811</v>
      </c>
      <c r="AN1471" s="197">
        <f t="shared" si="1204"/>
        <v>0</v>
      </c>
      <c r="AO1471" s="197">
        <f t="shared" si="1205"/>
        <v>0</v>
      </c>
      <c r="AP1471" s="197">
        <f t="shared" si="1206"/>
        <v>1.702623659242616E-2</v>
      </c>
      <c r="AQ1471" s="197">
        <f t="shared" si="1207"/>
        <v>0</v>
      </c>
      <c r="AR1471" s="197" t="str">
        <f t="shared" si="1208"/>
        <v/>
      </c>
      <c r="AS1471" s="197" t="str">
        <f t="shared" si="1209"/>
        <v/>
      </c>
      <c r="AT1471" s="197" t="str">
        <f t="shared" si="1210"/>
        <v/>
      </c>
      <c r="AU1471" s="197" t="str">
        <f t="shared" si="1211"/>
        <v/>
      </c>
      <c r="AV1471" s="199">
        <f t="shared" ca="1" si="1203"/>
        <v>2.1567116930156827</v>
      </c>
      <c r="AX1471" s="162">
        <f t="shared" si="1212"/>
        <v>0</v>
      </c>
      <c r="AY1471" s="162">
        <f t="shared" si="1213"/>
        <v>0</v>
      </c>
      <c r="AZ1471" s="162">
        <f t="shared" si="1214"/>
        <v>1.9097979482903717E-4</v>
      </c>
      <c r="BA1471" s="162">
        <f t="shared" si="1215"/>
        <v>0</v>
      </c>
      <c r="BB1471" s="162" t="str">
        <f t="shared" si="1216"/>
        <v/>
      </c>
      <c r="BC1471" s="162" t="str">
        <f t="shared" si="1217"/>
        <v/>
      </c>
      <c r="BD1471" s="162" t="str">
        <f t="shared" si="1218"/>
        <v/>
      </c>
      <c r="BE1471" s="162" t="str">
        <f t="shared" si="1219"/>
        <v/>
      </c>
      <c r="BG1471" s="169">
        <f t="shared" si="1200"/>
        <v>35.790483498555183</v>
      </c>
      <c r="BH1471" s="169">
        <f t="shared" ca="1" si="1201"/>
        <v>2.1150978845770871</v>
      </c>
    </row>
    <row r="1472" spans="11:60" x14ac:dyDescent="0.25">
      <c r="K1472" s="199">
        <f t="shared" si="1174"/>
        <v>35.841869691661508</v>
      </c>
      <c r="L1472" s="201">
        <f t="shared" si="1175"/>
        <v>0.30060011253763147</v>
      </c>
      <c r="M1472" s="201">
        <f t="shared" si="1176"/>
        <v>0.30312822480651869</v>
      </c>
      <c r="N1472" s="201">
        <f t="shared" si="1177"/>
        <v>0.31862062028865445</v>
      </c>
      <c r="O1472" s="201">
        <f t="shared" si="1178"/>
        <v>0.30087785394922006</v>
      </c>
      <c r="P1472" s="201" t="str">
        <f t="shared" si="1179"/>
        <v/>
      </c>
      <c r="Q1472" s="201" t="str">
        <f t="shared" si="1180"/>
        <v/>
      </c>
      <c r="R1472" s="201" t="str">
        <f t="shared" si="1181"/>
        <v/>
      </c>
      <c r="S1472" s="201" t="str">
        <f t="shared" si="1182"/>
        <v/>
      </c>
      <c r="T1472" s="199">
        <f t="shared" si="1183"/>
        <v>0</v>
      </c>
      <c r="U1472" s="199">
        <f t="shared" si="1184"/>
        <v>0</v>
      </c>
      <c r="V1472" s="199">
        <f t="shared" si="1185"/>
        <v>0</v>
      </c>
      <c r="W1472" s="199">
        <f t="shared" si="1186"/>
        <v>0</v>
      </c>
      <c r="X1472" s="199" t="str">
        <f t="shared" si="1187"/>
        <v/>
      </c>
      <c r="Y1472" s="199" t="str">
        <f t="shared" si="1188"/>
        <v/>
      </c>
      <c r="Z1472" s="199" t="str">
        <f t="shared" si="1189"/>
        <v/>
      </c>
      <c r="AA1472" s="199" t="str">
        <f t="shared" si="1190"/>
        <v/>
      </c>
      <c r="AB1472" s="201">
        <f t="shared" ca="1" si="1191"/>
        <v>2.0267559460929703</v>
      </c>
      <c r="AD1472" s="162">
        <f t="shared" si="1192"/>
        <v>0</v>
      </c>
      <c r="AE1472" s="162">
        <f t="shared" si="1193"/>
        <v>0</v>
      </c>
      <c r="AF1472" s="162">
        <f t="shared" si="1194"/>
        <v>0</v>
      </c>
      <c r="AG1472" s="162">
        <f t="shared" si="1195"/>
        <v>0</v>
      </c>
      <c r="AH1472" s="162" t="str">
        <f t="shared" si="1196"/>
        <v/>
      </c>
      <c r="AI1472" s="162" t="str">
        <f t="shared" si="1197"/>
        <v/>
      </c>
      <c r="AJ1472" s="162" t="str">
        <f t="shared" si="1198"/>
        <v/>
      </c>
      <c r="AK1472" s="162" t="str">
        <f t="shared" si="1199"/>
        <v/>
      </c>
      <c r="AM1472" s="199">
        <f t="shared" si="1202"/>
        <v>15.636211358070323</v>
      </c>
      <c r="AN1472" s="197">
        <f t="shared" si="1204"/>
        <v>0</v>
      </c>
      <c r="AO1472" s="197">
        <f t="shared" si="1205"/>
        <v>0</v>
      </c>
      <c r="AP1472" s="197">
        <f t="shared" si="1206"/>
        <v>2.0756130005140816E-2</v>
      </c>
      <c r="AQ1472" s="197">
        <f t="shared" si="1207"/>
        <v>0</v>
      </c>
      <c r="AR1472" s="197" t="str">
        <f t="shared" si="1208"/>
        <v/>
      </c>
      <c r="AS1472" s="197" t="str">
        <f t="shared" si="1209"/>
        <v/>
      </c>
      <c r="AT1472" s="197" t="str">
        <f t="shared" si="1210"/>
        <v/>
      </c>
      <c r="AU1472" s="197" t="str">
        <f t="shared" si="1211"/>
        <v/>
      </c>
      <c r="AV1472" s="199">
        <f t="shared" ca="1" si="1203"/>
        <v>2.1203776963073868</v>
      </c>
      <c r="AX1472" s="162">
        <f t="shared" si="1212"/>
        <v>0</v>
      </c>
      <c r="AY1472" s="162">
        <f t="shared" si="1213"/>
        <v>0</v>
      </c>
      <c r="AZ1472" s="162">
        <f t="shared" si="1214"/>
        <v>2.3281724227830453E-4</v>
      </c>
      <c r="BA1472" s="162">
        <f t="shared" si="1215"/>
        <v>0</v>
      </c>
      <c r="BB1472" s="162" t="str">
        <f t="shared" si="1216"/>
        <v/>
      </c>
      <c r="BC1472" s="162" t="str">
        <f t="shared" si="1217"/>
        <v/>
      </c>
      <c r="BD1472" s="162" t="str">
        <f t="shared" si="1218"/>
        <v/>
      </c>
      <c r="BE1472" s="162" t="str">
        <f t="shared" si="1219"/>
        <v/>
      </c>
      <c r="BG1472" s="169">
        <f t="shared" si="1200"/>
        <v>35.816176595108345</v>
      </c>
      <c r="BH1472" s="169">
        <f t="shared" ca="1" si="1201"/>
        <v>2.1328498272454883</v>
      </c>
    </row>
    <row r="1473" spans="11:60" x14ac:dyDescent="0.25">
      <c r="K1473" s="199">
        <f t="shared" si="1174"/>
        <v>35.86756278821467</v>
      </c>
      <c r="L1473" s="201">
        <f t="shared" si="1175"/>
        <v>0.30081559648927131</v>
      </c>
      <c r="M1473" s="201">
        <f t="shared" si="1176"/>
        <v>0.30334552102501799</v>
      </c>
      <c r="N1473" s="201">
        <f t="shared" si="1177"/>
        <v>0.31884902216699762</v>
      </c>
      <c r="O1473" s="201">
        <f t="shared" si="1178"/>
        <v>0.30109353699864599</v>
      </c>
      <c r="P1473" s="201" t="str">
        <f t="shared" si="1179"/>
        <v/>
      </c>
      <c r="Q1473" s="201" t="str">
        <f t="shared" si="1180"/>
        <v/>
      </c>
      <c r="R1473" s="201" t="str">
        <f t="shared" si="1181"/>
        <v/>
      </c>
      <c r="S1473" s="201" t="str">
        <f t="shared" si="1182"/>
        <v/>
      </c>
      <c r="T1473" s="199">
        <f t="shared" si="1183"/>
        <v>0</v>
      </c>
      <c r="U1473" s="199">
        <f t="shared" si="1184"/>
        <v>0</v>
      </c>
      <c r="V1473" s="199">
        <f t="shared" si="1185"/>
        <v>0</v>
      </c>
      <c r="W1473" s="199">
        <f t="shared" si="1186"/>
        <v>0</v>
      </c>
      <c r="X1473" s="199" t="str">
        <f t="shared" si="1187"/>
        <v/>
      </c>
      <c r="Y1473" s="199" t="str">
        <f t="shared" si="1188"/>
        <v/>
      </c>
      <c r="Z1473" s="199" t="str">
        <f t="shared" si="1189"/>
        <v/>
      </c>
      <c r="AA1473" s="199" t="str">
        <f t="shared" si="1190"/>
        <v/>
      </c>
      <c r="AB1473" s="201">
        <f t="shared" ca="1" si="1191"/>
        <v>2.0323001145772879</v>
      </c>
      <c r="AD1473" s="162">
        <f t="shared" si="1192"/>
        <v>0</v>
      </c>
      <c r="AE1473" s="162">
        <f t="shared" si="1193"/>
        <v>0</v>
      </c>
      <c r="AF1473" s="162">
        <f t="shared" si="1194"/>
        <v>0</v>
      </c>
      <c r="AG1473" s="162">
        <f t="shared" si="1195"/>
        <v>0</v>
      </c>
      <c r="AH1473" s="162" t="str">
        <f t="shared" si="1196"/>
        <v/>
      </c>
      <c r="AI1473" s="162" t="str">
        <f t="shared" si="1197"/>
        <v/>
      </c>
      <c r="AJ1473" s="162" t="str">
        <f t="shared" si="1198"/>
        <v/>
      </c>
      <c r="AK1473" s="162" t="str">
        <f t="shared" si="1199"/>
        <v/>
      </c>
      <c r="AM1473" s="199">
        <f t="shared" si="1202"/>
        <v>15.647428152444835</v>
      </c>
      <c r="AN1473" s="197">
        <f t="shared" si="1204"/>
        <v>0</v>
      </c>
      <c r="AO1473" s="197">
        <f t="shared" si="1205"/>
        <v>0</v>
      </c>
      <c r="AP1473" s="197">
        <f t="shared" si="1206"/>
        <v>2.5303121084327012E-2</v>
      </c>
      <c r="AQ1473" s="197">
        <f t="shared" si="1207"/>
        <v>0</v>
      </c>
      <c r="AR1473" s="197" t="str">
        <f t="shared" si="1208"/>
        <v/>
      </c>
      <c r="AS1473" s="197" t="str">
        <f t="shared" si="1209"/>
        <v/>
      </c>
      <c r="AT1473" s="197" t="str">
        <f t="shared" si="1210"/>
        <v/>
      </c>
      <c r="AU1473" s="197" t="str">
        <f t="shared" si="1211"/>
        <v/>
      </c>
      <c r="AV1473" s="199">
        <f t="shared" ca="1" si="1203"/>
        <v>2.1079037470866564</v>
      </c>
      <c r="AX1473" s="162">
        <f t="shared" si="1212"/>
        <v>0</v>
      </c>
      <c r="AY1473" s="162">
        <f t="shared" si="1213"/>
        <v>0</v>
      </c>
      <c r="AZ1473" s="162">
        <f t="shared" si="1214"/>
        <v>2.8381990623627676E-4</v>
      </c>
      <c r="BA1473" s="162">
        <f t="shared" si="1215"/>
        <v>0</v>
      </c>
      <c r="BB1473" s="162" t="str">
        <f t="shared" si="1216"/>
        <v/>
      </c>
      <c r="BC1473" s="162" t="str">
        <f t="shared" si="1217"/>
        <v/>
      </c>
      <c r="BD1473" s="162" t="str">
        <f t="shared" si="1218"/>
        <v/>
      </c>
      <c r="BE1473" s="162" t="str">
        <f t="shared" si="1219"/>
        <v/>
      </c>
      <c r="BG1473" s="169">
        <f t="shared" si="1200"/>
        <v>35.841869691661508</v>
      </c>
      <c r="BH1473" s="169">
        <f t="shared" ca="1" si="1201"/>
        <v>2.0267559460929703</v>
      </c>
    </row>
    <row r="1474" spans="11:60" x14ac:dyDescent="0.25">
      <c r="K1474" s="199">
        <f t="shared" si="1174"/>
        <v>35.893255884767832</v>
      </c>
      <c r="L1474" s="201">
        <f t="shared" si="1175"/>
        <v>0.3010310804409112</v>
      </c>
      <c r="M1474" s="201">
        <f t="shared" si="1176"/>
        <v>0.30356281724351725</v>
      </c>
      <c r="N1474" s="201">
        <f t="shared" si="1177"/>
        <v>0.31907742404534073</v>
      </c>
      <c r="O1474" s="201">
        <f t="shared" si="1178"/>
        <v>0.30130922004807198</v>
      </c>
      <c r="P1474" s="201" t="str">
        <f t="shared" si="1179"/>
        <v/>
      </c>
      <c r="Q1474" s="201" t="str">
        <f t="shared" si="1180"/>
        <v/>
      </c>
      <c r="R1474" s="201" t="str">
        <f t="shared" si="1181"/>
        <v/>
      </c>
      <c r="S1474" s="201" t="str">
        <f t="shared" si="1182"/>
        <v/>
      </c>
      <c r="T1474" s="199">
        <f t="shared" si="1183"/>
        <v>0</v>
      </c>
      <c r="U1474" s="199">
        <f t="shared" si="1184"/>
        <v>0</v>
      </c>
      <c r="V1474" s="199">
        <f t="shared" si="1185"/>
        <v>0</v>
      </c>
      <c r="W1474" s="199">
        <f t="shared" si="1186"/>
        <v>0</v>
      </c>
      <c r="X1474" s="199" t="str">
        <f t="shared" si="1187"/>
        <v/>
      </c>
      <c r="Y1474" s="199" t="str">
        <f t="shared" si="1188"/>
        <v/>
      </c>
      <c r="Z1474" s="199" t="str">
        <f t="shared" si="1189"/>
        <v/>
      </c>
      <c r="AA1474" s="199" t="str">
        <f t="shared" si="1190"/>
        <v/>
      </c>
      <c r="AB1474" s="201">
        <f t="shared" ca="1" si="1191"/>
        <v>2.0649151984813829</v>
      </c>
      <c r="AD1474" s="162">
        <f t="shared" si="1192"/>
        <v>0</v>
      </c>
      <c r="AE1474" s="162">
        <f t="shared" si="1193"/>
        <v>0</v>
      </c>
      <c r="AF1474" s="162">
        <f t="shared" si="1194"/>
        <v>0</v>
      </c>
      <c r="AG1474" s="162">
        <f t="shared" si="1195"/>
        <v>0</v>
      </c>
      <c r="AH1474" s="162" t="str">
        <f t="shared" si="1196"/>
        <v/>
      </c>
      <c r="AI1474" s="162" t="str">
        <f t="shared" si="1197"/>
        <v/>
      </c>
      <c r="AJ1474" s="162" t="str">
        <f t="shared" si="1198"/>
        <v/>
      </c>
      <c r="AK1474" s="162" t="str">
        <f t="shared" si="1199"/>
        <v/>
      </c>
      <c r="AM1474" s="199">
        <f t="shared" si="1202"/>
        <v>15.658644946819347</v>
      </c>
      <c r="AN1474" s="197">
        <f t="shared" si="1204"/>
        <v>0</v>
      </c>
      <c r="AO1474" s="197">
        <f t="shared" si="1205"/>
        <v>0</v>
      </c>
      <c r="AP1474" s="197">
        <f t="shared" si="1206"/>
        <v>3.0846208905889821E-2</v>
      </c>
      <c r="AQ1474" s="197">
        <f t="shared" si="1207"/>
        <v>0</v>
      </c>
      <c r="AR1474" s="197" t="str">
        <f t="shared" si="1208"/>
        <v/>
      </c>
      <c r="AS1474" s="197" t="str">
        <f t="shared" si="1209"/>
        <v/>
      </c>
      <c r="AT1474" s="197" t="str">
        <f t="shared" si="1210"/>
        <v/>
      </c>
      <c r="AU1474" s="197" t="str">
        <f t="shared" si="1211"/>
        <v/>
      </c>
      <c r="AV1474" s="199">
        <f t="shared" ca="1" si="1203"/>
        <v>2.099446522613857</v>
      </c>
      <c r="AX1474" s="162">
        <f t="shared" si="1212"/>
        <v>0</v>
      </c>
      <c r="AY1474" s="162">
        <f t="shared" si="1213"/>
        <v>0</v>
      </c>
      <c r="AZ1474" s="162">
        <f t="shared" si="1214"/>
        <v>3.459955825306088E-4</v>
      </c>
      <c r="BA1474" s="162">
        <f t="shared" si="1215"/>
        <v>0</v>
      </c>
      <c r="BB1474" s="162" t="str">
        <f t="shared" si="1216"/>
        <v/>
      </c>
      <c r="BC1474" s="162" t="str">
        <f t="shared" si="1217"/>
        <v/>
      </c>
      <c r="BD1474" s="162" t="str">
        <f t="shared" si="1218"/>
        <v/>
      </c>
      <c r="BE1474" s="162" t="str">
        <f t="shared" si="1219"/>
        <v/>
      </c>
      <c r="BG1474" s="169">
        <f t="shared" si="1200"/>
        <v>35.86756278821467</v>
      </c>
      <c r="BH1474" s="169">
        <f t="shared" ca="1" si="1201"/>
        <v>2.0323001145772879</v>
      </c>
    </row>
    <row r="1475" spans="11:60" x14ac:dyDescent="0.25">
      <c r="K1475" s="199">
        <f t="shared" si="1174"/>
        <v>35.918948981320995</v>
      </c>
      <c r="L1475" s="201">
        <f t="shared" si="1175"/>
        <v>0.3012465643925511</v>
      </c>
      <c r="M1475" s="201">
        <f t="shared" si="1176"/>
        <v>0.30378011346201655</v>
      </c>
      <c r="N1475" s="201">
        <f t="shared" si="1177"/>
        <v>0.31930582592368384</v>
      </c>
      <c r="O1475" s="201">
        <f t="shared" si="1178"/>
        <v>0.30152490309749796</v>
      </c>
      <c r="P1475" s="201" t="str">
        <f t="shared" si="1179"/>
        <v/>
      </c>
      <c r="Q1475" s="201" t="str">
        <f t="shared" si="1180"/>
        <v/>
      </c>
      <c r="R1475" s="201" t="str">
        <f t="shared" si="1181"/>
        <v/>
      </c>
      <c r="S1475" s="201" t="str">
        <f t="shared" si="1182"/>
        <v/>
      </c>
      <c r="T1475" s="199">
        <f t="shared" si="1183"/>
        <v>0</v>
      </c>
      <c r="U1475" s="199">
        <f t="shared" si="1184"/>
        <v>0</v>
      </c>
      <c r="V1475" s="199">
        <f t="shared" si="1185"/>
        <v>0</v>
      </c>
      <c r="W1475" s="199">
        <f t="shared" si="1186"/>
        <v>0</v>
      </c>
      <c r="X1475" s="199" t="str">
        <f t="shared" si="1187"/>
        <v/>
      </c>
      <c r="Y1475" s="199" t="str">
        <f t="shared" si="1188"/>
        <v/>
      </c>
      <c r="Z1475" s="199" t="str">
        <f t="shared" si="1189"/>
        <v/>
      </c>
      <c r="AA1475" s="199" t="str">
        <f t="shared" si="1190"/>
        <v/>
      </c>
      <c r="AB1475" s="201">
        <f t="shared" ca="1" si="1191"/>
        <v>2.0069123069310426</v>
      </c>
      <c r="AD1475" s="162">
        <f t="shared" si="1192"/>
        <v>0</v>
      </c>
      <c r="AE1475" s="162">
        <f t="shared" si="1193"/>
        <v>0</v>
      </c>
      <c r="AF1475" s="162">
        <f t="shared" si="1194"/>
        <v>0</v>
      </c>
      <c r="AG1475" s="162">
        <f t="shared" si="1195"/>
        <v>0</v>
      </c>
      <c r="AH1475" s="162" t="str">
        <f t="shared" si="1196"/>
        <v/>
      </c>
      <c r="AI1475" s="162" t="str">
        <f t="shared" si="1197"/>
        <v/>
      </c>
      <c r="AJ1475" s="162" t="str">
        <f t="shared" si="1198"/>
        <v/>
      </c>
      <c r="AK1475" s="162" t="str">
        <f t="shared" si="1199"/>
        <v/>
      </c>
      <c r="AM1475" s="199">
        <f t="shared" si="1202"/>
        <v>15.669861741193859</v>
      </c>
      <c r="AN1475" s="197">
        <f t="shared" si="1204"/>
        <v>0</v>
      </c>
      <c r="AO1475" s="197">
        <f t="shared" si="1205"/>
        <v>0</v>
      </c>
      <c r="AP1475" s="197">
        <f t="shared" si="1206"/>
        <v>3.7603605092692727E-2</v>
      </c>
      <c r="AQ1475" s="197">
        <f t="shared" si="1207"/>
        <v>0</v>
      </c>
      <c r="AR1475" s="197" t="str">
        <f t="shared" si="1208"/>
        <v/>
      </c>
      <c r="AS1475" s="197" t="str">
        <f t="shared" si="1209"/>
        <v/>
      </c>
      <c r="AT1475" s="197" t="str">
        <f t="shared" si="1210"/>
        <v/>
      </c>
      <c r="AU1475" s="197" t="str">
        <f t="shared" si="1211"/>
        <v/>
      </c>
      <c r="AV1475" s="199">
        <f t="shared" ca="1" si="1203"/>
        <v>2.2236994666530259</v>
      </c>
      <c r="AX1475" s="162">
        <f t="shared" si="1212"/>
        <v>0</v>
      </c>
      <c r="AY1475" s="162">
        <f t="shared" si="1213"/>
        <v>0</v>
      </c>
      <c r="AZ1475" s="162">
        <f t="shared" si="1214"/>
        <v>4.2179190606508892E-4</v>
      </c>
      <c r="BA1475" s="162">
        <f t="shared" si="1215"/>
        <v>0</v>
      </c>
      <c r="BB1475" s="162" t="str">
        <f t="shared" si="1216"/>
        <v/>
      </c>
      <c r="BC1475" s="162" t="str">
        <f t="shared" si="1217"/>
        <v/>
      </c>
      <c r="BD1475" s="162" t="str">
        <f t="shared" si="1218"/>
        <v/>
      </c>
      <c r="BE1475" s="162" t="str">
        <f t="shared" si="1219"/>
        <v/>
      </c>
      <c r="BG1475" s="169">
        <f t="shared" si="1200"/>
        <v>35.893255884767832</v>
      </c>
      <c r="BH1475" s="169">
        <f t="shared" ca="1" si="1201"/>
        <v>2.0649151984813829</v>
      </c>
    </row>
    <row r="1476" spans="11:60" x14ac:dyDescent="0.25">
      <c r="K1476" s="199">
        <f t="shared" si="1174"/>
        <v>35.944642077874157</v>
      </c>
      <c r="L1476" s="201">
        <f t="shared" si="1175"/>
        <v>0.30146204834419094</v>
      </c>
      <c r="M1476" s="201">
        <f t="shared" si="1176"/>
        <v>0.30399740968051586</v>
      </c>
      <c r="N1476" s="201">
        <f t="shared" si="1177"/>
        <v>0.31953422780202695</v>
      </c>
      <c r="O1476" s="201">
        <f t="shared" si="1178"/>
        <v>0.30174058614692389</v>
      </c>
      <c r="P1476" s="201" t="str">
        <f t="shared" si="1179"/>
        <v/>
      </c>
      <c r="Q1476" s="201" t="str">
        <f t="shared" si="1180"/>
        <v/>
      </c>
      <c r="R1476" s="201" t="str">
        <f t="shared" si="1181"/>
        <v/>
      </c>
      <c r="S1476" s="201" t="str">
        <f t="shared" si="1182"/>
        <v/>
      </c>
      <c r="T1476" s="199">
        <f t="shared" si="1183"/>
        <v>0</v>
      </c>
      <c r="U1476" s="199">
        <f t="shared" si="1184"/>
        <v>0</v>
      </c>
      <c r="V1476" s="199">
        <f t="shared" si="1185"/>
        <v>0</v>
      </c>
      <c r="W1476" s="199">
        <f t="shared" si="1186"/>
        <v>0</v>
      </c>
      <c r="X1476" s="199" t="str">
        <f t="shared" si="1187"/>
        <v/>
      </c>
      <c r="Y1476" s="199" t="str">
        <f t="shared" si="1188"/>
        <v/>
      </c>
      <c r="Z1476" s="199" t="str">
        <f t="shared" si="1189"/>
        <v/>
      </c>
      <c r="AA1476" s="199" t="str">
        <f t="shared" si="1190"/>
        <v/>
      </c>
      <c r="AB1476" s="201">
        <f t="shared" ca="1" si="1191"/>
        <v>2.073844456030729</v>
      </c>
      <c r="AD1476" s="162">
        <f t="shared" si="1192"/>
        <v>0</v>
      </c>
      <c r="AE1476" s="162">
        <f t="shared" si="1193"/>
        <v>0</v>
      </c>
      <c r="AF1476" s="162">
        <f t="shared" si="1194"/>
        <v>0</v>
      </c>
      <c r="AG1476" s="162">
        <f t="shared" si="1195"/>
        <v>0</v>
      </c>
      <c r="AH1476" s="162" t="str">
        <f t="shared" si="1196"/>
        <v/>
      </c>
      <c r="AI1476" s="162" t="str">
        <f t="shared" si="1197"/>
        <v/>
      </c>
      <c r="AJ1476" s="162" t="str">
        <f t="shared" si="1198"/>
        <v/>
      </c>
      <c r="AK1476" s="162" t="str">
        <f t="shared" si="1199"/>
        <v/>
      </c>
      <c r="AM1476" s="199">
        <f t="shared" si="1202"/>
        <v>15.681078535568371</v>
      </c>
      <c r="AN1476" s="197">
        <f t="shared" si="1204"/>
        <v>0</v>
      </c>
      <c r="AO1476" s="197">
        <f t="shared" si="1205"/>
        <v>0</v>
      </c>
      <c r="AP1476" s="197">
        <f t="shared" si="1206"/>
        <v>4.5841323759258201E-2</v>
      </c>
      <c r="AQ1476" s="197">
        <f t="shared" si="1207"/>
        <v>0</v>
      </c>
      <c r="AR1476" s="197" t="str">
        <f t="shared" si="1208"/>
        <v/>
      </c>
      <c r="AS1476" s="197" t="str">
        <f t="shared" si="1209"/>
        <v/>
      </c>
      <c r="AT1476" s="197" t="str">
        <f t="shared" si="1210"/>
        <v/>
      </c>
      <c r="AU1476" s="197" t="str">
        <f t="shared" si="1211"/>
        <v/>
      </c>
      <c r="AV1476" s="199">
        <f t="shared" ca="1" si="1203"/>
        <v>2.1797309540185585</v>
      </c>
      <c r="AX1476" s="162">
        <f t="shared" si="1212"/>
        <v>0</v>
      </c>
      <c r="AY1476" s="162">
        <f t="shared" si="1213"/>
        <v>0</v>
      </c>
      <c r="AZ1476" s="162">
        <f t="shared" si="1214"/>
        <v>5.141927024630335E-4</v>
      </c>
      <c r="BA1476" s="162">
        <f t="shared" si="1215"/>
        <v>0</v>
      </c>
      <c r="BB1476" s="162" t="str">
        <f t="shared" si="1216"/>
        <v/>
      </c>
      <c r="BC1476" s="162" t="str">
        <f t="shared" si="1217"/>
        <v/>
      </c>
      <c r="BD1476" s="162" t="str">
        <f t="shared" si="1218"/>
        <v/>
      </c>
      <c r="BE1476" s="162" t="str">
        <f t="shared" si="1219"/>
        <v/>
      </c>
      <c r="BG1476" s="169">
        <f t="shared" si="1200"/>
        <v>35.918948981320995</v>
      </c>
      <c r="BH1476" s="169">
        <f t="shared" ca="1" si="1201"/>
        <v>2.0069123069310426</v>
      </c>
    </row>
    <row r="1477" spans="11:60" x14ac:dyDescent="0.25">
      <c r="K1477" s="199">
        <f t="shared" si="1174"/>
        <v>35.970335174427319</v>
      </c>
      <c r="L1477" s="201">
        <f t="shared" si="1175"/>
        <v>0.30167753229583083</v>
      </c>
      <c r="M1477" s="201">
        <f t="shared" si="1176"/>
        <v>0.30421470589901517</v>
      </c>
      <c r="N1477" s="201">
        <f t="shared" si="1177"/>
        <v>0.31976262968037006</v>
      </c>
      <c r="O1477" s="201">
        <f t="shared" si="1178"/>
        <v>0.30195626919634988</v>
      </c>
      <c r="P1477" s="201" t="str">
        <f t="shared" si="1179"/>
        <v/>
      </c>
      <c r="Q1477" s="201" t="str">
        <f t="shared" si="1180"/>
        <v/>
      </c>
      <c r="R1477" s="201" t="str">
        <f t="shared" si="1181"/>
        <v/>
      </c>
      <c r="S1477" s="201" t="str">
        <f t="shared" si="1182"/>
        <v/>
      </c>
      <c r="T1477" s="199">
        <f t="shared" si="1183"/>
        <v>0</v>
      </c>
      <c r="U1477" s="199">
        <f t="shared" si="1184"/>
        <v>0</v>
      </c>
      <c r="V1477" s="199">
        <f t="shared" si="1185"/>
        <v>0</v>
      </c>
      <c r="W1477" s="199">
        <f t="shared" si="1186"/>
        <v>0</v>
      </c>
      <c r="X1477" s="199" t="str">
        <f t="shared" si="1187"/>
        <v/>
      </c>
      <c r="Y1477" s="199" t="str">
        <f t="shared" si="1188"/>
        <v/>
      </c>
      <c r="Z1477" s="199" t="str">
        <f t="shared" si="1189"/>
        <v/>
      </c>
      <c r="AA1477" s="199" t="str">
        <f t="shared" si="1190"/>
        <v/>
      </c>
      <c r="AB1477" s="201">
        <f t="shared" ca="1" si="1191"/>
        <v>2.0160900406438822</v>
      </c>
      <c r="AD1477" s="162">
        <f t="shared" si="1192"/>
        <v>0</v>
      </c>
      <c r="AE1477" s="162">
        <f t="shared" si="1193"/>
        <v>0</v>
      </c>
      <c r="AF1477" s="162">
        <f t="shared" si="1194"/>
        <v>0</v>
      </c>
      <c r="AG1477" s="162">
        <f t="shared" si="1195"/>
        <v>0</v>
      </c>
      <c r="AH1477" s="162" t="str">
        <f t="shared" si="1196"/>
        <v/>
      </c>
      <c r="AI1477" s="162" t="str">
        <f t="shared" si="1197"/>
        <v/>
      </c>
      <c r="AJ1477" s="162" t="str">
        <f t="shared" si="1198"/>
        <v/>
      </c>
      <c r="AK1477" s="162" t="str">
        <f t="shared" si="1199"/>
        <v/>
      </c>
      <c r="AM1477" s="199">
        <f t="shared" si="1202"/>
        <v>15.692295329942883</v>
      </c>
      <c r="AN1477" s="197">
        <f t="shared" si="1204"/>
        <v>0</v>
      </c>
      <c r="AO1477" s="197">
        <f t="shared" si="1205"/>
        <v>0</v>
      </c>
      <c r="AP1477" s="197">
        <f t="shared" si="1206"/>
        <v>5.5883653043729983E-2</v>
      </c>
      <c r="AQ1477" s="197">
        <f t="shared" si="1207"/>
        <v>0</v>
      </c>
      <c r="AR1477" s="197" t="str">
        <f t="shared" si="1208"/>
        <v/>
      </c>
      <c r="AS1477" s="197" t="str">
        <f t="shared" si="1209"/>
        <v/>
      </c>
      <c r="AT1477" s="197" t="str">
        <f t="shared" si="1210"/>
        <v/>
      </c>
      <c r="AU1477" s="197" t="str">
        <f t="shared" si="1211"/>
        <v/>
      </c>
      <c r="AV1477" s="199">
        <f t="shared" ca="1" si="1203"/>
        <v>2.107027088761467</v>
      </c>
      <c r="AX1477" s="162">
        <f t="shared" si="1212"/>
        <v>0</v>
      </c>
      <c r="AY1477" s="162">
        <f t="shared" si="1213"/>
        <v>0</v>
      </c>
      <c r="AZ1477" s="162">
        <f t="shared" si="1214"/>
        <v>6.2683544508809438E-4</v>
      </c>
      <c r="BA1477" s="162">
        <f t="shared" si="1215"/>
        <v>0</v>
      </c>
      <c r="BB1477" s="162" t="str">
        <f t="shared" si="1216"/>
        <v/>
      </c>
      <c r="BC1477" s="162" t="str">
        <f t="shared" si="1217"/>
        <v/>
      </c>
      <c r="BD1477" s="162" t="str">
        <f t="shared" si="1218"/>
        <v/>
      </c>
      <c r="BE1477" s="162" t="str">
        <f t="shared" si="1219"/>
        <v/>
      </c>
      <c r="BG1477" s="169">
        <f t="shared" si="1200"/>
        <v>35.944642077874157</v>
      </c>
      <c r="BH1477" s="169">
        <f t="shared" ca="1" si="1201"/>
        <v>2.073844456030729</v>
      </c>
    </row>
    <row r="1478" spans="11:60" x14ac:dyDescent="0.25">
      <c r="K1478" s="199">
        <f t="shared" si="1174"/>
        <v>35.996028270980482</v>
      </c>
      <c r="L1478" s="201">
        <f t="shared" si="1175"/>
        <v>0.30189301624747072</v>
      </c>
      <c r="M1478" s="201">
        <f t="shared" si="1176"/>
        <v>0.30443200211751448</v>
      </c>
      <c r="N1478" s="201">
        <f t="shared" si="1177"/>
        <v>0.31999103155871322</v>
      </c>
      <c r="O1478" s="201">
        <f t="shared" si="1178"/>
        <v>0.30217195224577581</v>
      </c>
      <c r="P1478" s="201" t="str">
        <f t="shared" si="1179"/>
        <v/>
      </c>
      <c r="Q1478" s="201" t="str">
        <f t="shared" si="1180"/>
        <v/>
      </c>
      <c r="R1478" s="201" t="str">
        <f t="shared" si="1181"/>
        <v/>
      </c>
      <c r="S1478" s="201" t="str">
        <f t="shared" si="1182"/>
        <v/>
      </c>
      <c r="T1478" s="199">
        <f t="shared" si="1183"/>
        <v>0</v>
      </c>
      <c r="U1478" s="199">
        <f t="shared" si="1184"/>
        <v>0</v>
      </c>
      <c r="V1478" s="199">
        <f t="shared" si="1185"/>
        <v>0</v>
      </c>
      <c r="W1478" s="199">
        <f t="shared" si="1186"/>
        <v>0</v>
      </c>
      <c r="X1478" s="199" t="str">
        <f t="shared" si="1187"/>
        <v/>
      </c>
      <c r="Y1478" s="199" t="str">
        <f t="shared" si="1188"/>
        <v/>
      </c>
      <c r="Z1478" s="199" t="str">
        <f t="shared" si="1189"/>
        <v/>
      </c>
      <c r="AA1478" s="199" t="str">
        <f t="shared" si="1190"/>
        <v/>
      </c>
      <c r="AB1478" s="201">
        <f t="shared" ca="1" si="1191"/>
        <v>2.0416374396115771</v>
      </c>
      <c r="AD1478" s="162">
        <f t="shared" si="1192"/>
        <v>0</v>
      </c>
      <c r="AE1478" s="162">
        <f t="shared" si="1193"/>
        <v>0</v>
      </c>
      <c r="AF1478" s="162">
        <f t="shared" si="1194"/>
        <v>0</v>
      </c>
      <c r="AG1478" s="162">
        <f t="shared" si="1195"/>
        <v>0</v>
      </c>
      <c r="AH1478" s="162" t="str">
        <f t="shared" si="1196"/>
        <v/>
      </c>
      <c r="AI1478" s="162" t="str">
        <f t="shared" si="1197"/>
        <v/>
      </c>
      <c r="AJ1478" s="162" t="str">
        <f t="shared" si="1198"/>
        <v/>
      </c>
      <c r="AK1478" s="162" t="str">
        <f t="shared" si="1199"/>
        <v/>
      </c>
      <c r="AM1478" s="199">
        <f t="shared" si="1202"/>
        <v>15.703512124317395</v>
      </c>
      <c r="AN1478" s="197">
        <f t="shared" si="1204"/>
        <v>0</v>
      </c>
      <c r="AO1478" s="197">
        <f t="shared" si="1205"/>
        <v>0</v>
      </c>
      <c r="AP1478" s="197">
        <f t="shared" si="1206"/>
        <v>6.8125920275937793E-2</v>
      </c>
      <c r="AQ1478" s="197">
        <f t="shared" si="1207"/>
        <v>0</v>
      </c>
      <c r="AR1478" s="197" t="str">
        <f t="shared" si="1208"/>
        <v/>
      </c>
      <c r="AS1478" s="197" t="str">
        <f t="shared" si="1209"/>
        <v/>
      </c>
      <c r="AT1478" s="197" t="str">
        <f t="shared" si="1210"/>
        <v/>
      </c>
      <c r="AU1478" s="197" t="str">
        <f t="shared" si="1211"/>
        <v/>
      </c>
      <c r="AV1478" s="199">
        <f t="shared" ca="1" si="1203"/>
        <v>2.156899328761777</v>
      </c>
      <c r="AX1478" s="162">
        <f t="shared" si="1212"/>
        <v>0</v>
      </c>
      <c r="AY1478" s="162">
        <f t="shared" si="1213"/>
        <v>0</v>
      </c>
      <c r="AZ1478" s="162">
        <f t="shared" si="1214"/>
        <v>7.6415443930959626E-4</v>
      </c>
      <c r="BA1478" s="162">
        <f t="shared" si="1215"/>
        <v>0</v>
      </c>
      <c r="BB1478" s="162" t="str">
        <f t="shared" si="1216"/>
        <v/>
      </c>
      <c r="BC1478" s="162" t="str">
        <f t="shared" si="1217"/>
        <v/>
      </c>
      <c r="BD1478" s="162" t="str">
        <f t="shared" si="1218"/>
        <v/>
      </c>
      <c r="BE1478" s="162" t="str">
        <f t="shared" si="1219"/>
        <v/>
      </c>
      <c r="BG1478" s="169">
        <f t="shared" si="1200"/>
        <v>35.970335174427319</v>
      </c>
      <c r="BH1478" s="169">
        <f t="shared" ca="1" si="1201"/>
        <v>2.0160900406438822</v>
      </c>
    </row>
    <row r="1479" spans="11:60" x14ac:dyDescent="0.25">
      <c r="K1479" s="199">
        <f t="shared" si="1174"/>
        <v>36.021721367533644</v>
      </c>
      <c r="L1479" s="201">
        <f t="shared" si="1175"/>
        <v>0.30210850019911056</v>
      </c>
      <c r="M1479" s="201">
        <f t="shared" si="1176"/>
        <v>0.30464929833601379</v>
      </c>
      <c r="N1479" s="201">
        <f t="shared" si="1177"/>
        <v>0.32021943343705633</v>
      </c>
      <c r="O1479" s="201">
        <f t="shared" si="1178"/>
        <v>0.3023876352952018</v>
      </c>
      <c r="P1479" s="201" t="str">
        <f t="shared" si="1179"/>
        <v/>
      </c>
      <c r="Q1479" s="201" t="str">
        <f t="shared" si="1180"/>
        <v/>
      </c>
      <c r="R1479" s="201" t="str">
        <f t="shared" si="1181"/>
        <v/>
      </c>
      <c r="S1479" s="201" t="str">
        <f t="shared" si="1182"/>
        <v/>
      </c>
      <c r="T1479" s="199">
        <f t="shared" si="1183"/>
        <v>0</v>
      </c>
      <c r="U1479" s="199">
        <f t="shared" si="1184"/>
        <v>0</v>
      </c>
      <c r="V1479" s="199">
        <f t="shared" si="1185"/>
        <v>0</v>
      </c>
      <c r="W1479" s="199">
        <f t="shared" si="1186"/>
        <v>0</v>
      </c>
      <c r="X1479" s="199" t="str">
        <f t="shared" si="1187"/>
        <v/>
      </c>
      <c r="Y1479" s="199" t="str">
        <f t="shared" si="1188"/>
        <v/>
      </c>
      <c r="Z1479" s="199" t="str">
        <f t="shared" si="1189"/>
        <v/>
      </c>
      <c r="AA1479" s="199" t="str">
        <f t="shared" si="1190"/>
        <v/>
      </c>
      <c r="AB1479" s="201">
        <f t="shared" ca="1" si="1191"/>
        <v>2.1589719104573226</v>
      </c>
      <c r="AD1479" s="162">
        <f t="shared" si="1192"/>
        <v>0</v>
      </c>
      <c r="AE1479" s="162">
        <f t="shared" si="1193"/>
        <v>0</v>
      </c>
      <c r="AF1479" s="162">
        <f t="shared" si="1194"/>
        <v>0</v>
      </c>
      <c r="AG1479" s="162">
        <f t="shared" si="1195"/>
        <v>0</v>
      </c>
      <c r="AH1479" s="162" t="str">
        <f t="shared" si="1196"/>
        <v/>
      </c>
      <c r="AI1479" s="162" t="str">
        <f t="shared" si="1197"/>
        <v/>
      </c>
      <c r="AJ1479" s="162" t="str">
        <f t="shared" si="1198"/>
        <v/>
      </c>
      <c r="AK1479" s="162" t="str">
        <f t="shared" si="1199"/>
        <v/>
      </c>
      <c r="AM1479" s="199">
        <f t="shared" si="1202"/>
        <v>15.714728918691907</v>
      </c>
      <c r="AN1479" s="197">
        <f t="shared" si="1204"/>
        <v>0</v>
      </c>
      <c r="AO1479" s="197">
        <f t="shared" si="1205"/>
        <v>0</v>
      </c>
      <c r="AP1479" s="197">
        <f t="shared" si="1206"/>
        <v>8.305005298518614E-2</v>
      </c>
      <c r="AQ1479" s="197">
        <f t="shared" si="1207"/>
        <v>0</v>
      </c>
      <c r="AR1479" s="197" t="str">
        <f t="shared" si="1208"/>
        <v/>
      </c>
      <c r="AS1479" s="197" t="str">
        <f t="shared" si="1209"/>
        <v/>
      </c>
      <c r="AT1479" s="197" t="str">
        <f t="shared" si="1210"/>
        <v/>
      </c>
      <c r="AU1479" s="197" t="str">
        <f t="shared" si="1211"/>
        <v/>
      </c>
      <c r="AV1479" s="199">
        <f t="shared" ca="1" si="1203"/>
        <v>2.1416204321203391</v>
      </c>
      <c r="AX1479" s="162">
        <f t="shared" si="1212"/>
        <v>0</v>
      </c>
      <c r="AY1479" s="162">
        <f t="shared" si="1213"/>
        <v>0</v>
      </c>
      <c r="AZ1479" s="162">
        <f t="shared" si="1214"/>
        <v>9.3155536712716464E-4</v>
      </c>
      <c r="BA1479" s="162">
        <f t="shared" si="1215"/>
        <v>0</v>
      </c>
      <c r="BB1479" s="162" t="str">
        <f t="shared" si="1216"/>
        <v/>
      </c>
      <c r="BC1479" s="162" t="str">
        <f t="shared" si="1217"/>
        <v/>
      </c>
      <c r="BD1479" s="162" t="str">
        <f t="shared" si="1218"/>
        <v/>
      </c>
      <c r="BE1479" s="162" t="str">
        <f t="shared" si="1219"/>
        <v/>
      </c>
      <c r="BG1479" s="169">
        <f t="shared" si="1200"/>
        <v>35.996028270980482</v>
      </c>
      <c r="BH1479" s="169">
        <f t="shared" ca="1" si="1201"/>
        <v>2.0416374396115771</v>
      </c>
    </row>
    <row r="1480" spans="11:60" x14ac:dyDescent="0.25">
      <c r="K1480" s="199">
        <f t="shared" si="1174"/>
        <v>36.047414464086806</v>
      </c>
      <c r="L1480" s="201">
        <f t="shared" si="1175"/>
        <v>0.30232398415075046</v>
      </c>
      <c r="M1480" s="201">
        <f t="shared" si="1176"/>
        <v>0.30486659455451304</v>
      </c>
      <c r="N1480" s="201">
        <f t="shared" si="1177"/>
        <v>0.32044783531539944</v>
      </c>
      <c r="O1480" s="201">
        <f t="shared" si="1178"/>
        <v>0.30260331834462773</v>
      </c>
      <c r="P1480" s="201" t="str">
        <f t="shared" si="1179"/>
        <v/>
      </c>
      <c r="Q1480" s="201" t="str">
        <f t="shared" si="1180"/>
        <v/>
      </c>
      <c r="R1480" s="201" t="str">
        <f t="shared" si="1181"/>
        <v/>
      </c>
      <c r="S1480" s="201" t="str">
        <f t="shared" si="1182"/>
        <v/>
      </c>
      <c r="T1480" s="199">
        <f t="shared" si="1183"/>
        <v>0</v>
      </c>
      <c r="U1480" s="199">
        <f t="shared" si="1184"/>
        <v>0</v>
      </c>
      <c r="V1480" s="199">
        <f t="shared" si="1185"/>
        <v>0</v>
      </c>
      <c r="W1480" s="199">
        <f t="shared" si="1186"/>
        <v>0</v>
      </c>
      <c r="X1480" s="199" t="str">
        <f t="shared" si="1187"/>
        <v/>
      </c>
      <c r="Y1480" s="199" t="str">
        <f t="shared" si="1188"/>
        <v/>
      </c>
      <c r="Z1480" s="199" t="str">
        <f t="shared" si="1189"/>
        <v/>
      </c>
      <c r="AA1480" s="199" t="str">
        <f t="shared" si="1190"/>
        <v/>
      </c>
      <c r="AB1480" s="201">
        <f t="shared" ca="1" si="1191"/>
        <v>2.0732491162479088</v>
      </c>
      <c r="AD1480" s="162">
        <f t="shared" si="1192"/>
        <v>0</v>
      </c>
      <c r="AE1480" s="162">
        <f t="shared" si="1193"/>
        <v>0</v>
      </c>
      <c r="AF1480" s="162">
        <f t="shared" si="1194"/>
        <v>0</v>
      </c>
      <c r="AG1480" s="162">
        <f t="shared" si="1195"/>
        <v>0</v>
      </c>
      <c r="AH1480" s="162" t="str">
        <f t="shared" si="1196"/>
        <v/>
      </c>
      <c r="AI1480" s="162" t="str">
        <f t="shared" si="1197"/>
        <v/>
      </c>
      <c r="AJ1480" s="162" t="str">
        <f t="shared" si="1198"/>
        <v/>
      </c>
      <c r="AK1480" s="162" t="str">
        <f t="shared" si="1199"/>
        <v/>
      </c>
      <c r="AM1480" s="199">
        <f t="shared" si="1202"/>
        <v>15.72594571306642</v>
      </c>
      <c r="AN1480" s="197">
        <f t="shared" si="1204"/>
        <v>0</v>
      </c>
      <c r="AO1480" s="197">
        <f t="shared" si="1205"/>
        <v>0</v>
      </c>
      <c r="AP1480" s="197">
        <f t="shared" si="1206"/>
        <v>0.1012435477704943</v>
      </c>
      <c r="AQ1480" s="197">
        <f t="shared" si="1207"/>
        <v>0</v>
      </c>
      <c r="AR1480" s="197" t="str">
        <f t="shared" si="1208"/>
        <v/>
      </c>
      <c r="AS1480" s="197" t="str">
        <f t="shared" si="1209"/>
        <v/>
      </c>
      <c r="AT1480" s="197" t="str">
        <f t="shared" si="1210"/>
        <v/>
      </c>
      <c r="AU1480" s="197" t="str">
        <f t="shared" si="1211"/>
        <v/>
      </c>
      <c r="AV1480" s="199">
        <f t="shared" ca="1" si="1203"/>
        <v>2.2404214653740731</v>
      </c>
      <c r="AX1480" s="162">
        <f t="shared" si="1212"/>
        <v>0</v>
      </c>
      <c r="AY1480" s="162">
        <f t="shared" si="1213"/>
        <v>0</v>
      </c>
      <c r="AZ1480" s="162">
        <f t="shared" si="1214"/>
        <v>1.1356280570877237E-3</v>
      </c>
      <c r="BA1480" s="162">
        <f t="shared" si="1215"/>
        <v>0</v>
      </c>
      <c r="BB1480" s="162" t="str">
        <f t="shared" si="1216"/>
        <v/>
      </c>
      <c r="BC1480" s="162" t="str">
        <f t="shared" si="1217"/>
        <v/>
      </c>
      <c r="BD1480" s="162" t="str">
        <f t="shared" si="1218"/>
        <v/>
      </c>
      <c r="BE1480" s="162" t="str">
        <f t="shared" si="1219"/>
        <v/>
      </c>
      <c r="BG1480" s="169">
        <f t="shared" si="1200"/>
        <v>36.021721367533644</v>
      </c>
      <c r="BH1480" s="169">
        <f t="shared" ca="1" si="1201"/>
        <v>2.1589719104573226</v>
      </c>
    </row>
    <row r="1481" spans="11:60" x14ac:dyDescent="0.25">
      <c r="K1481" s="199">
        <f t="shared" si="1174"/>
        <v>36.073107560639968</v>
      </c>
      <c r="L1481" s="201">
        <f t="shared" si="1175"/>
        <v>0.30253946810239035</v>
      </c>
      <c r="M1481" s="201">
        <f t="shared" si="1176"/>
        <v>0.30508389077301235</v>
      </c>
      <c r="N1481" s="201">
        <f t="shared" si="1177"/>
        <v>0.32067623719374255</v>
      </c>
      <c r="O1481" s="201">
        <f t="shared" si="1178"/>
        <v>0.30281900139405371</v>
      </c>
      <c r="P1481" s="201" t="str">
        <f t="shared" si="1179"/>
        <v/>
      </c>
      <c r="Q1481" s="201" t="str">
        <f t="shared" si="1180"/>
        <v/>
      </c>
      <c r="R1481" s="201" t="str">
        <f t="shared" si="1181"/>
        <v/>
      </c>
      <c r="S1481" s="201" t="str">
        <f t="shared" si="1182"/>
        <v/>
      </c>
      <c r="T1481" s="199">
        <f t="shared" si="1183"/>
        <v>0</v>
      </c>
      <c r="U1481" s="199">
        <f t="shared" si="1184"/>
        <v>0</v>
      </c>
      <c r="V1481" s="199">
        <f t="shared" si="1185"/>
        <v>0</v>
      </c>
      <c r="W1481" s="199">
        <f t="shared" si="1186"/>
        <v>0</v>
      </c>
      <c r="X1481" s="199" t="str">
        <f t="shared" si="1187"/>
        <v/>
      </c>
      <c r="Y1481" s="199" t="str">
        <f t="shared" si="1188"/>
        <v/>
      </c>
      <c r="Z1481" s="199" t="str">
        <f t="shared" si="1189"/>
        <v/>
      </c>
      <c r="AA1481" s="199" t="str">
        <f t="shared" si="1190"/>
        <v/>
      </c>
      <c r="AB1481" s="201">
        <f t="shared" ca="1" si="1191"/>
        <v>2.1156647961542734</v>
      </c>
      <c r="AD1481" s="162">
        <f t="shared" si="1192"/>
        <v>0</v>
      </c>
      <c r="AE1481" s="162">
        <f t="shared" si="1193"/>
        <v>0</v>
      </c>
      <c r="AF1481" s="162">
        <f t="shared" si="1194"/>
        <v>0</v>
      </c>
      <c r="AG1481" s="162">
        <f t="shared" si="1195"/>
        <v>0</v>
      </c>
      <c r="AH1481" s="162" t="str">
        <f t="shared" si="1196"/>
        <v/>
      </c>
      <c r="AI1481" s="162" t="str">
        <f t="shared" si="1197"/>
        <v/>
      </c>
      <c r="AJ1481" s="162" t="str">
        <f t="shared" si="1198"/>
        <v/>
      </c>
      <c r="AK1481" s="162" t="str">
        <f t="shared" si="1199"/>
        <v/>
      </c>
      <c r="AM1481" s="199">
        <f t="shared" si="1202"/>
        <v>15.737162507440932</v>
      </c>
      <c r="AN1481" s="197">
        <f t="shared" si="1204"/>
        <v>0</v>
      </c>
      <c r="AO1481" s="197">
        <f t="shared" si="1205"/>
        <v>0</v>
      </c>
      <c r="AP1481" s="197">
        <f t="shared" si="1206"/>
        <v>0.12342259278156949</v>
      </c>
      <c r="AQ1481" s="197">
        <f t="shared" si="1207"/>
        <v>0</v>
      </c>
      <c r="AR1481" s="197" t="str">
        <f t="shared" si="1208"/>
        <v/>
      </c>
      <c r="AS1481" s="197" t="str">
        <f t="shared" si="1209"/>
        <v/>
      </c>
      <c r="AT1481" s="197" t="str">
        <f t="shared" si="1210"/>
        <v/>
      </c>
      <c r="AU1481" s="197" t="str">
        <f t="shared" si="1211"/>
        <v/>
      </c>
      <c r="AV1481" s="199">
        <f t="shared" ca="1" si="1203"/>
        <v>2.2190569804885962</v>
      </c>
      <c r="AX1481" s="162">
        <f t="shared" si="1212"/>
        <v>0</v>
      </c>
      <c r="AY1481" s="162">
        <f t="shared" si="1213"/>
        <v>0</v>
      </c>
      <c r="AZ1481" s="162">
        <f t="shared" si="1214"/>
        <v>1.3844058444000018E-3</v>
      </c>
      <c r="BA1481" s="162">
        <f t="shared" si="1215"/>
        <v>0</v>
      </c>
      <c r="BB1481" s="162" t="str">
        <f t="shared" si="1216"/>
        <v/>
      </c>
      <c r="BC1481" s="162" t="str">
        <f t="shared" si="1217"/>
        <v/>
      </c>
      <c r="BD1481" s="162" t="str">
        <f t="shared" si="1218"/>
        <v/>
      </c>
      <c r="BE1481" s="162" t="str">
        <f t="shared" si="1219"/>
        <v/>
      </c>
      <c r="BG1481" s="169">
        <f t="shared" si="1200"/>
        <v>36.047414464086806</v>
      </c>
      <c r="BH1481" s="169">
        <f t="shared" ca="1" si="1201"/>
        <v>2.0732491162479088</v>
      </c>
    </row>
    <row r="1482" spans="11:60" x14ac:dyDescent="0.25">
      <c r="K1482" s="199">
        <f t="shared" si="1174"/>
        <v>36.098800657193131</v>
      </c>
      <c r="L1482" s="201">
        <f t="shared" si="1175"/>
        <v>0.30275495205403025</v>
      </c>
      <c r="M1482" s="201">
        <f t="shared" si="1176"/>
        <v>0.30530118699151165</v>
      </c>
      <c r="N1482" s="201">
        <f t="shared" si="1177"/>
        <v>0.32090463907208572</v>
      </c>
      <c r="O1482" s="201">
        <f t="shared" si="1178"/>
        <v>0.3030346844434797</v>
      </c>
      <c r="P1482" s="201" t="str">
        <f t="shared" si="1179"/>
        <v/>
      </c>
      <c r="Q1482" s="201" t="str">
        <f t="shared" si="1180"/>
        <v/>
      </c>
      <c r="R1482" s="201" t="str">
        <f t="shared" si="1181"/>
        <v/>
      </c>
      <c r="S1482" s="201" t="str">
        <f t="shared" si="1182"/>
        <v/>
      </c>
      <c r="T1482" s="199">
        <f t="shared" si="1183"/>
        <v>0</v>
      </c>
      <c r="U1482" s="199">
        <f t="shared" si="1184"/>
        <v>0</v>
      </c>
      <c r="V1482" s="199">
        <f t="shared" si="1185"/>
        <v>0</v>
      </c>
      <c r="W1482" s="199">
        <f t="shared" si="1186"/>
        <v>0</v>
      </c>
      <c r="X1482" s="199" t="str">
        <f t="shared" si="1187"/>
        <v/>
      </c>
      <c r="Y1482" s="199" t="str">
        <f t="shared" si="1188"/>
        <v/>
      </c>
      <c r="Z1482" s="199" t="str">
        <f t="shared" si="1189"/>
        <v/>
      </c>
      <c r="AA1482" s="199" t="str">
        <f t="shared" si="1190"/>
        <v/>
      </c>
      <c r="AB1482" s="201">
        <f t="shared" ca="1" si="1191"/>
        <v>2.096289135775609</v>
      </c>
      <c r="AD1482" s="162">
        <f t="shared" si="1192"/>
        <v>0</v>
      </c>
      <c r="AE1482" s="162">
        <f t="shared" si="1193"/>
        <v>0</v>
      </c>
      <c r="AF1482" s="162">
        <f t="shared" si="1194"/>
        <v>0</v>
      </c>
      <c r="AG1482" s="162">
        <f t="shared" si="1195"/>
        <v>0</v>
      </c>
      <c r="AH1482" s="162" t="str">
        <f t="shared" si="1196"/>
        <v/>
      </c>
      <c r="AI1482" s="162" t="str">
        <f t="shared" si="1197"/>
        <v/>
      </c>
      <c r="AJ1482" s="162" t="str">
        <f t="shared" si="1198"/>
        <v/>
      </c>
      <c r="AK1482" s="162" t="str">
        <f t="shared" si="1199"/>
        <v/>
      </c>
      <c r="AM1482" s="199">
        <f t="shared" si="1202"/>
        <v>15.748379301815444</v>
      </c>
      <c r="AN1482" s="197">
        <f t="shared" si="1204"/>
        <v>0</v>
      </c>
      <c r="AO1482" s="197">
        <f t="shared" si="1205"/>
        <v>0</v>
      </c>
      <c r="AP1482" s="197">
        <f t="shared" si="1206"/>
        <v>0.15046025231189672</v>
      </c>
      <c r="AQ1482" s="197">
        <f t="shared" si="1207"/>
        <v>0</v>
      </c>
      <c r="AR1482" s="197" t="str">
        <f t="shared" si="1208"/>
        <v/>
      </c>
      <c r="AS1482" s="197" t="str">
        <f t="shared" si="1209"/>
        <v/>
      </c>
      <c r="AT1482" s="197" t="str">
        <f t="shared" si="1210"/>
        <v/>
      </c>
      <c r="AU1482" s="197" t="str">
        <f t="shared" si="1211"/>
        <v/>
      </c>
      <c r="AV1482" s="199">
        <f t="shared" ca="1" si="1203"/>
        <v>2.3413461167869967</v>
      </c>
      <c r="AX1482" s="162">
        <f t="shared" si="1212"/>
        <v>0</v>
      </c>
      <c r="AY1482" s="162">
        <f t="shared" si="1213"/>
        <v>0</v>
      </c>
      <c r="AZ1482" s="162">
        <f t="shared" si="1214"/>
        <v>1.6876817117197486E-3</v>
      </c>
      <c r="BA1482" s="162">
        <f t="shared" si="1215"/>
        <v>0</v>
      </c>
      <c r="BB1482" s="162" t="str">
        <f t="shared" si="1216"/>
        <v/>
      </c>
      <c r="BC1482" s="162" t="str">
        <f t="shared" si="1217"/>
        <v/>
      </c>
      <c r="BD1482" s="162" t="str">
        <f t="shared" si="1218"/>
        <v/>
      </c>
      <c r="BE1482" s="162" t="str">
        <f t="shared" si="1219"/>
        <v/>
      </c>
      <c r="BG1482" s="169">
        <f t="shared" si="1200"/>
        <v>36.073107560639968</v>
      </c>
      <c r="BH1482" s="169">
        <f t="shared" ca="1" si="1201"/>
        <v>2.1156647961542734</v>
      </c>
    </row>
    <row r="1483" spans="11:60" x14ac:dyDescent="0.25">
      <c r="K1483" s="199">
        <f t="shared" si="1174"/>
        <v>36.124493753746293</v>
      </c>
      <c r="L1483" s="201">
        <f t="shared" si="1175"/>
        <v>0.30297043600567009</v>
      </c>
      <c r="M1483" s="201">
        <f t="shared" si="1176"/>
        <v>0.30551848321001096</v>
      </c>
      <c r="N1483" s="201">
        <f t="shared" si="1177"/>
        <v>0.32113304095042883</v>
      </c>
      <c r="O1483" s="201">
        <f t="shared" si="1178"/>
        <v>0.30325036749290563</v>
      </c>
      <c r="P1483" s="201" t="str">
        <f t="shared" si="1179"/>
        <v/>
      </c>
      <c r="Q1483" s="201" t="str">
        <f t="shared" si="1180"/>
        <v/>
      </c>
      <c r="R1483" s="201" t="str">
        <f t="shared" si="1181"/>
        <v/>
      </c>
      <c r="S1483" s="201" t="str">
        <f t="shared" si="1182"/>
        <v/>
      </c>
      <c r="T1483" s="199">
        <f t="shared" si="1183"/>
        <v>0</v>
      </c>
      <c r="U1483" s="199">
        <f t="shared" si="1184"/>
        <v>0</v>
      </c>
      <c r="V1483" s="199">
        <f t="shared" si="1185"/>
        <v>0</v>
      </c>
      <c r="W1483" s="199">
        <f t="shared" si="1186"/>
        <v>0</v>
      </c>
      <c r="X1483" s="199" t="str">
        <f t="shared" si="1187"/>
        <v/>
      </c>
      <c r="Y1483" s="199" t="str">
        <f t="shared" si="1188"/>
        <v/>
      </c>
      <c r="Z1483" s="199" t="str">
        <f t="shared" si="1189"/>
        <v/>
      </c>
      <c r="AA1483" s="199" t="str">
        <f t="shared" si="1190"/>
        <v/>
      </c>
      <c r="AB1483" s="201">
        <f t="shared" ca="1" si="1191"/>
        <v>2.0135313379588204</v>
      </c>
      <c r="AD1483" s="162">
        <f t="shared" si="1192"/>
        <v>0</v>
      </c>
      <c r="AE1483" s="162">
        <f t="shared" si="1193"/>
        <v>0</v>
      </c>
      <c r="AF1483" s="162">
        <f t="shared" si="1194"/>
        <v>0</v>
      </c>
      <c r="AG1483" s="162">
        <f t="shared" si="1195"/>
        <v>0</v>
      </c>
      <c r="AH1483" s="162" t="str">
        <f t="shared" si="1196"/>
        <v/>
      </c>
      <c r="AI1483" s="162" t="str">
        <f t="shared" si="1197"/>
        <v/>
      </c>
      <c r="AJ1483" s="162" t="str">
        <f t="shared" si="1198"/>
        <v/>
      </c>
      <c r="AK1483" s="162" t="str">
        <f t="shared" si="1199"/>
        <v/>
      </c>
      <c r="AM1483" s="199">
        <f t="shared" si="1202"/>
        <v>15.759596096189956</v>
      </c>
      <c r="AN1483" s="197">
        <f t="shared" si="1204"/>
        <v>0</v>
      </c>
      <c r="AO1483" s="197">
        <f t="shared" si="1205"/>
        <v>0</v>
      </c>
      <c r="AP1483" s="197">
        <f t="shared" si="1206"/>
        <v>0.18342081993994619</v>
      </c>
      <c r="AQ1483" s="197">
        <f t="shared" si="1207"/>
        <v>0</v>
      </c>
      <c r="AR1483" s="197" t="str">
        <f t="shared" si="1208"/>
        <v/>
      </c>
      <c r="AS1483" s="197" t="str">
        <f t="shared" si="1209"/>
        <v/>
      </c>
      <c r="AT1483" s="197" t="str">
        <f t="shared" si="1210"/>
        <v/>
      </c>
      <c r="AU1483" s="197" t="str">
        <f t="shared" si="1211"/>
        <v/>
      </c>
      <c r="AV1483" s="199">
        <f t="shared" ca="1" si="1203"/>
        <v>2.3659792295620332</v>
      </c>
      <c r="AX1483" s="162">
        <f t="shared" si="1212"/>
        <v>0</v>
      </c>
      <c r="AY1483" s="162">
        <f t="shared" si="1213"/>
        <v>0</v>
      </c>
      <c r="AZ1483" s="162">
        <f t="shared" si="1214"/>
        <v>2.0573936212707786E-3</v>
      </c>
      <c r="BA1483" s="162">
        <f t="shared" si="1215"/>
        <v>0</v>
      </c>
      <c r="BB1483" s="162" t="str">
        <f t="shared" si="1216"/>
        <v/>
      </c>
      <c r="BC1483" s="162" t="str">
        <f t="shared" si="1217"/>
        <v/>
      </c>
      <c r="BD1483" s="162" t="str">
        <f t="shared" si="1218"/>
        <v/>
      </c>
      <c r="BE1483" s="162" t="str">
        <f t="shared" si="1219"/>
        <v/>
      </c>
      <c r="BG1483" s="169">
        <f t="shared" si="1200"/>
        <v>36.098800657193131</v>
      </c>
      <c r="BH1483" s="169">
        <f t="shared" ca="1" si="1201"/>
        <v>2.096289135775609</v>
      </c>
    </row>
    <row r="1484" spans="11:60" x14ac:dyDescent="0.25">
      <c r="K1484" s="199">
        <f t="shared" si="1174"/>
        <v>36.150186850299455</v>
      </c>
      <c r="L1484" s="201">
        <f t="shared" si="1175"/>
        <v>0.30318591995730998</v>
      </c>
      <c r="M1484" s="201">
        <f t="shared" si="1176"/>
        <v>0.30573577942851027</v>
      </c>
      <c r="N1484" s="201">
        <f t="shared" si="1177"/>
        <v>0.32136144282877194</v>
      </c>
      <c r="O1484" s="201">
        <f t="shared" si="1178"/>
        <v>0.30346605054233161</v>
      </c>
      <c r="P1484" s="201" t="str">
        <f t="shared" si="1179"/>
        <v/>
      </c>
      <c r="Q1484" s="201" t="str">
        <f t="shared" si="1180"/>
        <v/>
      </c>
      <c r="R1484" s="201" t="str">
        <f t="shared" si="1181"/>
        <v/>
      </c>
      <c r="S1484" s="201" t="str">
        <f t="shared" si="1182"/>
        <v/>
      </c>
      <c r="T1484" s="199">
        <f t="shared" si="1183"/>
        <v>0</v>
      </c>
      <c r="U1484" s="199">
        <f t="shared" si="1184"/>
        <v>0</v>
      </c>
      <c r="V1484" s="199">
        <f t="shared" si="1185"/>
        <v>0</v>
      </c>
      <c r="W1484" s="199">
        <f t="shared" si="1186"/>
        <v>0</v>
      </c>
      <c r="X1484" s="199" t="str">
        <f t="shared" si="1187"/>
        <v/>
      </c>
      <c r="Y1484" s="199" t="str">
        <f t="shared" si="1188"/>
        <v/>
      </c>
      <c r="Z1484" s="199" t="str">
        <f t="shared" si="1189"/>
        <v/>
      </c>
      <c r="AA1484" s="199" t="str">
        <f t="shared" si="1190"/>
        <v/>
      </c>
      <c r="AB1484" s="201">
        <f t="shared" ca="1" si="1191"/>
        <v>2.1179995808328544</v>
      </c>
      <c r="AD1484" s="162">
        <f t="shared" si="1192"/>
        <v>0</v>
      </c>
      <c r="AE1484" s="162">
        <f t="shared" si="1193"/>
        <v>0</v>
      </c>
      <c r="AF1484" s="162">
        <f t="shared" si="1194"/>
        <v>0</v>
      </c>
      <c r="AG1484" s="162">
        <f t="shared" si="1195"/>
        <v>0</v>
      </c>
      <c r="AH1484" s="162" t="str">
        <f t="shared" si="1196"/>
        <v/>
      </c>
      <c r="AI1484" s="162" t="str">
        <f t="shared" si="1197"/>
        <v/>
      </c>
      <c r="AJ1484" s="162" t="str">
        <f t="shared" si="1198"/>
        <v/>
      </c>
      <c r="AK1484" s="162" t="str">
        <f t="shared" si="1199"/>
        <v/>
      </c>
      <c r="AM1484" s="199">
        <f t="shared" si="1202"/>
        <v>15.770812890564468</v>
      </c>
      <c r="AN1484" s="197">
        <f t="shared" si="1204"/>
        <v>0</v>
      </c>
      <c r="AO1484" s="197">
        <f t="shared" si="1205"/>
        <v>0</v>
      </c>
      <c r="AP1484" s="197">
        <f t="shared" si="1206"/>
        <v>0.223601687115589</v>
      </c>
      <c r="AQ1484" s="197">
        <f t="shared" si="1207"/>
        <v>0</v>
      </c>
      <c r="AR1484" s="197" t="str">
        <f t="shared" si="1208"/>
        <v/>
      </c>
      <c r="AS1484" s="197" t="str">
        <f t="shared" si="1209"/>
        <v/>
      </c>
      <c r="AT1484" s="197" t="str">
        <f t="shared" si="1210"/>
        <v/>
      </c>
      <c r="AU1484" s="197" t="str">
        <f t="shared" si="1211"/>
        <v/>
      </c>
      <c r="AV1484" s="199">
        <f t="shared" ca="1" si="1203"/>
        <v>2.4166172800056103</v>
      </c>
      <c r="AX1484" s="162">
        <f t="shared" si="1212"/>
        <v>0</v>
      </c>
      <c r="AY1484" s="162">
        <f t="shared" si="1213"/>
        <v>0</v>
      </c>
      <c r="AZ1484" s="162">
        <f t="shared" si="1214"/>
        <v>2.508094146169545E-3</v>
      </c>
      <c r="BA1484" s="162">
        <f t="shared" si="1215"/>
        <v>0</v>
      </c>
      <c r="BB1484" s="162" t="str">
        <f t="shared" si="1216"/>
        <v/>
      </c>
      <c r="BC1484" s="162" t="str">
        <f t="shared" si="1217"/>
        <v/>
      </c>
      <c r="BD1484" s="162" t="str">
        <f t="shared" si="1218"/>
        <v/>
      </c>
      <c r="BE1484" s="162" t="str">
        <f t="shared" si="1219"/>
        <v/>
      </c>
      <c r="BG1484" s="169">
        <f t="shared" si="1200"/>
        <v>36.124493753746293</v>
      </c>
      <c r="BH1484" s="169">
        <f t="shared" ca="1" si="1201"/>
        <v>2.0135313379588204</v>
      </c>
    </row>
    <row r="1485" spans="11:60" x14ac:dyDescent="0.25">
      <c r="K1485" s="199">
        <f t="shared" si="1174"/>
        <v>36.175879946852618</v>
      </c>
      <c r="L1485" s="201">
        <f t="shared" si="1175"/>
        <v>0.30340140390894987</v>
      </c>
      <c r="M1485" s="201">
        <f t="shared" si="1176"/>
        <v>0.30595307564700958</v>
      </c>
      <c r="N1485" s="201">
        <f t="shared" si="1177"/>
        <v>0.32158984470711505</v>
      </c>
      <c r="O1485" s="201">
        <f t="shared" si="1178"/>
        <v>0.3036817335917576</v>
      </c>
      <c r="P1485" s="201" t="str">
        <f t="shared" si="1179"/>
        <v/>
      </c>
      <c r="Q1485" s="201" t="str">
        <f t="shared" si="1180"/>
        <v/>
      </c>
      <c r="R1485" s="201" t="str">
        <f t="shared" si="1181"/>
        <v/>
      </c>
      <c r="S1485" s="201" t="str">
        <f t="shared" si="1182"/>
        <v/>
      </c>
      <c r="T1485" s="199">
        <f t="shared" si="1183"/>
        <v>0</v>
      </c>
      <c r="U1485" s="199">
        <f t="shared" si="1184"/>
        <v>0</v>
      </c>
      <c r="V1485" s="199">
        <f t="shared" si="1185"/>
        <v>0</v>
      </c>
      <c r="W1485" s="199">
        <f t="shared" si="1186"/>
        <v>0</v>
      </c>
      <c r="X1485" s="199" t="str">
        <f t="shared" si="1187"/>
        <v/>
      </c>
      <c r="Y1485" s="199" t="str">
        <f t="shared" si="1188"/>
        <v/>
      </c>
      <c r="Z1485" s="199" t="str">
        <f t="shared" si="1189"/>
        <v/>
      </c>
      <c r="AA1485" s="199" t="str">
        <f t="shared" si="1190"/>
        <v/>
      </c>
      <c r="AB1485" s="201">
        <f t="shared" ca="1" si="1191"/>
        <v>2.0631140201888001</v>
      </c>
      <c r="AD1485" s="162">
        <f t="shared" si="1192"/>
        <v>0</v>
      </c>
      <c r="AE1485" s="162">
        <f t="shared" si="1193"/>
        <v>0</v>
      </c>
      <c r="AF1485" s="162">
        <f t="shared" si="1194"/>
        <v>0</v>
      </c>
      <c r="AG1485" s="162">
        <f t="shared" si="1195"/>
        <v>0</v>
      </c>
      <c r="AH1485" s="162" t="str">
        <f t="shared" si="1196"/>
        <v/>
      </c>
      <c r="AI1485" s="162" t="str">
        <f t="shared" si="1197"/>
        <v/>
      </c>
      <c r="AJ1485" s="162" t="str">
        <f t="shared" si="1198"/>
        <v/>
      </c>
      <c r="AK1485" s="162" t="str">
        <f t="shared" si="1199"/>
        <v/>
      </c>
      <c r="AM1485" s="199">
        <f t="shared" si="1202"/>
        <v>15.78202968493898</v>
      </c>
      <c r="AN1485" s="197">
        <f t="shared" si="1204"/>
        <v>0</v>
      </c>
      <c r="AO1485" s="197">
        <f t="shared" si="1205"/>
        <v>0</v>
      </c>
      <c r="AP1485" s="197">
        <f t="shared" si="1206"/>
        <v>0.27258436575273776</v>
      </c>
      <c r="AQ1485" s="197">
        <f t="shared" si="1207"/>
        <v>0</v>
      </c>
      <c r="AR1485" s="197" t="str">
        <f t="shared" si="1208"/>
        <v/>
      </c>
      <c r="AS1485" s="197" t="str">
        <f t="shared" si="1209"/>
        <v/>
      </c>
      <c r="AT1485" s="197" t="str">
        <f t="shared" si="1210"/>
        <v/>
      </c>
      <c r="AU1485" s="197" t="str">
        <f t="shared" si="1211"/>
        <v/>
      </c>
      <c r="AV1485" s="199">
        <f t="shared" ca="1" si="1203"/>
        <v>2.3690816150072807</v>
      </c>
      <c r="AX1485" s="162">
        <f t="shared" si="1212"/>
        <v>0</v>
      </c>
      <c r="AY1485" s="162">
        <f t="shared" si="1213"/>
        <v>0</v>
      </c>
      <c r="AZ1485" s="162">
        <f t="shared" si="1214"/>
        <v>3.0575227803552475E-3</v>
      </c>
      <c r="BA1485" s="162">
        <f t="shared" si="1215"/>
        <v>0</v>
      </c>
      <c r="BB1485" s="162" t="str">
        <f t="shared" si="1216"/>
        <v/>
      </c>
      <c r="BC1485" s="162" t="str">
        <f t="shared" si="1217"/>
        <v/>
      </c>
      <c r="BD1485" s="162" t="str">
        <f t="shared" si="1218"/>
        <v/>
      </c>
      <c r="BE1485" s="162" t="str">
        <f t="shared" si="1219"/>
        <v/>
      </c>
      <c r="BG1485" s="169">
        <f t="shared" si="1200"/>
        <v>36.150186850299455</v>
      </c>
      <c r="BH1485" s="169">
        <f t="shared" ca="1" si="1201"/>
        <v>2.1179995808328544</v>
      </c>
    </row>
    <row r="1486" spans="11:60" x14ac:dyDescent="0.25">
      <c r="K1486" s="199">
        <f t="shared" ref="K1486:K1549" si="1220">K1485+1/($C$74*60)</f>
        <v>36.20157304340578</v>
      </c>
      <c r="L1486" s="201">
        <f t="shared" ref="L1486:L1549" si="1221">IF(Q$56="","",SQRT(($K1486*$K1486)/$Q$72))</f>
        <v>0.30361688786058971</v>
      </c>
      <c r="M1486" s="201">
        <f t="shared" ref="M1486:M1549" si="1222">IF(R$56="","",SQRT(($K1486*$K1486)/$R$72))</f>
        <v>0.30617037186550883</v>
      </c>
      <c r="N1486" s="201">
        <f t="shared" ref="N1486:N1549" si="1223">IF(S$56="","",SQRT(($K1486*$K1486)/$S$72))</f>
        <v>0.32181824658545816</v>
      </c>
      <c r="O1486" s="201">
        <f t="shared" ref="O1486:O1549" si="1224">IF(T$56="","",SQRT(($K1486*$K1486)/$T$72))</f>
        <v>0.30389741664118353</v>
      </c>
      <c r="P1486" s="201" t="str">
        <f t="shared" ref="P1486:P1549" si="1225">IF(U$56="","",SQRT(($K1486*$K1486)/$U$72))</f>
        <v/>
      </c>
      <c r="Q1486" s="201" t="str">
        <f t="shared" ref="Q1486:Q1549" si="1226">IF(V$56="","",SQRT(($K1486*$K1486)/$V$72))</f>
        <v/>
      </c>
      <c r="R1486" s="201" t="str">
        <f t="shared" ref="R1486:R1549" si="1227">IF(W$56="","",SQRT(($K1486*$K1486)/$W$72))</f>
        <v/>
      </c>
      <c r="S1486" s="201" t="str">
        <f t="shared" ref="S1486:S1549" si="1228">IF(X$56="","",SQRT(($K1486*$K1486)/$X$72))</f>
        <v/>
      </c>
      <c r="T1486" s="199">
        <f t="shared" ref="T1486:T1549" si="1229">IF(Q$56="","",IF(ABS(($K1486-Q$60) / ( L1486 / 2.2))&gt;20,0,IF(Q$60&lt;&gt;"",Q$64 * ( POWER(POWER(Q$67, 2),0.5) + POWER(POWER(Q$67, 2),-0.5)  ) / ( POWER(POWER(Q$67, 2),0.5) * EXP( POWER(1 + POWER(Q$67, 2),-1) * ($K1486-Q$60)/ ( L1486 / 2.2) ) + POWER(POWER(Q$67, 2),-0.5) * EXP(- POWER(Q$67, 2) * POWER(1 + POWER(Q$67, 2),-1) * ($K1486-Q$60) / ( L1486 / 2.2) ) ),"")))</f>
        <v>0</v>
      </c>
      <c r="U1486" s="199">
        <f t="shared" ref="U1486:U1549" si="1230">IF(R$56="","",IF(ABS(($K1486-R$60) / ( M1486 / 2.2))&gt;20,0,IF(R$60&lt;&gt;"",R$64 * ( POWER(POWER(R$67, 2),0.5) + POWER(POWER(R$67, 2),-0.5)  ) / ( POWER(POWER(R$67, 2),0.5) * EXP( POWER(1 + POWER(R$67, 2),-1) * ($K1486-R$60)/ ( M1486 / 2.2) ) + POWER(POWER(R$67, 2),-0.5) * EXP(- POWER(R$67, 2) * POWER(1 + POWER(R$67, 2),-1) * ($K1486-R$60) / ( M1486 / 2.2) ) ),"")))</f>
        <v>0</v>
      </c>
      <c r="V1486" s="199">
        <f t="shared" ref="V1486:V1549" si="1231">IF(S$56="","",IF(ABS(($K1486-S$60) / ( N1486 / 2.2))&gt;20,0,IF(S$60&lt;&gt;"",S$64 * ( POWER(POWER(S$67, 2),0.5) + POWER(POWER(S$67, 2),-0.5)  ) / ( POWER(POWER(S$67, 2),0.5) * EXP( POWER(1 + POWER(S$67, 2),-1) * ($K1486-S$60)/ ( N1486 / 2.2) ) + POWER(POWER(S$67, 2),-0.5) * EXP(- POWER(S$67, 2) * POWER(1 + POWER(S$67, 2),-1) * ($K1486-S$60) / ( N1486 / 2.2) ) ),"")))</f>
        <v>0</v>
      </c>
      <c r="W1486" s="199">
        <f t="shared" ref="W1486:W1549" si="1232">IF(T$56="","",IF(ABS(($K1486-T$60) / ( O1486 / 2.2))&gt;20,0,IF(T$60&lt;&gt;"",T$64 * ( POWER(POWER(T$67, 2),0.5) + POWER(POWER(T$67, 2),-0.5)  ) / ( POWER(POWER(T$67, 2),0.5) * EXP( POWER(1 + POWER(T$67, 2),-1) * ($K1486-T$60)/ ( O1486 / 2.2) ) + POWER(POWER(T$67, 2),-0.5) * EXP(- POWER(T$67, 2) * POWER(1 + POWER(T$67, 2),-1) * ($K1486-T$60) / ( O1486 / 2.2) ) ),"")))</f>
        <v>0</v>
      </c>
      <c r="X1486" s="199" t="str">
        <f t="shared" ref="X1486:X1549" si="1233">IF(U$56="","",IF(ABS(($K1486-U$60) / ( P1486 / 2.2))&gt;20,0,IF(U$60&lt;&gt;"",U$64 * ( POWER(POWER(U$67, 2),0.5) + POWER(POWER(U$67, 2),-0.5)  ) / ( POWER(POWER(U$67, 2),0.5) * EXP( POWER(1 + POWER(U$67, 2),-1) * ($K1486-U$60)/ ( P1486 / 2.2) ) + POWER(POWER(U$67, 2),-0.5) * EXP(- POWER(U$67, 2) * POWER(1 + POWER(U$67, 2),-1) * ($K1486-U$60) / ( P1486 / 2.2) ) ),"")))</f>
        <v/>
      </c>
      <c r="Y1486" s="199" t="str">
        <f t="shared" ref="Y1486:Y1549" si="1234">IF(V$56="","",IF(ABS(($K1486-V$60) / ( Q1486 / 2.2))&gt;20,0,IF(V$60&lt;&gt;"",V$64 * ( POWER(POWER(V$67, 2),0.5) + POWER(POWER(V$67, 2),-0.5)  ) / ( POWER(POWER(V$67, 2),0.5) * EXP( POWER(1 + POWER(V$67, 2),-1) * ($K1486-V$60)/ ( Q1486 / 2.2) ) + POWER(POWER(V$67, 2),-0.5) * EXP(- POWER(V$67, 2) * POWER(1 + POWER(V$67, 2),-1) * ($K1486-V$60) / ( Q1486 / 2.2) ) ),"")))</f>
        <v/>
      </c>
      <c r="Z1486" s="199" t="str">
        <f t="shared" ref="Z1486:Z1549" si="1235">IF(W$56="","",IF(ABS(($K1486-W$60) / ( R1486 / 2.2))&gt;20,0,IF(W$60&lt;&gt;"",W$64 * ( POWER(POWER(W$67, 2),0.5) + POWER(POWER(W$67, 2),-0.5)  ) / ( POWER(POWER(W$67, 2),0.5) * EXP( POWER(1 + POWER(W$67, 2),-1) * ($K1486-W$60)/ ( R1486 / 2.2) ) + POWER(POWER(W$67, 2),-0.5) * EXP(- POWER(W$67, 2) * POWER(1 + POWER(W$67, 2),-1) * ($K1486-W$60) / ( R1486 / 2.2) ) ),"")))</f>
        <v/>
      </c>
      <c r="AA1486" s="199" t="str">
        <f t="shared" ref="AA1486:AA1549" si="1236">IF(X$56="","",IF(ABS(($K1486-X$60) / ( S1486 / 2.2))&gt;20,0,IF(X$60&lt;&gt;"",X$64 * ( POWER(POWER(X$67, 2),0.5) + POWER(POWER(X$67, 2),-0.5)  ) / ( POWER(POWER(X$67, 2),0.5) * EXP( POWER(1 + POWER(X$67, 2),-1) * ($K1486-X$60)/ ( S1486 / 2.2) ) + POWER(POWER(X$67, 2),-0.5) * EXP(- POWER(X$67, 2) * POWER(1 + POWER(X$67, 2),-1) * ($K1486-X$60) / ( S1486 / 2.2) ) ),"")))</f>
        <v/>
      </c>
      <c r="AB1486" s="201">
        <f t="shared" ref="AB1486:AB1549" ca="1" si="1237">SUM(T1486:AA1486)+RAND()*$C$69+$C$67</f>
        <v>2.0649254179488317</v>
      </c>
      <c r="AD1486" s="162">
        <f t="shared" ref="AD1486:AD1549" si="1238">IF(Q$56="","",($K1486-$K1485)*T1486)</f>
        <v>0</v>
      </c>
      <c r="AE1486" s="162">
        <f t="shared" ref="AE1486:AE1549" si="1239">IF(R$56="","",($K1486-$K1485)*U1486)</f>
        <v>0</v>
      </c>
      <c r="AF1486" s="162">
        <f t="shared" ref="AF1486:AF1549" si="1240">IF(S$56="","",($K1486-$K1485)*V1486)</f>
        <v>0</v>
      </c>
      <c r="AG1486" s="162">
        <f t="shared" ref="AG1486:AG1549" si="1241">IF(T$56="","",($K1486-$K1485)*W1486)</f>
        <v>0</v>
      </c>
      <c r="AH1486" s="162" t="str">
        <f t="shared" ref="AH1486:AH1549" si="1242">IF(U$56="","",($K1486-$K1485)*X1486)</f>
        <v/>
      </c>
      <c r="AI1486" s="162" t="str">
        <f t="shared" ref="AI1486:AI1549" si="1243">IF(V$56="","",($K1486-$K1485)*Y1486)</f>
        <v/>
      </c>
      <c r="AJ1486" s="162" t="str">
        <f t="shared" ref="AJ1486:AJ1549" si="1244">IF(W$56="","",($K1486-$K1485)*Z1486)</f>
        <v/>
      </c>
      <c r="AK1486" s="162" t="str">
        <f t="shared" ref="AK1486:AK1549" si="1245">IF(X$56="","",($K1486-$K1485)*AA1486)</f>
        <v/>
      </c>
      <c r="AM1486" s="199">
        <f t="shared" si="1202"/>
        <v>15.793246479313492</v>
      </c>
      <c r="AN1486" s="197">
        <f t="shared" si="1204"/>
        <v>0</v>
      </c>
      <c r="AO1486" s="197">
        <f t="shared" si="1205"/>
        <v>0</v>
      </c>
      <c r="AP1486" s="197">
        <f t="shared" si="1206"/>
        <v>0.33229665634267291</v>
      </c>
      <c r="AQ1486" s="197">
        <f t="shared" si="1207"/>
        <v>0</v>
      </c>
      <c r="AR1486" s="197" t="str">
        <f t="shared" si="1208"/>
        <v/>
      </c>
      <c r="AS1486" s="197" t="str">
        <f t="shared" si="1209"/>
        <v/>
      </c>
      <c r="AT1486" s="197" t="str">
        <f t="shared" si="1210"/>
        <v/>
      </c>
      <c r="AU1486" s="197" t="str">
        <f t="shared" si="1211"/>
        <v/>
      </c>
      <c r="AV1486" s="199">
        <f t="shared" ca="1" si="1203"/>
        <v>2.375339209117886</v>
      </c>
      <c r="AX1486" s="162">
        <f t="shared" si="1212"/>
        <v>0</v>
      </c>
      <c r="AY1486" s="162">
        <f t="shared" si="1213"/>
        <v>0</v>
      </c>
      <c r="AZ1486" s="162">
        <f t="shared" si="1214"/>
        <v>3.7273032655336614E-3</v>
      </c>
      <c r="BA1486" s="162">
        <f t="shared" si="1215"/>
        <v>0</v>
      </c>
      <c r="BB1486" s="162" t="str">
        <f t="shared" si="1216"/>
        <v/>
      </c>
      <c r="BC1486" s="162" t="str">
        <f t="shared" si="1217"/>
        <v/>
      </c>
      <c r="BD1486" s="162" t="str">
        <f t="shared" si="1218"/>
        <v/>
      </c>
      <c r="BE1486" s="162" t="str">
        <f t="shared" si="1219"/>
        <v/>
      </c>
      <c r="BG1486" s="169">
        <f t="shared" ref="BG1486:BG1549" si="1246">IF($C$8="isocratic",K1485,AM1486)</f>
        <v>36.175879946852618</v>
      </c>
      <c r="BH1486" s="169">
        <f t="shared" ref="BH1486:BH1549" ca="1" si="1247">IF($C$8="isocratic",AB1485,AV1486)</f>
        <v>2.0631140201888001</v>
      </c>
    </row>
    <row r="1487" spans="11:60" x14ac:dyDescent="0.25">
      <c r="K1487" s="199">
        <f t="shared" si="1220"/>
        <v>36.227266139958942</v>
      </c>
      <c r="L1487" s="201">
        <f t="shared" si="1221"/>
        <v>0.30383237181222961</v>
      </c>
      <c r="M1487" s="201">
        <f t="shared" si="1222"/>
        <v>0.30638766808400814</v>
      </c>
      <c r="N1487" s="201">
        <f t="shared" si="1223"/>
        <v>0.32204664846380127</v>
      </c>
      <c r="O1487" s="201">
        <f t="shared" si="1224"/>
        <v>0.30411309969060951</v>
      </c>
      <c r="P1487" s="201" t="str">
        <f t="shared" si="1225"/>
        <v/>
      </c>
      <c r="Q1487" s="201" t="str">
        <f t="shared" si="1226"/>
        <v/>
      </c>
      <c r="R1487" s="201" t="str">
        <f t="shared" si="1227"/>
        <v/>
      </c>
      <c r="S1487" s="201" t="str">
        <f t="shared" si="1228"/>
        <v/>
      </c>
      <c r="T1487" s="199">
        <f t="shared" si="1229"/>
        <v>0</v>
      </c>
      <c r="U1487" s="199">
        <f t="shared" si="1230"/>
        <v>0</v>
      </c>
      <c r="V1487" s="199">
        <f t="shared" si="1231"/>
        <v>0</v>
      </c>
      <c r="W1487" s="199">
        <f t="shared" si="1232"/>
        <v>0</v>
      </c>
      <c r="X1487" s="199" t="str">
        <f t="shared" si="1233"/>
        <v/>
      </c>
      <c r="Y1487" s="199" t="str">
        <f t="shared" si="1234"/>
        <v/>
      </c>
      <c r="Z1487" s="199" t="str">
        <f t="shared" si="1235"/>
        <v/>
      </c>
      <c r="AA1487" s="199" t="str">
        <f t="shared" si="1236"/>
        <v/>
      </c>
      <c r="AB1487" s="201">
        <f t="shared" ca="1" si="1237"/>
        <v>2.1305550029008233</v>
      </c>
      <c r="AD1487" s="162">
        <f t="shared" si="1238"/>
        <v>0</v>
      </c>
      <c r="AE1487" s="162">
        <f t="shared" si="1239"/>
        <v>0</v>
      </c>
      <c r="AF1487" s="162">
        <f t="shared" si="1240"/>
        <v>0</v>
      </c>
      <c r="AG1487" s="162">
        <f t="shared" si="1241"/>
        <v>0</v>
      </c>
      <c r="AH1487" s="162" t="str">
        <f t="shared" si="1242"/>
        <v/>
      </c>
      <c r="AI1487" s="162" t="str">
        <f t="shared" si="1243"/>
        <v/>
      </c>
      <c r="AJ1487" s="162" t="str">
        <f t="shared" si="1244"/>
        <v/>
      </c>
      <c r="AK1487" s="162" t="str">
        <f t="shared" si="1245"/>
        <v/>
      </c>
      <c r="AM1487" s="199">
        <f t="shared" ref="AM1487:AM1550" si="1248">AM1486+MAX($AK$57:$AR$57)*1.2/3000</f>
        <v>15.804463273688004</v>
      </c>
      <c r="AN1487" s="197">
        <f t="shared" si="1204"/>
        <v>0</v>
      </c>
      <c r="AO1487" s="197">
        <f t="shared" si="1205"/>
        <v>0</v>
      </c>
      <c r="AP1487" s="197">
        <f t="shared" si="1206"/>
        <v>0.40508837877585069</v>
      </c>
      <c r="AQ1487" s="197">
        <f t="shared" si="1207"/>
        <v>0</v>
      </c>
      <c r="AR1487" s="197" t="str">
        <f t="shared" si="1208"/>
        <v/>
      </c>
      <c r="AS1487" s="197" t="str">
        <f t="shared" si="1209"/>
        <v/>
      </c>
      <c r="AT1487" s="197" t="str">
        <f t="shared" si="1210"/>
        <v/>
      </c>
      <c r="AU1487" s="197" t="str">
        <f t="shared" si="1211"/>
        <v/>
      </c>
      <c r="AV1487" s="199">
        <f t="shared" ref="AV1487:AV1550" ca="1" si="1249">SUM(AN1487:AU1487)+RAND()*$C$69+K1487*$C$70+$C$67</f>
        <v>2.5966762698081407</v>
      </c>
      <c r="AX1487" s="162">
        <f t="shared" si="1212"/>
        <v>0</v>
      </c>
      <c r="AY1487" s="162">
        <f t="shared" si="1213"/>
        <v>0</v>
      </c>
      <c r="AZ1487" s="162">
        <f t="shared" si="1214"/>
        <v>4.5437930482331735E-3</v>
      </c>
      <c r="BA1487" s="162">
        <f t="shared" si="1215"/>
        <v>0</v>
      </c>
      <c r="BB1487" s="162" t="str">
        <f t="shared" si="1216"/>
        <v/>
      </c>
      <c r="BC1487" s="162" t="str">
        <f t="shared" si="1217"/>
        <v/>
      </c>
      <c r="BD1487" s="162" t="str">
        <f t="shared" si="1218"/>
        <v/>
      </c>
      <c r="BE1487" s="162" t="str">
        <f t="shared" si="1219"/>
        <v/>
      </c>
      <c r="BG1487" s="169">
        <f t="shared" si="1246"/>
        <v>36.20157304340578</v>
      </c>
      <c r="BH1487" s="169">
        <f t="shared" ca="1" si="1247"/>
        <v>2.0649254179488317</v>
      </c>
    </row>
    <row r="1488" spans="11:60" x14ac:dyDescent="0.25">
      <c r="K1488" s="199">
        <f t="shared" si="1220"/>
        <v>36.252959236512105</v>
      </c>
      <c r="L1488" s="201">
        <f t="shared" si="1221"/>
        <v>0.3040478557638695</v>
      </c>
      <c r="M1488" s="201">
        <f t="shared" si="1222"/>
        <v>0.30660496430250744</v>
      </c>
      <c r="N1488" s="201">
        <f t="shared" si="1223"/>
        <v>0.32227505034214443</v>
      </c>
      <c r="O1488" s="201">
        <f t="shared" si="1224"/>
        <v>0.3043287827400355</v>
      </c>
      <c r="P1488" s="201" t="str">
        <f t="shared" si="1225"/>
        <v/>
      </c>
      <c r="Q1488" s="201" t="str">
        <f t="shared" si="1226"/>
        <v/>
      </c>
      <c r="R1488" s="201" t="str">
        <f t="shared" si="1227"/>
        <v/>
      </c>
      <c r="S1488" s="201" t="str">
        <f t="shared" si="1228"/>
        <v/>
      </c>
      <c r="T1488" s="199">
        <f t="shared" si="1229"/>
        <v>0</v>
      </c>
      <c r="U1488" s="199">
        <f t="shared" si="1230"/>
        <v>0</v>
      </c>
      <c r="V1488" s="199">
        <f t="shared" si="1231"/>
        <v>0</v>
      </c>
      <c r="W1488" s="199">
        <f t="shared" si="1232"/>
        <v>0</v>
      </c>
      <c r="X1488" s="199" t="str">
        <f t="shared" si="1233"/>
        <v/>
      </c>
      <c r="Y1488" s="199" t="str">
        <f t="shared" si="1234"/>
        <v/>
      </c>
      <c r="Z1488" s="199" t="str">
        <f t="shared" si="1235"/>
        <v/>
      </c>
      <c r="AA1488" s="199" t="str">
        <f t="shared" si="1236"/>
        <v/>
      </c>
      <c r="AB1488" s="201">
        <f t="shared" ca="1" si="1237"/>
        <v>2.0435000971635855</v>
      </c>
      <c r="AD1488" s="162">
        <f t="shared" si="1238"/>
        <v>0</v>
      </c>
      <c r="AE1488" s="162">
        <f t="shared" si="1239"/>
        <v>0</v>
      </c>
      <c r="AF1488" s="162">
        <f t="shared" si="1240"/>
        <v>0</v>
      </c>
      <c r="AG1488" s="162">
        <f t="shared" si="1241"/>
        <v>0</v>
      </c>
      <c r="AH1488" s="162" t="str">
        <f t="shared" si="1242"/>
        <v/>
      </c>
      <c r="AI1488" s="162" t="str">
        <f t="shared" si="1243"/>
        <v/>
      </c>
      <c r="AJ1488" s="162" t="str">
        <f t="shared" si="1244"/>
        <v/>
      </c>
      <c r="AK1488" s="162" t="str">
        <f t="shared" si="1245"/>
        <v/>
      </c>
      <c r="AM1488" s="199">
        <f t="shared" si="1248"/>
        <v>15.815680068062516</v>
      </c>
      <c r="AN1488" s="197">
        <f t="shared" ref="AN1488:AN1551" si="1250">IF(AK$56="NOT ELUTED","",IF(AK$51="","",IF(ABS(($AM1488-AK$57)/(AK$72/2.2))&gt;20,0,AK$62*(POWER(POWER(AK$66,2),0.5)+POWER(POWER(AK$66,2),-0.5))/(POWER(POWER(AK$66,2),0.5)*EXP(POWER(1+POWER(AK$66,2),-1)*($AM1488-AK$57)/(AK$72/2.2))+POWER(POWER(AK$66,2),-0.5)*EXP(-POWER(AK$66,2)*POWER(1+POWER(AK$66,2),-1)*($AM1488-AK$57)/(AK$72/2.2))))))</f>
        <v>0</v>
      </c>
      <c r="AO1488" s="197">
        <f t="shared" ref="AO1488:AO1551" si="1251">IF(AL$56="NOT ELUTED","",IF(AL$51="","",IF(ABS(($AM1488-AL$57)/(AL$72/2.2))&gt;20,0,AL$62*(POWER(POWER(AL$66,2),0.5)+POWER(POWER(AL$66,2),-0.5))/(POWER(POWER(AL$66,2),0.5)*EXP(POWER(1+POWER(AL$66,2),-1)*($AM1488-AL$57)/(AL$72/2.2))+POWER(POWER(AL$66,2),-0.5)*EXP(-POWER(AL$66,2)*POWER(1+POWER(AL$66,2),-1)*($AM1488-AL$57)/(AL$72/2.2))))))</f>
        <v>0</v>
      </c>
      <c r="AP1488" s="197">
        <f t="shared" ref="AP1488:AP1551" si="1252">IF(AM$56="NOT ELUTED","",IF(AM$51="","",IF(ABS(($AM1488-AM$57)/(AM$72/2.2))&gt;20,0,AM$62*(POWER(POWER(AM$66,2),0.5)+POWER(POWER(AM$66,2),-0.5))/(POWER(POWER(AM$66,2),0.5)*EXP(POWER(1+POWER(AM$66,2),-1)*($AM1488-AM$57)/(AM$72/2.2))+POWER(POWER(AM$66,2),-0.5)*EXP(-POWER(AM$66,2)*POWER(1+POWER(AM$66,2),-1)*($AM1488-AM$57)/(AM$72/2.2))))))</f>
        <v>0.49382359385848368</v>
      </c>
      <c r="AQ1488" s="197">
        <f t="shared" ref="AQ1488:AQ1551" si="1253">IF(AN$56="NOT ELUTED","",IF(AN$51="","",IF(ABS(($AM1488-AN$57)/(AN$72/2.2))&gt;20,0,AN$62*(POWER(POWER(AN$66,2),0.5)+POWER(POWER(AN$66,2),-0.5))/(POWER(POWER(AN$66,2),0.5)*EXP(POWER(1+POWER(AN$66,2),-1)*($AM1488-AN$57)/(AN$72/2.2))+POWER(POWER(AN$66,2),-0.5)*EXP(-POWER(AN$66,2)*POWER(1+POWER(AN$66,2),-1)*($AM1488-AN$57)/(AN$72/2.2))))))</f>
        <v>0</v>
      </c>
      <c r="AR1488" s="197" t="str">
        <f t="shared" ref="AR1488:AR1551" si="1254">IF(AO$56="NOT ELUTED","",IF(AO$51="","",IF(ABS(($AM1488-AO$57)/(AO$72/2.2))&gt;20,0,AO$62*(POWER(POWER(AO$66,2),0.5)+POWER(POWER(AO$66,2),-0.5))/(POWER(POWER(AO$66,2),0.5)*EXP(POWER(1+POWER(AO$66,2),-1)*($AM1488-AO$57)/(AO$72/2.2))+POWER(POWER(AO$66,2),-0.5)*EXP(-POWER(AO$66,2)*POWER(1+POWER(AO$66,2),-1)*($AM1488-AO$57)/(AO$72/2.2))))))</f>
        <v/>
      </c>
      <c r="AS1488" s="197" t="str">
        <f t="shared" ref="AS1488:AS1551" si="1255">IF(AP$56="NOT ELUTED","",IF(AP$51="","",IF(ABS(($AM1488-AP$57)/(AP$72/2.2))&gt;20,0,AP$62*(POWER(POWER(AP$66,2),0.5)+POWER(POWER(AP$66,2),-0.5))/(POWER(POWER(AP$66,2),0.5)*EXP(POWER(1+POWER(AP$66,2),-1)*($AM1488-AP$57)/(AP$72/2.2))+POWER(POWER(AP$66,2),-0.5)*EXP(-POWER(AP$66,2)*POWER(1+POWER(AP$66,2),-1)*($AM1488-AP$57)/(AP$72/2.2))))))</f>
        <v/>
      </c>
      <c r="AT1488" s="197" t="str">
        <f t="shared" ref="AT1488:AT1551" si="1256">IF(AQ$56="NOT ELUTED","",IF(AQ$51="","",IF(ABS(($AM1488-AQ$57)/(AQ$72/2.2))&gt;20,0,AQ$62*(POWER(POWER(AQ$66,2),0.5)+POWER(POWER(AQ$66,2),-0.5))/(POWER(POWER(AQ$66,2),0.5)*EXP(POWER(1+POWER(AQ$66,2),-1)*($AM1488-AQ$57)/(AQ$72/2.2))+POWER(POWER(AQ$66,2),-0.5)*EXP(-POWER(AQ$66,2)*POWER(1+POWER(AQ$66,2),-1)*($AM1488-AQ$57)/(AQ$72/2.2))))))</f>
        <v/>
      </c>
      <c r="AU1488" s="197" t="str">
        <f t="shared" ref="AU1488:AU1551" si="1257">IF(AR$56="NOT ELUTED","",IF(AR$51="","",IF(ABS(($AM1488-AR$57)/(AR$72/2.2))&gt;20,0,AR$62*(POWER(POWER(AR$66,2),0.5)+POWER(POWER(AR$66,2),-0.5))/(POWER(POWER(AR$66,2),0.5)*EXP(POWER(1+POWER(AR$66,2),-1)*($AM1488-AR$57)/(AR$72/2.2))+POWER(POWER(AR$66,2),-0.5)*EXP(-POWER(AR$66,2)*POWER(1+POWER(AR$66,2),-1)*($AM1488-AR$57)/(AR$72/2.2))))))</f>
        <v/>
      </c>
      <c r="AV1488" s="199">
        <f t="shared" ca="1" si="1249"/>
        <v>2.64380618442837</v>
      </c>
      <c r="AX1488" s="162">
        <f t="shared" si="1212"/>
        <v>0</v>
      </c>
      <c r="AY1488" s="162">
        <f t="shared" si="1213"/>
        <v>0</v>
      </c>
      <c r="AZ1488" s="162">
        <f t="shared" si="1214"/>
        <v>5.5391177095931695E-3</v>
      </c>
      <c r="BA1488" s="162">
        <f t="shared" si="1215"/>
        <v>0</v>
      </c>
      <c r="BB1488" s="162" t="str">
        <f t="shared" si="1216"/>
        <v/>
      </c>
      <c r="BC1488" s="162" t="str">
        <f t="shared" si="1217"/>
        <v/>
      </c>
      <c r="BD1488" s="162" t="str">
        <f t="shared" si="1218"/>
        <v/>
      </c>
      <c r="BE1488" s="162" t="str">
        <f t="shared" si="1219"/>
        <v/>
      </c>
      <c r="BG1488" s="169">
        <f t="shared" si="1246"/>
        <v>36.227266139958942</v>
      </c>
      <c r="BH1488" s="169">
        <f t="shared" ca="1" si="1247"/>
        <v>2.1305550029008233</v>
      </c>
    </row>
    <row r="1489" spans="11:60" x14ac:dyDescent="0.25">
      <c r="K1489" s="199">
        <f t="shared" si="1220"/>
        <v>36.278652333065267</v>
      </c>
      <c r="L1489" s="201">
        <f t="shared" si="1221"/>
        <v>0.3042633397155094</v>
      </c>
      <c r="M1489" s="201">
        <f t="shared" si="1222"/>
        <v>0.3068222605210067</v>
      </c>
      <c r="N1489" s="201">
        <f t="shared" si="1223"/>
        <v>0.32250345222048754</v>
      </c>
      <c r="O1489" s="201">
        <f t="shared" si="1224"/>
        <v>0.30454446578946143</v>
      </c>
      <c r="P1489" s="201" t="str">
        <f t="shared" si="1225"/>
        <v/>
      </c>
      <c r="Q1489" s="201" t="str">
        <f t="shared" si="1226"/>
        <v/>
      </c>
      <c r="R1489" s="201" t="str">
        <f t="shared" si="1227"/>
        <v/>
      </c>
      <c r="S1489" s="201" t="str">
        <f t="shared" si="1228"/>
        <v/>
      </c>
      <c r="T1489" s="199">
        <f t="shared" si="1229"/>
        <v>0</v>
      </c>
      <c r="U1489" s="199">
        <f t="shared" si="1230"/>
        <v>0</v>
      </c>
      <c r="V1489" s="199">
        <f t="shared" si="1231"/>
        <v>0</v>
      </c>
      <c r="W1489" s="199">
        <f t="shared" si="1232"/>
        <v>0</v>
      </c>
      <c r="X1489" s="199" t="str">
        <f t="shared" si="1233"/>
        <v/>
      </c>
      <c r="Y1489" s="199" t="str">
        <f t="shared" si="1234"/>
        <v/>
      </c>
      <c r="Z1489" s="199" t="str">
        <f t="shared" si="1235"/>
        <v/>
      </c>
      <c r="AA1489" s="199" t="str">
        <f t="shared" si="1236"/>
        <v/>
      </c>
      <c r="AB1489" s="201">
        <f t="shared" ca="1" si="1237"/>
        <v>2.0089334889213011</v>
      </c>
      <c r="AD1489" s="162">
        <f t="shared" si="1238"/>
        <v>0</v>
      </c>
      <c r="AE1489" s="162">
        <f t="shared" si="1239"/>
        <v>0</v>
      </c>
      <c r="AF1489" s="162">
        <f t="shared" si="1240"/>
        <v>0</v>
      </c>
      <c r="AG1489" s="162">
        <f t="shared" si="1241"/>
        <v>0</v>
      </c>
      <c r="AH1489" s="162" t="str">
        <f t="shared" si="1242"/>
        <v/>
      </c>
      <c r="AI1489" s="162" t="str">
        <f t="shared" si="1243"/>
        <v/>
      </c>
      <c r="AJ1489" s="162" t="str">
        <f t="shared" si="1244"/>
        <v/>
      </c>
      <c r="AK1489" s="162" t="str">
        <f t="shared" si="1245"/>
        <v/>
      </c>
      <c r="AM1489" s="199">
        <f t="shared" si="1248"/>
        <v>15.826896862437028</v>
      </c>
      <c r="AN1489" s="197">
        <f t="shared" si="1250"/>
        <v>0</v>
      </c>
      <c r="AO1489" s="197">
        <f t="shared" si="1251"/>
        <v>0</v>
      </c>
      <c r="AP1489" s="197">
        <f t="shared" si="1252"/>
        <v>0.60199285185769646</v>
      </c>
      <c r="AQ1489" s="197">
        <f t="shared" si="1253"/>
        <v>0</v>
      </c>
      <c r="AR1489" s="197" t="str">
        <f t="shared" si="1254"/>
        <v/>
      </c>
      <c r="AS1489" s="197" t="str">
        <f t="shared" si="1255"/>
        <v/>
      </c>
      <c r="AT1489" s="197" t="str">
        <f t="shared" si="1256"/>
        <v/>
      </c>
      <c r="AU1489" s="197" t="str">
        <f t="shared" si="1257"/>
        <v/>
      </c>
      <c r="AV1489" s="199">
        <f t="shared" ca="1" si="1249"/>
        <v>2.7351276499300683</v>
      </c>
      <c r="AX1489" s="162">
        <f t="shared" si="1212"/>
        <v>0</v>
      </c>
      <c r="AY1489" s="162">
        <f t="shared" si="1213"/>
        <v>0</v>
      </c>
      <c r="AZ1489" s="162">
        <f t="shared" si="1214"/>
        <v>6.7524300342138828E-3</v>
      </c>
      <c r="BA1489" s="162">
        <f t="shared" si="1215"/>
        <v>0</v>
      </c>
      <c r="BB1489" s="162" t="str">
        <f t="shared" si="1216"/>
        <v/>
      </c>
      <c r="BC1489" s="162" t="str">
        <f t="shared" si="1217"/>
        <v/>
      </c>
      <c r="BD1489" s="162" t="str">
        <f t="shared" si="1218"/>
        <v/>
      </c>
      <c r="BE1489" s="162" t="str">
        <f t="shared" si="1219"/>
        <v/>
      </c>
      <c r="BG1489" s="169">
        <f t="shared" si="1246"/>
        <v>36.252959236512105</v>
      </c>
      <c r="BH1489" s="169">
        <f t="shared" ca="1" si="1247"/>
        <v>2.0435000971635855</v>
      </c>
    </row>
    <row r="1490" spans="11:60" x14ac:dyDescent="0.25">
      <c r="K1490" s="199">
        <f t="shared" si="1220"/>
        <v>36.304345429618429</v>
      </c>
      <c r="L1490" s="201">
        <f t="shared" si="1221"/>
        <v>0.30447882366714923</v>
      </c>
      <c r="M1490" s="201">
        <f t="shared" si="1222"/>
        <v>0.307039556739506</v>
      </c>
      <c r="N1490" s="201">
        <f t="shared" si="1223"/>
        <v>0.32273185409883065</v>
      </c>
      <c r="O1490" s="201">
        <f t="shared" si="1224"/>
        <v>0.30476014883888741</v>
      </c>
      <c r="P1490" s="201" t="str">
        <f t="shared" si="1225"/>
        <v/>
      </c>
      <c r="Q1490" s="201" t="str">
        <f t="shared" si="1226"/>
        <v/>
      </c>
      <c r="R1490" s="201" t="str">
        <f t="shared" si="1227"/>
        <v/>
      </c>
      <c r="S1490" s="201" t="str">
        <f t="shared" si="1228"/>
        <v/>
      </c>
      <c r="T1490" s="199">
        <f t="shared" si="1229"/>
        <v>0</v>
      </c>
      <c r="U1490" s="199">
        <f t="shared" si="1230"/>
        <v>0</v>
      </c>
      <c r="V1490" s="199">
        <f t="shared" si="1231"/>
        <v>0</v>
      </c>
      <c r="W1490" s="199">
        <f t="shared" si="1232"/>
        <v>0</v>
      </c>
      <c r="X1490" s="199" t="str">
        <f t="shared" si="1233"/>
        <v/>
      </c>
      <c r="Y1490" s="199" t="str">
        <f t="shared" si="1234"/>
        <v/>
      </c>
      <c r="Z1490" s="199" t="str">
        <f t="shared" si="1235"/>
        <v/>
      </c>
      <c r="AA1490" s="199" t="str">
        <f t="shared" si="1236"/>
        <v/>
      </c>
      <c r="AB1490" s="201">
        <f t="shared" ca="1" si="1237"/>
        <v>2.1204441585493936</v>
      </c>
      <c r="AD1490" s="162">
        <f t="shared" si="1238"/>
        <v>0</v>
      </c>
      <c r="AE1490" s="162">
        <f t="shared" si="1239"/>
        <v>0</v>
      </c>
      <c r="AF1490" s="162">
        <f t="shared" si="1240"/>
        <v>0</v>
      </c>
      <c r="AG1490" s="162">
        <f t="shared" si="1241"/>
        <v>0</v>
      </c>
      <c r="AH1490" s="162" t="str">
        <f t="shared" si="1242"/>
        <v/>
      </c>
      <c r="AI1490" s="162" t="str">
        <f t="shared" si="1243"/>
        <v/>
      </c>
      <c r="AJ1490" s="162" t="str">
        <f t="shared" si="1244"/>
        <v/>
      </c>
      <c r="AK1490" s="162" t="str">
        <f t="shared" si="1245"/>
        <v/>
      </c>
      <c r="AM1490" s="199">
        <f t="shared" si="1248"/>
        <v>15.83811365681154</v>
      </c>
      <c r="AN1490" s="197">
        <f t="shared" si="1250"/>
        <v>0</v>
      </c>
      <c r="AO1490" s="197">
        <f t="shared" si="1251"/>
        <v>0</v>
      </c>
      <c r="AP1490" s="197">
        <f t="shared" si="1252"/>
        <v>0.73384972068890197</v>
      </c>
      <c r="AQ1490" s="197">
        <f t="shared" si="1253"/>
        <v>0</v>
      </c>
      <c r="AR1490" s="197" t="str">
        <f t="shared" si="1254"/>
        <v/>
      </c>
      <c r="AS1490" s="197" t="str">
        <f t="shared" si="1255"/>
        <v/>
      </c>
      <c r="AT1490" s="197" t="str">
        <f t="shared" si="1256"/>
        <v/>
      </c>
      <c r="AU1490" s="197" t="str">
        <f t="shared" si="1257"/>
        <v/>
      </c>
      <c r="AV1490" s="199">
        <f t="shared" ca="1" si="1249"/>
        <v>2.8614404341732409</v>
      </c>
      <c r="AX1490" s="162">
        <f t="shared" si="1212"/>
        <v>0</v>
      </c>
      <c r="AY1490" s="162">
        <f t="shared" si="1213"/>
        <v>0</v>
      </c>
      <c r="AZ1490" s="162">
        <f t="shared" si="1214"/>
        <v>8.2314414187605236E-3</v>
      </c>
      <c r="BA1490" s="162">
        <f t="shared" si="1215"/>
        <v>0</v>
      </c>
      <c r="BB1490" s="162" t="str">
        <f t="shared" si="1216"/>
        <v/>
      </c>
      <c r="BC1490" s="162" t="str">
        <f t="shared" si="1217"/>
        <v/>
      </c>
      <c r="BD1490" s="162" t="str">
        <f t="shared" si="1218"/>
        <v/>
      </c>
      <c r="BE1490" s="162" t="str">
        <f t="shared" si="1219"/>
        <v/>
      </c>
      <c r="BG1490" s="169">
        <f t="shared" si="1246"/>
        <v>36.278652333065267</v>
      </c>
      <c r="BH1490" s="169">
        <f t="shared" ca="1" si="1247"/>
        <v>2.0089334889213011</v>
      </c>
    </row>
    <row r="1491" spans="11:60" x14ac:dyDescent="0.25">
      <c r="K1491" s="199">
        <f t="shared" si="1220"/>
        <v>36.330038526171592</v>
      </c>
      <c r="L1491" s="201">
        <f t="shared" si="1221"/>
        <v>0.30469430761878913</v>
      </c>
      <c r="M1491" s="201">
        <f t="shared" si="1222"/>
        <v>0.30725685295800531</v>
      </c>
      <c r="N1491" s="201">
        <f t="shared" si="1223"/>
        <v>0.32296025597717376</v>
      </c>
      <c r="O1491" s="201">
        <f t="shared" si="1224"/>
        <v>0.3049758318883134</v>
      </c>
      <c r="P1491" s="201" t="str">
        <f t="shared" si="1225"/>
        <v/>
      </c>
      <c r="Q1491" s="201" t="str">
        <f t="shared" si="1226"/>
        <v/>
      </c>
      <c r="R1491" s="201" t="str">
        <f t="shared" si="1227"/>
        <v/>
      </c>
      <c r="S1491" s="201" t="str">
        <f t="shared" si="1228"/>
        <v/>
      </c>
      <c r="T1491" s="199">
        <f t="shared" si="1229"/>
        <v>0</v>
      </c>
      <c r="U1491" s="199">
        <f t="shared" si="1230"/>
        <v>0</v>
      </c>
      <c r="V1491" s="199">
        <f t="shared" si="1231"/>
        <v>0</v>
      </c>
      <c r="W1491" s="199">
        <f t="shared" si="1232"/>
        <v>0</v>
      </c>
      <c r="X1491" s="199" t="str">
        <f t="shared" si="1233"/>
        <v/>
      </c>
      <c r="Y1491" s="199" t="str">
        <f t="shared" si="1234"/>
        <v/>
      </c>
      <c r="Z1491" s="199" t="str">
        <f t="shared" si="1235"/>
        <v/>
      </c>
      <c r="AA1491" s="199" t="str">
        <f t="shared" si="1236"/>
        <v/>
      </c>
      <c r="AB1491" s="201">
        <f t="shared" ca="1" si="1237"/>
        <v>2.136430466701595</v>
      </c>
      <c r="AD1491" s="162">
        <f t="shared" si="1238"/>
        <v>0</v>
      </c>
      <c r="AE1491" s="162">
        <f t="shared" si="1239"/>
        <v>0</v>
      </c>
      <c r="AF1491" s="162">
        <f t="shared" si="1240"/>
        <v>0</v>
      </c>
      <c r="AG1491" s="162">
        <f t="shared" si="1241"/>
        <v>0</v>
      </c>
      <c r="AH1491" s="162" t="str">
        <f t="shared" si="1242"/>
        <v/>
      </c>
      <c r="AI1491" s="162" t="str">
        <f t="shared" si="1243"/>
        <v/>
      </c>
      <c r="AJ1491" s="162" t="str">
        <f t="shared" si="1244"/>
        <v/>
      </c>
      <c r="AK1491" s="162" t="str">
        <f t="shared" si="1245"/>
        <v/>
      </c>
      <c r="AM1491" s="199">
        <f t="shared" si="1248"/>
        <v>15.849330451186052</v>
      </c>
      <c r="AN1491" s="197">
        <f t="shared" si="1250"/>
        <v>0</v>
      </c>
      <c r="AO1491" s="197">
        <f t="shared" si="1251"/>
        <v>0</v>
      </c>
      <c r="AP1491" s="197">
        <f t="shared" si="1252"/>
        <v>0.89457667483224679</v>
      </c>
      <c r="AQ1491" s="197">
        <f t="shared" si="1253"/>
        <v>0</v>
      </c>
      <c r="AR1491" s="197" t="str">
        <f t="shared" si="1254"/>
        <v/>
      </c>
      <c r="AS1491" s="197" t="str">
        <f t="shared" si="1255"/>
        <v/>
      </c>
      <c r="AT1491" s="197" t="str">
        <f t="shared" si="1256"/>
        <v/>
      </c>
      <c r="AU1491" s="197" t="str">
        <f t="shared" si="1257"/>
        <v/>
      </c>
      <c r="AV1491" s="199">
        <f t="shared" ca="1" si="1249"/>
        <v>2.9341157405632026</v>
      </c>
      <c r="AX1491" s="162">
        <f t="shared" si="1212"/>
        <v>0</v>
      </c>
      <c r="AY1491" s="162">
        <f t="shared" si="1213"/>
        <v>0</v>
      </c>
      <c r="AZ1491" s="162">
        <f t="shared" si="1214"/>
        <v>1.0034282613828053E-2</v>
      </c>
      <c r="BA1491" s="162">
        <f t="shared" si="1215"/>
        <v>0</v>
      </c>
      <c r="BB1491" s="162" t="str">
        <f t="shared" si="1216"/>
        <v/>
      </c>
      <c r="BC1491" s="162" t="str">
        <f t="shared" si="1217"/>
        <v/>
      </c>
      <c r="BD1491" s="162" t="str">
        <f t="shared" si="1218"/>
        <v/>
      </c>
      <c r="BE1491" s="162" t="str">
        <f t="shared" si="1219"/>
        <v/>
      </c>
      <c r="BG1491" s="169">
        <f t="shared" si="1246"/>
        <v>36.304345429618429</v>
      </c>
      <c r="BH1491" s="169">
        <f t="shared" ca="1" si="1247"/>
        <v>2.1204441585493936</v>
      </c>
    </row>
    <row r="1492" spans="11:60" x14ac:dyDescent="0.25">
      <c r="K1492" s="199">
        <f t="shared" si="1220"/>
        <v>36.355731622724754</v>
      </c>
      <c r="L1492" s="201">
        <f t="shared" si="1221"/>
        <v>0.30490979157042902</v>
      </c>
      <c r="M1492" s="201">
        <f t="shared" si="1222"/>
        <v>0.30747414917650462</v>
      </c>
      <c r="N1492" s="201">
        <f t="shared" si="1223"/>
        <v>0.32318865785551693</v>
      </c>
      <c r="O1492" s="201">
        <f t="shared" si="1224"/>
        <v>0.30519151493773933</v>
      </c>
      <c r="P1492" s="201" t="str">
        <f t="shared" si="1225"/>
        <v/>
      </c>
      <c r="Q1492" s="201" t="str">
        <f t="shared" si="1226"/>
        <v/>
      </c>
      <c r="R1492" s="201" t="str">
        <f t="shared" si="1227"/>
        <v/>
      </c>
      <c r="S1492" s="201" t="str">
        <f t="shared" si="1228"/>
        <v/>
      </c>
      <c r="T1492" s="199">
        <f t="shared" si="1229"/>
        <v>0</v>
      </c>
      <c r="U1492" s="199">
        <f t="shared" si="1230"/>
        <v>0</v>
      </c>
      <c r="V1492" s="199">
        <f t="shared" si="1231"/>
        <v>0</v>
      </c>
      <c r="W1492" s="199">
        <f t="shared" si="1232"/>
        <v>0</v>
      </c>
      <c r="X1492" s="199" t="str">
        <f t="shared" si="1233"/>
        <v/>
      </c>
      <c r="Y1492" s="199" t="str">
        <f t="shared" si="1234"/>
        <v/>
      </c>
      <c r="Z1492" s="199" t="str">
        <f t="shared" si="1235"/>
        <v/>
      </c>
      <c r="AA1492" s="199" t="str">
        <f t="shared" si="1236"/>
        <v/>
      </c>
      <c r="AB1492" s="201">
        <f t="shared" ca="1" si="1237"/>
        <v>2.0288511644690832</v>
      </c>
      <c r="AD1492" s="162">
        <f t="shared" si="1238"/>
        <v>0</v>
      </c>
      <c r="AE1492" s="162">
        <f t="shared" si="1239"/>
        <v>0</v>
      </c>
      <c r="AF1492" s="162">
        <f t="shared" si="1240"/>
        <v>0</v>
      </c>
      <c r="AG1492" s="162">
        <f t="shared" si="1241"/>
        <v>0</v>
      </c>
      <c r="AH1492" s="162" t="str">
        <f t="shared" si="1242"/>
        <v/>
      </c>
      <c r="AI1492" s="162" t="str">
        <f t="shared" si="1243"/>
        <v/>
      </c>
      <c r="AJ1492" s="162" t="str">
        <f t="shared" si="1244"/>
        <v/>
      </c>
      <c r="AK1492" s="162" t="str">
        <f t="shared" si="1245"/>
        <v/>
      </c>
      <c r="AM1492" s="199">
        <f t="shared" si="1248"/>
        <v>15.860547245560564</v>
      </c>
      <c r="AN1492" s="197">
        <f t="shared" si="1250"/>
        <v>0</v>
      </c>
      <c r="AO1492" s="197">
        <f t="shared" si="1251"/>
        <v>0</v>
      </c>
      <c r="AP1492" s="197">
        <f t="shared" si="1252"/>
        <v>1.0904863571332797</v>
      </c>
      <c r="AQ1492" s="197">
        <f t="shared" si="1253"/>
        <v>0</v>
      </c>
      <c r="AR1492" s="197" t="str">
        <f t="shared" si="1254"/>
        <v/>
      </c>
      <c r="AS1492" s="197" t="str">
        <f t="shared" si="1255"/>
        <v/>
      </c>
      <c r="AT1492" s="197" t="str">
        <f t="shared" si="1256"/>
        <v/>
      </c>
      <c r="AU1492" s="197" t="str">
        <f t="shared" si="1257"/>
        <v/>
      </c>
      <c r="AV1492" s="199">
        <f t="shared" ca="1" si="1249"/>
        <v>3.2117442705697323</v>
      </c>
      <c r="AX1492" s="162">
        <f t="shared" si="1212"/>
        <v>0</v>
      </c>
      <c r="AY1492" s="162">
        <f t="shared" si="1213"/>
        <v>0</v>
      </c>
      <c r="AZ1492" s="162">
        <f t="shared" si="1214"/>
        <v>1.2231761236174723E-2</v>
      </c>
      <c r="BA1492" s="162">
        <f t="shared" si="1215"/>
        <v>0</v>
      </c>
      <c r="BB1492" s="162" t="str">
        <f t="shared" si="1216"/>
        <v/>
      </c>
      <c r="BC1492" s="162" t="str">
        <f t="shared" si="1217"/>
        <v/>
      </c>
      <c r="BD1492" s="162" t="str">
        <f t="shared" si="1218"/>
        <v/>
      </c>
      <c r="BE1492" s="162" t="str">
        <f t="shared" si="1219"/>
        <v/>
      </c>
      <c r="BG1492" s="169">
        <f t="shared" si="1246"/>
        <v>36.330038526171592</v>
      </c>
      <c r="BH1492" s="169">
        <f t="shared" ca="1" si="1247"/>
        <v>2.136430466701595</v>
      </c>
    </row>
    <row r="1493" spans="11:60" x14ac:dyDescent="0.25">
      <c r="K1493" s="199">
        <f t="shared" si="1220"/>
        <v>36.381424719277916</v>
      </c>
      <c r="L1493" s="201">
        <f t="shared" si="1221"/>
        <v>0.30512527552206886</v>
      </c>
      <c r="M1493" s="201">
        <f t="shared" si="1222"/>
        <v>0.30769144539500387</v>
      </c>
      <c r="N1493" s="201">
        <f t="shared" si="1223"/>
        <v>0.32341705973385998</v>
      </c>
      <c r="O1493" s="201">
        <f t="shared" si="1224"/>
        <v>0.30540719798716526</v>
      </c>
      <c r="P1493" s="201" t="str">
        <f t="shared" si="1225"/>
        <v/>
      </c>
      <c r="Q1493" s="201" t="str">
        <f t="shared" si="1226"/>
        <v/>
      </c>
      <c r="R1493" s="201" t="str">
        <f t="shared" si="1227"/>
        <v/>
      </c>
      <c r="S1493" s="201" t="str">
        <f t="shared" si="1228"/>
        <v/>
      </c>
      <c r="T1493" s="199">
        <f t="shared" si="1229"/>
        <v>0</v>
      </c>
      <c r="U1493" s="199">
        <f t="shared" si="1230"/>
        <v>0</v>
      </c>
      <c r="V1493" s="199">
        <f t="shared" si="1231"/>
        <v>0</v>
      </c>
      <c r="W1493" s="199">
        <f t="shared" si="1232"/>
        <v>0</v>
      </c>
      <c r="X1493" s="199" t="str">
        <f t="shared" si="1233"/>
        <v/>
      </c>
      <c r="Y1493" s="199" t="str">
        <f t="shared" si="1234"/>
        <v/>
      </c>
      <c r="Z1493" s="199" t="str">
        <f t="shared" si="1235"/>
        <v/>
      </c>
      <c r="AA1493" s="199" t="str">
        <f t="shared" si="1236"/>
        <v/>
      </c>
      <c r="AB1493" s="201">
        <f t="shared" ca="1" si="1237"/>
        <v>2.058228344048461</v>
      </c>
      <c r="AD1493" s="162">
        <f t="shared" si="1238"/>
        <v>0</v>
      </c>
      <c r="AE1493" s="162">
        <f t="shared" si="1239"/>
        <v>0</v>
      </c>
      <c r="AF1493" s="162">
        <f t="shared" si="1240"/>
        <v>0</v>
      </c>
      <c r="AG1493" s="162">
        <f t="shared" si="1241"/>
        <v>0</v>
      </c>
      <c r="AH1493" s="162" t="str">
        <f t="shared" si="1242"/>
        <v/>
      </c>
      <c r="AI1493" s="162" t="str">
        <f t="shared" si="1243"/>
        <v/>
      </c>
      <c r="AJ1493" s="162" t="str">
        <f t="shared" si="1244"/>
        <v/>
      </c>
      <c r="AK1493" s="162" t="str">
        <f t="shared" si="1245"/>
        <v/>
      </c>
      <c r="AM1493" s="199">
        <f t="shared" si="1248"/>
        <v>15.871764039935076</v>
      </c>
      <c r="AN1493" s="197">
        <f t="shared" si="1250"/>
        <v>0</v>
      </c>
      <c r="AO1493" s="197">
        <f t="shared" si="1251"/>
        <v>0</v>
      </c>
      <c r="AP1493" s="197">
        <f t="shared" si="1252"/>
        <v>1.3292652215800262</v>
      </c>
      <c r="AQ1493" s="197">
        <f t="shared" si="1253"/>
        <v>0</v>
      </c>
      <c r="AR1493" s="197" t="str">
        <f t="shared" si="1254"/>
        <v/>
      </c>
      <c r="AS1493" s="197" t="str">
        <f t="shared" si="1255"/>
        <v/>
      </c>
      <c r="AT1493" s="197" t="str">
        <f t="shared" si="1256"/>
        <v/>
      </c>
      <c r="AU1493" s="197" t="str">
        <f t="shared" si="1257"/>
        <v/>
      </c>
      <c r="AV1493" s="199">
        <f t="shared" ca="1" si="1249"/>
        <v>3.4414397406418562</v>
      </c>
      <c r="AX1493" s="162">
        <f t="shared" si="1212"/>
        <v>0</v>
      </c>
      <c r="AY1493" s="162">
        <f t="shared" si="1213"/>
        <v>0</v>
      </c>
      <c r="AZ1493" s="162">
        <f t="shared" si="1214"/>
        <v>1.4910094659653369E-2</v>
      </c>
      <c r="BA1493" s="162">
        <f t="shared" si="1215"/>
        <v>0</v>
      </c>
      <c r="BB1493" s="162" t="str">
        <f t="shared" si="1216"/>
        <v/>
      </c>
      <c r="BC1493" s="162" t="str">
        <f t="shared" si="1217"/>
        <v/>
      </c>
      <c r="BD1493" s="162" t="str">
        <f t="shared" si="1218"/>
        <v/>
      </c>
      <c r="BE1493" s="162" t="str">
        <f t="shared" si="1219"/>
        <v/>
      </c>
      <c r="BG1493" s="169">
        <f t="shared" si="1246"/>
        <v>36.355731622724754</v>
      </c>
      <c r="BH1493" s="169">
        <f t="shared" ca="1" si="1247"/>
        <v>2.0288511644690832</v>
      </c>
    </row>
    <row r="1494" spans="11:60" x14ac:dyDescent="0.25">
      <c r="K1494" s="199">
        <f t="shared" si="1220"/>
        <v>36.407117815831079</v>
      </c>
      <c r="L1494" s="201">
        <f t="shared" si="1221"/>
        <v>0.30534075947370876</v>
      </c>
      <c r="M1494" s="201">
        <f t="shared" si="1222"/>
        <v>0.30790874161350318</v>
      </c>
      <c r="N1494" s="201">
        <f t="shared" si="1223"/>
        <v>0.32364546161220314</v>
      </c>
      <c r="O1494" s="201">
        <f t="shared" si="1224"/>
        <v>0.30562288103659124</v>
      </c>
      <c r="P1494" s="201" t="str">
        <f t="shared" si="1225"/>
        <v/>
      </c>
      <c r="Q1494" s="201" t="str">
        <f t="shared" si="1226"/>
        <v/>
      </c>
      <c r="R1494" s="201" t="str">
        <f t="shared" si="1227"/>
        <v/>
      </c>
      <c r="S1494" s="201" t="str">
        <f t="shared" si="1228"/>
        <v/>
      </c>
      <c r="T1494" s="199">
        <f t="shared" si="1229"/>
        <v>0</v>
      </c>
      <c r="U1494" s="199">
        <f t="shared" si="1230"/>
        <v>0</v>
      </c>
      <c r="V1494" s="199">
        <f t="shared" si="1231"/>
        <v>0</v>
      </c>
      <c r="W1494" s="199">
        <f t="shared" si="1232"/>
        <v>0</v>
      </c>
      <c r="X1494" s="199" t="str">
        <f t="shared" si="1233"/>
        <v/>
      </c>
      <c r="Y1494" s="199" t="str">
        <f t="shared" si="1234"/>
        <v/>
      </c>
      <c r="Z1494" s="199" t="str">
        <f t="shared" si="1235"/>
        <v/>
      </c>
      <c r="AA1494" s="199" t="str">
        <f t="shared" si="1236"/>
        <v/>
      </c>
      <c r="AB1494" s="201">
        <f t="shared" ca="1" si="1237"/>
        <v>2.0164784907531881</v>
      </c>
      <c r="AD1494" s="162">
        <f t="shared" si="1238"/>
        <v>0</v>
      </c>
      <c r="AE1494" s="162">
        <f t="shared" si="1239"/>
        <v>0</v>
      </c>
      <c r="AF1494" s="162">
        <f t="shared" si="1240"/>
        <v>0</v>
      </c>
      <c r="AG1494" s="162">
        <f t="shared" si="1241"/>
        <v>0</v>
      </c>
      <c r="AH1494" s="162" t="str">
        <f t="shared" si="1242"/>
        <v/>
      </c>
      <c r="AI1494" s="162" t="str">
        <f t="shared" si="1243"/>
        <v/>
      </c>
      <c r="AJ1494" s="162" t="str">
        <f t="shared" si="1244"/>
        <v/>
      </c>
      <c r="AK1494" s="162" t="str">
        <f t="shared" si="1245"/>
        <v/>
      </c>
      <c r="AM1494" s="199">
        <f t="shared" si="1248"/>
        <v>15.882980834309588</v>
      </c>
      <c r="AN1494" s="197">
        <f t="shared" si="1250"/>
        <v>0</v>
      </c>
      <c r="AO1494" s="197">
        <f t="shared" si="1251"/>
        <v>0</v>
      </c>
      <c r="AP1494" s="197">
        <f t="shared" si="1252"/>
        <v>1.6202675342644144</v>
      </c>
      <c r="AQ1494" s="197">
        <f t="shared" si="1253"/>
        <v>0</v>
      </c>
      <c r="AR1494" s="197" t="str">
        <f t="shared" si="1254"/>
        <v/>
      </c>
      <c r="AS1494" s="197" t="str">
        <f t="shared" si="1255"/>
        <v/>
      </c>
      <c r="AT1494" s="197" t="str">
        <f t="shared" si="1256"/>
        <v/>
      </c>
      <c r="AU1494" s="197" t="str">
        <f t="shared" si="1257"/>
        <v/>
      </c>
      <c r="AV1494" s="199">
        <f t="shared" ca="1" si="1249"/>
        <v>3.7899838224679923</v>
      </c>
      <c r="AX1494" s="162">
        <f t="shared" si="1212"/>
        <v>0</v>
      </c>
      <c r="AY1494" s="162">
        <f t="shared" si="1213"/>
        <v>0</v>
      </c>
      <c r="AZ1494" s="162">
        <f t="shared" si="1214"/>
        <v>1.8174207763541613E-2</v>
      </c>
      <c r="BA1494" s="162">
        <f t="shared" si="1215"/>
        <v>0</v>
      </c>
      <c r="BB1494" s="162" t="str">
        <f t="shared" si="1216"/>
        <v/>
      </c>
      <c r="BC1494" s="162" t="str">
        <f t="shared" si="1217"/>
        <v/>
      </c>
      <c r="BD1494" s="162" t="str">
        <f t="shared" si="1218"/>
        <v/>
      </c>
      <c r="BE1494" s="162" t="str">
        <f t="shared" si="1219"/>
        <v/>
      </c>
      <c r="BG1494" s="169">
        <f t="shared" si="1246"/>
        <v>36.381424719277916</v>
      </c>
      <c r="BH1494" s="169">
        <f t="shared" ca="1" si="1247"/>
        <v>2.058228344048461</v>
      </c>
    </row>
    <row r="1495" spans="11:60" x14ac:dyDescent="0.25">
      <c r="K1495" s="199">
        <f t="shared" si="1220"/>
        <v>36.432810912384241</v>
      </c>
      <c r="L1495" s="201">
        <f t="shared" si="1221"/>
        <v>0.30555624342534865</v>
      </c>
      <c r="M1495" s="201">
        <f t="shared" si="1222"/>
        <v>0.30812603783200249</v>
      </c>
      <c r="N1495" s="201">
        <f t="shared" si="1223"/>
        <v>0.32387386349054625</v>
      </c>
      <c r="O1495" s="201">
        <f t="shared" si="1224"/>
        <v>0.30583856408601723</v>
      </c>
      <c r="P1495" s="201" t="str">
        <f t="shared" si="1225"/>
        <v/>
      </c>
      <c r="Q1495" s="201" t="str">
        <f t="shared" si="1226"/>
        <v/>
      </c>
      <c r="R1495" s="201" t="str">
        <f t="shared" si="1227"/>
        <v/>
      </c>
      <c r="S1495" s="201" t="str">
        <f t="shared" si="1228"/>
        <v/>
      </c>
      <c r="T1495" s="199">
        <f t="shared" si="1229"/>
        <v>0</v>
      </c>
      <c r="U1495" s="199">
        <f t="shared" si="1230"/>
        <v>0</v>
      </c>
      <c r="V1495" s="199">
        <f t="shared" si="1231"/>
        <v>0</v>
      </c>
      <c r="W1495" s="199">
        <f t="shared" si="1232"/>
        <v>0</v>
      </c>
      <c r="X1495" s="199" t="str">
        <f t="shared" si="1233"/>
        <v/>
      </c>
      <c r="Y1495" s="199" t="str">
        <f t="shared" si="1234"/>
        <v/>
      </c>
      <c r="Z1495" s="199" t="str">
        <f t="shared" si="1235"/>
        <v/>
      </c>
      <c r="AA1495" s="199" t="str">
        <f t="shared" si="1236"/>
        <v/>
      </c>
      <c r="AB1495" s="201">
        <f t="shared" ca="1" si="1237"/>
        <v>2.0035284318199391</v>
      </c>
      <c r="AD1495" s="162">
        <f t="shared" si="1238"/>
        <v>0</v>
      </c>
      <c r="AE1495" s="162">
        <f t="shared" si="1239"/>
        <v>0</v>
      </c>
      <c r="AF1495" s="162">
        <f t="shared" si="1240"/>
        <v>0</v>
      </c>
      <c r="AG1495" s="162">
        <f t="shared" si="1241"/>
        <v>0</v>
      </c>
      <c r="AH1495" s="162" t="str">
        <f t="shared" si="1242"/>
        <v/>
      </c>
      <c r="AI1495" s="162" t="str">
        <f t="shared" si="1243"/>
        <v/>
      </c>
      <c r="AJ1495" s="162" t="str">
        <f t="shared" si="1244"/>
        <v/>
      </c>
      <c r="AK1495" s="162" t="str">
        <f t="shared" si="1245"/>
        <v/>
      </c>
      <c r="AM1495" s="199">
        <f t="shared" si="1248"/>
        <v>15.8941976286841</v>
      </c>
      <c r="AN1495" s="197">
        <f t="shared" si="1250"/>
        <v>0</v>
      </c>
      <c r="AO1495" s="197">
        <f t="shared" si="1251"/>
        <v>0</v>
      </c>
      <c r="AP1495" s="197">
        <f t="shared" si="1252"/>
        <v>1.9748684602355944</v>
      </c>
      <c r="AQ1495" s="197">
        <f t="shared" si="1253"/>
        <v>0</v>
      </c>
      <c r="AR1495" s="197" t="str">
        <f t="shared" si="1254"/>
        <v/>
      </c>
      <c r="AS1495" s="197" t="str">
        <f t="shared" si="1255"/>
        <v/>
      </c>
      <c r="AT1495" s="197" t="str">
        <f t="shared" si="1256"/>
        <v/>
      </c>
      <c r="AU1495" s="197" t="str">
        <f t="shared" si="1257"/>
        <v/>
      </c>
      <c r="AV1495" s="199">
        <f t="shared" ca="1" si="1249"/>
        <v>4.1575772236665713</v>
      </c>
      <c r="AX1495" s="162">
        <f t="shared" si="1212"/>
        <v>0</v>
      </c>
      <c r="AY1495" s="162">
        <f t="shared" si="1213"/>
        <v>0</v>
      </c>
      <c r="AZ1495" s="162">
        <f t="shared" si="1214"/>
        <v>2.2151693435171912E-2</v>
      </c>
      <c r="BA1495" s="162">
        <f t="shared" si="1215"/>
        <v>0</v>
      </c>
      <c r="BB1495" s="162" t="str">
        <f t="shared" si="1216"/>
        <v/>
      </c>
      <c r="BC1495" s="162" t="str">
        <f t="shared" si="1217"/>
        <v/>
      </c>
      <c r="BD1495" s="162" t="str">
        <f t="shared" si="1218"/>
        <v/>
      </c>
      <c r="BE1495" s="162" t="str">
        <f t="shared" si="1219"/>
        <v/>
      </c>
      <c r="BG1495" s="169">
        <f t="shared" si="1246"/>
        <v>36.407117815831079</v>
      </c>
      <c r="BH1495" s="169">
        <f t="shared" ca="1" si="1247"/>
        <v>2.0164784907531881</v>
      </c>
    </row>
    <row r="1496" spans="11:60" x14ac:dyDescent="0.25">
      <c r="K1496" s="199">
        <f t="shared" si="1220"/>
        <v>36.458504008937403</v>
      </c>
      <c r="L1496" s="201">
        <f t="shared" si="1221"/>
        <v>0.30577172737698854</v>
      </c>
      <c r="M1496" s="201">
        <f t="shared" si="1222"/>
        <v>0.30834333405050179</v>
      </c>
      <c r="N1496" s="201">
        <f t="shared" si="1223"/>
        <v>0.32410226536888942</v>
      </c>
      <c r="O1496" s="201">
        <f t="shared" si="1224"/>
        <v>0.30605424713544316</v>
      </c>
      <c r="P1496" s="201" t="str">
        <f t="shared" si="1225"/>
        <v/>
      </c>
      <c r="Q1496" s="201" t="str">
        <f t="shared" si="1226"/>
        <v/>
      </c>
      <c r="R1496" s="201" t="str">
        <f t="shared" si="1227"/>
        <v/>
      </c>
      <c r="S1496" s="201" t="str">
        <f t="shared" si="1228"/>
        <v/>
      </c>
      <c r="T1496" s="199">
        <f t="shared" si="1229"/>
        <v>0</v>
      </c>
      <c r="U1496" s="199">
        <f t="shared" si="1230"/>
        <v>0</v>
      </c>
      <c r="V1496" s="199">
        <f t="shared" si="1231"/>
        <v>0</v>
      </c>
      <c r="W1496" s="199">
        <f t="shared" si="1232"/>
        <v>0</v>
      </c>
      <c r="X1496" s="199" t="str">
        <f t="shared" si="1233"/>
        <v/>
      </c>
      <c r="Y1496" s="199" t="str">
        <f t="shared" si="1234"/>
        <v/>
      </c>
      <c r="Z1496" s="199" t="str">
        <f t="shared" si="1235"/>
        <v/>
      </c>
      <c r="AA1496" s="199" t="str">
        <f t="shared" si="1236"/>
        <v/>
      </c>
      <c r="AB1496" s="201">
        <f t="shared" ca="1" si="1237"/>
        <v>2.0711998555260038</v>
      </c>
      <c r="AD1496" s="162">
        <f t="shared" si="1238"/>
        <v>0</v>
      </c>
      <c r="AE1496" s="162">
        <f t="shared" si="1239"/>
        <v>0</v>
      </c>
      <c r="AF1496" s="162">
        <f t="shared" si="1240"/>
        <v>0</v>
      </c>
      <c r="AG1496" s="162">
        <f t="shared" si="1241"/>
        <v>0</v>
      </c>
      <c r="AH1496" s="162" t="str">
        <f t="shared" si="1242"/>
        <v/>
      </c>
      <c r="AI1496" s="162" t="str">
        <f t="shared" si="1243"/>
        <v/>
      </c>
      <c r="AJ1496" s="162" t="str">
        <f t="shared" si="1244"/>
        <v/>
      </c>
      <c r="AK1496" s="162" t="str">
        <f t="shared" si="1245"/>
        <v/>
      </c>
      <c r="AM1496" s="199">
        <f t="shared" si="1248"/>
        <v>15.905414423058613</v>
      </c>
      <c r="AN1496" s="197">
        <f t="shared" si="1250"/>
        <v>0</v>
      </c>
      <c r="AO1496" s="197">
        <f t="shared" si="1251"/>
        <v>0</v>
      </c>
      <c r="AP1496" s="197">
        <f t="shared" si="1252"/>
        <v>2.4068851224938093</v>
      </c>
      <c r="AQ1496" s="197">
        <f t="shared" si="1253"/>
        <v>0</v>
      </c>
      <c r="AR1496" s="197" t="str">
        <f t="shared" si="1254"/>
        <v/>
      </c>
      <c r="AS1496" s="197" t="str">
        <f t="shared" si="1255"/>
        <v/>
      </c>
      <c r="AT1496" s="197" t="str">
        <f t="shared" si="1256"/>
        <v/>
      </c>
      <c r="AU1496" s="197" t="str">
        <f t="shared" si="1257"/>
        <v/>
      </c>
      <c r="AV1496" s="199">
        <f t="shared" ca="1" si="1249"/>
        <v>4.5804618375667747</v>
      </c>
      <c r="AX1496" s="162">
        <f t="shared" si="1212"/>
        <v>0</v>
      </c>
      <c r="AY1496" s="162">
        <f t="shared" si="1213"/>
        <v>0</v>
      </c>
      <c r="AZ1496" s="162">
        <f t="shared" si="1214"/>
        <v>2.6997535502085335E-2</v>
      </c>
      <c r="BA1496" s="162">
        <f t="shared" si="1215"/>
        <v>0</v>
      </c>
      <c r="BB1496" s="162" t="str">
        <f t="shared" si="1216"/>
        <v/>
      </c>
      <c r="BC1496" s="162" t="str">
        <f t="shared" si="1217"/>
        <v/>
      </c>
      <c r="BD1496" s="162" t="str">
        <f t="shared" si="1218"/>
        <v/>
      </c>
      <c r="BE1496" s="162" t="str">
        <f t="shared" si="1219"/>
        <v/>
      </c>
      <c r="BG1496" s="169">
        <f t="shared" si="1246"/>
        <v>36.432810912384241</v>
      </c>
      <c r="BH1496" s="169">
        <f t="shared" ca="1" si="1247"/>
        <v>2.0035284318199391</v>
      </c>
    </row>
    <row r="1497" spans="11:60" x14ac:dyDescent="0.25">
      <c r="K1497" s="199">
        <f t="shared" si="1220"/>
        <v>36.484197105490566</v>
      </c>
      <c r="L1497" s="201">
        <f t="shared" si="1221"/>
        <v>0.30598721132862844</v>
      </c>
      <c r="M1497" s="201">
        <f t="shared" si="1222"/>
        <v>0.3085606302690011</v>
      </c>
      <c r="N1497" s="201">
        <f t="shared" si="1223"/>
        <v>0.32433066724723253</v>
      </c>
      <c r="O1497" s="201">
        <f t="shared" si="1224"/>
        <v>0.30626993018486914</v>
      </c>
      <c r="P1497" s="201" t="str">
        <f t="shared" si="1225"/>
        <v/>
      </c>
      <c r="Q1497" s="201" t="str">
        <f t="shared" si="1226"/>
        <v/>
      </c>
      <c r="R1497" s="201" t="str">
        <f t="shared" si="1227"/>
        <v/>
      </c>
      <c r="S1497" s="201" t="str">
        <f t="shared" si="1228"/>
        <v/>
      </c>
      <c r="T1497" s="199">
        <f t="shared" si="1229"/>
        <v>0</v>
      </c>
      <c r="U1497" s="199">
        <f t="shared" si="1230"/>
        <v>0</v>
      </c>
      <c r="V1497" s="199">
        <f t="shared" si="1231"/>
        <v>0</v>
      </c>
      <c r="W1497" s="199">
        <f t="shared" si="1232"/>
        <v>0</v>
      </c>
      <c r="X1497" s="199" t="str">
        <f t="shared" si="1233"/>
        <v/>
      </c>
      <c r="Y1497" s="199" t="str">
        <f t="shared" si="1234"/>
        <v/>
      </c>
      <c r="Z1497" s="199" t="str">
        <f t="shared" si="1235"/>
        <v/>
      </c>
      <c r="AA1497" s="199" t="str">
        <f t="shared" si="1236"/>
        <v/>
      </c>
      <c r="AB1497" s="201">
        <f t="shared" ca="1" si="1237"/>
        <v>2.1187140150680159</v>
      </c>
      <c r="AD1497" s="162">
        <f t="shared" si="1238"/>
        <v>0</v>
      </c>
      <c r="AE1497" s="162">
        <f t="shared" si="1239"/>
        <v>0</v>
      </c>
      <c r="AF1497" s="162">
        <f t="shared" si="1240"/>
        <v>0</v>
      </c>
      <c r="AG1497" s="162">
        <f t="shared" si="1241"/>
        <v>0</v>
      </c>
      <c r="AH1497" s="162" t="str">
        <f t="shared" si="1242"/>
        <v/>
      </c>
      <c r="AI1497" s="162" t="str">
        <f t="shared" si="1243"/>
        <v/>
      </c>
      <c r="AJ1497" s="162" t="str">
        <f t="shared" si="1244"/>
        <v/>
      </c>
      <c r="AK1497" s="162" t="str">
        <f t="shared" si="1245"/>
        <v/>
      </c>
      <c r="AM1497" s="199">
        <f t="shared" si="1248"/>
        <v>15.916631217433125</v>
      </c>
      <c r="AN1497" s="197">
        <f t="shared" si="1250"/>
        <v>0</v>
      </c>
      <c r="AO1497" s="197">
        <f t="shared" si="1251"/>
        <v>0</v>
      </c>
      <c r="AP1497" s="197">
        <f t="shared" si="1252"/>
        <v>2.933073389007042</v>
      </c>
      <c r="AQ1497" s="197">
        <f t="shared" si="1253"/>
        <v>0</v>
      </c>
      <c r="AR1497" s="197" t="str">
        <f t="shared" si="1254"/>
        <v/>
      </c>
      <c r="AS1497" s="197" t="str">
        <f t="shared" si="1255"/>
        <v/>
      </c>
      <c r="AT1497" s="197" t="str">
        <f t="shared" si="1256"/>
        <v/>
      </c>
      <c r="AU1497" s="197" t="str">
        <f t="shared" si="1257"/>
        <v/>
      </c>
      <c r="AV1497" s="199">
        <f t="shared" ca="1" si="1249"/>
        <v>5.0615448392541413</v>
      </c>
      <c r="AX1497" s="162">
        <f t="shared" si="1212"/>
        <v>0</v>
      </c>
      <c r="AY1497" s="162">
        <f t="shared" si="1213"/>
        <v>0</v>
      </c>
      <c r="AZ1497" s="162">
        <f t="shared" si="1214"/>
        <v>3.2899681089845222E-2</v>
      </c>
      <c r="BA1497" s="162">
        <f t="shared" si="1215"/>
        <v>0</v>
      </c>
      <c r="BB1497" s="162" t="str">
        <f t="shared" si="1216"/>
        <v/>
      </c>
      <c r="BC1497" s="162" t="str">
        <f t="shared" si="1217"/>
        <v/>
      </c>
      <c r="BD1497" s="162" t="str">
        <f t="shared" si="1218"/>
        <v/>
      </c>
      <c r="BE1497" s="162" t="str">
        <f t="shared" si="1219"/>
        <v/>
      </c>
      <c r="BG1497" s="169">
        <f t="shared" si="1246"/>
        <v>36.458504008937403</v>
      </c>
      <c r="BH1497" s="169">
        <f t="shared" ca="1" si="1247"/>
        <v>2.0711998555260038</v>
      </c>
    </row>
    <row r="1498" spans="11:60" x14ac:dyDescent="0.25">
      <c r="K1498" s="199">
        <f t="shared" si="1220"/>
        <v>36.509890202043728</v>
      </c>
      <c r="L1498" s="201">
        <f t="shared" si="1221"/>
        <v>0.30620269528026828</v>
      </c>
      <c r="M1498" s="201">
        <f t="shared" si="1222"/>
        <v>0.30877792648750041</v>
      </c>
      <c r="N1498" s="201">
        <f t="shared" si="1223"/>
        <v>0.32455906912557564</v>
      </c>
      <c r="O1498" s="201">
        <f t="shared" si="1224"/>
        <v>0.30648561323429513</v>
      </c>
      <c r="P1498" s="201" t="str">
        <f t="shared" si="1225"/>
        <v/>
      </c>
      <c r="Q1498" s="201" t="str">
        <f t="shared" si="1226"/>
        <v/>
      </c>
      <c r="R1498" s="201" t="str">
        <f t="shared" si="1227"/>
        <v/>
      </c>
      <c r="S1498" s="201" t="str">
        <f t="shared" si="1228"/>
        <v/>
      </c>
      <c r="T1498" s="199">
        <f t="shared" si="1229"/>
        <v>0</v>
      </c>
      <c r="U1498" s="199">
        <f t="shared" si="1230"/>
        <v>0</v>
      </c>
      <c r="V1498" s="199">
        <f t="shared" si="1231"/>
        <v>0</v>
      </c>
      <c r="W1498" s="199">
        <f t="shared" si="1232"/>
        <v>0</v>
      </c>
      <c r="X1498" s="199" t="str">
        <f t="shared" si="1233"/>
        <v/>
      </c>
      <c r="Y1498" s="199" t="str">
        <f t="shared" si="1234"/>
        <v/>
      </c>
      <c r="Z1498" s="199" t="str">
        <f t="shared" si="1235"/>
        <v/>
      </c>
      <c r="AA1498" s="199" t="str">
        <f t="shared" si="1236"/>
        <v/>
      </c>
      <c r="AB1498" s="201">
        <f t="shared" ca="1" si="1237"/>
        <v>2.0401496890611597</v>
      </c>
      <c r="AD1498" s="162">
        <f t="shared" si="1238"/>
        <v>0</v>
      </c>
      <c r="AE1498" s="162">
        <f t="shared" si="1239"/>
        <v>0</v>
      </c>
      <c r="AF1498" s="162">
        <f t="shared" si="1240"/>
        <v>0</v>
      </c>
      <c r="AG1498" s="162">
        <f t="shared" si="1241"/>
        <v>0</v>
      </c>
      <c r="AH1498" s="162" t="str">
        <f t="shared" si="1242"/>
        <v/>
      </c>
      <c r="AI1498" s="162" t="str">
        <f t="shared" si="1243"/>
        <v/>
      </c>
      <c r="AJ1498" s="162" t="str">
        <f t="shared" si="1244"/>
        <v/>
      </c>
      <c r="AK1498" s="162" t="str">
        <f t="shared" si="1245"/>
        <v/>
      </c>
      <c r="AM1498" s="199">
        <f t="shared" si="1248"/>
        <v>15.927848011807637</v>
      </c>
      <c r="AN1498" s="197">
        <f t="shared" si="1250"/>
        <v>0</v>
      </c>
      <c r="AO1498" s="197">
        <f t="shared" si="1251"/>
        <v>0</v>
      </c>
      <c r="AP1498" s="197">
        <f t="shared" si="1252"/>
        <v>3.5737044594484151</v>
      </c>
      <c r="AQ1498" s="197">
        <f t="shared" si="1253"/>
        <v>0</v>
      </c>
      <c r="AR1498" s="197" t="str">
        <f t="shared" si="1254"/>
        <v/>
      </c>
      <c r="AS1498" s="197" t="str">
        <f t="shared" si="1255"/>
        <v/>
      </c>
      <c r="AT1498" s="197" t="str">
        <f t="shared" si="1256"/>
        <v/>
      </c>
      <c r="AU1498" s="197" t="str">
        <f t="shared" si="1257"/>
        <v/>
      </c>
      <c r="AV1498" s="199">
        <f t="shared" ca="1" si="1249"/>
        <v>5.7124395603240865</v>
      </c>
      <c r="AX1498" s="162">
        <f t="shared" si="1212"/>
        <v>0</v>
      </c>
      <c r="AY1498" s="162">
        <f t="shared" si="1213"/>
        <v>0</v>
      </c>
      <c r="AZ1498" s="162">
        <f t="shared" si="1214"/>
        <v>4.0085508076909651E-2</v>
      </c>
      <c r="BA1498" s="162">
        <f t="shared" si="1215"/>
        <v>0</v>
      </c>
      <c r="BB1498" s="162" t="str">
        <f t="shared" si="1216"/>
        <v/>
      </c>
      <c r="BC1498" s="162" t="str">
        <f t="shared" si="1217"/>
        <v/>
      </c>
      <c r="BD1498" s="162" t="str">
        <f t="shared" si="1218"/>
        <v/>
      </c>
      <c r="BE1498" s="162" t="str">
        <f t="shared" si="1219"/>
        <v/>
      </c>
      <c r="BG1498" s="169">
        <f t="shared" si="1246"/>
        <v>36.484197105490566</v>
      </c>
      <c r="BH1498" s="169">
        <f t="shared" ca="1" si="1247"/>
        <v>2.1187140150680159</v>
      </c>
    </row>
    <row r="1499" spans="11:60" x14ac:dyDescent="0.25">
      <c r="K1499" s="199">
        <f t="shared" si="1220"/>
        <v>36.53558329859689</v>
      </c>
      <c r="L1499" s="201">
        <f t="shared" si="1221"/>
        <v>0.30641817923190817</v>
      </c>
      <c r="M1499" s="201">
        <f t="shared" si="1222"/>
        <v>0.30899522270599966</v>
      </c>
      <c r="N1499" s="201">
        <f t="shared" si="1223"/>
        <v>0.32478747100391875</v>
      </c>
      <c r="O1499" s="201">
        <f t="shared" si="1224"/>
        <v>0.30670129628372106</v>
      </c>
      <c r="P1499" s="201" t="str">
        <f t="shared" si="1225"/>
        <v/>
      </c>
      <c r="Q1499" s="201" t="str">
        <f t="shared" si="1226"/>
        <v/>
      </c>
      <c r="R1499" s="201" t="str">
        <f t="shared" si="1227"/>
        <v/>
      </c>
      <c r="S1499" s="201" t="str">
        <f t="shared" si="1228"/>
        <v/>
      </c>
      <c r="T1499" s="199">
        <f t="shared" si="1229"/>
        <v>0</v>
      </c>
      <c r="U1499" s="199">
        <f t="shared" si="1230"/>
        <v>0</v>
      </c>
      <c r="V1499" s="199">
        <f t="shared" si="1231"/>
        <v>0</v>
      </c>
      <c r="W1499" s="199">
        <f t="shared" si="1232"/>
        <v>0</v>
      </c>
      <c r="X1499" s="199" t="str">
        <f t="shared" si="1233"/>
        <v/>
      </c>
      <c r="Y1499" s="199" t="str">
        <f t="shared" si="1234"/>
        <v/>
      </c>
      <c r="Z1499" s="199" t="str">
        <f t="shared" si="1235"/>
        <v/>
      </c>
      <c r="AA1499" s="199" t="str">
        <f t="shared" si="1236"/>
        <v/>
      </c>
      <c r="AB1499" s="201">
        <f t="shared" ca="1" si="1237"/>
        <v>2.0275578057322621</v>
      </c>
      <c r="AD1499" s="162">
        <f t="shared" si="1238"/>
        <v>0</v>
      </c>
      <c r="AE1499" s="162">
        <f t="shared" si="1239"/>
        <v>0</v>
      </c>
      <c r="AF1499" s="162">
        <f t="shared" si="1240"/>
        <v>0</v>
      </c>
      <c r="AG1499" s="162">
        <f t="shared" si="1241"/>
        <v>0</v>
      </c>
      <c r="AH1499" s="162" t="str">
        <f t="shared" si="1242"/>
        <v/>
      </c>
      <c r="AI1499" s="162" t="str">
        <f t="shared" si="1243"/>
        <v/>
      </c>
      <c r="AJ1499" s="162" t="str">
        <f t="shared" si="1244"/>
        <v/>
      </c>
      <c r="AK1499" s="162" t="str">
        <f t="shared" si="1245"/>
        <v/>
      </c>
      <c r="AM1499" s="199">
        <f t="shared" si="1248"/>
        <v>15.939064806182149</v>
      </c>
      <c r="AN1499" s="197">
        <f t="shared" si="1250"/>
        <v>0</v>
      </c>
      <c r="AO1499" s="197">
        <f t="shared" si="1251"/>
        <v>0</v>
      </c>
      <c r="AP1499" s="197">
        <f t="shared" si="1252"/>
        <v>4.3532168399464712</v>
      </c>
      <c r="AQ1499" s="197">
        <f t="shared" si="1253"/>
        <v>0</v>
      </c>
      <c r="AR1499" s="197" t="str">
        <f t="shared" si="1254"/>
        <v/>
      </c>
      <c r="AS1499" s="197" t="str">
        <f t="shared" si="1255"/>
        <v/>
      </c>
      <c r="AT1499" s="197" t="str">
        <f t="shared" si="1256"/>
        <v/>
      </c>
      <c r="AU1499" s="197" t="str">
        <f t="shared" si="1257"/>
        <v/>
      </c>
      <c r="AV1499" s="199">
        <f t="shared" ca="1" si="1249"/>
        <v>6.4962555504915498</v>
      </c>
      <c r="AX1499" s="162">
        <f t="shared" si="1212"/>
        <v>0</v>
      </c>
      <c r="AY1499" s="162">
        <f t="shared" si="1213"/>
        <v>0</v>
      </c>
      <c r="AZ1499" s="162">
        <f t="shared" si="1214"/>
        <v>4.8829138161342753E-2</v>
      </c>
      <c r="BA1499" s="162">
        <f t="shared" si="1215"/>
        <v>0</v>
      </c>
      <c r="BB1499" s="162" t="str">
        <f t="shared" si="1216"/>
        <v/>
      </c>
      <c r="BC1499" s="162" t="str">
        <f t="shared" si="1217"/>
        <v/>
      </c>
      <c r="BD1499" s="162" t="str">
        <f t="shared" si="1218"/>
        <v/>
      </c>
      <c r="BE1499" s="162" t="str">
        <f t="shared" si="1219"/>
        <v/>
      </c>
      <c r="BG1499" s="169">
        <f t="shared" si="1246"/>
        <v>36.509890202043728</v>
      </c>
      <c r="BH1499" s="169">
        <f t="shared" ca="1" si="1247"/>
        <v>2.0401496890611597</v>
      </c>
    </row>
    <row r="1500" spans="11:60" x14ac:dyDescent="0.25">
      <c r="K1500" s="199">
        <f t="shared" si="1220"/>
        <v>36.561276395150053</v>
      </c>
      <c r="L1500" s="201">
        <f t="shared" si="1221"/>
        <v>0.30663366318354807</v>
      </c>
      <c r="M1500" s="201">
        <f t="shared" si="1222"/>
        <v>0.30921251892449897</v>
      </c>
      <c r="N1500" s="201">
        <f t="shared" si="1223"/>
        <v>0.32501587288226186</v>
      </c>
      <c r="O1500" s="201">
        <f t="shared" si="1224"/>
        <v>0.30691697933314704</v>
      </c>
      <c r="P1500" s="201" t="str">
        <f t="shared" si="1225"/>
        <v/>
      </c>
      <c r="Q1500" s="201" t="str">
        <f t="shared" si="1226"/>
        <v/>
      </c>
      <c r="R1500" s="201" t="str">
        <f t="shared" si="1227"/>
        <v/>
      </c>
      <c r="S1500" s="201" t="str">
        <f t="shared" si="1228"/>
        <v/>
      </c>
      <c r="T1500" s="199">
        <f t="shared" si="1229"/>
        <v>0</v>
      </c>
      <c r="U1500" s="199">
        <f t="shared" si="1230"/>
        <v>0</v>
      </c>
      <c r="V1500" s="199">
        <f t="shared" si="1231"/>
        <v>0</v>
      </c>
      <c r="W1500" s="199">
        <f t="shared" si="1232"/>
        <v>0</v>
      </c>
      <c r="X1500" s="199" t="str">
        <f t="shared" si="1233"/>
        <v/>
      </c>
      <c r="Y1500" s="199" t="str">
        <f t="shared" si="1234"/>
        <v/>
      </c>
      <c r="Z1500" s="199" t="str">
        <f t="shared" si="1235"/>
        <v/>
      </c>
      <c r="AA1500" s="199" t="str">
        <f t="shared" si="1236"/>
        <v/>
      </c>
      <c r="AB1500" s="201">
        <f t="shared" ca="1" si="1237"/>
        <v>2.0440517366855331</v>
      </c>
      <c r="AD1500" s="162">
        <f t="shared" si="1238"/>
        <v>0</v>
      </c>
      <c r="AE1500" s="162">
        <f t="shared" si="1239"/>
        <v>0</v>
      </c>
      <c r="AF1500" s="162">
        <f t="shared" si="1240"/>
        <v>0</v>
      </c>
      <c r="AG1500" s="162">
        <f t="shared" si="1241"/>
        <v>0</v>
      </c>
      <c r="AH1500" s="162" t="str">
        <f t="shared" si="1242"/>
        <v/>
      </c>
      <c r="AI1500" s="162" t="str">
        <f t="shared" si="1243"/>
        <v/>
      </c>
      <c r="AJ1500" s="162" t="str">
        <f t="shared" si="1244"/>
        <v/>
      </c>
      <c r="AK1500" s="162" t="str">
        <f t="shared" si="1245"/>
        <v/>
      </c>
      <c r="AM1500" s="199">
        <f t="shared" si="1248"/>
        <v>15.950281600556661</v>
      </c>
      <c r="AN1500" s="197">
        <f t="shared" si="1250"/>
        <v>0</v>
      </c>
      <c r="AO1500" s="197">
        <f t="shared" si="1251"/>
        <v>0</v>
      </c>
      <c r="AP1500" s="197">
        <f t="shared" si="1252"/>
        <v>5.3009221079681446</v>
      </c>
      <c r="AQ1500" s="197">
        <f t="shared" si="1253"/>
        <v>0</v>
      </c>
      <c r="AR1500" s="197" t="str">
        <f t="shared" si="1254"/>
        <v/>
      </c>
      <c r="AS1500" s="197" t="str">
        <f t="shared" si="1255"/>
        <v/>
      </c>
      <c r="AT1500" s="197" t="str">
        <f t="shared" si="1256"/>
        <v/>
      </c>
      <c r="AU1500" s="197" t="str">
        <f t="shared" si="1257"/>
        <v/>
      </c>
      <c r="AV1500" s="199">
        <f t="shared" ca="1" si="1249"/>
        <v>7.4113416301849924</v>
      </c>
      <c r="AX1500" s="162">
        <f t="shared" si="1212"/>
        <v>0</v>
      </c>
      <c r="AY1500" s="162">
        <f t="shared" si="1213"/>
        <v>0</v>
      </c>
      <c r="AZ1500" s="162">
        <f t="shared" si="1214"/>
        <v>5.9459353280383709E-2</v>
      </c>
      <c r="BA1500" s="162">
        <f t="shared" si="1215"/>
        <v>0</v>
      </c>
      <c r="BB1500" s="162" t="str">
        <f t="shared" si="1216"/>
        <v/>
      </c>
      <c r="BC1500" s="162" t="str">
        <f t="shared" si="1217"/>
        <v/>
      </c>
      <c r="BD1500" s="162" t="str">
        <f t="shared" si="1218"/>
        <v/>
      </c>
      <c r="BE1500" s="162" t="str">
        <f t="shared" si="1219"/>
        <v/>
      </c>
      <c r="BG1500" s="169">
        <f t="shared" si="1246"/>
        <v>36.53558329859689</v>
      </c>
      <c r="BH1500" s="169">
        <f t="shared" ca="1" si="1247"/>
        <v>2.0275578057322621</v>
      </c>
    </row>
    <row r="1501" spans="11:60" x14ac:dyDescent="0.25">
      <c r="K1501" s="199">
        <f t="shared" si="1220"/>
        <v>36.586969491703215</v>
      </c>
      <c r="L1501" s="201">
        <f t="shared" si="1221"/>
        <v>0.30684914713518791</v>
      </c>
      <c r="M1501" s="201">
        <f t="shared" si="1222"/>
        <v>0.30942981514299828</v>
      </c>
      <c r="N1501" s="201">
        <f t="shared" si="1223"/>
        <v>0.32524427476060497</v>
      </c>
      <c r="O1501" s="201">
        <f t="shared" si="1224"/>
        <v>0.30713266238257297</v>
      </c>
      <c r="P1501" s="201" t="str">
        <f t="shared" si="1225"/>
        <v/>
      </c>
      <c r="Q1501" s="201" t="str">
        <f t="shared" si="1226"/>
        <v/>
      </c>
      <c r="R1501" s="201" t="str">
        <f t="shared" si="1227"/>
        <v/>
      </c>
      <c r="S1501" s="201" t="str">
        <f t="shared" si="1228"/>
        <v/>
      </c>
      <c r="T1501" s="199">
        <f t="shared" si="1229"/>
        <v>0</v>
      </c>
      <c r="U1501" s="199">
        <f t="shared" si="1230"/>
        <v>0</v>
      </c>
      <c r="V1501" s="199">
        <f t="shared" si="1231"/>
        <v>0</v>
      </c>
      <c r="W1501" s="199">
        <f t="shared" si="1232"/>
        <v>0</v>
      </c>
      <c r="X1501" s="199" t="str">
        <f t="shared" si="1233"/>
        <v/>
      </c>
      <c r="Y1501" s="199" t="str">
        <f t="shared" si="1234"/>
        <v/>
      </c>
      <c r="Z1501" s="199" t="str">
        <f t="shared" si="1235"/>
        <v/>
      </c>
      <c r="AA1501" s="199" t="str">
        <f t="shared" si="1236"/>
        <v/>
      </c>
      <c r="AB1501" s="201">
        <f t="shared" ca="1" si="1237"/>
        <v>2.0645909961594198</v>
      </c>
      <c r="AD1501" s="162">
        <f t="shared" si="1238"/>
        <v>0</v>
      </c>
      <c r="AE1501" s="162">
        <f t="shared" si="1239"/>
        <v>0</v>
      </c>
      <c r="AF1501" s="162">
        <f t="shared" si="1240"/>
        <v>0</v>
      </c>
      <c r="AG1501" s="162">
        <f t="shared" si="1241"/>
        <v>0</v>
      </c>
      <c r="AH1501" s="162" t="str">
        <f t="shared" si="1242"/>
        <v/>
      </c>
      <c r="AI1501" s="162" t="str">
        <f t="shared" si="1243"/>
        <v/>
      </c>
      <c r="AJ1501" s="162" t="str">
        <f t="shared" si="1244"/>
        <v/>
      </c>
      <c r="AK1501" s="162" t="str">
        <f t="shared" si="1245"/>
        <v/>
      </c>
      <c r="AM1501" s="199">
        <f t="shared" si="1248"/>
        <v>15.961498394931173</v>
      </c>
      <c r="AN1501" s="197">
        <f t="shared" si="1250"/>
        <v>0</v>
      </c>
      <c r="AO1501" s="197">
        <f t="shared" si="1251"/>
        <v>0</v>
      </c>
      <c r="AP1501" s="197">
        <f t="shared" si="1252"/>
        <v>6.4517103529699229</v>
      </c>
      <c r="AQ1501" s="197">
        <f t="shared" si="1253"/>
        <v>0</v>
      </c>
      <c r="AR1501" s="197" t="str">
        <f t="shared" si="1254"/>
        <v/>
      </c>
      <c r="AS1501" s="197" t="str">
        <f t="shared" si="1255"/>
        <v/>
      </c>
      <c r="AT1501" s="197" t="str">
        <f t="shared" si="1256"/>
        <v/>
      </c>
      <c r="AU1501" s="197" t="str">
        <f t="shared" si="1257"/>
        <v/>
      </c>
      <c r="AV1501" s="199">
        <f t="shared" ca="1" si="1249"/>
        <v>8.5803340703226461</v>
      </c>
      <c r="AX1501" s="162">
        <f t="shared" si="1212"/>
        <v>0</v>
      </c>
      <c r="AY1501" s="162">
        <f t="shared" si="1213"/>
        <v>0</v>
      </c>
      <c r="AZ1501" s="162">
        <f t="shared" si="1214"/>
        <v>7.2367508393174268E-2</v>
      </c>
      <c r="BA1501" s="162">
        <f t="shared" si="1215"/>
        <v>0</v>
      </c>
      <c r="BB1501" s="162" t="str">
        <f t="shared" si="1216"/>
        <v/>
      </c>
      <c r="BC1501" s="162" t="str">
        <f t="shared" si="1217"/>
        <v/>
      </c>
      <c r="BD1501" s="162" t="str">
        <f t="shared" si="1218"/>
        <v/>
      </c>
      <c r="BE1501" s="162" t="str">
        <f t="shared" si="1219"/>
        <v/>
      </c>
      <c r="BG1501" s="169">
        <f t="shared" si="1246"/>
        <v>36.561276395150053</v>
      </c>
      <c r="BH1501" s="169">
        <f t="shared" ca="1" si="1247"/>
        <v>2.0440517366855331</v>
      </c>
    </row>
    <row r="1502" spans="11:60" x14ac:dyDescent="0.25">
      <c r="K1502" s="199">
        <f t="shared" si="1220"/>
        <v>36.612662588256377</v>
      </c>
      <c r="L1502" s="201">
        <f t="shared" si="1221"/>
        <v>0.3070646310868278</v>
      </c>
      <c r="M1502" s="201">
        <f t="shared" si="1222"/>
        <v>0.30964711136149758</v>
      </c>
      <c r="N1502" s="201">
        <f t="shared" si="1223"/>
        <v>0.32547267663894813</v>
      </c>
      <c r="O1502" s="201">
        <f t="shared" si="1224"/>
        <v>0.30734834543199896</v>
      </c>
      <c r="P1502" s="201" t="str">
        <f t="shared" si="1225"/>
        <v/>
      </c>
      <c r="Q1502" s="201" t="str">
        <f t="shared" si="1226"/>
        <v/>
      </c>
      <c r="R1502" s="201" t="str">
        <f t="shared" si="1227"/>
        <v/>
      </c>
      <c r="S1502" s="201" t="str">
        <f t="shared" si="1228"/>
        <v/>
      </c>
      <c r="T1502" s="199">
        <f t="shared" si="1229"/>
        <v>0</v>
      </c>
      <c r="U1502" s="199">
        <f t="shared" si="1230"/>
        <v>0</v>
      </c>
      <c r="V1502" s="199">
        <f t="shared" si="1231"/>
        <v>0</v>
      </c>
      <c r="W1502" s="199">
        <f t="shared" si="1232"/>
        <v>0</v>
      </c>
      <c r="X1502" s="199" t="str">
        <f t="shared" si="1233"/>
        <v/>
      </c>
      <c r="Y1502" s="199" t="str">
        <f t="shared" si="1234"/>
        <v/>
      </c>
      <c r="Z1502" s="199" t="str">
        <f t="shared" si="1235"/>
        <v/>
      </c>
      <c r="AA1502" s="199" t="str">
        <f t="shared" si="1236"/>
        <v/>
      </c>
      <c r="AB1502" s="201">
        <f t="shared" ca="1" si="1237"/>
        <v>2.1124433720823008</v>
      </c>
      <c r="AD1502" s="162">
        <f t="shared" si="1238"/>
        <v>0</v>
      </c>
      <c r="AE1502" s="162">
        <f t="shared" si="1239"/>
        <v>0</v>
      </c>
      <c r="AF1502" s="162">
        <f t="shared" si="1240"/>
        <v>0</v>
      </c>
      <c r="AG1502" s="162">
        <f t="shared" si="1241"/>
        <v>0</v>
      </c>
      <c r="AH1502" s="162" t="str">
        <f t="shared" si="1242"/>
        <v/>
      </c>
      <c r="AI1502" s="162" t="str">
        <f t="shared" si="1243"/>
        <v/>
      </c>
      <c r="AJ1502" s="162" t="str">
        <f t="shared" si="1244"/>
        <v/>
      </c>
      <c r="AK1502" s="162" t="str">
        <f t="shared" si="1245"/>
        <v/>
      </c>
      <c r="AM1502" s="199">
        <f t="shared" si="1248"/>
        <v>15.972715189305685</v>
      </c>
      <c r="AN1502" s="197">
        <f t="shared" si="1250"/>
        <v>0</v>
      </c>
      <c r="AO1502" s="197">
        <f t="shared" si="1251"/>
        <v>0</v>
      </c>
      <c r="AP1502" s="197">
        <f t="shared" si="1252"/>
        <v>7.8466424255711482</v>
      </c>
      <c r="AQ1502" s="197">
        <f t="shared" si="1253"/>
        <v>0</v>
      </c>
      <c r="AR1502" s="197" t="str">
        <f t="shared" si="1254"/>
        <v/>
      </c>
      <c r="AS1502" s="197" t="str">
        <f t="shared" si="1255"/>
        <v/>
      </c>
      <c r="AT1502" s="197" t="str">
        <f t="shared" si="1256"/>
        <v/>
      </c>
      <c r="AU1502" s="197" t="str">
        <f t="shared" si="1257"/>
        <v/>
      </c>
      <c r="AV1502" s="199">
        <f t="shared" ca="1" si="1249"/>
        <v>9.9788250819286795</v>
      </c>
      <c r="AX1502" s="162">
        <f t="shared" si="1212"/>
        <v>0</v>
      </c>
      <c r="AY1502" s="162">
        <f t="shared" si="1213"/>
        <v>0</v>
      </c>
      <c r="AZ1502" s="162">
        <f t="shared" si="1214"/>
        <v>8.8014174617954133E-2</v>
      </c>
      <c r="BA1502" s="162">
        <f t="shared" si="1215"/>
        <v>0</v>
      </c>
      <c r="BB1502" s="162" t="str">
        <f t="shared" si="1216"/>
        <v/>
      </c>
      <c r="BC1502" s="162" t="str">
        <f t="shared" si="1217"/>
        <v/>
      </c>
      <c r="BD1502" s="162" t="str">
        <f t="shared" si="1218"/>
        <v/>
      </c>
      <c r="BE1502" s="162" t="str">
        <f t="shared" si="1219"/>
        <v/>
      </c>
      <c r="BG1502" s="169">
        <f t="shared" si="1246"/>
        <v>36.586969491703215</v>
      </c>
      <c r="BH1502" s="169">
        <f t="shared" ca="1" si="1247"/>
        <v>2.0645909961594198</v>
      </c>
    </row>
    <row r="1503" spans="11:60" x14ac:dyDescent="0.25">
      <c r="K1503" s="199">
        <f t="shared" si="1220"/>
        <v>36.63835568480954</v>
      </c>
      <c r="L1503" s="201">
        <f t="shared" si="1221"/>
        <v>0.30728011503846764</v>
      </c>
      <c r="M1503" s="201">
        <f t="shared" si="1222"/>
        <v>0.30986440757999684</v>
      </c>
      <c r="N1503" s="201">
        <f t="shared" si="1223"/>
        <v>0.32570107851729124</v>
      </c>
      <c r="O1503" s="201">
        <f t="shared" si="1224"/>
        <v>0.30756402848142494</v>
      </c>
      <c r="P1503" s="201" t="str">
        <f t="shared" si="1225"/>
        <v/>
      </c>
      <c r="Q1503" s="201" t="str">
        <f t="shared" si="1226"/>
        <v/>
      </c>
      <c r="R1503" s="201" t="str">
        <f t="shared" si="1227"/>
        <v/>
      </c>
      <c r="S1503" s="201" t="str">
        <f t="shared" si="1228"/>
        <v/>
      </c>
      <c r="T1503" s="199">
        <f t="shared" si="1229"/>
        <v>0</v>
      </c>
      <c r="U1503" s="199">
        <f t="shared" si="1230"/>
        <v>0</v>
      </c>
      <c r="V1503" s="199">
        <f t="shared" si="1231"/>
        <v>0</v>
      </c>
      <c r="W1503" s="199">
        <f t="shared" si="1232"/>
        <v>0</v>
      </c>
      <c r="X1503" s="199" t="str">
        <f t="shared" si="1233"/>
        <v/>
      </c>
      <c r="Y1503" s="199" t="str">
        <f t="shared" si="1234"/>
        <v/>
      </c>
      <c r="Z1503" s="199" t="str">
        <f t="shared" si="1235"/>
        <v/>
      </c>
      <c r="AA1503" s="199" t="str">
        <f t="shared" si="1236"/>
        <v/>
      </c>
      <c r="AB1503" s="201">
        <f t="shared" ca="1" si="1237"/>
        <v>2.0889692929057042</v>
      </c>
      <c r="AD1503" s="162">
        <f t="shared" si="1238"/>
        <v>0</v>
      </c>
      <c r="AE1503" s="162">
        <f t="shared" si="1239"/>
        <v>0</v>
      </c>
      <c r="AF1503" s="162">
        <f t="shared" si="1240"/>
        <v>0</v>
      </c>
      <c r="AG1503" s="162">
        <f t="shared" si="1241"/>
        <v>0</v>
      </c>
      <c r="AH1503" s="162" t="str">
        <f t="shared" si="1242"/>
        <v/>
      </c>
      <c r="AI1503" s="162" t="str">
        <f t="shared" si="1243"/>
        <v/>
      </c>
      <c r="AJ1503" s="162" t="str">
        <f t="shared" si="1244"/>
        <v/>
      </c>
      <c r="AK1503" s="162" t="str">
        <f t="shared" si="1245"/>
        <v/>
      </c>
      <c r="AM1503" s="199">
        <f t="shared" si="1248"/>
        <v>15.983931983680197</v>
      </c>
      <c r="AN1503" s="197">
        <f t="shared" si="1250"/>
        <v>0</v>
      </c>
      <c r="AO1503" s="197">
        <f t="shared" si="1251"/>
        <v>0</v>
      </c>
      <c r="AP1503" s="197">
        <f t="shared" si="1252"/>
        <v>9.5332140099635811</v>
      </c>
      <c r="AQ1503" s="197">
        <f t="shared" si="1253"/>
        <v>0</v>
      </c>
      <c r="AR1503" s="197" t="str">
        <f t="shared" si="1254"/>
        <v/>
      </c>
      <c r="AS1503" s="197" t="str">
        <f t="shared" si="1255"/>
        <v/>
      </c>
      <c r="AT1503" s="197" t="str">
        <f t="shared" si="1256"/>
        <v/>
      </c>
      <c r="AU1503" s="197" t="str">
        <f t="shared" si="1257"/>
        <v/>
      </c>
      <c r="AV1503" s="199">
        <f t="shared" ca="1" si="1249"/>
        <v>11.714082761163159</v>
      </c>
      <c r="AX1503" s="162">
        <f t="shared" si="1212"/>
        <v>0</v>
      </c>
      <c r="AY1503" s="162">
        <f t="shared" si="1213"/>
        <v>0</v>
      </c>
      <c r="AZ1503" s="162">
        <f t="shared" si="1214"/>
        <v>0.10693210127797907</v>
      </c>
      <c r="BA1503" s="162">
        <f t="shared" si="1215"/>
        <v>0</v>
      </c>
      <c r="BB1503" s="162" t="str">
        <f t="shared" si="1216"/>
        <v/>
      </c>
      <c r="BC1503" s="162" t="str">
        <f t="shared" si="1217"/>
        <v/>
      </c>
      <c r="BD1503" s="162" t="str">
        <f t="shared" si="1218"/>
        <v/>
      </c>
      <c r="BE1503" s="162" t="str">
        <f t="shared" si="1219"/>
        <v/>
      </c>
      <c r="BG1503" s="169">
        <f t="shared" si="1246"/>
        <v>36.612662588256377</v>
      </c>
      <c r="BH1503" s="169">
        <f t="shared" ca="1" si="1247"/>
        <v>2.1124433720823008</v>
      </c>
    </row>
    <row r="1504" spans="11:60" x14ac:dyDescent="0.25">
      <c r="K1504" s="199">
        <f t="shared" si="1220"/>
        <v>36.664048781362702</v>
      </c>
      <c r="L1504" s="201">
        <f t="shared" si="1221"/>
        <v>0.30749559899010753</v>
      </c>
      <c r="M1504" s="201">
        <f t="shared" si="1222"/>
        <v>0.31008170379849614</v>
      </c>
      <c r="N1504" s="201">
        <f t="shared" si="1223"/>
        <v>0.32592948039563435</v>
      </c>
      <c r="O1504" s="201">
        <f t="shared" si="1224"/>
        <v>0.30777971153085087</v>
      </c>
      <c r="P1504" s="201" t="str">
        <f t="shared" si="1225"/>
        <v/>
      </c>
      <c r="Q1504" s="201" t="str">
        <f t="shared" si="1226"/>
        <v/>
      </c>
      <c r="R1504" s="201" t="str">
        <f t="shared" si="1227"/>
        <v/>
      </c>
      <c r="S1504" s="201" t="str">
        <f t="shared" si="1228"/>
        <v/>
      </c>
      <c r="T1504" s="199">
        <f t="shared" si="1229"/>
        <v>0</v>
      </c>
      <c r="U1504" s="199">
        <f t="shared" si="1230"/>
        <v>0</v>
      </c>
      <c r="V1504" s="199">
        <f t="shared" si="1231"/>
        <v>0</v>
      </c>
      <c r="W1504" s="199">
        <f t="shared" si="1232"/>
        <v>0</v>
      </c>
      <c r="X1504" s="199" t="str">
        <f t="shared" si="1233"/>
        <v/>
      </c>
      <c r="Y1504" s="199" t="str">
        <f t="shared" si="1234"/>
        <v/>
      </c>
      <c r="Z1504" s="199" t="str">
        <f t="shared" si="1235"/>
        <v/>
      </c>
      <c r="AA1504" s="199" t="str">
        <f t="shared" si="1236"/>
        <v/>
      </c>
      <c r="AB1504" s="201">
        <f t="shared" ca="1" si="1237"/>
        <v>2.020520401292849</v>
      </c>
      <c r="AD1504" s="162">
        <f t="shared" si="1238"/>
        <v>0</v>
      </c>
      <c r="AE1504" s="162">
        <f t="shared" si="1239"/>
        <v>0</v>
      </c>
      <c r="AF1504" s="162">
        <f t="shared" si="1240"/>
        <v>0</v>
      </c>
      <c r="AG1504" s="162">
        <f t="shared" si="1241"/>
        <v>0</v>
      </c>
      <c r="AH1504" s="162" t="str">
        <f t="shared" si="1242"/>
        <v/>
      </c>
      <c r="AI1504" s="162" t="str">
        <f t="shared" si="1243"/>
        <v/>
      </c>
      <c r="AJ1504" s="162" t="str">
        <f t="shared" si="1244"/>
        <v/>
      </c>
      <c r="AK1504" s="162" t="str">
        <f t="shared" si="1245"/>
        <v/>
      </c>
      <c r="AM1504" s="199">
        <f t="shared" si="1248"/>
        <v>15.995148778054709</v>
      </c>
      <c r="AN1504" s="197">
        <f t="shared" si="1250"/>
        <v>0</v>
      </c>
      <c r="AO1504" s="197">
        <f t="shared" si="1251"/>
        <v>0</v>
      </c>
      <c r="AP1504" s="197">
        <f t="shared" si="1252"/>
        <v>11.564906167388871</v>
      </c>
      <c r="AQ1504" s="197">
        <f t="shared" si="1253"/>
        <v>0</v>
      </c>
      <c r="AR1504" s="197" t="str">
        <f t="shared" si="1254"/>
        <v/>
      </c>
      <c r="AS1504" s="197" t="str">
        <f t="shared" si="1255"/>
        <v/>
      </c>
      <c r="AT1504" s="197" t="str">
        <f t="shared" si="1256"/>
        <v/>
      </c>
      <c r="AU1504" s="197" t="str">
        <f t="shared" si="1257"/>
        <v/>
      </c>
      <c r="AV1504" s="199">
        <f t="shared" ca="1" si="1249"/>
        <v>13.661388000629294</v>
      </c>
      <c r="AX1504" s="162">
        <f t="shared" si="1212"/>
        <v>0</v>
      </c>
      <c r="AY1504" s="162">
        <f t="shared" si="1213"/>
        <v>0</v>
      </c>
      <c r="AZ1504" s="162">
        <f t="shared" si="1214"/>
        <v>0.12972117444012735</v>
      </c>
      <c r="BA1504" s="162">
        <f t="shared" si="1215"/>
        <v>0</v>
      </c>
      <c r="BB1504" s="162" t="str">
        <f t="shared" si="1216"/>
        <v/>
      </c>
      <c r="BC1504" s="162" t="str">
        <f t="shared" si="1217"/>
        <v/>
      </c>
      <c r="BD1504" s="162" t="str">
        <f t="shared" si="1218"/>
        <v/>
      </c>
      <c r="BE1504" s="162" t="str">
        <f t="shared" si="1219"/>
        <v/>
      </c>
      <c r="BG1504" s="169">
        <f t="shared" si="1246"/>
        <v>36.63835568480954</v>
      </c>
      <c r="BH1504" s="169">
        <f t="shared" ca="1" si="1247"/>
        <v>2.0889692929057042</v>
      </c>
    </row>
    <row r="1505" spans="11:60" x14ac:dyDescent="0.25">
      <c r="K1505" s="199">
        <f t="shared" si="1220"/>
        <v>36.689741877915864</v>
      </c>
      <c r="L1505" s="201">
        <f t="shared" si="1221"/>
        <v>0.30771108294174743</v>
      </c>
      <c r="M1505" s="201">
        <f t="shared" si="1222"/>
        <v>0.31029900001699545</v>
      </c>
      <c r="N1505" s="201">
        <f t="shared" si="1223"/>
        <v>0.32615788227397746</v>
      </c>
      <c r="O1505" s="201">
        <f t="shared" si="1224"/>
        <v>0.30799539458027686</v>
      </c>
      <c r="P1505" s="201" t="str">
        <f t="shared" si="1225"/>
        <v/>
      </c>
      <c r="Q1505" s="201" t="str">
        <f t="shared" si="1226"/>
        <v/>
      </c>
      <c r="R1505" s="201" t="str">
        <f t="shared" si="1227"/>
        <v/>
      </c>
      <c r="S1505" s="201" t="str">
        <f t="shared" si="1228"/>
        <v/>
      </c>
      <c r="T1505" s="199">
        <f t="shared" si="1229"/>
        <v>0</v>
      </c>
      <c r="U1505" s="199">
        <f t="shared" si="1230"/>
        <v>0</v>
      </c>
      <c r="V1505" s="199">
        <f t="shared" si="1231"/>
        <v>0</v>
      </c>
      <c r="W1505" s="199">
        <f t="shared" si="1232"/>
        <v>0</v>
      </c>
      <c r="X1505" s="199" t="str">
        <f t="shared" si="1233"/>
        <v/>
      </c>
      <c r="Y1505" s="199" t="str">
        <f t="shared" si="1234"/>
        <v/>
      </c>
      <c r="Z1505" s="199" t="str">
        <f t="shared" si="1235"/>
        <v/>
      </c>
      <c r="AA1505" s="199" t="str">
        <f t="shared" si="1236"/>
        <v/>
      </c>
      <c r="AB1505" s="201">
        <f t="shared" ca="1" si="1237"/>
        <v>2.0367907970207435</v>
      </c>
      <c r="AD1505" s="162">
        <f t="shared" si="1238"/>
        <v>0</v>
      </c>
      <c r="AE1505" s="162">
        <f t="shared" si="1239"/>
        <v>0</v>
      </c>
      <c r="AF1505" s="162">
        <f t="shared" si="1240"/>
        <v>0</v>
      </c>
      <c r="AG1505" s="162">
        <f t="shared" si="1241"/>
        <v>0</v>
      </c>
      <c r="AH1505" s="162" t="str">
        <f t="shared" si="1242"/>
        <v/>
      </c>
      <c r="AI1505" s="162" t="str">
        <f t="shared" si="1243"/>
        <v/>
      </c>
      <c r="AJ1505" s="162" t="str">
        <f t="shared" si="1244"/>
        <v/>
      </c>
      <c r="AK1505" s="162" t="str">
        <f t="shared" si="1245"/>
        <v/>
      </c>
      <c r="AM1505" s="199">
        <f t="shared" si="1248"/>
        <v>16.006365572429221</v>
      </c>
      <c r="AN1505" s="197">
        <f t="shared" si="1250"/>
        <v>0</v>
      </c>
      <c r="AO1505" s="197">
        <f t="shared" si="1251"/>
        <v>0</v>
      </c>
      <c r="AP1505" s="197">
        <f t="shared" si="1252"/>
        <v>13.999367361543884</v>
      </c>
      <c r="AQ1505" s="197">
        <f t="shared" si="1253"/>
        <v>0</v>
      </c>
      <c r="AR1505" s="197" t="str">
        <f t="shared" si="1254"/>
        <v/>
      </c>
      <c r="AS1505" s="197" t="str">
        <f t="shared" si="1255"/>
        <v/>
      </c>
      <c r="AT1505" s="197" t="str">
        <f t="shared" si="1256"/>
        <v/>
      </c>
      <c r="AU1505" s="197" t="str">
        <f t="shared" si="1257"/>
        <v/>
      </c>
      <c r="AV1505" s="199">
        <f t="shared" ca="1" si="1249"/>
        <v>16.130157467120995</v>
      </c>
      <c r="AX1505" s="162">
        <f t="shared" si="1212"/>
        <v>0</v>
      </c>
      <c r="AY1505" s="162">
        <f t="shared" si="1213"/>
        <v>0</v>
      </c>
      <c r="AZ1505" s="162">
        <f t="shared" si="1214"/>
        <v>0.1570280250676932</v>
      </c>
      <c r="BA1505" s="162">
        <f t="shared" si="1215"/>
        <v>0</v>
      </c>
      <c r="BB1505" s="162" t="str">
        <f t="shared" si="1216"/>
        <v/>
      </c>
      <c r="BC1505" s="162" t="str">
        <f t="shared" si="1217"/>
        <v/>
      </c>
      <c r="BD1505" s="162" t="str">
        <f t="shared" si="1218"/>
        <v/>
      </c>
      <c r="BE1505" s="162" t="str">
        <f t="shared" si="1219"/>
        <v/>
      </c>
      <c r="BG1505" s="169">
        <f t="shared" si="1246"/>
        <v>36.664048781362702</v>
      </c>
      <c r="BH1505" s="169">
        <f t="shared" ca="1" si="1247"/>
        <v>2.020520401292849</v>
      </c>
    </row>
    <row r="1506" spans="11:60" x14ac:dyDescent="0.25">
      <c r="K1506" s="199">
        <f t="shared" si="1220"/>
        <v>36.715434974469026</v>
      </c>
      <c r="L1506" s="201">
        <f t="shared" si="1221"/>
        <v>0.30792656689338732</v>
      </c>
      <c r="M1506" s="201">
        <f t="shared" si="1222"/>
        <v>0.31051629623549476</v>
      </c>
      <c r="N1506" s="201">
        <f t="shared" si="1223"/>
        <v>0.32638628415232063</v>
      </c>
      <c r="O1506" s="201">
        <f t="shared" si="1224"/>
        <v>0.30821107762970285</v>
      </c>
      <c r="P1506" s="201" t="str">
        <f t="shared" si="1225"/>
        <v/>
      </c>
      <c r="Q1506" s="201" t="str">
        <f t="shared" si="1226"/>
        <v/>
      </c>
      <c r="R1506" s="201" t="str">
        <f t="shared" si="1227"/>
        <v/>
      </c>
      <c r="S1506" s="201" t="str">
        <f t="shared" si="1228"/>
        <v/>
      </c>
      <c r="T1506" s="199">
        <f t="shared" si="1229"/>
        <v>0</v>
      </c>
      <c r="U1506" s="199">
        <f t="shared" si="1230"/>
        <v>0</v>
      </c>
      <c r="V1506" s="199">
        <f t="shared" si="1231"/>
        <v>0</v>
      </c>
      <c r="W1506" s="199">
        <f t="shared" si="1232"/>
        <v>0</v>
      </c>
      <c r="X1506" s="199" t="str">
        <f t="shared" si="1233"/>
        <v/>
      </c>
      <c r="Y1506" s="199" t="str">
        <f t="shared" si="1234"/>
        <v/>
      </c>
      <c r="Z1506" s="199" t="str">
        <f t="shared" si="1235"/>
        <v/>
      </c>
      <c r="AA1506" s="199" t="str">
        <f t="shared" si="1236"/>
        <v/>
      </c>
      <c r="AB1506" s="201">
        <f t="shared" ca="1" si="1237"/>
        <v>2.1183104575343465</v>
      </c>
      <c r="AD1506" s="162">
        <f t="shared" si="1238"/>
        <v>0</v>
      </c>
      <c r="AE1506" s="162">
        <f t="shared" si="1239"/>
        <v>0</v>
      </c>
      <c r="AF1506" s="162">
        <f t="shared" si="1240"/>
        <v>0</v>
      </c>
      <c r="AG1506" s="162">
        <f t="shared" si="1241"/>
        <v>0</v>
      </c>
      <c r="AH1506" s="162" t="str">
        <f t="shared" si="1242"/>
        <v/>
      </c>
      <c r="AI1506" s="162" t="str">
        <f t="shared" si="1243"/>
        <v/>
      </c>
      <c r="AJ1506" s="162" t="str">
        <f t="shared" si="1244"/>
        <v/>
      </c>
      <c r="AK1506" s="162" t="str">
        <f t="shared" si="1245"/>
        <v/>
      </c>
      <c r="AM1506" s="199">
        <f t="shared" si="1248"/>
        <v>16.017582366803733</v>
      </c>
      <c r="AN1506" s="197">
        <f t="shared" si="1250"/>
        <v>0</v>
      </c>
      <c r="AO1506" s="197">
        <f t="shared" si="1251"/>
        <v>0</v>
      </c>
      <c r="AP1506" s="197">
        <f t="shared" si="1252"/>
        <v>16.894177959613565</v>
      </c>
      <c r="AQ1506" s="197">
        <f t="shared" si="1253"/>
        <v>0</v>
      </c>
      <c r="AR1506" s="197" t="str">
        <f t="shared" si="1254"/>
        <v/>
      </c>
      <c r="AS1506" s="197" t="str">
        <f t="shared" si="1255"/>
        <v/>
      </c>
      <c r="AT1506" s="197" t="str">
        <f t="shared" si="1256"/>
        <v/>
      </c>
      <c r="AU1506" s="197" t="str">
        <f t="shared" si="1257"/>
        <v/>
      </c>
      <c r="AV1506" s="199">
        <f t="shared" ca="1" si="1249"/>
        <v>19.053320385600667</v>
      </c>
      <c r="AX1506" s="162">
        <f t="shared" si="1212"/>
        <v>0</v>
      </c>
      <c r="AY1506" s="162">
        <f t="shared" si="1213"/>
        <v>0</v>
      </c>
      <c r="AZ1506" s="162">
        <f t="shared" si="1214"/>
        <v>0.18949852029939909</v>
      </c>
      <c r="BA1506" s="162">
        <f t="shared" si="1215"/>
        <v>0</v>
      </c>
      <c r="BB1506" s="162" t="str">
        <f t="shared" si="1216"/>
        <v/>
      </c>
      <c r="BC1506" s="162" t="str">
        <f t="shared" si="1217"/>
        <v/>
      </c>
      <c r="BD1506" s="162" t="str">
        <f t="shared" si="1218"/>
        <v/>
      </c>
      <c r="BE1506" s="162" t="str">
        <f t="shared" si="1219"/>
        <v/>
      </c>
      <c r="BG1506" s="169">
        <f t="shared" si="1246"/>
        <v>36.689741877915864</v>
      </c>
      <c r="BH1506" s="169">
        <f t="shared" ca="1" si="1247"/>
        <v>2.0367907970207435</v>
      </c>
    </row>
    <row r="1507" spans="11:60" x14ac:dyDescent="0.25">
      <c r="K1507" s="199">
        <f t="shared" si="1220"/>
        <v>36.741128071022189</v>
      </c>
      <c r="L1507" s="201">
        <f t="shared" si="1221"/>
        <v>0.30814205084502722</v>
      </c>
      <c r="M1507" s="201">
        <f t="shared" si="1222"/>
        <v>0.31073359245399407</v>
      </c>
      <c r="N1507" s="201">
        <f t="shared" si="1223"/>
        <v>0.32661468603066368</v>
      </c>
      <c r="O1507" s="201">
        <f t="shared" si="1224"/>
        <v>0.30842676067912878</v>
      </c>
      <c r="P1507" s="201" t="str">
        <f t="shared" si="1225"/>
        <v/>
      </c>
      <c r="Q1507" s="201" t="str">
        <f t="shared" si="1226"/>
        <v/>
      </c>
      <c r="R1507" s="201" t="str">
        <f t="shared" si="1227"/>
        <v/>
      </c>
      <c r="S1507" s="201" t="str">
        <f t="shared" si="1228"/>
        <v/>
      </c>
      <c r="T1507" s="199">
        <f t="shared" si="1229"/>
        <v>0</v>
      </c>
      <c r="U1507" s="199">
        <f t="shared" si="1230"/>
        <v>0</v>
      </c>
      <c r="V1507" s="199">
        <f t="shared" si="1231"/>
        <v>0</v>
      </c>
      <c r="W1507" s="199">
        <f t="shared" si="1232"/>
        <v>0</v>
      </c>
      <c r="X1507" s="199" t="str">
        <f t="shared" si="1233"/>
        <v/>
      </c>
      <c r="Y1507" s="199" t="str">
        <f t="shared" si="1234"/>
        <v/>
      </c>
      <c r="Z1507" s="199" t="str">
        <f t="shared" si="1235"/>
        <v/>
      </c>
      <c r="AA1507" s="199" t="str">
        <f t="shared" si="1236"/>
        <v/>
      </c>
      <c r="AB1507" s="201">
        <f t="shared" ca="1" si="1237"/>
        <v>2.0123000719890847</v>
      </c>
      <c r="AD1507" s="162">
        <f t="shared" si="1238"/>
        <v>0</v>
      </c>
      <c r="AE1507" s="162">
        <f t="shared" si="1239"/>
        <v>0</v>
      </c>
      <c r="AF1507" s="162">
        <f t="shared" si="1240"/>
        <v>0</v>
      </c>
      <c r="AG1507" s="162">
        <f t="shared" si="1241"/>
        <v>0</v>
      </c>
      <c r="AH1507" s="162" t="str">
        <f t="shared" si="1242"/>
        <v/>
      </c>
      <c r="AI1507" s="162" t="str">
        <f t="shared" si="1243"/>
        <v/>
      </c>
      <c r="AJ1507" s="162" t="str">
        <f t="shared" si="1244"/>
        <v/>
      </c>
      <c r="AK1507" s="162" t="str">
        <f t="shared" si="1245"/>
        <v/>
      </c>
      <c r="AM1507" s="199">
        <f t="shared" si="1248"/>
        <v>16.028799161178245</v>
      </c>
      <c r="AN1507" s="197">
        <f t="shared" si="1250"/>
        <v>0</v>
      </c>
      <c r="AO1507" s="197">
        <f t="shared" si="1251"/>
        <v>0</v>
      </c>
      <c r="AP1507" s="197">
        <f t="shared" si="1252"/>
        <v>20.298649255893253</v>
      </c>
      <c r="AQ1507" s="197">
        <f t="shared" si="1253"/>
        <v>0</v>
      </c>
      <c r="AR1507" s="197" t="str">
        <f t="shared" si="1254"/>
        <v/>
      </c>
      <c r="AS1507" s="197" t="str">
        <f t="shared" si="1255"/>
        <v/>
      </c>
      <c r="AT1507" s="197" t="str">
        <f t="shared" si="1256"/>
        <v/>
      </c>
      <c r="AU1507" s="197" t="str">
        <f t="shared" si="1257"/>
        <v/>
      </c>
      <c r="AV1507" s="199">
        <f t="shared" ca="1" si="1249"/>
        <v>22.387983836183366</v>
      </c>
      <c r="AX1507" s="162">
        <f t="shared" si="1212"/>
        <v>0</v>
      </c>
      <c r="AY1507" s="162">
        <f t="shared" si="1213"/>
        <v>0</v>
      </c>
      <c r="AZ1507" s="162">
        <f t="shared" si="1214"/>
        <v>0.22768577478369689</v>
      </c>
      <c r="BA1507" s="162">
        <f t="shared" si="1215"/>
        <v>0</v>
      </c>
      <c r="BB1507" s="162" t="str">
        <f t="shared" si="1216"/>
        <v/>
      </c>
      <c r="BC1507" s="162" t="str">
        <f t="shared" si="1217"/>
        <v/>
      </c>
      <c r="BD1507" s="162" t="str">
        <f t="shared" si="1218"/>
        <v/>
      </c>
      <c r="BE1507" s="162" t="str">
        <f t="shared" si="1219"/>
        <v/>
      </c>
      <c r="BG1507" s="169">
        <f t="shared" si="1246"/>
        <v>36.715434974469026</v>
      </c>
      <c r="BH1507" s="169">
        <f t="shared" ca="1" si="1247"/>
        <v>2.1183104575343465</v>
      </c>
    </row>
    <row r="1508" spans="11:60" x14ac:dyDescent="0.25">
      <c r="K1508" s="199">
        <f t="shared" si="1220"/>
        <v>36.766821167575351</v>
      </c>
      <c r="L1508" s="201">
        <f t="shared" si="1221"/>
        <v>0.30835753479666711</v>
      </c>
      <c r="M1508" s="201">
        <f t="shared" si="1222"/>
        <v>0.31095088867249338</v>
      </c>
      <c r="N1508" s="201">
        <f t="shared" si="1223"/>
        <v>0.32684308790900685</v>
      </c>
      <c r="O1508" s="201">
        <f t="shared" si="1224"/>
        <v>0.30864244372855476</v>
      </c>
      <c r="P1508" s="201" t="str">
        <f t="shared" si="1225"/>
        <v/>
      </c>
      <c r="Q1508" s="201" t="str">
        <f t="shared" si="1226"/>
        <v/>
      </c>
      <c r="R1508" s="201" t="str">
        <f t="shared" si="1227"/>
        <v/>
      </c>
      <c r="S1508" s="201" t="str">
        <f t="shared" si="1228"/>
        <v/>
      </c>
      <c r="T1508" s="199">
        <f t="shared" si="1229"/>
        <v>0</v>
      </c>
      <c r="U1508" s="199">
        <f t="shared" si="1230"/>
        <v>0</v>
      </c>
      <c r="V1508" s="199">
        <f t="shared" si="1231"/>
        <v>0</v>
      </c>
      <c r="W1508" s="199">
        <f t="shared" si="1232"/>
        <v>0</v>
      </c>
      <c r="X1508" s="199" t="str">
        <f t="shared" si="1233"/>
        <v/>
      </c>
      <c r="Y1508" s="199" t="str">
        <f t="shared" si="1234"/>
        <v/>
      </c>
      <c r="Z1508" s="199" t="str">
        <f t="shared" si="1235"/>
        <v/>
      </c>
      <c r="AA1508" s="199" t="str">
        <f t="shared" si="1236"/>
        <v/>
      </c>
      <c r="AB1508" s="201">
        <f t="shared" ca="1" si="1237"/>
        <v>2.0580462650518618</v>
      </c>
      <c r="AD1508" s="162">
        <f t="shared" si="1238"/>
        <v>0</v>
      </c>
      <c r="AE1508" s="162">
        <f t="shared" si="1239"/>
        <v>0</v>
      </c>
      <c r="AF1508" s="162">
        <f t="shared" si="1240"/>
        <v>0</v>
      </c>
      <c r="AG1508" s="162">
        <f t="shared" si="1241"/>
        <v>0</v>
      </c>
      <c r="AH1508" s="162" t="str">
        <f t="shared" si="1242"/>
        <v/>
      </c>
      <c r="AI1508" s="162" t="str">
        <f t="shared" si="1243"/>
        <v/>
      </c>
      <c r="AJ1508" s="162" t="str">
        <f t="shared" si="1244"/>
        <v/>
      </c>
      <c r="AK1508" s="162" t="str">
        <f t="shared" si="1245"/>
        <v/>
      </c>
      <c r="AM1508" s="199">
        <f t="shared" si="1248"/>
        <v>16.040015955552757</v>
      </c>
      <c r="AN1508" s="197">
        <f t="shared" si="1250"/>
        <v>0</v>
      </c>
      <c r="AO1508" s="197">
        <f t="shared" si="1251"/>
        <v>0</v>
      </c>
      <c r="AP1508" s="197">
        <f t="shared" si="1252"/>
        <v>24.239662977254635</v>
      </c>
      <c r="AQ1508" s="197">
        <f t="shared" si="1253"/>
        <v>0</v>
      </c>
      <c r="AR1508" s="197" t="str">
        <f t="shared" si="1254"/>
        <v/>
      </c>
      <c r="AS1508" s="197" t="str">
        <f t="shared" si="1255"/>
        <v/>
      </c>
      <c r="AT1508" s="197" t="str">
        <f t="shared" si="1256"/>
        <v/>
      </c>
      <c r="AU1508" s="197" t="str">
        <f t="shared" si="1257"/>
        <v/>
      </c>
      <c r="AV1508" s="199">
        <f t="shared" ca="1" si="1249"/>
        <v>26.334254804942255</v>
      </c>
      <c r="AX1508" s="162">
        <f t="shared" si="1212"/>
        <v>0</v>
      </c>
      <c r="AY1508" s="162">
        <f t="shared" si="1213"/>
        <v>0</v>
      </c>
      <c r="AZ1508" s="162">
        <f t="shared" si="1214"/>
        <v>0.2718913153233381</v>
      </c>
      <c r="BA1508" s="162">
        <f t="shared" si="1215"/>
        <v>0</v>
      </c>
      <c r="BB1508" s="162" t="str">
        <f t="shared" si="1216"/>
        <v/>
      </c>
      <c r="BC1508" s="162" t="str">
        <f t="shared" si="1217"/>
        <v/>
      </c>
      <c r="BD1508" s="162" t="str">
        <f t="shared" si="1218"/>
        <v/>
      </c>
      <c r="BE1508" s="162" t="str">
        <f t="shared" si="1219"/>
        <v/>
      </c>
      <c r="BG1508" s="169">
        <f t="shared" si="1246"/>
        <v>36.741128071022189</v>
      </c>
      <c r="BH1508" s="169">
        <f t="shared" ca="1" si="1247"/>
        <v>2.0123000719890847</v>
      </c>
    </row>
    <row r="1509" spans="11:60" x14ac:dyDescent="0.25">
      <c r="K1509" s="199">
        <f t="shared" si="1220"/>
        <v>36.792514264128513</v>
      </c>
      <c r="L1509" s="201">
        <f t="shared" si="1221"/>
        <v>0.30857301874830695</v>
      </c>
      <c r="M1509" s="201">
        <f t="shared" si="1222"/>
        <v>0.31116818489099263</v>
      </c>
      <c r="N1509" s="201">
        <f t="shared" si="1223"/>
        <v>0.32707148978734996</v>
      </c>
      <c r="O1509" s="201">
        <f t="shared" si="1224"/>
        <v>0.30885812677798069</v>
      </c>
      <c r="P1509" s="201" t="str">
        <f t="shared" si="1225"/>
        <v/>
      </c>
      <c r="Q1509" s="201" t="str">
        <f t="shared" si="1226"/>
        <v/>
      </c>
      <c r="R1509" s="201" t="str">
        <f t="shared" si="1227"/>
        <v/>
      </c>
      <c r="S1509" s="201" t="str">
        <f t="shared" si="1228"/>
        <v/>
      </c>
      <c r="T1509" s="199">
        <f t="shared" si="1229"/>
        <v>0</v>
      </c>
      <c r="U1509" s="199">
        <f t="shared" si="1230"/>
        <v>0</v>
      </c>
      <c r="V1509" s="199">
        <f t="shared" si="1231"/>
        <v>0</v>
      </c>
      <c r="W1509" s="199">
        <f t="shared" si="1232"/>
        <v>0</v>
      </c>
      <c r="X1509" s="199" t="str">
        <f t="shared" si="1233"/>
        <v/>
      </c>
      <c r="Y1509" s="199" t="str">
        <f t="shared" si="1234"/>
        <v/>
      </c>
      <c r="Z1509" s="199" t="str">
        <f t="shared" si="1235"/>
        <v/>
      </c>
      <c r="AA1509" s="199" t="str">
        <f t="shared" si="1236"/>
        <v/>
      </c>
      <c r="AB1509" s="201">
        <f t="shared" ca="1" si="1237"/>
        <v>2.0238506979024313</v>
      </c>
      <c r="AD1509" s="162">
        <f t="shared" si="1238"/>
        <v>0</v>
      </c>
      <c r="AE1509" s="162">
        <f t="shared" si="1239"/>
        <v>0</v>
      </c>
      <c r="AF1509" s="162">
        <f t="shared" si="1240"/>
        <v>0</v>
      </c>
      <c r="AG1509" s="162">
        <f t="shared" si="1241"/>
        <v>0</v>
      </c>
      <c r="AH1509" s="162" t="str">
        <f t="shared" si="1242"/>
        <v/>
      </c>
      <c r="AI1509" s="162" t="str">
        <f t="shared" si="1243"/>
        <v/>
      </c>
      <c r="AJ1509" s="162" t="str">
        <f t="shared" si="1244"/>
        <v/>
      </c>
      <c r="AK1509" s="162" t="str">
        <f t="shared" si="1245"/>
        <v/>
      </c>
      <c r="AM1509" s="199">
        <f t="shared" si="1248"/>
        <v>16.051232749927269</v>
      </c>
      <c r="AN1509" s="197">
        <f t="shared" si="1250"/>
        <v>0</v>
      </c>
      <c r="AO1509" s="197">
        <f t="shared" si="1251"/>
        <v>0</v>
      </c>
      <c r="AP1509" s="197">
        <f t="shared" si="1252"/>
        <v>28.699638453972398</v>
      </c>
      <c r="AQ1509" s="197">
        <f t="shared" si="1253"/>
        <v>0</v>
      </c>
      <c r="AR1509" s="197" t="str">
        <f t="shared" si="1254"/>
        <v/>
      </c>
      <c r="AS1509" s="197" t="str">
        <f t="shared" si="1255"/>
        <v/>
      </c>
      <c r="AT1509" s="197" t="str">
        <f t="shared" si="1256"/>
        <v/>
      </c>
      <c r="AU1509" s="197" t="str">
        <f t="shared" si="1257"/>
        <v/>
      </c>
      <c r="AV1509" s="199">
        <f t="shared" ca="1" si="1249"/>
        <v>30.765233796669314</v>
      </c>
      <c r="AX1509" s="162">
        <f t="shared" si="1212"/>
        <v>0</v>
      </c>
      <c r="AY1509" s="162">
        <f t="shared" si="1213"/>
        <v>0</v>
      </c>
      <c r="AZ1509" s="162">
        <f t="shared" si="1214"/>
        <v>0.32191794316104766</v>
      </c>
      <c r="BA1509" s="162">
        <f t="shared" si="1215"/>
        <v>0</v>
      </c>
      <c r="BB1509" s="162" t="str">
        <f t="shared" si="1216"/>
        <v/>
      </c>
      <c r="BC1509" s="162" t="str">
        <f t="shared" si="1217"/>
        <v/>
      </c>
      <c r="BD1509" s="162" t="str">
        <f t="shared" si="1218"/>
        <v/>
      </c>
      <c r="BE1509" s="162" t="str">
        <f t="shared" si="1219"/>
        <v/>
      </c>
      <c r="BG1509" s="169">
        <f t="shared" si="1246"/>
        <v>36.766821167575351</v>
      </c>
      <c r="BH1509" s="169">
        <f t="shared" ca="1" si="1247"/>
        <v>2.0580462650518618</v>
      </c>
    </row>
    <row r="1510" spans="11:60" x14ac:dyDescent="0.25">
      <c r="K1510" s="199">
        <f t="shared" si="1220"/>
        <v>36.818207360681676</v>
      </c>
      <c r="L1510" s="201">
        <f t="shared" si="1221"/>
        <v>0.30878850269994684</v>
      </c>
      <c r="M1510" s="201">
        <f t="shared" si="1222"/>
        <v>0.31138548110949194</v>
      </c>
      <c r="N1510" s="201">
        <f t="shared" si="1223"/>
        <v>0.32729989166569307</v>
      </c>
      <c r="O1510" s="201">
        <f t="shared" si="1224"/>
        <v>0.30907380982740668</v>
      </c>
      <c r="P1510" s="201" t="str">
        <f t="shared" si="1225"/>
        <v/>
      </c>
      <c r="Q1510" s="201" t="str">
        <f t="shared" si="1226"/>
        <v/>
      </c>
      <c r="R1510" s="201" t="str">
        <f t="shared" si="1227"/>
        <v/>
      </c>
      <c r="S1510" s="201" t="str">
        <f t="shared" si="1228"/>
        <v/>
      </c>
      <c r="T1510" s="199">
        <f t="shared" si="1229"/>
        <v>0</v>
      </c>
      <c r="U1510" s="199">
        <f t="shared" si="1230"/>
        <v>0</v>
      </c>
      <c r="V1510" s="199">
        <f t="shared" si="1231"/>
        <v>0</v>
      </c>
      <c r="W1510" s="199">
        <f t="shared" si="1232"/>
        <v>0</v>
      </c>
      <c r="X1510" s="199" t="str">
        <f t="shared" si="1233"/>
        <v/>
      </c>
      <c r="Y1510" s="199" t="str">
        <f t="shared" si="1234"/>
        <v/>
      </c>
      <c r="Z1510" s="199" t="str">
        <f t="shared" si="1235"/>
        <v/>
      </c>
      <c r="AA1510" s="199" t="str">
        <f t="shared" si="1236"/>
        <v/>
      </c>
      <c r="AB1510" s="201">
        <f t="shared" ca="1" si="1237"/>
        <v>2.010542815634754</v>
      </c>
      <c r="AD1510" s="162">
        <f t="shared" si="1238"/>
        <v>0</v>
      </c>
      <c r="AE1510" s="162">
        <f t="shared" si="1239"/>
        <v>0</v>
      </c>
      <c r="AF1510" s="162">
        <f t="shared" si="1240"/>
        <v>0</v>
      </c>
      <c r="AG1510" s="162">
        <f t="shared" si="1241"/>
        <v>0</v>
      </c>
      <c r="AH1510" s="162" t="str">
        <f t="shared" si="1242"/>
        <v/>
      </c>
      <c r="AI1510" s="162" t="str">
        <f t="shared" si="1243"/>
        <v/>
      </c>
      <c r="AJ1510" s="162" t="str">
        <f t="shared" si="1244"/>
        <v/>
      </c>
      <c r="AK1510" s="162" t="str">
        <f t="shared" si="1245"/>
        <v/>
      </c>
      <c r="AM1510" s="199">
        <f t="shared" si="1248"/>
        <v>16.062449544301781</v>
      </c>
      <c r="AN1510" s="197">
        <f t="shared" si="1250"/>
        <v>0</v>
      </c>
      <c r="AO1510" s="197">
        <f t="shared" si="1251"/>
        <v>0</v>
      </c>
      <c r="AP1510" s="197">
        <f t="shared" si="1252"/>
        <v>33.58633935247704</v>
      </c>
      <c r="AQ1510" s="197">
        <f t="shared" si="1253"/>
        <v>0</v>
      </c>
      <c r="AR1510" s="197" t="str">
        <f t="shared" si="1254"/>
        <v/>
      </c>
      <c r="AS1510" s="197" t="str">
        <f t="shared" si="1255"/>
        <v/>
      </c>
      <c r="AT1510" s="197" t="str">
        <f t="shared" si="1256"/>
        <v/>
      </c>
      <c r="AU1510" s="197" t="str">
        <f t="shared" si="1257"/>
        <v/>
      </c>
      <c r="AV1510" s="199">
        <f t="shared" ca="1" si="1249"/>
        <v>35.730711108727192</v>
      </c>
      <c r="AX1510" s="162">
        <f t="shared" si="1212"/>
        <v>0</v>
      </c>
      <c r="AY1510" s="162">
        <f t="shared" si="1213"/>
        <v>0</v>
      </c>
      <c r="AZ1510" s="162">
        <f t="shared" si="1214"/>
        <v>0.37673106230931758</v>
      </c>
      <c r="BA1510" s="162">
        <f t="shared" si="1215"/>
        <v>0</v>
      </c>
      <c r="BB1510" s="162" t="str">
        <f t="shared" si="1216"/>
        <v/>
      </c>
      <c r="BC1510" s="162" t="str">
        <f t="shared" si="1217"/>
        <v/>
      </c>
      <c r="BD1510" s="162" t="str">
        <f t="shared" si="1218"/>
        <v/>
      </c>
      <c r="BE1510" s="162" t="str">
        <f t="shared" si="1219"/>
        <v/>
      </c>
      <c r="BG1510" s="169">
        <f t="shared" si="1246"/>
        <v>36.792514264128513</v>
      </c>
      <c r="BH1510" s="169">
        <f t="shared" ca="1" si="1247"/>
        <v>2.0238506979024313</v>
      </c>
    </row>
    <row r="1511" spans="11:60" x14ac:dyDescent="0.25">
      <c r="K1511" s="199">
        <f t="shared" si="1220"/>
        <v>36.843900457234838</v>
      </c>
      <c r="L1511" s="201">
        <f t="shared" si="1221"/>
        <v>0.30900398665158674</v>
      </c>
      <c r="M1511" s="201">
        <f t="shared" si="1222"/>
        <v>0.31160277732799124</v>
      </c>
      <c r="N1511" s="201">
        <f t="shared" si="1223"/>
        <v>0.32752829354403618</v>
      </c>
      <c r="O1511" s="201">
        <f t="shared" si="1224"/>
        <v>0.30928949287683266</v>
      </c>
      <c r="P1511" s="201" t="str">
        <f t="shared" si="1225"/>
        <v/>
      </c>
      <c r="Q1511" s="201" t="str">
        <f t="shared" si="1226"/>
        <v/>
      </c>
      <c r="R1511" s="201" t="str">
        <f t="shared" si="1227"/>
        <v/>
      </c>
      <c r="S1511" s="201" t="str">
        <f t="shared" si="1228"/>
        <v/>
      </c>
      <c r="T1511" s="199">
        <f t="shared" si="1229"/>
        <v>0</v>
      </c>
      <c r="U1511" s="199">
        <f t="shared" si="1230"/>
        <v>0</v>
      </c>
      <c r="V1511" s="199">
        <f t="shared" si="1231"/>
        <v>0</v>
      </c>
      <c r="W1511" s="199">
        <f t="shared" si="1232"/>
        <v>0</v>
      </c>
      <c r="X1511" s="199" t="str">
        <f t="shared" si="1233"/>
        <v/>
      </c>
      <c r="Y1511" s="199" t="str">
        <f t="shared" si="1234"/>
        <v/>
      </c>
      <c r="Z1511" s="199" t="str">
        <f t="shared" si="1235"/>
        <v/>
      </c>
      <c r="AA1511" s="199" t="str">
        <f t="shared" si="1236"/>
        <v/>
      </c>
      <c r="AB1511" s="201">
        <f t="shared" ca="1" si="1237"/>
        <v>2.000971956066965</v>
      </c>
      <c r="AD1511" s="162">
        <f t="shared" si="1238"/>
        <v>0</v>
      </c>
      <c r="AE1511" s="162">
        <f t="shared" si="1239"/>
        <v>0</v>
      </c>
      <c r="AF1511" s="162">
        <f t="shared" si="1240"/>
        <v>0</v>
      </c>
      <c r="AG1511" s="162">
        <f t="shared" si="1241"/>
        <v>0</v>
      </c>
      <c r="AH1511" s="162" t="str">
        <f t="shared" si="1242"/>
        <v/>
      </c>
      <c r="AI1511" s="162" t="str">
        <f t="shared" si="1243"/>
        <v/>
      </c>
      <c r="AJ1511" s="162" t="str">
        <f t="shared" si="1244"/>
        <v/>
      </c>
      <c r="AK1511" s="162" t="str">
        <f t="shared" si="1245"/>
        <v/>
      </c>
      <c r="AM1511" s="199">
        <f t="shared" si="1248"/>
        <v>16.073666338676293</v>
      </c>
      <c r="AN1511" s="197">
        <f t="shared" si="1250"/>
        <v>0</v>
      </c>
      <c r="AO1511" s="197">
        <f t="shared" si="1251"/>
        <v>0</v>
      </c>
      <c r="AP1511" s="197">
        <f t="shared" si="1252"/>
        <v>38.698932757170425</v>
      </c>
      <c r="AQ1511" s="197">
        <f t="shared" si="1253"/>
        <v>0</v>
      </c>
      <c r="AR1511" s="197" t="str">
        <f t="shared" si="1254"/>
        <v/>
      </c>
      <c r="AS1511" s="197" t="str">
        <f t="shared" si="1255"/>
        <v/>
      </c>
      <c r="AT1511" s="197" t="str">
        <f t="shared" si="1256"/>
        <v/>
      </c>
      <c r="AU1511" s="197" t="str">
        <f t="shared" si="1257"/>
        <v/>
      </c>
      <c r="AV1511" s="199">
        <f t="shared" ca="1" si="1249"/>
        <v>40.756456236049161</v>
      </c>
      <c r="AX1511" s="162">
        <f t="shared" si="1212"/>
        <v>0</v>
      </c>
      <c r="AY1511" s="162">
        <f t="shared" si="1213"/>
        <v>0</v>
      </c>
      <c r="AZ1511" s="162">
        <f t="shared" si="1214"/>
        <v>0.43407797125024983</v>
      </c>
      <c r="BA1511" s="162">
        <f t="shared" si="1215"/>
        <v>0</v>
      </c>
      <c r="BB1511" s="162" t="str">
        <f t="shared" si="1216"/>
        <v/>
      </c>
      <c r="BC1511" s="162" t="str">
        <f t="shared" si="1217"/>
        <v/>
      </c>
      <c r="BD1511" s="162" t="str">
        <f t="shared" si="1218"/>
        <v/>
      </c>
      <c r="BE1511" s="162" t="str">
        <f t="shared" si="1219"/>
        <v/>
      </c>
      <c r="BG1511" s="169">
        <f t="shared" si="1246"/>
        <v>36.818207360681676</v>
      </c>
      <c r="BH1511" s="169">
        <f t="shared" ca="1" si="1247"/>
        <v>2.010542815634754</v>
      </c>
    </row>
    <row r="1512" spans="11:60" x14ac:dyDescent="0.25">
      <c r="K1512" s="199">
        <f t="shared" si="1220"/>
        <v>36.869593553788</v>
      </c>
      <c r="L1512" s="201">
        <f t="shared" si="1221"/>
        <v>0.30921947060322658</v>
      </c>
      <c r="M1512" s="201">
        <f t="shared" si="1222"/>
        <v>0.31182007354649049</v>
      </c>
      <c r="N1512" s="201">
        <f t="shared" si="1223"/>
        <v>0.32775669542237928</v>
      </c>
      <c r="O1512" s="201">
        <f t="shared" si="1224"/>
        <v>0.30950517592625859</v>
      </c>
      <c r="P1512" s="201" t="str">
        <f t="shared" si="1225"/>
        <v/>
      </c>
      <c r="Q1512" s="201" t="str">
        <f t="shared" si="1226"/>
        <v/>
      </c>
      <c r="R1512" s="201" t="str">
        <f t="shared" si="1227"/>
        <v/>
      </c>
      <c r="S1512" s="201" t="str">
        <f t="shared" si="1228"/>
        <v/>
      </c>
      <c r="T1512" s="199">
        <f t="shared" si="1229"/>
        <v>0</v>
      </c>
      <c r="U1512" s="199">
        <f t="shared" si="1230"/>
        <v>0</v>
      </c>
      <c r="V1512" s="199">
        <f t="shared" si="1231"/>
        <v>0</v>
      </c>
      <c r="W1512" s="199">
        <f t="shared" si="1232"/>
        <v>0</v>
      </c>
      <c r="X1512" s="199" t="str">
        <f t="shared" si="1233"/>
        <v/>
      </c>
      <c r="Y1512" s="199" t="str">
        <f t="shared" si="1234"/>
        <v/>
      </c>
      <c r="Z1512" s="199" t="str">
        <f t="shared" si="1235"/>
        <v/>
      </c>
      <c r="AA1512" s="199" t="str">
        <f t="shared" si="1236"/>
        <v/>
      </c>
      <c r="AB1512" s="201">
        <f t="shared" ca="1" si="1237"/>
        <v>2.09255602777435</v>
      </c>
      <c r="AD1512" s="162">
        <f t="shared" si="1238"/>
        <v>0</v>
      </c>
      <c r="AE1512" s="162">
        <f t="shared" si="1239"/>
        <v>0</v>
      </c>
      <c r="AF1512" s="162">
        <f t="shared" si="1240"/>
        <v>0</v>
      </c>
      <c r="AG1512" s="162">
        <f t="shared" si="1241"/>
        <v>0</v>
      </c>
      <c r="AH1512" s="162" t="str">
        <f t="shared" si="1242"/>
        <v/>
      </c>
      <c r="AI1512" s="162" t="str">
        <f t="shared" si="1243"/>
        <v/>
      </c>
      <c r="AJ1512" s="162" t="str">
        <f t="shared" si="1244"/>
        <v/>
      </c>
      <c r="AK1512" s="162" t="str">
        <f t="shared" si="1245"/>
        <v/>
      </c>
      <c r="AM1512" s="199">
        <f t="shared" si="1248"/>
        <v>16.084883133050806</v>
      </c>
      <c r="AN1512" s="197">
        <f t="shared" si="1250"/>
        <v>0</v>
      </c>
      <c r="AO1512" s="197">
        <f t="shared" si="1251"/>
        <v>0</v>
      </c>
      <c r="AP1512" s="197">
        <f t="shared" si="1252"/>
        <v>43.703448699023028</v>
      </c>
      <c r="AQ1512" s="197">
        <f t="shared" si="1253"/>
        <v>0</v>
      </c>
      <c r="AR1512" s="197" t="str">
        <f t="shared" si="1254"/>
        <v/>
      </c>
      <c r="AS1512" s="197" t="str">
        <f t="shared" si="1255"/>
        <v/>
      </c>
      <c r="AT1512" s="197" t="str">
        <f t="shared" si="1256"/>
        <v/>
      </c>
      <c r="AU1512" s="197" t="str">
        <f t="shared" si="1257"/>
        <v/>
      </c>
      <c r="AV1512" s="199">
        <f t="shared" ca="1" si="1249"/>
        <v>45.80006574534611</v>
      </c>
      <c r="AX1512" s="162">
        <f t="shared" si="1212"/>
        <v>0</v>
      </c>
      <c r="AY1512" s="162">
        <f t="shared" si="1213"/>
        <v>0</v>
      </c>
      <c r="AZ1512" s="162">
        <f t="shared" si="1214"/>
        <v>0.490212597513978</v>
      </c>
      <c r="BA1512" s="162">
        <f t="shared" si="1215"/>
        <v>0</v>
      </c>
      <c r="BB1512" s="162" t="str">
        <f t="shared" si="1216"/>
        <v/>
      </c>
      <c r="BC1512" s="162" t="str">
        <f t="shared" si="1217"/>
        <v/>
      </c>
      <c r="BD1512" s="162" t="str">
        <f t="shared" si="1218"/>
        <v/>
      </c>
      <c r="BE1512" s="162" t="str">
        <f t="shared" si="1219"/>
        <v/>
      </c>
      <c r="BG1512" s="169">
        <f t="shared" si="1246"/>
        <v>36.843900457234838</v>
      </c>
      <c r="BH1512" s="169">
        <f t="shared" ca="1" si="1247"/>
        <v>2.000971956066965</v>
      </c>
    </row>
    <row r="1513" spans="11:60" x14ac:dyDescent="0.25">
      <c r="K1513" s="199">
        <f t="shared" si="1220"/>
        <v>36.895286650341163</v>
      </c>
      <c r="L1513" s="201">
        <f t="shared" si="1221"/>
        <v>0.30943495455486647</v>
      </c>
      <c r="M1513" s="201">
        <f t="shared" si="1222"/>
        <v>0.3120373697649898</v>
      </c>
      <c r="N1513" s="201">
        <f t="shared" si="1223"/>
        <v>0.32798509730072245</v>
      </c>
      <c r="O1513" s="201">
        <f t="shared" si="1224"/>
        <v>0.30972085897568458</v>
      </c>
      <c r="P1513" s="201" t="str">
        <f t="shared" si="1225"/>
        <v/>
      </c>
      <c r="Q1513" s="201" t="str">
        <f t="shared" si="1226"/>
        <v/>
      </c>
      <c r="R1513" s="201" t="str">
        <f t="shared" si="1227"/>
        <v/>
      </c>
      <c r="S1513" s="201" t="str">
        <f t="shared" si="1228"/>
        <v/>
      </c>
      <c r="T1513" s="199">
        <f t="shared" si="1229"/>
        <v>0</v>
      </c>
      <c r="U1513" s="199">
        <f t="shared" si="1230"/>
        <v>0</v>
      </c>
      <c r="V1513" s="199">
        <f t="shared" si="1231"/>
        <v>0</v>
      </c>
      <c r="W1513" s="199">
        <f t="shared" si="1232"/>
        <v>0</v>
      </c>
      <c r="X1513" s="199" t="str">
        <f t="shared" si="1233"/>
        <v/>
      </c>
      <c r="Y1513" s="199" t="str">
        <f t="shared" si="1234"/>
        <v/>
      </c>
      <c r="Z1513" s="199" t="str">
        <f t="shared" si="1235"/>
        <v/>
      </c>
      <c r="AA1513" s="199" t="str">
        <f t="shared" si="1236"/>
        <v/>
      </c>
      <c r="AB1513" s="201">
        <f t="shared" ca="1" si="1237"/>
        <v>2.0572316028147202</v>
      </c>
      <c r="AD1513" s="162">
        <f t="shared" si="1238"/>
        <v>0</v>
      </c>
      <c r="AE1513" s="162">
        <f t="shared" si="1239"/>
        <v>0</v>
      </c>
      <c r="AF1513" s="162">
        <f t="shared" si="1240"/>
        <v>0</v>
      </c>
      <c r="AG1513" s="162">
        <f t="shared" si="1241"/>
        <v>0</v>
      </c>
      <c r="AH1513" s="162" t="str">
        <f t="shared" si="1242"/>
        <v/>
      </c>
      <c r="AI1513" s="162" t="str">
        <f t="shared" si="1243"/>
        <v/>
      </c>
      <c r="AJ1513" s="162" t="str">
        <f t="shared" si="1244"/>
        <v/>
      </c>
      <c r="AK1513" s="162" t="str">
        <f t="shared" si="1245"/>
        <v/>
      </c>
      <c r="AM1513" s="199">
        <f t="shared" si="1248"/>
        <v>16.096099927425318</v>
      </c>
      <c r="AN1513" s="197">
        <f t="shared" si="1250"/>
        <v>0</v>
      </c>
      <c r="AO1513" s="197">
        <f t="shared" si="1251"/>
        <v>0</v>
      </c>
      <c r="AP1513" s="197">
        <f t="shared" si="1252"/>
        <v>48.140810681140032</v>
      </c>
      <c r="AQ1513" s="197">
        <f t="shared" si="1253"/>
        <v>0</v>
      </c>
      <c r="AR1513" s="197" t="str">
        <f t="shared" si="1254"/>
        <v/>
      </c>
      <c r="AS1513" s="197" t="str">
        <f t="shared" si="1255"/>
        <v/>
      </c>
      <c r="AT1513" s="197" t="str">
        <f t="shared" si="1256"/>
        <v/>
      </c>
      <c r="AU1513" s="197" t="str">
        <f t="shared" si="1257"/>
        <v/>
      </c>
      <c r="AV1513" s="199">
        <f t="shared" ca="1" si="1249"/>
        <v>50.257492895967268</v>
      </c>
      <c r="AX1513" s="162">
        <f t="shared" si="1212"/>
        <v>0</v>
      </c>
      <c r="AY1513" s="162">
        <f t="shared" si="1213"/>
        <v>0</v>
      </c>
      <c r="AZ1513" s="162">
        <f t="shared" si="1214"/>
        <v>0.53998557443266171</v>
      </c>
      <c r="BA1513" s="162">
        <f t="shared" si="1215"/>
        <v>0</v>
      </c>
      <c r="BB1513" s="162" t="str">
        <f t="shared" si="1216"/>
        <v/>
      </c>
      <c r="BC1513" s="162" t="str">
        <f t="shared" si="1217"/>
        <v/>
      </c>
      <c r="BD1513" s="162" t="str">
        <f t="shared" si="1218"/>
        <v/>
      </c>
      <c r="BE1513" s="162" t="str">
        <f t="shared" si="1219"/>
        <v/>
      </c>
      <c r="BG1513" s="169">
        <f t="shared" si="1246"/>
        <v>36.869593553788</v>
      </c>
      <c r="BH1513" s="169">
        <f t="shared" ca="1" si="1247"/>
        <v>2.09255602777435</v>
      </c>
    </row>
    <row r="1514" spans="11:60" x14ac:dyDescent="0.25">
      <c r="K1514" s="199">
        <f t="shared" si="1220"/>
        <v>36.920979746894325</v>
      </c>
      <c r="L1514" s="201">
        <f t="shared" si="1221"/>
        <v>0.30965043850650636</v>
      </c>
      <c r="M1514" s="201">
        <f t="shared" si="1222"/>
        <v>0.31225466598348911</v>
      </c>
      <c r="N1514" s="201">
        <f t="shared" si="1223"/>
        <v>0.32821349917906556</v>
      </c>
      <c r="O1514" s="201">
        <f t="shared" si="1224"/>
        <v>0.30993654202511056</v>
      </c>
      <c r="P1514" s="201" t="str">
        <f t="shared" si="1225"/>
        <v/>
      </c>
      <c r="Q1514" s="201" t="str">
        <f t="shared" si="1226"/>
        <v/>
      </c>
      <c r="R1514" s="201" t="str">
        <f t="shared" si="1227"/>
        <v/>
      </c>
      <c r="S1514" s="201" t="str">
        <f t="shared" si="1228"/>
        <v/>
      </c>
      <c r="T1514" s="199">
        <f t="shared" si="1229"/>
        <v>0</v>
      </c>
      <c r="U1514" s="199">
        <f t="shared" si="1230"/>
        <v>0</v>
      </c>
      <c r="V1514" s="199">
        <f t="shared" si="1231"/>
        <v>0</v>
      </c>
      <c r="W1514" s="199">
        <f t="shared" si="1232"/>
        <v>0</v>
      </c>
      <c r="X1514" s="199" t="str">
        <f t="shared" si="1233"/>
        <v/>
      </c>
      <c r="Y1514" s="199" t="str">
        <f t="shared" si="1234"/>
        <v/>
      </c>
      <c r="Z1514" s="199" t="str">
        <f t="shared" si="1235"/>
        <v/>
      </c>
      <c r="AA1514" s="199" t="str">
        <f t="shared" si="1236"/>
        <v/>
      </c>
      <c r="AB1514" s="201">
        <f t="shared" ca="1" si="1237"/>
        <v>2.1023908518989272</v>
      </c>
      <c r="AD1514" s="162">
        <f t="shared" si="1238"/>
        <v>0</v>
      </c>
      <c r="AE1514" s="162">
        <f t="shared" si="1239"/>
        <v>0</v>
      </c>
      <c r="AF1514" s="162">
        <f t="shared" si="1240"/>
        <v>0</v>
      </c>
      <c r="AG1514" s="162">
        <f t="shared" si="1241"/>
        <v>0</v>
      </c>
      <c r="AH1514" s="162" t="str">
        <f t="shared" si="1242"/>
        <v/>
      </c>
      <c r="AI1514" s="162" t="str">
        <f t="shared" si="1243"/>
        <v/>
      </c>
      <c r="AJ1514" s="162" t="str">
        <f t="shared" si="1244"/>
        <v/>
      </c>
      <c r="AK1514" s="162" t="str">
        <f t="shared" si="1245"/>
        <v/>
      </c>
      <c r="AM1514" s="199">
        <f t="shared" si="1248"/>
        <v>16.10731672179983</v>
      </c>
      <c r="AN1514" s="197">
        <f t="shared" si="1250"/>
        <v>0</v>
      </c>
      <c r="AO1514" s="197">
        <f t="shared" si="1251"/>
        <v>0</v>
      </c>
      <c r="AP1514" s="197">
        <f t="shared" si="1252"/>
        <v>51.491727569022757</v>
      </c>
      <c r="AQ1514" s="197">
        <f t="shared" si="1253"/>
        <v>0</v>
      </c>
      <c r="AR1514" s="197" t="str">
        <f t="shared" si="1254"/>
        <v/>
      </c>
      <c r="AS1514" s="197" t="str">
        <f t="shared" si="1255"/>
        <v/>
      </c>
      <c r="AT1514" s="197" t="str">
        <f t="shared" si="1256"/>
        <v/>
      </c>
      <c r="AU1514" s="197" t="str">
        <f t="shared" si="1257"/>
        <v/>
      </c>
      <c r="AV1514" s="199">
        <f t="shared" ca="1" si="1249"/>
        <v>53.56965687695164</v>
      </c>
      <c r="AX1514" s="162">
        <f t="shared" si="1212"/>
        <v>0</v>
      </c>
      <c r="AY1514" s="162">
        <f t="shared" si="1213"/>
        <v>0</v>
      </c>
      <c r="AZ1514" s="162">
        <f t="shared" si="1214"/>
        <v>0.57757212013012216</v>
      </c>
      <c r="BA1514" s="162">
        <f t="shared" si="1215"/>
        <v>0</v>
      </c>
      <c r="BB1514" s="162" t="str">
        <f t="shared" si="1216"/>
        <v/>
      </c>
      <c r="BC1514" s="162" t="str">
        <f t="shared" si="1217"/>
        <v/>
      </c>
      <c r="BD1514" s="162" t="str">
        <f t="shared" si="1218"/>
        <v/>
      </c>
      <c r="BE1514" s="162" t="str">
        <f t="shared" si="1219"/>
        <v/>
      </c>
      <c r="BG1514" s="169">
        <f t="shared" si="1246"/>
        <v>36.895286650341163</v>
      </c>
      <c r="BH1514" s="169">
        <f t="shared" ca="1" si="1247"/>
        <v>2.0572316028147202</v>
      </c>
    </row>
    <row r="1515" spans="11:60" x14ac:dyDescent="0.25">
      <c r="K1515" s="199">
        <f t="shared" si="1220"/>
        <v>36.946672843447487</v>
      </c>
      <c r="L1515" s="201">
        <f t="shared" si="1221"/>
        <v>0.30986592245814626</v>
      </c>
      <c r="M1515" s="201">
        <f t="shared" si="1222"/>
        <v>0.31247196220198842</v>
      </c>
      <c r="N1515" s="201">
        <f t="shared" si="1223"/>
        <v>0.32844190105740867</v>
      </c>
      <c r="O1515" s="201">
        <f t="shared" si="1224"/>
        <v>0.31015222507453649</v>
      </c>
      <c r="P1515" s="201" t="str">
        <f t="shared" si="1225"/>
        <v/>
      </c>
      <c r="Q1515" s="201" t="str">
        <f t="shared" si="1226"/>
        <v/>
      </c>
      <c r="R1515" s="201" t="str">
        <f t="shared" si="1227"/>
        <v/>
      </c>
      <c r="S1515" s="201" t="str">
        <f t="shared" si="1228"/>
        <v/>
      </c>
      <c r="T1515" s="199">
        <f t="shared" si="1229"/>
        <v>0</v>
      </c>
      <c r="U1515" s="199">
        <f t="shared" si="1230"/>
        <v>0</v>
      </c>
      <c r="V1515" s="199">
        <f t="shared" si="1231"/>
        <v>0</v>
      </c>
      <c r="W1515" s="199">
        <f t="shared" si="1232"/>
        <v>0</v>
      </c>
      <c r="X1515" s="199" t="str">
        <f t="shared" si="1233"/>
        <v/>
      </c>
      <c r="Y1515" s="199" t="str">
        <f t="shared" si="1234"/>
        <v/>
      </c>
      <c r="Z1515" s="199" t="str">
        <f t="shared" si="1235"/>
        <v/>
      </c>
      <c r="AA1515" s="199" t="str">
        <f t="shared" si="1236"/>
        <v/>
      </c>
      <c r="AB1515" s="201">
        <f t="shared" ca="1" si="1237"/>
        <v>2.1366604755411904</v>
      </c>
      <c r="AD1515" s="162">
        <f t="shared" si="1238"/>
        <v>0</v>
      </c>
      <c r="AE1515" s="162">
        <f t="shared" si="1239"/>
        <v>0</v>
      </c>
      <c r="AF1515" s="162">
        <f t="shared" si="1240"/>
        <v>0</v>
      </c>
      <c r="AG1515" s="162">
        <f t="shared" si="1241"/>
        <v>0</v>
      </c>
      <c r="AH1515" s="162" t="str">
        <f t="shared" si="1242"/>
        <v/>
      </c>
      <c r="AI1515" s="162" t="str">
        <f t="shared" si="1243"/>
        <v/>
      </c>
      <c r="AJ1515" s="162" t="str">
        <f t="shared" si="1244"/>
        <v/>
      </c>
      <c r="AK1515" s="162" t="str">
        <f t="shared" si="1245"/>
        <v/>
      </c>
      <c r="AM1515" s="199">
        <f t="shared" si="1248"/>
        <v>16.118533516174342</v>
      </c>
      <c r="AN1515" s="197">
        <f t="shared" si="1250"/>
        <v>0</v>
      </c>
      <c r="AO1515" s="197">
        <f t="shared" si="1251"/>
        <v>0</v>
      </c>
      <c r="AP1515" s="197">
        <f t="shared" si="1252"/>
        <v>53.300776233922498</v>
      </c>
      <c r="AQ1515" s="197">
        <f t="shared" si="1253"/>
        <v>0</v>
      </c>
      <c r="AR1515" s="197" t="str">
        <f t="shared" si="1254"/>
        <v/>
      </c>
      <c r="AS1515" s="197" t="str">
        <f t="shared" si="1255"/>
        <v/>
      </c>
      <c r="AT1515" s="197" t="str">
        <f t="shared" si="1256"/>
        <v/>
      </c>
      <c r="AU1515" s="197" t="str">
        <f t="shared" si="1257"/>
        <v/>
      </c>
      <c r="AV1515" s="199">
        <f t="shared" ca="1" si="1249"/>
        <v>55.361174201061431</v>
      </c>
      <c r="AX1515" s="162">
        <f t="shared" si="1212"/>
        <v>0</v>
      </c>
      <c r="AY1515" s="162">
        <f t="shared" si="1213"/>
        <v>0</v>
      </c>
      <c r="AZ1515" s="162">
        <f t="shared" si="1214"/>
        <v>0.59786384701778816</v>
      </c>
      <c r="BA1515" s="162">
        <f t="shared" si="1215"/>
        <v>0</v>
      </c>
      <c r="BB1515" s="162" t="str">
        <f t="shared" si="1216"/>
        <v/>
      </c>
      <c r="BC1515" s="162" t="str">
        <f t="shared" si="1217"/>
        <v/>
      </c>
      <c r="BD1515" s="162" t="str">
        <f t="shared" si="1218"/>
        <v/>
      </c>
      <c r="BE1515" s="162" t="str">
        <f t="shared" si="1219"/>
        <v/>
      </c>
      <c r="BG1515" s="169">
        <f t="shared" si="1246"/>
        <v>36.920979746894325</v>
      </c>
      <c r="BH1515" s="169">
        <f t="shared" ca="1" si="1247"/>
        <v>2.1023908518989272</v>
      </c>
    </row>
    <row r="1516" spans="11:60" x14ac:dyDescent="0.25">
      <c r="K1516" s="199">
        <f t="shared" si="1220"/>
        <v>36.97236594000065</v>
      </c>
      <c r="L1516" s="201">
        <f t="shared" si="1221"/>
        <v>0.3100814064097861</v>
      </c>
      <c r="M1516" s="201">
        <f t="shared" si="1222"/>
        <v>0.31268925842048773</v>
      </c>
      <c r="N1516" s="201">
        <f t="shared" si="1223"/>
        <v>0.32867030293575178</v>
      </c>
      <c r="O1516" s="201">
        <f t="shared" si="1224"/>
        <v>0.31036790812396242</v>
      </c>
      <c r="P1516" s="201" t="str">
        <f t="shared" si="1225"/>
        <v/>
      </c>
      <c r="Q1516" s="201" t="str">
        <f t="shared" si="1226"/>
        <v/>
      </c>
      <c r="R1516" s="201" t="str">
        <f t="shared" si="1227"/>
        <v/>
      </c>
      <c r="S1516" s="201" t="str">
        <f t="shared" si="1228"/>
        <v/>
      </c>
      <c r="T1516" s="199">
        <f t="shared" si="1229"/>
        <v>0</v>
      </c>
      <c r="U1516" s="199">
        <f t="shared" si="1230"/>
        <v>0</v>
      </c>
      <c r="V1516" s="199">
        <f t="shared" si="1231"/>
        <v>0</v>
      </c>
      <c r="W1516" s="199">
        <f t="shared" si="1232"/>
        <v>0</v>
      </c>
      <c r="X1516" s="199" t="str">
        <f t="shared" si="1233"/>
        <v/>
      </c>
      <c r="Y1516" s="199" t="str">
        <f t="shared" si="1234"/>
        <v/>
      </c>
      <c r="Z1516" s="199" t="str">
        <f t="shared" si="1235"/>
        <v/>
      </c>
      <c r="AA1516" s="199" t="str">
        <f t="shared" si="1236"/>
        <v/>
      </c>
      <c r="AB1516" s="201">
        <f t="shared" ca="1" si="1237"/>
        <v>2.0549367204084654</v>
      </c>
      <c r="AD1516" s="162">
        <f t="shared" si="1238"/>
        <v>0</v>
      </c>
      <c r="AE1516" s="162">
        <f t="shared" si="1239"/>
        <v>0</v>
      </c>
      <c r="AF1516" s="162">
        <f t="shared" si="1240"/>
        <v>0</v>
      </c>
      <c r="AG1516" s="162">
        <f t="shared" si="1241"/>
        <v>0</v>
      </c>
      <c r="AH1516" s="162" t="str">
        <f t="shared" si="1242"/>
        <v/>
      </c>
      <c r="AI1516" s="162" t="str">
        <f t="shared" si="1243"/>
        <v/>
      </c>
      <c r="AJ1516" s="162" t="str">
        <f t="shared" si="1244"/>
        <v/>
      </c>
      <c r="AK1516" s="162" t="str">
        <f t="shared" si="1245"/>
        <v/>
      </c>
      <c r="AM1516" s="199">
        <f t="shared" si="1248"/>
        <v>16.129750310548854</v>
      </c>
      <c r="AN1516" s="197">
        <f t="shared" si="1250"/>
        <v>0</v>
      </c>
      <c r="AO1516" s="197">
        <f t="shared" si="1251"/>
        <v>0</v>
      </c>
      <c r="AP1516" s="197">
        <f t="shared" si="1252"/>
        <v>53.317844590874664</v>
      </c>
      <c r="AQ1516" s="197">
        <f t="shared" si="1253"/>
        <v>0</v>
      </c>
      <c r="AR1516" s="197" t="str">
        <f t="shared" si="1254"/>
        <v/>
      </c>
      <c r="AS1516" s="197" t="str">
        <f t="shared" si="1255"/>
        <v/>
      </c>
      <c r="AT1516" s="197" t="str">
        <f t="shared" si="1256"/>
        <v/>
      </c>
      <c r="AU1516" s="197" t="str">
        <f t="shared" si="1257"/>
        <v/>
      </c>
      <c r="AV1516" s="199">
        <f t="shared" ca="1" si="1249"/>
        <v>55.392724529275121</v>
      </c>
      <c r="AX1516" s="162">
        <f t="shared" si="1212"/>
        <v>0</v>
      </c>
      <c r="AY1516" s="162">
        <f t="shared" si="1213"/>
        <v>0</v>
      </c>
      <c r="AZ1516" s="162">
        <f t="shared" si="1214"/>
        <v>0.59805529926803136</v>
      </c>
      <c r="BA1516" s="162">
        <f t="shared" si="1215"/>
        <v>0</v>
      </c>
      <c r="BB1516" s="162" t="str">
        <f t="shared" si="1216"/>
        <v/>
      </c>
      <c r="BC1516" s="162" t="str">
        <f t="shared" si="1217"/>
        <v/>
      </c>
      <c r="BD1516" s="162" t="str">
        <f t="shared" si="1218"/>
        <v/>
      </c>
      <c r="BE1516" s="162" t="str">
        <f t="shared" si="1219"/>
        <v/>
      </c>
      <c r="BG1516" s="169">
        <f t="shared" si="1246"/>
        <v>36.946672843447487</v>
      </c>
      <c r="BH1516" s="169">
        <f t="shared" ca="1" si="1247"/>
        <v>2.1366604755411904</v>
      </c>
    </row>
    <row r="1517" spans="11:60" x14ac:dyDescent="0.25">
      <c r="K1517" s="199">
        <f t="shared" si="1220"/>
        <v>36.998059036553812</v>
      </c>
      <c r="L1517" s="201">
        <f t="shared" si="1221"/>
        <v>0.31029689036142599</v>
      </c>
      <c r="M1517" s="201">
        <f t="shared" si="1222"/>
        <v>0.31290655463898703</v>
      </c>
      <c r="N1517" s="201">
        <f t="shared" si="1223"/>
        <v>0.32889870481409494</v>
      </c>
      <c r="O1517" s="201">
        <f t="shared" si="1224"/>
        <v>0.31058359117338841</v>
      </c>
      <c r="P1517" s="201" t="str">
        <f t="shared" si="1225"/>
        <v/>
      </c>
      <c r="Q1517" s="201" t="str">
        <f t="shared" si="1226"/>
        <v/>
      </c>
      <c r="R1517" s="201" t="str">
        <f t="shared" si="1227"/>
        <v/>
      </c>
      <c r="S1517" s="201" t="str">
        <f t="shared" si="1228"/>
        <v/>
      </c>
      <c r="T1517" s="199">
        <f t="shared" si="1229"/>
        <v>0</v>
      </c>
      <c r="U1517" s="199">
        <f t="shared" si="1230"/>
        <v>0</v>
      </c>
      <c r="V1517" s="199">
        <f t="shared" si="1231"/>
        <v>0</v>
      </c>
      <c r="W1517" s="199">
        <f t="shared" si="1232"/>
        <v>0</v>
      </c>
      <c r="X1517" s="199" t="str">
        <f t="shared" si="1233"/>
        <v/>
      </c>
      <c r="Y1517" s="199" t="str">
        <f t="shared" si="1234"/>
        <v/>
      </c>
      <c r="Z1517" s="199" t="str">
        <f t="shared" si="1235"/>
        <v/>
      </c>
      <c r="AA1517" s="199" t="str">
        <f t="shared" si="1236"/>
        <v/>
      </c>
      <c r="AB1517" s="201">
        <f t="shared" ca="1" si="1237"/>
        <v>2.0557395618870156</v>
      </c>
      <c r="AD1517" s="162">
        <f t="shared" si="1238"/>
        <v>0</v>
      </c>
      <c r="AE1517" s="162">
        <f t="shared" si="1239"/>
        <v>0</v>
      </c>
      <c r="AF1517" s="162">
        <f t="shared" si="1240"/>
        <v>0</v>
      </c>
      <c r="AG1517" s="162">
        <f t="shared" si="1241"/>
        <v>0</v>
      </c>
      <c r="AH1517" s="162" t="str">
        <f t="shared" si="1242"/>
        <v/>
      </c>
      <c r="AI1517" s="162" t="str">
        <f t="shared" si="1243"/>
        <v/>
      </c>
      <c r="AJ1517" s="162" t="str">
        <f t="shared" si="1244"/>
        <v/>
      </c>
      <c r="AK1517" s="162" t="str">
        <f t="shared" si="1245"/>
        <v/>
      </c>
      <c r="AM1517" s="199">
        <f t="shared" si="1248"/>
        <v>16.140967104923366</v>
      </c>
      <c r="AN1517" s="197">
        <f t="shared" si="1250"/>
        <v>0</v>
      </c>
      <c r="AO1517" s="197">
        <f t="shared" si="1251"/>
        <v>0</v>
      </c>
      <c r="AP1517" s="197">
        <f t="shared" si="1252"/>
        <v>51.583077498629109</v>
      </c>
      <c r="AQ1517" s="197">
        <f t="shared" si="1253"/>
        <v>0</v>
      </c>
      <c r="AR1517" s="197" t="str">
        <f t="shared" si="1254"/>
        <v/>
      </c>
      <c r="AS1517" s="197" t="str">
        <f t="shared" si="1255"/>
        <v/>
      </c>
      <c r="AT1517" s="197" t="str">
        <f t="shared" si="1256"/>
        <v/>
      </c>
      <c r="AU1517" s="197" t="str">
        <f t="shared" si="1257"/>
        <v/>
      </c>
      <c r="AV1517" s="199">
        <f t="shared" ca="1" si="1249"/>
        <v>53.63860075965367</v>
      </c>
      <c r="AX1517" s="162">
        <f t="shared" si="1212"/>
        <v>0</v>
      </c>
      <c r="AY1517" s="162">
        <f t="shared" si="1213"/>
        <v>0</v>
      </c>
      <c r="AZ1517" s="162">
        <f t="shared" si="1214"/>
        <v>0.57859677350664274</v>
      </c>
      <c r="BA1517" s="162">
        <f t="shared" si="1215"/>
        <v>0</v>
      </c>
      <c r="BB1517" s="162" t="str">
        <f t="shared" si="1216"/>
        <v/>
      </c>
      <c r="BC1517" s="162" t="str">
        <f t="shared" si="1217"/>
        <v/>
      </c>
      <c r="BD1517" s="162" t="str">
        <f t="shared" si="1218"/>
        <v/>
      </c>
      <c r="BE1517" s="162" t="str">
        <f t="shared" si="1219"/>
        <v/>
      </c>
      <c r="BG1517" s="169">
        <f t="shared" si="1246"/>
        <v>36.97236594000065</v>
      </c>
      <c r="BH1517" s="169">
        <f t="shared" ca="1" si="1247"/>
        <v>2.0549367204084654</v>
      </c>
    </row>
    <row r="1518" spans="11:60" x14ac:dyDescent="0.25">
      <c r="K1518" s="199">
        <f t="shared" si="1220"/>
        <v>37.023752133106974</v>
      </c>
      <c r="L1518" s="201">
        <f t="shared" si="1221"/>
        <v>0.31051237431306589</v>
      </c>
      <c r="M1518" s="201">
        <f t="shared" si="1222"/>
        <v>0.31312385085748634</v>
      </c>
      <c r="N1518" s="201">
        <f t="shared" si="1223"/>
        <v>0.32912710669243805</v>
      </c>
      <c r="O1518" s="201">
        <f t="shared" si="1224"/>
        <v>0.31079927422281439</v>
      </c>
      <c r="P1518" s="201" t="str">
        <f t="shared" si="1225"/>
        <v/>
      </c>
      <c r="Q1518" s="201" t="str">
        <f t="shared" si="1226"/>
        <v/>
      </c>
      <c r="R1518" s="201" t="str">
        <f t="shared" si="1227"/>
        <v/>
      </c>
      <c r="S1518" s="201" t="str">
        <f t="shared" si="1228"/>
        <v/>
      </c>
      <c r="T1518" s="199">
        <f t="shared" si="1229"/>
        <v>0</v>
      </c>
      <c r="U1518" s="199">
        <f t="shared" si="1230"/>
        <v>0</v>
      </c>
      <c r="V1518" s="199">
        <f t="shared" si="1231"/>
        <v>0</v>
      </c>
      <c r="W1518" s="199">
        <f t="shared" si="1232"/>
        <v>0</v>
      </c>
      <c r="X1518" s="199" t="str">
        <f t="shared" si="1233"/>
        <v/>
      </c>
      <c r="Y1518" s="199" t="str">
        <f t="shared" si="1234"/>
        <v/>
      </c>
      <c r="Z1518" s="199" t="str">
        <f t="shared" si="1235"/>
        <v/>
      </c>
      <c r="AA1518" s="199" t="str">
        <f t="shared" si="1236"/>
        <v/>
      </c>
      <c r="AB1518" s="201">
        <f t="shared" ca="1" si="1237"/>
        <v>2.1022295557010198</v>
      </c>
      <c r="AD1518" s="162">
        <f t="shared" si="1238"/>
        <v>0</v>
      </c>
      <c r="AE1518" s="162">
        <f t="shared" si="1239"/>
        <v>0</v>
      </c>
      <c r="AF1518" s="162">
        <f t="shared" si="1240"/>
        <v>0</v>
      </c>
      <c r="AG1518" s="162">
        <f t="shared" si="1241"/>
        <v>0</v>
      </c>
      <c r="AH1518" s="162" t="str">
        <f t="shared" si="1242"/>
        <v/>
      </c>
      <c r="AI1518" s="162" t="str">
        <f t="shared" si="1243"/>
        <v/>
      </c>
      <c r="AJ1518" s="162" t="str">
        <f t="shared" si="1244"/>
        <v/>
      </c>
      <c r="AK1518" s="162" t="str">
        <f t="shared" si="1245"/>
        <v/>
      </c>
      <c r="AM1518" s="199">
        <f t="shared" si="1248"/>
        <v>16.152183899297878</v>
      </c>
      <c r="AN1518" s="197">
        <f t="shared" si="1250"/>
        <v>0</v>
      </c>
      <c r="AO1518" s="197">
        <f t="shared" si="1251"/>
        <v>0</v>
      </c>
      <c r="AP1518" s="197">
        <f t="shared" si="1252"/>
        <v>48.404198097022174</v>
      </c>
      <c r="AQ1518" s="197">
        <f t="shared" si="1253"/>
        <v>0</v>
      </c>
      <c r="AR1518" s="197" t="str">
        <f t="shared" si="1254"/>
        <v/>
      </c>
      <c r="AS1518" s="197" t="str">
        <f t="shared" si="1255"/>
        <v/>
      </c>
      <c r="AT1518" s="197" t="str">
        <f t="shared" si="1256"/>
        <v/>
      </c>
      <c r="AU1518" s="197" t="str">
        <f t="shared" si="1257"/>
        <v/>
      </c>
      <c r="AV1518" s="199">
        <f t="shared" ca="1" si="1249"/>
        <v>50.481857915059223</v>
      </c>
      <c r="AX1518" s="162">
        <f t="shared" si="1212"/>
        <v>0</v>
      </c>
      <c r="AY1518" s="162">
        <f t="shared" si="1213"/>
        <v>0</v>
      </c>
      <c r="AZ1518" s="162">
        <f t="shared" si="1214"/>
        <v>0.5429399369174458</v>
      </c>
      <c r="BA1518" s="162">
        <f t="shared" si="1215"/>
        <v>0</v>
      </c>
      <c r="BB1518" s="162" t="str">
        <f t="shared" si="1216"/>
        <v/>
      </c>
      <c r="BC1518" s="162" t="str">
        <f t="shared" si="1217"/>
        <v/>
      </c>
      <c r="BD1518" s="162" t="str">
        <f t="shared" si="1218"/>
        <v/>
      </c>
      <c r="BE1518" s="162" t="str">
        <f t="shared" si="1219"/>
        <v/>
      </c>
      <c r="BG1518" s="169">
        <f t="shared" si="1246"/>
        <v>36.998059036553812</v>
      </c>
      <c r="BH1518" s="169">
        <f t="shared" ca="1" si="1247"/>
        <v>2.0557395618870156</v>
      </c>
    </row>
    <row r="1519" spans="11:60" x14ac:dyDescent="0.25">
      <c r="K1519" s="199">
        <f t="shared" si="1220"/>
        <v>37.049445229660137</v>
      </c>
      <c r="L1519" s="201">
        <f t="shared" si="1221"/>
        <v>0.31072785826470573</v>
      </c>
      <c r="M1519" s="201">
        <f t="shared" si="1222"/>
        <v>0.31334114707598559</v>
      </c>
      <c r="N1519" s="201">
        <f t="shared" si="1223"/>
        <v>0.32935550857078116</v>
      </c>
      <c r="O1519" s="201">
        <f t="shared" si="1224"/>
        <v>0.31101495727224032</v>
      </c>
      <c r="P1519" s="201" t="str">
        <f t="shared" si="1225"/>
        <v/>
      </c>
      <c r="Q1519" s="201" t="str">
        <f t="shared" si="1226"/>
        <v/>
      </c>
      <c r="R1519" s="201" t="str">
        <f t="shared" si="1227"/>
        <v/>
      </c>
      <c r="S1519" s="201" t="str">
        <f t="shared" si="1228"/>
        <v/>
      </c>
      <c r="T1519" s="199">
        <f t="shared" si="1229"/>
        <v>0</v>
      </c>
      <c r="U1519" s="199">
        <f t="shared" si="1230"/>
        <v>0</v>
      </c>
      <c r="V1519" s="199">
        <f t="shared" si="1231"/>
        <v>0</v>
      </c>
      <c r="W1519" s="199">
        <f t="shared" si="1232"/>
        <v>0</v>
      </c>
      <c r="X1519" s="199" t="str">
        <f t="shared" si="1233"/>
        <v/>
      </c>
      <c r="Y1519" s="199" t="str">
        <f t="shared" si="1234"/>
        <v/>
      </c>
      <c r="Z1519" s="199" t="str">
        <f t="shared" si="1235"/>
        <v/>
      </c>
      <c r="AA1519" s="199" t="str">
        <f t="shared" si="1236"/>
        <v/>
      </c>
      <c r="AB1519" s="201">
        <f t="shared" ca="1" si="1237"/>
        <v>2.0418439540399089</v>
      </c>
      <c r="AD1519" s="162">
        <f t="shared" si="1238"/>
        <v>0</v>
      </c>
      <c r="AE1519" s="162">
        <f t="shared" si="1239"/>
        <v>0</v>
      </c>
      <c r="AF1519" s="162">
        <f t="shared" si="1240"/>
        <v>0</v>
      </c>
      <c r="AG1519" s="162">
        <f t="shared" si="1241"/>
        <v>0</v>
      </c>
      <c r="AH1519" s="162" t="str">
        <f t="shared" si="1242"/>
        <v/>
      </c>
      <c r="AI1519" s="162" t="str">
        <f t="shared" si="1243"/>
        <v/>
      </c>
      <c r="AJ1519" s="162" t="str">
        <f t="shared" si="1244"/>
        <v/>
      </c>
      <c r="AK1519" s="162" t="str">
        <f t="shared" si="1245"/>
        <v/>
      </c>
      <c r="AM1519" s="199">
        <f t="shared" si="1248"/>
        <v>16.16340069367239</v>
      </c>
      <c r="AN1519" s="197">
        <f t="shared" si="1250"/>
        <v>0</v>
      </c>
      <c r="AO1519" s="197">
        <f t="shared" si="1251"/>
        <v>0</v>
      </c>
      <c r="AP1519" s="197">
        <f t="shared" si="1252"/>
        <v>44.243395427826961</v>
      </c>
      <c r="AQ1519" s="197">
        <f t="shared" si="1253"/>
        <v>0</v>
      </c>
      <c r="AR1519" s="197" t="str">
        <f t="shared" si="1254"/>
        <v/>
      </c>
      <c r="AS1519" s="197" t="str">
        <f t="shared" si="1255"/>
        <v/>
      </c>
      <c r="AT1519" s="197" t="str">
        <f t="shared" si="1256"/>
        <v/>
      </c>
      <c r="AU1519" s="197" t="str">
        <f t="shared" si="1257"/>
        <v/>
      </c>
      <c r="AV1519" s="199">
        <f t="shared" ca="1" si="1249"/>
        <v>46.283429313210043</v>
      </c>
      <c r="AX1519" s="162">
        <f t="shared" si="1212"/>
        <v>0</v>
      </c>
      <c r="AY1519" s="162">
        <f t="shared" si="1213"/>
        <v>0</v>
      </c>
      <c r="AZ1519" s="162">
        <f t="shared" si="1214"/>
        <v>0.49626906894416217</v>
      </c>
      <c r="BA1519" s="162">
        <f t="shared" si="1215"/>
        <v>0</v>
      </c>
      <c r="BB1519" s="162" t="str">
        <f t="shared" si="1216"/>
        <v/>
      </c>
      <c r="BC1519" s="162" t="str">
        <f t="shared" si="1217"/>
        <v/>
      </c>
      <c r="BD1519" s="162" t="str">
        <f t="shared" si="1218"/>
        <v/>
      </c>
      <c r="BE1519" s="162" t="str">
        <f t="shared" si="1219"/>
        <v/>
      </c>
      <c r="BG1519" s="169">
        <f t="shared" si="1246"/>
        <v>37.023752133106974</v>
      </c>
      <c r="BH1519" s="169">
        <f t="shared" ca="1" si="1247"/>
        <v>2.1022295557010198</v>
      </c>
    </row>
    <row r="1520" spans="11:60" x14ac:dyDescent="0.25">
      <c r="K1520" s="199">
        <f t="shared" si="1220"/>
        <v>37.075138326213299</v>
      </c>
      <c r="L1520" s="201">
        <f t="shared" si="1221"/>
        <v>0.31094334221634562</v>
      </c>
      <c r="M1520" s="201">
        <f t="shared" si="1222"/>
        <v>0.3135584432944849</v>
      </c>
      <c r="N1520" s="201">
        <f t="shared" si="1223"/>
        <v>0.32958391044912427</v>
      </c>
      <c r="O1520" s="201">
        <f t="shared" si="1224"/>
        <v>0.31123064032166631</v>
      </c>
      <c r="P1520" s="201" t="str">
        <f t="shared" si="1225"/>
        <v/>
      </c>
      <c r="Q1520" s="201" t="str">
        <f t="shared" si="1226"/>
        <v/>
      </c>
      <c r="R1520" s="201" t="str">
        <f t="shared" si="1227"/>
        <v/>
      </c>
      <c r="S1520" s="201" t="str">
        <f t="shared" si="1228"/>
        <v/>
      </c>
      <c r="T1520" s="199">
        <f t="shared" si="1229"/>
        <v>0</v>
      </c>
      <c r="U1520" s="199">
        <f t="shared" si="1230"/>
        <v>0</v>
      </c>
      <c r="V1520" s="199">
        <f t="shared" si="1231"/>
        <v>0</v>
      </c>
      <c r="W1520" s="199">
        <f t="shared" si="1232"/>
        <v>0</v>
      </c>
      <c r="X1520" s="199" t="str">
        <f t="shared" si="1233"/>
        <v/>
      </c>
      <c r="Y1520" s="199" t="str">
        <f t="shared" si="1234"/>
        <v/>
      </c>
      <c r="Z1520" s="199" t="str">
        <f t="shared" si="1235"/>
        <v/>
      </c>
      <c r="AA1520" s="199" t="str">
        <f t="shared" si="1236"/>
        <v/>
      </c>
      <c r="AB1520" s="201">
        <f t="shared" ca="1" si="1237"/>
        <v>2.1592107692443259</v>
      </c>
      <c r="AD1520" s="162">
        <f t="shared" si="1238"/>
        <v>0</v>
      </c>
      <c r="AE1520" s="162">
        <f t="shared" si="1239"/>
        <v>0</v>
      </c>
      <c r="AF1520" s="162">
        <f t="shared" si="1240"/>
        <v>0</v>
      </c>
      <c r="AG1520" s="162">
        <f t="shared" si="1241"/>
        <v>0</v>
      </c>
      <c r="AH1520" s="162" t="str">
        <f t="shared" si="1242"/>
        <v/>
      </c>
      <c r="AI1520" s="162" t="str">
        <f t="shared" si="1243"/>
        <v/>
      </c>
      <c r="AJ1520" s="162" t="str">
        <f t="shared" si="1244"/>
        <v/>
      </c>
      <c r="AK1520" s="162" t="str">
        <f t="shared" si="1245"/>
        <v/>
      </c>
      <c r="AM1520" s="199">
        <f t="shared" si="1248"/>
        <v>16.174617488046902</v>
      </c>
      <c r="AN1520" s="197">
        <f t="shared" si="1250"/>
        <v>0</v>
      </c>
      <c r="AO1520" s="197">
        <f t="shared" si="1251"/>
        <v>0</v>
      </c>
      <c r="AP1520" s="197">
        <f t="shared" si="1252"/>
        <v>39.581694361723358</v>
      </c>
      <c r="AQ1520" s="197">
        <f t="shared" si="1253"/>
        <v>0</v>
      </c>
      <c r="AR1520" s="197" t="str">
        <f t="shared" si="1254"/>
        <v/>
      </c>
      <c r="AS1520" s="197" t="str">
        <f t="shared" si="1255"/>
        <v/>
      </c>
      <c r="AT1520" s="197" t="str">
        <f t="shared" si="1256"/>
        <v/>
      </c>
      <c r="AU1520" s="197" t="str">
        <f t="shared" si="1257"/>
        <v/>
      </c>
      <c r="AV1520" s="199">
        <f t="shared" ca="1" si="1249"/>
        <v>41.768606865011137</v>
      </c>
      <c r="AX1520" s="162">
        <f t="shared" si="1212"/>
        <v>0</v>
      </c>
      <c r="AY1520" s="162">
        <f t="shared" si="1213"/>
        <v>0</v>
      </c>
      <c r="AZ1520" s="162">
        <f t="shared" si="1214"/>
        <v>0.44397972665023439</v>
      </c>
      <c r="BA1520" s="162">
        <f t="shared" si="1215"/>
        <v>0</v>
      </c>
      <c r="BB1520" s="162" t="str">
        <f t="shared" si="1216"/>
        <v/>
      </c>
      <c r="BC1520" s="162" t="str">
        <f t="shared" si="1217"/>
        <v/>
      </c>
      <c r="BD1520" s="162" t="str">
        <f t="shared" si="1218"/>
        <v/>
      </c>
      <c r="BE1520" s="162" t="str">
        <f t="shared" si="1219"/>
        <v/>
      </c>
      <c r="BG1520" s="169">
        <f t="shared" si="1246"/>
        <v>37.049445229660137</v>
      </c>
      <c r="BH1520" s="169">
        <f t="shared" ca="1" si="1247"/>
        <v>2.0418439540399089</v>
      </c>
    </row>
    <row r="1521" spans="11:60" x14ac:dyDescent="0.25">
      <c r="K1521" s="199">
        <f t="shared" si="1220"/>
        <v>37.100831422766461</v>
      </c>
      <c r="L1521" s="201">
        <f t="shared" si="1221"/>
        <v>0.31115882616798551</v>
      </c>
      <c r="M1521" s="201">
        <f t="shared" si="1222"/>
        <v>0.31377573951298421</v>
      </c>
      <c r="N1521" s="201">
        <f t="shared" si="1223"/>
        <v>0.32981231232746744</v>
      </c>
      <c r="O1521" s="201">
        <f t="shared" si="1224"/>
        <v>0.31144632337109229</v>
      </c>
      <c r="P1521" s="201" t="str">
        <f t="shared" si="1225"/>
        <v/>
      </c>
      <c r="Q1521" s="201" t="str">
        <f t="shared" si="1226"/>
        <v/>
      </c>
      <c r="R1521" s="201" t="str">
        <f t="shared" si="1227"/>
        <v/>
      </c>
      <c r="S1521" s="201" t="str">
        <f t="shared" si="1228"/>
        <v/>
      </c>
      <c r="T1521" s="199">
        <f t="shared" si="1229"/>
        <v>0</v>
      </c>
      <c r="U1521" s="199">
        <f t="shared" si="1230"/>
        <v>0</v>
      </c>
      <c r="V1521" s="199">
        <f t="shared" si="1231"/>
        <v>0</v>
      </c>
      <c r="W1521" s="199">
        <f t="shared" si="1232"/>
        <v>0</v>
      </c>
      <c r="X1521" s="199" t="str">
        <f t="shared" si="1233"/>
        <v/>
      </c>
      <c r="Y1521" s="199" t="str">
        <f t="shared" si="1234"/>
        <v/>
      </c>
      <c r="Z1521" s="199" t="str">
        <f t="shared" si="1235"/>
        <v/>
      </c>
      <c r="AA1521" s="199" t="str">
        <f t="shared" si="1236"/>
        <v/>
      </c>
      <c r="AB1521" s="201">
        <f t="shared" ca="1" si="1237"/>
        <v>2.1150057773193285</v>
      </c>
      <c r="AD1521" s="162">
        <f t="shared" si="1238"/>
        <v>0</v>
      </c>
      <c r="AE1521" s="162">
        <f t="shared" si="1239"/>
        <v>0</v>
      </c>
      <c r="AF1521" s="162">
        <f t="shared" si="1240"/>
        <v>0</v>
      </c>
      <c r="AG1521" s="162">
        <f t="shared" si="1241"/>
        <v>0</v>
      </c>
      <c r="AH1521" s="162" t="str">
        <f t="shared" si="1242"/>
        <v/>
      </c>
      <c r="AI1521" s="162" t="str">
        <f t="shared" si="1243"/>
        <v/>
      </c>
      <c r="AJ1521" s="162" t="str">
        <f t="shared" si="1244"/>
        <v/>
      </c>
      <c r="AK1521" s="162" t="str">
        <f t="shared" si="1245"/>
        <v/>
      </c>
      <c r="AM1521" s="199">
        <f t="shared" si="1248"/>
        <v>16.185834282421414</v>
      </c>
      <c r="AN1521" s="197">
        <f t="shared" si="1250"/>
        <v>0</v>
      </c>
      <c r="AO1521" s="197">
        <f t="shared" si="1251"/>
        <v>0</v>
      </c>
      <c r="AP1521" s="197">
        <f t="shared" si="1252"/>
        <v>34.821611953494113</v>
      </c>
      <c r="AQ1521" s="197">
        <f t="shared" si="1253"/>
        <v>0</v>
      </c>
      <c r="AR1521" s="197" t="str">
        <f t="shared" si="1254"/>
        <v/>
      </c>
      <c r="AS1521" s="197" t="str">
        <f t="shared" si="1255"/>
        <v/>
      </c>
      <c r="AT1521" s="197" t="str">
        <f t="shared" si="1256"/>
        <v/>
      </c>
      <c r="AU1521" s="197" t="str">
        <f t="shared" si="1257"/>
        <v/>
      </c>
      <c r="AV1521" s="199">
        <f t="shared" ca="1" si="1249"/>
        <v>36.894336762868761</v>
      </c>
      <c r="AX1521" s="162">
        <f t="shared" si="1212"/>
        <v>0</v>
      </c>
      <c r="AY1521" s="162">
        <f t="shared" si="1213"/>
        <v>0</v>
      </c>
      <c r="AZ1521" s="162">
        <f t="shared" si="1214"/>
        <v>0.39058686107139473</v>
      </c>
      <c r="BA1521" s="162">
        <f t="shared" si="1215"/>
        <v>0</v>
      </c>
      <c r="BB1521" s="162" t="str">
        <f t="shared" si="1216"/>
        <v/>
      </c>
      <c r="BC1521" s="162" t="str">
        <f t="shared" si="1217"/>
        <v/>
      </c>
      <c r="BD1521" s="162" t="str">
        <f t="shared" si="1218"/>
        <v/>
      </c>
      <c r="BE1521" s="162" t="str">
        <f t="shared" si="1219"/>
        <v/>
      </c>
      <c r="BG1521" s="169">
        <f t="shared" si="1246"/>
        <v>37.075138326213299</v>
      </c>
      <c r="BH1521" s="169">
        <f t="shared" ca="1" si="1247"/>
        <v>2.1592107692443259</v>
      </c>
    </row>
    <row r="1522" spans="11:60" x14ac:dyDescent="0.25">
      <c r="K1522" s="199">
        <f t="shared" si="1220"/>
        <v>37.126524519319624</v>
      </c>
      <c r="L1522" s="201">
        <f t="shared" si="1221"/>
        <v>0.31137431011962541</v>
      </c>
      <c r="M1522" s="201">
        <f t="shared" si="1222"/>
        <v>0.31399303573148352</v>
      </c>
      <c r="N1522" s="201">
        <f t="shared" si="1223"/>
        <v>0.33004071420581055</v>
      </c>
      <c r="O1522" s="201">
        <f t="shared" si="1224"/>
        <v>0.31166200642051822</v>
      </c>
      <c r="P1522" s="201" t="str">
        <f t="shared" si="1225"/>
        <v/>
      </c>
      <c r="Q1522" s="201" t="str">
        <f t="shared" si="1226"/>
        <v/>
      </c>
      <c r="R1522" s="201" t="str">
        <f t="shared" si="1227"/>
        <v/>
      </c>
      <c r="S1522" s="201" t="str">
        <f t="shared" si="1228"/>
        <v/>
      </c>
      <c r="T1522" s="199">
        <f t="shared" si="1229"/>
        <v>0</v>
      </c>
      <c r="U1522" s="199">
        <f t="shared" si="1230"/>
        <v>0</v>
      </c>
      <c r="V1522" s="199">
        <f t="shared" si="1231"/>
        <v>0</v>
      </c>
      <c r="W1522" s="199">
        <f t="shared" si="1232"/>
        <v>0</v>
      </c>
      <c r="X1522" s="199" t="str">
        <f t="shared" si="1233"/>
        <v/>
      </c>
      <c r="Y1522" s="199" t="str">
        <f t="shared" si="1234"/>
        <v/>
      </c>
      <c r="Z1522" s="199" t="str">
        <f t="shared" si="1235"/>
        <v/>
      </c>
      <c r="AA1522" s="199" t="str">
        <f t="shared" si="1236"/>
        <v/>
      </c>
      <c r="AB1522" s="201">
        <f t="shared" ca="1" si="1237"/>
        <v>2.0744403032732506</v>
      </c>
      <c r="AD1522" s="162">
        <f t="shared" si="1238"/>
        <v>0</v>
      </c>
      <c r="AE1522" s="162">
        <f t="shared" si="1239"/>
        <v>0</v>
      </c>
      <c r="AF1522" s="162">
        <f t="shared" si="1240"/>
        <v>0</v>
      </c>
      <c r="AG1522" s="162">
        <f t="shared" si="1241"/>
        <v>0</v>
      </c>
      <c r="AH1522" s="162" t="str">
        <f t="shared" si="1242"/>
        <v/>
      </c>
      <c r="AI1522" s="162" t="str">
        <f t="shared" si="1243"/>
        <v/>
      </c>
      <c r="AJ1522" s="162" t="str">
        <f t="shared" si="1244"/>
        <v/>
      </c>
      <c r="AK1522" s="162" t="str">
        <f t="shared" si="1245"/>
        <v/>
      </c>
      <c r="AM1522" s="199">
        <f t="shared" si="1248"/>
        <v>16.197051076795926</v>
      </c>
      <c r="AN1522" s="197">
        <f t="shared" si="1250"/>
        <v>0</v>
      </c>
      <c r="AO1522" s="197">
        <f t="shared" si="1251"/>
        <v>0</v>
      </c>
      <c r="AP1522" s="197">
        <f t="shared" si="1252"/>
        <v>30.247439801538164</v>
      </c>
      <c r="AQ1522" s="197">
        <f t="shared" si="1253"/>
        <v>0</v>
      </c>
      <c r="AR1522" s="197" t="str">
        <f t="shared" si="1254"/>
        <v/>
      </c>
      <c r="AS1522" s="197" t="str">
        <f t="shared" si="1255"/>
        <v/>
      </c>
      <c r="AT1522" s="197" t="str">
        <f t="shared" si="1256"/>
        <v/>
      </c>
      <c r="AU1522" s="197" t="str">
        <f t="shared" si="1257"/>
        <v/>
      </c>
      <c r="AV1522" s="199">
        <f t="shared" ca="1" si="1249"/>
        <v>32.310689551367467</v>
      </c>
      <c r="AX1522" s="162">
        <f t="shared" si="1212"/>
        <v>0</v>
      </c>
      <c r="AY1522" s="162">
        <f t="shared" si="1213"/>
        <v>0</v>
      </c>
      <c r="AZ1522" s="162">
        <f t="shared" si="1214"/>
        <v>0.33927931260928551</v>
      </c>
      <c r="BA1522" s="162">
        <f t="shared" si="1215"/>
        <v>0</v>
      </c>
      <c r="BB1522" s="162" t="str">
        <f t="shared" si="1216"/>
        <v/>
      </c>
      <c r="BC1522" s="162" t="str">
        <f t="shared" si="1217"/>
        <v/>
      </c>
      <c r="BD1522" s="162" t="str">
        <f t="shared" si="1218"/>
        <v/>
      </c>
      <c r="BE1522" s="162" t="str">
        <f t="shared" si="1219"/>
        <v/>
      </c>
      <c r="BG1522" s="169">
        <f t="shared" si="1246"/>
        <v>37.100831422766461</v>
      </c>
      <c r="BH1522" s="169">
        <f t="shared" ca="1" si="1247"/>
        <v>2.1150057773193285</v>
      </c>
    </row>
    <row r="1523" spans="11:60" x14ac:dyDescent="0.25">
      <c r="K1523" s="199">
        <f t="shared" si="1220"/>
        <v>37.152217615872786</v>
      </c>
      <c r="L1523" s="201">
        <f t="shared" si="1221"/>
        <v>0.31158979407126525</v>
      </c>
      <c r="M1523" s="201">
        <f t="shared" si="1222"/>
        <v>0.31421033194998277</v>
      </c>
      <c r="N1523" s="201">
        <f t="shared" si="1223"/>
        <v>0.33026911608415366</v>
      </c>
      <c r="O1523" s="201">
        <f t="shared" si="1224"/>
        <v>0.31187768946994421</v>
      </c>
      <c r="P1523" s="201" t="str">
        <f t="shared" si="1225"/>
        <v/>
      </c>
      <c r="Q1523" s="201" t="str">
        <f t="shared" si="1226"/>
        <v/>
      </c>
      <c r="R1523" s="201" t="str">
        <f t="shared" si="1227"/>
        <v/>
      </c>
      <c r="S1523" s="201" t="str">
        <f t="shared" si="1228"/>
        <v/>
      </c>
      <c r="T1523" s="199">
        <f t="shared" si="1229"/>
        <v>0</v>
      </c>
      <c r="U1523" s="199">
        <f t="shared" si="1230"/>
        <v>0</v>
      </c>
      <c r="V1523" s="199">
        <f t="shared" si="1231"/>
        <v>0</v>
      </c>
      <c r="W1523" s="199">
        <f t="shared" si="1232"/>
        <v>0</v>
      </c>
      <c r="X1523" s="199" t="str">
        <f t="shared" si="1233"/>
        <v/>
      </c>
      <c r="Y1523" s="199" t="str">
        <f t="shared" si="1234"/>
        <v/>
      </c>
      <c r="Z1523" s="199" t="str">
        <f t="shared" si="1235"/>
        <v/>
      </c>
      <c r="AA1523" s="199" t="str">
        <f t="shared" si="1236"/>
        <v/>
      </c>
      <c r="AB1523" s="201">
        <f t="shared" ca="1" si="1237"/>
        <v>2.1351466238969654</v>
      </c>
      <c r="AD1523" s="162">
        <f t="shared" si="1238"/>
        <v>0</v>
      </c>
      <c r="AE1523" s="162">
        <f t="shared" si="1239"/>
        <v>0</v>
      </c>
      <c r="AF1523" s="162">
        <f t="shared" si="1240"/>
        <v>0</v>
      </c>
      <c r="AG1523" s="162">
        <f t="shared" si="1241"/>
        <v>0</v>
      </c>
      <c r="AH1523" s="162" t="str">
        <f t="shared" si="1242"/>
        <v/>
      </c>
      <c r="AI1523" s="162" t="str">
        <f t="shared" si="1243"/>
        <v/>
      </c>
      <c r="AJ1523" s="162" t="str">
        <f t="shared" si="1244"/>
        <v/>
      </c>
      <c r="AK1523" s="162" t="str">
        <f t="shared" si="1245"/>
        <v/>
      </c>
      <c r="AM1523" s="199">
        <f t="shared" si="1248"/>
        <v>16.208267871170438</v>
      </c>
      <c r="AN1523" s="197">
        <f t="shared" si="1250"/>
        <v>0</v>
      </c>
      <c r="AO1523" s="197">
        <f t="shared" si="1251"/>
        <v>0</v>
      </c>
      <c r="AP1523" s="197">
        <f t="shared" si="1252"/>
        <v>26.0293626246496</v>
      </c>
      <c r="AQ1523" s="197">
        <f t="shared" si="1253"/>
        <v>0</v>
      </c>
      <c r="AR1523" s="197" t="str">
        <f t="shared" si="1254"/>
        <v/>
      </c>
      <c r="AS1523" s="197" t="str">
        <f t="shared" si="1255"/>
        <v/>
      </c>
      <c r="AT1523" s="197" t="str">
        <f t="shared" si="1256"/>
        <v/>
      </c>
      <c r="AU1523" s="197" t="str">
        <f t="shared" si="1257"/>
        <v/>
      </c>
      <c r="AV1523" s="199">
        <f t="shared" ca="1" si="1249"/>
        <v>28.174582420340847</v>
      </c>
      <c r="AX1523" s="162">
        <f t="shared" si="1212"/>
        <v>0</v>
      </c>
      <c r="AY1523" s="162">
        <f t="shared" si="1213"/>
        <v>0</v>
      </c>
      <c r="AZ1523" s="162">
        <f t="shared" si="1214"/>
        <v>0.29196600826030417</v>
      </c>
      <c r="BA1523" s="162">
        <f t="shared" si="1215"/>
        <v>0</v>
      </c>
      <c r="BB1523" s="162" t="str">
        <f t="shared" si="1216"/>
        <v/>
      </c>
      <c r="BC1523" s="162" t="str">
        <f t="shared" si="1217"/>
        <v/>
      </c>
      <c r="BD1523" s="162" t="str">
        <f t="shared" si="1218"/>
        <v/>
      </c>
      <c r="BE1523" s="162" t="str">
        <f t="shared" si="1219"/>
        <v/>
      </c>
      <c r="BG1523" s="169">
        <f t="shared" si="1246"/>
        <v>37.126524519319624</v>
      </c>
      <c r="BH1523" s="169">
        <f t="shared" ca="1" si="1247"/>
        <v>2.0744403032732506</v>
      </c>
    </row>
    <row r="1524" spans="11:60" x14ac:dyDescent="0.25">
      <c r="K1524" s="199">
        <f t="shared" si="1220"/>
        <v>37.177910712425948</v>
      </c>
      <c r="L1524" s="201">
        <f t="shared" si="1221"/>
        <v>0.31180527802290514</v>
      </c>
      <c r="M1524" s="201">
        <f t="shared" si="1222"/>
        <v>0.31442762816848208</v>
      </c>
      <c r="N1524" s="201">
        <f t="shared" si="1223"/>
        <v>0.33049751796249677</v>
      </c>
      <c r="O1524" s="201">
        <f t="shared" si="1224"/>
        <v>0.31209337251937014</v>
      </c>
      <c r="P1524" s="201" t="str">
        <f t="shared" si="1225"/>
        <v/>
      </c>
      <c r="Q1524" s="201" t="str">
        <f t="shared" si="1226"/>
        <v/>
      </c>
      <c r="R1524" s="201" t="str">
        <f t="shared" si="1227"/>
        <v/>
      </c>
      <c r="S1524" s="201" t="str">
        <f t="shared" si="1228"/>
        <v/>
      </c>
      <c r="T1524" s="199">
        <f t="shared" si="1229"/>
        <v>0</v>
      </c>
      <c r="U1524" s="199">
        <f t="shared" si="1230"/>
        <v>0</v>
      </c>
      <c r="V1524" s="199">
        <f t="shared" si="1231"/>
        <v>0</v>
      </c>
      <c r="W1524" s="199">
        <f t="shared" si="1232"/>
        <v>0</v>
      </c>
      <c r="X1524" s="199" t="str">
        <f t="shared" si="1233"/>
        <v/>
      </c>
      <c r="Y1524" s="199" t="str">
        <f t="shared" si="1234"/>
        <v/>
      </c>
      <c r="Z1524" s="199" t="str">
        <f t="shared" si="1235"/>
        <v/>
      </c>
      <c r="AA1524" s="199" t="str">
        <f t="shared" si="1236"/>
        <v/>
      </c>
      <c r="AB1524" s="201">
        <f t="shared" ca="1" si="1237"/>
        <v>2.1386311881296995</v>
      </c>
      <c r="AD1524" s="162">
        <f t="shared" si="1238"/>
        <v>0</v>
      </c>
      <c r="AE1524" s="162">
        <f t="shared" si="1239"/>
        <v>0</v>
      </c>
      <c r="AF1524" s="162">
        <f t="shared" si="1240"/>
        <v>0</v>
      </c>
      <c r="AG1524" s="162">
        <f t="shared" si="1241"/>
        <v>0</v>
      </c>
      <c r="AH1524" s="162" t="str">
        <f t="shared" si="1242"/>
        <v/>
      </c>
      <c r="AI1524" s="162" t="str">
        <f t="shared" si="1243"/>
        <v/>
      </c>
      <c r="AJ1524" s="162" t="str">
        <f t="shared" si="1244"/>
        <v/>
      </c>
      <c r="AK1524" s="162" t="str">
        <f t="shared" si="1245"/>
        <v/>
      </c>
      <c r="AM1524" s="199">
        <f t="shared" si="1248"/>
        <v>16.21948466554495</v>
      </c>
      <c r="AN1524" s="197">
        <f t="shared" si="1250"/>
        <v>0</v>
      </c>
      <c r="AO1524" s="197">
        <f t="shared" si="1251"/>
        <v>0</v>
      </c>
      <c r="AP1524" s="197">
        <f t="shared" si="1252"/>
        <v>22.248410005098098</v>
      </c>
      <c r="AQ1524" s="197">
        <f t="shared" si="1253"/>
        <v>0</v>
      </c>
      <c r="AR1524" s="197" t="str">
        <f t="shared" si="1254"/>
        <v/>
      </c>
      <c r="AS1524" s="197" t="str">
        <f t="shared" si="1255"/>
        <v/>
      </c>
      <c r="AT1524" s="197" t="str">
        <f t="shared" si="1256"/>
        <v/>
      </c>
      <c r="AU1524" s="197" t="str">
        <f t="shared" si="1257"/>
        <v/>
      </c>
      <c r="AV1524" s="199">
        <f t="shared" ca="1" si="1249"/>
        <v>24.439760852426712</v>
      </c>
      <c r="AX1524" s="162">
        <f t="shared" si="1212"/>
        <v>0</v>
      </c>
      <c r="AY1524" s="162">
        <f t="shared" si="1213"/>
        <v>0</v>
      </c>
      <c r="AZ1524" s="162">
        <f t="shared" si="1214"/>
        <v>0.24955584018702223</v>
      </c>
      <c r="BA1524" s="162">
        <f t="shared" si="1215"/>
        <v>0</v>
      </c>
      <c r="BB1524" s="162" t="str">
        <f t="shared" si="1216"/>
        <v/>
      </c>
      <c r="BC1524" s="162" t="str">
        <f t="shared" si="1217"/>
        <v/>
      </c>
      <c r="BD1524" s="162" t="str">
        <f t="shared" si="1218"/>
        <v/>
      </c>
      <c r="BE1524" s="162" t="str">
        <f t="shared" si="1219"/>
        <v/>
      </c>
      <c r="BG1524" s="169">
        <f t="shared" si="1246"/>
        <v>37.152217615872786</v>
      </c>
      <c r="BH1524" s="169">
        <f t="shared" ca="1" si="1247"/>
        <v>2.1351466238969654</v>
      </c>
    </row>
    <row r="1525" spans="11:60" x14ac:dyDescent="0.25">
      <c r="K1525" s="199">
        <f t="shared" si="1220"/>
        <v>37.203603808979111</v>
      </c>
      <c r="L1525" s="201">
        <f t="shared" si="1221"/>
        <v>0.31202076197454498</v>
      </c>
      <c r="M1525" s="201">
        <f t="shared" si="1222"/>
        <v>0.31464492438698138</v>
      </c>
      <c r="N1525" s="201">
        <f t="shared" si="1223"/>
        <v>0.33072591984083988</v>
      </c>
      <c r="O1525" s="201">
        <f t="shared" si="1224"/>
        <v>0.31230905556879612</v>
      </c>
      <c r="P1525" s="201" t="str">
        <f t="shared" si="1225"/>
        <v/>
      </c>
      <c r="Q1525" s="201" t="str">
        <f t="shared" si="1226"/>
        <v/>
      </c>
      <c r="R1525" s="201" t="str">
        <f t="shared" si="1227"/>
        <v/>
      </c>
      <c r="S1525" s="201" t="str">
        <f t="shared" si="1228"/>
        <v/>
      </c>
      <c r="T1525" s="199">
        <f t="shared" si="1229"/>
        <v>0</v>
      </c>
      <c r="U1525" s="199">
        <f t="shared" si="1230"/>
        <v>0</v>
      </c>
      <c r="V1525" s="199">
        <f t="shared" si="1231"/>
        <v>0</v>
      </c>
      <c r="W1525" s="199">
        <f t="shared" si="1232"/>
        <v>0</v>
      </c>
      <c r="X1525" s="199" t="str">
        <f t="shared" si="1233"/>
        <v/>
      </c>
      <c r="Y1525" s="199" t="str">
        <f t="shared" si="1234"/>
        <v/>
      </c>
      <c r="Z1525" s="199" t="str">
        <f t="shared" si="1235"/>
        <v/>
      </c>
      <c r="AA1525" s="199" t="str">
        <f t="shared" si="1236"/>
        <v/>
      </c>
      <c r="AB1525" s="201">
        <f t="shared" ca="1" si="1237"/>
        <v>2.1223447136327156</v>
      </c>
      <c r="AD1525" s="162">
        <f t="shared" si="1238"/>
        <v>0</v>
      </c>
      <c r="AE1525" s="162">
        <f t="shared" si="1239"/>
        <v>0</v>
      </c>
      <c r="AF1525" s="162">
        <f t="shared" si="1240"/>
        <v>0</v>
      </c>
      <c r="AG1525" s="162">
        <f t="shared" si="1241"/>
        <v>0</v>
      </c>
      <c r="AH1525" s="162" t="str">
        <f t="shared" si="1242"/>
        <v/>
      </c>
      <c r="AI1525" s="162" t="str">
        <f t="shared" si="1243"/>
        <v/>
      </c>
      <c r="AJ1525" s="162" t="str">
        <f t="shared" si="1244"/>
        <v/>
      </c>
      <c r="AK1525" s="162" t="str">
        <f t="shared" si="1245"/>
        <v/>
      </c>
      <c r="AM1525" s="199">
        <f t="shared" si="1248"/>
        <v>16.230701459919462</v>
      </c>
      <c r="AN1525" s="197">
        <f t="shared" si="1250"/>
        <v>0</v>
      </c>
      <c r="AO1525" s="197">
        <f t="shared" si="1251"/>
        <v>0</v>
      </c>
      <c r="AP1525" s="197">
        <f t="shared" si="1252"/>
        <v>18.925093213896599</v>
      </c>
      <c r="AQ1525" s="197">
        <f t="shared" si="1253"/>
        <v>0</v>
      </c>
      <c r="AR1525" s="197" t="str">
        <f t="shared" si="1254"/>
        <v/>
      </c>
      <c r="AS1525" s="197" t="str">
        <f t="shared" si="1255"/>
        <v/>
      </c>
      <c r="AT1525" s="197" t="str">
        <f t="shared" si="1256"/>
        <v/>
      </c>
      <c r="AU1525" s="197" t="str">
        <f t="shared" si="1257"/>
        <v/>
      </c>
      <c r="AV1525" s="199">
        <f t="shared" ca="1" si="1249"/>
        <v>21.089111810185496</v>
      </c>
      <c r="AX1525" s="162">
        <f t="shared" si="1212"/>
        <v>0</v>
      </c>
      <c r="AY1525" s="162">
        <f t="shared" si="1213"/>
        <v>0</v>
      </c>
      <c r="AZ1525" s="162">
        <f t="shared" si="1214"/>
        <v>0.21227887909875179</v>
      </c>
      <c r="BA1525" s="162">
        <f t="shared" si="1215"/>
        <v>0</v>
      </c>
      <c r="BB1525" s="162" t="str">
        <f t="shared" si="1216"/>
        <v/>
      </c>
      <c r="BC1525" s="162" t="str">
        <f t="shared" si="1217"/>
        <v/>
      </c>
      <c r="BD1525" s="162" t="str">
        <f t="shared" si="1218"/>
        <v/>
      </c>
      <c r="BE1525" s="162" t="str">
        <f t="shared" si="1219"/>
        <v/>
      </c>
      <c r="BG1525" s="169">
        <f t="shared" si="1246"/>
        <v>37.177910712425948</v>
      </c>
      <c r="BH1525" s="169">
        <f t="shared" ca="1" si="1247"/>
        <v>2.1386311881296995</v>
      </c>
    </row>
    <row r="1526" spans="11:60" x14ac:dyDescent="0.25">
      <c r="K1526" s="199">
        <f t="shared" si="1220"/>
        <v>37.229296905532273</v>
      </c>
      <c r="L1526" s="201">
        <f t="shared" si="1221"/>
        <v>0.31223624592618487</v>
      </c>
      <c r="M1526" s="201">
        <f t="shared" si="1222"/>
        <v>0.31486222060548069</v>
      </c>
      <c r="N1526" s="201">
        <f t="shared" si="1223"/>
        <v>0.33095432171918299</v>
      </c>
      <c r="O1526" s="201">
        <f t="shared" si="1224"/>
        <v>0.31252473861822211</v>
      </c>
      <c r="P1526" s="201" t="str">
        <f t="shared" si="1225"/>
        <v/>
      </c>
      <c r="Q1526" s="201" t="str">
        <f t="shared" si="1226"/>
        <v/>
      </c>
      <c r="R1526" s="201" t="str">
        <f t="shared" si="1227"/>
        <v/>
      </c>
      <c r="S1526" s="201" t="str">
        <f t="shared" si="1228"/>
        <v/>
      </c>
      <c r="T1526" s="199">
        <f t="shared" si="1229"/>
        <v>0</v>
      </c>
      <c r="U1526" s="199">
        <f t="shared" si="1230"/>
        <v>0</v>
      </c>
      <c r="V1526" s="199">
        <f t="shared" si="1231"/>
        <v>0</v>
      </c>
      <c r="W1526" s="199">
        <f t="shared" si="1232"/>
        <v>0</v>
      </c>
      <c r="X1526" s="199" t="str">
        <f t="shared" si="1233"/>
        <v/>
      </c>
      <c r="Y1526" s="199" t="str">
        <f t="shared" si="1234"/>
        <v/>
      </c>
      <c r="Z1526" s="199" t="str">
        <f t="shared" si="1235"/>
        <v/>
      </c>
      <c r="AA1526" s="199" t="str">
        <f t="shared" si="1236"/>
        <v/>
      </c>
      <c r="AB1526" s="201">
        <f t="shared" ca="1" si="1237"/>
        <v>2.1129585747709925</v>
      </c>
      <c r="AD1526" s="162">
        <f t="shared" si="1238"/>
        <v>0</v>
      </c>
      <c r="AE1526" s="162">
        <f t="shared" si="1239"/>
        <v>0</v>
      </c>
      <c r="AF1526" s="162">
        <f t="shared" si="1240"/>
        <v>0</v>
      </c>
      <c r="AG1526" s="162">
        <f t="shared" si="1241"/>
        <v>0</v>
      </c>
      <c r="AH1526" s="162" t="str">
        <f t="shared" si="1242"/>
        <v/>
      </c>
      <c r="AI1526" s="162" t="str">
        <f t="shared" si="1243"/>
        <v/>
      </c>
      <c r="AJ1526" s="162" t="str">
        <f t="shared" si="1244"/>
        <v/>
      </c>
      <c r="AK1526" s="162" t="str">
        <f t="shared" si="1245"/>
        <v/>
      </c>
      <c r="AM1526" s="199">
        <f t="shared" si="1248"/>
        <v>16.241918254293974</v>
      </c>
      <c r="AN1526" s="197">
        <f t="shared" si="1250"/>
        <v>0</v>
      </c>
      <c r="AO1526" s="197">
        <f t="shared" si="1251"/>
        <v>0</v>
      </c>
      <c r="AP1526" s="197">
        <f t="shared" si="1252"/>
        <v>16.043410601925832</v>
      </c>
      <c r="AQ1526" s="197">
        <f t="shared" si="1253"/>
        <v>0</v>
      </c>
      <c r="AR1526" s="197" t="str">
        <f t="shared" si="1254"/>
        <v/>
      </c>
      <c r="AS1526" s="197" t="str">
        <f t="shared" si="1255"/>
        <v/>
      </c>
      <c r="AT1526" s="197" t="str">
        <f t="shared" si="1256"/>
        <v/>
      </c>
      <c r="AU1526" s="197" t="str">
        <f t="shared" si="1257"/>
        <v/>
      </c>
      <c r="AV1526" s="199">
        <f t="shared" ca="1" si="1249"/>
        <v>18.131364808381697</v>
      </c>
      <c r="AX1526" s="162">
        <f t="shared" ref="AX1526:AX1589" si="1258">IF(AN1526="","",($AM1527-$AM1526)*AN1526)</f>
        <v>0</v>
      </c>
      <c r="AY1526" s="162">
        <f t="shared" ref="AY1526:AY1589" si="1259">IF(AO1526="","",($AM1527-$AM1526)*AO1526)</f>
        <v>0</v>
      </c>
      <c r="AZ1526" s="162">
        <f t="shared" ref="AZ1526:AZ1589" si="1260">IF(AP1526="","",($AM1527-$AM1526)*AP1526)</f>
        <v>0.17995563778766885</v>
      </c>
      <c r="BA1526" s="162">
        <f t="shared" ref="BA1526:BA1589" si="1261">IF(AQ1526="","",($AM1527-$AM1526)*AQ1526)</f>
        <v>0</v>
      </c>
      <c r="BB1526" s="162" t="str">
        <f t="shared" ref="BB1526:BB1589" si="1262">IF(AR1526="","",($AM1527-$AM1526)*AR1526)</f>
        <v/>
      </c>
      <c r="BC1526" s="162" t="str">
        <f t="shared" ref="BC1526:BC1589" si="1263">IF(AS1526="","",($AM1527-$AM1526)*AS1526)</f>
        <v/>
      </c>
      <c r="BD1526" s="162" t="str">
        <f t="shared" ref="BD1526:BD1589" si="1264">IF(AT1526="","",($AM1527-$AM1526)*AT1526)</f>
        <v/>
      </c>
      <c r="BE1526" s="162" t="str">
        <f t="shared" ref="BE1526:BE1589" si="1265">IF(AU1526="","",($AM1527-$AM1526)*AU1526)</f>
        <v/>
      </c>
      <c r="BG1526" s="169">
        <f t="shared" si="1246"/>
        <v>37.203603808979111</v>
      </c>
      <c r="BH1526" s="169">
        <f t="shared" ca="1" si="1247"/>
        <v>2.1223447136327156</v>
      </c>
    </row>
    <row r="1527" spans="11:60" x14ac:dyDescent="0.25">
      <c r="K1527" s="199">
        <f t="shared" si="1220"/>
        <v>37.254990002085435</v>
      </c>
      <c r="L1527" s="201">
        <f t="shared" si="1221"/>
        <v>0.31245172987782477</v>
      </c>
      <c r="M1527" s="201">
        <f t="shared" si="1222"/>
        <v>0.31507951682397994</v>
      </c>
      <c r="N1527" s="201">
        <f t="shared" si="1223"/>
        <v>0.33118272359752615</v>
      </c>
      <c r="O1527" s="201">
        <f t="shared" si="1224"/>
        <v>0.31274042166764809</v>
      </c>
      <c r="P1527" s="201" t="str">
        <f t="shared" si="1225"/>
        <v/>
      </c>
      <c r="Q1527" s="201" t="str">
        <f t="shared" si="1226"/>
        <v/>
      </c>
      <c r="R1527" s="201" t="str">
        <f t="shared" si="1227"/>
        <v/>
      </c>
      <c r="S1527" s="201" t="str">
        <f t="shared" si="1228"/>
        <v/>
      </c>
      <c r="T1527" s="199">
        <f t="shared" si="1229"/>
        <v>0</v>
      </c>
      <c r="U1527" s="199">
        <f t="shared" si="1230"/>
        <v>0</v>
      </c>
      <c r="V1527" s="199">
        <f t="shared" si="1231"/>
        <v>0</v>
      </c>
      <c r="W1527" s="199">
        <f t="shared" si="1232"/>
        <v>0</v>
      </c>
      <c r="X1527" s="199" t="str">
        <f t="shared" si="1233"/>
        <v/>
      </c>
      <c r="Y1527" s="199" t="str">
        <f t="shared" si="1234"/>
        <v/>
      </c>
      <c r="Z1527" s="199" t="str">
        <f t="shared" si="1235"/>
        <v/>
      </c>
      <c r="AA1527" s="199" t="str">
        <f t="shared" si="1236"/>
        <v/>
      </c>
      <c r="AB1527" s="201">
        <f t="shared" ca="1" si="1237"/>
        <v>2.0441383938252713</v>
      </c>
      <c r="AD1527" s="162">
        <f t="shared" si="1238"/>
        <v>0</v>
      </c>
      <c r="AE1527" s="162">
        <f t="shared" si="1239"/>
        <v>0</v>
      </c>
      <c r="AF1527" s="162">
        <f t="shared" si="1240"/>
        <v>0</v>
      </c>
      <c r="AG1527" s="162">
        <f t="shared" si="1241"/>
        <v>0</v>
      </c>
      <c r="AH1527" s="162" t="str">
        <f t="shared" si="1242"/>
        <v/>
      </c>
      <c r="AI1527" s="162" t="str">
        <f t="shared" si="1243"/>
        <v/>
      </c>
      <c r="AJ1527" s="162" t="str">
        <f t="shared" si="1244"/>
        <v/>
      </c>
      <c r="AK1527" s="162" t="str">
        <f t="shared" si="1245"/>
        <v/>
      </c>
      <c r="AM1527" s="199">
        <f t="shared" si="1248"/>
        <v>16.253135048668486</v>
      </c>
      <c r="AN1527" s="197">
        <f t="shared" si="1250"/>
        <v>0</v>
      </c>
      <c r="AO1527" s="197">
        <f t="shared" si="1251"/>
        <v>0</v>
      </c>
      <c r="AP1527" s="197">
        <f t="shared" si="1252"/>
        <v>13.568046040763527</v>
      </c>
      <c r="AQ1527" s="197">
        <f t="shared" si="1253"/>
        <v>0</v>
      </c>
      <c r="AR1527" s="197" t="str">
        <f t="shared" si="1254"/>
        <v/>
      </c>
      <c r="AS1527" s="197" t="str">
        <f t="shared" si="1255"/>
        <v/>
      </c>
      <c r="AT1527" s="197" t="str">
        <f t="shared" si="1256"/>
        <v/>
      </c>
      <c r="AU1527" s="197" t="str">
        <f t="shared" si="1257"/>
        <v/>
      </c>
      <c r="AV1527" s="199">
        <f t="shared" ca="1" si="1249"/>
        <v>15.666794845695676</v>
      </c>
      <c r="AX1527" s="162">
        <f t="shared" si="1258"/>
        <v>0</v>
      </c>
      <c r="AY1527" s="162">
        <f t="shared" si="1259"/>
        <v>0</v>
      </c>
      <c r="AZ1527" s="162">
        <f t="shared" si="1260"/>
        <v>0.15218998250315699</v>
      </c>
      <c r="BA1527" s="162">
        <f t="shared" si="1261"/>
        <v>0</v>
      </c>
      <c r="BB1527" s="162" t="str">
        <f t="shared" si="1262"/>
        <v/>
      </c>
      <c r="BC1527" s="162" t="str">
        <f t="shared" si="1263"/>
        <v/>
      </c>
      <c r="BD1527" s="162" t="str">
        <f t="shared" si="1264"/>
        <v/>
      </c>
      <c r="BE1527" s="162" t="str">
        <f t="shared" si="1265"/>
        <v/>
      </c>
      <c r="BG1527" s="169">
        <f t="shared" si="1246"/>
        <v>37.229296905532273</v>
      </c>
      <c r="BH1527" s="169">
        <f t="shared" ca="1" si="1247"/>
        <v>2.1129585747709925</v>
      </c>
    </row>
    <row r="1528" spans="11:60" x14ac:dyDescent="0.25">
      <c r="K1528" s="199">
        <f t="shared" si="1220"/>
        <v>37.280683098638598</v>
      </c>
      <c r="L1528" s="201">
        <f t="shared" si="1221"/>
        <v>0.31266721382946466</v>
      </c>
      <c r="M1528" s="201">
        <f t="shared" si="1222"/>
        <v>0.31529681304247925</v>
      </c>
      <c r="N1528" s="201">
        <f t="shared" si="1223"/>
        <v>0.33141112547586926</v>
      </c>
      <c r="O1528" s="201">
        <f t="shared" si="1224"/>
        <v>0.31295610471707402</v>
      </c>
      <c r="P1528" s="201" t="str">
        <f t="shared" si="1225"/>
        <v/>
      </c>
      <c r="Q1528" s="201" t="str">
        <f t="shared" si="1226"/>
        <v/>
      </c>
      <c r="R1528" s="201" t="str">
        <f t="shared" si="1227"/>
        <v/>
      </c>
      <c r="S1528" s="201" t="str">
        <f t="shared" si="1228"/>
        <v/>
      </c>
      <c r="T1528" s="199">
        <f t="shared" si="1229"/>
        <v>0</v>
      </c>
      <c r="U1528" s="199">
        <f t="shared" si="1230"/>
        <v>0</v>
      </c>
      <c r="V1528" s="199">
        <f t="shared" si="1231"/>
        <v>0</v>
      </c>
      <c r="W1528" s="199">
        <f t="shared" si="1232"/>
        <v>0</v>
      </c>
      <c r="X1528" s="199" t="str">
        <f t="shared" si="1233"/>
        <v/>
      </c>
      <c r="Y1528" s="199" t="str">
        <f t="shared" si="1234"/>
        <v/>
      </c>
      <c r="Z1528" s="199" t="str">
        <f t="shared" si="1235"/>
        <v/>
      </c>
      <c r="AA1528" s="199" t="str">
        <f t="shared" si="1236"/>
        <v/>
      </c>
      <c r="AB1528" s="201">
        <f t="shared" ca="1" si="1237"/>
        <v>2.1053219763523217</v>
      </c>
      <c r="AD1528" s="162">
        <f t="shared" si="1238"/>
        <v>0</v>
      </c>
      <c r="AE1528" s="162">
        <f t="shared" si="1239"/>
        <v>0</v>
      </c>
      <c r="AF1528" s="162">
        <f t="shared" si="1240"/>
        <v>0</v>
      </c>
      <c r="AG1528" s="162">
        <f t="shared" si="1241"/>
        <v>0</v>
      </c>
      <c r="AH1528" s="162" t="str">
        <f t="shared" si="1242"/>
        <v/>
      </c>
      <c r="AI1528" s="162" t="str">
        <f t="shared" si="1243"/>
        <v/>
      </c>
      <c r="AJ1528" s="162" t="str">
        <f t="shared" si="1244"/>
        <v/>
      </c>
      <c r="AK1528" s="162" t="str">
        <f t="shared" si="1245"/>
        <v/>
      </c>
      <c r="AM1528" s="199">
        <f t="shared" si="1248"/>
        <v>16.264351843042999</v>
      </c>
      <c r="AN1528" s="197">
        <f t="shared" si="1250"/>
        <v>0</v>
      </c>
      <c r="AO1528" s="197">
        <f t="shared" si="1251"/>
        <v>0</v>
      </c>
      <c r="AP1528" s="197">
        <f t="shared" si="1252"/>
        <v>11.455487974495476</v>
      </c>
      <c r="AQ1528" s="197">
        <f t="shared" si="1253"/>
        <v>0</v>
      </c>
      <c r="AR1528" s="197" t="str">
        <f t="shared" si="1254"/>
        <v/>
      </c>
      <c r="AS1528" s="197" t="str">
        <f t="shared" si="1255"/>
        <v/>
      </c>
      <c r="AT1528" s="197" t="str">
        <f t="shared" si="1256"/>
        <v/>
      </c>
      <c r="AU1528" s="197" t="str">
        <f t="shared" si="1257"/>
        <v/>
      </c>
      <c r="AV1528" s="199">
        <f t="shared" ca="1" si="1249"/>
        <v>13.493694708487183</v>
      </c>
      <c r="AX1528" s="162">
        <f t="shared" si="1258"/>
        <v>0</v>
      </c>
      <c r="AY1528" s="162">
        <f t="shared" si="1259"/>
        <v>0</v>
      </c>
      <c r="AZ1528" s="162">
        <f t="shared" si="1260"/>
        <v>0.12849385306961145</v>
      </c>
      <c r="BA1528" s="162">
        <f t="shared" si="1261"/>
        <v>0</v>
      </c>
      <c r="BB1528" s="162" t="str">
        <f t="shared" si="1262"/>
        <v/>
      </c>
      <c r="BC1528" s="162" t="str">
        <f t="shared" si="1263"/>
        <v/>
      </c>
      <c r="BD1528" s="162" t="str">
        <f t="shared" si="1264"/>
        <v/>
      </c>
      <c r="BE1528" s="162" t="str">
        <f t="shared" si="1265"/>
        <v/>
      </c>
      <c r="BG1528" s="169">
        <f t="shared" si="1246"/>
        <v>37.254990002085435</v>
      </c>
      <c r="BH1528" s="169">
        <f t="shared" ca="1" si="1247"/>
        <v>2.0441383938252713</v>
      </c>
    </row>
    <row r="1529" spans="11:60" x14ac:dyDescent="0.25">
      <c r="K1529" s="199">
        <f t="shared" si="1220"/>
        <v>37.30637619519176</v>
      </c>
      <c r="L1529" s="201">
        <f t="shared" si="1221"/>
        <v>0.31288269778110456</v>
      </c>
      <c r="M1529" s="201">
        <f t="shared" si="1222"/>
        <v>0.31551410926097856</v>
      </c>
      <c r="N1529" s="201">
        <f t="shared" si="1223"/>
        <v>0.33163952735421237</v>
      </c>
      <c r="O1529" s="201">
        <f t="shared" si="1224"/>
        <v>0.31317178776650001</v>
      </c>
      <c r="P1529" s="201" t="str">
        <f t="shared" si="1225"/>
        <v/>
      </c>
      <c r="Q1529" s="201" t="str">
        <f t="shared" si="1226"/>
        <v/>
      </c>
      <c r="R1529" s="201" t="str">
        <f t="shared" si="1227"/>
        <v/>
      </c>
      <c r="S1529" s="201" t="str">
        <f t="shared" si="1228"/>
        <v/>
      </c>
      <c r="T1529" s="199">
        <f t="shared" si="1229"/>
        <v>0</v>
      </c>
      <c r="U1529" s="199">
        <f t="shared" si="1230"/>
        <v>0</v>
      </c>
      <c r="V1529" s="199">
        <f t="shared" si="1231"/>
        <v>0</v>
      </c>
      <c r="W1529" s="199">
        <f t="shared" si="1232"/>
        <v>0</v>
      </c>
      <c r="X1529" s="199" t="str">
        <f t="shared" si="1233"/>
        <v/>
      </c>
      <c r="Y1529" s="199" t="str">
        <f t="shared" si="1234"/>
        <v/>
      </c>
      <c r="Z1529" s="199" t="str">
        <f t="shared" si="1235"/>
        <v/>
      </c>
      <c r="AA1529" s="199" t="str">
        <f t="shared" si="1236"/>
        <v/>
      </c>
      <c r="AB1529" s="201">
        <f t="shared" ca="1" si="1237"/>
        <v>2.1240621766819445</v>
      </c>
      <c r="AD1529" s="162">
        <f t="shared" si="1238"/>
        <v>0</v>
      </c>
      <c r="AE1529" s="162">
        <f t="shared" si="1239"/>
        <v>0</v>
      </c>
      <c r="AF1529" s="162">
        <f t="shared" si="1240"/>
        <v>0</v>
      </c>
      <c r="AG1529" s="162">
        <f t="shared" si="1241"/>
        <v>0</v>
      </c>
      <c r="AH1529" s="162" t="str">
        <f t="shared" si="1242"/>
        <v/>
      </c>
      <c r="AI1529" s="162" t="str">
        <f t="shared" si="1243"/>
        <v/>
      </c>
      <c r="AJ1529" s="162" t="str">
        <f t="shared" si="1244"/>
        <v/>
      </c>
      <c r="AK1529" s="162" t="str">
        <f t="shared" si="1245"/>
        <v/>
      </c>
      <c r="AM1529" s="199">
        <f t="shared" si="1248"/>
        <v>16.275568637417511</v>
      </c>
      <c r="AN1529" s="197">
        <f t="shared" si="1250"/>
        <v>0</v>
      </c>
      <c r="AO1529" s="197">
        <f t="shared" si="1251"/>
        <v>0</v>
      </c>
      <c r="AP1529" s="197">
        <f t="shared" si="1252"/>
        <v>9.6606468391550244</v>
      </c>
      <c r="AQ1529" s="197">
        <f t="shared" si="1253"/>
        <v>0</v>
      </c>
      <c r="AR1529" s="197" t="str">
        <f t="shared" si="1254"/>
        <v/>
      </c>
      <c r="AS1529" s="197" t="str">
        <f t="shared" si="1255"/>
        <v/>
      </c>
      <c r="AT1529" s="197" t="str">
        <f t="shared" si="1256"/>
        <v/>
      </c>
      <c r="AU1529" s="197" t="str">
        <f t="shared" si="1257"/>
        <v/>
      </c>
      <c r="AV1529" s="199">
        <f t="shared" ca="1" si="1249"/>
        <v>11.757382595670993</v>
      </c>
      <c r="AX1529" s="162">
        <f t="shared" si="1258"/>
        <v>0</v>
      </c>
      <c r="AY1529" s="162">
        <f t="shared" si="1259"/>
        <v>0</v>
      </c>
      <c r="AZ1529" s="162">
        <f t="shared" si="1260"/>
        <v>0.10836148911958181</v>
      </c>
      <c r="BA1529" s="162">
        <f t="shared" si="1261"/>
        <v>0</v>
      </c>
      <c r="BB1529" s="162" t="str">
        <f t="shared" si="1262"/>
        <v/>
      </c>
      <c r="BC1529" s="162" t="str">
        <f t="shared" si="1263"/>
        <v/>
      </c>
      <c r="BD1529" s="162" t="str">
        <f t="shared" si="1264"/>
        <v/>
      </c>
      <c r="BE1529" s="162" t="str">
        <f t="shared" si="1265"/>
        <v/>
      </c>
      <c r="BG1529" s="169">
        <f t="shared" si="1246"/>
        <v>37.280683098638598</v>
      </c>
      <c r="BH1529" s="169">
        <f t="shared" ca="1" si="1247"/>
        <v>2.1053219763523217</v>
      </c>
    </row>
    <row r="1530" spans="11:60" x14ac:dyDescent="0.25">
      <c r="K1530" s="199">
        <f t="shared" si="1220"/>
        <v>37.332069291744922</v>
      </c>
      <c r="L1530" s="201">
        <f t="shared" si="1221"/>
        <v>0.3130981817327444</v>
      </c>
      <c r="M1530" s="201">
        <f t="shared" si="1222"/>
        <v>0.31573140547947787</v>
      </c>
      <c r="N1530" s="201">
        <f t="shared" si="1223"/>
        <v>0.33186792923255548</v>
      </c>
      <c r="O1530" s="201">
        <f t="shared" si="1224"/>
        <v>0.31338747081592594</v>
      </c>
      <c r="P1530" s="201" t="str">
        <f t="shared" si="1225"/>
        <v/>
      </c>
      <c r="Q1530" s="201" t="str">
        <f t="shared" si="1226"/>
        <v/>
      </c>
      <c r="R1530" s="201" t="str">
        <f t="shared" si="1227"/>
        <v/>
      </c>
      <c r="S1530" s="201" t="str">
        <f t="shared" si="1228"/>
        <v/>
      </c>
      <c r="T1530" s="199">
        <f t="shared" si="1229"/>
        <v>0</v>
      </c>
      <c r="U1530" s="199">
        <f t="shared" si="1230"/>
        <v>0</v>
      </c>
      <c r="V1530" s="199">
        <f t="shared" si="1231"/>
        <v>0</v>
      </c>
      <c r="W1530" s="199">
        <f t="shared" si="1232"/>
        <v>0</v>
      </c>
      <c r="X1530" s="199" t="str">
        <f t="shared" si="1233"/>
        <v/>
      </c>
      <c r="Y1530" s="199" t="str">
        <f t="shared" si="1234"/>
        <v/>
      </c>
      <c r="Z1530" s="199" t="str">
        <f t="shared" si="1235"/>
        <v/>
      </c>
      <c r="AA1530" s="199" t="str">
        <f t="shared" si="1236"/>
        <v/>
      </c>
      <c r="AB1530" s="201">
        <f t="shared" ca="1" si="1237"/>
        <v>2.0681414641152713</v>
      </c>
      <c r="AD1530" s="162">
        <f t="shared" si="1238"/>
        <v>0</v>
      </c>
      <c r="AE1530" s="162">
        <f t="shared" si="1239"/>
        <v>0</v>
      </c>
      <c r="AF1530" s="162">
        <f t="shared" si="1240"/>
        <v>0</v>
      </c>
      <c r="AG1530" s="162">
        <f t="shared" si="1241"/>
        <v>0</v>
      </c>
      <c r="AH1530" s="162" t="str">
        <f t="shared" si="1242"/>
        <v/>
      </c>
      <c r="AI1530" s="162" t="str">
        <f t="shared" si="1243"/>
        <v/>
      </c>
      <c r="AJ1530" s="162" t="str">
        <f t="shared" si="1244"/>
        <v/>
      </c>
      <c r="AK1530" s="162" t="str">
        <f t="shared" si="1245"/>
        <v/>
      </c>
      <c r="AM1530" s="199">
        <f t="shared" si="1248"/>
        <v>16.286785431792023</v>
      </c>
      <c r="AN1530" s="197">
        <f t="shared" si="1250"/>
        <v>0</v>
      </c>
      <c r="AO1530" s="197">
        <f t="shared" si="1251"/>
        <v>0</v>
      </c>
      <c r="AP1530" s="197">
        <f t="shared" si="1252"/>
        <v>8.1404688383740069</v>
      </c>
      <c r="AQ1530" s="197">
        <f t="shared" si="1253"/>
        <v>0</v>
      </c>
      <c r="AR1530" s="197" t="str">
        <f t="shared" si="1254"/>
        <v/>
      </c>
      <c r="AS1530" s="197" t="str">
        <f t="shared" si="1255"/>
        <v/>
      </c>
      <c r="AT1530" s="197" t="str">
        <f t="shared" si="1256"/>
        <v/>
      </c>
      <c r="AU1530" s="197" t="str">
        <f t="shared" si="1257"/>
        <v/>
      </c>
      <c r="AV1530" s="199">
        <f t="shared" ca="1" si="1249"/>
        <v>10.321768136616159</v>
      </c>
      <c r="AX1530" s="162">
        <f t="shared" si="1258"/>
        <v>0</v>
      </c>
      <c r="AY1530" s="162">
        <f t="shared" si="1259"/>
        <v>0</v>
      </c>
      <c r="AZ1530" s="162">
        <f t="shared" si="1260"/>
        <v>9.1309965072164309E-2</v>
      </c>
      <c r="BA1530" s="162">
        <f t="shared" si="1261"/>
        <v>0</v>
      </c>
      <c r="BB1530" s="162" t="str">
        <f t="shared" si="1262"/>
        <v/>
      </c>
      <c r="BC1530" s="162" t="str">
        <f t="shared" si="1263"/>
        <v/>
      </c>
      <c r="BD1530" s="162" t="str">
        <f t="shared" si="1264"/>
        <v/>
      </c>
      <c r="BE1530" s="162" t="str">
        <f t="shared" si="1265"/>
        <v/>
      </c>
      <c r="BG1530" s="169">
        <f t="shared" si="1246"/>
        <v>37.30637619519176</v>
      </c>
      <c r="BH1530" s="169">
        <f t="shared" ca="1" si="1247"/>
        <v>2.1240621766819445</v>
      </c>
    </row>
    <row r="1531" spans="11:60" x14ac:dyDescent="0.25">
      <c r="K1531" s="199">
        <f t="shared" si="1220"/>
        <v>37.357762388298084</v>
      </c>
      <c r="L1531" s="201">
        <f t="shared" si="1221"/>
        <v>0.31331366568438429</v>
      </c>
      <c r="M1531" s="201">
        <f t="shared" si="1222"/>
        <v>0.31594870169797717</v>
      </c>
      <c r="N1531" s="201">
        <f t="shared" si="1223"/>
        <v>0.33209633111089859</v>
      </c>
      <c r="O1531" s="201">
        <f t="shared" si="1224"/>
        <v>0.31360315386535192</v>
      </c>
      <c r="P1531" s="201" t="str">
        <f t="shared" si="1225"/>
        <v/>
      </c>
      <c r="Q1531" s="201" t="str">
        <f t="shared" si="1226"/>
        <v/>
      </c>
      <c r="R1531" s="201" t="str">
        <f t="shared" si="1227"/>
        <v/>
      </c>
      <c r="S1531" s="201" t="str">
        <f t="shared" si="1228"/>
        <v/>
      </c>
      <c r="T1531" s="199">
        <f t="shared" si="1229"/>
        <v>0</v>
      </c>
      <c r="U1531" s="199">
        <f t="shared" si="1230"/>
        <v>0</v>
      </c>
      <c r="V1531" s="199">
        <f t="shared" si="1231"/>
        <v>0</v>
      </c>
      <c r="W1531" s="199">
        <f t="shared" si="1232"/>
        <v>0</v>
      </c>
      <c r="X1531" s="199" t="str">
        <f t="shared" si="1233"/>
        <v/>
      </c>
      <c r="Y1531" s="199" t="str">
        <f t="shared" si="1234"/>
        <v/>
      </c>
      <c r="Z1531" s="199" t="str">
        <f t="shared" si="1235"/>
        <v/>
      </c>
      <c r="AA1531" s="199" t="str">
        <f t="shared" si="1236"/>
        <v/>
      </c>
      <c r="AB1531" s="201">
        <f t="shared" ca="1" si="1237"/>
        <v>2.0318341257941097</v>
      </c>
      <c r="AD1531" s="162">
        <f t="shared" si="1238"/>
        <v>0</v>
      </c>
      <c r="AE1531" s="162">
        <f t="shared" si="1239"/>
        <v>0</v>
      </c>
      <c r="AF1531" s="162">
        <f t="shared" si="1240"/>
        <v>0</v>
      </c>
      <c r="AG1531" s="162">
        <f t="shared" si="1241"/>
        <v>0</v>
      </c>
      <c r="AH1531" s="162" t="str">
        <f t="shared" si="1242"/>
        <v/>
      </c>
      <c r="AI1531" s="162" t="str">
        <f t="shared" si="1243"/>
        <v/>
      </c>
      <c r="AJ1531" s="162" t="str">
        <f t="shared" si="1244"/>
        <v/>
      </c>
      <c r="AK1531" s="162" t="str">
        <f t="shared" si="1245"/>
        <v/>
      </c>
      <c r="AM1531" s="199">
        <f t="shared" si="1248"/>
        <v>16.298002226166535</v>
      </c>
      <c r="AN1531" s="197">
        <f t="shared" si="1250"/>
        <v>0</v>
      </c>
      <c r="AO1531" s="197">
        <f t="shared" si="1251"/>
        <v>0</v>
      </c>
      <c r="AP1531" s="197">
        <f t="shared" si="1252"/>
        <v>6.8556818076078141</v>
      </c>
      <c r="AQ1531" s="197">
        <f t="shared" si="1253"/>
        <v>0</v>
      </c>
      <c r="AR1531" s="197" t="str">
        <f t="shared" si="1254"/>
        <v/>
      </c>
      <c r="AS1531" s="197" t="str">
        <f t="shared" si="1255"/>
        <v/>
      </c>
      <c r="AT1531" s="197" t="str">
        <f t="shared" si="1256"/>
        <v/>
      </c>
      <c r="AU1531" s="197" t="str">
        <f t="shared" si="1257"/>
        <v/>
      </c>
      <c r="AV1531" s="199">
        <f t="shared" ca="1" si="1249"/>
        <v>9.0470847798934635</v>
      </c>
      <c r="AX1531" s="162">
        <f t="shared" si="1258"/>
        <v>0</v>
      </c>
      <c r="AY1531" s="162">
        <f t="shared" si="1259"/>
        <v>0</v>
      </c>
      <c r="AZ1531" s="162">
        <f t="shared" si="1260"/>
        <v>7.6898773133020015E-2</v>
      </c>
      <c r="BA1531" s="162">
        <f t="shared" si="1261"/>
        <v>0</v>
      </c>
      <c r="BB1531" s="162" t="str">
        <f t="shared" si="1262"/>
        <v/>
      </c>
      <c r="BC1531" s="162" t="str">
        <f t="shared" si="1263"/>
        <v/>
      </c>
      <c r="BD1531" s="162" t="str">
        <f t="shared" si="1264"/>
        <v/>
      </c>
      <c r="BE1531" s="162" t="str">
        <f t="shared" si="1265"/>
        <v/>
      </c>
      <c r="BG1531" s="169">
        <f t="shared" si="1246"/>
        <v>37.332069291744922</v>
      </c>
      <c r="BH1531" s="169">
        <f t="shared" ca="1" si="1247"/>
        <v>2.0681414641152713</v>
      </c>
    </row>
    <row r="1532" spans="11:60" x14ac:dyDescent="0.25">
      <c r="K1532" s="199">
        <f t="shared" si="1220"/>
        <v>37.383455484851247</v>
      </c>
      <c r="L1532" s="201">
        <f t="shared" si="1221"/>
        <v>0.31352914963602418</v>
      </c>
      <c r="M1532" s="201">
        <f t="shared" si="1222"/>
        <v>0.31616599791647643</v>
      </c>
      <c r="N1532" s="201">
        <f t="shared" si="1223"/>
        <v>0.3323247329892417</v>
      </c>
      <c r="O1532" s="201">
        <f t="shared" si="1224"/>
        <v>0.31381883691477791</v>
      </c>
      <c r="P1532" s="201" t="str">
        <f t="shared" si="1225"/>
        <v/>
      </c>
      <c r="Q1532" s="201" t="str">
        <f t="shared" si="1226"/>
        <v/>
      </c>
      <c r="R1532" s="201" t="str">
        <f t="shared" si="1227"/>
        <v/>
      </c>
      <c r="S1532" s="201" t="str">
        <f t="shared" si="1228"/>
        <v/>
      </c>
      <c r="T1532" s="199">
        <f t="shared" si="1229"/>
        <v>0</v>
      </c>
      <c r="U1532" s="199">
        <f t="shared" si="1230"/>
        <v>0</v>
      </c>
      <c r="V1532" s="199">
        <f t="shared" si="1231"/>
        <v>0</v>
      </c>
      <c r="W1532" s="199">
        <f t="shared" si="1232"/>
        <v>0</v>
      </c>
      <c r="X1532" s="199" t="str">
        <f t="shared" si="1233"/>
        <v/>
      </c>
      <c r="Y1532" s="199" t="str">
        <f t="shared" si="1234"/>
        <v/>
      </c>
      <c r="Z1532" s="199" t="str">
        <f t="shared" si="1235"/>
        <v/>
      </c>
      <c r="AA1532" s="199" t="str">
        <f t="shared" si="1236"/>
        <v/>
      </c>
      <c r="AB1532" s="201">
        <f t="shared" ca="1" si="1237"/>
        <v>2.0584270848422435</v>
      </c>
      <c r="AD1532" s="162">
        <f t="shared" si="1238"/>
        <v>0</v>
      </c>
      <c r="AE1532" s="162">
        <f t="shared" si="1239"/>
        <v>0</v>
      </c>
      <c r="AF1532" s="162">
        <f t="shared" si="1240"/>
        <v>0</v>
      </c>
      <c r="AG1532" s="162">
        <f t="shared" si="1241"/>
        <v>0</v>
      </c>
      <c r="AH1532" s="162" t="str">
        <f t="shared" si="1242"/>
        <v/>
      </c>
      <c r="AI1532" s="162" t="str">
        <f t="shared" si="1243"/>
        <v/>
      </c>
      <c r="AJ1532" s="162" t="str">
        <f t="shared" si="1244"/>
        <v/>
      </c>
      <c r="AK1532" s="162" t="str">
        <f t="shared" si="1245"/>
        <v/>
      </c>
      <c r="AM1532" s="199">
        <f t="shared" si="1248"/>
        <v>16.309219020541047</v>
      </c>
      <c r="AN1532" s="197">
        <f t="shared" si="1250"/>
        <v>0</v>
      </c>
      <c r="AO1532" s="197">
        <f t="shared" si="1251"/>
        <v>0</v>
      </c>
      <c r="AP1532" s="197">
        <f t="shared" si="1252"/>
        <v>5.7714441532580842</v>
      </c>
      <c r="AQ1532" s="197">
        <f t="shared" si="1253"/>
        <v>0</v>
      </c>
      <c r="AR1532" s="197" t="str">
        <f t="shared" si="1254"/>
        <v/>
      </c>
      <c r="AS1532" s="197" t="str">
        <f t="shared" si="1255"/>
        <v/>
      </c>
      <c r="AT1532" s="197" t="str">
        <f t="shared" si="1256"/>
        <v/>
      </c>
      <c r="AU1532" s="197" t="str">
        <f t="shared" si="1257"/>
        <v/>
      </c>
      <c r="AV1532" s="199">
        <f t="shared" ca="1" si="1249"/>
        <v>7.8386139623618654</v>
      </c>
      <c r="AX1532" s="162">
        <f t="shared" si="1258"/>
        <v>0</v>
      </c>
      <c r="AY1532" s="162">
        <f t="shared" si="1259"/>
        <v>0</v>
      </c>
      <c r="AZ1532" s="162">
        <f t="shared" si="1260"/>
        <v>6.4737102311075809E-2</v>
      </c>
      <c r="BA1532" s="162">
        <f t="shared" si="1261"/>
        <v>0</v>
      </c>
      <c r="BB1532" s="162" t="str">
        <f t="shared" si="1262"/>
        <v/>
      </c>
      <c r="BC1532" s="162" t="str">
        <f t="shared" si="1263"/>
        <v/>
      </c>
      <c r="BD1532" s="162" t="str">
        <f t="shared" si="1264"/>
        <v/>
      </c>
      <c r="BE1532" s="162" t="str">
        <f t="shared" si="1265"/>
        <v/>
      </c>
      <c r="BG1532" s="169">
        <f t="shared" si="1246"/>
        <v>37.357762388298084</v>
      </c>
      <c r="BH1532" s="169">
        <f t="shared" ca="1" si="1247"/>
        <v>2.0318341257941097</v>
      </c>
    </row>
    <row r="1533" spans="11:60" x14ac:dyDescent="0.25">
      <c r="K1533" s="199">
        <f t="shared" si="1220"/>
        <v>37.409148581404409</v>
      </c>
      <c r="L1533" s="201">
        <f t="shared" si="1221"/>
        <v>0.31374463358766408</v>
      </c>
      <c r="M1533" s="201">
        <f t="shared" si="1222"/>
        <v>0.31638329413497573</v>
      </c>
      <c r="N1533" s="201">
        <f t="shared" si="1223"/>
        <v>0.33255313486758487</v>
      </c>
      <c r="O1533" s="201">
        <f t="shared" si="1224"/>
        <v>0.31403451996420384</v>
      </c>
      <c r="P1533" s="201" t="str">
        <f t="shared" si="1225"/>
        <v/>
      </c>
      <c r="Q1533" s="201" t="str">
        <f t="shared" si="1226"/>
        <v/>
      </c>
      <c r="R1533" s="201" t="str">
        <f t="shared" si="1227"/>
        <v/>
      </c>
      <c r="S1533" s="201" t="str">
        <f t="shared" si="1228"/>
        <v/>
      </c>
      <c r="T1533" s="199">
        <f t="shared" si="1229"/>
        <v>0</v>
      </c>
      <c r="U1533" s="199">
        <f t="shared" si="1230"/>
        <v>0</v>
      </c>
      <c r="V1533" s="199">
        <f t="shared" si="1231"/>
        <v>0</v>
      </c>
      <c r="W1533" s="199">
        <f t="shared" si="1232"/>
        <v>0</v>
      </c>
      <c r="X1533" s="199" t="str">
        <f t="shared" si="1233"/>
        <v/>
      </c>
      <c r="Y1533" s="199" t="str">
        <f t="shared" si="1234"/>
        <v/>
      </c>
      <c r="Z1533" s="199" t="str">
        <f t="shared" si="1235"/>
        <v/>
      </c>
      <c r="AA1533" s="199" t="str">
        <f t="shared" si="1236"/>
        <v/>
      </c>
      <c r="AB1533" s="201">
        <f t="shared" ca="1" si="1237"/>
        <v>2.1454980209271692</v>
      </c>
      <c r="AD1533" s="162">
        <f t="shared" si="1238"/>
        <v>0</v>
      </c>
      <c r="AE1533" s="162">
        <f t="shared" si="1239"/>
        <v>0</v>
      </c>
      <c r="AF1533" s="162">
        <f t="shared" si="1240"/>
        <v>0</v>
      </c>
      <c r="AG1533" s="162">
        <f t="shared" si="1241"/>
        <v>0</v>
      </c>
      <c r="AH1533" s="162" t="str">
        <f t="shared" si="1242"/>
        <v/>
      </c>
      <c r="AI1533" s="162" t="str">
        <f t="shared" si="1243"/>
        <v/>
      </c>
      <c r="AJ1533" s="162" t="str">
        <f t="shared" si="1244"/>
        <v/>
      </c>
      <c r="AK1533" s="162" t="str">
        <f t="shared" si="1245"/>
        <v/>
      </c>
      <c r="AM1533" s="199">
        <f t="shared" si="1248"/>
        <v>16.320435814915559</v>
      </c>
      <c r="AN1533" s="197">
        <f t="shared" si="1250"/>
        <v>0</v>
      </c>
      <c r="AO1533" s="197">
        <f t="shared" si="1251"/>
        <v>0</v>
      </c>
      <c r="AP1533" s="197">
        <f t="shared" si="1252"/>
        <v>4.8573862908813856</v>
      </c>
      <c r="AQ1533" s="197">
        <f t="shared" si="1253"/>
        <v>0</v>
      </c>
      <c r="AR1533" s="197" t="str">
        <f t="shared" si="1254"/>
        <v/>
      </c>
      <c r="AS1533" s="197" t="str">
        <f t="shared" si="1255"/>
        <v/>
      </c>
      <c r="AT1533" s="197" t="str">
        <f t="shared" si="1256"/>
        <v/>
      </c>
      <c r="AU1533" s="197" t="str">
        <f t="shared" si="1257"/>
        <v/>
      </c>
      <c r="AV1533" s="199">
        <f t="shared" ca="1" si="1249"/>
        <v>6.8988724178775627</v>
      </c>
      <c r="AX1533" s="162">
        <f t="shared" si="1258"/>
        <v>0</v>
      </c>
      <c r="AY1533" s="162">
        <f t="shared" si="1259"/>
        <v>0</v>
      </c>
      <c r="AZ1533" s="162">
        <f t="shared" si="1260"/>
        <v>5.448430322239034E-2</v>
      </c>
      <c r="BA1533" s="162">
        <f t="shared" si="1261"/>
        <v>0</v>
      </c>
      <c r="BB1533" s="162" t="str">
        <f t="shared" si="1262"/>
        <v/>
      </c>
      <c r="BC1533" s="162" t="str">
        <f t="shared" si="1263"/>
        <v/>
      </c>
      <c r="BD1533" s="162" t="str">
        <f t="shared" si="1264"/>
        <v/>
      </c>
      <c r="BE1533" s="162" t="str">
        <f t="shared" si="1265"/>
        <v/>
      </c>
      <c r="BG1533" s="169">
        <f t="shared" si="1246"/>
        <v>37.383455484851247</v>
      </c>
      <c r="BH1533" s="169">
        <f t="shared" ca="1" si="1247"/>
        <v>2.0584270848422435</v>
      </c>
    </row>
    <row r="1534" spans="11:60" x14ac:dyDescent="0.25">
      <c r="K1534" s="199">
        <f t="shared" si="1220"/>
        <v>37.434841677957571</v>
      </c>
      <c r="L1534" s="201">
        <f t="shared" si="1221"/>
        <v>0.31396011753930392</v>
      </c>
      <c r="M1534" s="201">
        <f t="shared" si="1222"/>
        <v>0.31660059035347504</v>
      </c>
      <c r="N1534" s="201">
        <f t="shared" si="1223"/>
        <v>0.33278153674592797</v>
      </c>
      <c r="O1534" s="201">
        <f t="shared" si="1224"/>
        <v>0.31425020301362983</v>
      </c>
      <c r="P1534" s="201" t="str">
        <f t="shared" si="1225"/>
        <v/>
      </c>
      <c r="Q1534" s="201" t="str">
        <f t="shared" si="1226"/>
        <v/>
      </c>
      <c r="R1534" s="201" t="str">
        <f t="shared" si="1227"/>
        <v/>
      </c>
      <c r="S1534" s="201" t="str">
        <f t="shared" si="1228"/>
        <v/>
      </c>
      <c r="T1534" s="199">
        <f t="shared" si="1229"/>
        <v>0</v>
      </c>
      <c r="U1534" s="199">
        <f t="shared" si="1230"/>
        <v>0</v>
      </c>
      <c r="V1534" s="199">
        <f t="shared" si="1231"/>
        <v>0</v>
      </c>
      <c r="W1534" s="199">
        <f t="shared" si="1232"/>
        <v>0</v>
      </c>
      <c r="X1534" s="199" t="str">
        <f t="shared" si="1233"/>
        <v/>
      </c>
      <c r="Y1534" s="199" t="str">
        <f t="shared" si="1234"/>
        <v/>
      </c>
      <c r="Z1534" s="199" t="str">
        <f t="shared" si="1235"/>
        <v/>
      </c>
      <c r="AA1534" s="199" t="str">
        <f t="shared" si="1236"/>
        <v/>
      </c>
      <c r="AB1534" s="201">
        <f t="shared" ca="1" si="1237"/>
        <v>2.0236318768627166</v>
      </c>
      <c r="AD1534" s="162">
        <f t="shared" si="1238"/>
        <v>0</v>
      </c>
      <c r="AE1534" s="162">
        <f t="shared" si="1239"/>
        <v>0</v>
      </c>
      <c r="AF1534" s="162">
        <f t="shared" si="1240"/>
        <v>0</v>
      </c>
      <c r="AG1534" s="162">
        <f t="shared" si="1241"/>
        <v>0</v>
      </c>
      <c r="AH1534" s="162" t="str">
        <f t="shared" si="1242"/>
        <v/>
      </c>
      <c r="AI1534" s="162" t="str">
        <f t="shared" si="1243"/>
        <v/>
      </c>
      <c r="AJ1534" s="162" t="str">
        <f t="shared" si="1244"/>
        <v/>
      </c>
      <c r="AK1534" s="162" t="str">
        <f t="shared" si="1245"/>
        <v/>
      </c>
      <c r="AM1534" s="199">
        <f t="shared" si="1248"/>
        <v>16.331652609290071</v>
      </c>
      <c r="AN1534" s="197">
        <f t="shared" si="1250"/>
        <v>0</v>
      </c>
      <c r="AO1534" s="197">
        <f t="shared" si="1251"/>
        <v>0</v>
      </c>
      <c r="AP1534" s="197">
        <f t="shared" si="1252"/>
        <v>4.0873408880303623</v>
      </c>
      <c r="AQ1534" s="197">
        <f t="shared" si="1253"/>
        <v>0</v>
      </c>
      <c r="AR1534" s="197" t="str">
        <f t="shared" si="1254"/>
        <v/>
      </c>
      <c r="AS1534" s="197" t="str">
        <f t="shared" si="1255"/>
        <v/>
      </c>
      <c r="AT1534" s="197" t="str">
        <f t="shared" si="1256"/>
        <v/>
      </c>
      <c r="AU1534" s="197" t="str">
        <f t="shared" si="1257"/>
        <v/>
      </c>
      <c r="AV1534" s="199">
        <f t="shared" ca="1" si="1249"/>
        <v>6.165839303237175</v>
      </c>
      <c r="AX1534" s="162">
        <f t="shared" si="1258"/>
        <v>0</v>
      </c>
      <c r="AY1534" s="162">
        <f t="shared" si="1259"/>
        <v>0</v>
      </c>
      <c r="AZ1534" s="162">
        <f t="shared" si="1260"/>
        <v>4.5846862279572104E-2</v>
      </c>
      <c r="BA1534" s="162">
        <f t="shared" si="1261"/>
        <v>0</v>
      </c>
      <c r="BB1534" s="162" t="str">
        <f t="shared" si="1262"/>
        <v/>
      </c>
      <c r="BC1534" s="162" t="str">
        <f t="shared" si="1263"/>
        <v/>
      </c>
      <c r="BD1534" s="162" t="str">
        <f t="shared" si="1264"/>
        <v/>
      </c>
      <c r="BE1534" s="162" t="str">
        <f t="shared" si="1265"/>
        <v/>
      </c>
      <c r="BG1534" s="169">
        <f t="shared" si="1246"/>
        <v>37.409148581404409</v>
      </c>
      <c r="BH1534" s="169">
        <f t="shared" ca="1" si="1247"/>
        <v>2.1454980209271692</v>
      </c>
    </row>
    <row r="1535" spans="11:60" x14ac:dyDescent="0.25">
      <c r="K1535" s="199">
        <f t="shared" si="1220"/>
        <v>37.460534774510734</v>
      </c>
      <c r="L1535" s="201">
        <f t="shared" si="1221"/>
        <v>0.31417560149094381</v>
      </c>
      <c r="M1535" s="201">
        <f t="shared" si="1222"/>
        <v>0.31681788657197435</v>
      </c>
      <c r="N1535" s="201">
        <f t="shared" si="1223"/>
        <v>0.33300993862427108</v>
      </c>
      <c r="O1535" s="201">
        <f t="shared" si="1224"/>
        <v>0.31446588606305576</v>
      </c>
      <c r="P1535" s="201" t="str">
        <f t="shared" si="1225"/>
        <v/>
      </c>
      <c r="Q1535" s="201" t="str">
        <f t="shared" si="1226"/>
        <v/>
      </c>
      <c r="R1535" s="201" t="str">
        <f t="shared" si="1227"/>
        <v/>
      </c>
      <c r="S1535" s="201" t="str">
        <f t="shared" si="1228"/>
        <v/>
      </c>
      <c r="T1535" s="199">
        <f t="shared" si="1229"/>
        <v>0</v>
      </c>
      <c r="U1535" s="199">
        <f t="shared" si="1230"/>
        <v>0</v>
      </c>
      <c r="V1535" s="199">
        <f t="shared" si="1231"/>
        <v>0</v>
      </c>
      <c r="W1535" s="199">
        <f t="shared" si="1232"/>
        <v>0</v>
      </c>
      <c r="X1535" s="199" t="str">
        <f t="shared" si="1233"/>
        <v/>
      </c>
      <c r="Y1535" s="199" t="str">
        <f t="shared" si="1234"/>
        <v/>
      </c>
      <c r="Z1535" s="199" t="str">
        <f t="shared" si="1235"/>
        <v/>
      </c>
      <c r="AA1535" s="199" t="str">
        <f t="shared" si="1236"/>
        <v/>
      </c>
      <c r="AB1535" s="201">
        <f t="shared" ca="1" si="1237"/>
        <v>2.0594960580580834</v>
      </c>
      <c r="AD1535" s="162">
        <f t="shared" si="1238"/>
        <v>0</v>
      </c>
      <c r="AE1535" s="162">
        <f t="shared" si="1239"/>
        <v>0</v>
      </c>
      <c r="AF1535" s="162">
        <f t="shared" si="1240"/>
        <v>0</v>
      </c>
      <c r="AG1535" s="162">
        <f t="shared" si="1241"/>
        <v>0</v>
      </c>
      <c r="AH1535" s="162" t="str">
        <f t="shared" si="1242"/>
        <v/>
      </c>
      <c r="AI1535" s="162" t="str">
        <f t="shared" si="1243"/>
        <v/>
      </c>
      <c r="AJ1535" s="162" t="str">
        <f t="shared" si="1244"/>
        <v/>
      </c>
      <c r="AK1535" s="162" t="str">
        <f t="shared" si="1245"/>
        <v/>
      </c>
      <c r="AM1535" s="199">
        <f t="shared" si="1248"/>
        <v>16.342869403664583</v>
      </c>
      <c r="AN1535" s="197">
        <f t="shared" si="1250"/>
        <v>0</v>
      </c>
      <c r="AO1535" s="197">
        <f t="shared" si="1251"/>
        <v>0</v>
      </c>
      <c r="AP1535" s="197">
        <f t="shared" si="1252"/>
        <v>3.438934322818588</v>
      </c>
      <c r="AQ1535" s="197">
        <f t="shared" si="1253"/>
        <v>0</v>
      </c>
      <c r="AR1535" s="197" t="str">
        <f t="shared" si="1254"/>
        <v/>
      </c>
      <c r="AS1535" s="197" t="str">
        <f t="shared" si="1255"/>
        <v/>
      </c>
      <c r="AT1535" s="197" t="str">
        <f t="shared" si="1256"/>
        <v/>
      </c>
      <c r="AU1535" s="197" t="str">
        <f t="shared" si="1257"/>
        <v/>
      </c>
      <c r="AV1535" s="199">
        <f t="shared" ca="1" si="1249"/>
        <v>5.6077545575468495</v>
      </c>
      <c r="AX1535" s="162">
        <f t="shared" si="1258"/>
        <v>0</v>
      </c>
      <c r="AY1535" s="162">
        <f t="shared" si="1259"/>
        <v>0</v>
      </c>
      <c r="AZ1535" s="162">
        <f t="shared" si="1260"/>
        <v>3.857381916650799E-2</v>
      </c>
      <c r="BA1535" s="162">
        <f t="shared" si="1261"/>
        <v>0</v>
      </c>
      <c r="BB1535" s="162" t="str">
        <f t="shared" si="1262"/>
        <v/>
      </c>
      <c r="BC1535" s="162" t="str">
        <f t="shared" si="1263"/>
        <v/>
      </c>
      <c r="BD1535" s="162" t="str">
        <f t="shared" si="1264"/>
        <v/>
      </c>
      <c r="BE1535" s="162" t="str">
        <f t="shared" si="1265"/>
        <v/>
      </c>
      <c r="BG1535" s="169">
        <f t="shared" si="1246"/>
        <v>37.434841677957571</v>
      </c>
      <c r="BH1535" s="169">
        <f t="shared" ca="1" si="1247"/>
        <v>2.0236318768627166</v>
      </c>
    </row>
    <row r="1536" spans="11:60" x14ac:dyDescent="0.25">
      <c r="K1536" s="199">
        <f t="shared" si="1220"/>
        <v>37.486227871063896</v>
      </c>
      <c r="L1536" s="201">
        <f t="shared" si="1221"/>
        <v>0.31439108544258371</v>
      </c>
      <c r="M1536" s="201">
        <f t="shared" si="1222"/>
        <v>0.31703518279047366</v>
      </c>
      <c r="N1536" s="201">
        <f t="shared" si="1223"/>
        <v>0.33323834050261425</v>
      </c>
      <c r="O1536" s="201">
        <f t="shared" si="1224"/>
        <v>0.31468156911248174</v>
      </c>
      <c r="P1536" s="201" t="str">
        <f t="shared" si="1225"/>
        <v/>
      </c>
      <c r="Q1536" s="201" t="str">
        <f t="shared" si="1226"/>
        <v/>
      </c>
      <c r="R1536" s="201" t="str">
        <f t="shared" si="1227"/>
        <v/>
      </c>
      <c r="S1536" s="201" t="str">
        <f t="shared" si="1228"/>
        <v/>
      </c>
      <c r="T1536" s="199">
        <f t="shared" si="1229"/>
        <v>0</v>
      </c>
      <c r="U1536" s="199">
        <f t="shared" si="1230"/>
        <v>0</v>
      </c>
      <c r="V1536" s="199">
        <f t="shared" si="1231"/>
        <v>0</v>
      </c>
      <c r="W1536" s="199">
        <f t="shared" si="1232"/>
        <v>0</v>
      </c>
      <c r="X1536" s="199" t="str">
        <f t="shared" si="1233"/>
        <v/>
      </c>
      <c r="Y1536" s="199" t="str">
        <f t="shared" si="1234"/>
        <v/>
      </c>
      <c r="Z1536" s="199" t="str">
        <f t="shared" si="1235"/>
        <v/>
      </c>
      <c r="AA1536" s="199" t="str">
        <f t="shared" si="1236"/>
        <v/>
      </c>
      <c r="AB1536" s="201">
        <f t="shared" ca="1" si="1237"/>
        <v>2.0454409884765092</v>
      </c>
      <c r="AD1536" s="162">
        <f t="shared" si="1238"/>
        <v>0</v>
      </c>
      <c r="AE1536" s="162">
        <f t="shared" si="1239"/>
        <v>0</v>
      </c>
      <c r="AF1536" s="162">
        <f t="shared" si="1240"/>
        <v>0</v>
      </c>
      <c r="AG1536" s="162">
        <f t="shared" si="1241"/>
        <v>0</v>
      </c>
      <c r="AH1536" s="162" t="str">
        <f t="shared" si="1242"/>
        <v/>
      </c>
      <c r="AI1536" s="162" t="str">
        <f t="shared" si="1243"/>
        <v/>
      </c>
      <c r="AJ1536" s="162" t="str">
        <f t="shared" si="1244"/>
        <v/>
      </c>
      <c r="AK1536" s="162" t="str">
        <f t="shared" si="1245"/>
        <v/>
      </c>
      <c r="AM1536" s="199">
        <f t="shared" si="1248"/>
        <v>16.354086198039095</v>
      </c>
      <c r="AN1536" s="197">
        <f t="shared" si="1250"/>
        <v>0</v>
      </c>
      <c r="AO1536" s="197">
        <f t="shared" si="1251"/>
        <v>0</v>
      </c>
      <c r="AP1536" s="197">
        <f t="shared" si="1252"/>
        <v>2.8931356586268691</v>
      </c>
      <c r="AQ1536" s="197">
        <f t="shared" si="1253"/>
        <v>0</v>
      </c>
      <c r="AR1536" s="197" t="str">
        <f t="shared" si="1254"/>
        <v/>
      </c>
      <c r="AS1536" s="197" t="str">
        <f t="shared" si="1255"/>
        <v/>
      </c>
      <c r="AT1536" s="197" t="str">
        <f t="shared" si="1256"/>
        <v/>
      </c>
      <c r="AU1536" s="197" t="str">
        <f t="shared" si="1257"/>
        <v/>
      </c>
      <c r="AV1536" s="199">
        <f t="shared" ca="1" si="1249"/>
        <v>4.940568781918417</v>
      </c>
      <c r="AX1536" s="162">
        <f t="shared" si="1258"/>
        <v>0</v>
      </c>
      <c r="AY1536" s="162">
        <f t="shared" si="1259"/>
        <v>0</v>
      </c>
      <c r="AZ1536" s="162">
        <f t="shared" si="1260"/>
        <v>3.2451707780386113E-2</v>
      </c>
      <c r="BA1536" s="162">
        <f t="shared" si="1261"/>
        <v>0</v>
      </c>
      <c r="BB1536" s="162" t="str">
        <f t="shared" si="1262"/>
        <v/>
      </c>
      <c r="BC1536" s="162" t="str">
        <f t="shared" si="1263"/>
        <v/>
      </c>
      <c r="BD1536" s="162" t="str">
        <f t="shared" si="1264"/>
        <v/>
      </c>
      <c r="BE1536" s="162" t="str">
        <f t="shared" si="1265"/>
        <v/>
      </c>
      <c r="BG1536" s="169">
        <f t="shared" si="1246"/>
        <v>37.460534774510734</v>
      </c>
      <c r="BH1536" s="169">
        <f t="shared" ca="1" si="1247"/>
        <v>2.0594960580580834</v>
      </c>
    </row>
    <row r="1537" spans="11:60" x14ac:dyDescent="0.25">
      <c r="K1537" s="199">
        <f t="shared" si="1220"/>
        <v>37.511920967617058</v>
      </c>
      <c r="L1537" s="201">
        <f t="shared" si="1221"/>
        <v>0.31460656939422355</v>
      </c>
      <c r="M1537" s="201">
        <f t="shared" si="1222"/>
        <v>0.31725247900897291</v>
      </c>
      <c r="N1537" s="201">
        <f t="shared" si="1223"/>
        <v>0.33346674238095736</v>
      </c>
      <c r="O1537" s="201">
        <f t="shared" si="1224"/>
        <v>0.31489725216190767</v>
      </c>
      <c r="P1537" s="201" t="str">
        <f t="shared" si="1225"/>
        <v/>
      </c>
      <c r="Q1537" s="201" t="str">
        <f t="shared" si="1226"/>
        <v/>
      </c>
      <c r="R1537" s="201" t="str">
        <f t="shared" si="1227"/>
        <v/>
      </c>
      <c r="S1537" s="201" t="str">
        <f t="shared" si="1228"/>
        <v/>
      </c>
      <c r="T1537" s="199">
        <f t="shared" si="1229"/>
        <v>0</v>
      </c>
      <c r="U1537" s="199">
        <f t="shared" si="1230"/>
        <v>0</v>
      </c>
      <c r="V1537" s="199">
        <f t="shared" si="1231"/>
        <v>0</v>
      </c>
      <c r="W1537" s="199">
        <f t="shared" si="1232"/>
        <v>0</v>
      </c>
      <c r="X1537" s="199" t="str">
        <f t="shared" si="1233"/>
        <v/>
      </c>
      <c r="Y1537" s="199" t="str">
        <f t="shared" si="1234"/>
        <v/>
      </c>
      <c r="Z1537" s="199" t="str">
        <f t="shared" si="1235"/>
        <v/>
      </c>
      <c r="AA1537" s="199" t="str">
        <f t="shared" si="1236"/>
        <v/>
      </c>
      <c r="AB1537" s="201">
        <f t="shared" ca="1" si="1237"/>
        <v>2.0653809178090121</v>
      </c>
      <c r="AD1537" s="162">
        <f t="shared" si="1238"/>
        <v>0</v>
      </c>
      <c r="AE1537" s="162">
        <f t="shared" si="1239"/>
        <v>0</v>
      </c>
      <c r="AF1537" s="162">
        <f t="shared" si="1240"/>
        <v>0</v>
      </c>
      <c r="AG1537" s="162">
        <f t="shared" si="1241"/>
        <v>0</v>
      </c>
      <c r="AH1537" s="162" t="str">
        <f t="shared" si="1242"/>
        <v/>
      </c>
      <c r="AI1537" s="162" t="str">
        <f t="shared" si="1243"/>
        <v/>
      </c>
      <c r="AJ1537" s="162" t="str">
        <f t="shared" si="1244"/>
        <v/>
      </c>
      <c r="AK1537" s="162" t="str">
        <f t="shared" si="1245"/>
        <v/>
      </c>
      <c r="AM1537" s="199">
        <f t="shared" si="1248"/>
        <v>16.365302992413607</v>
      </c>
      <c r="AN1537" s="197">
        <f t="shared" si="1250"/>
        <v>0</v>
      </c>
      <c r="AO1537" s="197">
        <f t="shared" si="1251"/>
        <v>0</v>
      </c>
      <c r="AP1537" s="197">
        <f t="shared" si="1252"/>
        <v>2.4338141523103483</v>
      </c>
      <c r="AQ1537" s="197">
        <f t="shared" si="1253"/>
        <v>0</v>
      </c>
      <c r="AR1537" s="197" t="str">
        <f t="shared" si="1254"/>
        <v/>
      </c>
      <c r="AS1537" s="197" t="str">
        <f t="shared" si="1255"/>
        <v/>
      </c>
      <c r="AT1537" s="197" t="str">
        <f t="shared" si="1256"/>
        <v/>
      </c>
      <c r="AU1537" s="197" t="str">
        <f t="shared" si="1257"/>
        <v/>
      </c>
      <c r="AV1537" s="199">
        <f t="shared" ca="1" si="1249"/>
        <v>4.5610370821778572</v>
      </c>
      <c r="AX1537" s="162">
        <f t="shared" si="1258"/>
        <v>0</v>
      </c>
      <c r="AY1537" s="162">
        <f t="shared" si="1259"/>
        <v>0</v>
      </c>
      <c r="AZ1537" s="162">
        <f t="shared" si="1260"/>
        <v>2.7299592892242559E-2</v>
      </c>
      <c r="BA1537" s="162">
        <f t="shared" si="1261"/>
        <v>0</v>
      </c>
      <c r="BB1537" s="162" t="str">
        <f t="shared" si="1262"/>
        <v/>
      </c>
      <c r="BC1537" s="162" t="str">
        <f t="shared" si="1263"/>
        <v/>
      </c>
      <c r="BD1537" s="162" t="str">
        <f t="shared" si="1264"/>
        <v/>
      </c>
      <c r="BE1537" s="162" t="str">
        <f t="shared" si="1265"/>
        <v/>
      </c>
      <c r="BG1537" s="169">
        <f t="shared" si="1246"/>
        <v>37.486227871063896</v>
      </c>
      <c r="BH1537" s="169">
        <f t="shared" ca="1" si="1247"/>
        <v>2.0454409884765092</v>
      </c>
    </row>
    <row r="1538" spans="11:60" x14ac:dyDescent="0.25">
      <c r="K1538" s="199">
        <f t="shared" si="1220"/>
        <v>37.537614064170221</v>
      </c>
      <c r="L1538" s="201">
        <f t="shared" si="1221"/>
        <v>0.31482205334586344</v>
      </c>
      <c r="M1538" s="201">
        <f t="shared" si="1222"/>
        <v>0.31746977522747222</v>
      </c>
      <c r="N1538" s="201">
        <f t="shared" si="1223"/>
        <v>0.33369514425930047</v>
      </c>
      <c r="O1538" s="201">
        <f t="shared" si="1224"/>
        <v>0.31511293521133366</v>
      </c>
      <c r="P1538" s="201" t="str">
        <f t="shared" si="1225"/>
        <v/>
      </c>
      <c r="Q1538" s="201" t="str">
        <f t="shared" si="1226"/>
        <v/>
      </c>
      <c r="R1538" s="201" t="str">
        <f t="shared" si="1227"/>
        <v/>
      </c>
      <c r="S1538" s="201" t="str">
        <f t="shared" si="1228"/>
        <v/>
      </c>
      <c r="T1538" s="199">
        <f t="shared" si="1229"/>
        <v>0</v>
      </c>
      <c r="U1538" s="199">
        <f t="shared" si="1230"/>
        <v>0</v>
      </c>
      <c r="V1538" s="199">
        <f t="shared" si="1231"/>
        <v>0</v>
      </c>
      <c r="W1538" s="199">
        <f t="shared" si="1232"/>
        <v>0</v>
      </c>
      <c r="X1538" s="199" t="str">
        <f t="shared" si="1233"/>
        <v/>
      </c>
      <c r="Y1538" s="199" t="str">
        <f t="shared" si="1234"/>
        <v/>
      </c>
      <c r="Z1538" s="199" t="str">
        <f t="shared" si="1235"/>
        <v/>
      </c>
      <c r="AA1538" s="199" t="str">
        <f t="shared" si="1236"/>
        <v/>
      </c>
      <c r="AB1538" s="201">
        <f t="shared" ca="1" si="1237"/>
        <v>2.0115846571190987</v>
      </c>
      <c r="AD1538" s="162">
        <f t="shared" si="1238"/>
        <v>0</v>
      </c>
      <c r="AE1538" s="162">
        <f t="shared" si="1239"/>
        <v>0</v>
      </c>
      <c r="AF1538" s="162">
        <f t="shared" si="1240"/>
        <v>0</v>
      </c>
      <c r="AG1538" s="162">
        <f t="shared" si="1241"/>
        <v>0</v>
      </c>
      <c r="AH1538" s="162" t="str">
        <f t="shared" si="1242"/>
        <v/>
      </c>
      <c r="AI1538" s="162" t="str">
        <f t="shared" si="1243"/>
        <v/>
      </c>
      <c r="AJ1538" s="162" t="str">
        <f t="shared" si="1244"/>
        <v/>
      </c>
      <c r="AK1538" s="162" t="str">
        <f t="shared" si="1245"/>
        <v/>
      </c>
      <c r="AM1538" s="199">
        <f t="shared" si="1248"/>
        <v>16.376519786788119</v>
      </c>
      <c r="AN1538" s="197">
        <f t="shared" si="1250"/>
        <v>0</v>
      </c>
      <c r="AO1538" s="197">
        <f t="shared" si="1251"/>
        <v>0</v>
      </c>
      <c r="AP1538" s="197">
        <f t="shared" si="1252"/>
        <v>2.0473301076900219</v>
      </c>
      <c r="AQ1538" s="197">
        <f t="shared" si="1253"/>
        <v>0</v>
      </c>
      <c r="AR1538" s="197" t="str">
        <f t="shared" si="1254"/>
        <v/>
      </c>
      <c r="AS1538" s="197" t="str">
        <f t="shared" si="1255"/>
        <v/>
      </c>
      <c r="AT1538" s="197" t="str">
        <f t="shared" si="1256"/>
        <v/>
      </c>
      <c r="AU1538" s="197" t="str">
        <f t="shared" si="1257"/>
        <v/>
      </c>
      <c r="AV1538" s="199">
        <f t="shared" ca="1" si="1249"/>
        <v>4.1734996471568504</v>
      </c>
      <c r="AX1538" s="162">
        <f t="shared" si="1258"/>
        <v>0</v>
      </c>
      <c r="AY1538" s="162">
        <f t="shared" si="1259"/>
        <v>0</v>
      </c>
      <c r="AZ1538" s="162">
        <f t="shared" si="1260"/>
        <v>2.2964480834706612E-2</v>
      </c>
      <c r="BA1538" s="162">
        <f t="shared" si="1261"/>
        <v>0</v>
      </c>
      <c r="BB1538" s="162" t="str">
        <f t="shared" si="1262"/>
        <v/>
      </c>
      <c r="BC1538" s="162" t="str">
        <f t="shared" si="1263"/>
        <v/>
      </c>
      <c r="BD1538" s="162" t="str">
        <f t="shared" si="1264"/>
        <v/>
      </c>
      <c r="BE1538" s="162" t="str">
        <f t="shared" si="1265"/>
        <v/>
      </c>
      <c r="BG1538" s="169">
        <f t="shared" si="1246"/>
        <v>37.511920967617058</v>
      </c>
      <c r="BH1538" s="169">
        <f t="shared" ca="1" si="1247"/>
        <v>2.0653809178090121</v>
      </c>
    </row>
    <row r="1539" spans="11:60" x14ac:dyDescent="0.25">
      <c r="K1539" s="199">
        <f t="shared" si="1220"/>
        <v>37.563307160723383</v>
      </c>
      <c r="L1539" s="201">
        <f t="shared" si="1221"/>
        <v>0.31503753729750333</v>
      </c>
      <c r="M1539" s="201">
        <f t="shared" si="1222"/>
        <v>0.31768707144597153</v>
      </c>
      <c r="N1539" s="201">
        <f t="shared" si="1223"/>
        <v>0.33392354613764358</v>
      </c>
      <c r="O1539" s="201">
        <f t="shared" si="1224"/>
        <v>0.31532861826075964</v>
      </c>
      <c r="P1539" s="201" t="str">
        <f t="shared" si="1225"/>
        <v/>
      </c>
      <c r="Q1539" s="201" t="str">
        <f t="shared" si="1226"/>
        <v/>
      </c>
      <c r="R1539" s="201" t="str">
        <f t="shared" si="1227"/>
        <v/>
      </c>
      <c r="S1539" s="201" t="str">
        <f t="shared" si="1228"/>
        <v/>
      </c>
      <c r="T1539" s="199">
        <f t="shared" si="1229"/>
        <v>0</v>
      </c>
      <c r="U1539" s="199">
        <f t="shared" si="1230"/>
        <v>0</v>
      </c>
      <c r="V1539" s="199">
        <f t="shared" si="1231"/>
        <v>0</v>
      </c>
      <c r="W1539" s="199">
        <f t="shared" si="1232"/>
        <v>0</v>
      </c>
      <c r="X1539" s="199" t="str">
        <f t="shared" si="1233"/>
        <v/>
      </c>
      <c r="Y1539" s="199" t="str">
        <f t="shared" si="1234"/>
        <v/>
      </c>
      <c r="Z1539" s="199" t="str">
        <f t="shared" si="1235"/>
        <v/>
      </c>
      <c r="AA1539" s="199" t="str">
        <f t="shared" si="1236"/>
        <v/>
      </c>
      <c r="AB1539" s="201">
        <f t="shared" ca="1" si="1237"/>
        <v>2.1136499747040065</v>
      </c>
      <c r="AD1539" s="162">
        <f t="shared" si="1238"/>
        <v>0</v>
      </c>
      <c r="AE1539" s="162">
        <f t="shared" si="1239"/>
        <v>0</v>
      </c>
      <c r="AF1539" s="162">
        <f t="shared" si="1240"/>
        <v>0</v>
      </c>
      <c r="AG1539" s="162">
        <f t="shared" si="1241"/>
        <v>0</v>
      </c>
      <c r="AH1539" s="162" t="str">
        <f t="shared" si="1242"/>
        <v/>
      </c>
      <c r="AI1539" s="162" t="str">
        <f t="shared" si="1243"/>
        <v/>
      </c>
      <c r="AJ1539" s="162" t="str">
        <f t="shared" si="1244"/>
        <v/>
      </c>
      <c r="AK1539" s="162" t="str">
        <f t="shared" si="1245"/>
        <v/>
      </c>
      <c r="AM1539" s="199">
        <f t="shared" si="1248"/>
        <v>16.387736581162631</v>
      </c>
      <c r="AN1539" s="197">
        <f t="shared" si="1250"/>
        <v>0</v>
      </c>
      <c r="AO1539" s="197">
        <f t="shared" si="1251"/>
        <v>0</v>
      </c>
      <c r="AP1539" s="197">
        <f t="shared" si="1252"/>
        <v>1.7221691554627978</v>
      </c>
      <c r="AQ1539" s="197">
        <f t="shared" si="1253"/>
        <v>0</v>
      </c>
      <c r="AR1539" s="197" t="str">
        <f t="shared" si="1254"/>
        <v/>
      </c>
      <c r="AS1539" s="197" t="str">
        <f t="shared" si="1255"/>
        <v/>
      </c>
      <c r="AT1539" s="197" t="str">
        <f t="shared" si="1256"/>
        <v/>
      </c>
      <c r="AU1539" s="197" t="str">
        <f t="shared" si="1257"/>
        <v/>
      </c>
      <c r="AV1539" s="199">
        <f t="shared" ca="1" si="1249"/>
        <v>3.8538284424589002</v>
      </c>
      <c r="AX1539" s="162">
        <f t="shared" si="1258"/>
        <v>0</v>
      </c>
      <c r="AY1539" s="162">
        <f t="shared" si="1259"/>
        <v>0</v>
      </c>
      <c r="AZ1539" s="162">
        <f t="shared" si="1260"/>
        <v>1.9317217294953299E-2</v>
      </c>
      <c r="BA1539" s="162">
        <f t="shared" si="1261"/>
        <v>0</v>
      </c>
      <c r="BB1539" s="162" t="str">
        <f t="shared" si="1262"/>
        <v/>
      </c>
      <c r="BC1539" s="162" t="str">
        <f t="shared" si="1263"/>
        <v/>
      </c>
      <c r="BD1539" s="162" t="str">
        <f t="shared" si="1264"/>
        <v/>
      </c>
      <c r="BE1539" s="162" t="str">
        <f t="shared" si="1265"/>
        <v/>
      </c>
      <c r="BG1539" s="169">
        <f t="shared" si="1246"/>
        <v>37.537614064170221</v>
      </c>
      <c r="BH1539" s="169">
        <f t="shared" ca="1" si="1247"/>
        <v>2.0115846571190987</v>
      </c>
    </row>
    <row r="1540" spans="11:60" x14ac:dyDescent="0.25">
      <c r="K1540" s="199">
        <f t="shared" si="1220"/>
        <v>37.589000257276545</v>
      </c>
      <c r="L1540" s="201">
        <f t="shared" si="1221"/>
        <v>0.31525302124914317</v>
      </c>
      <c r="M1540" s="201">
        <f t="shared" si="1222"/>
        <v>0.31790436766447083</v>
      </c>
      <c r="N1540" s="201">
        <f t="shared" si="1223"/>
        <v>0.33415194801598669</v>
      </c>
      <c r="O1540" s="201">
        <f t="shared" si="1224"/>
        <v>0.31554430131018557</v>
      </c>
      <c r="P1540" s="201" t="str">
        <f t="shared" si="1225"/>
        <v/>
      </c>
      <c r="Q1540" s="201" t="str">
        <f t="shared" si="1226"/>
        <v/>
      </c>
      <c r="R1540" s="201" t="str">
        <f t="shared" si="1227"/>
        <v/>
      </c>
      <c r="S1540" s="201" t="str">
        <f t="shared" si="1228"/>
        <v/>
      </c>
      <c r="T1540" s="199">
        <f t="shared" si="1229"/>
        <v>0</v>
      </c>
      <c r="U1540" s="199">
        <f t="shared" si="1230"/>
        <v>0</v>
      </c>
      <c r="V1540" s="199">
        <f t="shared" si="1231"/>
        <v>0</v>
      </c>
      <c r="W1540" s="199">
        <f t="shared" si="1232"/>
        <v>0</v>
      </c>
      <c r="X1540" s="199" t="str">
        <f t="shared" si="1233"/>
        <v/>
      </c>
      <c r="Y1540" s="199" t="str">
        <f t="shared" si="1234"/>
        <v/>
      </c>
      <c r="Z1540" s="199" t="str">
        <f t="shared" si="1235"/>
        <v/>
      </c>
      <c r="AA1540" s="199" t="str">
        <f t="shared" si="1236"/>
        <v/>
      </c>
      <c r="AB1540" s="201">
        <f t="shared" ca="1" si="1237"/>
        <v>2.0812985749046633</v>
      </c>
      <c r="AD1540" s="162">
        <f t="shared" si="1238"/>
        <v>0</v>
      </c>
      <c r="AE1540" s="162">
        <f t="shared" si="1239"/>
        <v>0</v>
      </c>
      <c r="AF1540" s="162">
        <f t="shared" si="1240"/>
        <v>0</v>
      </c>
      <c r="AG1540" s="162">
        <f t="shared" si="1241"/>
        <v>0</v>
      </c>
      <c r="AH1540" s="162" t="str">
        <f t="shared" si="1242"/>
        <v/>
      </c>
      <c r="AI1540" s="162" t="str">
        <f t="shared" si="1243"/>
        <v/>
      </c>
      <c r="AJ1540" s="162" t="str">
        <f t="shared" si="1244"/>
        <v/>
      </c>
      <c r="AK1540" s="162" t="str">
        <f t="shared" si="1245"/>
        <v/>
      </c>
      <c r="AM1540" s="199">
        <f t="shared" si="1248"/>
        <v>16.398953375537143</v>
      </c>
      <c r="AN1540" s="197">
        <f t="shared" si="1250"/>
        <v>0</v>
      </c>
      <c r="AO1540" s="197">
        <f t="shared" si="1251"/>
        <v>0</v>
      </c>
      <c r="AP1540" s="197">
        <f t="shared" si="1252"/>
        <v>1.4486220628291595</v>
      </c>
      <c r="AQ1540" s="197">
        <f t="shared" si="1253"/>
        <v>0</v>
      </c>
      <c r="AR1540" s="197" t="str">
        <f t="shared" si="1254"/>
        <v/>
      </c>
      <c r="AS1540" s="197" t="str">
        <f t="shared" si="1255"/>
        <v/>
      </c>
      <c r="AT1540" s="197" t="str">
        <f t="shared" si="1256"/>
        <v/>
      </c>
      <c r="AU1540" s="197" t="str">
        <f t="shared" si="1257"/>
        <v/>
      </c>
      <c r="AV1540" s="199">
        <f t="shared" ca="1" si="1249"/>
        <v>3.5620388734271886</v>
      </c>
      <c r="AX1540" s="162">
        <f t="shared" si="1258"/>
        <v>0</v>
      </c>
      <c r="AY1540" s="162">
        <f t="shared" si="1259"/>
        <v>0</v>
      </c>
      <c r="AZ1540" s="162">
        <f t="shared" si="1260"/>
        <v>1.6248895805136176E-2</v>
      </c>
      <c r="BA1540" s="162">
        <f t="shared" si="1261"/>
        <v>0</v>
      </c>
      <c r="BB1540" s="162" t="str">
        <f t="shared" si="1262"/>
        <v/>
      </c>
      <c r="BC1540" s="162" t="str">
        <f t="shared" si="1263"/>
        <v/>
      </c>
      <c r="BD1540" s="162" t="str">
        <f t="shared" si="1264"/>
        <v/>
      </c>
      <c r="BE1540" s="162" t="str">
        <f t="shared" si="1265"/>
        <v/>
      </c>
      <c r="BG1540" s="169">
        <f t="shared" si="1246"/>
        <v>37.563307160723383</v>
      </c>
      <c r="BH1540" s="169">
        <f t="shared" ca="1" si="1247"/>
        <v>2.1136499747040065</v>
      </c>
    </row>
    <row r="1541" spans="11:60" x14ac:dyDescent="0.25">
      <c r="K1541" s="199">
        <f t="shared" si="1220"/>
        <v>37.614693353829708</v>
      </c>
      <c r="L1541" s="201">
        <f t="shared" si="1221"/>
        <v>0.31546850520078312</v>
      </c>
      <c r="M1541" s="201">
        <f t="shared" si="1222"/>
        <v>0.31812166388297014</v>
      </c>
      <c r="N1541" s="201">
        <f t="shared" si="1223"/>
        <v>0.33438034989432985</v>
      </c>
      <c r="O1541" s="201">
        <f t="shared" si="1224"/>
        <v>0.31575998435961156</v>
      </c>
      <c r="P1541" s="201" t="str">
        <f t="shared" si="1225"/>
        <v/>
      </c>
      <c r="Q1541" s="201" t="str">
        <f t="shared" si="1226"/>
        <v/>
      </c>
      <c r="R1541" s="201" t="str">
        <f t="shared" si="1227"/>
        <v/>
      </c>
      <c r="S1541" s="201" t="str">
        <f t="shared" si="1228"/>
        <v/>
      </c>
      <c r="T1541" s="199">
        <f t="shared" si="1229"/>
        <v>0</v>
      </c>
      <c r="U1541" s="199">
        <f t="shared" si="1230"/>
        <v>0</v>
      </c>
      <c r="V1541" s="199">
        <f t="shared" si="1231"/>
        <v>0</v>
      </c>
      <c r="W1541" s="199">
        <f t="shared" si="1232"/>
        <v>0</v>
      </c>
      <c r="X1541" s="199" t="str">
        <f t="shared" si="1233"/>
        <v/>
      </c>
      <c r="Y1541" s="199" t="str">
        <f t="shared" si="1234"/>
        <v/>
      </c>
      <c r="Z1541" s="199" t="str">
        <f t="shared" si="1235"/>
        <v/>
      </c>
      <c r="AA1541" s="199" t="str">
        <f t="shared" si="1236"/>
        <v/>
      </c>
      <c r="AB1541" s="201">
        <f t="shared" ca="1" si="1237"/>
        <v>2.1050935720745789</v>
      </c>
      <c r="AD1541" s="162">
        <f t="shared" si="1238"/>
        <v>0</v>
      </c>
      <c r="AE1541" s="162">
        <f t="shared" si="1239"/>
        <v>0</v>
      </c>
      <c r="AF1541" s="162">
        <f t="shared" si="1240"/>
        <v>0</v>
      </c>
      <c r="AG1541" s="162">
        <f t="shared" si="1241"/>
        <v>0</v>
      </c>
      <c r="AH1541" s="162" t="str">
        <f t="shared" si="1242"/>
        <v/>
      </c>
      <c r="AI1541" s="162" t="str">
        <f t="shared" si="1243"/>
        <v/>
      </c>
      <c r="AJ1541" s="162" t="str">
        <f t="shared" si="1244"/>
        <v/>
      </c>
      <c r="AK1541" s="162" t="str">
        <f t="shared" si="1245"/>
        <v/>
      </c>
      <c r="AM1541" s="199">
        <f t="shared" si="1248"/>
        <v>16.410170169911655</v>
      </c>
      <c r="AN1541" s="197">
        <f t="shared" si="1250"/>
        <v>0</v>
      </c>
      <c r="AO1541" s="197">
        <f t="shared" si="1251"/>
        <v>0</v>
      </c>
      <c r="AP1541" s="197">
        <f t="shared" si="1252"/>
        <v>1.2185080951796414</v>
      </c>
      <c r="AQ1541" s="197">
        <f t="shared" si="1253"/>
        <v>0</v>
      </c>
      <c r="AR1541" s="197" t="str">
        <f t="shared" si="1254"/>
        <v/>
      </c>
      <c r="AS1541" s="197" t="str">
        <f t="shared" si="1255"/>
        <v/>
      </c>
      <c r="AT1541" s="197" t="str">
        <f t="shared" si="1256"/>
        <v/>
      </c>
      <c r="AU1541" s="197" t="str">
        <f t="shared" si="1257"/>
        <v/>
      </c>
      <c r="AV1541" s="199">
        <f t="shared" ca="1" si="1249"/>
        <v>3.3142583937393599</v>
      </c>
      <c r="AX1541" s="162">
        <f t="shared" si="1258"/>
        <v>0</v>
      </c>
      <c r="AY1541" s="162">
        <f t="shared" si="1259"/>
        <v>0</v>
      </c>
      <c r="AZ1541" s="162">
        <f t="shared" si="1260"/>
        <v>1.366775474730841E-2</v>
      </c>
      <c r="BA1541" s="162">
        <f t="shared" si="1261"/>
        <v>0</v>
      </c>
      <c r="BB1541" s="162" t="str">
        <f t="shared" si="1262"/>
        <v/>
      </c>
      <c r="BC1541" s="162" t="str">
        <f t="shared" si="1263"/>
        <v/>
      </c>
      <c r="BD1541" s="162" t="str">
        <f t="shared" si="1264"/>
        <v/>
      </c>
      <c r="BE1541" s="162" t="str">
        <f t="shared" si="1265"/>
        <v/>
      </c>
      <c r="BG1541" s="169">
        <f t="shared" si="1246"/>
        <v>37.589000257276545</v>
      </c>
      <c r="BH1541" s="169">
        <f t="shared" ca="1" si="1247"/>
        <v>2.0812985749046633</v>
      </c>
    </row>
    <row r="1542" spans="11:60" x14ac:dyDescent="0.25">
      <c r="K1542" s="199">
        <f t="shared" si="1220"/>
        <v>37.64038645038287</v>
      </c>
      <c r="L1542" s="201">
        <f t="shared" si="1221"/>
        <v>0.31568398915242296</v>
      </c>
      <c r="M1542" s="201">
        <f t="shared" si="1222"/>
        <v>0.31833896010146945</v>
      </c>
      <c r="N1542" s="201">
        <f t="shared" si="1223"/>
        <v>0.33460875177267296</v>
      </c>
      <c r="O1542" s="201">
        <f t="shared" si="1224"/>
        <v>0.31597566740903754</v>
      </c>
      <c r="P1542" s="201" t="str">
        <f t="shared" si="1225"/>
        <v/>
      </c>
      <c r="Q1542" s="201" t="str">
        <f t="shared" si="1226"/>
        <v/>
      </c>
      <c r="R1542" s="201" t="str">
        <f t="shared" si="1227"/>
        <v/>
      </c>
      <c r="S1542" s="201" t="str">
        <f t="shared" si="1228"/>
        <v/>
      </c>
      <c r="T1542" s="199">
        <f t="shared" si="1229"/>
        <v>0</v>
      </c>
      <c r="U1542" s="199">
        <f t="shared" si="1230"/>
        <v>0</v>
      </c>
      <c r="V1542" s="199">
        <f t="shared" si="1231"/>
        <v>0</v>
      </c>
      <c r="W1542" s="199">
        <f t="shared" si="1232"/>
        <v>0</v>
      </c>
      <c r="X1542" s="199" t="str">
        <f t="shared" si="1233"/>
        <v/>
      </c>
      <c r="Y1542" s="199" t="str">
        <f t="shared" si="1234"/>
        <v/>
      </c>
      <c r="Z1542" s="199" t="str">
        <f t="shared" si="1235"/>
        <v/>
      </c>
      <c r="AA1542" s="199" t="str">
        <f t="shared" si="1236"/>
        <v/>
      </c>
      <c r="AB1542" s="201">
        <f t="shared" ca="1" si="1237"/>
        <v>2.0405697915192818</v>
      </c>
      <c r="AD1542" s="162">
        <f t="shared" si="1238"/>
        <v>0</v>
      </c>
      <c r="AE1542" s="162">
        <f t="shared" si="1239"/>
        <v>0</v>
      </c>
      <c r="AF1542" s="162">
        <f t="shared" si="1240"/>
        <v>0</v>
      </c>
      <c r="AG1542" s="162">
        <f t="shared" si="1241"/>
        <v>0</v>
      </c>
      <c r="AH1542" s="162" t="str">
        <f t="shared" si="1242"/>
        <v/>
      </c>
      <c r="AI1542" s="162" t="str">
        <f t="shared" si="1243"/>
        <v/>
      </c>
      <c r="AJ1542" s="162" t="str">
        <f t="shared" si="1244"/>
        <v/>
      </c>
      <c r="AK1542" s="162" t="str">
        <f t="shared" si="1245"/>
        <v/>
      </c>
      <c r="AM1542" s="199">
        <f t="shared" si="1248"/>
        <v>16.421386964286167</v>
      </c>
      <c r="AN1542" s="197">
        <f t="shared" si="1250"/>
        <v>0</v>
      </c>
      <c r="AO1542" s="197">
        <f t="shared" si="1251"/>
        <v>0</v>
      </c>
      <c r="AP1542" s="197">
        <f t="shared" si="1252"/>
        <v>1.0249380732681295</v>
      </c>
      <c r="AQ1542" s="197">
        <f t="shared" si="1253"/>
        <v>0</v>
      </c>
      <c r="AR1542" s="197" t="str">
        <f t="shared" si="1254"/>
        <v/>
      </c>
      <c r="AS1542" s="197" t="str">
        <f t="shared" si="1255"/>
        <v/>
      </c>
      <c r="AT1542" s="197" t="str">
        <f t="shared" si="1256"/>
        <v/>
      </c>
      <c r="AU1542" s="197" t="str">
        <f t="shared" si="1257"/>
        <v/>
      </c>
      <c r="AV1542" s="199">
        <f t="shared" ca="1" si="1249"/>
        <v>3.1725225437910645</v>
      </c>
      <c r="AX1542" s="162">
        <f t="shared" si="1258"/>
        <v>0</v>
      </c>
      <c r="AY1542" s="162">
        <f t="shared" si="1259"/>
        <v>0</v>
      </c>
      <c r="AZ1542" s="162">
        <f t="shared" si="1260"/>
        <v>1.1496519614457187E-2</v>
      </c>
      <c r="BA1542" s="162">
        <f t="shared" si="1261"/>
        <v>0</v>
      </c>
      <c r="BB1542" s="162" t="str">
        <f t="shared" si="1262"/>
        <v/>
      </c>
      <c r="BC1542" s="162" t="str">
        <f t="shared" si="1263"/>
        <v/>
      </c>
      <c r="BD1542" s="162" t="str">
        <f t="shared" si="1264"/>
        <v/>
      </c>
      <c r="BE1542" s="162" t="str">
        <f t="shared" si="1265"/>
        <v/>
      </c>
      <c r="BG1542" s="169">
        <f t="shared" si="1246"/>
        <v>37.614693353829708</v>
      </c>
      <c r="BH1542" s="169">
        <f t="shared" ca="1" si="1247"/>
        <v>2.1050935720745789</v>
      </c>
    </row>
    <row r="1543" spans="11:60" x14ac:dyDescent="0.25">
      <c r="K1543" s="199">
        <f t="shared" si="1220"/>
        <v>37.666079546936032</v>
      </c>
      <c r="L1543" s="201">
        <f t="shared" si="1221"/>
        <v>0.31589947310406286</v>
      </c>
      <c r="M1543" s="201">
        <f t="shared" si="1222"/>
        <v>0.3185562563199687</v>
      </c>
      <c r="N1543" s="201">
        <f t="shared" si="1223"/>
        <v>0.33483715365101607</v>
      </c>
      <c r="O1543" s="201">
        <f t="shared" si="1224"/>
        <v>0.31619135045846347</v>
      </c>
      <c r="P1543" s="201" t="str">
        <f t="shared" si="1225"/>
        <v/>
      </c>
      <c r="Q1543" s="201" t="str">
        <f t="shared" si="1226"/>
        <v/>
      </c>
      <c r="R1543" s="201" t="str">
        <f t="shared" si="1227"/>
        <v/>
      </c>
      <c r="S1543" s="201" t="str">
        <f t="shared" si="1228"/>
        <v/>
      </c>
      <c r="T1543" s="199">
        <f t="shared" si="1229"/>
        <v>0</v>
      </c>
      <c r="U1543" s="199">
        <f t="shared" si="1230"/>
        <v>0</v>
      </c>
      <c r="V1543" s="199">
        <f t="shared" si="1231"/>
        <v>0</v>
      </c>
      <c r="W1543" s="199">
        <f t="shared" si="1232"/>
        <v>0</v>
      </c>
      <c r="X1543" s="199" t="str">
        <f t="shared" si="1233"/>
        <v/>
      </c>
      <c r="Y1543" s="199" t="str">
        <f t="shared" si="1234"/>
        <v/>
      </c>
      <c r="Z1543" s="199" t="str">
        <f t="shared" si="1235"/>
        <v/>
      </c>
      <c r="AA1543" s="199" t="str">
        <f t="shared" si="1236"/>
        <v/>
      </c>
      <c r="AB1543" s="201">
        <f t="shared" ca="1" si="1237"/>
        <v>2.092005881630103</v>
      </c>
      <c r="AD1543" s="162">
        <f t="shared" si="1238"/>
        <v>0</v>
      </c>
      <c r="AE1543" s="162">
        <f t="shared" si="1239"/>
        <v>0</v>
      </c>
      <c r="AF1543" s="162">
        <f t="shared" si="1240"/>
        <v>0</v>
      </c>
      <c r="AG1543" s="162">
        <f t="shared" si="1241"/>
        <v>0</v>
      </c>
      <c r="AH1543" s="162" t="str">
        <f t="shared" si="1242"/>
        <v/>
      </c>
      <c r="AI1543" s="162" t="str">
        <f t="shared" si="1243"/>
        <v/>
      </c>
      <c r="AJ1543" s="162" t="str">
        <f t="shared" si="1244"/>
        <v/>
      </c>
      <c r="AK1543" s="162" t="str">
        <f t="shared" si="1245"/>
        <v/>
      </c>
      <c r="AM1543" s="199">
        <f t="shared" si="1248"/>
        <v>16.432603758660679</v>
      </c>
      <c r="AN1543" s="197">
        <f t="shared" si="1250"/>
        <v>0</v>
      </c>
      <c r="AO1543" s="197">
        <f t="shared" si="1251"/>
        <v>0</v>
      </c>
      <c r="AP1543" s="197">
        <f t="shared" si="1252"/>
        <v>0.86211260174145132</v>
      </c>
      <c r="AQ1543" s="197">
        <f t="shared" si="1253"/>
        <v>0</v>
      </c>
      <c r="AR1543" s="197" t="str">
        <f t="shared" si="1254"/>
        <v/>
      </c>
      <c r="AS1543" s="197" t="str">
        <f t="shared" si="1255"/>
        <v/>
      </c>
      <c r="AT1543" s="197" t="str">
        <f t="shared" si="1256"/>
        <v/>
      </c>
      <c r="AU1543" s="197" t="str">
        <f t="shared" si="1257"/>
        <v/>
      </c>
      <c r="AV1543" s="199">
        <f t="shared" ca="1" si="1249"/>
        <v>2.9313342483324822</v>
      </c>
      <c r="AX1543" s="162">
        <f t="shared" si="1258"/>
        <v>0</v>
      </c>
      <c r="AY1543" s="162">
        <f t="shared" si="1259"/>
        <v>0</v>
      </c>
      <c r="AZ1543" s="162">
        <f t="shared" si="1260"/>
        <v>9.6701397814094696E-3</v>
      </c>
      <c r="BA1543" s="162">
        <f t="shared" si="1261"/>
        <v>0</v>
      </c>
      <c r="BB1543" s="162" t="str">
        <f t="shared" si="1262"/>
        <v/>
      </c>
      <c r="BC1543" s="162" t="str">
        <f t="shared" si="1263"/>
        <v/>
      </c>
      <c r="BD1543" s="162" t="str">
        <f t="shared" si="1264"/>
        <v/>
      </c>
      <c r="BE1543" s="162" t="str">
        <f t="shared" si="1265"/>
        <v/>
      </c>
      <c r="BG1543" s="169">
        <f t="shared" si="1246"/>
        <v>37.64038645038287</v>
      </c>
      <c r="BH1543" s="169">
        <f t="shared" ca="1" si="1247"/>
        <v>2.0405697915192818</v>
      </c>
    </row>
    <row r="1544" spans="11:60" x14ac:dyDescent="0.25">
      <c r="K1544" s="199">
        <f t="shared" si="1220"/>
        <v>37.691772643489195</v>
      </c>
      <c r="L1544" s="201">
        <f t="shared" si="1221"/>
        <v>0.31611495705570269</v>
      </c>
      <c r="M1544" s="201">
        <f t="shared" si="1222"/>
        <v>0.31877355253846801</v>
      </c>
      <c r="N1544" s="201">
        <f t="shared" si="1223"/>
        <v>0.33506555552935918</v>
      </c>
      <c r="O1544" s="201">
        <f t="shared" si="1224"/>
        <v>0.31640703350788946</v>
      </c>
      <c r="P1544" s="201" t="str">
        <f t="shared" si="1225"/>
        <v/>
      </c>
      <c r="Q1544" s="201" t="str">
        <f t="shared" si="1226"/>
        <v/>
      </c>
      <c r="R1544" s="201" t="str">
        <f t="shared" si="1227"/>
        <v/>
      </c>
      <c r="S1544" s="201" t="str">
        <f t="shared" si="1228"/>
        <v/>
      </c>
      <c r="T1544" s="199">
        <f t="shared" si="1229"/>
        <v>0</v>
      </c>
      <c r="U1544" s="199">
        <f t="shared" si="1230"/>
        <v>0</v>
      </c>
      <c r="V1544" s="199">
        <f t="shared" si="1231"/>
        <v>0</v>
      </c>
      <c r="W1544" s="199">
        <f t="shared" si="1232"/>
        <v>0</v>
      </c>
      <c r="X1544" s="199" t="str">
        <f t="shared" si="1233"/>
        <v/>
      </c>
      <c r="Y1544" s="199" t="str">
        <f t="shared" si="1234"/>
        <v/>
      </c>
      <c r="Z1544" s="199" t="str">
        <f t="shared" si="1235"/>
        <v/>
      </c>
      <c r="AA1544" s="199" t="str">
        <f t="shared" si="1236"/>
        <v/>
      </c>
      <c r="AB1544" s="201">
        <f t="shared" ca="1" si="1237"/>
        <v>2.0610603697746663</v>
      </c>
      <c r="AD1544" s="162">
        <f t="shared" si="1238"/>
        <v>0</v>
      </c>
      <c r="AE1544" s="162">
        <f t="shared" si="1239"/>
        <v>0</v>
      </c>
      <c r="AF1544" s="162">
        <f t="shared" si="1240"/>
        <v>0</v>
      </c>
      <c r="AG1544" s="162">
        <f t="shared" si="1241"/>
        <v>0</v>
      </c>
      <c r="AH1544" s="162" t="str">
        <f t="shared" si="1242"/>
        <v/>
      </c>
      <c r="AI1544" s="162" t="str">
        <f t="shared" si="1243"/>
        <v/>
      </c>
      <c r="AJ1544" s="162" t="str">
        <f t="shared" si="1244"/>
        <v/>
      </c>
      <c r="AK1544" s="162" t="str">
        <f t="shared" si="1245"/>
        <v/>
      </c>
      <c r="AM1544" s="199">
        <f t="shared" si="1248"/>
        <v>16.443820553035192</v>
      </c>
      <c r="AN1544" s="197">
        <f t="shared" si="1250"/>
        <v>0</v>
      </c>
      <c r="AO1544" s="197">
        <f t="shared" si="1251"/>
        <v>0</v>
      </c>
      <c r="AP1544" s="197">
        <f t="shared" si="1252"/>
        <v>0.72515091765107231</v>
      </c>
      <c r="AQ1544" s="197">
        <f t="shared" si="1253"/>
        <v>0</v>
      </c>
      <c r="AR1544" s="197" t="str">
        <f t="shared" si="1254"/>
        <v/>
      </c>
      <c r="AS1544" s="197" t="str">
        <f t="shared" si="1255"/>
        <v/>
      </c>
      <c r="AT1544" s="197" t="str">
        <f t="shared" si="1256"/>
        <v/>
      </c>
      <c r="AU1544" s="197" t="str">
        <f t="shared" si="1257"/>
        <v/>
      </c>
      <c r="AV1544" s="199">
        <f t="shared" ca="1" si="1249"/>
        <v>2.8914502022597577</v>
      </c>
      <c r="AX1544" s="162">
        <f t="shared" si="1258"/>
        <v>0</v>
      </c>
      <c r="AY1544" s="162">
        <f t="shared" si="1259"/>
        <v>0</v>
      </c>
      <c r="AZ1544" s="162">
        <f t="shared" si="1260"/>
        <v>8.1338687337808076E-3</v>
      </c>
      <c r="BA1544" s="162">
        <f t="shared" si="1261"/>
        <v>0</v>
      </c>
      <c r="BB1544" s="162" t="str">
        <f t="shared" si="1262"/>
        <v/>
      </c>
      <c r="BC1544" s="162" t="str">
        <f t="shared" si="1263"/>
        <v/>
      </c>
      <c r="BD1544" s="162" t="str">
        <f t="shared" si="1264"/>
        <v/>
      </c>
      <c r="BE1544" s="162" t="str">
        <f t="shared" si="1265"/>
        <v/>
      </c>
      <c r="BG1544" s="169">
        <f t="shared" si="1246"/>
        <v>37.666079546936032</v>
      </c>
      <c r="BH1544" s="169">
        <f t="shared" ca="1" si="1247"/>
        <v>2.092005881630103</v>
      </c>
    </row>
    <row r="1545" spans="11:60" x14ac:dyDescent="0.25">
      <c r="K1545" s="199">
        <f t="shared" si="1220"/>
        <v>37.717465740042357</v>
      </c>
      <c r="L1545" s="201">
        <f t="shared" si="1221"/>
        <v>0.31633044100734259</v>
      </c>
      <c r="M1545" s="201">
        <f t="shared" si="1222"/>
        <v>0.31899084875696732</v>
      </c>
      <c r="N1545" s="201">
        <f t="shared" si="1223"/>
        <v>0.33529395740770229</v>
      </c>
      <c r="O1545" s="201">
        <f t="shared" si="1224"/>
        <v>0.31662271655731539</v>
      </c>
      <c r="P1545" s="201" t="str">
        <f t="shared" si="1225"/>
        <v/>
      </c>
      <c r="Q1545" s="201" t="str">
        <f t="shared" si="1226"/>
        <v/>
      </c>
      <c r="R1545" s="201" t="str">
        <f t="shared" si="1227"/>
        <v/>
      </c>
      <c r="S1545" s="201" t="str">
        <f t="shared" si="1228"/>
        <v/>
      </c>
      <c r="T1545" s="199">
        <f t="shared" si="1229"/>
        <v>0</v>
      </c>
      <c r="U1545" s="199">
        <f t="shared" si="1230"/>
        <v>0</v>
      </c>
      <c r="V1545" s="199">
        <f t="shared" si="1231"/>
        <v>0</v>
      </c>
      <c r="W1545" s="199">
        <f t="shared" si="1232"/>
        <v>0</v>
      </c>
      <c r="X1545" s="199" t="str">
        <f t="shared" si="1233"/>
        <v/>
      </c>
      <c r="Y1545" s="199" t="str">
        <f t="shared" si="1234"/>
        <v/>
      </c>
      <c r="Z1545" s="199" t="str">
        <f t="shared" si="1235"/>
        <v/>
      </c>
      <c r="AA1545" s="199" t="str">
        <f t="shared" si="1236"/>
        <v/>
      </c>
      <c r="AB1545" s="201">
        <f t="shared" ca="1" si="1237"/>
        <v>2.1437459748323566</v>
      </c>
      <c r="AD1545" s="162">
        <f t="shared" si="1238"/>
        <v>0</v>
      </c>
      <c r="AE1545" s="162">
        <f t="shared" si="1239"/>
        <v>0</v>
      </c>
      <c r="AF1545" s="162">
        <f t="shared" si="1240"/>
        <v>0</v>
      </c>
      <c r="AG1545" s="162">
        <f t="shared" si="1241"/>
        <v>0</v>
      </c>
      <c r="AH1545" s="162" t="str">
        <f t="shared" si="1242"/>
        <v/>
      </c>
      <c r="AI1545" s="162" t="str">
        <f t="shared" si="1243"/>
        <v/>
      </c>
      <c r="AJ1545" s="162" t="str">
        <f t="shared" si="1244"/>
        <v/>
      </c>
      <c r="AK1545" s="162" t="str">
        <f t="shared" si="1245"/>
        <v/>
      </c>
      <c r="AM1545" s="199">
        <f t="shared" si="1248"/>
        <v>16.455037347409704</v>
      </c>
      <c r="AN1545" s="197">
        <f t="shared" si="1250"/>
        <v>0</v>
      </c>
      <c r="AO1545" s="197">
        <f t="shared" si="1251"/>
        <v>0</v>
      </c>
      <c r="AP1545" s="197">
        <f t="shared" si="1252"/>
        <v>0.60994609651577925</v>
      </c>
      <c r="AQ1545" s="197">
        <f t="shared" si="1253"/>
        <v>0</v>
      </c>
      <c r="AR1545" s="197" t="str">
        <f t="shared" si="1254"/>
        <v/>
      </c>
      <c r="AS1545" s="197" t="str">
        <f t="shared" si="1255"/>
        <v/>
      </c>
      <c r="AT1545" s="197" t="str">
        <f t="shared" si="1256"/>
        <v/>
      </c>
      <c r="AU1545" s="197" t="str">
        <f t="shared" si="1257"/>
        <v/>
      </c>
      <c r="AV1545" s="199">
        <f t="shared" ca="1" si="1249"/>
        <v>2.7004398244683099</v>
      </c>
      <c r="AX1545" s="162">
        <f t="shared" si="1258"/>
        <v>0</v>
      </c>
      <c r="AY1545" s="162">
        <f t="shared" si="1259"/>
        <v>0</v>
      </c>
      <c r="AZ1545" s="162">
        <f t="shared" si="1260"/>
        <v>6.8416399441537839E-3</v>
      </c>
      <c r="BA1545" s="162">
        <f t="shared" si="1261"/>
        <v>0</v>
      </c>
      <c r="BB1545" s="162" t="str">
        <f t="shared" si="1262"/>
        <v/>
      </c>
      <c r="BC1545" s="162" t="str">
        <f t="shared" si="1263"/>
        <v/>
      </c>
      <c r="BD1545" s="162" t="str">
        <f t="shared" si="1264"/>
        <v/>
      </c>
      <c r="BE1545" s="162" t="str">
        <f t="shared" si="1265"/>
        <v/>
      </c>
      <c r="BG1545" s="169">
        <f t="shared" si="1246"/>
        <v>37.691772643489195</v>
      </c>
      <c r="BH1545" s="169">
        <f t="shared" ca="1" si="1247"/>
        <v>2.0610603697746663</v>
      </c>
    </row>
    <row r="1546" spans="11:60" x14ac:dyDescent="0.25">
      <c r="K1546" s="199">
        <f t="shared" si="1220"/>
        <v>37.743158836595519</v>
      </c>
      <c r="L1546" s="201">
        <f t="shared" si="1221"/>
        <v>0.31654592495898248</v>
      </c>
      <c r="M1546" s="201">
        <f t="shared" si="1222"/>
        <v>0.31920814497546657</v>
      </c>
      <c r="N1546" s="201">
        <f t="shared" si="1223"/>
        <v>0.3355223592860454</v>
      </c>
      <c r="O1546" s="201">
        <f t="shared" si="1224"/>
        <v>0.31683839960674137</v>
      </c>
      <c r="P1546" s="201" t="str">
        <f t="shared" si="1225"/>
        <v/>
      </c>
      <c r="Q1546" s="201" t="str">
        <f t="shared" si="1226"/>
        <v/>
      </c>
      <c r="R1546" s="201" t="str">
        <f t="shared" si="1227"/>
        <v/>
      </c>
      <c r="S1546" s="201" t="str">
        <f t="shared" si="1228"/>
        <v/>
      </c>
      <c r="T1546" s="199">
        <f t="shared" si="1229"/>
        <v>0</v>
      </c>
      <c r="U1546" s="199">
        <f t="shared" si="1230"/>
        <v>0</v>
      </c>
      <c r="V1546" s="199">
        <f t="shared" si="1231"/>
        <v>0</v>
      </c>
      <c r="W1546" s="199">
        <f t="shared" si="1232"/>
        <v>0</v>
      </c>
      <c r="X1546" s="199" t="str">
        <f t="shared" si="1233"/>
        <v/>
      </c>
      <c r="Y1546" s="199" t="str">
        <f t="shared" si="1234"/>
        <v/>
      </c>
      <c r="Z1546" s="199" t="str">
        <f t="shared" si="1235"/>
        <v/>
      </c>
      <c r="AA1546" s="199" t="str">
        <f t="shared" si="1236"/>
        <v/>
      </c>
      <c r="AB1546" s="201">
        <f t="shared" ca="1" si="1237"/>
        <v>2.0664725721276636</v>
      </c>
      <c r="AD1546" s="162">
        <f t="shared" si="1238"/>
        <v>0</v>
      </c>
      <c r="AE1546" s="162">
        <f t="shared" si="1239"/>
        <v>0</v>
      </c>
      <c r="AF1546" s="162">
        <f t="shared" si="1240"/>
        <v>0</v>
      </c>
      <c r="AG1546" s="162">
        <f t="shared" si="1241"/>
        <v>0</v>
      </c>
      <c r="AH1546" s="162" t="str">
        <f t="shared" si="1242"/>
        <v/>
      </c>
      <c r="AI1546" s="162" t="str">
        <f t="shared" si="1243"/>
        <v/>
      </c>
      <c r="AJ1546" s="162" t="str">
        <f t="shared" si="1244"/>
        <v/>
      </c>
      <c r="AK1546" s="162" t="str">
        <f t="shared" si="1245"/>
        <v/>
      </c>
      <c r="AM1546" s="199">
        <f t="shared" si="1248"/>
        <v>16.466254141784216</v>
      </c>
      <c r="AN1546" s="197">
        <f t="shared" si="1250"/>
        <v>0</v>
      </c>
      <c r="AO1546" s="197">
        <f t="shared" si="1251"/>
        <v>0</v>
      </c>
      <c r="AP1546" s="197">
        <f t="shared" si="1252"/>
        <v>0.51304277825197842</v>
      </c>
      <c r="AQ1546" s="197">
        <f t="shared" si="1253"/>
        <v>0</v>
      </c>
      <c r="AR1546" s="197" t="str">
        <f t="shared" si="1254"/>
        <v/>
      </c>
      <c r="AS1546" s="197" t="str">
        <f t="shared" si="1255"/>
        <v/>
      </c>
      <c r="AT1546" s="197" t="str">
        <f t="shared" si="1256"/>
        <v/>
      </c>
      <c r="AU1546" s="197" t="str">
        <f t="shared" si="1257"/>
        <v/>
      </c>
      <c r="AV1546" s="199">
        <f t="shared" ca="1" si="1249"/>
        <v>2.5681592221102139</v>
      </c>
      <c r="AX1546" s="162">
        <f t="shared" si="1258"/>
        <v>0</v>
      </c>
      <c r="AY1546" s="162">
        <f t="shared" si="1259"/>
        <v>0</v>
      </c>
      <c r="AZ1546" s="162">
        <f t="shared" si="1260"/>
        <v>5.754695348980831E-3</v>
      </c>
      <c r="BA1546" s="162">
        <f t="shared" si="1261"/>
        <v>0</v>
      </c>
      <c r="BB1546" s="162" t="str">
        <f t="shared" si="1262"/>
        <v/>
      </c>
      <c r="BC1546" s="162" t="str">
        <f t="shared" si="1263"/>
        <v/>
      </c>
      <c r="BD1546" s="162" t="str">
        <f t="shared" si="1264"/>
        <v/>
      </c>
      <c r="BE1546" s="162" t="str">
        <f t="shared" si="1265"/>
        <v/>
      </c>
      <c r="BG1546" s="169">
        <f t="shared" si="1246"/>
        <v>37.717465740042357</v>
      </c>
      <c r="BH1546" s="169">
        <f t="shared" ca="1" si="1247"/>
        <v>2.1437459748323566</v>
      </c>
    </row>
    <row r="1547" spans="11:60" x14ac:dyDescent="0.25">
      <c r="K1547" s="199">
        <f t="shared" si="1220"/>
        <v>37.768851933148682</v>
      </c>
      <c r="L1547" s="201">
        <f t="shared" si="1221"/>
        <v>0.31676140891062238</v>
      </c>
      <c r="M1547" s="201">
        <f t="shared" si="1222"/>
        <v>0.31942544119396593</v>
      </c>
      <c r="N1547" s="201">
        <f t="shared" si="1223"/>
        <v>0.33575076116438857</v>
      </c>
      <c r="O1547" s="201">
        <f t="shared" si="1224"/>
        <v>0.31705408265616736</v>
      </c>
      <c r="P1547" s="201" t="str">
        <f t="shared" si="1225"/>
        <v/>
      </c>
      <c r="Q1547" s="201" t="str">
        <f t="shared" si="1226"/>
        <v/>
      </c>
      <c r="R1547" s="201" t="str">
        <f t="shared" si="1227"/>
        <v/>
      </c>
      <c r="S1547" s="201" t="str">
        <f t="shared" si="1228"/>
        <v/>
      </c>
      <c r="T1547" s="199">
        <f t="shared" si="1229"/>
        <v>0</v>
      </c>
      <c r="U1547" s="199">
        <f t="shared" si="1230"/>
        <v>0</v>
      </c>
      <c r="V1547" s="199">
        <f t="shared" si="1231"/>
        <v>0</v>
      </c>
      <c r="W1547" s="199">
        <f t="shared" si="1232"/>
        <v>0</v>
      </c>
      <c r="X1547" s="199" t="str">
        <f t="shared" si="1233"/>
        <v/>
      </c>
      <c r="Y1547" s="199" t="str">
        <f t="shared" si="1234"/>
        <v/>
      </c>
      <c r="Z1547" s="199" t="str">
        <f t="shared" si="1235"/>
        <v/>
      </c>
      <c r="AA1547" s="199" t="str">
        <f t="shared" si="1236"/>
        <v/>
      </c>
      <c r="AB1547" s="201">
        <f t="shared" ca="1" si="1237"/>
        <v>2.0000374657114524</v>
      </c>
      <c r="AD1547" s="162">
        <f t="shared" si="1238"/>
        <v>0</v>
      </c>
      <c r="AE1547" s="162">
        <f t="shared" si="1239"/>
        <v>0</v>
      </c>
      <c r="AF1547" s="162">
        <f t="shared" si="1240"/>
        <v>0</v>
      </c>
      <c r="AG1547" s="162">
        <f t="shared" si="1241"/>
        <v>0</v>
      </c>
      <c r="AH1547" s="162" t="str">
        <f t="shared" si="1242"/>
        <v/>
      </c>
      <c r="AI1547" s="162" t="str">
        <f t="shared" si="1243"/>
        <v/>
      </c>
      <c r="AJ1547" s="162" t="str">
        <f t="shared" si="1244"/>
        <v/>
      </c>
      <c r="AK1547" s="162" t="str">
        <f t="shared" si="1245"/>
        <v/>
      </c>
      <c r="AM1547" s="199">
        <f t="shared" si="1248"/>
        <v>16.477470936158728</v>
      </c>
      <c r="AN1547" s="197">
        <f t="shared" si="1250"/>
        <v>0</v>
      </c>
      <c r="AO1547" s="197">
        <f t="shared" si="1251"/>
        <v>0</v>
      </c>
      <c r="AP1547" s="197">
        <f t="shared" si="1252"/>
        <v>0.43153403829980808</v>
      </c>
      <c r="AQ1547" s="197">
        <f t="shared" si="1253"/>
        <v>0</v>
      </c>
      <c r="AR1547" s="197" t="str">
        <f t="shared" si="1254"/>
        <v/>
      </c>
      <c r="AS1547" s="197" t="str">
        <f t="shared" si="1255"/>
        <v/>
      </c>
      <c r="AT1547" s="197" t="str">
        <f t="shared" si="1256"/>
        <v/>
      </c>
      <c r="AU1547" s="197" t="str">
        <f t="shared" si="1257"/>
        <v/>
      </c>
      <c r="AV1547" s="199">
        <f t="shared" ca="1" si="1249"/>
        <v>2.6262730208317917</v>
      </c>
      <c r="AX1547" s="162">
        <f t="shared" si="1258"/>
        <v>0</v>
      </c>
      <c r="AY1547" s="162">
        <f t="shared" si="1259"/>
        <v>0</v>
      </c>
      <c r="AZ1547" s="162">
        <f t="shared" si="1260"/>
        <v>4.8404285732117601E-3</v>
      </c>
      <c r="BA1547" s="162">
        <f t="shared" si="1261"/>
        <v>0</v>
      </c>
      <c r="BB1547" s="162" t="str">
        <f t="shared" si="1262"/>
        <v/>
      </c>
      <c r="BC1547" s="162" t="str">
        <f t="shared" si="1263"/>
        <v/>
      </c>
      <c r="BD1547" s="162" t="str">
        <f t="shared" si="1264"/>
        <v/>
      </c>
      <c r="BE1547" s="162" t="str">
        <f t="shared" si="1265"/>
        <v/>
      </c>
      <c r="BG1547" s="169">
        <f t="shared" si="1246"/>
        <v>37.743158836595519</v>
      </c>
      <c r="BH1547" s="169">
        <f t="shared" ca="1" si="1247"/>
        <v>2.0664725721276636</v>
      </c>
    </row>
    <row r="1548" spans="11:60" x14ac:dyDescent="0.25">
      <c r="K1548" s="199">
        <f t="shared" si="1220"/>
        <v>37.794545029701844</v>
      </c>
      <c r="L1548" s="201">
        <f t="shared" si="1221"/>
        <v>0.31697689286226222</v>
      </c>
      <c r="M1548" s="201">
        <f t="shared" si="1222"/>
        <v>0.31964273741246518</v>
      </c>
      <c r="N1548" s="201">
        <f t="shared" si="1223"/>
        <v>0.33597916304273168</v>
      </c>
      <c r="O1548" s="201">
        <f t="shared" si="1224"/>
        <v>0.31726976570559329</v>
      </c>
      <c r="P1548" s="201" t="str">
        <f t="shared" si="1225"/>
        <v/>
      </c>
      <c r="Q1548" s="201" t="str">
        <f t="shared" si="1226"/>
        <v/>
      </c>
      <c r="R1548" s="201" t="str">
        <f t="shared" si="1227"/>
        <v/>
      </c>
      <c r="S1548" s="201" t="str">
        <f t="shared" si="1228"/>
        <v/>
      </c>
      <c r="T1548" s="199">
        <f t="shared" si="1229"/>
        <v>0</v>
      </c>
      <c r="U1548" s="199">
        <f t="shared" si="1230"/>
        <v>0</v>
      </c>
      <c r="V1548" s="199">
        <f t="shared" si="1231"/>
        <v>0</v>
      </c>
      <c r="W1548" s="199">
        <f t="shared" si="1232"/>
        <v>0</v>
      </c>
      <c r="X1548" s="199" t="str">
        <f t="shared" si="1233"/>
        <v/>
      </c>
      <c r="Y1548" s="199" t="str">
        <f t="shared" si="1234"/>
        <v/>
      </c>
      <c r="Z1548" s="199" t="str">
        <f t="shared" si="1235"/>
        <v/>
      </c>
      <c r="AA1548" s="199" t="str">
        <f t="shared" si="1236"/>
        <v/>
      </c>
      <c r="AB1548" s="201">
        <f t="shared" ca="1" si="1237"/>
        <v>2.0368142043975079</v>
      </c>
      <c r="AD1548" s="162">
        <f t="shared" si="1238"/>
        <v>0</v>
      </c>
      <c r="AE1548" s="162">
        <f t="shared" si="1239"/>
        <v>0</v>
      </c>
      <c r="AF1548" s="162">
        <f t="shared" si="1240"/>
        <v>0</v>
      </c>
      <c r="AG1548" s="162">
        <f t="shared" si="1241"/>
        <v>0</v>
      </c>
      <c r="AH1548" s="162" t="str">
        <f t="shared" si="1242"/>
        <v/>
      </c>
      <c r="AI1548" s="162" t="str">
        <f t="shared" si="1243"/>
        <v/>
      </c>
      <c r="AJ1548" s="162" t="str">
        <f t="shared" si="1244"/>
        <v/>
      </c>
      <c r="AK1548" s="162" t="str">
        <f t="shared" si="1245"/>
        <v/>
      </c>
      <c r="AM1548" s="199">
        <f t="shared" si="1248"/>
        <v>16.48868773053324</v>
      </c>
      <c r="AN1548" s="197">
        <f t="shared" si="1250"/>
        <v>0</v>
      </c>
      <c r="AO1548" s="197">
        <f t="shared" si="1251"/>
        <v>0</v>
      </c>
      <c r="AP1548" s="197">
        <f t="shared" si="1252"/>
        <v>0.36297448020976469</v>
      </c>
      <c r="AQ1548" s="197">
        <f t="shared" si="1253"/>
        <v>0</v>
      </c>
      <c r="AR1548" s="197" t="str">
        <f t="shared" si="1254"/>
        <v/>
      </c>
      <c r="AS1548" s="197" t="str">
        <f t="shared" si="1255"/>
        <v/>
      </c>
      <c r="AT1548" s="197" t="str">
        <f t="shared" si="1256"/>
        <v/>
      </c>
      <c r="AU1548" s="197" t="str">
        <f t="shared" si="1257"/>
        <v/>
      </c>
      <c r="AV1548" s="199">
        <f t="shared" ca="1" si="1249"/>
        <v>2.4459896093639517</v>
      </c>
      <c r="AX1548" s="162">
        <f t="shared" si="1258"/>
        <v>0</v>
      </c>
      <c r="AY1548" s="162">
        <f t="shared" si="1259"/>
        <v>0</v>
      </c>
      <c r="AZ1548" s="162">
        <f t="shared" si="1260"/>
        <v>4.0714101077083285E-3</v>
      </c>
      <c r="BA1548" s="162">
        <f t="shared" si="1261"/>
        <v>0</v>
      </c>
      <c r="BB1548" s="162" t="str">
        <f t="shared" si="1262"/>
        <v/>
      </c>
      <c r="BC1548" s="162" t="str">
        <f t="shared" si="1263"/>
        <v/>
      </c>
      <c r="BD1548" s="162" t="str">
        <f t="shared" si="1264"/>
        <v/>
      </c>
      <c r="BE1548" s="162" t="str">
        <f t="shared" si="1265"/>
        <v/>
      </c>
      <c r="BG1548" s="169">
        <f t="shared" si="1246"/>
        <v>37.768851933148682</v>
      </c>
      <c r="BH1548" s="169">
        <f t="shared" ca="1" si="1247"/>
        <v>2.0000374657114524</v>
      </c>
    </row>
    <row r="1549" spans="11:60" x14ac:dyDescent="0.25">
      <c r="K1549" s="199">
        <f t="shared" si="1220"/>
        <v>37.820238126255006</v>
      </c>
      <c r="L1549" s="201">
        <f t="shared" si="1221"/>
        <v>0.31719237681390211</v>
      </c>
      <c r="M1549" s="201">
        <f t="shared" si="1222"/>
        <v>0.31986003363096449</v>
      </c>
      <c r="N1549" s="201">
        <f t="shared" si="1223"/>
        <v>0.33620756492107479</v>
      </c>
      <c r="O1549" s="201">
        <f t="shared" si="1224"/>
        <v>0.31748544875501927</v>
      </c>
      <c r="P1549" s="201" t="str">
        <f t="shared" si="1225"/>
        <v/>
      </c>
      <c r="Q1549" s="201" t="str">
        <f t="shared" si="1226"/>
        <v/>
      </c>
      <c r="R1549" s="201" t="str">
        <f t="shared" si="1227"/>
        <v/>
      </c>
      <c r="S1549" s="201" t="str">
        <f t="shared" si="1228"/>
        <v/>
      </c>
      <c r="T1549" s="199">
        <f t="shared" si="1229"/>
        <v>0</v>
      </c>
      <c r="U1549" s="199">
        <f t="shared" si="1230"/>
        <v>0</v>
      </c>
      <c r="V1549" s="199">
        <f t="shared" si="1231"/>
        <v>0</v>
      </c>
      <c r="W1549" s="199">
        <f t="shared" si="1232"/>
        <v>0</v>
      </c>
      <c r="X1549" s="199" t="str">
        <f t="shared" si="1233"/>
        <v/>
      </c>
      <c r="Y1549" s="199" t="str">
        <f t="shared" si="1234"/>
        <v/>
      </c>
      <c r="Z1549" s="199" t="str">
        <f t="shared" si="1235"/>
        <v/>
      </c>
      <c r="AA1549" s="199" t="str">
        <f t="shared" si="1236"/>
        <v/>
      </c>
      <c r="AB1549" s="201">
        <f t="shared" ca="1" si="1237"/>
        <v>2.0735035141048375</v>
      </c>
      <c r="AD1549" s="162">
        <f t="shared" si="1238"/>
        <v>0</v>
      </c>
      <c r="AE1549" s="162">
        <f t="shared" si="1239"/>
        <v>0</v>
      </c>
      <c r="AF1549" s="162">
        <f t="shared" si="1240"/>
        <v>0</v>
      </c>
      <c r="AG1549" s="162">
        <f t="shared" si="1241"/>
        <v>0</v>
      </c>
      <c r="AH1549" s="162" t="str">
        <f t="shared" si="1242"/>
        <v/>
      </c>
      <c r="AI1549" s="162" t="str">
        <f t="shared" si="1243"/>
        <v/>
      </c>
      <c r="AJ1549" s="162" t="str">
        <f t="shared" si="1244"/>
        <v/>
      </c>
      <c r="AK1549" s="162" t="str">
        <f t="shared" si="1245"/>
        <v/>
      </c>
      <c r="AM1549" s="199">
        <f t="shared" si="1248"/>
        <v>16.499904524907752</v>
      </c>
      <c r="AN1549" s="197">
        <f t="shared" si="1250"/>
        <v>0</v>
      </c>
      <c r="AO1549" s="197">
        <f t="shared" si="1251"/>
        <v>0</v>
      </c>
      <c r="AP1549" s="197">
        <f t="shared" si="1252"/>
        <v>0.30530704097826994</v>
      </c>
      <c r="AQ1549" s="197">
        <f t="shared" si="1253"/>
        <v>0</v>
      </c>
      <c r="AR1549" s="197" t="str">
        <f t="shared" si="1254"/>
        <v/>
      </c>
      <c r="AS1549" s="197" t="str">
        <f t="shared" si="1255"/>
        <v/>
      </c>
      <c r="AT1549" s="197" t="str">
        <f t="shared" si="1256"/>
        <v/>
      </c>
      <c r="AU1549" s="197" t="str">
        <f t="shared" si="1257"/>
        <v/>
      </c>
      <c r="AV1549" s="199">
        <f t="shared" ca="1" si="1249"/>
        <v>2.4697051749721766</v>
      </c>
      <c r="AX1549" s="162">
        <f t="shared" si="1258"/>
        <v>0</v>
      </c>
      <c r="AY1549" s="162">
        <f t="shared" si="1259"/>
        <v>0</v>
      </c>
      <c r="AZ1549" s="162">
        <f t="shared" si="1260"/>
        <v>3.4245662997439818E-3</v>
      </c>
      <c r="BA1549" s="162">
        <f t="shared" si="1261"/>
        <v>0</v>
      </c>
      <c r="BB1549" s="162" t="str">
        <f t="shared" si="1262"/>
        <v/>
      </c>
      <c r="BC1549" s="162" t="str">
        <f t="shared" si="1263"/>
        <v/>
      </c>
      <c r="BD1549" s="162" t="str">
        <f t="shared" si="1264"/>
        <v/>
      </c>
      <c r="BE1549" s="162" t="str">
        <f t="shared" si="1265"/>
        <v/>
      </c>
      <c r="BG1549" s="169">
        <f t="shared" si="1246"/>
        <v>37.794545029701844</v>
      </c>
      <c r="BH1549" s="169">
        <f t="shared" ca="1" si="1247"/>
        <v>2.0368142043975079</v>
      </c>
    </row>
    <row r="1550" spans="11:60" x14ac:dyDescent="0.25">
      <c r="K1550" s="199">
        <f t="shared" ref="K1550:K1613" si="1266">K1549+1/($C$74*60)</f>
        <v>37.845931222808169</v>
      </c>
      <c r="L1550" s="201">
        <f t="shared" ref="L1550:L1613" si="1267">IF(Q$56="","",SQRT(($K1550*$K1550)/$Q$72))</f>
        <v>0.317407860765542</v>
      </c>
      <c r="M1550" s="201">
        <f t="shared" ref="M1550:M1613" si="1268">IF(R$56="","",SQRT(($K1550*$K1550)/$R$72))</f>
        <v>0.3200773298494638</v>
      </c>
      <c r="N1550" s="201">
        <f t="shared" ref="N1550:N1613" si="1269">IF(S$56="","",SQRT(($K1550*$K1550)/$S$72))</f>
        <v>0.3364359667994179</v>
      </c>
      <c r="O1550" s="201">
        <f t="shared" ref="O1550:O1613" si="1270">IF(T$56="","",SQRT(($K1550*$K1550)/$T$72))</f>
        <v>0.3177011318044452</v>
      </c>
      <c r="P1550" s="201" t="str">
        <f t="shared" ref="P1550:P1613" si="1271">IF(U$56="","",SQRT(($K1550*$K1550)/$U$72))</f>
        <v/>
      </c>
      <c r="Q1550" s="201" t="str">
        <f t="shared" ref="Q1550:Q1613" si="1272">IF(V$56="","",SQRT(($K1550*$K1550)/$V$72))</f>
        <v/>
      </c>
      <c r="R1550" s="201" t="str">
        <f t="shared" ref="R1550:R1613" si="1273">IF(W$56="","",SQRT(($K1550*$K1550)/$W$72))</f>
        <v/>
      </c>
      <c r="S1550" s="201" t="str">
        <f t="shared" ref="S1550:S1613" si="1274">IF(X$56="","",SQRT(($K1550*$K1550)/$X$72))</f>
        <v/>
      </c>
      <c r="T1550" s="199">
        <f t="shared" ref="T1550:T1613" si="1275">IF(Q$56="","",IF(ABS(($K1550-Q$60) / ( L1550 / 2.2))&gt;20,0,IF(Q$60&lt;&gt;"",Q$64 * ( POWER(POWER(Q$67, 2),0.5) + POWER(POWER(Q$67, 2),-0.5)  ) / ( POWER(POWER(Q$67, 2),0.5) * EXP( POWER(1 + POWER(Q$67, 2),-1) * ($K1550-Q$60)/ ( L1550 / 2.2) ) + POWER(POWER(Q$67, 2),-0.5) * EXP(- POWER(Q$67, 2) * POWER(1 + POWER(Q$67, 2),-1) * ($K1550-Q$60) / ( L1550 / 2.2) ) ),"")))</f>
        <v>0</v>
      </c>
      <c r="U1550" s="199">
        <f t="shared" ref="U1550:U1613" si="1276">IF(R$56="","",IF(ABS(($K1550-R$60) / ( M1550 / 2.2))&gt;20,0,IF(R$60&lt;&gt;"",R$64 * ( POWER(POWER(R$67, 2),0.5) + POWER(POWER(R$67, 2),-0.5)  ) / ( POWER(POWER(R$67, 2),0.5) * EXP( POWER(1 + POWER(R$67, 2),-1) * ($K1550-R$60)/ ( M1550 / 2.2) ) + POWER(POWER(R$67, 2),-0.5) * EXP(- POWER(R$67, 2) * POWER(1 + POWER(R$67, 2),-1) * ($K1550-R$60) / ( M1550 / 2.2) ) ),"")))</f>
        <v>0</v>
      </c>
      <c r="V1550" s="199">
        <f t="shared" ref="V1550:V1613" si="1277">IF(S$56="","",IF(ABS(($K1550-S$60) / ( N1550 / 2.2))&gt;20,0,IF(S$60&lt;&gt;"",S$64 * ( POWER(POWER(S$67, 2),0.5) + POWER(POWER(S$67, 2),-0.5)  ) / ( POWER(POWER(S$67, 2),0.5) * EXP( POWER(1 + POWER(S$67, 2),-1) * ($K1550-S$60)/ ( N1550 / 2.2) ) + POWER(POWER(S$67, 2),-0.5) * EXP(- POWER(S$67, 2) * POWER(1 + POWER(S$67, 2),-1) * ($K1550-S$60) / ( N1550 / 2.2) ) ),"")))</f>
        <v>0</v>
      </c>
      <c r="W1550" s="199">
        <f t="shared" ref="W1550:W1613" si="1278">IF(T$56="","",IF(ABS(($K1550-T$60) / ( O1550 / 2.2))&gt;20,0,IF(T$60&lt;&gt;"",T$64 * ( POWER(POWER(T$67, 2),0.5) + POWER(POWER(T$67, 2),-0.5)  ) / ( POWER(POWER(T$67, 2),0.5) * EXP( POWER(1 + POWER(T$67, 2),-1) * ($K1550-T$60)/ ( O1550 / 2.2) ) + POWER(POWER(T$67, 2),-0.5) * EXP(- POWER(T$67, 2) * POWER(1 + POWER(T$67, 2),-1) * ($K1550-T$60) / ( O1550 / 2.2) ) ),"")))</f>
        <v>0</v>
      </c>
      <c r="X1550" s="199" t="str">
        <f t="shared" ref="X1550:X1613" si="1279">IF(U$56="","",IF(ABS(($K1550-U$60) / ( P1550 / 2.2))&gt;20,0,IF(U$60&lt;&gt;"",U$64 * ( POWER(POWER(U$67, 2),0.5) + POWER(POWER(U$67, 2),-0.5)  ) / ( POWER(POWER(U$67, 2),0.5) * EXP( POWER(1 + POWER(U$67, 2),-1) * ($K1550-U$60)/ ( P1550 / 2.2) ) + POWER(POWER(U$67, 2),-0.5) * EXP(- POWER(U$67, 2) * POWER(1 + POWER(U$67, 2),-1) * ($K1550-U$60) / ( P1550 / 2.2) ) ),"")))</f>
        <v/>
      </c>
      <c r="Y1550" s="199" t="str">
        <f t="shared" ref="Y1550:Y1613" si="1280">IF(V$56="","",IF(ABS(($K1550-V$60) / ( Q1550 / 2.2))&gt;20,0,IF(V$60&lt;&gt;"",V$64 * ( POWER(POWER(V$67, 2),0.5) + POWER(POWER(V$67, 2),-0.5)  ) / ( POWER(POWER(V$67, 2),0.5) * EXP( POWER(1 + POWER(V$67, 2),-1) * ($K1550-V$60)/ ( Q1550 / 2.2) ) + POWER(POWER(V$67, 2),-0.5) * EXP(- POWER(V$67, 2) * POWER(1 + POWER(V$67, 2),-1) * ($K1550-V$60) / ( Q1550 / 2.2) ) ),"")))</f>
        <v/>
      </c>
      <c r="Z1550" s="199" t="str">
        <f t="shared" ref="Z1550:Z1613" si="1281">IF(W$56="","",IF(ABS(($K1550-W$60) / ( R1550 / 2.2))&gt;20,0,IF(W$60&lt;&gt;"",W$64 * ( POWER(POWER(W$67, 2),0.5) + POWER(POWER(W$67, 2),-0.5)  ) / ( POWER(POWER(W$67, 2),0.5) * EXP( POWER(1 + POWER(W$67, 2),-1) * ($K1550-W$60)/ ( R1550 / 2.2) ) + POWER(POWER(W$67, 2),-0.5) * EXP(- POWER(W$67, 2) * POWER(1 + POWER(W$67, 2),-1) * ($K1550-W$60) / ( R1550 / 2.2) ) ),"")))</f>
        <v/>
      </c>
      <c r="AA1550" s="199" t="str">
        <f t="shared" ref="AA1550:AA1613" si="1282">IF(X$56="","",IF(ABS(($K1550-X$60) / ( S1550 / 2.2))&gt;20,0,IF(X$60&lt;&gt;"",X$64 * ( POWER(POWER(X$67, 2),0.5) + POWER(POWER(X$67, 2),-0.5)  ) / ( POWER(POWER(X$67, 2),0.5) * EXP( POWER(1 + POWER(X$67, 2),-1) * ($K1550-X$60)/ ( S1550 / 2.2) ) + POWER(POWER(X$67, 2),-0.5) * EXP(- POWER(X$67, 2) * POWER(1 + POWER(X$67, 2),-1) * ($K1550-X$60) / ( S1550 / 2.2) ) ),"")))</f>
        <v/>
      </c>
      <c r="AB1550" s="201">
        <f t="shared" ref="AB1550:AB1613" ca="1" si="1283">SUM(T1550:AA1550)+RAND()*$C$69+$C$67</f>
        <v>2.0660892194488101</v>
      </c>
      <c r="AD1550" s="162">
        <f t="shared" ref="AD1550:AD1613" si="1284">IF(Q$56="","",($K1550-$K1549)*T1550)</f>
        <v>0</v>
      </c>
      <c r="AE1550" s="162">
        <f t="shared" ref="AE1550:AE1613" si="1285">IF(R$56="","",($K1550-$K1549)*U1550)</f>
        <v>0</v>
      </c>
      <c r="AF1550" s="162">
        <f t="shared" ref="AF1550:AF1613" si="1286">IF(S$56="","",($K1550-$K1549)*V1550)</f>
        <v>0</v>
      </c>
      <c r="AG1550" s="162">
        <f t="shared" ref="AG1550:AG1613" si="1287">IF(T$56="","",($K1550-$K1549)*W1550)</f>
        <v>0</v>
      </c>
      <c r="AH1550" s="162" t="str">
        <f t="shared" ref="AH1550:AH1613" si="1288">IF(U$56="","",($K1550-$K1549)*X1550)</f>
        <v/>
      </c>
      <c r="AI1550" s="162" t="str">
        <f t="shared" ref="AI1550:AI1613" si="1289">IF(V$56="","",($K1550-$K1549)*Y1550)</f>
        <v/>
      </c>
      <c r="AJ1550" s="162" t="str">
        <f t="shared" ref="AJ1550:AJ1613" si="1290">IF(W$56="","",($K1550-$K1549)*Z1550)</f>
        <v/>
      </c>
      <c r="AK1550" s="162" t="str">
        <f t="shared" ref="AK1550:AK1613" si="1291">IF(X$56="","",($K1550-$K1549)*AA1550)</f>
        <v/>
      </c>
      <c r="AM1550" s="199">
        <f t="shared" si="1248"/>
        <v>16.511121319282264</v>
      </c>
      <c r="AN1550" s="197">
        <f t="shared" si="1250"/>
        <v>0</v>
      </c>
      <c r="AO1550" s="197">
        <f t="shared" si="1251"/>
        <v>0</v>
      </c>
      <c r="AP1550" s="197">
        <f t="shared" si="1252"/>
        <v>0.25680137026190403</v>
      </c>
      <c r="AQ1550" s="197">
        <f t="shared" si="1253"/>
        <v>0</v>
      </c>
      <c r="AR1550" s="197" t="str">
        <f t="shared" si="1254"/>
        <v/>
      </c>
      <c r="AS1550" s="197" t="str">
        <f t="shared" si="1255"/>
        <v/>
      </c>
      <c r="AT1550" s="197" t="str">
        <f t="shared" si="1256"/>
        <v/>
      </c>
      <c r="AU1550" s="197" t="str">
        <f t="shared" si="1257"/>
        <v/>
      </c>
      <c r="AV1550" s="199">
        <f t="shared" ca="1" si="1249"/>
        <v>2.4554226976867395</v>
      </c>
      <c r="AX1550" s="162">
        <f t="shared" si="1258"/>
        <v>0</v>
      </c>
      <c r="AY1550" s="162">
        <f t="shared" si="1259"/>
        <v>0</v>
      </c>
      <c r="AZ1550" s="162">
        <f t="shared" si="1260"/>
        <v>2.8804881653207142E-3</v>
      </c>
      <c r="BA1550" s="162">
        <f t="shared" si="1261"/>
        <v>0</v>
      </c>
      <c r="BB1550" s="162" t="str">
        <f t="shared" si="1262"/>
        <v/>
      </c>
      <c r="BC1550" s="162" t="str">
        <f t="shared" si="1263"/>
        <v/>
      </c>
      <c r="BD1550" s="162" t="str">
        <f t="shared" si="1264"/>
        <v/>
      </c>
      <c r="BE1550" s="162" t="str">
        <f t="shared" si="1265"/>
        <v/>
      </c>
      <c r="BG1550" s="169">
        <f t="shared" ref="BG1550:BG1613" si="1292">IF($C$8="isocratic",K1549,AM1550)</f>
        <v>37.820238126255006</v>
      </c>
      <c r="BH1550" s="169">
        <f t="shared" ref="BH1550:BH1613" ca="1" si="1293">IF($C$8="isocratic",AB1549,AV1550)</f>
        <v>2.0735035141048375</v>
      </c>
    </row>
    <row r="1551" spans="11:60" x14ac:dyDescent="0.25">
      <c r="K1551" s="199">
        <f t="shared" si="1266"/>
        <v>37.871624319361331</v>
      </c>
      <c r="L1551" s="201">
        <f t="shared" si="1267"/>
        <v>0.31762334471718184</v>
      </c>
      <c r="M1551" s="201">
        <f t="shared" si="1268"/>
        <v>0.32029462606796305</v>
      </c>
      <c r="N1551" s="201">
        <f t="shared" si="1269"/>
        <v>0.33666436867776106</v>
      </c>
      <c r="O1551" s="201">
        <f t="shared" si="1270"/>
        <v>0.31791681485387119</v>
      </c>
      <c r="P1551" s="201" t="str">
        <f t="shared" si="1271"/>
        <v/>
      </c>
      <c r="Q1551" s="201" t="str">
        <f t="shared" si="1272"/>
        <v/>
      </c>
      <c r="R1551" s="201" t="str">
        <f t="shared" si="1273"/>
        <v/>
      </c>
      <c r="S1551" s="201" t="str">
        <f t="shared" si="1274"/>
        <v/>
      </c>
      <c r="T1551" s="199">
        <f t="shared" si="1275"/>
        <v>0</v>
      </c>
      <c r="U1551" s="199">
        <f t="shared" si="1276"/>
        <v>0</v>
      </c>
      <c r="V1551" s="199">
        <f t="shared" si="1277"/>
        <v>0</v>
      </c>
      <c r="W1551" s="199">
        <f t="shared" si="1278"/>
        <v>0</v>
      </c>
      <c r="X1551" s="199" t="str">
        <f t="shared" si="1279"/>
        <v/>
      </c>
      <c r="Y1551" s="199" t="str">
        <f t="shared" si="1280"/>
        <v/>
      </c>
      <c r="Z1551" s="199" t="str">
        <f t="shared" si="1281"/>
        <v/>
      </c>
      <c r="AA1551" s="199" t="str">
        <f t="shared" si="1282"/>
        <v/>
      </c>
      <c r="AB1551" s="201">
        <f t="shared" ca="1" si="1283"/>
        <v>2.0304175834969511</v>
      </c>
      <c r="AD1551" s="162">
        <f t="shared" si="1284"/>
        <v>0</v>
      </c>
      <c r="AE1551" s="162">
        <f t="shared" si="1285"/>
        <v>0</v>
      </c>
      <c r="AF1551" s="162">
        <f t="shared" si="1286"/>
        <v>0</v>
      </c>
      <c r="AG1551" s="162">
        <f t="shared" si="1287"/>
        <v>0</v>
      </c>
      <c r="AH1551" s="162" t="str">
        <f t="shared" si="1288"/>
        <v/>
      </c>
      <c r="AI1551" s="162" t="str">
        <f t="shared" si="1289"/>
        <v/>
      </c>
      <c r="AJ1551" s="162" t="str">
        <f t="shared" si="1290"/>
        <v/>
      </c>
      <c r="AK1551" s="162" t="str">
        <f t="shared" si="1291"/>
        <v/>
      </c>
      <c r="AM1551" s="199">
        <f t="shared" ref="AM1551:AM1614" si="1294">AM1550+MAX($AK$57:$AR$57)*1.2/3000</f>
        <v>16.522338113656776</v>
      </c>
      <c r="AN1551" s="197">
        <f t="shared" si="1250"/>
        <v>0</v>
      </c>
      <c r="AO1551" s="197">
        <f t="shared" si="1251"/>
        <v>0</v>
      </c>
      <c r="AP1551" s="197">
        <f t="shared" si="1252"/>
        <v>0.21600196773500077</v>
      </c>
      <c r="AQ1551" s="197">
        <f t="shared" si="1253"/>
        <v>0</v>
      </c>
      <c r="AR1551" s="197" t="str">
        <f t="shared" si="1254"/>
        <v/>
      </c>
      <c r="AS1551" s="197" t="str">
        <f t="shared" si="1255"/>
        <v/>
      </c>
      <c r="AT1551" s="197" t="str">
        <f t="shared" si="1256"/>
        <v/>
      </c>
      <c r="AU1551" s="197" t="str">
        <f t="shared" si="1257"/>
        <v/>
      </c>
      <c r="AV1551" s="199">
        <f t="shared" ref="AV1551:AV1614" ca="1" si="1295">SUM(AN1551:AU1551)+RAND()*$C$69+K1551*$C$70+$C$67</f>
        <v>2.3977647231533847</v>
      </c>
      <c r="AX1551" s="162">
        <f t="shared" si="1258"/>
        <v>0</v>
      </c>
      <c r="AY1551" s="162">
        <f t="shared" si="1259"/>
        <v>0</v>
      </c>
      <c r="AZ1551" s="162">
        <f t="shared" si="1260"/>
        <v>2.4228496565734925E-3</v>
      </c>
      <c r="BA1551" s="162">
        <f t="shared" si="1261"/>
        <v>0</v>
      </c>
      <c r="BB1551" s="162" t="str">
        <f t="shared" si="1262"/>
        <v/>
      </c>
      <c r="BC1551" s="162" t="str">
        <f t="shared" si="1263"/>
        <v/>
      </c>
      <c r="BD1551" s="162" t="str">
        <f t="shared" si="1264"/>
        <v/>
      </c>
      <c r="BE1551" s="162" t="str">
        <f t="shared" si="1265"/>
        <v/>
      </c>
      <c r="BG1551" s="169">
        <f t="shared" si="1292"/>
        <v>37.845931222808169</v>
      </c>
      <c r="BH1551" s="169">
        <f t="shared" ca="1" si="1293"/>
        <v>2.0660892194488101</v>
      </c>
    </row>
    <row r="1552" spans="11:60" x14ac:dyDescent="0.25">
      <c r="K1552" s="199">
        <f t="shared" si="1266"/>
        <v>37.897317415914493</v>
      </c>
      <c r="L1552" s="201">
        <f t="shared" si="1267"/>
        <v>0.31783882866882174</v>
      </c>
      <c r="M1552" s="201">
        <f t="shared" si="1268"/>
        <v>0.32051192228646236</v>
      </c>
      <c r="N1552" s="201">
        <f t="shared" si="1269"/>
        <v>0.33689277055610417</v>
      </c>
      <c r="O1552" s="201">
        <f t="shared" si="1270"/>
        <v>0.31813249790329712</v>
      </c>
      <c r="P1552" s="201" t="str">
        <f t="shared" si="1271"/>
        <v/>
      </c>
      <c r="Q1552" s="201" t="str">
        <f t="shared" si="1272"/>
        <v/>
      </c>
      <c r="R1552" s="201" t="str">
        <f t="shared" si="1273"/>
        <v/>
      </c>
      <c r="S1552" s="201" t="str">
        <f t="shared" si="1274"/>
        <v/>
      </c>
      <c r="T1552" s="199">
        <f t="shared" si="1275"/>
        <v>0</v>
      </c>
      <c r="U1552" s="199">
        <f t="shared" si="1276"/>
        <v>0</v>
      </c>
      <c r="V1552" s="199">
        <f t="shared" si="1277"/>
        <v>0</v>
      </c>
      <c r="W1552" s="199">
        <f t="shared" si="1278"/>
        <v>0</v>
      </c>
      <c r="X1552" s="199" t="str">
        <f t="shared" si="1279"/>
        <v/>
      </c>
      <c r="Y1552" s="199" t="str">
        <f t="shared" si="1280"/>
        <v/>
      </c>
      <c r="Z1552" s="199" t="str">
        <f t="shared" si="1281"/>
        <v/>
      </c>
      <c r="AA1552" s="199" t="str">
        <f t="shared" si="1282"/>
        <v/>
      </c>
      <c r="AB1552" s="201">
        <f t="shared" ca="1" si="1283"/>
        <v>2.0711245325880716</v>
      </c>
      <c r="AD1552" s="162">
        <f t="shared" si="1284"/>
        <v>0</v>
      </c>
      <c r="AE1552" s="162">
        <f t="shared" si="1285"/>
        <v>0</v>
      </c>
      <c r="AF1552" s="162">
        <f t="shared" si="1286"/>
        <v>0</v>
      </c>
      <c r="AG1552" s="162">
        <f t="shared" si="1287"/>
        <v>0</v>
      </c>
      <c r="AH1552" s="162" t="str">
        <f t="shared" si="1288"/>
        <v/>
      </c>
      <c r="AI1552" s="162" t="str">
        <f t="shared" si="1289"/>
        <v/>
      </c>
      <c r="AJ1552" s="162" t="str">
        <f t="shared" si="1290"/>
        <v/>
      </c>
      <c r="AK1552" s="162" t="str">
        <f t="shared" si="1291"/>
        <v/>
      </c>
      <c r="AM1552" s="199">
        <f t="shared" si="1294"/>
        <v>16.533554908031288</v>
      </c>
      <c r="AN1552" s="197">
        <f t="shared" ref="AN1552:AN1615" si="1296">IF(AK$56="NOT ELUTED","",IF(AK$51="","",IF(ABS(($AM1552-AK$57)/(AK$72/2.2))&gt;20,0,AK$62*(POWER(POWER(AK$66,2),0.5)+POWER(POWER(AK$66,2),-0.5))/(POWER(POWER(AK$66,2),0.5)*EXP(POWER(1+POWER(AK$66,2),-1)*($AM1552-AK$57)/(AK$72/2.2))+POWER(POWER(AK$66,2),-0.5)*EXP(-POWER(AK$66,2)*POWER(1+POWER(AK$66,2),-1)*($AM1552-AK$57)/(AK$72/2.2))))))</f>
        <v>0</v>
      </c>
      <c r="AO1552" s="197">
        <f t="shared" ref="AO1552:AO1615" si="1297">IF(AL$56="NOT ELUTED","",IF(AL$51="","",IF(ABS(($AM1552-AL$57)/(AL$72/2.2))&gt;20,0,AL$62*(POWER(POWER(AL$66,2),0.5)+POWER(POWER(AL$66,2),-0.5))/(POWER(POWER(AL$66,2),0.5)*EXP(POWER(1+POWER(AL$66,2),-1)*($AM1552-AL$57)/(AL$72/2.2))+POWER(POWER(AL$66,2),-0.5)*EXP(-POWER(AL$66,2)*POWER(1+POWER(AL$66,2),-1)*($AM1552-AL$57)/(AL$72/2.2))))))</f>
        <v>0</v>
      </c>
      <c r="AP1552" s="197">
        <f t="shared" ref="AP1552:AP1615" si="1298">IF(AM$56="NOT ELUTED","",IF(AM$51="","",IF(ABS(($AM1552-AM$57)/(AM$72/2.2))&gt;20,0,AM$62*(POWER(POWER(AM$66,2),0.5)+POWER(POWER(AM$66,2),-0.5))/(POWER(POWER(AM$66,2),0.5)*EXP(POWER(1+POWER(AM$66,2),-1)*($AM1552-AM$57)/(AM$72/2.2))+POWER(POWER(AM$66,2),-0.5)*EXP(-POWER(AM$66,2)*POWER(1+POWER(AM$66,2),-1)*($AM1552-AM$57)/(AM$72/2.2))))))</f>
        <v>0.18168454164964706</v>
      </c>
      <c r="AQ1552" s="197">
        <f t="shared" ref="AQ1552:AQ1615" si="1299">IF(AN$56="NOT ELUTED","",IF(AN$51="","",IF(ABS(($AM1552-AN$57)/(AN$72/2.2))&gt;20,0,AN$62*(POWER(POWER(AN$66,2),0.5)+POWER(POWER(AN$66,2),-0.5))/(POWER(POWER(AN$66,2),0.5)*EXP(POWER(1+POWER(AN$66,2),-1)*($AM1552-AN$57)/(AN$72/2.2))+POWER(POWER(AN$66,2),-0.5)*EXP(-POWER(AN$66,2)*POWER(1+POWER(AN$66,2),-1)*($AM1552-AN$57)/(AN$72/2.2))))))</f>
        <v>0</v>
      </c>
      <c r="AR1552" s="197" t="str">
        <f t="shared" ref="AR1552:AR1615" si="1300">IF(AO$56="NOT ELUTED","",IF(AO$51="","",IF(ABS(($AM1552-AO$57)/(AO$72/2.2))&gt;20,0,AO$62*(POWER(POWER(AO$66,2),0.5)+POWER(POWER(AO$66,2),-0.5))/(POWER(POWER(AO$66,2),0.5)*EXP(POWER(1+POWER(AO$66,2),-1)*($AM1552-AO$57)/(AO$72/2.2))+POWER(POWER(AO$66,2),-0.5)*EXP(-POWER(AO$66,2)*POWER(1+POWER(AO$66,2),-1)*($AM1552-AO$57)/(AO$72/2.2))))))</f>
        <v/>
      </c>
      <c r="AS1552" s="197" t="str">
        <f t="shared" ref="AS1552:AS1615" si="1301">IF(AP$56="NOT ELUTED","",IF(AP$51="","",IF(ABS(($AM1552-AP$57)/(AP$72/2.2))&gt;20,0,AP$62*(POWER(POWER(AP$66,2),0.5)+POWER(POWER(AP$66,2),-0.5))/(POWER(POWER(AP$66,2),0.5)*EXP(POWER(1+POWER(AP$66,2),-1)*($AM1552-AP$57)/(AP$72/2.2))+POWER(POWER(AP$66,2),-0.5)*EXP(-POWER(AP$66,2)*POWER(1+POWER(AP$66,2),-1)*($AM1552-AP$57)/(AP$72/2.2))))))</f>
        <v/>
      </c>
      <c r="AT1552" s="197" t="str">
        <f t="shared" ref="AT1552:AT1615" si="1302">IF(AQ$56="NOT ELUTED","",IF(AQ$51="","",IF(ABS(($AM1552-AQ$57)/(AQ$72/2.2))&gt;20,0,AQ$62*(POWER(POWER(AQ$66,2),0.5)+POWER(POWER(AQ$66,2),-0.5))/(POWER(POWER(AQ$66,2),0.5)*EXP(POWER(1+POWER(AQ$66,2),-1)*($AM1552-AQ$57)/(AQ$72/2.2))+POWER(POWER(AQ$66,2),-0.5)*EXP(-POWER(AQ$66,2)*POWER(1+POWER(AQ$66,2),-1)*($AM1552-AQ$57)/(AQ$72/2.2))))))</f>
        <v/>
      </c>
      <c r="AU1552" s="197" t="str">
        <f t="shared" ref="AU1552:AU1615" si="1303">IF(AR$56="NOT ELUTED","",IF(AR$51="","",IF(ABS(($AM1552-AR$57)/(AR$72/2.2))&gt;20,0,AR$62*(POWER(POWER(AR$66,2),0.5)+POWER(POWER(AR$66,2),-0.5))/(POWER(POWER(AR$66,2),0.5)*EXP(POWER(1+POWER(AR$66,2),-1)*($AM1552-AR$57)/(AR$72/2.2))+POWER(POWER(AR$66,2),-0.5)*EXP(-POWER(AR$66,2)*POWER(1+POWER(AR$66,2),-1)*($AM1552-AR$57)/(AR$72/2.2))))))</f>
        <v/>
      </c>
      <c r="AV1552" s="199">
        <f t="shared" ca="1" si="1295"/>
        <v>2.360342538274784</v>
      </c>
      <c r="AX1552" s="162">
        <f t="shared" si="1258"/>
        <v>0</v>
      </c>
      <c r="AY1552" s="162">
        <f t="shared" si="1259"/>
        <v>0</v>
      </c>
      <c r="AZ1552" s="162">
        <f t="shared" si="1260"/>
        <v>2.0379181447115636E-3</v>
      </c>
      <c r="BA1552" s="162">
        <f t="shared" si="1261"/>
        <v>0</v>
      </c>
      <c r="BB1552" s="162" t="str">
        <f t="shared" si="1262"/>
        <v/>
      </c>
      <c r="BC1552" s="162" t="str">
        <f t="shared" si="1263"/>
        <v/>
      </c>
      <c r="BD1552" s="162" t="str">
        <f t="shared" si="1264"/>
        <v/>
      </c>
      <c r="BE1552" s="162" t="str">
        <f t="shared" si="1265"/>
        <v/>
      </c>
      <c r="BG1552" s="169">
        <f t="shared" si="1292"/>
        <v>37.871624319361331</v>
      </c>
      <c r="BH1552" s="169">
        <f t="shared" ca="1" si="1293"/>
        <v>2.0304175834969511</v>
      </c>
    </row>
    <row r="1553" spans="11:60" x14ac:dyDescent="0.25">
      <c r="K1553" s="199">
        <f t="shared" si="1266"/>
        <v>37.923010512467656</v>
      </c>
      <c r="L1553" s="201">
        <f t="shared" si="1267"/>
        <v>0.31805431262046163</v>
      </c>
      <c r="M1553" s="201">
        <f t="shared" si="1268"/>
        <v>0.32072921850496167</v>
      </c>
      <c r="N1553" s="201">
        <f t="shared" si="1269"/>
        <v>0.33712117243444728</v>
      </c>
      <c r="O1553" s="201">
        <f t="shared" si="1270"/>
        <v>0.3183481809527231</v>
      </c>
      <c r="P1553" s="201" t="str">
        <f t="shared" si="1271"/>
        <v/>
      </c>
      <c r="Q1553" s="201" t="str">
        <f t="shared" si="1272"/>
        <v/>
      </c>
      <c r="R1553" s="201" t="str">
        <f t="shared" si="1273"/>
        <v/>
      </c>
      <c r="S1553" s="201" t="str">
        <f t="shared" si="1274"/>
        <v/>
      </c>
      <c r="T1553" s="199">
        <f t="shared" si="1275"/>
        <v>0</v>
      </c>
      <c r="U1553" s="199">
        <f t="shared" si="1276"/>
        <v>0</v>
      </c>
      <c r="V1553" s="199">
        <f t="shared" si="1277"/>
        <v>0</v>
      </c>
      <c r="W1553" s="199">
        <f t="shared" si="1278"/>
        <v>0</v>
      </c>
      <c r="X1553" s="199" t="str">
        <f t="shared" si="1279"/>
        <v/>
      </c>
      <c r="Y1553" s="199" t="str">
        <f t="shared" si="1280"/>
        <v/>
      </c>
      <c r="Z1553" s="199" t="str">
        <f t="shared" si="1281"/>
        <v/>
      </c>
      <c r="AA1553" s="199" t="str">
        <f t="shared" si="1282"/>
        <v/>
      </c>
      <c r="AB1553" s="201">
        <f t="shared" ca="1" si="1283"/>
        <v>2.1158126782839282</v>
      </c>
      <c r="AD1553" s="162">
        <f t="shared" si="1284"/>
        <v>0</v>
      </c>
      <c r="AE1553" s="162">
        <f t="shared" si="1285"/>
        <v>0</v>
      </c>
      <c r="AF1553" s="162">
        <f t="shared" si="1286"/>
        <v>0</v>
      </c>
      <c r="AG1553" s="162">
        <f t="shared" si="1287"/>
        <v>0</v>
      </c>
      <c r="AH1553" s="162" t="str">
        <f t="shared" si="1288"/>
        <v/>
      </c>
      <c r="AI1553" s="162" t="str">
        <f t="shared" si="1289"/>
        <v/>
      </c>
      <c r="AJ1553" s="162" t="str">
        <f t="shared" si="1290"/>
        <v/>
      </c>
      <c r="AK1553" s="162" t="str">
        <f t="shared" si="1291"/>
        <v/>
      </c>
      <c r="AM1553" s="199">
        <f t="shared" si="1294"/>
        <v>16.5447717024058</v>
      </c>
      <c r="AN1553" s="197">
        <f t="shared" si="1296"/>
        <v>0</v>
      </c>
      <c r="AO1553" s="197">
        <f t="shared" si="1297"/>
        <v>0</v>
      </c>
      <c r="AP1553" s="197">
        <f t="shared" si="1298"/>
        <v>0.15281929022012689</v>
      </c>
      <c r="AQ1553" s="197">
        <f t="shared" si="1299"/>
        <v>0</v>
      </c>
      <c r="AR1553" s="197" t="str">
        <f t="shared" si="1300"/>
        <v/>
      </c>
      <c r="AS1553" s="197" t="str">
        <f t="shared" si="1301"/>
        <v/>
      </c>
      <c r="AT1553" s="197" t="str">
        <f t="shared" si="1302"/>
        <v/>
      </c>
      <c r="AU1553" s="197" t="str">
        <f t="shared" si="1303"/>
        <v/>
      </c>
      <c r="AV1553" s="199">
        <f t="shared" ca="1" si="1295"/>
        <v>2.2066030755025126</v>
      </c>
      <c r="AX1553" s="162">
        <f t="shared" si="1258"/>
        <v>0</v>
      </c>
      <c r="AY1553" s="162">
        <f t="shared" si="1259"/>
        <v>0</v>
      </c>
      <c r="AZ1553" s="162">
        <f t="shared" si="1260"/>
        <v>1.7141425548580455E-3</v>
      </c>
      <c r="BA1553" s="162">
        <f t="shared" si="1261"/>
        <v>0</v>
      </c>
      <c r="BB1553" s="162" t="str">
        <f t="shared" si="1262"/>
        <v/>
      </c>
      <c r="BC1553" s="162" t="str">
        <f t="shared" si="1263"/>
        <v/>
      </c>
      <c r="BD1553" s="162" t="str">
        <f t="shared" si="1264"/>
        <v/>
      </c>
      <c r="BE1553" s="162" t="str">
        <f t="shared" si="1265"/>
        <v/>
      </c>
      <c r="BG1553" s="169">
        <f t="shared" si="1292"/>
        <v>37.897317415914493</v>
      </c>
      <c r="BH1553" s="169">
        <f t="shared" ca="1" si="1293"/>
        <v>2.0711245325880716</v>
      </c>
    </row>
    <row r="1554" spans="11:60" x14ac:dyDescent="0.25">
      <c r="K1554" s="199">
        <f t="shared" si="1266"/>
        <v>37.948703609020818</v>
      </c>
      <c r="L1554" s="201">
        <f t="shared" si="1267"/>
        <v>0.31826979657210147</v>
      </c>
      <c r="M1554" s="201">
        <f t="shared" si="1268"/>
        <v>0.32094651472346097</v>
      </c>
      <c r="N1554" s="201">
        <f t="shared" si="1269"/>
        <v>0.33734957431279039</v>
      </c>
      <c r="O1554" s="201">
        <f t="shared" si="1270"/>
        <v>0.31856386400214909</v>
      </c>
      <c r="P1554" s="201" t="str">
        <f t="shared" si="1271"/>
        <v/>
      </c>
      <c r="Q1554" s="201" t="str">
        <f t="shared" si="1272"/>
        <v/>
      </c>
      <c r="R1554" s="201" t="str">
        <f t="shared" si="1273"/>
        <v/>
      </c>
      <c r="S1554" s="201" t="str">
        <f t="shared" si="1274"/>
        <v/>
      </c>
      <c r="T1554" s="199">
        <f t="shared" si="1275"/>
        <v>0</v>
      </c>
      <c r="U1554" s="199">
        <f t="shared" si="1276"/>
        <v>0</v>
      </c>
      <c r="V1554" s="199">
        <f t="shared" si="1277"/>
        <v>0</v>
      </c>
      <c r="W1554" s="199">
        <f t="shared" si="1278"/>
        <v>0</v>
      </c>
      <c r="X1554" s="199" t="str">
        <f t="shared" si="1279"/>
        <v/>
      </c>
      <c r="Y1554" s="199" t="str">
        <f t="shared" si="1280"/>
        <v/>
      </c>
      <c r="Z1554" s="199" t="str">
        <f t="shared" si="1281"/>
        <v/>
      </c>
      <c r="AA1554" s="199" t="str">
        <f t="shared" si="1282"/>
        <v/>
      </c>
      <c r="AB1554" s="201">
        <f t="shared" ca="1" si="1283"/>
        <v>2.1014166915271213</v>
      </c>
      <c r="AD1554" s="162">
        <f t="shared" si="1284"/>
        <v>0</v>
      </c>
      <c r="AE1554" s="162">
        <f t="shared" si="1285"/>
        <v>0</v>
      </c>
      <c r="AF1554" s="162">
        <f t="shared" si="1286"/>
        <v>0</v>
      </c>
      <c r="AG1554" s="162">
        <f t="shared" si="1287"/>
        <v>0</v>
      </c>
      <c r="AH1554" s="162" t="str">
        <f t="shared" si="1288"/>
        <v/>
      </c>
      <c r="AI1554" s="162" t="str">
        <f t="shared" si="1289"/>
        <v/>
      </c>
      <c r="AJ1554" s="162" t="str">
        <f t="shared" si="1290"/>
        <v/>
      </c>
      <c r="AK1554" s="162" t="str">
        <f t="shared" si="1291"/>
        <v/>
      </c>
      <c r="AM1554" s="199">
        <f t="shared" si="1294"/>
        <v>16.555988496780312</v>
      </c>
      <c r="AN1554" s="197">
        <f t="shared" si="1296"/>
        <v>0</v>
      </c>
      <c r="AO1554" s="197">
        <f t="shared" si="1297"/>
        <v>0</v>
      </c>
      <c r="AP1554" s="197">
        <f t="shared" si="1298"/>
        <v>0.12854001047299482</v>
      </c>
      <c r="AQ1554" s="197">
        <f t="shared" si="1299"/>
        <v>0</v>
      </c>
      <c r="AR1554" s="197" t="str">
        <f t="shared" si="1300"/>
        <v/>
      </c>
      <c r="AS1554" s="197" t="str">
        <f t="shared" si="1301"/>
        <v/>
      </c>
      <c r="AT1554" s="197" t="str">
        <f t="shared" si="1302"/>
        <v/>
      </c>
      <c r="AU1554" s="197" t="str">
        <f t="shared" si="1303"/>
        <v/>
      </c>
      <c r="AV1554" s="199">
        <f t="shared" ca="1" si="1295"/>
        <v>2.2535004016626008</v>
      </c>
      <c r="AX1554" s="162">
        <f t="shared" si="1258"/>
        <v>0</v>
      </c>
      <c r="AY1554" s="162">
        <f t="shared" si="1259"/>
        <v>0</v>
      </c>
      <c r="AZ1554" s="162">
        <f t="shared" si="1260"/>
        <v>1.4418068663732098E-3</v>
      </c>
      <c r="BA1554" s="162">
        <f t="shared" si="1261"/>
        <v>0</v>
      </c>
      <c r="BB1554" s="162" t="str">
        <f t="shared" si="1262"/>
        <v/>
      </c>
      <c r="BC1554" s="162" t="str">
        <f t="shared" si="1263"/>
        <v/>
      </c>
      <c r="BD1554" s="162" t="str">
        <f t="shared" si="1264"/>
        <v/>
      </c>
      <c r="BE1554" s="162" t="str">
        <f t="shared" si="1265"/>
        <v/>
      </c>
      <c r="BG1554" s="169">
        <f t="shared" si="1292"/>
        <v>37.923010512467656</v>
      </c>
      <c r="BH1554" s="169">
        <f t="shared" ca="1" si="1293"/>
        <v>2.1158126782839282</v>
      </c>
    </row>
    <row r="1555" spans="11:60" x14ac:dyDescent="0.25">
      <c r="K1555" s="199">
        <f t="shared" si="1266"/>
        <v>37.97439670557398</v>
      </c>
      <c r="L1555" s="201">
        <f t="shared" si="1267"/>
        <v>0.31848528052374137</v>
      </c>
      <c r="M1555" s="201">
        <f t="shared" si="1268"/>
        <v>0.32116381094196028</v>
      </c>
      <c r="N1555" s="201">
        <f t="shared" si="1269"/>
        <v>0.33757797619113356</v>
      </c>
      <c r="O1555" s="201">
        <f t="shared" si="1270"/>
        <v>0.31877954705157507</v>
      </c>
      <c r="P1555" s="201" t="str">
        <f t="shared" si="1271"/>
        <v/>
      </c>
      <c r="Q1555" s="201" t="str">
        <f t="shared" si="1272"/>
        <v/>
      </c>
      <c r="R1555" s="201" t="str">
        <f t="shared" si="1273"/>
        <v/>
      </c>
      <c r="S1555" s="201" t="str">
        <f t="shared" si="1274"/>
        <v/>
      </c>
      <c r="T1555" s="199">
        <f t="shared" si="1275"/>
        <v>0</v>
      </c>
      <c r="U1555" s="199">
        <f t="shared" si="1276"/>
        <v>0</v>
      </c>
      <c r="V1555" s="199">
        <f t="shared" si="1277"/>
        <v>0</v>
      </c>
      <c r="W1555" s="199">
        <f t="shared" si="1278"/>
        <v>0</v>
      </c>
      <c r="X1555" s="199" t="str">
        <f t="shared" si="1279"/>
        <v/>
      </c>
      <c r="Y1555" s="199" t="str">
        <f t="shared" si="1280"/>
        <v/>
      </c>
      <c r="Z1555" s="199" t="str">
        <f t="shared" si="1281"/>
        <v/>
      </c>
      <c r="AA1555" s="199" t="str">
        <f t="shared" si="1282"/>
        <v/>
      </c>
      <c r="AB1555" s="201">
        <f t="shared" ca="1" si="1283"/>
        <v>2.0419202020930705</v>
      </c>
      <c r="AD1555" s="162">
        <f t="shared" si="1284"/>
        <v>0</v>
      </c>
      <c r="AE1555" s="162">
        <f t="shared" si="1285"/>
        <v>0</v>
      </c>
      <c r="AF1555" s="162">
        <f t="shared" si="1286"/>
        <v>0</v>
      </c>
      <c r="AG1555" s="162">
        <f t="shared" si="1287"/>
        <v>0</v>
      </c>
      <c r="AH1555" s="162" t="str">
        <f t="shared" si="1288"/>
        <v/>
      </c>
      <c r="AI1555" s="162" t="str">
        <f t="shared" si="1289"/>
        <v/>
      </c>
      <c r="AJ1555" s="162" t="str">
        <f t="shared" si="1290"/>
        <v/>
      </c>
      <c r="AK1555" s="162" t="str">
        <f t="shared" si="1291"/>
        <v/>
      </c>
      <c r="AM1555" s="199">
        <f t="shared" si="1294"/>
        <v>16.567205291154824</v>
      </c>
      <c r="AN1555" s="197">
        <f t="shared" si="1296"/>
        <v>0</v>
      </c>
      <c r="AO1555" s="197">
        <f t="shared" si="1297"/>
        <v>0</v>
      </c>
      <c r="AP1555" s="197">
        <f t="shared" si="1298"/>
        <v>0.10811811133697802</v>
      </c>
      <c r="AQ1555" s="197">
        <f t="shared" si="1299"/>
        <v>0</v>
      </c>
      <c r="AR1555" s="197" t="str">
        <f t="shared" si="1300"/>
        <v/>
      </c>
      <c r="AS1555" s="197" t="str">
        <f t="shared" si="1301"/>
        <v/>
      </c>
      <c r="AT1555" s="197" t="str">
        <f t="shared" si="1302"/>
        <v/>
      </c>
      <c r="AU1555" s="197" t="str">
        <f t="shared" si="1303"/>
        <v/>
      </c>
      <c r="AV1555" s="199">
        <f t="shared" ca="1" si="1295"/>
        <v>2.1620384707746299</v>
      </c>
      <c r="AX1555" s="162">
        <f t="shared" si="1258"/>
        <v>0</v>
      </c>
      <c r="AY1555" s="162">
        <f t="shared" si="1259"/>
        <v>0</v>
      </c>
      <c r="AZ1555" s="162">
        <f t="shared" si="1260"/>
        <v>1.2127386230274839E-3</v>
      </c>
      <c r="BA1555" s="162">
        <f t="shared" si="1261"/>
        <v>0</v>
      </c>
      <c r="BB1555" s="162" t="str">
        <f t="shared" si="1262"/>
        <v/>
      </c>
      <c r="BC1555" s="162" t="str">
        <f t="shared" si="1263"/>
        <v/>
      </c>
      <c r="BD1555" s="162" t="str">
        <f t="shared" si="1264"/>
        <v/>
      </c>
      <c r="BE1555" s="162" t="str">
        <f t="shared" si="1265"/>
        <v/>
      </c>
      <c r="BG1555" s="169">
        <f t="shared" si="1292"/>
        <v>37.948703609020818</v>
      </c>
      <c r="BH1555" s="169">
        <f t="shared" ca="1" si="1293"/>
        <v>2.1014166915271213</v>
      </c>
    </row>
    <row r="1556" spans="11:60" x14ac:dyDescent="0.25">
      <c r="K1556" s="199">
        <f t="shared" si="1266"/>
        <v>38.000089802127142</v>
      </c>
      <c r="L1556" s="201">
        <f t="shared" si="1267"/>
        <v>0.31870076447538126</v>
      </c>
      <c r="M1556" s="201">
        <f t="shared" si="1268"/>
        <v>0.32138110716045953</v>
      </c>
      <c r="N1556" s="201">
        <f t="shared" si="1269"/>
        <v>0.33780637806947666</v>
      </c>
      <c r="O1556" s="201">
        <f t="shared" si="1270"/>
        <v>0.318995230101001</v>
      </c>
      <c r="P1556" s="201" t="str">
        <f t="shared" si="1271"/>
        <v/>
      </c>
      <c r="Q1556" s="201" t="str">
        <f t="shared" si="1272"/>
        <v/>
      </c>
      <c r="R1556" s="201" t="str">
        <f t="shared" si="1273"/>
        <v/>
      </c>
      <c r="S1556" s="201" t="str">
        <f t="shared" si="1274"/>
        <v/>
      </c>
      <c r="T1556" s="199">
        <f t="shared" si="1275"/>
        <v>0</v>
      </c>
      <c r="U1556" s="199">
        <f t="shared" si="1276"/>
        <v>0</v>
      </c>
      <c r="V1556" s="199">
        <f t="shared" si="1277"/>
        <v>0</v>
      </c>
      <c r="W1556" s="199">
        <f t="shared" si="1278"/>
        <v>0</v>
      </c>
      <c r="X1556" s="199" t="str">
        <f t="shared" si="1279"/>
        <v/>
      </c>
      <c r="Y1556" s="199" t="str">
        <f t="shared" si="1280"/>
        <v/>
      </c>
      <c r="Z1556" s="199" t="str">
        <f t="shared" si="1281"/>
        <v/>
      </c>
      <c r="AA1556" s="199" t="str">
        <f t="shared" si="1282"/>
        <v/>
      </c>
      <c r="AB1556" s="201">
        <f t="shared" ca="1" si="1283"/>
        <v>2.0586823095350364</v>
      </c>
      <c r="AD1556" s="162">
        <f t="shared" si="1284"/>
        <v>0</v>
      </c>
      <c r="AE1556" s="162">
        <f t="shared" si="1285"/>
        <v>0</v>
      </c>
      <c r="AF1556" s="162">
        <f t="shared" si="1286"/>
        <v>0</v>
      </c>
      <c r="AG1556" s="162">
        <f t="shared" si="1287"/>
        <v>0</v>
      </c>
      <c r="AH1556" s="162" t="str">
        <f t="shared" si="1288"/>
        <v/>
      </c>
      <c r="AI1556" s="162" t="str">
        <f t="shared" si="1289"/>
        <v/>
      </c>
      <c r="AJ1556" s="162" t="str">
        <f t="shared" si="1290"/>
        <v/>
      </c>
      <c r="AK1556" s="162" t="str">
        <f t="shared" si="1291"/>
        <v/>
      </c>
      <c r="AM1556" s="199">
        <f t="shared" si="1294"/>
        <v>16.578422085529336</v>
      </c>
      <c r="AN1556" s="197">
        <f t="shared" si="1296"/>
        <v>0</v>
      </c>
      <c r="AO1556" s="197">
        <f t="shared" si="1297"/>
        <v>0</v>
      </c>
      <c r="AP1556" s="197">
        <f t="shared" si="1298"/>
        <v>9.0940753326517368E-2</v>
      </c>
      <c r="AQ1556" s="197">
        <f t="shared" si="1299"/>
        <v>0</v>
      </c>
      <c r="AR1556" s="197" t="str">
        <f t="shared" si="1300"/>
        <v/>
      </c>
      <c r="AS1556" s="197" t="str">
        <f t="shared" si="1301"/>
        <v/>
      </c>
      <c r="AT1556" s="197" t="str">
        <f t="shared" si="1302"/>
        <v/>
      </c>
      <c r="AU1556" s="197" t="str">
        <f t="shared" si="1303"/>
        <v/>
      </c>
      <c r="AV1556" s="199">
        <f t="shared" ca="1" si="1295"/>
        <v>2.2290229697449</v>
      </c>
      <c r="AX1556" s="162">
        <f t="shared" si="1258"/>
        <v>0</v>
      </c>
      <c r="AY1556" s="162">
        <f t="shared" si="1259"/>
        <v>0</v>
      </c>
      <c r="AZ1556" s="162">
        <f t="shared" si="1260"/>
        <v>1.0200637303267692E-3</v>
      </c>
      <c r="BA1556" s="162">
        <f t="shared" si="1261"/>
        <v>0</v>
      </c>
      <c r="BB1556" s="162" t="str">
        <f t="shared" si="1262"/>
        <v/>
      </c>
      <c r="BC1556" s="162" t="str">
        <f t="shared" si="1263"/>
        <v/>
      </c>
      <c r="BD1556" s="162" t="str">
        <f t="shared" si="1264"/>
        <v/>
      </c>
      <c r="BE1556" s="162" t="str">
        <f t="shared" si="1265"/>
        <v/>
      </c>
      <c r="BG1556" s="169">
        <f t="shared" si="1292"/>
        <v>37.97439670557398</v>
      </c>
      <c r="BH1556" s="169">
        <f t="shared" ca="1" si="1293"/>
        <v>2.0419202020930705</v>
      </c>
    </row>
    <row r="1557" spans="11:60" x14ac:dyDescent="0.25">
      <c r="K1557" s="199">
        <f t="shared" si="1266"/>
        <v>38.025782898680305</v>
      </c>
      <c r="L1557" s="201">
        <f t="shared" si="1267"/>
        <v>0.31891624842702115</v>
      </c>
      <c r="M1557" s="201">
        <f t="shared" si="1268"/>
        <v>0.32159840337895884</v>
      </c>
      <c r="N1557" s="201">
        <f t="shared" si="1269"/>
        <v>0.33803477994781977</v>
      </c>
      <c r="O1557" s="201">
        <f t="shared" si="1270"/>
        <v>0.31921091315042699</v>
      </c>
      <c r="P1557" s="201" t="str">
        <f t="shared" si="1271"/>
        <v/>
      </c>
      <c r="Q1557" s="201" t="str">
        <f t="shared" si="1272"/>
        <v/>
      </c>
      <c r="R1557" s="201" t="str">
        <f t="shared" si="1273"/>
        <v/>
      </c>
      <c r="S1557" s="201" t="str">
        <f t="shared" si="1274"/>
        <v/>
      </c>
      <c r="T1557" s="199">
        <f t="shared" si="1275"/>
        <v>0</v>
      </c>
      <c r="U1557" s="199">
        <f t="shared" si="1276"/>
        <v>0</v>
      </c>
      <c r="V1557" s="199">
        <f t="shared" si="1277"/>
        <v>0</v>
      </c>
      <c r="W1557" s="199">
        <f t="shared" si="1278"/>
        <v>0</v>
      </c>
      <c r="X1557" s="199" t="str">
        <f t="shared" si="1279"/>
        <v/>
      </c>
      <c r="Y1557" s="199" t="str">
        <f t="shared" si="1280"/>
        <v/>
      </c>
      <c r="Z1557" s="199" t="str">
        <f t="shared" si="1281"/>
        <v/>
      </c>
      <c r="AA1557" s="199" t="str">
        <f t="shared" si="1282"/>
        <v/>
      </c>
      <c r="AB1557" s="201">
        <f t="shared" ca="1" si="1283"/>
        <v>2.0118211653981959</v>
      </c>
      <c r="AD1557" s="162">
        <f t="shared" si="1284"/>
        <v>0</v>
      </c>
      <c r="AE1557" s="162">
        <f t="shared" si="1285"/>
        <v>0</v>
      </c>
      <c r="AF1557" s="162">
        <f t="shared" si="1286"/>
        <v>0</v>
      </c>
      <c r="AG1557" s="162">
        <f t="shared" si="1287"/>
        <v>0</v>
      </c>
      <c r="AH1557" s="162" t="str">
        <f t="shared" si="1288"/>
        <v/>
      </c>
      <c r="AI1557" s="162" t="str">
        <f t="shared" si="1289"/>
        <v/>
      </c>
      <c r="AJ1557" s="162" t="str">
        <f t="shared" si="1290"/>
        <v/>
      </c>
      <c r="AK1557" s="162" t="str">
        <f t="shared" si="1291"/>
        <v/>
      </c>
      <c r="AM1557" s="199">
        <f t="shared" si="1294"/>
        <v>16.589638879903848</v>
      </c>
      <c r="AN1557" s="197">
        <f t="shared" si="1296"/>
        <v>0</v>
      </c>
      <c r="AO1557" s="197">
        <f t="shared" si="1297"/>
        <v>0</v>
      </c>
      <c r="AP1557" s="197">
        <f t="shared" si="1298"/>
        <v>7.6492460084361238E-2</v>
      </c>
      <c r="AQ1557" s="197">
        <f t="shared" si="1299"/>
        <v>0</v>
      </c>
      <c r="AR1557" s="197" t="str">
        <f t="shared" si="1300"/>
        <v/>
      </c>
      <c r="AS1557" s="197" t="str">
        <f t="shared" si="1301"/>
        <v/>
      </c>
      <c r="AT1557" s="197" t="str">
        <f t="shared" si="1302"/>
        <v/>
      </c>
      <c r="AU1557" s="197" t="str">
        <f t="shared" si="1303"/>
        <v/>
      </c>
      <c r="AV1557" s="199">
        <f t="shared" ca="1" si="1295"/>
        <v>2.2328058778572228</v>
      </c>
      <c r="AX1557" s="162">
        <f t="shared" si="1258"/>
        <v>0</v>
      </c>
      <c r="AY1557" s="162">
        <f t="shared" si="1259"/>
        <v>0</v>
      </c>
      <c r="AZ1557" s="162">
        <f t="shared" si="1260"/>
        <v>8.5800019596685162E-4</v>
      </c>
      <c r="BA1557" s="162">
        <f t="shared" si="1261"/>
        <v>0</v>
      </c>
      <c r="BB1557" s="162" t="str">
        <f t="shared" si="1262"/>
        <v/>
      </c>
      <c r="BC1557" s="162" t="str">
        <f t="shared" si="1263"/>
        <v/>
      </c>
      <c r="BD1557" s="162" t="str">
        <f t="shared" si="1264"/>
        <v/>
      </c>
      <c r="BE1557" s="162" t="str">
        <f t="shared" si="1265"/>
        <v/>
      </c>
      <c r="BG1557" s="169">
        <f t="shared" si="1292"/>
        <v>38.000089802127142</v>
      </c>
      <c r="BH1557" s="169">
        <f t="shared" ca="1" si="1293"/>
        <v>2.0586823095350364</v>
      </c>
    </row>
    <row r="1558" spans="11:60" x14ac:dyDescent="0.25">
      <c r="K1558" s="199">
        <f t="shared" si="1266"/>
        <v>38.051475995233467</v>
      </c>
      <c r="L1558" s="201">
        <f t="shared" si="1267"/>
        <v>0.31913173237866099</v>
      </c>
      <c r="M1558" s="201">
        <f t="shared" si="1268"/>
        <v>0.32181569959745815</v>
      </c>
      <c r="N1558" s="201">
        <f t="shared" si="1269"/>
        <v>0.33826318182616288</v>
      </c>
      <c r="O1558" s="201">
        <f t="shared" si="1270"/>
        <v>0.31942659619985292</v>
      </c>
      <c r="P1558" s="201" t="str">
        <f t="shared" si="1271"/>
        <v/>
      </c>
      <c r="Q1558" s="201" t="str">
        <f t="shared" si="1272"/>
        <v/>
      </c>
      <c r="R1558" s="201" t="str">
        <f t="shared" si="1273"/>
        <v/>
      </c>
      <c r="S1558" s="201" t="str">
        <f t="shared" si="1274"/>
        <v/>
      </c>
      <c r="T1558" s="199">
        <f t="shared" si="1275"/>
        <v>0</v>
      </c>
      <c r="U1558" s="199">
        <f t="shared" si="1276"/>
        <v>0</v>
      </c>
      <c r="V1558" s="199">
        <f t="shared" si="1277"/>
        <v>0</v>
      </c>
      <c r="W1558" s="199">
        <f t="shared" si="1278"/>
        <v>0</v>
      </c>
      <c r="X1558" s="199" t="str">
        <f t="shared" si="1279"/>
        <v/>
      </c>
      <c r="Y1558" s="199" t="str">
        <f t="shared" si="1280"/>
        <v/>
      </c>
      <c r="Z1558" s="199" t="str">
        <f t="shared" si="1281"/>
        <v/>
      </c>
      <c r="AA1558" s="199" t="str">
        <f t="shared" si="1282"/>
        <v/>
      </c>
      <c r="AB1558" s="201">
        <f t="shared" ca="1" si="1283"/>
        <v>2.0932254323204726</v>
      </c>
      <c r="AD1558" s="162">
        <f t="shared" si="1284"/>
        <v>0</v>
      </c>
      <c r="AE1558" s="162">
        <f t="shared" si="1285"/>
        <v>0</v>
      </c>
      <c r="AF1558" s="162">
        <f t="shared" si="1286"/>
        <v>0</v>
      </c>
      <c r="AG1558" s="162">
        <f t="shared" si="1287"/>
        <v>0</v>
      </c>
      <c r="AH1558" s="162" t="str">
        <f t="shared" si="1288"/>
        <v/>
      </c>
      <c r="AI1558" s="162" t="str">
        <f t="shared" si="1289"/>
        <v/>
      </c>
      <c r="AJ1558" s="162" t="str">
        <f t="shared" si="1290"/>
        <v/>
      </c>
      <c r="AK1558" s="162" t="str">
        <f t="shared" si="1291"/>
        <v/>
      </c>
      <c r="AM1558" s="199">
        <f t="shared" si="1294"/>
        <v>16.60085567427836</v>
      </c>
      <c r="AN1558" s="197">
        <f t="shared" si="1296"/>
        <v>0</v>
      </c>
      <c r="AO1558" s="197">
        <f t="shared" si="1297"/>
        <v>0</v>
      </c>
      <c r="AP1558" s="197">
        <f t="shared" si="1298"/>
        <v>6.4339650700108303E-2</v>
      </c>
      <c r="AQ1558" s="197">
        <f t="shared" si="1299"/>
        <v>0</v>
      </c>
      <c r="AR1558" s="197" t="str">
        <f t="shared" si="1300"/>
        <v/>
      </c>
      <c r="AS1558" s="197" t="str">
        <f t="shared" si="1301"/>
        <v/>
      </c>
      <c r="AT1558" s="197" t="str">
        <f t="shared" si="1302"/>
        <v/>
      </c>
      <c r="AU1558" s="197" t="str">
        <f t="shared" si="1303"/>
        <v/>
      </c>
      <c r="AV1558" s="199">
        <f t="shared" ca="1" si="1295"/>
        <v>2.214822435794364</v>
      </c>
      <c r="AX1558" s="162">
        <f t="shared" si="1258"/>
        <v>0</v>
      </c>
      <c r="AY1558" s="162">
        <f t="shared" si="1259"/>
        <v>0</v>
      </c>
      <c r="AZ1558" s="162">
        <f t="shared" si="1260"/>
        <v>7.2168463203104588E-4</v>
      </c>
      <c r="BA1558" s="162">
        <f t="shared" si="1261"/>
        <v>0</v>
      </c>
      <c r="BB1558" s="162" t="str">
        <f t="shared" si="1262"/>
        <v/>
      </c>
      <c r="BC1558" s="162" t="str">
        <f t="shared" si="1263"/>
        <v/>
      </c>
      <c r="BD1558" s="162" t="str">
        <f t="shared" si="1264"/>
        <v/>
      </c>
      <c r="BE1558" s="162" t="str">
        <f t="shared" si="1265"/>
        <v/>
      </c>
      <c r="BG1558" s="169">
        <f t="shared" si="1292"/>
        <v>38.025782898680305</v>
      </c>
      <c r="BH1558" s="169">
        <f t="shared" ca="1" si="1293"/>
        <v>2.0118211653981959</v>
      </c>
    </row>
    <row r="1559" spans="11:60" x14ac:dyDescent="0.25">
      <c r="K1559" s="199">
        <f t="shared" si="1266"/>
        <v>38.077169091786629</v>
      </c>
      <c r="L1559" s="201">
        <f t="shared" si="1267"/>
        <v>0.31934721633030089</v>
      </c>
      <c r="M1559" s="201">
        <f t="shared" si="1268"/>
        <v>0.32203299581595746</v>
      </c>
      <c r="N1559" s="201">
        <f t="shared" si="1269"/>
        <v>0.33849158370450599</v>
      </c>
      <c r="O1559" s="201">
        <f t="shared" si="1270"/>
        <v>0.3196422792492789</v>
      </c>
      <c r="P1559" s="201" t="str">
        <f t="shared" si="1271"/>
        <v/>
      </c>
      <c r="Q1559" s="201" t="str">
        <f t="shared" si="1272"/>
        <v/>
      </c>
      <c r="R1559" s="201" t="str">
        <f t="shared" si="1273"/>
        <v/>
      </c>
      <c r="S1559" s="201" t="str">
        <f t="shared" si="1274"/>
        <v/>
      </c>
      <c r="T1559" s="199">
        <f t="shared" si="1275"/>
        <v>0</v>
      </c>
      <c r="U1559" s="199">
        <f t="shared" si="1276"/>
        <v>0</v>
      </c>
      <c r="V1559" s="199">
        <f t="shared" si="1277"/>
        <v>0</v>
      </c>
      <c r="W1559" s="199">
        <f t="shared" si="1278"/>
        <v>0</v>
      </c>
      <c r="X1559" s="199" t="str">
        <f t="shared" si="1279"/>
        <v/>
      </c>
      <c r="Y1559" s="199" t="str">
        <f t="shared" si="1280"/>
        <v/>
      </c>
      <c r="Z1559" s="199" t="str">
        <f t="shared" si="1281"/>
        <v/>
      </c>
      <c r="AA1559" s="199" t="str">
        <f t="shared" si="1282"/>
        <v/>
      </c>
      <c r="AB1559" s="201">
        <f t="shared" ca="1" si="1283"/>
        <v>2.1156463752353942</v>
      </c>
      <c r="AD1559" s="162">
        <f t="shared" si="1284"/>
        <v>0</v>
      </c>
      <c r="AE1559" s="162">
        <f t="shared" si="1285"/>
        <v>0</v>
      </c>
      <c r="AF1559" s="162">
        <f t="shared" si="1286"/>
        <v>0</v>
      </c>
      <c r="AG1559" s="162">
        <f t="shared" si="1287"/>
        <v>0</v>
      </c>
      <c r="AH1559" s="162" t="str">
        <f t="shared" si="1288"/>
        <v/>
      </c>
      <c r="AI1559" s="162" t="str">
        <f t="shared" si="1289"/>
        <v/>
      </c>
      <c r="AJ1559" s="162" t="str">
        <f t="shared" si="1290"/>
        <v/>
      </c>
      <c r="AK1559" s="162" t="str">
        <f t="shared" si="1291"/>
        <v/>
      </c>
      <c r="AM1559" s="199">
        <f t="shared" si="1294"/>
        <v>16.612072468652872</v>
      </c>
      <c r="AN1559" s="197">
        <f t="shared" si="1296"/>
        <v>0</v>
      </c>
      <c r="AO1559" s="197">
        <f t="shared" si="1297"/>
        <v>0</v>
      </c>
      <c r="AP1559" s="197">
        <f t="shared" si="1298"/>
        <v>5.4117629060671052E-2</v>
      </c>
      <c r="AQ1559" s="197">
        <f t="shared" si="1299"/>
        <v>0</v>
      </c>
      <c r="AR1559" s="197" t="str">
        <f t="shared" si="1300"/>
        <v/>
      </c>
      <c r="AS1559" s="197" t="str">
        <f t="shared" si="1301"/>
        <v/>
      </c>
      <c r="AT1559" s="197" t="str">
        <f t="shared" si="1302"/>
        <v/>
      </c>
      <c r="AU1559" s="197" t="str">
        <f t="shared" si="1303"/>
        <v/>
      </c>
      <c r="AV1559" s="199">
        <f t="shared" ca="1" si="1295"/>
        <v>2.1736241561520191</v>
      </c>
      <c r="AX1559" s="162">
        <f t="shared" si="1258"/>
        <v>0</v>
      </c>
      <c r="AY1559" s="162">
        <f t="shared" si="1259"/>
        <v>0</v>
      </c>
      <c r="AZ1559" s="162">
        <f t="shared" si="1260"/>
        <v>6.0702631720966553E-4</v>
      </c>
      <c r="BA1559" s="162">
        <f t="shared" si="1261"/>
        <v>0</v>
      </c>
      <c r="BB1559" s="162" t="str">
        <f t="shared" si="1262"/>
        <v/>
      </c>
      <c r="BC1559" s="162" t="str">
        <f t="shared" si="1263"/>
        <v/>
      </c>
      <c r="BD1559" s="162" t="str">
        <f t="shared" si="1264"/>
        <v/>
      </c>
      <c r="BE1559" s="162" t="str">
        <f t="shared" si="1265"/>
        <v/>
      </c>
      <c r="BG1559" s="169">
        <f t="shared" si="1292"/>
        <v>38.051475995233467</v>
      </c>
      <c r="BH1559" s="169">
        <f t="shared" ca="1" si="1293"/>
        <v>2.0932254323204726</v>
      </c>
    </row>
    <row r="1560" spans="11:60" x14ac:dyDescent="0.25">
      <c r="K1560" s="199">
        <f t="shared" si="1266"/>
        <v>38.102862188339792</v>
      </c>
      <c r="L1560" s="201">
        <f t="shared" si="1267"/>
        <v>0.31956270028194078</v>
      </c>
      <c r="M1560" s="201">
        <f t="shared" si="1268"/>
        <v>0.32225029203445676</v>
      </c>
      <c r="N1560" s="201">
        <f t="shared" si="1269"/>
        <v>0.33871998558284916</v>
      </c>
      <c r="O1560" s="201">
        <f t="shared" si="1270"/>
        <v>0.31985796229870489</v>
      </c>
      <c r="P1560" s="201" t="str">
        <f t="shared" si="1271"/>
        <v/>
      </c>
      <c r="Q1560" s="201" t="str">
        <f t="shared" si="1272"/>
        <v/>
      </c>
      <c r="R1560" s="201" t="str">
        <f t="shared" si="1273"/>
        <v/>
      </c>
      <c r="S1560" s="201" t="str">
        <f t="shared" si="1274"/>
        <v/>
      </c>
      <c r="T1560" s="199">
        <f t="shared" si="1275"/>
        <v>0</v>
      </c>
      <c r="U1560" s="199">
        <f t="shared" si="1276"/>
        <v>0</v>
      </c>
      <c r="V1560" s="199">
        <f t="shared" si="1277"/>
        <v>0</v>
      </c>
      <c r="W1560" s="199">
        <f t="shared" si="1278"/>
        <v>0</v>
      </c>
      <c r="X1560" s="199" t="str">
        <f t="shared" si="1279"/>
        <v/>
      </c>
      <c r="Y1560" s="199" t="str">
        <f t="shared" si="1280"/>
        <v/>
      </c>
      <c r="Z1560" s="199" t="str">
        <f t="shared" si="1281"/>
        <v/>
      </c>
      <c r="AA1560" s="199" t="str">
        <f t="shared" si="1282"/>
        <v/>
      </c>
      <c r="AB1560" s="201">
        <f t="shared" ca="1" si="1283"/>
        <v>2.077051464662246</v>
      </c>
      <c r="AD1560" s="162">
        <f t="shared" si="1284"/>
        <v>0</v>
      </c>
      <c r="AE1560" s="162">
        <f t="shared" si="1285"/>
        <v>0</v>
      </c>
      <c r="AF1560" s="162">
        <f t="shared" si="1286"/>
        <v>0</v>
      </c>
      <c r="AG1560" s="162">
        <f t="shared" si="1287"/>
        <v>0</v>
      </c>
      <c r="AH1560" s="162" t="str">
        <f t="shared" si="1288"/>
        <v/>
      </c>
      <c r="AI1560" s="162" t="str">
        <f t="shared" si="1289"/>
        <v/>
      </c>
      <c r="AJ1560" s="162" t="str">
        <f t="shared" si="1290"/>
        <v/>
      </c>
      <c r="AK1560" s="162" t="str">
        <f t="shared" si="1291"/>
        <v/>
      </c>
      <c r="AM1560" s="199">
        <f t="shared" si="1294"/>
        <v>16.623289263027385</v>
      </c>
      <c r="AN1560" s="197">
        <f t="shared" si="1296"/>
        <v>0</v>
      </c>
      <c r="AO1560" s="197">
        <f t="shared" si="1297"/>
        <v>0</v>
      </c>
      <c r="AP1560" s="197">
        <f t="shared" si="1298"/>
        <v>4.5519640041748015E-2</v>
      </c>
      <c r="AQ1560" s="197">
        <f t="shared" si="1299"/>
        <v>0</v>
      </c>
      <c r="AR1560" s="197" t="str">
        <f t="shared" si="1300"/>
        <v/>
      </c>
      <c r="AS1560" s="197" t="str">
        <f t="shared" si="1301"/>
        <v/>
      </c>
      <c r="AT1560" s="197" t="str">
        <f t="shared" si="1302"/>
        <v/>
      </c>
      <c r="AU1560" s="197" t="str">
        <f t="shared" si="1303"/>
        <v/>
      </c>
      <c r="AV1560" s="199">
        <f t="shared" ca="1" si="1295"/>
        <v>2.1732276571396785</v>
      </c>
      <c r="AX1560" s="162">
        <f t="shared" si="1258"/>
        <v>0</v>
      </c>
      <c r="AY1560" s="162">
        <f t="shared" si="1259"/>
        <v>0</v>
      </c>
      <c r="AZ1560" s="162">
        <f t="shared" si="1260"/>
        <v>5.105844423500932E-4</v>
      </c>
      <c r="BA1560" s="162">
        <f t="shared" si="1261"/>
        <v>0</v>
      </c>
      <c r="BB1560" s="162" t="str">
        <f t="shared" si="1262"/>
        <v/>
      </c>
      <c r="BC1560" s="162" t="str">
        <f t="shared" si="1263"/>
        <v/>
      </c>
      <c r="BD1560" s="162" t="str">
        <f t="shared" si="1264"/>
        <v/>
      </c>
      <c r="BE1560" s="162" t="str">
        <f t="shared" si="1265"/>
        <v/>
      </c>
      <c r="BG1560" s="169">
        <f t="shared" si="1292"/>
        <v>38.077169091786629</v>
      </c>
      <c r="BH1560" s="169">
        <f t="shared" ca="1" si="1293"/>
        <v>2.1156463752353942</v>
      </c>
    </row>
    <row r="1561" spans="11:60" x14ac:dyDescent="0.25">
      <c r="K1561" s="199">
        <f t="shared" si="1266"/>
        <v>38.128555284892954</v>
      </c>
      <c r="L1561" s="201">
        <f t="shared" si="1267"/>
        <v>0.31977818423358068</v>
      </c>
      <c r="M1561" s="201">
        <f t="shared" si="1268"/>
        <v>0.32246758825295602</v>
      </c>
      <c r="N1561" s="201">
        <f t="shared" si="1269"/>
        <v>0.33894838746119227</v>
      </c>
      <c r="O1561" s="201">
        <f t="shared" si="1270"/>
        <v>0.32007364534813082</v>
      </c>
      <c r="P1561" s="201" t="str">
        <f t="shared" si="1271"/>
        <v/>
      </c>
      <c r="Q1561" s="201" t="str">
        <f t="shared" si="1272"/>
        <v/>
      </c>
      <c r="R1561" s="201" t="str">
        <f t="shared" si="1273"/>
        <v/>
      </c>
      <c r="S1561" s="201" t="str">
        <f t="shared" si="1274"/>
        <v/>
      </c>
      <c r="T1561" s="199">
        <f t="shared" si="1275"/>
        <v>0</v>
      </c>
      <c r="U1561" s="199">
        <f t="shared" si="1276"/>
        <v>0</v>
      </c>
      <c r="V1561" s="199">
        <f t="shared" si="1277"/>
        <v>0</v>
      </c>
      <c r="W1561" s="199">
        <f t="shared" si="1278"/>
        <v>0</v>
      </c>
      <c r="X1561" s="199" t="str">
        <f t="shared" si="1279"/>
        <v/>
      </c>
      <c r="Y1561" s="199" t="str">
        <f t="shared" si="1280"/>
        <v/>
      </c>
      <c r="Z1561" s="199" t="str">
        <f t="shared" si="1281"/>
        <v/>
      </c>
      <c r="AA1561" s="199" t="str">
        <f t="shared" si="1282"/>
        <v/>
      </c>
      <c r="AB1561" s="201">
        <f t="shared" ca="1" si="1283"/>
        <v>2.0248972480860634</v>
      </c>
      <c r="AD1561" s="162">
        <f t="shared" si="1284"/>
        <v>0</v>
      </c>
      <c r="AE1561" s="162">
        <f t="shared" si="1285"/>
        <v>0</v>
      </c>
      <c r="AF1561" s="162">
        <f t="shared" si="1286"/>
        <v>0</v>
      </c>
      <c r="AG1561" s="162">
        <f t="shared" si="1287"/>
        <v>0</v>
      </c>
      <c r="AH1561" s="162" t="str">
        <f t="shared" si="1288"/>
        <v/>
      </c>
      <c r="AI1561" s="162" t="str">
        <f t="shared" si="1289"/>
        <v/>
      </c>
      <c r="AJ1561" s="162" t="str">
        <f t="shared" si="1290"/>
        <v/>
      </c>
      <c r="AK1561" s="162" t="str">
        <f t="shared" si="1291"/>
        <v/>
      </c>
      <c r="AM1561" s="199">
        <f t="shared" si="1294"/>
        <v>16.634506057401897</v>
      </c>
      <c r="AN1561" s="197">
        <f t="shared" si="1296"/>
        <v>0</v>
      </c>
      <c r="AO1561" s="197">
        <f t="shared" si="1297"/>
        <v>0</v>
      </c>
      <c r="AP1561" s="197">
        <f t="shared" si="1298"/>
        <v>3.8287664269008224E-2</v>
      </c>
      <c r="AQ1561" s="197">
        <f t="shared" si="1299"/>
        <v>0</v>
      </c>
      <c r="AR1561" s="197" t="str">
        <f t="shared" si="1300"/>
        <v/>
      </c>
      <c r="AS1561" s="197" t="str">
        <f t="shared" si="1301"/>
        <v/>
      </c>
      <c r="AT1561" s="197" t="str">
        <f t="shared" si="1302"/>
        <v/>
      </c>
      <c r="AU1561" s="197" t="str">
        <f t="shared" si="1303"/>
        <v/>
      </c>
      <c r="AV1561" s="199">
        <f t="shared" ca="1" si="1295"/>
        <v>2.1481446952082859</v>
      </c>
      <c r="AX1561" s="162">
        <f t="shared" si="1258"/>
        <v>0</v>
      </c>
      <c r="AY1561" s="162">
        <f t="shared" si="1259"/>
        <v>0</v>
      </c>
      <c r="AZ1561" s="162">
        <f t="shared" si="1260"/>
        <v>4.2946485718581794E-4</v>
      </c>
      <c r="BA1561" s="162">
        <f t="shared" si="1261"/>
        <v>0</v>
      </c>
      <c r="BB1561" s="162" t="str">
        <f t="shared" si="1262"/>
        <v/>
      </c>
      <c r="BC1561" s="162" t="str">
        <f t="shared" si="1263"/>
        <v/>
      </c>
      <c r="BD1561" s="162" t="str">
        <f t="shared" si="1264"/>
        <v/>
      </c>
      <c r="BE1561" s="162" t="str">
        <f t="shared" si="1265"/>
        <v/>
      </c>
      <c r="BG1561" s="169">
        <f t="shared" si="1292"/>
        <v>38.102862188339792</v>
      </c>
      <c r="BH1561" s="169">
        <f t="shared" ca="1" si="1293"/>
        <v>2.077051464662246</v>
      </c>
    </row>
    <row r="1562" spans="11:60" x14ac:dyDescent="0.25">
      <c r="K1562" s="199">
        <f t="shared" si="1266"/>
        <v>38.154248381446116</v>
      </c>
      <c r="L1562" s="201">
        <f t="shared" si="1267"/>
        <v>0.31999366818522057</v>
      </c>
      <c r="M1562" s="201">
        <f t="shared" si="1268"/>
        <v>0.32268488447145532</v>
      </c>
      <c r="N1562" s="201">
        <f t="shared" si="1269"/>
        <v>0.33917678933953538</v>
      </c>
      <c r="O1562" s="201">
        <f t="shared" si="1270"/>
        <v>0.32028932839755681</v>
      </c>
      <c r="P1562" s="201" t="str">
        <f t="shared" si="1271"/>
        <v/>
      </c>
      <c r="Q1562" s="201" t="str">
        <f t="shared" si="1272"/>
        <v/>
      </c>
      <c r="R1562" s="201" t="str">
        <f t="shared" si="1273"/>
        <v/>
      </c>
      <c r="S1562" s="201" t="str">
        <f t="shared" si="1274"/>
        <v/>
      </c>
      <c r="T1562" s="199">
        <f t="shared" si="1275"/>
        <v>0</v>
      </c>
      <c r="U1562" s="199">
        <f t="shared" si="1276"/>
        <v>0</v>
      </c>
      <c r="V1562" s="199">
        <f t="shared" si="1277"/>
        <v>0</v>
      </c>
      <c r="W1562" s="199">
        <f t="shared" si="1278"/>
        <v>0</v>
      </c>
      <c r="X1562" s="199" t="str">
        <f t="shared" si="1279"/>
        <v/>
      </c>
      <c r="Y1562" s="199" t="str">
        <f t="shared" si="1280"/>
        <v/>
      </c>
      <c r="Z1562" s="199" t="str">
        <f t="shared" si="1281"/>
        <v/>
      </c>
      <c r="AA1562" s="199" t="str">
        <f t="shared" si="1282"/>
        <v/>
      </c>
      <c r="AB1562" s="201">
        <f t="shared" ca="1" si="1283"/>
        <v>2.0322352922374742</v>
      </c>
      <c r="AD1562" s="162">
        <f t="shared" si="1284"/>
        <v>0</v>
      </c>
      <c r="AE1562" s="162">
        <f t="shared" si="1285"/>
        <v>0</v>
      </c>
      <c r="AF1562" s="162">
        <f t="shared" si="1286"/>
        <v>0</v>
      </c>
      <c r="AG1562" s="162">
        <f t="shared" si="1287"/>
        <v>0</v>
      </c>
      <c r="AH1562" s="162" t="str">
        <f t="shared" si="1288"/>
        <v/>
      </c>
      <c r="AI1562" s="162" t="str">
        <f t="shared" si="1289"/>
        <v/>
      </c>
      <c r="AJ1562" s="162" t="str">
        <f t="shared" si="1290"/>
        <v/>
      </c>
      <c r="AK1562" s="162" t="str">
        <f t="shared" si="1291"/>
        <v/>
      </c>
      <c r="AM1562" s="199">
        <f t="shared" si="1294"/>
        <v>16.645722851776409</v>
      </c>
      <c r="AN1562" s="197">
        <f t="shared" si="1296"/>
        <v>0</v>
      </c>
      <c r="AO1562" s="197">
        <f t="shared" si="1297"/>
        <v>0</v>
      </c>
      <c r="AP1562" s="197">
        <f t="shared" si="1298"/>
        <v>3.2204675290121089E-2</v>
      </c>
      <c r="AQ1562" s="197">
        <f t="shared" si="1299"/>
        <v>0</v>
      </c>
      <c r="AR1562" s="197" t="str">
        <f t="shared" si="1300"/>
        <v/>
      </c>
      <c r="AS1562" s="197" t="str">
        <f t="shared" si="1301"/>
        <v/>
      </c>
      <c r="AT1562" s="197" t="str">
        <f t="shared" si="1302"/>
        <v/>
      </c>
      <c r="AU1562" s="197" t="str">
        <f t="shared" si="1303"/>
        <v/>
      </c>
      <c r="AV1562" s="199">
        <f t="shared" ca="1" si="1295"/>
        <v>2.1811137037312514</v>
      </c>
      <c r="AX1562" s="162">
        <f t="shared" si="1258"/>
        <v>0</v>
      </c>
      <c r="AY1562" s="162">
        <f t="shared" si="1259"/>
        <v>0</v>
      </c>
      <c r="AZ1562" s="162">
        <f t="shared" si="1260"/>
        <v>3.6123322062721786E-4</v>
      </c>
      <c r="BA1562" s="162">
        <f t="shared" si="1261"/>
        <v>0</v>
      </c>
      <c r="BB1562" s="162" t="str">
        <f t="shared" si="1262"/>
        <v/>
      </c>
      <c r="BC1562" s="162" t="str">
        <f t="shared" si="1263"/>
        <v/>
      </c>
      <c r="BD1562" s="162" t="str">
        <f t="shared" si="1264"/>
        <v/>
      </c>
      <c r="BE1562" s="162" t="str">
        <f t="shared" si="1265"/>
        <v/>
      </c>
      <c r="BG1562" s="169">
        <f t="shared" si="1292"/>
        <v>38.128555284892954</v>
      </c>
      <c r="BH1562" s="169">
        <f t="shared" ca="1" si="1293"/>
        <v>2.0248972480860634</v>
      </c>
    </row>
    <row r="1563" spans="11:60" x14ac:dyDescent="0.25">
      <c r="K1563" s="199">
        <f t="shared" si="1266"/>
        <v>38.179941477999279</v>
      </c>
      <c r="L1563" s="201">
        <f t="shared" si="1267"/>
        <v>0.32020915213686041</v>
      </c>
      <c r="M1563" s="201">
        <f t="shared" si="1268"/>
        <v>0.32290218068995463</v>
      </c>
      <c r="N1563" s="201">
        <f t="shared" si="1269"/>
        <v>0.33940519121787849</v>
      </c>
      <c r="O1563" s="201">
        <f t="shared" si="1270"/>
        <v>0.32050501144698279</v>
      </c>
      <c r="P1563" s="201" t="str">
        <f t="shared" si="1271"/>
        <v/>
      </c>
      <c r="Q1563" s="201" t="str">
        <f t="shared" si="1272"/>
        <v/>
      </c>
      <c r="R1563" s="201" t="str">
        <f t="shared" si="1273"/>
        <v/>
      </c>
      <c r="S1563" s="201" t="str">
        <f t="shared" si="1274"/>
        <v/>
      </c>
      <c r="T1563" s="199">
        <f t="shared" si="1275"/>
        <v>0</v>
      </c>
      <c r="U1563" s="199">
        <f t="shared" si="1276"/>
        <v>0</v>
      </c>
      <c r="V1563" s="199">
        <f t="shared" si="1277"/>
        <v>0</v>
      </c>
      <c r="W1563" s="199">
        <f t="shared" si="1278"/>
        <v>0</v>
      </c>
      <c r="X1563" s="199" t="str">
        <f t="shared" si="1279"/>
        <v/>
      </c>
      <c r="Y1563" s="199" t="str">
        <f t="shared" si="1280"/>
        <v/>
      </c>
      <c r="Z1563" s="199" t="str">
        <f t="shared" si="1281"/>
        <v/>
      </c>
      <c r="AA1563" s="199" t="str">
        <f t="shared" si="1282"/>
        <v/>
      </c>
      <c r="AB1563" s="201">
        <f t="shared" ca="1" si="1283"/>
        <v>2.068355089245371</v>
      </c>
      <c r="AD1563" s="162">
        <f t="shared" si="1284"/>
        <v>0</v>
      </c>
      <c r="AE1563" s="162">
        <f t="shared" si="1285"/>
        <v>0</v>
      </c>
      <c r="AF1563" s="162">
        <f t="shared" si="1286"/>
        <v>0</v>
      </c>
      <c r="AG1563" s="162">
        <f t="shared" si="1287"/>
        <v>0</v>
      </c>
      <c r="AH1563" s="162" t="str">
        <f t="shared" si="1288"/>
        <v/>
      </c>
      <c r="AI1563" s="162" t="str">
        <f t="shared" si="1289"/>
        <v/>
      </c>
      <c r="AJ1563" s="162" t="str">
        <f t="shared" si="1290"/>
        <v/>
      </c>
      <c r="AK1563" s="162" t="str">
        <f t="shared" si="1291"/>
        <v/>
      </c>
      <c r="AM1563" s="199">
        <f t="shared" si="1294"/>
        <v>16.656939646150921</v>
      </c>
      <c r="AN1563" s="197">
        <f t="shared" si="1296"/>
        <v>0</v>
      </c>
      <c r="AO1563" s="197">
        <f t="shared" si="1297"/>
        <v>0</v>
      </c>
      <c r="AP1563" s="197">
        <f t="shared" si="1298"/>
        <v>2.7088126849404457E-2</v>
      </c>
      <c r="AQ1563" s="197">
        <f t="shared" si="1299"/>
        <v>0</v>
      </c>
      <c r="AR1563" s="197" t="str">
        <f t="shared" si="1300"/>
        <v/>
      </c>
      <c r="AS1563" s="197" t="str">
        <f t="shared" si="1301"/>
        <v/>
      </c>
      <c r="AT1563" s="197" t="str">
        <f t="shared" si="1302"/>
        <v/>
      </c>
      <c r="AU1563" s="197" t="str">
        <f t="shared" si="1303"/>
        <v/>
      </c>
      <c r="AV1563" s="199">
        <f t="shared" ca="1" si="1295"/>
        <v>2.1006556066963822</v>
      </c>
      <c r="AX1563" s="162">
        <f t="shared" si="1258"/>
        <v>0</v>
      </c>
      <c r="AY1563" s="162">
        <f t="shared" si="1259"/>
        <v>0</v>
      </c>
      <c r="AZ1563" s="162">
        <f t="shared" si="1260"/>
        <v>3.0384194886046904E-4</v>
      </c>
      <c r="BA1563" s="162">
        <f t="shared" si="1261"/>
        <v>0</v>
      </c>
      <c r="BB1563" s="162" t="str">
        <f t="shared" si="1262"/>
        <v/>
      </c>
      <c r="BC1563" s="162" t="str">
        <f t="shared" si="1263"/>
        <v/>
      </c>
      <c r="BD1563" s="162" t="str">
        <f t="shared" si="1264"/>
        <v/>
      </c>
      <c r="BE1563" s="162" t="str">
        <f t="shared" si="1265"/>
        <v/>
      </c>
      <c r="BG1563" s="169">
        <f t="shared" si="1292"/>
        <v>38.154248381446116</v>
      </c>
      <c r="BH1563" s="169">
        <f t="shared" ca="1" si="1293"/>
        <v>2.0322352922374742</v>
      </c>
    </row>
    <row r="1564" spans="11:60" x14ac:dyDescent="0.25">
      <c r="K1564" s="199">
        <f t="shared" si="1266"/>
        <v>38.205634574552441</v>
      </c>
      <c r="L1564" s="201">
        <f t="shared" si="1267"/>
        <v>0.3204246360885003</v>
      </c>
      <c r="M1564" s="201">
        <f t="shared" si="1268"/>
        <v>0.32311947690845394</v>
      </c>
      <c r="N1564" s="201">
        <f t="shared" si="1269"/>
        <v>0.3396335930962216</v>
      </c>
      <c r="O1564" s="201">
        <f t="shared" si="1270"/>
        <v>0.32072069449640872</v>
      </c>
      <c r="P1564" s="201" t="str">
        <f t="shared" si="1271"/>
        <v/>
      </c>
      <c r="Q1564" s="201" t="str">
        <f t="shared" si="1272"/>
        <v/>
      </c>
      <c r="R1564" s="201" t="str">
        <f t="shared" si="1273"/>
        <v/>
      </c>
      <c r="S1564" s="201" t="str">
        <f t="shared" si="1274"/>
        <v/>
      </c>
      <c r="T1564" s="199">
        <f t="shared" si="1275"/>
        <v>0</v>
      </c>
      <c r="U1564" s="199">
        <f t="shared" si="1276"/>
        <v>0</v>
      </c>
      <c r="V1564" s="199">
        <f t="shared" si="1277"/>
        <v>0</v>
      </c>
      <c r="W1564" s="199">
        <f t="shared" si="1278"/>
        <v>0</v>
      </c>
      <c r="X1564" s="199" t="str">
        <f t="shared" si="1279"/>
        <v/>
      </c>
      <c r="Y1564" s="199" t="str">
        <f t="shared" si="1280"/>
        <v/>
      </c>
      <c r="Z1564" s="199" t="str">
        <f t="shared" si="1281"/>
        <v/>
      </c>
      <c r="AA1564" s="199" t="str">
        <f t="shared" si="1282"/>
        <v/>
      </c>
      <c r="AB1564" s="201">
        <f t="shared" ca="1" si="1283"/>
        <v>2.0601578838448469</v>
      </c>
      <c r="AD1564" s="162">
        <f t="shared" si="1284"/>
        <v>0</v>
      </c>
      <c r="AE1564" s="162">
        <f t="shared" si="1285"/>
        <v>0</v>
      </c>
      <c r="AF1564" s="162">
        <f t="shared" si="1286"/>
        <v>0</v>
      </c>
      <c r="AG1564" s="162">
        <f t="shared" si="1287"/>
        <v>0</v>
      </c>
      <c r="AH1564" s="162" t="str">
        <f t="shared" si="1288"/>
        <v/>
      </c>
      <c r="AI1564" s="162" t="str">
        <f t="shared" si="1289"/>
        <v/>
      </c>
      <c r="AJ1564" s="162" t="str">
        <f t="shared" si="1290"/>
        <v/>
      </c>
      <c r="AK1564" s="162" t="str">
        <f t="shared" si="1291"/>
        <v/>
      </c>
      <c r="AM1564" s="199">
        <f t="shared" si="1294"/>
        <v>16.668156440525433</v>
      </c>
      <c r="AN1564" s="197">
        <f t="shared" si="1296"/>
        <v>0</v>
      </c>
      <c r="AO1564" s="197">
        <f t="shared" si="1297"/>
        <v>0</v>
      </c>
      <c r="AP1564" s="197">
        <f t="shared" si="1298"/>
        <v>2.2784474850912763E-2</v>
      </c>
      <c r="AQ1564" s="197">
        <f t="shared" si="1299"/>
        <v>0</v>
      </c>
      <c r="AR1564" s="197" t="str">
        <f t="shared" si="1300"/>
        <v/>
      </c>
      <c r="AS1564" s="197" t="str">
        <f t="shared" si="1301"/>
        <v/>
      </c>
      <c r="AT1564" s="197" t="str">
        <f t="shared" si="1302"/>
        <v/>
      </c>
      <c r="AU1564" s="197" t="str">
        <f t="shared" si="1303"/>
        <v/>
      </c>
      <c r="AV1564" s="199">
        <f t="shared" ca="1" si="1295"/>
        <v>2.1875098963389474</v>
      </c>
      <c r="AX1564" s="162">
        <f t="shared" si="1258"/>
        <v>0</v>
      </c>
      <c r="AY1564" s="162">
        <f t="shared" si="1259"/>
        <v>0</v>
      </c>
      <c r="AZ1564" s="162">
        <f t="shared" si="1260"/>
        <v>2.5556876933392986E-4</v>
      </c>
      <c r="BA1564" s="162">
        <f t="shared" si="1261"/>
        <v>0</v>
      </c>
      <c r="BB1564" s="162" t="str">
        <f t="shared" si="1262"/>
        <v/>
      </c>
      <c r="BC1564" s="162" t="str">
        <f t="shared" si="1263"/>
        <v/>
      </c>
      <c r="BD1564" s="162" t="str">
        <f t="shared" si="1264"/>
        <v/>
      </c>
      <c r="BE1564" s="162" t="str">
        <f t="shared" si="1265"/>
        <v/>
      </c>
      <c r="BG1564" s="169">
        <f t="shared" si="1292"/>
        <v>38.179941477999279</v>
      </c>
      <c r="BH1564" s="169">
        <f t="shared" ca="1" si="1293"/>
        <v>2.068355089245371</v>
      </c>
    </row>
    <row r="1565" spans="11:60" x14ac:dyDescent="0.25">
      <c r="K1565" s="199">
        <f t="shared" si="1266"/>
        <v>38.231327671105603</v>
      </c>
      <c r="L1565" s="201">
        <f t="shared" si="1267"/>
        <v>0.32064012004014014</v>
      </c>
      <c r="M1565" s="201">
        <f t="shared" si="1268"/>
        <v>0.32333677312695319</v>
      </c>
      <c r="N1565" s="201">
        <f t="shared" si="1269"/>
        <v>0.33986199497456476</v>
      </c>
      <c r="O1565" s="201">
        <f t="shared" si="1270"/>
        <v>0.32093637754583471</v>
      </c>
      <c r="P1565" s="201" t="str">
        <f t="shared" si="1271"/>
        <v/>
      </c>
      <c r="Q1565" s="201" t="str">
        <f t="shared" si="1272"/>
        <v/>
      </c>
      <c r="R1565" s="201" t="str">
        <f t="shared" si="1273"/>
        <v/>
      </c>
      <c r="S1565" s="201" t="str">
        <f t="shared" si="1274"/>
        <v/>
      </c>
      <c r="T1565" s="199">
        <f t="shared" si="1275"/>
        <v>0</v>
      </c>
      <c r="U1565" s="199">
        <f t="shared" si="1276"/>
        <v>0</v>
      </c>
      <c r="V1565" s="199">
        <f t="shared" si="1277"/>
        <v>0</v>
      </c>
      <c r="W1565" s="199">
        <f t="shared" si="1278"/>
        <v>0</v>
      </c>
      <c r="X1565" s="199" t="str">
        <f t="shared" si="1279"/>
        <v/>
      </c>
      <c r="Y1565" s="199" t="str">
        <f t="shared" si="1280"/>
        <v/>
      </c>
      <c r="Z1565" s="199" t="str">
        <f t="shared" si="1281"/>
        <v/>
      </c>
      <c r="AA1565" s="199" t="str">
        <f t="shared" si="1282"/>
        <v/>
      </c>
      <c r="AB1565" s="201">
        <f t="shared" ca="1" si="1283"/>
        <v>2.1561312188765465</v>
      </c>
      <c r="AD1565" s="162">
        <f t="shared" si="1284"/>
        <v>0</v>
      </c>
      <c r="AE1565" s="162">
        <f t="shared" si="1285"/>
        <v>0</v>
      </c>
      <c r="AF1565" s="162">
        <f t="shared" si="1286"/>
        <v>0</v>
      </c>
      <c r="AG1565" s="162">
        <f t="shared" si="1287"/>
        <v>0</v>
      </c>
      <c r="AH1565" s="162" t="str">
        <f t="shared" si="1288"/>
        <v/>
      </c>
      <c r="AI1565" s="162" t="str">
        <f t="shared" si="1289"/>
        <v/>
      </c>
      <c r="AJ1565" s="162" t="str">
        <f t="shared" si="1290"/>
        <v/>
      </c>
      <c r="AK1565" s="162" t="str">
        <f t="shared" si="1291"/>
        <v/>
      </c>
      <c r="AM1565" s="199">
        <f t="shared" si="1294"/>
        <v>16.679373234899945</v>
      </c>
      <c r="AN1565" s="197">
        <f t="shared" si="1296"/>
        <v>0</v>
      </c>
      <c r="AO1565" s="197">
        <f t="shared" si="1297"/>
        <v>0</v>
      </c>
      <c r="AP1565" s="197">
        <f t="shared" si="1298"/>
        <v>1.9164569634198467E-2</v>
      </c>
      <c r="AQ1565" s="197">
        <f t="shared" si="1299"/>
        <v>0</v>
      </c>
      <c r="AR1565" s="197" t="str">
        <f t="shared" si="1300"/>
        <v/>
      </c>
      <c r="AS1565" s="197" t="str">
        <f t="shared" si="1301"/>
        <v/>
      </c>
      <c r="AT1565" s="197" t="str">
        <f t="shared" si="1302"/>
        <v/>
      </c>
      <c r="AU1565" s="197" t="str">
        <f t="shared" si="1303"/>
        <v/>
      </c>
      <c r="AV1565" s="199">
        <f t="shared" ca="1" si="1295"/>
        <v>2.1966932308891374</v>
      </c>
      <c r="AX1565" s="162">
        <f t="shared" si="1258"/>
        <v>0</v>
      </c>
      <c r="AY1565" s="162">
        <f t="shared" si="1259"/>
        <v>0</v>
      </c>
      <c r="AZ1565" s="162">
        <f t="shared" si="1260"/>
        <v>2.1496503686282205E-4</v>
      </c>
      <c r="BA1565" s="162">
        <f t="shared" si="1261"/>
        <v>0</v>
      </c>
      <c r="BB1565" s="162" t="str">
        <f t="shared" si="1262"/>
        <v/>
      </c>
      <c r="BC1565" s="162" t="str">
        <f t="shared" si="1263"/>
        <v/>
      </c>
      <c r="BD1565" s="162" t="str">
        <f t="shared" si="1264"/>
        <v/>
      </c>
      <c r="BE1565" s="162" t="str">
        <f t="shared" si="1265"/>
        <v/>
      </c>
      <c r="BG1565" s="169">
        <f t="shared" si="1292"/>
        <v>38.205634574552441</v>
      </c>
      <c r="BH1565" s="169">
        <f t="shared" ca="1" si="1293"/>
        <v>2.0601578838448469</v>
      </c>
    </row>
    <row r="1566" spans="11:60" x14ac:dyDescent="0.25">
      <c r="K1566" s="199">
        <f t="shared" si="1266"/>
        <v>38.257020767658766</v>
      </c>
      <c r="L1566" s="201">
        <f t="shared" si="1267"/>
        <v>0.32085560399178004</v>
      </c>
      <c r="M1566" s="201">
        <f t="shared" si="1268"/>
        <v>0.3235540693454525</v>
      </c>
      <c r="N1566" s="201">
        <f t="shared" si="1269"/>
        <v>0.34009039685290787</v>
      </c>
      <c r="O1566" s="201">
        <f t="shared" si="1270"/>
        <v>0.32115206059526064</v>
      </c>
      <c r="P1566" s="201" t="str">
        <f t="shared" si="1271"/>
        <v/>
      </c>
      <c r="Q1566" s="201" t="str">
        <f t="shared" si="1272"/>
        <v/>
      </c>
      <c r="R1566" s="201" t="str">
        <f t="shared" si="1273"/>
        <v/>
      </c>
      <c r="S1566" s="201" t="str">
        <f t="shared" si="1274"/>
        <v/>
      </c>
      <c r="T1566" s="199">
        <f t="shared" si="1275"/>
        <v>0</v>
      </c>
      <c r="U1566" s="199">
        <f t="shared" si="1276"/>
        <v>0</v>
      </c>
      <c r="V1566" s="199">
        <f t="shared" si="1277"/>
        <v>0</v>
      </c>
      <c r="W1566" s="199">
        <f t="shared" si="1278"/>
        <v>0</v>
      </c>
      <c r="X1566" s="199" t="str">
        <f t="shared" si="1279"/>
        <v/>
      </c>
      <c r="Y1566" s="199" t="str">
        <f t="shared" si="1280"/>
        <v/>
      </c>
      <c r="Z1566" s="199" t="str">
        <f t="shared" si="1281"/>
        <v/>
      </c>
      <c r="AA1566" s="199" t="str">
        <f t="shared" si="1282"/>
        <v/>
      </c>
      <c r="AB1566" s="201">
        <f t="shared" ca="1" si="1283"/>
        <v>2.0487720092301807</v>
      </c>
      <c r="AD1566" s="162">
        <f t="shared" si="1284"/>
        <v>0</v>
      </c>
      <c r="AE1566" s="162">
        <f t="shared" si="1285"/>
        <v>0</v>
      </c>
      <c r="AF1566" s="162">
        <f t="shared" si="1286"/>
        <v>0</v>
      </c>
      <c r="AG1566" s="162">
        <f t="shared" si="1287"/>
        <v>0</v>
      </c>
      <c r="AH1566" s="162" t="str">
        <f t="shared" si="1288"/>
        <v/>
      </c>
      <c r="AI1566" s="162" t="str">
        <f t="shared" si="1289"/>
        <v/>
      </c>
      <c r="AJ1566" s="162" t="str">
        <f t="shared" si="1290"/>
        <v/>
      </c>
      <c r="AK1566" s="162" t="str">
        <f t="shared" si="1291"/>
        <v/>
      </c>
      <c r="AM1566" s="199">
        <f t="shared" si="1294"/>
        <v>16.690590029274457</v>
      </c>
      <c r="AN1566" s="197">
        <f t="shared" si="1296"/>
        <v>0</v>
      </c>
      <c r="AO1566" s="197">
        <f t="shared" si="1297"/>
        <v>0</v>
      </c>
      <c r="AP1566" s="197">
        <f t="shared" si="1298"/>
        <v>1.6119780297571856E-2</v>
      </c>
      <c r="AQ1566" s="197">
        <f t="shared" si="1299"/>
        <v>0</v>
      </c>
      <c r="AR1566" s="197" t="str">
        <f t="shared" si="1300"/>
        <v/>
      </c>
      <c r="AS1566" s="197" t="str">
        <f t="shared" si="1301"/>
        <v/>
      </c>
      <c r="AT1566" s="197" t="str">
        <f t="shared" si="1302"/>
        <v/>
      </c>
      <c r="AU1566" s="197" t="str">
        <f t="shared" si="1303"/>
        <v/>
      </c>
      <c r="AV1566" s="199">
        <f t="shared" ca="1" si="1295"/>
        <v>2.1415744413698139</v>
      </c>
      <c r="AX1566" s="162">
        <f t="shared" si="1258"/>
        <v>0</v>
      </c>
      <c r="AY1566" s="162">
        <f t="shared" si="1259"/>
        <v>0</v>
      </c>
      <c r="AZ1566" s="162">
        <f t="shared" si="1260"/>
        <v>1.8081226096017437E-4</v>
      </c>
      <c r="BA1566" s="162">
        <f t="shared" si="1261"/>
        <v>0</v>
      </c>
      <c r="BB1566" s="162" t="str">
        <f t="shared" si="1262"/>
        <v/>
      </c>
      <c r="BC1566" s="162" t="str">
        <f t="shared" si="1263"/>
        <v/>
      </c>
      <c r="BD1566" s="162" t="str">
        <f t="shared" si="1264"/>
        <v/>
      </c>
      <c r="BE1566" s="162" t="str">
        <f t="shared" si="1265"/>
        <v/>
      </c>
      <c r="BG1566" s="169">
        <f t="shared" si="1292"/>
        <v>38.231327671105603</v>
      </c>
      <c r="BH1566" s="169">
        <f t="shared" ca="1" si="1293"/>
        <v>2.1561312188765465</v>
      </c>
    </row>
    <row r="1567" spans="11:60" x14ac:dyDescent="0.25">
      <c r="K1567" s="199">
        <f t="shared" si="1266"/>
        <v>38.282713864211928</v>
      </c>
      <c r="L1567" s="201">
        <f t="shared" si="1267"/>
        <v>0.32107108794341993</v>
      </c>
      <c r="M1567" s="201">
        <f t="shared" si="1268"/>
        <v>0.32377136556395181</v>
      </c>
      <c r="N1567" s="201">
        <f t="shared" si="1269"/>
        <v>0.34031879873125098</v>
      </c>
      <c r="O1567" s="201">
        <f t="shared" si="1270"/>
        <v>0.32136774364468662</v>
      </c>
      <c r="P1567" s="201" t="str">
        <f t="shared" si="1271"/>
        <v/>
      </c>
      <c r="Q1567" s="201" t="str">
        <f t="shared" si="1272"/>
        <v/>
      </c>
      <c r="R1567" s="201" t="str">
        <f t="shared" si="1273"/>
        <v/>
      </c>
      <c r="S1567" s="201" t="str">
        <f t="shared" si="1274"/>
        <v/>
      </c>
      <c r="T1567" s="199">
        <f t="shared" si="1275"/>
        <v>0</v>
      </c>
      <c r="U1567" s="199">
        <f t="shared" si="1276"/>
        <v>0</v>
      </c>
      <c r="V1567" s="199">
        <f t="shared" si="1277"/>
        <v>0</v>
      </c>
      <c r="W1567" s="199">
        <f t="shared" si="1278"/>
        <v>0</v>
      </c>
      <c r="X1567" s="199" t="str">
        <f t="shared" si="1279"/>
        <v/>
      </c>
      <c r="Y1567" s="199" t="str">
        <f t="shared" si="1280"/>
        <v/>
      </c>
      <c r="Z1567" s="199" t="str">
        <f t="shared" si="1281"/>
        <v/>
      </c>
      <c r="AA1567" s="199" t="str">
        <f t="shared" si="1282"/>
        <v/>
      </c>
      <c r="AB1567" s="201">
        <f t="shared" ca="1" si="1283"/>
        <v>2.0114481482595425</v>
      </c>
      <c r="AD1567" s="162">
        <f t="shared" si="1284"/>
        <v>0</v>
      </c>
      <c r="AE1567" s="162">
        <f t="shared" si="1285"/>
        <v>0</v>
      </c>
      <c r="AF1567" s="162">
        <f t="shared" si="1286"/>
        <v>0</v>
      </c>
      <c r="AG1567" s="162">
        <f t="shared" si="1287"/>
        <v>0</v>
      </c>
      <c r="AH1567" s="162" t="str">
        <f t="shared" si="1288"/>
        <v/>
      </c>
      <c r="AI1567" s="162" t="str">
        <f t="shared" si="1289"/>
        <v/>
      </c>
      <c r="AJ1567" s="162" t="str">
        <f t="shared" si="1290"/>
        <v/>
      </c>
      <c r="AK1567" s="162" t="str">
        <f t="shared" si="1291"/>
        <v/>
      </c>
      <c r="AM1567" s="199">
        <f t="shared" si="1294"/>
        <v>16.701806823648969</v>
      </c>
      <c r="AN1567" s="197">
        <f t="shared" si="1296"/>
        <v>0</v>
      </c>
      <c r="AO1567" s="197">
        <f t="shared" si="1297"/>
        <v>0</v>
      </c>
      <c r="AP1567" s="197">
        <f t="shared" si="1298"/>
        <v>1.3558734767933407E-2</v>
      </c>
      <c r="AQ1567" s="197">
        <f t="shared" si="1299"/>
        <v>0</v>
      </c>
      <c r="AR1567" s="197" t="str">
        <f t="shared" si="1300"/>
        <v/>
      </c>
      <c r="AS1567" s="197" t="str">
        <f t="shared" si="1301"/>
        <v/>
      </c>
      <c r="AT1567" s="197" t="str">
        <f t="shared" si="1302"/>
        <v/>
      </c>
      <c r="AU1567" s="197" t="str">
        <f t="shared" si="1303"/>
        <v/>
      </c>
      <c r="AV1567" s="199">
        <f t="shared" ca="1" si="1295"/>
        <v>2.0657919061880334</v>
      </c>
      <c r="AX1567" s="162">
        <f t="shared" si="1258"/>
        <v>0</v>
      </c>
      <c r="AY1567" s="162">
        <f t="shared" si="1259"/>
        <v>0</v>
      </c>
      <c r="AZ1567" s="162">
        <f t="shared" si="1260"/>
        <v>1.5208553987045655E-4</v>
      </c>
      <c r="BA1567" s="162">
        <f t="shared" si="1261"/>
        <v>0</v>
      </c>
      <c r="BB1567" s="162" t="str">
        <f t="shared" si="1262"/>
        <v/>
      </c>
      <c r="BC1567" s="162" t="str">
        <f t="shared" si="1263"/>
        <v/>
      </c>
      <c r="BD1567" s="162" t="str">
        <f t="shared" si="1264"/>
        <v/>
      </c>
      <c r="BE1567" s="162" t="str">
        <f t="shared" si="1265"/>
        <v/>
      </c>
      <c r="BG1567" s="169">
        <f t="shared" si="1292"/>
        <v>38.257020767658766</v>
      </c>
      <c r="BH1567" s="169">
        <f t="shared" ca="1" si="1293"/>
        <v>2.0487720092301807</v>
      </c>
    </row>
    <row r="1568" spans="11:60" x14ac:dyDescent="0.25">
      <c r="K1568" s="199">
        <f t="shared" si="1266"/>
        <v>38.30840696076509</v>
      </c>
      <c r="L1568" s="201">
        <f t="shared" si="1267"/>
        <v>0.32128657189505982</v>
      </c>
      <c r="M1568" s="201">
        <f t="shared" si="1268"/>
        <v>0.32398866178245112</v>
      </c>
      <c r="N1568" s="201">
        <f t="shared" si="1269"/>
        <v>0.34054720060959409</v>
      </c>
      <c r="O1568" s="201">
        <f t="shared" si="1270"/>
        <v>0.32158342669411261</v>
      </c>
      <c r="P1568" s="201" t="str">
        <f t="shared" si="1271"/>
        <v/>
      </c>
      <c r="Q1568" s="201" t="str">
        <f t="shared" si="1272"/>
        <v/>
      </c>
      <c r="R1568" s="201" t="str">
        <f t="shared" si="1273"/>
        <v/>
      </c>
      <c r="S1568" s="201" t="str">
        <f t="shared" si="1274"/>
        <v/>
      </c>
      <c r="T1568" s="199">
        <f t="shared" si="1275"/>
        <v>0</v>
      </c>
      <c r="U1568" s="199">
        <f t="shared" si="1276"/>
        <v>0</v>
      </c>
      <c r="V1568" s="199">
        <f t="shared" si="1277"/>
        <v>0</v>
      </c>
      <c r="W1568" s="199">
        <f t="shared" si="1278"/>
        <v>0</v>
      </c>
      <c r="X1568" s="199" t="str">
        <f t="shared" si="1279"/>
        <v/>
      </c>
      <c r="Y1568" s="199" t="str">
        <f t="shared" si="1280"/>
        <v/>
      </c>
      <c r="Z1568" s="199" t="str">
        <f t="shared" si="1281"/>
        <v/>
      </c>
      <c r="AA1568" s="199" t="str">
        <f t="shared" si="1282"/>
        <v/>
      </c>
      <c r="AB1568" s="201">
        <f t="shared" ca="1" si="1283"/>
        <v>2.1245153142255906</v>
      </c>
      <c r="AD1568" s="162">
        <f t="shared" si="1284"/>
        <v>0</v>
      </c>
      <c r="AE1568" s="162">
        <f t="shared" si="1285"/>
        <v>0</v>
      </c>
      <c r="AF1568" s="162">
        <f t="shared" si="1286"/>
        <v>0</v>
      </c>
      <c r="AG1568" s="162">
        <f t="shared" si="1287"/>
        <v>0</v>
      </c>
      <c r="AH1568" s="162" t="str">
        <f t="shared" si="1288"/>
        <v/>
      </c>
      <c r="AI1568" s="162" t="str">
        <f t="shared" si="1289"/>
        <v/>
      </c>
      <c r="AJ1568" s="162" t="str">
        <f t="shared" si="1290"/>
        <v/>
      </c>
      <c r="AK1568" s="162" t="str">
        <f t="shared" si="1291"/>
        <v/>
      </c>
      <c r="AM1568" s="199">
        <f t="shared" si="1294"/>
        <v>16.713023618023481</v>
      </c>
      <c r="AN1568" s="197">
        <f t="shared" si="1296"/>
        <v>0</v>
      </c>
      <c r="AO1568" s="197">
        <f t="shared" si="1297"/>
        <v>0</v>
      </c>
      <c r="AP1568" s="197">
        <f t="shared" si="1298"/>
        <v>1.1404577792070707E-2</v>
      </c>
      <c r="AQ1568" s="197">
        <f t="shared" si="1299"/>
        <v>0</v>
      </c>
      <c r="AR1568" s="197" t="str">
        <f t="shared" si="1300"/>
        <v/>
      </c>
      <c r="AS1568" s="197" t="str">
        <f t="shared" si="1301"/>
        <v/>
      </c>
      <c r="AT1568" s="197" t="str">
        <f t="shared" si="1302"/>
        <v/>
      </c>
      <c r="AU1568" s="197" t="str">
        <f t="shared" si="1303"/>
        <v/>
      </c>
      <c r="AV1568" s="199">
        <f t="shared" ca="1" si="1295"/>
        <v>2.1198642606823381</v>
      </c>
      <c r="AX1568" s="162">
        <f t="shared" si="1258"/>
        <v>0</v>
      </c>
      <c r="AY1568" s="162">
        <f t="shared" si="1259"/>
        <v>0</v>
      </c>
      <c r="AZ1568" s="162">
        <f t="shared" si="1260"/>
        <v>1.279228040217839E-4</v>
      </c>
      <c r="BA1568" s="162">
        <f t="shared" si="1261"/>
        <v>0</v>
      </c>
      <c r="BB1568" s="162" t="str">
        <f t="shared" si="1262"/>
        <v/>
      </c>
      <c r="BC1568" s="162" t="str">
        <f t="shared" si="1263"/>
        <v/>
      </c>
      <c r="BD1568" s="162" t="str">
        <f t="shared" si="1264"/>
        <v/>
      </c>
      <c r="BE1568" s="162" t="str">
        <f t="shared" si="1265"/>
        <v/>
      </c>
      <c r="BG1568" s="169">
        <f t="shared" si="1292"/>
        <v>38.282713864211928</v>
      </c>
      <c r="BH1568" s="169">
        <f t="shared" ca="1" si="1293"/>
        <v>2.0114481482595425</v>
      </c>
    </row>
    <row r="1569" spans="11:60" x14ac:dyDescent="0.25">
      <c r="K1569" s="199">
        <f t="shared" si="1266"/>
        <v>38.334100057318253</v>
      </c>
      <c r="L1569" s="201">
        <f t="shared" si="1267"/>
        <v>0.32150205584669966</v>
      </c>
      <c r="M1569" s="201">
        <f t="shared" si="1268"/>
        <v>0.32420595800095042</v>
      </c>
      <c r="N1569" s="201">
        <f t="shared" si="1269"/>
        <v>0.3407756024879372</v>
      </c>
      <c r="O1569" s="201">
        <f t="shared" si="1270"/>
        <v>0.32179910974353854</v>
      </c>
      <c r="P1569" s="201" t="str">
        <f t="shared" si="1271"/>
        <v/>
      </c>
      <c r="Q1569" s="201" t="str">
        <f t="shared" si="1272"/>
        <v/>
      </c>
      <c r="R1569" s="201" t="str">
        <f t="shared" si="1273"/>
        <v/>
      </c>
      <c r="S1569" s="201" t="str">
        <f t="shared" si="1274"/>
        <v/>
      </c>
      <c r="T1569" s="199">
        <f t="shared" si="1275"/>
        <v>0</v>
      </c>
      <c r="U1569" s="199">
        <f t="shared" si="1276"/>
        <v>0</v>
      </c>
      <c r="V1569" s="199">
        <f t="shared" si="1277"/>
        <v>0</v>
      </c>
      <c r="W1569" s="199">
        <f t="shared" si="1278"/>
        <v>0</v>
      </c>
      <c r="X1569" s="199" t="str">
        <f t="shared" si="1279"/>
        <v/>
      </c>
      <c r="Y1569" s="199" t="str">
        <f t="shared" si="1280"/>
        <v/>
      </c>
      <c r="Z1569" s="199" t="str">
        <f t="shared" si="1281"/>
        <v/>
      </c>
      <c r="AA1569" s="199" t="str">
        <f t="shared" si="1282"/>
        <v/>
      </c>
      <c r="AB1569" s="201">
        <f t="shared" ca="1" si="1283"/>
        <v>2.1361393680960323</v>
      </c>
      <c r="AD1569" s="162">
        <f t="shared" si="1284"/>
        <v>0</v>
      </c>
      <c r="AE1569" s="162">
        <f t="shared" si="1285"/>
        <v>0</v>
      </c>
      <c r="AF1569" s="162">
        <f t="shared" si="1286"/>
        <v>0</v>
      </c>
      <c r="AG1569" s="162">
        <f t="shared" si="1287"/>
        <v>0</v>
      </c>
      <c r="AH1569" s="162" t="str">
        <f t="shared" si="1288"/>
        <v/>
      </c>
      <c r="AI1569" s="162" t="str">
        <f t="shared" si="1289"/>
        <v/>
      </c>
      <c r="AJ1569" s="162" t="str">
        <f t="shared" si="1290"/>
        <v/>
      </c>
      <c r="AK1569" s="162" t="str">
        <f t="shared" si="1291"/>
        <v/>
      </c>
      <c r="AM1569" s="199">
        <f t="shared" si="1294"/>
        <v>16.724240412397993</v>
      </c>
      <c r="AN1569" s="197">
        <f t="shared" si="1296"/>
        <v>0</v>
      </c>
      <c r="AO1569" s="197">
        <f t="shared" si="1297"/>
        <v>0</v>
      </c>
      <c r="AP1569" s="197">
        <f t="shared" si="1298"/>
        <v>9.5926645654370798E-3</v>
      </c>
      <c r="AQ1569" s="197">
        <f t="shared" si="1299"/>
        <v>0</v>
      </c>
      <c r="AR1569" s="197" t="str">
        <f t="shared" si="1300"/>
        <v/>
      </c>
      <c r="AS1569" s="197" t="str">
        <f t="shared" si="1301"/>
        <v/>
      </c>
      <c r="AT1569" s="197" t="str">
        <f t="shared" si="1302"/>
        <v/>
      </c>
      <c r="AU1569" s="197" t="str">
        <f t="shared" si="1303"/>
        <v/>
      </c>
      <c r="AV1569" s="199">
        <f t="shared" ca="1" si="1295"/>
        <v>2.1062393502444774</v>
      </c>
      <c r="AX1569" s="162">
        <f t="shared" si="1258"/>
        <v>0</v>
      </c>
      <c r="AY1569" s="162">
        <f t="shared" si="1259"/>
        <v>0</v>
      </c>
      <c r="AZ1569" s="162">
        <f t="shared" si="1260"/>
        <v>1.0759894593417583E-4</v>
      </c>
      <c r="BA1569" s="162">
        <f t="shared" si="1261"/>
        <v>0</v>
      </c>
      <c r="BB1569" s="162" t="str">
        <f t="shared" si="1262"/>
        <v/>
      </c>
      <c r="BC1569" s="162" t="str">
        <f t="shared" si="1263"/>
        <v/>
      </c>
      <c r="BD1569" s="162" t="str">
        <f t="shared" si="1264"/>
        <v/>
      </c>
      <c r="BE1569" s="162" t="str">
        <f t="shared" si="1265"/>
        <v/>
      </c>
      <c r="BG1569" s="169">
        <f t="shared" si="1292"/>
        <v>38.30840696076509</v>
      </c>
      <c r="BH1569" s="169">
        <f t="shared" ca="1" si="1293"/>
        <v>2.1245153142255906</v>
      </c>
    </row>
    <row r="1570" spans="11:60" x14ac:dyDescent="0.25">
      <c r="K1570" s="199">
        <f t="shared" si="1266"/>
        <v>38.359793153871415</v>
      </c>
      <c r="L1570" s="201">
        <f t="shared" si="1267"/>
        <v>0.32171753979833956</v>
      </c>
      <c r="M1570" s="201">
        <f t="shared" si="1268"/>
        <v>0.32442325421944967</v>
      </c>
      <c r="N1570" s="201">
        <f t="shared" si="1269"/>
        <v>0.34100400436628031</v>
      </c>
      <c r="O1570" s="201">
        <f t="shared" si="1270"/>
        <v>0.32201479279296447</v>
      </c>
      <c r="P1570" s="201" t="str">
        <f t="shared" si="1271"/>
        <v/>
      </c>
      <c r="Q1570" s="201" t="str">
        <f t="shared" si="1272"/>
        <v/>
      </c>
      <c r="R1570" s="201" t="str">
        <f t="shared" si="1273"/>
        <v/>
      </c>
      <c r="S1570" s="201" t="str">
        <f t="shared" si="1274"/>
        <v/>
      </c>
      <c r="T1570" s="199">
        <f t="shared" si="1275"/>
        <v>0</v>
      </c>
      <c r="U1570" s="199">
        <f t="shared" si="1276"/>
        <v>0</v>
      </c>
      <c r="V1570" s="199">
        <f t="shared" si="1277"/>
        <v>0</v>
      </c>
      <c r="W1570" s="199">
        <f t="shared" si="1278"/>
        <v>0</v>
      </c>
      <c r="X1570" s="199" t="str">
        <f t="shared" si="1279"/>
        <v/>
      </c>
      <c r="Y1570" s="199" t="str">
        <f t="shared" si="1280"/>
        <v/>
      </c>
      <c r="Z1570" s="199" t="str">
        <f t="shared" si="1281"/>
        <v/>
      </c>
      <c r="AA1570" s="199" t="str">
        <f t="shared" si="1282"/>
        <v/>
      </c>
      <c r="AB1570" s="201">
        <f t="shared" ca="1" si="1283"/>
        <v>2.0270272392501667</v>
      </c>
      <c r="AD1570" s="162">
        <f t="shared" si="1284"/>
        <v>0</v>
      </c>
      <c r="AE1570" s="162">
        <f t="shared" si="1285"/>
        <v>0</v>
      </c>
      <c r="AF1570" s="162">
        <f t="shared" si="1286"/>
        <v>0</v>
      </c>
      <c r="AG1570" s="162">
        <f t="shared" si="1287"/>
        <v>0</v>
      </c>
      <c r="AH1570" s="162" t="str">
        <f t="shared" si="1288"/>
        <v/>
      </c>
      <c r="AI1570" s="162" t="str">
        <f t="shared" si="1289"/>
        <v/>
      </c>
      <c r="AJ1570" s="162" t="str">
        <f t="shared" si="1290"/>
        <v/>
      </c>
      <c r="AK1570" s="162" t="str">
        <f t="shared" si="1291"/>
        <v/>
      </c>
      <c r="AM1570" s="199">
        <f t="shared" si="1294"/>
        <v>16.735457206772505</v>
      </c>
      <c r="AN1570" s="197">
        <f t="shared" si="1296"/>
        <v>0</v>
      </c>
      <c r="AO1570" s="197">
        <f t="shared" si="1297"/>
        <v>0</v>
      </c>
      <c r="AP1570" s="197">
        <f t="shared" si="1298"/>
        <v>0</v>
      </c>
      <c r="AQ1570" s="197">
        <f t="shared" si="1299"/>
        <v>0</v>
      </c>
      <c r="AR1570" s="197" t="str">
        <f t="shared" si="1300"/>
        <v/>
      </c>
      <c r="AS1570" s="197" t="str">
        <f t="shared" si="1301"/>
        <v/>
      </c>
      <c r="AT1570" s="197" t="str">
        <f t="shared" si="1302"/>
        <v/>
      </c>
      <c r="AU1570" s="197" t="str">
        <f t="shared" si="1303"/>
        <v/>
      </c>
      <c r="AV1570" s="199">
        <f t="shared" ca="1" si="1295"/>
        <v>2.1312528336820407</v>
      </c>
      <c r="AX1570" s="162">
        <f t="shared" si="1258"/>
        <v>0</v>
      </c>
      <c r="AY1570" s="162">
        <f t="shared" si="1259"/>
        <v>0</v>
      </c>
      <c r="AZ1570" s="162">
        <f t="shared" si="1260"/>
        <v>0</v>
      </c>
      <c r="BA1570" s="162">
        <f t="shared" si="1261"/>
        <v>0</v>
      </c>
      <c r="BB1570" s="162" t="str">
        <f t="shared" si="1262"/>
        <v/>
      </c>
      <c r="BC1570" s="162" t="str">
        <f t="shared" si="1263"/>
        <v/>
      </c>
      <c r="BD1570" s="162" t="str">
        <f t="shared" si="1264"/>
        <v/>
      </c>
      <c r="BE1570" s="162" t="str">
        <f t="shared" si="1265"/>
        <v/>
      </c>
      <c r="BG1570" s="169">
        <f t="shared" si="1292"/>
        <v>38.334100057318253</v>
      </c>
      <c r="BH1570" s="169">
        <f t="shared" ca="1" si="1293"/>
        <v>2.1361393680960323</v>
      </c>
    </row>
    <row r="1571" spans="11:60" x14ac:dyDescent="0.25">
      <c r="K1571" s="199">
        <f t="shared" si="1266"/>
        <v>38.385486250424577</v>
      </c>
      <c r="L1571" s="201">
        <f t="shared" si="1267"/>
        <v>0.32193302374997945</v>
      </c>
      <c r="M1571" s="201">
        <f t="shared" si="1268"/>
        <v>0.32464055043794898</v>
      </c>
      <c r="N1571" s="201">
        <f t="shared" si="1269"/>
        <v>0.34123240624462348</v>
      </c>
      <c r="O1571" s="201">
        <f t="shared" si="1270"/>
        <v>0.32223047584239045</v>
      </c>
      <c r="P1571" s="201" t="str">
        <f t="shared" si="1271"/>
        <v/>
      </c>
      <c r="Q1571" s="201" t="str">
        <f t="shared" si="1272"/>
        <v/>
      </c>
      <c r="R1571" s="201" t="str">
        <f t="shared" si="1273"/>
        <v/>
      </c>
      <c r="S1571" s="201" t="str">
        <f t="shared" si="1274"/>
        <v/>
      </c>
      <c r="T1571" s="199">
        <f t="shared" si="1275"/>
        <v>0</v>
      </c>
      <c r="U1571" s="199">
        <f t="shared" si="1276"/>
        <v>0</v>
      </c>
      <c r="V1571" s="199">
        <f t="shared" si="1277"/>
        <v>0</v>
      </c>
      <c r="W1571" s="199">
        <f t="shared" si="1278"/>
        <v>0</v>
      </c>
      <c r="X1571" s="199" t="str">
        <f t="shared" si="1279"/>
        <v/>
      </c>
      <c r="Y1571" s="199" t="str">
        <f t="shared" si="1280"/>
        <v/>
      </c>
      <c r="Z1571" s="199" t="str">
        <f t="shared" si="1281"/>
        <v/>
      </c>
      <c r="AA1571" s="199" t="str">
        <f t="shared" si="1282"/>
        <v/>
      </c>
      <c r="AB1571" s="201">
        <f t="shared" ca="1" si="1283"/>
        <v>2.1430568790282587</v>
      </c>
      <c r="AD1571" s="162">
        <f t="shared" si="1284"/>
        <v>0</v>
      </c>
      <c r="AE1571" s="162">
        <f t="shared" si="1285"/>
        <v>0</v>
      </c>
      <c r="AF1571" s="162">
        <f t="shared" si="1286"/>
        <v>0</v>
      </c>
      <c r="AG1571" s="162">
        <f t="shared" si="1287"/>
        <v>0</v>
      </c>
      <c r="AH1571" s="162" t="str">
        <f t="shared" si="1288"/>
        <v/>
      </c>
      <c r="AI1571" s="162" t="str">
        <f t="shared" si="1289"/>
        <v/>
      </c>
      <c r="AJ1571" s="162" t="str">
        <f t="shared" si="1290"/>
        <v/>
      </c>
      <c r="AK1571" s="162" t="str">
        <f t="shared" si="1291"/>
        <v/>
      </c>
      <c r="AM1571" s="199">
        <f t="shared" si="1294"/>
        <v>16.746674001147017</v>
      </c>
      <c r="AN1571" s="197">
        <f t="shared" si="1296"/>
        <v>0</v>
      </c>
      <c r="AO1571" s="197">
        <f t="shared" si="1297"/>
        <v>0</v>
      </c>
      <c r="AP1571" s="197">
        <f t="shared" si="1298"/>
        <v>0</v>
      </c>
      <c r="AQ1571" s="197">
        <f t="shared" si="1299"/>
        <v>0</v>
      </c>
      <c r="AR1571" s="197" t="str">
        <f t="shared" si="1300"/>
        <v/>
      </c>
      <c r="AS1571" s="197" t="str">
        <f t="shared" si="1301"/>
        <v/>
      </c>
      <c r="AT1571" s="197" t="str">
        <f t="shared" si="1302"/>
        <v/>
      </c>
      <c r="AU1571" s="197" t="str">
        <f t="shared" si="1303"/>
        <v/>
      </c>
      <c r="AV1571" s="199">
        <f t="shared" ca="1" si="1295"/>
        <v>2.1365495300475676</v>
      </c>
      <c r="AX1571" s="162">
        <f t="shared" si="1258"/>
        <v>0</v>
      </c>
      <c r="AY1571" s="162">
        <f t="shared" si="1259"/>
        <v>0</v>
      </c>
      <c r="AZ1571" s="162">
        <f t="shared" si="1260"/>
        <v>0</v>
      </c>
      <c r="BA1571" s="162">
        <f t="shared" si="1261"/>
        <v>0</v>
      </c>
      <c r="BB1571" s="162" t="str">
        <f t="shared" si="1262"/>
        <v/>
      </c>
      <c r="BC1571" s="162" t="str">
        <f t="shared" si="1263"/>
        <v/>
      </c>
      <c r="BD1571" s="162" t="str">
        <f t="shared" si="1264"/>
        <v/>
      </c>
      <c r="BE1571" s="162" t="str">
        <f t="shared" si="1265"/>
        <v/>
      </c>
      <c r="BG1571" s="169">
        <f t="shared" si="1292"/>
        <v>38.359793153871415</v>
      </c>
      <c r="BH1571" s="169">
        <f t="shared" ca="1" si="1293"/>
        <v>2.0270272392501667</v>
      </c>
    </row>
    <row r="1572" spans="11:60" x14ac:dyDescent="0.25">
      <c r="K1572" s="199">
        <f t="shared" si="1266"/>
        <v>38.41117934697774</v>
      </c>
      <c r="L1572" s="201">
        <f t="shared" si="1267"/>
        <v>0.32214850770161935</v>
      </c>
      <c r="M1572" s="201">
        <f t="shared" si="1268"/>
        <v>0.32485784665644829</v>
      </c>
      <c r="N1572" s="201">
        <f t="shared" si="1269"/>
        <v>0.34146080812296659</v>
      </c>
      <c r="O1572" s="201">
        <f t="shared" si="1270"/>
        <v>0.32244615889181644</v>
      </c>
      <c r="P1572" s="201" t="str">
        <f t="shared" si="1271"/>
        <v/>
      </c>
      <c r="Q1572" s="201" t="str">
        <f t="shared" si="1272"/>
        <v/>
      </c>
      <c r="R1572" s="201" t="str">
        <f t="shared" si="1273"/>
        <v/>
      </c>
      <c r="S1572" s="201" t="str">
        <f t="shared" si="1274"/>
        <v/>
      </c>
      <c r="T1572" s="199">
        <f t="shared" si="1275"/>
        <v>0</v>
      </c>
      <c r="U1572" s="199">
        <f t="shared" si="1276"/>
        <v>0</v>
      </c>
      <c r="V1572" s="199">
        <f t="shared" si="1277"/>
        <v>0</v>
      </c>
      <c r="W1572" s="199">
        <f t="shared" si="1278"/>
        <v>0</v>
      </c>
      <c r="X1572" s="199" t="str">
        <f t="shared" si="1279"/>
        <v/>
      </c>
      <c r="Y1572" s="199" t="str">
        <f t="shared" si="1280"/>
        <v/>
      </c>
      <c r="Z1572" s="199" t="str">
        <f t="shared" si="1281"/>
        <v/>
      </c>
      <c r="AA1572" s="199" t="str">
        <f t="shared" si="1282"/>
        <v/>
      </c>
      <c r="AB1572" s="201">
        <f t="shared" ca="1" si="1283"/>
        <v>2.0305064270896405</v>
      </c>
      <c r="AD1572" s="162">
        <f t="shared" si="1284"/>
        <v>0</v>
      </c>
      <c r="AE1572" s="162">
        <f t="shared" si="1285"/>
        <v>0</v>
      </c>
      <c r="AF1572" s="162">
        <f t="shared" si="1286"/>
        <v>0</v>
      </c>
      <c r="AG1572" s="162">
        <f t="shared" si="1287"/>
        <v>0</v>
      </c>
      <c r="AH1572" s="162" t="str">
        <f t="shared" si="1288"/>
        <v/>
      </c>
      <c r="AI1572" s="162" t="str">
        <f t="shared" si="1289"/>
        <v/>
      </c>
      <c r="AJ1572" s="162" t="str">
        <f t="shared" si="1290"/>
        <v/>
      </c>
      <c r="AK1572" s="162" t="str">
        <f t="shared" si="1291"/>
        <v/>
      </c>
      <c r="AM1572" s="199">
        <f t="shared" si="1294"/>
        <v>16.757890795521529</v>
      </c>
      <c r="AN1572" s="197">
        <f t="shared" si="1296"/>
        <v>0</v>
      </c>
      <c r="AO1572" s="197">
        <f t="shared" si="1297"/>
        <v>0</v>
      </c>
      <c r="AP1572" s="197">
        <f t="shared" si="1298"/>
        <v>0</v>
      </c>
      <c r="AQ1572" s="197">
        <f t="shared" si="1299"/>
        <v>0</v>
      </c>
      <c r="AR1572" s="197" t="str">
        <f t="shared" si="1300"/>
        <v/>
      </c>
      <c r="AS1572" s="197" t="str">
        <f t="shared" si="1301"/>
        <v/>
      </c>
      <c r="AT1572" s="197" t="str">
        <f t="shared" si="1302"/>
        <v/>
      </c>
      <c r="AU1572" s="197" t="str">
        <f t="shared" si="1303"/>
        <v/>
      </c>
      <c r="AV1572" s="199">
        <f t="shared" ca="1" si="1295"/>
        <v>2.1659139854539355</v>
      </c>
      <c r="AX1572" s="162">
        <f t="shared" si="1258"/>
        <v>0</v>
      </c>
      <c r="AY1572" s="162">
        <f t="shared" si="1259"/>
        <v>0</v>
      </c>
      <c r="AZ1572" s="162">
        <f t="shared" si="1260"/>
        <v>0</v>
      </c>
      <c r="BA1572" s="162">
        <f t="shared" si="1261"/>
        <v>0</v>
      </c>
      <c r="BB1572" s="162" t="str">
        <f t="shared" si="1262"/>
        <v/>
      </c>
      <c r="BC1572" s="162" t="str">
        <f t="shared" si="1263"/>
        <v/>
      </c>
      <c r="BD1572" s="162" t="str">
        <f t="shared" si="1264"/>
        <v/>
      </c>
      <c r="BE1572" s="162" t="str">
        <f t="shared" si="1265"/>
        <v/>
      </c>
      <c r="BG1572" s="169">
        <f t="shared" si="1292"/>
        <v>38.385486250424577</v>
      </c>
      <c r="BH1572" s="169">
        <f t="shared" ca="1" si="1293"/>
        <v>2.1430568790282587</v>
      </c>
    </row>
    <row r="1573" spans="11:60" x14ac:dyDescent="0.25">
      <c r="K1573" s="199">
        <f t="shared" si="1266"/>
        <v>38.436872443530902</v>
      </c>
      <c r="L1573" s="201">
        <f t="shared" si="1267"/>
        <v>0.32236399165325919</v>
      </c>
      <c r="M1573" s="201">
        <f t="shared" si="1268"/>
        <v>0.3250751428749476</v>
      </c>
      <c r="N1573" s="201">
        <f t="shared" si="1269"/>
        <v>0.3416892100013097</v>
      </c>
      <c r="O1573" s="201">
        <f t="shared" si="1270"/>
        <v>0.32266184194124237</v>
      </c>
      <c r="P1573" s="201" t="str">
        <f t="shared" si="1271"/>
        <v/>
      </c>
      <c r="Q1573" s="201" t="str">
        <f t="shared" si="1272"/>
        <v/>
      </c>
      <c r="R1573" s="201" t="str">
        <f t="shared" si="1273"/>
        <v/>
      </c>
      <c r="S1573" s="201" t="str">
        <f t="shared" si="1274"/>
        <v/>
      </c>
      <c r="T1573" s="199">
        <f t="shared" si="1275"/>
        <v>0</v>
      </c>
      <c r="U1573" s="199">
        <f t="shared" si="1276"/>
        <v>0</v>
      </c>
      <c r="V1573" s="199">
        <f t="shared" si="1277"/>
        <v>0</v>
      </c>
      <c r="W1573" s="199">
        <f t="shared" si="1278"/>
        <v>0</v>
      </c>
      <c r="X1573" s="199" t="str">
        <f t="shared" si="1279"/>
        <v/>
      </c>
      <c r="Y1573" s="199" t="str">
        <f t="shared" si="1280"/>
        <v/>
      </c>
      <c r="Z1573" s="199" t="str">
        <f t="shared" si="1281"/>
        <v/>
      </c>
      <c r="AA1573" s="199" t="str">
        <f t="shared" si="1282"/>
        <v/>
      </c>
      <c r="AB1573" s="201">
        <f t="shared" ca="1" si="1283"/>
        <v>2.1450944672785703</v>
      </c>
      <c r="AD1573" s="162">
        <f t="shared" si="1284"/>
        <v>0</v>
      </c>
      <c r="AE1573" s="162">
        <f t="shared" si="1285"/>
        <v>0</v>
      </c>
      <c r="AF1573" s="162">
        <f t="shared" si="1286"/>
        <v>0</v>
      </c>
      <c r="AG1573" s="162">
        <f t="shared" si="1287"/>
        <v>0</v>
      </c>
      <c r="AH1573" s="162" t="str">
        <f t="shared" si="1288"/>
        <v/>
      </c>
      <c r="AI1573" s="162" t="str">
        <f t="shared" si="1289"/>
        <v/>
      </c>
      <c r="AJ1573" s="162" t="str">
        <f t="shared" si="1290"/>
        <v/>
      </c>
      <c r="AK1573" s="162" t="str">
        <f t="shared" si="1291"/>
        <v/>
      </c>
      <c r="AM1573" s="199">
        <f t="shared" si="1294"/>
        <v>16.769107589896041</v>
      </c>
      <c r="AN1573" s="197">
        <f t="shared" si="1296"/>
        <v>0</v>
      </c>
      <c r="AO1573" s="197">
        <f t="shared" si="1297"/>
        <v>0</v>
      </c>
      <c r="AP1573" s="197">
        <f t="shared" si="1298"/>
        <v>0</v>
      </c>
      <c r="AQ1573" s="197">
        <f t="shared" si="1299"/>
        <v>0</v>
      </c>
      <c r="AR1573" s="197" t="str">
        <f t="shared" si="1300"/>
        <v/>
      </c>
      <c r="AS1573" s="197" t="str">
        <f t="shared" si="1301"/>
        <v/>
      </c>
      <c r="AT1573" s="197" t="str">
        <f t="shared" si="1302"/>
        <v/>
      </c>
      <c r="AU1573" s="197" t="str">
        <f t="shared" si="1303"/>
        <v/>
      </c>
      <c r="AV1573" s="199">
        <f t="shared" ca="1" si="1295"/>
        <v>2.1511475961034385</v>
      </c>
      <c r="AX1573" s="162">
        <f t="shared" si="1258"/>
        <v>0</v>
      </c>
      <c r="AY1573" s="162">
        <f t="shared" si="1259"/>
        <v>0</v>
      </c>
      <c r="AZ1573" s="162">
        <f t="shared" si="1260"/>
        <v>0</v>
      </c>
      <c r="BA1573" s="162">
        <f t="shared" si="1261"/>
        <v>0</v>
      </c>
      <c r="BB1573" s="162" t="str">
        <f t="shared" si="1262"/>
        <v/>
      </c>
      <c r="BC1573" s="162" t="str">
        <f t="shared" si="1263"/>
        <v/>
      </c>
      <c r="BD1573" s="162" t="str">
        <f t="shared" si="1264"/>
        <v/>
      </c>
      <c r="BE1573" s="162" t="str">
        <f t="shared" si="1265"/>
        <v/>
      </c>
      <c r="BG1573" s="169">
        <f t="shared" si="1292"/>
        <v>38.41117934697774</v>
      </c>
      <c r="BH1573" s="169">
        <f t="shared" ca="1" si="1293"/>
        <v>2.0305064270896405</v>
      </c>
    </row>
    <row r="1574" spans="11:60" x14ac:dyDescent="0.25">
      <c r="K1574" s="199">
        <f t="shared" si="1266"/>
        <v>38.462565540084064</v>
      </c>
      <c r="L1574" s="201">
        <f t="shared" si="1267"/>
        <v>0.32257947560489908</v>
      </c>
      <c r="M1574" s="201">
        <f t="shared" si="1268"/>
        <v>0.32529243909344691</v>
      </c>
      <c r="N1574" s="201">
        <f t="shared" si="1269"/>
        <v>0.34191761187965281</v>
      </c>
      <c r="O1574" s="201">
        <f t="shared" si="1270"/>
        <v>0.32287752499066835</v>
      </c>
      <c r="P1574" s="201" t="str">
        <f t="shared" si="1271"/>
        <v/>
      </c>
      <c r="Q1574" s="201" t="str">
        <f t="shared" si="1272"/>
        <v/>
      </c>
      <c r="R1574" s="201" t="str">
        <f t="shared" si="1273"/>
        <v/>
      </c>
      <c r="S1574" s="201" t="str">
        <f t="shared" si="1274"/>
        <v/>
      </c>
      <c r="T1574" s="199">
        <f t="shared" si="1275"/>
        <v>0</v>
      </c>
      <c r="U1574" s="199">
        <f t="shared" si="1276"/>
        <v>0</v>
      </c>
      <c r="V1574" s="199">
        <f t="shared" si="1277"/>
        <v>0</v>
      </c>
      <c r="W1574" s="199">
        <f t="shared" si="1278"/>
        <v>0</v>
      </c>
      <c r="X1574" s="199" t="str">
        <f t="shared" si="1279"/>
        <v/>
      </c>
      <c r="Y1574" s="199" t="str">
        <f t="shared" si="1280"/>
        <v/>
      </c>
      <c r="Z1574" s="199" t="str">
        <f t="shared" si="1281"/>
        <v/>
      </c>
      <c r="AA1574" s="199" t="str">
        <f t="shared" si="1282"/>
        <v/>
      </c>
      <c r="AB1574" s="201">
        <f t="shared" ca="1" si="1283"/>
        <v>2.151660318899824</v>
      </c>
      <c r="AD1574" s="162">
        <f t="shared" si="1284"/>
        <v>0</v>
      </c>
      <c r="AE1574" s="162">
        <f t="shared" si="1285"/>
        <v>0</v>
      </c>
      <c r="AF1574" s="162">
        <f t="shared" si="1286"/>
        <v>0</v>
      </c>
      <c r="AG1574" s="162">
        <f t="shared" si="1287"/>
        <v>0</v>
      </c>
      <c r="AH1574" s="162" t="str">
        <f t="shared" si="1288"/>
        <v/>
      </c>
      <c r="AI1574" s="162" t="str">
        <f t="shared" si="1289"/>
        <v/>
      </c>
      <c r="AJ1574" s="162" t="str">
        <f t="shared" si="1290"/>
        <v/>
      </c>
      <c r="AK1574" s="162" t="str">
        <f t="shared" si="1291"/>
        <v/>
      </c>
      <c r="AM1574" s="199">
        <f t="shared" si="1294"/>
        <v>16.780324384270553</v>
      </c>
      <c r="AN1574" s="197">
        <f t="shared" si="1296"/>
        <v>0</v>
      </c>
      <c r="AO1574" s="197">
        <f t="shared" si="1297"/>
        <v>0</v>
      </c>
      <c r="AP1574" s="197">
        <f t="shared" si="1298"/>
        <v>0</v>
      </c>
      <c r="AQ1574" s="197">
        <f t="shared" si="1299"/>
        <v>0</v>
      </c>
      <c r="AR1574" s="197" t="str">
        <f t="shared" si="1300"/>
        <v/>
      </c>
      <c r="AS1574" s="197" t="str">
        <f t="shared" si="1301"/>
        <v/>
      </c>
      <c r="AT1574" s="197" t="str">
        <f t="shared" si="1302"/>
        <v/>
      </c>
      <c r="AU1574" s="197" t="str">
        <f t="shared" si="1303"/>
        <v/>
      </c>
      <c r="AV1574" s="199">
        <f t="shared" ca="1" si="1295"/>
        <v>2.0718922653640077</v>
      </c>
      <c r="AX1574" s="162">
        <f t="shared" si="1258"/>
        <v>0</v>
      </c>
      <c r="AY1574" s="162">
        <f t="shared" si="1259"/>
        <v>0</v>
      </c>
      <c r="AZ1574" s="162">
        <f t="shared" si="1260"/>
        <v>0</v>
      </c>
      <c r="BA1574" s="162">
        <f t="shared" si="1261"/>
        <v>0</v>
      </c>
      <c r="BB1574" s="162" t="str">
        <f t="shared" si="1262"/>
        <v/>
      </c>
      <c r="BC1574" s="162" t="str">
        <f t="shared" si="1263"/>
        <v/>
      </c>
      <c r="BD1574" s="162" t="str">
        <f t="shared" si="1264"/>
        <v/>
      </c>
      <c r="BE1574" s="162" t="str">
        <f t="shared" si="1265"/>
        <v/>
      </c>
      <c r="BG1574" s="169">
        <f t="shared" si="1292"/>
        <v>38.436872443530902</v>
      </c>
      <c r="BH1574" s="169">
        <f t="shared" ca="1" si="1293"/>
        <v>2.1450944672785703</v>
      </c>
    </row>
    <row r="1575" spans="11:60" x14ac:dyDescent="0.25">
      <c r="K1575" s="199">
        <f t="shared" si="1266"/>
        <v>38.488258636637227</v>
      </c>
      <c r="L1575" s="201">
        <f t="shared" si="1267"/>
        <v>0.32279495955653892</v>
      </c>
      <c r="M1575" s="201">
        <f t="shared" si="1268"/>
        <v>0.32550973531194616</v>
      </c>
      <c r="N1575" s="201">
        <f t="shared" si="1269"/>
        <v>0.34214601375799591</v>
      </c>
      <c r="O1575" s="201">
        <f t="shared" si="1270"/>
        <v>0.32309320804009428</v>
      </c>
      <c r="P1575" s="201" t="str">
        <f t="shared" si="1271"/>
        <v/>
      </c>
      <c r="Q1575" s="201" t="str">
        <f t="shared" si="1272"/>
        <v/>
      </c>
      <c r="R1575" s="201" t="str">
        <f t="shared" si="1273"/>
        <v/>
      </c>
      <c r="S1575" s="201" t="str">
        <f t="shared" si="1274"/>
        <v/>
      </c>
      <c r="T1575" s="199">
        <f t="shared" si="1275"/>
        <v>0</v>
      </c>
      <c r="U1575" s="199">
        <f t="shared" si="1276"/>
        <v>0</v>
      </c>
      <c r="V1575" s="199">
        <f t="shared" si="1277"/>
        <v>0</v>
      </c>
      <c r="W1575" s="199">
        <f t="shared" si="1278"/>
        <v>0</v>
      </c>
      <c r="X1575" s="199" t="str">
        <f t="shared" si="1279"/>
        <v/>
      </c>
      <c r="Y1575" s="199" t="str">
        <f t="shared" si="1280"/>
        <v/>
      </c>
      <c r="Z1575" s="199" t="str">
        <f t="shared" si="1281"/>
        <v/>
      </c>
      <c r="AA1575" s="199" t="str">
        <f t="shared" si="1282"/>
        <v/>
      </c>
      <c r="AB1575" s="201">
        <f t="shared" ca="1" si="1283"/>
        <v>2.1092196475445322</v>
      </c>
      <c r="AD1575" s="162">
        <f t="shared" si="1284"/>
        <v>0</v>
      </c>
      <c r="AE1575" s="162">
        <f t="shared" si="1285"/>
        <v>0</v>
      </c>
      <c r="AF1575" s="162">
        <f t="shared" si="1286"/>
        <v>0</v>
      </c>
      <c r="AG1575" s="162">
        <f t="shared" si="1287"/>
        <v>0</v>
      </c>
      <c r="AH1575" s="162" t="str">
        <f t="shared" si="1288"/>
        <v/>
      </c>
      <c r="AI1575" s="162" t="str">
        <f t="shared" si="1289"/>
        <v/>
      </c>
      <c r="AJ1575" s="162" t="str">
        <f t="shared" si="1290"/>
        <v/>
      </c>
      <c r="AK1575" s="162" t="str">
        <f t="shared" si="1291"/>
        <v/>
      </c>
      <c r="AM1575" s="199">
        <f t="shared" si="1294"/>
        <v>16.791541178645065</v>
      </c>
      <c r="AN1575" s="197">
        <f t="shared" si="1296"/>
        <v>0</v>
      </c>
      <c r="AO1575" s="197">
        <f t="shared" si="1297"/>
        <v>0</v>
      </c>
      <c r="AP1575" s="197">
        <f t="shared" si="1298"/>
        <v>0</v>
      </c>
      <c r="AQ1575" s="197">
        <f t="shared" si="1299"/>
        <v>0</v>
      </c>
      <c r="AR1575" s="197" t="str">
        <f t="shared" si="1300"/>
        <v/>
      </c>
      <c r="AS1575" s="197" t="str">
        <f t="shared" si="1301"/>
        <v/>
      </c>
      <c r="AT1575" s="197" t="str">
        <f t="shared" si="1302"/>
        <v/>
      </c>
      <c r="AU1575" s="197" t="str">
        <f t="shared" si="1303"/>
        <v/>
      </c>
      <c r="AV1575" s="199">
        <f t="shared" ca="1" si="1295"/>
        <v>2.1086169472028371</v>
      </c>
      <c r="AX1575" s="162">
        <f t="shared" si="1258"/>
        <v>0</v>
      </c>
      <c r="AY1575" s="162">
        <f t="shared" si="1259"/>
        <v>0</v>
      </c>
      <c r="AZ1575" s="162">
        <f t="shared" si="1260"/>
        <v>0</v>
      </c>
      <c r="BA1575" s="162">
        <f t="shared" si="1261"/>
        <v>0</v>
      </c>
      <c r="BB1575" s="162" t="str">
        <f t="shared" si="1262"/>
        <v/>
      </c>
      <c r="BC1575" s="162" t="str">
        <f t="shared" si="1263"/>
        <v/>
      </c>
      <c r="BD1575" s="162" t="str">
        <f t="shared" si="1264"/>
        <v/>
      </c>
      <c r="BE1575" s="162" t="str">
        <f t="shared" si="1265"/>
        <v/>
      </c>
      <c r="BG1575" s="169">
        <f t="shared" si="1292"/>
        <v>38.462565540084064</v>
      </c>
      <c r="BH1575" s="169">
        <f t="shared" ca="1" si="1293"/>
        <v>2.151660318899824</v>
      </c>
    </row>
    <row r="1576" spans="11:60" x14ac:dyDescent="0.25">
      <c r="K1576" s="199">
        <f t="shared" si="1266"/>
        <v>38.513951733190389</v>
      </c>
      <c r="L1576" s="201">
        <f t="shared" si="1267"/>
        <v>0.32301044350817881</v>
      </c>
      <c r="M1576" s="201">
        <f t="shared" si="1268"/>
        <v>0.32572703153044547</v>
      </c>
      <c r="N1576" s="201">
        <f t="shared" si="1269"/>
        <v>0.34237441563633908</v>
      </c>
      <c r="O1576" s="201">
        <f t="shared" si="1270"/>
        <v>0.32330889108952027</v>
      </c>
      <c r="P1576" s="201" t="str">
        <f t="shared" si="1271"/>
        <v/>
      </c>
      <c r="Q1576" s="201" t="str">
        <f t="shared" si="1272"/>
        <v/>
      </c>
      <c r="R1576" s="201" t="str">
        <f t="shared" si="1273"/>
        <v/>
      </c>
      <c r="S1576" s="201" t="str">
        <f t="shared" si="1274"/>
        <v/>
      </c>
      <c r="T1576" s="199">
        <f t="shared" si="1275"/>
        <v>0</v>
      </c>
      <c r="U1576" s="199">
        <f t="shared" si="1276"/>
        <v>0</v>
      </c>
      <c r="V1576" s="199">
        <f t="shared" si="1277"/>
        <v>0</v>
      </c>
      <c r="W1576" s="199">
        <f t="shared" si="1278"/>
        <v>0</v>
      </c>
      <c r="X1576" s="199" t="str">
        <f t="shared" si="1279"/>
        <v/>
      </c>
      <c r="Y1576" s="199" t="str">
        <f t="shared" si="1280"/>
        <v/>
      </c>
      <c r="Z1576" s="199" t="str">
        <f t="shared" si="1281"/>
        <v/>
      </c>
      <c r="AA1576" s="199" t="str">
        <f t="shared" si="1282"/>
        <v/>
      </c>
      <c r="AB1576" s="201">
        <f t="shared" ca="1" si="1283"/>
        <v>2.1044702420065087</v>
      </c>
      <c r="AD1576" s="162">
        <f t="shared" si="1284"/>
        <v>0</v>
      </c>
      <c r="AE1576" s="162">
        <f t="shared" si="1285"/>
        <v>0</v>
      </c>
      <c r="AF1576" s="162">
        <f t="shared" si="1286"/>
        <v>0</v>
      </c>
      <c r="AG1576" s="162">
        <f t="shared" si="1287"/>
        <v>0</v>
      </c>
      <c r="AH1576" s="162" t="str">
        <f t="shared" si="1288"/>
        <v/>
      </c>
      <c r="AI1576" s="162" t="str">
        <f t="shared" si="1289"/>
        <v/>
      </c>
      <c r="AJ1576" s="162" t="str">
        <f t="shared" si="1290"/>
        <v/>
      </c>
      <c r="AK1576" s="162" t="str">
        <f t="shared" si="1291"/>
        <v/>
      </c>
      <c r="AM1576" s="199">
        <f t="shared" si="1294"/>
        <v>16.802757973019578</v>
      </c>
      <c r="AN1576" s="197">
        <f t="shared" si="1296"/>
        <v>0</v>
      </c>
      <c r="AO1576" s="197">
        <f t="shared" si="1297"/>
        <v>0</v>
      </c>
      <c r="AP1576" s="197">
        <f t="shared" si="1298"/>
        <v>0</v>
      </c>
      <c r="AQ1576" s="197">
        <f t="shared" si="1299"/>
        <v>0</v>
      </c>
      <c r="AR1576" s="197" t="str">
        <f t="shared" si="1300"/>
        <v/>
      </c>
      <c r="AS1576" s="197" t="str">
        <f t="shared" si="1301"/>
        <v/>
      </c>
      <c r="AT1576" s="197" t="str">
        <f t="shared" si="1302"/>
        <v/>
      </c>
      <c r="AU1576" s="197" t="str">
        <f t="shared" si="1303"/>
        <v/>
      </c>
      <c r="AV1576" s="199">
        <f t="shared" ca="1" si="1295"/>
        <v>2.1388954623635934</v>
      </c>
      <c r="AX1576" s="162">
        <f t="shared" si="1258"/>
        <v>0</v>
      </c>
      <c r="AY1576" s="162">
        <f t="shared" si="1259"/>
        <v>0</v>
      </c>
      <c r="AZ1576" s="162">
        <f t="shared" si="1260"/>
        <v>0</v>
      </c>
      <c r="BA1576" s="162">
        <f t="shared" si="1261"/>
        <v>0</v>
      </c>
      <c r="BB1576" s="162" t="str">
        <f t="shared" si="1262"/>
        <v/>
      </c>
      <c r="BC1576" s="162" t="str">
        <f t="shared" si="1263"/>
        <v/>
      </c>
      <c r="BD1576" s="162" t="str">
        <f t="shared" si="1264"/>
        <v/>
      </c>
      <c r="BE1576" s="162" t="str">
        <f t="shared" si="1265"/>
        <v/>
      </c>
      <c r="BG1576" s="169">
        <f t="shared" si="1292"/>
        <v>38.488258636637227</v>
      </c>
      <c r="BH1576" s="169">
        <f t="shared" ca="1" si="1293"/>
        <v>2.1092196475445322</v>
      </c>
    </row>
    <row r="1577" spans="11:60" x14ac:dyDescent="0.25">
      <c r="K1577" s="199">
        <f t="shared" si="1266"/>
        <v>38.539644829743551</v>
      </c>
      <c r="L1577" s="201">
        <f t="shared" si="1267"/>
        <v>0.32322592745981871</v>
      </c>
      <c r="M1577" s="201">
        <f t="shared" si="1268"/>
        <v>0.32594432774894477</v>
      </c>
      <c r="N1577" s="201">
        <f t="shared" si="1269"/>
        <v>0.34260281751468219</v>
      </c>
      <c r="O1577" s="201">
        <f t="shared" si="1270"/>
        <v>0.32352457413894625</v>
      </c>
      <c r="P1577" s="201" t="str">
        <f t="shared" si="1271"/>
        <v/>
      </c>
      <c r="Q1577" s="201" t="str">
        <f t="shared" si="1272"/>
        <v/>
      </c>
      <c r="R1577" s="201" t="str">
        <f t="shared" si="1273"/>
        <v/>
      </c>
      <c r="S1577" s="201" t="str">
        <f t="shared" si="1274"/>
        <v/>
      </c>
      <c r="T1577" s="199">
        <f t="shared" si="1275"/>
        <v>0</v>
      </c>
      <c r="U1577" s="199">
        <f t="shared" si="1276"/>
        <v>0</v>
      </c>
      <c r="V1577" s="199">
        <f t="shared" si="1277"/>
        <v>0</v>
      </c>
      <c r="W1577" s="199">
        <f t="shared" si="1278"/>
        <v>0</v>
      </c>
      <c r="X1577" s="199" t="str">
        <f t="shared" si="1279"/>
        <v/>
      </c>
      <c r="Y1577" s="199" t="str">
        <f t="shared" si="1280"/>
        <v/>
      </c>
      <c r="Z1577" s="199" t="str">
        <f t="shared" si="1281"/>
        <v/>
      </c>
      <c r="AA1577" s="199" t="str">
        <f t="shared" si="1282"/>
        <v/>
      </c>
      <c r="AB1577" s="201">
        <f t="shared" ca="1" si="1283"/>
        <v>2.0553856299111688</v>
      </c>
      <c r="AD1577" s="162">
        <f t="shared" si="1284"/>
        <v>0</v>
      </c>
      <c r="AE1577" s="162">
        <f t="shared" si="1285"/>
        <v>0</v>
      </c>
      <c r="AF1577" s="162">
        <f t="shared" si="1286"/>
        <v>0</v>
      </c>
      <c r="AG1577" s="162">
        <f t="shared" si="1287"/>
        <v>0</v>
      </c>
      <c r="AH1577" s="162" t="str">
        <f t="shared" si="1288"/>
        <v/>
      </c>
      <c r="AI1577" s="162" t="str">
        <f t="shared" si="1289"/>
        <v/>
      </c>
      <c r="AJ1577" s="162" t="str">
        <f t="shared" si="1290"/>
        <v/>
      </c>
      <c r="AK1577" s="162" t="str">
        <f t="shared" si="1291"/>
        <v/>
      </c>
      <c r="AM1577" s="199">
        <f t="shared" si="1294"/>
        <v>16.81397476739409</v>
      </c>
      <c r="AN1577" s="197">
        <f t="shared" si="1296"/>
        <v>0</v>
      </c>
      <c r="AO1577" s="197">
        <f t="shared" si="1297"/>
        <v>0</v>
      </c>
      <c r="AP1577" s="197">
        <f t="shared" si="1298"/>
        <v>0</v>
      </c>
      <c r="AQ1577" s="197">
        <f t="shared" si="1299"/>
        <v>0</v>
      </c>
      <c r="AR1577" s="197" t="str">
        <f t="shared" si="1300"/>
        <v/>
      </c>
      <c r="AS1577" s="197" t="str">
        <f t="shared" si="1301"/>
        <v/>
      </c>
      <c r="AT1577" s="197" t="str">
        <f t="shared" si="1302"/>
        <v/>
      </c>
      <c r="AU1577" s="197" t="str">
        <f t="shared" si="1303"/>
        <v/>
      </c>
      <c r="AV1577" s="199">
        <f t="shared" ca="1" si="1295"/>
        <v>2.0514898198952882</v>
      </c>
      <c r="AX1577" s="162">
        <f t="shared" si="1258"/>
        <v>0</v>
      </c>
      <c r="AY1577" s="162">
        <f t="shared" si="1259"/>
        <v>0</v>
      </c>
      <c r="AZ1577" s="162">
        <f t="shared" si="1260"/>
        <v>0</v>
      </c>
      <c r="BA1577" s="162">
        <f t="shared" si="1261"/>
        <v>0</v>
      </c>
      <c r="BB1577" s="162" t="str">
        <f t="shared" si="1262"/>
        <v/>
      </c>
      <c r="BC1577" s="162" t="str">
        <f t="shared" si="1263"/>
        <v/>
      </c>
      <c r="BD1577" s="162" t="str">
        <f t="shared" si="1264"/>
        <v/>
      </c>
      <c r="BE1577" s="162" t="str">
        <f t="shared" si="1265"/>
        <v/>
      </c>
      <c r="BG1577" s="169">
        <f t="shared" si="1292"/>
        <v>38.513951733190389</v>
      </c>
      <c r="BH1577" s="169">
        <f t="shared" ca="1" si="1293"/>
        <v>2.1044702420065087</v>
      </c>
    </row>
    <row r="1578" spans="11:60" x14ac:dyDescent="0.25">
      <c r="K1578" s="199">
        <f t="shared" si="1266"/>
        <v>38.565337926296714</v>
      </c>
      <c r="L1578" s="201">
        <f t="shared" si="1267"/>
        <v>0.3234414114114586</v>
      </c>
      <c r="M1578" s="201">
        <f t="shared" si="1268"/>
        <v>0.32616162396744408</v>
      </c>
      <c r="N1578" s="201">
        <f t="shared" si="1269"/>
        <v>0.3428312193930253</v>
      </c>
      <c r="O1578" s="201">
        <f t="shared" si="1270"/>
        <v>0.32374025718837224</v>
      </c>
      <c r="P1578" s="201" t="str">
        <f t="shared" si="1271"/>
        <v/>
      </c>
      <c r="Q1578" s="201" t="str">
        <f t="shared" si="1272"/>
        <v/>
      </c>
      <c r="R1578" s="201" t="str">
        <f t="shared" si="1273"/>
        <v/>
      </c>
      <c r="S1578" s="201" t="str">
        <f t="shared" si="1274"/>
        <v/>
      </c>
      <c r="T1578" s="199">
        <f t="shared" si="1275"/>
        <v>0</v>
      </c>
      <c r="U1578" s="199">
        <f t="shared" si="1276"/>
        <v>0</v>
      </c>
      <c r="V1578" s="199">
        <f t="shared" si="1277"/>
        <v>0</v>
      </c>
      <c r="W1578" s="199">
        <f t="shared" si="1278"/>
        <v>0</v>
      </c>
      <c r="X1578" s="199" t="str">
        <f t="shared" si="1279"/>
        <v/>
      </c>
      <c r="Y1578" s="199" t="str">
        <f t="shared" si="1280"/>
        <v/>
      </c>
      <c r="Z1578" s="199" t="str">
        <f t="shared" si="1281"/>
        <v/>
      </c>
      <c r="AA1578" s="199" t="str">
        <f t="shared" si="1282"/>
        <v/>
      </c>
      <c r="AB1578" s="201">
        <f t="shared" ca="1" si="1283"/>
        <v>2.0828000289616422</v>
      </c>
      <c r="AD1578" s="162">
        <f t="shared" si="1284"/>
        <v>0</v>
      </c>
      <c r="AE1578" s="162">
        <f t="shared" si="1285"/>
        <v>0</v>
      </c>
      <c r="AF1578" s="162">
        <f t="shared" si="1286"/>
        <v>0</v>
      </c>
      <c r="AG1578" s="162">
        <f t="shared" si="1287"/>
        <v>0</v>
      </c>
      <c r="AH1578" s="162" t="str">
        <f t="shared" si="1288"/>
        <v/>
      </c>
      <c r="AI1578" s="162" t="str">
        <f t="shared" si="1289"/>
        <v/>
      </c>
      <c r="AJ1578" s="162" t="str">
        <f t="shared" si="1290"/>
        <v/>
      </c>
      <c r="AK1578" s="162" t="str">
        <f t="shared" si="1291"/>
        <v/>
      </c>
      <c r="AM1578" s="199">
        <f t="shared" si="1294"/>
        <v>16.825191561768602</v>
      </c>
      <c r="AN1578" s="197">
        <f t="shared" si="1296"/>
        <v>0</v>
      </c>
      <c r="AO1578" s="197">
        <f t="shared" si="1297"/>
        <v>0</v>
      </c>
      <c r="AP1578" s="197">
        <f t="shared" si="1298"/>
        <v>0</v>
      </c>
      <c r="AQ1578" s="197">
        <f t="shared" si="1299"/>
        <v>0</v>
      </c>
      <c r="AR1578" s="197" t="str">
        <f t="shared" si="1300"/>
        <v/>
      </c>
      <c r="AS1578" s="197" t="str">
        <f t="shared" si="1301"/>
        <v/>
      </c>
      <c r="AT1578" s="197" t="str">
        <f t="shared" si="1302"/>
        <v/>
      </c>
      <c r="AU1578" s="197" t="str">
        <f t="shared" si="1303"/>
        <v/>
      </c>
      <c r="AV1578" s="199">
        <f t="shared" ca="1" si="1295"/>
        <v>2.1450332562221175</v>
      </c>
      <c r="AX1578" s="162">
        <f t="shared" si="1258"/>
        <v>0</v>
      </c>
      <c r="AY1578" s="162">
        <f t="shared" si="1259"/>
        <v>0</v>
      </c>
      <c r="AZ1578" s="162">
        <f t="shared" si="1260"/>
        <v>0</v>
      </c>
      <c r="BA1578" s="162">
        <f t="shared" si="1261"/>
        <v>0</v>
      </c>
      <c r="BB1578" s="162" t="str">
        <f t="shared" si="1262"/>
        <v/>
      </c>
      <c r="BC1578" s="162" t="str">
        <f t="shared" si="1263"/>
        <v/>
      </c>
      <c r="BD1578" s="162" t="str">
        <f t="shared" si="1264"/>
        <v/>
      </c>
      <c r="BE1578" s="162" t="str">
        <f t="shared" si="1265"/>
        <v/>
      </c>
      <c r="BG1578" s="169">
        <f t="shared" si="1292"/>
        <v>38.539644829743551</v>
      </c>
      <c r="BH1578" s="169">
        <f t="shared" ca="1" si="1293"/>
        <v>2.0553856299111688</v>
      </c>
    </row>
    <row r="1579" spans="11:60" x14ac:dyDescent="0.25">
      <c r="K1579" s="199">
        <f t="shared" si="1266"/>
        <v>38.591031022849876</v>
      </c>
      <c r="L1579" s="201">
        <f t="shared" si="1267"/>
        <v>0.3236568953630985</v>
      </c>
      <c r="M1579" s="201">
        <f t="shared" si="1268"/>
        <v>0.32637892018594333</v>
      </c>
      <c r="N1579" s="201">
        <f t="shared" si="1269"/>
        <v>0.34305962127136841</v>
      </c>
      <c r="O1579" s="201">
        <f t="shared" si="1270"/>
        <v>0.32395594023779817</v>
      </c>
      <c r="P1579" s="201" t="str">
        <f t="shared" si="1271"/>
        <v/>
      </c>
      <c r="Q1579" s="201" t="str">
        <f t="shared" si="1272"/>
        <v/>
      </c>
      <c r="R1579" s="201" t="str">
        <f t="shared" si="1273"/>
        <v/>
      </c>
      <c r="S1579" s="201" t="str">
        <f t="shared" si="1274"/>
        <v/>
      </c>
      <c r="T1579" s="199">
        <f t="shared" si="1275"/>
        <v>0</v>
      </c>
      <c r="U1579" s="199">
        <f t="shared" si="1276"/>
        <v>0</v>
      </c>
      <c r="V1579" s="199">
        <f t="shared" si="1277"/>
        <v>0</v>
      </c>
      <c r="W1579" s="199">
        <f t="shared" si="1278"/>
        <v>0</v>
      </c>
      <c r="X1579" s="199" t="str">
        <f t="shared" si="1279"/>
        <v/>
      </c>
      <c r="Y1579" s="199" t="str">
        <f t="shared" si="1280"/>
        <v/>
      </c>
      <c r="Z1579" s="199" t="str">
        <f t="shared" si="1281"/>
        <v/>
      </c>
      <c r="AA1579" s="199" t="str">
        <f t="shared" si="1282"/>
        <v/>
      </c>
      <c r="AB1579" s="201">
        <f t="shared" ca="1" si="1283"/>
        <v>2.0196993705622126</v>
      </c>
      <c r="AD1579" s="162">
        <f t="shared" si="1284"/>
        <v>0</v>
      </c>
      <c r="AE1579" s="162">
        <f t="shared" si="1285"/>
        <v>0</v>
      </c>
      <c r="AF1579" s="162">
        <f t="shared" si="1286"/>
        <v>0</v>
      </c>
      <c r="AG1579" s="162">
        <f t="shared" si="1287"/>
        <v>0</v>
      </c>
      <c r="AH1579" s="162" t="str">
        <f t="shared" si="1288"/>
        <v/>
      </c>
      <c r="AI1579" s="162" t="str">
        <f t="shared" si="1289"/>
        <v/>
      </c>
      <c r="AJ1579" s="162" t="str">
        <f t="shared" si="1290"/>
        <v/>
      </c>
      <c r="AK1579" s="162" t="str">
        <f t="shared" si="1291"/>
        <v/>
      </c>
      <c r="AM1579" s="199">
        <f t="shared" si="1294"/>
        <v>16.836408356143114</v>
      </c>
      <c r="AN1579" s="197">
        <f t="shared" si="1296"/>
        <v>0</v>
      </c>
      <c r="AO1579" s="197">
        <f t="shared" si="1297"/>
        <v>0</v>
      </c>
      <c r="AP1579" s="197">
        <f t="shared" si="1298"/>
        <v>0</v>
      </c>
      <c r="AQ1579" s="197">
        <f t="shared" si="1299"/>
        <v>0</v>
      </c>
      <c r="AR1579" s="197" t="str">
        <f t="shared" si="1300"/>
        <v/>
      </c>
      <c r="AS1579" s="197" t="str">
        <f t="shared" si="1301"/>
        <v/>
      </c>
      <c r="AT1579" s="197" t="str">
        <f t="shared" si="1302"/>
        <v/>
      </c>
      <c r="AU1579" s="197" t="str">
        <f t="shared" si="1303"/>
        <v/>
      </c>
      <c r="AV1579" s="199">
        <f t="shared" ca="1" si="1295"/>
        <v>2.1804365801050043</v>
      </c>
      <c r="AX1579" s="162">
        <f t="shared" si="1258"/>
        <v>0</v>
      </c>
      <c r="AY1579" s="162">
        <f t="shared" si="1259"/>
        <v>0</v>
      </c>
      <c r="AZ1579" s="162">
        <f t="shared" si="1260"/>
        <v>0</v>
      </c>
      <c r="BA1579" s="162">
        <f t="shared" si="1261"/>
        <v>0</v>
      </c>
      <c r="BB1579" s="162" t="str">
        <f t="shared" si="1262"/>
        <v/>
      </c>
      <c r="BC1579" s="162" t="str">
        <f t="shared" si="1263"/>
        <v/>
      </c>
      <c r="BD1579" s="162" t="str">
        <f t="shared" si="1264"/>
        <v/>
      </c>
      <c r="BE1579" s="162" t="str">
        <f t="shared" si="1265"/>
        <v/>
      </c>
      <c r="BG1579" s="169">
        <f t="shared" si="1292"/>
        <v>38.565337926296714</v>
      </c>
      <c r="BH1579" s="169">
        <f t="shared" ca="1" si="1293"/>
        <v>2.0828000289616422</v>
      </c>
    </row>
    <row r="1580" spans="11:60" x14ac:dyDescent="0.25">
      <c r="K1580" s="199">
        <f t="shared" si="1266"/>
        <v>38.616724119403038</v>
      </c>
      <c r="L1580" s="201">
        <f t="shared" si="1267"/>
        <v>0.32387237931473833</v>
      </c>
      <c r="M1580" s="201">
        <f t="shared" si="1268"/>
        <v>0.32659621640444264</v>
      </c>
      <c r="N1580" s="201">
        <f t="shared" si="1269"/>
        <v>0.34328802314971157</v>
      </c>
      <c r="O1580" s="201">
        <f t="shared" si="1270"/>
        <v>0.32417162328722415</v>
      </c>
      <c r="P1580" s="201" t="str">
        <f t="shared" si="1271"/>
        <v/>
      </c>
      <c r="Q1580" s="201" t="str">
        <f t="shared" si="1272"/>
        <v/>
      </c>
      <c r="R1580" s="201" t="str">
        <f t="shared" si="1273"/>
        <v/>
      </c>
      <c r="S1580" s="201" t="str">
        <f t="shared" si="1274"/>
        <v/>
      </c>
      <c r="T1580" s="199">
        <f t="shared" si="1275"/>
        <v>0</v>
      </c>
      <c r="U1580" s="199">
        <f t="shared" si="1276"/>
        <v>0</v>
      </c>
      <c r="V1580" s="199">
        <f t="shared" si="1277"/>
        <v>0</v>
      </c>
      <c r="W1580" s="199">
        <f t="shared" si="1278"/>
        <v>0</v>
      </c>
      <c r="X1580" s="199" t="str">
        <f t="shared" si="1279"/>
        <v/>
      </c>
      <c r="Y1580" s="199" t="str">
        <f t="shared" si="1280"/>
        <v/>
      </c>
      <c r="Z1580" s="199" t="str">
        <f t="shared" si="1281"/>
        <v/>
      </c>
      <c r="AA1580" s="199" t="str">
        <f t="shared" si="1282"/>
        <v/>
      </c>
      <c r="AB1580" s="201">
        <f t="shared" ca="1" si="1283"/>
        <v>2.0266592790314282</v>
      </c>
      <c r="AD1580" s="162">
        <f t="shared" si="1284"/>
        <v>0</v>
      </c>
      <c r="AE1580" s="162">
        <f t="shared" si="1285"/>
        <v>0</v>
      </c>
      <c r="AF1580" s="162">
        <f t="shared" si="1286"/>
        <v>0</v>
      </c>
      <c r="AG1580" s="162">
        <f t="shared" si="1287"/>
        <v>0</v>
      </c>
      <c r="AH1580" s="162" t="str">
        <f t="shared" si="1288"/>
        <v/>
      </c>
      <c r="AI1580" s="162" t="str">
        <f t="shared" si="1289"/>
        <v/>
      </c>
      <c r="AJ1580" s="162" t="str">
        <f t="shared" si="1290"/>
        <v/>
      </c>
      <c r="AK1580" s="162" t="str">
        <f t="shared" si="1291"/>
        <v/>
      </c>
      <c r="AM1580" s="199">
        <f t="shared" si="1294"/>
        <v>16.847625150517626</v>
      </c>
      <c r="AN1580" s="197">
        <f t="shared" si="1296"/>
        <v>0</v>
      </c>
      <c r="AO1580" s="197">
        <f t="shared" si="1297"/>
        <v>0</v>
      </c>
      <c r="AP1580" s="197">
        <f t="shared" si="1298"/>
        <v>0</v>
      </c>
      <c r="AQ1580" s="197">
        <f t="shared" si="1299"/>
        <v>0</v>
      </c>
      <c r="AR1580" s="197" t="str">
        <f t="shared" si="1300"/>
        <v/>
      </c>
      <c r="AS1580" s="197" t="str">
        <f t="shared" si="1301"/>
        <v/>
      </c>
      <c r="AT1580" s="197" t="str">
        <f t="shared" si="1302"/>
        <v/>
      </c>
      <c r="AU1580" s="197" t="str">
        <f t="shared" si="1303"/>
        <v/>
      </c>
      <c r="AV1580" s="199">
        <f t="shared" ca="1" si="1295"/>
        <v>2.129774199185047</v>
      </c>
      <c r="AX1580" s="162">
        <f t="shared" si="1258"/>
        <v>0</v>
      </c>
      <c r="AY1580" s="162">
        <f t="shared" si="1259"/>
        <v>0</v>
      </c>
      <c r="AZ1580" s="162">
        <f t="shared" si="1260"/>
        <v>0</v>
      </c>
      <c r="BA1580" s="162">
        <f t="shared" si="1261"/>
        <v>0</v>
      </c>
      <c r="BB1580" s="162" t="str">
        <f t="shared" si="1262"/>
        <v/>
      </c>
      <c r="BC1580" s="162" t="str">
        <f t="shared" si="1263"/>
        <v/>
      </c>
      <c r="BD1580" s="162" t="str">
        <f t="shared" si="1264"/>
        <v/>
      </c>
      <c r="BE1580" s="162" t="str">
        <f t="shared" si="1265"/>
        <v/>
      </c>
      <c r="BG1580" s="169">
        <f t="shared" si="1292"/>
        <v>38.591031022849876</v>
      </c>
      <c r="BH1580" s="169">
        <f t="shared" ca="1" si="1293"/>
        <v>2.0196993705622126</v>
      </c>
    </row>
    <row r="1581" spans="11:60" x14ac:dyDescent="0.25">
      <c r="K1581" s="199">
        <f t="shared" si="1266"/>
        <v>38.6424172159562</v>
      </c>
      <c r="L1581" s="201">
        <f t="shared" si="1267"/>
        <v>0.32408786326637823</v>
      </c>
      <c r="M1581" s="201">
        <f t="shared" si="1268"/>
        <v>0.32681351262294195</v>
      </c>
      <c r="N1581" s="201">
        <f t="shared" si="1269"/>
        <v>0.34351642502805463</v>
      </c>
      <c r="O1581" s="201">
        <f t="shared" si="1270"/>
        <v>0.32438730633665008</v>
      </c>
      <c r="P1581" s="201" t="str">
        <f t="shared" si="1271"/>
        <v/>
      </c>
      <c r="Q1581" s="201" t="str">
        <f t="shared" si="1272"/>
        <v/>
      </c>
      <c r="R1581" s="201" t="str">
        <f t="shared" si="1273"/>
        <v/>
      </c>
      <c r="S1581" s="201" t="str">
        <f t="shared" si="1274"/>
        <v/>
      </c>
      <c r="T1581" s="199">
        <f t="shared" si="1275"/>
        <v>0</v>
      </c>
      <c r="U1581" s="199">
        <f t="shared" si="1276"/>
        <v>0</v>
      </c>
      <c r="V1581" s="199">
        <f t="shared" si="1277"/>
        <v>0</v>
      </c>
      <c r="W1581" s="199">
        <f t="shared" si="1278"/>
        <v>0</v>
      </c>
      <c r="X1581" s="199" t="str">
        <f t="shared" si="1279"/>
        <v/>
      </c>
      <c r="Y1581" s="199" t="str">
        <f t="shared" si="1280"/>
        <v/>
      </c>
      <c r="Z1581" s="199" t="str">
        <f t="shared" si="1281"/>
        <v/>
      </c>
      <c r="AA1581" s="199" t="str">
        <f t="shared" si="1282"/>
        <v/>
      </c>
      <c r="AB1581" s="201">
        <f t="shared" ca="1" si="1283"/>
        <v>2.0289569683727735</v>
      </c>
      <c r="AD1581" s="162">
        <f t="shared" si="1284"/>
        <v>0</v>
      </c>
      <c r="AE1581" s="162">
        <f t="shared" si="1285"/>
        <v>0</v>
      </c>
      <c r="AF1581" s="162">
        <f t="shared" si="1286"/>
        <v>0</v>
      </c>
      <c r="AG1581" s="162">
        <f t="shared" si="1287"/>
        <v>0</v>
      </c>
      <c r="AH1581" s="162" t="str">
        <f t="shared" si="1288"/>
        <v/>
      </c>
      <c r="AI1581" s="162" t="str">
        <f t="shared" si="1289"/>
        <v/>
      </c>
      <c r="AJ1581" s="162" t="str">
        <f t="shared" si="1290"/>
        <v/>
      </c>
      <c r="AK1581" s="162" t="str">
        <f t="shared" si="1291"/>
        <v/>
      </c>
      <c r="AM1581" s="199">
        <f t="shared" si="1294"/>
        <v>16.858841944892138</v>
      </c>
      <c r="AN1581" s="197">
        <f t="shared" si="1296"/>
        <v>0</v>
      </c>
      <c r="AO1581" s="197">
        <f t="shared" si="1297"/>
        <v>0</v>
      </c>
      <c r="AP1581" s="197">
        <f t="shared" si="1298"/>
        <v>0</v>
      </c>
      <c r="AQ1581" s="197">
        <f t="shared" si="1299"/>
        <v>0</v>
      </c>
      <c r="AR1581" s="197" t="str">
        <f t="shared" si="1300"/>
        <v/>
      </c>
      <c r="AS1581" s="197" t="str">
        <f t="shared" si="1301"/>
        <v/>
      </c>
      <c r="AT1581" s="197" t="str">
        <f t="shared" si="1302"/>
        <v/>
      </c>
      <c r="AU1581" s="197" t="str">
        <f t="shared" si="1303"/>
        <v/>
      </c>
      <c r="AV1581" s="199">
        <f t="shared" ca="1" si="1295"/>
        <v>2.1306653654425438</v>
      </c>
      <c r="AX1581" s="162">
        <f t="shared" si="1258"/>
        <v>0</v>
      </c>
      <c r="AY1581" s="162">
        <f t="shared" si="1259"/>
        <v>0</v>
      </c>
      <c r="AZ1581" s="162">
        <f t="shared" si="1260"/>
        <v>0</v>
      </c>
      <c r="BA1581" s="162">
        <f t="shared" si="1261"/>
        <v>0</v>
      </c>
      <c r="BB1581" s="162" t="str">
        <f t="shared" si="1262"/>
        <v/>
      </c>
      <c r="BC1581" s="162" t="str">
        <f t="shared" si="1263"/>
        <v/>
      </c>
      <c r="BD1581" s="162" t="str">
        <f t="shared" si="1264"/>
        <v/>
      </c>
      <c r="BE1581" s="162" t="str">
        <f t="shared" si="1265"/>
        <v/>
      </c>
      <c r="BG1581" s="169">
        <f t="shared" si="1292"/>
        <v>38.616724119403038</v>
      </c>
      <c r="BH1581" s="169">
        <f t="shared" ca="1" si="1293"/>
        <v>2.0266592790314282</v>
      </c>
    </row>
    <row r="1582" spans="11:60" x14ac:dyDescent="0.25">
      <c r="K1582" s="199">
        <f t="shared" si="1266"/>
        <v>38.668110312509363</v>
      </c>
      <c r="L1582" s="201">
        <f t="shared" si="1267"/>
        <v>0.32430334721801812</v>
      </c>
      <c r="M1582" s="201">
        <f t="shared" si="1268"/>
        <v>0.32703080884144126</v>
      </c>
      <c r="N1582" s="201">
        <f t="shared" si="1269"/>
        <v>0.34374482690639779</v>
      </c>
      <c r="O1582" s="201">
        <f t="shared" si="1270"/>
        <v>0.32460298938607607</v>
      </c>
      <c r="P1582" s="201" t="str">
        <f t="shared" si="1271"/>
        <v/>
      </c>
      <c r="Q1582" s="201" t="str">
        <f t="shared" si="1272"/>
        <v/>
      </c>
      <c r="R1582" s="201" t="str">
        <f t="shared" si="1273"/>
        <v/>
      </c>
      <c r="S1582" s="201" t="str">
        <f t="shared" si="1274"/>
        <v/>
      </c>
      <c r="T1582" s="199">
        <f t="shared" si="1275"/>
        <v>0</v>
      </c>
      <c r="U1582" s="199">
        <f t="shared" si="1276"/>
        <v>0</v>
      </c>
      <c r="V1582" s="199">
        <f t="shared" si="1277"/>
        <v>0</v>
      </c>
      <c r="W1582" s="199">
        <f t="shared" si="1278"/>
        <v>0</v>
      </c>
      <c r="X1582" s="199" t="str">
        <f t="shared" si="1279"/>
        <v/>
      </c>
      <c r="Y1582" s="199" t="str">
        <f t="shared" si="1280"/>
        <v/>
      </c>
      <c r="Z1582" s="199" t="str">
        <f t="shared" si="1281"/>
        <v/>
      </c>
      <c r="AA1582" s="199" t="str">
        <f t="shared" si="1282"/>
        <v/>
      </c>
      <c r="AB1582" s="201">
        <f t="shared" ca="1" si="1283"/>
        <v>2.0555070464242511</v>
      </c>
      <c r="AD1582" s="162">
        <f t="shared" si="1284"/>
        <v>0</v>
      </c>
      <c r="AE1582" s="162">
        <f t="shared" si="1285"/>
        <v>0</v>
      </c>
      <c r="AF1582" s="162">
        <f t="shared" si="1286"/>
        <v>0</v>
      </c>
      <c r="AG1582" s="162">
        <f t="shared" si="1287"/>
        <v>0</v>
      </c>
      <c r="AH1582" s="162" t="str">
        <f t="shared" si="1288"/>
        <v/>
      </c>
      <c r="AI1582" s="162" t="str">
        <f t="shared" si="1289"/>
        <v/>
      </c>
      <c r="AJ1582" s="162" t="str">
        <f t="shared" si="1290"/>
        <v/>
      </c>
      <c r="AK1582" s="162" t="str">
        <f t="shared" si="1291"/>
        <v/>
      </c>
      <c r="AM1582" s="199">
        <f t="shared" si="1294"/>
        <v>16.87005873926665</v>
      </c>
      <c r="AN1582" s="197">
        <f t="shared" si="1296"/>
        <v>0</v>
      </c>
      <c r="AO1582" s="197">
        <f t="shared" si="1297"/>
        <v>0</v>
      </c>
      <c r="AP1582" s="197">
        <f t="shared" si="1298"/>
        <v>0</v>
      </c>
      <c r="AQ1582" s="197">
        <f t="shared" si="1299"/>
        <v>0</v>
      </c>
      <c r="AR1582" s="197" t="str">
        <f t="shared" si="1300"/>
        <v/>
      </c>
      <c r="AS1582" s="197" t="str">
        <f t="shared" si="1301"/>
        <v/>
      </c>
      <c r="AT1582" s="197" t="str">
        <f t="shared" si="1302"/>
        <v/>
      </c>
      <c r="AU1582" s="197" t="str">
        <f t="shared" si="1303"/>
        <v/>
      </c>
      <c r="AV1582" s="199">
        <f t="shared" ca="1" si="1295"/>
        <v>2.0772231331386446</v>
      </c>
      <c r="AX1582" s="162">
        <f t="shared" si="1258"/>
        <v>0</v>
      </c>
      <c r="AY1582" s="162">
        <f t="shared" si="1259"/>
        <v>0</v>
      </c>
      <c r="AZ1582" s="162">
        <f t="shared" si="1260"/>
        <v>0</v>
      </c>
      <c r="BA1582" s="162">
        <f t="shared" si="1261"/>
        <v>0</v>
      </c>
      <c r="BB1582" s="162" t="str">
        <f t="shared" si="1262"/>
        <v/>
      </c>
      <c r="BC1582" s="162" t="str">
        <f t="shared" si="1263"/>
        <v/>
      </c>
      <c r="BD1582" s="162" t="str">
        <f t="shared" si="1264"/>
        <v/>
      </c>
      <c r="BE1582" s="162" t="str">
        <f t="shared" si="1265"/>
        <v/>
      </c>
      <c r="BG1582" s="169">
        <f t="shared" si="1292"/>
        <v>38.6424172159562</v>
      </c>
      <c r="BH1582" s="169">
        <f t="shared" ca="1" si="1293"/>
        <v>2.0289569683727735</v>
      </c>
    </row>
    <row r="1583" spans="11:60" x14ac:dyDescent="0.25">
      <c r="K1583" s="199">
        <f t="shared" si="1266"/>
        <v>38.693803409062525</v>
      </c>
      <c r="L1583" s="201">
        <f t="shared" si="1267"/>
        <v>0.32451883116965796</v>
      </c>
      <c r="M1583" s="201">
        <f t="shared" si="1268"/>
        <v>0.32724810505994051</v>
      </c>
      <c r="N1583" s="201">
        <f t="shared" si="1269"/>
        <v>0.3439732287847409</v>
      </c>
      <c r="O1583" s="201">
        <f t="shared" si="1270"/>
        <v>0.32481867243550205</v>
      </c>
      <c r="P1583" s="201" t="str">
        <f t="shared" si="1271"/>
        <v/>
      </c>
      <c r="Q1583" s="201" t="str">
        <f t="shared" si="1272"/>
        <v/>
      </c>
      <c r="R1583" s="201" t="str">
        <f t="shared" si="1273"/>
        <v/>
      </c>
      <c r="S1583" s="201" t="str">
        <f t="shared" si="1274"/>
        <v/>
      </c>
      <c r="T1583" s="199">
        <f t="shared" si="1275"/>
        <v>0</v>
      </c>
      <c r="U1583" s="199">
        <f t="shared" si="1276"/>
        <v>0</v>
      </c>
      <c r="V1583" s="199">
        <f t="shared" si="1277"/>
        <v>0</v>
      </c>
      <c r="W1583" s="199">
        <f t="shared" si="1278"/>
        <v>0</v>
      </c>
      <c r="X1583" s="199" t="str">
        <f t="shared" si="1279"/>
        <v/>
      </c>
      <c r="Y1583" s="199" t="str">
        <f t="shared" si="1280"/>
        <v/>
      </c>
      <c r="Z1583" s="199" t="str">
        <f t="shared" si="1281"/>
        <v/>
      </c>
      <c r="AA1583" s="199" t="str">
        <f t="shared" si="1282"/>
        <v/>
      </c>
      <c r="AB1583" s="201">
        <f t="shared" ca="1" si="1283"/>
        <v>2.1270407542441423</v>
      </c>
      <c r="AD1583" s="162">
        <f t="shared" si="1284"/>
        <v>0</v>
      </c>
      <c r="AE1583" s="162">
        <f t="shared" si="1285"/>
        <v>0</v>
      </c>
      <c r="AF1583" s="162">
        <f t="shared" si="1286"/>
        <v>0</v>
      </c>
      <c r="AG1583" s="162">
        <f t="shared" si="1287"/>
        <v>0</v>
      </c>
      <c r="AH1583" s="162" t="str">
        <f t="shared" si="1288"/>
        <v/>
      </c>
      <c r="AI1583" s="162" t="str">
        <f t="shared" si="1289"/>
        <v/>
      </c>
      <c r="AJ1583" s="162" t="str">
        <f t="shared" si="1290"/>
        <v/>
      </c>
      <c r="AK1583" s="162" t="str">
        <f t="shared" si="1291"/>
        <v/>
      </c>
      <c r="AM1583" s="199">
        <f t="shared" si="1294"/>
        <v>16.881275533641162</v>
      </c>
      <c r="AN1583" s="197">
        <f t="shared" si="1296"/>
        <v>0</v>
      </c>
      <c r="AO1583" s="197">
        <f t="shared" si="1297"/>
        <v>0</v>
      </c>
      <c r="AP1583" s="197">
        <f t="shared" si="1298"/>
        <v>0</v>
      </c>
      <c r="AQ1583" s="197">
        <f t="shared" si="1299"/>
        <v>0</v>
      </c>
      <c r="AR1583" s="197" t="str">
        <f t="shared" si="1300"/>
        <v/>
      </c>
      <c r="AS1583" s="197" t="str">
        <f t="shared" si="1301"/>
        <v/>
      </c>
      <c r="AT1583" s="197" t="str">
        <f t="shared" si="1302"/>
        <v/>
      </c>
      <c r="AU1583" s="197" t="str">
        <f t="shared" si="1303"/>
        <v/>
      </c>
      <c r="AV1583" s="199">
        <f t="shared" ca="1" si="1295"/>
        <v>2.0877039478862973</v>
      </c>
      <c r="AX1583" s="162">
        <f t="shared" si="1258"/>
        <v>0</v>
      </c>
      <c r="AY1583" s="162">
        <f t="shared" si="1259"/>
        <v>0</v>
      </c>
      <c r="AZ1583" s="162">
        <f t="shared" si="1260"/>
        <v>0</v>
      </c>
      <c r="BA1583" s="162">
        <f t="shared" si="1261"/>
        <v>0</v>
      </c>
      <c r="BB1583" s="162" t="str">
        <f t="shared" si="1262"/>
        <v/>
      </c>
      <c r="BC1583" s="162" t="str">
        <f t="shared" si="1263"/>
        <v/>
      </c>
      <c r="BD1583" s="162" t="str">
        <f t="shared" si="1264"/>
        <v/>
      </c>
      <c r="BE1583" s="162" t="str">
        <f t="shared" si="1265"/>
        <v/>
      </c>
      <c r="BG1583" s="169">
        <f t="shared" si="1292"/>
        <v>38.668110312509363</v>
      </c>
      <c r="BH1583" s="169">
        <f t="shared" ca="1" si="1293"/>
        <v>2.0555070464242511</v>
      </c>
    </row>
    <row r="1584" spans="11:60" x14ac:dyDescent="0.25">
      <c r="K1584" s="199">
        <f t="shared" si="1266"/>
        <v>38.719496505615687</v>
      </c>
      <c r="L1584" s="201">
        <f t="shared" si="1267"/>
        <v>0.32473431512129786</v>
      </c>
      <c r="M1584" s="201">
        <f t="shared" si="1268"/>
        <v>0.32746540127843987</v>
      </c>
      <c r="N1584" s="201">
        <f t="shared" si="1269"/>
        <v>0.34420163066308401</v>
      </c>
      <c r="O1584" s="201">
        <f t="shared" si="1270"/>
        <v>0.32503435548492798</v>
      </c>
      <c r="P1584" s="201" t="str">
        <f t="shared" si="1271"/>
        <v/>
      </c>
      <c r="Q1584" s="201" t="str">
        <f t="shared" si="1272"/>
        <v/>
      </c>
      <c r="R1584" s="201" t="str">
        <f t="shared" si="1273"/>
        <v/>
      </c>
      <c r="S1584" s="201" t="str">
        <f t="shared" si="1274"/>
        <v/>
      </c>
      <c r="T1584" s="199">
        <f t="shared" si="1275"/>
        <v>0</v>
      </c>
      <c r="U1584" s="199">
        <f t="shared" si="1276"/>
        <v>0</v>
      </c>
      <c r="V1584" s="199">
        <f t="shared" si="1277"/>
        <v>0</v>
      </c>
      <c r="W1584" s="199">
        <f t="shared" si="1278"/>
        <v>0</v>
      </c>
      <c r="X1584" s="199" t="str">
        <f t="shared" si="1279"/>
        <v/>
      </c>
      <c r="Y1584" s="199" t="str">
        <f t="shared" si="1280"/>
        <v/>
      </c>
      <c r="Z1584" s="199" t="str">
        <f t="shared" si="1281"/>
        <v/>
      </c>
      <c r="AA1584" s="199" t="str">
        <f t="shared" si="1282"/>
        <v/>
      </c>
      <c r="AB1584" s="201">
        <f t="shared" ca="1" si="1283"/>
        <v>2.0710669120129039</v>
      </c>
      <c r="AD1584" s="162">
        <f t="shared" si="1284"/>
        <v>0</v>
      </c>
      <c r="AE1584" s="162">
        <f t="shared" si="1285"/>
        <v>0</v>
      </c>
      <c r="AF1584" s="162">
        <f t="shared" si="1286"/>
        <v>0</v>
      </c>
      <c r="AG1584" s="162">
        <f t="shared" si="1287"/>
        <v>0</v>
      </c>
      <c r="AH1584" s="162" t="str">
        <f t="shared" si="1288"/>
        <v/>
      </c>
      <c r="AI1584" s="162" t="str">
        <f t="shared" si="1289"/>
        <v/>
      </c>
      <c r="AJ1584" s="162" t="str">
        <f t="shared" si="1290"/>
        <v/>
      </c>
      <c r="AK1584" s="162" t="str">
        <f t="shared" si="1291"/>
        <v/>
      </c>
      <c r="AM1584" s="199">
        <f t="shared" si="1294"/>
        <v>16.892492328015674</v>
      </c>
      <c r="AN1584" s="197">
        <f t="shared" si="1296"/>
        <v>0</v>
      </c>
      <c r="AO1584" s="197">
        <f t="shared" si="1297"/>
        <v>0</v>
      </c>
      <c r="AP1584" s="197">
        <f t="shared" si="1298"/>
        <v>0</v>
      </c>
      <c r="AQ1584" s="197">
        <f t="shared" si="1299"/>
        <v>0</v>
      </c>
      <c r="AR1584" s="197" t="str">
        <f t="shared" si="1300"/>
        <v/>
      </c>
      <c r="AS1584" s="197" t="str">
        <f t="shared" si="1301"/>
        <v/>
      </c>
      <c r="AT1584" s="197" t="str">
        <f t="shared" si="1302"/>
        <v/>
      </c>
      <c r="AU1584" s="197" t="str">
        <f t="shared" si="1303"/>
        <v/>
      </c>
      <c r="AV1584" s="199">
        <f t="shared" ca="1" si="1295"/>
        <v>2.187715233144627</v>
      </c>
      <c r="AX1584" s="162">
        <f t="shared" si="1258"/>
        <v>0</v>
      </c>
      <c r="AY1584" s="162">
        <f t="shared" si="1259"/>
        <v>0</v>
      </c>
      <c r="AZ1584" s="162">
        <f t="shared" si="1260"/>
        <v>0</v>
      </c>
      <c r="BA1584" s="162">
        <f t="shared" si="1261"/>
        <v>0</v>
      </c>
      <c r="BB1584" s="162" t="str">
        <f t="shared" si="1262"/>
        <v/>
      </c>
      <c r="BC1584" s="162" t="str">
        <f t="shared" si="1263"/>
        <v/>
      </c>
      <c r="BD1584" s="162" t="str">
        <f t="shared" si="1264"/>
        <v/>
      </c>
      <c r="BE1584" s="162" t="str">
        <f t="shared" si="1265"/>
        <v/>
      </c>
      <c r="BG1584" s="169">
        <f t="shared" si="1292"/>
        <v>38.693803409062525</v>
      </c>
      <c r="BH1584" s="169">
        <f t="shared" ca="1" si="1293"/>
        <v>2.1270407542441423</v>
      </c>
    </row>
    <row r="1585" spans="11:60" x14ac:dyDescent="0.25">
      <c r="K1585" s="199">
        <f t="shared" si="1266"/>
        <v>38.74518960216885</v>
      </c>
      <c r="L1585" s="201">
        <f t="shared" si="1267"/>
        <v>0.32494979907293775</v>
      </c>
      <c r="M1585" s="201">
        <f t="shared" si="1268"/>
        <v>0.32768269749693912</v>
      </c>
      <c r="N1585" s="201">
        <f t="shared" si="1269"/>
        <v>0.34443003254142712</v>
      </c>
      <c r="O1585" s="201">
        <f t="shared" si="1270"/>
        <v>0.32525003853435397</v>
      </c>
      <c r="P1585" s="201" t="str">
        <f t="shared" si="1271"/>
        <v/>
      </c>
      <c r="Q1585" s="201" t="str">
        <f t="shared" si="1272"/>
        <v/>
      </c>
      <c r="R1585" s="201" t="str">
        <f t="shared" si="1273"/>
        <v/>
      </c>
      <c r="S1585" s="201" t="str">
        <f t="shared" si="1274"/>
        <v/>
      </c>
      <c r="T1585" s="199">
        <f t="shared" si="1275"/>
        <v>0</v>
      </c>
      <c r="U1585" s="199">
        <f t="shared" si="1276"/>
        <v>0</v>
      </c>
      <c r="V1585" s="199">
        <f t="shared" si="1277"/>
        <v>0</v>
      </c>
      <c r="W1585" s="199">
        <f t="shared" si="1278"/>
        <v>0</v>
      </c>
      <c r="X1585" s="199" t="str">
        <f t="shared" si="1279"/>
        <v/>
      </c>
      <c r="Y1585" s="199" t="str">
        <f t="shared" si="1280"/>
        <v/>
      </c>
      <c r="Z1585" s="199" t="str">
        <f t="shared" si="1281"/>
        <v/>
      </c>
      <c r="AA1585" s="199" t="str">
        <f t="shared" si="1282"/>
        <v/>
      </c>
      <c r="AB1585" s="201">
        <f t="shared" ca="1" si="1283"/>
        <v>2.0814548325807523</v>
      </c>
      <c r="AD1585" s="162">
        <f t="shared" si="1284"/>
        <v>0</v>
      </c>
      <c r="AE1585" s="162">
        <f t="shared" si="1285"/>
        <v>0</v>
      </c>
      <c r="AF1585" s="162">
        <f t="shared" si="1286"/>
        <v>0</v>
      </c>
      <c r="AG1585" s="162">
        <f t="shared" si="1287"/>
        <v>0</v>
      </c>
      <c r="AH1585" s="162" t="str">
        <f t="shared" si="1288"/>
        <v/>
      </c>
      <c r="AI1585" s="162" t="str">
        <f t="shared" si="1289"/>
        <v/>
      </c>
      <c r="AJ1585" s="162" t="str">
        <f t="shared" si="1290"/>
        <v/>
      </c>
      <c r="AK1585" s="162" t="str">
        <f t="shared" si="1291"/>
        <v/>
      </c>
      <c r="AM1585" s="199">
        <f t="shared" si="1294"/>
        <v>16.903709122390186</v>
      </c>
      <c r="AN1585" s="197">
        <f t="shared" si="1296"/>
        <v>0</v>
      </c>
      <c r="AO1585" s="197">
        <f t="shared" si="1297"/>
        <v>0</v>
      </c>
      <c r="AP1585" s="197">
        <f t="shared" si="1298"/>
        <v>0</v>
      </c>
      <c r="AQ1585" s="197">
        <f t="shared" si="1299"/>
        <v>0</v>
      </c>
      <c r="AR1585" s="197" t="str">
        <f t="shared" si="1300"/>
        <v/>
      </c>
      <c r="AS1585" s="197" t="str">
        <f t="shared" si="1301"/>
        <v/>
      </c>
      <c r="AT1585" s="197" t="str">
        <f t="shared" si="1302"/>
        <v/>
      </c>
      <c r="AU1585" s="197" t="str">
        <f t="shared" si="1303"/>
        <v/>
      </c>
      <c r="AV1585" s="199">
        <f t="shared" ca="1" si="1295"/>
        <v>2.1952221996549164</v>
      </c>
      <c r="AX1585" s="162">
        <f t="shared" si="1258"/>
        <v>0</v>
      </c>
      <c r="AY1585" s="162">
        <f t="shared" si="1259"/>
        <v>0</v>
      </c>
      <c r="AZ1585" s="162">
        <f t="shared" si="1260"/>
        <v>0</v>
      </c>
      <c r="BA1585" s="162">
        <f t="shared" si="1261"/>
        <v>0</v>
      </c>
      <c r="BB1585" s="162" t="str">
        <f t="shared" si="1262"/>
        <v/>
      </c>
      <c r="BC1585" s="162" t="str">
        <f t="shared" si="1263"/>
        <v/>
      </c>
      <c r="BD1585" s="162" t="str">
        <f t="shared" si="1264"/>
        <v/>
      </c>
      <c r="BE1585" s="162" t="str">
        <f t="shared" si="1265"/>
        <v/>
      </c>
      <c r="BG1585" s="169">
        <f t="shared" si="1292"/>
        <v>38.719496505615687</v>
      </c>
      <c r="BH1585" s="169">
        <f t="shared" ca="1" si="1293"/>
        <v>2.0710669120129039</v>
      </c>
    </row>
    <row r="1586" spans="11:60" x14ac:dyDescent="0.25">
      <c r="K1586" s="199">
        <f t="shared" si="1266"/>
        <v>38.770882698722012</v>
      </c>
      <c r="L1586" s="201">
        <f t="shared" si="1267"/>
        <v>0.32516528302457764</v>
      </c>
      <c r="M1586" s="201">
        <f t="shared" si="1268"/>
        <v>0.32789999371543843</v>
      </c>
      <c r="N1586" s="201">
        <f t="shared" si="1269"/>
        <v>0.34465843441977029</v>
      </c>
      <c r="O1586" s="201">
        <f t="shared" si="1270"/>
        <v>0.3254657215837799</v>
      </c>
      <c r="P1586" s="201" t="str">
        <f t="shared" si="1271"/>
        <v/>
      </c>
      <c r="Q1586" s="201" t="str">
        <f t="shared" si="1272"/>
        <v/>
      </c>
      <c r="R1586" s="201" t="str">
        <f t="shared" si="1273"/>
        <v/>
      </c>
      <c r="S1586" s="201" t="str">
        <f t="shared" si="1274"/>
        <v/>
      </c>
      <c r="T1586" s="199">
        <f t="shared" si="1275"/>
        <v>0</v>
      </c>
      <c r="U1586" s="199">
        <f t="shared" si="1276"/>
        <v>0</v>
      </c>
      <c r="V1586" s="199">
        <f t="shared" si="1277"/>
        <v>0</v>
      </c>
      <c r="W1586" s="199">
        <f t="shared" si="1278"/>
        <v>0</v>
      </c>
      <c r="X1586" s="199" t="str">
        <f t="shared" si="1279"/>
        <v/>
      </c>
      <c r="Y1586" s="199" t="str">
        <f t="shared" si="1280"/>
        <v/>
      </c>
      <c r="Z1586" s="199" t="str">
        <f t="shared" si="1281"/>
        <v/>
      </c>
      <c r="AA1586" s="199" t="str">
        <f t="shared" si="1282"/>
        <v/>
      </c>
      <c r="AB1586" s="201">
        <f t="shared" ca="1" si="1283"/>
        <v>2.1323628056483055</v>
      </c>
      <c r="AD1586" s="162">
        <f t="shared" si="1284"/>
        <v>0</v>
      </c>
      <c r="AE1586" s="162">
        <f t="shared" si="1285"/>
        <v>0</v>
      </c>
      <c r="AF1586" s="162">
        <f t="shared" si="1286"/>
        <v>0</v>
      </c>
      <c r="AG1586" s="162">
        <f t="shared" si="1287"/>
        <v>0</v>
      </c>
      <c r="AH1586" s="162" t="str">
        <f t="shared" si="1288"/>
        <v/>
      </c>
      <c r="AI1586" s="162" t="str">
        <f t="shared" si="1289"/>
        <v/>
      </c>
      <c r="AJ1586" s="162" t="str">
        <f t="shared" si="1290"/>
        <v/>
      </c>
      <c r="AK1586" s="162" t="str">
        <f t="shared" si="1291"/>
        <v/>
      </c>
      <c r="AM1586" s="199">
        <f t="shared" si="1294"/>
        <v>16.914925916764698</v>
      </c>
      <c r="AN1586" s="197">
        <f t="shared" si="1296"/>
        <v>0</v>
      </c>
      <c r="AO1586" s="197">
        <f t="shared" si="1297"/>
        <v>0</v>
      </c>
      <c r="AP1586" s="197">
        <f t="shared" si="1298"/>
        <v>0</v>
      </c>
      <c r="AQ1586" s="197">
        <f t="shared" si="1299"/>
        <v>0</v>
      </c>
      <c r="AR1586" s="197" t="str">
        <f t="shared" si="1300"/>
        <v/>
      </c>
      <c r="AS1586" s="197" t="str">
        <f t="shared" si="1301"/>
        <v/>
      </c>
      <c r="AT1586" s="197" t="str">
        <f t="shared" si="1302"/>
        <v/>
      </c>
      <c r="AU1586" s="197" t="str">
        <f t="shared" si="1303"/>
        <v/>
      </c>
      <c r="AV1586" s="199">
        <f t="shared" ca="1" si="1295"/>
        <v>2.0802221052759737</v>
      </c>
      <c r="AX1586" s="162">
        <f t="shared" si="1258"/>
        <v>0</v>
      </c>
      <c r="AY1586" s="162">
        <f t="shared" si="1259"/>
        <v>0</v>
      </c>
      <c r="AZ1586" s="162">
        <f t="shared" si="1260"/>
        <v>0</v>
      </c>
      <c r="BA1586" s="162">
        <f t="shared" si="1261"/>
        <v>0</v>
      </c>
      <c r="BB1586" s="162" t="str">
        <f t="shared" si="1262"/>
        <v/>
      </c>
      <c r="BC1586" s="162" t="str">
        <f t="shared" si="1263"/>
        <v/>
      </c>
      <c r="BD1586" s="162" t="str">
        <f t="shared" si="1264"/>
        <v/>
      </c>
      <c r="BE1586" s="162" t="str">
        <f t="shared" si="1265"/>
        <v/>
      </c>
      <c r="BG1586" s="169">
        <f t="shared" si="1292"/>
        <v>38.74518960216885</v>
      </c>
      <c r="BH1586" s="169">
        <f t="shared" ca="1" si="1293"/>
        <v>2.0814548325807523</v>
      </c>
    </row>
    <row r="1587" spans="11:60" x14ac:dyDescent="0.25">
      <c r="K1587" s="199">
        <f t="shared" si="1266"/>
        <v>38.796575795275174</v>
      </c>
      <c r="L1587" s="201">
        <f t="shared" si="1267"/>
        <v>0.32538076697621748</v>
      </c>
      <c r="M1587" s="201">
        <f t="shared" si="1268"/>
        <v>0.32811728993393774</v>
      </c>
      <c r="N1587" s="201">
        <f t="shared" si="1269"/>
        <v>0.3448868362981134</v>
      </c>
      <c r="O1587" s="201">
        <f t="shared" si="1270"/>
        <v>0.32568140463320588</v>
      </c>
      <c r="P1587" s="201" t="str">
        <f t="shared" si="1271"/>
        <v/>
      </c>
      <c r="Q1587" s="201" t="str">
        <f t="shared" si="1272"/>
        <v/>
      </c>
      <c r="R1587" s="201" t="str">
        <f t="shared" si="1273"/>
        <v/>
      </c>
      <c r="S1587" s="201" t="str">
        <f t="shared" si="1274"/>
        <v/>
      </c>
      <c r="T1587" s="199">
        <f t="shared" si="1275"/>
        <v>0</v>
      </c>
      <c r="U1587" s="199">
        <f t="shared" si="1276"/>
        <v>0</v>
      </c>
      <c r="V1587" s="199">
        <f t="shared" si="1277"/>
        <v>0</v>
      </c>
      <c r="W1587" s="199">
        <f t="shared" si="1278"/>
        <v>0</v>
      </c>
      <c r="X1587" s="199" t="str">
        <f t="shared" si="1279"/>
        <v/>
      </c>
      <c r="Y1587" s="199" t="str">
        <f t="shared" si="1280"/>
        <v/>
      </c>
      <c r="Z1587" s="199" t="str">
        <f t="shared" si="1281"/>
        <v/>
      </c>
      <c r="AA1587" s="199" t="str">
        <f t="shared" si="1282"/>
        <v/>
      </c>
      <c r="AB1587" s="201">
        <f t="shared" ca="1" si="1283"/>
        <v>2.0542690391712219</v>
      </c>
      <c r="AD1587" s="162">
        <f t="shared" si="1284"/>
        <v>0</v>
      </c>
      <c r="AE1587" s="162">
        <f t="shared" si="1285"/>
        <v>0</v>
      </c>
      <c r="AF1587" s="162">
        <f t="shared" si="1286"/>
        <v>0</v>
      </c>
      <c r="AG1587" s="162">
        <f t="shared" si="1287"/>
        <v>0</v>
      </c>
      <c r="AH1587" s="162" t="str">
        <f t="shared" si="1288"/>
        <v/>
      </c>
      <c r="AI1587" s="162" t="str">
        <f t="shared" si="1289"/>
        <v/>
      </c>
      <c r="AJ1587" s="162" t="str">
        <f t="shared" si="1290"/>
        <v/>
      </c>
      <c r="AK1587" s="162" t="str">
        <f t="shared" si="1291"/>
        <v/>
      </c>
      <c r="AM1587" s="199">
        <f t="shared" si="1294"/>
        <v>16.92614271113921</v>
      </c>
      <c r="AN1587" s="197">
        <f t="shared" si="1296"/>
        <v>0</v>
      </c>
      <c r="AO1587" s="197">
        <f t="shared" si="1297"/>
        <v>0</v>
      </c>
      <c r="AP1587" s="197">
        <f t="shared" si="1298"/>
        <v>0</v>
      </c>
      <c r="AQ1587" s="197">
        <f t="shared" si="1299"/>
        <v>0</v>
      </c>
      <c r="AR1587" s="197" t="str">
        <f t="shared" si="1300"/>
        <v/>
      </c>
      <c r="AS1587" s="197" t="str">
        <f t="shared" si="1301"/>
        <v/>
      </c>
      <c r="AT1587" s="197" t="str">
        <f t="shared" si="1302"/>
        <v/>
      </c>
      <c r="AU1587" s="197" t="str">
        <f t="shared" si="1303"/>
        <v/>
      </c>
      <c r="AV1587" s="199">
        <f t="shared" ca="1" si="1295"/>
        <v>2.071765235152903</v>
      </c>
      <c r="AX1587" s="162">
        <f t="shared" si="1258"/>
        <v>0</v>
      </c>
      <c r="AY1587" s="162">
        <f t="shared" si="1259"/>
        <v>0</v>
      </c>
      <c r="AZ1587" s="162">
        <f t="shared" si="1260"/>
        <v>0</v>
      </c>
      <c r="BA1587" s="162">
        <f t="shared" si="1261"/>
        <v>0</v>
      </c>
      <c r="BB1587" s="162" t="str">
        <f t="shared" si="1262"/>
        <v/>
      </c>
      <c r="BC1587" s="162" t="str">
        <f t="shared" si="1263"/>
        <v/>
      </c>
      <c r="BD1587" s="162" t="str">
        <f t="shared" si="1264"/>
        <v/>
      </c>
      <c r="BE1587" s="162" t="str">
        <f t="shared" si="1265"/>
        <v/>
      </c>
      <c r="BG1587" s="169">
        <f t="shared" si="1292"/>
        <v>38.770882698722012</v>
      </c>
      <c r="BH1587" s="169">
        <f t="shared" ca="1" si="1293"/>
        <v>2.1323628056483055</v>
      </c>
    </row>
    <row r="1588" spans="11:60" x14ac:dyDescent="0.25">
      <c r="K1588" s="199">
        <f t="shared" si="1266"/>
        <v>38.822268891828337</v>
      </c>
      <c r="L1588" s="201">
        <f t="shared" si="1267"/>
        <v>0.32559625092785738</v>
      </c>
      <c r="M1588" s="201">
        <f t="shared" si="1268"/>
        <v>0.32833458615243705</v>
      </c>
      <c r="N1588" s="201">
        <f t="shared" si="1269"/>
        <v>0.34511523817645651</v>
      </c>
      <c r="O1588" s="201">
        <f t="shared" si="1270"/>
        <v>0.32589708768263181</v>
      </c>
      <c r="P1588" s="201" t="str">
        <f t="shared" si="1271"/>
        <v/>
      </c>
      <c r="Q1588" s="201" t="str">
        <f t="shared" si="1272"/>
        <v/>
      </c>
      <c r="R1588" s="201" t="str">
        <f t="shared" si="1273"/>
        <v/>
      </c>
      <c r="S1588" s="201" t="str">
        <f t="shared" si="1274"/>
        <v/>
      </c>
      <c r="T1588" s="199">
        <f t="shared" si="1275"/>
        <v>0</v>
      </c>
      <c r="U1588" s="199">
        <f t="shared" si="1276"/>
        <v>0</v>
      </c>
      <c r="V1588" s="199">
        <f t="shared" si="1277"/>
        <v>0</v>
      </c>
      <c r="W1588" s="199">
        <f t="shared" si="1278"/>
        <v>0</v>
      </c>
      <c r="X1588" s="199" t="str">
        <f t="shared" si="1279"/>
        <v/>
      </c>
      <c r="Y1588" s="199" t="str">
        <f t="shared" si="1280"/>
        <v/>
      </c>
      <c r="Z1588" s="199" t="str">
        <f t="shared" si="1281"/>
        <v/>
      </c>
      <c r="AA1588" s="199" t="str">
        <f t="shared" si="1282"/>
        <v/>
      </c>
      <c r="AB1588" s="201">
        <f t="shared" ca="1" si="1283"/>
        <v>2.0688417297227413</v>
      </c>
      <c r="AD1588" s="162">
        <f t="shared" si="1284"/>
        <v>0</v>
      </c>
      <c r="AE1588" s="162">
        <f t="shared" si="1285"/>
        <v>0</v>
      </c>
      <c r="AF1588" s="162">
        <f t="shared" si="1286"/>
        <v>0</v>
      </c>
      <c r="AG1588" s="162">
        <f t="shared" si="1287"/>
        <v>0</v>
      </c>
      <c r="AH1588" s="162" t="str">
        <f t="shared" si="1288"/>
        <v/>
      </c>
      <c r="AI1588" s="162" t="str">
        <f t="shared" si="1289"/>
        <v/>
      </c>
      <c r="AJ1588" s="162" t="str">
        <f t="shared" si="1290"/>
        <v/>
      </c>
      <c r="AK1588" s="162" t="str">
        <f t="shared" si="1291"/>
        <v/>
      </c>
      <c r="AM1588" s="199">
        <f t="shared" si="1294"/>
        <v>16.937359505513722</v>
      </c>
      <c r="AN1588" s="197">
        <f t="shared" si="1296"/>
        <v>0</v>
      </c>
      <c r="AO1588" s="197">
        <f t="shared" si="1297"/>
        <v>0</v>
      </c>
      <c r="AP1588" s="197">
        <f t="shared" si="1298"/>
        <v>0</v>
      </c>
      <c r="AQ1588" s="197">
        <f t="shared" si="1299"/>
        <v>0</v>
      </c>
      <c r="AR1588" s="197" t="str">
        <f t="shared" si="1300"/>
        <v/>
      </c>
      <c r="AS1588" s="197" t="str">
        <f t="shared" si="1301"/>
        <v/>
      </c>
      <c r="AT1588" s="197" t="str">
        <f t="shared" si="1302"/>
        <v/>
      </c>
      <c r="AU1588" s="197" t="str">
        <f t="shared" si="1303"/>
        <v/>
      </c>
      <c r="AV1588" s="199">
        <f t="shared" ca="1" si="1295"/>
        <v>2.092160620414977</v>
      </c>
      <c r="AX1588" s="162">
        <f t="shared" si="1258"/>
        <v>0</v>
      </c>
      <c r="AY1588" s="162">
        <f t="shared" si="1259"/>
        <v>0</v>
      </c>
      <c r="AZ1588" s="162">
        <f t="shared" si="1260"/>
        <v>0</v>
      </c>
      <c r="BA1588" s="162">
        <f t="shared" si="1261"/>
        <v>0</v>
      </c>
      <c r="BB1588" s="162" t="str">
        <f t="shared" si="1262"/>
        <v/>
      </c>
      <c r="BC1588" s="162" t="str">
        <f t="shared" si="1263"/>
        <v/>
      </c>
      <c r="BD1588" s="162" t="str">
        <f t="shared" si="1264"/>
        <v/>
      </c>
      <c r="BE1588" s="162" t="str">
        <f t="shared" si="1265"/>
        <v/>
      </c>
      <c r="BG1588" s="169">
        <f t="shared" si="1292"/>
        <v>38.796575795275174</v>
      </c>
      <c r="BH1588" s="169">
        <f t="shared" ca="1" si="1293"/>
        <v>2.0542690391712219</v>
      </c>
    </row>
    <row r="1589" spans="11:60" x14ac:dyDescent="0.25">
      <c r="K1589" s="199">
        <f t="shared" si="1266"/>
        <v>38.847961988381499</v>
      </c>
      <c r="L1589" s="201">
        <f t="shared" si="1267"/>
        <v>0.32581173487949722</v>
      </c>
      <c r="M1589" s="201">
        <f t="shared" si="1268"/>
        <v>0.3285518823709363</v>
      </c>
      <c r="N1589" s="201">
        <f t="shared" si="1269"/>
        <v>0.34534364005479962</v>
      </c>
      <c r="O1589" s="201">
        <f t="shared" si="1270"/>
        <v>0.3261127707320578</v>
      </c>
      <c r="P1589" s="201" t="str">
        <f t="shared" si="1271"/>
        <v/>
      </c>
      <c r="Q1589" s="201" t="str">
        <f t="shared" si="1272"/>
        <v/>
      </c>
      <c r="R1589" s="201" t="str">
        <f t="shared" si="1273"/>
        <v/>
      </c>
      <c r="S1589" s="201" t="str">
        <f t="shared" si="1274"/>
        <v/>
      </c>
      <c r="T1589" s="199">
        <f t="shared" si="1275"/>
        <v>0</v>
      </c>
      <c r="U1589" s="199">
        <f t="shared" si="1276"/>
        <v>0</v>
      </c>
      <c r="V1589" s="199">
        <f t="shared" si="1277"/>
        <v>0</v>
      </c>
      <c r="W1589" s="199">
        <f t="shared" si="1278"/>
        <v>0</v>
      </c>
      <c r="X1589" s="199" t="str">
        <f t="shared" si="1279"/>
        <v/>
      </c>
      <c r="Y1589" s="199" t="str">
        <f t="shared" si="1280"/>
        <v/>
      </c>
      <c r="Z1589" s="199" t="str">
        <f t="shared" si="1281"/>
        <v/>
      </c>
      <c r="AA1589" s="199" t="str">
        <f t="shared" si="1282"/>
        <v/>
      </c>
      <c r="AB1589" s="201">
        <f t="shared" ca="1" si="1283"/>
        <v>2.1547570156945173</v>
      </c>
      <c r="AD1589" s="162">
        <f t="shared" si="1284"/>
        <v>0</v>
      </c>
      <c r="AE1589" s="162">
        <f t="shared" si="1285"/>
        <v>0</v>
      </c>
      <c r="AF1589" s="162">
        <f t="shared" si="1286"/>
        <v>0</v>
      </c>
      <c r="AG1589" s="162">
        <f t="shared" si="1287"/>
        <v>0</v>
      </c>
      <c r="AH1589" s="162" t="str">
        <f t="shared" si="1288"/>
        <v/>
      </c>
      <c r="AI1589" s="162" t="str">
        <f t="shared" si="1289"/>
        <v/>
      </c>
      <c r="AJ1589" s="162" t="str">
        <f t="shared" si="1290"/>
        <v/>
      </c>
      <c r="AK1589" s="162" t="str">
        <f t="shared" si="1291"/>
        <v/>
      </c>
      <c r="AM1589" s="199">
        <f t="shared" si="1294"/>
        <v>16.948576299888234</v>
      </c>
      <c r="AN1589" s="197">
        <f t="shared" si="1296"/>
        <v>0</v>
      </c>
      <c r="AO1589" s="197">
        <f t="shared" si="1297"/>
        <v>0</v>
      </c>
      <c r="AP1589" s="197">
        <f t="shared" si="1298"/>
        <v>0</v>
      </c>
      <c r="AQ1589" s="197">
        <f t="shared" si="1299"/>
        <v>0</v>
      </c>
      <c r="AR1589" s="197" t="str">
        <f t="shared" si="1300"/>
        <v/>
      </c>
      <c r="AS1589" s="197" t="str">
        <f t="shared" si="1301"/>
        <v/>
      </c>
      <c r="AT1589" s="197" t="str">
        <f t="shared" si="1302"/>
        <v/>
      </c>
      <c r="AU1589" s="197" t="str">
        <f t="shared" si="1303"/>
        <v/>
      </c>
      <c r="AV1589" s="199">
        <f t="shared" ca="1" si="1295"/>
        <v>2.0422303043743981</v>
      </c>
      <c r="AX1589" s="162">
        <f t="shared" si="1258"/>
        <v>0</v>
      </c>
      <c r="AY1589" s="162">
        <f t="shared" si="1259"/>
        <v>0</v>
      </c>
      <c r="AZ1589" s="162">
        <f t="shared" si="1260"/>
        <v>0</v>
      </c>
      <c r="BA1589" s="162">
        <f t="shared" si="1261"/>
        <v>0</v>
      </c>
      <c r="BB1589" s="162" t="str">
        <f t="shared" si="1262"/>
        <v/>
      </c>
      <c r="BC1589" s="162" t="str">
        <f t="shared" si="1263"/>
        <v/>
      </c>
      <c r="BD1589" s="162" t="str">
        <f t="shared" si="1264"/>
        <v/>
      </c>
      <c r="BE1589" s="162" t="str">
        <f t="shared" si="1265"/>
        <v/>
      </c>
      <c r="BG1589" s="169">
        <f t="shared" si="1292"/>
        <v>38.822268891828337</v>
      </c>
      <c r="BH1589" s="169">
        <f t="shared" ca="1" si="1293"/>
        <v>2.0688417297227413</v>
      </c>
    </row>
    <row r="1590" spans="11:60" x14ac:dyDescent="0.25">
      <c r="K1590" s="199">
        <f t="shared" si="1266"/>
        <v>38.873655084934661</v>
      </c>
      <c r="L1590" s="201">
        <f t="shared" si="1267"/>
        <v>0.32602721883113711</v>
      </c>
      <c r="M1590" s="201">
        <f t="shared" si="1268"/>
        <v>0.32876917858943561</v>
      </c>
      <c r="N1590" s="201">
        <f t="shared" si="1269"/>
        <v>0.34557204193314278</v>
      </c>
      <c r="O1590" s="201">
        <f t="shared" si="1270"/>
        <v>0.32632845378148378</v>
      </c>
      <c r="P1590" s="201" t="str">
        <f t="shared" si="1271"/>
        <v/>
      </c>
      <c r="Q1590" s="201" t="str">
        <f t="shared" si="1272"/>
        <v/>
      </c>
      <c r="R1590" s="201" t="str">
        <f t="shared" si="1273"/>
        <v/>
      </c>
      <c r="S1590" s="201" t="str">
        <f t="shared" si="1274"/>
        <v/>
      </c>
      <c r="T1590" s="199">
        <f t="shared" si="1275"/>
        <v>0</v>
      </c>
      <c r="U1590" s="199">
        <f t="shared" si="1276"/>
        <v>0</v>
      </c>
      <c r="V1590" s="199">
        <f t="shared" si="1277"/>
        <v>0</v>
      </c>
      <c r="W1590" s="199">
        <f t="shared" si="1278"/>
        <v>0</v>
      </c>
      <c r="X1590" s="199" t="str">
        <f t="shared" si="1279"/>
        <v/>
      </c>
      <c r="Y1590" s="199" t="str">
        <f t="shared" si="1280"/>
        <v/>
      </c>
      <c r="Z1590" s="199" t="str">
        <f t="shared" si="1281"/>
        <v/>
      </c>
      <c r="AA1590" s="199" t="str">
        <f t="shared" si="1282"/>
        <v/>
      </c>
      <c r="AB1590" s="201">
        <f t="shared" ca="1" si="1283"/>
        <v>2.0372648692474025</v>
      </c>
      <c r="AD1590" s="162">
        <f t="shared" si="1284"/>
        <v>0</v>
      </c>
      <c r="AE1590" s="162">
        <f t="shared" si="1285"/>
        <v>0</v>
      </c>
      <c r="AF1590" s="162">
        <f t="shared" si="1286"/>
        <v>0</v>
      </c>
      <c r="AG1590" s="162">
        <f t="shared" si="1287"/>
        <v>0</v>
      </c>
      <c r="AH1590" s="162" t="str">
        <f t="shared" si="1288"/>
        <v/>
      </c>
      <c r="AI1590" s="162" t="str">
        <f t="shared" si="1289"/>
        <v/>
      </c>
      <c r="AJ1590" s="162" t="str">
        <f t="shared" si="1290"/>
        <v/>
      </c>
      <c r="AK1590" s="162" t="str">
        <f t="shared" si="1291"/>
        <v/>
      </c>
      <c r="AM1590" s="199">
        <f t="shared" si="1294"/>
        <v>16.959793094262746</v>
      </c>
      <c r="AN1590" s="197">
        <f t="shared" si="1296"/>
        <v>0</v>
      </c>
      <c r="AO1590" s="197">
        <f t="shared" si="1297"/>
        <v>0</v>
      </c>
      <c r="AP1590" s="197">
        <f t="shared" si="1298"/>
        <v>0</v>
      </c>
      <c r="AQ1590" s="197">
        <f t="shared" si="1299"/>
        <v>0</v>
      </c>
      <c r="AR1590" s="197" t="str">
        <f t="shared" si="1300"/>
        <v/>
      </c>
      <c r="AS1590" s="197" t="str">
        <f t="shared" si="1301"/>
        <v/>
      </c>
      <c r="AT1590" s="197" t="str">
        <f t="shared" si="1302"/>
        <v/>
      </c>
      <c r="AU1590" s="197" t="str">
        <f t="shared" si="1303"/>
        <v/>
      </c>
      <c r="AV1590" s="199">
        <f t="shared" ca="1" si="1295"/>
        <v>2.1874323901682504</v>
      </c>
      <c r="AX1590" s="162">
        <f t="shared" ref="AX1590:AX1653" si="1304">IF(AN1590="","",($AM1591-$AM1590)*AN1590)</f>
        <v>0</v>
      </c>
      <c r="AY1590" s="162">
        <f t="shared" ref="AY1590:AY1653" si="1305">IF(AO1590="","",($AM1591-$AM1590)*AO1590)</f>
        <v>0</v>
      </c>
      <c r="AZ1590" s="162">
        <f t="shared" ref="AZ1590:AZ1653" si="1306">IF(AP1590="","",($AM1591-$AM1590)*AP1590)</f>
        <v>0</v>
      </c>
      <c r="BA1590" s="162">
        <f t="shared" ref="BA1590:BA1653" si="1307">IF(AQ1590="","",($AM1591-$AM1590)*AQ1590)</f>
        <v>0</v>
      </c>
      <c r="BB1590" s="162" t="str">
        <f t="shared" ref="BB1590:BB1653" si="1308">IF(AR1590="","",($AM1591-$AM1590)*AR1590)</f>
        <v/>
      </c>
      <c r="BC1590" s="162" t="str">
        <f t="shared" ref="BC1590:BC1653" si="1309">IF(AS1590="","",($AM1591-$AM1590)*AS1590)</f>
        <v/>
      </c>
      <c r="BD1590" s="162" t="str">
        <f t="shared" ref="BD1590:BD1653" si="1310">IF(AT1590="","",($AM1591-$AM1590)*AT1590)</f>
        <v/>
      </c>
      <c r="BE1590" s="162" t="str">
        <f t="shared" ref="BE1590:BE1653" si="1311">IF(AU1590="","",($AM1591-$AM1590)*AU1590)</f>
        <v/>
      </c>
      <c r="BG1590" s="169">
        <f t="shared" si="1292"/>
        <v>38.847961988381499</v>
      </c>
      <c r="BH1590" s="169">
        <f t="shared" ca="1" si="1293"/>
        <v>2.1547570156945173</v>
      </c>
    </row>
    <row r="1591" spans="11:60" x14ac:dyDescent="0.25">
      <c r="K1591" s="199">
        <f t="shared" si="1266"/>
        <v>38.899348181487824</v>
      </c>
      <c r="L1591" s="201">
        <f t="shared" si="1267"/>
        <v>0.32624270278277701</v>
      </c>
      <c r="M1591" s="201">
        <f t="shared" si="1268"/>
        <v>0.32898647480793491</v>
      </c>
      <c r="N1591" s="201">
        <f t="shared" si="1269"/>
        <v>0.34580044381148589</v>
      </c>
      <c r="O1591" s="201">
        <f t="shared" si="1270"/>
        <v>0.32654413683090977</v>
      </c>
      <c r="P1591" s="201" t="str">
        <f t="shared" si="1271"/>
        <v/>
      </c>
      <c r="Q1591" s="201" t="str">
        <f t="shared" si="1272"/>
        <v/>
      </c>
      <c r="R1591" s="201" t="str">
        <f t="shared" si="1273"/>
        <v/>
      </c>
      <c r="S1591" s="201" t="str">
        <f t="shared" si="1274"/>
        <v/>
      </c>
      <c r="T1591" s="199">
        <f t="shared" si="1275"/>
        <v>0</v>
      </c>
      <c r="U1591" s="199">
        <f t="shared" si="1276"/>
        <v>0</v>
      </c>
      <c r="V1591" s="199">
        <f t="shared" si="1277"/>
        <v>0</v>
      </c>
      <c r="W1591" s="199">
        <f t="shared" si="1278"/>
        <v>0</v>
      </c>
      <c r="X1591" s="199" t="str">
        <f t="shared" si="1279"/>
        <v/>
      </c>
      <c r="Y1591" s="199" t="str">
        <f t="shared" si="1280"/>
        <v/>
      </c>
      <c r="Z1591" s="199" t="str">
        <f t="shared" si="1281"/>
        <v/>
      </c>
      <c r="AA1591" s="199" t="str">
        <f t="shared" si="1282"/>
        <v/>
      </c>
      <c r="AB1591" s="201">
        <f t="shared" ca="1" si="1283"/>
        <v>2.0461774136841271</v>
      </c>
      <c r="AD1591" s="162">
        <f t="shared" si="1284"/>
        <v>0</v>
      </c>
      <c r="AE1591" s="162">
        <f t="shared" si="1285"/>
        <v>0</v>
      </c>
      <c r="AF1591" s="162">
        <f t="shared" si="1286"/>
        <v>0</v>
      </c>
      <c r="AG1591" s="162">
        <f t="shared" si="1287"/>
        <v>0</v>
      </c>
      <c r="AH1591" s="162" t="str">
        <f t="shared" si="1288"/>
        <v/>
      </c>
      <c r="AI1591" s="162" t="str">
        <f t="shared" si="1289"/>
        <v/>
      </c>
      <c r="AJ1591" s="162" t="str">
        <f t="shared" si="1290"/>
        <v/>
      </c>
      <c r="AK1591" s="162" t="str">
        <f t="shared" si="1291"/>
        <v/>
      </c>
      <c r="AM1591" s="199">
        <f t="shared" si="1294"/>
        <v>16.971009888637258</v>
      </c>
      <c r="AN1591" s="197">
        <f t="shared" si="1296"/>
        <v>0</v>
      </c>
      <c r="AO1591" s="197">
        <f t="shared" si="1297"/>
        <v>0</v>
      </c>
      <c r="AP1591" s="197">
        <f t="shared" si="1298"/>
        <v>0</v>
      </c>
      <c r="AQ1591" s="197">
        <f t="shared" si="1299"/>
        <v>0</v>
      </c>
      <c r="AR1591" s="197" t="str">
        <f t="shared" si="1300"/>
        <v/>
      </c>
      <c r="AS1591" s="197" t="str">
        <f t="shared" si="1301"/>
        <v/>
      </c>
      <c r="AT1591" s="197" t="str">
        <f t="shared" si="1302"/>
        <v/>
      </c>
      <c r="AU1591" s="197" t="str">
        <f t="shared" si="1303"/>
        <v/>
      </c>
      <c r="AV1591" s="199">
        <f t="shared" ca="1" si="1295"/>
        <v>2.1324282026794741</v>
      </c>
      <c r="AX1591" s="162">
        <f t="shared" si="1304"/>
        <v>0</v>
      </c>
      <c r="AY1591" s="162">
        <f t="shared" si="1305"/>
        <v>0</v>
      </c>
      <c r="AZ1591" s="162">
        <f t="shared" si="1306"/>
        <v>0</v>
      </c>
      <c r="BA1591" s="162">
        <f t="shared" si="1307"/>
        <v>0</v>
      </c>
      <c r="BB1591" s="162" t="str">
        <f t="shared" si="1308"/>
        <v/>
      </c>
      <c r="BC1591" s="162" t="str">
        <f t="shared" si="1309"/>
        <v/>
      </c>
      <c r="BD1591" s="162" t="str">
        <f t="shared" si="1310"/>
        <v/>
      </c>
      <c r="BE1591" s="162" t="str">
        <f t="shared" si="1311"/>
        <v/>
      </c>
      <c r="BG1591" s="169">
        <f t="shared" si="1292"/>
        <v>38.873655084934661</v>
      </c>
      <c r="BH1591" s="169">
        <f t="shared" ca="1" si="1293"/>
        <v>2.0372648692474025</v>
      </c>
    </row>
    <row r="1592" spans="11:60" x14ac:dyDescent="0.25">
      <c r="K1592" s="199">
        <f t="shared" si="1266"/>
        <v>38.925041278040986</v>
      </c>
      <c r="L1592" s="201">
        <f t="shared" si="1267"/>
        <v>0.3264581867344169</v>
      </c>
      <c r="M1592" s="201">
        <f t="shared" si="1268"/>
        <v>0.32920377102643422</v>
      </c>
      <c r="N1592" s="201">
        <f t="shared" si="1269"/>
        <v>0.346028845689829</v>
      </c>
      <c r="O1592" s="201">
        <f t="shared" si="1270"/>
        <v>0.3267598198803357</v>
      </c>
      <c r="P1592" s="201" t="str">
        <f t="shared" si="1271"/>
        <v/>
      </c>
      <c r="Q1592" s="201" t="str">
        <f t="shared" si="1272"/>
        <v/>
      </c>
      <c r="R1592" s="201" t="str">
        <f t="shared" si="1273"/>
        <v/>
      </c>
      <c r="S1592" s="201" t="str">
        <f t="shared" si="1274"/>
        <v/>
      </c>
      <c r="T1592" s="199">
        <f t="shared" si="1275"/>
        <v>0</v>
      </c>
      <c r="U1592" s="199">
        <f t="shared" si="1276"/>
        <v>0</v>
      </c>
      <c r="V1592" s="199">
        <f t="shared" si="1277"/>
        <v>0</v>
      </c>
      <c r="W1592" s="199">
        <f t="shared" si="1278"/>
        <v>0</v>
      </c>
      <c r="X1592" s="199" t="str">
        <f t="shared" si="1279"/>
        <v/>
      </c>
      <c r="Y1592" s="199" t="str">
        <f t="shared" si="1280"/>
        <v/>
      </c>
      <c r="Z1592" s="199" t="str">
        <f t="shared" si="1281"/>
        <v/>
      </c>
      <c r="AA1592" s="199" t="str">
        <f t="shared" si="1282"/>
        <v/>
      </c>
      <c r="AB1592" s="201">
        <f t="shared" ca="1" si="1283"/>
        <v>2.0441782465898597</v>
      </c>
      <c r="AD1592" s="162">
        <f t="shared" si="1284"/>
        <v>0</v>
      </c>
      <c r="AE1592" s="162">
        <f t="shared" si="1285"/>
        <v>0</v>
      </c>
      <c r="AF1592" s="162">
        <f t="shared" si="1286"/>
        <v>0</v>
      </c>
      <c r="AG1592" s="162">
        <f t="shared" si="1287"/>
        <v>0</v>
      </c>
      <c r="AH1592" s="162" t="str">
        <f t="shared" si="1288"/>
        <v/>
      </c>
      <c r="AI1592" s="162" t="str">
        <f t="shared" si="1289"/>
        <v/>
      </c>
      <c r="AJ1592" s="162" t="str">
        <f t="shared" si="1290"/>
        <v/>
      </c>
      <c r="AK1592" s="162" t="str">
        <f t="shared" si="1291"/>
        <v/>
      </c>
      <c r="AM1592" s="199">
        <f t="shared" si="1294"/>
        <v>16.982226683011771</v>
      </c>
      <c r="AN1592" s="197">
        <f t="shared" si="1296"/>
        <v>0</v>
      </c>
      <c r="AO1592" s="197">
        <f t="shared" si="1297"/>
        <v>0</v>
      </c>
      <c r="AP1592" s="197">
        <f t="shared" si="1298"/>
        <v>0</v>
      </c>
      <c r="AQ1592" s="197">
        <f t="shared" si="1299"/>
        <v>0</v>
      </c>
      <c r="AR1592" s="197" t="str">
        <f t="shared" si="1300"/>
        <v/>
      </c>
      <c r="AS1592" s="197" t="str">
        <f t="shared" si="1301"/>
        <v/>
      </c>
      <c r="AT1592" s="197" t="str">
        <f t="shared" si="1302"/>
        <v/>
      </c>
      <c r="AU1592" s="197" t="str">
        <f t="shared" si="1303"/>
        <v/>
      </c>
      <c r="AV1592" s="199">
        <f t="shared" ca="1" si="1295"/>
        <v>2.0790316799933688</v>
      </c>
      <c r="AX1592" s="162">
        <f t="shared" si="1304"/>
        <v>0</v>
      </c>
      <c r="AY1592" s="162">
        <f t="shared" si="1305"/>
        <v>0</v>
      </c>
      <c r="AZ1592" s="162">
        <f t="shared" si="1306"/>
        <v>0</v>
      </c>
      <c r="BA1592" s="162">
        <f t="shared" si="1307"/>
        <v>0</v>
      </c>
      <c r="BB1592" s="162" t="str">
        <f t="shared" si="1308"/>
        <v/>
      </c>
      <c r="BC1592" s="162" t="str">
        <f t="shared" si="1309"/>
        <v/>
      </c>
      <c r="BD1592" s="162" t="str">
        <f t="shared" si="1310"/>
        <v/>
      </c>
      <c r="BE1592" s="162" t="str">
        <f t="shared" si="1311"/>
        <v/>
      </c>
      <c r="BG1592" s="169">
        <f t="shared" si="1292"/>
        <v>38.899348181487824</v>
      </c>
      <c r="BH1592" s="169">
        <f t="shared" ca="1" si="1293"/>
        <v>2.0461774136841271</v>
      </c>
    </row>
    <row r="1593" spans="11:60" x14ac:dyDescent="0.25">
      <c r="K1593" s="199">
        <f t="shared" si="1266"/>
        <v>38.950734374594148</v>
      </c>
      <c r="L1593" s="201">
        <f t="shared" si="1267"/>
        <v>0.32667367068605679</v>
      </c>
      <c r="M1593" s="201">
        <f t="shared" si="1268"/>
        <v>0.32942106724493353</v>
      </c>
      <c r="N1593" s="201">
        <f t="shared" si="1269"/>
        <v>0.34625724756817211</v>
      </c>
      <c r="O1593" s="201">
        <f t="shared" si="1270"/>
        <v>0.32697550292976169</v>
      </c>
      <c r="P1593" s="201" t="str">
        <f t="shared" si="1271"/>
        <v/>
      </c>
      <c r="Q1593" s="201" t="str">
        <f t="shared" si="1272"/>
        <v/>
      </c>
      <c r="R1593" s="201" t="str">
        <f t="shared" si="1273"/>
        <v/>
      </c>
      <c r="S1593" s="201" t="str">
        <f t="shared" si="1274"/>
        <v/>
      </c>
      <c r="T1593" s="199">
        <f t="shared" si="1275"/>
        <v>0</v>
      </c>
      <c r="U1593" s="199">
        <f t="shared" si="1276"/>
        <v>0</v>
      </c>
      <c r="V1593" s="199">
        <f t="shared" si="1277"/>
        <v>0</v>
      </c>
      <c r="W1593" s="199">
        <f t="shared" si="1278"/>
        <v>0</v>
      </c>
      <c r="X1593" s="199" t="str">
        <f t="shared" si="1279"/>
        <v/>
      </c>
      <c r="Y1593" s="199" t="str">
        <f t="shared" si="1280"/>
        <v/>
      </c>
      <c r="Z1593" s="199" t="str">
        <f t="shared" si="1281"/>
        <v/>
      </c>
      <c r="AA1593" s="199" t="str">
        <f t="shared" si="1282"/>
        <v/>
      </c>
      <c r="AB1593" s="201">
        <f t="shared" ca="1" si="1283"/>
        <v>2.1488850858850461</v>
      </c>
      <c r="AD1593" s="162">
        <f t="shared" si="1284"/>
        <v>0</v>
      </c>
      <c r="AE1593" s="162">
        <f t="shared" si="1285"/>
        <v>0</v>
      </c>
      <c r="AF1593" s="162">
        <f t="shared" si="1286"/>
        <v>0</v>
      </c>
      <c r="AG1593" s="162">
        <f t="shared" si="1287"/>
        <v>0</v>
      </c>
      <c r="AH1593" s="162" t="str">
        <f t="shared" si="1288"/>
        <v/>
      </c>
      <c r="AI1593" s="162" t="str">
        <f t="shared" si="1289"/>
        <v/>
      </c>
      <c r="AJ1593" s="162" t="str">
        <f t="shared" si="1290"/>
        <v/>
      </c>
      <c r="AK1593" s="162" t="str">
        <f t="shared" si="1291"/>
        <v/>
      </c>
      <c r="AM1593" s="199">
        <f t="shared" si="1294"/>
        <v>16.993443477386283</v>
      </c>
      <c r="AN1593" s="197">
        <f t="shared" si="1296"/>
        <v>0</v>
      </c>
      <c r="AO1593" s="197">
        <f t="shared" si="1297"/>
        <v>0</v>
      </c>
      <c r="AP1593" s="197">
        <f t="shared" si="1298"/>
        <v>0</v>
      </c>
      <c r="AQ1593" s="197">
        <f t="shared" si="1299"/>
        <v>0</v>
      </c>
      <c r="AR1593" s="197" t="str">
        <f t="shared" si="1300"/>
        <v/>
      </c>
      <c r="AS1593" s="197" t="str">
        <f t="shared" si="1301"/>
        <v/>
      </c>
      <c r="AT1593" s="197" t="str">
        <f t="shared" si="1302"/>
        <v/>
      </c>
      <c r="AU1593" s="197" t="str">
        <f t="shared" si="1303"/>
        <v/>
      </c>
      <c r="AV1593" s="199">
        <f t="shared" ca="1" si="1295"/>
        <v>2.0767135899654776</v>
      </c>
      <c r="AX1593" s="162">
        <f t="shared" si="1304"/>
        <v>0</v>
      </c>
      <c r="AY1593" s="162">
        <f t="shared" si="1305"/>
        <v>0</v>
      </c>
      <c r="AZ1593" s="162">
        <f t="shared" si="1306"/>
        <v>0</v>
      </c>
      <c r="BA1593" s="162">
        <f t="shared" si="1307"/>
        <v>0</v>
      </c>
      <c r="BB1593" s="162" t="str">
        <f t="shared" si="1308"/>
        <v/>
      </c>
      <c r="BC1593" s="162" t="str">
        <f t="shared" si="1309"/>
        <v/>
      </c>
      <c r="BD1593" s="162" t="str">
        <f t="shared" si="1310"/>
        <v/>
      </c>
      <c r="BE1593" s="162" t="str">
        <f t="shared" si="1311"/>
        <v/>
      </c>
      <c r="BG1593" s="169">
        <f t="shared" si="1292"/>
        <v>38.925041278040986</v>
      </c>
      <c r="BH1593" s="169">
        <f t="shared" ca="1" si="1293"/>
        <v>2.0441782465898597</v>
      </c>
    </row>
    <row r="1594" spans="11:60" x14ac:dyDescent="0.25">
      <c r="K1594" s="199">
        <f t="shared" si="1266"/>
        <v>38.976427471147311</v>
      </c>
      <c r="L1594" s="201">
        <f t="shared" si="1267"/>
        <v>0.32688915463769663</v>
      </c>
      <c r="M1594" s="201">
        <f t="shared" si="1268"/>
        <v>0.32963836346343278</v>
      </c>
      <c r="N1594" s="201">
        <f t="shared" si="1269"/>
        <v>0.34648564944651522</v>
      </c>
      <c r="O1594" s="201">
        <f t="shared" si="1270"/>
        <v>0.32719118597918762</v>
      </c>
      <c r="P1594" s="201" t="str">
        <f t="shared" si="1271"/>
        <v/>
      </c>
      <c r="Q1594" s="201" t="str">
        <f t="shared" si="1272"/>
        <v/>
      </c>
      <c r="R1594" s="201" t="str">
        <f t="shared" si="1273"/>
        <v/>
      </c>
      <c r="S1594" s="201" t="str">
        <f t="shared" si="1274"/>
        <v/>
      </c>
      <c r="T1594" s="199">
        <f t="shared" si="1275"/>
        <v>0</v>
      </c>
      <c r="U1594" s="199">
        <f t="shared" si="1276"/>
        <v>0</v>
      </c>
      <c r="V1594" s="199">
        <f t="shared" si="1277"/>
        <v>0</v>
      </c>
      <c r="W1594" s="199">
        <f t="shared" si="1278"/>
        <v>0</v>
      </c>
      <c r="X1594" s="199" t="str">
        <f t="shared" si="1279"/>
        <v/>
      </c>
      <c r="Y1594" s="199" t="str">
        <f t="shared" si="1280"/>
        <v/>
      </c>
      <c r="Z1594" s="199" t="str">
        <f t="shared" si="1281"/>
        <v/>
      </c>
      <c r="AA1594" s="199" t="str">
        <f t="shared" si="1282"/>
        <v/>
      </c>
      <c r="AB1594" s="201">
        <f t="shared" ca="1" si="1283"/>
        <v>2.0561778528427812</v>
      </c>
      <c r="AD1594" s="162">
        <f t="shared" si="1284"/>
        <v>0</v>
      </c>
      <c r="AE1594" s="162">
        <f t="shared" si="1285"/>
        <v>0</v>
      </c>
      <c r="AF1594" s="162">
        <f t="shared" si="1286"/>
        <v>0</v>
      </c>
      <c r="AG1594" s="162">
        <f t="shared" si="1287"/>
        <v>0</v>
      </c>
      <c r="AH1594" s="162" t="str">
        <f t="shared" si="1288"/>
        <v/>
      </c>
      <c r="AI1594" s="162" t="str">
        <f t="shared" si="1289"/>
        <v/>
      </c>
      <c r="AJ1594" s="162" t="str">
        <f t="shared" si="1290"/>
        <v/>
      </c>
      <c r="AK1594" s="162" t="str">
        <f t="shared" si="1291"/>
        <v/>
      </c>
      <c r="AM1594" s="199">
        <f t="shared" si="1294"/>
        <v>17.004660271760795</v>
      </c>
      <c r="AN1594" s="197">
        <f t="shared" si="1296"/>
        <v>0</v>
      </c>
      <c r="AO1594" s="197">
        <f t="shared" si="1297"/>
        <v>0</v>
      </c>
      <c r="AP1594" s="197">
        <f t="shared" si="1298"/>
        <v>0</v>
      </c>
      <c r="AQ1594" s="197">
        <f t="shared" si="1299"/>
        <v>0</v>
      </c>
      <c r="AR1594" s="197" t="str">
        <f t="shared" si="1300"/>
        <v/>
      </c>
      <c r="AS1594" s="197" t="str">
        <f t="shared" si="1301"/>
        <v/>
      </c>
      <c r="AT1594" s="197" t="str">
        <f t="shared" si="1302"/>
        <v/>
      </c>
      <c r="AU1594" s="197" t="str">
        <f t="shared" si="1303"/>
        <v/>
      </c>
      <c r="AV1594" s="199">
        <f t="shared" ca="1" si="1295"/>
        <v>2.143368597238414</v>
      </c>
      <c r="AX1594" s="162">
        <f t="shared" si="1304"/>
        <v>0</v>
      </c>
      <c r="AY1594" s="162">
        <f t="shared" si="1305"/>
        <v>0</v>
      </c>
      <c r="AZ1594" s="162">
        <f t="shared" si="1306"/>
        <v>0</v>
      </c>
      <c r="BA1594" s="162">
        <f t="shared" si="1307"/>
        <v>0</v>
      </c>
      <c r="BB1594" s="162" t="str">
        <f t="shared" si="1308"/>
        <v/>
      </c>
      <c r="BC1594" s="162" t="str">
        <f t="shared" si="1309"/>
        <v/>
      </c>
      <c r="BD1594" s="162" t="str">
        <f t="shared" si="1310"/>
        <v/>
      </c>
      <c r="BE1594" s="162" t="str">
        <f t="shared" si="1311"/>
        <v/>
      </c>
      <c r="BG1594" s="169">
        <f t="shared" si="1292"/>
        <v>38.950734374594148</v>
      </c>
      <c r="BH1594" s="169">
        <f t="shared" ca="1" si="1293"/>
        <v>2.1488850858850461</v>
      </c>
    </row>
    <row r="1595" spans="11:60" x14ac:dyDescent="0.25">
      <c r="K1595" s="199">
        <f t="shared" si="1266"/>
        <v>39.002120567700473</v>
      </c>
      <c r="L1595" s="201">
        <f t="shared" si="1267"/>
        <v>0.32710463858933653</v>
      </c>
      <c r="M1595" s="201">
        <f t="shared" si="1268"/>
        <v>0.32985565968193209</v>
      </c>
      <c r="N1595" s="201">
        <f t="shared" si="1269"/>
        <v>0.34671405132485839</v>
      </c>
      <c r="O1595" s="201">
        <f t="shared" si="1270"/>
        <v>0.3274068690286136</v>
      </c>
      <c r="P1595" s="201" t="str">
        <f t="shared" si="1271"/>
        <v/>
      </c>
      <c r="Q1595" s="201" t="str">
        <f t="shared" si="1272"/>
        <v/>
      </c>
      <c r="R1595" s="201" t="str">
        <f t="shared" si="1273"/>
        <v/>
      </c>
      <c r="S1595" s="201" t="str">
        <f t="shared" si="1274"/>
        <v/>
      </c>
      <c r="T1595" s="199">
        <f t="shared" si="1275"/>
        <v>0</v>
      </c>
      <c r="U1595" s="199">
        <f t="shared" si="1276"/>
        <v>0</v>
      </c>
      <c r="V1595" s="199">
        <f t="shared" si="1277"/>
        <v>0</v>
      </c>
      <c r="W1595" s="199">
        <f t="shared" si="1278"/>
        <v>0</v>
      </c>
      <c r="X1595" s="199" t="str">
        <f t="shared" si="1279"/>
        <v/>
      </c>
      <c r="Y1595" s="199" t="str">
        <f t="shared" si="1280"/>
        <v/>
      </c>
      <c r="Z1595" s="199" t="str">
        <f t="shared" si="1281"/>
        <v/>
      </c>
      <c r="AA1595" s="199" t="str">
        <f t="shared" si="1282"/>
        <v/>
      </c>
      <c r="AB1595" s="201">
        <f t="shared" ca="1" si="1283"/>
        <v>2.0387275472779485</v>
      </c>
      <c r="AD1595" s="162">
        <f t="shared" si="1284"/>
        <v>0</v>
      </c>
      <c r="AE1595" s="162">
        <f t="shared" si="1285"/>
        <v>0</v>
      </c>
      <c r="AF1595" s="162">
        <f t="shared" si="1286"/>
        <v>0</v>
      </c>
      <c r="AG1595" s="162">
        <f t="shared" si="1287"/>
        <v>0</v>
      </c>
      <c r="AH1595" s="162" t="str">
        <f t="shared" si="1288"/>
        <v/>
      </c>
      <c r="AI1595" s="162" t="str">
        <f t="shared" si="1289"/>
        <v/>
      </c>
      <c r="AJ1595" s="162" t="str">
        <f t="shared" si="1290"/>
        <v/>
      </c>
      <c r="AK1595" s="162" t="str">
        <f t="shared" si="1291"/>
        <v/>
      </c>
      <c r="AM1595" s="199">
        <f t="shared" si="1294"/>
        <v>17.015877066135307</v>
      </c>
      <c r="AN1595" s="197">
        <f t="shared" si="1296"/>
        <v>0</v>
      </c>
      <c r="AO1595" s="197">
        <f t="shared" si="1297"/>
        <v>0</v>
      </c>
      <c r="AP1595" s="197">
        <f t="shared" si="1298"/>
        <v>0</v>
      </c>
      <c r="AQ1595" s="197">
        <f t="shared" si="1299"/>
        <v>0</v>
      </c>
      <c r="AR1595" s="197" t="str">
        <f t="shared" si="1300"/>
        <v/>
      </c>
      <c r="AS1595" s="197" t="str">
        <f t="shared" si="1301"/>
        <v/>
      </c>
      <c r="AT1595" s="197" t="str">
        <f t="shared" si="1302"/>
        <v/>
      </c>
      <c r="AU1595" s="197" t="str">
        <f t="shared" si="1303"/>
        <v/>
      </c>
      <c r="AV1595" s="199">
        <f t="shared" ca="1" si="1295"/>
        <v>2.197770339016107</v>
      </c>
      <c r="AX1595" s="162">
        <f t="shared" si="1304"/>
        <v>0</v>
      </c>
      <c r="AY1595" s="162">
        <f t="shared" si="1305"/>
        <v>0</v>
      </c>
      <c r="AZ1595" s="162">
        <f t="shared" si="1306"/>
        <v>0</v>
      </c>
      <c r="BA1595" s="162">
        <f t="shared" si="1307"/>
        <v>0</v>
      </c>
      <c r="BB1595" s="162" t="str">
        <f t="shared" si="1308"/>
        <v/>
      </c>
      <c r="BC1595" s="162" t="str">
        <f t="shared" si="1309"/>
        <v/>
      </c>
      <c r="BD1595" s="162" t="str">
        <f t="shared" si="1310"/>
        <v/>
      </c>
      <c r="BE1595" s="162" t="str">
        <f t="shared" si="1311"/>
        <v/>
      </c>
      <c r="BG1595" s="169">
        <f t="shared" si="1292"/>
        <v>38.976427471147311</v>
      </c>
      <c r="BH1595" s="169">
        <f t="shared" ca="1" si="1293"/>
        <v>2.0561778528427812</v>
      </c>
    </row>
    <row r="1596" spans="11:60" x14ac:dyDescent="0.25">
      <c r="K1596" s="199">
        <f t="shared" si="1266"/>
        <v>39.027813664253635</v>
      </c>
      <c r="L1596" s="201">
        <f t="shared" si="1267"/>
        <v>0.32732012254097642</v>
      </c>
      <c r="M1596" s="201">
        <f t="shared" si="1268"/>
        <v>0.3300729559004314</v>
      </c>
      <c r="N1596" s="201">
        <f t="shared" si="1269"/>
        <v>0.3469424532032015</v>
      </c>
      <c r="O1596" s="201">
        <f t="shared" si="1270"/>
        <v>0.32762255207803959</v>
      </c>
      <c r="P1596" s="201" t="str">
        <f t="shared" si="1271"/>
        <v/>
      </c>
      <c r="Q1596" s="201" t="str">
        <f t="shared" si="1272"/>
        <v/>
      </c>
      <c r="R1596" s="201" t="str">
        <f t="shared" si="1273"/>
        <v/>
      </c>
      <c r="S1596" s="201" t="str">
        <f t="shared" si="1274"/>
        <v/>
      </c>
      <c r="T1596" s="199">
        <f t="shared" si="1275"/>
        <v>0</v>
      </c>
      <c r="U1596" s="199">
        <f t="shared" si="1276"/>
        <v>0</v>
      </c>
      <c r="V1596" s="199">
        <f t="shared" si="1277"/>
        <v>0</v>
      </c>
      <c r="W1596" s="199">
        <f t="shared" si="1278"/>
        <v>0</v>
      </c>
      <c r="X1596" s="199" t="str">
        <f t="shared" si="1279"/>
        <v/>
      </c>
      <c r="Y1596" s="199" t="str">
        <f t="shared" si="1280"/>
        <v/>
      </c>
      <c r="Z1596" s="199" t="str">
        <f t="shared" si="1281"/>
        <v/>
      </c>
      <c r="AA1596" s="199" t="str">
        <f t="shared" si="1282"/>
        <v/>
      </c>
      <c r="AB1596" s="201">
        <f t="shared" ca="1" si="1283"/>
        <v>2.0833913844670477</v>
      </c>
      <c r="AD1596" s="162">
        <f t="shared" si="1284"/>
        <v>0</v>
      </c>
      <c r="AE1596" s="162">
        <f t="shared" si="1285"/>
        <v>0</v>
      </c>
      <c r="AF1596" s="162">
        <f t="shared" si="1286"/>
        <v>0</v>
      </c>
      <c r="AG1596" s="162">
        <f t="shared" si="1287"/>
        <v>0</v>
      </c>
      <c r="AH1596" s="162" t="str">
        <f t="shared" si="1288"/>
        <v/>
      </c>
      <c r="AI1596" s="162" t="str">
        <f t="shared" si="1289"/>
        <v/>
      </c>
      <c r="AJ1596" s="162" t="str">
        <f t="shared" si="1290"/>
        <v/>
      </c>
      <c r="AK1596" s="162" t="str">
        <f t="shared" si="1291"/>
        <v/>
      </c>
      <c r="AM1596" s="199">
        <f t="shared" si="1294"/>
        <v>17.027093860509819</v>
      </c>
      <c r="AN1596" s="197">
        <f t="shared" si="1296"/>
        <v>0</v>
      </c>
      <c r="AO1596" s="197">
        <f t="shared" si="1297"/>
        <v>0</v>
      </c>
      <c r="AP1596" s="197">
        <f t="shared" si="1298"/>
        <v>0</v>
      </c>
      <c r="AQ1596" s="197">
        <f t="shared" si="1299"/>
        <v>0</v>
      </c>
      <c r="AR1596" s="197" t="str">
        <f t="shared" si="1300"/>
        <v/>
      </c>
      <c r="AS1596" s="197" t="str">
        <f t="shared" si="1301"/>
        <v/>
      </c>
      <c r="AT1596" s="197" t="str">
        <f t="shared" si="1302"/>
        <v/>
      </c>
      <c r="AU1596" s="197" t="str">
        <f t="shared" si="1303"/>
        <v/>
      </c>
      <c r="AV1596" s="199">
        <f t="shared" ca="1" si="1295"/>
        <v>2.1288492537292707</v>
      </c>
      <c r="AX1596" s="162">
        <f t="shared" si="1304"/>
        <v>0</v>
      </c>
      <c r="AY1596" s="162">
        <f t="shared" si="1305"/>
        <v>0</v>
      </c>
      <c r="AZ1596" s="162">
        <f t="shared" si="1306"/>
        <v>0</v>
      </c>
      <c r="BA1596" s="162">
        <f t="shared" si="1307"/>
        <v>0</v>
      </c>
      <c r="BB1596" s="162" t="str">
        <f t="shared" si="1308"/>
        <v/>
      </c>
      <c r="BC1596" s="162" t="str">
        <f t="shared" si="1309"/>
        <v/>
      </c>
      <c r="BD1596" s="162" t="str">
        <f t="shared" si="1310"/>
        <v/>
      </c>
      <c r="BE1596" s="162" t="str">
        <f t="shared" si="1311"/>
        <v/>
      </c>
      <c r="BG1596" s="169">
        <f t="shared" si="1292"/>
        <v>39.002120567700473</v>
      </c>
      <c r="BH1596" s="169">
        <f t="shared" ca="1" si="1293"/>
        <v>2.0387275472779485</v>
      </c>
    </row>
    <row r="1597" spans="11:60" x14ac:dyDescent="0.25">
      <c r="K1597" s="199">
        <f t="shared" si="1266"/>
        <v>39.053506760806798</v>
      </c>
      <c r="L1597" s="201">
        <f t="shared" si="1267"/>
        <v>0.32753560649261626</v>
      </c>
      <c r="M1597" s="201">
        <f t="shared" si="1268"/>
        <v>0.33029025211893071</v>
      </c>
      <c r="N1597" s="201">
        <f t="shared" si="1269"/>
        <v>0.3471708550815446</v>
      </c>
      <c r="O1597" s="201">
        <f t="shared" si="1270"/>
        <v>0.32783823512746552</v>
      </c>
      <c r="P1597" s="201" t="str">
        <f t="shared" si="1271"/>
        <v/>
      </c>
      <c r="Q1597" s="201" t="str">
        <f t="shared" si="1272"/>
        <v/>
      </c>
      <c r="R1597" s="201" t="str">
        <f t="shared" si="1273"/>
        <v/>
      </c>
      <c r="S1597" s="201" t="str">
        <f t="shared" si="1274"/>
        <v/>
      </c>
      <c r="T1597" s="199">
        <f t="shared" si="1275"/>
        <v>0</v>
      </c>
      <c r="U1597" s="199">
        <f t="shared" si="1276"/>
        <v>0</v>
      </c>
      <c r="V1597" s="199">
        <f t="shared" si="1277"/>
        <v>0</v>
      </c>
      <c r="W1597" s="199">
        <f t="shared" si="1278"/>
        <v>0</v>
      </c>
      <c r="X1597" s="199" t="str">
        <f t="shared" si="1279"/>
        <v/>
      </c>
      <c r="Y1597" s="199" t="str">
        <f t="shared" si="1280"/>
        <v/>
      </c>
      <c r="Z1597" s="199" t="str">
        <f t="shared" si="1281"/>
        <v/>
      </c>
      <c r="AA1597" s="199" t="str">
        <f t="shared" si="1282"/>
        <v/>
      </c>
      <c r="AB1597" s="201">
        <f t="shared" ca="1" si="1283"/>
        <v>2.0237430191583097</v>
      </c>
      <c r="AD1597" s="162">
        <f t="shared" si="1284"/>
        <v>0</v>
      </c>
      <c r="AE1597" s="162">
        <f t="shared" si="1285"/>
        <v>0</v>
      </c>
      <c r="AF1597" s="162">
        <f t="shared" si="1286"/>
        <v>0</v>
      </c>
      <c r="AG1597" s="162">
        <f t="shared" si="1287"/>
        <v>0</v>
      </c>
      <c r="AH1597" s="162" t="str">
        <f t="shared" si="1288"/>
        <v/>
      </c>
      <c r="AI1597" s="162" t="str">
        <f t="shared" si="1289"/>
        <v/>
      </c>
      <c r="AJ1597" s="162" t="str">
        <f t="shared" si="1290"/>
        <v/>
      </c>
      <c r="AK1597" s="162" t="str">
        <f t="shared" si="1291"/>
        <v/>
      </c>
      <c r="AM1597" s="199">
        <f t="shared" si="1294"/>
        <v>17.038310654884331</v>
      </c>
      <c r="AN1597" s="197">
        <f t="shared" si="1296"/>
        <v>0</v>
      </c>
      <c r="AO1597" s="197">
        <f t="shared" si="1297"/>
        <v>0</v>
      </c>
      <c r="AP1597" s="197">
        <f t="shared" si="1298"/>
        <v>0</v>
      </c>
      <c r="AQ1597" s="197">
        <f t="shared" si="1299"/>
        <v>0</v>
      </c>
      <c r="AR1597" s="197" t="str">
        <f t="shared" si="1300"/>
        <v/>
      </c>
      <c r="AS1597" s="197" t="str">
        <f t="shared" si="1301"/>
        <v/>
      </c>
      <c r="AT1597" s="197" t="str">
        <f t="shared" si="1302"/>
        <v/>
      </c>
      <c r="AU1597" s="197" t="str">
        <f t="shared" si="1303"/>
        <v/>
      </c>
      <c r="AV1597" s="199">
        <f t="shared" ca="1" si="1295"/>
        <v>2.0731484669599767</v>
      </c>
      <c r="AX1597" s="162">
        <f t="shared" si="1304"/>
        <v>0</v>
      </c>
      <c r="AY1597" s="162">
        <f t="shared" si="1305"/>
        <v>0</v>
      </c>
      <c r="AZ1597" s="162">
        <f t="shared" si="1306"/>
        <v>0</v>
      </c>
      <c r="BA1597" s="162">
        <f t="shared" si="1307"/>
        <v>0</v>
      </c>
      <c r="BB1597" s="162" t="str">
        <f t="shared" si="1308"/>
        <v/>
      </c>
      <c r="BC1597" s="162" t="str">
        <f t="shared" si="1309"/>
        <v/>
      </c>
      <c r="BD1597" s="162" t="str">
        <f t="shared" si="1310"/>
        <v/>
      </c>
      <c r="BE1597" s="162" t="str">
        <f t="shared" si="1311"/>
        <v/>
      </c>
      <c r="BG1597" s="169">
        <f t="shared" si="1292"/>
        <v>39.027813664253635</v>
      </c>
      <c r="BH1597" s="169">
        <f t="shared" ca="1" si="1293"/>
        <v>2.0833913844670477</v>
      </c>
    </row>
    <row r="1598" spans="11:60" x14ac:dyDescent="0.25">
      <c r="K1598" s="199">
        <f t="shared" si="1266"/>
        <v>39.07919985735996</v>
      </c>
      <c r="L1598" s="201">
        <f t="shared" si="1267"/>
        <v>0.32775109044425615</v>
      </c>
      <c r="M1598" s="201">
        <f t="shared" si="1268"/>
        <v>0.33050754833743001</v>
      </c>
      <c r="N1598" s="201">
        <f t="shared" si="1269"/>
        <v>0.34739925695988771</v>
      </c>
      <c r="O1598" s="201">
        <f t="shared" si="1270"/>
        <v>0.3280539181768915</v>
      </c>
      <c r="P1598" s="201" t="str">
        <f t="shared" si="1271"/>
        <v/>
      </c>
      <c r="Q1598" s="201" t="str">
        <f t="shared" si="1272"/>
        <v/>
      </c>
      <c r="R1598" s="201" t="str">
        <f t="shared" si="1273"/>
        <v/>
      </c>
      <c r="S1598" s="201" t="str">
        <f t="shared" si="1274"/>
        <v/>
      </c>
      <c r="T1598" s="199">
        <f t="shared" si="1275"/>
        <v>0</v>
      </c>
      <c r="U1598" s="199">
        <f t="shared" si="1276"/>
        <v>0</v>
      </c>
      <c r="V1598" s="199">
        <f t="shared" si="1277"/>
        <v>0</v>
      </c>
      <c r="W1598" s="199">
        <f t="shared" si="1278"/>
        <v>0</v>
      </c>
      <c r="X1598" s="199" t="str">
        <f t="shared" si="1279"/>
        <v/>
      </c>
      <c r="Y1598" s="199" t="str">
        <f t="shared" si="1280"/>
        <v/>
      </c>
      <c r="Z1598" s="199" t="str">
        <f t="shared" si="1281"/>
        <v/>
      </c>
      <c r="AA1598" s="199" t="str">
        <f t="shared" si="1282"/>
        <v/>
      </c>
      <c r="AB1598" s="201">
        <f t="shared" ca="1" si="1283"/>
        <v>2.0553443743646724</v>
      </c>
      <c r="AD1598" s="162">
        <f t="shared" si="1284"/>
        <v>0</v>
      </c>
      <c r="AE1598" s="162">
        <f t="shared" si="1285"/>
        <v>0</v>
      </c>
      <c r="AF1598" s="162">
        <f t="shared" si="1286"/>
        <v>0</v>
      </c>
      <c r="AG1598" s="162">
        <f t="shared" si="1287"/>
        <v>0</v>
      </c>
      <c r="AH1598" s="162" t="str">
        <f t="shared" si="1288"/>
        <v/>
      </c>
      <c r="AI1598" s="162" t="str">
        <f t="shared" si="1289"/>
        <v/>
      </c>
      <c r="AJ1598" s="162" t="str">
        <f t="shared" si="1290"/>
        <v/>
      </c>
      <c r="AK1598" s="162" t="str">
        <f t="shared" si="1291"/>
        <v/>
      </c>
      <c r="AM1598" s="199">
        <f t="shared" si="1294"/>
        <v>17.049527449258843</v>
      </c>
      <c r="AN1598" s="197">
        <f t="shared" si="1296"/>
        <v>0</v>
      </c>
      <c r="AO1598" s="197">
        <f t="shared" si="1297"/>
        <v>0</v>
      </c>
      <c r="AP1598" s="197">
        <f t="shared" si="1298"/>
        <v>0</v>
      </c>
      <c r="AQ1598" s="197">
        <f t="shared" si="1299"/>
        <v>0</v>
      </c>
      <c r="AR1598" s="197" t="str">
        <f t="shared" si="1300"/>
        <v/>
      </c>
      <c r="AS1598" s="197" t="str">
        <f t="shared" si="1301"/>
        <v/>
      </c>
      <c r="AT1598" s="197" t="str">
        <f t="shared" si="1302"/>
        <v/>
      </c>
      <c r="AU1598" s="197" t="str">
        <f t="shared" si="1303"/>
        <v/>
      </c>
      <c r="AV1598" s="199">
        <f t="shared" ca="1" si="1295"/>
        <v>2.0489862882439223</v>
      </c>
      <c r="AX1598" s="162">
        <f t="shared" si="1304"/>
        <v>0</v>
      </c>
      <c r="AY1598" s="162">
        <f t="shared" si="1305"/>
        <v>0</v>
      </c>
      <c r="AZ1598" s="162">
        <f t="shared" si="1306"/>
        <v>0</v>
      </c>
      <c r="BA1598" s="162">
        <f t="shared" si="1307"/>
        <v>0</v>
      </c>
      <c r="BB1598" s="162" t="str">
        <f t="shared" si="1308"/>
        <v/>
      </c>
      <c r="BC1598" s="162" t="str">
        <f t="shared" si="1309"/>
        <v/>
      </c>
      <c r="BD1598" s="162" t="str">
        <f t="shared" si="1310"/>
        <v/>
      </c>
      <c r="BE1598" s="162" t="str">
        <f t="shared" si="1311"/>
        <v/>
      </c>
      <c r="BG1598" s="169">
        <f t="shared" si="1292"/>
        <v>39.053506760806798</v>
      </c>
      <c r="BH1598" s="169">
        <f t="shared" ca="1" si="1293"/>
        <v>2.0237430191583097</v>
      </c>
    </row>
    <row r="1599" spans="11:60" x14ac:dyDescent="0.25">
      <c r="K1599" s="199">
        <f t="shared" si="1266"/>
        <v>39.104892953913122</v>
      </c>
      <c r="L1599" s="201">
        <f t="shared" si="1267"/>
        <v>0.32796657439589605</v>
      </c>
      <c r="M1599" s="201">
        <f t="shared" si="1268"/>
        <v>0.33072484455592926</v>
      </c>
      <c r="N1599" s="201">
        <f t="shared" si="1269"/>
        <v>0.34762765883823082</v>
      </c>
      <c r="O1599" s="201">
        <f t="shared" si="1270"/>
        <v>0.32826960122631743</v>
      </c>
      <c r="P1599" s="201" t="str">
        <f t="shared" si="1271"/>
        <v/>
      </c>
      <c r="Q1599" s="201" t="str">
        <f t="shared" si="1272"/>
        <v/>
      </c>
      <c r="R1599" s="201" t="str">
        <f t="shared" si="1273"/>
        <v/>
      </c>
      <c r="S1599" s="201" t="str">
        <f t="shared" si="1274"/>
        <v/>
      </c>
      <c r="T1599" s="199">
        <f t="shared" si="1275"/>
        <v>0</v>
      </c>
      <c r="U1599" s="199">
        <f t="shared" si="1276"/>
        <v>0</v>
      </c>
      <c r="V1599" s="199">
        <f t="shared" si="1277"/>
        <v>0</v>
      </c>
      <c r="W1599" s="199">
        <f t="shared" si="1278"/>
        <v>0</v>
      </c>
      <c r="X1599" s="199" t="str">
        <f t="shared" si="1279"/>
        <v/>
      </c>
      <c r="Y1599" s="199" t="str">
        <f t="shared" si="1280"/>
        <v/>
      </c>
      <c r="Z1599" s="199" t="str">
        <f t="shared" si="1281"/>
        <v/>
      </c>
      <c r="AA1599" s="199" t="str">
        <f t="shared" si="1282"/>
        <v/>
      </c>
      <c r="AB1599" s="201">
        <f t="shared" ca="1" si="1283"/>
        <v>2.1230559536137896</v>
      </c>
      <c r="AD1599" s="162">
        <f t="shared" si="1284"/>
        <v>0</v>
      </c>
      <c r="AE1599" s="162">
        <f t="shared" si="1285"/>
        <v>0</v>
      </c>
      <c r="AF1599" s="162">
        <f t="shared" si="1286"/>
        <v>0</v>
      </c>
      <c r="AG1599" s="162">
        <f t="shared" si="1287"/>
        <v>0</v>
      </c>
      <c r="AH1599" s="162" t="str">
        <f t="shared" si="1288"/>
        <v/>
      </c>
      <c r="AI1599" s="162" t="str">
        <f t="shared" si="1289"/>
        <v/>
      </c>
      <c r="AJ1599" s="162" t="str">
        <f t="shared" si="1290"/>
        <v/>
      </c>
      <c r="AK1599" s="162" t="str">
        <f t="shared" si="1291"/>
        <v/>
      </c>
      <c r="AM1599" s="199">
        <f t="shared" si="1294"/>
        <v>17.060744243633355</v>
      </c>
      <c r="AN1599" s="197">
        <f t="shared" si="1296"/>
        <v>0</v>
      </c>
      <c r="AO1599" s="197">
        <f t="shared" si="1297"/>
        <v>0</v>
      </c>
      <c r="AP1599" s="197">
        <f t="shared" si="1298"/>
        <v>0</v>
      </c>
      <c r="AQ1599" s="197">
        <f t="shared" si="1299"/>
        <v>0</v>
      </c>
      <c r="AR1599" s="197" t="str">
        <f t="shared" si="1300"/>
        <v/>
      </c>
      <c r="AS1599" s="197" t="str">
        <f t="shared" si="1301"/>
        <v/>
      </c>
      <c r="AT1599" s="197" t="str">
        <f t="shared" si="1302"/>
        <v/>
      </c>
      <c r="AU1599" s="197" t="str">
        <f t="shared" si="1303"/>
        <v/>
      </c>
      <c r="AV1599" s="199">
        <f t="shared" ca="1" si="1295"/>
        <v>2.1932165104206724</v>
      </c>
      <c r="AX1599" s="162">
        <f t="shared" si="1304"/>
        <v>0</v>
      </c>
      <c r="AY1599" s="162">
        <f t="shared" si="1305"/>
        <v>0</v>
      </c>
      <c r="AZ1599" s="162">
        <f t="shared" si="1306"/>
        <v>0</v>
      </c>
      <c r="BA1599" s="162">
        <f t="shared" si="1307"/>
        <v>0</v>
      </c>
      <c r="BB1599" s="162" t="str">
        <f t="shared" si="1308"/>
        <v/>
      </c>
      <c r="BC1599" s="162" t="str">
        <f t="shared" si="1309"/>
        <v/>
      </c>
      <c r="BD1599" s="162" t="str">
        <f t="shared" si="1310"/>
        <v/>
      </c>
      <c r="BE1599" s="162" t="str">
        <f t="shared" si="1311"/>
        <v/>
      </c>
      <c r="BG1599" s="169">
        <f t="shared" si="1292"/>
        <v>39.07919985735996</v>
      </c>
      <c r="BH1599" s="169">
        <f t="shared" ca="1" si="1293"/>
        <v>2.0553443743646724</v>
      </c>
    </row>
    <row r="1600" spans="11:60" x14ac:dyDescent="0.25">
      <c r="K1600" s="199">
        <f t="shared" si="1266"/>
        <v>39.130586050466285</v>
      </c>
      <c r="L1600" s="201">
        <f t="shared" si="1267"/>
        <v>0.32818205834753594</v>
      </c>
      <c r="M1600" s="201">
        <f t="shared" si="1268"/>
        <v>0.33094214077442857</v>
      </c>
      <c r="N1600" s="201">
        <f t="shared" si="1269"/>
        <v>0.34785606071657399</v>
      </c>
      <c r="O1600" s="201">
        <f t="shared" si="1270"/>
        <v>0.32848528427574342</v>
      </c>
      <c r="P1600" s="201" t="str">
        <f t="shared" si="1271"/>
        <v/>
      </c>
      <c r="Q1600" s="201" t="str">
        <f t="shared" si="1272"/>
        <v/>
      </c>
      <c r="R1600" s="201" t="str">
        <f t="shared" si="1273"/>
        <v/>
      </c>
      <c r="S1600" s="201" t="str">
        <f t="shared" si="1274"/>
        <v/>
      </c>
      <c r="T1600" s="199">
        <f t="shared" si="1275"/>
        <v>0</v>
      </c>
      <c r="U1600" s="199">
        <f t="shared" si="1276"/>
        <v>0</v>
      </c>
      <c r="V1600" s="199">
        <f t="shared" si="1277"/>
        <v>0</v>
      </c>
      <c r="W1600" s="199">
        <f t="shared" si="1278"/>
        <v>0</v>
      </c>
      <c r="X1600" s="199" t="str">
        <f t="shared" si="1279"/>
        <v/>
      </c>
      <c r="Y1600" s="199" t="str">
        <f t="shared" si="1280"/>
        <v/>
      </c>
      <c r="Z1600" s="199" t="str">
        <f t="shared" si="1281"/>
        <v/>
      </c>
      <c r="AA1600" s="199" t="str">
        <f t="shared" si="1282"/>
        <v/>
      </c>
      <c r="AB1600" s="201">
        <f t="shared" ca="1" si="1283"/>
        <v>2.1560245422463962</v>
      </c>
      <c r="AD1600" s="162">
        <f t="shared" si="1284"/>
        <v>0</v>
      </c>
      <c r="AE1600" s="162">
        <f t="shared" si="1285"/>
        <v>0</v>
      </c>
      <c r="AF1600" s="162">
        <f t="shared" si="1286"/>
        <v>0</v>
      </c>
      <c r="AG1600" s="162">
        <f t="shared" si="1287"/>
        <v>0</v>
      </c>
      <c r="AH1600" s="162" t="str">
        <f t="shared" si="1288"/>
        <v/>
      </c>
      <c r="AI1600" s="162" t="str">
        <f t="shared" si="1289"/>
        <v/>
      </c>
      <c r="AJ1600" s="162" t="str">
        <f t="shared" si="1290"/>
        <v/>
      </c>
      <c r="AK1600" s="162" t="str">
        <f t="shared" si="1291"/>
        <v/>
      </c>
      <c r="AM1600" s="199">
        <f t="shared" si="1294"/>
        <v>17.071961038007867</v>
      </c>
      <c r="AN1600" s="197">
        <f t="shared" si="1296"/>
        <v>0</v>
      </c>
      <c r="AO1600" s="197">
        <f t="shared" si="1297"/>
        <v>0</v>
      </c>
      <c r="AP1600" s="197">
        <f t="shared" si="1298"/>
        <v>0</v>
      </c>
      <c r="AQ1600" s="197">
        <f t="shared" si="1299"/>
        <v>0</v>
      </c>
      <c r="AR1600" s="197" t="str">
        <f t="shared" si="1300"/>
        <v/>
      </c>
      <c r="AS1600" s="197" t="str">
        <f t="shared" si="1301"/>
        <v/>
      </c>
      <c r="AT1600" s="197" t="str">
        <f t="shared" si="1302"/>
        <v/>
      </c>
      <c r="AU1600" s="197" t="str">
        <f t="shared" si="1303"/>
        <v/>
      </c>
      <c r="AV1600" s="199">
        <f t="shared" ca="1" si="1295"/>
        <v>2.1591131435607438</v>
      </c>
      <c r="AX1600" s="162">
        <f t="shared" si="1304"/>
        <v>0</v>
      </c>
      <c r="AY1600" s="162">
        <f t="shared" si="1305"/>
        <v>0</v>
      </c>
      <c r="AZ1600" s="162">
        <f t="shared" si="1306"/>
        <v>0</v>
      </c>
      <c r="BA1600" s="162">
        <f t="shared" si="1307"/>
        <v>0</v>
      </c>
      <c r="BB1600" s="162" t="str">
        <f t="shared" si="1308"/>
        <v/>
      </c>
      <c r="BC1600" s="162" t="str">
        <f t="shared" si="1309"/>
        <v/>
      </c>
      <c r="BD1600" s="162" t="str">
        <f t="shared" si="1310"/>
        <v/>
      </c>
      <c r="BE1600" s="162" t="str">
        <f t="shared" si="1311"/>
        <v/>
      </c>
      <c r="BG1600" s="169">
        <f t="shared" si="1292"/>
        <v>39.104892953913122</v>
      </c>
      <c r="BH1600" s="169">
        <f t="shared" ca="1" si="1293"/>
        <v>2.1230559536137896</v>
      </c>
    </row>
    <row r="1601" spans="11:60" x14ac:dyDescent="0.25">
      <c r="K1601" s="199">
        <f t="shared" si="1266"/>
        <v>39.156279147019447</v>
      </c>
      <c r="L1601" s="201">
        <f t="shared" si="1267"/>
        <v>0.32839754229917578</v>
      </c>
      <c r="M1601" s="201">
        <f t="shared" si="1268"/>
        <v>0.33115943699292788</v>
      </c>
      <c r="N1601" s="201">
        <f t="shared" si="1269"/>
        <v>0.3480844625949171</v>
      </c>
      <c r="O1601" s="201">
        <f t="shared" si="1270"/>
        <v>0.32870096732516935</v>
      </c>
      <c r="P1601" s="201" t="str">
        <f t="shared" si="1271"/>
        <v/>
      </c>
      <c r="Q1601" s="201" t="str">
        <f t="shared" si="1272"/>
        <v/>
      </c>
      <c r="R1601" s="201" t="str">
        <f t="shared" si="1273"/>
        <v/>
      </c>
      <c r="S1601" s="201" t="str">
        <f t="shared" si="1274"/>
        <v/>
      </c>
      <c r="T1601" s="199">
        <f t="shared" si="1275"/>
        <v>0</v>
      </c>
      <c r="U1601" s="199">
        <f t="shared" si="1276"/>
        <v>0</v>
      </c>
      <c r="V1601" s="199">
        <f t="shared" si="1277"/>
        <v>0</v>
      </c>
      <c r="W1601" s="199">
        <f t="shared" si="1278"/>
        <v>0</v>
      </c>
      <c r="X1601" s="199" t="str">
        <f t="shared" si="1279"/>
        <v/>
      </c>
      <c r="Y1601" s="199" t="str">
        <f t="shared" si="1280"/>
        <v/>
      </c>
      <c r="Z1601" s="199" t="str">
        <f t="shared" si="1281"/>
        <v/>
      </c>
      <c r="AA1601" s="199" t="str">
        <f t="shared" si="1282"/>
        <v/>
      </c>
      <c r="AB1601" s="201">
        <f t="shared" ca="1" si="1283"/>
        <v>2.0001288737372591</v>
      </c>
      <c r="AD1601" s="162">
        <f t="shared" si="1284"/>
        <v>0</v>
      </c>
      <c r="AE1601" s="162">
        <f t="shared" si="1285"/>
        <v>0</v>
      </c>
      <c r="AF1601" s="162">
        <f t="shared" si="1286"/>
        <v>0</v>
      </c>
      <c r="AG1601" s="162">
        <f t="shared" si="1287"/>
        <v>0</v>
      </c>
      <c r="AH1601" s="162" t="str">
        <f t="shared" si="1288"/>
        <v/>
      </c>
      <c r="AI1601" s="162" t="str">
        <f t="shared" si="1289"/>
        <v/>
      </c>
      <c r="AJ1601" s="162" t="str">
        <f t="shared" si="1290"/>
        <v/>
      </c>
      <c r="AK1601" s="162" t="str">
        <f t="shared" si="1291"/>
        <v/>
      </c>
      <c r="AM1601" s="199">
        <f t="shared" si="1294"/>
        <v>17.083177832382379</v>
      </c>
      <c r="AN1601" s="197">
        <f t="shared" si="1296"/>
        <v>0</v>
      </c>
      <c r="AO1601" s="197">
        <f t="shared" si="1297"/>
        <v>0</v>
      </c>
      <c r="AP1601" s="197">
        <f t="shared" si="1298"/>
        <v>0</v>
      </c>
      <c r="AQ1601" s="197">
        <f t="shared" si="1299"/>
        <v>0</v>
      </c>
      <c r="AR1601" s="197" t="str">
        <f t="shared" si="1300"/>
        <v/>
      </c>
      <c r="AS1601" s="197" t="str">
        <f t="shared" si="1301"/>
        <v/>
      </c>
      <c r="AT1601" s="197" t="str">
        <f t="shared" si="1302"/>
        <v/>
      </c>
      <c r="AU1601" s="197" t="str">
        <f t="shared" si="1303"/>
        <v/>
      </c>
      <c r="AV1601" s="199">
        <f t="shared" ca="1" si="1295"/>
        <v>2.0876653471049043</v>
      </c>
      <c r="AX1601" s="162">
        <f t="shared" si="1304"/>
        <v>0</v>
      </c>
      <c r="AY1601" s="162">
        <f t="shared" si="1305"/>
        <v>0</v>
      </c>
      <c r="AZ1601" s="162">
        <f t="shared" si="1306"/>
        <v>0</v>
      </c>
      <c r="BA1601" s="162">
        <f t="shared" si="1307"/>
        <v>0</v>
      </c>
      <c r="BB1601" s="162" t="str">
        <f t="shared" si="1308"/>
        <v/>
      </c>
      <c r="BC1601" s="162" t="str">
        <f t="shared" si="1309"/>
        <v/>
      </c>
      <c r="BD1601" s="162" t="str">
        <f t="shared" si="1310"/>
        <v/>
      </c>
      <c r="BE1601" s="162" t="str">
        <f t="shared" si="1311"/>
        <v/>
      </c>
      <c r="BG1601" s="169">
        <f t="shared" si="1292"/>
        <v>39.130586050466285</v>
      </c>
      <c r="BH1601" s="169">
        <f t="shared" ca="1" si="1293"/>
        <v>2.1560245422463962</v>
      </c>
    </row>
    <row r="1602" spans="11:60" x14ac:dyDescent="0.25">
      <c r="K1602" s="199">
        <f t="shared" si="1266"/>
        <v>39.181972243572609</v>
      </c>
      <c r="L1602" s="201">
        <f t="shared" si="1267"/>
        <v>0.32861302625081568</v>
      </c>
      <c r="M1602" s="201">
        <f t="shared" si="1268"/>
        <v>0.33137673321142719</v>
      </c>
      <c r="N1602" s="201">
        <f t="shared" si="1269"/>
        <v>0.34831286447326021</v>
      </c>
      <c r="O1602" s="201">
        <f t="shared" si="1270"/>
        <v>0.32891665037459533</v>
      </c>
      <c r="P1602" s="201" t="str">
        <f t="shared" si="1271"/>
        <v/>
      </c>
      <c r="Q1602" s="201" t="str">
        <f t="shared" si="1272"/>
        <v/>
      </c>
      <c r="R1602" s="201" t="str">
        <f t="shared" si="1273"/>
        <v/>
      </c>
      <c r="S1602" s="201" t="str">
        <f t="shared" si="1274"/>
        <v/>
      </c>
      <c r="T1602" s="199">
        <f t="shared" si="1275"/>
        <v>0</v>
      </c>
      <c r="U1602" s="199">
        <f t="shared" si="1276"/>
        <v>0</v>
      </c>
      <c r="V1602" s="199">
        <f t="shared" si="1277"/>
        <v>0</v>
      </c>
      <c r="W1602" s="199">
        <f t="shared" si="1278"/>
        <v>0</v>
      </c>
      <c r="X1602" s="199" t="str">
        <f t="shared" si="1279"/>
        <v/>
      </c>
      <c r="Y1602" s="199" t="str">
        <f t="shared" si="1280"/>
        <v/>
      </c>
      <c r="Z1602" s="199" t="str">
        <f t="shared" si="1281"/>
        <v/>
      </c>
      <c r="AA1602" s="199" t="str">
        <f t="shared" si="1282"/>
        <v/>
      </c>
      <c r="AB1602" s="201">
        <f t="shared" ca="1" si="1283"/>
        <v>2.1037815151710215</v>
      </c>
      <c r="AD1602" s="162">
        <f t="shared" si="1284"/>
        <v>0</v>
      </c>
      <c r="AE1602" s="162">
        <f t="shared" si="1285"/>
        <v>0</v>
      </c>
      <c r="AF1602" s="162">
        <f t="shared" si="1286"/>
        <v>0</v>
      </c>
      <c r="AG1602" s="162">
        <f t="shared" si="1287"/>
        <v>0</v>
      </c>
      <c r="AH1602" s="162" t="str">
        <f t="shared" si="1288"/>
        <v/>
      </c>
      <c r="AI1602" s="162" t="str">
        <f t="shared" si="1289"/>
        <v/>
      </c>
      <c r="AJ1602" s="162" t="str">
        <f t="shared" si="1290"/>
        <v/>
      </c>
      <c r="AK1602" s="162" t="str">
        <f t="shared" si="1291"/>
        <v/>
      </c>
      <c r="AM1602" s="199">
        <f t="shared" si="1294"/>
        <v>17.094394626756891</v>
      </c>
      <c r="AN1602" s="197">
        <f t="shared" si="1296"/>
        <v>0</v>
      </c>
      <c r="AO1602" s="197">
        <f t="shared" si="1297"/>
        <v>0</v>
      </c>
      <c r="AP1602" s="197">
        <f t="shared" si="1298"/>
        <v>0</v>
      </c>
      <c r="AQ1602" s="197">
        <f t="shared" si="1299"/>
        <v>0</v>
      </c>
      <c r="AR1602" s="197" t="str">
        <f t="shared" si="1300"/>
        <v/>
      </c>
      <c r="AS1602" s="197" t="str">
        <f t="shared" si="1301"/>
        <v/>
      </c>
      <c r="AT1602" s="197" t="str">
        <f t="shared" si="1302"/>
        <v/>
      </c>
      <c r="AU1602" s="197" t="str">
        <f t="shared" si="1303"/>
        <v/>
      </c>
      <c r="AV1602" s="199">
        <f t="shared" ca="1" si="1295"/>
        <v>2.194037425904483</v>
      </c>
      <c r="AX1602" s="162">
        <f t="shared" si="1304"/>
        <v>0</v>
      </c>
      <c r="AY1602" s="162">
        <f t="shared" si="1305"/>
        <v>0</v>
      </c>
      <c r="AZ1602" s="162">
        <f t="shared" si="1306"/>
        <v>0</v>
      </c>
      <c r="BA1602" s="162">
        <f t="shared" si="1307"/>
        <v>0</v>
      </c>
      <c r="BB1602" s="162" t="str">
        <f t="shared" si="1308"/>
        <v/>
      </c>
      <c r="BC1602" s="162" t="str">
        <f t="shared" si="1309"/>
        <v/>
      </c>
      <c r="BD1602" s="162" t="str">
        <f t="shared" si="1310"/>
        <v/>
      </c>
      <c r="BE1602" s="162" t="str">
        <f t="shared" si="1311"/>
        <v/>
      </c>
      <c r="BG1602" s="169">
        <f t="shared" si="1292"/>
        <v>39.156279147019447</v>
      </c>
      <c r="BH1602" s="169">
        <f t="shared" ca="1" si="1293"/>
        <v>2.0001288737372591</v>
      </c>
    </row>
    <row r="1603" spans="11:60" x14ac:dyDescent="0.25">
      <c r="K1603" s="199">
        <f t="shared" si="1266"/>
        <v>39.207665340125772</v>
      </c>
      <c r="L1603" s="201">
        <f t="shared" si="1267"/>
        <v>0.32882851020245557</v>
      </c>
      <c r="M1603" s="201">
        <f t="shared" si="1268"/>
        <v>0.3315940294299265</v>
      </c>
      <c r="N1603" s="201">
        <f t="shared" si="1269"/>
        <v>0.34854126635160337</v>
      </c>
      <c r="O1603" s="201">
        <f t="shared" si="1270"/>
        <v>0.32913233342402132</v>
      </c>
      <c r="P1603" s="201" t="str">
        <f t="shared" si="1271"/>
        <v/>
      </c>
      <c r="Q1603" s="201" t="str">
        <f t="shared" si="1272"/>
        <v/>
      </c>
      <c r="R1603" s="201" t="str">
        <f t="shared" si="1273"/>
        <v/>
      </c>
      <c r="S1603" s="201" t="str">
        <f t="shared" si="1274"/>
        <v/>
      </c>
      <c r="T1603" s="199">
        <f t="shared" si="1275"/>
        <v>0</v>
      </c>
      <c r="U1603" s="199">
        <f t="shared" si="1276"/>
        <v>0</v>
      </c>
      <c r="V1603" s="199">
        <f t="shared" si="1277"/>
        <v>0</v>
      </c>
      <c r="W1603" s="199">
        <f t="shared" si="1278"/>
        <v>0</v>
      </c>
      <c r="X1603" s="199" t="str">
        <f t="shared" si="1279"/>
        <v/>
      </c>
      <c r="Y1603" s="199" t="str">
        <f t="shared" si="1280"/>
        <v/>
      </c>
      <c r="Z1603" s="199" t="str">
        <f t="shared" si="1281"/>
        <v/>
      </c>
      <c r="AA1603" s="199" t="str">
        <f t="shared" si="1282"/>
        <v/>
      </c>
      <c r="AB1603" s="201">
        <f t="shared" ca="1" si="1283"/>
        <v>2.1230532429072397</v>
      </c>
      <c r="AD1603" s="162">
        <f t="shared" si="1284"/>
        <v>0</v>
      </c>
      <c r="AE1603" s="162">
        <f t="shared" si="1285"/>
        <v>0</v>
      </c>
      <c r="AF1603" s="162">
        <f t="shared" si="1286"/>
        <v>0</v>
      </c>
      <c r="AG1603" s="162">
        <f t="shared" si="1287"/>
        <v>0</v>
      </c>
      <c r="AH1603" s="162" t="str">
        <f t="shared" si="1288"/>
        <v/>
      </c>
      <c r="AI1603" s="162" t="str">
        <f t="shared" si="1289"/>
        <v/>
      </c>
      <c r="AJ1603" s="162" t="str">
        <f t="shared" si="1290"/>
        <v/>
      </c>
      <c r="AK1603" s="162" t="str">
        <f t="shared" si="1291"/>
        <v/>
      </c>
      <c r="AM1603" s="199">
        <f t="shared" si="1294"/>
        <v>17.105611421131403</v>
      </c>
      <c r="AN1603" s="197">
        <f t="shared" si="1296"/>
        <v>0</v>
      </c>
      <c r="AO1603" s="197">
        <f t="shared" si="1297"/>
        <v>0</v>
      </c>
      <c r="AP1603" s="197">
        <f t="shared" si="1298"/>
        <v>0</v>
      </c>
      <c r="AQ1603" s="197">
        <f t="shared" si="1299"/>
        <v>0</v>
      </c>
      <c r="AR1603" s="197" t="str">
        <f t="shared" si="1300"/>
        <v/>
      </c>
      <c r="AS1603" s="197" t="str">
        <f t="shared" si="1301"/>
        <v/>
      </c>
      <c r="AT1603" s="197" t="str">
        <f t="shared" si="1302"/>
        <v/>
      </c>
      <c r="AU1603" s="197" t="str">
        <f t="shared" si="1303"/>
        <v/>
      </c>
      <c r="AV1603" s="199">
        <f t="shared" ca="1" si="1295"/>
        <v>2.0941553526133738</v>
      </c>
      <c r="AX1603" s="162">
        <f t="shared" si="1304"/>
        <v>0</v>
      </c>
      <c r="AY1603" s="162">
        <f t="shared" si="1305"/>
        <v>0</v>
      </c>
      <c r="AZ1603" s="162">
        <f t="shared" si="1306"/>
        <v>0</v>
      </c>
      <c r="BA1603" s="162">
        <f t="shared" si="1307"/>
        <v>0</v>
      </c>
      <c r="BB1603" s="162" t="str">
        <f t="shared" si="1308"/>
        <v/>
      </c>
      <c r="BC1603" s="162" t="str">
        <f t="shared" si="1309"/>
        <v/>
      </c>
      <c r="BD1603" s="162" t="str">
        <f t="shared" si="1310"/>
        <v/>
      </c>
      <c r="BE1603" s="162" t="str">
        <f t="shared" si="1311"/>
        <v/>
      </c>
      <c r="BG1603" s="169">
        <f t="shared" si="1292"/>
        <v>39.181972243572609</v>
      </c>
      <c r="BH1603" s="169">
        <f t="shared" ca="1" si="1293"/>
        <v>2.1037815151710215</v>
      </c>
    </row>
    <row r="1604" spans="11:60" x14ac:dyDescent="0.25">
      <c r="K1604" s="199">
        <f t="shared" si="1266"/>
        <v>39.233358436678934</v>
      </c>
      <c r="L1604" s="201">
        <f t="shared" si="1267"/>
        <v>0.32904399415409541</v>
      </c>
      <c r="M1604" s="201">
        <f t="shared" si="1268"/>
        <v>0.33181132564842575</v>
      </c>
      <c r="N1604" s="201">
        <f t="shared" si="1269"/>
        <v>0.34876966822994643</v>
      </c>
      <c r="O1604" s="201">
        <f t="shared" si="1270"/>
        <v>0.32934801647344725</v>
      </c>
      <c r="P1604" s="201" t="str">
        <f t="shared" si="1271"/>
        <v/>
      </c>
      <c r="Q1604" s="201" t="str">
        <f t="shared" si="1272"/>
        <v/>
      </c>
      <c r="R1604" s="201" t="str">
        <f t="shared" si="1273"/>
        <v/>
      </c>
      <c r="S1604" s="201" t="str">
        <f t="shared" si="1274"/>
        <v/>
      </c>
      <c r="T1604" s="199">
        <f t="shared" si="1275"/>
        <v>0</v>
      </c>
      <c r="U1604" s="199">
        <f t="shared" si="1276"/>
        <v>0</v>
      </c>
      <c r="V1604" s="199">
        <f t="shared" si="1277"/>
        <v>0</v>
      </c>
      <c r="W1604" s="199">
        <f t="shared" si="1278"/>
        <v>0</v>
      </c>
      <c r="X1604" s="199" t="str">
        <f t="shared" si="1279"/>
        <v/>
      </c>
      <c r="Y1604" s="199" t="str">
        <f t="shared" si="1280"/>
        <v/>
      </c>
      <c r="Z1604" s="199" t="str">
        <f t="shared" si="1281"/>
        <v/>
      </c>
      <c r="AA1604" s="199" t="str">
        <f t="shared" si="1282"/>
        <v/>
      </c>
      <c r="AB1604" s="201">
        <f t="shared" ca="1" si="1283"/>
        <v>2.1034308803506745</v>
      </c>
      <c r="AD1604" s="162">
        <f t="shared" si="1284"/>
        <v>0</v>
      </c>
      <c r="AE1604" s="162">
        <f t="shared" si="1285"/>
        <v>0</v>
      </c>
      <c r="AF1604" s="162">
        <f t="shared" si="1286"/>
        <v>0</v>
      </c>
      <c r="AG1604" s="162">
        <f t="shared" si="1287"/>
        <v>0</v>
      </c>
      <c r="AH1604" s="162" t="str">
        <f t="shared" si="1288"/>
        <v/>
      </c>
      <c r="AI1604" s="162" t="str">
        <f t="shared" si="1289"/>
        <v/>
      </c>
      <c r="AJ1604" s="162" t="str">
        <f t="shared" si="1290"/>
        <v/>
      </c>
      <c r="AK1604" s="162" t="str">
        <f t="shared" si="1291"/>
        <v/>
      </c>
      <c r="AM1604" s="199">
        <f t="shared" si="1294"/>
        <v>17.116828215505915</v>
      </c>
      <c r="AN1604" s="197">
        <f t="shared" si="1296"/>
        <v>0</v>
      </c>
      <c r="AO1604" s="197">
        <f t="shared" si="1297"/>
        <v>0</v>
      </c>
      <c r="AP1604" s="197">
        <f t="shared" si="1298"/>
        <v>0</v>
      </c>
      <c r="AQ1604" s="197">
        <f t="shared" si="1299"/>
        <v>0</v>
      </c>
      <c r="AR1604" s="197" t="str">
        <f t="shared" si="1300"/>
        <v/>
      </c>
      <c r="AS1604" s="197" t="str">
        <f t="shared" si="1301"/>
        <v/>
      </c>
      <c r="AT1604" s="197" t="str">
        <f t="shared" si="1302"/>
        <v/>
      </c>
      <c r="AU1604" s="197" t="str">
        <f t="shared" si="1303"/>
        <v/>
      </c>
      <c r="AV1604" s="199">
        <f t="shared" ca="1" si="1295"/>
        <v>2.183959244299559</v>
      </c>
      <c r="AX1604" s="162">
        <f t="shared" si="1304"/>
        <v>0</v>
      </c>
      <c r="AY1604" s="162">
        <f t="shared" si="1305"/>
        <v>0</v>
      </c>
      <c r="AZ1604" s="162">
        <f t="shared" si="1306"/>
        <v>0</v>
      </c>
      <c r="BA1604" s="162">
        <f t="shared" si="1307"/>
        <v>0</v>
      </c>
      <c r="BB1604" s="162" t="str">
        <f t="shared" si="1308"/>
        <v/>
      </c>
      <c r="BC1604" s="162" t="str">
        <f t="shared" si="1309"/>
        <v/>
      </c>
      <c r="BD1604" s="162" t="str">
        <f t="shared" si="1310"/>
        <v/>
      </c>
      <c r="BE1604" s="162" t="str">
        <f t="shared" si="1311"/>
        <v/>
      </c>
      <c r="BG1604" s="169">
        <f t="shared" si="1292"/>
        <v>39.207665340125772</v>
      </c>
      <c r="BH1604" s="169">
        <f t="shared" ca="1" si="1293"/>
        <v>2.1230532429072397</v>
      </c>
    </row>
    <row r="1605" spans="11:60" x14ac:dyDescent="0.25">
      <c r="K1605" s="199">
        <f t="shared" si="1266"/>
        <v>39.259051533232096</v>
      </c>
      <c r="L1605" s="201">
        <f t="shared" si="1267"/>
        <v>0.3292594781057353</v>
      </c>
      <c r="M1605" s="201">
        <f t="shared" si="1268"/>
        <v>0.33202862186692506</v>
      </c>
      <c r="N1605" s="201">
        <f t="shared" si="1269"/>
        <v>0.34899807010828959</v>
      </c>
      <c r="O1605" s="201">
        <f t="shared" si="1270"/>
        <v>0.32956369952287323</v>
      </c>
      <c r="P1605" s="201" t="str">
        <f t="shared" si="1271"/>
        <v/>
      </c>
      <c r="Q1605" s="201" t="str">
        <f t="shared" si="1272"/>
        <v/>
      </c>
      <c r="R1605" s="201" t="str">
        <f t="shared" si="1273"/>
        <v/>
      </c>
      <c r="S1605" s="201" t="str">
        <f t="shared" si="1274"/>
        <v/>
      </c>
      <c r="T1605" s="199">
        <f t="shared" si="1275"/>
        <v>0</v>
      </c>
      <c r="U1605" s="199">
        <f t="shared" si="1276"/>
        <v>0</v>
      </c>
      <c r="V1605" s="199">
        <f t="shared" si="1277"/>
        <v>0</v>
      </c>
      <c r="W1605" s="199">
        <f t="shared" si="1278"/>
        <v>0</v>
      </c>
      <c r="X1605" s="199" t="str">
        <f t="shared" si="1279"/>
        <v/>
      </c>
      <c r="Y1605" s="199" t="str">
        <f t="shared" si="1280"/>
        <v/>
      </c>
      <c r="Z1605" s="199" t="str">
        <f t="shared" si="1281"/>
        <v/>
      </c>
      <c r="AA1605" s="199" t="str">
        <f t="shared" si="1282"/>
        <v/>
      </c>
      <c r="AB1605" s="201">
        <f t="shared" ca="1" si="1283"/>
        <v>2.0478946797224236</v>
      </c>
      <c r="AD1605" s="162">
        <f t="shared" si="1284"/>
        <v>0</v>
      </c>
      <c r="AE1605" s="162">
        <f t="shared" si="1285"/>
        <v>0</v>
      </c>
      <c r="AF1605" s="162">
        <f t="shared" si="1286"/>
        <v>0</v>
      </c>
      <c r="AG1605" s="162">
        <f t="shared" si="1287"/>
        <v>0</v>
      </c>
      <c r="AH1605" s="162" t="str">
        <f t="shared" si="1288"/>
        <v/>
      </c>
      <c r="AI1605" s="162" t="str">
        <f t="shared" si="1289"/>
        <v/>
      </c>
      <c r="AJ1605" s="162" t="str">
        <f t="shared" si="1290"/>
        <v/>
      </c>
      <c r="AK1605" s="162" t="str">
        <f t="shared" si="1291"/>
        <v/>
      </c>
      <c r="AM1605" s="199">
        <f t="shared" si="1294"/>
        <v>17.128045009880427</v>
      </c>
      <c r="AN1605" s="197">
        <f t="shared" si="1296"/>
        <v>0</v>
      </c>
      <c r="AO1605" s="197">
        <f t="shared" si="1297"/>
        <v>0</v>
      </c>
      <c r="AP1605" s="197">
        <f t="shared" si="1298"/>
        <v>0</v>
      </c>
      <c r="AQ1605" s="197">
        <f t="shared" si="1299"/>
        <v>0</v>
      </c>
      <c r="AR1605" s="197" t="str">
        <f t="shared" si="1300"/>
        <v/>
      </c>
      <c r="AS1605" s="197" t="str">
        <f t="shared" si="1301"/>
        <v/>
      </c>
      <c r="AT1605" s="197" t="str">
        <f t="shared" si="1302"/>
        <v/>
      </c>
      <c r="AU1605" s="197" t="str">
        <f t="shared" si="1303"/>
        <v/>
      </c>
      <c r="AV1605" s="199">
        <f t="shared" ca="1" si="1295"/>
        <v>2.1498779257323575</v>
      </c>
      <c r="AX1605" s="162">
        <f t="shared" si="1304"/>
        <v>0</v>
      </c>
      <c r="AY1605" s="162">
        <f t="shared" si="1305"/>
        <v>0</v>
      </c>
      <c r="AZ1605" s="162">
        <f t="shared" si="1306"/>
        <v>0</v>
      </c>
      <c r="BA1605" s="162">
        <f t="shared" si="1307"/>
        <v>0</v>
      </c>
      <c r="BB1605" s="162" t="str">
        <f t="shared" si="1308"/>
        <v/>
      </c>
      <c r="BC1605" s="162" t="str">
        <f t="shared" si="1309"/>
        <v/>
      </c>
      <c r="BD1605" s="162" t="str">
        <f t="shared" si="1310"/>
        <v/>
      </c>
      <c r="BE1605" s="162" t="str">
        <f t="shared" si="1311"/>
        <v/>
      </c>
      <c r="BG1605" s="169">
        <f t="shared" si="1292"/>
        <v>39.233358436678934</v>
      </c>
      <c r="BH1605" s="169">
        <f t="shared" ca="1" si="1293"/>
        <v>2.1034308803506745</v>
      </c>
    </row>
    <row r="1606" spans="11:60" x14ac:dyDescent="0.25">
      <c r="K1606" s="199">
        <f t="shared" si="1266"/>
        <v>39.284744629785258</v>
      </c>
      <c r="L1606" s="201">
        <f t="shared" si="1267"/>
        <v>0.3294749620573752</v>
      </c>
      <c r="M1606" s="201">
        <f t="shared" si="1268"/>
        <v>0.33224591808542436</v>
      </c>
      <c r="N1606" s="201">
        <f t="shared" si="1269"/>
        <v>0.3492264719866327</v>
      </c>
      <c r="O1606" s="201">
        <f t="shared" si="1270"/>
        <v>0.32977938257229922</v>
      </c>
      <c r="P1606" s="201" t="str">
        <f t="shared" si="1271"/>
        <v/>
      </c>
      <c r="Q1606" s="201" t="str">
        <f t="shared" si="1272"/>
        <v/>
      </c>
      <c r="R1606" s="201" t="str">
        <f t="shared" si="1273"/>
        <v/>
      </c>
      <c r="S1606" s="201" t="str">
        <f t="shared" si="1274"/>
        <v/>
      </c>
      <c r="T1606" s="199">
        <f t="shared" si="1275"/>
        <v>0</v>
      </c>
      <c r="U1606" s="199">
        <f t="shared" si="1276"/>
        <v>0</v>
      </c>
      <c r="V1606" s="199">
        <f t="shared" si="1277"/>
        <v>0</v>
      </c>
      <c r="W1606" s="199">
        <f t="shared" si="1278"/>
        <v>0</v>
      </c>
      <c r="X1606" s="199" t="str">
        <f t="shared" si="1279"/>
        <v/>
      </c>
      <c r="Y1606" s="199" t="str">
        <f t="shared" si="1280"/>
        <v/>
      </c>
      <c r="Z1606" s="199" t="str">
        <f t="shared" si="1281"/>
        <v/>
      </c>
      <c r="AA1606" s="199" t="str">
        <f t="shared" si="1282"/>
        <v/>
      </c>
      <c r="AB1606" s="201">
        <f t="shared" ca="1" si="1283"/>
        <v>2.1149604449762749</v>
      </c>
      <c r="AD1606" s="162">
        <f t="shared" si="1284"/>
        <v>0</v>
      </c>
      <c r="AE1606" s="162">
        <f t="shared" si="1285"/>
        <v>0</v>
      </c>
      <c r="AF1606" s="162">
        <f t="shared" si="1286"/>
        <v>0</v>
      </c>
      <c r="AG1606" s="162">
        <f t="shared" si="1287"/>
        <v>0</v>
      </c>
      <c r="AH1606" s="162" t="str">
        <f t="shared" si="1288"/>
        <v/>
      </c>
      <c r="AI1606" s="162" t="str">
        <f t="shared" si="1289"/>
        <v/>
      </c>
      <c r="AJ1606" s="162" t="str">
        <f t="shared" si="1290"/>
        <v/>
      </c>
      <c r="AK1606" s="162" t="str">
        <f t="shared" si="1291"/>
        <v/>
      </c>
      <c r="AM1606" s="199">
        <f t="shared" si="1294"/>
        <v>17.139261804254939</v>
      </c>
      <c r="AN1606" s="197">
        <f t="shared" si="1296"/>
        <v>0</v>
      </c>
      <c r="AO1606" s="197">
        <f t="shared" si="1297"/>
        <v>0</v>
      </c>
      <c r="AP1606" s="197">
        <f t="shared" si="1298"/>
        <v>0</v>
      </c>
      <c r="AQ1606" s="197">
        <f t="shared" si="1299"/>
        <v>0</v>
      </c>
      <c r="AR1606" s="197" t="str">
        <f t="shared" si="1300"/>
        <v/>
      </c>
      <c r="AS1606" s="197" t="str">
        <f t="shared" si="1301"/>
        <v/>
      </c>
      <c r="AT1606" s="197" t="str">
        <f t="shared" si="1302"/>
        <v/>
      </c>
      <c r="AU1606" s="197" t="str">
        <f t="shared" si="1303"/>
        <v/>
      </c>
      <c r="AV1606" s="199">
        <f t="shared" ca="1" si="1295"/>
        <v>2.1477365879243115</v>
      </c>
      <c r="AX1606" s="162">
        <f t="shared" si="1304"/>
        <v>0</v>
      </c>
      <c r="AY1606" s="162">
        <f t="shared" si="1305"/>
        <v>0</v>
      </c>
      <c r="AZ1606" s="162">
        <f t="shared" si="1306"/>
        <v>0</v>
      </c>
      <c r="BA1606" s="162">
        <f t="shared" si="1307"/>
        <v>0</v>
      </c>
      <c r="BB1606" s="162" t="str">
        <f t="shared" si="1308"/>
        <v/>
      </c>
      <c r="BC1606" s="162" t="str">
        <f t="shared" si="1309"/>
        <v/>
      </c>
      <c r="BD1606" s="162" t="str">
        <f t="shared" si="1310"/>
        <v/>
      </c>
      <c r="BE1606" s="162" t="str">
        <f t="shared" si="1311"/>
        <v/>
      </c>
      <c r="BG1606" s="169">
        <f t="shared" si="1292"/>
        <v>39.259051533232096</v>
      </c>
      <c r="BH1606" s="169">
        <f t="shared" ca="1" si="1293"/>
        <v>2.0478946797224236</v>
      </c>
    </row>
    <row r="1607" spans="11:60" x14ac:dyDescent="0.25">
      <c r="K1607" s="199">
        <f t="shared" si="1266"/>
        <v>39.310437726338421</v>
      </c>
      <c r="L1607" s="201">
        <f t="shared" si="1267"/>
        <v>0.32969044600901509</v>
      </c>
      <c r="M1607" s="201">
        <f t="shared" si="1268"/>
        <v>0.33246321430392367</v>
      </c>
      <c r="N1607" s="201">
        <f t="shared" si="1269"/>
        <v>0.34945487386497581</v>
      </c>
      <c r="O1607" s="201">
        <f t="shared" si="1270"/>
        <v>0.32999506562172515</v>
      </c>
      <c r="P1607" s="201" t="str">
        <f t="shared" si="1271"/>
        <v/>
      </c>
      <c r="Q1607" s="201" t="str">
        <f t="shared" si="1272"/>
        <v/>
      </c>
      <c r="R1607" s="201" t="str">
        <f t="shared" si="1273"/>
        <v/>
      </c>
      <c r="S1607" s="201" t="str">
        <f t="shared" si="1274"/>
        <v/>
      </c>
      <c r="T1607" s="199">
        <f t="shared" si="1275"/>
        <v>0</v>
      </c>
      <c r="U1607" s="199">
        <f t="shared" si="1276"/>
        <v>0</v>
      </c>
      <c r="V1607" s="199">
        <f t="shared" si="1277"/>
        <v>0</v>
      </c>
      <c r="W1607" s="199">
        <f t="shared" si="1278"/>
        <v>0</v>
      </c>
      <c r="X1607" s="199" t="str">
        <f t="shared" si="1279"/>
        <v/>
      </c>
      <c r="Y1607" s="199" t="str">
        <f t="shared" si="1280"/>
        <v/>
      </c>
      <c r="Z1607" s="199" t="str">
        <f t="shared" si="1281"/>
        <v/>
      </c>
      <c r="AA1607" s="199" t="str">
        <f t="shared" si="1282"/>
        <v/>
      </c>
      <c r="AB1607" s="201">
        <f t="shared" ca="1" si="1283"/>
        <v>2.0009126993730084</v>
      </c>
      <c r="AD1607" s="162">
        <f t="shared" si="1284"/>
        <v>0</v>
      </c>
      <c r="AE1607" s="162">
        <f t="shared" si="1285"/>
        <v>0</v>
      </c>
      <c r="AF1607" s="162">
        <f t="shared" si="1286"/>
        <v>0</v>
      </c>
      <c r="AG1607" s="162">
        <f t="shared" si="1287"/>
        <v>0</v>
      </c>
      <c r="AH1607" s="162" t="str">
        <f t="shared" si="1288"/>
        <v/>
      </c>
      <c r="AI1607" s="162" t="str">
        <f t="shared" si="1289"/>
        <v/>
      </c>
      <c r="AJ1607" s="162" t="str">
        <f t="shared" si="1290"/>
        <v/>
      </c>
      <c r="AK1607" s="162" t="str">
        <f t="shared" si="1291"/>
        <v/>
      </c>
      <c r="AM1607" s="199">
        <f t="shared" si="1294"/>
        <v>17.150478598629451</v>
      </c>
      <c r="AN1607" s="197">
        <f t="shared" si="1296"/>
        <v>0</v>
      </c>
      <c r="AO1607" s="197">
        <f t="shared" si="1297"/>
        <v>0</v>
      </c>
      <c r="AP1607" s="197">
        <f t="shared" si="1298"/>
        <v>0</v>
      </c>
      <c r="AQ1607" s="197">
        <f t="shared" si="1299"/>
        <v>0</v>
      </c>
      <c r="AR1607" s="197" t="str">
        <f t="shared" si="1300"/>
        <v/>
      </c>
      <c r="AS1607" s="197" t="str">
        <f t="shared" si="1301"/>
        <v/>
      </c>
      <c r="AT1607" s="197" t="str">
        <f t="shared" si="1302"/>
        <v/>
      </c>
      <c r="AU1607" s="197" t="str">
        <f t="shared" si="1303"/>
        <v/>
      </c>
      <c r="AV1607" s="199">
        <f t="shared" ca="1" si="1295"/>
        <v>2.042739484558139</v>
      </c>
      <c r="AX1607" s="162">
        <f t="shared" si="1304"/>
        <v>0</v>
      </c>
      <c r="AY1607" s="162">
        <f t="shared" si="1305"/>
        <v>0</v>
      </c>
      <c r="AZ1607" s="162">
        <f t="shared" si="1306"/>
        <v>0</v>
      </c>
      <c r="BA1607" s="162">
        <f t="shared" si="1307"/>
        <v>0</v>
      </c>
      <c r="BB1607" s="162" t="str">
        <f t="shared" si="1308"/>
        <v/>
      </c>
      <c r="BC1607" s="162" t="str">
        <f t="shared" si="1309"/>
        <v/>
      </c>
      <c r="BD1607" s="162" t="str">
        <f t="shared" si="1310"/>
        <v/>
      </c>
      <c r="BE1607" s="162" t="str">
        <f t="shared" si="1311"/>
        <v/>
      </c>
      <c r="BG1607" s="169">
        <f t="shared" si="1292"/>
        <v>39.284744629785258</v>
      </c>
      <c r="BH1607" s="169">
        <f t="shared" ca="1" si="1293"/>
        <v>2.1149604449762749</v>
      </c>
    </row>
    <row r="1608" spans="11:60" x14ac:dyDescent="0.25">
      <c r="K1608" s="199">
        <f t="shared" si="1266"/>
        <v>39.336130822891583</v>
      </c>
      <c r="L1608" s="201">
        <f t="shared" si="1267"/>
        <v>0.32990592996065493</v>
      </c>
      <c r="M1608" s="201">
        <f t="shared" si="1268"/>
        <v>0.33268051052242298</v>
      </c>
      <c r="N1608" s="201">
        <f t="shared" si="1269"/>
        <v>0.34968327574331892</v>
      </c>
      <c r="O1608" s="201">
        <f t="shared" si="1270"/>
        <v>0.33021074867115113</v>
      </c>
      <c r="P1608" s="201" t="str">
        <f t="shared" si="1271"/>
        <v/>
      </c>
      <c r="Q1608" s="201" t="str">
        <f t="shared" si="1272"/>
        <v/>
      </c>
      <c r="R1608" s="201" t="str">
        <f t="shared" si="1273"/>
        <v/>
      </c>
      <c r="S1608" s="201" t="str">
        <f t="shared" si="1274"/>
        <v/>
      </c>
      <c r="T1608" s="199">
        <f t="shared" si="1275"/>
        <v>0</v>
      </c>
      <c r="U1608" s="199">
        <f t="shared" si="1276"/>
        <v>0</v>
      </c>
      <c r="V1608" s="199">
        <f t="shared" si="1277"/>
        <v>0</v>
      </c>
      <c r="W1608" s="199">
        <f t="shared" si="1278"/>
        <v>0</v>
      </c>
      <c r="X1608" s="199" t="str">
        <f t="shared" si="1279"/>
        <v/>
      </c>
      <c r="Y1608" s="199" t="str">
        <f t="shared" si="1280"/>
        <v/>
      </c>
      <c r="Z1608" s="199" t="str">
        <f t="shared" si="1281"/>
        <v/>
      </c>
      <c r="AA1608" s="199" t="str">
        <f t="shared" si="1282"/>
        <v/>
      </c>
      <c r="AB1608" s="201">
        <f t="shared" ca="1" si="1283"/>
        <v>2.1338609404235416</v>
      </c>
      <c r="AD1608" s="162">
        <f t="shared" si="1284"/>
        <v>0</v>
      </c>
      <c r="AE1608" s="162">
        <f t="shared" si="1285"/>
        <v>0</v>
      </c>
      <c r="AF1608" s="162">
        <f t="shared" si="1286"/>
        <v>0</v>
      </c>
      <c r="AG1608" s="162">
        <f t="shared" si="1287"/>
        <v>0</v>
      </c>
      <c r="AH1608" s="162" t="str">
        <f t="shared" si="1288"/>
        <v/>
      </c>
      <c r="AI1608" s="162" t="str">
        <f t="shared" si="1289"/>
        <v/>
      </c>
      <c r="AJ1608" s="162" t="str">
        <f t="shared" si="1290"/>
        <v/>
      </c>
      <c r="AK1608" s="162" t="str">
        <f t="shared" si="1291"/>
        <v/>
      </c>
      <c r="AM1608" s="199">
        <f t="shared" si="1294"/>
        <v>17.161695393003964</v>
      </c>
      <c r="AN1608" s="197">
        <f t="shared" si="1296"/>
        <v>0</v>
      </c>
      <c r="AO1608" s="197">
        <f t="shared" si="1297"/>
        <v>0</v>
      </c>
      <c r="AP1608" s="197">
        <f t="shared" si="1298"/>
        <v>0</v>
      </c>
      <c r="AQ1608" s="197">
        <f t="shared" si="1299"/>
        <v>0</v>
      </c>
      <c r="AR1608" s="197" t="str">
        <f t="shared" si="1300"/>
        <v/>
      </c>
      <c r="AS1608" s="197" t="str">
        <f t="shared" si="1301"/>
        <v/>
      </c>
      <c r="AT1608" s="197" t="str">
        <f t="shared" si="1302"/>
        <v/>
      </c>
      <c r="AU1608" s="197" t="str">
        <f t="shared" si="1303"/>
        <v/>
      </c>
      <c r="AV1608" s="199">
        <f t="shared" ca="1" si="1295"/>
        <v>2.1357614403678444</v>
      </c>
      <c r="AX1608" s="162">
        <f t="shared" si="1304"/>
        <v>0</v>
      </c>
      <c r="AY1608" s="162">
        <f t="shared" si="1305"/>
        <v>0</v>
      </c>
      <c r="AZ1608" s="162">
        <f t="shared" si="1306"/>
        <v>0</v>
      </c>
      <c r="BA1608" s="162">
        <f t="shared" si="1307"/>
        <v>0</v>
      </c>
      <c r="BB1608" s="162" t="str">
        <f t="shared" si="1308"/>
        <v/>
      </c>
      <c r="BC1608" s="162" t="str">
        <f t="shared" si="1309"/>
        <v/>
      </c>
      <c r="BD1608" s="162" t="str">
        <f t="shared" si="1310"/>
        <v/>
      </c>
      <c r="BE1608" s="162" t="str">
        <f t="shared" si="1311"/>
        <v/>
      </c>
      <c r="BG1608" s="169">
        <f t="shared" si="1292"/>
        <v>39.310437726338421</v>
      </c>
      <c r="BH1608" s="169">
        <f t="shared" ca="1" si="1293"/>
        <v>2.0009126993730084</v>
      </c>
    </row>
    <row r="1609" spans="11:60" x14ac:dyDescent="0.25">
      <c r="K1609" s="199">
        <f t="shared" si="1266"/>
        <v>39.361823919444745</v>
      </c>
      <c r="L1609" s="201">
        <f t="shared" si="1267"/>
        <v>0.33012141391229483</v>
      </c>
      <c r="M1609" s="201">
        <f t="shared" si="1268"/>
        <v>0.33289780674092223</v>
      </c>
      <c r="N1609" s="201">
        <f t="shared" si="1269"/>
        <v>0.34991167762166203</v>
      </c>
      <c r="O1609" s="201">
        <f t="shared" si="1270"/>
        <v>0.33042643172057706</v>
      </c>
      <c r="P1609" s="201" t="str">
        <f t="shared" si="1271"/>
        <v/>
      </c>
      <c r="Q1609" s="201" t="str">
        <f t="shared" si="1272"/>
        <v/>
      </c>
      <c r="R1609" s="201" t="str">
        <f t="shared" si="1273"/>
        <v/>
      </c>
      <c r="S1609" s="201" t="str">
        <f t="shared" si="1274"/>
        <v/>
      </c>
      <c r="T1609" s="199">
        <f t="shared" si="1275"/>
        <v>0</v>
      </c>
      <c r="U1609" s="199">
        <f t="shared" si="1276"/>
        <v>0</v>
      </c>
      <c r="V1609" s="199">
        <f t="shared" si="1277"/>
        <v>0</v>
      </c>
      <c r="W1609" s="199">
        <f t="shared" si="1278"/>
        <v>0</v>
      </c>
      <c r="X1609" s="199" t="str">
        <f t="shared" si="1279"/>
        <v/>
      </c>
      <c r="Y1609" s="199" t="str">
        <f t="shared" si="1280"/>
        <v/>
      </c>
      <c r="Z1609" s="199" t="str">
        <f t="shared" si="1281"/>
        <v/>
      </c>
      <c r="AA1609" s="199" t="str">
        <f t="shared" si="1282"/>
        <v/>
      </c>
      <c r="AB1609" s="201">
        <f t="shared" ca="1" si="1283"/>
        <v>2.0805105411730467</v>
      </c>
      <c r="AD1609" s="162">
        <f t="shared" si="1284"/>
        <v>0</v>
      </c>
      <c r="AE1609" s="162">
        <f t="shared" si="1285"/>
        <v>0</v>
      </c>
      <c r="AF1609" s="162">
        <f t="shared" si="1286"/>
        <v>0</v>
      </c>
      <c r="AG1609" s="162">
        <f t="shared" si="1287"/>
        <v>0</v>
      </c>
      <c r="AH1609" s="162" t="str">
        <f t="shared" si="1288"/>
        <v/>
      </c>
      <c r="AI1609" s="162" t="str">
        <f t="shared" si="1289"/>
        <v/>
      </c>
      <c r="AJ1609" s="162" t="str">
        <f t="shared" si="1290"/>
        <v/>
      </c>
      <c r="AK1609" s="162" t="str">
        <f t="shared" si="1291"/>
        <v/>
      </c>
      <c r="AM1609" s="199">
        <f t="shared" si="1294"/>
        <v>17.172912187378476</v>
      </c>
      <c r="AN1609" s="197">
        <f t="shared" si="1296"/>
        <v>0</v>
      </c>
      <c r="AO1609" s="197">
        <f t="shared" si="1297"/>
        <v>0</v>
      </c>
      <c r="AP1609" s="197">
        <f t="shared" si="1298"/>
        <v>0</v>
      </c>
      <c r="AQ1609" s="197">
        <f t="shared" si="1299"/>
        <v>0</v>
      </c>
      <c r="AR1609" s="197" t="str">
        <f t="shared" si="1300"/>
        <v/>
      </c>
      <c r="AS1609" s="197" t="str">
        <f t="shared" si="1301"/>
        <v/>
      </c>
      <c r="AT1609" s="197" t="str">
        <f t="shared" si="1302"/>
        <v/>
      </c>
      <c r="AU1609" s="197" t="str">
        <f t="shared" si="1303"/>
        <v/>
      </c>
      <c r="AV1609" s="199">
        <f t="shared" ca="1" si="1295"/>
        <v>2.1248217284009434</v>
      </c>
      <c r="AX1609" s="162">
        <f t="shared" si="1304"/>
        <v>0</v>
      </c>
      <c r="AY1609" s="162">
        <f t="shared" si="1305"/>
        <v>0</v>
      </c>
      <c r="AZ1609" s="162">
        <f t="shared" si="1306"/>
        <v>0</v>
      </c>
      <c r="BA1609" s="162">
        <f t="shared" si="1307"/>
        <v>0</v>
      </c>
      <c r="BB1609" s="162" t="str">
        <f t="shared" si="1308"/>
        <v/>
      </c>
      <c r="BC1609" s="162" t="str">
        <f t="shared" si="1309"/>
        <v/>
      </c>
      <c r="BD1609" s="162" t="str">
        <f t="shared" si="1310"/>
        <v/>
      </c>
      <c r="BE1609" s="162" t="str">
        <f t="shared" si="1311"/>
        <v/>
      </c>
      <c r="BG1609" s="169">
        <f t="shared" si="1292"/>
        <v>39.336130822891583</v>
      </c>
      <c r="BH1609" s="169">
        <f t="shared" ca="1" si="1293"/>
        <v>2.1338609404235416</v>
      </c>
    </row>
    <row r="1610" spans="11:60" x14ac:dyDescent="0.25">
      <c r="K1610" s="199">
        <f t="shared" si="1266"/>
        <v>39.387517015997908</v>
      </c>
      <c r="L1610" s="201">
        <f t="shared" si="1267"/>
        <v>0.33033689786393472</v>
      </c>
      <c r="M1610" s="201">
        <f t="shared" si="1268"/>
        <v>0.33311510295942154</v>
      </c>
      <c r="N1610" s="201">
        <f t="shared" si="1269"/>
        <v>0.3501400795000052</v>
      </c>
      <c r="O1610" s="201">
        <f t="shared" si="1270"/>
        <v>0.33064211477000305</v>
      </c>
      <c r="P1610" s="201" t="str">
        <f t="shared" si="1271"/>
        <v/>
      </c>
      <c r="Q1610" s="201" t="str">
        <f t="shared" si="1272"/>
        <v/>
      </c>
      <c r="R1610" s="201" t="str">
        <f t="shared" si="1273"/>
        <v/>
      </c>
      <c r="S1610" s="201" t="str">
        <f t="shared" si="1274"/>
        <v/>
      </c>
      <c r="T1610" s="199">
        <f t="shared" si="1275"/>
        <v>0</v>
      </c>
      <c r="U1610" s="199">
        <f t="shared" si="1276"/>
        <v>0</v>
      </c>
      <c r="V1610" s="199">
        <f t="shared" si="1277"/>
        <v>0</v>
      </c>
      <c r="W1610" s="199">
        <f t="shared" si="1278"/>
        <v>0</v>
      </c>
      <c r="X1610" s="199" t="str">
        <f t="shared" si="1279"/>
        <v/>
      </c>
      <c r="Y1610" s="199" t="str">
        <f t="shared" si="1280"/>
        <v/>
      </c>
      <c r="Z1610" s="199" t="str">
        <f t="shared" si="1281"/>
        <v/>
      </c>
      <c r="AA1610" s="199" t="str">
        <f t="shared" si="1282"/>
        <v/>
      </c>
      <c r="AB1610" s="201">
        <f t="shared" ca="1" si="1283"/>
        <v>2.1001760379401015</v>
      </c>
      <c r="AD1610" s="162">
        <f t="shared" si="1284"/>
        <v>0</v>
      </c>
      <c r="AE1610" s="162">
        <f t="shared" si="1285"/>
        <v>0</v>
      </c>
      <c r="AF1610" s="162">
        <f t="shared" si="1286"/>
        <v>0</v>
      </c>
      <c r="AG1610" s="162">
        <f t="shared" si="1287"/>
        <v>0</v>
      </c>
      <c r="AH1610" s="162" t="str">
        <f t="shared" si="1288"/>
        <v/>
      </c>
      <c r="AI1610" s="162" t="str">
        <f t="shared" si="1289"/>
        <v/>
      </c>
      <c r="AJ1610" s="162" t="str">
        <f t="shared" si="1290"/>
        <v/>
      </c>
      <c r="AK1610" s="162" t="str">
        <f t="shared" si="1291"/>
        <v/>
      </c>
      <c r="AM1610" s="199">
        <f t="shared" si="1294"/>
        <v>17.184128981752988</v>
      </c>
      <c r="AN1610" s="197">
        <f t="shared" si="1296"/>
        <v>0</v>
      </c>
      <c r="AO1610" s="197">
        <f t="shared" si="1297"/>
        <v>0</v>
      </c>
      <c r="AP1610" s="197">
        <f t="shared" si="1298"/>
        <v>0</v>
      </c>
      <c r="AQ1610" s="197">
        <f t="shared" si="1299"/>
        <v>0</v>
      </c>
      <c r="AR1610" s="197" t="str">
        <f t="shared" si="1300"/>
        <v/>
      </c>
      <c r="AS1610" s="197" t="str">
        <f t="shared" si="1301"/>
        <v/>
      </c>
      <c r="AT1610" s="197" t="str">
        <f t="shared" si="1302"/>
        <v/>
      </c>
      <c r="AU1610" s="197" t="str">
        <f t="shared" si="1303"/>
        <v/>
      </c>
      <c r="AV1610" s="199">
        <f t="shared" ca="1" si="1295"/>
        <v>2.1683491327386126</v>
      </c>
      <c r="AX1610" s="162">
        <f t="shared" si="1304"/>
        <v>0</v>
      </c>
      <c r="AY1610" s="162">
        <f t="shared" si="1305"/>
        <v>0</v>
      </c>
      <c r="AZ1610" s="162">
        <f t="shared" si="1306"/>
        <v>0</v>
      </c>
      <c r="BA1610" s="162">
        <f t="shared" si="1307"/>
        <v>0</v>
      </c>
      <c r="BB1610" s="162" t="str">
        <f t="shared" si="1308"/>
        <v/>
      </c>
      <c r="BC1610" s="162" t="str">
        <f t="shared" si="1309"/>
        <v/>
      </c>
      <c r="BD1610" s="162" t="str">
        <f t="shared" si="1310"/>
        <v/>
      </c>
      <c r="BE1610" s="162" t="str">
        <f t="shared" si="1311"/>
        <v/>
      </c>
      <c r="BG1610" s="169">
        <f t="shared" si="1292"/>
        <v>39.361823919444745</v>
      </c>
      <c r="BH1610" s="169">
        <f t="shared" ca="1" si="1293"/>
        <v>2.0805105411730467</v>
      </c>
    </row>
    <row r="1611" spans="11:60" x14ac:dyDescent="0.25">
      <c r="K1611" s="199">
        <f t="shared" si="1266"/>
        <v>39.41321011255107</v>
      </c>
      <c r="L1611" s="201">
        <f t="shared" si="1267"/>
        <v>0.33055238181557456</v>
      </c>
      <c r="M1611" s="201">
        <f t="shared" si="1268"/>
        <v>0.33333239917792085</v>
      </c>
      <c r="N1611" s="201">
        <f t="shared" si="1269"/>
        <v>0.35036848137834831</v>
      </c>
      <c r="O1611" s="201">
        <f t="shared" si="1270"/>
        <v>0.33085779781942903</v>
      </c>
      <c r="P1611" s="201" t="str">
        <f t="shared" si="1271"/>
        <v/>
      </c>
      <c r="Q1611" s="201" t="str">
        <f t="shared" si="1272"/>
        <v/>
      </c>
      <c r="R1611" s="201" t="str">
        <f t="shared" si="1273"/>
        <v/>
      </c>
      <c r="S1611" s="201" t="str">
        <f t="shared" si="1274"/>
        <v/>
      </c>
      <c r="T1611" s="199">
        <f t="shared" si="1275"/>
        <v>0</v>
      </c>
      <c r="U1611" s="199">
        <f t="shared" si="1276"/>
        <v>0</v>
      </c>
      <c r="V1611" s="199">
        <f t="shared" si="1277"/>
        <v>0</v>
      </c>
      <c r="W1611" s="199">
        <f t="shared" si="1278"/>
        <v>0</v>
      </c>
      <c r="X1611" s="199" t="str">
        <f t="shared" si="1279"/>
        <v/>
      </c>
      <c r="Y1611" s="199" t="str">
        <f t="shared" si="1280"/>
        <v/>
      </c>
      <c r="Z1611" s="199" t="str">
        <f t="shared" si="1281"/>
        <v/>
      </c>
      <c r="AA1611" s="199" t="str">
        <f t="shared" si="1282"/>
        <v/>
      </c>
      <c r="AB1611" s="201">
        <f t="shared" ca="1" si="1283"/>
        <v>2.0720103947273025</v>
      </c>
      <c r="AD1611" s="162">
        <f t="shared" si="1284"/>
        <v>0</v>
      </c>
      <c r="AE1611" s="162">
        <f t="shared" si="1285"/>
        <v>0</v>
      </c>
      <c r="AF1611" s="162">
        <f t="shared" si="1286"/>
        <v>0</v>
      </c>
      <c r="AG1611" s="162">
        <f t="shared" si="1287"/>
        <v>0</v>
      </c>
      <c r="AH1611" s="162" t="str">
        <f t="shared" si="1288"/>
        <v/>
      </c>
      <c r="AI1611" s="162" t="str">
        <f t="shared" si="1289"/>
        <v/>
      </c>
      <c r="AJ1611" s="162" t="str">
        <f t="shared" si="1290"/>
        <v/>
      </c>
      <c r="AK1611" s="162" t="str">
        <f t="shared" si="1291"/>
        <v/>
      </c>
      <c r="AM1611" s="199">
        <f t="shared" si="1294"/>
        <v>17.1953457761275</v>
      </c>
      <c r="AN1611" s="197">
        <f t="shared" si="1296"/>
        <v>0</v>
      </c>
      <c r="AO1611" s="197">
        <f t="shared" si="1297"/>
        <v>0</v>
      </c>
      <c r="AP1611" s="197">
        <f t="shared" si="1298"/>
        <v>0</v>
      </c>
      <c r="AQ1611" s="197">
        <f t="shared" si="1299"/>
        <v>0</v>
      </c>
      <c r="AR1611" s="197" t="str">
        <f t="shared" si="1300"/>
        <v/>
      </c>
      <c r="AS1611" s="197" t="str">
        <f t="shared" si="1301"/>
        <v/>
      </c>
      <c r="AT1611" s="197" t="str">
        <f t="shared" si="1302"/>
        <v/>
      </c>
      <c r="AU1611" s="197" t="str">
        <f t="shared" si="1303"/>
        <v/>
      </c>
      <c r="AV1611" s="199">
        <f t="shared" ca="1" si="1295"/>
        <v>2.1332062934913898</v>
      </c>
      <c r="AX1611" s="162">
        <f t="shared" si="1304"/>
        <v>0</v>
      </c>
      <c r="AY1611" s="162">
        <f t="shared" si="1305"/>
        <v>0</v>
      </c>
      <c r="AZ1611" s="162">
        <f t="shared" si="1306"/>
        <v>0</v>
      </c>
      <c r="BA1611" s="162">
        <f t="shared" si="1307"/>
        <v>0</v>
      </c>
      <c r="BB1611" s="162" t="str">
        <f t="shared" si="1308"/>
        <v/>
      </c>
      <c r="BC1611" s="162" t="str">
        <f t="shared" si="1309"/>
        <v/>
      </c>
      <c r="BD1611" s="162" t="str">
        <f t="shared" si="1310"/>
        <v/>
      </c>
      <c r="BE1611" s="162" t="str">
        <f t="shared" si="1311"/>
        <v/>
      </c>
      <c r="BG1611" s="169">
        <f t="shared" si="1292"/>
        <v>39.387517015997908</v>
      </c>
      <c r="BH1611" s="169">
        <f t="shared" ca="1" si="1293"/>
        <v>2.1001760379401015</v>
      </c>
    </row>
    <row r="1612" spans="11:60" x14ac:dyDescent="0.25">
      <c r="K1612" s="199">
        <f t="shared" si="1266"/>
        <v>39.438903209104232</v>
      </c>
      <c r="L1612" s="201">
        <f t="shared" si="1267"/>
        <v>0.33076786576721445</v>
      </c>
      <c r="M1612" s="201">
        <f t="shared" si="1268"/>
        <v>0.33354969539642015</v>
      </c>
      <c r="N1612" s="201">
        <f t="shared" si="1269"/>
        <v>0.35059688325669142</v>
      </c>
      <c r="O1612" s="201">
        <f t="shared" si="1270"/>
        <v>0.33107348086885496</v>
      </c>
      <c r="P1612" s="201" t="str">
        <f t="shared" si="1271"/>
        <v/>
      </c>
      <c r="Q1612" s="201" t="str">
        <f t="shared" si="1272"/>
        <v/>
      </c>
      <c r="R1612" s="201" t="str">
        <f t="shared" si="1273"/>
        <v/>
      </c>
      <c r="S1612" s="201" t="str">
        <f t="shared" si="1274"/>
        <v/>
      </c>
      <c r="T1612" s="199">
        <f t="shared" si="1275"/>
        <v>0</v>
      </c>
      <c r="U1612" s="199">
        <f t="shared" si="1276"/>
        <v>0</v>
      </c>
      <c r="V1612" s="199">
        <f t="shared" si="1277"/>
        <v>0</v>
      </c>
      <c r="W1612" s="199">
        <f t="shared" si="1278"/>
        <v>0</v>
      </c>
      <c r="X1612" s="199" t="str">
        <f t="shared" si="1279"/>
        <v/>
      </c>
      <c r="Y1612" s="199" t="str">
        <f t="shared" si="1280"/>
        <v/>
      </c>
      <c r="Z1612" s="199" t="str">
        <f t="shared" si="1281"/>
        <v/>
      </c>
      <c r="AA1612" s="199" t="str">
        <f t="shared" si="1282"/>
        <v/>
      </c>
      <c r="AB1612" s="201">
        <f t="shared" ca="1" si="1283"/>
        <v>2.094986734850373</v>
      </c>
      <c r="AD1612" s="162">
        <f t="shared" si="1284"/>
        <v>0</v>
      </c>
      <c r="AE1612" s="162">
        <f t="shared" si="1285"/>
        <v>0</v>
      </c>
      <c r="AF1612" s="162">
        <f t="shared" si="1286"/>
        <v>0</v>
      </c>
      <c r="AG1612" s="162">
        <f t="shared" si="1287"/>
        <v>0</v>
      </c>
      <c r="AH1612" s="162" t="str">
        <f t="shared" si="1288"/>
        <v/>
      </c>
      <c r="AI1612" s="162" t="str">
        <f t="shared" si="1289"/>
        <v/>
      </c>
      <c r="AJ1612" s="162" t="str">
        <f t="shared" si="1290"/>
        <v/>
      </c>
      <c r="AK1612" s="162" t="str">
        <f t="shared" si="1291"/>
        <v/>
      </c>
      <c r="AM1612" s="199">
        <f t="shared" si="1294"/>
        <v>17.206562570502012</v>
      </c>
      <c r="AN1612" s="197">
        <f t="shared" si="1296"/>
        <v>0</v>
      </c>
      <c r="AO1612" s="197">
        <f t="shared" si="1297"/>
        <v>0</v>
      </c>
      <c r="AP1612" s="197">
        <f t="shared" si="1298"/>
        <v>0</v>
      </c>
      <c r="AQ1612" s="197">
        <f t="shared" si="1299"/>
        <v>0</v>
      </c>
      <c r="AR1612" s="197" t="str">
        <f t="shared" si="1300"/>
        <v/>
      </c>
      <c r="AS1612" s="197" t="str">
        <f t="shared" si="1301"/>
        <v/>
      </c>
      <c r="AT1612" s="197" t="str">
        <f t="shared" si="1302"/>
        <v/>
      </c>
      <c r="AU1612" s="197" t="str">
        <f t="shared" si="1303"/>
        <v/>
      </c>
      <c r="AV1612" s="199">
        <f t="shared" ca="1" si="1295"/>
        <v>2.1766673741757887</v>
      </c>
      <c r="AX1612" s="162">
        <f t="shared" si="1304"/>
        <v>0</v>
      </c>
      <c r="AY1612" s="162">
        <f t="shared" si="1305"/>
        <v>0</v>
      </c>
      <c r="AZ1612" s="162">
        <f t="shared" si="1306"/>
        <v>0</v>
      </c>
      <c r="BA1612" s="162">
        <f t="shared" si="1307"/>
        <v>0</v>
      </c>
      <c r="BB1612" s="162" t="str">
        <f t="shared" si="1308"/>
        <v/>
      </c>
      <c r="BC1612" s="162" t="str">
        <f t="shared" si="1309"/>
        <v/>
      </c>
      <c r="BD1612" s="162" t="str">
        <f t="shared" si="1310"/>
        <v/>
      </c>
      <c r="BE1612" s="162" t="str">
        <f t="shared" si="1311"/>
        <v/>
      </c>
      <c r="BG1612" s="169">
        <f t="shared" si="1292"/>
        <v>39.41321011255107</v>
      </c>
      <c r="BH1612" s="169">
        <f t="shared" ca="1" si="1293"/>
        <v>2.0720103947273025</v>
      </c>
    </row>
    <row r="1613" spans="11:60" x14ac:dyDescent="0.25">
      <c r="K1613" s="199">
        <f t="shared" si="1266"/>
        <v>39.464596305657395</v>
      </c>
      <c r="L1613" s="201">
        <f t="shared" si="1267"/>
        <v>0.33098334971885435</v>
      </c>
      <c r="M1613" s="201">
        <f t="shared" si="1268"/>
        <v>0.33376699161491941</v>
      </c>
      <c r="N1613" s="201">
        <f t="shared" si="1269"/>
        <v>0.35082528513503453</v>
      </c>
      <c r="O1613" s="201">
        <f t="shared" si="1270"/>
        <v>0.33128916391828095</v>
      </c>
      <c r="P1613" s="201" t="str">
        <f t="shared" si="1271"/>
        <v/>
      </c>
      <c r="Q1613" s="201" t="str">
        <f t="shared" si="1272"/>
        <v/>
      </c>
      <c r="R1613" s="201" t="str">
        <f t="shared" si="1273"/>
        <v/>
      </c>
      <c r="S1613" s="201" t="str">
        <f t="shared" si="1274"/>
        <v/>
      </c>
      <c r="T1613" s="199">
        <f t="shared" si="1275"/>
        <v>0</v>
      </c>
      <c r="U1613" s="199">
        <f t="shared" si="1276"/>
        <v>0</v>
      </c>
      <c r="V1613" s="199">
        <f t="shared" si="1277"/>
        <v>0</v>
      </c>
      <c r="W1613" s="199">
        <f t="shared" si="1278"/>
        <v>0</v>
      </c>
      <c r="X1613" s="199" t="str">
        <f t="shared" si="1279"/>
        <v/>
      </c>
      <c r="Y1613" s="199" t="str">
        <f t="shared" si="1280"/>
        <v/>
      </c>
      <c r="Z1613" s="199" t="str">
        <f t="shared" si="1281"/>
        <v/>
      </c>
      <c r="AA1613" s="199" t="str">
        <f t="shared" si="1282"/>
        <v/>
      </c>
      <c r="AB1613" s="201">
        <f t="shared" ca="1" si="1283"/>
        <v>2.0826468075520408</v>
      </c>
      <c r="AD1613" s="162">
        <f t="shared" si="1284"/>
        <v>0</v>
      </c>
      <c r="AE1613" s="162">
        <f t="shared" si="1285"/>
        <v>0</v>
      </c>
      <c r="AF1613" s="162">
        <f t="shared" si="1286"/>
        <v>0</v>
      </c>
      <c r="AG1613" s="162">
        <f t="shared" si="1287"/>
        <v>0</v>
      </c>
      <c r="AH1613" s="162" t="str">
        <f t="shared" si="1288"/>
        <v/>
      </c>
      <c r="AI1613" s="162" t="str">
        <f t="shared" si="1289"/>
        <v/>
      </c>
      <c r="AJ1613" s="162" t="str">
        <f t="shared" si="1290"/>
        <v/>
      </c>
      <c r="AK1613" s="162" t="str">
        <f t="shared" si="1291"/>
        <v/>
      </c>
      <c r="AM1613" s="199">
        <f t="shared" si="1294"/>
        <v>17.217779364876524</v>
      </c>
      <c r="AN1613" s="197">
        <f t="shared" si="1296"/>
        <v>0</v>
      </c>
      <c r="AO1613" s="197">
        <f t="shared" si="1297"/>
        <v>0</v>
      </c>
      <c r="AP1613" s="197">
        <f t="shared" si="1298"/>
        <v>0</v>
      </c>
      <c r="AQ1613" s="197">
        <f t="shared" si="1299"/>
        <v>0</v>
      </c>
      <c r="AR1613" s="197" t="str">
        <f t="shared" si="1300"/>
        <v/>
      </c>
      <c r="AS1613" s="197" t="str">
        <f t="shared" si="1301"/>
        <v/>
      </c>
      <c r="AT1613" s="197" t="str">
        <f t="shared" si="1302"/>
        <v/>
      </c>
      <c r="AU1613" s="197" t="str">
        <f t="shared" si="1303"/>
        <v/>
      </c>
      <c r="AV1613" s="199">
        <f t="shared" ca="1" si="1295"/>
        <v>2.0857945891191192</v>
      </c>
      <c r="AX1613" s="162">
        <f t="shared" si="1304"/>
        <v>0</v>
      </c>
      <c r="AY1613" s="162">
        <f t="shared" si="1305"/>
        <v>0</v>
      </c>
      <c r="AZ1613" s="162">
        <f t="shared" si="1306"/>
        <v>0</v>
      </c>
      <c r="BA1613" s="162">
        <f t="shared" si="1307"/>
        <v>0</v>
      </c>
      <c r="BB1613" s="162" t="str">
        <f t="shared" si="1308"/>
        <v/>
      </c>
      <c r="BC1613" s="162" t="str">
        <f t="shared" si="1309"/>
        <v/>
      </c>
      <c r="BD1613" s="162" t="str">
        <f t="shared" si="1310"/>
        <v/>
      </c>
      <c r="BE1613" s="162" t="str">
        <f t="shared" si="1311"/>
        <v/>
      </c>
      <c r="BG1613" s="169">
        <f t="shared" si="1292"/>
        <v>39.438903209104232</v>
      </c>
      <c r="BH1613" s="169">
        <f t="shared" ca="1" si="1293"/>
        <v>2.094986734850373</v>
      </c>
    </row>
    <row r="1614" spans="11:60" x14ac:dyDescent="0.25">
      <c r="K1614" s="199">
        <f t="shared" ref="K1614:K1677" si="1312">K1613+1/($C$74*60)</f>
        <v>39.490289402210557</v>
      </c>
      <c r="L1614" s="201">
        <f t="shared" ref="L1614:L1677" si="1313">IF(Q$56="","",SQRT(($K1614*$K1614)/$Q$72))</f>
        <v>0.33119883367049424</v>
      </c>
      <c r="M1614" s="201">
        <f t="shared" ref="M1614:M1677" si="1314">IF(R$56="","",SQRT(($K1614*$K1614)/$R$72))</f>
        <v>0.33398428783341871</v>
      </c>
      <c r="N1614" s="201">
        <f t="shared" ref="N1614:N1677" si="1315">IF(S$56="","",SQRT(($K1614*$K1614)/$S$72))</f>
        <v>0.35105368701337769</v>
      </c>
      <c r="O1614" s="201">
        <f t="shared" ref="O1614:O1677" si="1316">IF(T$56="","",SQRT(($K1614*$K1614)/$T$72))</f>
        <v>0.33150484696770688</v>
      </c>
      <c r="P1614" s="201" t="str">
        <f t="shared" ref="P1614:P1677" si="1317">IF(U$56="","",SQRT(($K1614*$K1614)/$U$72))</f>
        <v/>
      </c>
      <c r="Q1614" s="201" t="str">
        <f t="shared" ref="Q1614:Q1677" si="1318">IF(V$56="","",SQRT(($K1614*$K1614)/$V$72))</f>
        <v/>
      </c>
      <c r="R1614" s="201" t="str">
        <f t="shared" ref="R1614:R1677" si="1319">IF(W$56="","",SQRT(($K1614*$K1614)/$W$72))</f>
        <v/>
      </c>
      <c r="S1614" s="201" t="str">
        <f t="shared" ref="S1614:S1677" si="1320">IF(X$56="","",SQRT(($K1614*$K1614)/$X$72))</f>
        <v/>
      </c>
      <c r="T1614" s="199">
        <f t="shared" ref="T1614:T1677" si="1321">IF(Q$56="","",IF(ABS(($K1614-Q$60) / ( L1614 / 2.2))&gt;20,0,IF(Q$60&lt;&gt;"",Q$64 * ( POWER(POWER(Q$67, 2),0.5) + POWER(POWER(Q$67, 2),-0.5)  ) / ( POWER(POWER(Q$67, 2),0.5) * EXP( POWER(1 + POWER(Q$67, 2),-1) * ($K1614-Q$60)/ ( L1614 / 2.2) ) + POWER(POWER(Q$67, 2),-0.5) * EXP(- POWER(Q$67, 2) * POWER(1 + POWER(Q$67, 2),-1) * ($K1614-Q$60) / ( L1614 / 2.2) ) ),"")))</f>
        <v>0</v>
      </c>
      <c r="U1614" s="199">
        <f t="shared" ref="U1614:U1677" si="1322">IF(R$56="","",IF(ABS(($K1614-R$60) / ( M1614 / 2.2))&gt;20,0,IF(R$60&lt;&gt;"",R$64 * ( POWER(POWER(R$67, 2),0.5) + POWER(POWER(R$67, 2),-0.5)  ) / ( POWER(POWER(R$67, 2),0.5) * EXP( POWER(1 + POWER(R$67, 2),-1) * ($K1614-R$60)/ ( M1614 / 2.2) ) + POWER(POWER(R$67, 2),-0.5) * EXP(- POWER(R$67, 2) * POWER(1 + POWER(R$67, 2),-1) * ($K1614-R$60) / ( M1614 / 2.2) ) ),"")))</f>
        <v>0</v>
      </c>
      <c r="V1614" s="199">
        <f t="shared" ref="V1614:V1677" si="1323">IF(S$56="","",IF(ABS(($K1614-S$60) / ( N1614 / 2.2))&gt;20,0,IF(S$60&lt;&gt;"",S$64 * ( POWER(POWER(S$67, 2),0.5) + POWER(POWER(S$67, 2),-0.5)  ) / ( POWER(POWER(S$67, 2),0.5) * EXP( POWER(1 + POWER(S$67, 2),-1) * ($K1614-S$60)/ ( N1614 / 2.2) ) + POWER(POWER(S$67, 2),-0.5) * EXP(- POWER(S$67, 2) * POWER(1 + POWER(S$67, 2),-1) * ($K1614-S$60) / ( N1614 / 2.2) ) ),"")))</f>
        <v>0</v>
      </c>
      <c r="W1614" s="199">
        <f t="shared" ref="W1614:W1677" si="1324">IF(T$56="","",IF(ABS(($K1614-T$60) / ( O1614 / 2.2))&gt;20,0,IF(T$60&lt;&gt;"",T$64 * ( POWER(POWER(T$67, 2),0.5) + POWER(POWER(T$67, 2),-0.5)  ) / ( POWER(POWER(T$67, 2),0.5) * EXP( POWER(1 + POWER(T$67, 2),-1) * ($K1614-T$60)/ ( O1614 / 2.2) ) + POWER(POWER(T$67, 2),-0.5) * EXP(- POWER(T$67, 2) * POWER(1 + POWER(T$67, 2),-1) * ($K1614-T$60) / ( O1614 / 2.2) ) ),"")))</f>
        <v>0</v>
      </c>
      <c r="X1614" s="199" t="str">
        <f t="shared" ref="X1614:X1677" si="1325">IF(U$56="","",IF(ABS(($K1614-U$60) / ( P1614 / 2.2))&gt;20,0,IF(U$60&lt;&gt;"",U$64 * ( POWER(POWER(U$67, 2),0.5) + POWER(POWER(U$67, 2),-0.5)  ) / ( POWER(POWER(U$67, 2),0.5) * EXP( POWER(1 + POWER(U$67, 2),-1) * ($K1614-U$60)/ ( P1614 / 2.2) ) + POWER(POWER(U$67, 2),-0.5) * EXP(- POWER(U$67, 2) * POWER(1 + POWER(U$67, 2),-1) * ($K1614-U$60) / ( P1614 / 2.2) ) ),"")))</f>
        <v/>
      </c>
      <c r="Y1614" s="199" t="str">
        <f t="shared" ref="Y1614:Y1677" si="1326">IF(V$56="","",IF(ABS(($K1614-V$60) / ( Q1614 / 2.2))&gt;20,0,IF(V$60&lt;&gt;"",V$64 * ( POWER(POWER(V$67, 2),0.5) + POWER(POWER(V$67, 2),-0.5)  ) / ( POWER(POWER(V$67, 2),0.5) * EXP( POWER(1 + POWER(V$67, 2),-1) * ($K1614-V$60)/ ( Q1614 / 2.2) ) + POWER(POWER(V$67, 2),-0.5) * EXP(- POWER(V$67, 2) * POWER(1 + POWER(V$67, 2),-1) * ($K1614-V$60) / ( Q1614 / 2.2) ) ),"")))</f>
        <v/>
      </c>
      <c r="Z1614" s="199" t="str">
        <f t="shared" ref="Z1614:Z1677" si="1327">IF(W$56="","",IF(ABS(($K1614-W$60) / ( R1614 / 2.2))&gt;20,0,IF(W$60&lt;&gt;"",W$64 * ( POWER(POWER(W$67, 2),0.5) + POWER(POWER(W$67, 2),-0.5)  ) / ( POWER(POWER(W$67, 2),0.5) * EXP( POWER(1 + POWER(W$67, 2),-1) * ($K1614-W$60)/ ( R1614 / 2.2) ) + POWER(POWER(W$67, 2),-0.5) * EXP(- POWER(W$67, 2) * POWER(1 + POWER(W$67, 2),-1) * ($K1614-W$60) / ( R1614 / 2.2) ) ),"")))</f>
        <v/>
      </c>
      <c r="AA1614" s="199" t="str">
        <f t="shared" ref="AA1614:AA1677" si="1328">IF(X$56="","",IF(ABS(($K1614-X$60) / ( S1614 / 2.2))&gt;20,0,IF(X$60&lt;&gt;"",X$64 * ( POWER(POWER(X$67, 2),0.5) + POWER(POWER(X$67, 2),-0.5)  ) / ( POWER(POWER(X$67, 2),0.5) * EXP( POWER(1 + POWER(X$67, 2),-1) * ($K1614-X$60)/ ( S1614 / 2.2) ) + POWER(POWER(X$67, 2),-0.5) * EXP(- POWER(X$67, 2) * POWER(1 + POWER(X$67, 2),-1) * ($K1614-X$60) / ( S1614 / 2.2) ) ),"")))</f>
        <v/>
      </c>
      <c r="AB1614" s="201">
        <f t="shared" ref="AB1614:AB1677" ca="1" si="1329">SUM(T1614:AA1614)+RAND()*$C$69+$C$67</f>
        <v>2.1040623840037793</v>
      </c>
      <c r="AD1614" s="162">
        <f t="shared" ref="AD1614:AD1677" si="1330">IF(Q$56="","",($K1614-$K1613)*T1614)</f>
        <v>0</v>
      </c>
      <c r="AE1614" s="162">
        <f t="shared" ref="AE1614:AE1677" si="1331">IF(R$56="","",($K1614-$K1613)*U1614)</f>
        <v>0</v>
      </c>
      <c r="AF1614" s="162">
        <f t="shared" ref="AF1614:AF1677" si="1332">IF(S$56="","",($K1614-$K1613)*V1614)</f>
        <v>0</v>
      </c>
      <c r="AG1614" s="162">
        <f t="shared" ref="AG1614:AG1677" si="1333">IF(T$56="","",($K1614-$K1613)*W1614)</f>
        <v>0</v>
      </c>
      <c r="AH1614" s="162" t="str">
        <f t="shared" ref="AH1614:AH1677" si="1334">IF(U$56="","",($K1614-$K1613)*X1614)</f>
        <v/>
      </c>
      <c r="AI1614" s="162" t="str">
        <f t="shared" ref="AI1614:AI1677" si="1335">IF(V$56="","",($K1614-$K1613)*Y1614)</f>
        <v/>
      </c>
      <c r="AJ1614" s="162" t="str">
        <f t="shared" ref="AJ1614:AJ1677" si="1336">IF(W$56="","",($K1614-$K1613)*Z1614)</f>
        <v/>
      </c>
      <c r="AK1614" s="162" t="str">
        <f t="shared" ref="AK1614:AK1677" si="1337">IF(X$56="","",($K1614-$K1613)*AA1614)</f>
        <v/>
      </c>
      <c r="AM1614" s="199">
        <f t="shared" si="1294"/>
        <v>17.228996159251036</v>
      </c>
      <c r="AN1614" s="197">
        <f t="shared" si="1296"/>
        <v>0</v>
      </c>
      <c r="AO1614" s="197">
        <f t="shared" si="1297"/>
        <v>0</v>
      </c>
      <c r="AP1614" s="197">
        <f t="shared" si="1298"/>
        <v>0</v>
      </c>
      <c r="AQ1614" s="197">
        <f t="shared" si="1299"/>
        <v>0</v>
      </c>
      <c r="AR1614" s="197" t="str">
        <f t="shared" si="1300"/>
        <v/>
      </c>
      <c r="AS1614" s="197" t="str">
        <f t="shared" si="1301"/>
        <v/>
      </c>
      <c r="AT1614" s="197" t="str">
        <f t="shared" si="1302"/>
        <v/>
      </c>
      <c r="AU1614" s="197" t="str">
        <f t="shared" si="1303"/>
        <v/>
      </c>
      <c r="AV1614" s="199">
        <f t="shared" ca="1" si="1295"/>
        <v>2.1383708259248375</v>
      </c>
      <c r="AX1614" s="162">
        <f t="shared" si="1304"/>
        <v>0</v>
      </c>
      <c r="AY1614" s="162">
        <f t="shared" si="1305"/>
        <v>0</v>
      </c>
      <c r="AZ1614" s="162">
        <f t="shared" si="1306"/>
        <v>0</v>
      </c>
      <c r="BA1614" s="162">
        <f t="shared" si="1307"/>
        <v>0</v>
      </c>
      <c r="BB1614" s="162" t="str">
        <f t="shared" si="1308"/>
        <v/>
      </c>
      <c r="BC1614" s="162" t="str">
        <f t="shared" si="1309"/>
        <v/>
      </c>
      <c r="BD1614" s="162" t="str">
        <f t="shared" si="1310"/>
        <v/>
      </c>
      <c r="BE1614" s="162" t="str">
        <f t="shared" si="1311"/>
        <v/>
      </c>
      <c r="BG1614" s="169">
        <f t="shared" ref="BG1614:BG1677" si="1338">IF($C$8="isocratic",K1613,AM1614)</f>
        <v>39.464596305657395</v>
      </c>
      <c r="BH1614" s="169">
        <f t="shared" ref="BH1614:BH1677" ca="1" si="1339">IF($C$8="isocratic",AB1613,AV1614)</f>
        <v>2.0826468075520408</v>
      </c>
    </row>
    <row r="1615" spans="11:60" x14ac:dyDescent="0.25">
      <c r="K1615" s="199">
        <f t="shared" si="1312"/>
        <v>39.515982498763719</v>
      </c>
      <c r="L1615" s="201">
        <f t="shared" si="1313"/>
        <v>0.33141431762213408</v>
      </c>
      <c r="M1615" s="201">
        <f t="shared" si="1314"/>
        <v>0.33420158405191802</v>
      </c>
      <c r="N1615" s="201">
        <f t="shared" si="1315"/>
        <v>0.35128208889172075</v>
      </c>
      <c r="O1615" s="201">
        <f t="shared" si="1316"/>
        <v>0.33172053001713286</v>
      </c>
      <c r="P1615" s="201" t="str">
        <f t="shared" si="1317"/>
        <v/>
      </c>
      <c r="Q1615" s="201" t="str">
        <f t="shared" si="1318"/>
        <v/>
      </c>
      <c r="R1615" s="201" t="str">
        <f t="shared" si="1319"/>
        <v/>
      </c>
      <c r="S1615" s="201" t="str">
        <f t="shared" si="1320"/>
        <v/>
      </c>
      <c r="T1615" s="199">
        <f t="shared" si="1321"/>
        <v>0</v>
      </c>
      <c r="U1615" s="199">
        <f t="shared" si="1322"/>
        <v>0</v>
      </c>
      <c r="V1615" s="199">
        <f t="shared" si="1323"/>
        <v>0</v>
      </c>
      <c r="W1615" s="199">
        <f t="shared" si="1324"/>
        <v>0</v>
      </c>
      <c r="X1615" s="199" t="str">
        <f t="shared" si="1325"/>
        <v/>
      </c>
      <c r="Y1615" s="199" t="str">
        <f t="shared" si="1326"/>
        <v/>
      </c>
      <c r="Z1615" s="199" t="str">
        <f t="shared" si="1327"/>
        <v/>
      </c>
      <c r="AA1615" s="199" t="str">
        <f t="shared" si="1328"/>
        <v/>
      </c>
      <c r="AB1615" s="201">
        <f t="shared" ca="1" si="1329"/>
        <v>2.0723310851138002</v>
      </c>
      <c r="AD1615" s="162">
        <f t="shared" si="1330"/>
        <v>0</v>
      </c>
      <c r="AE1615" s="162">
        <f t="shared" si="1331"/>
        <v>0</v>
      </c>
      <c r="AF1615" s="162">
        <f t="shared" si="1332"/>
        <v>0</v>
      </c>
      <c r="AG1615" s="162">
        <f t="shared" si="1333"/>
        <v>0</v>
      </c>
      <c r="AH1615" s="162" t="str">
        <f t="shared" si="1334"/>
        <v/>
      </c>
      <c r="AI1615" s="162" t="str">
        <f t="shared" si="1335"/>
        <v/>
      </c>
      <c r="AJ1615" s="162" t="str">
        <f t="shared" si="1336"/>
        <v/>
      </c>
      <c r="AK1615" s="162" t="str">
        <f t="shared" si="1337"/>
        <v/>
      </c>
      <c r="AM1615" s="199">
        <f t="shared" ref="AM1615:AM1678" si="1340">AM1614+MAX($AK$57:$AR$57)*1.2/3000</f>
        <v>17.240212953625548</v>
      </c>
      <c r="AN1615" s="197">
        <f t="shared" si="1296"/>
        <v>0</v>
      </c>
      <c r="AO1615" s="197">
        <f t="shared" si="1297"/>
        <v>0</v>
      </c>
      <c r="AP1615" s="197">
        <f t="shared" si="1298"/>
        <v>0</v>
      </c>
      <c r="AQ1615" s="197">
        <f t="shared" si="1299"/>
        <v>0</v>
      </c>
      <c r="AR1615" s="197" t="str">
        <f t="shared" si="1300"/>
        <v/>
      </c>
      <c r="AS1615" s="197" t="str">
        <f t="shared" si="1301"/>
        <v/>
      </c>
      <c r="AT1615" s="197" t="str">
        <f t="shared" si="1302"/>
        <v/>
      </c>
      <c r="AU1615" s="197" t="str">
        <f t="shared" si="1303"/>
        <v/>
      </c>
      <c r="AV1615" s="199">
        <f t="shared" ref="AV1615:AV1678" ca="1" si="1341">SUM(AN1615:AU1615)+RAND()*$C$69+K1615*$C$70+$C$67</f>
        <v>2.1308219262382759</v>
      </c>
      <c r="AX1615" s="162">
        <f t="shared" si="1304"/>
        <v>0</v>
      </c>
      <c r="AY1615" s="162">
        <f t="shared" si="1305"/>
        <v>0</v>
      </c>
      <c r="AZ1615" s="162">
        <f t="shared" si="1306"/>
        <v>0</v>
      </c>
      <c r="BA1615" s="162">
        <f t="shared" si="1307"/>
        <v>0</v>
      </c>
      <c r="BB1615" s="162" t="str">
        <f t="shared" si="1308"/>
        <v/>
      </c>
      <c r="BC1615" s="162" t="str">
        <f t="shared" si="1309"/>
        <v/>
      </c>
      <c r="BD1615" s="162" t="str">
        <f t="shared" si="1310"/>
        <v/>
      </c>
      <c r="BE1615" s="162" t="str">
        <f t="shared" si="1311"/>
        <v/>
      </c>
      <c r="BG1615" s="169">
        <f t="shared" si="1338"/>
        <v>39.490289402210557</v>
      </c>
      <c r="BH1615" s="169">
        <f t="shared" ca="1" si="1339"/>
        <v>2.1040623840037793</v>
      </c>
    </row>
    <row r="1616" spans="11:60" x14ac:dyDescent="0.25">
      <c r="K1616" s="199">
        <f t="shared" si="1312"/>
        <v>39.541675595316882</v>
      </c>
      <c r="L1616" s="201">
        <f t="shared" si="1313"/>
        <v>0.33162980157377403</v>
      </c>
      <c r="M1616" s="201">
        <f t="shared" si="1314"/>
        <v>0.33441888027041733</v>
      </c>
      <c r="N1616" s="201">
        <f t="shared" si="1315"/>
        <v>0.35151049077006391</v>
      </c>
      <c r="O1616" s="201">
        <f t="shared" si="1316"/>
        <v>0.33193621306655885</v>
      </c>
      <c r="P1616" s="201" t="str">
        <f t="shared" si="1317"/>
        <v/>
      </c>
      <c r="Q1616" s="201" t="str">
        <f t="shared" si="1318"/>
        <v/>
      </c>
      <c r="R1616" s="201" t="str">
        <f t="shared" si="1319"/>
        <v/>
      </c>
      <c r="S1616" s="201" t="str">
        <f t="shared" si="1320"/>
        <v/>
      </c>
      <c r="T1616" s="199">
        <f t="shared" si="1321"/>
        <v>0</v>
      </c>
      <c r="U1616" s="199">
        <f t="shared" si="1322"/>
        <v>0</v>
      </c>
      <c r="V1616" s="199">
        <f t="shared" si="1323"/>
        <v>0</v>
      </c>
      <c r="W1616" s="199">
        <f t="shared" si="1324"/>
        <v>0</v>
      </c>
      <c r="X1616" s="199" t="str">
        <f t="shared" si="1325"/>
        <v/>
      </c>
      <c r="Y1616" s="199" t="str">
        <f t="shared" si="1326"/>
        <v/>
      </c>
      <c r="Z1616" s="199" t="str">
        <f t="shared" si="1327"/>
        <v/>
      </c>
      <c r="AA1616" s="199" t="str">
        <f t="shared" si="1328"/>
        <v/>
      </c>
      <c r="AB1616" s="201">
        <f t="shared" ca="1" si="1329"/>
        <v>2.1254570426241002</v>
      </c>
      <c r="AD1616" s="162">
        <f t="shared" si="1330"/>
        <v>0</v>
      </c>
      <c r="AE1616" s="162">
        <f t="shared" si="1331"/>
        <v>0</v>
      </c>
      <c r="AF1616" s="162">
        <f t="shared" si="1332"/>
        <v>0</v>
      </c>
      <c r="AG1616" s="162">
        <f t="shared" si="1333"/>
        <v>0</v>
      </c>
      <c r="AH1616" s="162" t="str">
        <f t="shared" si="1334"/>
        <v/>
      </c>
      <c r="AI1616" s="162" t="str">
        <f t="shared" si="1335"/>
        <v/>
      </c>
      <c r="AJ1616" s="162" t="str">
        <f t="shared" si="1336"/>
        <v/>
      </c>
      <c r="AK1616" s="162" t="str">
        <f t="shared" si="1337"/>
        <v/>
      </c>
      <c r="AM1616" s="199">
        <f t="shared" si="1340"/>
        <v>17.25142974800006</v>
      </c>
      <c r="AN1616" s="197">
        <f t="shared" ref="AN1616:AN1679" si="1342">IF(AK$56="NOT ELUTED","",IF(AK$51="","",IF(ABS(($AM1616-AK$57)/(AK$72/2.2))&gt;20,0,AK$62*(POWER(POWER(AK$66,2),0.5)+POWER(POWER(AK$66,2),-0.5))/(POWER(POWER(AK$66,2),0.5)*EXP(POWER(1+POWER(AK$66,2),-1)*($AM1616-AK$57)/(AK$72/2.2))+POWER(POWER(AK$66,2),-0.5)*EXP(-POWER(AK$66,2)*POWER(1+POWER(AK$66,2),-1)*($AM1616-AK$57)/(AK$72/2.2))))))</f>
        <v>0</v>
      </c>
      <c r="AO1616" s="197">
        <f t="shared" ref="AO1616:AO1679" si="1343">IF(AL$56="NOT ELUTED","",IF(AL$51="","",IF(ABS(($AM1616-AL$57)/(AL$72/2.2))&gt;20,0,AL$62*(POWER(POWER(AL$66,2),0.5)+POWER(POWER(AL$66,2),-0.5))/(POWER(POWER(AL$66,2),0.5)*EXP(POWER(1+POWER(AL$66,2),-1)*($AM1616-AL$57)/(AL$72/2.2))+POWER(POWER(AL$66,2),-0.5)*EXP(-POWER(AL$66,2)*POWER(1+POWER(AL$66,2),-1)*($AM1616-AL$57)/(AL$72/2.2))))))</f>
        <v>0</v>
      </c>
      <c r="AP1616" s="197">
        <f t="shared" ref="AP1616:AP1679" si="1344">IF(AM$56="NOT ELUTED","",IF(AM$51="","",IF(ABS(($AM1616-AM$57)/(AM$72/2.2))&gt;20,0,AM$62*(POWER(POWER(AM$66,2),0.5)+POWER(POWER(AM$66,2),-0.5))/(POWER(POWER(AM$66,2),0.5)*EXP(POWER(1+POWER(AM$66,2),-1)*($AM1616-AM$57)/(AM$72/2.2))+POWER(POWER(AM$66,2),-0.5)*EXP(-POWER(AM$66,2)*POWER(1+POWER(AM$66,2),-1)*($AM1616-AM$57)/(AM$72/2.2))))))</f>
        <v>0</v>
      </c>
      <c r="AQ1616" s="197">
        <f t="shared" ref="AQ1616:AQ1679" si="1345">IF(AN$56="NOT ELUTED","",IF(AN$51="","",IF(ABS(($AM1616-AN$57)/(AN$72/2.2))&gt;20,0,AN$62*(POWER(POWER(AN$66,2),0.5)+POWER(POWER(AN$66,2),-0.5))/(POWER(POWER(AN$66,2),0.5)*EXP(POWER(1+POWER(AN$66,2),-1)*($AM1616-AN$57)/(AN$72/2.2))+POWER(POWER(AN$66,2),-0.5)*EXP(-POWER(AN$66,2)*POWER(1+POWER(AN$66,2),-1)*($AM1616-AN$57)/(AN$72/2.2))))))</f>
        <v>0</v>
      </c>
      <c r="AR1616" s="197" t="str">
        <f t="shared" ref="AR1616:AR1679" si="1346">IF(AO$56="NOT ELUTED","",IF(AO$51="","",IF(ABS(($AM1616-AO$57)/(AO$72/2.2))&gt;20,0,AO$62*(POWER(POWER(AO$66,2),0.5)+POWER(POWER(AO$66,2),-0.5))/(POWER(POWER(AO$66,2),0.5)*EXP(POWER(1+POWER(AO$66,2),-1)*($AM1616-AO$57)/(AO$72/2.2))+POWER(POWER(AO$66,2),-0.5)*EXP(-POWER(AO$66,2)*POWER(1+POWER(AO$66,2),-1)*($AM1616-AO$57)/(AO$72/2.2))))))</f>
        <v/>
      </c>
      <c r="AS1616" s="197" t="str">
        <f t="shared" ref="AS1616:AS1679" si="1347">IF(AP$56="NOT ELUTED","",IF(AP$51="","",IF(ABS(($AM1616-AP$57)/(AP$72/2.2))&gt;20,0,AP$62*(POWER(POWER(AP$66,2),0.5)+POWER(POWER(AP$66,2),-0.5))/(POWER(POWER(AP$66,2),0.5)*EXP(POWER(1+POWER(AP$66,2),-1)*($AM1616-AP$57)/(AP$72/2.2))+POWER(POWER(AP$66,2),-0.5)*EXP(-POWER(AP$66,2)*POWER(1+POWER(AP$66,2),-1)*($AM1616-AP$57)/(AP$72/2.2))))))</f>
        <v/>
      </c>
      <c r="AT1616" s="197" t="str">
        <f t="shared" ref="AT1616:AT1679" si="1348">IF(AQ$56="NOT ELUTED","",IF(AQ$51="","",IF(ABS(($AM1616-AQ$57)/(AQ$72/2.2))&gt;20,0,AQ$62*(POWER(POWER(AQ$66,2),0.5)+POWER(POWER(AQ$66,2),-0.5))/(POWER(POWER(AQ$66,2),0.5)*EXP(POWER(1+POWER(AQ$66,2),-1)*($AM1616-AQ$57)/(AQ$72/2.2))+POWER(POWER(AQ$66,2),-0.5)*EXP(-POWER(AQ$66,2)*POWER(1+POWER(AQ$66,2),-1)*($AM1616-AQ$57)/(AQ$72/2.2))))))</f>
        <v/>
      </c>
      <c r="AU1616" s="197" t="str">
        <f t="shared" ref="AU1616:AU1679" si="1349">IF(AR$56="NOT ELUTED","",IF(AR$51="","",IF(ABS(($AM1616-AR$57)/(AR$72/2.2))&gt;20,0,AR$62*(POWER(POWER(AR$66,2),0.5)+POWER(POWER(AR$66,2),-0.5))/(POWER(POWER(AR$66,2),0.5)*EXP(POWER(1+POWER(AR$66,2),-1)*($AM1616-AR$57)/(AR$72/2.2))+POWER(POWER(AR$66,2),-0.5)*EXP(-POWER(AR$66,2)*POWER(1+POWER(AR$66,2),-1)*($AM1616-AR$57)/(AR$72/2.2))))))</f>
        <v/>
      </c>
      <c r="AV1616" s="199">
        <f t="shared" ca="1" si="1341"/>
        <v>2.1216606386809946</v>
      </c>
      <c r="AX1616" s="162">
        <f t="shared" si="1304"/>
        <v>0</v>
      </c>
      <c r="AY1616" s="162">
        <f t="shared" si="1305"/>
        <v>0</v>
      </c>
      <c r="AZ1616" s="162">
        <f t="shared" si="1306"/>
        <v>0</v>
      </c>
      <c r="BA1616" s="162">
        <f t="shared" si="1307"/>
        <v>0</v>
      </c>
      <c r="BB1616" s="162" t="str">
        <f t="shared" si="1308"/>
        <v/>
      </c>
      <c r="BC1616" s="162" t="str">
        <f t="shared" si="1309"/>
        <v/>
      </c>
      <c r="BD1616" s="162" t="str">
        <f t="shared" si="1310"/>
        <v/>
      </c>
      <c r="BE1616" s="162" t="str">
        <f t="shared" si="1311"/>
        <v/>
      </c>
      <c r="BG1616" s="169">
        <f t="shared" si="1338"/>
        <v>39.515982498763719</v>
      </c>
      <c r="BH1616" s="169">
        <f t="shared" ca="1" si="1339"/>
        <v>2.0723310851138002</v>
      </c>
    </row>
    <row r="1617" spans="11:60" x14ac:dyDescent="0.25">
      <c r="K1617" s="199">
        <f t="shared" si="1312"/>
        <v>39.567368691870044</v>
      </c>
      <c r="L1617" s="201">
        <f t="shared" si="1313"/>
        <v>0.33184528552541387</v>
      </c>
      <c r="M1617" s="201">
        <f t="shared" si="1314"/>
        <v>0.33463617648891664</v>
      </c>
      <c r="N1617" s="201">
        <f t="shared" si="1315"/>
        <v>0.35173889264840702</v>
      </c>
      <c r="O1617" s="201">
        <f t="shared" si="1316"/>
        <v>0.33215189611598478</v>
      </c>
      <c r="P1617" s="201" t="str">
        <f t="shared" si="1317"/>
        <v/>
      </c>
      <c r="Q1617" s="201" t="str">
        <f t="shared" si="1318"/>
        <v/>
      </c>
      <c r="R1617" s="201" t="str">
        <f t="shared" si="1319"/>
        <v/>
      </c>
      <c r="S1617" s="201" t="str">
        <f t="shared" si="1320"/>
        <v/>
      </c>
      <c r="T1617" s="199">
        <f t="shared" si="1321"/>
        <v>0</v>
      </c>
      <c r="U1617" s="199">
        <f t="shared" si="1322"/>
        <v>0</v>
      </c>
      <c r="V1617" s="199">
        <f t="shared" si="1323"/>
        <v>0</v>
      </c>
      <c r="W1617" s="199">
        <f t="shared" si="1324"/>
        <v>0</v>
      </c>
      <c r="X1617" s="199" t="str">
        <f t="shared" si="1325"/>
        <v/>
      </c>
      <c r="Y1617" s="199" t="str">
        <f t="shared" si="1326"/>
        <v/>
      </c>
      <c r="Z1617" s="199" t="str">
        <f t="shared" si="1327"/>
        <v/>
      </c>
      <c r="AA1617" s="199" t="str">
        <f t="shared" si="1328"/>
        <v/>
      </c>
      <c r="AB1617" s="201">
        <f t="shared" ca="1" si="1329"/>
        <v>2.1562034992493411</v>
      </c>
      <c r="AD1617" s="162">
        <f t="shared" si="1330"/>
        <v>0</v>
      </c>
      <c r="AE1617" s="162">
        <f t="shared" si="1331"/>
        <v>0</v>
      </c>
      <c r="AF1617" s="162">
        <f t="shared" si="1332"/>
        <v>0</v>
      </c>
      <c r="AG1617" s="162">
        <f t="shared" si="1333"/>
        <v>0</v>
      </c>
      <c r="AH1617" s="162" t="str">
        <f t="shared" si="1334"/>
        <v/>
      </c>
      <c r="AI1617" s="162" t="str">
        <f t="shared" si="1335"/>
        <v/>
      </c>
      <c r="AJ1617" s="162" t="str">
        <f t="shared" si="1336"/>
        <v/>
      </c>
      <c r="AK1617" s="162" t="str">
        <f t="shared" si="1337"/>
        <v/>
      </c>
      <c r="AM1617" s="199">
        <f t="shared" si="1340"/>
        <v>17.262646542374572</v>
      </c>
      <c r="AN1617" s="197">
        <f t="shared" si="1342"/>
        <v>0</v>
      </c>
      <c r="AO1617" s="197">
        <f t="shared" si="1343"/>
        <v>0</v>
      </c>
      <c r="AP1617" s="197">
        <f t="shared" si="1344"/>
        <v>0</v>
      </c>
      <c r="AQ1617" s="197">
        <f t="shared" si="1345"/>
        <v>0</v>
      </c>
      <c r="AR1617" s="197" t="str">
        <f t="shared" si="1346"/>
        <v/>
      </c>
      <c r="AS1617" s="197" t="str">
        <f t="shared" si="1347"/>
        <v/>
      </c>
      <c r="AT1617" s="197" t="str">
        <f t="shared" si="1348"/>
        <v/>
      </c>
      <c r="AU1617" s="197" t="str">
        <f t="shared" si="1349"/>
        <v/>
      </c>
      <c r="AV1617" s="199">
        <f t="shared" ca="1" si="1341"/>
        <v>2.0680914324408821</v>
      </c>
      <c r="AX1617" s="162">
        <f t="shared" si="1304"/>
        <v>0</v>
      </c>
      <c r="AY1617" s="162">
        <f t="shared" si="1305"/>
        <v>0</v>
      </c>
      <c r="AZ1617" s="162">
        <f t="shared" si="1306"/>
        <v>0</v>
      </c>
      <c r="BA1617" s="162">
        <f t="shared" si="1307"/>
        <v>0</v>
      </c>
      <c r="BB1617" s="162" t="str">
        <f t="shared" si="1308"/>
        <v/>
      </c>
      <c r="BC1617" s="162" t="str">
        <f t="shared" si="1309"/>
        <v/>
      </c>
      <c r="BD1617" s="162" t="str">
        <f t="shared" si="1310"/>
        <v/>
      </c>
      <c r="BE1617" s="162" t="str">
        <f t="shared" si="1311"/>
        <v/>
      </c>
      <c r="BG1617" s="169">
        <f t="shared" si="1338"/>
        <v>39.541675595316882</v>
      </c>
      <c r="BH1617" s="169">
        <f t="shared" ca="1" si="1339"/>
        <v>2.1254570426241002</v>
      </c>
    </row>
    <row r="1618" spans="11:60" x14ac:dyDescent="0.25">
      <c r="K1618" s="199">
        <f t="shared" si="1312"/>
        <v>39.593061788423206</v>
      </c>
      <c r="L1618" s="201">
        <f t="shared" si="1313"/>
        <v>0.33206076947705371</v>
      </c>
      <c r="M1618" s="201">
        <f t="shared" si="1314"/>
        <v>0.33485347270741594</v>
      </c>
      <c r="N1618" s="201">
        <f t="shared" si="1315"/>
        <v>0.35196729452675013</v>
      </c>
      <c r="O1618" s="201">
        <f t="shared" si="1316"/>
        <v>0.33236757916541076</v>
      </c>
      <c r="P1618" s="201" t="str">
        <f t="shared" si="1317"/>
        <v/>
      </c>
      <c r="Q1618" s="201" t="str">
        <f t="shared" si="1318"/>
        <v/>
      </c>
      <c r="R1618" s="201" t="str">
        <f t="shared" si="1319"/>
        <v/>
      </c>
      <c r="S1618" s="201" t="str">
        <f t="shared" si="1320"/>
        <v/>
      </c>
      <c r="T1618" s="199">
        <f t="shared" si="1321"/>
        <v>0</v>
      </c>
      <c r="U1618" s="199">
        <f t="shared" si="1322"/>
        <v>0</v>
      </c>
      <c r="V1618" s="199">
        <f t="shared" si="1323"/>
        <v>0</v>
      </c>
      <c r="W1618" s="199">
        <f t="shared" si="1324"/>
        <v>0</v>
      </c>
      <c r="X1618" s="199" t="str">
        <f t="shared" si="1325"/>
        <v/>
      </c>
      <c r="Y1618" s="199" t="str">
        <f t="shared" si="1326"/>
        <v/>
      </c>
      <c r="Z1618" s="199" t="str">
        <f t="shared" si="1327"/>
        <v/>
      </c>
      <c r="AA1618" s="199" t="str">
        <f t="shared" si="1328"/>
        <v/>
      </c>
      <c r="AB1618" s="201">
        <f t="shared" ca="1" si="1329"/>
        <v>2.0939286975659694</v>
      </c>
      <c r="AD1618" s="162">
        <f t="shared" si="1330"/>
        <v>0</v>
      </c>
      <c r="AE1618" s="162">
        <f t="shared" si="1331"/>
        <v>0</v>
      </c>
      <c r="AF1618" s="162">
        <f t="shared" si="1332"/>
        <v>0</v>
      </c>
      <c r="AG1618" s="162">
        <f t="shared" si="1333"/>
        <v>0</v>
      </c>
      <c r="AH1618" s="162" t="str">
        <f t="shared" si="1334"/>
        <v/>
      </c>
      <c r="AI1618" s="162" t="str">
        <f t="shared" si="1335"/>
        <v/>
      </c>
      <c r="AJ1618" s="162" t="str">
        <f t="shared" si="1336"/>
        <v/>
      </c>
      <c r="AK1618" s="162" t="str">
        <f t="shared" si="1337"/>
        <v/>
      </c>
      <c r="AM1618" s="199">
        <f t="shared" si="1340"/>
        <v>17.273863336749084</v>
      </c>
      <c r="AN1618" s="197">
        <f t="shared" si="1342"/>
        <v>0</v>
      </c>
      <c r="AO1618" s="197">
        <f t="shared" si="1343"/>
        <v>0</v>
      </c>
      <c r="AP1618" s="197">
        <f t="shared" si="1344"/>
        <v>0</v>
      </c>
      <c r="AQ1618" s="197">
        <f t="shared" si="1345"/>
        <v>0</v>
      </c>
      <c r="AR1618" s="197" t="str">
        <f t="shared" si="1346"/>
        <v/>
      </c>
      <c r="AS1618" s="197" t="str">
        <f t="shared" si="1347"/>
        <v/>
      </c>
      <c r="AT1618" s="197" t="str">
        <f t="shared" si="1348"/>
        <v/>
      </c>
      <c r="AU1618" s="197" t="str">
        <f t="shared" si="1349"/>
        <v/>
      </c>
      <c r="AV1618" s="199">
        <f t="shared" ca="1" si="1341"/>
        <v>2.1138421839259829</v>
      </c>
      <c r="AX1618" s="162">
        <f t="shared" si="1304"/>
        <v>0</v>
      </c>
      <c r="AY1618" s="162">
        <f t="shared" si="1305"/>
        <v>0</v>
      </c>
      <c r="AZ1618" s="162">
        <f t="shared" si="1306"/>
        <v>0</v>
      </c>
      <c r="BA1618" s="162">
        <f t="shared" si="1307"/>
        <v>0</v>
      </c>
      <c r="BB1618" s="162" t="str">
        <f t="shared" si="1308"/>
        <v/>
      </c>
      <c r="BC1618" s="162" t="str">
        <f t="shared" si="1309"/>
        <v/>
      </c>
      <c r="BD1618" s="162" t="str">
        <f t="shared" si="1310"/>
        <v/>
      </c>
      <c r="BE1618" s="162" t="str">
        <f t="shared" si="1311"/>
        <v/>
      </c>
      <c r="BG1618" s="169">
        <f t="shared" si="1338"/>
        <v>39.567368691870044</v>
      </c>
      <c r="BH1618" s="169">
        <f t="shared" ca="1" si="1339"/>
        <v>2.1562034992493411</v>
      </c>
    </row>
    <row r="1619" spans="11:60" x14ac:dyDescent="0.25">
      <c r="K1619" s="199">
        <f t="shared" si="1312"/>
        <v>39.618754884976369</v>
      </c>
      <c r="L1619" s="201">
        <f t="shared" si="1313"/>
        <v>0.3322762534286936</v>
      </c>
      <c r="M1619" s="201">
        <f t="shared" si="1314"/>
        <v>0.3350707689259152</v>
      </c>
      <c r="N1619" s="201">
        <f t="shared" si="1315"/>
        <v>0.35219569640509324</v>
      </c>
      <c r="O1619" s="201">
        <f t="shared" si="1316"/>
        <v>0.33258326221483675</v>
      </c>
      <c r="P1619" s="201" t="str">
        <f t="shared" si="1317"/>
        <v/>
      </c>
      <c r="Q1619" s="201" t="str">
        <f t="shared" si="1318"/>
        <v/>
      </c>
      <c r="R1619" s="201" t="str">
        <f t="shared" si="1319"/>
        <v/>
      </c>
      <c r="S1619" s="201" t="str">
        <f t="shared" si="1320"/>
        <v/>
      </c>
      <c r="T1619" s="199">
        <f t="shared" si="1321"/>
        <v>0</v>
      </c>
      <c r="U1619" s="199">
        <f t="shared" si="1322"/>
        <v>0</v>
      </c>
      <c r="V1619" s="199">
        <f t="shared" si="1323"/>
        <v>0</v>
      </c>
      <c r="W1619" s="199">
        <f t="shared" si="1324"/>
        <v>0</v>
      </c>
      <c r="X1619" s="199" t="str">
        <f t="shared" si="1325"/>
        <v/>
      </c>
      <c r="Y1619" s="199" t="str">
        <f t="shared" si="1326"/>
        <v/>
      </c>
      <c r="Z1619" s="199" t="str">
        <f t="shared" si="1327"/>
        <v/>
      </c>
      <c r="AA1619" s="199" t="str">
        <f t="shared" si="1328"/>
        <v/>
      </c>
      <c r="AB1619" s="201">
        <f t="shared" ca="1" si="1329"/>
        <v>2.0854761061808831</v>
      </c>
      <c r="AD1619" s="162">
        <f t="shared" si="1330"/>
        <v>0</v>
      </c>
      <c r="AE1619" s="162">
        <f t="shared" si="1331"/>
        <v>0</v>
      </c>
      <c r="AF1619" s="162">
        <f t="shared" si="1332"/>
        <v>0</v>
      </c>
      <c r="AG1619" s="162">
        <f t="shared" si="1333"/>
        <v>0</v>
      </c>
      <c r="AH1619" s="162" t="str">
        <f t="shared" si="1334"/>
        <v/>
      </c>
      <c r="AI1619" s="162" t="str">
        <f t="shared" si="1335"/>
        <v/>
      </c>
      <c r="AJ1619" s="162" t="str">
        <f t="shared" si="1336"/>
        <v/>
      </c>
      <c r="AK1619" s="162" t="str">
        <f t="shared" si="1337"/>
        <v/>
      </c>
      <c r="AM1619" s="199">
        <f t="shared" si="1340"/>
        <v>17.285080131123596</v>
      </c>
      <c r="AN1619" s="197">
        <f t="shared" si="1342"/>
        <v>0</v>
      </c>
      <c r="AO1619" s="197">
        <f t="shared" si="1343"/>
        <v>0</v>
      </c>
      <c r="AP1619" s="197">
        <f t="shared" si="1344"/>
        <v>0</v>
      </c>
      <c r="AQ1619" s="197">
        <f t="shared" si="1345"/>
        <v>0</v>
      </c>
      <c r="AR1619" s="197" t="str">
        <f t="shared" si="1346"/>
        <v/>
      </c>
      <c r="AS1619" s="197" t="str">
        <f t="shared" si="1347"/>
        <v/>
      </c>
      <c r="AT1619" s="197" t="str">
        <f t="shared" si="1348"/>
        <v/>
      </c>
      <c r="AU1619" s="197" t="str">
        <f t="shared" si="1349"/>
        <v/>
      </c>
      <c r="AV1619" s="199">
        <f t="shared" ca="1" si="1341"/>
        <v>2.1069529196239856</v>
      </c>
      <c r="AX1619" s="162">
        <f t="shared" si="1304"/>
        <v>0</v>
      </c>
      <c r="AY1619" s="162">
        <f t="shared" si="1305"/>
        <v>0</v>
      </c>
      <c r="AZ1619" s="162">
        <f t="shared" si="1306"/>
        <v>0</v>
      </c>
      <c r="BA1619" s="162">
        <f t="shared" si="1307"/>
        <v>0</v>
      </c>
      <c r="BB1619" s="162" t="str">
        <f t="shared" si="1308"/>
        <v/>
      </c>
      <c r="BC1619" s="162" t="str">
        <f t="shared" si="1309"/>
        <v/>
      </c>
      <c r="BD1619" s="162" t="str">
        <f t="shared" si="1310"/>
        <v/>
      </c>
      <c r="BE1619" s="162" t="str">
        <f t="shared" si="1311"/>
        <v/>
      </c>
      <c r="BG1619" s="169">
        <f t="shared" si="1338"/>
        <v>39.593061788423206</v>
      </c>
      <c r="BH1619" s="169">
        <f t="shared" ca="1" si="1339"/>
        <v>2.0939286975659694</v>
      </c>
    </row>
    <row r="1620" spans="11:60" x14ac:dyDescent="0.25">
      <c r="K1620" s="199">
        <f t="shared" si="1312"/>
        <v>39.644447981529531</v>
      </c>
      <c r="L1620" s="201">
        <f t="shared" si="1313"/>
        <v>0.3324917373803335</v>
      </c>
      <c r="M1620" s="201">
        <f t="shared" si="1314"/>
        <v>0.3352880651444145</v>
      </c>
      <c r="N1620" s="201">
        <f t="shared" si="1315"/>
        <v>0.3524240982834364</v>
      </c>
      <c r="O1620" s="201">
        <f t="shared" si="1316"/>
        <v>0.33279894526426268</v>
      </c>
      <c r="P1620" s="201" t="str">
        <f t="shared" si="1317"/>
        <v/>
      </c>
      <c r="Q1620" s="201" t="str">
        <f t="shared" si="1318"/>
        <v/>
      </c>
      <c r="R1620" s="201" t="str">
        <f t="shared" si="1319"/>
        <v/>
      </c>
      <c r="S1620" s="201" t="str">
        <f t="shared" si="1320"/>
        <v/>
      </c>
      <c r="T1620" s="199">
        <f t="shared" si="1321"/>
        <v>0</v>
      </c>
      <c r="U1620" s="199">
        <f t="shared" si="1322"/>
        <v>0</v>
      </c>
      <c r="V1620" s="199">
        <f t="shared" si="1323"/>
        <v>0</v>
      </c>
      <c r="W1620" s="199">
        <f t="shared" si="1324"/>
        <v>0</v>
      </c>
      <c r="X1620" s="199" t="str">
        <f t="shared" si="1325"/>
        <v/>
      </c>
      <c r="Y1620" s="199" t="str">
        <f t="shared" si="1326"/>
        <v/>
      </c>
      <c r="Z1620" s="199" t="str">
        <f t="shared" si="1327"/>
        <v/>
      </c>
      <c r="AA1620" s="199" t="str">
        <f t="shared" si="1328"/>
        <v/>
      </c>
      <c r="AB1620" s="201">
        <f t="shared" ca="1" si="1329"/>
        <v>2.0470292155501273</v>
      </c>
      <c r="AD1620" s="162">
        <f t="shared" si="1330"/>
        <v>0</v>
      </c>
      <c r="AE1620" s="162">
        <f t="shared" si="1331"/>
        <v>0</v>
      </c>
      <c r="AF1620" s="162">
        <f t="shared" si="1332"/>
        <v>0</v>
      </c>
      <c r="AG1620" s="162">
        <f t="shared" si="1333"/>
        <v>0</v>
      </c>
      <c r="AH1620" s="162" t="str">
        <f t="shared" si="1334"/>
        <v/>
      </c>
      <c r="AI1620" s="162" t="str">
        <f t="shared" si="1335"/>
        <v/>
      </c>
      <c r="AJ1620" s="162" t="str">
        <f t="shared" si="1336"/>
        <v/>
      </c>
      <c r="AK1620" s="162" t="str">
        <f t="shared" si="1337"/>
        <v/>
      </c>
      <c r="AM1620" s="199">
        <f t="shared" si="1340"/>
        <v>17.296296925498108</v>
      </c>
      <c r="AN1620" s="197">
        <f t="shared" si="1342"/>
        <v>0</v>
      </c>
      <c r="AO1620" s="197">
        <f t="shared" si="1343"/>
        <v>0</v>
      </c>
      <c r="AP1620" s="197">
        <f t="shared" si="1344"/>
        <v>0</v>
      </c>
      <c r="AQ1620" s="197">
        <f t="shared" si="1345"/>
        <v>0</v>
      </c>
      <c r="AR1620" s="197" t="str">
        <f t="shared" si="1346"/>
        <v/>
      </c>
      <c r="AS1620" s="197" t="str">
        <f t="shared" si="1347"/>
        <v/>
      </c>
      <c r="AT1620" s="197" t="str">
        <f t="shared" si="1348"/>
        <v/>
      </c>
      <c r="AU1620" s="197" t="str">
        <f t="shared" si="1349"/>
        <v/>
      </c>
      <c r="AV1620" s="199">
        <f t="shared" ca="1" si="1341"/>
        <v>2.0891452001295665</v>
      </c>
      <c r="AX1620" s="162">
        <f t="shared" si="1304"/>
        <v>0</v>
      </c>
      <c r="AY1620" s="162">
        <f t="shared" si="1305"/>
        <v>0</v>
      </c>
      <c r="AZ1620" s="162">
        <f t="shared" si="1306"/>
        <v>0</v>
      </c>
      <c r="BA1620" s="162">
        <f t="shared" si="1307"/>
        <v>0</v>
      </c>
      <c r="BB1620" s="162" t="str">
        <f t="shared" si="1308"/>
        <v/>
      </c>
      <c r="BC1620" s="162" t="str">
        <f t="shared" si="1309"/>
        <v/>
      </c>
      <c r="BD1620" s="162" t="str">
        <f t="shared" si="1310"/>
        <v/>
      </c>
      <c r="BE1620" s="162" t="str">
        <f t="shared" si="1311"/>
        <v/>
      </c>
      <c r="BG1620" s="169">
        <f t="shared" si="1338"/>
        <v>39.618754884976369</v>
      </c>
      <c r="BH1620" s="169">
        <f t="shared" ca="1" si="1339"/>
        <v>2.0854761061808831</v>
      </c>
    </row>
    <row r="1621" spans="11:60" x14ac:dyDescent="0.25">
      <c r="K1621" s="199">
        <f t="shared" si="1312"/>
        <v>39.670141078082693</v>
      </c>
      <c r="L1621" s="201">
        <f t="shared" si="1313"/>
        <v>0.33270722133197339</v>
      </c>
      <c r="M1621" s="201">
        <f t="shared" si="1314"/>
        <v>0.33550536136291381</v>
      </c>
      <c r="N1621" s="201">
        <f t="shared" si="1315"/>
        <v>0.35265250016177951</v>
      </c>
      <c r="O1621" s="201">
        <f t="shared" si="1316"/>
        <v>0.33301462831368867</v>
      </c>
      <c r="P1621" s="201" t="str">
        <f t="shared" si="1317"/>
        <v/>
      </c>
      <c r="Q1621" s="201" t="str">
        <f t="shared" si="1318"/>
        <v/>
      </c>
      <c r="R1621" s="201" t="str">
        <f t="shared" si="1319"/>
        <v/>
      </c>
      <c r="S1621" s="201" t="str">
        <f t="shared" si="1320"/>
        <v/>
      </c>
      <c r="T1621" s="199">
        <f t="shared" si="1321"/>
        <v>0</v>
      </c>
      <c r="U1621" s="199">
        <f t="shared" si="1322"/>
        <v>0</v>
      </c>
      <c r="V1621" s="199">
        <f t="shared" si="1323"/>
        <v>0</v>
      </c>
      <c r="W1621" s="199">
        <f t="shared" si="1324"/>
        <v>0</v>
      </c>
      <c r="X1621" s="199" t="str">
        <f t="shared" si="1325"/>
        <v/>
      </c>
      <c r="Y1621" s="199" t="str">
        <f t="shared" si="1326"/>
        <v/>
      </c>
      <c r="Z1621" s="199" t="str">
        <f t="shared" si="1327"/>
        <v/>
      </c>
      <c r="AA1621" s="199" t="str">
        <f t="shared" si="1328"/>
        <v/>
      </c>
      <c r="AB1621" s="201">
        <f t="shared" ca="1" si="1329"/>
        <v>2.1550588926918022</v>
      </c>
      <c r="AD1621" s="162">
        <f t="shared" si="1330"/>
        <v>0</v>
      </c>
      <c r="AE1621" s="162">
        <f t="shared" si="1331"/>
        <v>0</v>
      </c>
      <c r="AF1621" s="162">
        <f t="shared" si="1332"/>
        <v>0</v>
      </c>
      <c r="AG1621" s="162">
        <f t="shared" si="1333"/>
        <v>0</v>
      </c>
      <c r="AH1621" s="162" t="str">
        <f t="shared" si="1334"/>
        <v/>
      </c>
      <c r="AI1621" s="162" t="str">
        <f t="shared" si="1335"/>
        <v/>
      </c>
      <c r="AJ1621" s="162" t="str">
        <f t="shared" si="1336"/>
        <v/>
      </c>
      <c r="AK1621" s="162" t="str">
        <f t="shared" si="1337"/>
        <v/>
      </c>
      <c r="AM1621" s="199">
        <f t="shared" si="1340"/>
        <v>17.30751371987262</v>
      </c>
      <c r="AN1621" s="197">
        <f t="shared" si="1342"/>
        <v>0</v>
      </c>
      <c r="AO1621" s="197">
        <f t="shared" si="1343"/>
        <v>0</v>
      </c>
      <c r="AP1621" s="197">
        <f t="shared" si="1344"/>
        <v>0</v>
      </c>
      <c r="AQ1621" s="197">
        <f t="shared" si="1345"/>
        <v>0</v>
      </c>
      <c r="AR1621" s="197" t="str">
        <f t="shared" si="1346"/>
        <v/>
      </c>
      <c r="AS1621" s="197" t="str">
        <f t="shared" si="1347"/>
        <v/>
      </c>
      <c r="AT1621" s="197" t="str">
        <f t="shared" si="1348"/>
        <v/>
      </c>
      <c r="AU1621" s="197" t="str">
        <f t="shared" si="1349"/>
        <v/>
      </c>
      <c r="AV1621" s="199">
        <f t="shared" ca="1" si="1341"/>
        <v>2.1098674654325746</v>
      </c>
      <c r="AX1621" s="162">
        <f t="shared" si="1304"/>
        <v>0</v>
      </c>
      <c r="AY1621" s="162">
        <f t="shared" si="1305"/>
        <v>0</v>
      </c>
      <c r="AZ1621" s="162">
        <f t="shared" si="1306"/>
        <v>0</v>
      </c>
      <c r="BA1621" s="162">
        <f t="shared" si="1307"/>
        <v>0</v>
      </c>
      <c r="BB1621" s="162" t="str">
        <f t="shared" si="1308"/>
        <v/>
      </c>
      <c r="BC1621" s="162" t="str">
        <f t="shared" si="1309"/>
        <v/>
      </c>
      <c r="BD1621" s="162" t="str">
        <f t="shared" si="1310"/>
        <v/>
      </c>
      <c r="BE1621" s="162" t="str">
        <f t="shared" si="1311"/>
        <v/>
      </c>
      <c r="BG1621" s="169">
        <f t="shared" si="1338"/>
        <v>39.644447981529531</v>
      </c>
      <c r="BH1621" s="169">
        <f t="shared" ca="1" si="1339"/>
        <v>2.0470292155501273</v>
      </c>
    </row>
    <row r="1622" spans="11:60" x14ac:dyDescent="0.25">
      <c r="K1622" s="199">
        <f t="shared" si="1312"/>
        <v>39.695834174635856</v>
      </c>
      <c r="L1622" s="201">
        <f t="shared" si="1313"/>
        <v>0.33292270528361328</v>
      </c>
      <c r="M1622" s="201">
        <f t="shared" si="1314"/>
        <v>0.33572265758141312</v>
      </c>
      <c r="N1622" s="201">
        <f t="shared" si="1315"/>
        <v>0.35288090204012262</v>
      </c>
      <c r="O1622" s="201">
        <f t="shared" si="1316"/>
        <v>0.3332303113631146</v>
      </c>
      <c r="P1622" s="201" t="str">
        <f t="shared" si="1317"/>
        <v/>
      </c>
      <c r="Q1622" s="201" t="str">
        <f t="shared" si="1318"/>
        <v/>
      </c>
      <c r="R1622" s="201" t="str">
        <f t="shared" si="1319"/>
        <v/>
      </c>
      <c r="S1622" s="201" t="str">
        <f t="shared" si="1320"/>
        <v/>
      </c>
      <c r="T1622" s="199">
        <f t="shared" si="1321"/>
        <v>0</v>
      </c>
      <c r="U1622" s="199">
        <f t="shared" si="1322"/>
        <v>0</v>
      </c>
      <c r="V1622" s="199">
        <f t="shared" si="1323"/>
        <v>0</v>
      </c>
      <c r="W1622" s="199">
        <f t="shared" si="1324"/>
        <v>0</v>
      </c>
      <c r="X1622" s="199" t="str">
        <f t="shared" si="1325"/>
        <v/>
      </c>
      <c r="Y1622" s="199" t="str">
        <f t="shared" si="1326"/>
        <v/>
      </c>
      <c r="Z1622" s="199" t="str">
        <f t="shared" si="1327"/>
        <v/>
      </c>
      <c r="AA1622" s="199" t="str">
        <f t="shared" si="1328"/>
        <v/>
      </c>
      <c r="AB1622" s="201">
        <f t="shared" ca="1" si="1329"/>
        <v>2.0617919990205413</v>
      </c>
      <c r="AD1622" s="162">
        <f t="shared" si="1330"/>
        <v>0</v>
      </c>
      <c r="AE1622" s="162">
        <f t="shared" si="1331"/>
        <v>0</v>
      </c>
      <c r="AF1622" s="162">
        <f t="shared" si="1332"/>
        <v>0</v>
      </c>
      <c r="AG1622" s="162">
        <f t="shared" si="1333"/>
        <v>0</v>
      </c>
      <c r="AH1622" s="162" t="str">
        <f t="shared" si="1334"/>
        <v/>
      </c>
      <c r="AI1622" s="162" t="str">
        <f t="shared" si="1335"/>
        <v/>
      </c>
      <c r="AJ1622" s="162" t="str">
        <f t="shared" si="1336"/>
        <v/>
      </c>
      <c r="AK1622" s="162" t="str">
        <f t="shared" si="1337"/>
        <v/>
      </c>
      <c r="AM1622" s="199">
        <f t="shared" si="1340"/>
        <v>17.318730514247132</v>
      </c>
      <c r="AN1622" s="197">
        <f t="shared" si="1342"/>
        <v>0</v>
      </c>
      <c r="AO1622" s="197">
        <f t="shared" si="1343"/>
        <v>0</v>
      </c>
      <c r="AP1622" s="197">
        <f t="shared" si="1344"/>
        <v>0</v>
      </c>
      <c r="AQ1622" s="197">
        <f t="shared" si="1345"/>
        <v>0</v>
      </c>
      <c r="AR1622" s="197" t="str">
        <f t="shared" si="1346"/>
        <v/>
      </c>
      <c r="AS1622" s="197" t="str">
        <f t="shared" si="1347"/>
        <v/>
      </c>
      <c r="AT1622" s="197" t="str">
        <f t="shared" si="1348"/>
        <v/>
      </c>
      <c r="AU1622" s="197" t="str">
        <f t="shared" si="1349"/>
        <v/>
      </c>
      <c r="AV1622" s="199">
        <f t="shared" ca="1" si="1341"/>
        <v>2.0498137469595519</v>
      </c>
      <c r="AX1622" s="162">
        <f t="shared" si="1304"/>
        <v>0</v>
      </c>
      <c r="AY1622" s="162">
        <f t="shared" si="1305"/>
        <v>0</v>
      </c>
      <c r="AZ1622" s="162">
        <f t="shared" si="1306"/>
        <v>0</v>
      </c>
      <c r="BA1622" s="162">
        <f t="shared" si="1307"/>
        <v>0</v>
      </c>
      <c r="BB1622" s="162" t="str">
        <f t="shared" si="1308"/>
        <v/>
      </c>
      <c r="BC1622" s="162" t="str">
        <f t="shared" si="1309"/>
        <v/>
      </c>
      <c r="BD1622" s="162" t="str">
        <f t="shared" si="1310"/>
        <v/>
      </c>
      <c r="BE1622" s="162" t="str">
        <f t="shared" si="1311"/>
        <v/>
      </c>
      <c r="BG1622" s="169">
        <f t="shared" si="1338"/>
        <v>39.670141078082693</v>
      </c>
      <c r="BH1622" s="169">
        <f t="shared" ca="1" si="1339"/>
        <v>2.1550588926918022</v>
      </c>
    </row>
    <row r="1623" spans="11:60" x14ac:dyDescent="0.25">
      <c r="K1623" s="199">
        <f t="shared" si="1312"/>
        <v>39.721527271189018</v>
      </c>
      <c r="L1623" s="201">
        <f t="shared" si="1313"/>
        <v>0.33313818923525312</v>
      </c>
      <c r="M1623" s="201">
        <f t="shared" si="1314"/>
        <v>0.33593995379991237</v>
      </c>
      <c r="N1623" s="201">
        <f t="shared" si="1315"/>
        <v>0.35310930391846573</v>
      </c>
      <c r="O1623" s="201">
        <f t="shared" si="1316"/>
        <v>0.33344599441254058</v>
      </c>
      <c r="P1623" s="201" t="str">
        <f t="shared" si="1317"/>
        <v/>
      </c>
      <c r="Q1623" s="201" t="str">
        <f t="shared" si="1318"/>
        <v/>
      </c>
      <c r="R1623" s="201" t="str">
        <f t="shared" si="1319"/>
        <v/>
      </c>
      <c r="S1623" s="201" t="str">
        <f t="shared" si="1320"/>
        <v/>
      </c>
      <c r="T1623" s="199">
        <f t="shared" si="1321"/>
        <v>0</v>
      </c>
      <c r="U1623" s="199">
        <f t="shared" si="1322"/>
        <v>0</v>
      </c>
      <c r="V1623" s="199">
        <f t="shared" si="1323"/>
        <v>0</v>
      </c>
      <c r="W1623" s="199">
        <f t="shared" si="1324"/>
        <v>0</v>
      </c>
      <c r="X1623" s="199" t="str">
        <f t="shared" si="1325"/>
        <v/>
      </c>
      <c r="Y1623" s="199" t="str">
        <f t="shared" si="1326"/>
        <v/>
      </c>
      <c r="Z1623" s="199" t="str">
        <f t="shared" si="1327"/>
        <v/>
      </c>
      <c r="AA1623" s="199" t="str">
        <f t="shared" si="1328"/>
        <v/>
      </c>
      <c r="AB1623" s="201">
        <f t="shared" ca="1" si="1329"/>
        <v>2.0576625703712423</v>
      </c>
      <c r="AD1623" s="162">
        <f t="shared" si="1330"/>
        <v>0</v>
      </c>
      <c r="AE1623" s="162">
        <f t="shared" si="1331"/>
        <v>0</v>
      </c>
      <c r="AF1623" s="162">
        <f t="shared" si="1332"/>
        <v>0</v>
      </c>
      <c r="AG1623" s="162">
        <f t="shared" si="1333"/>
        <v>0</v>
      </c>
      <c r="AH1623" s="162" t="str">
        <f t="shared" si="1334"/>
        <v/>
      </c>
      <c r="AI1623" s="162" t="str">
        <f t="shared" si="1335"/>
        <v/>
      </c>
      <c r="AJ1623" s="162" t="str">
        <f t="shared" si="1336"/>
        <v/>
      </c>
      <c r="AK1623" s="162" t="str">
        <f t="shared" si="1337"/>
        <v/>
      </c>
      <c r="AM1623" s="199">
        <f t="shared" si="1340"/>
        <v>17.329947308621644</v>
      </c>
      <c r="AN1623" s="197">
        <f t="shared" si="1342"/>
        <v>0</v>
      </c>
      <c r="AO1623" s="197">
        <f t="shared" si="1343"/>
        <v>0</v>
      </c>
      <c r="AP1623" s="197">
        <f t="shared" si="1344"/>
        <v>0</v>
      </c>
      <c r="AQ1623" s="197">
        <f t="shared" si="1345"/>
        <v>0</v>
      </c>
      <c r="AR1623" s="197" t="str">
        <f t="shared" si="1346"/>
        <v/>
      </c>
      <c r="AS1623" s="197" t="str">
        <f t="shared" si="1347"/>
        <v/>
      </c>
      <c r="AT1623" s="197" t="str">
        <f t="shared" si="1348"/>
        <v/>
      </c>
      <c r="AU1623" s="197" t="str">
        <f t="shared" si="1349"/>
        <v/>
      </c>
      <c r="AV1623" s="199">
        <f t="shared" ca="1" si="1341"/>
        <v>2.0850698583840797</v>
      </c>
      <c r="AX1623" s="162">
        <f t="shared" si="1304"/>
        <v>0</v>
      </c>
      <c r="AY1623" s="162">
        <f t="shared" si="1305"/>
        <v>0</v>
      </c>
      <c r="AZ1623" s="162">
        <f t="shared" si="1306"/>
        <v>0</v>
      </c>
      <c r="BA1623" s="162">
        <f t="shared" si="1307"/>
        <v>0</v>
      </c>
      <c r="BB1623" s="162" t="str">
        <f t="shared" si="1308"/>
        <v/>
      </c>
      <c r="BC1623" s="162" t="str">
        <f t="shared" si="1309"/>
        <v/>
      </c>
      <c r="BD1623" s="162" t="str">
        <f t="shared" si="1310"/>
        <v/>
      </c>
      <c r="BE1623" s="162" t="str">
        <f t="shared" si="1311"/>
        <v/>
      </c>
      <c r="BG1623" s="169">
        <f t="shared" si="1338"/>
        <v>39.695834174635856</v>
      </c>
      <c r="BH1623" s="169">
        <f t="shared" ca="1" si="1339"/>
        <v>2.0617919990205413</v>
      </c>
    </row>
    <row r="1624" spans="11:60" x14ac:dyDescent="0.25">
      <c r="K1624" s="199">
        <f t="shared" si="1312"/>
        <v>39.74722036774218</v>
      </c>
      <c r="L1624" s="201">
        <f t="shared" si="1313"/>
        <v>0.33335367318689302</v>
      </c>
      <c r="M1624" s="201">
        <f t="shared" si="1314"/>
        <v>0.33615725001841168</v>
      </c>
      <c r="N1624" s="201">
        <f t="shared" si="1315"/>
        <v>0.3533377057968089</v>
      </c>
      <c r="O1624" s="201">
        <f t="shared" si="1316"/>
        <v>0.33366167746196651</v>
      </c>
      <c r="P1624" s="201" t="str">
        <f t="shared" si="1317"/>
        <v/>
      </c>
      <c r="Q1624" s="201" t="str">
        <f t="shared" si="1318"/>
        <v/>
      </c>
      <c r="R1624" s="201" t="str">
        <f t="shared" si="1319"/>
        <v/>
      </c>
      <c r="S1624" s="201" t="str">
        <f t="shared" si="1320"/>
        <v/>
      </c>
      <c r="T1624" s="199">
        <f t="shared" si="1321"/>
        <v>0</v>
      </c>
      <c r="U1624" s="199">
        <f t="shared" si="1322"/>
        <v>0</v>
      </c>
      <c r="V1624" s="199">
        <f t="shared" si="1323"/>
        <v>0</v>
      </c>
      <c r="W1624" s="199">
        <f t="shared" si="1324"/>
        <v>0</v>
      </c>
      <c r="X1624" s="199" t="str">
        <f t="shared" si="1325"/>
        <v/>
      </c>
      <c r="Y1624" s="199" t="str">
        <f t="shared" si="1326"/>
        <v/>
      </c>
      <c r="Z1624" s="199" t="str">
        <f t="shared" si="1327"/>
        <v/>
      </c>
      <c r="AA1624" s="199" t="str">
        <f t="shared" si="1328"/>
        <v/>
      </c>
      <c r="AB1624" s="201">
        <f t="shared" ca="1" si="1329"/>
        <v>2.0017575515585708</v>
      </c>
      <c r="AD1624" s="162">
        <f t="shared" si="1330"/>
        <v>0</v>
      </c>
      <c r="AE1624" s="162">
        <f t="shared" si="1331"/>
        <v>0</v>
      </c>
      <c r="AF1624" s="162">
        <f t="shared" si="1332"/>
        <v>0</v>
      </c>
      <c r="AG1624" s="162">
        <f t="shared" si="1333"/>
        <v>0</v>
      </c>
      <c r="AH1624" s="162" t="str">
        <f t="shared" si="1334"/>
        <v/>
      </c>
      <c r="AI1624" s="162" t="str">
        <f t="shared" si="1335"/>
        <v/>
      </c>
      <c r="AJ1624" s="162" t="str">
        <f t="shared" si="1336"/>
        <v/>
      </c>
      <c r="AK1624" s="162" t="str">
        <f t="shared" si="1337"/>
        <v/>
      </c>
      <c r="AM1624" s="199">
        <f t="shared" si="1340"/>
        <v>17.341164102996157</v>
      </c>
      <c r="AN1624" s="197">
        <f t="shared" si="1342"/>
        <v>0</v>
      </c>
      <c r="AO1624" s="197">
        <f t="shared" si="1343"/>
        <v>0</v>
      </c>
      <c r="AP1624" s="197">
        <f t="shared" si="1344"/>
        <v>0</v>
      </c>
      <c r="AQ1624" s="197">
        <f t="shared" si="1345"/>
        <v>0</v>
      </c>
      <c r="AR1624" s="197" t="str">
        <f t="shared" si="1346"/>
        <v/>
      </c>
      <c r="AS1624" s="197" t="str">
        <f t="shared" si="1347"/>
        <v/>
      </c>
      <c r="AT1624" s="197" t="str">
        <f t="shared" si="1348"/>
        <v/>
      </c>
      <c r="AU1624" s="197" t="str">
        <f t="shared" si="1349"/>
        <v/>
      </c>
      <c r="AV1624" s="199">
        <f t="shared" ca="1" si="1341"/>
        <v>2.1117642797330816</v>
      </c>
      <c r="AX1624" s="162">
        <f t="shared" si="1304"/>
        <v>0</v>
      </c>
      <c r="AY1624" s="162">
        <f t="shared" si="1305"/>
        <v>0</v>
      </c>
      <c r="AZ1624" s="162">
        <f t="shared" si="1306"/>
        <v>0</v>
      </c>
      <c r="BA1624" s="162">
        <f t="shared" si="1307"/>
        <v>0</v>
      </c>
      <c r="BB1624" s="162" t="str">
        <f t="shared" si="1308"/>
        <v/>
      </c>
      <c r="BC1624" s="162" t="str">
        <f t="shared" si="1309"/>
        <v/>
      </c>
      <c r="BD1624" s="162" t="str">
        <f t="shared" si="1310"/>
        <v/>
      </c>
      <c r="BE1624" s="162" t="str">
        <f t="shared" si="1311"/>
        <v/>
      </c>
      <c r="BG1624" s="169">
        <f t="shared" si="1338"/>
        <v>39.721527271189018</v>
      </c>
      <c r="BH1624" s="169">
        <f t="shared" ca="1" si="1339"/>
        <v>2.0576625703712423</v>
      </c>
    </row>
    <row r="1625" spans="11:60" x14ac:dyDescent="0.25">
      <c r="K1625" s="199">
        <f t="shared" si="1312"/>
        <v>39.772913464295343</v>
      </c>
      <c r="L1625" s="201">
        <f t="shared" si="1313"/>
        <v>0.33356915713853291</v>
      </c>
      <c r="M1625" s="201">
        <f t="shared" si="1314"/>
        <v>0.33637454623691099</v>
      </c>
      <c r="N1625" s="201">
        <f t="shared" si="1315"/>
        <v>0.35356610767515201</v>
      </c>
      <c r="O1625" s="201">
        <f t="shared" si="1316"/>
        <v>0.3338773605113925</v>
      </c>
      <c r="P1625" s="201" t="str">
        <f t="shared" si="1317"/>
        <v/>
      </c>
      <c r="Q1625" s="201" t="str">
        <f t="shared" si="1318"/>
        <v/>
      </c>
      <c r="R1625" s="201" t="str">
        <f t="shared" si="1319"/>
        <v/>
      </c>
      <c r="S1625" s="201" t="str">
        <f t="shared" si="1320"/>
        <v/>
      </c>
      <c r="T1625" s="199">
        <f t="shared" si="1321"/>
        <v>0</v>
      </c>
      <c r="U1625" s="199">
        <f t="shared" si="1322"/>
        <v>0</v>
      </c>
      <c r="V1625" s="199">
        <f t="shared" si="1323"/>
        <v>0</v>
      </c>
      <c r="W1625" s="199">
        <f t="shared" si="1324"/>
        <v>0</v>
      </c>
      <c r="X1625" s="199" t="str">
        <f t="shared" si="1325"/>
        <v/>
      </c>
      <c r="Y1625" s="199" t="str">
        <f t="shared" si="1326"/>
        <v/>
      </c>
      <c r="Z1625" s="199" t="str">
        <f t="shared" si="1327"/>
        <v/>
      </c>
      <c r="AA1625" s="199" t="str">
        <f t="shared" si="1328"/>
        <v/>
      </c>
      <c r="AB1625" s="201">
        <f t="shared" ca="1" si="1329"/>
        <v>2.159532893638469</v>
      </c>
      <c r="AD1625" s="162">
        <f t="shared" si="1330"/>
        <v>0</v>
      </c>
      <c r="AE1625" s="162">
        <f t="shared" si="1331"/>
        <v>0</v>
      </c>
      <c r="AF1625" s="162">
        <f t="shared" si="1332"/>
        <v>0</v>
      </c>
      <c r="AG1625" s="162">
        <f t="shared" si="1333"/>
        <v>0</v>
      </c>
      <c r="AH1625" s="162" t="str">
        <f t="shared" si="1334"/>
        <v/>
      </c>
      <c r="AI1625" s="162" t="str">
        <f t="shared" si="1335"/>
        <v/>
      </c>
      <c r="AJ1625" s="162" t="str">
        <f t="shared" si="1336"/>
        <v/>
      </c>
      <c r="AK1625" s="162" t="str">
        <f t="shared" si="1337"/>
        <v/>
      </c>
      <c r="AM1625" s="199">
        <f t="shared" si="1340"/>
        <v>17.352380897370669</v>
      </c>
      <c r="AN1625" s="197">
        <f t="shared" si="1342"/>
        <v>0</v>
      </c>
      <c r="AO1625" s="197">
        <f t="shared" si="1343"/>
        <v>0</v>
      </c>
      <c r="AP1625" s="197">
        <f t="shared" si="1344"/>
        <v>0</v>
      </c>
      <c r="AQ1625" s="197">
        <f t="shared" si="1345"/>
        <v>0</v>
      </c>
      <c r="AR1625" s="197" t="str">
        <f t="shared" si="1346"/>
        <v/>
      </c>
      <c r="AS1625" s="197" t="str">
        <f t="shared" si="1347"/>
        <v/>
      </c>
      <c r="AT1625" s="197" t="str">
        <f t="shared" si="1348"/>
        <v/>
      </c>
      <c r="AU1625" s="197" t="str">
        <f t="shared" si="1349"/>
        <v/>
      </c>
      <c r="AV1625" s="199">
        <f t="shared" ca="1" si="1341"/>
        <v>2.0567190496037098</v>
      </c>
      <c r="AX1625" s="162">
        <f t="shared" si="1304"/>
        <v>0</v>
      </c>
      <c r="AY1625" s="162">
        <f t="shared" si="1305"/>
        <v>0</v>
      </c>
      <c r="AZ1625" s="162">
        <f t="shared" si="1306"/>
        <v>0</v>
      </c>
      <c r="BA1625" s="162">
        <f t="shared" si="1307"/>
        <v>0</v>
      </c>
      <c r="BB1625" s="162" t="str">
        <f t="shared" si="1308"/>
        <v/>
      </c>
      <c r="BC1625" s="162" t="str">
        <f t="shared" si="1309"/>
        <v/>
      </c>
      <c r="BD1625" s="162" t="str">
        <f t="shared" si="1310"/>
        <v/>
      </c>
      <c r="BE1625" s="162" t="str">
        <f t="shared" si="1311"/>
        <v/>
      </c>
      <c r="BG1625" s="169">
        <f t="shared" si="1338"/>
        <v>39.74722036774218</v>
      </c>
      <c r="BH1625" s="169">
        <f t="shared" ca="1" si="1339"/>
        <v>2.0017575515585708</v>
      </c>
    </row>
    <row r="1626" spans="11:60" x14ac:dyDescent="0.25">
      <c r="K1626" s="199">
        <f t="shared" si="1312"/>
        <v>39.798606560848505</v>
      </c>
      <c r="L1626" s="201">
        <f t="shared" si="1313"/>
        <v>0.33378464109017275</v>
      </c>
      <c r="M1626" s="201">
        <f t="shared" si="1314"/>
        <v>0.3365918424554103</v>
      </c>
      <c r="N1626" s="201">
        <f t="shared" si="1315"/>
        <v>0.35379450955349512</v>
      </c>
      <c r="O1626" s="201">
        <f t="shared" si="1316"/>
        <v>0.33409304356081848</v>
      </c>
      <c r="P1626" s="201" t="str">
        <f t="shared" si="1317"/>
        <v/>
      </c>
      <c r="Q1626" s="201" t="str">
        <f t="shared" si="1318"/>
        <v/>
      </c>
      <c r="R1626" s="201" t="str">
        <f t="shared" si="1319"/>
        <v/>
      </c>
      <c r="S1626" s="201" t="str">
        <f t="shared" si="1320"/>
        <v/>
      </c>
      <c r="T1626" s="199">
        <f t="shared" si="1321"/>
        <v>0</v>
      </c>
      <c r="U1626" s="199">
        <f t="shared" si="1322"/>
        <v>0</v>
      </c>
      <c r="V1626" s="199">
        <f t="shared" si="1323"/>
        <v>0</v>
      </c>
      <c r="W1626" s="199">
        <f t="shared" si="1324"/>
        <v>0</v>
      </c>
      <c r="X1626" s="199" t="str">
        <f t="shared" si="1325"/>
        <v/>
      </c>
      <c r="Y1626" s="199" t="str">
        <f t="shared" si="1326"/>
        <v/>
      </c>
      <c r="Z1626" s="199" t="str">
        <f t="shared" si="1327"/>
        <v/>
      </c>
      <c r="AA1626" s="199" t="str">
        <f t="shared" si="1328"/>
        <v/>
      </c>
      <c r="AB1626" s="201">
        <f t="shared" ca="1" si="1329"/>
        <v>2.1327849633025551</v>
      </c>
      <c r="AD1626" s="162">
        <f t="shared" si="1330"/>
        <v>0</v>
      </c>
      <c r="AE1626" s="162">
        <f t="shared" si="1331"/>
        <v>0</v>
      </c>
      <c r="AF1626" s="162">
        <f t="shared" si="1332"/>
        <v>0</v>
      </c>
      <c r="AG1626" s="162">
        <f t="shared" si="1333"/>
        <v>0</v>
      </c>
      <c r="AH1626" s="162" t="str">
        <f t="shared" si="1334"/>
        <v/>
      </c>
      <c r="AI1626" s="162" t="str">
        <f t="shared" si="1335"/>
        <v/>
      </c>
      <c r="AJ1626" s="162" t="str">
        <f t="shared" si="1336"/>
        <v/>
      </c>
      <c r="AK1626" s="162" t="str">
        <f t="shared" si="1337"/>
        <v/>
      </c>
      <c r="AM1626" s="199">
        <f t="shared" si="1340"/>
        <v>17.363597691745181</v>
      </c>
      <c r="AN1626" s="197">
        <f t="shared" si="1342"/>
        <v>0</v>
      </c>
      <c r="AO1626" s="197">
        <f t="shared" si="1343"/>
        <v>0</v>
      </c>
      <c r="AP1626" s="197">
        <f t="shared" si="1344"/>
        <v>0</v>
      </c>
      <c r="AQ1626" s="197">
        <f t="shared" si="1345"/>
        <v>0</v>
      </c>
      <c r="AR1626" s="197" t="str">
        <f t="shared" si="1346"/>
        <v/>
      </c>
      <c r="AS1626" s="197" t="str">
        <f t="shared" si="1347"/>
        <v/>
      </c>
      <c r="AT1626" s="197" t="str">
        <f t="shared" si="1348"/>
        <v/>
      </c>
      <c r="AU1626" s="197" t="str">
        <f t="shared" si="1349"/>
        <v/>
      </c>
      <c r="AV1626" s="199">
        <f t="shared" ca="1" si="1341"/>
        <v>2.1653274869197117</v>
      </c>
      <c r="AX1626" s="162">
        <f t="shared" si="1304"/>
        <v>0</v>
      </c>
      <c r="AY1626" s="162">
        <f t="shared" si="1305"/>
        <v>0</v>
      </c>
      <c r="AZ1626" s="162">
        <f t="shared" si="1306"/>
        <v>0</v>
      </c>
      <c r="BA1626" s="162">
        <f t="shared" si="1307"/>
        <v>0</v>
      </c>
      <c r="BB1626" s="162" t="str">
        <f t="shared" si="1308"/>
        <v/>
      </c>
      <c r="BC1626" s="162" t="str">
        <f t="shared" si="1309"/>
        <v/>
      </c>
      <c r="BD1626" s="162" t="str">
        <f t="shared" si="1310"/>
        <v/>
      </c>
      <c r="BE1626" s="162" t="str">
        <f t="shared" si="1311"/>
        <v/>
      </c>
      <c r="BG1626" s="169">
        <f t="shared" si="1338"/>
        <v>39.772913464295343</v>
      </c>
      <c r="BH1626" s="169">
        <f t="shared" ca="1" si="1339"/>
        <v>2.159532893638469</v>
      </c>
    </row>
    <row r="1627" spans="11:60" x14ac:dyDescent="0.25">
      <c r="K1627" s="199">
        <f t="shared" si="1312"/>
        <v>39.824299657401667</v>
      </c>
      <c r="L1627" s="201">
        <f t="shared" si="1313"/>
        <v>0.33400012504181265</v>
      </c>
      <c r="M1627" s="201">
        <f t="shared" si="1314"/>
        <v>0.3368091386739096</v>
      </c>
      <c r="N1627" s="201">
        <f t="shared" si="1315"/>
        <v>0.35402291143183823</v>
      </c>
      <c r="O1627" s="201">
        <f t="shared" si="1316"/>
        <v>0.33430872661024447</v>
      </c>
      <c r="P1627" s="201" t="str">
        <f t="shared" si="1317"/>
        <v/>
      </c>
      <c r="Q1627" s="201" t="str">
        <f t="shared" si="1318"/>
        <v/>
      </c>
      <c r="R1627" s="201" t="str">
        <f t="shared" si="1319"/>
        <v/>
      </c>
      <c r="S1627" s="201" t="str">
        <f t="shared" si="1320"/>
        <v/>
      </c>
      <c r="T1627" s="199">
        <f t="shared" si="1321"/>
        <v>0</v>
      </c>
      <c r="U1627" s="199">
        <f t="shared" si="1322"/>
        <v>0</v>
      </c>
      <c r="V1627" s="199">
        <f t="shared" si="1323"/>
        <v>0</v>
      </c>
      <c r="W1627" s="199">
        <f t="shared" si="1324"/>
        <v>0</v>
      </c>
      <c r="X1627" s="199" t="str">
        <f t="shared" si="1325"/>
        <v/>
      </c>
      <c r="Y1627" s="199" t="str">
        <f t="shared" si="1326"/>
        <v/>
      </c>
      <c r="Z1627" s="199" t="str">
        <f t="shared" si="1327"/>
        <v/>
      </c>
      <c r="AA1627" s="199" t="str">
        <f t="shared" si="1328"/>
        <v/>
      </c>
      <c r="AB1627" s="201">
        <f t="shared" ca="1" si="1329"/>
        <v>2.1108668672376298</v>
      </c>
      <c r="AD1627" s="162">
        <f t="shared" si="1330"/>
        <v>0</v>
      </c>
      <c r="AE1627" s="162">
        <f t="shared" si="1331"/>
        <v>0</v>
      </c>
      <c r="AF1627" s="162">
        <f t="shared" si="1332"/>
        <v>0</v>
      </c>
      <c r="AG1627" s="162">
        <f t="shared" si="1333"/>
        <v>0</v>
      </c>
      <c r="AH1627" s="162" t="str">
        <f t="shared" si="1334"/>
        <v/>
      </c>
      <c r="AI1627" s="162" t="str">
        <f t="shared" si="1335"/>
        <v/>
      </c>
      <c r="AJ1627" s="162" t="str">
        <f t="shared" si="1336"/>
        <v/>
      </c>
      <c r="AK1627" s="162" t="str">
        <f t="shared" si="1337"/>
        <v/>
      </c>
      <c r="AM1627" s="199">
        <f t="shared" si="1340"/>
        <v>17.374814486119693</v>
      </c>
      <c r="AN1627" s="197">
        <f t="shared" si="1342"/>
        <v>0</v>
      </c>
      <c r="AO1627" s="197">
        <f t="shared" si="1343"/>
        <v>0</v>
      </c>
      <c r="AP1627" s="197">
        <f t="shared" si="1344"/>
        <v>0</v>
      </c>
      <c r="AQ1627" s="197">
        <f t="shared" si="1345"/>
        <v>0</v>
      </c>
      <c r="AR1627" s="197" t="str">
        <f t="shared" si="1346"/>
        <v/>
      </c>
      <c r="AS1627" s="197" t="str">
        <f t="shared" si="1347"/>
        <v/>
      </c>
      <c r="AT1627" s="197" t="str">
        <f t="shared" si="1348"/>
        <v/>
      </c>
      <c r="AU1627" s="197" t="str">
        <f t="shared" si="1349"/>
        <v/>
      </c>
      <c r="AV1627" s="199">
        <f t="shared" ca="1" si="1341"/>
        <v>2.1754555753232414</v>
      </c>
      <c r="AX1627" s="162">
        <f t="shared" si="1304"/>
        <v>0</v>
      </c>
      <c r="AY1627" s="162">
        <f t="shared" si="1305"/>
        <v>0</v>
      </c>
      <c r="AZ1627" s="162">
        <f t="shared" si="1306"/>
        <v>0</v>
      </c>
      <c r="BA1627" s="162">
        <f t="shared" si="1307"/>
        <v>0</v>
      </c>
      <c r="BB1627" s="162" t="str">
        <f t="shared" si="1308"/>
        <v/>
      </c>
      <c r="BC1627" s="162" t="str">
        <f t="shared" si="1309"/>
        <v/>
      </c>
      <c r="BD1627" s="162" t="str">
        <f t="shared" si="1310"/>
        <v/>
      </c>
      <c r="BE1627" s="162" t="str">
        <f t="shared" si="1311"/>
        <v/>
      </c>
      <c r="BG1627" s="169">
        <f t="shared" si="1338"/>
        <v>39.798606560848505</v>
      </c>
      <c r="BH1627" s="169">
        <f t="shared" ca="1" si="1339"/>
        <v>2.1327849633025551</v>
      </c>
    </row>
    <row r="1628" spans="11:60" x14ac:dyDescent="0.25">
      <c r="K1628" s="199">
        <f t="shared" si="1312"/>
        <v>39.84999275395483</v>
      </c>
      <c r="L1628" s="201">
        <f t="shared" si="1313"/>
        <v>0.33421560899345254</v>
      </c>
      <c r="M1628" s="201">
        <f t="shared" si="1314"/>
        <v>0.33702643489240885</v>
      </c>
      <c r="N1628" s="201">
        <f t="shared" si="1315"/>
        <v>0.35425131331018134</v>
      </c>
      <c r="O1628" s="201">
        <f t="shared" si="1316"/>
        <v>0.3345244096596704</v>
      </c>
      <c r="P1628" s="201" t="str">
        <f t="shared" si="1317"/>
        <v/>
      </c>
      <c r="Q1628" s="201" t="str">
        <f t="shared" si="1318"/>
        <v/>
      </c>
      <c r="R1628" s="201" t="str">
        <f t="shared" si="1319"/>
        <v/>
      </c>
      <c r="S1628" s="201" t="str">
        <f t="shared" si="1320"/>
        <v/>
      </c>
      <c r="T1628" s="199">
        <f t="shared" si="1321"/>
        <v>0</v>
      </c>
      <c r="U1628" s="199">
        <f t="shared" si="1322"/>
        <v>0</v>
      </c>
      <c r="V1628" s="199">
        <f t="shared" si="1323"/>
        <v>0</v>
      </c>
      <c r="W1628" s="199">
        <f t="shared" si="1324"/>
        <v>0</v>
      </c>
      <c r="X1628" s="199" t="str">
        <f t="shared" si="1325"/>
        <v/>
      </c>
      <c r="Y1628" s="199" t="str">
        <f t="shared" si="1326"/>
        <v/>
      </c>
      <c r="Z1628" s="199" t="str">
        <f t="shared" si="1327"/>
        <v/>
      </c>
      <c r="AA1628" s="199" t="str">
        <f t="shared" si="1328"/>
        <v/>
      </c>
      <c r="AB1628" s="201">
        <f t="shared" ca="1" si="1329"/>
        <v>2.1376096675135954</v>
      </c>
      <c r="AD1628" s="162">
        <f t="shared" si="1330"/>
        <v>0</v>
      </c>
      <c r="AE1628" s="162">
        <f t="shared" si="1331"/>
        <v>0</v>
      </c>
      <c r="AF1628" s="162">
        <f t="shared" si="1332"/>
        <v>0</v>
      </c>
      <c r="AG1628" s="162">
        <f t="shared" si="1333"/>
        <v>0</v>
      </c>
      <c r="AH1628" s="162" t="str">
        <f t="shared" si="1334"/>
        <v/>
      </c>
      <c r="AI1628" s="162" t="str">
        <f t="shared" si="1335"/>
        <v/>
      </c>
      <c r="AJ1628" s="162" t="str">
        <f t="shared" si="1336"/>
        <v/>
      </c>
      <c r="AK1628" s="162" t="str">
        <f t="shared" si="1337"/>
        <v/>
      </c>
      <c r="AM1628" s="199">
        <f t="shared" si="1340"/>
        <v>17.386031280494205</v>
      </c>
      <c r="AN1628" s="197">
        <f t="shared" si="1342"/>
        <v>0</v>
      </c>
      <c r="AO1628" s="197">
        <f t="shared" si="1343"/>
        <v>0</v>
      </c>
      <c r="AP1628" s="197">
        <f t="shared" si="1344"/>
        <v>0</v>
      </c>
      <c r="AQ1628" s="197">
        <f t="shared" si="1345"/>
        <v>0</v>
      </c>
      <c r="AR1628" s="197" t="str">
        <f t="shared" si="1346"/>
        <v/>
      </c>
      <c r="AS1628" s="197" t="str">
        <f t="shared" si="1347"/>
        <v/>
      </c>
      <c r="AT1628" s="197" t="str">
        <f t="shared" si="1348"/>
        <v/>
      </c>
      <c r="AU1628" s="197" t="str">
        <f t="shared" si="1349"/>
        <v/>
      </c>
      <c r="AV1628" s="199">
        <f t="shared" ca="1" si="1341"/>
        <v>2.1502107178382306</v>
      </c>
      <c r="AX1628" s="162">
        <f t="shared" si="1304"/>
        <v>0</v>
      </c>
      <c r="AY1628" s="162">
        <f t="shared" si="1305"/>
        <v>0</v>
      </c>
      <c r="AZ1628" s="162">
        <f t="shared" si="1306"/>
        <v>0</v>
      </c>
      <c r="BA1628" s="162">
        <f t="shared" si="1307"/>
        <v>0</v>
      </c>
      <c r="BB1628" s="162" t="str">
        <f t="shared" si="1308"/>
        <v/>
      </c>
      <c r="BC1628" s="162" t="str">
        <f t="shared" si="1309"/>
        <v/>
      </c>
      <c r="BD1628" s="162" t="str">
        <f t="shared" si="1310"/>
        <v/>
      </c>
      <c r="BE1628" s="162" t="str">
        <f t="shared" si="1311"/>
        <v/>
      </c>
      <c r="BG1628" s="169">
        <f t="shared" si="1338"/>
        <v>39.824299657401667</v>
      </c>
      <c r="BH1628" s="169">
        <f t="shared" ca="1" si="1339"/>
        <v>2.1108668672376298</v>
      </c>
    </row>
    <row r="1629" spans="11:60" x14ac:dyDescent="0.25">
      <c r="K1629" s="199">
        <f t="shared" si="1312"/>
        <v>39.875685850507992</v>
      </c>
      <c r="L1629" s="201">
        <f t="shared" si="1313"/>
        <v>0.33443109294509243</v>
      </c>
      <c r="M1629" s="201">
        <f t="shared" si="1314"/>
        <v>0.33724373111090816</v>
      </c>
      <c r="N1629" s="201">
        <f t="shared" si="1315"/>
        <v>0.3544797151885245</v>
      </c>
      <c r="O1629" s="201">
        <f t="shared" si="1316"/>
        <v>0.33474009270909638</v>
      </c>
      <c r="P1629" s="201" t="str">
        <f t="shared" si="1317"/>
        <v/>
      </c>
      <c r="Q1629" s="201" t="str">
        <f t="shared" si="1318"/>
        <v/>
      </c>
      <c r="R1629" s="201" t="str">
        <f t="shared" si="1319"/>
        <v/>
      </c>
      <c r="S1629" s="201" t="str">
        <f t="shared" si="1320"/>
        <v/>
      </c>
      <c r="T1629" s="199">
        <f t="shared" si="1321"/>
        <v>0</v>
      </c>
      <c r="U1629" s="199">
        <f t="shared" si="1322"/>
        <v>0</v>
      </c>
      <c r="V1629" s="199">
        <f t="shared" si="1323"/>
        <v>0</v>
      </c>
      <c r="W1629" s="199">
        <f t="shared" si="1324"/>
        <v>0</v>
      </c>
      <c r="X1629" s="199" t="str">
        <f t="shared" si="1325"/>
        <v/>
      </c>
      <c r="Y1629" s="199" t="str">
        <f t="shared" si="1326"/>
        <v/>
      </c>
      <c r="Z1629" s="199" t="str">
        <f t="shared" si="1327"/>
        <v/>
      </c>
      <c r="AA1629" s="199" t="str">
        <f t="shared" si="1328"/>
        <v/>
      </c>
      <c r="AB1629" s="201">
        <f t="shared" ca="1" si="1329"/>
        <v>2.040369144882868</v>
      </c>
      <c r="AD1629" s="162">
        <f t="shared" si="1330"/>
        <v>0</v>
      </c>
      <c r="AE1629" s="162">
        <f t="shared" si="1331"/>
        <v>0</v>
      </c>
      <c r="AF1629" s="162">
        <f t="shared" si="1332"/>
        <v>0</v>
      </c>
      <c r="AG1629" s="162">
        <f t="shared" si="1333"/>
        <v>0</v>
      </c>
      <c r="AH1629" s="162" t="str">
        <f t="shared" si="1334"/>
        <v/>
      </c>
      <c r="AI1629" s="162" t="str">
        <f t="shared" si="1335"/>
        <v/>
      </c>
      <c r="AJ1629" s="162" t="str">
        <f t="shared" si="1336"/>
        <v/>
      </c>
      <c r="AK1629" s="162" t="str">
        <f t="shared" si="1337"/>
        <v/>
      </c>
      <c r="AM1629" s="199">
        <f t="shared" si="1340"/>
        <v>17.397248074868717</v>
      </c>
      <c r="AN1629" s="197">
        <f t="shared" si="1342"/>
        <v>0</v>
      </c>
      <c r="AO1629" s="197">
        <f t="shared" si="1343"/>
        <v>0</v>
      </c>
      <c r="AP1629" s="197">
        <f t="shared" si="1344"/>
        <v>0</v>
      </c>
      <c r="AQ1629" s="197">
        <f t="shared" si="1345"/>
        <v>0</v>
      </c>
      <c r="AR1629" s="197" t="str">
        <f t="shared" si="1346"/>
        <v/>
      </c>
      <c r="AS1629" s="197" t="str">
        <f t="shared" si="1347"/>
        <v/>
      </c>
      <c r="AT1629" s="197" t="str">
        <f t="shared" si="1348"/>
        <v/>
      </c>
      <c r="AU1629" s="197" t="str">
        <f t="shared" si="1349"/>
        <v/>
      </c>
      <c r="AV1629" s="199">
        <f t="shared" ca="1" si="1341"/>
        <v>2.1456565859058836</v>
      </c>
      <c r="AX1629" s="162">
        <f t="shared" si="1304"/>
        <v>0</v>
      </c>
      <c r="AY1629" s="162">
        <f t="shared" si="1305"/>
        <v>0</v>
      </c>
      <c r="AZ1629" s="162">
        <f t="shared" si="1306"/>
        <v>0</v>
      </c>
      <c r="BA1629" s="162">
        <f t="shared" si="1307"/>
        <v>0</v>
      </c>
      <c r="BB1629" s="162" t="str">
        <f t="shared" si="1308"/>
        <v/>
      </c>
      <c r="BC1629" s="162" t="str">
        <f t="shared" si="1309"/>
        <v/>
      </c>
      <c r="BD1629" s="162" t="str">
        <f t="shared" si="1310"/>
        <v/>
      </c>
      <c r="BE1629" s="162" t="str">
        <f t="shared" si="1311"/>
        <v/>
      </c>
      <c r="BG1629" s="169">
        <f t="shared" si="1338"/>
        <v>39.84999275395483</v>
      </c>
      <c r="BH1629" s="169">
        <f t="shared" ca="1" si="1339"/>
        <v>2.1376096675135954</v>
      </c>
    </row>
    <row r="1630" spans="11:60" x14ac:dyDescent="0.25">
      <c r="K1630" s="199">
        <f t="shared" si="1312"/>
        <v>39.901378947061154</v>
      </c>
      <c r="L1630" s="201">
        <f t="shared" si="1313"/>
        <v>0.33464657689673227</v>
      </c>
      <c r="M1630" s="201">
        <f t="shared" si="1314"/>
        <v>0.33746102732940747</v>
      </c>
      <c r="N1630" s="201">
        <f t="shared" si="1315"/>
        <v>0.35470811706686761</v>
      </c>
      <c r="O1630" s="201">
        <f t="shared" si="1316"/>
        <v>0.33495577575852237</v>
      </c>
      <c r="P1630" s="201" t="str">
        <f t="shared" si="1317"/>
        <v/>
      </c>
      <c r="Q1630" s="201" t="str">
        <f t="shared" si="1318"/>
        <v/>
      </c>
      <c r="R1630" s="201" t="str">
        <f t="shared" si="1319"/>
        <v/>
      </c>
      <c r="S1630" s="201" t="str">
        <f t="shared" si="1320"/>
        <v/>
      </c>
      <c r="T1630" s="199">
        <f t="shared" si="1321"/>
        <v>0</v>
      </c>
      <c r="U1630" s="199">
        <f t="shared" si="1322"/>
        <v>0</v>
      </c>
      <c r="V1630" s="199">
        <f t="shared" si="1323"/>
        <v>0</v>
      </c>
      <c r="W1630" s="199">
        <f t="shared" si="1324"/>
        <v>0</v>
      </c>
      <c r="X1630" s="199" t="str">
        <f t="shared" si="1325"/>
        <v/>
      </c>
      <c r="Y1630" s="199" t="str">
        <f t="shared" si="1326"/>
        <v/>
      </c>
      <c r="Z1630" s="199" t="str">
        <f t="shared" si="1327"/>
        <v/>
      </c>
      <c r="AA1630" s="199" t="str">
        <f t="shared" si="1328"/>
        <v/>
      </c>
      <c r="AB1630" s="201">
        <f t="shared" ca="1" si="1329"/>
        <v>2.1195573266077523</v>
      </c>
      <c r="AD1630" s="162">
        <f t="shared" si="1330"/>
        <v>0</v>
      </c>
      <c r="AE1630" s="162">
        <f t="shared" si="1331"/>
        <v>0</v>
      </c>
      <c r="AF1630" s="162">
        <f t="shared" si="1332"/>
        <v>0</v>
      </c>
      <c r="AG1630" s="162">
        <f t="shared" si="1333"/>
        <v>0</v>
      </c>
      <c r="AH1630" s="162" t="str">
        <f t="shared" si="1334"/>
        <v/>
      </c>
      <c r="AI1630" s="162" t="str">
        <f t="shared" si="1335"/>
        <v/>
      </c>
      <c r="AJ1630" s="162" t="str">
        <f t="shared" si="1336"/>
        <v/>
      </c>
      <c r="AK1630" s="162" t="str">
        <f t="shared" si="1337"/>
        <v/>
      </c>
      <c r="AM1630" s="199">
        <f t="shared" si="1340"/>
        <v>17.408464869243229</v>
      </c>
      <c r="AN1630" s="197">
        <f t="shared" si="1342"/>
        <v>0</v>
      </c>
      <c r="AO1630" s="197">
        <f t="shared" si="1343"/>
        <v>0</v>
      </c>
      <c r="AP1630" s="197">
        <f t="shared" si="1344"/>
        <v>0</v>
      </c>
      <c r="AQ1630" s="197">
        <f t="shared" si="1345"/>
        <v>0</v>
      </c>
      <c r="AR1630" s="197" t="str">
        <f t="shared" si="1346"/>
        <v/>
      </c>
      <c r="AS1630" s="197" t="str">
        <f t="shared" si="1347"/>
        <v/>
      </c>
      <c r="AT1630" s="197" t="str">
        <f t="shared" si="1348"/>
        <v/>
      </c>
      <c r="AU1630" s="197" t="str">
        <f t="shared" si="1349"/>
        <v/>
      </c>
      <c r="AV1630" s="199">
        <f t="shared" ca="1" si="1341"/>
        <v>2.1951653501556718</v>
      </c>
      <c r="AX1630" s="162">
        <f t="shared" si="1304"/>
        <v>0</v>
      </c>
      <c r="AY1630" s="162">
        <f t="shared" si="1305"/>
        <v>0</v>
      </c>
      <c r="AZ1630" s="162">
        <f t="shared" si="1306"/>
        <v>0</v>
      </c>
      <c r="BA1630" s="162">
        <f t="shared" si="1307"/>
        <v>0</v>
      </c>
      <c r="BB1630" s="162" t="str">
        <f t="shared" si="1308"/>
        <v/>
      </c>
      <c r="BC1630" s="162" t="str">
        <f t="shared" si="1309"/>
        <v/>
      </c>
      <c r="BD1630" s="162" t="str">
        <f t="shared" si="1310"/>
        <v/>
      </c>
      <c r="BE1630" s="162" t="str">
        <f t="shared" si="1311"/>
        <v/>
      </c>
      <c r="BG1630" s="169">
        <f t="shared" si="1338"/>
        <v>39.875685850507992</v>
      </c>
      <c r="BH1630" s="169">
        <f t="shared" ca="1" si="1339"/>
        <v>2.040369144882868</v>
      </c>
    </row>
    <row r="1631" spans="11:60" x14ac:dyDescent="0.25">
      <c r="K1631" s="199">
        <f t="shared" si="1312"/>
        <v>39.927072043614316</v>
      </c>
      <c r="L1631" s="201">
        <f t="shared" si="1313"/>
        <v>0.33486206084837217</v>
      </c>
      <c r="M1631" s="201">
        <f t="shared" si="1314"/>
        <v>0.33767832354790672</v>
      </c>
      <c r="N1631" s="201">
        <f t="shared" si="1315"/>
        <v>0.35493651894521072</v>
      </c>
      <c r="O1631" s="201">
        <f t="shared" si="1316"/>
        <v>0.3351714588079483</v>
      </c>
      <c r="P1631" s="201" t="str">
        <f t="shared" si="1317"/>
        <v/>
      </c>
      <c r="Q1631" s="201" t="str">
        <f t="shared" si="1318"/>
        <v/>
      </c>
      <c r="R1631" s="201" t="str">
        <f t="shared" si="1319"/>
        <v/>
      </c>
      <c r="S1631" s="201" t="str">
        <f t="shared" si="1320"/>
        <v/>
      </c>
      <c r="T1631" s="199">
        <f t="shared" si="1321"/>
        <v>0</v>
      </c>
      <c r="U1631" s="199">
        <f t="shared" si="1322"/>
        <v>0</v>
      </c>
      <c r="V1631" s="199">
        <f t="shared" si="1323"/>
        <v>0</v>
      </c>
      <c r="W1631" s="199">
        <f t="shared" si="1324"/>
        <v>0</v>
      </c>
      <c r="X1631" s="199" t="str">
        <f t="shared" si="1325"/>
        <v/>
      </c>
      <c r="Y1631" s="199" t="str">
        <f t="shared" si="1326"/>
        <v/>
      </c>
      <c r="Z1631" s="199" t="str">
        <f t="shared" si="1327"/>
        <v/>
      </c>
      <c r="AA1631" s="199" t="str">
        <f t="shared" si="1328"/>
        <v/>
      </c>
      <c r="AB1631" s="201">
        <f t="shared" ca="1" si="1329"/>
        <v>2.1256098363086262</v>
      </c>
      <c r="AD1631" s="162">
        <f t="shared" si="1330"/>
        <v>0</v>
      </c>
      <c r="AE1631" s="162">
        <f t="shared" si="1331"/>
        <v>0</v>
      </c>
      <c r="AF1631" s="162">
        <f t="shared" si="1332"/>
        <v>0</v>
      </c>
      <c r="AG1631" s="162">
        <f t="shared" si="1333"/>
        <v>0</v>
      </c>
      <c r="AH1631" s="162" t="str">
        <f t="shared" si="1334"/>
        <v/>
      </c>
      <c r="AI1631" s="162" t="str">
        <f t="shared" si="1335"/>
        <v/>
      </c>
      <c r="AJ1631" s="162" t="str">
        <f t="shared" si="1336"/>
        <v/>
      </c>
      <c r="AK1631" s="162" t="str">
        <f t="shared" si="1337"/>
        <v/>
      </c>
      <c r="AM1631" s="199">
        <f t="shared" si="1340"/>
        <v>17.419681663617741</v>
      </c>
      <c r="AN1631" s="197">
        <f t="shared" si="1342"/>
        <v>0</v>
      </c>
      <c r="AO1631" s="197">
        <f t="shared" si="1343"/>
        <v>0</v>
      </c>
      <c r="AP1631" s="197">
        <f t="shared" si="1344"/>
        <v>0</v>
      </c>
      <c r="AQ1631" s="197">
        <f t="shared" si="1345"/>
        <v>0</v>
      </c>
      <c r="AR1631" s="197" t="str">
        <f t="shared" si="1346"/>
        <v/>
      </c>
      <c r="AS1631" s="197" t="str">
        <f t="shared" si="1347"/>
        <v/>
      </c>
      <c r="AT1631" s="197" t="str">
        <f t="shared" si="1348"/>
        <v/>
      </c>
      <c r="AU1631" s="197" t="str">
        <f t="shared" si="1349"/>
        <v/>
      </c>
      <c r="AV1631" s="199">
        <f t="shared" ca="1" si="1341"/>
        <v>2.2049295362299604</v>
      </c>
      <c r="AX1631" s="162">
        <f t="shared" si="1304"/>
        <v>0</v>
      </c>
      <c r="AY1631" s="162">
        <f t="shared" si="1305"/>
        <v>0</v>
      </c>
      <c r="AZ1631" s="162">
        <f t="shared" si="1306"/>
        <v>0</v>
      </c>
      <c r="BA1631" s="162">
        <f t="shared" si="1307"/>
        <v>0</v>
      </c>
      <c r="BB1631" s="162" t="str">
        <f t="shared" si="1308"/>
        <v/>
      </c>
      <c r="BC1631" s="162" t="str">
        <f t="shared" si="1309"/>
        <v/>
      </c>
      <c r="BD1631" s="162" t="str">
        <f t="shared" si="1310"/>
        <v/>
      </c>
      <c r="BE1631" s="162" t="str">
        <f t="shared" si="1311"/>
        <v/>
      </c>
      <c r="BG1631" s="169">
        <f t="shared" si="1338"/>
        <v>39.901378947061154</v>
      </c>
      <c r="BH1631" s="169">
        <f t="shared" ca="1" si="1339"/>
        <v>2.1195573266077523</v>
      </c>
    </row>
    <row r="1632" spans="11:60" x14ac:dyDescent="0.25">
      <c r="K1632" s="199">
        <f t="shared" si="1312"/>
        <v>39.952765140167479</v>
      </c>
      <c r="L1632" s="201">
        <f t="shared" si="1313"/>
        <v>0.33507754480001206</v>
      </c>
      <c r="M1632" s="201">
        <f t="shared" si="1314"/>
        <v>0.33789561976640609</v>
      </c>
      <c r="N1632" s="201">
        <f t="shared" si="1315"/>
        <v>0.35516492082355383</v>
      </c>
      <c r="O1632" s="201">
        <f t="shared" si="1316"/>
        <v>0.33538714185737423</v>
      </c>
      <c r="P1632" s="201" t="str">
        <f t="shared" si="1317"/>
        <v/>
      </c>
      <c r="Q1632" s="201" t="str">
        <f t="shared" si="1318"/>
        <v/>
      </c>
      <c r="R1632" s="201" t="str">
        <f t="shared" si="1319"/>
        <v/>
      </c>
      <c r="S1632" s="201" t="str">
        <f t="shared" si="1320"/>
        <v/>
      </c>
      <c r="T1632" s="199">
        <f t="shared" si="1321"/>
        <v>0</v>
      </c>
      <c r="U1632" s="199">
        <f t="shared" si="1322"/>
        <v>0</v>
      </c>
      <c r="V1632" s="199">
        <f t="shared" si="1323"/>
        <v>0</v>
      </c>
      <c r="W1632" s="199">
        <f t="shared" si="1324"/>
        <v>0</v>
      </c>
      <c r="X1632" s="199" t="str">
        <f t="shared" si="1325"/>
        <v/>
      </c>
      <c r="Y1632" s="199" t="str">
        <f t="shared" si="1326"/>
        <v/>
      </c>
      <c r="Z1632" s="199" t="str">
        <f t="shared" si="1327"/>
        <v/>
      </c>
      <c r="AA1632" s="199" t="str">
        <f t="shared" si="1328"/>
        <v/>
      </c>
      <c r="AB1632" s="201">
        <f t="shared" ca="1" si="1329"/>
        <v>2.1601470635978997</v>
      </c>
      <c r="AD1632" s="162">
        <f t="shared" si="1330"/>
        <v>0</v>
      </c>
      <c r="AE1632" s="162">
        <f t="shared" si="1331"/>
        <v>0</v>
      </c>
      <c r="AF1632" s="162">
        <f t="shared" si="1332"/>
        <v>0</v>
      </c>
      <c r="AG1632" s="162">
        <f t="shared" si="1333"/>
        <v>0</v>
      </c>
      <c r="AH1632" s="162" t="str">
        <f t="shared" si="1334"/>
        <v/>
      </c>
      <c r="AI1632" s="162" t="str">
        <f t="shared" si="1335"/>
        <v/>
      </c>
      <c r="AJ1632" s="162" t="str">
        <f t="shared" si="1336"/>
        <v/>
      </c>
      <c r="AK1632" s="162" t="str">
        <f t="shared" si="1337"/>
        <v/>
      </c>
      <c r="AM1632" s="199">
        <f t="shared" si="1340"/>
        <v>17.430898457992253</v>
      </c>
      <c r="AN1632" s="197">
        <f t="shared" si="1342"/>
        <v>0</v>
      </c>
      <c r="AO1632" s="197">
        <f t="shared" si="1343"/>
        <v>0</v>
      </c>
      <c r="AP1632" s="197">
        <f t="shared" si="1344"/>
        <v>0</v>
      </c>
      <c r="AQ1632" s="197">
        <f t="shared" si="1345"/>
        <v>0</v>
      </c>
      <c r="AR1632" s="197" t="str">
        <f t="shared" si="1346"/>
        <v/>
      </c>
      <c r="AS1632" s="197" t="str">
        <f t="shared" si="1347"/>
        <v/>
      </c>
      <c r="AT1632" s="197" t="str">
        <f t="shared" si="1348"/>
        <v/>
      </c>
      <c r="AU1632" s="197" t="str">
        <f t="shared" si="1349"/>
        <v/>
      </c>
      <c r="AV1632" s="199">
        <f t="shared" ca="1" si="1341"/>
        <v>2.1886609715696381</v>
      </c>
      <c r="AX1632" s="162">
        <f t="shared" si="1304"/>
        <v>0</v>
      </c>
      <c r="AY1632" s="162">
        <f t="shared" si="1305"/>
        <v>0</v>
      </c>
      <c r="AZ1632" s="162">
        <f t="shared" si="1306"/>
        <v>0</v>
      </c>
      <c r="BA1632" s="162">
        <f t="shared" si="1307"/>
        <v>0</v>
      </c>
      <c r="BB1632" s="162" t="str">
        <f t="shared" si="1308"/>
        <v/>
      </c>
      <c r="BC1632" s="162" t="str">
        <f t="shared" si="1309"/>
        <v/>
      </c>
      <c r="BD1632" s="162" t="str">
        <f t="shared" si="1310"/>
        <v/>
      </c>
      <c r="BE1632" s="162" t="str">
        <f t="shared" si="1311"/>
        <v/>
      </c>
      <c r="BG1632" s="169">
        <f t="shared" si="1338"/>
        <v>39.927072043614316</v>
      </c>
      <c r="BH1632" s="169">
        <f t="shared" ca="1" si="1339"/>
        <v>2.1256098363086262</v>
      </c>
    </row>
    <row r="1633" spans="11:60" x14ac:dyDescent="0.25">
      <c r="K1633" s="199">
        <f t="shared" si="1312"/>
        <v>39.978458236720641</v>
      </c>
      <c r="L1633" s="201">
        <f t="shared" si="1313"/>
        <v>0.3352930287516519</v>
      </c>
      <c r="M1633" s="201">
        <f t="shared" si="1314"/>
        <v>0.33811291598490534</v>
      </c>
      <c r="N1633" s="201">
        <f t="shared" si="1315"/>
        <v>0.35539332270189694</v>
      </c>
      <c r="O1633" s="201">
        <f t="shared" si="1316"/>
        <v>0.33560282490680021</v>
      </c>
      <c r="P1633" s="201" t="str">
        <f t="shared" si="1317"/>
        <v/>
      </c>
      <c r="Q1633" s="201" t="str">
        <f t="shared" si="1318"/>
        <v/>
      </c>
      <c r="R1633" s="201" t="str">
        <f t="shared" si="1319"/>
        <v/>
      </c>
      <c r="S1633" s="201" t="str">
        <f t="shared" si="1320"/>
        <v/>
      </c>
      <c r="T1633" s="199">
        <f t="shared" si="1321"/>
        <v>0</v>
      </c>
      <c r="U1633" s="199">
        <f t="shared" si="1322"/>
        <v>0</v>
      </c>
      <c r="V1633" s="199">
        <f t="shared" si="1323"/>
        <v>0</v>
      </c>
      <c r="W1633" s="199">
        <f t="shared" si="1324"/>
        <v>0</v>
      </c>
      <c r="X1633" s="199" t="str">
        <f t="shared" si="1325"/>
        <v/>
      </c>
      <c r="Y1633" s="199" t="str">
        <f t="shared" si="1326"/>
        <v/>
      </c>
      <c r="Z1633" s="199" t="str">
        <f t="shared" si="1327"/>
        <v/>
      </c>
      <c r="AA1633" s="199" t="str">
        <f t="shared" si="1328"/>
        <v/>
      </c>
      <c r="AB1633" s="201">
        <f t="shared" ca="1" si="1329"/>
        <v>2.137362298148576</v>
      </c>
      <c r="AD1633" s="162">
        <f t="shared" si="1330"/>
        <v>0</v>
      </c>
      <c r="AE1633" s="162">
        <f t="shared" si="1331"/>
        <v>0</v>
      </c>
      <c r="AF1633" s="162">
        <f t="shared" si="1332"/>
        <v>0</v>
      </c>
      <c r="AG1633" s="162">
        <f t="shared" si="1333"/>
        <v>0</v>
      </c>
      <c r="AH1633" s="162" t="str">
        <f t="shared" si="1334"/>
        <v/>
      </c>
      <c r="AI1633" s="162" t="str">
        <f t="shared" si="1335"/>
        <v/>
      </c>
      <c r="AJ1633" s="162" t="str">
        <f t="shared" si="1336"/>
        <v/>
      </c>
      <c r="AK1633" s="162" t="str">
        <f t="shared" si="1337"/>
        <v/>
      </c>
      <c r="AM1633" s="199">
        <f t="shared" si="1340"/>
        <v>17.442115252366765</v>
      </c>
      <c r="AN1633" s="197">
        <f t="shared" si="1342"/>
        <v>0</v>
      </c>
      <c r="AO1633" s="197">
        <f t="shared" si="1343"/>
        <v>0</v>
      </c>
      <c r="AP1633" s="197">
        <f t="shared" si="1344"/>
        <v>0</v>
      </c>
      <c r="AQ1633" s="197">
        <f t="shared" si="1345"/>
        <v>0</v>
      </c>
      <c r="AR1633" s="197" t="str">
        <f t="shared" si="1346"/>
        <v/>
      </c>
      <c r="AS1633" s="197" t="str">
        <f t="shared" si="1347"/>
        <v/>
      </c>
      <c r="AT1633" s="197" t="str">
        <f t="shared" si="1348"/>
        <v/>
      </c>
      <c r="AU1633" s="197" t="str">
        <f t="shared" si="1349"/>
        <v/>
      </c>
      <c r="AV1633" s="199">
        <f t="shared" ca="1" si="1341"/>
        <v>2.1739650357652054</v>
      </c>
      <c r="AX1633" s="162">
        <f t="shared" si="1304"/>
        <v>0</v>
      </c>
      <c r="AY1633" s="162">
        <f t="shared" si="1305"/>
        <v>0</v>
      </c>
      <c r="AZ1633" s="162">
        <f t="shared" si="1306"/>
        <v>0</v>
      </c>
      <c r="BA1633" s="162">
        <f t="shared" si="1307"/>
        <v>0</v>
      </c>
      <c r="BB1633" s="162" t="str">
        <f t="shared" si="1308"/>
        <v/>
      </c>
      <c r="BC1633" s="162" t="str">
        <f t="shared" si="1309"/>
        <v/>
      </c>
      <c r="BD1633" s="162" t="str">
        <f t="shared" si="1310"/>
        <v/>
      </c>
      <c r="BE1633" s="162" t="str">
        <f t="shared" si="1311"/>
        <v/>
      </c>
      <c r="BG1633" s="169">
        <f t="shared" si="1338"/>
        <v>39.952765140167479</v>
      </c>
      <c r="BH1633" s="169">
        <f t="shared" ca="1" si="1339"/>
        <v>2.1601470635978997</v>
      </c>
    </row>
    <row r="1634" spans="11:60" x14ac:dyDescent="0.25">
      <c r="K1634" s="199">
        <f t="shared" si="1312"/>
        <v>40.004151333273803</v>
      </c>
      <c r="L1634" s="201">
        <f t="shared" si="1313"/>
        <v>0.33550851270329179</v>
      </c>
      <c r="M1634" s="201">
        <f t="shared" si="1314"/>
        <v>0.33833021220340465</v>
      </c>
      <c r="N1634" s="201">
        <f t="shared" si="1315"/>
        <v>0.35562172458024011</v>
      </c>
      <c r="O1634" s="201">
        <f t="shared" si="1316"/>
        <v>0.3358185079562262</v>
      </c>
      <c r="P1634" s="201" t="str">
        <f t="shared" si="1317"/>
        <v/>
      </c>
      <c r="Q1634" s="201" t="str">
        <f t="shared" si="1318"/>
        <v/>
      </c>
      <c r="R1634" s="201" t="str">
        <f t="shared" si="1319"/>
        <v/>
      </c>
      <c r="S1634" s="201" t="str">
        <f t="shared" si="1320"/>
        <v/>
      </c>
      <c r="T1634" s="199">
        <f t="shared" si="1321"/>
        <v>0</v>
      </c>
      <c r="U1634" s="199">
        <f t="shared" si="1322"/>
        <v>0</v>
      </c>
      <c r="V1634" s="199">
        <f t="shared" si="1323"/>
        <v>0</v>
      </c>
      <c r="W1634" s="199">
        <f t="shared" si="1324"/>
        <v>0</v>
      </c>
      <c r="X1634" s="199" t="str">
        <f t="shared" si="1325"/>
        <v/>
      </c>
      <c r="Y1634" s="199" t="str">
        <f t="shared" si="1326"/>
        <v/>
      </c>
      <c r="Z1634" s="199" t="str">
        <f t="shared" si="1327"/>
        <v/>
      </c>
      <c r="AA1634" s="199" t="str">
        <f t="shared" si="1328"/>
        <v/>
      </c>
      <c r="AB1634" s="201">
        <f t="shared" ca="1" si="1329"/>
        <v>2.0305574803952458</v>
      </c>
      <c r="AD1634" s="162">
        <f t="shared" si="1330"/>
        <v>0</v>
      </c>
      <c r="AE1634" s="162">
        <f t="shared" si="1331"/>
        <v>0</v>
      </c>
      <c r="AF1634" s="162">
        <f t="shared" si="1332"/>
        <v>0</v>
      </c>
      <c r="AG1634" s="162">
        <f t="shared" si="1333"/>
        <v>0</v>
      </c>
      <c r="AH1634" s="162" t="str">
        <f t="shared" si="1334"/>
        <v/>
      </c>
      <c r="AI1634" s="162" t="str">
        <f t="shared" si="1335"/>
        <v/>
      </c>
      <c r="AJ1634" s="162" t="str">
        <f t="shared" si="1336"/>
        <v/>
      </c>
      <c r="AK1634" s="162" t="str">
        <f t="shared" si="1337"/>
        <v/>
      </c>
      <c r="AM1634" s="199">
        <f t="shared" si="1340"/>
        <v>17.453332046741277</v>
      </c>
      <c r="AN1634" s="197">
        <f t="shared" si="1342"/>
        <v>0</v>
      </c>
      <c r="AO1634" s="197">
        <f t="shared" si="1343"/>
        <v>0</v>
      </c>
      <c r="AP1634" s="197">
        <f t="shared" si="1344"/>
        <v>0</v>
      </c>
      <c r="AQ1634" s="197">
        <f t="shared" si="1345"/>
        <v>0</v>
      </c>
      <c r="AR1634" s="197" t="str">
        <f t="shared" si="1346"/>
        <v/>
      </c>
      <c r="AS1634" s="197" t="str">
        <f t="shared" si="1347"/>
        <v/>
      </c>
      <c r="AT1634" s="197" t="str">
        <f t="shared" si="1348"/>
        <v/>
      </c>
      <c r="AU1634" s="197" t="str">
        <f t="shared" si="1349"/>
        <v/>
      </c>
      <c r="AV1634" s="199">
        <f t="shared" ca="1" si="1341"/>
        <v>2.0471470564911542</v>
      </c>
      <c r="AX1634" s="162">
        <f t="shared" si="1304"/>
        <v>0</v>
      </c>
      <c r="AY1634" s="162">
        <f t="shared" si="1305"/>
        <v>0</v>
      </c>
      <c r="AZ1634" s="162">
        <f t="shared" si="1306"/>
        <v>0</v>
      </c>
      <c r="BA1634" s="162">
        <f t="shared" si="1307"/>
        <v>0</v>
      </c>
      <c r="BB1634" s="162" t="str">
        <f t="shared" si="1308"/>
        <v/>
      </c>
      <c r="BC1634" s="162" t="str">
        <f t="shared" si="1309"/>
        <v/>
      </c>
      <c r="BD1634" s="162" t="str">
        <f t="shared" si="1310"/>
        <v/>
      </c>
      <c r="BE1634" s="162" t="str">
        <f t="shared" si="1311"/>
        <v/>
      </c>
      <c r="BG1634" s="169">
        <f t="shared" si="1338"/>
        <v>39.978458236720641</v>
      </c>
      <c r="BH1634" s="169">
        <f t="shared" ca="1" si="1339"/>
        <v>2.137362298148576</v>
      </c>
    </row>
    <row r="1635" spans="11:60" x14ac:dyDescent="0.25">
      <c r="K1635" s="199">
        <f t="shared" si="1312"/>
        <v>40.029844429826966</v>
      </c>
      <c r="L1635" s="201">
        <f t="shared" si="1313"/>
        <v>0.33572399665493169</v>
      </c>
      <c r="M1635" s="201">
        <f t="shared" si="1314"/>
        <v>0.33854750842190395</v>
      </c>
      <c r="N1635" s="201">
        <f t="shared" si="1315"/>
        <v>0.35585012645858322</v>
      </c>
      <c r="O1635" s="201">
        <f t="shared" si="1316"/>
        <v>0.33603419100565213</v>
      </c>
      <c r="P1635" s="201" t="str">
        <f t="shared" si="1317"/>
        <v/>
      </c>
      <c r="Q1635" s="201" t="str">
        <f t="shared" si="1318"/>
        <v/>
      </c>
      <c r="R1635" s="201" t="str">
        <f t="shared" si="1319"/>
        <v/>
      </c>
      <c r="S1635" s="201" t="str">
        <f t="shared" si="1320"/>
        <v/>
      </c>
      <c r="T1635" s="199">
        <f t="shared" si="1321"/>
        <v>0</v>
      </c>
      <c r="U1635" s="199">
        <f t="shared" si="1322"/>
        <v>0</v>
      </c>
      <c r="V1635" s="199">
        <f t="shared" si="1323"/>
        <v>0</v>
      </c>
      <c r="W1635" s="199">
        <f t="shared" si="1324"/>
        <v>0</v>
      </c>
      <c r="X1635" s="199" t="str">
        <f t="shared" si="1325"/>
        <v/>
      </c>
      <c r="Y1635" s="199" t="str">
        <f t="shared" si="1326"/>
        <v/>
      </c>
      <c r="Z1635" s="199" t="str">
        <f t="shared" si="1327"/>
        <v/>
      </c>
      <c r="AA1635" s="199" t="str">
        <f t="shared" si="1328"/>
        <v/>
      </c>
      <c r="AB1635" s="201">
        <f t="shared" ca="1" si="1329"/>
        <v>2.0267819356768211</v>
      </c>
      <c r="AD1635" s="162">
        <f t="shared" si="1330"/>
        <v>0</v>
      </c>
      <c r="AE1635" s="162">
        <f t="shared" si="1331"/>
        <v>0</v>
      </c>
      <c r="AF1635" s="162">
        <f t="shared" si="1332"/>
        <v>0</v>
      </c>
      <c r="AG1635" s="162">
        <f t="shared" si="1333"/>
        <v>0</v>
      </c>
      <c r="AH1635" s="162" t="str">
        <f t="shared" si="1334"/>
        <v/>
      </c>
      <c r="AI1635" s="162" t="str">
        <f t="shared" si="1335"/>
        <v/>
      </c>
      <c r="AJ1635" s="162" t="str">
        <f t="shared" si="1336"/>
        <v/>
      </c>
      <c r="AK1635" s="162" t="str">
        <f t="shared" si="1337"/>
        <v/>
      </c>
      <c r="AM1635" s="199">
        <f t="shared" si="1340"/>
        <v>17.464548841115789</v>
      </c>
      <c r="AN1635" s="197">
        <f t="shared" si="1342"/>
        <v>0</v>
      </c>
      <c r="AO1635" s="197">
        <f t="shared" si="1343"/>
        <v>0</v>
      </c>
      <c r="AP1635" s="197">
        <f t="shared" si="1344"/>
        <v>0</v>
      </c>
      <c r="AQ1635" s="197">
        <f t="shared" si="1345"/>
        <v>0</v>
      </c>
      <c r="AR1635" s="197" t="str">
        <f t="shared" si="1346"/>
        <v/>
      </c>
      <c r="AS1635" s="197" t="str">
        <f t="shared" si="1347"/>
        <v/>
      </c>
      <c r="AT1635" s="197" t="str">
        <f t="shared" si="1348"/>
        <v/>
      </c>
      <c r="AU1635" s="197" t="str">
        <f t="shared" si="1349"/>
        <v/>
      </c>
      <c r="AV1635" s="199">
        <f t="shared" ca="1" si="1341"/>
        <v>2.0669840807104403</v>
      </c>
      <c r="AX1635" s="162">
        <f t="shared" si="1304"/>
        <v>0</v>
      </c>
      <c r="AY1635" s="162">
        <f t="shared" si="1305"/>
        <v>0</v>
      </c>
      <c r="AZ1635" s="162">
        <f t="shared" si="1306"/>
        <v>0</v>
      </c>
      <c r="BA1635" s="162">
        <f t="shared" si="1307"/>
        <v>0</v>
      </c>
      <c r="BB1635" s="162" t="str">
        <f t="shared" si="1308"/>
        <v/>
      </c>
      <c r="BC1635" s="162" t="str">
        <f t="shared" si="1309"/>
        <v/>
      </c>
      <c r="BD1635" s="162" t="str">
        <f t="shared" si="1310"/>
        <v/>
      </c>
      <c r="BE1635" s="162" t="str">
        <f t="shared" si="1311"/>
        <v/>
      </c>
      <c r="BG1635" s="169">
        <f t="shared" si="1338"/>
        <v>40.004151333273803</v>
      </c>
      <c r="BH1635" s="169">
        <f t="shared" ca="1" si="1339"/>
        <v>2.0305574803952458</v>
      </c>
    </row>
    <row r="1636" spans="11:60" x14ac:dyDescent="0.25">
      <c r="K1636" s="199">
        <f t="shared" si="1312"/>
        <v>40.055537526380128</v>
      </c>
      <c r="L1636" s="201">
        <f t="shared" si="1313"/>
        <v>0.33593948060657158</v>
      </c>
      <c r="M1636" s="201">
        <f t="shared" si="1314"/>
        <v>0.33876480464040326</v>
      </c>
      <c r="N1636" s="201">
        <f t="shared" si="1315"/>
        <v>0.35607852833692638</v>
      </c>
      <c r="O1636" s="201">
        <f t="shared" si="1316"/>
        <v>0.33624987405507811</v>
      </c>
      <c r="P1636" s="201" t="str">
        <f t="shared" si="1317"/>
        <v/>
      </c>
      <c r="Q1636" s="201" t="str">
        <f t="shared" si="1318"/>
        <v/>
      </c>
      <c r="R1636" s="201" t="str">
        <f t="shared" si="1319"/>
        <v/>
      </c>
      <c r="S1636" s="201" t="str">
        <f t="shared" si="1320"/>
        <v/>
      </c>
      <c r="T1636" s="199">
        <f t="shared" si="1321"/>
        <v>0</v>
      </c>
      <c r="U1636" s="199">
        <f t="shared" si="1322"/>
        <v>0</v>
      </c>
      <c r="V1636" s="199">
        <f t="shared" si="1323"/>
        <v>0</v>
      </c>
      <c r="W1636" s="199">
        <f t="shared" si="1324"/>
        <v>0</v>
      </c>
      <c r="X1636" s="199" t="str">
        <f t="shared" si="1325"/>
        <v/>
      </c>
      <c r="Y1636" s="199" t="str">
        <f t="shared" si="1326"/>
        <v/>
      </c>
      <c r="Z1636" s="199" t="str">
        <f t="shared" si="1327"/>
        <v/>
      </c>
      <c r="AA1636" s="199" t="str">
        <f t="shared" si="1328"/>
        <v/>
      </c>
      <c r="AB1636" s="201">
        <f t="shared" ca="1" si="1329"/>
        <v>2.0583938212853403</v>
      </c>
      <c r="AD1636" s="162">
        <f t="shared" si="1330"/>
        <v>0</v>
      </c>
      <c r="AE1636" s="162">
        <f t="shared" si="1331"/>
        <v>0</v>
      </c>
      <c r="AF1636" s="162">
        <f t="shared" si="1332"/>
        <v>0</v>
      </c>
      <c r="AG1636" s="162">
        <f t="shared" si="1333"/>
        <v>0</v>
      </c>
      <c r="AH1636" s="162" t="str">
        <f t="shared" si="1334"/>
        <v/>
      </c>
      <c r="AI1636" s="162" t="str">
        <f t="shared" si="1335"/>
        <v/>
      </c>
      <c r="AJ1636" s="162" t="str">
        <f t="shared" si="1336"/>
        <v/>
      </c>
      <c r="AK1636" s="162" t="str">
        <f t="shared" si="1337"/>
        <v/>
      </c>
      <c r="AM1636" s="199">
        <f t="shared" si="1340"/>
        <v>17.475765635490301</v>
      </c>
      <c r="AN1636" s="197">
        <f t="shared" si="1342"/>
        <v>0</v>
      </c>
      <c r="AO1636" s="197">
        <f t="shared" si="1343"/>
        <v>0</v>
      </c>
      <c r="AP1636" s="197">
        <f t="shared" si="1344"/>
        <v>0</v>
      </c>
      <c r="AQ1636" s="197">
        <f t="shared" si="1345"/>
        <v>0</v>
      </c>
      <c r="AR1636" s="197" t="str">
        <f t="shared" si="1346"/>
        <v/>
      </c>
      <c r="AS1636" s="197" t="str">
        <f t="shared" si="1347"/>
        <v/>
      </c>
      <c r="AT1636" s="197" t="str">
        <f t="shared" si="1348"/>
        <v/>
      </c>
      <c r="AU1636" s="197" t="str">
        <f t="shared" si="1349"/>
        <v/>
      </c>
      <c r="AV1636" s="199">
        <f t="shared" ca="1" si="1341"/>
        <v>2.1640532456934793</v>
      </c>
      <c r="AX1636" s="162">
        <f t="shared" si="1304"/>
        <v>0</v>
      </c>
      <c r="AY1636" s="162">
        <f t="shared" si="1305"/>
        <v>0</v>
      </c>
      <c r="AZ1636" s="162">
        <f t="shared" si="1306"/>
        <v>0</v>
      </c>
      <c r="BA1636" s="162">
        <f t="shared" si="1307"/>
        <v>0</v>
      </c>
      <c r="BB1636" s="162" t="str">
        <f t="shared" si="1308"/>
        <v/>
      </c>
      <c r="BC1636" s="162" t="str">
        <f t="shared" si="1309"/>
        <v/>
      </c>
      <c r="BD1636" s="162" t="str">
        <f t="shared" si="1310"/>
        <v/>
      </c>
      <c r="BE1636" s="162" t="str">
        <f t="shared" si="1311"/>
        <v/>
      </c>
      <c r="BG1636" s="169">
        <f t="shared" si="1338"/>
        <v>40.029844429826966</v>
      </c>
      <c r="BH1636" s="169">
        <f t="shared" ca="1" si="1339"/>
        <v>2.0267819356768211</v>
      </c>
    </row>
    <row r="1637" spans="11:60" x14ac:dyDescent="0.25">
      <c r="K1637" s="199">
        <f t="shared" si="1312"/>
        <v>40.08123062293329</v>
      </c>
      <c r="L1637" s="201">
        <f t="shared" si="1313"/>
        <v>0.33615496455821148</v>
      </c>
      <c r="M1637" s="201">
        <f t="shared" si="1314"/>
        <v>0.33898210085890257</v>
      </c>
      <c r="N1637" s="201">
        <f t="shared" si="1315"/>
        <v>0.35630693021526944</v>
      </c>
      <c r="O1637" s="201">
        <f t="shared" si="1316"/>
        <v>0.3364655571045041</v>
      </c>
      <c r="P1637" s="201" t="str">
        <f t="shared" si="1317"/>
        <v/>
      </c>
      <c r="Q1637" s="201" t="str">
        <f t="shared" si="1318"/>
        <v/>
      </c>
      <c r="R1637" s="201" t="str">
        <f t="shared" si="1319"/>
        <v/>
      </c>
      <c r="S1637" s="201" t="str">
        <f t="shared" si="1320"/>
        <v/>
      </c>
      <c r="T1637" s="199">
        <f t="shared" si="1321"/>
        <v>0</v>
      </c>
      <c r="U1637" s="199">
        <f t="shared" si="1322"/>
        <v>0</v>
      </c>
      <c r="V1637" s="199">
        <f t="shared" si="1323"/>
        <v>0</v>
      </c>
      <c r="W1637" s="199">
        <f t="shared" si="1324"/>
        <v>0</v>
      </c>
      <c r="X1637" s="199" t="str">
        <f t="shared" si="1325"/>
        <v/>
      </c>
      <c r="Y1637" s="199" t="str">
        <f t="shared" si="1326"/>
        <v/>
      </c>
      <c r="Z1637" s="199" t="str">
        <f t="shared" si="1327"/>
        <v/>
      </c>
      <c r="AA1637" s="199" t="str">
        <f t="shared" si="1328"/>
        <v/>
      </c>
      <c r="AB1637" s="201">
        <f t="shared" ca="1" si="1329"/>
        <v>2.0659403336495226</v>
      </c>
      <c r="AD1637" s="162">
        <f t="shared" si="1330"/>
        <v>0</v>
      </c>
      <c r="AE1637" s="162">
        <f t="shared" si="1331"/>
        <v>0</v>
      </c>
      <c r="AF1637" s="162">
        <f t="shared" si="1332"/>
        <v>0</v>
      </c>
      <c r="AG1637" s="162">
        <f t="shared" si="1333"/>
        <v>0</v>
      </c>
      <c r="AH1637" s="162" t="str">
        <f t="shared" si="1334"/>
        <v/>
      </c>
      <c r="AI1637" s="162" t="str">
        <f t="shared" si="1335"/>
        <v/>
      </c>
      <c r="AJ1637" s="162" t="str">
        <f t="shared" si="1336"/>
        <v/>
      </c>
      <c r="AK1637" s="162" t="str">
        <f t="shared" si="1337"/>
        <v/>
      </c>
      <c r="AM1637" s="199">
        <f t="shared" si="1340"/>
        <v>17.486982429864813</v>
      </c>
      <c r="AN1637" s="197">
        <f t="shared" si="1342"/>
        <v>0</v>
      </c>
      <c r="AO1637" s="197">
        <f t="shared" si="1343"/>
        <v>0</v>
      </c>
      <c r="AP1637" s="197">
        <f t="shared" si="1344"/>
        <v>0</v>
      </c>
      <c r="AQ1637" s="197">
        <f t="shared" si="1345"/>
        <v>0</v>
      </c>
      <c r="AR1637" s="197" t="str">
        <f t="shared" si="1346"/>
        <v/>
      </c>
      <c r="AS1637" s="197" t="str">
        <f t="shared" si="1347"/>
        <v/>
      </c>
      <c r="AT1637" s="197" t="str">
        <f t="shared" si="1348"/>
        <v/>
      </c>
      <c r="AU1637" s="197" t="str">
        <f t="shared" si="1349"/>
        <v/>
      </c>
      <c r="AV1637" s="199">
        <f t="shared" ca="1" si="1341"/>
        <v>2.0751661602310754</v>
      </c>
      <c r="AX1637" s="162">
        <f t="shared" si="1304"/>
        <v>0</v>
      </c>
      <c r="AY1637" s="162">
        <f t="shared" si="1305"/>
        <v>0</v>
      </c>
      <c r="AZ1637" s="162">
        <f t="shared" si="1306"/>
        <v>0</v>
      </c>
      <c r="BA1637" s="162">
        <f t="shared" si="1307"/>
        <v>0</v>
      </c>
      <c r="BB1637" s="162" t="str">
        <f t="shared" si="1308"/>
        <v/>
      </c>
      <c r="BC1637" s="162" t="str">
        <f t="shared" si="1309"/>
        <v/>
      </c>
      <c r="BD1637" s="162" t="str">
        <f t="shared" si="1310"/>
        <v/>
      </c>
      <c r="BE1637" s="162" t="str">
        <f t="shared" si="1311"/>
        <v/>
      </c>
      <c r="BG1637" s="169">
        <f t="shared" si="1338"/>
        <v>40.055537526380128</v>
      </c>
      <c r="BH1637" s="169">
        <f t="shared" ca="1" si="1339"/>
        <v>2.0583938212853403</v>
      </c>
    </row>
    <row r="1638" spans="11:60" x14ac:dyDescent="0.25">
      <c r="K1638" s="199">
        <f t="shared" si="1312"/>
        <v>40.106923719486453</v>
      </c>
      <c r="L1638" s="201">
        <f t="shared" si="1313"/>
        <v>0.33637044850985132</v>
      </c>
      <c r="M1638" s="201">
        <f t="shared" si="1314"/>
        <v>0.33919939707740182</v>
      </c>
      <c r="N1638" s="201">
        <f t="shared" si="1315"/>
        <v>0.35653533209361254</v>
      </c>
      <c r="O1638" s="201">
        <f t="shared" si="1316"/>
        <v>0.33668124015393003</v>
      </c>
      <c r="P1638" s="201" t="str">
        <f t="shared" si="1317"/>
        <v/>
      </c>
      <c r="Q1638" s="201" t="str">
        <f t="shared" si="1318"/>
        <v/>
      </c>
      <c r="R1638" s="201" t="str">
        <f t="shared" si="1319"/>
        <v/>
      </c>
      <c r="S1638" s="201" t="str">
        <f t="shared" si="1320"/>
        <v/>
      </c>
      <c r="T1638" s="199">
        <f t="shared" si="1321"/>
        <v>0</v>
      </c>
      <c r="U1638" s="199">
        <f t="shared" si="1322"/>
        <v>0</v>
      </c>
      <c r="V1638" s="199">
        <f t="shared" si="1323"/>
        <v>0</v>
      </c>
      <c r="W1638" s="199">
        <f t="shared" si="1324"/>
        <v>0</v>
      </c>
      <c r="X1638" s="199" t="str">
        <f t="shared" si="1325"/>
        <v/>
      </c>
      <c r="Y1638" s="199" t="str">
        <f t="shared" si="1326"/>
        <v/>
      </c>
      <c r="Z1638" s="199" t="str">
        <f t="shared" si="1327"/>
        <v/>
      </c>
      <c r="AA1638" s="199" t="str">
        <f t="shared" si="1328"/>
        <v/>
      </c>
      <c r="AB1638" s="201">
        <f t="shared" ca="1" si="1329"/>
        <v>2.1586253814156473</v>
      </c>
      <c r="AD1638" s="162">
        <f t="shared" si="1330"/>
        <v>0</v>
      </c>
      <c r="AE1638" s="162">
        <f t="shared" si="1331"/>
        <v>0</v>
      </c>
      <c r="AF1638" s="162">
        <f t="shared" si="1332"/>
        <v>0</v>
      </c>
      <c r="AG1638" s="162">
        <f t="shared" si="1333"/>
        <v>0</v>
      </c>
      <c r="AH1638" s="162" t="str">
        <f t="shared" si="1334"/>
        <v/>
      </c>
      <c r="AI1638" s="162" t="str">
        <f t="shared" si="1335"/>
        <v/>
      </c>
      <c r="AJ1638" s="162" t="str">
        <f t="shared" si="1336"/>
        <v/>
      </c>
      <c r="AK1638" s="162" t="str">
        <f t="shared" si="1337"/>
        <v/>
      </c>
      <c r="AM1638" s="199">
        <f t="shared" si="1340"/>
        <v>17.498199224239325</v>
      </c>
      <c r="AN1638" s="197">
        <f t="shared" si="1342"/>
        <v>0</v>
      </c>
      <c r="AO1638" s="197">
        <f t="shared" si="1343"/>
        <v>0</v>
      </c>
      <c r="AP1638" s="197">
        <f t="shared" si="1344"/>
        <v>0</v>
      </c>
      <c r="AQ1638" s="197">
        <f t="shared" si="1345"/>
        <v>0</v>
      </c>
      <c r="AR1638" s="197" t="str">
        <f t="shared" si="1346"/>
        <v/>
      </c>
      <c r="AS1638" s="197" t="str">
        <f t="shared" si="1347"/>
        <v/>
      </c>
      <c r="AT1638" s="197" t="str">
        <f t="shared" si="1348"/>
        <v/>
      </c>
      <c r="AU1638" s="197" t="str">
        <f t="shared" si="1349"/>
        <v/>
      </c>
      <c r="AV1638" s="199">
        <f t="shared" ca="1" si="1341"/>
        <v>2.1866714193893411</v>
      </c>
      <c r="AX1638" s="162">
        <f t="shared" si="1304"/>
        <v>0</v>
      </c>
      <c r="AY1638" s="162">
        <f t="shared" si="1305"/>
        <v>0</v>
      </c>
      <c r="AZ1638" s="162">
        <f t="shared" si="1306"/>
        <v>0</v>
      </c>
      <c r="BA1638" s="162">
        <f t="shared" si="1307"/>
        <v>0</v>
      </c>
      <c r="BB1638" s="162" t="str">
        <f t="shared" si="1308"/>
        <v/>
      </c>
      <c r="BC1638" s="162" t="str">
        <f t="shared" si="1309"/>
        <v/>
      </c>
      <c r="BD1638" s="162" t="str">
        <f t="shared" si="1310"/>
        <v/>
      </c>
      <c r="BE1638" s="162" t="str">
        <f t="shared" si="1311"/>
        <v/>
      </c>
      <c r="BG1638" s="169">
        <f t="shared" si="1338"/>
        <v>40.08123062293329</v>
      </c>
      <c r="BH1638" s="169">
        <f t="shared" ca="1" si="1339"/>
        <v>2.0659403336495226</v>
      </c>
    </row>
    <row r="1639" spans="11:60" x14ac:dyDescent="0.25">
      <c r="K1639" s="199">
        <f t="shared" si="1312"/>
        <v>40.132616816039615</v>
      </c>
      <c r="L1639" s="201">
        <f t="shared" si="1313"/>
        <v>0.33658593246149121</v>
      </c>
      <c r="M1639" s="201">
        <f t="shared" si="1314"/>
        <v>0.33941669329590113</v>
      </c>
      <c r="N1639" s="201">
        <f t="shared" si="1315"/>
        <v>0.35676373397195571</v>
      </c>
      <c r="O1639" s="201">
        <f t="shared" si="1316"/>
        <v>0.33689692320335601</v>
      </c>
      <c r="P1639" s="201" t="str">
        <f t="shared" si="1317"/>
        <v/>
      </c>
      <c r="Q1639" s="201" t="str">
        <f t="shared" si="1318"/>
        <v/>
      </c>
      <c r="R1639" s="201" t="str">
        <f t="shared" si="1319"/>
        <v/>
      </c>
      <c r="S1639" s="201" t="str">
        <f t="shared" si="1320"/>
        <v/>
      </c>
      <c r="T1639" s="199">
        <f t="shared" si="1321"/>
        <v>0</v>
      </c>
      <c r="U1639" s="199">
        <f t="shared" si="1322"/>
        <v>0</v>
      </c>
      <c r="V1639" s="199">
        <f t="shared" si="1323"/>
        <v>0</v>
      </c>
      <c r="W1639" s="199">
        <f t="shared" si="1324"/>
        <v>0</v>
      </c>
      <c r="X1639" s="199" t="str">
        <f t="shared" si="1325"/>
        <v/>
      </c>
      <c r="Y1639" s="199" t="str">
        <f t="shared" si="1326"/>
        <v/>
      </c>
      <c r="Z1639" s="199" t="str">
        <f t="shared" si="1327"/>
        <v/>
      </c>
      <c r="AA1639" s="199" t="str">
        <f t="shared" si="1328"/>
        <v/>
      </c>
      <c r="AB1639" s="201">
        <f t="shared" ca="1" si="1329"/>
        <v>2.0510200411475323</v>
      </c>
      <c r="AD1639" s="162">
        <f t="shared" si="1330"/>
        <v>0</v>
      </c>
      <c r="AE1639" s="162">
        <f t="shared" si="1331"/>
        <v>0</v>
      </c>
      <c r="AF1639" s="162">
        <f t="shared" si="1332"/>
        <v>0</v>
      </c>
      <c r="AG1639" s="162">
        <f t="shared" si="1333"/>
        <v>0</v>
      </c>
      <c r="AH1639" s="162" t="str">
        <f t="shared" si="1334"/>
        <v/>
      </c>
      <c r="AI1639" s="162" t="str">
        <f t="shared" si="1335"/>
        <v/>
      </c>
      <c r="AJ1639" s="162" t="str">
        <f t="shared" si="1336"/>
        <v/>
      </c>
      <c r="AK1639" s="162" t="str">
        <f t="shared" si="1337"/>
        <v/>
      </c>
      <c r="AM1639" s="199">
        <f t="shared" si="1340"/>
        <v>17.509416018613837</v>
      </c>
      <c r="AN1639" s="197">
        <f t="shared" si="1342"/>
        <v>0</v>
      </c>
      <c r="AO1639" s="197">
        <f t="shared" si="1343"/>
        <v>0</v>
      </c>
      <c r="AP1639" s="197">
        <f t="shared" si="1344"/>
        <v>0</v>
      </c>
      <c r="AQ1639" s="197">
        <f t="shared" si="1345"/>
        <v>0</v>
      </c>
      <c r="AR1639" s="197" t="str">
        <f t="shared" si="1346"/>
        <v/>
      </c>
      <c r="AS1639" s="197" t="str">
        <f t="shared" si="1347"/>
        <v/>
      </c>
      <c r="AT1639" s="197" t="str">
        <f t="shared" si="1348"/>
        <v/>
      </c>
      <c r="AU1639" s="197" t="str">
        <f t="shared" si="1349"/>
        <v/>
      </c>
      <c r="AV1639" s="199">
        <f t="shared" ca="1" si="1341"/>
        <v>2.1670583131731949</v>
      </c>
      <c r="AX1639" s="162">
        <f t="shared" si="1304"/>
        <v>0</v>
      </c>
      <c r="AY1639" s="162">
        <f t="shared" si="1305"/>
        <v>0</v>
      </c>
      <c r="AZ1639" s="162">
        <f t="shared" si="1306"/>
        <v>0</v>
      </c>
      <c r="BA1639" s="162">
        <f t="shared" si="1307"/>
        <v>0</v>
      </c>
      <c r="BB1639" s="162" t="str">
        <f t="shared" si="1308"/>
        <v/>
      </c>
      <c r="BC1639" s="162" t="str">
        <f t="shared" si="1309"/>
        <v/>
      </c>
      <c r="BD1639" s="162" t="str">
        <f t="shared" si="1310"/>
        <v/>
      </c>
      <c r="BE1639" s="162" t="str">
        <f t="shared" si="1311"/>
        <v/>
      </c>
      <c r="BG1639" s="169">
        <f t="shared" si="1338"/>
        <v>40.106923719486453</v>
      </c>
      <c r="BH1639" s="169">
        <f t="shared" ca="1" si="1339"/>
        <v>2.1586253814156473</v>
      </c>
    </row>
    <row r="1640" spans="11:60" x14ac:dyDescent="0.25">
      <c r="K1640" s="199">
        <f t="shared" si="1312"/>
        <v>40.158309912592777</v>
      </c>
      <c r="L1640" s="201">
        <f t="shared" si="1313"/>
        <v>0.33680141641313111</v>
      </c>
      <c r="M1640" s="201">
        <f t="shared" si="1314"/>
        <v>0.33963398951440044</v>
      </c>
      <c r="N1640" s="201">
        <f t="shared" si="1315"/>
        <v>0.35699213585029882</v>
      </c>
      <c r="O1640" s="201">
        <f t="shared" si="1316"/>
        <v>0.33711260625278194</v>
      </c>
      <c r="P1640" s="201" t="str">
        <f t="shared" si="1317"/>
        <v/>
      </c>
      <c r="Q1640" s="201" t="str">
        <f t="shared" si="1318"/>
        <v/>
      </c>
      <c r="R1640" s="201" t="str">
        <f t="shared" si="1319"/>
        <v/>
      </c>
      <c r="S1640" s="201" t="str">
        <f t="shared" si="1320"/>
        <v/>
      </c>
      <c r="T1640" s="199">
        <f t="shared" si="1321"/>
        <v>0</v>
      </c>
      <c r="U1640" s="199">
        <f t="shared" si="1322"/>
        <v>0</v>
      </c>
      <c r="V1640" s="199">
        <f t="shared" si="1323"/>
        <v>0</v>
      </c>
      <c r="W1640" s="199">
        <f t="shared" si="1324"/>
        <v>0</v>
      </c>
      <c r="X1640" s="199" t="str">
        <f t="shared" si="1325"/>
        <v/>
      </c>
      <c r="Y1640" s="199" t="str">
        <f t="shared" si="1326"/>
        <v/>
      </c>
      <c r="Z1640" s="199" t="str">
        <f t="shared" si="1327"/>
        <v/>
      </c>
      <c r="AA1640" s="199" t="str">
        <f t="shared" si="1328"/>
        <v/>
      </c>
      <c r="AB1640" s="201">
        <f t="shared" ca="1" si="1329"/>
        <v>2.0191447241090779</v>
      </c>
      <c r="AD1640" s="162">
        <f t="shared" si="1330"/>
        <v>0</v>
      </c>
      <c r="AE1640" s="162">
        <f t="shared" si="1331"/>
        <v>0</v>
      </c>
      <c r="AF1640" s="162">
        <f t="shared" si="1332"/>
        <v>0</v>
      </c>
      <c r="AG1640" s="162">
        <f t="shared" si="1333"/>
        <v>0</v>
      </c>
      <c r="AH1640" s="162" t="str">
        <f t="shared" si="1334"/>
        <v/>
      </c>
      <c r="AI1640" s="162" t="str">
        <f t="shared" si="1335"/>
        <v/>
      </c>
      <c r="AJ1640" s="162" t="str">
        <f t="shared" si="1336"/>
        <v/>
      </c>
      <c r="AK1640" s="162" t="str">
        <f t="shared" si="1337"/>
        <v/>
      </c>
      <c r="AM1640" s="199">
        <f t="shared" si="1340"/>
        <v>17.52063281298835</v>
      </c>
      <c r="AN1640" s="197">
        <f t="shared" si="1342"/>
        <v>0</v>
      </c>
      <c r="AO1640" s="197">
        <f t="shared" si="1343"/>
        <v>0</v>
      </c>
      <c r="AP1640" s="197">
        <f t="shared" si="1344"/>
        <v>0</v>
      </c>
      <c r="AQ1640" s="197">
        <f t="shared" si="1345"/>
        <v>0</v>
      </c>
      <c r="AR1640" s="197" t="str">
        <f t="shared" si="1346"/>
        <v/>
      </c>
      <c r="AS1640" s="197" t="str">
        <f t="shared" si="1347"/>
        <v/>
      </c>
      <c r="AT1640" s="197" t="str">
        <f t="shared" si="1348"/>
        <v/>
      </c>
      <c r="AU1640" s="197" t="str">
        <f t="shared" si="1349"/>
        <v/>
      </c>
      <c r="AV1640" s="199">
        <f t="shared" ca="1" si="1341"/>
        <v>2.0837928657293596</v>
      </c>
      <c r="AX1640" s="162">
        <f t="shared" si="1304"/>
        <v>0</v>
      </c>
      <c r="AY1640" s="162">
        <f t="shared" si="1305"/>
        <v>0</v>
      </c>
      <c r="AZ1640" s="162">
        <f t="shared" si="1306"/>
        <v>0</v>
      </c>
      <c r="BA1640" s="162">
        <f t="shared" si="1307"/>
        <v>0</v>
      </c>
      <c r="BB1640" s="162" t="str">
        <f t="shared" si="1308"/>
        <v/>
      </c>
      <c r="BC1640" s="162" t="str">
        <f t="shared" si="1309"/>
        <v/>
      </c>
      <c r="BD1640" s="162" t="str">
        <f t="shared" si="1310"/>
        <v/>
      </c>
      <c r="BE1640" s="162" t="str">
        <f t="shared" si="1311"/>
        <v/>
      </c>
      <c r="BG1640" s="169">
        <f t="shared" si="1338"/>
        <v>40.132616816039615</v>
      </c>
      <c r="BH1640" s="169">
        <f t="shared" ca="1" si="1339"/>
        <v>2.0510200411475323</v>
      </c>
    </row>
    <row r="1641" spans="11:60" x14ac:dyDescent="0.25">
      <c r="K1641" s="199">
        <f t="shared" si="1312"/>
        <v>40.18400300914594</v>
      </c>
      <c r="L1641" s="201">
        <f t="shared" si="1313"/>
        <v>0.33701690036477094</v>
      </c>
      <c r="M1641" s="201">
        <f t="shared" si="1314"/>
        <v>0.33985128573289974</v>
      </c>
      <c r="N1641" s="201">
        <f t="shared" si="1315"/>
        <v>0.35722053772864193</v>
      </c>
      <c r="O1641" s="201">
        <f t="shared" si="1316"/>
        <v>0.33732828930220793</v>
      </c>
      <c r="P1641" s="201" t="str">
        <f t="shared" si="1317"/>
        <v/>
      </c>
      <c r="Q1641" s="201" t="str">
        <f t="shared" si="1318"/>
        <v/>
      </c>
      <c r="R1641" s="201" t="str">
        <f t="shared" si="1319"/>
        <v/>
      </c>
      <c r="S1641" s="201" t="str">
        <f t="shared" si="1320"/>
        <v/>
      </c>
      <c r="T1641" s="199">
        <f t="shared" si="1321"/>
        <v>0</v>
      </c>
      <c r="U1641" s="199">
        <f t="shared" si="1322"/>
        <v>0</v>
      </c>
      <c r="V1641" s="199">
        <f t="shared" si="1323"/>
        <v>0</v>
      </c>
      <c r="W1641" s="199">
        <f t="shared" si="1324"/>
        <v>0</v>
      </c>
      <c r="X1641" s="199" t="str">
        <f t="shared" si="1325"/>
        <v/>
      </c>
      <c r="Y1641" s="199" t="str">
        <f t="shared" si="1326"/>
        <v/>
      </c>
      <c r="Z1641" s="199" t="str">
        <f t="shared" si="1327"/>
        <v/>
      </c>
      <c r="AA1641" s="199" t="str">
        <f t="shared" si="1328"/>
        <v/>
      </c>
      <c r="AB1641" s="201">
        <f t="shared" ca="1" si="1329"/>
        <v>2.1554261399243688</v>
      </c>
      <c r="AD1641" s="162">
        <f t="shared" si="1330"/>
        <v>0</v>
      </c>
      <c r="AE1641" s="162">
        <f t="shared" si="1331"/>
        <v>0</v>
      </c>
      <c r="AF1641" s="162">
        <f t="shared" si="1332"/>
        <v>0</v>
      </c>
      <c r="AG1641" s="162">
        <f t="shared" si="1333"/>
        <v>0</v>
      </c>
      <c r="AH1641" s="162" t="str">
        <f t="shared" si="1334"/>
        <v/>
      </c>
      <c r="AI1641" s="162" t="str">
        <f t="shared" si="1335"/>
        <v/>
      </c>
      <c r="AJ1641" s="162" t="str">
        <f t="shared" si="1336"/>
        <v/>
      </c>
      <c r="AK1641" s="162" t="str">
        <f t="shared" si="1337"/>
        <v/>
      </c>
      <c r="AM1641" s="199">
        <f t="shared" si="1340"/>
        <v>17.531849607362862</v>
      </c>
      <c r="AN1641" s="197">
        <f t="shared" si="1342"/>
        <v>0</v>
      </c>
      <c r="AO1641" s="197">
        <f t="shared" si="1343"/>
        <v>0</v>
      </c>
      <c r="AP1641" s="197">
        <f t="shared" si="1344"/>
        <v>0</v>
      </c>
      <c r="AQ1641" s="197">
        <f t="shared" si="1345"/>
        <v>0</v>
      </c>
      <c r="AR1641" s="197" t="str">
        <f t="shared" si="1346"/>
        <v/>
      </c>
      <c r="AS1641" s="197" t="str">
        <f t="shared" si="1347"/>
        <v/>
      </c>
      <c r="AT1641" s="197" t="str">
        <f t="shared" si="1348"/>
        <v/>
      </c>
      <c r="AU1641" s="197" t="str">
        <f t="shared" si="1349"/>
        <v/>
      </c>
      <c r="AV1641" s="199">
        <f t="shared" ca="1" si="1341"/>
        <v>2.1222155917942613</v>
      </c>
      <c r="AX1641" s="162">
        <f t="shared" si="1304"/>
        <v>0</v>
      </c>
      <c r="AY1641" s="162">
        <f t="shared" si="1305"/>
        <v>0</v>
      </c>
      <c r="AZ1641" s="162">
        <f t="shared" si="1306"/>
        <v>0</v>
      </c>
      <c r="BA1641" s="162">
        <f t="shared" si="1307"/>
        <v>0</v>
      </c>
      <c r="BB1641" s="162" t="str">
        <f t="shared" si="1308"/>
        <v/>
      </c>
      <c r="BC1641" s="162" t="str">
        <f t="shared" si="1309"/>
        <v/>
      </c>
      <c r="BD1641" s="162" t="str">
        <f t="shared" si="1310"/>
        <v/>
      </c>
      <c r="BE1641" s="162" t="str">
        <f t="shared" si="1311"/>
        <v/>
      </c>
      <c r="BG1641" s="169">
        <f t="shared" si="1338"/>
        <v>40.158309912592777</v>
      </c>
      <c r="BH1641" s="169">
        <f t="shared" ca="1" si="1339"/>
        <v>2.0191447241090779</v>
      </c>
    </row>
    <row r="1642" spans="11:60" x14ac:dyDescent="0.25">
      <c r="K1642" s="199">
        <f t="shared" si="1312"/>
        <v>40.209696105699102</v>
      </c>
      <c r="L1642" s="201">
        <f t="shared" si="1313"/>
        <v>0.33723238431641084</v>
      </c>
      <c r="M1642" s="201">
        <f t="shared" si="1314"/>
        <v>0.340068581951399</v>
      </c>
      <c r="N1642" s="201">
        <f t="shared" si="1315"/>
        <v>0.35744893960698504</v>
      </c>
      <c r="O1642" s="201">
        <f t="shared" si="1316"/>
        <v>0.33754397235163386</v>
      </c>
      <c r="P1642" s="201" t="str">
        <f t="shared" si="1317"/>
        <v/>
      </c>
      <c r="Q1642" s="201" t="str">
        <f t="shared" si="1318"/>
        <v/>
      </c>
      <c r="R1642" s="201" t="str">
        <f t="shared" si="1319"/>
        <v/>
      </c>
      <c r="S1642" s="201" t="str">
        <f t="shared" si="1320"/>
        <v/>
      </c>
      <c r="T1642" s="199">
        <f t="shared" si="1321"/>
        <v>0</v>
      </c>
      <c r="U1642" s="199">
        <f t="shared" si="1322"/>
        <v>0</v>
      </c>
      <c r="V1642" s="199">
        <f t="shared" si="1323"/>
        <v>0</v>
      </c>
      <c r="W1642" s="199">
        <f t="shared" si="1324"/>
        <v>0</v>
      </c>
      <c r="X1642" s="199" t="str">
        <f t="shared" si="1325"/>
        <v/>
      </c>
      <c r="Y1642" s="199" t="str">
        <f t="shared" si="1326"/>
        <v/>
      </c>
      <c r="Z1642" s="199" t="str">
        <f t="shared" si="1327"/>
        <v/>
      </c>
      <c r="AA1642" s="199" t="str">
        <f t="shared" si="1328"/>
        <v/>
      </c>
      <c r="AB1642" s="201">
        <f t="shared" ca="1" si="1329"/>
        <v>2.0756727421231451</v>
      </c>
      <c r="AD1642" s="162">
        <f t="shared" si="1330"/>
        <v>0</v>
      </c>
      <c r="AE1642" s="162">
        <f t="shared" si="1331"/>
        <v>0</v>
      </c>
      <c r="AF1642" s="162">
        <f t="shared" si="1332"/>
        <v>0</v>
      </c>
      <c r="AG1642" s="162">
        <f t="shared" si="1333"/>
        <v>0</v>
      </c>
      <c r="AH1642" s="162" t="str">
        <f t="shared" si="1334"/>
        <v/>
      </c>
      <c r="AI1642" s="162" t="str">
        <f t="shared" si="1335"/>
        <v/>
      </c>
      <c r="AJ1642" s="162" t="str">
        <f t="shared" si="1336"/>
        <v/>
      </c>
      <c r="AK1642" s="162" t="str">
        <f t="shared" si="1337"/>
        <v/>
      </c>
      <c r="AM1642" s="199">
        <f t="shared" si="1340"/>
        <v>17.543066401737374</v>
      </c>
      <c r="AN1642" s="197">
        <f t="shared" si="1342"/>
        <v>0</v>
      </c>
      <c r="AO1642" s="197">
        <f t="shared" si="1343"/>
        <v>0</v>
      </c>
      <c r="AP1642" s="197">
        <f t="shared" si="1344"/>
        <v>0</v>
      </c>
      <c r="AQ1642" s="197">
        <f t="shared" si="1345"/>
        <v>0</v>
      </c>
      <c r="AR1642" s="197" t="str">
        <f t="shared" si="1346"/>
        <v/>
      </c>
      <c r="AS1642" s="197" t="str">
        <f t="shared" si="1347"/>
        <v/>
      </c>
      <c r="AT1642" s="197" t="str">
        <f t="shared" si="1348"/>
        <v/>
      </c>
      <c r="AU1642" s="197" t="str">
        <f t="shared" si="1349"/>
        <v/>
      </c>
      <c r="AV1642" s="199">
        <f t="shared" ca="1" si="1341"/>
        <v>2.1444686196807154</v>
      </c>
      <c r="AX1642" s="162">
        <f t="shared" si="1304"/>
        <v>0</v>
      </c>
      <c r="AY1642" s="162">
        <f t="shared" si="1305"/>
        <v>0</v>
      </c>
      <c r="AZ1642" s="162">
        <f t="shared" si="1306"/>
        <v>0</v>
      </c>
      <c r="BA1642" s="162">
        <f t="shared" si="1307"/>
        <v>0</v>
      </c>
      <c r="BB1642" s="162" t="str">
        <f t="shared" si="1308"/>
        <v/>
      </c>
      <c r="BC1642" s="162" t="str">
        <f t="shared" si="1309"/>
        <v/>
      </c>
      <c r="BD1642" s="162" t="str">
        <f t="shared" si="1310"/>
        <v/>
      </c>
      <c r="BE1642" s="162" t="str">
        <f t="shared" si="1311"/>
        <v/>
      </c>
      <c r="BG1642" s="169">
        <f t="shared" si="1338"/>
        <v>40.18400300914594</v>
      </c>
      <c r="BH1642" s="169">
        <f t="shared" ca="1" si="1339"/>
        <v>2.1554261399243688</v>
      </c>
    </row>
    <row r="1643" spans="11:60" x14ac:dyDescent="0.25">
      <c r="K1643" s="199">
        <f t="shared" si="1312"/>
        <v>40.235389202252264</v>
      </c>
      <c r="L1643" s="201">
        <f t="shared" si="1313"/>
        <v>0.33744786826805068</v>
      </c>
      <c r="M1643" s="201">
        <f t="shared" si="1314"/>
        <v>0.3402858781698983</v>
      </c>
      <c r="N1643" s="201">
        <f t="shared" si="1315"/>
        <v>0.35767734148532815</v>
      </c>
      <c r="O1643" s="201">
        <f t="shared" si="1316"/>
        <v>0.33775965540105984</v>
      </c>
      <c r="P1643" s="201" t="str">
        <f t="shared" si="1317"/>
        <v/>
      </c>
      <c r="Q1643" s="201" t="str">
        <f t="shared" si="1318"/>
        <v/>
      </c>
      <c r="R1643" s="201" t="str">
        <f t="shared" si="1319"/>
        <v/>
      </c>
      <c r="S1643" s="201" t="str">
        <f t="shared" si="1320"/>
        <v/>
      </c>
      <c r="T1643" s="199">
        <f t="shared" si="1321"/>
        <v>0</v>
      </c>
      <c r="U1643" s="199">
        <f t="shared" si="1322"/>
        <v>0</v>
      </c>
      <c r="V1643" s="199">
        <f t="shared" si="1323"/>
        <v>0</v>
      </c>
      <c r="W1643" s="199">
        <f t="shared" si="1324"/>
        <v>0</v>
      </c>
      <c r="X1643" s="199" t="str">
        <f t="shared" si="1325"/>
        <v/>
      </c>
      <c r="Y1643" s="199" t="str">
        <f t="shared" si="1326"/>
        <v/>
      </c>
      <c r="Z1643" s="199" t="str">
        <f t="shared" si="1327"/>
        <v/>
      </c>
      <c r="AA1643" s="199" t="str">
        <f t="shared" si="1328"/>
        <v/>
      </c>
      <c r="AB1643" s="201">
        <f t="shared" ca="1" si="1329"/>
        <v>2.1132356620191644</v>
      </c>
      <c r="AD1643" s="162">
        <f t="shared" si="1330"/>
        <v>0</v>
      </c>
      <c r="AE1643" s="162">
        <f t="shared" si="1331"/>
        <v>0</v>
      </c>
      <c r="AF1643" s="162">
        <f t="shared" si="1332"/>
        <v>0</v>
      </c>
      <c r="AG1643" s="162">
        <f t="shared" si="1333"/>
        <v>0</v>
      </c>
      <c r="AH1643" s="162" t="str">
        <f t="shared" si="1334"/>
        <v/>
      </c>
      <c r="AI1643" s="162" t="str">
        <f t="shared" si="1335"/>
        <v/>
      </c>
      <c r="AJ1643" s="162" t="str">
        <f t="shared" si="1336"/>
        <v/>
      </c>
      <c r="AK1643" s="162" t="str">
        <f t="shared" si="1337"/>
        <v/>
      </c>
      <c r="AM1643" s="199">
        <f t="shared" si="1340"/>
        <v>17.554283196111886</v>
      </c>
      <c r="AN1643" s="197">
        <f t="shared" si="1342"/>
        <v>0</v>
      </c>
      <c r="AO1643" s="197">
        <f t="shared" si="1343"/>
        <v>0</v>
      </c>
      <c r="AP1643" s="197">
        <f t="shared" si="1344"/>
        <v>0</v>
      </c>
      <c r="AQ1643" s="197">
        <f t="shared" si="1345"/>
        <v>0</v>
      </c>
      <c r="AR1643" s="197" t="str">
        <f t="shared" si="1346"/>
        <v/>
      </c>
      <c r="AS1643" s="197" t="str">
        <f t="shared" si="1347"/>
        <v/>
      </c>
      <c r="AT1643" s="197" t="str">
        <f t="shared" si="1348"/>
        <v/>
      </c>
      <c r="AU1643" s="197" t="str">
        <f t="shared" si="1349"/>
        <v/>
      </c>
      <c r="AV1643" s="199">
        <f t="shared" ca="1" si="1341"/>
        <v>2.1076574285174972</v>
      </c>
      <c r="AX1643" s="162">
        <f t="shared" si="1304"/>
        <v>0</v>
      </c>
      <c r="AY1643" s="162">
        <f t="shared" si="1305"/>
        <v>0</v>
      </c>
      <c r="AZ1643" s="162">
        <f t="shared" si="1306"/>
        <v>0</v>
      </c>
      <c r="BA1643" s="162">
        <f t="shared" si="1307"/>
        <v>0</v>
      </c>
      <c r="BB1643" s="162" t="str">
        <f t="shared" si="1308"/>
        <v/>
      </c>
      <c r="BC1643" s="162" t="str">
        <f t="shared" si="1309"/>
        <v/>
      </c>
      <c r="BD1643" s="162" t="str">
        <f t="shared" si="1310"/>
        <v/>
      </c>
      <c r="BE1643" s="162" t="str">
        <f t="shared" si="1311"/>
        <v/>
      </c>
      <c r="BG1643" s="169">
        <f t="shared" si="1338"/>
        <v>40.209696105699102</v>
      </c>
      <c r="BH1643" s="169">
        <f t="shared" ca="1" si="1339"/>
        <v>2.0756727421231451</v>
      </c>
    </row>
    <row r="1644" spans="11:60" x14ac:dyDescent="0.25">
      <c r="K1644" s="199">
        <f t="shared" si="1312"/>
        <v>40.261082298805427</v>
      </c>
      <c r="L1644" s="201">
        <f t="shared" si="1313"/>
        <v>0.33766335221969057</v>
      </c>
      <c r="M1644" s="201">
        <f t="shared" si="1314"/>
        <v>0.34050317438839761</v>
      </c>
      <c r="N1644" s="201">
        <f t="shared" si="1315"/>
        <v>0.35790574336367131</v>
      </c>
      <c r="O1644" s="201">
        <f t="shared" si="1316"/>
        <v>0.33797533845048583</v>
      </c>
      <c r="P1644" s="201" t="str">
        <f t="shared" si="1317"/>
        <v/>
      </c>
      <c r="Q1644" s="201" t="str">
        <f t="shared" si="1318"/>
        <v/>
      </c>
      <c r="R1644" s="201" t="str">
        <f t="shared" si="1319"/>
        <v/>
      </c>
      <c r="S1644" s="201" t="str">
        <f t="shared" si="1320"/>
        <v/>
      </c>
      <c r="T1644" s="199">
        <f t="shared" si="1321"/>
        <v>0</v>
      </c>
      <c r="U1644" s="199">
        <f t="shared" si="1322"/>
        <v>0</v>
      </c>
      <c r="V1644" s="199">
        <f t="shared" si="1323"/>
        <v>0</v>
      </c>
      <c r="W1644" s="199">
        <f t="shared" si="1324"/>
        <v>0</v>
      </c>
      <c r="X1644" s="199" t="str">
        <f t="shared" si="1325"/>
        <v/>
      </c>
      <c r="Y1644" s="199" t="str">
        <f t="shared" si="1326"/>
        <v/>
      </c>
      <c r="Z1644" s="199" t="str">
        <f t="shared" si="1327"/>
        <v/>
      </c>
      <c r="AA1644" s="199" t="str">
        <f t="shared" si="1328"/>
        <v/>
      </c>
      <c r="AB1644" s="201">
        <f t="shared" ca="1" si="1329"/>
        <v>2.0239061506232159</v>
      </c>
      <c r="AD1644" s="162">
        <f t="shared" si="1330"/>
        <v>0</v>
      </c>
      <c r="AE1644" s="162">
        <f t="shared" si="1331"/>
        <v>0</v>
      </c>
      <c r="AF1644" s="162">
        <f t="shared" si="1332"/>
        <v>0</v>
      </c>
      <c r="AG1644" s="162">
        <f t="shared" si="1333"/>
        <v>0</v>
      </c>
      <c r="AH1644" s="162" t="str">
        <f t="shared" si="1334"/>
        <v/>
      </c>
      <c r="AI1644" s="162" t="str">
        <f t="shared" si="1335"/>
        <v/>
      </c>
      <c r="AJ1644" s="162" t="str">
        <f t="shared" si="1336"/>
        <v/>
      </c>
      <c r="AK1644" s="162" t="str">
        <f t="shared" si="1337"/>
        <v/>
      </c>
      <c r="AM1644" s="199">
        <f t="shared" si="1340"/>
        <v>17.565499990486398</v>
      </c>
      <c r="AN1644" s="197">
        <f t="shared" si="1342"/>
        <v>0</v>
      </c>
      <c r="AO1644" s="197">
        <f t="shared" si="1343"/>
        <v>0</v>
      </c>
      <c r="AP1644" s="197">
        <f t="shared" si="1344"/>
        <v>0</v>
      </c>
      <c r="AQ1644" s="197">
        <f t="shared" si="1345"/>
        <v>0</v>
      </c>
      <c r="AR1644" s="197" t="str">
        <f t="shared" si="1346"/>
        <v/>
      </c>
      <c r="AS1644" s="197" t="str">
        <f t="shared" si="1347"/>
        <v/>
      </c>
      <c r="AT1644" s="197" t="str">
        <f t="shared" si="1348"/>
        <v/>
      </c>
      <c r="AU1644" s="197" t="str">
        <f t="shared" si="1349"/>
        <v/>
      </c>
      <c r="AV1644" s="199">
        <f t="shared" ca="1" si="1341"/>
        <v>2.1369079403142335</v>
      </c>
      <c r="AX1644" s="162">
        <f t="shared" si="1304"/>
        <v>0</v>
      </c>
      <c r="AY1644" s="162">
        <f t="shared" si="1305"/>
        <v>0</v>
      </c>
      <c r="AZ1644" s="162">
        <f t="shared" si="1306"/>
        <v>0</v>
      </c>
      <c r="BA1644" s="162">
        <f t="shared" si="1307"/>
        <v>0</v>
      </c>
      <c r="BB1644" s="162" t="str">
        <f t="shared" si="1308"/>
        <v/>
      </c>
      <c r="BC1644" s="162" t="str">
        <f t="shared" si="1309"/>
        <v/>
      </c>
      <c r="BD1644" s="162" t="str">
        <f t="shared" si="1310"/>
        <v/>
      </c>
      <c r="BE1644" s="162" t="str">
        <f t="shared" si="1311"/>
        <v/>
      </c>
      <c r="BG1644" s="169">
        <f t="shared" si="1338"/>
        <v>40.235389202252264</v>
      </c>
      <c r="BH1644" s="169">
        <f t="shared" ca="1" si="1339"/>
        <v>2.1132356620191644</v>
      </c>
    </row>
    <row r="1645" spans="11:60" x14ac:dyDescent="0.25">
      <c r="K1645" s="199">
        <f t="shared" si="1312"/>
        <v>40.286775395358589</v>
      </c>
      <c r="L1645" s="201">
        <f t="shared" si="1313"/>
        <v>0.33787883617133047</v>
      </c>
      <c r="M1645" s="201">
        <f t="shared" si="1314"/>
        <v>0.34072047060689692</v>
      </c>
      <c r="N1645" s="201">
        <f t="shared" si="1315"/>
        <v>0.35813414524201442</v>
      </c>
      <c r="O1645" s="201">
        <f t="shared" si="1316"/>
        <v>0.33819102149991176</v>
      </c>
      <c r="P1645" s="201" t="str">
        <f t="shared" si="1317"/>
        <v/>
      </c>
      <c r="Q1645" s="201" t="str">
        <f t="shared" si="1318"/>
        <v/>
      </c>
      <c r="R1645" s="201" t="str">
        <f t="shared" si="1319"/>
        <v/>
      </c>
      <c r="S1645" s="201" t="str">
        <f t="shared" si="1320"/>
        <v/>
      </c>
      <c r="T1645" s="199">
        <f t="shared" si="1321"/>
        <v>0</v>
      </c>
      <c r="U1645" s="199">
        <f t="shared" si="1322"/>
        <v>0</v>
      </c>
      <c r="V1645" s="199">
        <f t="shared" si="1323"/>
        <v>0</v>
      </c>
      <c r="W1645" s="199">
        <f t="shared" si="1324"/>
        <v>0</v>
      </c>
      <c r="X1645" s="199" t="str">
        <f t="shared" si="1325"/>
        <v/>
      </c>
      <c r="Y1645" s="199" t="str">
        <f t="shared" si="1326"/>
        <v/>
      </c>
      <c r="Z1645" s="199" t="str">
        <f t="shared" si="1327"/>
        <v/>
      </c>
      <c r="AA1645" s="199" t="str">
        <f t="shared" si="1328"/>
        <v/>
      </c>
      <c r="AB1645" s="201">
        <f t="shared" ca="1" si="1329"/>
        <v>2.0342618005531419</v>
      </c>
      <c r="AD1645" s="162">
        <f t="shared" si="1330"/>
        <v>0</v>
      </c>
      <c r="AE1645" s="162">
        <f t="shared" si="1331"/>
        <v>0</v>
      </c>
      <c r="AF1645" s="162">
        <f t="shared" si="1332"/>
        <v>0</v>
      </c>
      <c r="AG1645" s="162">
        <f t="shared" si="1333"/>
        <v>0</v>
      </c>
      <c r="AH1645" s="162" t="str">
        <f t="shared" si="1334"/>
        <v/>
      </c>
      <c r="AI1645" s="162" t="str">
        <f t="shared" si="1335"/>
        <v/>
      </c>
      <c r="AJ1645" s="162" t="str">
        <f t="shared" si="1336"/>
        <v/>
      </c>
      <c r="AK1645" s="162" t="str">
        <f t="shared" si="1337"/>
        <v/>
      </c>
      <c r="AM1645" s="199">
        <f t="shared" si="1340"/>
        <v>17.57671678486091</v>
      </c>
      <c r="AN1645" s="197">
        <f t="shared" si="1342"/>
        <v>0</v>
      </c>
      <c r="AO1645" s="197">
        <f t="shared" si="1343"/>
        <v>0</v>
      </c>
      <c r="AP1645" s="197">
        <f t="shared" si="1344"/>
        <v>0</v>
      </c>
      <c r="AQ1645" s="197">
        <f t="shared" si="1345"/>
        <v>0</v>
      </c>
      <c r="AR1645" s="197" t="str">
        <f t="shared" si="1346"/>
        <v/>
      </c>
      <c r="AS1645" s="197" t="str">
        <f t="shared" si="1347"/>
        <v/>
      </c>
      <c r="AT1645" s="197" t="str">
        <f t="shared" si="1348"/>
        <v/>
      </c>
      <c r="AU1645" s="197" t="str">
        <f t="shared" si="1349"/>
        <v/>
      </c>
      <c r="AV1645" s="199">
        <f t="shared" ca="1" si="1341"/>
        <v>2.1017766588794728</v>
      </c>
      <c r="AX1645" s="162">
        <f t="shared" si="1304"/>
        <v>0</v>
      </c>
      <c r="AY1645" s="162">
        <f t="shared" si="1305"/>
        <v>0</v>
      </c>
      <c r="AZ1645" s="162">
        <f t="shared" si="1306"/>
        <v>0</v>
      </c>
      <c r="BA1645" s="162">
        <f t="shared" si="1307"/>
        <v>0</v>
      </c>
      <c r="BB1645" s="162" t="str">
        <f t="shared" si="1308"/>
        <v/>
      </c>
      <c r="BC1645" s="162" t="str">
        <f t="shared" si="1309"/>
        <v/>
      </c>
      <c r="BD1645" s="162" t="str">
        <f t="shared" si="1310"/>
        <v/>
      </c>
      <c r="BE1645" s="162" t="str">
        <f t="shared" si="1311"/>
        <v/>
      </c>
      <c r="BG1645" s="169">
        <f t="shared" si="1338"/>
        <v>40.261082298805427</v>
      </c>
      <c r="BH1645" s="169">
        <f t="shared" ca="1" si="1339"/>
        <v>2.0239061506232159</v>
      </c>
    </row>
    <row r="1646" spans="11:60" x14ac:dyDescent="0.25">
      <c r="K1646" s="199">
        <f t="shared" si="1312"/>
        <v>40.312468491911751</v>
      </c>
      <c r="L1646" s="201">
        <f t="shared" si="1313"/>
        <v>0.33809432012297036</v>
      </c>
      <c r="M1646" s="201">
        <f t="shared" si="1314"/>
        <v>0.34093776682539623</v>
      </c>
      <c r="N1646" s="201">
        <f t="shared" si="1315"/>
        <v>0.35836254712035753</v>
      </c>
      <c r="O1646" s="201">
        <f t="shared" si="1316"/>
        <v>0.33840670454933774</v>
      </c>
      <c r="P1646" s="201" t="str">
        <f t="shared" si="1317"/>
        <v/>
      </c>
      <c r="Q1646" s="201" t="str">
        <f t="shared" si="1318"/>
        <v/>
      </c>
      <c r="R1646" s="201" t="str">
        <f t="shared" si="1319"/>
        <v/>
      </c>
      <c r="S1646" s="201" t="str">
        <f t="shared" si="1320"/>
        <v/>
      </c>
      <c r="T1646" s="199">
        <f t="shared" si="1321"/>
        <v>0</v>
      </c>
      <c r="U1646" s="199">
        <f t="shared" si="1322"/>
        <v>0</v>
      </c>
      <c r="V1646" s="199">
        <f t="shared" si="1323"/>
        <v>0</v>
      </c>
      <c r="W1646" s="199">
        <f t="shared" si="1324"/>
        <v>0</v>
      </c>
      <c r="X1646" s="199" t="str">
        <f t="shared" si="1325"/>
        <v/>
      </c>
      <c r="Y1646" s="199" t="str">
        <f t="shared" si="1326"/>
        <v/>
      </c>
      <c r="Z1646" s="199" t="str">
        <f t="shared" si="1327"/>
        <v/>
      </c>
      <c r="AA1646" s="199" t="str">
        <f t="shared" si="1328"/>
        <v/>
      </c>
      <c r="AB1646" s="201">
        <f t="shared" ca="1" si="1329"/>
        <v>2.0760850853413899</v>
      </c>
      <c r="AD1646" s="162">
        <f t="shared" si="1330"/>
        <v>0</v>
      </c>
      <c r="AE1646" s="162">
        <f t="shared" si="1331"/>
        <v>0</v>
      </c>
      <c r="AF1646" s="162">
        <f t="shared" si="1332"/>
        <v>0</v>
      </c>
      <c r="AG1646" s="162">
        <f t="shared" si="1333"/>
        <v>0</v>
      </c>
      <c r="AH1646" s="162" t="str">
        <f t="shared" si="1334"/>
        <v/>
      </c>
      <c r="AI1646" s="162" t="str">
        <f t="shared" si="1335"/>
        <v/>
      </c>
      <c r="AJ1646" s="162" t="str">
        <f t="shared" si="1336"/>
        <v/>
      </c>
      <c r="AK1646" s="162" t="str">
        <f t="shared" si="1337"/>
        <v/>
      </c>
      <c r="AM1646" s="199">
        <f t="shared" si="1340"/>
        <v>17.587933579235422</v>
      </c>
      <c r="AN1646" s="197">
        <f t="shared" si="1342"/>
        <v>0</v>
      </c>
      <c r="AO1646" s="197">
        <f t="shared" si="1343"/>
        <v>0</v>
      </c>
      <c r="AP1646" s="197">
        <f t="shared" si="1344"/>
        <v>0</v>
      </c>
      <c r="AQ1646" s="197">
        <f t="shared" si="1345"/>
        <v>0</v>
      </c>
      <c r="AR1646" s="197" t="str">
        <f t="shared" si="1346"/>
        <v/>
      </c>
      <c r="AS1646" s="197" t="str">
        <f t="shared" si="1347"/>
        <v/>
      </c>
      <c r="AT1646" s="197" t="str">
        <f t="shared" si="1348"/>
        <v/>
      </c>
      <c r="AU1646" s="197" t="str">
        <f t="shared" si="1349"/>
        <v/>
      </c>
      <c r="AV1646" s="199">
        <f t="shared" ca="1" si="1341"/>
        <v>2.1813778420669006</v>
      </c>
      <c r="AX1646" s="162">
        <f t="shared" si="1304"/>
        <v>0</v>
      </c>
      <c r="AY1646" s="162">
        <f t="shared" si="1305"/>
        <v>0</v>
      </c>
      <c r="AZ1646" s="162">
        <f t="shared" si="1306"/>
        <v>0</v>
      </c>
      <c r="BA1646" s="162">
        <f t="shared" si="1307"/>
        <v>0</v>
      </c>
      <c r="BB1646" s="162" t="str">
        <f t="shared" si="1308"/>
        <v/>
      </c>
      <c r="BC1646" s="162" t="str">
        <f t="shared" si="1309"/>
        <v/>
      </c>
      <c r="BD1646" s="162" t="str">
        <f t="shared" si="1310"/>
        <v/>
      </c>
      <c r="BE1646" s="162" t="str">
        <f t="shared" si="1311"/>
        <v/>
      </c>
      <c r="BG1646" s="169">
        <f t="shared" si="1338"/>
        <v>40.286775395358589</v>
      </c>
      <c r="BH1646" s="169">
        <f t="shared" ca="1" si="1339"/>
        <v>2.0342618005531419</v>
      </c>
    </row>
    <row r="1647" spans="11:60" x14ac:dyDescent="0.25">
      <c r="K1647" s="199">
        <f t="shared" si="1312"/>
        <v>40.338161588464914</v>
      </c>
      <c r="L1647" s="201">
        <f t="shared" si="1313"/>
        <v>0.33830980407461025</v>
      </c>
      <c r="M1647" s="201">
        <f t="shared" si="1314"/>
        <v>0.34115506304389548</v>
      </c>
      <c r="N1647" s="201">
        <f t="shared" si="1315"/>
        <v>0.35859094899870064</v>
      </c>
      <c r="O1647" s="201">
        <f t="shared" si="1316"/>
        <v>0.33862238759876373</v>
      </c>
      <c r="P1647" s="201" t="str">
        <f t="shared" si="1317"/>
        <v/>
      </c>
      <c r="Q1647" s="201" t="str">
        <f t="shared" si="1318"/>
        <v/>
      </c>
      <c r="R1647" s="201" t="str">
        <f t="shared" si="1319"/>
        <v/>
      </c>
      <c r="S1647" s="201" t="str">
        <f t="shared" si="1320"/>
        <v/>
      </c>
      <c r="T1647" s="199">
        <f t="shared" si="1321"/>
        <v>0</v>
      </c>
      <c r="U1647" s="199">
        <f t="shared" si="1322"/>
        <v>0</v>
      </c>
      <c r="V1647" s="199">
        <f t="shared" si="1323"/>
        <v>0</v>
      </c>
      <c r="W1647" s="199">
        <f t="shared" si="1324"/>
        <v>0</v>
      </c>
      <c r="X1647" s="199" t="str">
        <f t="shared" si="1325"/>
        <v/>
      </c>
      <c r="Y1647" s="199" t="str">
        <f t="shared" si="1326"/>
        <v/>
      </c>
      <c r="Z1647" s="199" t="str">
        <f t="shared" si="1327"/>
        <v/>
      </c>
      <c r="AA1647" s="199" t="str">
        <f t="shared" si="1328"/>
        <v/>
      </c>
      <c r="AB1647" s="201">
        <f t="shared" ca="1" si="1329"/>
        <v>2.0290318228640172</v>
      </c>
      <c r="AD1647" s="162">
        <f t="shared" si="1330"/>
        <v>0</v>
      </c>
      <c r="AE1647" s="162">
        <f t="shared" si="1331"/>
        <v>0</v>
      </c>
      <c r="AF1647" s="162">
        <f t="shared" si="1332"/>
        <v>0</v>
      </c>
      <c r="AG1647" s="162">
        <f t="shared" si="1333"/>
        <v>0</v>
      </c>
      <c r="AH1647" s="162" t="str">
        <f t="shared" si="1334"/>
        <v/>
      </c>
      <c r="AI1647" s="162" t="str">
        <f t="shared" si="1335"/>
        <v/>
      </c>
      <c r="AJ1647" s="162" t="str">
        <f t="shared" si="1336"/>
        <v/>
      </c>
      <c r="AK1647" s="162" t="str">
        <f t="shared" si="1337"/>
        <v/>
      </c>
      <c r="AM1647" s="199">
        <f t="shared" si="1340"/>
        <v>17.599150373609934</v>
      </c>
      <c r="AN1647" s="197">
        <f t="shared" si="1342"/>
        <v>0</v>
      </c>
      <c r="AO1647" s="197">
        <f t="shared" si="1343"/>
        <v>0</v>
      </c>
      <c r="AP1647" s="197">
        <f t="shared" si="1344"/>
        <v>0</v>
      </c>
      <c r="AQ1647" s="197">
        <f t="shared" si="1345"/>
        <v>0</v>
      </c>
      <c r="AR1647" s="197" t="str">
        <f t="shared" si="1346"/>
        <v/>
      </c>
      <c r="AS1647" s="197" t="str">
        <f t="shared" si="1347"/>
        <v/>
      </c>
      <c r="AT1647" s="197" t="str">
        <f t="shared" si="1348"/>
        <v/>
      </c>
      <c r="AU1647" s="197" t="str">
        <f t="shared" si="1349"/>
        <v/>
      </c>
      <c r="AV1647" s="199">
        <f t="shared" ca="1" si="1341"/>
        <v>2.1906036892604841</v>
      </c>
      <c r="AX1647" s="162">
        <f t="shared" si="1304"/>
        <v>0</v>
      </c>
      <c r="AY1647" s="162">
        <f t="shared" si="1305"/>
        <v>0</v>
      </c>
      <c r="AZ1647" s="162">
        <f t="shared" si="1306"/>
        <v>0</v>
      </c>
      <c r="BA1647" s="162">
        <f t="shared" si="1307"/>
        <v>0</v>
      </c>
      <c r="BB1647" s="162" t="str">
        <f t="shared" si="1308"/>
        <v/>
      </c>
      <c r="BC1647" s="162" t="str">
        <f t="shared" si="1309"/>
        <v/>
      </c>
      <c r="BD1647" s="162" t="str">
        <f t="shared" si="1310"/>
        <v/>
      </c>
      <c r="BE1647" s="162" t="str">
        <f t="shared" si="1311"/>
        <v/>
      </c>
      <c r="BG1647" s="169">
        <f t="shared" si="1338"/>
        <v>40.312468491911751</v>
      </c>
      <c r="BH1647" s="169">
        <f t="shared" ca="1" si="1339"/>
        <v>2.0760850853413899</v>
      </c>
    </row>
    <row r="1648" spans="11:60" x14ac:dyDescent="0.25">
      <c r="K1648" s="199">
        <f t="shared" si="1312"/>
        <v>40.363854685018076</v>
      </c>
      <c r="L1648" s="201">
        <f t="shared" si="1313"/>
        <v>0.33852528802625009</v>
      </c>
      <c r="M1648" s="201">
        <f t="shared" si="1314"/>
        <v>0.34137235926239479</v>
      </c>
      <c r="N1648" s="201">
        <f t="shared" si="1315"/>
        <v>0.35881935087704381</v>
      </c>
      <c r="O1648" s="201">
        <f t="shared" si="1316"/>
        <v>0.33883807064818966</v>
      </c>
      <c r="P1648" s="201" t="str">
        <f t="shared" si="1317"/>
        <v/>
      </c>
      <c r="Q1648" s="201" t="str">
        <f t="shared" si="1318"/>
        <v/>
      </c>
      <c r="R1648" s="201" t="str">
        <f t="shared" si="1319"/>
        <v/>
      </c>
      <c r="S1648" s="201" t="str">
        <f t="shared" si="1320"/>
        <v/>
      </c>
      <c r="T1648" s="199">
        <f t="shared" si="1321"/>
        <v>0</v>
      </c>
      <c r="U1648" s="199">
        <f t="shared" si="1322"/>
        <v>0</v>
      </c>
      <c r="V1648" s="199">
        <f t="shared" si="1323"/>
        <v>0</v>
      </c>
      <c r="W1648" s="199">
        <f t="shared" si="1324"/>
        <v>0</v>
      </c>
      <c r="X1648" s="199" t="str">
        <f t="shared" si="1325"/>
        <v/>
      </c>
      <c r="Y1648" s="199" t="str">
        <f t="shared" si="1326"/>
        <v/>
      </c>
      <c r="Z1648" s="199" t="str">
        <f t="shared" si="1327"/>
        <v/>
      </c>
      <c r="AA1648" s="199" t="str">
        <f t="shared" si="1328"/>
        <v/>
      </c>
      <c r="AB1648" s="201">
        <f t="shared" ca="1" si="1329"/>
        <v>2.1302743966535256</v>
      </c>
      <c r="AD1648" s="162">
        <f t="shared" si="1330"/>
        <v>0</v>
      </c>
      <c r="AE1648" s="162">
        <f t="shared" si="1331"/>
        <v>0</v>
      </c>
      <c r="AF1648" s="162">
        <f t="shared" si="1332"/>
        <v>0</v>
      </c>
      <c r="AG1648" s="162">
        <f t="shared" si="1333"/>
        <v>0</v>
      </c>
      <c r="AH1648" s="162" t="str">
        <f t="shared" si="1334"/>
        <v/>
      </c>
      <c r="AI1648" s="162" t="str">
        <f t="shared" si="1335"/>
        <v/>
      </c>
      <c r="AJ1648" s="162" t="str">
        <f t="shared" si="1336"/>
        <v/>
      </c>
      <c r="AK1648" s="162" t="str">
        <f t="shared" si="1337"/>
        <v/>
      </c>
      <c r="AM1648" s="199">
        <f t="shared" si="1340"/>
        <v>17.610367167984446</v>
      </c>
      <c r="AN1648" s="197">
        <f t="shared" si="1342"/>
        <v>0</v>
      </c>
      <c r="AO1648" s="197">
        <f t="shared" si="1343"/>
        <v>0</v>
      </c>
      <c r="AP1648" s="197">
        <f t="shared" si="1344"/>
        <v>0</v>
      </c>
      <c r="AQ1648" s="197">
        <f t="shared" si="1345"/>
        <v>0</v>
      </c>
      <c r="AR1648" s="197" t="str">
        <f t="shared" si="1346"/>
        <v/>
      </c>
      <c r="AS1648" s="197" t="str">
        <f t="shared" si="1347"/>
        <v/>
      </c>
      <c r="AT1648" s="197" t="str">
        <f t="shared" si="1348"/>
        <v/>
      </c>
      <c r="AU1648" s="197" t="str">
        <f t="shared" si="1349"/>
        <v/>
      </c>
      <c r="AV1648" s="199">
        <f t="shared" ca="1" si="1341"/>
        <v>2.0426253177295264</v>
      </c>
      <c r="AX1648" s="162">
        <f t="shared" si="1304"/>
        <v>0</v>
      </c>
      <c r="AY1648" s="162">
        <f t="shared" si="1305"/>
        <v>0</v>
      </c>
      <c r="AZ1648" s="162">
        <f t="shared" si="1306"/>
        <v>0</v>
      </c>
      <c r="BA1648" s="162">
        <f t="shared" si="1307"/>
        <v>0</v>
      </c>
      <c r="BB1648" s="162" t="str">
        <f t="shared" si="1308"/>
        <v/>
      </c>
      <c r="BC1648" s="162" t="str">
        <f t="shared" si="1309"/>
        <v/>
      </c>
      <c r="BD1648" s="162" t="str">
        <f t="shared" si="1310"/>
        <v/>
      </c>
      <c r="BE1648" s="162" t="str">
        <f t="shared" si="1311"/>
        <v/>
      </c>
      <c r="BG1648" s="169">
        <f t="shared" si="1338"/>
        <v>40.338161588464914</v>
      </c>
      <c r="BH1648" s="169">
        <f t="shared" ca="1" si="1339"/>
        <v>2.0290318228640172</v>
      </c>
    </row>
    <row r="1649" spans="11:60" x14ac:dyDescent="0.25">
      <c r="K1649" s="199">
        <f t="shared" si="1312"/>
        <v>40.389547781571238</v>
      </c>
      <c r="L1649" s="201">
        <f t="shared" si="1313"/>
        <v>0.33874077197788999</v>
      </c>
      <c r="M1649" s="201">
        <f t="shared" si="1314"/>
        <v>0.34158965548089409</v>
      </c>
      <c r="N1649" s="201">
        <f t="shared" si="1315"/>
        <v>0.35904775275538686</v>
      </c>
      <c r="O1649" s="201">
        <f t="shared" si="1316"/>
        <v>0.33905375369761565</v>
      </c>
      <c r="P1649" s="201" t="str">
        <f t="shared" si="1317"/>
        <v/>
      </c>
      <c r="Q1649" s="201" t="str">
        <f t="shared" si="1318"/>
        <v/>
      </c>
      <c r="R1649" s="201" t="str">
        <f t="shared" si="1319"/>
        <v/>
      </c>
      <c r="S1649" s="201" t="str">
        <f t="shared" si="1320"/>
        <v/>
      </c>
      <c r="T1649" s="199">
        <f t="shared" si="1321"/>
        <v>0</v>
      </c>
      <c r="U1649" s="199">
        <f t="shared" si="1322"/>
        <v>0</v>
      </c>
      <c r="V1649" s="199">
        <f t="shared" si="1323"/>
        <v>0</v>
      </c>
      <c r="W1649" s="199">
        <f t="shared" si="1324"/>
        <v>0</v>
      </c>
      <c r="X1649" s="199" t="str">
        <f t="shared" si="1325"/>
        <v/>
      </c>
      <c r="Y1649" s="199" t="str">
        <f t="shared" si="1326"/>
        <v/>
      </c>
      <c r="Z1649" s="199" t="str">
        <f t="shared" si="1327"/>
        <v/>
      </c>
      <c r="AA1649" s="199" t="str">
        <f t="shared" si="1328"/>
        <v/>
      </c>
      <c r="AB1649" s="201">
        <f t="shared" ca="1" si="1329"/>
        <v>2.0337665999845997</v>
      </c>
      <c r="AD1649" s="162">
        <f t="shared" si="1330"/>
        <v>0</v>
      </c>
      <c r="AE1649" s="162">
        <f t="shared" si="1331"/>
        <v>0</v>
      </c>
      <c r="AF1649" s="162">
        <f t="shared" si="1332"/>
        <v>0</v>
      </c>
      <c r="AG1649" s="162">
        <f t="shared" si="1333"/>
        <v>0</v>
      </c>
      <c r="AH1649" s="162" t="str">
        <f t="shared" si="1334"/>
        <v/>
      </c>
      <c r="AI1649" s="162" t="str">
        <f t="shared" si="1335"/>
        <v/>
      </c>
      <c r="AJ1649" s="162" t="str">
        <f t="shared" si="1336"/>
        <v/>
      </c>
      <c r="AK1649" s="162" t="str">
        <f t="shared" si="1337"/>
        <v/>
      </c>
      <c r="AM1649" s="199">
        <f t="shared" si="1340"/>
        <v>17.621583962358958</v>
      </c>
      <c r="AN1649" s="197">
        <f t="shared" si="1342"/>
        <v>0</v>
      </c>
      <c r="AO1649" s="197">
        <f t="shared" si="1343"/>
        <v>0</v>
      </c>
      <c r="AP1649" s="197">
        <f t="shared" si="1344"/>
        <v>0</v>
      </c>
      <c r="AQ1649" s="197">
        <f t="shared" si="1345"/>
        <v>0</v>
      </c>
      <c r="AR1649" s="197" t="str">
        <f t="shared" si="1346"/>
        <v/>
      </c>
      <c r="AS1649" s="197" t="str">
        <f t="shared" si="1347"/>
        <v/>
      </c>
      <c r="AT1649" s="197" t="str">
        <f t="shared" si="1348"/>
        <v/>
      </c>
      <c r="AU1649" s="197" t="str">
        <f t="shared" si="1349"/>
        <v/>
      </c>
      <c r="AV1649" s="199">
        <f t="shared" ca="1" si="1341"/>
        <v>2.1936222446281879</v>
      </c>
      <c r="AX1649" s="162">
        <f t="shared" si="1304"/>
        <v>0</v>
      </c>
      <c r="AY1649" s="162">
        <f t="shared" si="1305"/>
        <v>0</v>
      </c>
      <c r="AZ1649" s="162">
        <f t="shared" si="1306"/>
        <v>0</v>
      </c>
      <c r="BA1649" s="162">
        <f t="shared" si="1307"/>
        <v>0</v>
      </c>
      <c r="BB1649" s="162" t="str">
        <f t="shared" si="1308"/>
        <v/>
      </c>
      <c r="BC1649" s="162" t="str">
        <f t="shared" si="1309"/>
        <v/>
      </c>
      <c r="BD1649" s="162" t="str">
        <f t="shared" si="1310"/>
        <v/>
      </c>
      <c r="BE1649" s="162" t="str">
        <f t="shared" si="1311"/>
        <v/>
      </c>
      <c r="BG1649" s="169">
        <f t="shared" si="1338"/>
        <v>40.363854685018076</v>
      </c>
      <c r="BH1649" s="169">
        <f t="shared" ca="1" si="1339"/>
        <v>2.1302743966535256</v>
      </c>
    </row>
    <row r="1650" spans="11:60" x14ac:dyDescent="0.25">
      <c r="K1650" s="199">
        <f t="shared" si="1312"/>
        <v>40.415240878124401</v>
      </c>
      <c r="L1650" s="201">
        <f t="shared" si="1313"/>
        <v>0.33895625592952988</v>
      </c>
      <c r="M1650" s="201">
        <f t="shared" si="1314"/>
        <v>0.3418069516993934</v>
      </c>
      <c r="N1650" s="201">
        <f t="shared" si="1315"/>
        <v>0.35927615463373003</v>
      </c>
      <c r="O1650" s="201">
        <f t="shared" si="1316"/>
        <v>0.33926943674704163</v>
      </c>
      <c r="P1650" s="201" t="str">
        <f t="shared" si="1317"/>
        <v/>
      </c>
      <c r="Q1650" s="201" t="str">
        <f t="shared" si="1318"/>
        <v/>
      </c>
      <c r="R1650" s="201" t="str">
        <f t="shared" si="1319"/>
        <v/>
      </c>
      <c r="S1650" s="201" t="str">
        <f t="shared" si="1320"/>
        <v/>
      </c>
      <c r="T1650" s="199">
        <f t="shared" si="1321"/>
        <v>0</v>
      </c>
      <c r="U1650" s="199">
        <f t="shared" si="1322"/>
        <v>0</v>
      </c>
      <c r="V1650" s="199">
        <f t="shared" si="1323"/>
        <v>0</v>
      </c>
      <c r="W1650" s="199">
        <f t="shared" si="1324"/>
        <v>0</v>
      </c>
      <c r="X1650" s="199" t="str">
        <f t="shared" si="1325"/>
        <v/>
      </c>
      <c r="Y1650" s="199" t="str">
        <f t="shared" si="1326"/>
        <v/>
      </c>
      <c r="Z1650" s="199" t="str">
        <f t="shared" si="1327"/>
        <v/>
      </c>
      <c r="AA1650" s="199" t="str">
        <f t="shared" si="1328"/>
        <v/>
      </c>
      <c r="AB1650" s="201">
        <f t="shared" ca="1" si="1329"/>
        <v>2.0511529203896695</v>
      </c>
      <c r="AD1650" s="162">
        <f t="shared" si="1330"/>
        <v>0</v>
      </c>
      <c r="AE1650" s="162">
        <f t="shared" si="1331"/>
        <v>0</v>
      </c>
      <c r="AF1650" s="162">
        <f t="shared" si="1332"/>
        <v>0</v>
      </c>
      <c r="AG1650" s="162">
        <f t="shared" si="1333"/>
        <v>0</v>
      </c>
      <c r="AH1650" s="162" t="str">
        <f t="shared" si="1334"/>
        <v/>
      </c>
      <c r="AI1650" s="162" t="str">
        <f t="shared" si="1335"/>
        <v/>
      </c>
      <c r="AJ1650" s="162" t="str">
        <f t="shared" si="1336"/>
        <v/>
      </c>
      <c r="AK1650" s="162" t="str">
        <f t="shared" si="1337"/>
        <v/>
      </c>
      <c r="AM1650" s="199">
        <f t="shared" si="1340"/>
        <v>17.63280075673347</v>
      </c>
      <c r="AN1650" s="197">
        <f t="shared" si="1342"/>
        <v>0</v>
      </c>
      <c r="AO1650" s="197">
        <f t="shared" si="1343"/>
        <v>0</v>
      </c>
      <c r="AP1650" s="197">
        <f t="shared" si="1344"/>
        <v>0</v>
      </c>
      <c r="AQ1650" s="197">
        <f t="shared" si="1345"/>
        <v>0</v>
      </c>
      <c r="AR1650" s="197" t="str">
        <f t="shared" si="1346"/>
        <v/>
      </c>
      <c r="AS1650" s="197" t="str">
        <f t="shared" si="1347"/>
        <v/>
      </c>
      <c r="AT1650" s="197" t="str">
        <f t="shared" si="1348"/>
        <v/>
      </c>
      <c r="AU1650" s="197" t="str">
        <f t="shared" si="1349"/>
        <v/>
      </c>
      <c r="AV1650" s="199">
        <f t="shared" ca="1" si="1341"/>
        <v>2.199703996285316</v>
      </c>
      <c r="AX1650" s="162">
        <f t="shared" si="1304"/>
        <v>0</v>
      </c>
      <c r="AY1650" s="162">
        <f t="shared" si="1305"/>
        <v>0</v>
      </c>
      <c r="AZ1650" s="162">
        <f t="shared" si="1306"/>
        <v>0</v>
      </c>
      <c r="BA1650" s="162">
        <f t="shared" si="1307"/>
        <v>0</v>
      </c>
      <c r="BB1650" s="162" t="str">
        <f t="shared" si="1308"/>
        <v/>
      </c>
      <c r="BC1650" s="162" t="str">
        <f t="shared" si="1309"/>
        <v/>
      </c>
      <c r="BD1650" s="162" t="str">
        <f t="shared" si="1310"/>
        <v/>
      </c>
      <c r="BE1650" s="162" t="str">
        <f t="shared" si="1311"/>
        <v/>
      </c>
      <c r="BG1650" s="169">
        <f t="shared" si="1338"/>
        <v>40.389547781571238</v>
      </c>
      <c r="BH1650" s="169">
        <f t="shared" ca="1" si="1339"/>
        <v>2.0337665999845997</v>
      </c>
    </row>
    <row r="1651" spans="11:60" x14ac:dyDescent="0.25">
      <c r="K1651" s="199">
        <f t="shared" si="1312"/>
        <v>40.440933974677563</v>
      </c>
      <c r="L1651" s="201">
        <f t="shared" si="1313"/>
        <v>0.33917173988116972</v>
      </c>
      <c r="M1651" s="201">
        <f t="shared" si="1314"/>
        <v>0.34202424791789265</v>
      </c>
      <c r="N1651" s="201">
        <f t="shared" si="1315"/>
        <v>0.35950455651207314</v>
      </c>
      <c r="O1651" s="201">
        <f t="shared" si="1316"/>
        <v>0.33948511979646756</v>
      </c>
      <c r="P1651" s="201" t="str">
        <f t="shared" si="1317"/>
        <v/>
      </c>
      <c r="Q1651" s="201" t="str">
        <f t="shared" si="1318"/>
        <v/>
      </c>
      <c r="R1651" s="201" t="str">
        <f t="shared" si="1319"/>
        <v/>
      </c>
      <c r="S1651" s="201" t="str">
        <f t="shared" si="1320"/>
        <v/>
      </c>
      <c r="T1651" s="199">
        <f t="shared" si="1321"/>
        <v>0</v>
      </c>
      <c r="U1651" s="199">
        <f t="shared" si="1322"/>
        <v>0</v>
      </c>
      <c r="V1651" s="199">
        <f t="shared" si="1323"/>
        <v>0</v>
      </c>
      <c r="W1651" s="199">
        <f t="shared" si="1324"/>
        <v>0</v>
      </c>
      <c r="X1651" s="199" t="str">
        <f t="shared" si="1325"/>
        <v/>
      </c>
      <c r="Y1651" s="199" t="str">
        <f t="shared" si="1326"/>
        <v/>
      </c>
      <c r="Z1651" s="199" t="str">
        <f t="shared" si="1327"/>
        <v/>
      </c>
      <c r="AA1651" s="199" t="str">
        <f t="shared" si="1328"/>
        <v/>
      </c>
      <c r="AB1651" s="201">
        <f t="shared" ca="1" si="1329"/>
        <v>2.0024112777827954</v>
      </c>
      <c r="AD1651" s="162">
        <f t="shared" si="1330"/>
        <v>0</v>
      </c>
      <c r="AE1651" s="162">
        <f t="shared" si="1331"/>
        <v>0</v>
      </c>
      <c r="AF1651" s="162">
        <f t="shared" si="1332"/>
        <v>0</v>
      </c>
      <c r="AG1651" s="162">
        <f t="shared" si="1333"/>
        <v>0</v>
      </c>
      <c r="AH1651" s="162" t="str">
        <f t="shared" si="1334"/>
        <v/>
      </c>
      <c r="AI1651" s="162" t="str">
        <f t="shared" si="1335"/>
        <v/>
      </c>
      <c r="AJ1651" s="162" t="str">
        <f t="shared" si="1336"/>
        <v/>
      </c>
      <c r="AK1651" s="162" t="str">
        <f t="shared" si="1337"/>
        <v/>
      </c>
      <c r="AM1651" s="199">
        <f t="shared" si="1340"/>
        <v>17.644017551107982</v>
      </c>
      <c r="AN1651" s="197">
        <f t="shared" si="1342"/>
        <v>0</v>
      </c>
      <c r="AO1651" s="197">
        <f t="shared" si="1343"/>
        <v>0</v>
      </c>
      <c r="AP1651" s="197">
        <f t="shared" si="1344"/>
        <v>0</v>
      </c>
      <c r="AQ1651" s="197">
        <f t="shared" si="1345"/>
        <v>0</v>
      </c>
      <c r="AR1651" s="197" t="str">
        <f t="shared" si="1346"/>
        <v/>
      </c>
      <c r="AS1651" s="197" t="str">
        <f t="shared" si="1347"/>
        <v/>
      </c>
      <c r="AT1651" s="197" t="str">
        <f t="shared" si="1348"/>
        <v/>
      </c>
      <c r="AU1651" s="197" t="str">
        <f t="shared" si="1349"/>
        <v/>
      </c>
      <c r="AV1651" s="199">
        <f t="shared" ca="1" si="1341"/>
        <v>2.1675630797197085</v>
      </c>
      <c r="AX1651" s="162">
        <f t="shared" si="1304"/>
        <v>0</v>
      </c>
      <c r="AY1651" s="162">
        <f t="shared" si="1305"/>
        <v>0</v>
      </c>
      <c r="AZ1651" s="162">
        <f t="shared" si="1306"/>
        <v>0</v>
      </c>
      <c r="BA1651" s="162">
        <f t="shared" si="1307"/>
        <v>0</v>
      </c>
      <c r="BB1651" s="162" t="str">
        <f t="shared" si="1308"/>
        <v/>
      </c>
      <c r="BC1651" s="162" t="str">
        <f t="shared" si="1309"/>
        <v/>
      </c>
      <c r="BD1651" s="162" t="str">
        <f t="shared" si="1310"/>
        <v/>
      </c>
      <c r="BE1651" s="162" t="str">
        <f t="shared" si="1311"/>
        <v/>
      </c>
      <c r="BG1651" s="169">
        <f t="shared" si="1338"/>
        <v>40.415240878124401</v>
      </c>
      <c r="BH1651" s="169">
        <f t="shared" ca="1" si="1339"/>
        <v>2.0511529203896695</v>
      </c>
    </row>
    <row r="1652" spans="11:60" x14ac:dyDescent="0.25">
      <c r="K1652" s="199">
        <f t="shared" si="1312"/>
        <v>40.466627071230725</v>
      </c>
      <c r="L1652" s="201">
        <f t="shared" si="1313"/>
        <v>0.33938722383280961</v>
      </c>
      <c r="M1652" s="201">
        <f t="shared" si="1314"/>
        <v>0.34224154413639196</v>
      </c>
      <c r="N1652" s="201">
        <f t="shared" si="1315"/>
        <v>0.3597329583904163</v>
      </c>
      <c r="O1652" s="201">
        <f t="shared" si="1316"/>
        <v>0.33970080284589355</v>
      </c>
      <c r="P1652" s="201" t="str">
        <f t="shared" si="1317"/>
        <v/>
      </c>
      <c r="Q1652" s="201" t="str">
        <f t="shared" si="1318"/>
        <v/>
      </c>
      <c r="R1652" s="201" t="str">
        <f t="shared" si="1319"/>
        <v/>
      </c>
      <c r="S1652" s="201" t="str">
        <f t="shared" si="1320"/>
        <v/>
      </c>
      <c r="T1652" s="199">
        <f t="shared" si="1321"/>
        <v>0</v>
      </c>
      <c r="U1652" s="199">
        <f t="shared" si="1322"/>
        <v>0</v>
      </c>
      <c r="V1652" s="199">
        <f t="shared" si="1323"/>
        <v>0</v>
      </c>
      <c r="W1652" s="199">
        <f t="shared" si="1324"/>
        <v>0</v>
      </c>
      <c r="X1652" s="199" t="str">
        <f t="shared" si="1325"/>
        <v/>
      </c>
      <c r="Y1652" s="199" t="str">
        <f t="shared" si="1326"/>
        <v/>
      </c>
      <c r="Z1652" s="199" t="str">
        <f t="shared" si="1327"/>
        <v/>
      </c>
      <c r="AA1652" s="199" t="str">
        <f t="shared" si="1328"/>
        <v/>
      </c>
      <c r="AB1652" s="201">
        <f t="shared" ca="1" si="1329"/>
        <v>2.0206895032007064</v>
      </c>
      <c r="AD1652" s="162">
        <f t="shared" si="1330"/>
        <v>0</v>
      </c>
      <c r="AE1652" s="162">
        <f t="shared" si="1331"/>
        <v>0</v>
      </c>
      <c r="AF1652" s="162">
        <f t="shared" si="1332"/>
        <v>0</v>
      </c>
      <c r="AG1652" s="162">
        <f t="shared" si="1333"/>
        <v>0</v>
      </c>
      <c r="AH1652" s="162" t="str">
        <f t="shared" si="1334"/>
        <v/>
      </c>
      <c r="AI1652" s="162" t="str">
        <f t="shared" si="1335"/>
        <v/>
      </c>
      <c r="AJ1652" s="162" t="str">
        <f t="shared" si="1336"/>
        <v/>
      </c>
      <c r="AK1652" s="162" t="str">
        <f t="shared" si="1337"/>
        <v/>
      </c>
      <c r="AM1652" s="199">
        <f t="shared" si="1340"/>
        <v>17.655234345482494</v>
      </c>
      <c r="AN1652" s="197">
        <f t="shared" si="1342"/>
        <v>0</v>
      </c>
      <c r="AO1652" s="197">
        <f t="shared" si="1343"/>
        <v>0</v>
      </c>
      <c r="AP1652" s="197">
        <f t="shared" si="1344"/>
        <v>0</v>
      </c>
      <c r="AQ1652" s="197">
        <f t="shared" si="1345"/>
        <v>0</v>
      </c>
      <c r="AR1652" s="197" t="str">
        <f t="shared" si="1346"/>
        <v/>
      </c>
      <c r="AS1652" s="197" t="str">
        <f t="shared" si="1347"/>
        <v/>
      </c>
      <c r="AT1652" s="197" t="str">
        <f t="shared" si="1348"/>
        <v/>
      </c>
      <c r="AU1652" s="197" t="str">
        <f t="shared" si="1349"/>
        <v/>
      </c>
      <c r="AV1652" s="199">
        <f t="shared" ca="1" si="1341"/>
        <v>2.1727005559358958</v>
      </c>
      <c r="AX1652" s="162">
        <f t="shared" si="1304"/>
        <v>0</v>
      </c>
      <c r="AY1652" s="162">
        <f t="shared" si="1305"/>
        <v>0</v>
      </c>
      <c r="AZ1652" s="162">
        <f t="shared" si="1306"/>
        <v>0</v>
      </c>
      <c r="BA1652" s="162">
        <f t="shared" si="1307"/>
        <v>0</v>
      </c>
      <c r="BB1652" s="162" t="str">
        <f t="shared" si="1308"/>
        <v/>
      </c>
      <c r="BC1652" s="162" t="str">
        <f t="shared" si="1309"/>
        <v/>
      </c>
      <c r="BD1652" s="162" t="str">
        <f t="shared" si="1310"/>
        <v/>
      </c>
      <c r="BE1652" s="162" t="str">
        <f t="shared" si="1311"/>
        <v/>
      </c>
      <c r="BG1652" s="169">
        <f t="shared" si="1338"/>
        <v>40.440933974677563</v>
      </c>
      <c r="BH1652" s="169">
        <f t="shared" ca="1" si="1339"/>
        <v>2.0024112777827954</v>
      </c>
    </row>
    <row r="1653" spans="11:60" x14ac:dyDescent="0.25">
      <c r="K1653" s="199">
        <f t="shared" si="1312"/>
        <v>40.492320167783888</v>
      </c>
      <c r="L1653" s="201">
        <f t="shared" si="1313"/>
        <v>0.33960270778444951</v>
      </c>
      <c r="M1653" s="201">
        <f t="shared" si="1314"/>
        <v>0.34245884035489127</v>
      </c>
      <c r="N1653" s="201">
        <f t="shared" si="1315"/>
        <v>0.35996136026875936</v>
      </c>
      <c r="O1653" s="201">
        <f t="shared" si="1316"/>
        <v>0.33991648589531948</v>
      </c>
      <c r="P1653" s="201" t="str">
        <f t="shared" si="1317"/>
        <v/>
      </c>
      <c r="Q1653" s="201" t="str">
        <f t="shared" si="1318"/>
        <v/>
      </c>
      <c r="R1653" s="201" t="str">
        <f t="shared" si="1319"/>
        <v/>
      </c>
      <c r="S1653" s="201" t="str">
        <f t="shared" si="1320"/>
        <v/>
      </c>
      <c r="T1653" s="199">
        <f t="shared" si="1321"/>
        <v>0</v>
      </c>
      <c r="U1653" s="199">
        <f t="shared" si="1322"/>
        <v>0</v>
      </c>
      <c r="V1653" s="199">
        <f t="shared" si="1323"/>
        <v>0</v>
      </c>
      <c r="W1653" s="199">
        <f t="shared" si="1324"/>
        <v>0</v>
      </c>
      <c r="X1653" s="199" t="str">
        <f t="shared" si="1325"/>
        <v/>
      </c>
      <c r="Y1653" s="199" t="str">
        <f t="shared" si="1326"/>
        <v/>
      </c>
      <c r="Z1653" s="199" t="str">
        <f t="shared" si="1327"/>
        <v/>
      </c>
      <c r="AA1653" s="199" t="str">
        <f t="shared" si="1328"/>
        <v/>
      </c>
      <c r="AB1653" s="201">
        <f t="shared" ca="1" si="1329"/>
        <v>2.0306264478963709</v>
      </c>
      <c r="AD1653" s="162">
        <f t="shared" si="1330"/>
        <v>0</v>
      </c>
      <c r="AE1653" s="162">
        <f t="shared" si="1331"/>
        <v>0</v>
      </c>
      <c r="AF1653" s="162">
        <f t="shared" si="1332"/>
        <v>0</v>
      </c>
      <c r="AG1653" s="162">
        <f t="shared" si="1333"/>
        <v>0</v>
      </c>
      <c r="AH1653" s="162" t="str">
        <f t="shared" si="1334"/>
        <v/>
      </c>
      <c r="AI1653" s="162" t="str">
        <f t="shared" si="1335"/>
        <v/>
      </c>
      <c r="AJ1653" s="162" t="str">
        <f t="shared" si="1336"/>
        <v/>
      </c>
      <c r="AK1653" s="162" t="str">
        <f t="shared" si="1337"/>
        <v/>
      </c>
      <c r="AM1653" s="199">
        <f t="shared" si="1340"/>
        <v>17.666451139857006</v>
      </c>
      <c r="AN1653" s="197">
        <f t="shared" si="1342"/>
        <v>0</v>
      </c>
      <c r="AO1653" s="197">
        <f t="shared" si="1343"/>
        <v>0</v>
      </c>
      <c r="AP1653" s="197">
        <f t="shared" si="1344"/>
        <v>0</v>
      </c>
      <c r="AQ1653" s="197">
        <f t="shared" si="1345"/>
        <v>0</v>
      </c>
      <c r="AR1653" s="197" t="str">
        <f t="shared" si="1346"/>
        <v/>
      </c>
      <c r="AS1653" s="197" t="str">
        <f t="shared" si="1347"/>
        <v/>
      </c>
      <c r="AT1653" s="197" t="str">
        <f t="shared" si="1348"/>
        <v/>
      </c>
      <c r="AU1653" s="197" t="str">
        <f t="shared" si="1349"/>
        <v/>
      </c>
      <c r="AV1653" s="199">
        <f t="shared" ca="1" si="1341"/>
        <v>2.1193795855850812</v>
      </c>
      <c r="AX1653" s="162">
        <f t="shared" si="1304"/>
        <v>0</v>
      </c>
      <c r="AY1653" s="162">
        <f t="shared" si="1305"/>
        <v>0</v>
      </c>
      <c r="AZ1653" s="162">
        <f t="shared" si="1306"/>
        <v>0</v>
      </c>
      <c r="BA1653" s="162">
        <f t="shared" si="1307"/>
        <v>0</v>
      </c>
      <c r="BB1653" s="162" t="str">
        <f t="shared" si="1308"/>
        <v/>
      </c>
      <c r="BC1653" s="162" t="str">
        <f t="shared" si="1309"/>
        <v/>
      </c>
      <c r="BD1653" s="162" t="str">
        <f t="shared" si="1310"/>
        <v/>
      </c>
      <c r="BE1653" s="162" t="str">
        <f t="shared" si="1311"/>
        <v/>
      </c>
      <c r="BG1653" s="169">
        <f t="shared" si="1338"/>
        <v>40.466627071230725</v>
      </c>
      <c r="BH1653" s="169">
        <f t="shared" ca="1" si="1339"/>
        <v>2.0206895032007064</v>
      </c>
    </row>
    <row r="1654" spans="11:60" x14ac:dyDescent="0.25">
      <c r="K1654" s="199">
        <f t="shared" si="1312"/>
        <v>40.51801326433705</v>
      </c>
      <c r="L1654" s="201">
        <f t="shared" si="1313"/>
        <v>0.3398181917360894</v>
      </c>
      <c r="M1654" s="201">
        <f t="shared" si="1314"/>
        <v>0.34267613657339058</v>
      </c>
      <c r="N1654" s="201">
        <f t="shared" si="1315"/>
        <v>0.36018976214710247</v>
      </c>
      <c r="O1654" s="201">
        <f t="shared" si="1316"/>
        <v>0.34013216894474546</v>
      </c>
      <c r="P1654" s="201" t="str">
        <f t="shared" si="1317"/>
        <v/>
      </c>
      <c r="Q1654" s="201" t="str">
        <f t="shared" si="1318"/>
        <v/>
      </c>
      <c r="R1654" s="201" t="str">
        <f t="shared" si="1319"/>
        <v/>
      </c>
      <c r="S1654" s="201" t="str">
        <f t="shared" si="1320"/>
        <v/>
      </c>
      <c r="T1654" s="199">
        <f t="shared" si="1321"/>
        <v>0</v>
      </c>
      <c r="U1654" s="199">
        <f t="shared" si="1322"/>
        <v>0</v>
      </c>
      <c r="V1654" s="199">
        <f t="shared" si="1323"/>
        <v>0</v>
      </c>
      <c r="W1654" s="199">
        <f t="shared" si="1324"/>
        <v>0</v>
      </c>
      <c r="X1654" s="199" t="str">
        <f t="shared" si="1325"/>
        <v/>
      </c>
      <c r="Y1654" s="199" t="str">
        <f t="shared" si="1326"/>
        <v/>
      </c>
      <c r="Z1654" s="199" t="str">
        <f t="shared" si="1327"/>
        <v/>
      </c>
      <c r="AA1654" s="199" t="str">
        <f t="shared" si="1328"/>
        <v/>
      </c>
      <c r="AB1654" s="201">
        <f t="shared" ca="1" si="1329"/>
        <v>2.1341882866684312</v>
      </c>
      <c r="AD1654" s="162">
        <f t="shared" si="1330"/>
        <v>0</v>
      </c>
      <c r="AE1654" s="162">
        <f t="shared" si="1331"/>
        <v>0</v>
      </c>
      <c r="AF1654" s="162">
        <f t="shared" si="1332"/>
        <v>0</v>
      </c>
      <c r="AG1654" s="162">
        <f t="shared" si="1333"/>
        <v>0</v>
      </c>
      <c r="AH1654" s="162" t="str">
        <f t="shared" si="1334"/>
        <v/>
      </c>
      <c r="AI1654" s="162" t="str">
        <f t="shared" si="1335"/>
        <v/>
      </c>
      <c r="AJ1654" s="162" t="str">
        <f t="shared" si="1336"/>
        <v/>
      </c>
      <c r="AK1654" s="162" t="str">
        <f t="shared" si="1337"/>
        <v/>
      </c>
      <c r="AM1654" s="199">
        <f t="shared" si="1340"/>
        <v>17.677667934231518</v>
      </c>
      <c r="AN1654" s="197">
        <f t="shared" si="1342"/>
        <v>0</v>
      </c>
      <c r="AO1654" s="197">
        <f t="shared" si="1343"/>
        <v>0</v>
      </c>
      <c r="AP1654" s="197">
        <f t="shared" si="1344"/>
        <v>0</v>
      </c>
      <c r="AQ1654" s="197">
        <f t="shared" si="1345"/>
        <v>0</v>
      </c>
      <c r="AR1654" s="197" t="str">
        <f t="shared" si="1346"/>
        <v/>
      </c>
      <c r="AS1654" s="197" t="str">
        <f t="shared" si="1347"/>
        <v/>
      </c>
      <c r="AT1654" s="197" t="str">
        <f t="shared" si="1348"/>
        <v/>
      </c>
      <c r="AU1654" s="197" t="str">
        <f t="shared" si="1349"/>
        <v/>
      </c>
      <c r="AV1654" s="199">
        <f t="shared" ca="1" si="1341"/>
        <v>2.187788701778755</v>
      </c>
      <c r="AX1654" s="162">
        <f t="shared" ref="AX1654:AX1717" si="1350">IF(AN1654="","",($AM1655-$AM1654)*AN1654)</f>
        <v>0</v>
      </c>
      <c r="AY1654" s="162">
        <f t="shared" ref="AY1654:AY1717" si="1351">IF(AO1654="","",($AM1655-$AM1654)*AO1654)</f>
        <v>0</v>
      </c>
      <c r="AZ1654" s="162">
        <f t="shared" ref="AZ1654:AZ1717" si="1352">IF(AP1654="","",($AM1655-$AM1654)*AP1654)</f>
        <v>0</v>
      </c>
      <c r="BA1654" s="162">
        <f t="shared" ref="BA1654:BA1717" si="1353">IF(AQ1654="","",($AM1655-$AM1654)*AQ1654)</f>
        <v>0</v>
      </c>
      <c r="BB1654" s="162" t="str">
        <f t="shared" ref="BB1654:BB1717" si="1354">IF(AR1654="","",($AM1655-$AM1654)*AR1654)</f>
        <v/>
      </c>
      <c r="BC1654" s="162" t="str">
        <f t="shared" ref="BC1654:BC1717" si="1355">IF(AS1654="","",($AM1655-$AM1654)*AS1654)</f>
        <v/>
      </c>
      <c r="BD1654" s="162" t="str">
        <f t="shared" ref="BD1654:BD1717" si="1356">IF(AT1654="","",($AM1655-$AM1654)*AT1654)</f>
        <v/>
      </c>
      <c r="BE1654" s="162" t="str">
        <f t="shared" ref="BE1654:BE1717" si="1357">IF(AU1654="","",($AM1655-$AM1654)*AU1654)</f>
        <v/>
      </c>
      <c r="BG1654" s="169">
        <f t="shared" si="1338"/>
        <v>40.492320167783888</v>
      </c>
      <c r="BH1654" s="169">
        <f t="shared" ca="1" si="1339"/>
        <v>2.0306264478963709</v>
      </c>
    </row>
    <row r="1655" spans="11:60" x14ac:dyDescent="0.25">
      <c r="K1655" s="199">
        <f t="shared" si="1312"/>
        <v>40.543706360890212</v>
      </c>
      <c r="L1655" s="201">
        <f t="shared" si="1313"/>
        <v>0.34003367568772924</v>
      </c>
      <c r="M1655" s="201">
        <f t="shared" si="1314"/>
        <v>0.34289343279188989</v>
      </c>
      <c r="N1655" s="201">
        <f t="shared" si="1315"/>
        <v>0.36041816402544563</v>
      </c>
      <c r="O1655" s="201">
        <f t="shared" si="1316"/>
        <v>0.34034785199417145</v>
      </c>
      <c r="P1655" s="201" t="str">
        <f t="shared" si="1317"/>
        <v/>
      </c>
      <c r="Q1655" s="201" t="str">
        <f t="shared" si="1318"/>
        <v/>
      </c>
      <c r="R1655" s="201" t="str">
        <f t="shared" si="1319"/>
        <v/>
      </c>
      <c r="S1655" s="201" t="str">
        <f t="shared" si="1320"/>
        <v/>
      </c>
      <c r="T1655" s="199">
        <f t="shared" si="1321"/>
        <v>0</v>
      </c>
      <c r="U1655" s="199">
        <f t="shared" si="1322"/>
        <v>0</v>
      </c>
      <c r="V1655" s="199">
        <f t="shared" si="1323"/>
        <v>0</v>
      </c>
      <c r="W1655" s="199">
        <f t="shared" si="1324"/>
        <v>0</v>
      </c>
      <c r="X1655" s="199" t="str">
        <f t="shared" si="1325"/>
        <v/>
      </c>
      <c r="Y1655" s="199" t="str">
        <f t="shared" si="1326"/>
        <v/>
      </c>
      <c r="Z1655" s="199" t="str">
        <f t="shared" si="1327"/>
        <v/>
      </c>
      <c r="AA1655" s="199" t="str">
        <f t="shared" si="1328"/>
        <v/>
      </c>
      <c r="AB1655" s="201">
        <f t="shared" ca="1" si="1329"/>
        <v>2.1408484016966316</v>
      </c>
      <c r="AD1655" s="162">
        <f t="shared" si="1330"/>
        <v>0</v>
      </c>
      <c r="AE1655" s="162">
        <f t="shared" si="1331"/>
        <v>0</v>
      </c>
      <c r="AF1655" s="162">
        <f t="shared" si="1332"/>
        <v>0</v>
      </c>
      <c r="AG1655" s="162">
        <f t="shared" si="1333"/>
        <v>0</v>
      </c>
      <c r="AH1655" s="162" t="str">
        <f t="shared" si="1334"/>
        <v/>
      </c>
      <c r="AI1655" s="162" t="str">
        <f t="shared" si="1335"/>
        <v/>
      </c>
      <c r="AJ1655" s="162" t="str">
        <f t="shared" si="1336"/>
        <v/>
      </c>
      <c r="AK1655" s="162" t="str">
        <f t="shared" si="1337"/>
        <v/>
      </c>
      <c r="AM1655" s="199">
        <f t="shared" si="1340"/>
        <v>17.68888472860603</v>
      </c>
      <c r="AN1655" s="197">
        <f t="shared" si="1342"/>
        <v>0</v>
      </c>
      <c r="AO1655" s="197">
        <f t="shared" si="1343"/>
        <v>0</v>
      </c>
      <c r="AP1655" s="197">
        <f t="shared" si="1344"/>
        <v>0</v>
      </c>
      <c r="AQ1655" s="197">
        <f t="shared" si="1345"/>
        <v>0</v>
      </c>
      <c r="AR1655" s="197" t="str">
        <f t="shared" si="1346"/>
        <v/>
      </c>
      <c r="AS1655" s="197" t="str">
        <f t="shared" si="1347"/>
        <v/>
      </c>
      <c r="AT1655" s="197" t="str">
        <f t="shared" si="1348"/>
        <v/>
      </c>
      <c r="AU1655" s="197" t="str">
        <f t="shared" si="1349"/>
        <v/>
      </c>
      <c r="AV1655" s="199">
        <f t="shared" ca="1" si="1341"/>
        <v>2.0534051912436642</v>
      </c>
      <c r="AX1655" s="162">
        <f t="shared" si="1350"/>
        <v>0</v>
      </c>
      <c r="AY1655" s="162">
        <f t="shared" si="1351"/>
        <v>0</v>
      </c>
      <c r="AZ1655" s="162">
        <f t="shared" si="1352"/>
        <v>0</v>
      </c>
      <c r="BA1655" s="162">
        <f t="shared" si="1353"/>
        <v>0</v>
      </c>
      <c r="BB1655" s="162" t="str">
        <f t="shared" si="1354"/>
        <v/>
      </c>
      <c r="BC1655" s="162" t="str">
        <f t="shared" si="1355"/>
        <v/>
      </c>
      <c r="BD1655" s="162" t="str">
        <f t="shared" si="1356"/>
        <v/>
      </c>
      <c r="BE1655" s="162" t="str">
        <f t="shared" si="1357"/>
        <v/>
      </c>
      <c r="BG1655" s="169">
        <f t="shared" si="1338"/>
        <v>40.51801326433705</v>
      </c>
      <c r="BH1655" s="169">
        <f t="shared" ca="1" si="1339"/>
        <v>2.1341882866684312</v>
      </c>
    </row>
    <row r="1656" spans="11:60" x14ac:dyDescent="0.25">
      <c r="K1656" s="199">
        <f t="shared" si="1312"/>
        <v>40.569399457443375</v>
      </c>
      <c r="L1656" s="201">
        <f t="shared" si="1313"/>
        <v>0.34024915963936914</v>
      </c>
      <c r="M1656" s="201">
        <f t="shared" si="1314"/>
        <v>0.34311072901038919</v>
      </c>
      <c r="N1656" s="201">
        <f t="shared" si="1315"/>
        <v>0.36064656590378874</v>
      </c>
      <c r="O1656" s="201">
        <f t="shared" si="1316"/>
        <v>0.34056353504359738</v>
      </c>
      <c r="P1656" s="201" t="str">
        <f t="shared" si="1317"/>
        <v/>
      </c>
      <c r="Q1656" s="201" t="str">
        <f t="shared" si="1318"/>
        <v/>
      </c>
      <c r="R1656" s="201" t="str">
        <f t="shared" si="1319"/>
        <v/>
      </c>
      <c r="S1656" s="201" t="str">
        <f t="shared" si="1320"/>
        <v/>
      </c>
      <c r="T1656" s="199">
        <f t="shared" si="1321"/>
        <v>0</v>
      </c>
      <c r="U1656" s="199">
        <f t="shared" si="1322"/>
        <v>0</v>
      </c>
      <c r="V1656" s="199">
        <f t="shared" si="1323"/>
        <v>0</v>
      </c>
      <c r="W1656" s="199">
        <f t="shared" si="1324"/>
        <v>0</v>
      </c>
      <c r="X1656" s="199" t="str">
        <f t="shared" si="1325"/>
        <v/>
      </c>
      <c r="Y1656" s="199" t="str">
        <f t="shared" si="1326"/>
        <v/>
      </c>
      <c r="Z1656" s="199" t="str">
        <f t="shared" si="1327"/>
        <v/>
      </c>
      <c r="AA1656" s="199" t="str">
        <f t="shared" si="1328"/>
        <v/>
      </c>
      <c r="AB1656" s="201">
        <f t="shared" ca="1" si="1329"/>
        <v>2.0121082351922301</v>
      </c>
      <c r="AD1656" s="162">
        <f t="shared" si="1330"/>
        <v>0</v>
      </c>
      <c r="AE1656" s="162">
        <f t="shared" si="1331"/>
        <v>0</v>
      </c>
      <c r="AF1656" s="162">
        <f t="shared" si="1332"/>
        <v>0</v>
      </c>
      <c r="AG1656" s="162">
        <f t="shared" si="1333"/>
        <v>0</v>
      </c>
      <c r="AH1656" s="162" t="str">
        <f t="shared" si="1334"/>
        <v/>
      </c>
      <c r="AI1656" s="162" t="str">
        <f t="shared" si="1335"/>
        <v/>
      </c>
      <c r="AJ1656" s="162" t="str">
        <f t="shared" si="1336"/>
        <v/>
      </c>
      <c r="AK1656" s="162" t="str">
        <f t="shared" si="1337"/>
        <v/>
      </c>
      <c r="AM1656" s="199">
        <f t="shared" si="1340"/>
        <v>17.700101522980543</v>
      </c>
      <c r="AN1656" s="197">
        <f t="shared" si="1342"/>
        <v>0</v>
      </c>
      <c r="AO1656" s="197">
        <f t="shared" si="1343"/>
        <v>0</v>
      </c>
      <c r="AP1656" s="197">
        <f t="shared" si="1344"/>
        <v>0</v>
      </c>
      <c r="AQ1656" s="197">
        <f t="shared" si="1345"/>
        <v>0</v>
      </c>
      <c r="AR1656" s="197" t="str">
        <f t="shared" si="1346"/>
        <v/>
      </c>
      <c r="AS1656" s="197" t="str">
        <f t="shared" si="1347"/>
        <v/>
      </c>
      <c r="AT1656" s="197" t="str">
        <f t="shared" si="1348"/>
        <v/>
      </c>
      <c r="AU1656" s="197" t="str">
        <f t="shared" si="1349"/>
        <v/>
      </c>
      <c r="AV1656" s="199">
        <f t="shared" ca="1" si="1341"/>
        <v>2.0528627528167203</v>
      </c>
      <c r="AX1656" s="162">
        <f t="shared" si="1350"/>
        <v>0</v>
      </c>
      <c r="AY1656" s="162">
        <f t="shared" si="1351"/>
        <v>0</v>
      </c>
      <c r="AZ1656" s="162">
        <f t="shared" si="1352"/>
        <v>0</v>
      </c>
      <c r="BA1656" s="162">
        <f t="shared" si="1353"/>
        <v>0</v>
      </c>
      <c r="BB1656" s="162" t="str">
        <f t="shared" si="1354"/>
        <v/>
      </c>
      <c r="BC1656" s="162" t="str">
        <f t="shared" si="1355"/>
        <v/>
      </c>
      <c r="BD1656" s="162" t="str">
        <f t="shared" si="1356"/>
        <v/>
      </c>
      <c r="BE1656" s="162" t="str">
        <f t="shared" si="1357"/>
        <v/>
      </c>
      <c r="BG1656" s="169">
        <f t="shared" si="1338"/>
        <v>40.543706360890212</v>
      </c>
      <c r="BH1656" s="169">
        <f t="shared" ca="1" si="1339"/>
        <v>2.1408484016966316</v>
      </c>
    </row>
    <row r="1657" spans="11:60" x14ac:dyDescent="0.25">
      <c r="K1657" s="199">
        <f t="shared" si="1312"/>
        <v>40.595092553996537</v>
      </c>
      <c r="L1657" s="201">
        <f t="shared" si="1313"/>
        <v>0.34046464359100898</v>
      </c>
      <c r="M1657" s="201">
        <f t="shared" si="1314"/>
        <v>0.34332802522888844</v>
      </c>
      <c r="N1657" s="201">
        <f t="shared" si="1315"/>
        <v>0.36087496778213185</v>
      </c>
      <c r="O1657" s="201">
        <f t="shared" si="1316"/>
        <v>0.34077921809302331</v>
      </c>
      <c r="P1657" s="201" t="str">
        <f t="shared" si="1317"/>
        <v/>
      </c>
      <c r="Q1657" s="201" t="str">
        <f t="shared" si="1318"/>
        <v/>
      </c>
      <c r="R1657" s="201" t="str">
        <f t="shared" si="1319"/>
        <v/>
      </c>
      <c r="S1657" s="201" t="str">
        <f t="shared" si="1320"/>
        <v/>
      </c>
      <c r="T1657" s="199">
        <f t="shared" si="1321"/>
        <v>0</v>
      </c>
      <c r="U1657" s="199">
        <f t="shared" si="1322"/>
        <v>0</v>
      </c>
      <c r="V1657" s="199">
        <f t="shared" si="1323"/>
        <v>0</v>
      </c>
      <c r="W1657" s="199">
        <f t="shared" si="1324"/>
        <v>0</v>
      </c>
      <c r="X1657" s="199" t="str">
        <f t="shared" si="1325"/>
        <v/>
      </c>
      <c r="Y1657" s="199" t="str">
        <f t="shared" si="1326"/>
        <v/>
      </c>
      <c r="Z1657" s="199" t="str">
        <f t="shared" si="1327"/>
        <v/>
      </c>
      <c r="AA1657" s="199" t="str">
        <f t="shared" si="1328"/>
        <v/>
      </c>
      <c r="AB1657" s="201">
        <f t="shared" ca="1" si="1329"/>
        <v>2.0796241068991148</v>
      </c>
      <c r="AD1657" s="162">
        <f t="shared" si="1330"/>
        <v>0</v>
      </c>
      <c r="AE1657" s="162">
        <f t="shared" si="1331"/>
        <v>0</v>
      </c>
      <c r="AF1657" s="162">
        <f t="shared" si="1332"/>
        <v>0</v>
      </c>
      <c r="AG1657" s="162">
        <f t="shared" si="1333"/>
        <v>0</v>
      </c>
      <c r="AH1657" s="162" t="str">
        <f t="shared" si="1334"/>
        <v/>
      </c>
      <c r="AI1657" s="162" t="str">
        <f t="shared" si="1335"/>
        <v/>
      </c>
      <c r="AJ1657" s="162" t="str">
        <f t="shared" si="1336"/>
        <v/>
      </c>
      <c r="AK1657" s="162" t="str">
        <f t="shared" si="1337"/>
        <v/>
      </c>
      <c r="AM1657" s="199">
        <f t="shared" si="1340"/>
        <v>17.711318317355055</v>
      </c>
      <c r="AN1657" s="197">
        <f t="shared" si="1342"/>
        <v>0</v>
      </c>
      <c r="AO1657" s="197">
        <f t="shared" si="1343"/>
        <v>0</v>
      </c>
      <c r="AP1657" s="197">
        <f t="shared" si="1344"/>
        <v>0</v>
      </c>
      <c r="AQ1657" s="197">
        <f t="shared" si="1345"/>
        <v>0</v>
      </c>
      <c r="AR1657" s="197" t="str">
        <f t="shared" si="1346"/>
        <v/>
      </c>
      <c r="AS1657" s="197" t="str">
        <f t="shared" si="1347"/>
        <v/>
      </c>
      <c r="AT1657" s="197" t="str">
        <f t="shared" si="1348"/>
        <v/>
      </c>
      <c r="AU1657" s="197" t="str">
        <f t="shared" si="1349"/>
        <v/>
      </c>
      <c r="AV1657" s="199">
        <f t="shared" ca="1" si="1341"/>
        <v>2.2020978006991312</v>
      </c>
      <c r="AX1657" s="162">
        <f t="shared" si="1350"/>
        <v>0</v>
      </c>
      <c r="AY1657" s="162">
        <f t="shared" si="1351"/>
        <v>0</v>
      </c>
      <c r="AZ1657" s="162">
        <f t="shared" si="1352"/>
        <v>0</v>
      </c>
      <c r="BA1657" s="162">
        <f t="shared" si="1353"/>
        <v>0</v>
      </c>
      <c r="BB1657" s="162" t="str">
        <f t="shared" si="1354"/>
        <v/>
      </c>
      <c r="BC1657" s="162" t="str">
        <f t="shared" si="1355"/>
        <v/>
      </c>
      <c r="BD1657" s="162" t="str">
        <f t="shared" si="1356"/>
        <v/>
      </c>
      <c r="BE1657" s="162" t="str">
        <f t="shared" si="1357"/>
        <v/>
      </c>
      <c r="BG1657" s="169">
        <f t="shared" si="1338"/>
        <v>40.569399457443375</v>
      </c>
      <c r="BH1657" s="169">
        <f t="shared" ca="1" si="1339"/>
        <v>2.0121082351922301</v>
      </c>
    </row>
    <row r="1658" spans="11:60" x14ac:dyDescent="0.25">
      <c r="K1658" s="199">
        <f t="shared" si="1312"/>
        <v>40.620785650549699</v>
      </c>
      <c r="L1658" s="201">
        <f t="shared" si="1313"/>
        <v>0.34068012754264887</v>
      </c>
      <c r="M1658" s="201">
        <f t="shared" si="1314"/>
        <v>0.34354532144738775</v>
      </c>
      <c r="N1658" s="201">
        <f t="shared" si="1315"/>
        <v>0.36110336966047502</v>
      </c>
      <c r="O1658" s="201">
        <f t="shared" si="1316"/>
        <v>0.34099490114244929</v>
      </c>
      <c r="P1658" s="201" t="str">
        <f t="shared" si="1317"/>
        <v/>
      </c>
      <c r="Q1658" s="201" t="str">
        <f t="shared" si="1318"/>
        <v/>
      </c>
      <c r="R1658" s="201" t="str">
        <f t="shared" si="1319"/>
        <v/>
      </c>
      <c r="S1658" s="201" t="str">
        <f t="shared" si="1320"/>
        <v/>
      </c>
      <c r="T1658" s="199">
        <f t="shared" si="1321"/>
        <v>0</v>
      </c>
      <c r="U1658" s="199">
        <f t="shared" si="1322"/>
        <v>0</v>
      </c>
      <c r="V1658" s="199">
        <f t="shared" si="1323"/>
        <v>0</v>
      </c>
      <c r="W1658" s="199">
        <f t="shared" si="1324"/>
        <v>0</v>
      </c>
      <c r="X1658" s="199" t="str">
        <f t="shared" si="1325"/>
        <v/>
      </c>
      <c r="Y1658" s="199" t="str">
        <f t="shared" si="1326"/>
        <v/>
      </c>
      <c r="Z1658" s="199" t="str">
        <f t="shared" si="1327"/>
        <v/>
      </c>
      <c r="AA1658" s="199" t="str">
        <f t="shared" si="1328"/>
        <v/>
      </c>
      <c r="AB1658" s="201">
        <f t="shared" ca="1" si="1329"/>
        <v>2.0075754570101623</v>
      </c>
      <c r="AD1658" s="162">
        <f t="shared" si="1330"/>
        <v>0</v>
      </c>
      <c r="AE1658" s="162">
        <f t="shared" si="1331"/>
        <v>0</v>
      </c>
      <c r="AF1658" s="162">
        <f t="shared" si="1332"/>
        <v>0</v>
      </c>
      <c r="AG1658" s="162">
        <f t="shared" si="1333"/>
        <v>0</v>
      </c>
      <c r="AH1658" s="162" t="str">
        <f t="shared" si="1334"/>
        <v/>
      </c>
      <c r="AI1658" s="162" t="str">
        <f t="shared" si="1335"/>
        <v/>
      </c>
      <c r="AJ1658" s="162" t="str">
        <f t="shared" si="1336"/>
        <v/>
      </c>
      <c r="AK1658" s="162" t="str">
        <f t="shared" si="1337"/>
        <v/>
      </c>
      <c r="AM1658" s="199">
        <f t="shared" si="1340"/>
        <v>17.722535111729567</v>
      </c>
      <c r="AN1658" s="197">
        <f t="shared" si="1342"/>
        <v>0</v>
      </c>
      <c r="AO1658" s="197">
        <f t="shared" si="1343"/>
        <v>0</v>
      </c>
      <c r="AP1658" s="197">
        <f t="shared" si="1344"/>
        <v>0</v>
      </c>
      <c r="AQ1658" s="197">
        <f t="shared" si="1345"/>
        <v>0</v>
      </c>
      <c r="AR1658" s="197" t="str">
        <f t="shared" si="1346"/>
        <v/>
      </c>
      <c r="AS1658" s="197" t="str">
        <f t="shared" si="1347"/>
        <v/>
      </c>
      <c r="AT1658" s="197" t="str">
        <f t="shared" si="1348"/>
        <v/>
      </c>
      <c r="AU1658" s="197" t="str">
        <f t="shared" si="1349"/>
        <v/>
      </c>
      <c r="AV1658" s="199">
        <f t="shared" ca="1" si="1341"/>
        <v>2.1174770130409715</v>
      </c>
      <c r="AX1658" s="162">
        <f t="shared" si="1350"/>
        <v>0</v>
      </c>
      <c r="AY1658" s="162">
        <f t="shared" si="1351"/>
        <v>0</v>
      </c>
      <c r="AZ1658" s="162">
        <f t="shared" si="1352"/>
        <v>0</v>
      </c>
      <c r="BA1658" s="162">
        <f t="shared" si="1353"/>
        <v>0</v>
      </c>
      <c r="BB1658" s="162" t="str">
        <f t="shared" si="1354"/>
        <v/>
      </c>
      <c r="BC1658" s="162" t="str">
        <f t="shared" si="1355"/>
        <v/>
      </c>
      <c r="BD1658" s="162" t="str">
        <f t="shared" si="1356"/>
        <v/>
      </c>
      <c r="BE1658" s="162" t="str">
        <f t="shared" si="1357"/>
        <v/>
      </c>
      <c r="BG1658" s="169">
        <f t="shared" si="1338"/>
        <v>40.595092553996537</v>
      </c>
      <c r="BH1658" s="169">
        <f t="shared" ca="1" si="1339"/>
        <v>2.0796241068991148</v>
      </c>
    </row>
    <row r="1659" spans="11:60" x14ac:dyDescent="0.25">
      <c r="K1659" s="199">
        <f t="shared" si="1312"/>
        <v>40.646478747102861</v>
      </c>
      <c r="L1659" s="201">
        <f t="shared" si="1313"/>
        <v>0.34089561149428876</v>
      </c>
      <c r="M1659" s="201">
        <f t="shared" si="1314"/>
        <v>0.34376261766588706</v>
      </c>
      <c r="N1659" s="201">
        <f t="shared" si="1315"/>
        <v>0.36133177153881813</v>
      </c>
      <c r="O1659" s="201">
        <f t="shared" si="1316"/>
        <v>0.34121058419187528</v>
      </c>
      <c r="P1659" s="201" t="str">
        <f t="shared" si="1317"/>
        <v/>
      </c>
      <c r="Q1659" s="201" t="str">
        <f t="shared" si="1318"/>
        <v/>
      </c>
      <c r="R1659" s="201" t="str">
        <f t="shared" si="1319"/>
        <v/>
      </c>
      <c r="S1659" s="201" t="str">
        <f t="shared" si="1320"/>
        <v/>
      </c>
      <c r="T1659" s="199">
        <f t="shared" si="1321"/>
        <v>0</v>
      </c>
      <c r="U1659" s="199">
        <f t="shared" si="1322"/>
        <v>0</v>
      </c>
      <c r="V1659" s="199">
        <f t="shared" si="1323"/>
        <v>0</v>
      </c>
      <c r="W1659" s="199">
        <f t="shared" si="1324"/>
        <v>0</v>
      </c>
      <c r="X1659" s="199" t="str">
        <f t="shared" si="1325"/>
        <v/>
      </c>
      <c r="Y1659" s="199" t="str">
        <f t="shared" si="1326"/>
        <v/>
      </c>
      <c r="Z1659" s="199" t="str">
        <f t="shared" si="1327"/>
        <v/>
      </c>
      <c r="AA1659" s="199" t="str">
        <f t="shared" si="1328"/>
        <v/>
      </c>
      <c r="AB1659" s="201">
        <f t="shared" ca="1" si="1329"/>
        <v>2.1283441350252774</v>
      </c>
      <c r="AD1659" s="162">
        <f t="shared" si="1330"/>
        <v>0</v>
      </c>
      <c r="AE1659" s="162">
        <f t="shared" si="1331"/>
        <v>0</v>
      </c>
      <c r="AF1659" s="162">
        <f t="shared" si="1332"/>
        <v>0</v>
      </c>
      <c r="AG1659" s="162">
        <f t="shared" si="1333"/>
        <v>0</v>
      </c>
      <c r="AH1659" s="162" t="str">
        <f t="shared" si="1334"/>
        <v/>
      </c>
      <c r="AI1659" s="162" t="str">
        <f t="shared" si="1335"/>
        <v/>
      </c>
      <c r="AJ1659" s="162" t="str">
        <f t="shared" si="1336"/>
        <v/>
      </c>
      <c r="AK1659" s="162" t="str">
        <f t="shared" si="1337"/>
        <v/>
      </c>
      <c r="AM1659" s="199">
        <f t="shared" si="1340"/>
        <v>17.733751906104079</v>
      </c>
      <c r="AN1659" s="197">
        <f t="shared" si="1342"/>
        <v>0</v>
      </c>
      <c r="AO1659" s="197">
        <f t="shared" si="1343"/>
        <v>0</v>
      </c>
      <c r="AP1659" s="197">
        <f t="shared" si="1344"/>
        <v>0</v>
      </c>
      <c r="AQ1659" s="197">
        <f t="shared" si="1345"/>
        <v>0</v>
      </c>
      <c r="AR1659" s="197" t="str">
        <f t="shared" si="1346"/>
        <v/>
      </c>
      <c r="AS1659" s="197" t="str">
        <f t="shared" si="1347"/>
        <v/>
      </c>
      <c r="AT1659" s="197" t="str">
        <f t="shared" si="1348"/>
        <v/>
      </c>
      <c r="AU1659" s="197" t="str">
        <f t="shared" si="1349"/>
        <v/>
      </c>
      <c r="AV1659" s="199">
        <f t="shared" ca="1" si="1341"/>
        <v>2.1150403617007059</v>
      </c>
      <c r="AX1659" s="162">
        <f t="shared" si="1350"/>
        <v>0</v>
      </c>
      <c r="AY1659" s="162">
        <f t="shared" si="1351"/>
        <v>0</v>
      </c>
      <c r="AZ1659" s="162">
        <f t="shared" si="1352"/>
        <v>0</v>
      </c>
      <c r="BA1659" s="162">
        <f t="shared" si="1353"/>
        <v>0</v>
      </c>
      <c r="BB1659" s="162" t="str">
        <f t="shared" si="1354"/>
        <v/>
      </c>
      <c r="BC1659" s="162" t="str">
        <f t="shared" si="1355"/>
        <v/>
      </c>
      <c r="BD1659" s="162" t="str">
        <f t="shared" si="1356"/>
        <v/>
      </c>
      <c r="BE1659" s="162" t="str">
        <f t="shared" si="1357"/>
        <v/>
      </c>
      <c r="BG1659" s="169">
        <f t="shared" si="1338"/>
        <v>40.620785650549699</v>
      </c>
      <c r="BH1659" s="169">
        <f t="shared" ca="1" si="1339"/>
        <v>2.0075754570101623</v>
      </c>
    </row>
    <row r="1660" spans="11:60" x14ac:dyDescent="0.25">
      <c r="K1660" s="199">
        <f t="shared" si="1312"/>
        <v>40.672171843656024</v>
      </c>
      <c r="L1660" s="201">
        <f t="shared" si="1313"/>
        <v>0.34111109544592866</v>
      </c>
      <c r="M1660" s="201">
        <f t="shared" si="1314"/>
        <v>0.34397991388438637</v>
      </c>
      <c r="N1660" s="201">
        <f t="shared" si="1315"/>
        <v>0.36156017341716123</v>
      </c>
      <c r="O1660" s="201">
        <f t="shared" si="1316"/>
        <v>0.34142626724130121</v>
      </c>
      <c r="P1660" s="201" t="str">
        <f t="shared" si="1317"/>
        <v/>
      </c>
      <c r="Q1660" s="201" t="str">
        <f t="shared" si="1318"/>
        <v/>
      </c>
      <c r="R1660" s="201" t="str">
        <f t="shared" si="1319"/>
        <v/>
      </c>
      <c r="S1660" s="201" t="str">
        <f t="shared" si="1320"/>
        <v/>
      </c>
      <c r="T1660" s="199">
        <f t="shared" si="1321"/>
        <v>0</v>
      </c>
      <c r="U1660" s="199">
        <f t="shared" si="1322"/>
        <v>0</v>
      </c>
      <c r="V1660" s="199">
        <f t="shared" si="1323"/>
        <v>0</v>
      </c>
      <c r="W1660" s="199">
        <f t="shared" si="1324"/>
        <v>0</v>
      </c>
      <c r="X1660" s="199" t="str">
        <f t="shared" si="1325"/>
        <v/>
      </c>
      <c r="Y1660" s="199" t="str">
        <f t="shared" si="1326"/>
        <v/>
      </c>
      <c r="Z1660" s="199" t="str">
        <f t="shared" si="1327"/>
        <v/>
      </c>
      <c r="AA1660" s="199" t="str">
        <f t="shared" si="1328"/>
        <v/>
      </c>
      <c r="AB1660" s="201">
        <f t="shared" ca="1" si="1329"/>
        <v>2.07555526473275</v>
      </c>
      <c r="AD1660" s="162">
        <f t="shared" si="1330"/>
        <v>0</v>
      </c>
      <c r="AE1660" s="162">
        <f t="shared" si="1331"/>
        <v>0</v>
      </c>
      <c r="AF1660" s="162">
        <f t="shared" si="1332"/>
        <v>0</v>
      </c>
      <c r="AG1660" s="162">
        <f t="shared" si="1333"/>
        <v>0</v>
      </c>
      <c r="AH1660" s="162" t="str">
        <f t="shared" si="1334"/>
        <v/>
      </c>
      <c r="AI1660" s="162" t="str">
        <f t="shared" si="1335"/>
        <v/>
      </c>
      <c r="AJ1660" s="162" t="str">
        <f t="shared" si="1336"/>
        <v/>
      </c>
      <c r="AK1660" s="162" t="str">
        <f t="shared" si="1337"/>
        <v/>
      </c>
      <c r="AM1660" s="199">
        <f t="shared" si="1340"/>
        <v>17.744968700478591</v>
      </c>
      <c r="AN1660" s="197">
        <f t="shared" si="1342"/>
        <v>0</v>
      </c>
      <c r="AO1660" s="197">
        <f t="shared" si="1343"/>
        <v>0</v>
      </c>
      <c r="AP1660" s="197">
        <f t="shared" si="1344"/>
        <v>0</v>
      </c>
      <c r="AQ1660" s="197">
        <f t="shared" si="1345"/>
        <v>0</v>
      </c>
      <c r="AR1660" s="197" t="str">
        <f t="shared" si="1346"/>
        <v/>
      </c>
      <c r="AS1660" s="197" t="str">
        <f t="shared" si="1347"/>
        <v/>
      </c>
      <c r="AT1660" s="197" t="str">
        <f t="shared" si="1348"/>
        <v/>
      </c>
      <c r="AU1660" s="197" t="str">
        <f t="shared" si="1349"/>
        <v/>
      </c>
      <c r="AV1660" s="199">
        <f t="shared" ca="1" si="1341"/>
        <v>2.0419361153799729</v>
      </c>
      <c r="AX1660" s="162">
        <f t="shared" si="1350"/>
        <v>0</v>
      </c>
      <c r="AY1660" s="162">
        <f t="shared" si="1351"/>
        <v>0</v>
      </c>
      <c r="AZ1660" s="162">
        <f t="shared" si="1352"/>
        <v>0</v>
      </c>
      <c r="BA1660" s="162">
        <f t="shared" si="1353"/>
        <v>0</v>
      </c>
      <c r="BB1660" s="162" t="str">
        <f t="shared" si="1354"/>
        <v/>
      </c>
      <c r="BC1660" s="162" t="str">
        <f t="shared" si="1355"/>
        <v/>
      </c>
      <c r="BD1660" s="162" t="str">
        <f t="shared" si="1356"/>
        <v/>
      </c>
      <c r="BE1660" s="162" t="str">
        <f t="shared" si="1357"/>
        <v/>
      </c>
      <c r="BG1660" s="169">
        <f t="shared" si="1338"/>
        <v>40.646478747102861</v>
      </c>
      <c r="BH1660" s="169">
        <f t="shared" ca="1" si="1339"/>
        <v>2.1283441350252774</v>
      </c>
    </row>
    <row r="1661" spans="11:60" x14ac:dyDescent="0.25">
      <c r="K1661" s="199">
        <f t="shared" si="1312"/>
        <v>40.697864940209186</v>
      </c>
      <c r="L1661" s="201">
        <f t="shared" si="1313"/>
        <v>0.34132657939756855</v>
      </c>
      <c r="M1661" s="201">
        <f t="shared" si="1314"/>
        <v>0.34419721010288568</v>
      </c>
      <c r="N1661" s="201">
        <f t="shared" si="1315"/>
        <v>0.36178857529550434</v>
      </c>
      <c r="O1661" s="201">
        <f t="shared" si="1316"/>
        <v>0.34164195029072719</v>
      </c>
      <c r="P1661" s="201" t="str">
        <f t="shared" si="1317"/>
        <v/>
      </c>
      <c r="Q1661" s="201" t="str">
        <f t="shared" si="1318"/>
        <v/>
      </c>
      <c r="R1661" s="201" t="str">
        <f t="shared" si="1319"/>
        <v/>
      </c>
      <c r="S1661" s="201" t="str">
        <f t="shared" si="1320"/>
        <v/>
      </c>
      <c r="T1661" s="199">
        <f t="shared" si="1321"/>
        <v>0</v>
      </c>
      <c r="U1661" s="199">
        <f t="shared" si="1322"/>
        <v>0</v>
      </c>
      <c r="V1661" s="199">
        <f t="shared" si="1323"/>
        <v>0</v>
      </c>
      <c r="W1661" s="199">
        <f t="shared" si="1324"/>
        <v>0</v>
      </c>
      <c r="X1661" s="199" t="str">
        <f t="shared" si="1325"/>
        <v/>
      </c>
      <c r="Y1661" s="199" t="str">
        <f t="shared" si="1326"/>
        <v/>
      </c>
      <c r="Z1661" s="199" t="str">
        <f t="shared" si="1327"/>
        <v/>
      </c>
      <c r="AA1661" s="199" t="str">
        <f t="shared" si="1328"/>
        <v/>
      </c>
      <c r="AB1661" s="201">
        <f t="shared" ca="1" si="1329"/>
        <v>2.0145479963269315</v>
      </c>
      <c r="AD1661" s="162">
        <f t="shared" si="1330"/>
        <v>0</v>
      </c>
      <c r="AE1661" s="162">
        <f t="shared" si="1331"/>
        <v>0</v>
      </c>
      <c r="AF1661" s="162">
        <f t="shared" si="1332"/>
        <v>0</v>
      </c>
      <c r="AG1661" s="162">
        <f t="shared" si="1333"/>
        <v>0</v>
      </c>
      <c r="AH1661" s="162" t="str">
        <f t="shared" si="1334"/>
        <v/>
      </c>
      <c r="AI1661" s="162" t="str">
        <f t="shared" si="1335"/>
        <v/>
      </c>
      <c r="AJ1661" s="162" t="str">
        <f t="shared" si="1336"/>
        <v/>
      </c>
      <c r="AK1661" s="162" t="str">
        <f t="shared" si="1337"/>
        <v/>
      </c>
      <c r="AM1661" s="199">
        <f t="shared" si="1340"/>
        <v>17.756185494853103</v>
      </c>
      <c r="AN1661" s="197">
        <f t="shared" si="1342"/>
        <v>0</v>
      </c>
      <c r="AO1661" s="197">
        <f t="shared" si="1343"/>
        <v>0</v>
      </c>
      <c r="AP1661" s="197">
        <f t="shared" si="1344"/>
        <v>0</v>
      </c>
      <c r="AQ1661" s="197">
        <f t="shared" si="1345"/>
        <v>0</v>
      </c>
      <c r="AR1661" s="197" t="str">
        <f t="shared" si="1346"/>
        <v/>
      </c>
      <c r="AS1661" s="197" t="str">
        <f t="shared" si="1347"/>
        <v/>
      </c>
      <c r="AT1661" s="197" t="str">
        <f t="shared" si="1348"/>
        <v/>
      </c>
      <c r="AU1661" s="197" t="str">
        <f t="shared" si="1349"/>
        <v/>
      </c>
      <c r="AV1661" s="199">
        <f t="shared" ca="1" si="1341"/>
        <v>2.0890054675273544</v>
      </c>
      <c r="AX1661" s="162">
        <f t="shared" si="1350"/>
        <v>0</v>
      </c>
      <c r="AY1661" s="162">
        <f t="shared" si="1351"/>
        <v>0</v>
      </c>
      <c r="AZ1661" s="162">
        <f t="shared" si="1352"/>
        <v>0</v>
      </c>
      <c r="BA1661" s="162">
        <f t="shared" si="1353"/>
        <v>0</v>
      </c>
      <c r="BB1661" s="162" t="str">
        <f t="shared" si="1354"/>
        <v/>
      </c>
      <c r="BC1661" s="162" t="str">
        <f t="shared" si="1355"/>
        <v/>
      </c>
      <c r="BD1661" s="162" t="str">
        <f t="shared" si="1356"/>
        <v/>
      </c>
      <c r="BE1661" s="162" t="str">
        <f t="shared" si="1357"/>
        <v/>
      </c>
      <c r="BG1661" s="169">
        <f t="shared" si="1338"/>
        <v>40.672171843656024</v>
      </c>
      <c r="BH1661" s="169">
        <f t="shared" ca="1" si="1339"/>
        <v>2.07555526473275</v>
      </c>
    </row>
    <row r="1662" spans="11:60" x14ac:dyDescent="0.25">
      <c r="K1662" s="199">
        <f t="shared" si="1312"/>
        <v>40.723558036762348</v>
      </c>
      <c r="L1662" s="201">
        <f t="shared" si="1313"/>
        <v>0.34154206334920839</v>
      </c>
      <c r="M1662" s="201">
        <f t="shared" si="1314"/>
        <v>0.34441450632138493</v>
      </c>
      <c r="N1662" s="201">
        <f t="shared" si="1315"/>
        <v>0.36201697717384745</v>
      </c>
      <c r="O1662" s="201">
        <f t="shared" si="1316"/>
        <v>0.34185763334015318</v>
      </c>
      <c r="P1662" s="201" t="str">
        <f t="shared" si="1317"/>
        <v/>
      </c>
      <c r="Q1662" s="201" t="str">
        <f t="shared" si="1318"/>
        <v/>
      </c>
      <c r="R1662" s="201" t="str">
        <f t="shared" si="1319"/>
        <v/>
      </c>
      <c r="S1662" s="201" t="str">
        <f t="shared" si="1320"/>
        <v/>
      </c>
      <c r="T1662" s="199">
        <f t="shared" si="1321"/>
        <v>0</v>
      </c>
      <c r="U1662" s="199">
        <f t="shared" si="1322"/>
        <v>0</v>
      </c>
      <c r="V1662" s="199">
        <f t="shared" si="1323"/>
        <v>0</v>
      </c>
      <c r="W1662" s="199">
        <f t="shared" si="1324"/>
        <v>0</v>
      </c>
      <c r="X1662" s="199" t="str">
        <f t="shared" si="1325"/>
        <v/>
      </c>
      <c r="Y1662" s="199" t="str">
        <f t="shared" si="1326"/>
        <v/>
      </c>
      <c r="Z1662" s="199" t="str">
        <f t="shared" si="1327"/>
        <v/>
      </c>
      <c r="AA1662" s="199" t="str">
        <f t="shared" si="1328"/>
        <v/>
      </c>
      <c r="AB1662" s="201">
        <f t="shared" ca="1" si="1329"/>
        <v>2.0483142375889187</v>
      </c>
      <c r="AD1662" s="162">
        <f t="shared" si="1330"/>
        <v>0</v>
      </c>
      <c r="AE1662" s="162">
        <f t="shared" si="1331"/>
        <v>0</v>
      </c>
      <c r="AF1662" s="162">
        <f t="shared" si="1332"/>
        <v>0</v>
      </c>
      <c r="AG1662" s="162">
        <f t="shared" si="1333"/>
        <v>0</v>
      </c>
      <c r="AH1662" s="162" t="str">
        <f t="shared" si="1334"/>
        <v/>
      </c>
      <c r="AI1662" s="162" t="str">
        <f t="shared" si="1335"/>
        <v/>
      </c>
      <c r="AJ1662" s="162" t="str">
        <f t="shared" si="1336"/>
        <v/>
      </c>
      <c r="AK1662" s="162" t="str">
        <f t="shared" si="1337"/>
        <v/>
      </c>
      <c r="AM1662" s="199">
        <f t="shared" si="1340"/>
        <v>17.767402289227615</v>
      </c>
      <c r="AN1662" s="197">
        <f t="shared" si="1342"/>
        <v>0</v>
      </c>
      <c r="AO1662" s="197">
        <f t="shared" si="1343"/>
        <v>0</v>
      </c>
      <c r="AP1662" s="197">
        <f t="shared" si="1344"/>
        <v>0</v>
      </c>
      <c r="AQ1662" s="197">
        <f t="shared" si="1345"/>
        <v>0</v>
      </c>
      <c r="AR1662" s="197" t="str">
        <f t="shared" si="1346"/>
        <v/>
      </c>
      <c r="AS1662" s="197" t="str">
        <f t="shared" si="1347"/>
        <v/>
      </c>
      <c r="AT1662" s="197" t="str">
        <f t="shared" si="1348"/>
        <v/>
      </c>
      <c r="AU1662" s="197" t="str">
        <f t="shared" si="1349"/>
        <v/>
      </c>
      <c r="AV1662" s="199">
        <f t="shared" ca="1" si="1341"/>
        <v>2.1787100249340368</v>
      </c>
      <c r="AX1662" s="162">
        <f t="shared" si="1350"/>
        <v>0</v>
      </c>
      <c r="AY1662" s="162">
        <f t="shared" si="1351"/>
        <v>0</v>
      </c>
      <c r="AZ1662" s="162">
        <f t="shared" si="1352"/>
        <v>0</v>
      </c>
      <c r="BA1662" s="162">
        <f t="shared" si="1353"/>
        <v>0</v>
      </c>
      <c r="BB1662" s="162" t="str">
        <f t="shared" si="1354"/>
        <v/>
      </c>
      <c r="BC1662" s="162" t="str">
        <f t="shared" si="1355"/>
        <v/>
      </c>
      <c r="BD1662" s="162" t="str">
        <f t="shared" si="1356"/>
        <v/>
      </c>
      <c r="BE1662" s="162" t="str">
        <f t="shared" si="1357"/>
        <v/>
      </c>
      <c r="BG1662" s="169">
        <f t="shared" si="1338"/>
        <v>40.697864940209186</v>
      </c>
      <c r="BH1662" s="169">
        <f t="shared" ca="1" si="1339"/>
        <v>2.0145479963269315</v>
      </c>
    </row>
    <row r="1663" spans="11:60" x14ac:dyDescent="0.25">
      <c r="K1663" s="199">
        <f t="shared" si="1312"/>
        <v>40.749251133315511</v>
      </c>
      <c r="L1663" s="201">
        <f t="shared" si="1313"/>
        <v>0.34175754730084829</v>
      </c>
      <c r="M1663" s="201">
        <f t="shared" si="1314"/>
        <v>0.34463180253988424</v>
      </c>
      <c r="N1663" s="201">
        <f t="shared" si="1315"/>
        <v>0.36224537905219062</v>
      </c>
      <c r="O1663" s="201">
        <f t="shared" si="1316"/>
        <v>0.34207331638957916</v>
      </c>
      <c r="P1663" s="201" t="str">
        <f t="shared" si="1317"/>
        <v/>
      </c>
      <c r="Q1663" s="201" t="str">
        <f t="shared" si="1318"/>
        <v/>
      </c>
      <c r="R1663" s="201" t="str">
        <f t="shared" si="1319"/>
        <v/>
      </c>
      <c r="S1663" s="201" t="str">
        <f t="shared" si="1320"/>
        <v/>
      </c>
      <c r="T1663" s="199">
        <f t="shared" si="1321"/>
        <v>0</v>
      </c>
      <c r="U1663" s="199">
        <f t="shared" si="1322"/>
        <v>0</v>
      </c>
      <c r="V1663" s="199">
        <f t="shared" si="1323"/>
        <v>0</v>
      </c>
      <c r="W1663" s="199">
        <f t="shared" si="1324"/>
        <v>0</v>
      </c>
      <c r="X1663" s="199" t="str">
        <f t="shared" si="1325"/>
        <v/>
      </c>
      <c r="Y1663" s="199" t="str">
        <f t="shared" si="1326"/>
        <v/>
      </c>
      <c r="Z1663" s="199" t="str">
        <f t="shared" si="1327"/>
        <v/>
      </c>
      <c r="AA1663" s="199" t="str">
        <f t="shared" si="1328"/>
        <v/>
      </c>
      <c r="AB1663" s="201">
        <f t="shared" ca="1" si="1329"/>
        <v>2.080485709060468</v>
      </c>
      <c r="AD1663" s="162">
        <f t="shared" si="1330"/>
        <v>0</v>
      </c>
      <c r="AE1663" s="162">
        <f t="shared" si="1331"/>
        <v>0</v>
      </c>
      <c r="AF1663" s="162">
        <f t="shared" si="1332"/>
        <v>0</v>
      </c>
      <c r="AG1663" s="162">
        <f t="shared" si="1333"/>
        <v>0</v>
      </c>
      <c r="AH1663" s="162" t="str">
        <f t="shared" si="1334"/>
        <v/>
      </c>
      <c r="AI1663" s="162" t="str">
        <f t="shared" si="1335"/>
        <v/>
      </c>
      <c r="AJ1663" s="162" t="str">
        <f t="shared" si="1336"/>
        <v/>
      </c>
      <c r="AK1663" s="162" t="str">
        <f t="shared" si="1337"/>
        <v/>
      </c>
      <c r="AM1663" s="199">
        <f t="shared" si="1340"/>
        <v>17.778619083602127</v>
      </c>
      <c r="AN1663" s="197">
        <f t="shared" si="1342"/>
        <v>0</v>
      </c>
      <c r="AO1663" s="197">
        <f t="shared" si="1343"/>
        <v>0</v>
      </c>
      <c r="AP1663" s="197">
        <f t="shared" si="1344"/>
        <v>0</v>
      </c>
      <c r="AQ1663" s="197">
        <f t="shared" si="1345"/>
        <v>0</v>
      </c>
      <c r="AR1663" s="197" t="str">
        <f t="shared" si="1346"/>
        <v/>
      </c>
      <c r="AS1663" s="197" t="str">
        <f t="shared" si="1347"/>
        <v/>
      </c>
      <c r="AT1663" s="197" t="str">
        <f t="shared" si="1348"/>
        <v/>
      </c>
      <c r="AU1663" s="197" t="str">
        <f t="shared" si="1349"/>
        <v/>
      </c>
      <c r="AV1663" s="199">
        <f t="shared" ca="1" si="1341"/>
        <v>2.1127740325281761</v>
      </c>
      <c r="AX1663" s="162">
        <f t="shared" si="1350"/>
        <v>0</v>
      </c>
      <c r="AY1663" s="162">
        <f t="shared" si="1351"/>
        <v>0</v>
      </c>
      <c r="AZ1663" s="162">
        <f t="shared" si="1352"/>
        <v>0</v>
      </c>
      <c r="BA1663" s="162">
        <f t="shared" si="1353"/>
        <v>0</v>
      </c>
      <c r="BB1663" s="162" t="str">
        <f t="shared" si="1354"/>
        <v/>
      </c>
      <c r="BC1663" s="162" t="str">
        <f t="shared" si="1355"/>
        <v/>
      </c>
      <c r="BD1663" s="162" t="str">
        <f t="shared" si="1356"/>
        <v/>
      </c>
      <c r="BE1663" s="162" t="str">
        <f t="shared" si="1357"/>
        <v/>
      </c>
      <c r="BG1663" s="169">
        <f t="shared" si="1338"/>
        <v>40.723558036762348</v>
      </c>
      <c r="BH1663" s="169">
        <f t="shared" ca="1" si="1339"/>
        <v>2.0483142375889187</v>
      </c>
    </row>
    <row r="1664" spans="11:60" x14ac:dyDescent="0.25">
      <c r="K1664" s="199">
        <f t="shared" si="1312"/>
        <v>40.774944229868673</v>
      </c>
      <c r="L1664" s="201">
        <f t="shared" si="1313"/>
        <v>0.34197303125248818</v>
      </c>
      <c r="M1664" s="201">
        <f t="shared" si="1314"/>
        <v>0.34484909875838354</v>
      </c>
      <c r="N1664" s="201">
        <f t="shared" si="1315"/>
        <v>0.36247378093053373</v>
      </c>
      <c r="O1664" s="201">
        <f t="shared" si="1316"/>
        <v>0.34228899943900509</v>
      </c>
      <c r="P1664" s="201" t="str">
        <f t="shared" si="1317"/>
        <v/>
      </c>
      <c r="Q1664" s="201" t="str">
        <f t="shared" si="1318"/>
        <v/>
      </c>
      <c r="R1664" s="201" t="str">
        <f t="shared" si="1319"/>
        <v/>
      </c>
      <c r="S1664" s="201" t="str">
        <f t="shared" si="1320"/>
        <v/>
      </c>
      <c r="T1664" s="199">
        <f t="shared" si="1321"/>
        <v>0</v>
      </c>
      <c r="U1664" s="199">
        <f t="shared" si="1322"/>
        <v>0</v>
      </c>
      <c r="V1664" s="199">
        <f t="shared" si="1323"/>
        <v>0</v>
      </c>
      <c r="W1664" s="199">
        <f t="shared" si="1324"/>
        <v>0</v>
      </c>
      <c r="X1664" s="199" t="str">
        <f t="shared" si="1325"/>
        <v/>
      </c>
      <c r="Y1664" s="199" t="str">
        <f t="shared" si="1326"/>
        <v/>
      </c>
      <c r="Z1664" s="199" t="str">
        <f t="shared" si="1327"/>
        <v/>
      </c>
      <c r="AA1664" s="199" t="str">
        <f t="shared" si="1328"/>
        <v/>
      </c>
      <c r="AB1664" s="201">
        <f t="shared" ca="1" si="1329"/>
        <v>2.0880390957851134</v>
      </c>
      <c r="AD1664" s="162">
        <f t="shared" si="1330"/>
        <v>0</v>
      </c>
      <c r="AE1664" s="162">
        <f t="shared" si="1331"/>
        <v>0</v>
      </c>
      <c r="AF1664" s="162">
        <f t="shared" si="1332"/>
        <v>0</v>
      </c>
      <c r="AG1664" s="162">
        <f t="shared" si="1333"/>
        <v>0</v>
      </c>
      <c r="AH1664" s="162" t="str">
        <f t="shared" si="1334"/>
        <v/>
      </c>
      <c r="AI1664" s="162" t="str">
        <f t="shared" si="1335"/>
        <v/>
      </c>
      <c r="AJ1664" s="162" t="str">
        <f t="shared" si="1336"/>
        <v/>
      </c>
      <c r="AK1664" s="162" t="str">
        <f t="shared" si="1337"/>
        <v/>
      </c>
      <c r="AM1664" s="199">
        <f t="shared" si="1340"/>
        <v>17.789835877976639</v>
      </c>
      <c r="AN1664" s="197">
        <f t="shared" si="1342"/>
        <v>0</v>
      </c>
      <c r="AO1664" s="197">
        <f t="shared" si="1343"/>
        <v>0</v>
      </c>
      <c r="AP1664" s="197">
        <f t="shared" si="1344"/>
        <v>0</v>
      </c>
      <c r="AQ1664" s="197">
        <f t="shared" si="1345"/>
        <v>0</v>
      </c>
      <c r="AR1664" s="197" t="str">
        <f t="shared" si="1346"/>
        <v/>
      </c>
      <c r="AS1664" s="197" t="str">
        <f t="shared" si="1347"/>
        <v/>
      </c>
      <c r="AT1664" s="197" t="str">
        <f t="shared" si="1348"/>
        <v/>
      </c>
      <c r="AU1664" s="197" t="str">
        <f t="shared" si="1349"/>
        <v/>
      </c>
      <c r="AV1664" s="199">
        <f t="shared" ca="1" si="1341"/>
        <v>2.0434951282487264</v>
      </c>
      <c r="AX1664" s="162">
        <f t="shared" si="1350"/>
        <v>0</v>
      </c>
      <c r="AY1664" s="162">
        <f t="shared" si="1351"/>
        <v>0</v>
      </c>
      <c r="AZ1664" s="162">
        <f t="shared" si="1352"/>
        <v>0</v>
      </c>
      <c r="BA1664" s="162">
        <f t="shared" si="1353"/>
        <v>0</v>
      </c>
      <c r="BB1664" s="162" t="str">
        <f t="shared" si="1354"/>
        <v/>
      </c>
      <c r="BC1664" s="162" t="str">
        <f t="shared" si="1355"/>
        <v/>
      </c>
      <c r="BD1664" s="162" t="str">
        <f t="shared" si="1356"/>
        <v/>
      </c>
      <c r="BE1664" s="162" t="str">
        <f t="shared" si="1357"/>
        <v/>
      </c>
      <c r="BG1664" s="169">
        <f t="shared" si="1338"/>
        <v>40.749251133315511</v>
      </c>
      <c r="BH1664" s="169">
        <f t="shared" ca="1" si="1339"/>
        <v>2.080485709060468</v>
      </c>
    </row>
    <row r="1665" spans="11:60" x14ac:dyDescent="0.25">
      <c r="K1665" s="199">
        <f t="shared" si="1312"/>
        <v>40.800637326421835</v>
      </c>
      <c r="L1665" s="201">
        <f t="shared" si="1313"/>
        <v>0.34218851520412802</v>
      </c>
      <c r="M1665" s="201">
        <f t="shared" si="1314"/>
        <v>0.34506639497688285</v>
      </c>
      <c r="N1665" s="201">
        <f t="shared" si="1315"/>
        <v>0.36270218280887684</v>
      </c>
      <c r="O1665" s="201">
        <f t="shared" si="1316"/>
        <v>0.34250468248843108</v>
      </c>
      <c r="P1665" s="201" t="str">
        <f t="shared" si="1317"/>
        <v/>
      </c>
      <c r="Q1665" s="201" t="str">
        <f t="shared" si="1318"/>
        <v/>
      </c>
      <c r="R1665" s="201" t="str">
        <f t="shared" si="1319"/>
        <v/>
      </c>
      <c r="S1665" s="201" t="str">
        <f t="shared" si="1320"/>
        <v/>
      </c>
      <c r="T1665" s="199">
        <f t="shared" si="1321"/>
        <v>0</v>
      </c>
      <c r="U1665" s="199">
        <f t="shared" si="1322"/>
        <v>0</v>
      </c>
      <c r="V1665" s="199">
        <f t="shared" si="1323"/>
        <v>0</v>
      </c>
      <c r="W1665" s="199">
        <f t="shared" si="1324"/>
        <v>0</v>
      </c>
      <c r="X1665" s="199" t="str">
        <f t="shared" si="1325"/>
        <v/>
      </c>
      <c r="Y1665" s="199" t="str">
        <f t="shared" si="1326"/>
        <v/>
      </c>
      <c r="Z1665" s="199" t="str">
        <f t="shared" si="1327"/>
        <v/>
      </c>
      <c r="AA1665" s="199" t="str">
        <f t="shared" si="1328"/>
        <v/>
      </c>
      <c r="AB1665" s="201">
        <f t="shared" ca="1" si="1329"/>
        <v>2.0895592835512886</v>
      </c>
      <c r="AD1665" s="162">
        <f t="shared" si="1330"/>
        <v>0</v>
      </c>
      <c r="AE1665" s="162">
        <f t="shared" si="1331"/>
        <v>0</v>
      </c>
      <c r="AF1665" s="162">
        <f t="shared" si="1332"/>
        <v>0</v>
      </c>
      <c r="AG1665" s="162">
        <f t="shared" si="1333"/>
        <v>0</v>
      </c>
      <c r="AH1665" s="162" t="str">
        <f t="shared" si="1334"/>
        <v/>
      </c>
      <c r="AI1665" s="162" t="str">
        <f t="shared" si="1335"/>
        <v/>
      </c>
      <c r="AJ1665" s="162" t="str">
        <f t="shared" si="1336"/>
        <v/>
      </c>
      <c r="AK1665" s="162" t="str">
        <f t="shared" si="1337"/>
        <v/>
      </c>
      <c r="AM1665" s="199">
        <f t="shared" si="1340"/>
        <v>17.801052672351151</v>
      </c>
      <c r="AN1665" s="197">
        <f t="shared" si="1342"/>
        <v>0</v>
      </c>
      <c r="AO1665" s="197">
        <f t="shared" si="1343"/>
        <v>0</v>
      </c>
      <c r="AP1665" s="197">
        <f t="shared" si="1344"/>
        <v>0</v>
      </c>
      <c r="AQ1665" s="197">
        <f t="shared" si="1345"/>
        <v>0</v>
      </c>
      <c r="AR1665" s="197" t="str">
        <f t="shared" si="1346"/>
        <v/>
      </c>
      <c r="AS1665" s="197" t="str">
        <f t="shared" si="1347"/>
        <v/>
      </c>
      <c r="AT1665" s="197" t="str">
        <f t="shared" si="1348"/>
        <v/>
      </c>
      <c r="AU1665" s="197" t="str">
        <f t="shared" si="1349"/>
        <v/>
      </c>
      <c r="AV1665" s="199">
        <f t="shared" ca="1" si="1341"/>
        <v>2.174053738355052</v>
      </c>
      <c r="AX1665" s="162">
        <f t="shared" si="1350"/>
        <v>0</v>
      </c>
      <c r="AY1665" s="162">
        <f t="shared" si="1351"/>
        <v>0</v>
      </c>
      <c r="AZ1665" s="162">
        <f t="shared" si="1352"/>
        <v>0</v>
      </c>
      <c r="BA1665" s="162">
        <f t="shared" si="1353"/>
        <v>0</v>
      </c>
      <c r="BB1665" s="162" t="str">
        <f t="shared" si="1354"/>
        <v/>
      </c>
      <c r="BC1665" s="162" t="str">
        <f t="shared" si="1355"/>
        <v/>
      </c>
      <c r="BD1665" s="162" t="str">
        <f t="shared" si="1356"/>
        <v/>
      </c>
      <c r="BE1665" s="162" t="str">
        <f t="shared" si="1357"/>
        <v/>
      </c>
      <c r="BG1665" s="169">
        <f t="shared" si="1338"/>
        <v>40.774944229868673</v>
      </c>
      <c r="BH1665" s="169">
        <f t="shared" ca="1" si="1339"/>
        <v>2.0880390957851134</v>
      </c>
    </row>
    <row r="1666" spans="11:60" x14ac:dyDescent="0.25">
      <c r="K1666" s="199">
        <f t="shared" si="1312"/>
        <v>40.826330422974998</v>
      </c>
      <c r="L1666" s="201">
        <f t="shared" si="1313"/>
        <v>0.34240399915576791</v>
      </c>
      <c r="M1666" s="201">
        <f t="shared" si="1314"/>
        <v>0.3452836911953821</v>
      </c>
      <c r="N1666" s="201">
        <f t="shared" si="1315"/>
        <v>0.36293058468721995</v>
      </c>
      <c r="O1666" s="201">
        <f t="shared" si="1316"/>
        <v>0.34272036553785701</v>
      </c>
      <c r="P1666" s="201" t="str">
        <f t="shared" si="1317"/>
        <v/>
      </c>
      <c r="Q1666" s="201" t="str">
        <f t="shared" si="1318"/>
        <v/>
      </c>
      <c r="R1666" s="201" t="str">
        <f t="shared" si="1319"/>
        <v/>
      </c>
      <c r="S1666" s="201" t="str">
        <f t="shared" si="1320"/>
        <v/>
      </c>
      <c r="T1666" s="199">
        <f t="shared" si="1321"/>
        <v>0</v>
      </c>
      <c r="U1666" s="199">
        <f t="shared" si="1322"/>
        <v>0</v>
      </c>
      <c r="V1666" s="199">
        <f t="shared" si="1323"/>
        <v>0</v>
      </c>
      <c r="W1666" s="199">
        <f t="shared" si="1324"/>
        <v>0</v>
      </c>
      <c r="X1666" s="199" t="str">
        <f t="shared" si="1325"/>
        <v/>
      </c>
      <c r="Y1666" s="199" t="str">
        <f t="shared" si="1326"/>
        <v/>
      </c>
      <c r="Z1666" s="199" t="str">
        <f t="shared" si="1327"/>
        <v/>
      </c>
      <c r="AA1666" s="199" t="str">
        <f t="shared" si="1328"/>
        <v/>
      </c>
      <c r="AB1666" s="201">
        <f t="shared" ca="1" si="1329"/>
        <v>2.0004221418975834</v>
      </c>
      <c r="AD1666" s="162">
        <f t="shared" si="1330"/>
        <v>0</v>
      </c>
      <c r="AE1666" s="162">
        <f t="shared" si="1331"/>
        <v>0</v>
      </c>
      <c r="AF1666" s="162">
        <f t="shared" si="1332"/>
        <v>0</v>
      </c>
      <c r="AG1666" s="162">
        <f t="shared" si="1333"/>
        <v>0</v>
      </c>
      <c r="AH1666" s="162" t="str">
        <f t="shared" si="1334"/>
        <v/>
      </c>
      <c r="AI1666" s="162" t="str">
        <f t="shared" si="1335"/>
        <v/>
      </c>
      <c r="AJ1666" s="162" t="str">
        <f t="shared" si="1336"/>
        <v/>
      </c>
      <c r="AK1666" s="162" t="str">
        <f t="shared" si="1337"/>
        <v/>
      </c>
      <c r="AM1666" s="199">
        <f t="shared" si="1340"/>
        <v>17.812269466725663</v>
      </c>
      <c r="AN1666" s="197">
        <f t="shared" si="1342"/>
        <v>0</v>
      </c>
      <c r="AO1666" s="197">
        <f t="shared" si="1343"/>
        <v>0</v>
      </c>
      <c r="AP1666" s="197">
        <f t="shared" si="1344"/>
        <v>0</v>
      </c>
      <c r="AQ1666" s="197">
        <f t="shared" si="1345"/>
        <v>0</v>
      </c>
      <c r="AR1666" s="197" t="str">
        <f t="shared" si="1346"/>
        <v/>
      </c>
      <c r="AS1666" s="197" t="str">
        <f t="shared" si="1347"/>
        <v/>
      </c>
      <c r="AT1666" s="197" t="str">
        <f t="shared" si="1348"/>
        <v/>
      </c>
      <c r="AU1666" s="197" t="str">
        <f t="shared" si="1349"/>
        <v/>
      </c>
      <c r="AV1666" s="199">
        <f t="shared" ca="1" si="1341"/>
        <v>2.1174504056617423</v>
      </c>
      <c r="AX1666" s="162">
        <f t="shared" si="1350"/>
        <v>0</v>
      </c>
      <c r="AY1666" s="162">
        <f t="shared" si="1351"/>
        <v>0</v>
      </c>
      <c r="AZ1666" s="162">
        <f t="shared" si="1352"/>
        <v>0</v>
      </c>
      <c r="BA1666" s="162">
        <f t="shared" si="1353"/>
        <v>0</v>
      </c>
      <c r="BB1666" s="162" t="str">
        <f t="shared" si="1354"/>
        <v/>
      </c>
      <c r="BC1666" s="162" t="str">
        <f t="shared" si="1355"/>
        <v/>
      </c>
      <c r="BD1666" s="162" t="str">
        <f t="shared" si="1356"/>
        <v/>
      </c>
      <c r="BE1666" s="162" t="str">
        <f t="shared" si="1357"/>
        <v/>
      </c>
      <c r="BG1666" s="169">
        <f t="shared" si="1338"/>
        <v>40.800637326421835</v>
      </c>
      <c r="BH1666" s="169">
        <f t="shared" ca="1" si="1339"/>
        <v>2.0895592835512886</v>
      </c>
    </row>
    <row r="1667" spans="11:60" x14ac:dyDescent="0.25">
      <c r="K1667" s="199">
        <f t="shared" si="1312"/>
        <v>40.85202351952816</v>
      </c>
      <c r="L1667" s="201">
        <f t="shared" si="1313"/>
        <v>0.34261948310740781</v>
      </c>
      <c r="M1667" s="201">
        <f t="shared" si="1314"/>
        <v>0.34550098741388141</v>
      </c>
      <c r="N1667" s="201">
        <f t="shared" si="1315"/>
        <v>0.36315898656556306</v>
      </c>
      <c r="O1667" s="201">
        <f t="shared" si="1316"/>
        <v>0.34293604858728299</v>
      </c>
      <c r="P1667" s="201" t="str">
        <f t="shared" si="1317"/>
        <v/>
      </c>
      <c r="Q1667" s="201" t="str">
        <f t="shared" si="1318"/>
        <v/>
      </c>
      <c r="R1667" s="201" t="str">
        <f t="shared" si="1319"/>
        <v/>
      </c>
      <c r="S1667" s="201" t="str">
        <f t="shared" si="1320"/>
        <v/>
      </c>
      <c r="T1667" s="199">
        <f t="shared" si="1321"/>
        <v>0</v>
      </c>
      <c r="U1667" s="199">
        <f t="shared" si="1322"/>
        <v>0</v>
      </c>
      <c r="V1667" s="199">
        <f t="shared" si="1323"/>
        <v>0</v>
      </c>
      <c r="W1667" s="199">
        <f t="shared" si="1324"/>
        <v>0</v>
      </c>
      <c r="X1667" s="199" t="str">
        <f t="shared" si="1325"/>
        <v/>
      </c>
      <c r="Y1667" s="199" t="str">
        <f t="shared" si="1326"/>
        <v/>
      </c>
      <c r="Z1667" s="199" t="str">
        <f t="shared" si="1327"/>
        <v/>
      </c>
      <c r="AA1667" s="199" t="str">
        <f t="shared" si="1328"/>
        <v/>
      </c>
      <c r="AB1667" s="201">
        <f t="shared" ca="1" si="1329"/>
        <v>2.0985937611567049</v>
      </c>
      <c r="AD1667" s="162">
        <f t="shared" si="1330"/>
        <v>0</v>
      </c>
      <c r="AE1667" s="162">
        <f t="shared" si="1331"/>
        <v>0</v>
      </c>
      <c r="AF1667" s="162">
        <f t="shared" si="1332"/>
        <v>0</v>
      </c>
      <c r="AG1667" s="162">
        <f t="shared" si="1333"/>
        <v>0</v>
      </c>
      <c r="AH1667" s="162" t="str">
        <f t="shared" si="1334"/>
        <v/>
      </c>
      <c r="AI1667" s="162" t="str">
        <f t="shared" si="1335"/>
        <v/>
      </c>
      <c r="AJ1667" s="162" t="str">
        <f t="shared" si="1336"/>
        <v/>
      </c>
      <c r="AK1667" s="162" t="str">
        <f t="shared" si="1337"/>
        <v/>
      </c>
      <c r="AM1667" s="199">
        <f t="shared" si="1340"/>
        <v>17.823486261100175</v>
      </c>
      <c r="AN1667" s="197">
        <f t="shared" si="1342"/>
        <v>0</v>
      </c>
      <c r="AO1667" s="197">
        <f t="shared" si="1343"/>
        <v>0</v>
      </c>
      <c r="AP1667" s="197">
        <f t="shared" si="1344"/>
        <v>0</v>
      </c>
      <c r="AQ1667" s="197">
        <f t="shared" si="1345"/>
        <v>0</v>
      </c>
      <c r="AR1667" s="197" t="str">
        <f t="shared" si="1346"/>
        <v/>
      </c>
      <c r="AS1667" s="197" t="str">
        <f t="shared" si="1347"/>
        <v/>
      </c>
      <c r="AT1667" s="197" t="str">
        <f t="shared" si="1348"/>
        <v/>
      </c>
      <c r="AU1667" s="197" t="str">
        <f t="shared" si="1349"/>
        <v/>
      </c>
      <c r="AV1667" s="199">
        <f t="shared" ca="1" si="1341"/>
        <v>2.1476257923302531</v>
      </c>
      <c r="AX1667" s="162">
        <f t="shared" si="1350"/>
        <v>0</v>
      </c>
      <c r="AY1667" s="162">
        <f t="shared" si="1351"/>
        <v>0</v>
      </c>
      <c r="AZ1667" s="162">
        <f t="shared" si="1352"/>
        <v>0</v>
      </c>
      <c r="BA1667" s="162">
        <f t="shared" si="1353"/>
        <v>0</v>
      </c>
      <c r="BB1667" s="162" t="str">
        <f t="shared" si="1354"/>
        <v/>
      </c>
      <c r="BC1667" s="162" t="str">
        <f t="shared" si="1355"/>
        <v/>
      </c>
      <c r="BD1667" s="162" t="str">
        <f t="shared" si="1356"/>
        <v/>
      </c>
      <c r="BE1667" s="162" t="str">
        <f t="shared" si="1357"/>
        <v/>
      </c>
      <c r="BG1667" s="169">
        <f t="shared" si="1338"/>
        <v>40.826330422974998</v>
      </c>
      <c r="BH1667" s="169">
        <f t="shared" ca="1" si="1339"/>
        <v>2.0004221418975834</v>
      </c>
    </row>
    <row r="1668" spans="11:60" x14ac:dyDescent="0.25">
      <c r="K1668" s="199">
        <f t="shared" si="1312"/>
        <v>40.877716616081322</v>
      </c>
      <c r="L1668" s="201">
        <f t="shared" si="1313"/>
        <v>0.3428349670590477</v>
      </c>
      <c r="M1668" s="201">
        <f t="shared" si="1314"/>
        <v>0.34571828363238072</v>
      </c>
      <c r="N1668" s="201">
        <f t="shared" si="1315"/>
        <v>0.36338738844390622</v>
      </c>
      <c r="O1668" s="201">
        <f t="shared" si="1316"/>
        <v>0.34315173163670898</v>
      </c>
      <c r="P1668" s="201" t="str">
        <f t="shared" si="1317"/>
        <v/>
      </c>
      <c r="Q1668" s="201" t="str">
        <f t="shared" si="1318"/>
        <v/>
      </c>
      <c r="R1668" s="201" t="str">
        <f t="shared" si="1319"/>
        <v/>
      </c>
      <c r="S1668" s="201" t="str">
        <f t="shared" si="1320"/>
        <v/>
      </c>
      <c r="T1668" s="199">
        <f t="shared" si="1321"/>
        <v>0</v>
      </c>
      <c r="U1668" s="199">
        <f t="shared" si="1322"/>
        <v>0</v>
      </c>
      <c r="V1668" s="199">
        <f t="shared" si="1323"/>
        <v>0</v>
      </c>
      <c r="W1668" s="199">
        <f t="shared" si="1324"/>
        <v>0</v>
      </c>
      <c r="X1668" s="199" t="str">
        <f t="shared" si="1325"/>
        <v/>
      </c>
      <c r="Y1668" s="199" t="str">
        <f t="shared" si="1326"/>
        <v/>
      </c>
      <c r="Z1668" s="199" t="str">
        <f t="shared" si="1327"/>
        <v/>
      </c>
      <c r="AA1668" s="199" t="str">
        <f t="shared" si="1328"/>
        <v/>
      </c>
      <c r="AB1668" s="201">
        <f t="shared" ca="1" si="1329"/>
        <v>2.1301106652792341</v>
      </c>
      <c r="AD1668" s="162">
        <f t="shared" si="1330"/>
        <v>0</v>
      </c>
      <c r="AE1668" s="162">
        <f t="shared" si="1331"/>
        <v>0</v>
      </c>
      <c r="AF1668" s="162">
        <f t="shared" si="1332"/>
        <v>0</v>
      </c>
      <c r="AG1668" s="162">
        <f t="shared" si="1333"/>
        <v>0</v>
      </c>
      <c r="AH1668" s="162" t="str">
        <f t="shared" si="1334"/>
        <v/>
      </c>
      <c r="AI1668" s="162" t="str">
        <f t="shared" si="1335"/>
        <v/>
      </c>
      <c r="AJ1668" s="162" t="str">
        <f t="shared" si="1336"/>
        <v/>
      </c>
      <c r="AK1668" s="162" t="str">
        <f t="shared" si="1337"/>
        <v/>
      </c>
      <c r="AM1668" s="199">
        <f t="shared" si="1340"/>
        <v>17.834703055474687</v>
      </c>
      <c r="AN1668" s="197">
        <f t="shared" si="1342"/>
        <v>0</v>
      </c>
      <c r="AO1668" s="197">
        <f t="shared" si="1343"/>
        <v>0</v>
      </c>
      <c r="AP1668" s="197">
        <f t="shared" si="1344"/>
        <v>0</v>
      </c>
      <c r="AQ1668" s="197">
        <f t="shared" si="1345"/>
        <v>0</v>
      </c>
      <c r="AR1668" s="197" t="str">
        <f t="shared" si="1346"/>
        <v/>
      </c>
      <c r="AS1668" s="197" t="str">
        <f t="shared" si="1347"/>
        <v/>
      </c>
      <c r="AT1668" s="197" t="str">
        <f t="shared" si="1348"/>
        <v/>
      </c>
      <c r="AU1668" s="197" t="str">
        <f t="shared" si="1349"/>
        <v/>
      </c>
      <c r="AV1668" s="199">
        <f t="shared" ca="1" si="1341"/>
        <v>2.1724785184793731</v>
      </c>
      <c r="AX1668" s="162">
        <f t="shared" si="1350"/>
        <v>0</v>
      </c>
      <c r="AY1668" s="162">
        <f t="shared" si="1351"/>
        <v>0</v>
      </c>
      <c r="AZ1668" s="162">
        <f t="shared" si="1352"/>
        <v>0</v>
      </c>
      <c r="BA1668" s="162">
        <f t="shared" si="1353"/>
        <v>0</v>
      </c>
      <c r="BB1668" s="162" t="str">
        <f t="shared" si="1354"/>
        <v/>
      </c>
      <c r="BC1668" s="162" t="str">
        <f t="shared" si="1355"/>
        <v/>
      </c>
      <c r="BD1668" s="162" t="str">
        <f t="shared" si="1356"/>
        <v/>
      </c>
      <c r="BE1668" s="162" t="str">
        <f t="shared" si="1357"/>
        <v/>
      </c>
      <c r="BG1668" s="169">
        <f t="shared" si="1338"/>
        <v>40.85202351952816</v>
      </c>
      <c r="BH1668" s="169">
        <f t="shared" ca="1" si="1339"/>
        <v>2.0985937611567049</v>
      </c>
    </row>
    <row r="1669" spans="11:60" x14ac:dyDescent="0.25">
      <c r="K1669" s="199">
        <f t="shared" si="1312"/>
        <v>40.903409712634485</v>
      </c>
      <c r="L1669" s="201">
        <f t="shared" si="1313"/>
        <v>0.34305045101068754</v>
      </c>
      <c r="M1669" s="201">
        <f t="shared" si="1314"/>
        <v>0.34593557985088003</v>
      </c>
      <c r="N1669" s="201">
        <f t="shared" si="1315"/>
        <v>0.36361579032224933</v>
      </c>
      <c r="O1669" s="201">
        <f t="shared" si="1316"/>
        <v>0.34336741468613491</v>
      </c>
      <c r="P1669" s="201" t="str">
        <f t="shared" si="1317"/>
        <v/>
      </c>
      <c r="Q1669" s="201" t="str">
        <f t="shared" si="1318"/>
        <v/>
      </c>
      <c r="R1669" s="201" t="str">
        <f t="shared" si="1319"/>
        <v/>
      </c>
      <c r="S1669" s="201" t="str">
        <f t="shared" si="1320"/>
        <v/>
      </c>
      <c r="T1669" s="199">
        <f t="shared" si="1321"/>
        <v>0</v>
      </c>
      <c r="U1669" s="199">
        <f t="shared" si="1322"/>
        <v>0</v>
      </c>
      <c r="V1669" s="199">
        <f t="shared" si="1323"/>
        <v>0</v>
      </c>
      <c r="W1669" s="199">
        <f t="shared" si="1324"/>
        <v>0</v>
      </c>
      <c r="X1669" s="199" t="str">
        <f t="shared" si="1325"/>
        <v/>
      </c>
      <c r="Y1669" s="199" t="str">
        <f t="shared" si="1326"/>
        <v/>
      </c>
      <c r="Z1669" s="199" t="str">
        <f t="shared" si="1327"/>
        <v/>
      </c>
      <c r="AA1669" s="199" t="str">
        <f t="shared" si="1328"/>
        <v/>
      </c>
      <c r="AB1669" s="201">
        <f t="shared" ca="1" si="1329"/>
        <v>2.0462874679945364</v>
      </c>
      <c r="AD1669" s="162">
        <f t="shared" si="1330"/>
        <v>0</v>
      </c>
      <c r="AE1669" s="162">
        <f t="shared" si="1331"/>
        <v>0</v>
      </c>
      <c r="AF1669" s="162">
        <f t="shared" si="1332"/>
        <v>0</v>
      </c>
      <c r="AG1669" s="162">
        <f t="shared" si="1333"/>
        <v>0</v>
      </c>
      <c r="AH1669" s="162" t="str">
        <f t="shared" si="1334"/>
        <v/>
      </c>
      <c r="AI1669" s="162" t="str">
        <f t="shared" si="1335"/>
        <v/>
      </c>
      <c r="AJ1669" s="162" t="str">
        <f t="shared" si="1336"/>
        <v/>
      </c>
      <c r="AK1669" s="162" t="str">
        <f t="shared" si="1337"/>
        <v/>
      </c>
      <c r="AM1669" s="199">
        <f t="shared" si="1340"/>
        <v>17.845919849849199</v>
      </c>
      <c r="AN1669" s="197">
        <f t="shared" si="1342"/>
        <v>0</v>
      </c>
      <c r="AO1669" s="197">
        <f t="shared" si="1343"/>
        <v>0</v>
      </c>
      <c r="AP1669" s="197">
        <f t="shared" si="1344"/>
        <v>0</v>
      </c>
      <c r="AQ1669" s="197">
        <f t="shared" si="1345"/>
        <v>0</v>
      </c>
      <c r="AR1669" s="197" t="str">
        <f t="shared" si="1346"/>
        <v/>
      </c>
      <c r="AS1669" s="197" t="str">
        <f t="shared" si="1347"/>
        <v/>
      </c>
      <c r="AT1669" s="197" t="str">
        <f t="shared" si="1348"/>
        <v/>
      </c>
      <c r="AU1669" s="197" t="str">
        <f t="shared" si="1349"/>
        <v/>
      </c>
      <c r="AV1669" s="199">
        <f t="shared" ca="1" si="1341"/>
        <v>2.1822918067391011</v>
      </c>
      <c r="AX1669" s="162">
        <f t="shared" si="1350"/>
        <v>0</v>
      </c>
      <c r="AY1669" s="162">
        <f t="shared" si="1351"/>
        <v>0</v>
      </c>
      <c r="AZ1669" s="162">
        <f t="shared" si="1352"/>
        <v>0</v>
      </c>
      <c r="BA1669" s="162">
        <f t="shared" si="1353"/>
        <v>0</v>
      </c>
      <c r="BB1669" s="162" t="str">
        <f t="shared" si="1354"/>
        <v/>
      </c>
      <c r="BC1669" s="162" t="str">
        <f t="shared" si="1355"/>
        <v/>
      </c>
      <c r="BD1669" s="162" t="str">
        <f t="shared" si="1356"/>
        <v/>
      </c>
      <c r="BE1669" s="162" t="str">
        <f t="shared" si="1357"/>
        <v/>
      </c>
      <c r="BG1669" s="169">
        <f t="shared" si="1338"/>
        <v>40.877716616081322</v>
      </c>
      <c r="BH1669" s="169">
        <f t="shared" ca="1" si="1339"/>
        <v>2.1301106652792341</v>
      </c>
    </row>
    <row r="1670" spans="11:60" x14ac:dyDescent="0.25">
      <c r="K1670" s="199">
        <f t="shared" si="1312"/>
        <v>40.929102809187647</v>
      </c>
      <c r="L1670" s="201">
        <f t="shared" si="1313"/>
        <v>0.34326593496232743</v>
      </c>
      <c r="M1670" s="201">
        <f t="shared" si="1314"/>
        <v>0.34615287606937933</v>
      </c>
      <c r="N1670" s="201">
        <f t="shared" si="1315"/>
        <v>0.36384419220059244</v>
      </c>
      <c r="O1670" s="201">
        <f t="shared" si="1316"/>
        <v>0.34358309773556089</v>
      </c>
      <c r="P1670" s="201" t="str">
        <f t="shared" si="1317"/>
        <v/>
      </c>
      <c r="Q1670" s="201" t="str">
        <f t="shared" si="1318"/>
        <v/>
      </c>
      <c r="R1670" s="201" t="str">
        <f t="shared" si="1319"/>
        <v/>
      </c>
      <c r="S1670" s="201" t="str">
        <f t="shared" si="1320"/>
        <v/>
      </c>
      <c r="T1670" s="199">
        <f t="shared" si="1321"/>
        <v>0</v>
      </c>
      <c r="U1670" s="199">
        <f t="shared" si="1322"/>
        <v>0</v>
      </c>
      <c r="V1670" s="199">
        <f t="shared" si="1323"/>
        <v>0</v>
      </c>
      <c r="W1670" s="199">
        <f t="shared" si="1324"/>
        <v>0</v>
      </c>
      <c r="X1670" s="199" t="str">
        <f t="shared" si="1325"/>
        <v/>
      </c>
      <c r="Y1670" s="199" t="str">
        <f t="shared" si="1326"/>
        <v/>
      </c>
      <c r="Z1670" s="199" t="str">
        <f t="shared" si="1327"/>
        <v/>
      </c>
      <c r="AA1670" s="199" t="str">
        <f t="shared" si="1328"/>
        <v/>
      </c>
      <c r="AB1670" s="201">
        <f t="shared" ca="1" si="1329"/>
        <v>2.0826023135419902</v>
      </c>
      <c r="AD1670" s="162">
        <f t="shared" si="1330"/>
        <v>0</v>
      </c>
      <c r="AE1670" s="162">
        <f t="shared" si="1331"/>
        <v>0</v>
      </c>
      <c r="AF1670" s="162">
        <f t="shared" si="1332"/>
        <v>0</v>
      </c>
      <c r="AG1670" s="162">
        <f t="shared" si="1333"/>
        <v>0</v>
      </c>
      <c r="AH1670" s="162" t="str">
        <f t="shared" si="1334"/>
        <v/>
      </c>
      <c r="AI1670" s="162" t="str">
        <f t="shared" si="1335"/>
        <v/>
      </c>
      <c r="AJ1670" s="162" t="str">
        <f t="shared" si="1336"/>
        <v/>
      </c>
      <c r="AK1670" s="162" t="str">
        <f t="shared" si="1337"/>
        <v/>
      </c>
      <c r="AM1670" s="199">
        <f t="shared" si="1340"/>
        <v>17.857136644223711</v>
      </c>
      <c r="AN1670" s="197">
        <f t="shared" si="1342"/>
        <v>0</v>
      </c>
      <c r="AO1670" s="197">
        <f t="shared" si="1343"/>
        <v>0</v>
      </c>
      <c r="AP1670" s="197">
        <f t="shared" si="1344"/>
        <v>0</v>
      </c>
      <c r="AQ1670" s="197">
        <f t="shared" si="1345"/>
        <v>0</v>
      </c>
      <c r="AR1670" s="197" t="str">
        <f t="shared" si="1346"/>
        <v/>
      </c>
      <c r="AS1670" s="197" t="str">
        <f t="shared" si="1347"/>
        <v/>
      </c>
      <c r="AT1670" s="197" t="str">
        <f t="shared" si="1348"/>
        <v/>
      </c>
      <c r="AU1670" s="197" t="str">
        <f t="shared" si="1349"/>
        <v/>
      </c>
      <c r="AV1670" s="199">
        <f t="shared" ca="1" si="1341"/>
        <v>2.0829255704857599</v>
      </c>
      <c r="AX1670" s="162">
        <f t="shared" si="1350"/>
        <v>0</v>
      </c>
      <c r="AY1670" s="162">
        <f t="shared" si="1351"/>
        <v>0</v>
      </c>
      <c r="AZ1670" s="162">
        <f t="shared" si="1352"/>
        <v>0</v>
      </c>
      <c r="BA1670" s="162">
        <f t="shared" si="1353"/>
        <v>0</v>
      </c>
      <c r="BB1670" s="162" t="str">
        <f t="shared" si="1354"/>
        <v/>
      </c>
      <c r="BC1670" s="162" t="str">
        <f t="shared" si="1355"/>
        <v/>
      </c>
      <c r="BD1670" s="162" t="str">
        <f t="shared" si="1356"/>
        <v/>
      </c>
      <c r="BE1670" s="162" t="str">
        <f t="shared" si="1357"/>
        <v/>
      </c>
      <c r="BG1670" s="169">
        <f t="shared" si="1338"/>
        <v>40.903409712634485</v>
      </c>
      <c r="BH1670" s="169">
        <f t="shared" ca="1" si="1339"/>
        <v>2.0462874679945364</v>
      </c>
    </row>
    <row r="1671" spans="11:60" x14ac:dyDescent="0.25">
      <c r="K1671" s="199">
        <f t="shared" si="1312"/>
        <v>40.954795905740809</v>
      </c>
      <c r="L1671" s="201">
        <f t="shared" si="1313"/>
        <v>0.34348141891396733</v>
      </c>
      <c r="M1671" s="201">
        <f t="shared" si="1314"/>
        <v>0.34637017228787864</v>
      </c>
      <c r="N1671" s="201">
        <f t="shared" si="1315"/>
        <v>0.36407259407893555</v>
      </c>
      <c r="O1671" s="201">
        <f t="shared" si="1316"/>
        <v>0.34379878078498682</v>
      </c>
      <c r="P1671" s="201" t="str">
        <f t="shared" si="1317"/>
        <v/>
      </c>
      <c r="Q1671" s="201" t="str">
        <f t="shared" si="1318"/>
        <v/>
      </c>
      <c r="R1671" s="201" t="str">
        <f t="shared" si="1319"/>
        <v/>
      </c>
      <c r="S1671" s="201" t="str">
        <f t="shared" si="1320"/>
        <v/>
      </c>
      <c r="T1671" s="199">
        <f t="shared" si="1321"/>
        <v>0</v>
      </c>
      <c r="U1671" s="199">
        <f t="shared" si="1322"/>
        <v>0</v>
      </c>
      <c r="V1671" s="199">
        <f t="shared" si="1323"/>
        <v>0</v>
      </c>
      <c r="W1671" s="199">
        <f t="shared" si="1324"/>
        <v>0</v>
      </c>
      <c r="X1671" s="199" t="str">
        <f t="shared" si="1325"/>
        <v/>
      </c>
      <c r="Y1671" s="199" t="str">
        <f t="shared" si="1326"/>
        <v/>
      </c>
      <c r="Z1671" s="199" t="str">
        <f t="shared" si="1327"/>
        <v/>
      </c>
      <c r="AA1671" s="199" t="str">
        <f t="shared" si="1328"/>
        <v/>
      </c>
      <c r="AB1671" s="201">
        <f t="shared" ca="1" si="1329"/>
        <v>2.1383830324598967</v>
      </c>
      <c r="AD1671" s="162">
        <f t="shared" si="1330"/>
        <v>0</v>
      </c>
      <c r="AE1671" s="162">
        <f t="shared" si="1331"/>
        <v>0</v>
      </c>
      <c r="AF1671" s="162">
        <f t="shared" si="1332"/>
        <v>0</v>
      </c>
      <c r="AG1671" s="162">
        <f t="shared" si="1333"/>
        <v>0</v>
      </c>
      <c r="AH1671" s="162" t="str">
        <f t="shared" si="1334"/>
        <v/>
      </c>
      <c r="AI1671" s="162" t="str">
        <f t="shared" si="1335"/>
        <v/>
      </c>
      <c r="AJ1671" s="162" t="str">
        <f t="shared" si="1336"/>
        <v/>
      </c>
      <c r="AK1671" s="162" t="str">
        <f t="shared" si="1337"/>
        <v/>
      </c>
      <c r="AM1671" s="199">
        <f t="shared" si="1340"/>
        <v>17.868353438598223</v>
      </c>
      <c r="AN1671" s="197">
        <f t="shared" si="1342"/>
        <v>0</v>
      </c>
      <c r="AO1671" s="197">
        <f t="shared" si="1343"/>
        <v>0</v>
      </c>
      <c r="AP1671" s="197">
        <f t="shared" si="1344"/>
        <v>0</v>
      </c>
      <c r="AQ1671" s="197">
        <f t="shared" si="1345"/>
        <v>0</v>
      </c>
      <c r="AR1671" s="197" t="str">
        <f t="shared" si="1346"/>
        <v/>
      </c>
      <c r="AS1671" s="197" t="str">
        <f t="shared" si="1347"/>
        <v/>
      </c>
      <c r="AT1671" s="197" t="str">
        <f t="shared" si="1348"/>
        <v/>
      </c>
      <c r="AU1671" s="197" t="str">
        <f t="shared" si="1349"/>
        <v/>
      </c>
      <c r="AV1671" s="199">
        <f t="shared" ca="1" si="1341"/>
        <v>2.1306597259827256</v>
      </c>
      <c r="AX1671" s="162">
        <f t="shared" si="1350"/>
        <v>0</v>
      </c>
      <c r="AY1671" s="162">
        <f t="shared" si="1351"/>
        <v>0</v>
      </c>
      <c r="AZ1671" s="162">
        <f t="shared" si="1352"/>
        <v>0</v>
      </c>
      <c r="BA1671" s="162">
        <f t="shared" si="1353"/>
        <v>0</v>
      </c>
      <c r="BB1671" s="162" t="str">
        <f t="shared" si="1354"/>
        <v/>
      </c>
      <c r="BC1671" s="162" t="str">
        <f t="shared" si="1355"/>
        <v/>
      </c>
      <c r="BD1671" s="162" t="str">
        <f t="shared" si="1356"/>
        <v/>
      </c>
      <c r="BE1671" s="162" t="str">
        <f t="shared" si="1357"/>
        <v/>
      </c>
      <c r="BG1671" s="169">
        <f t="shared" si="1338"/>
        <v>40.929102809187647</v>
      </c>
      <c r="BH1671" s="169">
        <f t="shared" ca="1" si="1339"/>
        <v>2.0826023135419902</v>
      </c>
    </row>
    <row r="1672" spans="11:60" x14ac:dyDescent="0.25">
      <c r="K1672" s="199">
        <f t="shared" si="1312"/>
        <v>40.980489002293972</v>
      </c>
      <c r="L1672" s="201">
        <f t="shared" si="1313"/>
        <v>0.34369690286560717</v>
      </c>
      <c r="M1672" s="201">
        <f t="shared" si="1314"/>
        <v>0.34658746850637789</v>
      </c>
      <c r="N1672" s="201">
        <f t="shared" si="1315"/>
        <v>0.36430099595727866</v>
      </c>
      <c r="O1672" s="201">
        <f t="shared" si="1316"/>
        <v>0.34401446383441281</v>
      </c>
      <c r="P1672" s="201" t="str">
        <f t="shared" si="1317"/>
        <v/>
      </c>
      <c r="Q1672" s="201" t="str">
        <f t="shared" si="1318"/>
        <v/>
      </c>
      <c r="R1672" s="201" t="str">
        <f t="shared" si="1319"/>
        <v/>
      </c>
      <c r="S1672" s="201" t="str">
        <f t="shared" si="1320"/>
        <v/>
      </c>
      <c r="T1672" s="199">
        <f t="shared" si="1321"/>
        <v>0</v>
      </c>
      <c r="U1672" s="199">
        <f t="shared" si="1322"/>
        <v>0</v>
      </c>
      <c r="V1672" s="199">
        <f t="shared" si="1323"/>
        <v>0</v>
      </c>
      <c r="W1672" s="199">
        <f t="shared" si="1324"/>
        <v>0</v>
      </c>
      <c r="X1672" s="199" t="str">
        <f t="shared" si="1325"/>
        <v/>
      </c>
      <c r="Y1672" s="199" t="str">
        <f t="shared" si="1326"/>
        <v/>
      </c>
      <c r="Z1672" s="199" t="str">
        <f t="shared" si="1327"/>
        <v/>
      </c>
      <c r="AA1672" s="199" t="str">
        <f t="shared" si="1328"/>
        <v/>
      </c>
      <c r="AB1672" s="201">
        <f t="shared" ca="1" si="1329"/>
        <v>2.0651024800678708</v>
      </c>
      <c r="AD1672" s="162">
        <f t="shared" si="1330"/>
        <v>0</v>
      </c>
      <c r="AE1672" s="162">
        <f t="shared" si="1331"/>
        <v>0</v>
      </c>
      <c r="AF1672" s="162">
        <f t="shared" si="1332"/>
        <v>0</v>
      </c>
      <c r="AG1672" s="162">
        <f t="shared" si="1333"/>
        <v>0</v>
      </c>
      <c r="AH1672" s="162" t="str">
        <f t="shared" si="1334"/>
        <v/>
      </c>
      <c r="AI1672" s="162" t="str">
        <f t="shared" si="1335"/>
        <v/>
      </c>
      <c r="AJ1672" s="162" t="str">
        <f t="shared" si="1336"/>
        <v/>
      </c>
      <c r="AK1672" s="162" t="str">
        <f t="shared" si="1337"/>
        <v/>
      </c>
      <c r="AM1672" s="199">
        <f t="shared" si="1340"/>
        <v>17.879570232972736</v>
      </c>
      <c r="AN1672" s="197">
        <f t="shared" si="1342"/>
        <v>0</v>
      </c>
      <c r="AO1672" s="197">
        <f t="shared" si="1343"/>
        <v>0</v>
      </c>
      <c r="AP1672" s="197">
        <f t="shared" si="1344"/>
        <v>0</v>
      </c>
      <c r="AQ1672" s="197">
        <f t="shared" si="1345"/>
        <v>0</v>
      </c>
      <c r="AR1672" s="197" t="str">
        <f t="shared" si="1346"/>
        <v/>
      </c>
      <c r="AS1672" s="197" t="str">
        <f t="shared" si="1347"/>
        <v/>
      </c>
      <c r="AT1672" s="197" t="str">
        <f t="shared" si="1348"/>
        <v/>
      </c>
      <c r="AU1672" s="197" t="str">
        <f t="shared" si="1349"/>
        <v/>
      </c>
      <c r="AV1672" s="199">
        <f t="shared" ca="1" si="1341"/>
        <v>2.041591038542351</v>
      </c>
      <c r="AX1672" s="162">
        <f t="shared" si="1350"/>
        <v>0</v>
      </c>
      <c r="AY1672" s="162">
        <f t="shared" si="1351"/>
        <v>0</v>
      </c>
      <c r="AZ1672" s="162">
        <f t="shared" si="1352"/>
        <v>0</v>
      </c>
      <c r="BA1672" s="162">
        <f t="shared" si="1353"/>
        <v>0</v>
      </c>
      <c r="BB1672" s="162" t="str">
        <f t="shared" si="1354"/>
        <v/>
      </c>
      <c r="BC1672" s="162" t="str">
        <f t="shared" si="1355"/>
        <v/>
      </c>
      <c r="BD1672" s="162" t="str">
        <f t="shared" si="1356"/>
        <v/>
      </c>
      <c r="BE1672" s="162" t="str">
        <f t="shared" si="1357"/>
        <v/>
      </c>
      <c r="BG1672" s="169">
        <f t="shared" si="1338"/>
        <v>40.954795905740809</v>
      </c>
      <c r="BH1672" s="169">
        <f t="shared" ca="1" si="1339"/>
        <v>2.1383830324598967</v>
      </c>
    </row>
    <row r="1673" spans="11:60" x14ac:dyDescent="0.25">
      <c r="K1673" s="199">
        <f t="shared" si="1312"/>
        <v>41.006182098847134</v>
      </c>
      <c r="L1673" s="201">
        <f t="shared" si="1313"/>
        <v>0.34391238681724706</v>
      </c>
      <c r="M1673" s="201">
        <f t="shared" si="1314"/>
        <v>0.3468047647248772</v>
      </c>
      <c r="N1673" s="201">
        <f t="shared" si="1315"/>
        <v>0.36452939783562183</v>
      </c>
      <c r="O1673" s="201">
        <f t="shared" si="1316"/>
        <v>0.34423014688383879</v>
      </c>
      <c r="P1673" s="201" t="str">
        <f t="shared" si="1317"/>
        <v/>
      </c>
      <c r="Q1673" s="201" t="str">
        <f t="shared" si="1318"/>
        <v/>
      </c>
      <c r="R1673" s="201" t="str">
        <f t="shared" si="1319"/>
        <v/>
      </c>
      <c r="S1673" s="201" t="str">
        <f t="shared" si="1320"/>
        <v/>
      </c>
      <c r="T1673" s="199">
        <f t="shared" si="1321"/>
        <v>0</v>
      </c>
      <c r="U1673" s="199">
        <f t="shared" si="1322"/>
        <v>0</v>
      </c>
      <c r="V1673" s="199">
        <f t="shared" si="1323"/>
        <v>0</v>
      </c>
      <c r="W1673" s="199">
        <f t="shared" si="1324"/>
        <v>0</v>
      </c>
      <c r="X1673" s="199" t="str">
        <f t="shared" si="1325"/>
        <v/>
      </c>
      <c r="Y1673" s="199" t="str">
        <f t="shared" si="1326"/>
        <v/>
      </c>
      <c r="Z1673" s="199" t="str">
        <f t="shared" si="1327"/>
        <v/>
      </c>
      <c r="AA1673" s="199" t="str">
        <f t="shared" si="1328"/>
        <v/>
      </c>
      <c r="AB1673" s="201">
        <f t="shared" ca="1" si="1329"/>
        <v>2.1449918078517496</v>
      </c>
      <c r="AD1673" s="162">
        <f t="shared" si="1330"/>
        <v>0</v>
      </c>
      <c r="AE1673" s="162">
        <f t="shared" si="1331"/>
        <v>0</v>
      </c>
      <c r="AF1673" s="162">
        <f t="shared" si="1332"/>
        <v>0</v>
      </c>
      <c r="AG1673" s="162">
        <f t="shared" si="1333"/>
        <v>0</v>
      </c>
      <c r="AH1673" s="162" t="str">
        <f t="shared" si="1334"/>
        <v/>
      </c>
      <c r="AI1673" s="162" t="str">
        <f t="shared" si="1335"/>
        <v/>
      </c>
      <c r="AJ1673" s="162" t="str">
        <f t="shared" si="1336"/>
        <v/>
      </c>
      <c r="AK1673" s="162" t="str">
        <f t="shared" si="1337"/>
        <v/>
      </c>
      <c r="AM1673" s="199">
        <f t="shared" si="1340"/>
        <v>17.890787027347248</v>
      </c>
      <c r="AN1673" s="197">
        <f t="shared" si="1342"/>
        <v>0</v>
      </c>
      <c r="AO1673" s="197">
        <f t="shared" si="1343"/>
        <v>0</v>
      </c>
      <c r="AP1673" s="197">
        <f t="shared" si="1344"/>
        <v>0</v>
      </c>
      <c r="AQ1673" s="197">
        <f t="shared" si="1345"/>
        <v>0</v>
      </c>
      <c r="AR1673" s="197" t="str">
        <f t="shared" si="1346"/>
        <v/>
      </c>
      <c r="AS1673" s="197" t="str">
        <f t="shared" si="1347"/>
        <v/>
      </c>
      <c r="AT1673" s="197" t="str">
        <f t="shared" si="1348"/>
        <v/>
      </c>
      <c r="AU1673" s="197" t="str">
        <f t="shared" si="1349"/>
        <v/>
      </c>
      <c r="AV1673" s="199">
        <f t="shared" ca="1" si="1341"/>
        <v>2.17886319914642</v>
      </c>
      <c r="AX1673" s="162">
        <f t="shared" si="1350"/>
        <v>0</v>
      </c>
      <c r="AY1673" s="162">
        <f t="shared" si="1351"/>
        <v>0</v>
      </c>
      <c r="AZ1673" s="162">
        <f t="shared" si="1352"/>
        <v>0</v>
      </c>
      <c r="BA1673" s="162">
        <f t="shared" si="1353"/>
        <v>0</v>
      </c>
      <c r="BB1673" s="162" t="str">
        <f t="shared" si="1354"/>
        <v/>
      </c>
      <c r="BC1673" s="162" t="str">
        <f t="shared" si="1355"/>
        <v/>
      </c>
      <c r="BD1673" s="162" t="str">
        <f t="shared" si="1356"/>
        <v/>
      </c>
      <c r="BE1673" s="162" t="str">
        <f t="shared" si="1357"/>
        <v/>
      </c>
      <c r="BG1673" s="169">
        <f t="shared" si="1338"/>
        <v>40.980489002293972</v>
      </c>
      <c r="BH1673" s="169">
        <f t="shared" ca="1" si="1339"/>
        <v>2.0651024800678708</v>
      </c>
    </row>
    <row r="1674" spans="11:60" x14ac:dyDescent="0.25">
      <c r="K1674" s="199">
        <f t="shared" si="1312"/>
        <v>41.031875195400296</v>
      </c>
      <c r="L1674" s="201">
        <f t="shared" si="1313"/>
        <v>0.34412787076888696</v>
      </c>
      <c r="M1674" s="201">
        <f t="shared" si="1314"/>
        <v>0.34702206094337651</v>
      </c>
      <c r="N1674" s="201">
        <f t="shared" si="1315"/>
        <v>0.36475779971396494</v>
      </c>
      <c r="O1674" s="201">
        <f t="shared" si="1316"/>
        <v>0.34444582993326472</v>
      </c>
      <c r="P1674" s="201" t="str">
        <f t="shared" si="1317"/>
        <v/>
      </c>
      <c r="Q1674" s="201" t="str">
        <f t="shared" si="1318"/>
        <v/>
      </c>
      <c r="R1674" s="201" t="str">
        <f t="shared" si="1319"/>
        <v/>
      </c>
      <c r="S1674" s="201" t="str">
        <f t="shared" si="1320"/>
        <v/>
      </c>
      <c r="T1674" s="199">
        <f t="shared" si="1321"/>
        <v>0</v>
      </c>
      <c r="U1674" s="199">
        <f t="shared" si="1322"/>
        <v>0</v>
      </c>
      <c r="V1674" s="199">
        <f t="shared" si="1323"/>
        <v>0</v>
      </c>
      <c r="W1674" s="199">
        <f t="shared" si="1324"/>
        <v>0</v>
      </c>
      <c r="X1674" s="199" t="str">
        <f t="shared" si="1325"/>
        <v/>
      </c>
      <c r="Y1674" s="199" t="str">
        <f t="shared" si="1326"/>
        <v/>
      </c>
      <c r="Z1674" s="199" t="str">
        <f t="shared" si="1327"/>
        <v/>
      </c>
      <c r="AA1674" s="199" t="str">
        <f t="shared" si="1328"/>
        <v/>
      </c>
      <c r="AB1674" s="201">
        <f t="shared" ca="1" si="1329"/>
        <v>2.0034557931936079</v>
      </c>
      <c r="AD1674" s="162">
        <f t="shared" si="1330"/>
        <v>0</v>
      </c>
      <c r="AE1674" s="162">
        <f t="shared" si="1331"/>
        <v>0</v>
      </c>
      <c r="AF1674" s="162">
        <f t="shared" si="1332"/>
        <v>0</v>
      </c>
      <c r="AG1674" s="162">
        <f t="shared" si="1333"/>
        <v>0</v>
      </c>
      <c r="AH1674" s="162" t="str">
        <f t="shared" si="1334"/>
        <v/>
      </c>
      <c r="AI1674" s="162" t="str">
        <f t="shared" si="1335"/>
        <v/>
      </c>
      <c r="AJ1674" s="162" t="str">
        <f t="shared" si="1336"/>
        <v/>
      </c>
      <c r="AK1674" s="162" t="str">
        <f t="shared" si="1337"/>
        <v/>
      </c>
      <c r="AM1674" s="199">
        <f t="shared" si="1340"/>
        <v>17.90200382172176</v>
      </c>
      <c r="AN1674" s="197">
        <f t="shared" si="1342"/>
        <v>0</v>
      </c>
      <c r="AO1674" s="197">
        <f t="shared" si="1343"/>
        <v>0</v>
      </c>
      <c r="AP1674" s="197">
        <f t="shared" si="1344"/>
        <v>0</v>
      </c>
      <c r="AQ1674" s="197">
        <f t="shared" si="1345"/>
        <v>0</v>
      </c>
      <c r="AR1674" s="197" t="str">
        <f t="shared" si="1346"/>
        <v/>
      </c>
      <c r="AS1674" s="197" t="str">
        <f t="shared" si="1347"/>
        <v/>
      </c>
      <c r="AT1674" s="197" t="str">
        <f t="shared" si="1348"/>
        <v/>
      </c>
      <c r="AU1674" s="197" t="str">
        <f t="shared" si="1349"/>
        <v/>
      </c>
      <c r="AV1674" s="199">
        <f t="shared" ca="1" si="1341"/>
        <v>2.0463413608130123</v>
      </c>
      <c r="AX1674" s="162">
        <f t="shared" si="1350"/>
        <v>0</v>
      </c>
      <c r="AY1674" s="162">
        <f t="shared" si="1351"/>
        <v>0</v>
      </c>
      <c r="AZ1674" s="162">
        <f t="shared" si="1352"/>
        <v>0</v>
      </c>
      <c r="BA1674" s="162">
        <f t="shared" si="1353"/>
        <v>0</v>
      </c>
      <c r="BB1674" s="162" t="str">
        <f t="shared" si="1354"/>
        <v/>
      </c>
      <c r="BC1674" s="162" t="str">
        <f t="shared" si="1355"/>
        <v/>
      </c>
      <c r="BD1674" s="162" t="str">
        <f t="shared" si="1356"/>
        <v/>
      </c>
      <c r="BE1674" s="162" t="str">
        <f t="shared" si="1357"/>
        <v/>
      </c>
      <c r="BG1674" s="169">
        <f t="shared" si="1338"/>
        <v>41.006182098847134</v>
      </c>
      <c r="BH1674" s="169">
        <f t="shared" ca="1" si="1339"/>
        <v>2.1449918078517496</v>
      </c>
    </row>
    <row r="1675" spans="11:60" x14ac:dyDescent="0.25">
      <c r="K1675" s="199">
        <f t="shared" si="1312"/>
        <v>41.057568291953459</v>
      </c>
      <c r="L1675" s="201">
        <f t="shared" si="1313"/>
        <v>0.34434335472052685</v>
      </c>
      <c r="M1675" s="201">
        <f t="shared" si="1314"/>
        <v>0.34723935716187582</v>
      </c>
      <c r="N1675" s="201">
        <f t="shared" si="1315"/>
        <v>0.36498620159230805</v>
      </c>
      <c r="O1675" s="201">
        <f t="shared" si="1316"/>
        <v>0.34466151298269071</v>
      </c>
      <c r="P1675" s="201" t="str">
        <f t="shared" si="1317"/>
        <v/>
      </c>
      <c r="Q1675" s="201" t="str">
        <f t="shared" si="1318"/>
        <v/>
      </c>
      <c r="R1675" s="201" t="str">
        <f t="shared" si="1319"/>
        <v/>
      </c>
      <c r="S1675" s="201" t="str">
        <f t="shared" si="1320"/>
        <v/>
      </c>
      <c r="T1675" s="199">
        <f t="shared" si="1321"/>
        <v>0</v>
      </c>
      <c r="U1675" s="199">
        <f t="shared" si="1322"/>
        <v>0</v>
      </c>
      <c r="V1675" s="199">
        <f t="shared" si="1323"/>
        <v>0</v>
      </c>
      <c r="W1675" s="199">
        <f t="shared" si="1324"/>
        <v>0</v>
      </c>
      <c r="X1675" s="199" t="str">
        <f t="shared" si="1325"/>
        <v/>
      </c>
      <c r="Y1675" s="199" t="str">
        <f t="shared" si="1326"/>
        <v/>
      </c>
      <c r="Z1675" s="199" t="str">
        <f t="shared" si="1327"/>
        <v/>
      </c>
      <c r="AA1675" s="199" t="str">
        <f t="shared" si="1328"/>
        <v/>
      </c>
      <c r="AB1675" s="201">
        <f t="shared" ca="1" si="1329"/>
        <v>2.0462139070219965</v>
      </c>
      <c r="AD1675" s="162">
        <f t="shared" si="1330"/>
        <v>0</v>
      </c>
      <c r="AE1675" s="162">
        <f t="shared" si="1331"/>
        <v>0</v>
      </c>
      <c r="AF1675" s="162">
        <f t="shared" si="1332"/>
        <v>0</v>
      </c>
      <c r="AG1675" s="162">
        <f t="shared" si="1333"/>
        <v>0</v>
      </c>
      <c r="AH1675" s="162" t="str">
        <f t="shared" si="1334"/>
        <v/>
      </c>
      <c r="AI1675" s="162" t="str">
        <f t="shared" si="1335"/>
        <v/>
      </c>
      <c r="AJ1675" s="162" t="str">
        <f t="shared" si="1336"/>
        <v/>
      </c>
      <c r="AK1675" s="162" t="str">
        <f t="shared" si="1337"/>
        <v/>
      </c>
      <c r="AM1675" s="199">
        <f t="shared" si="1340"/>
        <v>17.913220616096272</v>
      </c>
      <c r="AN1675" s="197">
        <f t="shared" si="1342"/>
        <v>0</v>
      </c>
      <c r="AO1675" s="197">
        <f t="shared" si="1343"/>
        <v>0</v>
      </c>
      <c r="AP1675" s="197">
        <f t="shared" si="1344"/>
        <v>0</v>
      </c>
      <c r="AQ1675" s="197">
        <f t="shared" si="1345"/>
        <v>0</v>
      </c>
      <c r="AR1675" s="197" t="str">
        <f t="shared" si="1346"/>
        <v/>
      </c>
      <c r="AS1675" s="197" t="str">
        <f t="shared" si="1347"/>
        <v/>
      </c>
      <c r="AT1675" s="197" t="str">
        <f t="shared" si="1348"/>
        <v/>
      </c>
      <c r="AU1675" s="197" t="str">
        <f t="shared" si="1349"/>
        <v/>
      </c>
      <c r="AV1675" s="199">
        <f t="shared" ca="1" si="1341"/>
        <v>2.0962359149401033</v>
      </c>
      <c r="AX1675" s="162">
        <f t="shared" si="1350"/>
        <v>0</v>
      </c>
      <c r="AY1675" s="162">
        <f t="shared" si="1351"/>
        <v>0</v>
      </c>
      <c r="AZ1675" s="162">
        <f t="shared" si="1352"/>
        <v>0</v>
      </c>
      <c r="BA1675" s="162">
        <f t="shared" si="1353"/>
        <v>0</v>
      </c>
      <c r="BB1675" s="162" t="str">
        <f t="shared" si="1354"/>
        <v/>
      </c>
      <c r="BC1675" s="162" t="str">
        <f t="shared" si="1355"/>
        <v/>
      </c>
      <c r="BD1675" s="162" t="str">
        <f t="shared" si="1356"/>
        <v/>
      </c>
      <c r="BE1675" s="162" t="str">
        <f t="shared" si="1357"/>
        <v/>
      </c>
      <c r="BG1675" s="169">
        <f t="shared" si="1338"/>
        <v>41.031875195400296</v>
      </c>
      <c r="BH1675" s="169">
        <f t="shared" ca="1" si="1339"/>
        <v>2.0034557931936079</v>
      </c>
    </row>
    <row r="1676" spans="11:60" x14ac:dyDescent="0.25">
      <c r="K1676" s="199">
        <f t="shared" si="1312"/>
        <v>41.083261388506621</v>
      </c>
      <c r="L1676" s="201">
        <f t="shared" si="1313"/>
        <v>0.34455883867216669</v>
      </c>
      <c r="M1676" s="201">
        <f t="shared" si="1314"/>
        <v>0.34745665338037507</v>
      </c>
      <c r="N1676" s="201">
        <f t="shared" si="1315"/>
        <v>0.36521460347065116</v>
      </c>
      <c r="O1676" s="201">
        <f t="shared" si="1316"/>
        <v>0.34487719603211664</v>
      </c>
      <c r="P1676" s="201" t="str">
        <f t="shared" si="1317"/>
        <v/>
      </c>
      <c r="Q1676" s="201" t="str">
        <f t="shared" si="1318"/>
        <v/>
      </c>
      <c r="R1676" s="201" t="str">
        <f t="shared" si="1319"/>
        <v/>
      </c>
      <c r="S1676" s="201" t="str">
        <f t="shared" si="1320"/>
        <v/>
      </c>
      <c r="T1676" s="199">
        <f t="shared" si="1321"/>
        <v>0</v>
      </c>
      <c r="U1676" s="199">
        <f t="shared" si="1322"/>
        <v>0</v>
      </c>
      <c r="V1676" s="199">
        <f t="shared" si="1323"/>
        <v>0</v>
      </c>
      <c r="W1676" s="199">
        <f t="shared" si="1324"/>
        <v>0</v>
      </c>
      <c r="X1676" s="199" t="str">
        <f t="shared" si="1325"/>
        <v/>
      </c>
      <c r="Y1676" s="199" t="str">
        <f t="shared" si="1326"/>
        <v/>
      </c>
      <c r="Z1676" s="199" t="str">
        <f t="shared" si="1327"/>
        <v/>
      </c>
      <c r="AA1676" s="199" t="str">
        <f t="shared" si="1328"/>
        <v/>
      </c>
      <c r="AB1676" s="201">
        <f t="shared" ca="1" si="1329"/>
        <v>2.0811238811297286</v>
      </c>
      <c r="AD1676" s="162">
        <f t="shared" si="1330"/>
        <v>0</v>
      </c>
      <c r="AE1676" s="162">
        <f t="shared" si="1331"/>
        <v>0</v>
      </c>
      <c r="AF1676" s="162">
        <f t="shared" si="1332"/>
        <v>0</v>
      </c>
      <c r="AG1676" s="162">
        <f t="shared" si="1333"/>
        <v>0</v>
      </c>
      <c r="AH1676" s="162" t="str">
        <f t="shared" si="1334"/>
        <v/>
      </c>
      <c r="AI1676" s="162" t="str">
        <f t="shared" si="1335"/>
        <v/>
      </c>
      <c r="AJ1676" s="162" t="str">
        <f t="shared" si="1336"/>
        <v/>
      </c>
      <c r="AK1676" s="162" t="str">
        <f t="shared" si="1337"/>
        <v/>
      </c>
      <c r="AM1676" s="199">
        <f t="shared" si="1340"/>
        <v>17.924437410470784</v>
      </c>
      <c r="AN1676" s="197">
        <f t="shared" si="1342"/>
        <v>0</v>
      </c>
      <c r="AO1676" s="197">
        <f t="shared" si="1343"/>
        <v>0</v>
      </c>
      <c r="AP1676" s="197">
        <f t="shared" si="1344"/>
        <v>0</v>
      </c>
      <c r="AQ1676" s="197">
        <f t="shared" si="1345"/>
        <v>0</v>
      </c>
      <c r="AR1676" s="197" t="str">
        <f t="shared" si="1346"/>
        <v/>
      </c>
      <c r="AS1676" s="197" t="str">
        <f t="shared" si="1347"/>
        <v/>
      </c>
      <c r="AT1676" s="197" t="str">
        <f t="shared" si="1348"/>
        <v/>
      </c>
      <c r="AU1676" s="197" t="str">
        <f t="shared" si="1349"/>
        <v/>
      </c>
      <c r="AV1676" s="199">
        <f t="shared" ca="1" si="1341"/>
        <v>2.1796195039365269</v>
      </c>
      <c r="AX1676" s="162">
        <f t="shared" si="1350"/>
        <v>0</v>
      </c>
      <c r="AY1676" s="162">
        <f t="shared" si="1351"/>
        <v>0</v>
      </c>
      <c r="AZ1676" s="162">
        <f t="shared" si="1352"/>
        <v>0</v>
      </c>
      <c r="BA1676" s="162">
        <f t="shared" si="1353"/>
        <v>0</v>
      </c>
      <c r="BB1676" s="162" t="str">
        <f t="shared" si="1354"/>
        <v/>
      </c>
      <c r="BC1676" s="162" t="str">
        <f t="shared" si="1355"/>
        <v/>
      </c>
      <c r="BD1676" s="162" t="str">
        <f t="shared" si="1356"/>
        <v/>
      </c>
      <c r="BE1676" s="162" t="str">
        <f t="shared" si="1357"/>
        <v/>
      </c>
      <c r="BG1676" s="169">
        <f t="shared" si="1338"/>
        <v>41.057568291953459</v>
      </c>
      <c r="BH1676" s="169">
        <f t="shared" ca="1" si="1339"/>
        <v>2.0462139070219965</v>
      </c>
    </row>
    <row r="1677" spans="11:60" x14ac:dyDescent="0.25">
      <c r="K1677" s="199">
        <f t="shared" si="1312"/>
        <v>41.108954485059783</v>
      </c>
      <c r="L1677" s="201">
        <f t="shared" si="1313"/>
        <v>0.34477432262380658</v>
      </c>
      <c r="M1677" s="201">
        <f t="shared" si="1314"/>
        <v>0.34767394959887438</v>
      </c>
      <c r="N1677" s="201">
        <f t="shared" si="1315"/>
        <v>0.36544300534899427</v>
      </c>
      <c r="O1677" s="201">
        <f t="shared" si="1316"/>
        <v>0.34509287908154263</v>
      </c>
      <c r="P1677" s="201" t="str">
        <f t="shared" si="1317"/>
        <v/>
      </c>
      <c r="Q1677" s="201" t="str">
        <f t="shared" si="1318"/>
        <v/>
      </c>
      <c r="R1677" s="201" t="str">
        <f t="shared" si="1319"/>
        <v/>
      </c>
      <c r="S1677" s="201" t="str">
        <f t="shared" si="1320"/>
        <v/>
      </c>
      <c r="T1677" s="199">
        <f t="shared" si="1321"/>
        <v>0</v>
      </c>
      <c r="U1677" s="199">
        <f t="shared" si="1322"/>
        <v>0</v>
      </c>
      <c r="V1677" s="199">
        <f t="shared" si="1323"/>
        <v>0</v>
      </c>
      <c r="W1677" s="199">
        <f t="shared" si="1324"/>
        <v>0</v>
      </c>
      <c r="X1677" s="199" t="str">
        <f t="shared" si="1325"/>
        <v/>
      </c>
      <c r="Y1677" s="199" t="str">
        <f t="shared" si="1326"/>
        <v/>
      </c>
      <c r="Z1677" s="199" t="str">
        <f t="shared" si="1327"/>
        <v/>
      </c>
      <c r="AA1677" s="199" t="str">
        <f t="shared" si="1328"/>
        <v/>
      </c>
      <c r="AB1677" s="201">
        <f t="shared" ca="1" si="1329"/>
        <v>2.0768470524741129</v>
      </c>
      <c r="AD1677" s="162">
        <f t="shared" si="1330"/>
        <v>0</v>
      </c>
      <c r="AE1677" s="162">
        <f t="shared" si="1331"/>
        <v>0</v>
      </c>
      <c r="AF1677" s="162">
        <f t="shared" si="1332"/>
        <v>0</v>
      </c>
      <c r="AG1677" s="162">
        <f t="shared" si="1333"/>
        <v>0</v>
      </c>
      <c r="AH1677" s="162" t="str">
        <f t="shared" si="1334"/>
        <v/>
      </c>
      <c r="AI1677" s="162" t="str">
        <f t="shared" si="1335"/>
        <v/>
      </c>
      <c r="AJ1677" s="162" t="str">
        <f t="shared" si="1336"/>
        <v/>
      </c>
      <c r="AK1677" s="162" t="str">
        <f t="shared" si="1337"/>
        <v/>
      </c>
      <c r="AM1677" s="199">
        <f t="shared" si="1340"/>
        <v>17.935654204845296</v>
      </c>
      <c r="AN1677" s="197">
        <f t="shared" si="1342"/>
        <v>0</v>
      </c>
      <c r="AO1677" s="197">
        <f t="shared" si="1343"/>
        <v>0</v>
      </c>
      <c r="AP1677" s="197">
        <f t="shared" si="1344"/>
        <v>0</v>
      </c>
      <c r="AQ1677" s="197">
        <f t="shared" si="1345"/>
        <v>0</v>
      </c>
      <c r="AR1677" s="197" t="str">
        <f t="shared" si="1346"/>
        <v/>
      </c>
      <c r="AS1677" s="197" t="str">
        <f t="shared" si="1347"/>
        <v/>
      </c>
      <c r="AT1677" s="197" t="str">
        <f t="shared" si="1348"/>
        <v/>
      </c>
      <c r="AU1677" s="197" t="str">
        <f t="shared" si="1349"/>
        <v/>
      </c>
      <c r="AV1677" s="199">
        <f t="shared" ca="1" si="1341"/>
        <v>2.0733229528035961</v>
      </c>
      <c r="AX1677" s="162">
        <f t="shared" si="1350"/>
        <v>0</v>
      </c>
      <c r="AY1677" s="162">
        <f t="shared" si="1351"/>
        <v>0</v>
      </c>
      <c r="AZ1677" s="162">
        <f t="shared" si="1352"/>
        <v>0</v>
      </c>
      <c r="BA1677" s="162">
        <f t="shared" si="1353"/>
        <v>0</v>
      </c>
      <c r="BB1677" s="162" t="str">
        <f t="shared" si="1354"/>
        <v/>
      </c>
      <c r="BC1677" s="162" t="str">
        <f t="shared" si="1355"/>
        <v/>
      </c>
      <c r="BD1677" s="162" t="str">
        <f t="shared" si="1356"/>
        <v/>
      </c>
      <c r="BE1677" s="162" t="str">
        <f t="shared" si="1357"/>
        <v/>
      </c>
      <c r="BG1677" s="169">
        <f t="shared" si="1338"/>
        <v>41.083261388506621</v>
      </c>
      <c r="BH1677" s="169">
        <f t="shared" ca="1" si="1339"/>
        <v>2.0811238811297286</v>
      </c>
    </row>
    <row r="1678" spans="11:60" x14ac:dyDescent="0.25">
      <c r="K1678" s="199">
        <f t="shared" ref="K1678:K1741" si="1358">K1677+1/($C$74*60)</f>
        <v>41.134647581612946</v>
      </c>
      <c r="L1678" s="201">
        <f t="shared" ref="L1678:L1741" si="1359">IF(Q$56="","",SQRT(($K1678*$K1678)/$Q$72))</f>
        <v>0.34498980657544642</v>
      </c>
      <c r="M1678" s="201">
        <f t="shared" ref="M1678:M1741" si="1360">IF(R$56="","",SQRT(($K1678*$K1678)/$R$72))</f>
        <v>0.34789124581737368</v>
      </c>
      <c r="N1678" s="201">
        <f t="shared" ref="N1678:N1741" si="1361">IF(S$56="","",SQRT(($K1678*$K1678)/$S$72))</f>
        <v>0.36567140722733738</v>
      </c>
      <c r="O1678" s="201">
        <f t="shared" ref="O1678:O1741" si="1362">IF(T$56="","",SQRT(($K1678*$K1678)/$T$72))</f>
        <v>0.34530856213096855</v>
      </c>
      <c r="P1678" s="201" t="str">
        <f t="shared" ref="P1678:P1741" si="1363">IF(U$56="","",SQRT(($K1678*$K1678)/$U$72))</f>
        <v/>
      </c>
      <c r="Q1678" s="201" t="str">
        <f t="shared" ref="Q1678:Q1741" si="1364">IF(V$56="","",SQRT(($K1678*$K1678)/$V$72))</f>
        <v/>
      </c>
      <c r="R1678" s="201" t="str">
        <f t="shared" ref="R1678:R1741" si="1365">IF(W$56="","",SQRT(($K1678*$K1678)/$W$72))</f>
        <v/>
      </c>
      <c r="S1678" s="201" t="str">
        <f t="shared" ref="S1678:S1741" si="1366">IF(X$56="","",SQRT(($K1678*$K1678)/$X$72))</f>
        <v/>
      </c>
      <c r="T1678" s="199">
        <f t="shared" ref="T1678:T1741" si="1367">IF(Q$56="","",IF(ABS(($K1678-Q$60) / ( L1678 / 2.2))&gt;20,0,IF(Q$60&lt;&gt;"",Q$64 * ( POWER(POWER(Q$67, 2),0.5) + POWER(POWER(Q$67, 2),-0.5)  ) / ( POWER(POWER(Q$67, 2),0.5) * EXP( POWER(1 + POWER(Q$67, 2),-1) * ($K1678-Q$60)/ ( L1678 / 2.2) ) + POWER(POWER(Q$67, 2),-0.5) * EXP(- POWER(Q$67, 2) * POWER(1 + POWER(Q$67, 2),-1) * ($K1678-Q$60) / ( L1678 / 2.2) ) ),"")))</f>
        <v>0</v>
      </c>
      <c r="U1678" s="199">
        <f t="shared" ref="U1678:U1741" si="1368">IF(R$56="","",IF(ABS(($K1678-R$60) / ( M1678 / 2.2))&gt;20,0,IF(R$60&lt;&gt;"",R$64 * ( POWER(POWER(R$67, 2),0.5) + POWER(POWER(R$67, 2),-0.5)  ) / ( POWER(POWER(R$67, 2),0.5) * EXP( POWER(1 + POWER(R$67, 2),-1) * ($K1678-R$60)/ ( M1678 / 2.2) ) + POWER(POWER(R$67, 2),-0.5) * EXP(- POWER(R$67, 2) * POWER(1 + POWER(R$67, 2),-1) * ($K1678-R$60) / ( M1678 / 2.2) ) ),"")))</f>
        <v>0</v>
      </c>
      <c r="V1678" s="199">
        <f t="shared" ref="V1678:V1741" si="1369">IF(S$56="","",IF(ABS(($K1678-S$60) / ( N1678 / 2.2))&gt;20,0,IF(S$60&lt;&gt;"",S$64 * ( POWER(POWER(S$67, 2),0.5) + POWER(POWER(S$67, 2),-0.5)  ) / ( POWER(POWER(S$67, 2),0.5) * EXP( POWER(1 + POWER(S$67, 2),-1) * ($K1678-S$60)/ ( N1678 / 2.2) ) + POWER(POWER(S$67, 2),-0.5) * EXP(- POWER(S$67, 2) * POWER(1 + POWER(S$67, 2),-1) * ($K1678-S$60) / ( N1678 / 2.2) ) ),"")))</f>
        <v>0</v>
      </c>
      <c r="W1678" s="199">
        <f t="shared" ref="W1678:W1741" si="1370">IF(T$56="","",IF(ABS(($K1678-T$60) / ( O1678 / 2.2))&gt;20,0,IF(T$60&lt;&gt;"",T$64 * ( POWER(POWER(T$67, 2),0.5) + POWER(POWER(T$67, 2),-0.5)  ) / ( POWER(POWER(T$67, 2),0.5) * EXP( POWER(1 + POWER(T$67, 2),-1) * ($K1678-T$60)/ ( O1678 / 2.2) ) + POWER(POWER(T$67, 2),-0.5) * EXP(- POWER(T$67, 2) * POWER(1 + POWER(T$67, 2),-1) * ($K1678-T$60) / ( O1678 / 2.2) ) ),"")))</f>
        <v>0</v>
      </c>
      <c r="X1678" s="199" t="str">
        <f t="shared" ref="X1678:X1741" si="1371">IF(U$56="","",IF(ABS(($K1678-U$60) / ( P1678 / 2.2))&gt;20,0,IF(U$60&lt;&gt;"",U$64 * ( POWER(POWER(U$67, 2),0.5) + POWER(POWER(U$67, 2),-0.5)  ) / ( POWER(POWER(U$67, 2),0.5) * EXP( POWER(1 + POWER(U$67, 2),-1) * ($K1678-U$60)/ ( P1678 / 2.2) ) + POWER(POWER(U$67, 2),-0.5) * EXP(- POWER(U$67, 2) * POWER(1 + POWER(U$67, 2),-1) * ($K1678-U$60) / ( P1678 / 2.2) ) ),"")))</f>
        <v/>
      </c>
      <c r="Y1678" s="199" t="str">
        <f t="shared" ref="Y1678:Y1741" si="1372">IF(V$56="","",IF(ABS(($K1678-V$60) / ( Q1678 / 2.2))&gt;20,0,IF(V$60&lt;&gt;"",V$64 * ( POWER(POWER(V$67, 2),0.5) + POWER(POWER(V$67, 2),-0.5)  ) / ( POWER(POWER(V$67, 2),0.5) * EXP( POWER(1 + POWER(V$67, 2),-1) * ($K1678-V$60)/ ( Q1678 / 2.2) ) + POWER(POWER(V$67, 2),-0.5) * EXP(- POWER(V$67, 2) * POWER(1 + POWER(V$67, 2),-1) * ($K1678-V$60) / ( Q1678 / 2.2) ) ),"")))</f>
        <v/>
      </c>
      <c r="Z1678" s="199" t="str">
        <f t="shared" ref="Z1678:Z1741" si="1373">IF(W$56="","",IF(ABS(($K1678-W$60) / ( R1678 / 2.2))&gt;20,0,IF(W$60&lt;&gt;"",W$64 * ( POWER(POWER(W$67, 2),0.5) + POWER(POWER(W$67, 2),-0.5)  ) / ( POWER(POWER(W$67, 2),0.5) * EXP( POWER(1 + POWER(W$67, 2),-1) * ($K1678-W$60)/ ( R1678 / 2.2) ) + POWER(POWER(W$67, 2),-0.5) * EXP(- POWER(W$67, 2) * POWER(1 + POWER(W$67, 2),-1) * ($K1678-W$60) / ( R1678 / 2.2) ) ),"")))</f>
        <v/>
      </c>
      <c r="AA1678" s="199" t="str">
        <f t="shared" ref="AA1678:AA1741" si="1374">IF(X$56="","",IF(ABS(($K1678-X$60) / ( S1678 / 2.2))&gt;20,0,IF(X$60&lt;&gt;"",X$64 * ( POWER(POWER(X$67, 2),0.5) + POWER(POWER(X$67, 2),-0.5)  ) / ( POWER(POWER(X$67, 2),0.5) * EXP( POWER(1 + POWER(X$67, 2),-1) * ($K1678-X$60)/ ( S1678 / 2.2) ) + POWER(POWER(X$67, 2),-0.5) * EXP(- POWER(X$67, 2) * POWER(1 + POWER(X$67, 2),-1) * ($K1678-X$60) / ( S1678 / 2.2) ) ),"")))</f>
        <v/>
      </c>
      <c r="AB1678" s="201">
        <f t="shared" ref="AB1678:AB1741" ca="1" si="1375">SUM(T1678:AA1678)+RAND()*$C$69+$C$67</f>
        <v>2.1527602980348672</v>
      </c>
      <c r="AD1678" s="162">
        <f t="shared" ref="AD1678:AD1741" si="1376">IF(Q$56="","",($K1678-$K1677)*T1678)</f>
        <v>0</v>
      </c>
      <c r="AE1678" s="162">
        <f t="shared" ref="AE1678:AE1741" si="1377">IF(R$56="","",($K1678-$K1677)*U1678)</f>
        <v>0</v>
      </c>
      <c r="AF1678" s="162">
        <f t="shared" ref="AF1678:AF1741" si="1378">IF(S$56="","",($K1678-$K1677)*V1678)</f>
        <v>0</v>
      </c>
      <c r="AG1678" s="162">
        <f t="shared" ref="AG1678:AG1741" si="1379">IF(T$56="","",($K1678-$K1677)*W1678)</f>
        <v>0</v>
      </c>
      <c r="AH1678" s="162" t="str">
        <f t="shared" ref="AH1678:AH1741" si="1380">IF(U$56="","",($K1678-$K1677)*X1678)</f>
        <v/>
      </c>
      <c r="AI1678" s="162" t="str">
        <f t="shared" ref="AI1678:AI1741" si="1381">IF(V$56="","",($K1678-$K1677)*Y1678)</f>
        <v/>
      </c>
      <c r="AJ1678" s="162" t="str">
        <f t="shared" ref="AJ1678:AJ1741" si="1382">IF(W$56="","",($K1678-$K1677)*Z1678)</f>
        <v/>
      </c>
      <c r="AK1678" s="162" t="str">
        <f t="shared" ref="AK1678:AK1741" si="1383">IF(X$56="","",($K1678-$K1677)*AA1678)</f>
        <v/>
      </c>
      <c r="AM1678" s="199">
        <f t="shared" si="1340"/>
        <v>17.946870999219808</v>
      </c>
      <c r="AN1678" s="197">
        <f t="shared" si="1342"/>
        <v>0</v>
      </c>
      <c r="AO1678" s="197">
        <f t="shared" si="1343"/>
        <v>0</v>
      </c>
      <c r="AP1678" s="197">
        <f t="shared" si="1344"/>
        <v>0</v>
      </c>
      <c r="AQ1678" s="197">
        <f t="shared" si="1345"/>
        <v>0</v>
      </c>
      <c r="AR1678" s="197" t="str">
        <f t="shared" si="1346"/>
        <v/>
      </c>
      <c r="AS1678" s="197" t="str">
        <f t="shared" si="1347"/>
        <v/>
      </c>
      <c r="AT1678" s="197" t="str">
        <f t="shared" si="1348"/>
        <v/>
      </c>
      <c r="AU1678" s="197" t="str">
        <f t="shared" si="1349"/>
        <v/>
      </c>
      <c r="AV1678" s="199">
        <f t="shared" ca="1" si="1341"/>
        <v>2.08493963011004</v>
      </c>
      <c r="AX1678" s="162">
        <f t="shared" si="1350"/>
        <v>0</v>
      </c>
      <c r="AY1678" s="162">
        <f t="shared" si="1351"/>
        <v>0</v>
      </c>
      <c r="AZ1678" s="162">
        <f t="shared" si="1352"/>
        <v>0</v>
      </c>
      <c r="BA1678" s="162">
        <f t="shared" si="1353"/>
        <v>0</v>
      </c>
      <c r="BB1678" s="162" t="str">
        <f t="shared" si="1354"/>
        <v/>
      </c>
      <c r="BC1678" s="162" t="str">
        <f t="shared" si="1355"/>
        <v/>
      </c>
      <c r="BD1678" s="162" t="str">
        <f t="shared" si="1356"/>
        <v/>
      </c>
      <c r="BE1678" s="162" t="str">
        <f t="shared" si="1357"/>
        <v/>
      </c>
      <c r="BG1678" s="169">
        <f t="shared" ref="BG1678:BG1741" si="1384">IF($C$8="isocratic",K1677,AM1678)</f>
        <v>41.108954485059783</v>
      </c>
      <c r="BH1678" s="169">
        <f t="shared" ref="BH1678:BH1741" ca="1" si="1385">IF($C$8="isocratic",AB1677,AV1678)</f>
        <v>2.0768470524741129</v>
      </c>
    </row>
    <row r="1679" spans="11:60" x14ac:dyDescent="0.25">
      <c r="K1679" s="199">
        <f t="shared" si="1358"/>
        <v>41.160340678166108</v>
      </c>
      <c r="L1679" s="201">
        <f t="shared" si="1359"/>
        <v>0.34520529052708637</v>
      </c>
      <c r="M1679" s="201">
        <f t="shared" si="1360"/>
        <v>0.34810854203587299</v>
      </c>
      <c r="N1679" s="201">
        <f t="shared" si="1361"/>
        <v>0.36589980910568054</v>
      </c>
      <c r="O1679" s="201">
        <f t="shared" si="1362"/>
        <v>0.34552424518039454</v>
      </c>
      <c r="P1679" s="201" t="str">
        <f t="shared" si="1363"/>
        <v/>
      </c>
      <c r="Q1679" s="201" t="str">
        <f t="shared" si="1364"/>
        <v/>
      </c>
      <c r="R1679" s="201" t="str">
        <f t="shared" si="1365"/>
        <v/>
      </c>
      <c r="S1679" s="201" t="str">
        <f t="shared" si="1366"/>
        <v/>
      </c>
      <c r="T1679" s="199">
        <f t="shared" si="1367"/>
        <v>0</v>
      </c>
      <c r="U1679" s="199">
        <f t="shared" si="1368"/>
        <v>0</v>
      </c>
      <c r="V1679" s="199">
        <f t="shared" si="1369"/>
        <v>0</v>
      </c>
      <c r="W1679" s="199">
        <f t="shared" si="1370"/>
        <v>0</v>
      </c>
      <c r="X1679" s="199" t="str">
        <f t="shared" si="1371"/>
        <v/>
      </c>
      <c r="Y1679" s="199" t="str">
        <f t="shared" si="1372"/>
        <v/>
      </c>
      <c r="Z1679" s="199" t="str">
        <f t="shared" si="1373"/>
        <v/>
      </c>
      <c r="AA1679" s="199" t="str">
        <f t="shared" si="1374"/>
        <v/>
      </c>
      <c r="AB1679" s="201">
        <f t="shared" ca="1" si="1375"/>
        <v>2.054343929795253</v>
      </c>
      <c r="AD1679" s="162">
        <f t="shared" si="1376"/>
        <v>0</v>
      </c>
      <c r="AE1679" s="162">
        <f t="shared" si="1377"/>
        <v>0</v>
      </c>
      <c r="AF1679" s="162">
        <f t="shared" si="1378"/>
        <v>0</v>
      </c>
      <c r="AG1679" s="162">
        <f t="shared" si="1379"/>
        <v>0</v>
      </c>
      <c r="AH1679" s="162" t="str">
        <f t="shared" si="1380"/>
        <v/>
      </c>
      <c r="AI1679" s="162" t="str">
        <f t="shared" si="1381"/>
        <v/>
      </c>
      <c r="AJ1679" s="162" t="str">
        <f t="shared" si="1382"/>
        <v/>
      </c>
      <c r="AK1679" s="162" t="str">
        <f t="shared" si="1383"/>
        <v/>
      </c>
      <c r="AM1679" s="199">
        <f t="shared" ref="AM1679:AM1742" si="1386">AM1678+MAX($AK$57:$AR$57)*1.2/3000</f>
        <v>17.95808779359432</v>
      </c>
      <c r="AN1679" s="197">
        <f t="shared" si="1342"/>
        <v>0</v>
      </c>
      <c r="AO1679" s="197">
        <f t="shared" si="1343"/>
        <v>0</v>
      </c>
      <c r="AP1679" s="197">
        <f t="shared" si="1344"/>
        <v>0</v>
      </c>
      <c r="AQ1679" s="197">
        <f t="shared" si="1345"/>
        <v>0</v>
      </c>
      <c r="AR1679" s="197" t="str">
        <f t="shared" si="1346"/>
        <v/>
      </c>
      <c r="AS1679" s="197" t="str">
        <f t="shared" si="1347"/>
        <v/>
      </c>
      <c r="AT1679" s="197" t="str">
        <f t="shared" si="1348"/>
        <v/>
      </c>
      <c r="AU1679" s="197" t="str">
        <f t="shared" si="1349"/>
        <v/>
      </c>
      <c r="AV1679" s="199">
        <f t="shared" ref="AV1679:AV1742" ca="1" si="1387">SUM(AN1679:AU1679)+RAND()*$C$69+K1679*$C$70+$C$67</f>
        <v>2.1728130252869913</v>
      </c>
      <c r="AX1679" s="162">
        <f t="shared" si="1350"/>
        <v>0</v>
      </c>
      <c r="AY1679" s="162">
        <f t="shared" si="1351"/>
        <v>0</v>
      </c>
      <c r="AZ1679" s="162">
        <f t="shared" si="1352"/>
        <v>0</v>
      </c>
      <c r="BA1679" s="162">
        <f t="shared" si="1353"/>
        <v>0</v>
      </c>
      <c r="BB1679" s="162" t="str">
        <f t="shared" si="1354"/>
        <v/>
      </c>
      <c r="BC1679" s="162" t="str">
        <f t="shared" si="1355"/>
        <v/>
      </c>
      <c r="BD1679" s="162" t="str">
        <f t="shared" si="1356"/>
        <v/>
      </c>
      <c r="BE1679" s="162" t="str">
        <f t="shared" si="1357"/>
        <v/>
      </c>
      <c r="BG1679" s="169">
        <f t="shared" si="1384"/>
        <v>41.134647581612946</v>
      </c>
      <c r="BH1679" s="169">
        <f t="shared" ca="1" si="1385"/>
        <v>2.1527602980348672</v>
      </c>
    </row>
    <row r="1680" spans="11:60" x14ac:dyDescent="0.25">
      <c r="K1680" s="199">
        <f t="shared" si="1358"/>
        <v>41.18603377471927</v>
      </c>
      <c r="L1680" s="201">
        <f t="shared" si="1359"/>
        <v>0.34542077447872621</v>
      </c>
      <c r="M1680" s="201">
        <f t="shared" si="1360"/>
        <v>0.34832583825437224</v>
      </c>
      <c r="N1680" s="201">
        <f t="shared" si="1361"/>
        <v>0.36612821098402365</v>
      </c>
      <c r="O1680" s="201">
        <f t="shared" si="1362"/>
        <v>0.34573992822982053</v>
      </c>
      <c r="P1680" s="201" t="str">
        <f t="shared" si="1363"/>
        <v/>
      </c>
      <c r="Q1680" s="201" t="str">
        <f t="shared" si="1364"/>
        <v/>
      </c>
      <c r="R1680" s="201" t="str">
        <f t="shared" si="1365"/>
        <v/>
      </c>
      <c r="S1680" s="201" t="str">
        <f t="shared" si="1366"/>
        <v/>
      </c>
      <c r="T1680" s="199">
        <f t="shared" si="1367"/>
        <v>0</v>
      </c>
      <c r="U1680" s="199">
        <f t="shared" si="1368"/>
        <v>0</v>
      </c>
      <c r="V1680" s="199">
        <f t="shared" si="1369"/>
        <v>0</v>
      </c>
      <c r="W1680" s="199">
        <f t="shared" si="1370"/>
        <v>0</v>
      </c>
      <c r="X1680" s="199" t="str">
        <f t="shared" si="1371"/>
        <v/>
      </c>
      <c r="Y1680" s="199" t="str">
        <f t="shared" si="1372"/>
        <v/>
      </c>
      <c r="Z1680" s="199" t="str">
        <f t="shared" si="1373"/>
        <v/>
      </c>
      <c r="AA1680" s="199" t="str">
        <f t="shared" si="1374"/>
        <v/>
      </c>
      <c r="AB1680" s="201">
        <f t="shared" ca="1" si="1375"/>
        <v>2.1069907457907493</v>
      </c>
      <c r="AD1680" s="162">
        <f t="shared" si="1376"/>
        <v>0</v>
      </c>
      <c r="AE1680" s="162">
        <f t="shared" si="1377"/>
        <v>0</v>
      </c>
      <c r="AF1680" s="162">
        <f t="shared" si="1378"/>
        <v>0</v>
      </c>
      <c r="AG1680" s="162">
        <f t="shared" si="1379"/>
        <v>0</v>
      </c>
      <c r="AH1680" s="162" t="str">
        <f t="shared" si="1380"/>
        <v/>
      </c>
      <c r="AI1680" s="162" t="str">
        <f t="shared" si="1381"/>
        <v/>
      </c>
      <c r="AJ1680" s="162" t="str">
        <f t="shared" si="1382"/>
        <v/>
      </c>
      <c r="AK1680" s="162" t="str">
        <f t="shared" si="1383"/>
        <v/>
      </c>
      <c r="AM1680" s="199">
        <f t="shared" si="1386"/>
        <v>17.969304587968832</v>
      </c>
      <c r="AN1680" s="197">
        <f t="shared" ref="AN1680:AN1743" si="1388">IF(AK$56="NOT ELUTED","",IF(AK$51="","",IF(ABS(($AM1680-AK$57)/(AK$72/2.2))&gt;20,0,AK$62*(POWER(POWER(AK$66,2),0.5)+POWER(POWER(AK$66,2),-0.5))/(POWER(POWER(AK$66,2),0.5)*EXP(POWER(1+POWER(AK$66,2),-1)*($AM1680-AK$57)/(AK$72/2.2))+POWER(POWER(AK$66,2),-0.5)*EXP(-POWER(AK$66,2)*POWER(1+POWER(AK$66,2),-1)*($AM1680-AK$57)/(AK$72/2.2))))))</f>
        <v>0</v>
      </c>
      <c r="AO1680" s="197">
        <f t="shared" ref="AO1680:AO1743" si="1389">IF(AL$56="NOT ELUTED","",IF(AL$51="","",IF(ABS(($AM1680-AL$57)/(AL$72/2.2))&gt;20,0,AL$62*(POWER(POWER(AL$66,2),0.5)+POWER(POWER(AL$66,2),-0.5))/(POWER(POWER(AL$66,2),0.5)*EXP(POWER(1+POWER(AL$66,2),-1)*($AM1680-AL$57)/(AL$72/2.2))+POWER(POWER(AL$66,2),-0.5)*EXP(-POWER(AL$66,2)*POWER(1+POWER(AL$66,2),-1)*($AM1680-AL$57)/(AL$72/2.2))))))</f>
        <v>0</v>
      </c>
      <c r="AP1680" s="197">
        <f t="shared" ref="AP1680:AP1743" si="1390">IF(AM$56="NOT ELUTED","",IF(AM$51="","",IF(ABS(($AM1680-AM$57)/(AM$72/2.2))&gt;20,0,AM$62*(POWER(POWER(AM$66,2),0.5)+POWER(POWER(AM$66,2),-0.5))/(POWER(POWER(AM$66,2),0.5)*EXP(POWER(1+POWER(AM$66,2),-1)*($AM1680-AM$57)/(AM$72/2.2))+POWER(POWER(AM$66,2),-0.5)*EXP(-POWER(AM$66,2)*POWER(1+POWER(AM$66,2),-1)*($AM1680-AM$57)/(AM$72/2.2))))))</f>
        <v>0</v>
      </c>
      <c r="AQ1680" s="197">
        <f t="shared" ref="AQ1680:AQ1743" si="1391">IF(AN$56="NOT ELUTED","",IF(AN$51="","",IF(ABS(($AM1680-AN$57)/(AN$72/2.2))&gt;20,0,AN$62*(POWER(POWER(AN$66,2),0.5)+POWER(POWER(AN$66,2),-0.5))/(POWER(POWER(AN$66,2),0.5)*EXP(POWER(1+POWER(AN$66,2),-1)*($AM1680-AN$57)/(AN$72/2.2))+POWER(POWER(AN$66,2),-0.5)*EXP(-POWER(AN$66,2)*POWER(1+POWER(AN$66,2),-1)*($AM1680-AN$57)/(AN$72/2.2))))))</f>
        <v>0</v>
      </c>
      <c r="AR1680" s="197" t="str">
        <f t="shared" ref="AR1680:AR1743" si="1392">IF(AO$56="NOT ELUTED","",IF(AO$51="","",IF(ABS(($AM1680-AO$57)/(AO$72/2.2))&gt;20,0,AO$62*(POWER(POWER(AO$66,2),0.5)+POWER(POWER(AO$66,2),-0.5))/(POWER(POWER(AO$66,2),0.5)*EXP(POWER(1+POWER(AO$66,2),-1)*($AM1680-AO$57)/(AO$72/2.2))+POWER(POWER(AO$66,2),-0.5)*EXP(-POWER(AO$66,2)*POWER(1+POWER(AO$66,2),-1)*($AM1680-AO$57)/(AO$72/2.2))))))</f>
        <v/>
      </c>
      <c r="AS1680" s="197" t="str">
        <f t="shared" ref="AS1680:AS1743" si="1393">IF(AP$56="NOT ELUTED","",IF(AP$51="","",IF(ABS(($AM1680-AP$57)/(AP$72/2.2))&gt;20,0,AP$62*(POWER(POWER(AP$66,2),0.5)+POWER(POWER(AP$66,2),-0.5))/(POWER(POWER(AP$66,2),0.5)*EXP(POWER(1+POWER(AP$66,2),-1)*($AM1680-AP$57)/(AP$72/2.2))+POWER(POWER(AP$66,2),-0.5)*EXP(-POWER(AP$66,2)*POWER(1+POWER(AP$66,2),-1)*($AM1680-AP$57)/(AP$72/2.2))))))</f>
        <v/>
      </c>
      <c r="AT1680" s="197" t="str">
        <f t="shared" ref="AT1680:AT1743" si="1394">IF(AQ$56="NOT ELUTED","",IF(AQ$51="","",IF(ABS(($AM1680-AQ$57)/(AQ$72/2.2))&gt;20,0,AQ$62*(POWER(POWER(AQ$66,2),0.5)+POWER(POWER(AQ$66,2),-0.5))/(POWER(POWER(AQ$66,2),0.5)*EXP(POWER(1+POWER(AQ$66,2),-1)*($AM1680-AQ$57)/(AQ$72/2.2))+POWER(POWER(AQ$66,2),-0.5)*EXP(-POWER(AQ$66,2)*POWER(1+POWER(AQ$66,2),-1)*($AM1680-AQ$57)/(AQ$72/2.2))))))</f>
        <v/>
      </c>
      <c r="AU1680" s="197" t="str">
        <f t="shared" ref="AU1680:AU1743" si="1395">IF(AR$56="NOT ELUTED","",IF(AR$51="","",IF(ABS(($AM1680-AR$57)/(AR$72/2.2))&gt;20,0,AR$62*(POWER(POWER(AR$66,2),0.5)+POWER(POWER(AR$66,2),-0.5))/(POWER(POWER(AR$66,2),0.5)*EXP(POWER(1+POWER(AR$66,2),-1)*($AM1680-AR$57)/(AR$72/2.2))+POWER(POWER(AR$66,2),-0.5)*EXP(-POWER(AR$66,2)*POWER(1+POWER(AR$66,2),-1)*($AM1680-AR$57)/(AR$72/2.2))))))</f>
        <v/>
      </c>
      <c r="AV1680" s="199">
        <f t="shared" ca="1" si="1387"/>
        <v>2.0773600064992044</v>
      </c>
      <c r="AX1680" s="162">
        <f t="shared" si="1350"/>
        <v>0</v>
      </c>
      <c r="AY1680" s="162">
        <f t="shared" si="1351"/>
        <v>0</v>
      </c>
      <c r="AZ1680" s="162">
        <f t="shared" si="1352"/>
        <v>0</v>
      </c>
      <c r="BA1680" s="162">
        <f t="shared" si="1353"/>
        <v>0</v>
      </c>
      <c r="BB1680" s="162" t="str">
        <f t="shared" si="1354"/>
        <v/>
      </c>
      <c r="BC1680" s="162" t="str">
        <f t="shared" si="1355"/>
        <v/>
      </c>
      <c r="BD1680" s="162" t="str">
        <f t="shared" si="1356"/>
        <v/>
      </c>
      <c r="BE1680" s="162" t="str">
        <f t="shared" si="1357"/>
        <v/>
      </c>
      <c r="BG1680" s="169">
        <f t="shared" si="1384"/>
        <v>41.160340678166108</v>
      </c>
      <c r="BH1680" s="169">
        <f t="shared" ca="1" si="1385"/>
        <v>2.054343929795253</v>
      </c>
    </row>
    <row r="1681" spans="11:60" x14ac:dyDescent="0.25">
      <c r="K1681" s="199">
        <f t="shared" si="1358"/>
        <v>41.211726871272433</v>
      </c>
      <c r="L1681" s="201">
        <f t="shared" si="1359"/>
        <v>0.34563625843036611</v>
      </c>
      <c r="M1681" s="201">
        <f t="shared" si="1360"/>
        <v>0.34854313447287155</v>
      </c>
      <c r="N1681" s="201">
        <f t="shared" si="1361"/>
        <v>0.36635661286236676</v>
      </c>
      <c r="O1681" s="201">
        <f t="shared" si="1362"/>
        <v>0.34595561127924646</v>
      </c>
      <c r="P1681" s="201" t="str">
        <f t="shared" si="1363"/>
        <v/>
      </c>
      <c r="Q1681" s="201" t="str">
        <f t="shared" si="1364"/>
        <v/>
      </c>
      <c r="R1681" s="201" t="str">
        <f t="shared" si="1365"/>
        <v/>
      </c>
      <c r="S1681" s="201" t="str">
        <f t="shared" si="1366"/>
        <v/>
      </c>
      <c r="T1681" s="199">
        <f t="shared" si="1367"/>
        <v>0</v>
      </c>
      <c r="U1681" s="199">
        <f t="shared" si="1368"/>
        <v>0</v>
      </c>
      <c r="V1681" s="199">
        <f t="shared" si="1369"/>
        <v>0</v>
      </c>
      <c r="W1681" s="199">
        <f t="shared" si="1370"/>
        <v>0</v>
      </c>
      <c r="X1681" s="199" t="str">
        <f t="shared" si="1371"/>
        <v/>
      </c>
      <c r="Y1681" s="199" t="str">
        <f t="shared" si="1372"/>
        <v/>
      </c>
      <c r="Z1681" s="199" t="str">
        <f t="shared" si="1373"/>
        <v/>
      </c>
      <c r="AA1681" s="199" t="str">
        <f t="shared" si="1374"/>
        <v/>
      </c>
      <c r="AB1681" s="201">
        <f t="shared" ca="1" si="1375"/>
        <v>2.0190396167240197</v>
      </c>
      <c r="AD1681" s="162">
        <f t="shared" si="1376"/>
        <v>0</v>
      </c>
      <c r="AE1681" s="162">
        <f t="shared" si="1377"/>
        <v>0</v>
      </c>
      <c r="AF1681" s="162">
        <f t="shared" si="1378"/>
        <v>0</v>
      </c>
      <c r="AG1681" s="162">
        <f t="shared" si="1379"/>
        <v>0</v>
      </c>
      <c r="AH1681" s="162" t="str">
        <f t="shared" si="1380"/>
        <v/>
      </c>
      <c r="AI1681" s="162" t="str">
        <f t="shared" si="1381"/>
        <v/>
      </c>
      <c r="AJ1681" s="162" t="str">
        <f t="shared" si="1382"/>
        <v/>
      </c>
      <c r="AK1681" s="162" t="str">
        <f t="shared" si="1383"/>
        <v/>
      </c>
      <c r="AM1681" s="199">
        <f t="shared" si="1386"/>
        <v>17.980521382343344</v>
      </c>
      <c r="AN1681" s="197">
        <f t="shared" si="1388"/>
        <v>0</v>
      </c>
      <c r="AO1681" s="197">
        <f t="shared" si="1389"/>
        <v>0</v>
      </c>
      <c r="AP1681" s="197">
        <f t="shared" si="1390"/>
        <v>0</v>
      </c>
      <c r="AQ1681" s="197">
        <f t="shared" si="1391"/>
        <v>0</v>
      </c>
      <c r="AR1681" s="197" t="str">
        <f t="shared" si="1392"/>
        <v/>
      </c>
      <c r="AS1681" s="197" t="str">
        <f t="shared" si="1393"/>
        <v/>
      </c>
      <c r="AT1681" s="197" t="str">
        <f t="shared" si="1394"/>
        <v/>
      </c>
      <c r="AU1681" s="197" t="str">
        <f t="shared" si="1395"/>
        <v/>
      </c>
      <c r="AV1681" s="199">
        <f t="shared" ca="1" si="1387"/>
        <v>2.100072297655625</v>
      </c>
      <c r="AX1681" s="162">
        <f t="shared" si="1350"/>
        <v>0</v>
      </c>
      <c r="AY1681" s="162">
        <f t="shared" si="1351"/>
        <v>0</v>
      </c>
      <c r="AZ1681" s="162">
        <f t="shared" si="1352"/>
        <v>0</v>
      </c>
      <c r="BA1681" s="162">
        <f t="shared" si="1353"/>
        <v>0</v>
      </c>
      <c r="BB1681" s="162" t="str">
        <f t="shared" si="1354"/>
        <v/>
      </c>
      <c r="BC1681" s="162" t="str">
        <f t="shared" si="1355"/>
        <v/>
      </c>
      <c r="BD1681" s="162" t="str">
        <f t="shared" si="1356"/>
        <v/>
      </c>
      <c r="BE1681" s="162" t="str">
        <f t="shared" si="1357"/>
        <v/>
      </c>
      <c r="BG1681" s="169">
        <f t="shared" si="1384"/>
        <v>41.18603377471927</v>
      </c>
      <c r="BH1681" s="169">
        <f t="shared" ca="1" si="1385"/>
        <v>2.1069907457907493</v>
      </c>
    </row>
    <row r="1682" spans="11:60" x14ac:dyDescent="0.25">
      <c r="K1682" s="199">
        <f t="shared" si="1358"/>
        <v>41.237419967825595</v>
      </c>
      <c r="L1682" s="201">
        <f t="shared" si="1359"/>
        <v>0.34585174238200594</v>
      </c>
      <c r="M1682" s="201">
        <f t="shared" si="1360"/>
        <v>0.34876043069137086</v>
      </c>
      <c r="N1682" s="201">
        <f t="shared" si="1361"/>
        <v>0.36658501474070992</v>
      </c>
      <c r="O1682" s="201">
        <f t="shared" si="1362"/>
        <v>0.34617129432867244</v>
      </c>
      <c r="P1682" s="201" t="str">
        <f t="shared" si="1363"/>
        <v/>
      </c>
      <c r="Q1682" s="201" t="str">
        <f t="shared" si="1364"/>
        <v/>
      </c>
      <c r="R1682" s="201" t="str">
        <f t="shared" si="1365"/>
        <v/>
      </c>
      <c r="S1682" s="201" t="str">
        <f t="shared" si="1366"/>
        <v/>
      </c>
      <c r="T1682" s="199">
        <f t="shared" si="1367"/>
        <v>0</v>
      </c>
      <c r="U1682" s="199">
        <f t="shared" si="1368"/>
        <v>0</v>
      </c>
      <c r="V1682" s="199">
        <f t="shared" si="1369"/>
        <v>0</v>
      </c>
      <c r="W1682" s="199">
        <f t="shared" si="1370"/>
        <v>0</v>
      </c>
      <c r="X1682" s="199" t="str">
        <f t="shared" si="1371"/>
        <v/>
      </c>
      <c r="Y1682" s="199" t="str">
        <f t="shared" si="1372"/>
        <v/>
      </c>
      <c r="Z1682" s="199" t="str">
        <f t="shared" si="1373"/>
        <v/>
      </c>
      <c r="AA1682" s="199" t="str">
        <f t="shared" si="1374"/>
        <v/>
      </c>
      <c r="AB1682" s="201">
        <f t="shared" ca="1" si="1375"/>
        <v>2.0280331550563218</v>
      </c>
      <c r="AD1682" s="162">
        <f t="shared" si="1376"/>
        <v>0</v>
      </c>
      <c r="AE1682" s="162">
        <f t="shared" si="1377"/>
        <v>0</v>
      </c>
      <c r="AF1682" s="162">
        <f t="shared" si="1378"/>
        <v>0</v>
      </c>
      <c r="AG1682" s="162">
        <f t="shared" si="1379"/>
        <v>0</v>
      </c>
      <c r="AH1682" s="162" t="str">
        <f t="shared" si="1380"/>
        <v/>
      </c>
      <c r="AI1682" s="162" t="str">
        <f t="shared" si="1381"/>
        <v/>
      </c>
      <c r="AJ1682" s="162" t="str">
        <f t="shared" si="1382"/>
        <v/>
      </c>
      <c r="AK1682" s="162" t="str">
        <f t="shared" si="1383"/>
        <v/>
      </c>
      <c r="AM1682" s="199">
        <f t="shared" si="1386"/>
        <v>17.991738176717856</v>
      </c>
      <c r="AN1682" s="197">
        <f t="shared" si="1388"/>
        <v>0</v>
      </c>
      <c r="AO1682" s="197">
        <f t="shared" si="1389"/>
        <v>0</v>
      </c>
      <c r="AP1682" s="197">
        <f t="shared" si="1390"/>
        <v>0</v>
      </c>
      <c r="AQ1682" s="197">
        <f t="shared" si="1391"/>
        <v>0</v>
      </c>
      <c r="AR1682" s="197" t="str">
        <f t="shared" si="1392"/>
        <v/>
      </c>
      <c r="AS1682" s="197" t="str">
        <f t="shared" si="1393"/>
        <v/>
      </c>
      <c r="AT1682" s="197" t="str">
        <f t="shared" si="1394"/>
        <v/>
      </c>
      <c r="AU1682" s="197" t="str">
        <f t="shared" si="1395"/>
        <v/>
      </c>
      <c r="AV1682" s="199">
        <f t="shared" ca="1" si="1387"/>
        <v>2.1359016780108218</v>
      </c>
      <c r="AX1682" s="162">
        <f t="shared" si="1350"/>
        <v>0</v>
      </c>
      <c r="AY1682" s="162">
        <f t="shared" si="1351"/>
        <v>0</v>
      </c>
      <c r="AZ1682" s="162">
        <f t="shared" si="1352"/>
        <v>0</v>
      </c>
      <c r="BA1682" s="162">
        <f t="shared" si="1353"/>
        <v>0</v>
      </c>
      <c r="BB1682" s="162" t="str">
        <f t="shared" si="1354"/>
        <v/>
      </c>
      <c r="BC1682" s="162" t="str">
        <f t="shared" si="1355"/>
        <v/>
      </c>
      <c r="BD1682" s="162" t="str">
        <f t="shared" si="1356"/>
        <v/>
      </c>
      <c r="BE1682" s="162" t="str">
        <f t="shared" si="1357"/>
        <v/>
      </c>
      <c r="BG1682" s="169">
        <f t="shared" si="1384"/>
        <v>41.211726871272433</v>
      </c>
      <c r="BH1682" s="169">
        <f t="shared" ca="1" si="1385"/>
        <v>2.0190396167240197</v>
      </c>
    </row>
    <row r="1683" spans="11:60" x14ac:dyDescent="0.25">
      <c r="K1683" s="199">
        <f t="shared" si="1358"/>
        <v>41.263113064378757</v>
      </c>
      <c r="L1683" s="201">
        <f t="shared" si="1359"/>
        <v>0.34606722633364589</v>
      </c>
      <c r="M1683" s="201">
        <f t="shared" si="1360"/>
        <v>0.34897772690987017</v>
      </c>
      <c r="N1683" s="201">
        <f t="shared" si="1361"/>
        <v>0.36681341661905303</v>
      </c>
      <c r="O1683" s="201">
        <f t="shared" si="1362"/>
        <v>0.34638697737809843</v>
      </c>
      <c r="P1683" s="201" t="str">
        <f t="shared" si="1363"/>
        <v/>
      </c>
      <c r="Q1683" s="201" t="str">
        <f t="shared" si="1364"/>
        <v/>
      </c>
      <c r="R1683" s="201" t="str">
        <f t="shared" si="1365"/>
        <v/>
      </c>
      <c r="S1683" s="201" t="str">
        <f t="shared" si="1366"/>
        <v/>
      </c>
      <c r="T1683" s="199">
        <f t="shared" si="1367"/>
        <v>0</v>
      </c>
      <c r="U1683" s="199">
        <f t="shared" si="1368"/>
        <v>0</v>
      </c>
      <c r="V1683" s="199">
        <f t="shared" si="1369"/>
        <v>0</v>
      </c>
      <c r="W1683" s="199">
        <f t="shared" si="1370"/>
        <v>0</v>
      </c>
      <c r="X1683" s="199" t="str">
        <f t="shared" si="1371"/>
        <v/>
      </c>
      <c r="Y1683" s="199" t="str">
        <f t="shared" si="1372"/>
        <v/>
      </c>
      <c r="Z1683" s="199" t="str">
        <f t="shared" si="1373"/>
        <v/>
      </c>
      <c r="AA1683" s="199" t="str">
        <f t="shared" si="1374"/>
        <v/>
      </c>
      <c r="AB1683" s="201">
        <f t="shared" ca="1" si="1375"/>
        <v>2.1513225396730395</v>
      </c>
      <c r="AD1683" s="162">
        <f t="shared" si="1376"/>
        <v>0</v>
      </c>
      <c r="AE1683" s="162">
        <f t="shared" si="1377"/>
        <v>0</v>
      </c>
      <c r="AF1683" s="162">
        <f t="shared" si="1378"/>
        <v>0</v>
      </c>
      <c r="AG1683" s="162">
        <f t="shared" si="1379"/>
        <v>0</v>
      </c>
      <c r="AH1683" s="162" t="str">
        <f t="shared" si="1380"/>
        <v/>
      </c>
      <c r="AI1683" s="162" t="str">
        <f t="shared" si="1381"/>
        <v/>
      </c>
      <c r="AJ1683" s="162" t="str">
        <f t="shared" si="1382"/>
        <v/>
      </c>
      <c r="AK1683" s="162" t="str">
        <f t="shared" si="1383"/>
        <v/>
      </c>
      <c r="AM1683" s="199">
        <f t="shared" si="1386"/>
        <v>18.002954971092368</v>
      </c>
      <c r="AN1683" s="197">
        <f t="shared" si="1388"/>
        <v>0</v>
      </c>
      <c r="AO1683" s="197">
        <f t="shared" si="1389"/>
        <v>0</v>
      </c>
      <c r="AP1683" s="197">
        <f t="shared" si="1390"/>
        <v>0</v>
      </c>
      <c r="AQ1683" s="197">
        <f t="shared" si="1391"/>
        <v>0</v>
      </c>
      <c r="AR1683" s="197" t="str">
        <f t="shared" si="1392"/>
        <v/>
      </c>
      <c r="AS1683" s="197" t="str">
        <f t="shared" si="1393"/>
        <v/>
      </c>
      <c r="AT1683" s="197" t="str">
        <f t="shared" si="1394"/>
        <v/>
      </c>
      <c r="AU1683" s="197" t="str">
        <f t="shared" si="1395"/>
        <v/>
      </c>
      <c r="AV1683" s="199">
        <f t="shared" ca="1" si="1387"/>
        <v>2.0853246900373521</v>
      </c>
      <c r="AX1683" s="162">
        <f t="shared" si="1350"/>
        <v>0</v>
      </c>
      <c r="AY1683" s="162">
        <f t="shared" si="1351"/>
        <v>0</v>
      </c>
      <c r="AZ1683" s="162">
        <f t="shared" si="1352"/>
        <v>0</v>
      </c>
      <c r="BA1683" s="162">
        <f t="shared" si="1353"/>
        <v>0</v>
      </c>
      <c r="BB1683" s="162" t="str">
        <f t="shared" si="1354"/>
        <v/>
      </c>
      <c r="BC1683" s="162" t="str">
        <f t="shared" si="1355"/>
        <v/>
      </c>
      <c r="BD1683" s="162" t="str">
        <f t="shared" si="1356"/>
        <v/>
      </c>
      <c r="BE1683" s="162" t="str">
        <f t="shared" si="1357"/>
        <v/>
      </c>
      <c r="BG1683" s="169">
        <f t="shared" si="1384"/>
        <v>41.237419967825595</v>
      </c>
      <c r="BH1683" s="169">
        <f t="shared" ca="1" si="1385"/>
        <v>2.0280331550563218</v>
      </c>
    </row>
    <row r="1684" spans="11:60" x14ac:dyDescent="0.25">
      <c r="K1684" s="199">
        <f t="shared" si="1358"/>
        <v>41.288806160931919</v>
      </c>
      <c r="L1684" s="201">
        <f t="shared" si="1359"/>
        <v>0.34628271028528573</v>
      </c>
      <c r="M1684" s="201">
        <f t="shared" si="1360"/>
        <v>0.34919502312836947</v>
      </c>
      <c r="N1684" s="201">
        <f t="shared" si="1361"/>
        <v>0.36704181849739614</v>
      </c>
      <c r="O1684" s="201">
        <f t="shared" si="1362"/>
        <v>0.34660266042752441</v>
      </c>
      <c r="P1684" s="201" t="str">
        <f t="shared" si="1363"/>
        <v/>
      </c>
      <c r="Q1684" s="201" t="str">
        <f t="shared" si="1364"/>
        <v/>
      </c>
      <c r="R1684" s="201" t="str">
        <f t="shared" si="1365"/>
        <v/>
      </c>
      <c r="S1684" s="201" t="str">
        <f t="shared" si="1366"/>
        <v/>
      </c>
      <c r="T1684" s="199">
        <f t="shared" si="1367"/>
        <v>0</v>
      </c>
      <c r="U1684" s="199">
        <f t="shared" si="1368"/>
        <v>0</v>
      </c>
      <c r="V1684" s="199">
        <f t="shared" si="1369"/>
        <v>0</v>
      </c>
      <c r="W1684" s="199">
        <f t="shared" si="1370"/>
        <v>0</v>
      </c>
      <c r="X1684" s="199" t="str">
        <f t="shared" si="1371"/>
        <v/>
      </c>
      <c r="Y1684" s="199" t="str">
        <f t="shared" si="1372"/>
        <v/>
      </c>
      <c r="Z1684" s="199" t="str">
        <f t="shared" si="1373"/>
        <v/>
      </c>
      <c r="AA1684" s="199" t="str">
        <f t="shared" si="1374"/>
        <v/>
      </c>
      <c r="AB1684" s="201">
        <f t="shared" ca="1" si="1375"/>
        <v>2.122203648540351</v>
      </c>
      <c r="AD1684" s="162">
        <f t="shared" si="1376"/>
        <v>0</v>
      </c>
      <c r="AE1684" s="162">
        <f t="shared" si="1377"/>
        <v>0</v>
      </c>
      <c r="AF1684" s="162">
        <f t="shared" si="1378"/>
        <v>0</v>
      </c>
      <c r="AG1684" s="162">
        <f t="shared" si="1379"/>
        <v>0</v>
      </c>
      <c r="AH1684" s="162" t="str">
        <f t="shared" si="1380"/>
        <v/>
      </c>
      <c r="AI1684" s="162" t="str">
        <f t="shared" si="1381"/>
        <v/>
      </c>
      <c r="AJ1684" s="162" t="str">
        <f t="shared" si="1382"/>
        <v/>
      </c>
      <c r="AK1684" s="162" t="str">
        <f t="shared" si="1383"/>
        <v/>
      </c>
      <c r="AM1684" s="199">
        <f t="shared" si="1386"/>
        <v>18.01417176546688</v>
      </c>
      <c r="AN1684" s="197">
        <f t="shared" si="1388"/>
        <v>0</v>
      </c>
      <c r="AO1684" s="197">
        <f t="shared" si="1389"/>
        <v>0</v>
      </c>
      <c r="AP1684" s="197">
        <f t="shared" si="1390"/>
        <v>0</v>
      </c>
      <c r="AQ1684" s="197">
        <f t="shared" si="1391"/>
        <v>0</v>
      </c>
      <c r="AR1684" s="197" t="str">
        <f t="shared" si="1392"/>
        <v/>
      </c>
      <c r="AS1684" s="197" t="str">
        <f t="shared" si="1393"/>
        <v/>
      </c>
      <c r="AT1684" s="197" t="str">
        <f t="shared" si="1394"/>
        <v/>
      </c>
      <c r="AU1684" s="197" t="str">
        <f t="shared" si="1395"/>
        <v/>
      </c>
      <c r="AV1684" s="199">
        <f t="shared" ca="1" si="1387"/>
        <v>2.0619236944344186</v>
      </c>
      <c r="AX1684" s="162">
        <f t="shared" si="1350"/>
        <v>0</v>
      </c>
      <c r="AY1684" s="162">
        <f t="shared" si="1351"/>
        <v>0</v>
      </c>
      <c r="AZ1684" s="162">
        <f t="shared" si="1352"/>
        <v>0</v>
      </c>
      <c r="BA1684" s="162">
        <f t="shared" si="1353"/>
        <v>0</v>
      </c>
      <c r="BB1684" s="162" t="str">
        <f t="shared" si="1354"/>
        <v/>
      </c>
      <c r="BC1684" s="162" t="str">
        <f t="shared" si="1355"/>
        <v/>
      </c>
      <c r="BD1684" s="162" t="str">
        <f t="shared" si="1356"/>
        <v/>
      </c>
      <c r="BE1684" s="162" t="str">
        <f t="shared" si="1357"/>
        <v/>
      </c>
      <c r="BG1684" s="169">
        <f t="shared" si="1384"/>
        <v>41.263113064378757</v>
      </c>
      <c r="BH1684" s="169">
        <f t="shared" ca="1" si="1385"/>
        <v>2.1513225396730395</v>
      </c>
    </row>
    <row r="1685" spans="11:60" x14ac:dyDescent="0.25">
      <c r="K1685" s="199">
        <f t="shared" si="1358"/>
        <v>41.314499257485082</v>
      </c>
      <c r="L1685" s="201">
        <f t="shared" si="1359"/>
        <v>0.34649819423692563</v>
      </c>
      <c r="M1685" s="201">
        <f t="shared" si="1360"/>
        <v>0.34941231934686878</v>
      </c>
      <c r="N1685" s="201">
        <f t="shared" si="1361"/>
        <v>0.36727022037573925</v>
      </c>
      <c r="O1685" s="201">
        <f t="shared" si="1362"/>
        <v>0.34681834347695034</v>
      </c>
      <c r="P1685" s="201" t="str">
        <f t="shared" si="1363"/>
        <v/>
      </c>
      <c r="Q1685" s="201" t="str">
        <f t="shared" si="1364"/>
        <v/>
      </c>
      <c r="R1685" s="201" t="str">
        <f t="shared" si="1365"/>
        <v/>
      </c>
      <c r="S1685" s="201" t="str">
        <f t="shared" si="1366"/>
        <v/>
      </c>
      <c r="T1685" s="199">
        <f t="shared" si="1367"/>
        <v>0</v>
      </c>
      <c r="U1685" s="199">
        <f t="shared" si="1368"/>
        <v>0</v>
      </c>
      <c r="V1685" s="199">
        <f t="shared" si="1369"/>
        <v>0</v>
      </c>
      <c r="W1685" s="199">
        <f t="shared" si="1370"/>
        <v>0</v>
      </c>
      <c r="X1685" s="199" t="str">
        <f t="shared" si="1371"/>
        <v/>
      </c>
      <c r="Y1685" s="199" t="str">
        <f t="shared" si="1372"/>
        <v/>
      </c>
      <c r="Z1685" s="199" t="str">
        <f t="shared" si="1373"/>
        <v/>
      </c>
      <c r="AA1685" s="199" t="str">
        <f t="shared" si="1374"/>
        <v/>
      </c>
      <c r="AB1685" s="201">
        <f t="shared" ca="1" si="1375"/>
        <v>2.1653191576294382</v>
      </c>
      <c r="AD1685" s="162">
        <f t="shared" si="1376"/>
        <v>0</v>
      </c>
      <c r="AE1685" s="162">
        <f t="shared" si="1377"/>
        <v>0</v>
      </c>
      <c r="AF1685" s="162">
        <f t="shared" si="1378"/>
        <v>0</v>
      </c>
      <c r="AG1685" s="162">
        <f t="shared" si="1379"/>
        <v>0</v>
      </c>
      <c r="AH1685" s="162" t="str">
        <f t="shared" si="1380"/>
        <v/>
      </c>
      <c r="AI1685" s="162" t="str">
        <f t="shared" si="1381"/>
        <v/>
      </c>
      <c r="AJ1685" s="162" t="str">
        <f t="shared" si="1382"/>
        <v/>
      </c>
      <c r="AK1685" s="162" t="str">
        <f t="shared" si="1383"/>
        <v/>
      </c>
      <c r="AM1685" s="199">
        <f t="shared" si="1386"/>
        <v>18.025388559841392</v>
      </c>
      <c r="AN1685" s="197">
        <f t="shared" si="1388"/>
        <v>0</v>
      </c>
      <c r="AO1685" s="197">
        <f t="shared" si="1389"/>
        <v>0</v>
      </c>
      <c r="AP1685" s="197">
        <f t="shared" si="1390"/>
        <v>0</v>
      </c>
      <c r="AQ1685" s="197">
        <f t="shared" si="1391"/>
        <v>0</v>
      </c>
      <c r="AR1685" s="197" t="str">
        <f t="shared" si="1392"/>
        <v/>
      </c>
      <c r="AS1685" s="197" t="str">
        <f t="shared" si="1393"/>
        <v/>
      </c>
      <c r="AT1685" s="197" t="str">
        <f t="shared" si="1394"/>
        <v/>
      </c>
      <c r="AU1685" s="197" t="str">
        <f t="shared" si="1395"/>
        <v/>
      </c>
      <c r="AV1685" s="199">
        <f t="shared" ca="1" si="1387"/>
        <v>2.2035418774066509</v>
      </c>
      <c r="AX1685" s="162">
        <f t="shared" si="1350"/>
        <v>0</v>
      </c>
      <c r="AY1685" s="162">
        <f t="shared" si="1351"/>
        <v>0</v>
      </c>
      <c r="AZ1685" s="162">
        <f t="shared" si="1352"/>
        <v>0</v>
      </c>
      <c r="BA1685" s="162">
        <f t="shared" si="1353"/>
        <v>0</v>
      </c>
      <c r="BB1685" s="162" t="str">
        <f t="shared" si="1354"/>
        <v/>
      </c>
      <c r="BC1685" s="162" t="str">
        <f t="shared" si="1355"/>
        <v/>
      </c>
      <c r="BD1685" s="162" t="str">
        <f t="shared" si="1356"/>
        <v/>
      </c>
      <c r="BE1685" s="162" t="str">
        <f t="shared" si="1357"/>
        <v/>
      </c>
      <c r="BG1685" s="169">
        <f t="shared" si="1384"/>
        <v>41.288806160931919</v>
      </c>
      <c r="BH1685" s="169">
        <f t="shared" ca="1" si="1385"/>
        <v>2.122203648540351</v>
      </c>
    </row>
    <row r="1686" spans="11:60" x14ac:dyDescent="0.25">
      <c r="K1686" s="199">
        <f t="shared" si="1358"/>
        <v>41.340192354038244</v>
      </c>
      <c r="L1686" s="201">
        <f t="shared" si="1359"/>
        <v>0.34671367818856547</v>
      </c>
      <c r="M1686" s="201">
        <f t="shared" si="1360"/>
        <v>0.34962961556536803</v>
      </c>
      <c r="N1686" s="201">
        <f t="shared" si="1361"/>
        <v>0.36749862225408242</v>
      </c>
      <c r="O1686" s="201">
        <f t="shared" si="1362"/>
        <v>0.34703402652637627</v>
      </c>
      <c r="P1686" s="201" t="str">
        <f t="shared" si="1363"/>
        <v/>
      </c>
      <c r="Q1686" s="201" t="str">
        <f t="shared" si="1364"/>
        <v/>
      </c>
      <c r="R1686" s="201" t="str">
        <f t="shared" si="1365"/>
        <v/>
      </c>
      <c r="S1686" s="201" t="str">
        <f t="shared" si="1366"/>
        <v/>
      </c>
      <c r="T1686" s="199">
        <f t="shared" si="1367"/>
        <v>0</v>
      </c>
      <c r="U1686" s="199">
        <f t="shared" si="1368"/>
        <v>0</v>
      </c>
      <c r="V1686" s="199">
        <f t="shared" si="1369"/>
        <v>0</v>
      </c>
      <c r="W1686" s="199">
        <f t="shared" si="1370"/>
        <v>0</v>
      </c>
      <c r="X1686" s="199" t="str">
        <f t="shared" si="1371"/>
        <v/>
      </c>
      <c r="Y1686" s="199" t="str">
        <f t="shared" si="1372"/>
        <v/>
      </c>
      <c r="Z1686" s="199" t="str">
        <f t="shared" si="1373"/>
        <v/>
      </c>
      <c r="AA1686" s="199" t="str">
        <f t="shared" si="1374"/>
        <v/>
      </c>
      <c r="AB1686" s="201">
        <f t="shared" ca="1" si="1375"/>
        <v>2.1067324626785742</v>
      </c>
      <c r="AD1686" s="162">
        <f t="shared" si="1376"/>
        <v>0</v>
      </c>
      <c r="AE1686" s="162">
        <f t="shared" si="1377"/>
        <v>0</v>
      </c>
      <c r="AF1686" s="162">
        <f t="shared" si="1378"/>
        <v>0</v>
      </c>
      <c r="AG1686" s="162">
        <f t="shared" si="1379"/>
        <v>0</v>
      </c>
      <c r="AH1686" s="162" t="str">
        <f t="shared" si="1380"/>
        <v/>
      </c>
      <c r="AI1686" s="162" t="str">
        <f t="shared" si="1381"/>
        <v/>
      </c>
      <c r="AJ1686" s="162" t="str">
        <f t="shared" si="1382"/>
        <v/>
      </c>
      <c r="AK1686" s="162" t="str">
        <f t="shared" si="1383"/>
        <v/>
      </c>
      <c r="AM1686" s="199">
        <f t="shared" si="1386"/>
        <v>18.036605354215904</v>
      </c>
      <c r="AN1686" s="197">
        <f t="shared" si="1388"/>
        <v>0</v>
      </c>
      <c r="AO1686" s="197">
        <f t="shared" si="1389"/>
        <v>0</v>
      </c>
      <c r="AP1686" s="197">
        <f t="shared" si="1390"/>
        <v>0</v>
      </c>
      <c r="AQ1686" s="197">
        <f t="shared" si="1391"/>
        <v>0</v>
      </c>
      <c r="AR1686" s="197" t="str">
        <f t="shared" si="1392"/>
        <v/>
      </c>
      <c r="AS1686" s="197" t="str">
        <f t="shared" si="1393"/>
        <v/>
      </c>
      <c r="AT1686" s="197" t="str">
        <f t="shared" si="1394"/>
        <v/>
      </c>
      <c r="AU1686" s="197" t="str">
        <f t="shared" si="1395"/>
        <v/>
      </c>
      <c r="AV1686" s="199">
        <f t="shared" ca="1" si="1387"/>
        <v>2.1465546685989474</v>
      </c>
      <c r="AX1686" s="162">
        <f t="shared" si="1350"/>
        <v>0</v>
      </c>
      <c r="AY1686" s="162">
        <f t="shared" si="1351"/>
        <v>0</v>
      </c>
      <c r="AZ1686" s="162">
        <f t="shared" si="1352"/>
        <v>0</v>
      </c>
      <c r="BA1686" s="162">
        <f t="shared" si="1353"/>
        <v>0</v>
      </c>
      <c r="BB1686" s="162" t="str">
        <f t="shared" si="1354"/>
        <v/>
      </c>
      <c r="BC1686" s="162" t="str">
        <f t="shared" si="1355"/>
        <v/>
      </c>
      <c r="BD1686" s="162" t="str">
        <f t="shared" si="1356"/>
        <v/>
      </c>
      <c r="BE1686" s="162" t="str">
        <f t="shared" si="1357"/>
        <v/>
      </c>
      <c r="BG1686" s="169">
        <f t="shared" si="1384"/>
        <v>41.314499257485082</v>
      </c>
      <c r="BH1686" s="169">
        <f t="shared" ca="1" si="1385"/>
        <v>2.1653191576294382</v>
      </c>
    </row>
    <row r="1687" spans="11:60" x14ac:dyDescent="0.25">
      <c r="K1687" s="199">
        <f t="shared" si="1358"/>
        <v>41.365885450591406</v>
      </c>
      <c r="L1687" s="201">
        <f t="shared" si="1359"/>
        <v>0.34692916214020536</v>
      </c>
      <c r="M1687" s="201">
        <f t="shared" si="1360"/>
        <v>0.34984691178386734</v>
      </c>
      <c r="N1687" s="201">
        <f t="shared" si="1361"/>
        <v>0.36772702413242553</v>
      </c>
      <c r="O1687" s="201">
        <f t="shared" si="1362"/>
        <v>0.34724970957580226</v>
      </c>
      <c r="P1687" s="201" t="str">
        <f t="shared" si="1363"/>
        <v/>
      </c>
      <c r="Q1687" s="201" t="str">
        <f t="shared" si="1364"/>
        <v/>
      </c>
      <c r="R1687" s="201" t="str">
        <f t="shared" si="1365"/>
        <v/>
      </c>
      <c r="S1687" s="201" t="str">
        <f t="shared" si="1366"/>
        <v/>
      </c>
      <c r="T1687" s="199">
        <f t="shared" si="1367"/>
        <v>0</v>
      </c>
      <c r="U1687" s="199">
        <f t="shared" si="1368"/>
        <v>0</v>
      </c>
      <c r="V1687" s="199">
        <f t="shared" si="1369"/>
        <v>0</v>
      </c>
      <c r="W1687" s="199">
        <f t="shared" si="1370"/>
        <v>0</v>
      </c>
      <c r="X1687" s="199" t="str">
        <f t="shared" si="1371"/>
        <v/>
      </c>
      <c r="Y1687" s="199" t="str">
        <f t="shared" si="1372"/>
        <v/>
      </c>
      <c r="Z1687" s="199" t="str">
        <f t="shared" si="1373"/>
        <v/>
      </c>
      <c r="AA1687" s="199" t="str">
        <f t="shared" si="1374"/>
        <v/>
      </c>
      <c r="AB1687" s="201">
        <f t="shared" ca="1" si="1375"/>
        <v>2.1103165794383858</v>
      </c>
      <c r="AD1687" s="162">
        <f t="shared" si="1376"/>
        <v>0</v>
      </c>
      <c r="AE1687" s="162">
        <f t="shared" si="1377"/>
        <v>0</v>
      </c>
      <c r="AF1687" s="162">
        <f t="shared" si="1378"/>
        <v>0</v>
      </c>
      <c r="AG1687" s="162">
        <f t="shared" si="1379"/>
        <v>0</v>
      </c>
      <c r="AH1687" s="162" t="str">
        <f t="shared" si="1380"/>
        <v/>
      </c>
      <c r="AI1687" s="162" t="str">
        <f t="shared" si="1381"/>
        <v/>
      </c>
      <c r="AJ1687" s="162" t="str">
        <f t="shared" si="1382"/>
        <v/>
      </c>
      <c r="AK1687" s="162" t="str">
        <f t="shared" si="1383"/>
        <v/>
      </c>
      <c r="AM1687" s="199">
        <f t="shared" si="1386"/>
        <v>18.047822148590416</v>
      </c>
      <c r="AN1687" s="197">
        <f t="shared" si="1388"/>
        <v>0</v>
      </c>
      <c r="AO1687" s="197">
        <f t="shared" si="1389"/>
        <v>0</v>
      </c>
      <c r="AP1687" s="197">
        <f t="shared" si="1390"/>
        <v>0</v>
      </c>
      <c r="AQ1687" s="197">
        <f t="shared" si="1391"/>
        <v>0</v>
      </c>
      <c r="AR1687" s="197" t="str">
        <f t="shared" si="1392"/>
        <v/>
      </c>
      <c r="AS1687" s="197" t="str">
        <f t="shared" si="1393"/>
        <v/>
      </c>
      <c r="AT1687" s="197" t="str">
        <f t="shared" si="1394"/>
        <v/>
      </c>
      <c r="AU1687" s="197" t="str">
        <f t="shared" si="1395"/>
        <v/>
      </c>
      <c r="AV1687" s="199">
        <f t="shared" ca="1" si="1387"/>
        <v>2.1420746977013243</v>
      </c>
      <c r="AX1687" s="162">
        <f t="shared" si="1350"/>
        <v>0</v>
      </c>
      <c r="AY1687" s="162">
        <f t="shared" si="1351"/>
        <v>0</v>
      </c>
      <c r="AZ1687" s="162">
        <f t="shared" si="1352"/>
        <v>0</v>
      </c>
      <c r="BA1687" s="162">
        <f t="shared" si="1353"/>
        <v>0</v>
      </c>
      <c r="BB1687" s="162" t="str">
        <f t="shared" si="1354"/>
        <v/>
      </c>
      <c r="BC1687" s="162" t="str">
        <f t="shared" si="1355"/>
        <v/>
      </c>
      <c r="BD1687" s="162" t="str">
        <f t="shared" si="1356"/>
        <v/>
      </c>
      <c r="BE1687" s="162" t="str">
        <f t="shared" si="1357"/>
        <v/>
      </c>
      <c r="BG1687" s="169">
        <f t="shared" si="1384"/>
        <v>41.340192354038244</v>
      </c>
      <c r="BH1687" s="169">
        <f t="shared" ca="1" si="1385"/>
        <v>2.1067324626785742</v>
      </c>
    </row>
    <row r="1688" spans="11:60" x14ac:dyDescent="0.25">
      <c r="K1688" s="199">
        <f t="shared" si="1358"/>
        <v>41.391578547144569</v>
      </c>
      <c r="L1688" s="201">
        <f t="shared" si="1359"/>
        <v>0.34714464609184525</v>
      </c>
      <c r="M1688" s="201">
        <f t="shared" si="1360"/>
        <v>0.35006420800236665</v>
      </c>
      <c r="N1688" s="201">
        <f t="shared" si="1361"/>
        <v>0.36795542601076864</v>
      </c>
      <c r="O1688" s="201">
        <f t="shared" si="1362"/>
        <v>0.34746539262522824</v>
      </c>
      <c r="P1688" s="201" t="str">
        <f t="shared" si="1363"/>
        <v/>
      </c>
      <c r="Q1688" s="201" t="str">
        <f t="shared" si="1364"/>
        <v/>
      </c>
      <c r="R1688" s="201" t="str">
        <f t="shared" si="1365"/>
        <v/>
      </c>
      <c r="S1688" s="201" t="str">
        <f t="shared" si="1366"/>
        <v/>
      </c>
      <c r="T1688" s="199">
        <f t="shared" si="1367"/>
        <v>0</v>
      </c>
      <c r="U1688" s="199">
        <f t="shared" si="1368"/>
        <v>0</v>
      </c>
      <c r="V1688" s="199">
        <f t="shared" si="1369"/>
        <v>0</v>
      </c>
      <c r="W1688" s="199">
        <f t="shared" si="1370"/>
        <v>0</v>
      </c>
      <c r="X1688" s="199" t="str">
        <f t="shared" si="1371"/>
        <v/>
      </c>
      <c r="Y1688" s="199" t="str">
        <f t="shared" si="1372"/>
        <v/>
      </c>
      <c r="Z1688" s="199" t="str">
        <f t="shared" si="1373"/>
        <v/>
      </c>
      <c r="AA1688" s="199" t="str">
        <f t="shared" si="1374"/>
        <v/>
      </c>
      <c r="AB1688" s="201">
        <f t="shared" ca="1" si="1375"/>
        <v>2.011657723444646</v>
      </c>
      <c r="AD1688" s="162">
        <f t="shared" si="1376"/>
        <v>0</v>
      </c>
      <c r="AE1688" s="162">
        <f t="shared" si="1377"/>
        <v>0</v>
      </c>
      <c r="AF1688" s="162">
        <f t="shared" si="1378"/>
        <v>0</v>
      </c>
      <c r="AG1688" s="162">
        <f t="shared" si="1379"/>
        <v>0</v>
      </c>
      <c r="AH1688" s="162" t="str">
        <f t="shared" si="1380"/>
        <v/>
      </c>
      <c r="AI1688" s="162" t="str">
        <f t="shared" si="1381"/>
        <v/>
      </c>
      <c r="AJ1688" s="162" t="str">
        <f t="shared" si="1382"/>
        <v/>
      </c>
      <c r="AK1688" s="162" t="str">
        <f t="shared" si="1383"/>
        <v/>
      </c>
      <c r="AM1688" s="199">
        <f t="shared" si="1386"/>
        <v>18.059038942964929</v>
      </c>
      <c r="AN1688" s="197">
        <f t="shared" si="1388"/>
        <v>0</v>
      </c>
      <c r="AO1688" s="197">
        <f t="shared" si="1389"/>
        <v>0</v>
      </c>
      <c r="AP1688" s="197">
        <f t="shared" si="1390"/>
        <v>0</v>
      </c>
      <c r="AQ1688" s="197">
        <f t="shared" si="1391"/>
        <v>0</v>
      </c>
      <c r="AR1688" s="197" t="str">
        <f t="shared" si="1392"/>
        <v/>
      </c>
      <c r="AS1688" s="197" t="str">
        <f t="shared" si="1393"/>
        <v/>
      </c>
      <c r="AT1688" s="197" t="str">
        <f t="shared" si="1394"/>
        <v/>
      </c>
      <c r="AU1688" s="197" t="str">
        <f t="shared" si="1395"/>
        <v/>
      </c>
      <c r="AV1688" s="199">
        <f t="shared" ca="1" si="1387"/>
        <v>2.0872777511619494</v>
      </c>
      <c r="AX1688" s="162">
        <f t="shared" si="1350"/>
        <v>0</v>
      </c>
      <c r="AY1688" s="162">
        <f t="shared" si="1351"/>
        <v>0</v>
      </c>
      <c r="AZ1688" s="162">
        <f t="shared" si="1352"/>
        <v>0</v>
      </c>
      <c r="BA1688" s="162">
        <f t="shared" si="1353"/>
        <v>0</v>
      </c>
      <c r="BB1688" s="162" t="str">
        <f t="shared" si="1354"/>
        <v/>
      </c>
      <c r="BC1688" s="162" t="str">
        <f t="shared" si="1355"/>
        <v/>
      </c>
      <c r="BD1688" s="162" t="str">
        <f t="shared" si="1356"/>
        <v/>
      </c>
      <c r="BE1688" s="162" t="str">
        <f t="shared" si="1357"/>
        <v/>
      </c>
      <c r="BG1688" s="169">
        <f t="shared" si="1384"/>
        <v>41.365885450591406</v>
      </c>
      <c r="BH1688" s="169">
        <f t="shared" ca="1" si="1385"/>
        <v>2.1103165794383858</v>
      </c>
    </row>
    <row r="1689" spans="11:60" x14ac:dyDescent="0.25">
      <c r="K1689" s="199">
        <f t="shared" si="1358"/>
        <v>41.417271643697731</v>
      </c>
      <c r="L1689" s="201">
        <f t="shared" si="1359"/>
        <v>0.34736013004348515</v>
      </c>
      <c r="M1689" s="201">
        <f t="shared" si="1360"/>
        <v>0.35028150422086596</v>
      </c>
      <c r="N1689" s="201">
        <f t="shared" si="1361"/>
        <v>0.36818382788911175</v>
      </c>
      <c r="O1689" s="201">
        <f t="shared" si="1362"/>
        <v>0.34768107567465417</v>
      </c>
      <c r="P1689" s="201" t="str">
        <f t="shared" si="1363"/>
        <v/>
      </c>
      <c r="Q1689" s="201" t="str">
        <f t="shared" si="1364"/>
        <v/>
      </c>
      <c r="R1689" s="201" t="str">
        <f t="shared" si="1365"/>
        <v/>
      </c>
      <c r="S1689" s="201" t="str">
        <f t="shared" si="1366"/>
        <v/>
      </c>
      <c r="T1689" s="199">
        <f t="shared" si="1367"/>
        <v>0</v>
      </c>
      <c r="U1689" s="199">
        <f t="shared" si="1368"/>
        <v>0</v>
      </c>
      <c r="V1689" s="199">
        <f t="shared" si="1369"/>
        <v>0</v>
      </c>
      <c r="W1689" s="199">
        <f t="shared" si="1370"/>
        <v>0</v>
      </c>
      <c r="X1689" s="199" t="str">
        <f t="shared" si="1371"/>
        <v/>
      </c>
      <c r="Y1689" s="199" t="str">
        <f t="shared" si="1372"/>
        <v/>
      </c>
      <c r="Z1689" s="199" t="str">
        <f t="shared" si="1373"/>
        <v/>
      </c>
      <c r="AA1689" s="199" t="str">
        <f t="shared" si="1374"/>
        <v/>
      </c>
      <c r="AB1689" s="201">
        <f t="shared" ca="1" si="1375"/>
        <v>2.0425322086697806</v>
      </c>
      <c r="AD1689" s="162">
        <f t="shared" si="1376"/>
        <v>0</v>
      </c>
      <c r="AE1689" s="162">
        <f t="shared" si="1377"/>
        <v>0</v>
      </c>
      <c r="AF1689" s="162">
        <f t="shared" si="1378"/>
        <v>0</v>
      </c>
      <c r="AG1689" s="162">
        <f t="shared" si="1379"/>
        <v>0</v>
      </c>
      <c r="AH1689" s="162" t="str">
        <f t="shared" si="1380"/>
        <v/>
      </c>
      <c r="AI1689" s="162" t="str">
        <f t="shared" si="1381"/>
        <v/>
      </c>
      <c r="AJ1689" s="162" t="str">
        <f t="shared" si="1382"/>
        <v/>
      </c>
      <c r="AK1689" s="162" t="str">
        <f t="shared" si="1383"/>
        <v/>
      </c>
      <c r="AM1689" s="199">
        <f t="shared" si="1386"/>
        <v>18.070255737339441</v>
      </c>
      <c r="AN1689" s="197">
        <f t="shared" si="1388"/>
        <v>0</v>
      </c>
      <c r="AO1689" s="197">
        <f t="shared" si="1389"/>
        <v>0</v>
      </c>
      <c r="AP1689" s="197">
        <f t="shared" si="1390"/>
        <v>0</v>
      </c>
      <c r="AQ1689" s="197">
        <f t="shared" si="1391"/>
        <v>0</v>
      </c>
      <c r="AR1689" s="197" t="str">
        <f t="shared" si="1392"/>
        <v/>
      </c>
      <c r="AS1689" s="197" t="str">
        <f t="shared" si="1393"/>
        <v/>
      </c>
      <c r="AT1689" s="197" t="str">
        <f t="shared" si="1394"/>
        <v/>
      </c>
      <c r="AU1689" s="197" t="str">
        <f t="shared" si="1395"/>
        <v/>
      </c>
      <c r="AV1689" s="199">
        <f t="shared" ca="1" si="1387"/>
        <v>2.1842341922464974</v>
      </c>
      <c r="AX1689" s="162">
        <f t="shared" si="1350"/>
        <v>0</v>
      </c>
      <c r="AY1689" s="162">
        <f t="shared" si="1351"/>
        <v>0</v>
      </c>
      <c r="AZ1689" s="162">
        <f t="shared" si="1352"/>
        <v>0</v>
      </c>
      <c r="BA1689" s="162">
        <f t="shared" si="1353"/>
        <v>0</v>
      </c>
      <c r="BB1689" s="162" t="str">
        <f t="shared" si="1354"/>
        <v/>
      </c>
      <c r="BC1689" s="162" t="str">
        <f t="shared" si="1355"/>
        <v/>
      </c>
      <c r="BD1689" s="162" t="str">
        <f t="shared" si="1356"/>
        <v/>
      </c>
      <c r="BE1689" s="162" t="str">
        <f t="shared" si="1357"/>
        <v/>
      </c>
      <c r="BG1689" s="169">
        <f t="shared" si="1384"/>
        <v>41.391578547144569</v>
      </c>
      <c r="BH1689" s="169">
        <f t="shared" ca="1" si="1385"/>
        <v>2.011657723444646</v>
      </c>
    </row>
    <row r="1690" spans="11:60" x14ac:dyDescent="0.25">
      <c r="K1690" s="199">
        <f t="shared" si="1358"/>
        <v>41.442964740250893</v>
      </c>
      <c r="L1690" s="201">
        <f t="shared" si="1359"/>
        <v>0.34757561399512499</v>
      </c>
      <c r="M1690" s="201">
        <f t="shared" si="1360"/>
        <v>0.35049880043936521</v>
      </c>
      <c r="N1690" s="201">
        <f t="shared" si="1361"/>
        <v>0.36841222976745486</v>
      </c>
      <c r="O1690" s="201">
        <f t="shared" si="1362"/>
        <v>0.34789675872408016</v>
      </c>
      <c r="P1690" s="201" t="str">
        <f t="shared" si="1363"/>
        <v/>
      </c>
      <c r="Q1690" s="201" t="str">
        <f t="shared" si="1364"/>
        <v/>
      </c>
      <c r="R1690" s="201" t="str">
        <f t="shared" si="1365"/>
        <v/>
      </c>
      <c r="S1690" s="201" t="str">
        <f t="shared" si="1366"/>
        <v/>
      </c>
      <c r="T1690" s="199">
        <f t="shared" si="1367"/>
        <v>0</v>
      </c>
      <c r="U1690" s="199">
        <f t="shared" si="1368"/>
        <v>0</v>
      </c>
      <c r="V1690" s="199">
        <f t="shared" si="1369"/>
        <v>0</v>
      </c>
      <c r="W1690" s="199">
        <f t="shared" si="1370"/>
        <v>0</v>
      </c>
      <c r="X1690" s="199" t="str">
        <f t="shared" si="1371"/>
        <v/>
      </c>
      <c r="Y1690" s="199" t="str">
        <f t="shared" si="1372"/>
        <v/>
      </c>
      <c r="Z1690" s="199" t="str">
        <f t="shared" si="1373"/>
        <v/>
      </c>
      <c r="AA1690" s="199" t="str">
        <f t="shared" si="1374"/>
        <v/>
      </c>
      <c r="AB1690" s="201">
        <f t="shared" ca="1" si="1375"/>
        <v>2.0061896271933435</v>
      </c>
      <c r="AD1690" s="162">
        <f t="shared" si="1376"/>
        <v>0</v>
      </c>
      <c r="AE1690" s="162">
        <f t="shared" si="1377"/>
        <v>0</v>
      </c>
      <c r="AF1690" s="162">
        <f t="shared" si="1378"/>
        <v>0</v>
      </c>
      <c r="AG1690" s="162">
        <f t="shared" si="1379"/>
        <v>0</v>
      </c>
      <c r="AH1690" s="162" t="str">
        <f t="shared" si="1380"/>
        <v/>
      </c>
      <c r="AI1690" s="162" t="str">
        <f t="shared" si="1381"/>
        <v/>
      </c>
      <c r="AJ1690" s="162" t="str">
        <f t="shared" si="1382"/>
        <v/>
      </c>
      <c r="AK1690" s="162" t="str">
        <f t="shared" si="1383"/>
        <v/>
      </c>
      <c r="AM1690" s="199">
        <f t="shared" si="1386"/>
        <v>18.081472531713953</v>
      </c>
      <c r="AN1690" s="197">
        <f t="shared" si="1388"/>
        <v>0</v>
      </c>
      <c r="AO1690" s="197">
        <f t="shared" si="1389"/>
        <v>0</v>
      </c>
      <c r="AP1690" s="197">
        <f t="shared" si="1390"/>
        <v>0</v>
      </c>
      <c r="AQ1690" s="197">
        <f t="shared" si="1391"/>
        <v>0</v>
      </c>
      <c r="AR1690" s="197" t="str">
        <f t="shared" si="1392"/>
        <v/>
      </c>
      <c r="AS1690" s="197" t="str">
        <f t="shared" si="1393"/>
        <v/>
      </c>
      <c r="AT1690" s="197" t="str">
        <f t="shared" si="1394"/>
        <v/>
      </c>
      <c r="AU1690" s="197" t="str">
        <f t="shared" si="1395"/>
        <v/>
      </c>
      <c r="AV1690" s="199">
        <f t="shared" ca="1" si="1387"/>
        <v>2.055024690362917</v>
      </c>
      <c r="AX1690" s="162">
        <f t="shared" si="1350"/>
        <v>0</v>
      </c>
      <c r="AY1690" s="162">
        <f t="shared" si="1351"/>
        <v>0</v>
      </c>
      <c r="AZ1690" s="162">
        <f t="shared" si="1352"/>
        <v>0</v>
      </c>
      <c r="BA1690" s="162">
        <f t="shared" si="1353"/>
        <v>0</v>
      </c>
      <c r="BB1690" s="162" t="str">
        <f t="shared" si="1354"/>
        <v/>
      </c>
      <c r="BC1690" s="162" t="str">
        <f t="shared" si="1355"/>
        <v/>
      </c>
      <c r="BD1690" s="162" t="str">
        <f t="shared" si="1356"/>
        <v/>
      </c>
      <c r="BE1690" s="162" t="str">
        <f t="shared" si="1357"/>
        <v/>
      </c>
      <c r="BG1690" s="169">
        <f t="shared" si="1384"/>
        <v>41.417271643697731</v>
      </c>
      <c r="BH1690" s="169">
        <f t="shared" ca="1" si="1385"/>
        <v>2.0425322086697806</v>
      </c>
    </row>
    <row r="1691" spans="11:60" x14ac:dyDescent="0.25">
      <c r="K1691" s="199">
        <f t="shared" si="1358"/>
        <v>41.468657836804056</v>
      </c>
      <c r="L1691" s="201">
        <f t="shared" si="1359"/>
        <v>0.34779109794676488</v>
      </c>
      <c r="M1691" s="201">
        <f t="shared" si="1360"/>
        <v>0.35071609665786452</v>
      </c>
      <c r="N1691" s="201">
        <f t="shared" si="1361"/>
        <v>0.36864063164579797</v>
      </c>
      <c r="O1691" s="201">
        <f t="shared" si="1362"/>
        <v>0.34811244177350614</v>
      </c>
      <c r="P1691" s="201" t="str">
        <f t="shared" si="1363"/>
        <v/>
      </c>
      <c r="Q1691" s="201" t="str">
        <f t="shared" si="1364"/>
        <v/>
      </c>
      <c r="R1691" s="201" t="str">
        <f t="shared" si="1365"/>
        <v/>
      </c>
      <c r="S1691" s="201" t="str">
        <f t="shared" si="1366"/>
        <v/>
      </c>
      <c r="T1691" s="199">
        <f t="shared" si="1367"/>
        <v>0</v>
      </c>
      <c r="U1691" s="199">
        <f t="shared" si="1368"/>
        <v>0</v>
      </c>
      <c r="V1691" s="199">
        <f t="shared" si="1369"/>
        <v>0</v>
      </c>
      <c r="W1691" s="199">
        <f t="shared" si="1370"/>
        <v>0</v>
      </c>
      <c r="X1691" s="199" t="str">
        <f t="shared" si="1371"/>
        <v/>
      </c>
      <c r="Y1691" s="199" t="str">
        <f t="shared" si="1372"/>
        <v/>
      </c>
      <c r="Z1691" s="199" t="str">
        <f t="shared" si="1373"/>
        <v/>
      </c>
      <c r="AA1691" s="199" t="str">
        <f t="shared" si="1374"/>
        <v/>
      </c>
      <c r="AB1691" s="201">
        <f t="shared" ca="1" si="1375"/>
        <v>2.1070535752701782</v>
      </c>
      <c r="AD1691" s="162">
        <f t="shared" si="1376"/>
        <v>0</v>
      </c>
      <c r="AE1691" s="162">
        <f t="shared" si="1377"/>
        <v>0</v>
      </c>
      <c r="AF1691" s="162">
        <f t="shared" si="1378"/>
        <v>0</v>
      </c>
      <c r="AG1691" s="162">
        <f t="shared" si="1379"/>
        <v>0</v>
      </c>
      <c r="AH1691" s="162" t="str">
        <f t="shared" si="1380"/>
        <v/>
      </c>
      <c r="AI1691" s="162" t="str">
        <f t="shared" si="1381"/>
        <v/>
      </c>
      <c r="AJ1691" s="162" t="str">
        <f t="shared" si="1382"/>
        <v/>
      </c>
      <c r="AK1691" s="162" t="str">
        <f t="shared" si="1383"/>
        <v/>
      </c>
      <c r="AM1691" s="199">
        <f t="shared" si="1386"/>
        <v>18.092689326088465</v>
      </c>
      <c r="AN1691" s="197">
        <f t="shared" si="1388"/>
        <v>0</v>
      </c>
      <c r="AO1691" s="197">
        <f t="shared" si="1389"/>
        <v>0</v>
      </c>
      <c r="AP1691" s="197">
        <f t="shared" si="1390"/>
        <v>0</v>
      </c>
      <c r="AQ1691" s="197">
        <f t="shared" si="1391"/>
        <v>0</v>
      </c>
      <c r="AR1691" s="197" t="str">
        <f t="shared" si="1392"/>
        <v/>
      </c>
      <c r="AS1691" s="197" t="str">
        <f t="shared" si="1393"/>
        <v/>
      </c>
      <c r="AT1691" s="197" t="str">
        <f t="shared" si="1394"/>
        <v/>
      </c>
      <c r="AU1691" s="197" t="str">
        <f t="shared" si="1395"/>
        <v/>
      </c>
      <c r="AV1691" s="199">
        <f t="shared" ca="1" si="1387"/>
        <v>2.1408821849924848</v>
      </c>
      <c r="AX1691" s="162">
        <f t="shared" si="1350"/>
        <v>0</v>
      </c>
      <c r="AY1691" s="162">
        <f t="shared" si="1351"/>
        <v>0</v>
      </c>
      <c r="AZ1691" s="162">
        <f t="shared" si="1352"/>
        <v>0</v>
      </c>
      <c r="BA1691" s="162">
        <f t="shared" si="1353"/>
        <v>0</v>
      </c>
      <c r="BB1691" s="162" t="str">
        <f t="shared" si="1354"/>
        <v/>
      </c>
      <c r="BC1691" s="162" t="str">
        <f t="shared" si="1355"/>
        <v/>
      </c>
      <c r="BD1691" s="162" t="str">
        <f t="shared" si="1356"/>
        <v/>
      </c>
      <c r="BE1691" s="162" t="str">
        <f t="shared" si="1357"/>
        <v/>
      </c>
      <c r="BG1691" s="169">
        <f t="shared" si="1384"/>
        <v>41.442964740250893</v>
      </c>
      <c r="BH1691" s="169">
        <f t="shared" ca="1" si="1385"/>
        <v>2.0061896271933435</v>
      </c>
    </row>
    <row r="1692" spans="11:60" x14ac:dyDescent="0.25">
      <c r="K1692" s="199">
        <f t="shared" si="1358"/>
        <v>41.494350933357218</v>
      </c>
      <c r="L1692" s="201">
        <f t="shared" si="1359"/>
        <v>0.34800658189840478</v>
      </c>
      <c r="M1692" s="201">
        <f t="shared" si="1360"/>
        <v>0.35093339287636383</v>
      </c>
      <c r="N1692" s="201">
        <f t="shared" si="1361"/>
        <v>0.36886903352414108</v>
      </c>
      <c r="O1692" s="201">
        <f t="shared" si="1362"/>
        <v>0.34832812482293207</v>
      </c>
      <c r="P1692" s="201" t="str">
        <f t="shared" si="1363"/>
        <v/>
      </c>
      <c r="Q1692" s="201" t="str">
        <f t="shared" si="1364"/>
        <v/>
      </c>
      <c r="R1692" s="201" t="str">
        <f t="shared" si="1365"/>
        <v/>
      </c>
      <c r="S1692" s="201" t="str">
        <f t="shared" si="1366"/>
        <v/>
      </c>
      <c r="T1692" s="199">
        <f t="shared" si="1367"/>
        <v>0</v>
      </c>
      <c r="U1692" s="199">
        <f t="shared" si="1368"/>
        <v>0</v>
      </c>
      <c r="V1692" s="199">
        <f t="shared" si="1369"/>
        <v>0</v>
      </c>
      <c r="W1692" s="199">
        <f t="shared" si="1370"/>
        <v>0</v>
      </c>
      <c r="X1692" s="199" t="str">
        <f t="shared" si="1371"/>
        <v/>
      </c>
      <c r="Y1692" s="199" t="str">
        <f t="shared" si="1372"/>
        <v/>
      </c>
      <c r="Z1692" s="199" t="str">
        <f t="shared" si="1373"/>
        <v/>
      </c>
      <c r="AA1692" s="199" t="str">
        <f t="shared" si="1374"/>
        <v/>
      </c>
      <c r="AB1692" s="201">
        <f t="shared" ca="1" si="1375"/>
        <v>2.0700174026411329</v>
      </c>
      <c r="AD1692" s="162">
        <f t="shared" si="1376"/>
        <v>0</v>
      </c>
      <c r="AE1692" s="162">
        <f t="shared" si="1377"/>
        <v>0</v>
      </c>
      <c r="AF1692" s="162">
        <f t="shared" si="1378"/>
        <v>0</v>
      </c>
      <c r="AG1692" s="162">
        <f t="shared" si="1379"/>
        <v>0</v>
      </c>
      <c r="AH1692" s="162" t="str">
        <f t="shared" si="1380"/>
        <v/>
      </c>
      <c r="AI1692" s="162" t="str">
        <f t="shared" si="1381"/>
        <v/>
      </c>
      <c r="AJ1692" s="162" t="str">
        <f t="shared" si="1382"/>
        <v/>
      </c>
      <c r="AK1692" s="162" t="str">
        <f t="shared" si="1383"/>
        <v/>
      </c>
      <c r="AM1692" s="199">
        <f t="shared" si="1386"/>
        <v>18.103906120462977</v>
      </c>
      <c r="AN1692" s="197">
        <f t="shared" si="1388"/>
        <v>0</v>
      </c>
      <c r="AO1692" s="197">
        <f t="shared" si="1389"/>
        <v>0</v>
      </c>
      <c r="AP1692" s="197">
        <f t="shared" si="1390"/>
        <v>0</v>
      </c>
      <c r="AQ1692" s="197">
        <f t="shared" si="1391"/>
        <v>0</v>
      </c>
      <c r="AR1692" s="197" t="str">
        <f t="shared" si="1392"/>
        <v/>
      </c>
      <c r="AS1692" s="197" t="str">
        <f t="shared" si="1393"/>
        <v/>
      </c>
      <c r="AT1692" s="197" t="str">
        <f t="shared" si="1394"/>
        <v/>
      </c>
      <c r="AU1692" s="197" t="str">
        <f t="shared" si="1395"/>
        <v/>
      </c>
      <c r="AV1692" s="199">
        <f t="shared" ca="1" si="1387"/>
        <v>2.1382822670433956</v>
      </c>
      <c r="AX1692" s="162">
        <f t="shared" si="1350"/>
        <v>0</v>
      </c>
      <c r="AY1692" s="162">
        <f t="shared" si="1351"/>
        <v>0</v>
      </c>
      <c r="AZ1692" s="162">
        <f t="shared" si="1352"/>
        <v>0</v>
      </c>
      <c r="BA1692" s="162">
        <f t="shared" si="1353"/>
        <v>0</v>
      </c>
      <c r="BB1692" s="162" t="str">
        <f t="shared" si="1354"/>
        <v/>
      </c>
      <c r="BC1692" s="162" t="str">
        <f t="shared" si="1355"/>
        <v/>
      </c>
      <c r="BD1692" s="162" t="str">
        <f t="shared" si="1356"/>
        <v/>
      </c>
      <c r="BE1692" s="162" t="str">
        <f t="shared" si="1357"/>
        <v/>
      </c>
      <c r="BG1692" s="169">
        <f t="shared" si="1384"/>
        <v>41.468657836804056</v>
      </c>
      <c r="BH1692" s="169">
        <f t="shared" ca="1" si="1385"/>
        <v>2.1070535752701782</v>
      </c>
    </row>
    <row r="1693" spans="11:60" x14ac:dyDescent="0.25">
      <c r="K1693" s="199">
        <f t="shared" si="1358"/>
        <v>41.52004402991038</v>
      </c>
      <c r="L1693" s="201">
        <f t="shared" si="1359"/>
        <v>0.34822206585004462</v>
      </c>
      <c r="M1693" s="201">
        <f t="shared" si="1360"/>
        <v>0.35115068909486313</v>
      </c>
      <c r="N1693" s="201">
        <f t="shared" si="1361"/>
        <v>0.36909743540248424</v>
      </c>
      <c r="O1693" s="201">
        <f t="shared" si="1362"/>
        <v>0.34854380787235806</v>
      </c>
      <c r="P1693" s="201" t="str">
        <f t="shared" si="1363"/>
        <v/>
      </c>
      <c r="Q1693" s="201" t="str">
        <f t="shared" si="1364"/>
        <v/>
      </c>
      <c r="R1693" s="201" t="str">
        <f t="shared" si="1365"/>
        <v/>
      </c>
      <c r="S1693" s="201" t="str">
        <f t="shared" si="1366"/>
        <v/>
      </c>
      <c r="T1693" s="199">
        <f t="shared" si="1367"/>
        <v>0</v>
      </c>
      <c r="U1693" s="199">
        <f t="shared" si="1368"/>
        <v>0</v>
      </c>
      <c r="V1693" s="199">
        <f t="shared" si="1369"/>
        <v>0</v>
      </c>
      <c r="W1693" s="199">
        <f t="shared" si="1370"/>
        <v>0</v>
      </c>
      <c r="X1693" s="199" t="str">
        <f t="shared" si="1371"/>
        <v/>
      </c>
      <c r="Y1693" s="199" t="str">
        <f t="shared" si="1372"/>
        <v/>
      </c>
      <c r="Z1693" s="199" t="str">
        <f t="shared" si="1373"/>
        <v/>
      </c>
      <c r="AA1693" s="199" t="str">
        <f t="shared" si="1374"/>
        <v/>
      </c>
      <c r="AB1693" s="201">
        <f t="shared" ca="1" si="1375"/>
        <v>2.1048916161439166</v>
      </c>
      <c r="AD1693" s="162">
        <f t="shared" si="1376"/>
        <v>0</v>
      </c>
      <c r="AE1693" s="162">
        <f t="shared" si="1377"/>
        <v>0</v>
      </c>
      <c r="AF1693" s="162">
        <f t="shared" si="1378"/>
        <v>0</v>
      </c>
      <c r="AG1693" s="162">
        <f t="shared" si="1379"/>
        <v>0</v>
      </c>
      <c r="AH1693" s="162" t="str">
        <f t="shared" si="1380"/>
        <v/>
      </c>
      <c r="AI1693" s="162" t="str">
        <f t="shared" si="1381"/>
        <v/>
      </c>
      <c r="AJ1693" s="162" t="str">
        <f t="shared" si="1382"/>
        <v/>
      </c>
      <c r="AK1693" s="162" t="str">
        <f t="shared" si="1383"/>
        <v/>
      </c>
      <c r="AM1693" s="199">
        <f t="shared" si="1386"/>
        <v>18.115122914837489</v>
      </c>
      <c r="AN1693" s="197">
        <f t="shared" si="1388"/>
        <v>0</v>
      </c>
      <c r="AO1693" s="197">
        <f t="shared" si="1389"/>
        <v>0</v>
      </c>
      <c r="AP1693" s="197">
        <f t="shared" si="1390"/>
        <v>0</v>
      </c>
      <c r="AQ1693" s="197">
        <f t="shared" si="1391"/>
        <v>0</v>
      </c>
      <c r="AR1693" s="197" t="str">
        <f t="shared" si="1392"/>
        <v/>
      </c>
      <c r="AS1693" s="197" t="str">
        <f t="shared" si="1393"/>
        <v/>
      </c>
      <c r="AT1693" s="197" t="str">
        <f t="shared" si="1394"/>
        <v/>
      </c>
      <c r="AU1693" s="197" t="str">
        <f t="shared" si="1395"/>
        <v/>
      </c>
      <c r="AV1693" s="199">
        <f t="shared" ca="1" si="1387"/>
        <v>2.1454237095006796</v>
      </c>
      <c r="AX1693" s="162">
        <f t="shared" si="1350"/>
        <v>0</v>
      </c>
      <c r="AY1693" s="162">
        <f t="shared" si="1351"/>
        <v>0</v>
      </c>
      <c r="AZ1693" s="162">
        <f t="shared" si="1352"/>
        <v>0</v>
      </c>
      <c r="BA1693" s="162">
        <f t="shared" si="1353"/>
        <v>0</v>
      </c>
      <c r="BB1693" s="162" t="str">
        <f t="shared" si="1354"/>
        <v/>
      </c>
      <c r="BC1693" s="162" t="str">
        <f t="shared" si="1355"/>
        <v/>
      </c>
      <c r="BD1693" s="162" t="str">
        <f t="shared" si="1356"/>
        <v/>
      </c>
      <c r="BE1693" s="162" t="str">
        <f t="shared" si="1357"/>
        <v/>
      </c>
      <c r="BG1693" s="169">
        <f t="shared" si="1384"/>
        <v>41.494350933357218</v>
      </c>
      <c r="BH1693" s="169">
        <f t="shared" ca="1" si="1385"/>
        <v>2.0700174026411329</v>
      </c>
    </row>
    <row r="1694" spans="11:60" x14ac:dyDescent="0.25">
      <c r="K1694" s="199">
        <f t="shared" si="1358"/>
        <v>41.545737126463543</v>
      </c>
      <c r="L1694" s="201">
        <f t="shared" si="1359"/>
        <v>0.34843754980168451</v>
      </c>
      <c r="M1694" s="201">
        <f t="shared" si="1360"/>
        <v>0.35136798531336244</v>
      </c>
      <c r="N1694" s="201">
        <f t="shared" si="1361"/>
        <v>0.36932583728082735</v>
      </c>
      <c r="O1694" s="201">
        <f t="shared" si="1362"/>
        <v>0.34875949092178399</v>
      </c>
      <c r="P1694" s="201" t="str">
        <f t="shared" si="1363"/>
        <v/>
      </c>
      <c r="Q1694" s="201" t="str">
        <f t="shared" si="1364"/>
        <v/>
      </c>
      <c r="R1694" s="201" t="str">
        <f t="shared" si="1365"/>
        <v/>
      </c>
      <c r="S1694" s="201" t="str">
        <f t="shared" si="1366"/>
        <v/>
      </c>
      <c r="T1694" s="199">
        <f t="shared" si="1367"/>
        <v>0</v>
      </c>
      <c r="U1694" s="199">
        <f t="shared" si="1368"/>
        <v>0</v>
      </c>
      <c r="V1694" s="199">
        <f t="shared" si="1369"/>
        <v>0</v>
      </c>
      <c r="W1694" s="199">
        <f t="shared" si="1370"/>
        <v>0</v>
      </c>
      <c r="X1694" s="199" t="str">
        <f t="shared" si="1371"/>
        <v/>
      </c>
      <c r="Y1694" s="199" t="str">
        <f t="shared" si="1372"/>
        <v/>
      </c>
      <c r="Z1694" s="199" t="str">
        <f t="shared" si="1373"/>
        <v/>
      </c>
      <c r="AA1694" s="199" t="str">
        <f t="shared" si="1374"/>
        <v/>
      </c>
      <c r="AB1694" s="201">
        <f t="shared" ca="1" si="1375"/>
        <v>2.1368190899465676</v>
      </c>
      <c r="AD1694" s="162">
        <f t="shared" si="1376"/>
        <v>0</v>
      </c>
      <c r="AE1694" s="162">
        <f t="shared" si="1377"/>
        <v>0</v>
      </c>
      <c r="AF1694" s="162">
        <f t="shared" si="1378"/>
        <v>0</v>
      </c>
      <c r="AG1694" s="162">
        <f t="shared" si="1379"/>
        <v>0</v>
      </c>
      <c r="AH1694" s="162" t="str">
        <f t="shared" si="1380"/>
        <v/>
      </c>
      <c r="AI1694" s="162" t="str">
        <f t="shared" si="1381"/>
        <v/>
      </c>
      <c r="AJ1694" s="162" t="str">
        <f t="shared" si="1382"/>
        <v/>
      </c>
      <c r="AK1694" s="162" t="str">
        <f t="shared" si="1383"/>
        <v/>
      </c>
      <c r="AM1694" s="199">
        <f t="shared" si="1386"/>
        <v>18.126339709212001</v>
      </c>
      <c r="AN1694" s="197">
        <f t="shared" si="1388"/>
        <v>0</v>
      </c>
      <c r="AO1694" s="197">
        <f t="shared" si="1389"/>
        <v>0</v>
      </c>
      <c r="AP1694" s="197">
        <f t="shared" si="1390"/>
        <v>0</v>
      </c>
      <c r="AQ1694" s="197">
        <f t="shared" si="1391"/>
        <v>0</v>
      </c>
      <c r="AR1694" s="197" t="str">
        <f t="shared" si="1392"/>
        <v/>
      </c>
      <c r="AS1694" s="197" t="str">
        <f t="shared" si="1393"/>
        <v/>
      </c>
      <c r="AT1694" s="197" t="str">
        <f t="shared" si="1394"/>
        <v/>
      </c>
      <c r="AU1694" s="197" t="str">
        <f t="shared" si="1395"/>
        <v/>
      </c>
      <c r="AV1694" s="199">
        <f t="shared" ca="1" si="1387"/>
        <v>2.054876135431841</v>
      </c>
      <c r="AX1694" s="162">
        <f t="shared" si="1350"/>
        <v>0</v>
      </c>
      <c r="AY1694" s="162">
        <f t="shared" si="1351"/>
        <v>0</v>
      </c>
      <c r="AZ1694" s="162">
        <f t="shared" si="1352"/>
        <v>0</v>
      </c>
      <c r="BA1694" s="162">
        <f t="shared" si="1353"/>
        <v>0</v>
      </c>
      <c r="BB1694" s="162" t="str">
        <f t="shared" si="1354"/>
        <v/>
      </c>
      <c r="BC1694" s="162" t="str">
        <f t="shared" si="1355"/>
        <v/>
      </c>
      <c r="BD1694" s="162" t="str">
        <f t="shared" si="1356"/>
        <v/>
      </c>
      <c r="BE1694" s="162" t="str">
        <f t="shared" si="1357"/>
        <v/>
      </c>
      <c r="BG1694" s="169">
        <f t="shared" si="1384"/>
        <v>41.52004402991038</v>
      </c>
      <c r="BH1694" s="169">
        <f t="shared" ca="1" si="1385"/>
        <v>2.1048916161439166</v>
      </c>
    </row>
    <row r="1695" spans="11:60" x14ac:dyDescent="0.25">
      <c r="K1695" s="199">
        <f t="shared" si="1358"/>
        <v>41.571430223016705</v>
      </c>
      <c r="L1695" s="201">
        <f t="shared" si="1359"/>
        <v>0.3486530337533244</v>
      </c>
      <c r="M1695" s="201">
        <f t="shared" si="1360"/>
        <v>0.35158528153186169</v>
      </c>
      <c r="N1695" s="201">
        <f t="shared" si="1361"/>
        <v>0.36955423915917046</v>
      </c>
      <c r="O1695" s="201">
        <f t="shared" si="1362"/>
        <v>0.34897517397120997</v>
      </c>
      <c r="P1695" s="201" t="str">
        <f t="shared" si="1363"/>
        <v/>
      </c>
      <c r="Q1695" s="201" t="str">
        <f t="shared" si="1364"/>
        <v/>
      </c>
      <c r="R1695" s="201" t="str">
        <f t="shared" si="1365"/>
        <v/>
      </c>
      <c r="S1695" s="201" t="str">
        <f t="shared" si="1366"/>
        <v/>
      </c>
      <c r="T1695" s="199">
        <f t="shared" si="1367"/>
        <v>0</v>
      </c>
      <c r="U1695" s="199">
        <f t="shared" si="1368"/>
        <v>0</v>
      </c>
      <c r="V1695" s="199">
        <f t="shared" si="1369"/>
        <v>0</v>
      </c>
      <c r="W1695" s="199">
        <f t="shared" si="1370"/>
        <v>0</v>
      </c>
      <c r="X1695" s="199" t="str">
        <f t="shared" si="1371"/>
        <v/>
      </c>
      <c r="Y1695" s="199" t="str">
        <f t="shared" si="1372"/>
        <v/>
      </c>
      <c r="Z1695" s="199" t="str">
        <f t="shared" si="1373"/>
        <v/>
      </c>
      <c r="AA1695" s="199" t="str">
        <f t="shared" si="1374"/>
        <v/>
      </c>
      <c r="AB1695" s="201">
        <f t="shared" ca="1" si="1375"/>
        <v>2.1337469639657467</v>
      </c>
      <c r="AD1695" s="162">
        <f t="shared" si="1376"/>
        <v>0</v>
      </c>
      <c r="AE1695" s="162">
        <f t="shared" si="1377"/>
        <v>0</v>
      </c>
      <c r="AF1695" s="162">
        <f t="shared" si="1378"/>
        <v>0</v>
      </c>
      <c r="AG1695" s="162">
        <f t="shared" si="1379"/>
        <v>0</v>
      </c>
      <c r="AH1695" s="162" t="str">
        <f t="shared" si="1380"/>
        <v/>
      </c>
      <c r="AI1695" s="162" t="str">
        <f t="shared" si="1381"/>
        <v/>
      </c>
      <c r="AJ1695" s="162" t="str">
        <f t="shared" si="1382"/>
        <v/>
      </c>
      <c r="AK1695" s="162" t="str">
        <f t="shared" si="1383"/>
        <v/>
      </c>
      <c r="AM1695" s="199">
        <f t="shared" si="1386"/>
        <v>18.137556503586513</v>
      </c>
      <c r="AN1695" s="197">
        <f t="shared" si="1388"/>
        <v>0</v>
      </c>
      <c r="AO1695" s="197">
        <f t="shared" si="1389"/>
        <v>0</v>
      </c>
      <c r="AP1695" s="197">
        <f t="shared" si="1390"/>
        <v>0</v>
      </c>
      <c r="AQ1695" s="197">
        <f t="shared" si="1391"/>
        <v>0</v>
      </c>
      <c r="AR1695" s="197" t="str">
        <f t="shared" si="1392"/>
        <v/>
      </c>
      <c r="AS1695" s="197" t="str">
        <f t="shared" si="1393"/>
        <v/>
      </c>
      <c r="AT1695" s="197" t="str">
        <f t="shared" si="1394"/>
        <v/>
      </c>
      <c r="AU1695" s="197" t="str">
        <f t="shared" si="1395"/>
        <v/>
      </c>
      <c r="AV1695" s="199">
        <f t="shared" ca="1" si="1387"/>
        <v>2.139235150765316</v>
      </c>
      <c r="AX1695" s="162">
        <f t="shared" si="1350"/>
        <v>0</v>
      </c>
      <c r="AY1695" s="162">
        <f t="shared" si="1351"/>
        <v>0</v>
      </c>
      <c r="AZ1695" s="162">
        <f t="shared" si="1352"/>
        <v>0</v>
      </c>
      <c r="BA1695" s="162">
        <f t="shared" si="1353"/>
        <v>0</v>
      </c>
      <c r="BB1695" s="162" t="str">
        <f t="shared" si="1354"/>
        <v/>
      </c>
      <c r="BC1695" s="162" t="str">
        <f t="shared" si="1355"/>
        <v/>
      </c>
      <c r="BD1695" s="162" t="str">
        <f t="shared" si="1356"/>
        <v/>
      </c>
      <c r="BE1695" s="162" t="str">
        <f t="shared" si="1357"/>
        <v/>
      </c>
      <c r="BG1695" s="169">
        <f t="shared" si="1384"/>
        <v>41.545737126463543</v>
      </c>
      <c r="BH1695" s="169">
        <f t="shared" ca="1" si="1385"/>
        <v>2.1368190899465676</v>
      </c>
    </row>
    <row r="1696" spans="11:60" x14ac:dyDescent="0.25">
      <c r="K1696" s="199">
        <f t="shared" si="1358"/>
        <v>41.597123319569867</v>
      </c>
      <c r="L1696" s="201">
        <f t="shared" si="1359"/>
        <v>0.3488685177049643</v>
      </c>
      <c r="M1696" s="201">
        <f t="shared" si="1360"/>
        <v>0.351802577750361</v>
      </c>
      <c r="N1696" s="201">
        <f t="shared" si="1361"/>
        <v>0.36978264103751357</v>
      </c>
      <c r="O1696" s="201">
        <f t="shared" si="1362"/>
        <v>0.34919085702063596</v>
      </c>
      <c r="P1696" s="201" t="str">
        <f t="shared" si="1363"/>
        <v/>
      </c>
      <c r="Q1696" s="201" t="str">
        <f t="shared" si="1364"/>
        <v/>
      </c>
      <c r="R1696" s="201" t="str">
        <f t="shared" si="1365"/>
        <v/>
      </c>
      <c r="S1696" s="201" t="str">
        <f t="shared" si="1366"/>
        <v/>
      </c>
      <c r="T1696" s="199">
        <f t="shared" si="1367"/>
        <v>0</v>
      </c>
      <c r="U1696" s="199">
        <f t="shared" si="1368"/>
        <v>0</v>
      </c>
      <c r="V1696" s="199">
        <f t="shared" si="1369"/>
        <v>0</v>
      </c>
      <c r="W1696" s="199">
        <f t="shared" si="1370"/>
        <v>0</v>
      </c>
      <c r="X1696" s="199" t="str">
        <f t="shared" si="1371"/>
        <v/>
      </c>
      <c r="Y1696" s="199" t="str">
        <f t="shared" si="1372"/>
        <v/>
      </c>
      <c r="Z1696" s="199" t="str">
        <f t="shared" si="1373"/>
        <v/>
      </c>
      <c r="AA1696" s="199" t="str">
        <f t="shared" si="1374"/>
        <v/>
      </c>
      <c r="AB1696" s="201">
        <f t="shared" ca="1" si="1375"/>
        <v>2.1346645673699935</v>
      </c>
      <c r="AD1696" s="162">
        <f t="shared" si="1376"/>
        <v>0</v>
      </c>
      <c r="AE1696" s="162">
        <f t="shared" si="1377"/>
        <v>0</v>
      </c>
      <c r="AF1696" s="162">
        <f t="shared" si="1378"/>
        <v>0</v>
      </c>
      <c r="AG1696" s="162">
        <f t="shared" si="1379"/>
        <v>0</v>
      </c>
      <c r="AH1696" s="162" t="str">
        <f t="shared" si="1380"/>
        <v/>
      </c>
      <c r="AI1696" s="162" t="str">
        <f t="shared" si="1381"/>
        <v/>
      </c>
      <c r="AJ1696" s="162" t="str">
        <f t="shared" si="1382"/>
        <v/>
      </c>
      <c r="AK1696" s="162" t="str">
        <f t="shared" si="1383"/>
        <v/>
      </c>
      <c r="AM1696" s="199">
        <f t="shared" si="1386"/>
        <v>18.148773297961025</v>
      </c>
      <c r="AN1696" s="197">
        <f t="shared" si="1388"/>
        <v>0</v>
      </c>
      <c r="AO1696" s="197">
        <f t="shared" si="1389"/>
        <v>0</v>
      </c>
      <c r="AP1696" s="197">
        <f t="shared" si="1390"/>
        <v>0</v>
      </c>
      <c r="AQ1696" s="197">
        <f t="shared" si="1391"/>
        <v>0</v>
      </c>
      <c r="AR1696" s="197" t="str">
        <f t="shared" si="1392"/>
        <v/>
      </c>
      <c r="AS1696" s="197" t="str">
        <f t="shared" si="1393"/>
        <v/>
      </c>
      <c r="AT1696" s="197" t="str">
        <f t="shared" si="1394"/>
        <v/>
      </c>
      <c r="AU1696" s="197" t="str">
        <f t="shared" si="1395"/>
        <v/>
      </c>
      <c r="AV1696" s="199">
        <f t="shared" ca="1" si="1387"/>
        <v>2.048739802011001</v>
      </c>
      <c r="AX1696" s="162">
        <f t="shared" si="1350"/>
        <v>0</v>
      </c>
      <c r="AY1696" s="162">
        <f t="shared" si="1351"/>
        <v>0</v>
      </c>
      <c r="AZ1696" s="162">
        <f t="shared" si="1352"/>
        <v>0</v>
      </c>
      <c r="BA1696" s="162">
        <f t="shared" si="1353"/>
        <v>0</v>
      </c>
      <c r="BB1696" s="162" t="str">
        <f t="shared" si="1354"/>
        <v/>
      </c>
      <c r="BC1696" s="162" t="str">
        <f t="shared" si="1355"/>
        <v/>
      </c>
      <c r="BD1696" s="162" t="str">
        <f t="shared" si="1356"/>
        <v/>
      </c>
      <c r="BE1696" s="162" t="str">
        <f t="shared" si="1357"/>
        <v/>
      </c>
      <c r="BG1696" s="169">
        <f t="shared" si="1384"/>
        <v>41.571430223016705</v>
      </c>
      <c r="BH1696" s="169">
        <f t="shared" ca="1" si="1385"/>
        <v>2.1337469639657467</v>
      </c>
    </row>
    <row r="1697" spans="11:60" x14ac:dyDescent="0.25">
      <c r="K1697" s="199">
        <f t="shared" si="1358"/>
        <v>41.62281641612303</v>
      </c>
      <c r="L1697" s="201">
        <f t="shared" si="1359"/>
        <v>0.34908400165660419</v>
      </c>
      <c r="M1697" s="201">
        <f t="shared" si="1360"/>
        <v>0.35201987396886031</v>
      </c>
      <c r="N1697" s="201">
        <f t="shared" si="1361"/>
        <v>0.37001104291585674</v>
      </c>
      <c r="O1697" s="201">
        <f t="shared" si="1362"/>
        <v>0.34940654007006189</v>
      </c>
      <c r="P1697" s="201" t="str">
        <f t="shared" si="1363"/>
        <v/>
      </c>
      <c r="Q1697" s="201" t="str">
        <f t="shared" si="1364"/>
        <v/>
      </c>
      <c r="R1697" s="201" t="str">
        <f t="shared" si="1365"/>
        <v/>
      </c>
      <c r="S1697" s="201" t="str">
        <f t="shared" si="1366"/>
        <v/>
      </c>
      <c r="T1697" s="199">
        <f t="shared" si="1367"/>
        <v>0</v>
      </c>
      <c r="U1697" s="199">
        <f t="shared" si="1368"/>
        <v>0</v>
      </c>
      <c r="V1697" s="199">
        <f t="shared" si="1369"/>
        <v>0</v>
      </c>
      <c r="W1697" s="199">
        <f t="shared" si="1370"/>
        <v>0</v>
      </c>
      <c r="X1697" s="199" t="str">
        <f t="shared" si="1371"/>
        <v/>
      </c>
      <c r="Y1697" s="199" t="str">
        <f t="shared" si="1372"/>
        <v/>
      </c>
      <c r="Z1697" s="199" t="str">
        <f t="shared" si="1373"/>
        <v/>
      </c>
      <c r="AA1697" s="199" t="str">
        <f t="shared" si="1374"/>
        <v/>
      </c>
      <c r="AB1697" s="201">
        <f t="shared" ca="1" si="1375"/>
        <v>2.1522954088022601</v>
      </c>
      <c r="AD1697" s="162">
        <f t="shared" si="1376"/>
        <v>0</v>
      </c>
      <c r="AE1697" s="162">
        <f t="shared" si="1377"/>
        <v>0</v>
      </c>
      <c r="AF1697" s="162">
        <f t="shared" si="1378"/>
        <v>0</v>
      </c>
      <c r="AG1697" s="162">
        <f t="shared" si="1379"/>
        <v>0</v>
      </c>
      <c r="AH1697" s="162" t="str">
        <f t="shared" si="1380"/>
        <v/>
      </c>
      <c r="AI1697" s="162" t="str">
        <f t="shared" si="1381"/>
        <v/>
      </c>
      <c r="AJ1697" s="162" t="str">
        <f t="shared" si="1382"/>
        <v/>
      </c>
      <c r="AK1697" s="162" t="str">
        <f t="shared" si="1383"/>
        <v/>
      </c>
      <c r="AM1697" s="199">
        <f t="shared" si="1386"/>
        <v>18.159990092335537</v>
      </c>
      <c r="AN1697" s="197">
        <f t="shared" si="1388"/>
        <v>0</v>
      </c>
      <c r="AO1697" s="197">
        <f t="shared" si="1389"/>
        <v>0</v>
      </c>
      <c r="AP1697" s="197">
        <f t="shared" si="1390"/>
        <v>0</v>
      </c>
      <c r="AQ1697" s="197">
        <f t="shared" si="1391"/>
        <v>0</v>
      </c>
      <c r="AR1697" s="197" t="str">
        <f t="shared" si="1392"/>
        <v/>
      </c>
      <c r="AS1697" s="197" t="str">
        <f t="shared" si="1393"/>
        <v/>
      </c>
      <c r="AT1697" s="197" t="str">
        <f t="shared" si="1394"/>
        <v/>
      </c>
      <c r="AU1697" s="197" t="str">
        <f t="shared" si="1395"/>
        <v/>
      </c>
      <c r="AV1697" s="199">
        <f t="shared" ca="1" si="1387"/>
        <v>2.1952283510436952</v>
      </c>
      <c r="AX1697" s="162">
        <f t="shared" si="1350"/>
        <v>0</v>
      </c>
      <c r="AY1697" s="162">
        <f t="shared" si="1351"/>
        <v>0</v>
      </c>
      <c r="AZ1697" s="162">
        <f t="shared" si="1352"/>
        <v>0</v>
      </c>
      <c r="BA1697" s="162">
        <f t="shared" si="1353"/>
        <v>0</v>
      </c>
      <c r="BB1697" s="162" t="str">
        <f t="shared" si="1354"/>
        <v/>
      </c>
      <c r="BC1697" s="162" t="str">
        <f t="shared" si="1355"/>
        <v/>
      </c>
      <c r="BD1697" s="162" t="str">
        <f t="shared" si="1356"/>
        <v/>
      </c>
      <c r="BE1697" s="162" t="str">
        <f t="shared" si="1357"/>
        <v/>
      </c>
      <c r="BG1697" s="169">
        <f t="shared" si="1384"/>
        <v>41.597123319569867</v>
      </c>
      <c r="BH1697" s="169">
        <f t="shared" ca="1" si="1385"/>
        <v>2.1346645673699935</v>
      </c>
    </row>
    <row r="1698" spans="11:60" x14ac:dyDescent="0.25">
      <c r="K1698" s="199">
        <f t="shared" si="1358"/>
        <v>41.648509512676192</v>
      </c>
      <c r="L1698" s="201">
        <f t="shared" si="1359"/>
        <v>0.34929948560824403</v>
      </c>
      <c r="M1698" s="201">
        <f t="shared" si="1360"/>
        <v>0.35223717018735962</v>
      </c>
      <c r="N1698" s="201">
        <f t="shared" si="1361"/>
        <v>0.37023944479419985</v>
      </c>
      <c r="O1698" s="201">
        <f t="shared" si="1362"/>
        <v>0.34962222311948787</v>
      </c>
      <c r="P1698" s="201" t="str">
        <f t="shared" si="1363"/>
        <v/>
      </c>
      <c r="Q1698" s="201" t="str">
        <f t="shared" si="1364"/>
        <v/>
      </c>
      <c r="R1698" s="201" t="str">
        <f t="shared" si="1365"/>
        <v/>
      </c>
      <c r="S1698" s="201" t="str">
        <f t="shared" si="1366"/>
        <v/>
      </c>
      <c r="T1698" s="199">
        <f t="shared" si="1367"/>
        <v>0</v>
      </c>
      <c r="U1698" s="199">
        <f t="shared" si="1368"/>
        <v>0</v>
      </c>
      <c r="V1698" s="199">
        <f t="shared" si="1369"/>
        <v>0</v>
      </c>
      <c r="W1698" s="199">
        <f t="shared" si="1370"/>
        <v>0</v>
      </c>
      <c r="X1698" s="199" t="str">
        <f t="shared" si="1371"/>
        <v/>
      </c>
      <c r="Y1698" s="199" t="str">
        <f t="shared" si="1372"/>
        <v/>
      </c>
      <c r="Z1698" s="199" t="str">
        <f t="shared" si="1373"/>
        <v/>
      </c>
      <c r="AA1698" s="199" t="str">
        <f t="shared" si="1374"/>
        <v/>
      </c>
      <c r="AB1698" s="201">
        <f t="shared" ca="1" si="1375"/>
        <v>2.0657367287931692</v>
      </c>
      <c r="AD1698" s="162">
        <f t="shared" si="1376"/>
        <v>0</v>
      </c>
      <c r="AE1698" s="162">
        <f t="shared" si="1377"/>
        <v>0</v>
      </c>
      <c r="AF1698" s="162">
        <f t="shared" si="1378"/>
        <v>0</v>
      </c>
      <c r="AG1698" s="162">
        <f t="shared" si="1379"/>
        <v>0</v>
      </c>
      <c r="AH1698" s="162" t="str">
        <f t="shared" si="1380"/>
        <v/>
      </c>
      <c r="AI1698" s="162" t="str">
        <f t="shared" si="1381"/>
        <v/>
      </c>
      <c r="AJ1698" s="162" t="str">
        <f t="shared" si="1382"/>
        <v/>
      </c>
      <c r="AK1698" s="162" t="str">
        <f t="shared" si="1383"/>
        <v/>
      </c>
      <c r="AM1698" s="199">
        <f t="shared" si="1386"/>
        <v>18.171206886710049</v>
      </c>
      <c r="AN1698" s="197">
        <f t="shared" si="1388"/>
        <v>0</v>
      </c>
      <c r="AO1698" s="197">
        <f t="shared" si="1389"/>
        <v>0</v>
      </c>
      <c r="AP1698" s="197">
        <f t="shared" si="1390"/>
        <v>0</v>
      </c>
      <c r="AQ1698" s="197">
        <f t="shared" si="1391"/>
        <v>0</v>
      </c>
      <c r="AR1698" s="197" t="str">
        <f t="shared" si="1392"/>
        <v/>
      </c>
      <c r="AS1698" s="197" t="str">
        <f t="shared" si="1393"/>
        <v/>
      </c>
      <c r="AT1698" s="197" t="str">
        <f t="shared" si="1394"/>
        <v/>
      </c>
      <c r="AU1698" s="197" t="str">
        <f t="shared" si="1395"/>
        <v/>
      </c>
      <c r="AV1698" s="199">
        <f t="shared" ca="1" si="1387"/>
        <v>2.0669358814494605</v>
      </c>
      <c r="AX1698" s="162">
        <f t="shared" si="1350"/>
        <v>0</v>
      </c>
      <c r="AY1698" s="162">
        <f t="shared" si="1351"/>
        <v>0</v>
      </c>
      <c r="AZ1698" s="162">
        <f t="shared" si="1352"/>
        <v>0</v>
      </c>
      <c r="BA1698" s="162">
        <f t="shared" si="1353"/>
        <v>0</v>
      </c>
      <c r="BB1698" s="162" t="str">
        <f t="shared" si="1354"/>
        <v/>
      </c>
      <c r="BC1698" s="162" t="str">
        <f t="shared" si="1355"/>
        <v/>
      </c>
      <c r="BD1698" s="162" t="str">
        <f t="shared" si="1356"/>
        <v/>
      </c>
      <c r="BE1698" s="162" t="str">
        <f t="shared" si="1357"/>
        <v/>
      </c>
      <c r="BG1698" s="169">
        <f t="shared" si="1384"/>
        <v>41.62281641612303</v>
      </c>
      <c r="BH1698" s="169">
        <f t="shared" ca="1" si="1385"/>
        <v>2.1522954088022601</v>
      </c>
    </row>
    <row r="1699" spans="11:60" x14ac:dyDescent="0.25">
      <c r="K1699" s="199">
        <f t="shared" si="1358"/>
        <v>41.674202609229354</v>
      </c>
      <c r="L1699" s="201">
        <f t="shared" si="1359"/>
        <v>0.34951496955988393</v>
      </c>
      <c r="M1699" s="201">
        <f t="shared" si="1360"/>
        <v>0.35245446640585892</v>
      </c>
      <c r="N1699" s="201">
        <f t="shared" si="1361"/>
        <v>0.37046784667254296</v>
      </c>
      <c r="O1699" s="201">
        <f t="shared" si="1362"/>
        <v>0.3498379061689138</v>
      </c>
      <c r="P1699" s="201" t="str">
        <f t="shared" si="1363"/>
        <v/>
      </c>
      <c r="Q1699" s="201" t="str">
        <f t="shared" si="1364"/>
        <v/>
      </c>
      <c r="R1699" s="201" t="str">
        <f t="shared" si="1365"/>
        <v/>
      </c>
      <c r="S1699" s="201" t="str">
        <f t="shared" si="1366"/>
        <v/>
      </c>
      <c r="T1699" s="199">
        <f t="shared" si="1367"/>
        <v>0</v>
      </c>
      <c r="U1699" s="199">
        <f t="shared" si="1368"/>
        <v>0</v>
      </c>
      <c r="V1699" s="199">
        <f t="shared" si="1369"/>
        <v>0</v>
      </c>
      <c r="W1699" s="199">
        <f t="shared" si="1370"/>
        <v>0</v>
      </c>
      <c r="X1699" s="199" t="str">
        <f t="shared" si="1371"/>
        <v/>
      </c>
      <c r="Y1699" s="199" t="str">
        <f t="shared" si="1372"/>
        <v/>
      </c>
      <c r="Z1699" s="199" t="str">
        <f t="shared" si="1373"/>
        <v/>
      </c>
      <c r="AA1699" s="199" t="str">
        <f t="shared" si="1374"/>
        <v/>
      </c>
      <c r="AB1699" s="201">
        <f t="shared" ca="1" si="1375"/>
        <v>2.0035096305423274</v>
      </c>
      <c r="AD1699" s="162">
        <f t="shared" si="1376"/>
        <v>0</v>
      </c>
      <c r="AE1699" s="162">
        <f t="shared" si="1377"/>
        <v>0</v>
      </c>
      <c r="AF1699" s="162">
        <f t="shared" si="1378"/>
        <v>0</v>
      </c>
      <c r="AG1699" s="162">
        <f t="shared" si="1379"/>
        <v>0</v>
      </c>
      <c r="AH1699" s="162" t="str">
        <f t="shared" si="1380"/>
        <v/>
      </c>
      <c r="AI1699" s="162" t="str">
        <f t="shared" si="1381"/>
        <v/>
      </c>
      <c r="AJ1699" s="162" t="str">
        <f t="shared" si="1382"/>
        <v/>
      </c>
      <c r="AK1699" s="162" t="str">
        <f t="shared" si="1383"/>
        <v/>
      </c>
      <c r="AM1699" s="199">
        <f t="shared" si="1386"/>
        <v>18.182423681084561</v>
      </c>
      <c r="AN1699" s="197">
        <f t="shared" si="1388"/>
        <v>0</v>
      </c>
      <c r="AO1699" s="197">
        <f t="shared" si="1389"/>
        <v>0</v>
      </c>
      <c r="AP1699" s="197">
        <f t="shared" si="1390"/>
        <v>0</v>
      </c>
      <c r="AQ1699" s="197">
        <f t="shared" si="1391"/>
        <v>0</v>
      </c>
      <c r="AR1699" s="197" t="str">
        <f t="shared" si="1392"/>
        <v/>
      </c>
      <c r="AS1699" s="197" t="str">
        <f t="shared" si="1393"/>
        <v/>
      </c>
      <c r="AT1699" s="197" t="str">
        <f t="shared" si="1394"/>
        <v/>
      </c>
      <c r="AU1699" s="197" t="str">
        <f t="shared" si="1395"/>
        <v/>
      </c>
      <c r="AV1699" s="199">
        <f t="shared" ca="1" si="1387"/>
        <v>2.191363639778237</v>
      </c>
      <c r="AX1699" s="162">
        <f t="shared" si="1350"/>
        <v>0</v>
      </c>
      <c r="AY1699" s="162">
        <f t="shared" si="1351"/>
        <v>0</v>
      </c>
      <c r="AZ1699" s="162">
        <f t="shared" si="1352"/>
        <v>0</v>
      </c>
      <c r="BA1699" s="162">
        <f t="shared" si="1353"/>
        <v>0</v>
      </c>
      <c r="BB1699" s="162" t="str">
        <f t="shared" si="1354"/>
        <v/>
      </c>
      <c r="BC1699" s="162" t="str">
        <f t="shared" si="1355"/>
        <v/>
      </c>
      <c r="BD1699" s="162" t="str">
        <f t="shared" si="1356"/>
        <v/>
      </c>
      <c r="BE1699" s="162" t="str">
        <f t="shared" si="1357"/>
        <v/>
      </c>
      <c r="BG1699" s="169">
        <f t="shared" si="1384"/>
        <v>41.648509512676192</v>
      </c>
      <c r="BH1699" s="169">
        <f t="shared" ca="1" si="1385"/>
        <v>2.0657367287931692</v>
      </c>
    </row>
    <row r="1700" spans="11:60" x14ac:dyDescent="0.25">
      <c r="K1700" s="199">
        <f t="shared" si="1358"/>
        <v>41.699895705782517</v>
      </c>
      <c r="L1700" s="201">
        <f t="shared" si="1359"/>
        <v>0.34973045351152382</v>
      </c>
      <c r="M1700" s="201">
        <f t="shared" si="1360"/>
        <v>0.35267176262435818</v>
      </c>
      <c r="N1700" s="201">
        <f t="shared" si="1361"/>
        <v>0.37069624855088606</v>
      </c>
      <c r="O1700" s="201">
        <f t="shared" si="1362"/>
        <v>0.35005358921833979</v>
      </c>
      <c r="P1700" s="201" t="str">
        <f t="shared" si="1363"/>
        <v/>
      </c>
      <c r="Q1700" s="201" t="str">
        <f t="shared" si="1364"/>
        <v/>
      </c>
      <c r="R1700" s="201" t="str">
        <f t="shared" si="1365"/>
        <v/>
      </c>
      <c r="S1700" s="201" t="str">
        <f t="shared" si="1366"/>
        <v/>
      </c>
      <c r="T1700" s="199">
        <f t="shared" si="1367"/>
        <v>0</v>
      </c>
      <c r="U1700" s="199">
        <f t="shared" si="1368"/>
        <v>0</v>
      </c>
      <c r="V1700" s="199">
        <f t="shared" si="1369"/>
        <v>0</v>
      </c>
      <c r="W1700" s="199">
        <f t="shared" si="1370"/>
        <v>0</v>
      </c>
      <c r="X1700" s="199" t="str">
        <f t="shared" si="1371"/>
        <v/>
      </c>
      <c r="Y1700" s="199" t="str">
        <f t="shared" si="1372"/>
        <v/>
      </c>
      <c r="Z1700" s="199" t="str">
        <f t="shared" si="1373"/>
        <v/>
      </c>
      <c r="AA1700" s="199" t="str">
        <f t="shared" si="1374"/>
        <v/>
      </c>
      <c r="AB1700" s="201">
        <f t="shared" ca="1" si="1375"/>
        <v>2.0062102215460493</v>
      </c>
      <c r="AD1700" s="162">
        <f t="shared" si="1376"/>
        <v>0</v>
      </c>
      <c r="AE1700" s="162">
        <f t="shared" si="1377"/>
        <v>0</v>
      </c>
      <c r="AF1700" s="162">
        <f t="shared" si="1378"/>
        <v>0</v>
      </c>
      <c r="AG1700" s="162">
        <f t="shared" si="1379"/>
        <v>0</v>
      </c>
      <c r="AH1700" s="162" t="str">
        <f t="shared" si="1380"/>
        <v/>
      </c>
      <c r="AI1700" s="162" t="str">
        <f t="shared" si="1381"/>
        <v/>
      </c>
      <c r="AJ1700" s="162" t="str">
        <f t="shared" si="1382"/>
        <v/>
      </c>
      <c r="AK1700" s="162" t="str">
        <f t="shared" si="1383"/>
        <v/>
      </c>
      <c r="AM1700" s="199">
        <f t="shared" si="1386"/>
        <v>18.193640475459073</v>
      </c>
      <c r="AN1700" s="197">
        <f t="shared" si="1388"/>
        <v>0</v>
      </c>
      <c r="AO1700" s="197">
        <f t="shared" si="1389"/>
        <v>0</v>
      </c>
      <c r="AP1700" s="197">
        <f t="shared" si="1390"/>
        <v>0</v>
      </c>
      <c r="AQ1700" s="197">
        <f t="shared" si="1391"/>
        <v>0</v>
      </c>
      <c r="AR1700" s="197" t="str">
        <f t="shared" si="1392"/>
        <v/>
      </c>
      <c r="AS1700" s="197" t="str">
        <f t="shared" si="1393"/>
        <v/>
      </c>
      <c r="AT1700" s="197" t="str">
        <f t="shared" si="1394"/>
        <v/>
      </c>
      <c r="AU1700" s="197" t="str">
        <f t="shared" si="1395"/>
        <v/>
      </c>
      <c r="AV1700" s="199">
        <f t="shared" ca="1" si="1387"/>
        <v>2.1906209339682192</v>
      </c>
      <c r="AX1700" s="162">
        <f t="shared" si="1350"/>
        <v>0</v>
      </c>
      <c r="AY1700" s="162">
        <f t="shared" si="1351"/>
        <v>0</v>
      </c>
      <c r="AZ1700" s="162">
        <f t="shared" si="1352"/>
        <v>0</v>
      </c>
      <c r="BA1700" s="162">
        <f t="shared" si="1353"/>
        <v>0</v>
      </c>
      <c r="BB1700" s="162" t="str">
        <f t="shared" si="1354"/>
        <v/>
      </c>
      <c r="BC1700" s="162" t="str">
        <f t="shared" si="1355"/>
        <v/>
      </c>
      <c r="BD1700" s="162" t="str">
        <f t="shared" si="1356"/>
        <v/>
      </c>
      <c r="BE1700" s="162" t="str">
        <f t="shared" si="1357"/>
        <v/>
      </c>
      <c r="BG1700" s="169">
        <f t="shared" si="1384"/>
        <v>41.674202609229354</v>
      </c>
      <c r="BH1700" s="169">
        <f t="shared" ca="1" si="1385"/>
        <v>2.0035096305423274</v>
      </c>
    </row>
    <row r="1701" spans="11:60" x14ac:dyDescent="0.25">
      <c r="K1701" s="199">
        <f t="shared" si="1358"/>
        <v>41.725588802335679</v>
      </c>
      <c r="L1701" s="201">
        <f t="shared" si="1359"/>
        <v>0.34994593746316366</v>
      </c>
      <c r="M1701" s="201">
        <f t="shared" si="1360"/>
        <v>0.35288905884285748</v>
      </c>
      <c r="N1701" s="201">
        <f t="shared" si="1361"/>
        <v>0.37092465042922917</v>
      </c>
      <c r="O1701" s="201">
        <f t="shared" si="1362"/>
        <v>0.35026927226776577</v>
      </c>
      <c r="P1701" s="201" t="str">
        <f t="shared" si="1363"/>
        <v/>
      </c>
      <c r="Q1701" s="201" t="str">
        <f t="shared" si="1364"/>
        <v/>
      </c>
      <c r="R1701" s="201" t="str">
        <f t="shared" si="1365"/>
        <v/>
      </c>
      <c r="S1701" s="201" t="str">
        <f t="shared" si="1366"/>
        <v/>
      </c>
      <c r="T1701" s="199">
        <f t="shared" si="1367"/>
        <v>0</v>
      </c>
      <c r="U1701" s="199">
        <f t="shared" si="1368"/>
        <v>0</v>
      </c>
      <c r="V1701" s="199">
        <f t="shared" si="1369"/>
        <v>0</v>
      </c>
      <c r="W1701" s="199">
        <f t="shared" si="1370"/>
        <v>0</v>
      </c>
      <c r="X1701" s="199" t="str">
        <f t="shared" si="1371"/>
        <v/>
      </c>
      <c r="Y1701" s="199" t="str">
        <f t="shared" si="1372"/>
        <v/>
      </c>
      <c r="Z1701" s="199" t="str">
        <f t="shared" si="1373"/>
        <v/>
      </c>
      <c r="AA1701" s="199" t="str">
        <f t="shared" si="1374"/>
        <v/>
      </c>
      <c r="AB1701" s="201">
        <f t="shared" ca="1" si="1375"/>
        <v>2.0774714690339473</v>
      </c>
      <c r="AD1701" s="162">
        <f t="shared" si="1376"/>
        <v>0</v>
      </c>
      <c r="AE1701" s="162">
        <f t="shared" si="1377"/>
        <v>0</v>
      </c>
      <c r="AF1701" s="162">
        <f t="shared" si="1378"/>
        <v>0</v>
      </c>
      <c r="AG1701" s="162">
        <f t="shared" si="1379"/>
        <v>0</v>
      </c>
      <c r="AH1701" s="162" t="str">
        <f t="shared" si="1380"/>
        <v/>
      </c>
      <c r="AI1701" s="162" t="str">
        <f t="shared" si="1381"/>
        <v/>
      </c>
      <c r="AJ1701" s="162" t="str">
        <f t="shared" si="1382"/>
        <v/>
      </c>
      <c r="AK1701" s="162" t="str">
        <f t="shared" si="1383"/>
        <v/>
      </c>
      <c r="AM1701" s="199">
        <f t="shared" si="1386"/>
        <v>18.204857269833585</v>
      </c>
      <c r="AN1701" s="197">
        <f t="shared" si="1388"/>
        <v>0</v>
      </c>
      <c r="AO1701" s="197">
        <f t="shared" si="1389"/>
        <v>0</v>
      </c>
      <c r="AP1701" s="197">
        <f t="shared" si="1390"/>
        <v>0</v>
      </c>
      <c r="AQ1701" s="197">
        <f t="shared" si="1391"/>
        <v>0</v>
      </c>
      <c r="AR1701" s="197" t="str">
        <f t="shared" si="1392"/>
        <v/>
      </c>
      <c r="AS1701" s="197" t="str">
        <f t="shared" si="1393"/>
        <v/>
      </c>
      <c r="AT1701" s="197" t="str">
        <f t="shared" si="1394"/>
        <v/>
      </c>
      <c r="AU1701" s="197" t="str">
        <f t="shared" si="1395"/>
        <v/>
      </c>
      <c r="AV1701" s="199">
        <f t="shared" ca="1" si="1387"/>
        <v>2.0860720871849487</v>
      </c>
      <c r="AX1701" s="162">
        <f t="shared" si="1350"/>
        <v>0</v>
      </c>
      <c r="AY1701" s="162">
        <f t="shared" si="1351"/>
        <v>0</v>
      </c>
      <c r="AZ1701" s="162">
        <f t="shared" si="1352"/>
        <v>0</v>
      </c>
      <c r="BA1701" s="162">
        <f t="shared" si="1353"/>
        <v>0</v>
      </c>
      <c r="BB1701" s="162" t="str">
        <f t="shared" si="1354"/>
        <v/>
      </c>
      <c r="BC1701" s="162" t="str">
        <f t="shared" si="1355"/>
        <v/>
      </c>
      <c r="BD1701" s="162" t="str">
        <f t="shared" si="1356"/>
        <v/>
      </c>
      <c r="BE1701" s="162" t="str">
        <f t="shared" si="1357"/>
        <v/>
      </c>
      <c r="BG1701" s="169">
        <f t="shared" si="1384"/>
        <v>41.699895705782517</v>
      </c>
      <c r="BH1701" s="169">
        <f t="shared" ca="1" si="1385"/>
        <v>2.0062102215460493</v>
      </c>
    </row>
    <row r="1702" spans="11:60" x14ac:dyDescent="0.25">
      <c r="K1702" s="199">
        <f t="shared" si="1358"/>
        <v>41.751281898888841</v>
      </c>
      <c r="L1702" s="201">
        <f t="shared" si="1359"/>
        <v>0.35016142141480355</v>
      </c>
      <c r="M1702" s="201">
        <f t="shared" si="1360"/>
        <v>0.35310635506135679</v>
      </c>
      <c r="N1702" s="201">
        <f t="shared" si="1361"/>
        <v>0.37115305230757228</v>
      </c>
      <c r="O1702" s="201">
        <f t="shared" si="1362"/>
        <v>0.3504849553171917</v>
      </c>
      <c r="P1702" s="201" t="str">
        <f t="shared" si="1363"/>
        <v/>
      </c>
      <c r="Q1702" s="201" t="str">
        <f t="shared" si="1364"/>
        <v/>
      </c>
      <c r="R1702" s="201" t="str">
        <f t="shared" si="1365"/>
        <v/>
      </c>
      <c r="S1702" s="201" t="str">
        <f t="shared" si="1366"/>
        <v/>
      </c>
      <c r="T1702" s="199">
        <f t="shared" si="1367"/>
        <v>0</v>
      </c>
      <c r="U1702" s="199">
        <f t="shared" si="1368"/>
        <v>0</v>
      </c>
      <c r="V1702" s="199">
        <f t="shared" si="1369"/>
        <v>0</v>
      </c>
      <c r="W1702" s="199">
        <f t="shared" si="1370"/>
        <v>0</v>
      </c>
      <c r="X1702" s="199" t="str">
        <f t="shared" si="1371"/>
        <v/>
      </c>
      <c r="Y1702" s="199" t="str">
        <f t="shared" si="1372"/>
        <v/>
      </c>
      <c r="Z1702" s="199" t="str">
        <f t="shared" si="1373"/>
        <v/>
      </c>
      <c r="AA1702" s="199" t="str">
        <f t="shared" si="1374"/>
        <v/>
      </c>
      <c r="AB1702" s="201">
        <f t="shared" ca="1" si="1375"/>
        <v>2.122658336036471</v>
      </c>
      <c r="AD1702" s="162">
        <f t="shared" si="1376"/>
        <v>0</v>
      </c>
      <c r="AE1702" s="162">
        <f t="shared" si="1377"/>
        <v>0</v>
      </c>
      <c r="AF1702" s="162">
        <f t="shared" si="1378"/>
        <v>0</v>
      </c>
      <c r="AG1702" s="162">
        <f t="shared" si="1379"/>
        <v>0</v>
      </c>
      <c r="AH1702" s="162" t="str">
        <f t="shared" si="1380"/>
        <v/>
      </c>
      <c r="AI1702" s="162" t="str">
        <f t="shared" si="1381"/>
        <v/>
      </c>
      <c r="AJ1702" s="162" t="str">
        <f t="shared" si="1382"/>
        <v/>
      </c>
      <c r="AK1702" s="162" t="str">
        <f t="shared" si="1383"/>
        <v/>
      </c>
      <c r="AM1702" s="199">
        <f t="shared" si="1386"/>
        <v>18.216074064208097</v>
      </c>
      <c r="AN1702" s="197">
        <f t="shared" si="1388"/>
        <v>0</v>
      </c>
      <c r="AO1702" s="197">
        <f t="shared" si="1389"/>
        <v>0</v>
      </c>
      <c r="AP1702" s="197">
        <f t="shared" si="1390"/>
        <v>0</v>
      </c>
      <c r="AQ1702" s="197">
        <f t="shared" si="1391"/>
        <v>0</v>
      </c>
      <c r="AR1702" s="197" t="str">
        <f t="shared" si="1392"/>
        <v/>
      </c>
      <c r="AS1702" s="197" t="str">
        <f t="shared" si="1393"/>
        <v/>
      </c>
      <c r="AT1702" s="197" t="str">
        <f t="shared" si="1394"/>
        <v/>
      </c>
      <c r="AU1702" s="197" t="str">
        <f t="shared" si="1395"/>
        <v/>
      </c>
      <c r="AV1702" s="199">
        <f t="shared" ca="1" si="1387"/>
        <v>2.1843039689751413</v>
      </c>
      <c r="AX1702" s="162">
        <f t="shared" si="1350"/>
        <v>0</v>
      </c>
      <c r="AY1702" s="162">
        <f t="shared" si="1351"/>
        <v>0</v>
      </c>
      <c r="AZ1702" s="162">
        <f t="shared" si="1352"/>
        <v>0</v>
      </c>
      <c r="BA1702" s="162">
        <f t="shared" si="1353"/>
        <v>0</v>
      </c>
      <c r="BB1702" s="162" t="str">
        <f t="shared" si="1354"/>
        <v/>
      </c>
      <c r="BC1702" s="162" t="str">
        <f t="shared" si="1355"/>
        <v/>
      </c>
      <c r="BD1702" s="162" t="str">
        <f t="shared" si="1356"/>
        <v/>
      </c>
      <c r="BE1702" s="162" t="str">
        <f t="shared" si="1357"/>
        <v/>
      </c>
      <c r="BG1702" s="169">
        <f t="shared" si="1384"/>
        <v>41.725588802335679</v>
      </c>
      <c r="BH1702" s="169">
        <f t="shared" ca="1" si="1385"/>
        <v>2.0774714690339473</v>
      </c>
    </row>
    <row r="1703" spans="11:60" x14ac:dyDescent="0.25">
      <c r="K1703" s="199">
        <f t="shared" si="1358"/>
        <v>41.776974995442004</v>
      </c>
      <c r="L1703" s="201">
        <f t="shared" si="1359"/>
        <v>0.35037690536644345</v>
      </c>
      <c r="M1703" s="201">
        <f t="shared" si="1360"/>
        <v>0.3533236512798561</v>
      </c>
      <c r="N1703" s="201">
        <f t="shared" si="1361"/>
        <v>0.37138145418591545</v>
      </c>
      <c r="O1703" s="201">
        <f t="shared" si="1362"/>
        <v>0.35070063836661769</v>
      </c>
      <c r="P1703" s="201" t="str">
        <f t="shared" si="1363"/>
        <v/>
      </c>
      <c r="Q1703" s="201" t="str">
        <f t="shared" si="1364"/>
        <v/>
      </c>
      <c r="R1703" s="201" t="str">
        <f t="shared" si="1365"/>
        <v/>
      </c>
      <c r="S1703" s="201" t="str">
        <f t="shared" si="1366"/>
        <v/>
      </c>
      <c r="T1703" s="199">
        <f t="shared" si="1367"/>
        <v>0</v>
      </c>
      <c r="U1703" s="199">
        <f t="shared" si="1368"/>
        <v>0</v>
      </c>
      <c r="V1703" s="199">
        <f t="shared" si="1369"/>
        <v>0</v>
      </c>
      <c r="W1703" s="199">
        <f t="shared" si="1370"/>
        <v>0</v>
      </c>
      <c r="X1703" s="199" t="str">
        <f t="shared" si="1371"/>
        <v/>
      </c>
      <c r="Y1703" s="199" t="str">
        <f t="shared" si="1372"/>
        <v/>
      </c>
      <c r="Z1703" s="199" t="str">
        <f t="shared" si="1373"/>
        <v/>
      </c>
      <c r="AA1703" s="199" t="str">
        <f t="shared" si="1374"/>
        <v/>
      </c>
      <c r="AB1703" s="201">
        <f t="shared" ca="1" si="1375"/>
        <v>2.1534235979093657</v>
      </c>
      <c r="AD1703" s="162">
        <f t="shared" si="1376"/>
        <v>0</v>
      </c>
      <c r="AE1703" s="162">
        <f t="shared" si="1377"/>
        <v>0</v>
      </c>
      <c r="AF1703" s="162">
        <f t="shared" si="1378"/>
        <v>0</v>
      </c>
      <c r="AG1703" s="162">
        <f t="shared" si="1379"/>
        <v>0</v>
      </c>
      <c r="AH1703" s="162" t="str">
        <f t="shared" si="1380"/>
        <v/>
      </c>
      <c r="AI1703" s="162" t="str">
        <f t="shared" si="1381"/>
        <v/>
      </c>
      <c r="AJ1703" s="162" t="str">
        <f t="shared" si="1382"/>
        <v/>
      </c>
      <c r="AK1703" s="162" t="str">
        <f t="shared" si="1383"/>
        <v/>
      </c>
      <c r="AM1703" s="199">
        <f t="shared" si="1386"/>
        <v>18.227290858582609</v>
      </c>
      <c r="AN1703" s="197">
        <f t="shared" si="1388"/>
        <v>0</v>
      </c>
      <c r="AO1703" s="197">
        <f t="shared" si="1389"/>
        <v>0</v>
      </c>
      <c r="AP1703" s="197">
        <f t="shared" si="1390"/>
        <v>0</v>
      </c>
      <c r="AQ1703" s="197">
        <f t="shared" si="1391"/>
        <v>0</v>
      </c>
      <c r="AR1703" s="197" t="str">
        <f t="shared" si="1392"/>
        <v/>
      </c>
      <c r="AS1703" s="197" t="str">
        <f t="shared" si="1393"/>
        <v/>
      </c>
      <c r="AT1703" s="197" t="str">
        <f t="shared" si="1394"/>
        <v/>
      </c>
      <c r="AU1703" s="197" t="str">
        <f t="shared" si="1395"/>
        <v/>
      </c>
      <c r="AV1703" s="199">
        <f t="shared" ca="1" si="1387"/>
        <v>2.0820642618997316</v>
      </c>
      <c r="AX1703" s="162">
        <f t="shared" si="1350"/>
        <v>0</v>
      </c>
      <c r="AY1703" s="162">
        <f t="shared" si="1351"/>
        <v>0</v>
      </c>
      <c r="AZ1703" s="162">
        <f t="shared" si="1352"/>
        <v>0</v>
      </c>
      <c r="BA1703" s="162">
        <f t="shared" si="1353"/>
        <v>0</v>
      </c>
      <c r="BB1703" s="162" t="str">
        <f t="shared" si="1354"/>
        <v/>
      </c>
      <c r="BC1703" s="162" t="str">
        <f t="shared" si="1355"/>
        <v/>
      </c>
      <c r="BD1703" s="162" t="str">
        <f t="shared" si="1356"/>
        <v/>
      </c>
      <c r="BE1703" s="162" t="str">
        <f t="shared" si="1357"/>
        <v/>
      </c>
      <c r="BG1703" s="169">
        <f t="shared" si="1384"/>
        <v>41.751281898888841</v>
      </c>
      <c r="BH1703" s="169">
        <f t="shared" ca="1" si="1385"/>
        <v>2.122658336036471</v>
      </c>
    </row>
    <row r="1704" spans="11:60" x14ac:dyDescent="0.25">
      <c r="K1704" s="199">
        <f t="shared" si="1358"/>
        <v>41.802668091995166</v>
      </c>
      <c r="L1704" s="201">
        <f t="shared" si="1359"/>
        <v>0.35059238931808329</v>
      </c>
      <c r="M1704" s="201">
        <f t="shared" si="1360"/>
        <v>0.35354094749835541</v>
      </c>
      <c r="N1704" s="201">
        <f t="shared" si="1361"/>
        <v>0.37160985606425856</v>
      </c>
      <c r="O1704" s="201">
        <f t="shared" si="1362"/>
        <v>0.35091632141604362</v>
      </c>
      <c r="P1704" s="201" t="str">
        <f t="shared" si="1363"/>
        <v/>
      </c>
      <c r="Q1704" s="201" t="str">
        <f t="shared" si="1364"/>
        <v/>
      </c>
      <c r="R1704" s="201" t="str">
        <f t="shared" si="1365"/>
        <v/>
      </c>
      <c r="S1704" s="201" t="str">
        <f t="shared" si="1366"/>
        <v/>
      </c>
      <c r="T1704" s="199">
        <f t="shared" si="1367"/>
        <v>0</v>
      </c>
      <c r="U1704" s="199">
        <f t="shared" si="1368"/>
        <v>0</v>
      </c>
      <c r="V1704" s="199">
        <f t="shared" si="1369"/>
        <v>0</v>
      </c>
      <c r="W1704" s="199">
        <f t="shared" si="1370"/>
        <v>0</v>
      </c>
      <c r="X1704" s="199" t="str">
        <f t="shared" si="1371"/>
        <v/>
      </c>
      <c r="Y1704" s="199" t="str">
        <f t="shared" si="1372"/>
        <v/>
      </c>
      <c r="Z1704" s="199" t="str">
        <f t="shared" si="1373"/>
        <v/>
      </c>
      <c r="AA1704" s="199" t="str">
        <f t="shared" si="1374"/>
        <v/>
      </c>
      <c r="AB1704" s="201">
        <f t="shared" ca="1" si="1375"/>
        <v>2.1156894085338647</v>
      </c>
      <c r="AD1704" s="162">
        <f t="shared" si="1376"/>
        <v>0</v>
      </c>
      <c r="AE1704" s="162">
        <f t="shared" si="1377"/>
        <v>0</v>
      </c>
      <c r="AF1704" s="162">
        <f t="shared" si="1378"/>
        <v>0</v>
      </c>
      <c r="AG1704" s="162">
        <f t="shared" si="1379"/>
        <v>0</v>
      </c>
      <c r="AH1704" s="162" t="str">
        <f t="shared" si="1380"/>
        <v/>
      </c>
      <c r="AI1704" s="162" t="str">
        <f t="shared" si="1381"/>
        <v/>
      </c>
      <c r="AJ1704" s="162" t="str">
        <f t="shared" si="1382"/>
        <v/>
      </c>
      <c r="AK1704" s="162" t="str">
        <f t="shared" si="1383"/>
        <v/>
      </c>
      <c r="AM1704" s="199">
        <f t="shared" si="1386"/>
        <v>18.238507652957122</v>
      </c>
      <c r="AN1704" s="197">
        <f t="shared" si="1388"/>
        <v>0</v>
      </c>
      <c r="AO1704" s="197">
        <f t="shared" si="1389"/>
        <v>0</v>
      </c>
      <c r="AP1704" s="197">
        <f t="shared" si="1390"/>
        <v>0</v>
      </c>
      <c r="AQ1704" s="197">
        <f t="shared" si="1391"/>
        <v>0</v>
      </c>
      <c r="AR1704" s="197" t="str">
        <f t="shared" si="1392"/>
        <v/>
      </c>
      <c r="AS1704" s="197" t="str">
        <f t="shared" si="1393"/>
        <v/>
      </c>
      <c r="AT1704" s="197" t="str">
        <f t="shared" si="1394"/>
        <v/>
      </c>
      <c r="AU1704" s="197" t="str">
        <f t="shared" si="1395"/>
        <v/>
      </c>
      <c r="AV1704" s="199">
        <f t="shared" ca="1" si="1387"/>
        <v>2.0633571901142269</v>
      </c>
      <c r="AX1704" s="162">
        <f t="shared" si="1350"/>
        <v>0</v>
      </c>
      <c r="AY1704" s="162">
        <f t="shared" si="1351"/>
        <v>0</v>
      </c>
      <c r="AZ1704" s="162">
        <f t="shared" si="1352"/>
        <v>0</v>
      </c>
      <c r="BA1704" s="162">
        <f t="shared" si="1353"/>
        <v>0</v>
      </c>
      <c r="BB1704" s="162" t="str">
        <f t="shared" si="1354"/>
        <v/>
      </c>
      <c r="BC1704" s="162" t="str">
        <f t="shared" si="1355"/>
        <v/>
      </c>
      <c r="BD1704" s="162" t="str">
        <f t="shared" si="1356"/>
        <v/>
      </c>
      <c r="BE1704" s="162" t="str">
        <f t="shared" si="1357"/>
        <v/>
      </c>
      <c r="BG1704" s="169">
        <f t="shared" si="1384"/>
        <v>41.776974995442004</v>
      </c>
      <c r="BH1704" s="169">
        <f t="shared" ca="1" si="1385"/>
        <v>2.1534235979093657</v>
      </c>
    </row>
    <row r="1705" spans="11:60" x14ac:dyDescent="0.25">
      <c r="K1705" s="199">
        <f t="shared" si="1358"/>
        <v>41.828361188548328</v>
      </c>
      <c r="L1705" s="201">
        <f t="shared" si="1359"/>
        <v>0.35080787326972318</v>
      </c>
      <c r="M1705" s="201">
        <f t="shared" si="1360"/>
        <v>0.35375824371685471</v>
      </c>
      <c r="N1705" s="201">
        <f t="shared" si="1361"/>
        <v>0.37183825794260167</v>
      </c>
      <c r="O1705" s="201">
        <f t="shared" si="1362"/>
        <v>0.3511320044654696</v>
      </c>
      <c r="P1705" s="201" t="str">
        <f t="shared" si="1363"/>
        <v/>
      </c>
      <c r="Q1705" s="201" t="str">
        <f t="shared" si="1364"/>
        <v/>
      </c>
      <c r="R1705" s="201" t="str">
        <f t="shared" si="1365"/>
        <v/>
      </c>
      <c r="S1705" s="201" t="str">
        <f t="shared" si="1366"/>
        <v/>
      </c>
      <c r="T1705" s="199">
        <f t="shared" si="1367"/>
        <v>0</v>
      </c>
      <c r="U1705" s="199">
        <f t="shared" si="1368"/>
        <v>0</v>
      </c>
      <c r="V1705" s="199">
        <f t="shared" si="1369"/>
        <v>0</v>
      </c>
      <c r="W1705" s="199">
        <f t="shared" si="1370"/>
        <v>0</v>
      </c>
      <c r="X1705" s="199" t="str">
        <f t="shared" si="1371"/>
        <v/>
      </c>
      <c r="Y1705" s="199" t="str">
        <f t="shared" si="1372"/>
        <v/>
      </c>
      <c r="Z1705" s="199" t="str">
        <f t="shared" si="1373"/>
        <v/>
      </c>
      <c r="AA1705" s="199" t="str">
        <f t="shared" si="1374"/>
        <v/>
      </c>
      <c r="AB1705" s="201">
        <f t="shared" ca="1" si="1375"/>
        <v>2.1076084305569429</v>
      </c>
      <c r="AD1705" s="162">
        <f t="shared" si="1376"/>
        <v>0</v>
      </c>
      <c r="AE1705" s="162">
        <f t="shared" si="1377"/>
        <v>0</v>
      </c>
      <c r="AF1705" s="162">
        <f t="shared" si="1378"/>
        <v>0</v>
      </c>
      <c r="AG1705" s="162">
        <f t="shared" si="1379"/>
        <v>0</v>
      </c>
      <c r="AH1705" s="162" t="str">
        <f t="shared" si="1380"/>
        <v/>
      </c>
      <c r="AI1705" s="162" t="str">
        <f t="shared" si="1381"/>
        <v/>
      </c>
      <c r="AJ1705" s="162" t="str">
        <f t="shared" si="1382"/>
        <v/>
      </c>
      <c r="AK1705" s="162" t="str">
        <f t="shared" si="1383"/>
        <v/>
      </c>
      <c r="AM1705" s="199">
        <f t="shared" si="1386"/>
        <v>18.249724447331634</v>
      </c>
      <c r="AN1705" s="197">
        <f t="shared" si="1388"/>
        <v>0</v>
      </c>
      <c r="AO1705" s="197">
        <f t="shared" si="1389"/>
        <v>0</v>
      </c>
      <c r="AP1705" s="197">
        <f t="shared" si="1390"/>
        <v>0</v>
      </c>
      <c r="AQ1705" s="197">
        <f t="shared" si="1391"/>
        <v>0</v>
      </c>
      <c r="AR1705" s="197" t="str">
        <f t="shared" si="1392"/>
        <v/>
      </c>
      <c r="AS1705" s="197" t="str">
        <f t="shared" si="1393"/>
        <v/>
      </c>
      <c r="AT1705" s="197" t="str">
        <f t="shared" si="1394"/>
        <v/>
      </c>
      <c r="AU1705" s="197" t="str">
        <f t="shared" si="1395"/>
        <v/>
      </c>
      <c r="AV1705" s="199">
        <f t="shared" ca="1" si="1387"/>
        <v>2.1554521593349287</v>
      </c>
      <c r="AX1705" s="162">
        <f t="shared" si="1350"/>
        <v>0</v>
      </c>
      <c r="AY1705" s="162">
        <f t="shared" si="1351"/>
        <v>0</v>
      </c>
      <c r="AZ1705" s="162">
        <f t="shared" si="1352"/>
        <v>0</v>
      </c>
      <c r="BA1705" s="162">
        <f t="shared" si="1353"/>
        <v>0</v>
      </c>
      <c r="BB1705" s="162" t="str">
        <f t="shared" si="1354"/>
        <v/>
      </c>
      <c r="BC1705" s="162" t="str">
        <f t="shared" si="1355"/>
        <v/>
      </c>
      <c r="BD1705" s="162" t="str">
        <f t="shared" si="1356"/>
        <v/>
      </c>
      <c r="BE1705" s="162" t="str">
        <f t="shared" si="1357"/>
        <v/>
      </c>
      <c r="BG1705" s="169">
        <f t="shared" si="1384"/>
        <v>41.802668091995166</v>
      </c>
      <c r="BH1705" s="169">
        <f t="shared" ca="1" si="1385"/>
        <v>2.1156894085338647</v>
      </c>
    </row>
    <row r="1706" spans="11:60" x14ac:dyDescent="0.25">
      <c r="K1706" s="199">
        <f t="shared" si="1358"/>
        <v>41.854054285101491</v>
      </c>
      <c r="L1706" s="201">
        <f t="shared" si="1359"/>
        <v>0.35102335722136307</v>
      </c>
      <c r="M1706" s="201">
        <f t="shared" si="1360"/>
        <v>0.35397553993535397</v>
      </c>
      <c r="N1706" s="201">
        <f t="shared" si="1361"/>
        <v>0.37206665982094478</v>
      </c>
      <c r="O1706" s="201">
        <f t="shared" si="1362"/>
        <v>0.35134768751489559</v>
      </c>
      <c r="P1706" s="201" t="str">
        <f t="shared" si="1363"/>
        <v/>
      </c>
      <c r="Q1706" s="201" t="str">
        <f t="shared" si="1364"/>
        <v/>
      </c>
      <c r="R1706" s="201" t="str">
        <f t="shared" si="1365"/>
        <v/>
      </c>
      <c r="S1706" s="201" t="str">
        <f t="shared" si="1366"/>
        <v/>
      </c>
      <c r="T1706" s="199">
        <f t="shared" si="1367"/>
        <v>0</v>
      </c>
      <c r="U1706" s="199">
        <f t="shared" si="1368"/>
        <v>0</v>
      </c>
      <c r="V1706" s="199">
        <f t="shared" si="1369"/>
        <v>0</v>
      </c>
      <c r="W1706" s="199">
        <f t="shared" si="1370"/>
        <v>0</v>
      </c>
      <c r="X1706" s="199" t="str">
        <f t="shared" si="1371"/>
        <v/>
      </c>
      <c r="Y1706" s="199" t="str">
        <f t="shared" si="1372"/>
        <v/>
      </c>
      <c r="Z1706" s="199" t="str">
        <f t="shared" si="1373"/>
        <v/>
      </c>
      <c r="AA1706" s="199" t="str">
        <f t="shared" si="1374"/>
        <v/>
      </c>
      <c r="AB1706" s="201">
        <f t="shared" ca="1" si="1375"/>
        <v>2.0085173373070639</v>
      </c>
      <c r="AD1706" s="162">
        <f t="shared" si="1376"/>
        <v>0</v>
      </c>
      <c r="AE1706" s="162">
        <f t="shared" si="1377"/>
        <v>0</v>
      </c>
      <c r="AF1706" s="162">
        <f t="shared" si="1378"/>
        <v>0</v>
      </c>
      <c r="AG1706" s="162">
        <f t="shared" si="1379"/>
        <v>0</v>
      </c>
      <c r="AH1706" s="162" t="str">
        <f t="shared" si="1380"/>
        <v/>
      </c>
      <c r="AI1706" s="162" t="str">
        <f t="shared" si="1381"/>
        <v/>
      </c>
      <c r="AJ1706" s="162" t="str">
        <f t="shared" si="1382"/>
        <v/>
      </c>
      <c r="AK1706" s="162" t="str">
        <f t="shared" si="1383"/>
        <v/>
      </c>
      <c r="AM1706" s="199">
        <f t="shared" si="1386"/>
        <v>18.260941241706146</v>
      </c>
      <c r="AN1706" s="197">
        <f t="shared" si="1388"/>
        <v>0</v>
      </c>
      <c r="AO1706" s="197">
        <f t="shared" si="1389"/>
        <v>0</v>
      </c>
      <c r="AP1706" s="197">
        <f t="shared" si="1390"/>
        <v>0</v>
      </c>
      <c r="AQ1706" s="197">
        <f t="shared" si="1391"/>
        <v>0</v>
      </c>
      <c r="AR1706" s="197" t="str">
        <f t="shared" si="1392"/>
        <v/>
      </c>
      <c r="AS1706" s="197" t="str">
        <f t="shared" si="1393"/>
        <v/>
      </c>
      <c r="AT1706" s="197" t="str">
        <f t="shared" si="1394"/>
        <v/>
      </c>
      <c r="AU1706" s="197" t="str">
        <f t="shared" si="1395"/>
        <v/>
      </c>
      <c r="AV1706" s="199">
        <f t="shared" ca="1" si="1387"/>
        <v>2.196189685814844</v>
      </c>
      <c r="AX1706" s="162">
        <f t="shared" si="1350"/>
        <v>0</v>
      </c>
      <c r="AY1706" s="162">
        <f t="shared" si="1351"/>
        <v>0</v>
      </c>
      <c r="AZ1706" s="162">
        <f t="shared" si="1352"/>
        <v>0</v>
      </c>
      <c r="BA1706" s="162">
        <f t="shared" si="1353"/>
        <v>0</v>
      </c>
      <c r="BB1706" s="162" t="str">
        <f t="shared" si="1354"/>
        <v/>
      </c>
      <c r="BC1706" s="162" t="str">
        <f t="shared" si="1355"/>
        <v/>
      </c>
      <c r="BD1706" s="162" t="str">
        <f t="shared" si="1356"/>
        <v/>
      </c>
      <c r="BE1706" s="162" t="str">
        <f t="shared" si="1357"/>
        <v/>
      </c>
      <c r="BG1706" s="169">
        <f t="shared" si="1384"/>
        <v>41.828361188548328</v>
      </c>
      <c r="BH1706" s="169">
        <f t="shared" ca="1" si="1385"/>
        <v>2.1076084305569429</v>
      </c>
    </row>
    <row r="1707" spans="11:60" x14ac:dyDescent="0.25">
      <c r="K1707" s="199">
        <f t="shared" si="1358"/>
        <v>41.879747381654653</v>
      </c>
      <c r="L1707" s="201">
        <f t="shared" si="1359"/>
        <v>0.35123884117300297</v>
      </c>
      <c r="M1707" s="201">
        <f t="shared" si="1360"/>
        <v>0.35419283615385327</v>
      </c>
      <c r="N1707" s="201">
        <f t="shared" si="1361"/>
        <v>0.37229506169928794</v>
      </c>
      <c r="O1707" s="201">
        <f t="shared" si="1362"/>
        <v>0.35156337056432152</v>
      </c>
      <c r="P1707" s="201" t="str">
        <f t="shared" si="1363"/>
        <v/>
      </c>
      <c r="Q1707" s="201" t="str">
        <f t="shared" si="1364"/>
        <v/>
      </c>
      <c r="R1707" s="201" t="str">
        <f t="shared" si="1365"/>
        <v/>
      </c>
      <c r="S1707" s="201" t="str">
        <f t="shared" si="1366"/>
        <v/>
      </c>
      <c r="T1707" s="199">
        <f t="shared" si="1367"/>
        <v>0</v>
      </c>
      <c r="U1707" s="199">
        <f t="shared" si="1368"/>
        <v>0</v>
      </c>
      <c r="V1707" s="199">
        <f t="shared" si="1369"/>
        <v>0</v>
      </c>
      <c r="W1707" s="199">
        <f t="shared" si="1370"/>
        <v>0</v>
      </c>
      <c r="X1707" s="199" t="str">
        <f t="shared" si="1371"/>
        <v/>
      </c>
      <c r="Y1707" s="199" t="str">
        <f t="shared" si="1372"/>
        <v/>
      </c>
      <c r="Z1707" s="199" t="str">
        <f t="shared" si="1373"/>
        <v/>
      </c>
      <c r="AA1707" s="199" t="str">
        <f t="shared" si="1374"/>
        <v/>
      </c>
      <c r="AB1707" s="201">
        <f t="shared" ca="1" si="1375"/>
        <v>2.1075522201405597</v>
      </c>
      <c r="AD1707" s="162">
        <f t="shared" si="1376"/>
        <v>0</v>
      </c>
      <c r="AE1707" s="162">
        <f t="shared" si="1377"/>
        <v>0</v>
      </c>
      <c r="AF1707" s="162">
        <f t="shared" si="1378"/>
        <v>0</v>
      </c>
      <c r="AG1707" s="162">
        <f t="shared" si="1379"/>
        <v>0</v>
      </c>
      <c r="AH1707" s="162" t="str">
        <f t="shared" si="1380"/>
        <v/>
      </c>
      <c r="AI1707" s="162" t="str">
        <f t="shared" si="1381"/>
        <v/>
      </c>
      <c r="AJ1707" s="162" t="str">
        <f t="shared" si="1382"/>
        <v/>
      </c>
      <c r="AK1707" s="162" t="str">
        <f t="shared" si="1383"/>
        <v/>
      </c>
      <c r="AM1707" s="199">
        <f t="shared" si="1386"/>
        <v>18.272158036080658</v>
      </c>
      <c r="AN1707" s="197">
        <f t="shared" si="1388"/>
        <v>0</v>
      </c>
      <c r="AO1707" s="197">
        <f t="shared" si="1389"/>
        <v>0</v>
      </c>
      <c r="AP1707" s="197">
        <f t="shared" si="1390"/>
        <v>0</v>
      </c>
      <c r="AQ1707" s="197">
        <f t="shared" si="1391"/>
        <v>0</v>
      </c>
      <c r="AR1707" s="197" t="str">
        <f t="shared" si="1392"/>
        <v/>
      </c>
      <c r="AS1707" s="197" t="str">
        <f t="shared" si="1393"/>
        <v/>
      </c>
      <c r="AT1707" s="197" t="str">
        <f t="shared" si="1394"/>
        <v/>
      </c>
      <c r="AU1707" s="197" t="str">
        <f t="shared" si="1395"/>
        <v/>
      </c>
      <c r="AV1707" s="199">
        <f t="shared" ca="1" si="1387"/>
        <v>2.0992145285550321</v>
      </c>
      <c r="AX1707" s="162">
        <f t="shared" si="1350"/>
        <v>0</v>
      </c>
      <c r="AY1707" s="162">
        <f t="shared" si="1351"/>
        <v>0</v>
      </c>
      <c r="AZ1707" s="162">
        <f t="shared" si="1352"/>
        <v>0</v>
      </c>
      <c r="BA1707" s="162">
        <f t="shared" si="1353"/>
        <v>0</v>
      </c>
      <c r="BB1707" s="162" t="str">
        <f t="shared" si="1354"/>
        <v/>
      </c>
      <c r="BC1707" s="162" t="str">
        <f t="shared" si="1355"/>
        <v/>
      </c>
      <c r="BD1707" s="162" t="str">
        <f t="shared" si="1356"/>
        <v/>
      </c>
      <c r="BE1707" s="162" t="str">
        <f t="shared" si="1357"/>
        <v/>
      </c>
      <c r="BG1707" s="169">
        <f t="shared" si="1384"/>
        <v>41.854054285101491</v>
      </c>
      <c r="BH1707" s="169">
        <f t="shared" ca="1" si="1385"/>
        <v>2.0085173373070639</v>
      </c>
    </row>
    <row r="1708" spans="11:60" x14ac:dyDescent="0.25">
      <c r="K1708" s="199">
        <f t="shared" si="1358"/>
        <v>41.905440478207815</v>
      </c>
      <c r="L1708" s="201">
        <f t="shared" si="1359"/>
        <v>0.35145432512464281</v>
      </c>
      <c r="M1708" s="201">
        <f t="shared" si="1360"/>
        <v>0.35441013237235253</v>
      </c>
      <c r="N1708" s="201">
        <f t="shared" si="1361"/>
        <v>0.37252346357763105</v>
      </c>
      <c r="O1708" s="201">
        <f t="shared" si="1362"/>
        <v>0.35177905361374751</v>
      </c>
      <c r="P1708" s="201" t="str">
        <f t="shared" si="1363"/>
        <v/>
      </c>
      <c r="Q1708" s="201" t="str">
        <f t="shared" si="1364"/>
        <v/>
      </c>
      <c r="R1708" s="201" t="str">
        <f t="shared" si="1365"/>
        <v/>
      </c>
      <c r="S1708" s="201" t="str">
        <f t="shared" si="1366"/>
        <v/>
      </c>
      <c r="T1708" s="199">
        <f t="shared" si="1367"/>
        <v>0</v>
      </c>
      <c r="U1708" s="199">
        <f t="shared" si="1368"/>
        <v>0</v>
      </c>
      <c r="V1708" s="199">
        <f t="shared" si="1369"/>
        <v>0</v>
      </c>
      <c r="W1708" s="199">
        <f t="shared" si="1370"/>
        <v>0</v>
      </c>
      <c r="X1708" s="199" t="str">
        <f t="shared" si="1371"/>
        <v/>
      </c>
      <c r="Y1708" s="199" t="str">
        <f t="shared" si="1372"/>
        <v/>
      </c>
      <c r="Z1708" s="199" t="str">
        <f t="shared" si="1373"/>
        <v/>
      </c>
      <c r="AA1708" s="199" t="str">
        <f t="shared" si="1374"/>
        <v/>
      </c>
      <c r="AB1708" s="201">
        <f t="shared" ca="1" si="1375"/>
        <v>2.1222144169572621</v>
      </c>
      <c r="AD1708" s="162">
        <f t="shared" si="1376"/>
        <v>0</v>
      </c>
      <c r="AE1708" s="162">
        <f t="shared" si="1377"/>
        <v>0</v>
      </c>
      <c r="AF1708" s="162">
        <f t="shared" si="1378"/>
        <v>0</v>
      </c>
      <c r="AG1708" s="162">
        <f t="shared" si="1379"/>
        <v>0</v>
      </c>
      <c r="AH1708" s="162" t="str">
        <f t="shared" si="1380"/>
        <v/>
      </c>
      <c r="AI1708" s="162" t="str">
        <f t="shared" si="1381"/>
        <v/>
      </c>
      <c r="AJ1708" s="162" t="str">
        <f t="shared" si="1382"/>
        <v/>
      </c>
      <c r="AK1708" s="162" t="str">
        <f t="shared" si="1383"/>
        <v/>
      </c>
      <c r="AM1708" s="199">
        <f t="shared" si="1386"/>
        <v>18.28337483045517</v>
      </c>
      <c r="AN1708" s="197">
        <f t="shared" si="1388"/>
        <v>0</v>
      </c>
      <c r="AO1708" s="197">
        <f t="shared" si="1389"/>
        <v>0</v>
      </c>
      <c r="AP1708" s="197">
        <f t="shared" si="1390"/>
        <v>0</v>
      </c>
      <c r="AQ1708" s="197">
        <f t="shared" si="1391"/>
        <v>0</v>
      </c>
      <c r="AR1708" s="197" t="str">
        <f t="shared" si="1392"/>
        <v/>
      </c>
      <c r="AS1708" s="197" t="str">
        <f t="shared" si="1393"/>
        <v/>
      </c>
      <c r="AT1708" s="197" t="str">
        <f t="shared" si="1394"/>
        <v/>
      </c>
      <c r="AU1708" s="197" t="str">
        <f t="shared" si="1395"/>
        <v/>
      </c>
      <c r="AV1708" s="199">
        <f t="shared" ca="1" si="1387"/>
        <v>2.0814147739644966</v>
      </c>
      <c r="AX1708" s="162">
        <f t="shared" si="1350"/>
        <v>0</v>
      </c>
      <c r="AY1708" s="162">
        <f t="shared" si="1351"/>
        <v>0</v>
      </c>
      <c r="AZ1708" s="162">
        <f t="shared" si="1352"/>
        <v>0</v>
      </c>
      <c r="BA1708" s="162">
        <f t="shared" si="1353"/>
        <v>0</v>
      </c>
      <c r="BB1708" s="162" t="str">
        <f t="shared" si="1354"/>
        <v/>
      </c>
      <c r="BC1708" s="162" t="str">
        <f t="shared" si="1355"/>
        <v/>
      </c>
      <c r="BD1708" s="162" t="str">
        <f t="shared" si="1356"/>
        <v/>
      </c>
      <c r="BE1708" s="162" t="str">
        <f t="shared" si="1357"/>
        <v/>
      </c>
      <c r="BG1708" s="169">
        <f t="shared" si="1384"/>
        <v>41.879747381654653</v>
      </c>
      <c r="BH1708" s="169">
        <f t="shared" ca="1" si="1385"/>
        <v>2.1075522201405597</v>
      </c>
    </row>
    <row r="1709" spans="11:60" x14ac:dyDescent="0.25">
      <c r="K1709" s="199">
        <f t="shared" si="1358"/>
        <v>41.931133574760977</v>
      </c>
      <c r="L1709" s="201">
        <f t="shared" si="1359"/>
        <v>0.3516698090762827</v>
      </c>
      <c r="M1709" s="201">
        <f t="shared" si="1360"/>
        <v>0.35462742859085189</v>
      </c>
      <c r="N1709" s="201">
        <f t="shared" si="1361"/>
        <v>0.37275186545597416</v>
      </c>
      <c r="O1709" s="201">
        <f t="shared" si="1362"/>
        <v>0.35199473666317349</v>
      </c>
      <c r="P1709" s="201" t="str">
        <f t="shared" si="1363"/>
        <v/>
      </c>
      <c r="Q1709" s="201" t="str">
        <f t="shared" si="1364"/>
        <v/>
      </c>
      <c r="R1709" s="201" t="str">
        <f t="shared" si="1365"/>
        <v/>
      </c>
      <c r="S1709" s="201" t="str">
        <f t="shared" si="1366"/>
        <v/>
      </c>
      <c r="T1709" s="199">
        <f t="shared" si="1367"/>
        <v>0</v>
      </c>
      <c r="U1709" s="199">
        <f t="shared" si="1368"/>
        <v>0</v>
      </c>
      <c r="V1709" s="199">
        <f t="shared" si="1369"/>
        <v>0</v>
      </c>
      <c r="W1709" s="199">
        <f t="shared" si="1370"/>
        <v>0</v>
      </c>
      <c r="X1709" s="199" t="str">
        <f t="shared" si="1371"/>
        <v/>
      </c>
      <c r="Y1709" s="199" t="str">
        <f t="shared" si="1372"/>
        <v/>
      </c>
      <c r="Z1709" s="199" t="str">
        <f t="shared" si="1373"/>
        <v/>
      </c>
      <c r="AA1709" s="199" t="str">
        <f t="shared" si="1374"/>
        <v/>
      </c>
      <c r="AB1709" s="201">
        <f t="shared" ca="1" si="1375"/>
        <v>2.0451501522507414</v>
      </c>
      <c r="AD1709" s="162">
        <f t="shared" si="1376"/>
        <v>0</v>
      </c>
      <c r="AE1709" s="162">
        <f t="shared" si="1377"/>
        <v>0</v>
      </c>
      <c r="AF1709" s="162">
        <f t="shared" si="1378"/>
        <v>0</v>
      </c>
      <c r="AG1709" s="162">
        <f t="shared" si="1379"/>
        <v>0</v>
      </c>
      <c r="AH1709" s="162" t="str">
        <f t="shared" si="1380"/>
        <v/>
      </c>
      <c r="AI1709" s="162" t="str">
        <f t="shared" si="1381"/>
        <v/>
      </c>
      <c r="AJ1709" s="162" t="str">
        <f t="shared" si="1382"/>
        <v/>
      </c>
      <c r="AK1709" s="162" t="str">
        <f t="shared" si="1383"/>
        <v/>
      </c>
      <c r="AM1709" s="199">
        <f t="shared" si="1386"/>
        <v>18.294591624829682</v>
      </c>
      <c r="AN1709" s="197">
        <f t="shared" si="1388"/>
        <v>0</v>
      </c>
      <c r="AO1709" s="197">
        <f t="shared" si="1389"/>
        <v>0</v>
      </c>
      <c r="AP1709" s="197">
        <f t="shared" si="1390"/>
        <v>0</v>
      </c>
      <c r="AQ1709" s="197">
        <f t="shared" si="1391"/>
        <v>0</v>
      </c>
      <c r="AR1709" s="197" t="str">
        <f t="shared" si="1392"/>
        <v/>
      </c>
      <c r="AS1709" s="197" t="str">
        <f t="shared" si="1393"/>
        <v/>
      </c>
      <c r="AT1709" s="197" t="str">
        <f t="shared" si="1394"/>
        <v/>
      </c>
      <c r="AU1709" s="197" t="str">
        <f t="shared" si="1395"/>
        <v/>
      </c>
      <c r="AV1709" s="199">
        <f t="shared" ca="1" si="1387"/>
        <v>2.1823183831498865</v>
      </c>
      <c r="AX1709" s="162">
        <f t="shared" si="1350"/>
        <v>0</v>
      </c>
      <c r="AY1709" s="162">
        <f t="shared" si="1351"/>
        <v>0</v>
      </c>
      <c r="AZ1709" s="162">
        <f t="shared" si="1352"/>
        <v>0</v>
      </c>
      <c r="BA1709" s="162">
        <f t="shared" si="1353"/>
        <v>0</v>
      </c>
      <c r="BB1709" s="162" t="str">
        <f t="shared" si="1354"/>
        <v/>
      </c>
      <c r="BC1709" s="162" t="str">
        <f t="shared" si="1355"/>
        <v/>
      </c>
      <c r="BD1709" s="162" t="str">
        <f t="shared" si="1356"/>
        <v/>
      </c>
      <c r="BE1709" s="162" t="str">
        <f t="shared" si="1357"/>
        <v/>
      </c>
      <c r="BG1709" s="169">
        <f t="shared" si="1384"/>
        <v>41.905440478207815</v>
      </c>
      <c r="BH1709" s="169">
        <f t="shared" ca="1" si="1385"/>
        <v>2.1222144169572621</v>
      </c>
    </row>
    <row r="1710" spans="11:60" x14ac:dyDescent="0.25">
      <c r="K1710" s="199">
        <f t="shared" si="1358"/>
        <v>41.95682667131414</v>
      </c>
      <c r="L1710" s="201">
        <f t="shared" si="1359"/>
        <v>0.3518852930279226</v>
      </c>
      <c r="M1710" s="201">
        <f t="shared" si="1360"/>
        <v>0.35484472480935114</v>
      </c>
      <c r="N1710" s="201">
        <f t="shared" si="1361"/>
        <v>0.37298026733431727</v>
      </c>
      <c r="O1710" s="201">
        <f t="shared" si="1362"/>
        <v>0.35221041971259942</v>
      </c>
      <c r="P1710" s="201" t="str">
        <f t="shared" si="1363"/>
        <v/>
      </c>
      <c r="Q1710" s="201" t="str">
        <f t="shared" si="1364"/>
        <v/>
      </c>
      <c r="R1710" s="201" t="str">
        <f t="shared" si="1365"/>
        <v/>
      </c>
      <c r="S1710" s="201" t="str">
        <f t="shared" si="1366"/>
        <v/>
      </c>
      <c r="T1710" s="199">
        <f t="shared" si="1367"/>
        <v>0</v>
      </c>
      <c r="U1710" s="199">
        <f t="shared" si="1368"/>
        <v>0</v>
      </c>
      <c r="V1710" s="199">
        <f t="shared" si="1369"/>
        <v>0</v>
      </c>
      <c r="W1710" s="199">
        <f t="shared" si="1370"/>
        <v>0</v>
      </c>
      <c r="X1710" s="199" t="str">
        <f t="shared" si="1371"/>
        <v/>
      </c>
      <c r="Y1710" s="199" t="str">
        <f t="shared" si="1372"/>
        <v/>
      </c>
      <c r="Z1710" s="199" t="str">
        <f t="shared" si="1373"/>
        <v/>
      </c>
      <c r="AA1710" s="199" t="str">
        <f t="shared" si="1374"/>
        <v/>
      </c>
      <c r="AB1710" s="201">
        <f t="shared" ca="1" si="1375"/>
        <v>2.1601308915914168</v>
      </c>
      <c r="AD1710" s="162">
        <f t="shared" si="1376"/>
        <v>0</v>
      </c>
      <c r="AE1710" s="162">
        <f t="shared" si="1377"/>
        <v>0</v>
      </c>
      <c r="AF1710" s="162">
        <f t="shared" si="1378"/>
        <v>0</v>
      </c>
      <c r="AG1710" s="162">
        <f t="shared" si="1379"/>
        <v>0</v>
      </c>
      <c r="AH1710" s="162" t="str">
        <f t="shared" si="1380"/>
        <v/>
      </c>
      <c r="AI1710" s="162" t="str">
        <f t="shared" si="1381"/>
        <v/>
      </c>
      <c r="AJ1710" s="162" t="str">
        <f t="shared" si="1382"/>
        <v/>
      </c>
      <c r="AK1710" s="162" t="str">
        <f t="shared" si="1383"/>
        <v/>
      </c>
      <c r="AM1710" s="199">
        <f t="shared" si="1386"/>
        <v>18.305808419204194</v>
      </c>
      <c r="AN1710" s="197">
        <f t="shared" si="1388"/>
        <v>0</v>
      </c>
      <c r="AO1710" s="197">
        <f t="shared" si="1389"/>
        <v>0</v>
      </c>
      <c r="AP1710" s="197">
        <f t="shared" si="1390"/>
        <v>0</v>
      </c>
      <c r="AQ1710" s="197">
        <f t="shared" si="1391"/>
        <v>0</v>
      </c>
      <c r="AR1710" s="197" t="str">
        <f t="shared" si="1392"/>
        <v/>
      </c>
      <c r="AS1710" s="197" t="str">
        <f t="shared" si="1393"/>
        <v/>
      </c>
      <c r="AT1710" s="197" t="str">
        <f t="shared" si="1394"/>
        <v/>
      </c>
      <c r="AU1710" s="197" t="str">
        <f t="shared" si="1395"/>
        <v/>
      </c>
      <c r="AV1710" s="199">
        <f t="shared" ca="1" si="1387"/>
        <v>2.0567538851944986</v>
      </c>
      <c r="AX1710" s="162">
        <f t="shared" si="1350"/>
        <v>0</v>
      </c>
      <c r="AY1710" s="162">
        <f t="shared" si="1351"/>
        <v>0</v>
      </c>
      <c r="AZ1710" s="162">
        <f t="shared" si="1352"/>
        <v>0</v>
      </c>
      <c r="BA1710" s="162">
        <f t="shared" si="1353"/>
        <v>0</v>
      </c>
      <c r="BB1710" s="162" t="str">
        <f t="shared" si="1354"/>
        <v/>
      </c>
      <c r="BC1710" s="162" t="str">
        <f t="shared" si="1355"/>
        <v/>
      </c>
      <c r="BD1710" s="162" t="str">
        <f t="shared" si="1356"/>
        <v/>
      </c>
      <c r="BE1710" s="162" t="str">
        <f t="shared" si="1357"/>
        <v/>
      </c>
      <c r="BG1710" s="169">
        <f t="shared" si="1384"/>
        <v>41.931133574760977</v>
      </c>
      <c r="BH1710" s="169">
        <f t="shared" ca="1" si="1385"/>
        <v>2.0451501522507414</v>
      </c>
    </row>
    <row r="1711" spans="11:60" x14ac:dyDescent="0.25">
      <c r="K1711" s="199">
        <f t="shared" si="1358"/>
        <v>41.982519767867302</v>
      </c>
      <c r="L1711" s="201">
        <f t="shared" si="1359"/>
        <v>0.35210077697956244</v>
      </c>
      <c r="M1711" s="201">
        <f t="shared" si="1360"/>
        <v>0.35506202102785045</v>
      </c>
      <c r="N1711" s="201">
        <f t="shared" si="1361"/>
        <v>0.37320866921266044</v>
      </c>
      <c r="O1711" s="201">
        <f t="shared" si="1362"/>
        <v>0.35242610276202541</v>
      </c>
      <c r="P1711" s="201" t="str">
        <f t="shared" si="1363"/>
        <v/>
      </c>
      <c r="Q1711" s="201" t="str">
        <f t="shared" si="1364"/>
        <v/>
      </c>
      <c r="R1711" s="201" t="str">
        <f t="shared" si="1365"/>
        <v/>
      </c>
      <c r="S1711" s="201" t="str">
        <f t="shared" si="1366"/>
        <v/>
      </c>
      <c r="T1711" s="199">
        <f t="shared" si="1367"/>
        <v>0</v>
      </c>
      <c r="U1711" s="199">
        <f t="shared" si="1368"/>
        <v>0</v>
      </c>
      <c r="V1711" s="199">
        <f t="shared" si="1369"/>
        <v>0</v>
      </c>
      <c r="W1711" s="199">
        <f t="shared" si="1370"/>
        <v>0</v>
      </c>
      <c r="X1711" s="199" t="str">
        <f t="shared" si="1371"/>
        <v/>
      </c>
      <c r="Y1711" s="199" t="str">
        <f t="shared" si="1372"/>
        <v/>
      </c>
      <c r="Z1711" s="199" t="str">
        <f t="shared" si="1373"/>
        <v/>
      </c>
      <c r="AA1711" s="199" t="str">
        <f t="shared" si="1374"/>
        <v/>
      </c>
      <c r="AB1711" s="201">
        <f t="shared" ca="1" si="1375"/>
        <v>2.0562231508343349</v>
      </c>
      <c r="AD1711" s="162">
        <f t="shared" si="1376"/>
        <v>0</v>
      </c>
      <c r="AE1711" s="162">
        <f t="shared" si="1377"/>
        <v>0</v>
      </c>
      <c r="AF1711" s="162">
        <f t="shared" si="1378"/>
        <v>0</v>
      </c>
      <c r="AG1711" s="162">
        <f t="shared" si="1379"/>
        <v>0</v>
      </c>
      <c r="AH1711" s="162" t="str">
        <f t="shared" si="1380"/>
        <v/>
      </c>
      <c r="AI1711" s="162" t="str">
        <f t="shared" si="1381"/>
        <v/>
      </c>
      <c r="AJ1711" s="162" t="str">
        <f t="shared" si="1382"/>
        <v/>
      </c>
      <c r="AK1711" s="162" t="str">
        <f t="shared" si="1383"/>
        <v/>
      </c>
      <c r="AM1711" s="199">
        <f t="shared" si="1386"/>
        <v>18.317025213578706</v>
      </c>
      <c r="AN1711" s="197">
        <f t="shared" si="1388"/>
        <v>0</v>
      </c>
      <c r="AO1711" s="197">
        <f t="shared" si="1389"/>
        <v>0</v>
      </c>
      <c r="AP1711" s="197">
        <f t="shared" si="1390"/>
        <v>0</v>
      </c>
      <c r="AQ1711" s="197">
        <f t="shared" si="1391"/>
        <v>0</v>
      </c>
      <c r="AR1711" s="197" t="str">
        <f t="shared" si="1392"/>
        <v/>
      </c>
      <c r="AS1711" s="197" t="str">
        <f t="shared" si="1393"/>
        <v/>
      </c>
      <c r="AT1711" s="197" t="str">
        <f t="shared" si="1394"/>
        <v/>
      </c>
      <c r="AU1711" s="197" t="str">
        <f t="shared" si="1395"/>
        <v/>
      </c>
      <c r="AV1711" s="199">
        <f t="shared" ca="1" si="1387"/>
        <v>2.0756109001664198</v>
      </c>
      <c r="AX1711" s="162">
        <f t="shared" si="1350"/>
        <v>0</v>
      </c>
      <c r="AY1711" s="162">
        <f t="shared" si="1351"/>
        <v>0</v>
      </c>
      <c r="AZ1711" s="162">
        <f t="shared" si="1352"/>
        <v>0</v>
      </c>
      <c r="BA1711" s="162">
        <f t="shared" si="1353"/>
        <v>0</v>
      </c>
      <c r="BB1711" s="162" t="str">
        <f t="shared" si="1354"/>
        <v/>
      </c>
      <c r="BC1711" s="162" t="str">
        <f t="shared" si="1355"/>
        <v/>
      </c>
      <c r="BD1711" s="162" t="str">
        <f t="shared" si="1356"/>
        <v/>
      </c>
      <c r="BE1711" s="162" t="str">
        <f t="shared" si="1357"/>
        <v/>
      </c>
      <c r="BG1711" s="169">
        <f t="shared" si="1384"/>
        <v>41.95682667131414</v>
      </c>
      <c r="BH1711" s="169">
        <f t="shared" ca="1" si="1385"/>
        <v>2.1601308915914168</v>
      </c>
    </row>
    <row r="1712" spans="11:60" x14ac:dyDescent="0.25">
      <c r="K1712" s="199">
        <f t="shared" si="1358"/>
        <v>42.008212864420464</v>
      </c>
      <c r="L1712" s="201">
        <f t="shared" si="1359"/>
        <v>0.35231626093120233</v>
      </c>
      <c r="M1712" s="201">
        <f t="shared" si="1360"/>
        <v>0.35527931724634976</v>
      </c>
      <c r="N1712" s="201">
        <f t="shared" si="1361"/>
        <v>0.37343707109100355</v>
      </c>
      <c r="O1712" s="201">
        <f t="shared" si="1362"/>
        <v>0.35264178581145134</v>
      </c>
      <c r="P1712" s="201" t="str">
        <f t="shared" si="1363"/>
        <v/>
      </c>
      <c r="Q1712" s="201" t="str">
        <f t="shared" si="1364"/>
        <v/>
      </c>
      <c r="R1712" s="201" t="str">
        <f t="shared" si="1365"/>
        <v/>
      </c>
      <c r="S1712" s="201" t="str">
        <f t="shared" si="1366"/>
        <v/>
      </c>
      <c r="T1712" s="199">
        <f t="shared" si="1367"/>
        <v>0</v>
      </c>
      <c r="U1712" s="199">
        <f t="shared" si="1368"/>
        <v>0</v>
      </c>
      <c r="V1712" s="199">
        <f t="shared" si="1369"/>
        <v>0</v>
      </c>
      <c r="W1712" s="199">
        <f t="shared" si="1370"/>
        <v>0</v>
      </c>
      <c r="X1712" s="199" t="str">
        <f t="shared" si="1371"/>
        <v/>
      </c>
      <c r="Y1712" s="199" t="str">
        <f t="shared" si="1372"/>
        <v/>
      </c>
      <c r="Z1712" s="199" t="str">
        <f t="shared" si="1373"/>
        <v/>
      </c>
      <c r="AA1712" s="199" t="str">
        <f t="shared" si="1374"/>
        <v/>
      </c>
      <c r="AB1712" s="201">
        <f t="shared" ca="1" si="1375"/>
        <v>2.0582472404265437</v>
      </c>
      <c r="AD1712" s="162">
        <f t="shared" si="1376"/>
        <v>0</v>
      </c>
      <c r="AE1712" s="162">
        <f t="shared" si="1377"/>
        <v>0</v>
      </c>
      <c r="AF1712" s="162">
        <f t="shared" si="1378"/>
        <v>0</v>
      </c>
      <c r="AG1712" s="162">
        <f t="shared" si="1379"/>
        <v>0</v>
      </c>
      <c r="AH1712" s="162" t="str">
        <f t="shared" si="1380"/>
        <v/>
      </c>
      <c r="AI1712" s="162" t="str">
        <f t="shared" si="1381"/>
        <v/>
      </c>
      <c r="AJ1712" s="162" t="str">
        <f t="shared" si="1382"/>
        <v/>
      </c>
      <c r="AK1712" s="162" t="str">
        <f t="shared" si="1383"/>
        <v/>
      </c>
      <c r="AM1712" s="199">
        <f t="shared" si="1386"/>
        <v>18.328242007953218</v>
      </c>
      <c r="AN1712" s="197">
        <f t="shared" si="1388"/>
        <v>0</v>
      </c>
      <c r="AO1712" s="197">
        <f t="shared" si="1389"/>
        <v>0</v>
      </c>
      <c r="AP1712" s="197">
        <f t="shared" si="1390"/>
        <v>0</v>
      </c>
      <c r="AQ1712" s="197">
        <f t="shared" si="1391"/>
        <v>0</v>
      </c>
      <c r="AR1712" s="197" t="str">
        <f t="shared" si="1392"/>
        <v/>
      </c>
      <c r="AS1712" s="197" t="str">
        <f t="shared" si="1393"/>
        <v/>
      </c>
      <c r="AT1712" s="197" t="str">
        <f t="shared" si="1394"/>
        <v/>
      </c>
      <c r="AU1712" s="197" t="str">
        <f t="shared" si="1395"/>
        <v/>
      </c>
      <c r="AV1712" s="199">
        <f t="shared" ca="1" si="1387"/>
        <v>2.1803440474389073</v>
      </c>
      <c r="AX1712" s="162">
        <f t="shared" si="1350"/>
        <v>0</v>
      </c>
      <c r="AY1712" s="162">
        <f t="shared" si="1351"/>
        <v>0</v>
      </c>
      <c r="AZ1712" s="162">
        <f t="shared" si="1352"/>
        <v>0</v>
      </c>
      <c r="BA1712" s="162">
        <f t="shared" si="1353"/>
        <v>0</v>
      </c>
      <c r="BB1712" s="162" t="str">
        <f t="shared" si="1354"/>
        <v/>
      </c>
      <c r="BC1712" s="162" t="str">
        <f t="shared" si="1355"/>
        <v/>
      </c>
      <c r="BD1712" s="162" t="str">
        <f t="shared" si="1356"/>
        <v/>
      </c>
      <c r="BE1712" s="162" t="str">
        <f t="shared" si="1357"/>
        <v/>
      </c>
      <c r="BG1712" s="169">
        <f t="shared" si="1384"/>
        <v>41.982519767867302</v>
      </c>
      <c r="BH1712" s="169">
        <f t="shared" ca="1" si="1385"/>
        <v>2.0562231508343349</v>
      </c>
    </row>
    <row r="1713" spans="11:60" x14ac:dyDescent="0.25">
      <c r="K1713" s="199">
        <f t="shared" si="1358"/>
        <v>42.033905960973627</v>
      </c>
      <c r="L1713" s="201">
        <f t="shared" si="1359"/>
        <v>0.35253174488284222</v>
      </c>
      <c r="M1713" s="201">
        <f t="shared" si="1360"/>
        <v>0.35549661346484906</v>
      </c>
      <c r="N1713" s="201">
        <f t="shared" si="1361"/>
        <v>0.37366547296934666</v>
      </c>
      <c r="O1713" s="201">
        <f t="shared" si="1362"/>
        <v>0.35285746886087732</v>
      </c>
      <c r="P1713" s="201" t="str">
        <f t="shared" si="1363"/>
        <v/>
      </c>
      <c r="Q1713" s="201" t="str">
        <f t="shared" si="1364"/>
        <v/>
      </c>
      <c r="R1713" s="201" t="str">
        <f t="shared" si="1365"/>
        <v/>
      </c>
      <c r="S1713" s="201" t="str">
        <f t="shared" si="1366"/>
        <v/>
      </c>
      <c r="T1713" s="199">
        <f t="shared" si="1367"/>
        <v>0</v>
      </c>
      <c r="U1713" s="199">
        <f t="shared" si="1368"/>
        <v>0</v>
      </c>
      <c r="V1713" s="199">
        <f t="shared" si="1369"/>
        <v>0</v>
      </c>
      <c r="W1713" s="199">
        <f t="shared" si="1370"/>
        <v>0</v>
      </c>
      <c r="X1713" s="199" t="str">
        <f t="shared" si="1371"/>
        <v/>
      </c>
      <c r="Y1713" s="199" t="str">
        <f t="shared" si="1372"/>
        <v/>
      </c>
      <c r="Z1713" s="199" t="str">
        <f t="shared" si="1373"/>
        <v/>
      </c>
      <c r="AA1713" s="199" t="str">
        <f t="shared" si="1374"/>
        <v/>
      </c>
      <c r="AB1713" s="201">
        <f t="shared" ca="1" si="1375"/>
        <v>2.0219600995352156</v>
      </c>
      <c r="AD1713" s="162">
        <f t="shared" si="1376"/>
        <v>0</v>
      </c>
      <c r="AE1713" s="162">
        <f t="shared" si="1377"/>
        <v>0</v>
      </c>
      <c r="AF1713" s="162">
        <f t="shared" si="1378"/>
        <v>0</v>
      </c>
      <c r="AG1713" s="162">
        <f t="shared" si="1379"/>
        <v>0</v>
      </c>
      <c r="AH1713" s="162" t="str">
        <f t="shared" si="1380"/>
        <v/>
      </c>
      <c r="AI1713" s="162" t="str">
        <f t="shared" si="1381"/>
        <v/>
      </c>
      <c r="AJ1713" s="162" t="str">
        <f t="shared" si="1382"/>
        <v/>
      </c>
      <c r="AK1713" s="162" t="str">
        <f t="shared" si="1383"/>
        <v/>
      </c>
      <c r="AM1713" s="199">
        <f t="shared" si="1386"/>
        <v>18.33945880232773</v>
      </c>
      <c r="AN1713" s="197">
        <f t="shared" si="1388"/>
        <v>0</v>
      </c>
      <c r="AO1713" s="197">
        <f t="shared" si="1389"/>
        <v>0</v>
      </c>
      <c r="AP1713" s="197">
        <f t="shared" si="1390"/>
        <v>0</v>
      </c>
      <c r="AQ1713" s="197">
        <f t="shared" si="1391"/>
        <v>0</v>
      </c>
      <c r="AR1713" s="197" t="str">
        <f t="shared" si="1392"/>
        <v/>
      </c>
      <c r="AS1713" s="197" t="str">
        <f t="shared" si="1393"/>
        <v/>
      </c>
      <c r="AT1713" s="197" t="str">
        <f t="shared" si="1394"/>
        <v/>
      </c>
      <c r="AU1713" s="197" t="str">
        <f t="shared" si="1395"/>
        <v/>
      </c>
      <c r="AV1713" s="199">
        <f t="shared" ca="1" si="1387"/>
        <v>2.0569757870753431</v>
      </c>
      <c r="AX1713" s="162">
        <f t="shared" si="1350"/>
        <v>0</v>
      </c>
      <c r="AY1713" s="162">
        <f t="shared" si="1351"/>
        <v>0</v>
      </c>
      <c r="AZ1713" s="162">
        <f t="shared" si="1352"/>
        <v>0</v>
      </c>
      <c r="BA1713" s="162">
        <f t="shared" si="1353"/>
        <v>0</v>
      </c>
      <c r="BB1713" s="162" t="str">
        <f t="shared" si="1354"/>
        <v/>
      </c>
      <c r="BC1713" s="162" t="str">
        <f t="shared" si="1355"/>
        <v/>
      </c>
      <c r="BD1713" s="162" t="str">
        <f t="shared" si="1356"/>
        <v/>
      </c>
      <c r="BE1713" s="162" t="str">
        <f t="shared" si="1357"/>
        <v/>
      </c>
      <c r="BG1713" s="169">
        <f t="shared" si="1384"/>
        <v>42.008212864420464</v>
      </c>
      <c r="BH1713" s="169">
        <f t="shared" ca="1" si="1385"/>
        <v>2.0582472404265437</v>
      </c>
    </row>
    <row r="1714" spans="11:60" x14ac:dyDescent="0.25">
      <c r="K1714" s="199">
        <f t="shared" si="1358"/>
        <v>42.059599057526789</v>
      </c>
      <c r="L1714" s="201">
        <f t="shared" si="1359"/>
        <v>0.35274722883448212</v>
      </c>
      <c r="M1714" s="201">
        <f t="shared" si="1360"/>
        <v>0.35571390968334832</v>
      </c>
      <c r="N1714" s="201">
        <f t="shared" si="1361"/>
        <v>0.37389387484768977</v>
      </c>
      <c r="O1714" s="201">
        <f t="shared" si="1362"/>
        <v>0.35307315191030331</v>
      </c>
      <c r="P1714" s="201" t="str">
        <f t="shared" si="1363"/>
        <v/>
      </c>
      <c r="Q1714" s="201" t="str">
        <f t="shared" si="1364"/>
        <v/>
      </c>
      <c r="R1714" s="201" t="str">
        <f t="shared" si="1365"/>
        <v/>
      </c>
      <c r="S1714" s="201" t="str">
        <f t="shared" si="1366"/>
        <v/>
      </c>
      <c r="T1714" s="199">
        <f t="shared" si="1367"/>
        <v>0</v>
      </c>
      <c r="U1714" s="199">
        <f t="shared" si="1368"/>
        <v>0</v>
      </c>
      <c r="V1714" s="199">
        <f t="shared" si="1369"/>
        <v>0</v>
      </c>
      <c r="W1714" s="199">
        <f t="shared" si="1370"/>
        <v>0</v>
      </c>
      <c r="X1714" s="199" t="str">
        <f t="shared" si="1371"/>
        <v/>
      </c>
      <c r="Y1714" s="199" t="str">
        <f t="shared" si="1372"/>
        <v/>
      </c>
      <c r="Z1714" s="199" t="str">
        <f t="shared" si="1373"/>
        <v/>
      </c>
      <c r="AA1714" s="199" t="str">
        <f t="shared" si="1374"/>
        <v/>
      </c>
      <c r="AB1714" s="201">
        <f t="shared" ca="1" si="1375"/>
        <v>2.1538748476968044</v>
      </c>
      <c r="AD1714" s="162">
        <f t="shared" si="1376"/>
        <v>0</v>
      </c>
      <c r="AE1714" s="162">
        <f t="shared" si="1377"/>
        <v>0</v>
      </c>
      <c r="AF1714" s="162">
        <f t="shared" si="1378"/>
        <v>0</v>
      </c>
      <c r="AG1714" s="162">
        <f t="shared" si="1379"/>
        <v>0</v>
      </c>
      <c r="AH1714" s="162" t="str">
        <f t="shared" si="1380"/>
        <v/>
      </c>
      <c r="AI1714" s="162" t="str">
        <f t="shared" si="1381"/>
        <v/>
      </c>
      <c r="AJ1714" s="162" t="str">
        <f t="shared" si="1382"/>
        <v/>
      </c>
      <c r="AK1714" s="162" t="str">
        <f t="shared" si="1383"/>
        <v/>
      </c>
      <c r="AM1714" s="199">
        <f t="shared" si="1386"/>
        <v>18.350675596702242</v>
      </c>
      <c r="AN1714" s="197">
        <f t="shared" si="1388"/>
        <v>0</v>
      </c>
      <c r="AO1714" s="197">
        <f t="shared" si="1389"/>
        <v>0</v>
      </c>
      <c r="AP1714" s="197">
        <f t="shared" si="1390"/>
        <v>0</v>
      </c>
      <c r="AQ1714" s="197">
        <f t="shared" si="1391"/>
        <v>0</v>
      </c>
      <c r="AR1714" s="197" t="str">
        <f t="shared" si="1392"/>
        <v/>
      </c>
      <c r="AS1714" s="197" t="str">
        <f t="shared" si="1393"/>
        <v/>
      </c>
      <c r="AT1714" s="197" t="str">
        <f t="shared" si="1394"/>
        <v/>
      </c>
      <c r="AU1714" s="197" t="str">
        <f t="shared" si="1395"/>
        <v/>
      </c>
      <c r="AV1714" s="199">
        <f t="shared" ca="1" si="1387"/>
        <v>2.0798978398668861</v>
      </c>
      <c r="AX1714" s="162">
        <f t="shared" si="1350"/>
        <v>0</v>
      </c>
      <c r="AY1714" s="162">
        <f t="shared" si="1351"/>
        <v>0</v>
      </c>
      <c r="AZ1714" s="162">
        <f t="shared" si="1352"/>
        <v>0</v>
      </c>
      <c r="BA1714" s="162">
        <f t="shared" si="1353"/>
        <v>0</v>
      </c>
      <c r="BB1714" s="162" t="str">
        <f t="shared" si="1354"/>
        <v/>
      </c>
      <c r="BC1714" s="162" t="str">
        <f t="shared" si="1355"/>
        <v/>
      </c>
      <c r="BD1714" s="162" t="str">
        <f t="shared" si="1356"/>
        <v/>
      </c>
      <c r="BE1714" s="162" t="str">
        <f t="shared" si="1357"/>
        <v/>
      </c>
      <c r="BG1714" s="169">
        <f t="shared" si="1384"/>
        <v>42.033905960973627</v>
      </c>
      <c r="BH1714" s="169">
        <f t="shared" ca="1" si="1385"/>
        <v>2.0219600995352156</v>
      </c>
    </row>
    <row r="1715" spans="11:60" x14ac:dyDescent="0.25">
      <c r="K1715" s="199">
        <f t="shared" si="1358"/>
        <v>42.085292154079951</v>
      </c>
      <c r="L1715" s="201">
        <f t="shared" si="1359"/>
        <v>0.35296271278612201</v>
      </c>
      <c r="M1715" s="201">
        <f t="shared" si="1360"/>
        <v>0.35593120590184762</v>
      </c>
      <c r="N1715" s="201">
        <f t="shared" si="1361"/>
        <v>0.37412227672603288</v>
      </c>
      <c r="O1715" s="201">
        <f t="shared" si="1362"/>
        <v>0.35328883495972924</v>
      </c>
      <c r="P1715" s="201" t="str">
        <f t="shared" si="1363"/>
        <v/>
      </c>
      <c r="Q1715" s="201" t="str">
        <f t="shared" si="1364"/>
        <v/>
      </c>
      <c r="R1715" s="201" t="str">
        <f t="shared" si="1365"/>
        <v/>
      </c>
      <c r="S1715" s="201" t="str">
        <f t="shared" si="1366"/>
        <v/>
      </c>
      <c r="T1715" s="199">
        <f t="shared" si="1367"/>
        <v>0</v>
      </c>
      <c r="U1715" s="199">
        <f t="shared" si="1368"/>
        <v>0</v>
      </c>
      <c r="V1715" s="199">
        <f t="shared" si="1369"/>
        <v>0</v>
      </c>
      <c r="W1715" s="199">
        <f t="shared" si="1370"/>
        <v>0</v>
      </c>
      <c r="X1715" s="199" t="str">
        <f t="shared" si="1371"/>
        <v/>
      </c>
      <c r="Y1715" s="199" t="str">
        <f t="shared" si="1372"/>
        <v/>
      </c>
      <c r="Z1715" s="199" t="str">
        <f t="shared" si="1373"/>
        <v/>
      </c>
      <c r="AA1715" s="199" t="str">
        <f t="shared" si="1374"/>
        <v/>
      </c>
      <c r="AB1715" s="201">
        <f t="shared" ca="1" si="1375"/>
        <v>2.059124128182575</v>
      </c>
      <c r="AD1715" s="162">
        <f t="shared" si="1376"/>
        <v>0</v>
      </c>
      <c r="AE1715" s="162">
        <f t="shared" si="1377"/>
        <v>0</v>
      </c>
      <c r="AF1715" s="162">
        <f t="shared" si="1378"/>
        <v>0</v>
      </c>
      <c r="AG1715" s="162">
        <f t="shared" si="1379"/>
        <v>0</v>
      </c>
      <c r="AH1715" s="162" t="str">
        <f t="shared" si="1380"/>
        <v/>
      </c>
      <c r="AI1715" s="162" t="str">
        <f t="shared" si="1381"/>
        <v/>
      </c>
      <c r="AJ1715" s="162" t="str">
        <f t="shared" si="1382"/>
        <v/>
      </c>
      <c r="AK1715" s="162" t="str">
        <f t="shared" si="1383"/>
        <v/>
      </c>
      <c r="AM1715" s="199">
        <f t="shared" si="1386"/>
        <v>18.361892391076754</v>
      </c>
      <c r="AN1715" s="197">
        <f t="shared" si="1388"/>
        <v>0</v>
      </c>
      <c r="AO1715" s="197">
        <f t="shared" si="1389"/>
        <v>0</v>
      </c>
      <c r="AP1715" s="197">
        <f t="shared" si="1390"/>
        <v>0</v>
      </c>
      <c r="AQ1715" s="197">
        <f t="shared" si="1391"/>
        <v>0</v>
      </c>
      <c r="AR1715" s="197" t="str">
        <f t="shared" si="1392"/>
        <v/>
      </c>
      <c r="AS1715" s="197" t="str">
        <f t="shared" si="1393"/>
        <v/>
      </c>
      <c r="AT1715" s="197" t="str">
        <f t="shared" si="1394"/>
        <v/>
      </c>
      <c r="AU1715" s="197" t="str">
        <f t="shared" si="1395"/>
        <v/>
      </c>
      <c r="AV1715" s="199">
        <f t="shared" ca="1" si="1387"/>
        <v>2.0972527964376511</v>
      </c>
      <c r="AX1715" s="162">
        <f t="shared" si="1350"/>
        <v>0</v>
      </c>
      <c r="AY1715" s="162">
        <f t="shared" si="1351"/>
        <v>0</v>
      </c>
      <c r="AZ1715" s="162">
        <f t="shared" si="1352"/>
        <v>0</v>
      </c>
      <c r="BA1715" s="162">
        <f t="shared" si="1353"/>
        <v>0</v>
      </c>
      <c r="BB1715" s="162" t="str">
        <f t="shared" si="1354"/>
        <v/>
      </c>
      <c r="BC1715" s="162" t="str">
        <f t="shared" si="1355"/>
        <v/>
      </c>
      <c r="BD1715" s="162" t="str">
        <f t="shared" si="1356"/>
        <v/>
      </c>
      <c r="BE1715" s="162" t="str">
        <f t="shared" si="1357"/>
        <v/>
      </c>
      <c r="BG1715" s="169">
        <f t="shared" si="1384"/>
        <v>42.059599057526789</v>
      </c>
      <c r="BH1715" s="169">
        <f t="shared" ca="1" si="1385"/>
        <v>2.1538748476968044</v>
      </c>
    </row>
    <row r="1716" spans="11:60" x14ac:dyDescent="0.25">
      <c r="K1716" s="199">
        <f t="shared" si="1358"/>
        <v>42.110985250633114</v>
      </c>
      <c r="L1716" s="201">
        <f t="shared" si="1359"/>
        <v>0.35317819673776185</v>
      </c>
      <c r="M1716" s="201">
        <f t="shared" si="1360"/>
        <v>0.35614850212034693</v>
      </c>
      <c r="N1716" s="201">
        <f t="shared" si="1361"/>
        <v>0.37435067860437599</v>
      </c>
      <c r="O1716" s="201">
        <f t="shared" si="1362"/>
        <v>0.35350451800915522</v>
      </c>
      <c r="P1716" s="201" t="str">
        <f t="shared" si="1363"/>
        <v/>
      </c>
      <c r="Q1716" s="201" t="str">
        <f t="shared" si="1364"/>
        <v/>
      </c>
      <c r="R1716" s="201" t="str">
        <f t="shared" si="1365"/>
        <v/>
      </c>
      <c r="S1716" s="201" t="str">
        <f t="shared" si="1366"/>
        <v/>
      </c>
      <c r="T1716" s="199">
        <f t="shared" si="1367"/>
        <v>0</v>
      </c>
      <c r="U1716" s="199">
        <f t="shared" si="1368"/>
        <v>0</v>
      </c>
      <c r="V1716" s="199">
        <f t="shared" si="1369"/>
        <v>0</v>
      </c>
      <c r="W1716" s="199">
        <f t="shared" si="1370"/>
        <v>0</v>
      </c>
      <c r="X1716" s="199" t="str">
        <f t="shared" si="1371"/>
        <v/>
      </c>
      <c r="Y1716" s="199" t="str">
        <f t="shared" si="1372"/>
        <v/>
      </c>
      <c r="Z1716" s="199" t="str">
        <f t="shared" si="1373"/>
        <v/>
      </c>
      <c r="AA1716" s="199" t="str">
        <f t="shared" si="1374"/>
        <v/>
      </c>
      <c r="AB1716" s="201">
        <f t="shared" ca="1" si="1375"/>
        <v>2.0281890348806226</v>
      </c>
      <c r="AD1716" s="162">
        <f t="shared" si="1376"/>
        <v>0</v>
      </c>
      <c r="AE1716" s="162">
        <f t="shared" si="1377"/>
        <v>0</v>
      </c>
      <c r="AF1716" s="162">
        <f t="shared" si="1378"/>
        <v>0</v>
      </c>
      <c r="AG1716" s="162">
        <f t="shared" si="1379"/>
        <v>0</v>
      </c>
      <c r="AH1716" s="162" t="str">
        <f t="shared" si="1380"/>
        <v/>
      </c>
      <c r="AI1716" s="162" t="str">
        <f t="shared" si="1381"/>
        <v/>
      </c>
      <c r="AJ1716" s="162" t="str">
        <f t="shared" si="1382"/>
        <v/>
      </c>
      <c r="AK1716" s="162" t="str">
        <f t="shared" si="1383"/>
        <v/>
      </c>
      <c r="AM1716" s="199">
        <f t="shared" si="1386"/>
        <v>18.373109185451266</v>
      </c>
      <c r="AN1716" s="197">
        <f t="shared" si="1388"/>
        <v>0</v>
      </c>
      <c r="AO1716" s="197">
        <f t="shared" si="1389"/>
        <v>0</v>
      </c>
      <c r="AP1716" s="197">
        <f t="shared" si="1390"/>
        <v>0</v>
      </c>
      <c r="AQ1716" s="197">
        <f t="shared" si="1391"/>
        <v>0</v>
      </c>
      <c r="AR1716" s="197" t="str">
        <f t="shared" si="1392"/>
        <v/>
      </c>
      <c r="AS1716" s="197" t="str">
        <f t="shared" si="1393"/>
        <v/>
      </c>
      <c r="AT1716" s="197" t="str">
        <f t="shared" si="1394"/>
        <v/>
      </c>
      <c r="AU1716" s="197" t="str">
        <f t="shared" si="1395"/>
        <v/>
      </c>
      <c r="AV1716" s="199">
        <f t="shared" ca="1" si="1387"/>
        <v>2.1931312642774339</v>
      </c>
      <c r="AX1716" s="162">
        <f t="shared" si="1350"/>
        <v>0</v>
      </c>
      <c r="AY1716" s="162">
        <f t="shared" si="1351"/>
        <v>0</v>
      </c>
      <c r="AZ1716" s="162">
        <f t="shared" si="1352"/>
        <v>0</v>
      </c>
      <c r="BA1716" s="162">
        <f t="shared" si="1353"/>
        <v>0</v>
      </c>
      <c r="BB1716" s="162" t="str">
        <f t="shared" si="1354"/>
        <v/>
      </c>
      <c r="BC1716" s="162" t="str">
        <f t="shared" si="1355"/>
        <v/>
      </c>
      <c r="BD1716" s="162" t="str">
        <f t="shared" si="1356"/>
        <v/>
      </c>
      <c r="BE1716" s="162" t="str">
        <f t="shared" si="1357"/>
        <v/>
      </c>
      <c r="BG1716" s="169">
        <f t="shared" si="1384"/>
        <v>42.085292154079951</v>
      </c>
      <c r="BH1716" s="169">
        <f t="shared" ca="1" si="1385"/>
        <v>2.059124128182575</v>
      </c>
    </row>
    <row r="1717" spans="11:60" x14ac:dyDescent="0.25">
      <c r="K1717" s="199">
        <f t="shared" si="1358"/>
        <v>42.136678347186276</v>
      </c>
      <c r="L1717" s="201">
        <f t="shared" si="1359"/>
        <v>0.35339368068940175</v>
      </c>
      <c r="M1717" s="201">
        <f t="shared" si="1360"/>
        <v>0.35636579833884624</v>
      </c>
      <c r="N1717" s="201">
        <f t="shared" si="1361"/>
        <v>0.37457908048271915</v>
      </c>
      <c r="O1717" s="201">
        <f t="shared" si="1362"/>
        <v>0.35372020105858115</v>
      </c>
      <c r="P1717" s="201" t="str">
        <f t="shared" si="1363"/>
        <v/>
      </c>
      <c r="Q1717" s="201" t="str">
        <f t="shared" si="1364"/>
        <v/>
      </c>
      <c r="R1717" s="201" t="str">
        <f t="shared" si="1365"/>
        <v/>
      </c>
      <c r="S1717" s="201" t="str">
        <f t="shared" si="1366"/>
        <v/>
      </c>
      <c r="T1717" s="199">
        <f t="shared" si="1367"/>
        <v>0</v>
      </c>
      <c r="U1717" s="199">
        <f t="shared" si="1368"/>
        <v>0</v>
      </c>
      <c r="V1717" s="199">
        <f t="shared" si="1369"/>
        <v>0</v>
      </c>
      <c r="W1717" s="199">
        <f t="shared" si="1370"/>
        <v>0</v>
      </c>
      <c r="X1717" s="199" t="str">
        <f t="shared" si="1371"/>
        <v/>
      </c>
      <c r="Y1717" s="199" t="str">
        <f t="shared" si="1372"/>
        <v/>
      </c>
      <c r="Z1717" s="199" t="str">
        <f t="shared" si="1373"/>
        <v/>
      </c>
      <c r="AA1717" s="199" t="str">
        <f t="shared" si="1374"/>
        <v/>
      </c>
      <c r="AB1717" s="201">
        <f t="shared" ca="1" si="1375"/>
        <v>2.1200510375039072</v>
      </c>
      <c r="AD1717" s="162">
        <f t="shared" si="1376"/>
        <v>0</v>
      </c>
      <c r="AE1717" s="162">
        <f t="shared" si="1377"/>
        <v>0</v>
      </c>
      <c r="AF1717" s="162">
        <f t="shared" si="1378"/>
        <v>0</v>
      </c>
      <c r="AG1717" s="162">
        <f t="shared" si="1379"/>
        <v>0</v>
      </c>
      <c r="AH1717" s="162" t="str">
        <f t="shared" si="1380"/>
        <v/>
      </c>
      <c r="AI1717" s="162" t="str">
        <f t="shared" si="1381"/>
        <v/>
      </c>
      <c r="AJ1717" s="162" t="str">
        <f t="shared" si="1382"/>
        <v/>
      </c>
      <c r="AK1717" s="162" t="str">
        <f t="shared" si="1383"/>
        <v/>
      </c>
      <c r="AM1717" s="199">
        <f t="shared" si="1386"/>
        <v>18.384325979825778</v>
      </c>
      <c r="AN1717" s="197">
        <f t="shared" si="1388"/>
        <v>0</v>
      </c>
      <c r="AO1717" s="197">
        <f t="shared" si="1389"/>
        <v>0</v>
      </c>
      <c r="AP1717" s="197">
        <f t="shared" si="1390"/>
        <v>0</v>
      </c>
      <c r="AQ1717" s="197">
        <f t="shared" si="1391"/>
        <v>0</v>
      </c>
      <c r="AR1717" s="197" t="str">
        <f t="shared" si="1392"/>
        <v/>
      </c>
      <c r="AS1717" s="197" t="str">
        <f t="shared" si="1393"/>
        <v/>
      </c>
      <c r="AT1717" s="197" t="str">
        <f t="shared" si="1394"/>
        <v/>
      </c>
      <c r="AU1717" s="197" t="str">
        <f t="shared" si="1395"/>
        <v/>
      </c>
      <c r="AV1717" s="199">
        <f t="shared" ca="1" si="1387"/>
        <v>2.0909069280227199</v>
      </c>
      <c r="AX1717" s="162">
        <f t="shared" si="1350"/>
        <v>0</v>
      </c>
      <c r="AY1717" s="162">
        <f t="shared" si="1351"/>
        <v>0</v>
      </c>
      <c r="AZ1717" s="162">
        <f t="shared" si="1352"/>
        <v>0</v>
      </c>
      <c r="BA1717" s="162">
        <f t="shared" si="1353"/>
        <v>0</v>
      </c>
      <c r="BB1717" s="162" t="str">
        <f t="shared" si="1354"/>
        <v/>
      </c>
      <c r="BC1717" s="162" t="str">
        <f t="shared" si="1355"/>
        <v/>
      </c>
      <c r="BD1717" s="162" t="str">
        <f t="shared" si="1356"/>
        <v/>
      </c>
      <c r="BE1717" s="162" t="str">
        <f t="shared" si="1357"/>
        <v/>
      </c>
      <c r="BG1717" s="169">
        <f t="shared" si="1384"/>
        <v>42.110985250633114</v>
      </c>
      <c r="BH1717" s="169">
        <f t="shared" ca="1" si="1385"/>
        <v>2.0281890348806226</v>
      </c>
    </row>
    <row r="1718" spans="11:60" x14ac:dyDescent="0.25">
      <c r="K1718" s="199">
        <f t="shared" si="1358"/>
        <v>42.162371443739438</v>
      </c>
      <c r="L1718" s="201">
        <f t="shared" si="1359"/>
        <v>0.35360916464104158</v>
      </c>
      <c r="M1718" s="201">
        <f t="shared" si="1360"/>
        <v>0.35658309455734555</v>
      </c>
      <c r="N1718" s="201">
        <f t="shared" si="1361"/>
        <v>0.37480748236106226</v>
      </c>
      <c r="O1718" s="201">
        <f t="shared" si="1362"/>
        <v>0.35393588410800714</v>
      </c>
      <c r="P1718" s="201" t="str">
        <f t="shared" si="1363"/>
        <v/>
      </c>
      <c r="Q1718" s="201" t="str">
        <f t="shared" si="1364"/>
        <v/>
      </c>
      <c r="R1718" s="201" t="str">
        <f t="shared" si="1365"/>
        <v/>
      </c>
      <c r="S1718" s="201" t="str">
        <f t="shared" si="1366"/>
        <v/>
      </c>
      <c r="T1718" s="199">
        <f t="shared" si="1367"/>
        <v>0</v>
      </c>
      <c r="U1718" s="199">
        <f t="shared" si="1368"/>
        <v>0</v>
      </c>
      <c r="V1718" s="199">
        <f t="shared" si="1369"/>
        <v>0</v>
      </c>
      <c r="W1718" s="199">
        <f t="shared" si="1370"/>
        <v>0</v>
      </c>
      <c r="X1718" s="199" t="str">
        <f t="shared" si="1371"/>
        <v/>
      </c>
      <c r="Y1718" s="199" t="str">
        <f t="shared" si="1372"/>
        <v/>
      </c>
      <c r="Z1718" s="199" t="str">
        <f t="shared" si="1373"/>
        <v/>
      </c>
      <c r="AA1718" s="199" t="str">
        <f t="shared" si="1374"/>
        <v/>
      </c>
      <c r="AB1718" s="201">
        <f t="shared" ca="1" si="1375"/>
        <v>2.1263712255988363</v>
      </c>
      <c r="AD1718" s="162">
        <f t="shared" si="1376"/>
        <v>0</v>
      </c>
      <c r="AE1718" s="162">
        <f t="shared" si="1377"/>
        <v>0</v>
      </c>
      <c r="AF1718" s="162">
        <f t="shared" si="1378"/>
        <v>0</v>
      </c>
      <c r="AG1718" s="162">
        <f t="shared" si="1379"/>
        <v>0</v>
      </c>
      <c r="AH1718" s="162" t="str">
        <f t="shared" si="1380"/>
        <v/>
      </c>
      <c r="AI1718" s="162" t="str">
        <f t="shared" si="1381"/>
        <v/>
      </c>
      <c r="AJ1718" s="162" t="str">
        <f t="shared" si="1382"/>
        <v/>
      </c>
      <c r="AK1718" s="162" t="str">
        <f t="shared" si="1383"/>
        <v/>
      </c>
      <c r="AM1718" s="199">
        <f t="shared" si="1386"/>
        <v>18.39554277420029</v>
      </c>
      <c r="AN1718" s="197">
        <f t="shared" si="1388"/>
        <v>0</v>
      </c>
      <c r="AO1718" s="197">
        <f t="shared" si="1389"/>
        <v>0</v>
      </c>
      <c r="AP1718" s="197">
        <f t="shared" si="1390"/>
        <v>0</v>
      </c>
      <c r="AQ1718" s="197">
        <f t="shared" si="1391"/>
        <v>0</v>
      </c>
      <c r="AR1718" s="197" t="str">
        <f t="shared" si="1392"/>
        <v/>
      </c>
      <c r="AS1718" s="197" t="str">
        <f t="shared" si="1393"/>
        <v/>
      </c>
      <c r="AT1718" s="197" t="str">
        <f t="shared" si="1394"/>
        <v/>
      </c>
      <c r="AU1718" s="197" t="str">
        <f t="shared" si="1395"/>
        <v/>
      </c>
      <c r="AV1718" s="199">
        <f t="shared" ca="1" si="1387"/>
        <v>2.1535265387303273</v>
      </c>
      <c r="AX1718" s="162">
        <f t="shared" ref="AX1718:AX1781" si="1396">IF(AN1718="","",($AM1719-$AM1718)*AN1718)</f>
        <v>0</v>
      </c>
      <c r="AY1718" s="162">
        <f t="shared" ref="AY1718:AY1781" si="1397">IF(AO1718="","",($AM1719-$AM1718)*AO1718)</f>
        <v>0</v>
      </c>
      <c r="AZ1718" s="162">
        <f t="shared" ref="AZ1718:AZ1781" si="1398">IF(AP1718="","",($AM1719-$AM1718)*AP1718)</f>
        <v>0</v>
      </c>
      <c r="BA1718" s="162">
        <f t="shared" ref="BA1718:BA1781" si="1399">IF(AQ1718="","",($AM1719-$AM1718)*AQ1718)</f>
        <v>0</v>
      </c>
      <c r="BB1718" s="162" t="str">
        <f t="shared" ref="BB1718:BB1781" si="1400">IF(AR1718="","",($AM1719-$AM1718)*AR1718)</f>
        <v/>
      </c>
      <c r="BC1718" s="162" t="str">
        <f t="shared" ref="BC1718:BC1781" si="1401">IF(AS1718="","",($AM1719-$AM1718)*AS1718)</f>
        <v/>
      </c>
      <c r="BD1718" s="162" t="str">
        <f t="shared" ref="BD1718:BD1781" si="1402">IF(AT1718="","",($AM1719-$AM1718)*AT1718)</f>
        <v/>
      </c>
      <c r="BE1718" s="162" t="str">
        <f t="shared" ref="BE1718:BE1781" si="1403">IF(AU1718="","",($AM1719-$AM1718)*AU1718)</f>
        <v/>
      </c>
      <c r="BG1718" s="169">
        <f t="shared" si="1384"/>
        <v>42.136678347186276</v>
      </c>
      <c r="BH1718" s="169">
        <f t="shared" ca="1" si="1385"/>
        <v>2.1200510375039072</v>
      </c>
    </row>
    <row r="1719" spans="11:60" x14ac:dyDescent="0.25">
      <c r="K1719" s="199">
        <f t="shared" si="1358"/>
        <v>42.188064540292601</v>
      </c>
      <c r="L1719" s="201">
        <f t="shared" si="1359"/>
        <v>0.35382464859268153</v>
      </c>
      <c r="M1719" s="201">
        <f t="shared" si="1360"/>
        <v>0.3568003907758448</v>
      </c>
      <c r="N1719" s="201">
        <f t="shared" si="1361"/>
        <v>0.37503588423940537</v>
      </c>
      <c r="O1719" s="201">
        <f t="shared" si="1362"/>
        <v>0.35415156715743312</v>
      </c>
      <c r="P1719" s="201" t="str">
        <f t="shared" si="1363"/>
        <v/>
      </c>
      <c r="Q1719" s="201" t="str">
        <f t="shared" si="1364"/>
        <v/>
      </c>
      <c r="R1719" s="201" t="str">
        <f t="shared" si="1365"/>
        <v/>
      </c>
      <c r="S1719" s="201" t="str">
        <f t="shared" si="1366"/>
        <v/>
      </c>
      <c r="T1719" s="199">
        <f t="shared" si="1367"/>
        <v>0</v>
      </c>
      <c r="U1719" s="199">
        <f t="shared" si="1368"/>
        <v>0</v>
      </c>
      <c r="V1719" s="199">
        <f t="shared" si="1369"/>
        <v>0</v>
      </c>
      <c r="W1719" s="199">
        <f t="shared" si="1370"/>
        <v>0</v>
      </c>
      <c r="X1719" s="199" t="str">
        <f t="shared" si="1371"/>
        <v/>
      </c>
      <c r="Y1719" s="199" t="str">
        <f t="shared" si="1372"/>
        <v/>
      </c>
      <c r="Z1719" s="199" t="str">
        <f t="shared" si="1373"/>
        <v/>
      </c>
      <c r="AA1719" s="199" t="str">
        <f t="shared" si="1374"/>
        <v/>
      </c>
      <c r="AB1719" s="201">
        <f t="shared" ca="1" si="1375"/>
        <v>2.0618229770088541</v>
      </c>
      <c r="AD1719" s="162">
        <f t="shared" si="1376"/>
        <v>0</v>
      </c>
      <c r="AE1719" s="162">
        <f t="shared" si="1377"/>
        <v>0</v>
      </c>
      <c r="AF1719" s="162">
        <f t="shared" si="1378"/>
        <v>0</v>
      </c>
      <c r="AG1719" s="162">
        <f t="shared" si="1379"/>
        <v>0</v>
      </c>
      <c r="AH1719" s="162" t="str">
        <f t="shared" si="1380"/>
        <v/>
      </c>
      <c r="AI1719" s="162" t="str">
        <f t="shared" si="1381"/>
        <v/>
      </c>
      <c r="AJ1719" s="162" t="str">
        <f t="shared" si="1382"/>
        <v/>
      </c>
      <c r="AK1719" s="162" t="str">
        <f t="shared" si="1383"/>
        <v/>
      </c>
      <c r="AM1719" s="199">
        <f t="shared" si="1386"/>
        <v>18.406759568574802</v>
      </c>
      <c r="AN1719" s="197">
        <f t="shared" si="1388"/>
        <v>0</v>
      </c>
      <c r="AO1719" s="197">
        <f t="shared" si="1389"/>
        <v>0</v>
      </c>
      <c r="AP1719" s="197">
        <f t="shared" si="1390"/>
        <v>0</v>
      </c>
      <c r="AQ1719" s="197">
        <f t="shared" si="1391"/>
        <v>0</v>
      </c>
      <c r="AR1719" s="197" t="str">
        <f t="shared" si="1392"/>
        <v/>
      </c>
      <c r="AS1719" s="197" t="str">
        <f t="shared" si="1393"/>
        <v/>
      </c>
      <c r="AT1719" s="197" t="str">
        <f t="shared" si="1394"/>
        <v/>
      </c>
      <c r="AU1719" s="197" t="str">
        <f t="shared" si="1395"/>
        <v/>
      </c>
      <c r="AV1719" s="199">
        <f t="shared" ca="1" si="1387"/>
        <v>2.0679856356139412</v>
      </c>
      <c r="AX1719" s="162">
        <f t="shared" si="1396"/>
        <v>0</v>
      </c>
      <c r="AY1719" s="162">
        <f t="shared" si="1397"/>
        <v>0</v>
      </c>
      <c r="AZ1719" s="162">
        <f t="shared" si="1398"/>
        <v>0</v>
      </c>
      <c r="BA1719" s="162">
        <f t="shared" si="1399"/>
        <v>0</v>
      </c>
      <c r="BB1719" s="162" t="str">
        <f t="shared" si="1400"/>
        <v/>
      </c>
      <c r="BC1719" s="162" t="str">
        <f t="shared" si="1401"/>
        <v/>
      </c>
      <c r="BD1719" s="162" t="str">
        <f t="shared" si="1402"/>
        <v/>
      </c>
      <c r="BE1719" s="162" t="str">
        <f t="shared" si="1403"/>
        <v/>
      </c>
      <c r="BG1719" s="169">
        <f t="shared" si="1384"/>
        <v>42.162371443739438</v>
      </c>
      <c r="BH1719" s="169">
        <f t="shared" ca="1" si="1385"/>
        <v>2.1263712255988363</v>
      </c>
    </row>
    <row r="1720" spans="11:60" x14ac:dyDescent="0.25">
      <c r="K1720" s="199">
        <f t="shared" si="1358"/>
        <v>42.213757636845763</v>
      </c>
      <c r="L1720" s="201">
        <f t="shared" si="1359"/>
        <v>0.35404013254432137</v>
      </c>
      <c r="M1720" s="201">
        <f t="shared" si="1360"/>
        <v>0.35701768699434411</v>
      </c>
      <c r="N1720" s="201">
        <f t="shared" si="1361"/>
        <v>0.37526428611774848</v>
      </c>
      <c r="O1720" s="201">
        <f t="shared" si="1362"/>
        <v>0.35436725020685905</v>
      </c>
      <c r="P1720" s="201" t="str">
        <f t="shared" si="1363"/>
        <v/>
      </c>
      <c r="Q1720" s="201" t="str">
        <f t="shared" si="1364"/>
        <v/>
      </c>
      <c r="R1720" s="201" t="str">
        <f t="shared" si="1365"/>
        <v/>
      </c>
      <c r="S1720" s="201" t="str">
        <f t="shared" si="1366"/>
        <v/>
      </c>
      <c r="T1720" s="199">
        <f t="shared" si="1367"/>
        <v>0</v>
      </c>
      <c r="U1720" s="199">
        <f t="shared" si="1368"/>
        <v>0</v>
      </c>
      <c r="V1720" s="199">
        <f t="shared" si="1369"/>
        <v>0</v>
      </c>
      <c r="W1720" s="199">
        <f t="shared" si="1370"/>
        <v>0</v>
      </c>
      <c r="X1720" s="199" t="str">
        <f t="shared" si="1371"/>
        <v/>
      </c>
      <c r="Y1720" s="199" t="str">
        <f t="shared" si="1372"/>
        <v/>
      </c>
      <c r="Z1720" s="199" t="str">
        <f t="shared" si="1373"/>
        <v/>
      </c>
      <c r="AA1720" s="199" t="str">
        <f t="shared" si="1374"/>
        <v/>
      </c>
      <c r="AB1720" s="201">
        <f t="shared" ca="1" si="1375"/>
        <v>2.0438043332698528</v>
      </c>
      <c r="AD1720" s="162">
        <f t="shared" si="1376"/>
        <v>0</v>
      </c>
      <c r="AE1720" s="162">
        <f t="shared" si="1377"/>
        <v>0</v>
      </c>
      <c r="AF1720" s="162">
        <f t="shared" si="1378"/>
        <v>0</v>
      </c>
      <c r="AG1720" s="162">
        <f t="shared" si="1379"/>
        <v>0</v>
      </c>
      <c r="AH1720" s="162" t="str">
        <f t="shared" si="1380"/>
        <v/>
      </c>
      <c r="AI1720" s="162" t="str">
        <f t="shared" si="1381"/>
        <v/>
      </c>
      <c r="AJ1720" s="162" t="str">
        <f t="shared" si="1382"/>
        <v/>
      </c>
      <c r="AK1720" s="162" t="str">
        <f t="shared" si="1383"/>
        <v/>
      </c>
      <c r="AM1720" s="199">
        <f t="shared" si="1386"/>
        <v>18.417976362949315</v>
      </c>
      <c r="AN1720" s="197">
        <f t="shared" si="1388"/>
        <v>0</v>
      </c>
      <c r="AO1720" s="197">
        <f t="shared" si="1389"/>
        <v>0</v>
      </c>
      <c r="AP1720" s="197">
        <f t="shared" si="1390"/>
        <v>0</v>
      </c>
      <c r="AQ1720" s="197">
        <f t="shared" si="1391"/>
        <v>0</v>
      </c>
      <c r="AR1720" s="197" t="str">
        <f t="shared" si="1392"/>
        <v/>
      </c>
      <c r="AS1720" s="197" t="str">
        <f t="shared" si="1393"/>
        <v/>
      </c>
      <c r="AT1720" s="197" t="str">
        <f t="shared" si="1394"/>
        <v/>
      </c>
      <c r="AU1720" s="197" t="str">
        <f t="shared" si="1395"/>
        <v/>
      </c>
      <c r="AV1720" s="199">
        <f t="shared" ca="1" si="1387"/>
        <v>2.1314383396283092</v>
      </c>
      <c r="AX1720" s="162">
        <f t="shared" si="1396"/>
        <v>0</v>
      </c>
      <c r="AY1720" s="162">
        <f t="shared" si="1397"/>
        <v>0</v>
      </c>
      <c r="AZ1720" s="162">
        <f t="shared" si="1398"/>
        <v>0</v>
      </c>
      <c r="BA1720" s="162">
        <f t="shared" si="1399"/>
        <v>0</v>
      </c>
      <c r="BB1720" s="162" t="str">
        <f t="shared" si="1400"/>
        <v/>
      </c>
      <c r="BC1720" s="162" t="str">
        <f t="shared" si="1401"/>
        <v/>
      </c>
      <c r="BD1720" s="162" t="str">
        <f t="shared" si="1402"/>
        <v/>
      </c>
      <c r="BE1720" s="162" t="str">
        <f t="shared" si="1403"/>
        <v/>
      </c>
      <c r="BG1720" s="169">
        <f t="shared" si="1384"/>
        <v>42.188064540292601</v>
      </c>
      <c r="BH1720" s="169">
        <f t="shared" ca="1" si="1385"/>
        <v>2.0618229770088541</v>
      </c>
    </row>
    <row r="1721" spans="11:60" x14ac:dyDescent="0.25">
      <c r="K1721" s="199">
        <f t="shared" si="1358"/>
        <v>42.239450733398925</v>
      </c>
      <c r="L1721" s="201">
        <f t="shared" si="1359"/>
        <v>0.35425561649596127</v>
      </c>
      <c r="M1721" s="201">
        <f t="shared" si="1360"/>
        <v>0.35723498321284342</v>
      </c>
      <c r="N1721" s="201">
        <f t="shared" si="1361"/>
        <v>0.37549268799609165</v>
      </c>
      <c r="O1721" s="201">
        <f t="shared" si="1362"/>
        <v>0.35458293325628504</v>
      </c>
      <c r="P1721" s="201" t="str">
        <f t="shared" si="1363"/>
        <v/>
      </c>
      <c r="Q1721" s="201" t="str">
        <f t="shared" si="1364"/>
        <v/>
      </c>
      <c r="R1721" s="201" t="str">
        <f t="shared" si="1365"/>
        <v/>
      </c>
      <c r="S1721" s="201" t="str">
        <f t="shared" si="1366"/>
        <v/>
      </c>
      <c r="T1721" s="199">
        <f t="shared" si="1367"/>
        <v>0</v>
      </c>
      <c r="U1721" s="199">
        <f t="shared" si="1368"/>
        <v>0</v>
      </c>
      <c r="V1721" s="199">
        <f t="shared" si="1369"/>
        <v>0</v>
      </c>
      <c r="W1721" s="199">
        <f t="shared" si="1370"/>
        <v>0</v>
      </c>
      <c r="X1721" s="199" t="str">
        <f t="shared" si="1371"/>
        <v/>
      </c>
      <c r="Y1721" s="199" t="str">
        <f t="shared" si="1372"/>
        <v/>
      </c>
      <c r="Z1721" s="199" t="str">
        <f t="shared" si="1373"/>
        <v/>
      </c>
      <c r="AA1721" s="199" t="str">
        <f t="shared" si="1374"/>
        <v/>
      </c>
      <c r="AB1721" s="201">
        <f t="shared" ca="1" si="1375"/>
        <v>2.0315707757319212</v>
      </c>
      <c r="AD1721" s="162">
        <f t="shared" si="1376"/>
        <v>0</v>
      </c>
      <c r="AE1721" s="162">
        <f t="shared" si="1377"/>
        <v>0</v>
      </c>
      <c r="AF1721" s="162">
        <f t="shared" si="1378"/>
        <v>0</v>
      </c>
      <c r="AG1721" s="162">
        <f t="shared" si="1379"/>
        <v>0</v>
      </c>
      <c r="AH1721" s="162" t="str">
        <f t="shared" si="1380"/>
        <v/>
      </c>
      <c r="AI1721" s="162" t="str">
        <f t="shared" si="1381"/>
        <v/>
      </c>
      <c r="AJ1721" s="162" t="str">
        <f t="shared" si="1382"/>
        <v/>
      </c>
      <c r="AK1721" s="162" t="str">
        <f t="shared" si="1383"/>
        <v/>
      </c>
      <c r="AM1721" s="199">
        <f t="shared" si="1386"/>
        <v>18.429193157323827</v>
      </c>
      <c r="AN1721" s="197">
        <f t="shared" si="1388"/>
        <v>0</v>
      </c>
      <c r="AO1721" s="197">
        <f t="shared" si="1389"/>
        <v>0</v>
      </c>
      <c r="AP1721" s="197">
        <f t="shared" si="1390"/>
        <v>0</v>
      </c>
      <c r="AQ1721" s="197">
        <f t="shared" si="1391"/>
        <v>0</v>
      </c>
      <c r="AR1721" s="197" t="str">
        <f t="shared" si="1392"/>
        <v/>
      </c>
      <c r="AS1721" s="197" t="str">
        <f t="shared" si="1393"/>
        <v/>
      </c>
      <c r="AT1721" s="197" t="str">
        <f t="shared" si="1394"/>
        <v/>
      </c>
      <c r="AU1721" s="197" t="str">
        <f t="shared" si="1395"/>
        <v/>
      </c>
      <c r="AV1721" s="199">
        <f t="shared" ca="1" si="1387"/>
        <v>2.0713572111488601</v>
      </c>
      <c r="AX1721" s="162">
        <f t="shared" si="1396"/>
        <v>0</v>
      </c>
      <c r="AY1721" s="162">
        <f t="shared" si="1397"/>
        <v>0</v>
      </c>
      <c r="AZ1721" s="162">
        <f t="shared" si="1398"/>
        <v>0</v>
      </c>
      <c r="BA1721" s="162">
        <f t="shared" si="1399"/>
        <v>0</v>
      </c>
      <c r="BB1721" s="162" t="str">
        <f t="shared" si="1400"/>
        <v/>
      </c>
      <c r="BC1721" s="162" t="str">
        <f t="shared" si="1401"/>
        <v/>
      </c>
      <c r="BD1721" s="162" t="str">
        <f t="shared" si="1402"/>
        <v/>
      </c>
      <c r="BE1721" s="162" t="str">
        <f t="shared" si="1403"/>
        <v/>
      </c>
      <c r="BG1721" s="169">
        <f t="shared" si="1384"/>
        <v>42.213757636845763</v>
      </c>
      <c r="BH1721" s="169">
        <f t="shared" ca="1" si="1385"/>
        <v>2.0438043332698528</v>
      </c>
    </row>
    <row r="1722" spans="11:60" x14ac:dyDescent="0.25">
      <c r="K1722" s="199">
        <f t="shared" si="1358"/>
        <v>42.265143829952088</v>
      </c>
      <c r="L1722" s="201">
        <f t="shared" si="1359"/>
        <v>0.35447110044760116</v>
      </c>
      <c r="M1722" s="201">
        <f t="shared" si="1360"/>
        <v>0.35745227943134272</v>
      </c>
      <c r="N1722" s="201">
        <f t="shared" si="1361"/>
        <v>0.37572108987443475</v>
      </c>
      <c r="O1722" s="201">
        <f t="shared" si="1362"/>
        <v>0.35479861630571097</v>
      </c>
      <c r="P1722" s="201" t="str">
        <f t="shared" si="1363"/>
        <v/>
      </c>
      <c r="Q1722" s="201" t="str">
        <f t="shared" si="1364"/>
        <v/>
      </c>
      <c r="R1722" s="201" t="str">
        <f t="shared" si="1365"/>
        <v/>
      </c>
      <c r="S1722" s="201" t="str">
        <f t="shared" si="1366"/>
        <v/>
      </c>
      <c r="T1722" s="199">
        <f t="shared" si="1367"/>
        <v>0</v>
      </c>
      <c r="U1722" s="199">
        <f t="shared" si="1368"/>
        <v>0</v>
      </c>
      <c r="V1722" s="199">
        <f t="shared" si="1369"/>
        <v>0</v>
      </c>
      <c r="W1722" s="199">
        <f t="shared" si="1370"/>
        <v>0</v>
      </c>
      <c r="X1722" s="199" t="str">
        <f t="shared" si="1371"/>
        <v/>
      </c>
      <c r="Y1722" s="199" t="str">
        <f t="shared" si="1372"/>
        <v/>
      </c>
      <c r="Z1722" s="199" t="str">
        <f t="shared" si="1373"/>
        <v/>
      </c>
      <c r="AA1722" s="199" t="str">
        <f t="shared" si="1374"/>
        <v/>
      </c>
      <c r="AB1722" s="201">
        <f t="shared" ca="1" si="1375"/>
        <v>2.1332444076775339</v>
      </c>
      <c r="AD1722" s="162">
        <f t="shared" si="1376"/>
        <v>0</v>
      </c>
      <c r="AE1722" s="162">
        <f t="shared" si="1377"/>
        <v>0</v>
      </c>
      <c r="AF1722" s="162">
        <f t="shared" si="1378"/>
        <v>0</v>
      </c>
      <c r="AG1722" s="162">
        <f t="shared" si="1379"/>
        <v>0</v>
      </c>
      <c r="AH1722" s="162" t="str">
        <f t="shared" si="1380"/>
        <v/>
      </c>
      <c r="AI1722" s="162" t="str">
        <f t="shared" si="1381"/>
        <v/>
      </c>
      <c r="AJ1722" s="162" t="str">
        <f t="shared" si="1382"/>
        <v/>
      </c>
      <c r="AK1722" s="162" t="str">
        <f t="shared" si="1383"/>
        <v/>
      </c>
      <c r="AM1722" s="199">
        <f t="shared" si="1386"/>
        <v>18.440409951698339</v>
      </c>
      <c r="AN1722" s="197">
        <f t="shared" si="1388"/>
        <v>0</v>
      </c>
      <c r="AO1722" s="197">
        <f t="shared" si="1389"/>
        <v>0</v>
      </c>
      <c r="AP1722" s="197">
        <f t="shared" si="1390"/>
        <v>0</v>
      </c>
      <c r="AQ1722" s="197">
        <f t="shared" si="1391"/>
        <v>0</v>
      </c>
      <c r="AR1722" s="197" t="str">
        <f t="shared" si="1392"/>
        <v/>
      </c>
      <c r="AS1722" s="197" t="str">
        <f t="shared" si="1393"/>
        <v/>
      </c>
      <c r="AT1722" s="197" t="str">
        <f t="shared" si="1394"/>
        <v/>
      </c>
      <c r="AU1722" s="197" t="str">
        <f t="shared" si="1395"/>
        <v/>
      </c>
      <c r="AV1722" s="199">
        <f t="shared" ca="1" si="1387"/>
        <v>2.1203735579444403</v>
      </c>
      <c r="AX1722" s="162">
        <f t="shared" si="1396"/>
        <v>0</v>
      </c>
      <c r="AY1722" s="162">
        <f t="shared" si="1397"/>
        <v>0</v>
      </c>
      <c r="AZ1722" s="162">
        <f t="shared" si="1398"/>
        <v>0</v>
      </c>
      <c r="BA1722" s="162">
        <f t="shared" si="1399"/>
        <v>0</v>
      </c>
      <c r="BB1722" s="162" t="str">
        <f t="shared" si="1400"/>
        <v/>
      </c>
      <c r="BC1722" s="162" t="str">
        <f t="shared" si="1401"/>
        <v/>
      </c>
      <c r="BD1722" s="162" t="str">
        <f t="shared" si="1402"/>
        <v/>
      </c>
      <c r="BE1722" s="162" t="str">
        <f t="shared" si="1403"/>
        <v/>
      </c>
      <c r="BG1722" s="169">
        <f t="shared" si="1384"/>
        <v>42.239450733398925</v>
      </c>
      <c r="BH1722" s="169">
        <f t="shared" ca="1" si="1385"/>
        <v>2.0315707757319212</v>
      </c>
    </row>
    <row r="1723" spans="11:60" x14ac:dyDescent="0.25">
      <c r="K1723" s="199">
        <f t="shared" si="1358"/>
        <v>42.29083692650525</v>
      </c>
      <c r="L1723" s="201">
        <f t="shared" si="1359"/>
        <v>0.354686584399241</v>
      </c>
      <c r="M1723" s="201">
        <f t="shared" si="1360"/>
        <v>0.35766957564984203</v>
      </c>
      <c r="N1723" s="201">
        <f t="shared" si="1361"/>
        <v>0.37594949175277786</v>
      </c>
      <c r="O1723" s="201">
        <f t="shared" si="1362"/>
        <v>0.35501429935513695</v>
      </c>
      <c r="P1723" s="201" t="str">
        <f t="shared" si="1363"/>
        <v/>
      </c>
      <c r="Q1723" s="201" t="str">
        <f t="shared" si="1364"/>
        <v/>
      </c>
      <c r="R1723" s="201" t="str">
        <f t="shared" si="1365"/>
        <v/>
      </c>
      <c r="S1723" s="201" t="str">
        <f t="shared" si="1366"/>
        <v/>
      </c>
      <c r="T1723" s="199">
        <f t="shared" si="1367"/>
        <v>0</v>
      </c>
      <c r="U1723" s="199">
        <f t="shared" si="1368"/>
        <v>0</v>
      </c>
      <c r="V1723" s="199">
        <f t="shared" si="1369"/>
        <v>0</v>
      </c>
      <c r="W1723" s="199">
        <f t="shared" si="1370"/>
        <v>0</v>
      </c>
      <c r="X1723" s="199" t="str">
        <f t="shared" si="1371"/>
        <v/>
      </c>
      <c r="Y1723" s="199" t="str">
        <f t="shared" si="1372"/>
        <v/>
      </c>
      <c r="Z1723" s="199" t="str">
        <f t="shared" si="1373"/>
        <v/>
      </c>
      <c r="AA1723" s="199" t="str">
        <f t="shared" si="1374"/>
        <v/>
      </c>
      <c r="AB1723" s="201">
        <f t="shared" ca="1" si="1375"/>
        <v>2.126316876999927</v>
      </c>
      <c r="AD1723" s="162">
        <f t="shared" si="1376"/>
        <v>0</v>
      </c>
      <c r="AE1723" s="162">
        <f t="shared" si="1377"/>
        <v>0</v>
      </c>
      <c r="AF1723" s="162">
        <f t="shared" si="1378"/>
        <v>0</v>
      </c>
      <c r="AG1723" s="162">
        <f t="shared" si="1379"/>
        <v>0</v>
      </c>
      <c r="AH1723" s="162" t="str">
        <f t="shared" si="1380"/>
        <v/>
      </c>
      <c r="AI1723" s="162" t="str">
        <f t="shared" si="1381"/>
        <v/>
      </c>
      <c r="AJ1723" s="162" t="str">
        <f t="shared" si="1382"/>
        <v/>
      </c>
      <c r="AK1723" s="162" t="str">
        <f t="shared" si="1383"/>
        <v/>
      </c>
      <c r="AM1723" s="199">
        <f t="shared" si="1386"/>
        <v>18.451626746072851</v>
      </c>
      <c r="AN1723" s="197">
        <f t="shared" si="1388"/>
        <v>0</v>
      </c>
      <c r="AO1723" s="197">
        <f t="shared" si="1389"/>
        <v>0</v>
      </c>
      <c r="AP1723" s="197">
        <f t="shared" si="1390"/>
        <v>0</v>
      </c>
      <c r="AQ1723" s="197">
        <f t="shared" si="1391"/>
        <v>0</v>
      </c>
      <c r="AR1723" s="197" t="str">
        <f t="shared" si="1392"/>
        <v/>
      </c>
      <c r="AS1723" s="197" t="str">
        <f t="shared" si="1393"/>
        <v/>
      </c>
      <c r="AT1723" s="197" t="str">
        <f t="shared" si="1394"/>
        <v/>
      </c>
      <c r="AU1723" s="197" t="str">
        <f t="shared" si="1395"/>
        <v/>
      </c>
      <c r="AV1723" s="199">
        <f t="shared" ca="1" si="1387"/>
        <v>2.1986579648086129</v>
      </c>
      <c r="AX1723" s="162">
        <f t="shared" si="1396"/>
        <v>0</v>
      </c>
      <c r="AY1723" s="162">
        <f t="shared" si="1397"/>
        <v>0</v>
      </c>
      <c r="AZ1723" s="162">
        <f t="shared" si="1398"/>
        <v>0</v>
      </c>
      <c r="BA1723" s="162">
        <f t="shared" si="1399"/>
        <v>0</v>
      </c>
      <c r="BB1723" s="162" t="str">
        <f t="shared" si="1400"/>
        <v/>
      </c>
      <c r="BC1723" s="162" t="str">
        <f t="shared" si="1401"/>
        <v/>
      </c>
      <c r="BD1723" s="162" t="str">
        <f t="shared" si="1402"/>
        <v/>
      </c>
      <c r="BE1723" s="162" t="str">
        <f t="shared" si="1403"/>
        <v/>
      </c>
      <c r="BG1723" s="169">
        <f t="shared" si="1384"/>
        <v>42.265143829952088</v>
      </c>
      <c r="BH1723" s="169">
        <f t="shared" ca="1" si="1385"/>
        <v>2.1332444076775339</v>
      </c>
    </row>
    <row r="1724" spans="11:60" x14ac:dyDescent="0.25">
      <c r="K1724" s="199">
        <f t="shared" si="1358"/>
        <v>42.316530023058412</v>
      </c>
      <c r="L1724" s="201">
        <f t="shared" si="1359"/>
        <v>0.35490206835088089</v>
      </c>
      <c r="M1724" s="201">
        <f t="shared" si="1360"/>
        <v>0.35788687186834128</v>
      </c>
      <c r="N1724" s="201">
        <f t="shared" si="1361"/>
        <v>0.37617789363112097</v>
      </c>
      <c r="O1724" s="201">
        <f t="shared" si="1362"/>
        <v>0.35522998240456294</v>
      </c>
      <c r="P1724" s="201" t="str">
        <f t="shared" si="1363"/>
        <v/>
      </c>
      <c r="Q1724" s="201" t="str">
        <f t="shared" si="1364"/>
        <v/>
      </c>
      <c r="R1724" s="201" t="str">
        <f t="shared" si="1365"/>
        <v/>
      </c>
      <c r="S1724" s="201" t="str">
        <f t="shared" si="1366"/>
        <v/>
      </c>
      <c r="T1724" s="199">
        <f t="shared" si="1367"/>
        <v>0</v>
      </c>
      <c r="U1724" s="199">
        <f t="shared" si="1368"/>
        <v>0</v>
      </c>
      <c r="V1724" s="199">
        <f t="shared" si="1369"/>
        <v>0</v>
      </c>
      <c r="W1724" s="199">
        <f t="shared" si="1370"/>
        <v>0</v>
      </c>
      <c r="X1724" s="199" t="str">
        <f t="shared" si="1371"/>
        <v/>
      </c>
      <c r="Y1724" s="199" t="str">
        <f t="shared" si="1372"/>
        <v/>
      </c>
      <c r="Z1724" s="199" t="str">
        <f t="shared" si="1373"/>
        <v/>
      </c>
      <c r="AA1724" s="199" t="str">
        <f t="shared" si="1374"/>
        <v/>
      </c>
      <c r="AB1724" s="201">
        <f t="shared" ca="1" si="1375"/>
        <v>2.093115900001572</v>
      </c>
      <c r="AD1724" s="162">
        <f t="shared" si="1376"/>
        <v>0</v>
      </c>
      <c r="AE1724" s="162">
        <f t="shared" si="1377"/>
        <v>0</v>
      </c>
      <c r="AF1724" s="162">
        <f t="shared" si="1378"/>
        <v>0</v>
      </c>
      <c r="AG1724" s="162">
        <f t="shared" si="1379"/>
        <v>0</v>
      </c>
      <c r="AH1724" s="162" t="str">
        <f t="shared" si="1380"/>
        <v/>
      </c>
      <c r="AI1724" s="162" t="str">
        <f t="shared" si="1381"/>
        <v/>
      </c>
      <c r="AJ1724" s="162" t="str">
        <f t="shared" si="1382"/>
        <v/>
      </c>
      <c r="AK1724" s="162" t="str">
        <f t="shared" si="1383"/>
        <v/>
      </c>
      <c r="AM1724" s="199">
        <f t="shared" si="1386"/>
        <v>18.462843540447363</v>
      </c>
      <c r="AN1724" s="197">
        <f t="shared" si="1388"/>
        <v>0</v>
      </c>
      <c r="AO1724" s="197">
        <f t="shared" si="1389"/>
        <v>0</v>
      </c>
      <c r="AP1724" s="197">
        <f t="shared" si="1390"/>
        <v>0</v>
      </c>
      <c r="AQ1724" s="197">
        <f t="shared" si="1391"/>
        <v>0</v>
      </c>
      <c r="AR1724" s="197" t="str">
        <f t="shared" si="1392"/>
        <v/>
      </c>
      <c r="AS1724" s="197" t="str">
        <f t="shared" si="1393"/>
        <v/>
      </c>
      <c r="AT1724" s="197" t="str">
        <f t="shared" si="1394"/>
        <v/>
      </c>
      <c r="AU1724" s="197" t="str">
        <f t="shared" si="1395"/>
        <v/>
      </c>
      <c r="AV1724" s="199">
        <f t="shared" ca="1" si="1387"/>
        <v>2.0922019049404366</v>
      </c>
      <c r="AX1724" s="162">
        <f t="shared" si="1396"/>
        <v>0</v>
      </c>
      <c r="AY1724" s="162">
        <f t="shared" si="1397"/>
        <v>0</v>
      </c>
      <c r="AZ1724" s="162">
        <f t="shared" si="1398"/>
        <v>0</v>
      </c>
      <c r="BA1724" s="162">
        <f t="shared" si="1399"/>
        <v>0</v>
      </c>
      <c r="BB1724" s="162" t="str">
        <f t="shared" si="1400"/>
        <v/>
      </c>
      <c r="BC1724" s="162" t="str">
        <f t="shared" si="1401"/>
        <v/>
      </c>
      <c r="BD1724" s="162" t="str">
        <f t="shared" si="1402"/>
        <v/>
      </c>
      <c r="BE1724" s="162" t="str">
        <f t="shared" si="1403"/>
        <v/>
      </c>
      <c r="BG1724" s="169">
        <f t="shared" si="1384"/>
        <v>42.29083692650525</v>
      </c>
      <c r="BH1724" s="169">
        <f t="shared" ca="1" si="1385"/>
        <v>2.126316876999927</v>
      </c>
    </row>
    <row r="1725" spans="11:60" x14ac:dyDescent="0.25">
      <c r="K1725" s="199">
        <f t="shared" si="1358"/>
        <v>42.342223119611575</v>
      </c>
      <c r="L1725" s="201">
        <f t="shared" si="1359"/>
        <v>0.35511755230252079</v>
      </c>
      <c r="M1725" s="201">
        <f t="shared" si="1360"/>
        <v>0.35810416808684065</v>
      </c>
      <c r="N1725" s="201">
        <f t="shared" si="1361"/>
        <v>0.37640629550946414</v>
      </c>
      <c r="O1725" s="201">
        <f t="shared" si="1362"/>
        <v>0.35544566545398892</v>
      </c>
      <c r="P1725" s="201" t="str">
        <f t="shared" si="1363"/>
        <v/>
      </c>
      <c r="Q1725" s="201" t="str">
        <f t="shared" si="1364"/>
        <v/>
      </c>
      <c r="R1725" s="201" t="str">
        <f t="shared" si="1365"/>
        <v/>
      </c>
      <c r="S1725" s="201" t="str">
        <f t="shared" si="1366"/>
        <v/>
      </c>
      <c r="T1725" s="199">
        <f t="shared" si="1367"/>
        <v>0</v>
      </c>
      <c r="U1725" s="199">
        <f t="shared" si="1368"/>
        <v>0</v>
      </c>
      <c r="V1725" s="199">
        <f t="shared" si="1369"/>
        <v>0</v>
      </c>
      <c r="W1725" s="199">
        <f t="shared" si="1370"/>
        <v>0</v>
      </c>
      <c r="X1725" s="199" t="str">
        <f t="shared" si="1371"/>
        <v/>
      </c>
      <c r="Y1725" s="199" t="str">
        <f t="shared" si="1372"/>
        <v/>
      </c>
      <c r="Z1725" s="199" t="str">
        <f t="shared" si="1373"/>
        <v/>
      </c>
      <c r="AA1725" s="199" t="str">
        <f t="shared" si="1374"/>
        <v/>
      </c>
      <c r="AB1725" s="201">
        <f t="shared" ca="1" si="1375"/>
        <v>2.0072849573468541</v>
      </c>
      <c r="AD1725" s="162">
        <f t="shared" si="1376"/>
        <v>0</v>
      </c>
      <c r="AE1725" s="162">
        <f t="shared" si="1377"/>
        <v>0</v>
      </c>
      <c r="AF1725" s="162">
        <f t="shared" si="1378"/>
        <v>0</v>
      </c>
      <c r="AG1725" s="162">
        <f t="shared" si="1379"/>
        <v>0</v>
      </c>
      <c r="AH1725" s="162" t="str">
        <f t="shared" si="1380"/>
        <v/>
      </c>
      <c r="AI1725" s="162" t="str">
        <f t="shared" si="1381"/>
        <v/>
      </c>
      <c r="AJ1725" s="162" t="str">
        <f t="shared" si="1382"/>
        <v/>
      </c>
      <c r="AK1725" s="162" t="str">
        <f t="shared" si="1383"/>
        <v/>
      </c>
      <c r="AM1725" s="199">
        <f t="shared" si="1386"/>
        <v>18.474060334821875</v>
      </c>
      <c r="AN1725" s="197">
        <f t="shared" si="1388"/>
        <v>0</v>
      </c>
      <c r="AO1725" s="197">
        <f t="shared" si="1389"/>
        <v>0</v>
      </c>
      <c r="AP1725" s="197">
        <f t="shared" si="1390"/>
        <v>0</v>
      </c>
      <c r="AQ1725" s="197">
        <f t="shared" si="1391"/>
        <v>0</v>
      </c>
      <c r="AR1725" s="197" t="str">
        <f t="shared" si="1392"/>
        <v/>
      </c>
      <c r="AS1725" s="197" t="str">
        <f t="shared" si="1393"/>
        <v/>
      </c>
      <c r="AT1725" s="197" t="str">
        <f t="shared" si="1394"/>
        <v/>
      </c>
      <c r="AU1725" s="197" t="str">
        <f t="shared" si="1395"/>
        <v/>
      </c>
      <c r="AV1725" s="199">
        <f t="shared" ca="1" si="1387"/>
        <v>2.2081242256310176</v>
      </c>
      <c r="AX1725" s="162">
        <f t="shared" si="1396"/>
        <v>0</v>
      </c>
      <c r="AY1725" s="162">
        <f t="shared" si="1397"/>
        <v>0</v>
      </c>
      <c r="AZ1725" s="162">
        <f t="shared" si="1398"/>
        <v>0</v>
      </c>
      <c r="BA1725" s="162">
        <f t="shared" si="1399"/>
        <v>0</v>
      </c>
      <c r="BB1725" s="162" t="str">
        <f t="shared" si="1400"/>
        <v/>
      </c>
      <c r="BC1725" s="162" t="str">
        <f t="shared" si="1401"/>
        <v/>
      </c>
      <c r="BD1725" s="162" t="str">
        <f t="shared" si="1402"/>
        <v/>
      </c>
      <c r="BE1725" s="162" t="str">
        <f t="shared" si="1403"/>
        <v/>
      </c>
      <c r="BG1725" s="169">
        <f t="shared" si="1384"/>
        <v>42.316530023058412</v>
      </c>
      <c r="BH1725" s="169">
        <f t="shared" ca="1" si="1385"/>
        <v>2.093115900001572</v>
      </c>
    </row>
    <row r="1726" spans="11:60" x14ac:dyDescent="0.25">
      <c r="K1726" s="199">
        <f t="shared" si="1358"/>
        <v>42.367916216164737</v>
      </c>
      <c r="L1726" s="201">
        <f t="shared" si="1359"/>
        <v>0.35533303625416063</v>
      </c>
      <c r="M1726" s="201">
        <f t="shared" si="1360"/>
        <v>0.3583214643053399</v>
      </c>
      <c r="N1726" s="201">
        <f t="shared" si="1361"/>
        <v>0.37663469738780725</v>
      </c>
      <c r="O1726" s="201">
        <f t="shared" si="1362"/>
        <v>0.35566134850341485</v>
      </c>
      <c r="P1726" s="201" t="str">
        <f t="shared" si="1363"/>
        <v/>
      </c>
      <c r="Q1726" s="201" t="str">
        <f t="shared" si="1364"/>
        <v/>
      </c>
      <c r="R1726" s="201" t="str">
        <f t="shared" si="1365"/>
        <v/>
      </c>
      <c r="S1726" s="201" t="str">
        <f t="shared" si="1366"/>
        <v/>
      </c>
      <c r="T1726" s="199">
        <f t="shared" si="1367"/>
        <v>0</v>
      </c>
      <c r="U1726" s="199">
        <f t="shared" si="1368"/>
        <v>0</v>
      </c>
      <c r="V1726" s="199">
        <f t="shared" si="1369"/>
        <v>0</v>
      </c>
      <c r="W1726" s="199">
        <f t="shared" si="1370"/>
        <v>0</v>
      </c>
      <c r="X1726" s="199" t="str">
        <f t="shared" si="1371"/>
        <v/>
      </c>
      <c r="Y1726" s="199" t="str">
        <f t="shared" si="1372"/>
        <v/>
      </c>
      <c r="Z1726" s="199" t="str">
        <f t="shared" si="1373"/>
        <v/>
      </c>
      <c r="AA1726" s="199" t="str">
        <f t="shared" si="1374"/>
        <v/>
      </c>
      <c r="AB1726" s="201">
        <f t="shared" ca="1" si="1375"/>
        <v>2.0872167254803728</v>
      </c>
      <c r="AD1726" s="162">
        <f t="shared" si="1376"/>
        <v>0</v>
      </c>
      <c r="AE1726" s="162">
        <f t="shared" si="1377"/>
        <v>0</v>
      </c>
      <c r="AF1726" s="162">
        <f t="shared" si="1378"/>
        <v>0</v>
      </c>
      <c r="AG1726" s="162">
        <f t="shared" si="1379"/>
        <v>0</v>
      </c>
      <c r="AH1726" s="162" t="str">
        <f t="shared" si="1380"/>
        <v/>
      </c>
      <c r="AI1726" s="162" t="str">
        <f t="shared" si="1381"/>
        <v/>
      </c>
      <c r="AJ1726" s="162" t="str">
        <f t="shared" si="1382"/>
        <v/>
      </c>
      <c r="AK1726" s="162" t="str">
        <f t="shared" si="1383"/>
        <v/>
      </c>
      <c r="AM1726" s="199">
        <f t="shared" si="1386"/>
        <v>18.485277129196387</v>
      </c>
      <c r="AN1726" s="197">
        <f t="shared" si="1388"/>
        <v>0</v>
      </c>
      <c r="AO1726" s="197">
        <f t="shared" si="1389"/>
        <v>0</v>
      </c>
      <c r="AP1726" s="197">
        <f t="shared" si="1390"/>
        <v>0</v>
      </c>
      <c r="AQ1726" s="197">
        <f t="shared" si="1391"/>
        <v>0</v>
      </c>
      <c r="AR1726" s="197" t="str">
        <f t="shared" si="1392"/>
        <v/>
      </c>
      <c r="AS1726" s="197" t="str">
        <f t="shared" si="1393"/>
        <v/>
      </c>
      <c r="AT1726" s="197" t="str">
        <f t="shared" si="1394"/>
        <v/>
      </c>
      <c r="AU1726" s="197" t="str">
        <f t="shared" si="1395"/>
        <v/>
      </c>
      <c r="AV1726" s="199">
        <f t="shared" ca="1" si="1387"/>
        <v>2.0660703481957898</v>
      </c>
      <c r="AX1726" s="162">
        <f t="shared" si="1396"/>
        <v>0</v>
      </c>
      <c r="AY1726" s="162">
        <f t="shared" si="1397"/>
        <v>0</v>
      </c>
      <c r="AZ1726" s="162">
        <f t="shared" si="1398"/>
        <v>0</v>
      </c>
      <c r="BA1726" s="162">
        <f t="shared" si="1399"/>
        <v>0</v>
      </c>
      <c r="BB1726" s="162" t="str">
        <f t="shared" si="1400"/>
        <v/>
      </c>
      <c r="BC1726" s="162" t="str">
        <f t="shared" si="1401"/>
        <v/>
      </c>
      <c r="BD1726" s="162" t="str">
        <f t="shared" si="1402"/>
        <v/>
      </c>
      <c r="BE1726" s="162" t="str">
        <f t="shared" si="1403"/>
        <v/>
      </c>
      <c r="BG1726" s="169">
        <f t="shared" si="1384"/>
        <v>42.342223119611575</v>
      </c>
      <c r="BH1726" s="169">
        <f t="shared" ca="1" si="1385"/>
        <v>2.0072849573468541</v>
      </c>
    </row>
    <row r="1727" spans="11:60" x14ac:dyDescent="0.25">
      <c r="K1727" s="199">
        <f t="shared" si="1358"/>
        <v>42.393609312717899</v>
      </c>
      <c r="L1727" s="201">
        <f t="shared" si="1359"/>
        <v>0.35554852020580052</v>
      </c>
      <c r="M1727" s="201">
        <f t="shared" si="1360"/>
        <v>0.35853876052383921</v>
      </c>
      <c r="N1727" s="201">
        <f t="shared" si="1361"/>
        <v>0.37686309926615036</v>
      </c>
      <c r="O1727" s="201">
        <f t="shared" si="1362"/>
        <v>0.35587703155284084</v>
      </c>
      <c r="P1727" s="201" t="str">
        <f t="shared" si="1363"/>
        <v/>
      </c>
      <c r="Q1727" s="201" t="str">
        <f t="shared" si="1364"/>
        <v/>
      </c>
      <c r="R1727" s="201" t="str">
        <f t="shared" si="1365"/>
        <v/>
      </c>
      <c r="S1727" s="201" t="str">
        <f t="shared" si="1366"/>
        <v/>
      </c>
      <c r="T1727" s="199">
        <f t="shared" si="1367"/>
        <v>0</v>
      </c>
      <c r="U1727" s="199">
        <f t="shared" si="1368"/>
        <v>0</v>
      </c>
      <c r="V1727" s="199">
        <f t="shared" si="1369"/>
        <v>0</v>
      </c>
      <c r="W1727" s="199">
        <f t="shared" si="1370"/>
        <v>0</v>
      </c>
      <c r="X1727" s="199" t="str">
        <f t="shared" si="1371"/>
        <v/>
      </c>
      <c r="Y1727" s="199" t="str">
        <f t="shared" si="1372"/>
        <v/>
      </c>
      <c r="Z1727" s="199" t="str">
        <f t="shared" si="1373"/>
        <v/>
      </c>
      <c r="AA1727" s="199" t="str">
        <f t="shared" si="1374"/>
        <v/>
      </c>
      <c r="AB1727" s="201">
        <f t="shared" ca="1" si="1375"/>
        <v>2.0005285327895974</v>
      </c>
      <c r="AD1727" s="162">
        <f t="shared" si="1376"/>
        <v>0</v>
      </c>
      <c r="AE1727" s="162">
        <f t="shared" si="1377"/>
        <v>0</v>
      </c>
      <c r="AF1727" s="162">
        <f t="shared" si="1378"/>
        <v>0</v>
      </c>
      <c r="AG1727" s="162">
        <f t="shared" si="1379"/>
        <v>0</v>
      </c>
      <c r="AH1727" s="162" t="str">
        <f t="shared" si="1380"/>
        <v/>
      </c>
      <c r="AI1727" s="162" t="str">
        <f t="shared" si="1381"/>
        <v/>
      </c>
      <c r="AJ1727" s="162" t="str">
        <f t="shared" si="1382"/>
        <v/>
      </c>
      <c r="AK1727" s="162" t="str">
        <f t="shared" si="1383"/>
        <v/>
      </c>
      <c r="AM1727" s="199">
        <f t="shared" si="1386"/>
        <v>18.496493923570899</v>
      </c>
      <c r="AN1727" s="197">
        <f t="shared" si="1388"/>
        <v>0</v>
      </c>
      <c r="AO1727" s="197">
        <f t="shared" si="1389"/>
        <v>0</v>
      </c>
      <c r="AP1727" s="197">
        <f t="shared" si="1390"/>
        <v>0</v>
      </c>
      <c r="AQ1727" s="197">
        <f t="shared" si="1391"/>
        <v>0</v>
      </c>
      <c r="AR1727" s="197" t="str">
        <f t="shared" si="1392"/>
        <v/>
      </c>
      <c r="AS1727" s="197" t="str">
        <f t="shared" si="1393"/>
        <v/>
      </c>
      <c r="AT1727" s="197" t="str">
        <f t="shared" si="1394"/>
        <v/>
      </c>
      <c r="AU1727" s="197" t="str">
        <f t="shared" si="1395"/>
        <v/>
      </c>
      <c r="AV1727" s="199">
        <f t="shared" ca="1" si="1387"/>
        <v>2.1526707998779324</v>
      </c>
      <c r="AX1727" s="162">
        <f t="shared" si="1396"/>
        <v>0</v>
      </c>
      <c r="AY1727" s="162">
        <f t="shared" si="1397"/>
        <v>0</v>
      </c>
      <c r="AZ1727" s="162">
        <f t="shared" si="1398"/>
        <v>0</v>
      </c>
      <c r="BA1727" s="162">
        <f t="shared" si="1399"/>
        <v>0</v>
      </c>
      <c r="BB1727" s="162" t="str">
        <f t="shared" si="1400"/>
        <v/>
      </c>
      <c r="BC1727" s="162" t="str">
        <f t="shared" si="1401"/>
        <v/>
      </c>
      <c r="BD1727" s="162" t="str">
        <f t="shared" si="1402"/>
        <v/>
      </c>
      <c r="BE1727" s="162" t="str">
        <f t="shared" si="1403"/>
        <v/>
      </c>
      <c r="BG1727" s="169">
        <f t="shared" si="1384"/>
        <v>42.367916216164737</v>
      </c>
      <c r="BH1727" s="169">
        <f t="shared" ca="1" si="1385"/>
        <v>2.0872167254803728</v>
      </c>
    </row>
    <row r="1728" spans="11:60" x14ac:dyDescent="0.25">
      <c r="K1728" s="199">
        <f t="shared" si="1358"/>
        <v>42.419302409271062</v>
      </c>
      <c r="L1728" s="201">
        <f t="shared" si="1359"/>
        <v>0.35576400415744042</v>
      </c>
      <c r="M1728" s="201">
        <f t="shared" si="1360"/>
        <v>0.35875605674233851</v>
      </c>
      <c r="N1728" s="201">
        <f t="shared" si="1361"/>
        <v>0.37709150114449347</v>
      </c>
      <c r="O1728" s="201">
        <f t="shared" si="1362"/>
        <v>0.35609271460226677</v>
      </c>
      <c r="P1728" s="201" t="str">
        <f t="shared" si="1363"/>
        <v/>
      </c>
      <c r="Q1728" s="201" t="str">
        <f t="shared" si="1364"/>
        <v/>
      </c>
      <c r="R1728" s="201" t="str">
        <f t="shared" si="1365"/>
        <v/>
      </c>
      <c r="S1728" s="201" t="str">
        <f t="shared" si="1366"/>
        <v/>
      </c>
      <c r="T1728" s="199">
        <f t="shared" si="1367"/>
        <v>0</v>
      </c>
      <c r="U1728" s="199">
        <f t="shared" si="1368"/>
        <v>0</v>
      </c>
      <c r="V1728" s="199">
        <f t="shared" si="1369"/>
        <v>0</v>
      </c>
      <c r="W1728" s="199">
        <f t="shared" si="1370"/>
        <v>0</v>
      </c>
      <c r="X1728" s="199" t="str">
        <f t="shared" si="1371"/>
        <v/>
      </c>
      <c r="Y1728" s="199" t="str">
        <f t="shared" si="1372"/>
        <v/>
      </c>
      <c r="Z1728" s="199" t="str">
        <f t="shared" si="1373"/>
        <v/>
      </c>
      <c r="AA1728" s="199" t="str">
        <f t="shared" si="1374"/>
        <v/>
      </c>
      <c r="AB1728" s="201">
        <f t="shared" ca="1" si="1375"/>
        <v>2.1436386691136278</v>
      </c>
      <c r="AD1728" s="162">
        <f t="shared" si="1376"/>
        <v>0</v>
      </c>
      <c r="AE1728" s="162">
        <f t="shared" si="1377"/>
        <v>0</v>
      </c>
      <c r="AF1728" s="162">
        <f t="shared" si="1378"/>
        <v>0</v>
      </c>
      <c r="AG1728" s="162">
        <f t="shared" si="1379"/>
        <v>0</v>
      </c>
      <c r="AH1728" s="162" t="str">
        <f t="shared" si="1380"/>
        <v/>
      </c>
      <c r="AI1728" s="162" t="str">
        <f t="shared" si="1381"/>
        <v/>
      </c>
      <c r="AJ1728" s="162" t="str">
        <f t="shared" si="1382"/>
        <v/>
      </c>
      <c r="AK1728" s="162" t="str">
        <f t="shared" si="1383"/>
        <v/>
      </c>
      <c r="AM1728" s="199">
        <f t="shared" si="1386"/>
        <v>18.507710717945411</v>
      </c>
      <c r="AN1728" s="197">
        <f t="shared" si="1388"/>
        <v>0</v>
      </c>
      <c r="AO1728" s="197">
        <f t="shared" si="1389"/>
        <v>0</v>
      </c>
      <c r="AP1728" s="197">
        <f t="shared" si="1390"/>
        <v>0</v>
      </c>
      <c r="AQ1728" s="197">
        <f t="shared" si="1391"/>
        <v>0</v>
      </c>
      <c r="AR1728" s="197" t="str">
        <f t="shared" si="1392"/>
        <v/>
      </c>
      <c r="AS1728" s="197" t="str">
        <f t="shared" si="1393"/>
        <v/>
      </c>
      <c r="AT1728" s="197" t="str">
        <f t="shared" si="1394"/>
        <v/>
      </c>
      <c r="AU1728" s="197" t="str">
        <f t="shared" si="1395"/>
        <v/>
      </c>
      <c r="AV1728" s="199">
        <f t="shared" ca="1" si="1387"/>
        <v>2.06802281826198</v>
      </c>
      <c r="AX1728" s="162">
        <f t="shared" si="1396"/>
        <v>0</v>
      </c>
      <c r="AY1728" s="162">
        <f t="shared" si="1397"/>
        <v>0</v>
      </c>
      <c r="AZ1728" s="162">
        <f t="shared" si="1398"/>
        <v>0</v>
      </c>
      <c r="BA1728" s="162">
        <f t="shared" si="1399"/>
        <v>0</v>
      </c>
      <c r="BB1728" s="162" t="str">
        <f t="shared" si="1400"/>
        <v/>
      </c>
      <c r="BC1728" s="162" t="str">
        <f t="shared" si="1401"/>
        <v/>
      </c>
      <c r="BD1728" s="162" t="str">
        <f t="shared" si="1402"/>
        <v/>
      </c>
      <c r="BE1728" s="162" t="str">
        <f t="shared" si="1403"/>
        <v/>
      </c>
      <c r="BG1728" s="169">
        <f t="shared" si="1384"/>
        <v>42.393609312717899</v>
      </c>
      <c r="BH1728" s="169">
        <f t="shared" ca="1" si="1385"/>
        <v>2.0005285327895974</v>
      </c>
    </row>
    <row r="1729" spans="11:60" x14ac:dyDescent="0.25">
      <c r="K1729" s="199">
        <f t="shared" si="1358"/>
        <v>42.444995505824224</v>
      </c>
      <c r="L1729" s="201">
        <f t="shared" si="1359"/>
        <v>0.35597948810908026</v>
      </c>
      <c r="M1729" s="201">
        <f t="shared" si="1360"/>
        <v>0.35897335296083777</v>
      </c>
      <c r="N1729" s="201">
        <f t="shared" si="1361"/>
        <v>0.37731990302283658</v>
      </c>
      <c r="O1729" s="201">
        <f t="shared" si="1362"/>
        <v>0.3563083976516927</v>
      </c>
      <c r="P1729" s="201" t="str">
        <f t="shared" si="1363"/>
        <v/>
      </c>
      <c r="Q1729" s="201" t="str">
        <f t="shared" si="1364"/>
        <v/>
      </c>
      <c r="R1729" s="201" t="str">
        <f t="shared" si="1365"/>
        <v/>
      </c>
      <c r="S1729" s="201" t="str">
        <f t="shared" si="1366"/>
        <v/>
      </c>
      <c r="T1729" s="199">
        <f t="shared" si="1367"/>
        <v>0</v>
      </c>
      <c r="U1729" s="199">
        <f t="shared" si="1368"/>
        <v>0</v>
      </c>
      <c r="V1729" s="199">
        <f t="shared" si="1369"/>
        <v>0</v>
      </c>
      <c r="W1729" s="199">
        <f t="shared" si="1370"/>
        <v>0</v>
      </c>
      <c r="X1729" s="199" t="str">
        <f t="shared" si="1371"/>
        <v/>
      </c>
      <c r="Y1729" s="199" t="str">
        <f t="shared" si="1372"/>
        <v/>
      </c>
      <c r="Z1729" s="199" t="str">
        <f t="shared" si="1373"/>
        <v/>
      </c>
      <c r="AA1729" s="199" t="str">
        <f t="shared" si="1374"/>
        <v/>
      </c>
      <c r="AB1729" s="201">
        <f t="shared" ca="1" si="1375"/>
        <v>2.0460623147601176</v>
      </c>
      <c r="AD1729" s="162">
        <f t="shared" si="1376"/>
        <v>0</v>
      </c>
      <c r="AE1729" s="162">
        <f t="shared" si="1377"/>
        <v>0</v>
      </c>
      <c r="AF1729" s="162">
        <f t="shared" si="1378"/>
        <v>0</v>
      </c>
      <c r="AG1729" s="162">
        <f t="shared" si="1379"/>
        <v>0</v>
      </c>
      <c r="AH1729" s="162" t="str">
        <f t="shared" si="1380"/>
        <v/>
      </c>
      <c r="AI1729" s="162" t="str">
        <f t="shared" si="1381"/>
        <v/>
      </c>
      <c r="AJ1729" s="162" t="str">
        <f t="shared" si="1382"/>
        <v/>
      </c>
      <c r="AK1729" s="162" t="str">
        <f t="shared" si="1383"/>
        <v/>
      </c>
      <c r="AM1729" s="199">
        <f t="shared" si="1386"/>
        <v>18.518927512319923</v>
      </c>
      <c r="AN1729" s="197">
        <f t="shared" si="1388"/>
        <v>0</v>
      </c>
      <c r="AO1729" s="197">
        <f t="shared" si="1389"/>
        <v>0</v>
      </c>
      <c r="AP1729" s="197">
        <f t="shared" si="1390"/>
        <v>0</v>
      </c>
      <c r="AQ1729" s="197">
        <f t="shared" si="1391"/>
        <v>0</v>
      </c>
      <c r="AR1729" s="197" t="str">
        <f t="shared" si="1392"/>
        <v/>
      </c>
      <c r="AS1729" s="197" t="str">
        <f t="shared" si="1393"/>
        <v/>
      </c>
      <c r="AT1729" s="197" t="str">
        <f t="shared" si="1394"/>
        <v/>
      </c>
      <c r="AU1729" s="197" t="str">
        <f t="shared" si="1395"/>
        <v/>
      </c>
      <c r="AV1729" s="199">
        <f t="shared" ca="1" si="1387"/>
        <v>2.179046321848515</v>
      </c>
      <c r="AX1729" s="162">
        <f t="shared" si="1396"/>
        <v>0</v>
      </c>
      <c r="AY1729" s="162">
        <f t="shared" si="1397"/>
        <v>0</v>
      </c>
      <c r="AZ1729" s="162">
        <f t="shared" si="1398"/>
        <v>0</v>
      </c>
      <c r="BA1729" s="162">
        <f t="shared" si="1399"/>
        <v>0</v>
      </c>
      <c r="BB1729" s="162" t="str">
        <f t="shared" si="1400"/>
        <v/>
      </c>
      <c r="BC1729" s="162" t="str">
        <f t="shared" si="1401"/>
        <v/>
      </c>
      <c r="BD1729" s="162" t="str">
        <f t="shared" si="1402"/>
        <v/>
      </c>
      <c r="BE1729" s="162" t="str">
        <f t="shared" si="1403"/>
        <v/>
      </c>
      <c r="BG1729" s="169">
        <f t="shared" si="1384"/>
        <v>42.419302409271062</v>
      </c>
      <c r="BH1729" s="169">
        <f t="shared" ca="1" si="1385"/>
        <v>2.1436386691136278</v>
      </c>
    </row>
    <row r="1730" spans="11:60" x14ac:dyDescent="0.25">
      <c r="K1730" s="199">
        <f t="shared" si="1358"/>
        <v>42.470688602377386</v>
      </c>
      <c r="L1730" s="201">
        <f t="shared" si="1359"/>
        <v>0.35619497206072015</v>
      </c>
      <c r="M1730" s="201">
        <f t="shared" si="1360"/>
        <v>0.35919064917933707</v>
      </c>
      <c r="N1730" s="201">
        <f t="shared" si="1361"/>
        <v>0.37754830490117969</v>
      </c>
      <c r="O1730" s="201">
        <f t="shared" si="1362"/>
        <v>0.35652408070111868</v>
      </c>
      <c r="P1730" s="201" t="str">
        <f t="shared" si="1363"/>
        <v/>
      </c>
      <c r="Q1730" s="201" t="str">
        <f t="shared" si="1364"/>
        <v/>
      </c>
      <c r="R1730" s="201" t="str">
        <f t="shared" si="1365"/>
        <v/>
      </c>
      <c r="S1730" s="201" t="str">
        <f t="shared" si="1366"/>
        <v/>
      </c>
      <c r="T1730" s="199">
        <f t="shared" si="1367"/>
        <v>0</v>
      </c>
      <c r="U1730" s="199">
        <f t="shared" si="1368"/>
        <v>0</v>
      </c>
      <c r="V1730" s="199">
        <f t="shared" si="1369"/>
        <v>0</v>
      </c>
      <c r="W1730" s="199">
        <f t="shared" si="1370"/>
        <v>0</v>
      </c>
      <c r="X1730" s="199" t="str">
        <f t="shared" si="1371"/>
        <v/>
      </c>
      <c r="Y1730" s="199" t="str">
        <f t="shared" si="1372"/>
        <v/>
      </c>
      <c r="Z1730" s="199" t="str">
        <f t="shared" si="1373"/>
        <v/>
      </c>
      <c r="AA1730" s="199" t="str">
        <f t="shared" si="1374"/>
        <v/>
      </c>
      <c r="AB1730" s="201">
        <f t="shared" ca="1" si="1375"/>
        <v>2.1545517293202607</v>
      </c>
      <c r="AD1730" s="162">
        <f t="shared" si="1376"/>
        <v>0</v>
      </c>
      <c r="AE1730" s="162">
        <f t="shared" si="1377"/>
        <v>0</v>
      </c>
      <c r="AF1730" s="162">
        <f t="shared" si="1378"/>
        <v>0</v>
      </c>
      <c r="AG1730" s="162">
        <f t="shared" si="1379"/>
        <v>0</v>
      </c>
      <c r="AH1730" s="162" t="str">
        <f t="shared" si="1380"/>
        <v/>
      </c>
      <c r="AI1730" s="162" t="str">
        <f t="shared" si="1381"/>
        <v/>
      </c>
      <c r="AJ1730" s="162" t="str">
        <f t="shared" si="1382"/>
        <v/>
      </c>
      <c r="AK1730" s="162" t="str">
        <f t="shared" si="1383"/>
        <v/>
      </c>
      <c r="AM1730" s="199">
        <f t="shared" si="1386"/>
        <v>18.530144306694435</v>
      </c>
      <c r="AN1730" s="197">
        <f t="shared" si="1388"/>
        <v>0</v>
      </c>
      <c r="AO1730" s="197">
        <f t="shared" si="1389"/>
        <v>0</v>
      </c>
      <c r="AP1730" s="197">
        <f t="shared" si="1390"/>
        <v>0</v>
      </c>
      <c r="AQ1730" s="197">
        <f t="shared" si="1391"/>
        <v>0</v>
      </c>
      <c r="AR1730" s="197" t="str">
        <f t="shared" si="1392"/>
        <v/>
      </c>
      <c r="AS1730" s="197" t="str">
        <f t="shared" si="1393"/>
        <v/>
      </c>
      <c r="AT1730" s="197" t="str">
        <f t="shared" si="1394"/>
        <v/>
      </c>
      <c r="AU1730" s="197" t="str">
        <f t="shared" si="1395"/>
        <v/>
      </c>
      <c r="AV1730" s="199">
        <f t="shared" ca="1" si="1387"/>
        <v>2.120703271449325</v>
      </c>
      <c r="AX1730" s="162">
        <f t="shared" si="1396"/>
        <v>0</v>
      </c>
      <c r="AY1730" s="162">
        <f t="shared" si="1397"/>
        <v>0</v>
      </c>
      <c r="AZ1730" s="162">
        <f t="shared" si="1398"/>
        <v>0</v>
      </c>
      <c r="BA1730" s="162">
        <f t="shared" si="1399"/>
        <v>0</v>
      </c>
      <c r="BB1730" s="162" t="str">
        <f t="shared" si="1400"/>
        <v/>
      </c>
      <c r="BC1730" s="162" t="str">
        <f t="shared" si="1401"/>
        <v/>
      </c>
      <c r="BD1730" s="162" t="str">
        <f t="shared" si="1402"/>
        <v/>
      </c>
      <c r="BE1730" s="162" t="str">
        <f t="shared" si="1403"/>
        <v/>
      </c>
      <c r="BG1730" s="169">
        <f t="shared" si="1384"/>
        <v>42.444995505824224</v>
      </c>
      <c r="BH1730" s="169">
        <f t="shared" ca="1" si="1385"/>
        <v>2.0460623147601176</v>
      </c>
    </row>
    <row r="1731" spans="11:60" x14ac:dyDescent="0.25">
      <c r="K1731" s="199">
        <f t="shared" si="1358"/>
        <v>42.496381698930549</v>
      </c>
      <c r="L1731" s="201">
        <f t="shared" si="1359"/>
        <v>0.35641045601236004</v>
      </c>
      <c r="M1731" s="201">
        <f t="shared" si="1360"/>
        <v>0.35940794539783638</v>
      </c>
      <c r="N1731" s="201">
        <f t="shared" si="1361"/>
        <v>0.3777767067795228</v>
      </c>
      <c r="O1731" s="201">
        <f t="shared" si="1362"/>
        <v>0.35673976375054467</v>
      </c>
      <c r="P1731" s="201" t="str">
        <f t="shared" si="1363"/>
        <v/>
      </c>
      <c r="Q1731" s="201" t="str">
        <f t="shared" si="1364"/>
        <v/>
      </c>
      <c r="R1731" s="201" t="str">
        <f t="shared" si="1365"/>
        <v/>
      </c>
      <c r="S1731" s="201" t="str">
        <f t="shared" si="1366"/>
        <v/>
      </c>
      <c r="T1731" s="199">
        <f t="shared" si="1367"/>
        <v>0</v>
      </c>
      <c r="U1731" s="199">
        <f t="shared" si="1368"/>
        <v>0</v>
      </c>
      <c r="V1731" s="199">
        <f t="shared" si="1369"/>
        <v>0</v>
      </c>
      <c r="W1731" s="199">
        <f t="shared" si="1370"/>
        <v>0</v>
      </c>
      <c r="X1731" s="199" t="str">
        <f t="shared" si="1371"/>
        <v/>
      </c>
      <c r="Y1731" s="199" t="str">
        <f t="shared" si="1372"/>
        <v/>
      </c>
      <c r="Z1731" s="199" t="str">
        <f t="shared" si="1373"/>
        <v/>
      </c>
      <c r="AA1731" s="199" t="str">
        <f t="shared" si="1374"/>
        <v/>
      </c>
      <c r="AB1731" s="201">
        <f t="shared" ca="1" si="1375"/>
        <v>2.0007927847795126</v>
      </c>
      <c r="AD1731" s="162">
        <f t="shared" si="1376"/>
        <v>0</v>
      </c>
      <c r="AE1731" s="162">
        <f t="shared" si="1377"/>
        <v>0</v>
      </c>
      <c r="AF1731" s="162">
        <f t="shared" si="1378"/>
        <v>0</v>
      </c>
      <c r="AG1731" s="162">
        <f t="shared" si="1379"/>
        <v>0</v>
      </c>
      <c r="AH1731" s="162" t="str">
        <f t="shared" si="1380"/>
        <v/>
      </c>
      <c r="AI1731" s="162" t="str">
        <f t="shared" si="1381"/>
        <v/>
      </c>
      <c r="AJ1731" s="162" t="str">
        <f t="shared" si="1382"/>
        <v/>
      </c>
      <c r="AK1731" s="162" t="str">
        <f t="shared" si="1383"/>
        <v/>
      </c>
      <c r="AM1731" s="199">
        <f t="shared" si="1386"/>
        <v>18.541361101068947</v>
      </c>
      <c r="AN1731" s="197">
        <f t="shared" si="1388"/>
        <v>0</v>
      </c>
      <c r="AO1731" s="197">
        <f t="shared" si="1389"/>
        <v>0</v>
      </c>
      <c r="AP1731" s="197">
        <f t="shared" si="1390"/>
        <v>0</v>
      </c>
      <c r="AQ1731" s="197">
        <f t="shared" si="1391"/>
        <v>0</v>
      </c>
      <c r="AR1731" s="197" t="str">
        <f t="shared" si="1392"/>
        <v/>
      </c>
      <c r="AS1731" s="197" t="str">
        <f t="shared" si="1393"/>
        <v/>
      </c>
      <c r="AT1731" s="197" t="str">
        <f t="shared" si="1394"/>
        <v/>
      </c>
      <c r="AU1731" s="197" t="str">
        <f t="shared" si="1395"/>
        <v/>
      </c>
      <c r="AV1731" s="199">
        <f t="shared" ca="1" si="1387"/>
        <v>2.1963292020217606</v>
      </c>
      <c r="AX1731" s="162">
        <f t="shared" si="1396"/>
        <v>0</v>
      </c>
      <c r="AY1731" s="162">
        <f t="shared" si="1397"/>
        <v>0</v>
      </c>
      <c r="AZ1731" s="162">
        <f t="shared" si="1398"/>
        <v>0</v>
      </c>
      <c r="BA1731" s="162">
        <f t="shared" si="1399"/>
        <v>0</v>
      </c>
      <c r="BB1731" s="162" t="str">
        <f t="shared" si="1400"/>
        <v/>
      </c>
      <c r="BC1731" s="162" t="str">
        <f t="shared" si="1401"/>
        <v/>
      </c>
      <c r="BD1731" s="162" t="str">
        <f t="shared" si="1402"/>
        <v/>
      </c>
      <c r="BE1731" s="162" t="str">
        <f t="shared" si="1403"/>
        <v/>
      </c>
      <c r="BG1731" s="169">
        <f t="shared" si="1384"/>
        <v>42.470688602377386</v>
      </c>
      <c r="BH1731" s="169">
        <f t="shared" ca="1" si="1385"/>
        <v>2.1545517293202607</v>
      </c>
    </row>
    <row r="1732" spans="11:60" x14ac:dyDescent="0.25">
      <c r="K1732" s="199">
        <f t="shared" si="1358"/>
        <v>42.522074795483711</v>
      </c>
      <c r="L1732" s="201">
        <f t="shared" si="1359"/>
        <v>0.35662593996399988</v>
      </c>
      <c r="M1732" s="201">
        <f t="shared" si="1360"/>
        <v>0.35962524161633569</v>
      </c>
      <c r="N1732" s="201">
        <f t="shared" si="1361"/>
        <v>0.37800510865786591</v>
      </c>
      <c r="O1732" s="201">
        <f t="shared" si="1362"/>
        <v>0.3569554467999706</v>
      </c>
      <c r="P1732" s="201" t="str">
        <f t="shared" si="1363"/>
        <v/>
      </c>
      <c r="Q1732" s="201" t="str">
        <f t="shared" si="1364"/>
        <v/>
      </c>
      <c r="R1732" s="201" t="str">
        <f t="shared" si="1365"/>
        <v/>
      </c>
      <c r="S1732" s="201" t="str">
        <f t="shared" si="1366"/>
        <v/>
      </c>
      <c r="T1732" s="199">
        <f t="shared" si="1367"/>
        <v>0</v>
      </c>
      <c r="U1732" s="199">
        <f t="shared" si="1368"/>
        <v>0</v>
      </c>
      <c r="V1732" s="199">
        <f t="shared" si="1369"/>
        <v>0</v>
      </c>
      <c r="W1732" s="199">
        <f t="shared" si="1370"/>
        <v>0</v>
      </c>
      <c r="X1732" s="199" t="str">
        <f t="shared" si="1371"/>
        <v/>
      </c>
      <c r="Y1732" s="199" t="str">
        <f t="shared" si="1372"/>
        <v/>
      </c>
      <c r="Z1732" s="199" t="str">
        <f t="shared" si="1373"/>
        <v/>
      </c>
      <c r="AA1732" s="199" t="str">
        <f t="shared" si="1374"/>
        <v/>
      </c>
      <c r="AB1732" s="201">
        <f t="shared" ca="1" si="1375"/>
        <v>2.0066558368963063</v>
      </c>
      <c r="AD1732" s="162">
        <f t="shared" si="1376"/>
        <v>0</v>
      </c>
      <c r="AE1732" s="162">
        <f t="shared" si="1377"/>
        <v>0</v>
      </c>
      <c r="AF1732" s="162">
        <f t="shared" si="1378"/>
        <v>0</v>
      </c>
      <c r="AG1732" s="162">
        <f t="shared" si="1379"/>
        <v>0</v>
      </c>
      <c r="AH1732" s="162" t="str">
        <f t="shared" si="1380"/>
        <v/>
      </c>
      <c r="AI1732" s="162" t="str">
        <f t="shared" si="1381"/>
        <v/>
      </c>
      <c r="AJ1732" s="162" t="str">
        <f t="shared" si="1382"/>
        <v/>
      </c>
      <c r="AK1732" s="162" t="str">
        <f t="shared" si="1383"/>
        <v/>
      </c>
      <c r="AM1732" s="199">
        <f t="shared" si="1386"/>
        <v>18.552577895443459</v>
      </c>
      <c r="AN1732" s="197">
        <f t="shared" si="1388"/>
        <v>0</v>
      </c>
      <c r="AO1732" s="197">
        <f t="shared" si="1389"/>
        <v>0</v>
      </c>
      <c r="AP1732" s="197">
        <f t="shared" si="1390"/>
        <v>0</v>
      </c>
      <c r="AQ1732" s="197">
        <f t="shared" si="1391"/>
        <v>0</v>
      </c>
      <c r="AR1732" s="197" t="str">
        <f t="shared" si="1392"/>
        <v/>
      </c>
      <c r="AS1732" s="197" t="str">
        <f t="shared" si="1393"/>
        <v/>
      </c>
      <c r="AT1732" s="197" t="str">
        <f t="shared" si="1394"/>
        <v/>
      </c>
      <c r="AU1732" s="197" t="str">
        <f t="shared" si="1395"/>
        <v/>
      </c>
      <c r="AV1732" s="199">
        <f t="shared" ca="1" si="1387"/>
        <v>2.0641689494192406</v>
      </c>
      <c r="AX1732" s="162">
        <f t="shared" si="1396"/>
        <v>0</v>
      </c>
      <c r="AY1732" s="162">
        <f t="shared" si="1397"/>
        <v>0</v>
      </c>
      <c r="AZ1732" s="162">
        <f t="shared" si="1398"/>
        <v>0</v>
      </c>
      <c r="BA1732" s="162">
        <f t="shared" si="1399"/>
        <v>0</v>
      </c>
      <c r="BB1732" s="162" t="str">
        <f t="shared" si="1400"/>
        <v/>
      </c>
      <c r="BC1732" s="162" t="str">
        <f t="shared" si="1401"/>
        <v/>
      </c>
      <c r="BD1732" s="162" t="str">
        <f t="shared" si="1402"/>
        <v/>
      </c>
      <c r="BE1732" s="162" t="str">
        <f t="shared" si="1403"/>
        <v/>
      </c>
      <c r="BG1732" s="169">
        <f t="shared" si="1384"/>
        <v>42.496381698930549</v>
      </c>
      <c r="BH1732" s="169">
        <f t="shared" ca="1" si="1385"/>
        <v>2.0007927847795126</v>
      </c>
    </row>
    <row r="1733" spans="11:60" x14ac:dyDescent="0.25">
      <c r="K1733" s="199">
        <f t="shared" si="1358"/>
        <v>42.547767892036873</v>
      </c>
      <c r="L1733" s="201">
        <f t="shared" si="1359"/>
        <v>0.35684142391563983</v>
      </c>
      <c r="M1733" s="201">
        <f t="shared" si="1360"/>
        <v>0.359842537834835</v>
      </c>
      <c r="N1733" s="201">
        <f t="shared" si="1361"/>
        <v>0.37823351053620907</v>
      </c>
      <c r="O1733" s="201">
        <f t="shared" si="1362"/>
        <v>0.35717112984939658</v>
      </c>
      <c r="P1733" s="201" t="str">
        <f t="shared" si="1363"/>
        <v/>
      </c>
      <c r="Q1733" s="201" t="str">
        <f t="shared" si="1364"/>
        <v/>
      </c>
      <c r="R1733" s="201" t="str">
        <f t="shared" si="1365"/>
        <v/>
      </c>
      <c r="S1733" s="201" t="str">
        <f t="shared" si="1366"/>
        <v/>
      </c>
      <c r="T1733" s="199">
        <f t="shared" si="1367"/>
        <v>0</v>
      </c>
      <c r="U1733" s="199">
        <f t="shared" si="1368"/>
        <v>0</v>
      </c>
      <c r="V1733" s="199">
        <f t="shared" si="1369"/>
        <v>0</v>
      </c>
      <c r="W1733" s="199">
        <f t="shared" si="1370"/>
        <v>0</v>
      </c>
      <c r="X1733" s="199" t="str">
        <f t="shared" si="1371"/>
        <v/>
      </c>
      <c r="Y1733" s="199" t="str">
        <f t="shared" si="1372"/>
        <v/>
      </c>
      <c r="Z1733" s="199" t="str">
        <f t="shared" si="1373"/>
        <v/>
      </c>
      <c r="AA1733" s="199" t="str">
        <f t="shared" si="1374"/>
        <v/>
      </c>
      <c r="AB1733" s="201">
        <f t="shared" ca="1" si="1375"/>
        <v>2.0245261549997173</v>
      </c>
      <c r="AD1733" s="162">
        <f t="shared" si="1376"/>
        <v>0</v>
      </c>
      <c r="AE1733" s="162">
        <f t="shared" si="1377"/>
        <v>0</v>
      </c>
      <c r="AF1733" s="162">
        <f t="shared" si="1378"/>
        <v>0</v>
      </c>
      <c r="AG1733" s="162">
        <f t="shared" si="1379"/>
        <v>0</v>
      </c>
      <c r="AH1733" s="162" t="str">
        <f t="shared" si="1380"/>
        <v/>
      </c>
      <c r="AI1733" s="162" t="str">
        <f t="shared" si="1381"/>
        <v/>
      </c>
      <c r="AJ1733" s="162" t="str">
        <f t="shared" si="1382"/>
        <v/>
      </c>
      <c r="AK1733" s="162" t="str">
        <f t="shared" si="1383"/>
        <v/>
      </c>
      <c r="AM1733" s="199">
        <f t="shared" si="1386"/>
        <v>18.563794689817971</v>
      </c>
      <c r="AN1733" s="197">
        <f t="shared" si="1388"/>
        <v>0</v>
      </c>
      <c r="AO1733" s="197">
        <f t="shared" si="1389"/>
        <v>0</v>
      </c>
      <c r="AP1733" s="197">
        <f t="shared" si="1390"/>
        <v>0</v>
      </c>
      <c r="AQ1733" s="197">
        <f t="shared" si="1391"/>
        <v>0</v>
      </c>
      <c r="AR1733" s="197" t="str">
        <f t="shared" si="1392"/>
        <v/>
      </c>
      <c r="AS1733" s="197" t="str">
        <f t="shared" si="1393"/>
        <v/>
      </c>
      <c r="AT1733" s="197" t="str">
        <f t="shared" si="1394"/>
        <v/>
      </c>
      <c r="AU1733" s="197" t="str">
        <f t="shared" si="1395"/>
        <v/>
      </c>
      <c r="AV1733" s="199">
        <f t="shared" ca="1" si="1387"/>
        <v>2.0426021998296964</v>
      </c>
      <c r="AX1733" s="162">
        <f t="shared" si="1396"/>
        <v>0</v>
      </c>
      <c r="AY1733" s="162">
        <f t="shared" si="1397"/>
        <v>0</v>
      </c>
      <c r="AZ1733" s="162">
        <f t="shared" si="1398"/>
        <v>0</v>
      </c>
      <c r="BA1733" s="162">
        <f t="shared" si="1399"/>
        <v>0</v>
      </c>
      <c r="BB1733" s="162" t="str">
        <f t="shared" si="1400"/>
        <v/>
      </c>
      <c r="BC1733" s="162" t="str">
        <f t="shared" si="1401"/>
        <v/>
      </c>
      <c r="BD1733" s="162" t="str">
        <f t="shared" si="1402"/>
        <v/>
      </c>
      <c r="BE1733" s="162" t="str">
        <f t="shared" si="1403"/>
        <v/>
      </c>
      <c r="BG1733" s="169">
        <f t="shared" si="1384"/>
        <v>42.522074795483711</v>
      </c>
      <c r="BH1733" s="169">
        <f t="shared" ca="1" si="1385"/>
        <v>2.0066558368963063</v>
      </c>
    </row>
    <row r="1734" spans="11:60" x14ac:dyDescent="0.25">
      <c r="K1734" s="199">
        <f t="shared" si="1358"/>
        <v>42.573460988590035</v>
      </c>
      <c r="L1734" s="201">
        <f t="shared" si="1359"/>
        <v>0.35705690786727967</v>
      </c>
      <c r="M1734" s="201">
        <f t="shared" si="1360"/>
        <v>0.36005983405333425</v>
      </c>
      <c r="N1734" s="201">
        <f t="shared" si="1361"/>
        <v>0.37846191241455218</v>
      </c>
      <c r="O1734" s="201">
        <f t="shared" si="1362"/>
        <v>0.35738681289882251</v>
      </c>
      <c r="P1734" s="201" t="str">
        <f t="shared" si="1363"/>
        <v/>
      </c>
      <c r="Q1734" s="201" t="str">
        <f t="shared" si="1364"/>
        <v/>
      </c>
      <c r="R1734" s="201" t="str">
        <f t="shared" si="1365"/>
        <v/>
      </c>
      <c r="S1734" s="201" t="str">
        <f t="shared" si="1366"/>
        <v/>
      </c>
      <c r="T1734" s="199">
        <f t="shared" si="1367"/>
        <v>0</v>
      </c>
      <c r="U1734" s="199">
        <f t="shared" si="1368"/>
        <v>0</v>
      </c>
      <c r="V1734" s="199">
        <f t="shared" si="1369"/>
        <v>0</v>
      </c>
      <c r="W1734" s="199">
        <f t="shared" si="1370"/>
        <v>0</v>
      </c>
      <c r="X1734" s="199" t="str">
        <f t="shared" si="1371"/>
        <v/>
      </c>
      <c r="Y1734" s="199" t="str">
        <f t="shared" si="1372"/>
        <v/>
      </c>
      <c r="Z1734" s="199" t="str">
        <f t="shared" si="1373"/>
        <v/>
      </c>
      <c r="AA1734" s="199" t="str">
        <f t="shared" si="1374"/>
        <v/>
      </c>
      <c r="AB1734" s="201">
        <f t="shared" ca="1" si="1375"/>
        <v>2.0428177632110387</v>
      </c>
      <c r="AD1734" s="162">
        <f t="shared" si="1376"/>
        <v>0</v>
      </c>
      <c r="AE1734" s="162">
        <f t="shared" si="1377"/>
        <v>0</v>
      </c>
      <c r="AF1734" s="162">
        <f t="shared" si="1378"/>
        <v>0</v>
      </c>
      <c r="AG1734" s="162">
        <f t="shared" si="1379"/>
        <v>0</v>
      </c>
      <c r="AH1734" s="162" t="str">
        <f t="shared" si="1380"/>
        <v/>
      </c>
      <c r="AI1734" s="162" t="str">
        <f t="shared" si="1381"/>
        <v/>
      </c>
      <c r="AJ1734" s="162" t="str">
        <f t="shared" si="1382"/>
        <v/>
      </c>
      <c r="AK1734" s="162" t="str">
        <f t="shared" si="1383"/>
        <v/>
      </c>
      <c r="AM1734" s="199">
        <f t="shared" si="1386"/>
        <v>18.575011484192483</v>
      </c>
      <c r="AN1734" s="197">
        <f t="shared" si="1388"/>
        <v>0</v>
      </c>
      <c r="AO1734" s="197">
        <f t="shared" si="1389"/>
        <v>0</v>
      </c>
      <c r="AP1734" s="197">
        <f t="shared" si="1390"/>
        <v>0</v>
      </c>
      <c r="AQ1734" s="197">
        <f t="shared" si="1391"/>
        <v>0</v>
      </c>
      <c r="AR1734" s="197" t="str">
        <f t="shared" si="1392"/>
        <v/>
      </c>
      <c r="AS1734" s="197" t="str">
        <f t="shared" si="1393"/>
        <v/>
      </c>
      <c r="AT1734" s="197" t="str">
        <f t="shared" si="1394"/>
        <v/>
      </c>
      <c r="AU1734" s="197" t="str">
        <f t="shared" si="1395"/>
        <v/>
      </c>
      <c r="AV1734" s="199">
        <f t="shared" ca="1" si="1387"/>
        <v>2.0620767341259461</v>
      </c>
      <c r="AX1734" s="162">
        <f t="shared" si="1396"/>
        <v>0</v>
      </c>
      <c r="AY1734" s="162">
        <f t="shared" si="1397"/>
        <v>0</v>
      </c>
      <c r="AZ1734" s="162">
        <f t="shared" si="1398"/>
        <v>0</v>
      </c>
      <c r="BA1734" s="162">
        <f t="shared" si="1399"/>
        <v>0</v>
      </c>
      <c r="BB1734" s="162" t="str">
        <f t="shared" si="1400"/>
        <v/>
      </c>
      <c r="BC1734" s="162" t="str">
        <f t="shared" si="1401"/>
        <v/>
      </c>
      <c r="BD1734" s="162" t="str">
        <f t="shared" si="1402"/>
        <v/>
      </c>
      <c r="BE1734" s="162" t="str">
        <f t="shared" si="1403"/>
        <v/>
      </c>
      <c r="BG1734" s="169">
        <f t="shared" si="1384"/>
        <v>42.547767892036873</v>
      </c>
      <c r="BH1734" s="169">
        <f t="shared" ca="1" si="1385"/>
        <v>2.0245261549997173</v>
      </c>
    </row>
    <row r="1735" spans="11:60" x14ac:dyDescent="0.25">
      <c r="K1735" s="199">
        <f t="shared" si="1358"/>
        <v>42.599154085143198</v>
      </c>
      <c r="L1735" s="201">
        <f t="shared" si="1359"/>
        <v>0.35727239181891957</v>
      </c>
      <c r="M1735" s="201">
        <f t="shared" si="1360"/>
        <v>0.36027713027183356</v>
      </c>
      <c r="N1735" s="201">
        <f t="shared" si="1361"/>
        <v>0.37869031429289535</v>
      </c>
      <c r="O1735" s="201">
        <f t="shared" si="1362"/>
        <v>0.35760249594824856</v>
      </c>
      <c r="P1735" s="201" t="str">
        <f t="shared" si="1363"/>
        <v/>
      </c>
      <c r="Q1735" s="201" t="str">
        <f t="shared" si="1364"/>
        <v/>
      </c>
      <c r="R1735" s="201" t="str">
        <f t="shared" si="1365"/>
        <v/>
      </c>
      <c r="S1735" s="201" t="str">
        <f t="shared" si="1366"/>
        <v/>
      </c>
      <c r="T1735" s="199">
        <f t="shared" si="1367"/>
        <v>0</v>
      </c>
      <c r="U1735" s="199">
        <f t="shared" si="1368"/>
        <v>0</v>
      </c>
      <c r="V1735" s="199">
        <f t="shared" si="1369"/>
        <v>0</v>
      </c>
      <c r="W1735" s="199">
        <f t="shared" si="1370"/>
        <v>0</v>
      </c>
      <c r="X1735" s="199" t="str">
        <f t="shared" si="1371"/>
        <v/>
      </c>
      <c r="Y1735" s="199" t="str">
        <f t="shared" si="1372"/>
        <v/>
      </c>
      <c r="Z1735" s="199" t="str">
        <f t="shared" si="1373"/>
        <v/>
      </c>
      <c r="AA1735" s="199" t="str">
        <f t="shared" si="1374"/>
        <v/>
      </c>
      <c r="AB1735" s="201">
        <f t="shared" ca="1" si="1375"/>
        <v>2.0043086331466355</v>
      </c>
      <c r="AD1735" s="162">
        <f t="shared" si="1376"/>
        <v>0</v>
      </c>
      <c r="AE1735" s="162">
        <f t="shared" si="1377"/>
        <v>0</v>
      </c>
      <c r="AF1735" s="162">
        <f t="shared" si="1378"/>
        <v>0</v>
      </c>
      <c r="AG1735" s="162">
        <f t="shared" si="1379"/>
        <v>0</v>
      </c>
      <c r="AH1735" s="162" t="str">
        <f t="shared" si="1380"/>
        <v/>
      </c>
      <c r="AI1735" s="162" t="str">
        <f t="shared" si="1381"/>
        <v/>
      </c>
      <c r="AJ1735" s="162" t="str">
        <f t="shared" si="1382"/>
        <v/>
      </c>
      <c r="AK1735" s="162" t="str">
        <f t="shared" si="1383"/>
        <v/>
      </c>
      <c r="AM1735" s="199">
        <f t="shared" si="1386"/>
        <v>18.586228278566995</v>
      </c>
      <c r="AN1735" s="197">
        <f t="shared" si="1388"/>
        <v>0</v>
      </c>
      <c r="AO1735" s="197">
        <f t="shared" si="1389"/>
        <v>0</v>
      </c>
      <c r="AP1735" s="197">
        <f t="shared" si="1390"/>
        <v>0</v>
      </c>
      <c r="AQ1735" s="197">
        <f t="shared" si="1391"/>
        <v>0</v>
      </c>
      <c r="AR1735" s="197" t="str">
        <f t="shared" si="1392"/>
        <v/>
      </c>
      <c r="AS1735" s="197" t="str">
        <f t="shared" si="1393"/>
        <v/>
      </c>
      <c r="AT1735" s="197" t="str">
        <f t="shared" si="1394"/>
        <v/>
      </c>
      <c r="AU1735" s="197" t="str">
        <f t="shared" si="1395"/>
        <v/>
      </c>
      <c r="AV1735" s="199">
        <f t="shared" ca="1" si="1387"/>
        <v>2.0557660563631557</v>
      </c>
      <c r="AX1735" s="162">
        <f t="shared" si="1396"/>
        <v>0</v>
      </c>
      <c r="AY1735" s="162">
        <f t="shared" si="1397"/>
        <v>0</v>
      </c>
      <c r="AZ1735" s="162">
        <f t="shared" si="1398"/>
        <v>0</v>
      </c>
      <c r="BA1735" s="162">
        <f t="shared" si="1399"/>
        <v>0</v>
      </c>
      <c r="BB1735" s="162" t="str">
        <f t="shared" si="1400"/>
        <v/>
      </c>
      <c r="BC1735" s="162" t="str">
        <f t="shared" si="1401"/>
        <v/>
      </c>
      <c r="BD1735" s="162" t="str">
        <f t="shared" si="1402"/>
        <v/>
      </c>
      <c r="BE1735" s="162" t="str">
        <f t="shared" si="1403"/>
        <v/>
      </c>
      <c r="BG1735" s="169">
        <f t="shared" si="1384"/>
        <v>42.573460988590035</v>
      </c>
      <c r="BH1735" s="169">
        <f t="shared" ca="1" si="1385"/>
        <v>2.0428177632110387</v>
      </c>
    </row>
    <row r="1736" spans="11:60" x14ac:dyDescent="0.25">
      <c r="K1736" s="199">
        <f t="shared" si="1358"/>
        <v>42.62484718169636</v>
      </c>
      <c r="L1736" s="201">
        <f t="shared" si="1359"/>
        <v>0.3574878757705594</v>
      </c>
      <c r="M1736" s="201">
        <f t="shared" si="1360"/>
        <v>0.36049442649033286</v>
      </c>
      <c r="N1736" s="201">
        <f t="shared" si="1361"/>
        <v>0.3789187161712384</v>
      </c>
      <c r="O1736" s="201">
        <f t="shared" si="1362"/>
        <v>0.35781817899767449</v>
      </c>
      <c r="P1736" s="201" t="str">
        <f t="shared" si="1363"/>
        <v/>
      </c>
      <c r="Q1736" s="201" t="str">
        <f t="shared" si="1364"/>
        <v/>
      </c>
      <c r="R1736" s="201" t="str">
        <f t="shared" si="1365"/>
        <v/>
      </c>
      <c r="S1736" s="201" t="str">
        <f t="shared" si="1366"/>
        <v/>
      </c>
      <c r="T1736" s="199">
        <f t="shared" si="1367"/>
        <v>0</v>
      </c>
      <c r="U1736" s="199">
        <f t="shared" si="1368"/>
        <v>0</v>
      </c>
      <c r="V1736" s="199">
        <f t="shared" si="1369"/>
        <v>0</v>
      </c>
      <c r="W1736" s="199">
        <f t="shared" si="1370"/>
        <v>0</v>
      </c>
      <c r="X1736" s="199" t="str">
        <f t="shared" si="1371"/>
        <v/>
      </c>
      <c r="Y1736" s="199" t="str">
        <f t="shared" si="1372"/>
        <v/>
      </c>
      <c r="Z1736" s="199" t="str">
        <f t="shared" si="1373"/>
        <v/>
      </c>
      <c r="AA1736" s="199" t="str">
        <f t="shared" si="1374"/>
        <v/>
      </c>
      <c r="AB1736" s="201">
        <f t="shared" ca="1" si="1375"/>
        <v>2.0915499552889254</v>
      </c>
      <c r="AD1736" s="162">
        <f t="shared" si="1376"/>
        <v>0</v>
      </c>
      <c r="AE1736" s="162">
        <f t="shared" si="1377"/>
        <v>0</v>
      </c>
      <c r="AF1736" s="162">
        <f t="shared" si="1378"/>
        <v>0</v>
      </c>
      <c r="AG1736" s="162">
        <f t="shared" si="1379"/>
        <v>0</v>
      </c>
      <c r="AH1736" s="162" t="str">
        <f t="shared" si="1380"/>
        <v/>
      </c>
      <c r="AI1736" s="162" t="str">
        <f t="shared" si="1381"/>
        <v/>
      </c>
      <c r="AJ1736" s="162" t="str">
        <f t="shared" si="1382"/>
        <v/>
      </c>
      <c r="AK1736" s="162" t="str">
        <f t="shared" si="1383"/>
        <v/>
      </c>
      <c r="AM1736" s="199">
        <f t="shared" si="1386"/>
        <v>18.597445072941508</v>
      </c>
      <c r="AN1736" s="197">
        <f t="shared" si="1388"/>
        <v>0</v>
      </c>
      <c r="AO1736" s="197">
        <f t="shared" si="1389"/>
        <v>0</v>
      </c>
      <c r="AP1736" s="197">
        <f t="shared" si="1390"/>
        <v>0</v>
      </c>
      <c r="AQ1736" s="197">
        <f t="shared" si="1391"/>
        <v>0</v>
      </c>
      <c r="AR1736" s="197" t="str">
        <f t="shared" si="1392"/>
        <v/>
      </c>
      <c r="AS1736" s="197" t="str">
        <f t="shared" si="1393"/>
        <v/>
      </c>
      <c r="AT1736" s="197" t="str">
        <f t="shared" si="1394"/>
        <v/>
      </c>
      <c r="AU1736" s="197" t="str">
        <f t="shared" si="1395"/>
        <v/>
      </c>
      <c r="AV1736" s="199">
        <f t="shared" ca="1" si="1387"/>
        <v>2.0969762955461633</v>
      </c>
      <c r="AX1736" s="162">
        <f t="shared" si="1396"/>
        <v>0</v>
      </c>
      <c r="AY1736" s="162">
        <f t="shared" si="1397"/>
        <v>0</v>
      </c>
      <c r="AZ1736" s="162">
        <f t="shared" si="1398"/>
        <v>0</v>
      </c>
      <c r="BA1736" s="162">
        <f t="shared" si="1399"/>
        <v>0</v>
      </c>
      <c r="BB1736" s="162" t="str">
        <f t="shared" si="1400"/>
        <v/>
      </c>
      <c r="BC1736" s="162" t="str">
        <f t="shared" si="1401"/>
        <v/>
      </c>
      <c r="BD1736" s="162" t="str">
        <f t="shared" si="1402"/>
        <v/>
      </c>
      <c r="BE1736" s="162" t="str">
        <f t="shared" si="1403"/>
        <v/>
      </c>
      <c r="BG1736" s="169">
        <f t="shared" si="1384"/>
        <v>42.599154085143198</v>
      </c>
      <c r="BH1736" s="169">
        <f t="shared" ca="1" si="1385"/>
        <v>2.0043086331466355</v>
      </c>
    </row>
    <row r="1737" spans="11:60" x14ac:dyDescent="0.25">
      <c r="K1737" s="199">
        <f t="shared" si="1358"/>
        <v>42.650540278249522</v>
      </c>
      <c r="L1737" s="201">
        <f t="shared" si="1359"/>
        <v>0.3577033597221993</v>
      </c>
      <c r="M1737" s="201">
        <f t="shared" si="1360"/>
        <v>0.36071172270883217</v>
      </c>
      <c r="N1737" s="201">
        <f t="shared" si="1361"/>
        <v>0.37914711804958157</v>
      </c>
      <c r="O1737" s="201">
        <f t="shared" si="1362"/>
        <v>0.35803386204710042</v>
      </c>
      <c r="P1737" s="201" t="str">
        <f t="shared" si="1363"/>
        <v/>
      </c>
      <c r="Q1737" s="201" t="str">
        <f t="shared" si="1364"/>
        <v/>
      </c>
      <c r="R1737" s="201" t="str">
        <f t="shared" si="1365"/>
        <v/>
      </c>
      <c r="S1737" s="201" t="str">
        <f t="shared" si="1366"/>
        <v/>
      </c>
      <c r="T1737" s="199">
        <f t="shared" si="1367"/>
        <v>0</v>
      </c>
      <c r="U1737" s="199">
        <f t="shared" si="1368"/>
        <v>0</v>
      </c>
      <c r="V1737" s="199">
        <f t="shared" si="1369"/>
        <v>0</v>
      </c>
      <c r="W1737" s="199">
        <f t="shared" si="1370"/>
        <v>0</v>
      </c>
      <c r="X1737" s="199" t="str">
        <f t="shared" si="1371"/>
        <v/>
      </c>
      <c r="Y1737" s="199" t="str">
        <f t="shared" si="1372"/>
        <v/>
      </c>
      <c r="Z1737" s="199" t="str">
        <f t="shared" si="1373"/>
        <v/>
      </c>
      <c r="AA1737" s="199" t="str">
        <f t="shared" si="1374"/>
        <v/>
      </c>
      <c r="AB1737" s="201">
        <f t="shared" ca="1" si="1375"/>
        <v>2.0618746674508901</v>
      </c>
      <c r="AD1737" s="162">
        <f t="shared" si="1376"/>
        <v>0</v>
      </c>
      <c r="AE1737" s="162">
        <f t="shared" si="1377"/>
        <v>0</v>
      </c>
      <c r="AF1737" s="162">
        <f t="shared" si="1378"/>
        <v>0</v>
      </c>
      <c r="AG1737" s="162">
        <f t="shared" si="1379"/>
        <v>0</v>
      </c>
      <c r="AH1737" s="162" t="str">
        <f t="shared" si="1380"/>
        <v/>
      </c>
      <c r="AI1737" s="162" t="str">
        <f t="shared" si="1381"/>
        <v/>
      </c>
      <c r="AJ1737" s="162" t="str">
        <f t="shared" si="1382"/>
        <v/>
      </c>
      <c r="AK1737" s="162" t="str">
        <f t="shared" si="1383"/>
        <v/>
      </c>
      <c r="AM1737" s="199">
        <f t="shared" si="1386"/>
        <v>18.60866186731602</v>
      </c>
      <c r="AN1737" s="197">
        <f t="shared" si="1388"/>
        <v>0</v>
      </c>
      <c r="AO1737" s="197">
        <f t="shared" si="1389"/>
        <v>0</v>
      </c>
      <c r="AP1737" s="197">
        <f t="shared" si="1390"/>
        <v>0</v>
      </c>
      <c r="AQ1737" s="197">
        <f t="shared" si="1391"/>
        <v>0</v>
      </c>
      <c r="AR1737" s="197" t="str">
        <f t="shared" si="1392"/>
        <v/>
      </c>
      <c r="AS1737" s="197" t="str">
        <f t="shared" si="1393"/>
        <v/>
      </c>
      <c r="AT1737" s="197" t="str">
        <f t="shared" si="1394"/>
        <v/>
      </c>
      <c r="AU1737" s="197" t="str">
        <f t="shared" si="1395"/>
        <v/>
      </c>
      <c r="AV1737" s="199">
        <f t="shared" ca="1" si="1387"/>
        <v>2.1906737215871113</v>
      </c>
      <c r="AX1737" s="162">
        <f t="shared" si="1396"/>
        <v>0</v>
      </c>
      <c r="AY1737" s="162">
        <f t="shared" si="1397"/>
        <v>0</v>
      </c>
      <c r="AZ1737" s="162">
        <f t="shared" si="1398"/>
        <v>0</v>
      </c>
      <c r="BA1737" s="162">
        <f t="shared" si="1399"/>
        <v>0</v>
      </c>
      <c r="BB1737" s="162" t="str">
        <f t="shared" si="1400"/>
        <v/>
      </c>
      <c r="BC1737" s="162" t="str">
        <f t="shared" si="1401"/>
        <v/>
      </c>
      <c r="BD1737" s="162" t="str">
        <f t="shared" si="1402"/>
        <v/>
      </c>
      <c r="BE1737" s="162" t="str">
        <f t="shared" si="1403"/>
        <v/>
      </c>
      <c r="BG1737" s="169">
        <f t="shared" si="1384"/>
        <v>42.62484718169636</v>
      </c>
      <c r="BH1737" s="169">
        <f t="shared" ca="1" si="1385"/>
        <v>2.0915499552889254</v>
      </c>
    </row>
    <row r="1738" spans="11:60" x14ac:dyDescent="0.25">
      <c r="K1738" s="199">
        <f t="shared" si="1358"/>
        <v>42.676233374802685</v>
      </c>
      <c r="L1738" s="201">
        <f t="shared" si="1359"/>
        <v>0.35791884367383919</v>
      </c>
      <c r="M1738" s="201">
        <f t="shared" si="1360"/>
        <v>0.36092901892733142</v>
      </c>
      <c r="N1738" s="201">
        <f t="shared" si="1361"/>
        <v>0.37937551992792468</v>
      </c>
      <c r="O1738" s="201">
        <f t="shared" si="1362"/>
        <v>0.3582495450965264</v>
      </c>
      <c r="P1738" s="201" t="str">
        <f t="shared" si="1363"/>
        <v/>
      </c>
      <c r="Q1738" s="201" t="str">
        <f t="shared" si="1364"/>
        <v/>
      </c>
      <c r="R1738" s="201" t="str">
        <f t="shared" si="1365"/>
        <v/>
      </c>
      <c r="S1738" s="201" t="str">
        <f t="shared" si="1366"/>
        <v/>
      </c>
      <c r="T1738" s="199">
        <f t="shared" si="1367"/>
        <v>0</v>
      </c>
      <c r="U1738" s="199">
        <f t="shared" si="1368"/>
        <v>0</v>
      </c>
      <c r="V1738" s="199">
        <f t="shared" si="1369"/>
        <v>0</v>
      </c>
      <c r="W1738" s="199">
        <f t="shared" si="1370"/>
        <v>0</v>
      </c>
      <c r="X1738" s="199" t="str">
        <f t="shared" si="1371"/>
        <v/>
      </c>
      <c r="Y1738" s="199" t="str">
        <f t="shared" si="1372"/>
        <v/>
      </c>
      <c r="Z1738" s="199" t="str">
        <f t="shared" si="1373"/>
        <v/>
      </c>
      <c r="AA1738" s="199" t="str">
        <f t="shared" si="1374"/>
        <v/>
      </c>
      <c r="AB1738" s="201">
        <f t="shared" ca="1" si="1375"/>
        <v>2.0626715087568277</v>
      </c>
      <c r="AD1738" s="162">
        <f t="shared" si="1376"/>
        <v>0</v>
      </c>
      <c r="AE1738" s="162">
        <f t="shared" si="1377"/>
        <v>0</v>
      </c>
      <c r="AF1738" s="162">
        <f t="shared" si="1378"/>
        <v>0</v>
      </c>
      <c r="AG1738" s="162">
        <f t="shared" si="1379"/>
        <v>0</v>
      </c>
      <c r="AH1738" s="162" t="str">
        <f t="shared" si="1380"/>
        <v/>
      </c>
      <c r="AI1738" s="162" t="str">
        <f t="shared" si="1381"/>
        <v/>
      </c>
      <c r="AJ1738" s="162" t="str">
        <f t="shared" si="1382"/>
        <v/>
      </c>
      <c r="AK1738" s="162" t="str">
        <f t="shared" si="1383"/>
        <v/>
      </c>
      <c r="AM1738" s="199">
        <f t="shared" si="1386"/>
        <v>18.619878661690532</v>
      </c>
      <c r="AN1738" s="197">
        <f t="shared" si="1388"/>
        <v>0</v>
      </c>
      <c r="AO1738" s="197">
        <f t="shared" si="1389"/>
        <v>0</v>
      </c>
      <c r="AP1738" s="197">
        <f t="shared" si="1390"/>
        <v>0</v>
      </c>
      <c r="AQ1738" s="197">
        <f t="shared" si="1391"/>
        <v>0</v>
      </c>
      <c r="AR1738" s="197" t="str">
        <f t="shared" si="1392"/>
        <v/>
      </c>
      <c r="AS1738" s="197" t="str">
        <f t="shared" si="1393"/>
        <v/>
      </c>
      <c r="AT1738" s="197" t="str">
        <f t="shared" si="1394"/>
        <v/>
      </c>
      <c r="AU1738" s="197" t="str">
        <f t="shared" si="1395"/>
        <v/>
      </c>
      <c r="AV1738" s="199">
        <f t="shared" ca="1" si="1387"/>
        <v>2.0725893872869081</v>
      </c>
      <c r="AX1738" s="162">
        <f t="shared" si="1396"/>
        <v>0</v>
      </c>
      <c r="AY1738" s="162">
        <f t="shared" si="1397"/>
        <v>0</v>
      </c>
      <c r="AZ1738" s="162">
        <f t="shared" si="1398"/>
        <v>0</v>
      </c>
      <c r="BA1738" s="162">
        <f t="shared" si="1399"/>
        <v>0</v>
      </c>
      <c r="BB1738" s="162" t="str">
        <f t="shared" si="1400"/>
        <v/>
      </c>
      <c r="BC1738" s="162" t="str">
        <f t="shared" si="1401"/>
        <v/>
      </c>
      <c r="BD1738" s="162" t="str">
        <f t="shared" si="1402"/>
        <v/>
      </c>
      <c r="BE1738" s="162" t="str">
        <f t="shared" si="1403"/>
        <v/>
      </c>
      <c r="BG1738" s="169">
        <f t="shared" si="1384"/>
        <v>42.650540278249522</v>
      </c>
      <c r="BH1738" s="169">
        <f t="shared" ca="1" si="1385"/>
        <v>2.0618746674508901</v>
      </c>
    </row>
    <row r="1739" spans="11:60" x14ac:dyDescent="0.25">
      <c r="K1739" s="199">
        <f t="shared" si="1358"/>
        <v>42.701926471355847</v>
      </c>
      <c r="L1739" s="201">
        <f t="shared" si="1359"/>
        <v>0.35813432762547909</v>
      </c>
      <c r="M1739" s="201">
        <f t="shared" si="1360"/>
        <v>0.36114631514583079</v>
      </c>
      <c r="N1739" s="201">
        <f t="shared" si="1361"/>
        <v>0.37960392180626779</v>
      </c>
      <c r="O1739" s="201">
        <f t="shared" si="1362"/>
        <v>0.35846522814595239</v>
      </c>
      <c r="P1739" s="201" t="str">
        <f t="shared" si="1363"/>
        <v/>
      </c>
      <c r="Q1739" s="201" t="str">
        <f t="shared" si="1364"/>
        <v/>
      </c>
      <c r="R1739" s="201" t="str">
        <f t="shared" si="1365"/>
        <v/>
      </c>
      <c r="S1739" s="201" t="str">
        <f t="shared" si="1366"/>
        <v/>
      </c>
      <c r="T1739" s="199">
        <f t="shared" si="1367"/>
        <v>0</v>
      </c>
      <c r="U1739" s="199">
        <f t="shared" si="1368"/>
        <v>0</v>
      </c>
      <c r="V1739" s="199">
        <f t="shared" si="1369"/>
        <v>0</v>
      </c>
      <c r="W1739" s="199">
        <f t="shared" si="1370"/>
        <v>0</v>
      </c>
      <c r="X1739" s="199" t="str">
        <f t="shared" si="1371"/>
        <v/>
      </c>
      <c r="Y1739" s="199" t="str">
        <f t="shared" si="1372"/>
        <v/>
      </c>
      <c r="Z1739" s="199" t="str">
        <f t="shared" si="1373"/>
        <v/>
      </c>
      <c r="AA1739" s="199" t="str">
        <f t="shared" si="1374"/>
        <v/>
      </c>
      <c r="AB1739" s="201">
        <f t="shared" ca="1" si="1375"/>
        <v>2.0173000924859967</v>
      </c>
      <c r="AD1739" s="162">
        <f t="shared" si="1376"/>
        <v>0</v>
      </c>
      <c r="AE1739" s="162">
        <f t="shared" si="1377"/>
        <v>0</v>
      </c>
      <c r="AF1739" s="162">
        <f t="shared" si="1378"/>
        <v>0</v>
      </c>
      <c r="AG1739" s="162">
        <f t="shared" si="1379"/>
        <v>0</v>
      </c>
      <c r="AH1739" s="162" t="str">
        <f t="shared" si="1380"/>
        <v/>
      </c>
      <c r="AI1739" s="162" t="str">
        <f t="shared" si="1381"/>
        <v/>
      </c>
      <c r="AJ1739" s="162" t="str">
        <f t="shared" si="1382"/>
        <v/>
      </c>
      <c r="AK1739" s="162" t="str">
        <f t="shared" si="1383"/>
        <v/>
      </c>
      <c r="AM1739" s="199">
        <f t="shared" si="1386"/>
        <v>18.631095456065044</v>
      </c>
      <c r="AN1739" s="197">
        <f t="shared" si="1388"/>
        <v>0</v>
      </c>
      <c r="AO1739" s="197">
        <f t="shared" si="1389"/>
        <v>0</v>
      </c>
      <c r="AP1739" s="197">
        <f t="shared" si="1390"/>
        <v>0</v>
      </c>
      <c r="AQ1739" s="197">
        <f t="shared" si="1391"/>
        <v>0</v>
      </c>
      <c r="AR1739" s="197" t="str">
        <f t="shared" si="1392"/>
        <v/>
      </c>
      <c r="AS1739" s="197" t="str">
        <f t="shared" si="1393"/>
        <v/>
      </c>
      <c r="AT1739" s="197" t="str">
        <f t="shared" si="1394"/>
        <v/>
      </c>
      <c r="AU1739" s="197" t="str">
        <f t="shared" si="1395"/>
        <v/>
      </c>
      <c r="AV1739" s="199">
        <f t="shared" ca="1" si="1387"/>
        <v>2.1743958486140422</v>
      </c>
      <c r="AX1739" s="162">
        <f t="shared" si="1396"/>
        <v>0</v>
      </c>
      <c r="AY1739" s="162">
        <f t="shared" si="1397"/>
        <v>0</v>
      </c>
      <c r="AZ1739" s="162">
        <f t="shared" si="1398"/>
        <v>0</v>
      </c>
      <c r="BA1739" s="162">
        <f t="shared" si="1399"/>
        <v>0</v>
      </c>
      <c r="BB1739" s="162" t="str">
        <f t="shared" si="1400"/>
        <v/>
      </c>
      <c r="BC1739" s="162" t="str">
        <f t="shared" si="1401"/>
        <v/>
      </c>
      <c r="BD1739" s="162" t="str">
        <f t="shared" si="1402"/>
        <v/>
      </c>
      <c r="BE1739" s="162" t="str">
        <f t="shared" si="1403"/>
        <v/>
      </c>
      <c r="BG1739" s="169">
        <f t="shared" si="1384"/>
        <v>42.676233374802685</v>
      </c>
      <c r="BH1739" s="169">
        <f t="shared" ca="1" si="1385"/>
        <v>2.0626715087568277</v>
      </c>
    </row>
    <row r="1740" spans="11:60" x14ac:dyDescent="0.25">
      <c r="K1740" s="199">
        <f t="shared" si="1358"/>
        <v>42.727619567909009</v>
      </c>
      <c r="L1740" s="201">
        <f t="shared" si="1359"/>
        <v>0.35834981157711893</v>
      </c>
      <c r="M1740" s="201">
        <f t="shared" si="1360"/>
        <v>0.36136361136433004</v>
      </c>
      <c r="N1740" s="201">
        <f t="shared" si="1361"/>
        <v>0.37983232368461095</v>
      </c>
      <c r="O1740" s="201">
        <f t="shared" si="1362"/>
        <v>0.35868091119537832</v>
      </c>
      <c r="P1740" s="201" t="str">
        <f t="shared" si="1363"/>
        <v/>
      </c>
      <c r="Q1740" s="201" t="str">
        <f t="shared" si="1364"/>
        <v/>
      </c>
      <c r="R1740" s="201" t="str">
        <f t="shared" si="1365"/>
        <v/>
      </c>
      <c r="S1740" s="201" t="str">
        <f t="shared" si="1366"/>
        <v/>
      </c>
      <c r="T1740" s="199">
        <f t="shared" si="1367"/>
        <v>0</v>
      </c>
      <c r="U1740" s="199">
        <f t="shared" si="1368"/>
        <v>0</v>
      </c>
      <c r="V1740" s="199">
        <f t="shared" si="1369"/>
        <v>0</v>
      </c>
      <c r="W1740" s="199">
        <f t="shared" si="1370"/>
        <v>0</v>
      </c>
      <c r="X1740" s="199" t="str">
        <f t="shared" si="1371"/>
        <v/>
      </c>
      <c r="Y1740" s="199" t="str">
        <f t="shared" si="1372"/>
        <v/>
      </c>
      <c r="Z1740" s="199" t="str">
        <f t="shared" si="1373"/>
        <v/>
      </c>
      <c r="AA1740" s="199" t="str">
        <f t="shared" si="1374"/>
        <v/>
      </c>
      <c r="AB1740" s="201">
        <f t="shared" ca="1" si="1375"/>
        <v>2.0641324040289728</v>
      </c>
      <c r="AD1740" s="162">
        <f t="shared" si="1376"/>
        <v>0</v>
      </c>
      <c r="AE1740" s="162">
        <f t="shared" si="1377"/>
        <v>0</v>
      </c>
      <c r="AF1740" s="162">
        <f t="shared" si="1378"/>
        <v>0</v>
      </c>
      <c r="AG1740" s="162">
        <f t="shared" si="1379"/>
        <v>0</v>
      </c>
      <c r="AH1740" s="162" t="str">
        <f t="shared" si="1380"/>
        <v/>
      </c>
      <c r="AI1740" s="162" t="str">
        <f t="shared" si="1381"/>
        <v/>
      </c>
      <c r="AJ1740" s="162" t="str">
        <f t="shared" si="1382"/>
        <v/>
      </c>
      <c r="AK1740" s="162" t="str">
        <f t="shared" si="1383"/>
        <v/>
      </c>
      <c r="AM1740" s="199">
        <f t="shared" si="1386"/>
        <v>18.642312250439556</v>
      </c>
      <c r="AN1740" s="197">
        <f t="shared" si="1388"/>
        <v>0</v>
      </c>
      <c r="AO1740" s="197">
        <f t="shared" si="1389"/>
        <v>0</v>
      </c>
      <c r="AP1740" s="197">
        <f t="shared" si="1390"/>
        <v>0</v>
      </c>
      <c r="AQ1740" s="197">
        <f t="shared" si="1391"/>
        <v>0</v>
      </c>
      <c r="AR1740" s="197" t="str">
        <f t="shared" si="1392"/>
        <v/>
      </c>
      <c r="AS1740" s="197" t="str">
        <f t="shared" si="1393"/>
        <v/>
      </c>
      <c r="AT1740" s="197" t="str">
        <f t="shared" si="1394"/>
        <v/>
      </c>
      <c r="AU1740" s="197" t="str">
        <f t="shared" si="1395"/>
        <v/>
      </c>
      <c r="AV1740" s="199">
        <f t="shared" ca="1" si="1387"/>
        <v>2.0831679976511999</v>
      </c>
      <c r="AX1740" s="162">
        <f t="shared" si="1396"/>
        <v>0</v>
      </c>
      <c r="AY1740" s="162">
        <f t="shared" si="1397"/>
        <v>0</v>
      </c>
      <c r="AZ1740" s="162">
        <f t="shared" si="1398"/>
        <v>0</v>
      </c>
      <c r="BA1740" s="162">
        <f t="shared" si="1399"/>
        <v>0</v>
      </c>
      <c r="BB1740" s="162" t="str">
        <f t="shared" si="1400"/>
        <v/>
      </c>
      <c r="BC1740" s="162" t="str">
        <f t="shared" si="1401"/>
        <v/>
      </c>
      <c r="BD1740" s="162" t="str">
        <f t="shared" si="1402"/>
        <v/>
      </c>
      <c r="BE1740" s="162" t="str">
        <f t="shared" si="1403"/>
        <v/>
      </c>
      <c r="BG1740" s="169">
        <f t="shared" si="1384"/>
        <v>42.701926471355847</v>
      </c>
      <c r="BH1740" s="169">
        <f t="shared" ca="1" si="1385"/>
        <v>2.0173000924859967</v>
      </c>
    </row>
    <row r="1741" spans="11:60" x14ac:dyDescent="0.25">
      <c r="K1741" s="199">
        <f t="shared" si="1358"/>
        <v>42.753312664462172</v>
      </c>
      <c r="L1741" s="201">
        <f t="shared" si="1359"/>
        <v>0.35856529552875882</v>
      </c>
      <c r="M1741" s="201">
        <f t="shared" si="1360"/>
        <v>0.36158090758282935</v>
      </c>
      <c r="N1741" s="201">
        <f t="shared" si="1361"/>
        <v>0.38006072556295406</v>
      </c>
      <c r="O1741" s="201">
        <f t="shared" si="1362"/>
        <v>0.3588965942448043</v>
      </c>
      <c r="P1741" s="201" t="str">
        <f t="shared" si="1363"/>
        <v/>
      </c>
      <c r="Q1741" s="201" t="str">
        <f t="shared" si="1364"/>
        <v/>
      </c>
      <c r="R1741" s="201" t="str">
        <f t="shared" si="1365"/>
        <v/>
      </c>
      <c r="S1741" s="201" t="str">
        <f t="shared" si="1366"/>
        <v/>
      </c>
      <c r="T1741" s="199">
        <f t="shared" si="1367"/>
        <v>0</v>
      </c>
      <c r="U1741" s="199">
        <f t="shared" si="1368"/>
        <v>0</v>
      </c>
      <c r="V1741" s="199">
        <f t="shared" si="1369"/>
        <v>0</v>
      </c>
      <c r="W1741" s="199">
        <f t="shared" si="1370"/>
        <v>0</v>
      </c>
      <c r="X1741" s="199" t="str">
        <f t="shared" si="1371"/>
        <v/>
      </c>
      <c r="Y1741" s="199" t="str">
        <f t="shared" si="1372"/>
        <v/>
      </c>
      <c r="Z1741" s="199" t="str">
        <f t="shared" si="1373"/>
        <v/>
      </c>
      <c r="AA1741" s="199" t="str">
        <f t="shared" si="1374"/>
        <v/>
      </c>
      <c r="AB1741" s="201">
        <f t="shared" ca="1" si="1375"/>
        <v>2.0879920902123219</v>
      </c>
      <c r="AD1741" s="162">
        <f t="shared" si="1376"/>
        <v>0</v>
      </c>
      <c r="AE1741" s="162">
        <f t="shared" si="1377"/>
        <v>0</v>
      </c>
      <c r="AF1741" s="162">
        <f t="shared" si="1378"/>
        <v>0</v>
      </c>
      <c r="AG1741" s="162">
        <f t="shared" si="1379"/>
        <v>0</v>
      </c>
      <c r="AH1741" s="162" t="str">
        <f t="shared" si="1380"/>
        <v/>
      </c>
      <c r="AI1741" s="162" t="str">
        <f t="shared" si="1381"/>
        <v/>
      </c>
      <c r="AJ1741" s="162" t="str">
        <f t="shared" si="1382"/>
        <v/>
      </c>
      <c r="AK1741" s="162" t="str">
        <f t="shared" si="1383"/>
        <v/>
      </c>
      <c r="AM1741" s="199">
        <f t="shared" si="1386"/>
        <v>18.653529044814068</v>
      </c>
      <c r="AN1741" s="197">
        <f t="shared" si="1388"/>
        <v>0</v>
      </c>
      <c r="AO1741" s="197">
        <f t="shared" si="1389"/>
        <v>0</v>
      </c>
      <c r="AP1741" s="197">
        <f t="shared" si="1390"/>
        <v>0</v>
      </c>
      <c r="AQ1741" s="197">
        <f t="shared" si="1391"/>
        <v>0</v>
      </c>
      <c r="AR1741" s="197" t="str">
        <f t="shared" si="1392"/>
        <v/>
      </c>
      <c r="AS1741" s="197" t="str">
        <f t="shared" si="1393"/>
        <v/>
      </c>
      <c r="AT1741" s="197" t="str">
        <f t="shared" si="1394"/>
        <v/>
      </c>
      <c r="AU1741" s="197" t="str">
        <f t="shared" si="1395"/>
        <v/>
      </c>
      <c r="AV1741" s="199">
        <f t="shared" ca="1" si="1387"/>
        <v>2.11226429348525</v>
      </c>
      <c r="AX1741" s="162">
        <f t="shared" si="1396"/>
        <v>0</v>
      </c>
      <c r="AY1741" s="162">
        <f t="shared" si="1397"/>
        <v>0</v>
      </c>
      <c r="AZ1741" s="162">
        <f t="shared" si="1398"/>
        <v>0</v>
      </c>
      <c r="BA1741" s="162">
        <f t="shared" si="1399"/>
        <v>0</v>
      </c>
      <c r="BB1741" s="162" t="str">
        <f t="shared" si="1400"/>
        <v/>
      </c>
      <c r="BC1741" s="162" t="str">
        <f t="shared" si="1401"/>
        <v/>
      </c>
      <c r="BD1741" s="162" t="str">
        <f t="shared" si="1402"/>
        <v/>
      </c>
      <c r="BE1741" s="162" t="str">
        <f t="shared" si="1403"/>
        <v/>
      </c>
      <c r="BG1741" s="169">
        <f t="shared" si="1384"/>
        <v>42.727619567909009</v>
      </c>
      <c r="BH1741" s="169">
        <f t="shared" ca="1" si="1385"/>
        <v>2.0641324040289728</v>
      </c>
    </row>
    <row r="1742" spans="11:60" x14ac:dyDescent="0.25">
      <c r="K1742" s="199">
        <f t="shared" ref="K1742:K1805" si="1404">K1741+1/($C$74*60)</f>
        <v>42.779005761015334</v>
      </c>
      <c r="L1742" s="201">
        <f t="shared" ref="L1742:L1805" si="1405">IF(Q$56="","",SQRT(($K1742*$K1742)/$Q$72))</f>
        <v>0.35878077948039871</v>
      </c>
      <c r="M1742" s="201">
        <f t="shared" ref="M1742:M1805" si="1406">IF(R$56="","",SQRT(($K1742*$K1742)/$R$72))</f>
        <v>0.36179820380132865</v>
      </c>
      <c r="N1742" s="201">
        <f t="shared" ref="N1742:N1805" si="1407">IF(S$56="","",SQRT(($K1742*$K1742)/$S$72))</f>
        <v>0.38028912744129711</v>
      </c>
      <c r="O1742" s="201">
        <f t="shared" ref="O1742:O1805" si="1408">IF(T$56="","",SQRT(($K1742*$K1742)/$T$72))</f>
        <v>0.35911227729423029</v>
      </c>
      <c r="P1742" s="201" t="str">
        <f t="shared" ref="P1742:P1805" si="1409">IF(U$56="","",SQRT(($K1742*$K1742)/$U$72))</f>
        <v/>
      </c>
      <c r="Q1742" s="201" t="str">
        <f t="shared" ref="Q1742:Q1805" si="1410">IF(V$56="","",SQRT(($K1742*$K1742)/$V$72))</f>
        <v/>
      </c>
      <c r="R1742" s="201" t="str">
        <f t="shared" ref="R1742:R1805" si="1411">IF(W$56="","",SQRT(($K1742*$K1742)/$W$72))</f>
        <v/>
      </c>
      <c r="S1742" s="201" t="str">
        <f t="shared" ref="S1742:S1805" si="1412">IF(X$56="","",SQRT(($K1742*$K1742)/$X$72))</f>
        <v/>
      </c>
      <c r="T1742" s="199">
        <f t="shared" ref="T1742:T1805" si="1413">IF(Q$56="","",IF(ABS(($K1742-Q$60) / ( L1742 / 2.2))&gt;20,0,IF(Q$60&lt;&gt;"",Q$64 * ( POWER(POWER(Q$67, 2),0.5) + POWER(POWER(Q$67, 2),-0.5)  ) / ( POWER(POWER(Q$67, 2),0.5) * EXP( POWER(1 + POWER(Q$67, 2),-1) * ($K1742-Q$60)/ ( L1742 / 2.2) ) + POWER(POWER(Q$67, 2),-0.5) * EXP(- POWER(Q$67, 2) * POWER(1 + POWER(Q$67, 2),-1) * ($K1742-Q$60) / ( L1742 / 2.2) ) ),"")))</f>
        <v>0</v>
      </c>
      <c r="U1742" s="199">
        <f t="shared" ref="U1742:U1805" si="1414">IF(R$56="","",IF(ABS(($K1742-R$60) / ( M1742 / 2.2))&gt;20,0,IF(R$60&lt;&gt;"",R$64 * ( POWER(POWER(R$67, 2),0.5) + POWER(POWER(R$67, 2),-0.5)  ) / ( POWER(POWER(R$67, 2),0.5) * EXP( POWER(1 + POWER(R$67, 2),-1) * ($K1742-R$60)/ ( M1742 / 2.2) ) + POWER(POWER(R$67, 2),-0.5) * EXP(- POWER(R$67, 2) * POWER(1 + POWER(R$67, 2),-1) * ($K1742-R$60) / ( M1742 / 2.2) ) ),"")))</f>
        <v>0</v>
      </c>
      <c r="V1742" s="199">
        <f t="shared" ref="V1742:V1805" si="1415">IF(S$56="","",IF(ABS(($K1742-S$60) / ( N1742 / 2.2))&gt;20,0,IF(S$60&lt;&gt;"",S$64 * ( POWER(POWER(S$67, 2),0.5) + POWER(POWER(S$67, 2),-0.5)  ) / ( POWER(POWER(S$67, 2),0.5) * EXP( POWER(1 + POWER(S$67, 2),-1) * ($K1742-S$60)/ ( N1742 / 2.2) ) + POWER(POWER(S$67, 2),-0.5) * EXP(- POWER(S$67, 2) * POWER(1 + POWER(S$67, 2),-1) * ($K1742-S$60) / ( N1742 / 2.2) ) ),"")))</f>
        <v>0</v>
      </c>
      <c r="W1742" s="199">
        <f t="shared" ref="W1742:W1805" si="1416">IF(T$56="","",IF(ABS(($K1742-T$60) / ( O1742 / 2.2))&gt;20,0,IF(T$60&lt;&gt;"",T$64 * ( POWER(POWER(T$67, 2),0.5) + POWER(POWER(T$67, 2),-0.5)  ) / ( POWER(POWER(T$67, 2),0.5) * EXP( POWER(1 + POWER(T$67, 2),-1) * ($K1742-T$60)/ ( O1742 / 2.2) ) + POWER(POWER(T$67, 2),-0.5) * EXP(- POWER(T$67, 2) * POWER(1 + POWER(T$67, 2),-1) * ($K1742-T$60) / ( O1742 / 2.2) ) ),"")))</f>
        <v>0</v>
      </c>
      <c r="X1742" s="199" t="str">
        <f t="shared" ref="X1742:X1805" si="1417">IF(U$56="","",IF(ABS(($K1742-U$60) / ( P1742 / 2.2))&gt;20,0,IF(U$60&lt;&gt;"",U$64 * ( POWER(POWER(U$67, 2),0.5) + POWER(POWER(U$67, 2),-0.5)  ) / ( POWER(POWER(U$67, 2),0.5) * EXP( POWER(1 + POWER(U$67, 2),-1) * ($K1742-U$60)/ ( P1742 / 2.2) ) + POWER(POWER(U$67, 2),-0.5) * EXP(- POWER(U$67, 2) * POWER(1 + POWER(U$67, 2),-1) * ($K1742-U$60) / ( P1742 / 2.2) ) ),"")))</f>
        <v/>
      </c>
      <c r="Y1742" s="199" t="str">
        <f t="shared" ref="Y1742:Y1805" si="1418">IF(V$56="","",IF(ABS(($K1742-V$60) / ( Q1742 / 2.2))&gt;20,0,IF(V$60&lt;&gt;"",V$64 * ( POWER(POWER(V$67, 2),0.5) + POWER(POWER(V$67, 2),-0.5)  ) / ( POWER(POWER(V$67, 2),0.5) * EXP( POWER(1 + POWER(V$67, 2),-1) * ($K1742-V$60)/ ( Q1742 / 2.2) ) + POWER(POWER(V$67, 2),-0.5) * EXP(- POWER(V$67, 2) * POWER(1 + POWER(V$67, 2),-1) * ($K1742-V$60) / ( Q1742 / 2.2) ) ),"")))</f>
        <v/>
      </c>
      <c r="Z1742" s="199" t="str">
        <f t="shared" ref="Z1742:Z1805" si="1419">IF(W$56="","",IF(ABS(($K1742-W$60) / ( R1742 / 2.2))&gt;20,0,IF(W$60&lt;&gt;"",W$64 * ( POWER(POWER(W$67, 2),0.5) + POWER(POWER(W$67, 2),-0.5)  ) / ( POWER(POWER(W$67, 2),0.5) * EXP( POWER(1 + POWER(W$67, 2),-1) * ($K1742-W$60)/ ( R1742 / 2.2) ) + POWER(POWER(W$67, 2),-0.5) * EXP(- POWER(W$67, 2) * POWER(1 + POWER(W$67, 2),-1) * ($K1742-W$60) / ( R1742 / 2.2) ) ),"")))</f>
        <v/>
      </c>
      <c r="AA1742" s="199" t="str">
        <f t="shared" ref="AA1742:AA1805" si="1420">IF(X$56="","",IF(ABS(($K1742-X$60) / ( S1742 / 2.2))&gt;20,0,IF(X$60&lt;&gt;"",X$64 * ( POWER(POWER(X$67, 2),0.5) + POWER(POWER(X$67, 2),-0.5)  ) / ( POWER(POWER(X$67, 2),0.5) * EXP( POWER(1 + POWER(X$67, 2),-1) * ($K1742-X$60)/ ( S1742 / 2.2) ) + POWER(POWER(X$67, 2),-0.5) * EXP(- POWER(X$67, 2) * POWER(1 + POWER(X$67, 2),-1) * ($K1742-X$60) / ( S1742 / 2.2) ) ),"")))</f>
        <v/>
      </c>
      <c r="AB1742" s="201">
        <f t="shared" ref="AB1742:AB1805" ca="1" si="1421">SUM(T1742:AA1742)+RAND()*$C$69+$C$67</f>
        <v>2.1142712760519395</v>
      </c>
      <c r="AD1742" s="162">
        <f t="shared" ref="AD1742:AD1805" si="1422">IF(Q$56="","",($K1742-$K1741)*T1742)</f>
        <v>0</v>
      </c>
      <c r="AE1742" s="162">
        <f t="shared" ref="AE1742:AE1805" si="1423">IF(R$56="","",($K1742-$K1741)*U1742)</f>
        <v>0</v>
      </c>
      <c r="AF1742" s="162">
        <f t="shared" ref="AF1742:AF1805" si="1424">IF(S$56="","",($K1742-$K1741)*V1742)</f>
        <v>0</v>
      </c>
      <c r="AG1742" s="162">
        <f t="shared" ref="AG1742:AG1805" si="1425">IF(T$56="","",($K1742-$K1741)*W1742)</f>
        <v>0</v>
      </c>
      <c r="AH1742" s="162" t="str">
        <f t="shared" ref="AH1742:AH1805" si="1426">IF(U$56="","",($K1742-$K1741)*X1742)</f>
        <v/>
      </c>
      <c r="AI1742" s="162" t="str">
        <f t="shared" ref="AI1742:AI1805" si="1427">IF(V$56="","",($K1742-$K1741)*Y1742)</f>
        <v/>
      </c>
      <c r="AJ1742" s="162" t="str">
        <f t="shared" ref="AJ1742:AJ1805" si="1428">IF(W$56="","",($K1742-$K1741)*Z1742)</f>
        <v/>
      </c>
      <c r="AK1742" s="162" t="str">
        <f t="shared" ref="AK1742:AK1805" si="1429">IF(X$56="","",($K1742-$K1741)*AA1742)</f>
        <v/>
      </c>
      <c r="AM1742" s="199">
        <f t="shared" si="1386"/>
        <v>18.66474583918858</v>
      </c>
      <c r="AN1742" s="197">
        <f t="shared" si="1388"/>
        <v>0</v>
      </c>
      <c r="AO1742" s="197">
        <f t="shared" si="1389"/>
        <v>0</v>
      </c>
      <c r="AP1742" s="197">
        <f t="shared" si="1390"/>
        <v>0</v>
      </c>
      <c r="AQ1742" s="197">
        <f t="shared" si="1391"/>
        <v>0</v>
      </c>
      <c r="AR1742" s="197" t="str">
        <f t="shared" si="1392"/>
        <v/>
      </c>
      <c r="AS1742" s="197" t="str">
        <f t="shared" si="1393"/>
        <v/>
      </c>
      <c r="AT1742" s="197" t="str">
        <f t="shared" si="1394"/>
        <v/>
      </c>
      <c r="AU1742" s="197" t="str">
        <f t="shared" si="1395"/>
        <v/>
      </c>
      <c r="AV1742" s="199">
        <f t="shared" ca="1" si="1387"/>
        <v>2.1330657980655503</v>
      </c>
      <c r="AX1742" s="162">
        <f t="shared" si="1396"/>
        <v>0</v>
      </c>
      <c r="AY1742" s="162">
        <f t="shared" si="1397"/>
        <v>0</v>
      </c>
      <c r="AZ1742" s="162">
        <f t="shared" si="1398"/>
        <v>0</v>
      </c>
      <c r="BA1742" s="162">
        <f t="shared" si="1399"/>
        <v>0</v>
      </c>
      <c r="BB1742" s="162" t="str">
        <f t="shared" si="1400"/>
        <v/>
      </c>
      <c r="BC1742" s="162" t="str">
        <f t="shared" si="1401"/>
        <v/>
      </c>
      <c r="BD1742" s="162" t="str">
        <f t="shared" si="1402"/>
        <v/>
      </c>
      <c r="BE1742" s="162" t="str">
        <f t="shared" si="1403"/>
        <v/>
      </c>
      <c r="BG1742" s="169">
        <f t="shared" ref="BG1742:BG1805" si="1430">IF($C$8="isocratic",K1741,AM1742)</f>
        <v>42.753312664462172</v>
      </c>
      <c r="BH1742" s="169">
        <f t="shared" ref="BH1742:BH1805" ca="1" si="1431">IF($C$8="isocratic",AB1741,AV1742)</f>
        <v>2.0879920902123219</v>
      </c>
    </row>
    <row r="1743" spans="11:60" x14ac:dyDescent="0.25">
      <c r="K1743" s="199">
        <f t="shared" si="1404"/>
        <v>42.804698857568496</v>
      </c>
      <c r="L1743" s="201">
        <f t="shared" si="1405"/>
        <v>0.35899626343203855</v>
      </c>
      <c r="M1743" s="201">
        <f t="shared" si="1406"/>
        <v>0.36201550001982791</v>
      </c>
      <c r="N1743" s="201">
        <f t="shared" si="1407"/>
        <v>0.38051752931964028</v>
      </c>
      <c r="O1743" s="201">
        <f t="shared" si="1408"/>
        <v>0.35932796034365622</v>
      </c>
      <c r="P1743" s="201" t="str">
        <f t="shared" si="1409"/>
        <v/>
      </c>
      <c r="Q1743" s="201" t="str">
        <f t="shared" si="1410"/>
        <v/>
      </c>
      <c r="R1743" s="201" t="str">
        <f t="shared" si="1411"/>
        <v/>
      </c>
      <c r="S1743" s="201" t="str">
        <f t="shared" si="1412"/>
        <v/>
      </c>
      <c r="T1743" s="199">
        <f t="shared" si="1413"/>
        <v>0</v>
      </c>
      <c r="U1743" s="199">
        <f t="shared" si="1414"/>
        <v>0</v>
      </c>
      <c r="V1743" s="199">
        <f t="shared" si="1415"/>
        <v>0</v>
      </c>
      <c r="W1743" s="199">
        <f t="shared" si="1416"/>
        <v>0</v>
      </c>
      <c r="X1743" s="199" t="str">
        <f t="shared" si="1417"/>
        <v/>
      </c>
      <c r="Y1743" s="199" t="str">
        <f t="shared" si="1418"/>
        <v/>
      </c>
      <c r="Z1743" s="199" t="str">
        <f t="shared" si="1419"/>
        <v/>
      </c>
      <c r="AA1743" s="199" t="str">
        <f t="shared" si="1420"/>
        <v/>
      </c>
      <c r="AB1743" s="201">
        <f t="shared" ca="1" si="1421"/>
        <v>2.1551129818606038</v>
      </c>
      <c r="AD1743" s="162">
        <f t="shared" si="1422"/>
        <v>0</v>
      </c>
      <c r="AE1743" s="162">
        <f t="shared" si="1423"/>
        <v>0</v>
      </c>
      <c r="AF1743" s="162">
        <f t="shared" si="1424"/>
        <v>0</v>
      </c>
      <c r="AG1743" s="162">
        <f t="shared" si="1425"/>
        <v>0</v>
      </c>
      <c r="AH1743" s="162" t="str">
        <f t="shared" si="1426"/>
        <v/>
      </c>
      <c r="AI1743" s="162" t="str">
        <f t="shared" si="1427"/>
        <v/>
      </c>
      <c r="AJ1743" s="162" t="str">
        <f t="shared" si="1428"/>
        <v/>
      </c>
      <c r="AK1743" s="162" t="str">
        <f t="shared" si="1429"/>
        <v/>
      </c>
      <c r="AM1743" s="199">
        <f t="shared" ref="AM1743:AM1806" si="1432">AM1742+MAX($AK$57:$AR$57)*1.2/3000</f>
        <v>18.675962633563092</v>
      </c>
      <c r="AN1743" s="197">
        <f t="shared" si="1388"/>
        <v>0</v>
      </c>
      <c r="AO1743" s="197">
        <f t="shared" si="1389"/>
        <v>0</v>
      </c>
      <c r="AP1743" s="197">
        <f t="shared" si="1390"/>
        <v>0</v>
      </c>
      <c r="AQ1743" s="197">
        <f t="shared" si="1391"/>
        <v>0</v>
      </c>
      <c r="AR1743" s="197" t="str">
        <f t="shared" si="1392"/>
        <v/>
      </c>
      <c r="AS1743" s="197" t="str">
        <f t="shared" si="1393"/>
        <v/>
      </c>
      <c r="AT1743" s="197" t="str">
        <f t="shared" si="1394"/>
        <v/>
      </c>
      <c r="AU1743" s="197" t="str">
        <f t="shared" si="1395"/>
        <v/>
      </c>
      <c r="AV1743" s="199">
        <f t="shared" ref="AV1743:AV1806" ca="1" si="1433">SUM(AN1743:AU1743)+RAND()*$C$69+K1743*$C$70+$C$67</f>
        <v>2.1407769282690392</v>
      </c>
      <c r="AX1743" s="162">
        <f t="shared" si="1396"/>
        <v>0</v>
      </c>
      <c r="AY1743" s="162">
        <f t="shared" si="1397"/>
        <v>0</v>
      </c>
      <c r="AZ1743" s="162">
        <f t="shared" si="1398"/>
        <v>0</v>
      </c>
      <c r="BA1743" s="162">
        <f t="shared" si="1399"/>
        <v>0</v>
      </c>
      <c r="BB1743" s="162" t="str">
        <f t="shared" si="1400"/>
        <v/>
      </c>
      <c r="BC1743" s="162" t="str">
        <f t="shared" si="1401"/>
        <v/>
      </c>
      <c r="BD1743" s="162" t="str">
        <f t="shared" si="1402"/>
        <v/>
      </c>
      <c r="BE1743" s="162" t="str">
        <f t="shared" si="1403"/>
        <v/>
      </c>
      <c r="BG1743" s="169">
        <f t="shared" si="1430"/>
        <v>42.779005761015334</v>
      </c>
      <c r="BH1743" s="169">
        <f t="shared" ca="1" si="1431"/>
        <v>2.1142712760519395</v>
      </c>
    </row>
    <row r="1744" spans="11:60" x14ac:dyDescent="0.25">
      <c r="K1744" s="199">
        <f t="shared" si="1404"/>
        <v>42.830391954121659</v>
      </c>
      <c r="L1744" s="201">
        <f t="shared" si="1405"/>
        <v>0.3592117473836785</v>
      </c>
      <c r="M1744" s="201">
        <f t="shared" si="1406"/>
        <v>0.36223279623832727</v>
      </c>
      <c r="N1744" s="201">
        <f t="shared" si="1407"/>
        <v>0.38074593119798339</v>
      </c>
      <c r="O1744" s="201">
        <f t="shared" si="1408"/>
        <v>0.3595436433930822</v>
      </c>
      <c r="P1744" s="201" t="str">
        <f t="shared" si="1409"/>
        <v/>
      </c>
      <c r="Q1744" s="201" t="str">
        <f t="shared" si="1410"/>
        <v/>
      </c>
      <c r="R1744" s="201" t="str">
        <f t="shared" si="1411"/>
        <v/>
      </c>
      <c r="S1744" s="201" t="str">
        <f t="shared" si="1412"/>
        <v/>
      </c>
      <c r="T1744" s="199">
        <f t="shared" si="1413"/>
        <v>0</v>
      </c>
      <c r="U1744" s="199">
        <f t="shared" si="1414"/>
        <v>0</v>
      </c>
      <c r="V1744" s="199">
        <f t="shared" si="1415"/>
        <v>0</v>
      </c>
      <c r="W1744" s="199">
        <f t="shared" si="1416"/>
        <v>0</v>
      </c>
      <c r="X1744" s="199" t="str">
        <f t="shared" si="1417"/>
        <v/>
      </c>
      <c r="Y1744" s="199" t="str">
        <f t="shared" si="1418"/>
        <v/>
      </c>
      <c r="Z1744" s="199" t="str">
        <f t="shared" si="1419"/>
        <v/>
      </c>
      <c r="AA1744" s="199" t="str">
        <f t="shared" si="1420"/>
        <v/>
      </c>
      <c r="AB1744" s="201">
        <f t="shared" ca="1" si="1421"/>
        <v>2.1318624518859512</v>
      </c>
      <c r="AD1744" s="162">
        <f t="shared" si="1422"/>
        <v>0</v>
      </c>
      <c r="AE1744" s="162">
        <f t="shared" si="1423"/>
        <v>0</v>
      </c>
      <c r="AF1744" s="162">
        <f t="shared" si="1424"/>
        <v>0</v>
      </c>
      <c r="AG1744" s="162">
        <f t="shared" si="1425"/>
        <v>0</v>
      </c>
      <c r="AH1744" s="162" t="str">
        <f t="shared" si="1426"/>
        <v/>
      </c>
      <c r="AI1744" s="162" t="str">
        <f t="shared" si="1427"/>
        <v/>
      </c>
      <c r="AJ1744" s="162" t="str">
        <f t="shared" si="1428"/>
        <v/>
      </c>
      <c r="AK1744" s="162" t="str">
        <f t="shared" si="1429"/>
        <v/>
      </c>
      <c r="AM1744" s="199">
        <f t="shared" si="1432"/>
        <v>18.687179427937604</v>
      </c>
      <c r="AN1744" s="197">
        <f t="shared" ref="AN1744:AN1807" si="1434">IF(AK$56="NOT ELUTED","",IF(AK$51="","",IF(ABS(($AM1744-AK$57)/(AK$72/2.2))&gt;20,0,AK$62*(POWER(POWER(AK$66,2),0.5)+POWER(POWER(AK$66,2),-0.5))/(POWER(POWER(AK$66,2),0.5)*EXP(POWER(1+POWER(AK$66,2),-1)*($AM1744-AK$57)/(AK$72/2.2))+POWER(POWER(AK$66,2),-0.5)*EXP(-POWER(AK$66,2)*POWER(1+POWER(AK$66,2),-1)*($AM1744-AK$57)/(AK$72/2.2))))))</f>
        <v>0</v>
      </c>
      <c r="AO1744" s="197">
        <f t="shared" ref="AO1744:AO1807" si="1435">IF(AL$56="NOT ELUTED","",IF(AL$51="","",IF(ABS(($AM1744-AL$57)/(AL$72/2.2))&gt;20,0,AL$62*(POWER(POWER(AL$66,2),0.5)+POWER(POWER(AL$66,2),-0.5))/(POWER(POWER(AL$66,2),0.5)*EXP(POWER(1+POWER(AL$66,2),-1)*($AM1744-AL$57)/(AL$72/2.2))+POWER(POWER(AL$66,2),-0.5)*EXP(-POWER(AL$66,2)*POWER(1+POWER(AL$66,2),-1)*($AM1744-AL$57)/(AL$72/2.2))))))</f>
        <v>0</v>
      </c>
      <c r="AP1744" s="197">
        <f t="shared" ref="AP1744:AP1807" si="1436">IF(AM$56="NOT ELUTED","",IF(AM$51="","",IF(ABS(($AM1744-AM$57)/(AM$72/2.2))&gt;20,0,AM$62*(POWER(POWER(AM$66,2),0.5)+POWER(POWER(AM$66,2),-0.5))/(POWER(POWER(AM$66,2),0.5)*EXP(POWER(1+POWER(AM$66,2),-1)*($AM1744-AM$57)/(AM$72/2.2))+POWER(POWER(AM$66,2),-0.5)*EXP(-POWER(AM$66,2)*POWER(1+POWER(AM$66,2),-1)*($AM1744-AM$57)/(AM$72/2.2))))))</f>
        <v>0</v>
      </c>
      <c r="AQ1744" s="197">
        <f t="shared" ref="AQ1744:AQ1807" si="1437">IF(AN$56="NOT ELUTED","",IF(AN$51="","",IF(ABS(($AM1744-AN$57)/(AN$72/2.2))&gt;20,0,AN$62*(POWER(POWER(AN$66,2),0.5)+POWER(POWER(AN$66,2),-0.5))/(POWER(POWER(AN$66,2),0.5)*EXP(POWER(1+POWER(AN$66,2),-1)*($AM1744-AN$57)/(AN$72/2.2))+POWER(POWER(AN$66,2),-0.5)*EXP(-POWER(AN$66,2)*POWER(1+POWER(AN$66,2),-1)*($AM1744-AN$57)/(AN$72/2.2))))))</f>
        <v>0</v>
      </c>
      <c r="AR1744" s="197" t="str">
        <f t="shared" ref="AR1744:AR1807" si="1438">IF(AO$56="NOT ELUTED","",IF(AO$51="","",IF(ABS(($AM1744-AO$57)/(AO$72/2.2))&gt;20,0,AO$62*(POWER(POWER(AO$66,2),0.5)+POWER(POWER(AO$66,2),-0.5))/(POWER(POWER(AO$66,2),0.5)*EXP(POWER(1+POWER(AO$66,2),-1)*($AM1744-AO$57)/(AO$72/2.2))+POWER(POWER(AO$66,2),-0.5)*EXP(-POWER(AO$66,2)*POWER(1+POWER(AO$66,2),-1)*($AM1744-AO$57)/(AO$72/2.2))))))</f>
        <v/>
      </c>
      <c r="AS1744" s="197" t="str">
        <f t="shared" ref="AS1744:AS1807" si="1439">IF(AP$56="NOT ELUTED","",IF(AP$51="","",IF(ABS(($AM1744-AP$57)/(AP$72/2.2))&gt;20,0,AP$62*(POWER(POWER(AP$66,2),0.5)+POWER(POWER(AP$66,2),-0.5))/(POWER(POWER(AP$66,2),0.5)*EXP(POWER(1+POWER(AP$66,2),-1)*($AM1744-AP$57)/(AP$72/2.2))+POWER(POWER(AP$66,2),-0.5)*EXP(-POWER(AP$66,2)*POWER(1+POWER(AP$66,2),-1)*($AM1744-AP$57)/(AP$72/2.2))))))</f>
        <v/>
      </c>
      <c r="AT1744" s="197" t="str">
        <f t="shared" ref="AT1744:AT1807" si="1440">IF(AQ$56="NOT ELUTED","",IF(AQ$51="","",IF(ABS(($AM1744-AQ$57)/(AQ$72/2.2))&gt;20,0,AQ$62*(POWER(POWER(AQ$66,2),0.5)+POWER(POWER(AQ$66,2),-0.5))/(POWER(POWER(AQ$66,2),0.5)*EXP(POWER(1+POWER(AQ$66,2),-1)*($AM1744-AQ$57)/(AQ$72/2.2))+POWER(POWER(AQ$66,2),-0.5)*EXP(-POWER(AQ$66,2)*POWER(1+POWER(AQ$66,2),-1)*($AM1744-AQ$57)/(AQ$72/2.2))))))</f>
        <v/>
      </c>
      <c r="AU1744" s="197" t="str">
        <f t="shared" ref="AU1744:AU1807" si="1441">IF(AR$56="NOT ELUTED","",IF(AR$51="","",IF(ABS(($AM1744-AR$57)/(AR$72/2.2))&gt;20,0,AR$62*(POWER(POWER(AR$66,2),0.5)+POWER(POWER(AR$66,2),-0.5))/(POWER(POWER(AR$66,2),0.5)*EXP(POWER(1+POWER(AR$66,2),-1)*($AM1744-AR$57)/(AR$72/2.2))+POWER(POWER(AR$66,2),-0.5)*EXP(-POWER(AR$66,2)*POWER(1+POWER(AR$66,2),-1)*($AM1744-AR$57)/(AR$72/2.2))))))</f>
        <v/>
      </c>
      <c r="AV1744" s="199">
        <f t="shared" ca="1" si="1433"/>
        <v>2.1632719704879633</v>
      </c>
      <c r="AX1744" s="162">
        <f t="shared" si="1396"/>
        <v>0</v>
      </c>
      <c r="AY1744" s="162">
        <f t="shared" si="1397"/>
        <v>0</v>
      </c>
      <c r="AZ1744" s="162">
        <f t="shared" si="1398"/>
        <v>0</v>
      </c>
      <c r="BA1744" s="162">
        <f t="shared" si="1399"/>
        <v>0</v>
      </c>
      <c r="BB1744" s="162" t="str">
        <f t="shared" si="1400"/>
        <v/>
      </c>
      <c r="BC1744" s="162" t="str">
        <f t="shared" si="1401"/>
        <v/>
      </c>
      <c r="BD1744" s="162" t="str">
        <f t="shared" si="1402"/>
        <v/>
      </c>
      <c r="BE1744" s="162" t="str">
        <f t="shared" si="1403"/>
        <v/>
      </c>
      <c r="BG1744" s="169">
        <f t="shared" si="1430"/>
        <v>42.804698857568496</v>
      </c>
      <c r="BH1744" s="169">
        <f t="shared" ca="1" si="1431"/>
        <v>2.1551129818606038</v>
      </c>
    </row>
    <row r="1745" spans="11:60" x14ac:dyDescent="0.25">
      <c r="K1745" s="199">
        <f t="shared" si="1404"/>
        <v>42.856085050674821</v>
      </c>
      <c r="L1745" s="201">
        <f t="shared" si="1405"/>
        <v>0.35942723133531834</v>
      </c>
      <c r="M1745" s="201">
        <f t="shared" si="1406"/>
        <v>0.36245009245682652</v>
      </c>
      <c r="N1745" s="201">
        <f t="shared" si="1407"/>
        <v>0.3809743330763265</v>
      </c>
      <c r="O1745" s="201">
        <f t="shared" si="1408"/>
        <v>0.35975932644250819</v>
      </c>
      <c r="P1745" s="201" t="str">
        <f t="shared" si="1409"/>
        <v/>
      </c>
      <c r="Q1745" s="201" t="str">
        <f t="shared" si="1410"/>
        <v/>
      </c>
      <c r="R1745" s="201" t="str">
        <f t="shared" si="1411"/>
        <v/>
      </c>
      <c r="S1745" s="201" t="str">
        <f t="shared" si="1412"/>
        <v/>
      </c>
      <c r="T1745" s="199">
        <f t="shared" si="1413"/>
        <v>0</v>
      </c>
      <c r="U1745" s="199">
        <f t="shared" si="1414"/>
        <v>0</v>
      </c>
      <c r="V1745" s="199">
        <f t="shared" si="1415"/>
        <v>0</v>
      </c>
      <c r="W1745" s="199">
        <f t="shared" si="1416"/>
        <v>0</v>
      </c>
      <c r="X1745" s="199" t="str">
        <f t="shared" si="1417"/>
        <v/>
      </c>
      <c r="Y1745" s="199" t="str">
        <f t="shared" si="1418"/>
        <v/>
      </c>
      <c r="Z1745" s="199" t="str">
        <f t="shared" si="1419"/>
        <v/>
      </c>
      <c r="AA1745" s="199" t="str">
        <f t="shared" si="1420"/>
        <v/>
      </c>
      <c r="AB1745" s="201">
        <f t="shared" ca="1" si="1421"/>
        <v>2.0340872953696412</v>
      </c>
      <c r="AD1745" s="162">
        <f t="shared" si="1422"/>
        <v>0</v>
      </c>
      <c r="AE1745" s="162">
        <f t="shared" si="1423"/>
        <v>0</v>
      </c>
      <c r="AF1745" s="162">
        <f t="shared" si="1424"/>
        <v>0</v>
      </c>
      <c r="AG1745" s="162">
        <f t="shared" si="1425"/>
        <v>0</v>
      </c>
      <c r="AH1745" s="162" t="str">
        <f t="shared" si="1426"/>
        <v/>
      </c>
      <c r="AI1745" s="162" t="str">
        <f t="shared" si="1427"/>
        <v/>
      </c>
      <c r="AJ1745" s="162" t="str">
        <f t="shared" si="1428"/>
        <v/>
      </c>
      <c r="AK1745" s="162" t="str">
        <f t="shared" si="1429"/>
        <v/>
      </c>
      <c r="AM1745" s="199">
        <f t="shared" si="1432"/>
        <v>18.698396222312116</v>
      </c>
      <c r="AN1745" s="197">
        <f t="shared" si="1434"/>
        <v>0</v>
      </c>
      <c r="AO1745" s="197">
        <f t="shared" si="1435"/>
        <v>0</v>
      </c>
      <c r="AP1745" s="197">
        <f t="shared" si="1436"/>
        <v>0</v>
      </c>
      <c r="AQ1745" s="197">
        <f t="shared" si="1437"/>
        <v>0</v>
      </c>
      <c r="AR1745" s="197" t="str">
        <f t="shared" si="1438"/>
        <v/>
      </c>
      <c r="AS1745" s="197" t="str">
        <f t="shared" si="1439"/>
        <v/>
      </c>
      <c r="AT1745" s="197" t="str">
        <f t="shared" si="1440"/>
        <v/>
      </c>
      <c r="AU1745" s="197" t="str">
        <f t="shared" si="1441"/>
        <v/>
      </c>
      <c r="AV1745" s="199">
        <f t="shared" ca="1" si="1433"/>
        <v>2.2001868502946094</v>
      </c>
      <c r="AX1745" s="162">
        <f t="shared" si="1396"/>
        <v>0</v>
      </c>
      <c r="AY1745" s="162">
        <f t="shared" si="1397"/>
        <v>0</v>
      </c>
      <c r="AZ1745" s="162">
        <f t="shared" si="1398"/>
        <v>0</v>
      </c>
      <c r="BA1745" s="162">
        <f t="shared" si="1399"/>
        <v>0</v>
      </c>
      <c r="BB1745" s="162" t="str">
        <f t="shared" si="1400"/>
        <v/>
      </c>
      <c r="BC1745" s="162" t="str">
        <f t="shared" si="1401"/>
        <v/>
      </c>
      <c r="BD1745" s="162" t="str">
        <f t="shared" si="1402"/>
        <v/>
      </c>
      <c r="BE1745" s="162" t="str">
        <f t="shared" si="1403"/>
        <v/>
      </c>
      <c r="BG1745" s="169">
        <f t="shared" si="1430"/>
        <v>42.830391954121659</v>
      </c>
      <c r="BH1745" s="169">
        <f t="shared" ca="1" si="1431"/>
        <v>2.1318624518859512</v>
      </c>
    </row>
    <row r="1746" spans="11:60" x14ac:dyDescent="0.25">
      <c r="K1746" s="199">
        <f t="shared" si="1404"/>
        <v>42.881778147227983</v>
      </c>
      <c r="L1746" s="201">
        <f t="shared" si="1405"/>
        <v>0.35964271528695824</v>
      </c>
      <c r="M1746" s="201">
        <f t="shared" si="1406"/>
        <v>0.36266738867532583</v>
      </c>
      <c r="N1746" s="201">
        <f t="shared" si="1407"/>
        <v>0.38120273495466966</v>
      </c>
      <c r="O1746" s="201">
        <f t="shared" si="1408"/>
        <v>0.35997500949193412</v>
      </c>
      <c r="P1746" s="201" t="str">
        <f t="shared" si="1409"/>
        <v/>
      </c>
      <c r="Q1746" s="201" t="str">
        <f t="shared" si="1410"/>
        <v/>
      </c>
      <c r="R1746" s="201" t="str">
        <f t="shared" si="1411"/>
        <v/>
      </c>
      <c r="S1746" s="201" t="str">
        <f t="shared" si="1412"/>
        <v/>
      </c>
      <c r="T1746" s="199">
        <f t="shared" si="1413"/>
        <v>0</v>
      </c>
      <c r="U1746" s="199">
        <f t="shared" si="1414"/>
        <v>0</v>
      </c>
      <c r="V1746" s="199">
        <f t="shared" si="1415"/>
        <v>0</v>
      </c>
      <c r="W1746" s="199">
        <f t="shared" si="1416"/>
        <v>0</v>
      </c>
      <c r="X1746" s="199" t="str">
        <f t="shared" si="1417"/>
        <v/>
      </c>
      <c r="Y1746" s="199" t="str">
        <f t="shared" si="1418"/>
        <v/>
      </c>
      <c r="Z1746" s="199" t="str">
        <f t="shared" si="1419"/>
        <v/>
      </c>
      <c r="AA1746" s="199" t="str">
        <f t="shared" si="1420"/>
        <v/>
      </c>
      <c r="AB1746" s="201">
        <f t="shared" ca="1" si="1421"/>
        <v>2.1126001599974051</v>
      </c>
      <c r="AD1746" s="162">
        <f t="shared" si="1422"/>
        <v>0</v>
      </c>
      <c r="AE1746" s="162">
        <f t="shared" si="1423"/>
        <v>0</v>
      </c>
      <c r="AF1746" s="162">
        <f t="shared" si="1424"/>
        <v>0</v>
      </c>
      <c r="AG1746" s="162">
        <f t="shared" si="1425"/>
        <v>0</v>
      </c>
      <c r="AH1746" s="162" t="str">
        <f t="shared" si="1426"/>
        <v/>
      </c>
      <c r="AI1746" s="162" t="str">
        <f t="shared" si="1427"/>
        <v/>
      </c>
      <c r="AJ1746" s="162" t="str">
        <f t="shared" si="1428"/>
        <v/>
      </c>
      <c r="AK1746" s="162" t="str">
        <f t="shared" si="1429"/>
        <v/>
      </c>
      <c r="AM1746" s="199">
        <f t="shared" si="1432"/>
        <v>18.709613016686628</v>
      </c>
      <c r="AN1746" s="197">
        <f t="shared" si="1434"/>
        <v>0</v>
      </c>
      <c r="AO1746" s="197">
        <f t="shared" si="1435"/>
        <v>0</v>
      </c>
      <c r="AP1746" s="197">
        <f t="shared" si="1436"/>
        <v>0</v>
      </c>
      <c r="AQ1746" s="197">
        <f t="shared" si="1437"/>
        <v>0</v>
      </c>
      <c r="AR1746" s="197" t="str">
        <f t="shared" si="1438"/>
        <v/>
      </c>
      <c r="AS1746" s="197" t="str">
        <f t="shared" si="1439"/>
        <v/>
      </c>
      <c r="AT1746" s="197" t="str">
        <f t="shared" si="1440"/>
        <v/>
      </c>
      <c r="AU1746" s="197" t="str">
        <f t="shared" si="1441"/>
        <v/>
      </c>
      <c r="AV1746" s="199">
        <f t="shared" ca="1" si="1433"/>
        <v>2.0454106260204425</v>
      </c>
      <c r="AX1746" s="162">
        <f t="shared" si="1396"/>
        <v>0</v>
      </c>
      <c r="AY1746" s="162">
        <f t="shared" si="1397"/>
        <v>0</v>
      </c>
      <c r="AZ1746" s="162">
        <f t="shared" si="1398"/>
        <v>0</v>
      </c>
      <c r="BA1746" s="162">
        <f t="shared" si="1399"/>
        <v>0</v>
      </c>
      <c r="BB1746" s="162" t="str">
        <f t="shared" si="1400"/>
        <v/>
      </c>
      <c r="BC1746" s="162" t="str">
        <f t="shared" si="1401"/>
        <v/>
      </c>
      <c r="BD1746" s="162" t="str">
        <f t="shared" si="1402"/>
        <v/>
      </c>
      <c r="BE1746" s="162" t="str">
        <f t="shared" si="1403"/>
        <v/>
      </c>
      <c r="BG1746" s="169">
        <f t="shared" si="1430"/>
        <v>42.856085050674821</v>
      </c>
      <c r="BH1746" s="169">
        <f t="shared" ca="1" si="1431"/>
        <v>2.0340872953696412</v>
      </c>
    </row>
    <row r="1747" spans="11:60" x14ac:dyDescent="0.25">
      <c r="K1747" s="199">
        <f t="shared" si="1404"/>
        <v>42.907471243781146</v>
      </c>
      <c r="L1747" s="201">
        <f t="shared" si="1405"/>
        <v>0.35985819923859808</v>
      </c>
      <c r="M1747" s="201">
        <f t="shared" si="1406"/>
        <v>0.36288468489382514</v>
      </c>
      <c r="N1747" s="201">
        <f t="shared" si="1407"/>
        <v>0.38143113683301277</v>
      </c>
      <c r="O1747" s="201">
        <f t="shared" si="1408"/>
        <v>0.36019069254136005</v>
      </c>
      <c r="P1747" s="201" t="str">
        <f t="shared" si="1409"/>
        <v/>
      </c>
      <c r="Q1747" s="201" t="str">
        <f t="shared" si="1410"/>
        <v/>
      </c>
      <c r="R1747" s="201" t="str">
        <f t="shared" si="1411"/>
        <v/>
      </c>
      <c r="S1747" s="201" t="str">
        <f t="shared" si="1412"/>
        <v/>
      </c>
      <c r="T1747" s="199">
        <f t="shared" si="1413"/>
        <v>0</v>
      </c>
      <c r="U1747" s="199">
        <f t="shared" si="1414"/>
        <v>0</v>
      </c>
      <c r="V1747" s="199">
        <f t="shared" si="1415"/>
        <v>0</v>
      </c>
      <c r="W1747" s="199">
        <f t="shared" si="1416"/>
        <v>0</v>
      </c>
      <c r="X1747" s="199" t="str">
        <f t="shared" si="1417"/>
        <v/>
      </c>
      <c r="Y1747" s="199" t="str">
        <f t="shared" si="1418"/>
        <v/>
      </c>
      <c r="Z1747" s="199" t="str">
        <f t="shared" si="1419"/>
        <v/>
      </c>
      <c r="AA1747" s="199" t="str">
        <f t="shared" si="1420"/>
        <v/>
      </c>
      <c r="AB1747" s="201">
        <f t="shared" ca="1" si="1421"/>
        <v>2.1341875019517214</v>
      </c>
      <c r="AD1747" s="162">
        <f t="shared" si="1422"/>
        <v>0</v>
      </c>
      <c r="AE1747" s="162">
        <f t="shared" si="1423"/>
        <v>0</v>
      </c>
      <c r="AF1747" s="162">
        <f t="shared" si="1424"/>
        <v>0</v>
      </c>
      <c r="AG1747" s="162">
        <f t="shared" si="1425"/>
        <v>0</v>
      </c>
      <c r="AH1747" s="162" t="str">
        <f t="shared" si="1426"/>
        <v/>
      </c>
      <c r="AI1747" s="162" t="str">
        <f t="shared" si="1427"/>
        <v/>
      </c>
      <c r="AJ1747" s="162" t="str">
        <f t="shared" si="1428"/>
        <v/>
      </c>
      <c r="AK1747" s="162" t="str">
        <f t="shared" si="1429"/>
        <v/>
      </c>
      <c r="AM1747" s="199">
        <f t="shared" si="1432"/>
        <v>18.72082981106114</v>
      </c>
      <c r="AN1747" s="197">
        <f t="shared" si="1434"/>
        <v>0</v>
      </c>
      <c r="AO1747" s="197">
        <f t="shared" si="1435"/>
        <v>0</v>
      </c>
      <c r="AP1747" s="197">
        <f t="shared" si="1436"/>
        <v>0</v>
      </c>
      <c r="AQ1747" s="197">
        <f t="shared" si="1437"/>
        <v>0</v>
      </c>
      <c r="AR1747" s="197" t="str">
        <f t="shared" si="1438"/>
        <v/>
      </c>
      <c r="AS1747" s="197" t="str">
        <f t="shared" si="1439"/>
        <v/>
      </c>
      <c r="AT1747" s="197" t="str">
        <f t="shared" si="1440"/>
        <v/>
      </c>
      <c r="AU1747" s="197" t="str">
        <f t="shared" si="1441"/>
        <v/>
      </c>
      <c r="AV1747" s="199">
        <f t="shared" ca="1" si="1433"/>
        <v>2.1369347520761091</v>
      </c>
      <c r="AX1747" s="162">
        <f t="shared" si="1396"/>
        <v>0</v>
      </c>
      <c r="AY1747" s="162">
        <f t="shared" si="1397"/>
        <v>0</v>
      </c>
      <c r="AZ1747" s="162">
        <f t="shared" si="1398"/>
        <v>0</v>
      </c>
      <c r="BA1747" s="162">
        <f t="shared" si="1399"/>
        <v>0</v>
      </c>
      <c r="BB1747" s="162" t="str">
        <f t="shared" si="1400"/>
        <v/>
      </c>
      <c r="BC1747" s="162" t="str">
        <f t="shared" si="1401"/>
        <v/>
      </c>
      <c r="BD1747" s="162" t="str">
        <f t="shared" si="1402"/>
        <v/>
      </c>
      <c r="BE1747" s="162" t="str">
        <f t="shared" si="1403"/>
        <v/>
      </c>
      <c r="BG1747" s="169">
        <f t="shared" si="1430"/>
        <v>42.881778147227983</v>
      </c>
      <c r="BH1747" s="169">
        <f t="shared" ca="1" si="1431"/>
        <v>2.1126001599974051</v>
      </c>
    </row>
    <row r="1748" spans="11:60" x14ac:dyDescent="0.25">
      <c r="K1748" s="199">
        <f t="shared" si="1404"/>
        <v>42.933164340334308</v>
      </c>
      <c r="L1748" s="201">
        <f t="shared" si="1405"/>
        <v>0.36007368319023797</v>
      </c>
      <c r="M1748" s="201">
        <f t="shared" si="1406"/>
        <v>0.36310198111232445</v>
      </c>
      <c r="N1748" s="201">
        <f t="shared" si="1407"/>
        <v>0.38165953871135588</v>
      </c>
      <c r="O1748" s="201">
        <f t="shared" si="1408"/>
        <v>0.36040637559078603</v>
      </c>
      <c r="P1748" s="201" t="str">
        <f t="shared" si="1409"/>
        <v/>
      </c>
      <c r="Q1748" s="201" t="str">
        <f t="shared" si="1410"/>
        <v/>
      </c>
      <c r="R1748" s="201" t="str">
        <f t="shared" si="1411"/>
        <v/>
      </c>
      <c r="S1748" s="201" t="str">
        <f t="shared" si="1412"/>
        <v/>
      </c>
      <c r="T1748" s="199">
        <f t="shared" si="1413"/>
        <v>0</v>
      </c>
      <c r="U1748" s="199">
        <f t="shared" si="1414"/>
        <v>0</v>
      </c>
      <c r="V1748" s="199">
        <f t="shared" si="1415"/>
        <v>0</v>
      </c>
      <c r="W1748" s="199">
        <f t="shared" si="1416"/>
        <v>0</v>
      </c>
      <c r="X1748" s="199" t="str">
        <f t="shared" si="1417"/>
        <v/>
      </c>
      <c r="Y1748" s="199" t="str">
        <f t="shared" si="1418"/>
        <v/>
      </c>
      <c r="Z1748" s="199" t="str">
        <f t="shared" si="1419"/>
        <v/>
      </c>
      <c r="AA1748" s="199" t="str">
        <f t="shared" si="1420"/>
        <v/>
      </c>
      <c r="AB1748" s="201">
        <f t="shared" ca="1" si="1421"/>
        <v>2.0378147467177645</v>
      </c>
      <c r="AD1748" s="162">
        <f t="shared" si="1422"/>
        <v>0</v>
      </c>
      <c r="AE1748" s="162">
        <f t="shared" si="1423"/>
        <v>0</v>
      </c>
      <c r="AF1748" s="162">
        <f t="shared" si="1424"/>
        <v>0</v>
      </c>
      <c r="AG1748" s="162">
        <f t="shared" si="1425"/>
        <v>0</v>
      </c>
      <c r="AH1748" s="162" t="str">
        <f t="shared" si="1426"/>
        <v/>
      </c>
      <c r="AI1748" s="162" t="str">
        <f t="shared" si="1427"/>
        <v/>
      </c>
      <c r="AJ1748" s="162" t="str">
        <f t="shared" si="1428"/>
        <v/>
      </c>
      <c r="AK1748" s="162" t="str">
        <f t="shared" si="1429"/>
        <v/>
      </c>
      <c r="AM1748" s="199">
        <f t="shared" si="1432"/>
        <v>18.732046605435652</v>
      </c>
      <c r="AN1748" s="197">
        <f t="shared" si="1434"/>
        <v>0</v>
      </c>
      <c r="AO1748" s="197">
        <f t="shared" si="1435"/>
        <v>0</v>
      </c>
      <c r="AP1748" s="197">
        <f t="shared" si="1436"/>
        <v>0</v>
      </c>
      <c r="AQ1748" s="197">
        <f t="shared" si="1437"/>
        <v>0</v>
      </c>
      <c r="AR1748" s="197" t="str">
        <f t="shared" si="1438"/>
        <v/>
      </c>
      <c r="AS1748" s="197" t="str">
        <f t="shared" si="1439"/>
        <v/>
      </c>
      <c r="AT1748" s="197" t="str">
        <f t="shared" si="1440"/>
        <v/>
      </c>
      <c r="AU1748" s="197" t="str">
        <f t="shared" si="1441"/>
        <v/>
      </c>
      <c r="AV1748" s="199">
        <f t="shared" ca="1" si="1433"/>
        <v>2.1018146831197231</v>
      </c>
      <c r="AX1748" s="162">
        <f t="shared" si="1396"/>
        <v>0</v>
      </c>
      <c r="AY1748" s="162">
        <f t="shared" si="1397"/>
        <v>0</v>
      </c>
      <c r="AZ1748" s="162">
        <f t="shared" si="1398"/>
        <v>0</v>
      </c>
      <c r="BA1748" s="162">
        <f t="shared" si="1399"/>
        <v>0</v>
      </c>
      <c r="BB1748" s="162" t="str">
        <f t="shared" si="1400"/>
        <v/>
      </c>
      <c r="BC1748" s="162" t="str">
        <f t="shared" si="1401"/>
        <v/>
      </c>
      <c r="BD1748" s="162" t="str">
        <f t="shared" si="1402"/>
        <v/>
      </c>
      <c r="BE1748" s="162" t="str">
        <f t="shared" si="1403"/>
        <v/>
      </c>
      <c r="BG1748" s="169">
        <f t="shared" si="1430"/>
        <v>42.907471243781146</v>
      </c>
      <c r="BH1748" s="169">
        <f t="shared" ca="1" si="1431"/>
        <v>2.1341875019517214</v>
      </c>
    </row>
    <row r="1749" spans="11:60" x14ac:dyDescent="0.25">
      <c r="K1749" s="199">
        <f t="shared" si="1404"/>
        <v>42.95885743688747</v>
      </c>
      <c r="L1749" s="201">
        <f t="shared" si="1405"/>
        <v>0.36028916714187786</v>
      </c>
      <c r="M1749" s="201">
        <f t="shared" si="1406"/>
        <v>0.3633192773308237</v>
      </c>
      <c r="N1749" s="201">
        <f t="shared" si="1407"/>
        <v>0.38188794058969899</v>
      </c>
      <c r="O1749" s="201">
        <f t="shared" si="1408"/>
        <v>0.36062205864021202</v>
      </c>
      <c r="P1749" s="201" t="str">
        <f t="shared" si="1409"/>
        <v/>
      </c>
      <c r="Q1749" s="201" t="str">
        <f t="shared" si="1410"/>
        <v/>
      </c>
      <c r="R1749" s="201" t="str">
        <f t="shared" si="1411"/>
        <v/>
      </c>
      <c r="S1749" s="201" t="str">
        <f t="shared" si="1412"/>
        <v/>
      </c>
      <c r="T1749" s="199">
        <f t="shared" si="1413"/>
        <v>0</v>
      </c>
      <c r="U1749" s="199">
        <f t="shared" si="1414"/>
        <v>0</v>
      </c>
      <c r="V1749" s="199">
        <f t="shared" si="1415"/>
        <v>0</v>
      </c>
      <c r="W1749" s="199">
        <f t="shared" si="1416"/>
        <v>0</v>
      </c>
      <c r="X1749" s="199" t="str">
        <f t="shared" si="1417"/>
        <v/>
      </c>
      <c r="Y1749" s="199" t="str">
        <f t="shared" si="1418"/>
        <v/>
      </c>
      <c r="Z1749" s="199" t="str">
        <f t="shared" si="1419"/>
        <v/>
      </c>
      <c r="AA1749" s="199" t="str">
        <f t="shared" si="1420"/>
        <v/>
      </c>
      <c r="AB1749" s="201">
        <f t="shared" ca="1" si="1421"/>
        <v>2.01041601111055</v>
      </c>
      <c r="AD1749" s="162">
        <f t="shared" si="1422"/>
        <v>0</v>
      </c>
      <c r="AE1749" s="162">
        <f t="shared" si="1423"/>
        <v>0</v>
      </c>
      <c r="AF1749" s="162">
        <f t="shared" si="1424"/>
        <v>0</v>
      </c>
      <c r="AG1749" s="162">
        <f t="shared" si="1425"/>
        <v>0</v>
      </c>
      <c r="AH1749" s="162" t="str">
        <f t="shared" si="1426"/>
        <v/>
      </c>
      <c r="AI1749" s="162" t="str">
        <f t="shared" si="1427"/>
        <v/>
      </c>
      <c r="AJ1749" s="162" t="str">
        <f t="shared" si="1428"/>
        <v/>
      </c>
      <c r="AK1749" s="162" t="str">
        <f t="shared" si="1429"/>
        <v/>
      </c>
      <c r="AM1749" s="199">
        <f t="shared" si="1432"/>
        <v>18.743263399810164</v>
      </c>
      <c r="AN1749" s="197">
        <f t="shared" si="1434"/>
        <v>0</v>
      </c>
      <c r="AO1749" s="197">
        <f t="shared" si="1435"/>
        <v>0</v>
      </c>
      <c r="AP1749" s="197">
        <f t="shared" si="1436"/>
        <v>0</v>
      </c>
      <c r="AQ1749" s="197">
        <f t="shared" si="1437"/>
        <v>0</v>
      </c>
      <c r="AR1749" s="197" t="str">
        <f t="shared" si="1438"/>
        <v/>
      </c>
      <c r="AS1749" s="197" t="str">
        <f t="shared" si="1439"/>
        <v/>
      </c>
      <c r="AT1749" s="197" t="str">
        <f t="shared" si="1440"/>
        <v/>
      </c>
      <c r="AU1749" s="197" t="str">
        <f t="shared" si="1441"/>
        <v/>
      </c>
      <c r="AV1749" s="199">
        <f t="shared" ca="1" si="1433"/>
        <v>2.1460044947611063</v>
      </c>
      <c r="AX1749" s="162">
        <f t="shared" si="1396"/>
        <v>0</v>
      </c>
      <c r="AY1749" s="162">
        <f t="shared" si="1397"/>
        <v>0</v>
      </c>
      <c r="AZ1749" s="162">
        <f t="shared" si="1398"/>
        <v>0</v>
      </c>
      <c r="BA1749" s="162">
        <f t="shared" si="1399"/>
        <v>0</v>
      </c>
      <c r="BB1749" s="162" t="str">
        <f t="shared" si="1400"/>
        <v/>
      </c>
      <c r="BC1749" s="162" t="str">
        <f t="shared" si="1401"/>
        <v/>
      </c>
      <c r="BD1749" s="162" t="str">
        <f t="shared" si="1402"/>
        <v/>
      </c>
      <c r="BE1749" s="162" t="str">
        <f t="shared" si="1403"/>
        <v/>
      </c>
      <c r="BG1749" s="169">
        <f t="shared" si="1430"/>
        <v>42.933164340334308</v>
      </c>
      <c r="BH1749" s="169">
        <f t="shared" ca="1" si="1431"/>
        <v>2.0378147467177645</v>
      </c>
    </row>
    <row r="1750" spans="11:60" x14ac:dyDescent="0.25">
      <c r="K1750" s="199">
        <f t="shared" si="1404"/>
        <v>42.984550533440633</v>
      </c>
      <c r="L1750" s="201">
        <f t="shared" si="1405"/>
        <v>0.36050465109351776</v>
      </c>
      <c r="M1750" s="201">
        <f t="shared" si="1406"/>
        <v>0.36353657354932301</v>
      </c>
      <c r="N1750" s="201">
        <f t="shared" si="1407"/>
        <v>0.38211634246804216</v>
      </c>
      <c r="O1750" s="201">
        <f t="shared" si="1408"/>
        <v>0.360837741689638</v>
      </c>
      <c r="P1750" s="201" t="str">
        <f t="shared" si="1409"/>
        <v/>
      </c>
      <c r="Q1750" s="201" t="str">
        <f t="shared" si="1410"/>
        <v/>
      </c>
      <c r="R1750" s="201" t="str">
        <f t="shared" si="1411"/>
        <v/>
      </c>
      <c r="S1750" s="201" t="str">
        <f t="shared" si="1412"/>
        <v/>
      </c>
      <c r="T1750" s="199">
        <f t="shared" si="1413"/>
        <v>0</v>
      </c>
      <c r="U1750" s="199">
        <f t="shared" si="1414"/>
        <v>0</v>
      </c>
      <c r="V1750" s="199">
        <f t="shared" si="1415"/>
        <v>0</v>
      </c>
      <c r="W1750" s="199">
        <f t="shared" si="1416"/>
        <v>0</v>
      </c>
      <c r="X1750" s="199" t="str">
        <f t="shared" si="1417"/>
        <v/>
      </c>
      <c r="Y1750" s="199" t="str">
        <f t="shared" si="1418"/>
        <v/>
      </c>
      <c r="Z1750" s="199" t="str">
        <f t="shared" si="1419"/>
        <v/>
      </c>
      <c r="AA1750" s="199" t="str">
        <f t="shared" si="1420"/>
        <v/>
      </c>
      <c r="AB1750" s="201">
        <f t="shared" ca="1" si="1421"/>
        <v>2.1444871821834539</v>
      </c>
      <c r="AD1750" s="162">
        <f t="shared" si="1422"/>
        <v>0</v>
      </c>
      <c r="AE1750" s="162">
        <f t="shared" si="1423"/>
        <v>0</v>
      </c>
      <c r="AF1750" s="162">
        <f t="shared" si="1424"/>
        <v>0</v>
      </c>
      <c r="AG1750" s="162">
        <f t="shared" si="1425"/>
        <v>0</v>
      </c>
      <c r="AH1750" s="162" t="str">
        <f t="shared" si="1426"/>
        <v/>
      </c>
      <c r="AI1750" s="162" t="str">
        <f t="shared" si="1427"/>
        <v/>
      </c>
      <c r="AJ1750" s="162" t="str">
        <f t="shared" si="1428"/>
        <v/>
      </c>
      <c r="AK1750" s="162" t="str">
        <f t="shared" si="1429"/>
        <v/>
      </c>
      <c r="AM1750" s="199">
        <f t="shared" si="1432"/>
        <v>18.754480194184676</v>
      </c>
      <c r="AN1750" s="197">
        <f t="shared" si="1434"/>
        <v>0</v>
      </c>
      <c r="AO1750" s="197">
        <f t="shared" si="1435"/>
        <v>0</v>
      </c>
      <c r="AP1750" s="197">
        <f t="shared" si="1436"/>
        <v>0</v>
      </c>
      <c r="AQ1750" s="197">
        <f t="shared" si="1437"/>
        <v>0</v>
      </c>
      <c r="AR1750" s="197" t="str">
        <f t="shared" si="1438"/>
        <v/>
      </c>
      <c r="AS1750" s="197" t="str">
        <f t="shared" si="1439"/>
        <v/>
      </c>
      <c r="AT1750" s="197" t="str">
        <f t="shared" si="1440"/>
        <v/>
      </c>
      <c r="AU1750" s="197" t="str">
        <f t="shared" si="1441"/>
        <v/>
      </c>
      <c r="AV1750" s="199">
        <f t="shared" ca="1" si="1433"/>
        <v>2.1891640900495739</v>
      </c>
      <c r="AX1750" s="162">
        <f t="shared" si="1396"/>
        <v>0</v>
      </c>
      <c r="AY1750" s="162">
        <f t="shared" si="1397"/>
        <v>0</v>
      </c>
      <c r="AZ1750" s="162">
        <f t="shared" si="1398"/>
        <v>0</v>
      </c>
      <c r="BA1750" s="162">
        <f t="shared" si="1399"/>
        <v>0</v>
      </c>
      <c r="BB1750" s="162" t="str">
        <f t="shared" si="1400"/>
        <v/>
      </c>
      <c r="BC1750" s="162" t="str">
        <f t="shared" si="1401"/>
        <v/>
      </c>
      <c r="BD1750" s="162" t="str">
        <f t="shared" si="1402"/>
        <v/>
      </c>
      <c r="BE1750" s="162" t="str">
        <f t="shared" si="1403"/>
        <v/>
      </c>
      <c r="BG1750" s="169">
        <f t="shared" si="1430"/>
        <v>42.95885743688747</v>
      </c>
      <c r="BH1750" s="169">
        <f t="shared" ca="1" si="1431"/>
        <v>2.01041601111055</v>
      </c>
    </row>
    <row r="1751" spans="11:60" x14ac:dyDescent="0.25">
      <c r="K1751" s="199">
        <f t="shared" si="1404"/>
        <v>43.010243629993795</v>
      </c>
      <c r="L1751" s="201">
        <f t="shared" si="1405"/>
        <v>0.3607201350451576</v>
      </c>
      <c r="M1751" s="201">
        <f t="shared" si="1406"/>
        <v>0.36375386976782231</v>
      </c>
      <c r="N1751" s="201">
        <f t="shared" si="1407"/>
        <v>0.38234474434638521</v>
      </c>
      <c r="O1751" s="201">
        <f t="shared" si="1408"/>
        <v>0.36105342473906393</v>
      </c>
      <c r="P1751" s="201" t="str">
        <f t="shared" si="1409"/>
        <v/>
      </c>
      <c r="Q1751" s="201" t="str">
        <f t="shared" si="1410"/>
        <v/>
      </c>
      <c r="R1751" s="201" t="str">
        <f t="shared" si="1411"/>
        <v/>
      </c>
      <c r="S1751" s="201" t="str">
        <f t="shared" si="1412"/>
        <v/>
      </c>
      <c r="T1751" s="199">
        <f t="shared" si="1413"/>
        <v>0</v>
      </c>
      <c r="U1751" s="199">
        <f t="shared" si="1414"/>
        <v>0</v>
      </c>
      <c r="V1751" s="199">
        <f t="shared" si="1415"/>
        <v>0</v>
      </c>
      <c r="W1751" s="199">
        <f t="shared" si="1416"/>
        <v>0</v>
      </c>
      <c r="X1751" s="199" t="str">
        <f t="shared" si="1417"/>
        <v/>
      </c>
      <c r="Y1751" s="199" t="str">
        <f t="shared" si="1418"/>
        <v/>
      </c>
      <c r="Z1751" s="199" t="str">
        <f t="shared" si="1419"/>
        <v/>
      </c>
      <c r="AA1751" s="199" t="str">
        <f t="shared" si="1420"/>
        <v/>
      </c>
      <c r="AB1751" s="201">
        <f t="shared" ca="1" si="1421"/>
        <v>2.0455621507126494</v>
      </c>
      <c r="AD1751" s="162">
        <f t="shared" si="1422"/>
        <v>0</v>
      </c>
      <c r="AE1751" s="162">
        <f t="shared" si="1423"/>
        <v>0</v>
      </c>
      <c r="AF1751" s="162">
        <f t="shared" si="1424"/>
        <v>0</v>
      </c>
      <c r="AG1751" s="162">
        <f t="shared" si="1425"/>
        <v>0</v>
      </c>
      <c r="AH1751" s="162" t="str">
        <f t="shared" si="1426"/>
        <v/>
      </c>
      <c r="AI1751" s="162" t="str">
        <f t="shared" si="1427"/>
        <v/>
      </c>
      <c r="AJ1751" s="162" t="str">
        <f t="shared" si="1428"/>
        <v/>
      </c>
      <c r="AK1751" s="162" t="str">
        <f t="shared" si="1429"/>
        <v/>
      </c>
      <c r="AM1751" s="199">
        <f t="shared" si="1432"/>
        <v>18.765696988559188</v>
      </c>
      <c r="AN1751" s="197">
        <f t="shared" si="1434"/>
        <v>0</v>
      </c>
      <c r="AO1751" s="197">
        <f t="shared" si="1435"/>
        <v>0</v>
      </c>
      <c r="AP1751" s="197">
        <f t="shared" si="1436"/>
        <v>0</v>
      </c>
      <c r="AQ1751" s="197">
        <f t="shared" si="1437"/>
        <v>0</v>
      </c>
      <c r="AR1751" s="197" t="str">
        <f t="shared" si="1438"/>
        <v/>
      </c>
      <c r="AS1751" s="197" t="str">
        <f t="shared" si="1439"/>
        <v/>
      </c>
      <c r="AT1751" s="197" t="str">
        <f t="shared" si="1440"/>
        <v/>
      </c>
      <c r="AU1751" s="197" t="str">
        <f t="shared" si="1441"/>
        <v/>
      </c>
      <c r="AV1751" s="199">
        <f t="shared" ca="1" si="1433"/>
        <v>2.2018935840337361</v>
      </c>
      <c r="AX1751" s="162">
        <f t="shared" si="1396"/>
        <v>0</v>
      </c>
      <c r="AY1751" s="162">
        <f t="shared" si="1397"/>
        <v>0</v>
      </c>
      <c r="AZ1751" s="162">
        <f t="shared" si="1398"/>
        <v>0</v>
      </c>
      <c r="BA1751" s="162">
        <f t="shared" si="1399"/>
        <v>0</v>
      </c>
      <c r="BB1751" s="162" t="str">
        <f t="shared" si="1400"/>
        <v/>
      </c>
      <c r="BC1751" s="162" t="str">
        <f t="shared" si="1401"/>
        <v/>
      </c>
      <c r="BD1751" s="162" t="str">
        <f t="shared" si="1402"/>
        <v/>
      </c>
      <c r="BE1751" s="162" t="str">
        <f t="shared" si="1403"/>
        <v/>
      </c>
      <c r="BG1751" s="169">
        <f t="shared" si="1430"/>
        <v>42.984550533440633</v>
      </c>
      <c r="BH1751" s="169">
        <f t="shared" ca="1" si="1431"/>
        <v>2.1444871821834539</v>
      </c>
    </row>
    <row r="1752" spans="11:60" x14ac:dyDescent="0.25">
      <c r="K1752" s="199">
        <f t="shared" si="1404"/>
        <v>43.035936726546957</v>
      </c>
      <c r="L1752" s="201">
        <f t="shared" si="1405"/>
        <v>0.36093561899679749</v>
      </c>
      <c r="M1752" s="201">
        <f t="shared" si="1406"/>
        <v>0.36397116598632157</v>
      </c>
      <c r="N1752" s="201">
        <f t="shared" si="1407"/>
        <v>0.38257314622472838</v>
      </c>
      <c r="O1752" s="201">
        <f t="shared" si="1408"/>
        <v>0.36126910778848992</v>
      </c>
      <c r="P1752" s="201" t="str">
        <f t="shared" si="1409"/>
        <v/>
      </c>
      <c r="Q1752" s="201" t="str">
        <f t="shared" si="1410"/>
        <v/>
      </c>
      <c r="R1752" s="201" t="str">
        <f t="shared" si="1411"/>
        <v/>
      </c>
      <c r="S1752" s="201" t="str">
        <f t="shared" si="1412"/>
        <v/>
      </c>
      <c r="T1752" s="199">
        <f t="shared" si="1413"/>
        <v>0</v>
      </c>
      <c r="U1752" s="199">
        <f t="shared" si="1414"/>
        <v>0</v>
      </c>
      <c r="V1752" s="199">
        <f t="shared" si="1415"/>
        <v>0</v>
      </c>
      <c r="W1752" s="199">
        <f t="shared" si="1416"/>
        <v>0</v>
      </c>
      <c r="X1752" s="199" t="str">
        <f t="shared" si="1417"/>
        <v/>
      </c>
      <c r="Y1752" s="199" t="str">
        <f t="shared" si="1418"/>
        <v/>
      </c>
      <c r="Z1752" s="199" t="str">
        <f t="shared" si="1419"/>
        <v/>
      </c>
      <c r="AA1752" s="199" t="str">
        <f t="shared" si="1420"/>
        <v/>
      </c>
      <c r="AB1752" s="201">
        <f t="shared" ca="1" si="1421"/>
        <v>2.0253366045710828</v>
      </c>
      <c r="AD1752" s="162">
        <f t="shared" si="1422"/>
        <v>0</v>
      </c>
      <c r="AE1752" s="162">
        <f t="shared" si="1423"/>
        <v>0</v>
      </c>
      <c r="AF1752" s="162">
        <f t="shared" si="1424"/>
        <v>0</v>
      </c>
      <c r="AG1752" s="162">
        <f t="shared" si="1425"/>
        <v>0</v>
      </c>
      <c r="AH1752" s="162" t="str">
        <f t="shared" si="1426"/>
        <v/>
      </c>
      <c r="AI1752" s="162" t="str">
        <f t="shared" si="1427"/>
        <v/>
      </c>
      <c r="AJ1752" s="162" t="str">
        <f t="shared" si="1428"/>
        <v/>
      </c>
      <c r="AK1752" s="162" t="str">
        <f t="shared" si="1429"/>
        <v/>
      </c>
      <c r="AM1752" s="199">
        <f t="shared" si="1432"/>
        <v>18.776913782933701</v>
      </c>
      <c r="AN1752" s="197">
        <f t="shared" si="1434"/>
        <v>0</v>
      </c>
      <c r="AO1752" s="197">
        <f t="shared" si="1435"/>
        <v>0</v>
      </c>
      <c r="AP1752" s="197">
        <f t="shared" si="1436"/>
        <v>0</v>
      </c>
      <c r="AQ1752" s="197">
        <f t="shared" si="1437"/>
        <v>0</v>
      </c>
      <c r="AR1752" s="197" t="str">
        <f t="shared" si="1438"/>
        <v/>
      </c>
      <c r="AS1752" s="197" t="str">
        <f t="shared" si="1439"/>
        <v/>
      </c>
      <c r="AT1752" s="197" t="str">
        <f t="shared" si="1440"/>
        <v/>
      </c>
      <c r="AU1752" s="197" t="str">
        <f t="shared" si="1441"/>
        <v/>
      </c>
      <c r="AV1752" s="199">
        <f t="shared" ca="1" si="1433"/>
        <v>2.1639104350754654</v>
      </c>
      <c r="AX1752" s="162">
        <f t="shared" si="1396"/>
        <v>0</v>
      </c>
      <c r="AY1752" s="162">
        <f t="shared" si="1397"/>
        <v>0</v>
      </c>
      <c r="AZ1752" s="162">
        <f t="shared" si="1398"/>
        <v>0</v>
      </c>
      <c r="BA1752" s="162">
        <f t="shared" si="1399"/>
        <v>0</v>
      </c>
      <c r="BB1752" s="162" t="str">
        <f t="shared" si="1400"/>
        <v/>
      </c>
      <c r="BC1752" s="162" t="str">
        <f t="shared" si="1401"/>
        <v/>
      </c>
      <c r="BD1752" s="162" t="str">
        <f t="shared" si="1402"/>
        <v/>
      </c>
      <c r="BE1752" s="162" t="str">
        <f t="shared" si="1403"/>
        <v/>
      </c>
      <c r="BG1752" s="169">
        <f t="shared" si="1430"/>
        <v>43.010243629993795</v>
      </c>
      <c r="BH1752" s="169">
        <f t="shared" ca="1" si="1431"/>
        <v>2.0455621507126494</v>
      </c>
    </row>
    <row r="1753" spans="11:60" x14ac:dyDescent="0.25">
      <c r="K1753" s="199">
        <f t="shared" si="1404"/>
        <v>43.06162982310012</v>
      </c>
      <c r="L1753" s="201">
        <f t="shared" si="1405"/>
        <v>0.36115110294843733</v>
      </c>
      <c r="M1753" s="201">
        <f t="shared" si="1406"/>
        <v>0.36418846220482087</v>
      </c>
      <c r="N1753" s="201">
        <f t="shared" si="1407"/>
        <v>0.38280154810307149</v>
      </c>
      <c r="O1753" s="201">
        <f t="shared" si="1408"/>
        <v>0.36148479083791585</v>
      </c>
      <c r="P1753" s="201" t="str">
        <f t="shared" si="1409"/>
        <v/>
      </c>
      <c r="Q1753" s="201" t="str">
        <f t="shared" si="1410"/>
        <v/>
      </c>
      <c r="R1753" s="201" t="str">
        <f t="shared" si="1411"/>
        <v/>
      </c>
      <c r="S1753" s="201" t="str">
        <f t="shared" si="1412"/>
        <v/>
      </c>
      <c r="T1753" s="199">
        <f t="shared" si="1413"/>
        <v>0</v>
      </c>
      <c r="U1753" s="199">
        <f t="shared" si="1414"/>
        <v>0</v>
      </c>
      <c r="V1753" s="199">
        <f t="shared" si="1415"/>
        <v>0</v>
      </c>
      <c r="W1753" s="199">
        <f t="shared" si="1416"/>
        <v>0</v>
      </c>
      <c r="X1753" s="199" t="str">
        <f t="shared" si="1417"/>
        <v/>
      </c>
      <c r="Y1753" s="199" t="str">
        <f t="shared" si="1418"/>
        <v/>
      </c>
      <c r="Z1753" s="199" t="str">
        <f t="shared" si="1419"/>
        <v/>
      </c>
      <c r="AA1753" s="199" t="str">
        <f t="shared" si="1420"/>
        <v/>
      </c>
      <c r="AB1753" s="201">
        <f t="shared" ca="1" si="1421"/>
        <v>2.1419890951454978</v>
      </c>
      <c r="AD1753" s="162">
        <f t="shared" si="1422"/>
        <v>0</v>
      </c>
      <c r="AE1753" s="162">
        <f t="shared" si="1423"/>
        <v>0</v>
      </c>
      <c r="AF1753" s="162">
        <f t="shared" si="1424"/>
        <v>0</v>
      </c>
      <c r="AG1753" s="162">
        <f t="shared" si="1425"/>
        <v>0</v>
      </c>
      <c r="AH1753" s="162" t="str">
        <f t="shared" si="1426"/>
        <v/>
      </c>
      <c r="AI1753" s="162" t="str">
        <f t="shared" si="1427"/>
        <v/>
      </c>
      <c r="AJ1753" s="162" t="str">
        <f t="shared" si="1428"/>
        <v/>
      </c>
      <c r="AK1753" s="162" t="str">
        <f t="shared" si="1429"/>
        <v/>
      </c>
      <c r="AM1753" s="199">
        <f t="shared" si="1432"/>
        <v>18.788130577308213</v>
      </c>
      <c r="AN1753" s="197">
        <f t="shared" si="1434"/>
        <v>0</v>
      </c>
      <c r="AO1753" s="197">
        <f t="shared" si="1435"/>
        <v>0</v>
      </c>
      <c r="AP1753" s="197">
        <f t="shared" si="1436"/>
        <v>0</v>
      </c>
      <c r="AQ1753" s="197">
        <f t="shared" si="1437"/>
        <v>0</v>
      </c>
      <c r="AR1753" s="197" t="str">
        <f t="shared" si="1438"/>
        <v/>
      </c>
      <c r="AS1753" s="197" t="str">
        <f t="shared" si="1439"/>
        <v/>
      </c>
      <c r="AT1753" s="197" t="str">
        <f t="shared" si="1440"/>
        <v/>
      </c>
      <c r="AU1753" s="197" t="str">
        <f t="shared" si="1441"/>
        <v/>
      </c>
      <c r="AV1753" s="199">
        <f t="shared" ca="1" si="1433"/>
        <v>2.1096907067873141</v>
      </c>
      <c r="AX1753" s="162">
        <f t="shared" si="1396"/>
        <v>0</v>
      </c>
      <c r="AY1753" s="162">
        <f t="shared" si="1397"/>
        <v>0</v>
      </c>
      <c r="AZ1753" s="162">
        <f t="shared" si="1398"/>
        <v>0</v>
      </c>
      <c r="BA1753" s="162">
        <f t="shared" si="1399"/>
        <v>0</v>
      </c>
      <c r="BB1753" s="162" t="str">
        <f t="shared" si="1400"/>
        <v/>
      </c>
      <c r="BC1753" s="162" t="str">
        <f t="shared" si="1401"/>
        <v/>
      </c>
      <c r="BD1753" s="162" t="str">
        <f t="shared" si="1402"/>
        <v/>
      </c>
      <c r="BE1753" s="162" t="str">
        <f t="shared" si="1403"/>
        <v/>
      </c>
      <c r="BG1753" s="169">
        <f t="shared" si="1430"/>
        <v>43.035936726546957</v>
      </c>
      <c r="BH1753" s="169">
        <f t="shared" ca="1" si="1431"/>
        <v>2.0253366045710828</v>
      </c>
    </row>
    <row r="1754" spans="11:60" x14ac:dyDescent="0.25">
      <c r="K1754" s="199">
        <f t="shared" si="1404"/>
        <v>43.087322919653282</v>
      </c>
      <c r="L1754" s="201">
        <f t="shared" si="1405"/>
        <v>0.36136658690007728</v>
      </c>
      <c r="M1754" s="201">
        <f t="shared" si="1406"/>
        <v>0.36440575842332018</v>
      </c>
      <c r="N1754" s="201">
        <f t="shared" si="1407"/>
        <v>0.3830299499814146</v>
      </c>
      <c r="O1754" s="201">
        <f t="shared" si="1408"/>
        <v>0.36170047388734183</v>
      </c>
      <c r="P1754" s="201" t="str">
        <f t="shared" si="1409"/>
        <v/>
      </c>
      <c r="Q1754" s="201" t="str">
        <f t="shared" si="1410"/>
        <v/>
      </c>
      <c r="R1754" s="201" t="str">
        <f t="shared" si="1411"/>
        <v/>
      </c>
      <c r="S1754" s="201" t="str">
        <f t="shared" si="1412"/>
        <v/>
      </c>
      <c r="T1754" s="199">
        <f t="shared" si="1413"/>
        <v>0</v>
      </c>
      <c r="U1754" s="199">
        <f t="shared" si="1414"/>
        <v>0</v>
      </c>
      <c r="V1754" s="199">
        <f t="shared" si="1415"/>
        <v>0</v>
      </c>
      <c r="W1754" s="199">
        <f t="shared" si="1416"/>
        <v>0</v>
      </c>
      <c r="X1754" s="199" t="str">
        <f t="shared" si="1417"/>
        <v/>
      </c>
      <c r="Y1754" s="199" t="str">
        <f t="shared" si="1418"/>
        <v/>
      </c>
      <c r="Z1754" s="199" t="str">
        <f t="shared" si="1419"/>
        <v/>
      </c>
      <c r="AA1754" s="199" t="str">
        <f t="shared" si="1420"/>
        <v/>
      </c>
      <c r="AB1754" s="201">
        <f t="shared" ca="1" si="1421"/>
        <v>2.161187936967023</v>
      </c>
      <c r="AD1754" s="162">
        <f t="shared" si="1422"/>
        <v>0</v>
      </c>
      <c r="AE1754" s="162">
        <f t="shared" si="1423"/>
        <v>0</v>
      </c>
      <c r="AF1754" s="162">
        <f t="shared" si="1424"/>
        <v>0</v>
      </c>
      <c r="AG1754" s="162">
        <f t="shared" si="1425"/>
        <v>0</v>
      </c>
      <c r="AH1754" s="162" t="str">
        <f t="shared" si="1426"/>
        <v/>
      </c>
      <c r="AI1754" s="162" t="str">
        <f t="shared" si="1427"/>
        <v/>
      </c>
      <c r="AJ1754" s="162" t="str">
        <f t="shared" si="1428"/>
        <v/>
      </c>
      <c r="AK1754" s="162" t="str">
        <f t="shared" si="1429"/>
        <v/>
      </c>
      <c r="AM1754" s="199">
        <f t="shared" si="1432"/>
        <v>18.799347371682725</v>
      </c>
      <c r="AN1754" s="197">
        <f t="shared" si="1434"/>
        <v>0</v>
      </c>
      <c r="AO1754" s="197">
        <f t="shared" si="1435"/>
        <v>0</v>
      </c>
      <c r="AP1754" s="197">
        <f t="shared" si="1436"/>
        <v>0</v>
      </c>
      <c r="AQ1754" s="197">
        <f t="shared" si="1437"/>
        <v>0</v>
      </c>
      <c r="AR1754" s="197" t="str">
        <f t="shared" si="1438"/>
        <v/>
      </c>
      <c r="AS1754" s="197" t="str">
        <f t="shared" si="1439"/>
        <v/>
      </c>
      <c r="AT1754" s="197" t="str">
        <f t="shared" si="1440"/>
        <v/>
      </c>
      <c r="AU1754" s="197" t="str">
        <f t="shared" si="1441"/>
        <v/>
      </c>
      <c r="AV1754" s="199">
        <f t="shared" ca="1" si="1433"/>
        <v>2.1047776521361143</v>
      </c>
      <c r="AX1754" s="162">
        <f t="shared" si="1396"/>
        <v>0</v>
      </c>
      <c r="AY1754" s="162">
        <f t="shared" si="1397"/>
        <v>0</v>
      </c>
      <c r="AZ1754" s="162">
        <f t="shared" si="1398"/>
        <v>0</v>
      </c>
      <c r="BA1754" s="162">
        <f t="shared" si="1399"/>
        <v>0</v>
      </c>
      <c r="BB1754" s="162" t="str">
        <f t="shared" si="1400"/>
        <v/>
      </c>
      <c r="BC1754" s="162" t="str">
        <f t="shared" si="1401"/>
        <v/>
      </c>
      <c r="BD1754" s="162" t="str">
        <f t="shared" si="1402"/>
        <v/>
      </c>
      <c r="BE1754" s="162" t="str">
        <f t="shared" si="1403"/>
        <v/>
      </c>
      <c r="BG1754" s="169">
        <f t="shared" si="1430"/>
        <v>43.06162982310012</v>
      </c>
      <c r="BH1754" s="169">
        <f t="shared" ca="1" si="1431"/>
        <v>2.1419890951454978</v>
      </c>
    </row>
    <row r="1755" spans="11:60" x14ac:dyDescent="0.25">
      <c r="K1755" s="199">
        <f t="shared" si="1404"/>
        <v>43.113016016206444</v>
      </c>
      <c r="L1755" s="201">
        <f t="shared" si="1405"/>
        <v>0.36158207085171712</v>
      </c>
      <c r="M1755" s="201">
        <f t="shared" si="1406"/>
        <v>0.36462305464181949</v>
      </c>
      <c r="N1755" s="201">
        <f t="shared" si="1407"/>
        <v>0.38325835185975771</v>
      </c>
      <c r="O1755" s="201">
        <f t="shared" si="1408"/>
        <v>0.36191615693676776</v>
      </c>
      <c r="P1755" s="201" t="str">
        <f t="shared" si="1409"/>
        <v/>
      </c>
      <c r="Q1755" s="201" t="str">
        <f t="shared" si="1410"/>
        <v/>
      </c>
      <c r="R1755" s="201" t="str">
        <f t="shared" si="1411"/>
        <v/>
      </c>
      <c r="S1755" s="201" t="str">
        <f t="shared" si="1412"/>
        <v/>
      </c>
      <c r="T1755" s="199">
        <f t="shared" si="1413"/>
        <v>0</v>
      </c>
      <c r="U1755" s="199">
        <f t="shared" si="1414"/>
        <v>0</v>
      </c>
      <c r="V1755" s="199">
        <f t="shared" si="1415"/>
        <v>0</v>
      </c>
      <c r="W1755" s="199">
        <f t="shared" si="1416"/>
        <v>0</v>
      </c>
      <c r="X1755" s="199" t="str">
        <f t="shared" si="1417"/>
        <v/>
      </c>
      <c r="Y1755" s="199" t="str">
        <f t="shared" si="1418"/>
        <v/>
      </c>
      <c r="Z1755" s="199" t="str">
        <f t="shared" si="1419"/>
        <v/>
      </c>
      <c r="AA1755" s="199" t="str">
        <f t="shared" si="1420"/>
        <v/>
      </c>
      <c r="AB1755" s="201">
        <f t="shared" ca="1" si="1421"/>
        <v>2.0049740951199588</v>
      </c>
      <c r="AD1755" s="162">
        <f t="shared" si="1422"/>
        <v>0</v>
      </c>
      <c r="AE1755" s="162">
        <f t="shared" si="1423"/>
        <v>0</v>
      </c>
      <c r="AF1755" s="162">
        <f t="shared" si="1424"/>
        <v>0</v>
      </c>
      <c r="AG1755" s="162">
        <f t="shared" si="1425"/>
        <v>0</v>
      </c>
      <c r="AH1755" s="162" t="str">
        <f t="shared" si="1426"/>
        <v/>
      </c>
      <c r="AI1755" s="162" t="str">
        <f t="shared" si="1427"/>
        <v/>
      </c>
      <c r="AJ1755" s="162" t="str">
        <f t="shared" si="1428"/>
        <v/>
      </c>
      <c r="AK1755" s="162" t="str">
        <f t="shared" si="1429"/>
        <v/>
      </c>
      <c r="AM1755" s="199">
        <f t="shared" si="1432"/>
        <v>18.810564166057237</v>
      </c>
      <c r="AN1755" s="197">
        <f t="shared" si="1434"/>
        <v>0</v>
      </c>
      <c r="AO1755" s="197">
        <f t="shared" si="1435"/>
        <v>0</v>
      </c>
      <c r="AP1755" s="197">
        <f t="shared" si="1436"/>
        <v>0</v>
      </c>
      <c r="AQ1755" s="197">
        <f t="shared" si="1437"/>
        <v>0</v>
      </c>
      <c r="AR1755" s="197" t="str">
        <f t="shared" si="1438"/>
        <v/>
      </c>
      <c r="AS1755" s="197" t="str">
        <f t="shared" si="1439"/>
        <v/>
      </c>
      <c r="AT1755" s="197" t="str">
        <f t="shared" si="1440"/>
        <v/>
      </c>
      <c r="AU1755" s="197" t="str">
        <f t="shared" si="1441"/>
        <v/>
      </c>
      <c r="AV1755" s="199">
        <f t="shared" ca="1" si="1433"/>
        <v>2.1984553041044279</v>
      </c>
      <c r="AX1755" s="162">
        <f t="shared" si="1396"/>
        <v>0</v>
      </c>
      <c r="AY1755" s="162">
        <f t="shared" si="1397"/>
        <v>0</v>
      </c>
      <c r="AZ1755" s="162">
        <f t="shared" si="1398"/>
        <v>0</v>
      </c>
      <c r="BA1755" s="162">
        <f t="shared" si="1399"/>
        <v>0</v>
      </c>
      <c r="BB1755" s="162" t="str">
        <f t="shared" si="1400"/>
        <v/>
      </c>
      <c r="BC1755" s="162" t="str">
        <f t="shared" si="1401"/>
        <v/>
      </c>
      <c r="BD1755" s="162" t="str">
        <f t="shared" si="1402"/>
        <v/>
      </c>
      <c r="BE1755" s="162" t="str">
        <f t="shared" si="1403"/>
        <v/>
      </c>
      <c r="BG1755" s="169">
        <f t="shared" si="1430"/>
        <v>43.087322919653282</v>
      </c>
      <c r="BH1755" s="169">
        <f t="shared" ca="1" si="1431"/>
        <v>2.161187936967023</v>
      </c>
    </row>
    <row r="1756" spans="11:60" x14ac:dyDescent="0.25">
      <c r="K1756" s="199">
        <f t="shared" si="1404"/>
        <v>43.138709112759607</v>
      </c>
      <c r="L1756" s="201">
        <f t="shared" si="1405"/>
        <v>0.36179755480335701</v>
      </c>
      <c r="M1756" s="201">
        <f t="shared" si="1406"/>
        <v>0.3648403508603188</v>
      </c>
      <c r="N1756" s="201">
        <f t="shared" si="1407"/>
        <v>0.38348675373810087</v>
      </c>
      <c r="O1756" s="201">
        <f t="shared" si="1408"/>
        <v>0.36213183998619375</v>
      </c>
      <c r="P1756" s="201" t="str">
        <f t="shared" si="1409"/>
        <v/>
      </c>
      <c r="Q1756" s="201" t="str">
        <f t="shared" si="1410"/>
        <v/>
      </c>
      <c r="R1756" s="201" t="str">
        <f t="shared" si="1411"/>
        <v/>
      </c>
      <c r="S1756" s="201" t="str">
        <f t="shared" si="1412"/>
        <v/>
      </c>
      <c r="T1756" s="199">
        <f t="shared" si="1413"/>
        <v>0</v>
      </c>
      <c r="U1756" s="199">
        <f t="shared" si="1414"/>
        <v>0</v>
      </c>
      <c r="V1756" s="199">
        <f t="shared" si="1415"/>
        <v>0</v>
      </c>
      <c r="W1756" s="199">
        <f t="shared" si="1416"/>
        <v>0</v>
      </c>
      <c r="X1756" s="199" t="str">
        <f t="shared" si="1417"/>
        <v/>
      </c>
      <c r="Y1756" s="199" t="str">
        <f t="shared" si="1418"/>
        <v/>
      </c>
      <c r="Z1756" s="199" t="str">
        <f t="shared" si="1419"/>
        <v/>
      </c>
      <c r="AA1756" s="199" t="str">
        <f t="shared" si="1420"/>
        <v/>
      </c>
      <c r="AB1756" s="201">
        <f t="shared" ca="1" si="1421"/>
        <v>2.0681723833074965</v>
      </c>
      <c r="AD1756" s="162">
        <f t="shared" si="1422"/>
        <v>0</v>
      </c>
      <c r="AE1756" s="162">
        <f t="shared" si="1423"/>
        <v>0</v>
      </c>
      <c r="AF1756" s="162">
        <f t="shared" si="1424"/>
        <v>0</v>
      </c>
      <c r="AG1756" s="162">
        <f t="shared" si="1425"/>
        <v>0</v>
      </c>
      <c r="AH1756" s="162" t="str">
        <f t="shared" si="1426"/>
        <v/>
      </c>
      <c r="AI1756" s="162" t="str">
        <f t="shared" si="1427"/>
        <v/>
      </c>
      <c r="AJ1756" s="162" t="str">
        <f t="shared" si="1428"/>
        <v/>
      </c>
      <c r="AK1756" s="162" t="str">
        <f t="shared" si="1429"/>
        <v/>
      </c>
      <c r="AM1756" s="199">
        <f t="shared" si="1432"/>
        <v>18.821780960431749</v>
      </c>
      <c r="AN1756" s="197">
        <f t="shared" si="1434"/>
        <v>0</v>
      </c>
      <c r="AO1756" s="197">
        <f t="shared" si="1435"/>
        <v>0</v>
      </c>
      <c r="AP1756" s="197">
        <f t="shared" si="1436"/>
        <v>0</v>
      </c>
      <c r="AQ1756" s="197">
        <f t="shared" si="1437"/>
        <v>0</v>
      </c>
      <c r="AR1756" s="197" t="str">
        <f t="shared" si="1438"/>
        <v/>
      </c>
      <c r="AS1756" s="197" t="str">
        <f t="shared" si="1439"/>
        <v/>
      </c>
      <c r="AT1756" s="197" t="str">
        <f t="shared" si="1440"/>
        <v/>
      </c>
      <c r="AU1756" s="197" t="str">
        <f t="shared" si="1441"/>
        <v/>
      </c>
      <c r="AV1756" s="199">
        <f t="shared" ca="1" si="1433"/>
        <v>2.0811547428476791</v>
      </c>
      <c r="AX1756" s="162">
        <f t="shared" si="1396"/>
        <v>0</v>
      </c>
      <c r="AY1756" s="162">
        <f t="shared" si="1397"/>
        <v>0</v>
      </c>
      <c r="AZ1756" s="162">
        <f t="shared" si="1398"/>
        <v>0</v>
      </c>
      <c r="BA1756" s="162">
        <f t="shared" si="1399"/>
        <v>0</v>
      </c>
      <c r="BB1756" s="162" t="str">
        <f t="shared" si="1400"/>
        <v/>
      </c>
      <c r="BC1756" s="162" t="str">
        <f t="shared" si="1401"/>
        <v/>
      </c>
      <c r="BD1756" s="162" t="str">
        <f t="shared" si="1402"/>
        <v/>
      </c>
      <c r="BE1756" s="162" t="str">
        <f t="shared" si="1403"/>
        <v/>
      </c>
      <c r="BG1756" s="169">
        <f t="shared" si="1430"/>
        <v>43.113016016206444</v>
      </c>
      <c r="BH1756" s="169">
        <f t="shared" ca="1" si="1431"/>
        <v>2.0049740951199588</v>
      </c>
    </row>
    <row r="1757" spans="11:60" x14ac:dyDescent="0.25">
      <c r="K1757" s="199">
        <f t="shared" si="1404"/>
        <v>43.164402209312769</v>
      </c>
      <c r="L1757" s="201">
        <f t="shared" si="1405"/>
        <v>0.36201303875499691</v>
      </c>
      <c r="M1757" s="201">
        <f t="shared" si="1406"/>
        <v>0.3650576470788181</v>
      </c>
      <c r="N1757" s="201">
        <f t="shared" si="1407"/>
        <v>0.38371515561644398</v>
      </c>
      <c r="O1757" s="201">
        <f t="shared" si="1408"/>
        <v>0.36234752303561973</v>
      </c>
      <c r="P1757" s="201" t="str">
        <f t="shared" si="1409"/>
        <v/>
      </c>
      <c r="Q1757" s="201" t="str">
        <f t="shared" si="1410"/>
        <v/>
      </c>
      <c r="R1757" s="201" t="str">
        <f t="shared" si="1411"/>
        <v/>
      </c>
      <c r="S1757" s="201" t="str">
        <f t="shared" si="1412"/>
        <v/>
      </c>
      <c r="T1757" s="199">
        <f t="shared" si="1413"/>
        <v>0</v>
      </c>
      <c r="U1757" s="199">
        <f t="shared" si="1414"/>
        <v>0</v>
      </c>
      <c r="V1757" s="199">
        <f t="shared" si="1415"/>
        <v>0</v>
      </c>
      <c r="W1757" s="199">
        <f t="shared" si="1416"/>
        <v>0</v>
      </c>
      <c r="X1757" s="199" t="str">
        <f t="shared" si="1417"/>
        <v/>
      </c>
      <c r="Y1757" s="199" t="str">
        <f t="shared" si="1418"/>
        <v/>
      </c>
      <c r="Z1757" s="199" t="str">
        <f t="shared" si="1419"/>
        <v/>
      </c>
      <c r="AA1757" s="199" t="str">
        <f t="shared" si="1420"/>
        <v/>
      </c>
      <c r="AB1757" s="201">
        <f t="shared" ca="1" si="1421"/>
        <v>2.066652013489763</v>
      </c>
      <c r="AD1757" s="162">
        <f t="shared" si="1422"/>
        <v>0</v>
      </c>
      <c r="AE1757" s="162">
        <f t="shared" si="1423"/>
        <v>0</v>
      </c>
      <c r="AF1757" s="162">
        <f t="shared" si="1424"/>
        <v>0</v>
      </c>
      <c r="AG1757" s="162">
        <f t="shared" si="1425"/>
        <v>0</v>
      </c>
      <c r="AH1757" s="162" t="str">
        <f t="shared" si="1426"/>
        <v/>
      </c>
      <c r="AI1757" s="162" t="str">
        <f t="shared" si="1427"/>
        <v/>
      </c>
      <c r="AJ1757" s="162" t="str">
        <f t="shared" si="1428"/>
        <v/>
      </c>
      <c r="AK1757" s="162" t="str">
        <f t="shared" si="1429"/>
        <v/>
      </c>
      <c r="AM1757" s="199">
        <f t="shared" si="1432"/>
        <v>18.832997754806261</v>
      </c>
      <c r="AN1757" s="197">
        <f t="shared" si="1434"/>
        <v>0</v>
      </c>
      <c r="AO1757" s="197">
        <f t="shared" si="1435"/>
        <v>0</v>
      </c>
      <c r="AP1757" s="197">
        <f t="shared" si="1436"/>
        <v>0</v>
      </c>
      <c r="AQ1757" s="197">
        <f t="shared" si="1437"/>
        <v>0</v>
      </c>
      <c r="AR1757" s="197" t="str">
        <f t="shared" si="1438"/>
        <v/>
      </c>
      <c r="AS1757" s="197" t="str">
        <f t="shared" si="1439"/>
        <v/>
      </c>
      <c r="AT1757" s="197" t="str">
        <f t="shared" si="1440"/>
        <v/>
      </c>
      <c r="AU1757" s="197" t="str">
        <f t="shared" si="1441"/>
        <v/>
      </c>
      <c r="AV1757" s="199">
        <f t="shared" ca="1" si="1433"/>
        <v>2.0786814631490991</v>
      </c>
      <c r="AX1757" s="162">
        <f t="shared" si="1396"/>
        <v>0</v>
      </c>
      <c r="AY1757" s="162">
        <f t="shared" si="1397"/>
        <v>0</v>
      </c>
      <c r="AZ1757" s="162">
        <f t="shared" si="1398"/>
        <v>0</v>
      </c>
      <c r="BA1757" s="162">
        <f t="shared" si="1399"/>
        <v>0</v>
      </c>
      <c r="BB1757" s="162" t="str">
        <f t="shared" si="1400"/>
        <v/>
      </c>
      <c r="BC1757" s="162" t="str">
        <f t="shared" si="1401"/>
        <v/>
      </c>
      <c r="BD1757" s="162" t="str">
        <f t="shared" si="1402"/>
        <v/>
      </c>
      <c r="BE1757" s="162" t="str">
        <f t="shared" si="1403"/>
        <v/>
      </c>
      <c r="BG1757" s="169">
        <f t="shared" si="1430"/>
        <v>43.138709112759607</v>
      </c>
      <c r="BH1757" s="169">
        <f t="shared" ca="1" si="1431"/>
        <v>2.0681723833074965</v>
      </c>
    </row>
    <row r="1758" spans="11:60" x14ac:dyDescent="0.25">
      <c r="K1758" s="199">
        <f t="shared" si="1404"/>
        <v>43.190095305865931</v>
      </c>
      <c r="L1758" s="201">
        <f t="shared" si="1405"/>
        <v>0.36222852270663675</v>
      </c>
      <c r="M1758" s="201">
        <f t="shared" si="1406"/>
        <v>0.36527494329731741</v>
      </c>
      <c r="N1758" s="201">
        <f t="shared" si="1407"/>
        <v>0.38394355749478709</v>
      </c>
      <c r="O1758" s="201">
        <f t="shared" si="1408"/>
        <v>0.36256320608504566</v>
      </c>
      <c r="P1758" s="201" t="str">
        <f t="shared" si="1409"/>
        <v/>
      </c>
      <c r="Q1758" s="201" t="str">
        <f t="shared" si="1410"/>
        <v/>
      </c>
      <c r="R1758" s="201" t="str">
        <f t="shared" si="1411"/>
        <v/>
      </c>
      <c r="S1758" s="201" t="str">
        <f t="shared" si="1412"/>
        <v/>
      </c>
      <c r="T1758" s="199">
        <f t="shared" si="1413"/>
        <v>0</v>
      </c>
      <c r="U1758" s="199">
        <f t="shared" si="1414"/>
        <v>0</v>
      </c>
      <c r="V1758" s="199">
        <f t="shared" si="1415"/>
        <v>0</v>
      </c>
      <c r="W1758" s="199">
        <f t="shared" si="1416"/>
        <v>0</v>
      </c>
      <c r="X1758" s="199" t="str">
        <f t="shared" si="1417"/>
        <v/>
      </c>
      <c r="Y1758" s="199" t="str">
        <f t="shared" si="1418"/>
        <v/>
      </c>
      <c r="Z1758" s="199" t="str">
        <f t="shared" si="1419"/>
        <v/>
      </c>
      <c r="AA1758" s="199" t="str">
        <f t="shared" si="1420"/>
        <v/>
      </c>
      <c r="AB1758" s="201">
        <f t="shared" ca="1" si="1421"/>
        <v>2.0137012982301239</v>
      </c>
      <c r="AD1758" s="162">
        <f t="shared" si="1422"/>
        <v>0</v>
      </c>
      <c r="AE1758" s="162">
        <f t="shared" si="1423"/>
        <v>0</v>
      </c>
      <c r="AF1758" s="162">
        <f t="shared" si="1424"/>
        <v>0</v>
      </c>
      <c r="AG1758" s="162">
        <f t="shared" si="1425"/>
        <v>0</v>
      </c>
      <c r="AH1758" s="162" t="str">
        <f t="shared" si="1426"/>
        <v/>
      </c>
      <c r="AI1758" s="162" t="str">
        <f t="shared" si="1427"/>
        <v/>
      </c>
      <c r="AJ1758" s="162" t="str">
        <f t="shared" si="1428"/>
        <v/>
      </c>
      <c r="AK1758" s="162" t="str">
        <f t="shared" si="1429"/>
        <v/>
      </c>
      <c r="AM1758" s="199">
        <f t="shared" si="1432"/>
        <v>18.844214549180773</v>
      </c>
      <c r="AN1758" s="197">
        <f t="shared" si="1434"/>
        <v>0</v>
      </c>
      <c r="AO1758" s="197">
        <f t="shared" si="1435"/>
        <v>0</v>
      </c>
      <c r="AP1758" s="197">
        <f t="shared" si="1436"/>
        <v>0</v>
      </c>
      <c r="AQ1758" s="197">
        <f t="shared" si="1437"/>
        <v>0</v>
      </c>
      <c r="AR1758" s="197" t="str">
        <f t="shared" si="1438"/>
        <v/>
      </c>
      <c r="AS1758" s="197" t="str">
        <f t="shared" si="1439"/>
        <v/>
      </c>
      <c r="AT1758" s="197" t="str">
        <f t="shared" si="1440"/>
        <v/>
      </c>
      <c r="AU1758" s="197" t="str">
        <f t="shared" si="1441"/>
        <v/>
      </c>
      <c r="AV1758" s="199">
        <f t="shared" ca="1" si="1433"/>
        <v>2.2015308544244792</v>
      </c>
      <c r="AX1758" s="162">
        <f t="shared" si="1396"/>
        <v>0</v>
      </c>
      <c r="AY1758" s="162">
        <f t="shared" si="1397"/>
        <v>0</v>
      </c>
      <c r="AZ1758" s="162">
        <f t="shared" si="1398"/>
        <v>0</v>
      </c>
      <c r="BA1758" s="162">
        <f t="shared" si="1399"/>
        <v>0</v>
      </c>
      <c r="BB1758" s="162" t="str">
        <f t="shared" si="1400"/>
        <v/>
      </c>
      <c r="BC1758" s="162" t="str">
        <f t="shared" si="1401"/>
        <v/>
      </c>
      <c r="BD1758" s="162" t="str">
        <f t="shared" si="1402"/>
        <v/>
      </c>
      <c r="BE1758" s="162" t="str">
        <f t="shared" si="1403"/>
        <v/>
      </c>
      <c r="BG1758" s="169">
        <f t="shared" si="1430"/>
        <v>43.164402209312769</v>
      </c>
      <c r="BH1758" s="169">
        <f t="shared" ca="1" si="1431"/>
        <v>2.066652013489763</v>
      </c>
    </row>
    <row r="1759" spans="11:60" x14ac:dyDescent="0.25">
      <c r="K1759" s="199">
        <f t="shared" si="1404"/>
        <v>43.215788402419093</v>
      </c>
      <c r="L1759" s="201">
        <f t="shared" si="1405"/>
        <v>0.36244400665827664</v>
      </c>
      <c r="M1759" s="201">
        <f t="shared" si="1406"/>
        <v>0.36549223951581666</v>
      </c>
      <c r="N1759" s="201">
        <f t="shared" si="1407"/>
        <v>0.3841719593731302</v>
      </c>
      <c r="O1759" s="201">
        <f t="shared" si="1408"/>
        <v>0.36277888913447165</v>
      </c>
      <c r="P1759" s="201" t="str">
        <f t="shared" si="1409"/>
        <v/>
      </c>
      <c r="Q1759" s="201" t="str">
        <f t="shared" si="1410"/>
        <v/>
      </c>
      <c r="R1759" s="201" t="str">
        <f t="shared" si="1411"/>
        <v/>
      </c>
      <c r="S1759" s="201" t="str">
        <f t="shared" si="1412"/>
        <v/>
      </c>
      <c r="T1759" s="199">
        <f t="shared" si="1413"/>
        <v>0</v>
      </c>
      <c r="U1759" s="199">
        <f t="shared" si="1414"/>
        <v>0</v>
      </c>
      <c r="V1759" s="199">
        <f t="shared" si="1415"/>
        <v>0</v>
      </c>
      <c r="W1759" s="199">
        <f t="shared" si="1416"/>
        <v>0</v>
      </c>
      <c r="X1759" s="199" t="str">
        <f t="shared" si="1417"/>
        <v/>
      </c>
      <c r="Y1759" s="199" t="str">
        <f t="shared" si="1418"/>
        <v/>
      </c>
      <c r="Z1759" s="199" t="str">
        <f t="shared" si="1419"/>
        <v/>
      </c>
      <c r="AA1759" s="199" t="str">
        <f t="shared" si="1420"/>
        <v/>
      </c>
      <c r="AB1759" s="201">
        <f t="shared" ca="1" si="1421"/>
        <v>2.0051578990769117</v>
      </c>
      <c r="AD1759" s="162">
        <f t="shared" si="1422"/>
        <v>0</v>
      </c>
      <c r="AE1759" s="162">
        <f t="shared" si="1423"/>
        <v>0</v>
      </c>
      <c r="AF1759" s="162">
        <f t="shared" si="1424"/>
        <v>0</v>
      </c>
      <c r="AG1759" s="162">
        <f t="shared" si="1425"/>
        <v>0</v>
      </c>
      <c r="AH1759" s="162" t="str">
        <f t="shared" si="1426"/>
        <v/>
      </c>
      <c r="AI1759" s="162" t="str">
        <f t="shared" si="1427"/>
        <v/>
      </c>
      <c r="AJ1759" s="162" t="str">
        <f t="shared" si="1428"/>
        <v/>
      </c>
      <c r="AK1759" s="162" t="str">
        <f t="shared" si="1429"/>
        <v/>
      </c>
      <c r="AM1759" s="199">
        <f t="shared" si="1432"/>
        <v>18.855431343555285</v>
      </c>
      <c r="AN1759" s="197">
        <f t="shared" si="1434"/>
        <v>0</v>
      </c>
      <c r="AO1759" s="197">
        <f t="shared" si="1435"/>
        <v>0</v>
      </c>
      <c r="AP1759" s="197">
        <f t="shared" si="1436"/>
        <v>0</v>
      </c>
      <c r="AQ1759" s="197">
        <f t="shared" si="1437"/>
        <v>0</v>
      </c>
      <c r="AR1759" s="197" t="str">
        <f t="shared" si="1438"/>
        <v/>
      </c>
      <c r="AS1759" s="197" t="str">
        <f t="shared" si="1439"/>
        <v/>
      </c>
      <c r="AT1759" s="197" t="str">
        <f t="shared" si="1440"/>
        <v/>
      </c>
      <c r="AU1759" s="197" t="str">
        <f t="shared" si="1441"/>
        <v/>
      </c>
      <c r="AV1759" s="199">
        <f t="shared" ca="1" si="1433"/>
        <v>2.1365034366656999</v>
      </c>
      <c r="AX1759" s="162">
        <f t="shared" si="1396"/>
        <v>0</v>
      </c>
      <c r="AY1759" s="162">
        <f t="shared" si="1397"/>
        <v>0</v>
      </c>
      <c r="AZ1759" s="162">
        <f t="shared" si="1398"/>
        <v>0</v>
      </c>
      <c r="BA1759" s="162">
        <f t="shared" si="1399"/>
        <v>0</v>
      </c>
      <c r="BB1759" s="162" t="str">
        <f t="shared" si="1400"/>
        <v/>
      </c>
      <c r="BC1759" s="162" t="str">
        <f t="shared" si="1401"/>
        <v/>
      </c>
      <c r="BD1759" s="162" t="str">
        <f t="shared" si="1402"/>
        <v/>
      </c>
      <c r="BE1759" s="162" t="str">
        <f t="shared" si="1403"/>
        <v/>
      </c>
      <c r="BG1759" s="169">
        <f t="shared" si="1430"/>
        <v>43.190095305865931</v>
      </c>
      <c r="BH1759" s="169">
        <f t="shared" ca="1" si="1431"/>
        <v>2.0137012982301239</v>
      </c>
    </row>
    <row r="1760" spans="11:60" x14ac:dyDescent="0.25">
      <c r="K1760" s="199">
        <f t="shared" si="1404"/>
        <v>43.241481498972256</v>
      </c>
      <c r="L1760" s="201">
        <f t="shared" si="1405"/>
        <v>0.36265949060991653</v>
      </c>
      <c r="M1760" s="201">
        <f t="shared" si="1406"/>
        <v>0.36570953573431597</v>
      </c>
      <c r="N1760" s="201">
        <f t="shared" si="1407"/>
        <v>0.38440036125147337</v>
      </c>
      <c r="O1760" s="201">
        <f t="shared" si="1408"/>
        <v>0.36299457218389763</v>
      </c>
      <c r="P1760" s="201" t="str">
        <f t="shared" si="1409"/>
        <v/>
      </c>
      <c r="Q1760" s="201" t="str">
        <f t="shared" si="1410"/>
        <v/>
      </c>
      <c r="R1760" s="201" t="str">
        <f t="shared" si="1411"/>
        <v/>
      </c>
      <c r="S1760" s="201" t="str">
        <f t="shared" si="1412"/>
        <v/>
      </c>
      <c r="T1760" s="199">
        <f t="shared" si="1413"/>
        <v>0</v>
      </c>
      <c r="U1760" s="199">
        <f t="shared" si="1414"/>
        <v>0</v>
      </c>
      <c r="V1760" s="199">
        <f t="shared" si="1415"/>
        <v>0</v>
      </c>
      <c r="W1760" s="199">
        <f t="shared" si="1416"/>
        <v>0</v>
      </c>
      <c r="X1760" s="199" t="str">
        <f t="shared" si="1417"/>
        <v/>
      </c>
      <c r="Y1760" s="199" t="str">
        <f t="shared" si="1418"/>
        <v/>
      </c>
      <c r="Z1760" s="199" t="str">
        <f t="shared" si="1419"/>
        <v/>
      </c>
      <c r="AA1760" s="199" t="str">
        <f t="shared" si="1420"/>
        <v/>
      </c>
      <c r="AB1760" s="201">
        <f t="shared" ca="1" si="1421"/>
        <v>2.0998150316508788</v>
      </c>
      <c r="AD1760" s="162">
        <f t="shared" si="1422"/>
        <v>0</v>
      </c>
      <c r="AE1760" s="162">
        <f t="shared" si="1423"/>
        <v>0</v>
      </c>
      <c r="AF1760" s="162">
        <f t="shared" si="1424"/>
        <v>0</v>
      </c>
      <c r="AG1760" s="162">
        <f t="shared" si="1425"/>
        <v>0</v>
      </c>
      <c r="AH1760" s="162" t="str">
        <f t="shared" si="1426"/>
        <v/>
      </c>
      <c r="AI1760" s="162" t="str">
        <f t="shared" si="1427"/>
        <v/>
      </c>
      <c r="AJ1760" s="162" t="str">
        <f t="shared" si="1428"/>
        <v/>
      </c>
      <c r="AK1760" s="162" t="str">
        <f t="shared" si="1429"/>
        <v/>
      </c>
      <c r="AM1760" s="199">
        <f t="shared" si="1432"/>
        <v>18.866648137929797</v>
      </c>
      <c r="AN1760" s="197">
        <f t="shared" si="1434"/>
        <v>0</v>
      </c>
      <c r="AO1760" s="197">
        <f t="shared" si="1435"/>
        <v>0</v>
      </c>
      <c r="AP1760" s="197">
        <f t="shared" si="1436"/>
        <v>0</v>
      </c>
      <c r="AQ1760" s="197">
        <f t="shared" si="1437"/>
        <v>0</v>
      </c>
      <c r="AR1760" s="197" t="str">
        <f t="shared" si="1438"/>
        <v/>
      </c>
      <c r="AS1760" s="197" t="str">
        <f t="shared" si="1439"/>
        <v/>
      </c>
      <c r="AT1760" s="197" t="str">
        <f t="shared" si="1440"/>
        <v/>
      </c>
      <c r="AU1760" s="197" t="str">
        <f t="shared" si="1441"/>
        <v/>
      </c>
      <c r="AV1760" s="199">
        <f t="shared" ca="1" si="1433"/>
        <v>2.0637481804033966</v>
      </c>
      <c r="AX1760" s="162">
        <f t="shared" si="1396"/>
        <v>0</v>
      </c>
      <c r="AY1760" s="162">
        <f t="shared" si="1397"/>
        <v>0</v>
      </c>
      <c r="AZ1760" s="162">
        <f t="shared" si="1398"/>
        <v>0</v>
      </c>
      <c r="BA1760" s="162">
        <f t="shared" si="1399"/>
        <v>0</v>
      </c>
      <c r="BB1760" s="162" t="str">
        <f t="shared" si="1400"/>
        <v/>
      </c>
      <c r="BC1760" s="162" t="str">
        <f t="shared" si="1401"/>
        <v/>
      </c>
      <c r="BD1760" s="162" t="str">
        <f t="shared" si="1402"/>
        <v/>
      </c>
      <c r="BE1760" s="162" t="str">
        <f t="shared" si="1403"/>
        <v/>
      </c>
      <c r="BG1760" s="169">
        <f t="shared" si="1430"/>
        <v>43.215788402419093</v>
      </c>
      <c r="BH1760" s="169">
        <f t="shared" ca="1" si="1431"/>
        <v>2.0051578990769117</v>
      </c>
    </row>
    <row r="1761" spans="11:60" x14ac:dyDescent="0.25">
      <c r="K1761" s="199">
        <f t="shared" si="1404"/>
        <v>43.267174595525418</v>
      </c>
      <c r="L1761" s="201">
        <f t="shared" si="1405"/>
        <v>0.36287497456155643</v>
      </c>
      <c r="M1761" s="201">
        <f t="shared" si="1406"/>
        <v>0.36592683195281528</v>
      </c>
      <c r="N1761" s="201">
        <f t="shared" si="1407"/>
        <v>0.38462876312981648</v>
      </c>
      <c r="O1761" s="201">
        <f t="shared" si="1408"/>
        <v>0.36321025523332356</v>
      </c>
      <c r="P1761" s="201" t="str">
        <f t="shared" si="1409"/>
        <v/>
      </c>
      <c r="Q1761" s="201" t="str">
        <f t="shared" si="1410"/>
        <v/>
      </c>
      <c r="R1761" s="201" t="str">
        <f t="shared" si="1411"/>
        <v/>
      </c>
      <c r="S1761" s="201" t="str">
        <f t="shared" si="1412"/>
        <v/>
      </c>
      <c r="T1761" s="199">
        <f t="shared" si="1413"/>
        <v>0</v>
      </c>
      <c r="U1761" s="199">
        <f t="shared" si="1414"/>
        <v>0</v>
      </c>
      <c r="V1761" s="199">
        <f t="shared" si="1415"/>
        <v>0</v>
      </c>
      <c r="W1761" s="199">
        <f t="shared" si="1416"/>
        <v>0</v>
      </c>
      <c r="X1761" s="199" t="str">
        <f t="shared" si="1417"/>
        <v/>
      </c>
      <c r="Y1761" s="199" t="str">
        <f t="shared" si="1418"/>
        <v/>
      </c>
      <c r="Z1761" s="199" t="str">
        <f t="shared" si="1419"/>
        <v/>
      </c>
      <c r="AA1761" s="199" t="str">
        <f t="shared" si="1420"/>
        <v/>
      </c>
      <c r="AB1761" s="201">
        <f t="shared" ca="1" si="1421"/>
        <v>2.1316936294736704</v>
      </c>
      <c r="AD1761" s="162">
        <f t="shared" si="1422"/>
        <v>0</v>
      </c>
      <c r="AE1761" s="162">
        <f t="shared" si="1423"/>
        <v>0</v>
      </c>
      <c r="AF1761" s="162">
        <f t="shared" si="1424"/>
        <v>0</v>
      </c>
      <c r="AG1761" s="162">
        <f t="shared" si="1425"/>
        <v>0</v>
      </c>
      <c r="AH1761" s="162" t="str">
        <f t="shared" si="1426"/>
        <v/>
      </c>
      <c r="AI1761" s="162" t="str">
        <f t="shared" si="1427"/>
        <v/>
      </c>
      <c r="AJ1761" s="162" t="str">
        <f t="shared" si="1428"/>
        <v/>
      </c>
      <c r="AK1761" s="162" t="str">
        <f t="shared" si="1429"/>
        <v/>
      </c>
      <c r="AM1761" s="199">
        <f t="shared" si="1432"/>
        <v>18.877864932304309</v>
      </c>
      <c r="AN1761" s="197">
        <f t="shared" si="1434"/>
        <v>0</v>
      </c>
      <c r="AO1761" s="197">
        <f t="shared" si="1435"/>
        <v>0</v>
      </c>
      <c r="AP1761" s="197">
        <f t="shared" si="1436"/>
        <v>0</v>
      </c>
      <c r="AQ1761" s="197">
        <f t="shared" si="1437"/>
        <v>0</v>
      </c>
      <c r="AR1761" s="197" t="str">
        <f t="shared" si="1438"/>
        <v/>
      </c>
      <c r="AS1761" s="197" t="str">
        <f t="shared" si="1439"/>
        <v/>
      </c>
      <c r="AT1761" s="197" t="str">
        <f t="shared" si="1440"/>
        <v/>
      </c>
      <c r="AU1761" s="197" t="str">
        <f t="shared" si="1441"/>
        <v/>
      </c>
      <c r="AV1761" s="199">
        <f t="shared" ca="1" si="1433"/>
        <v>2.1727870576639914</v>
      </c>
      <c r="AX1761" s="162">
        <f t="shared" si="1396"/>
        <v>0</v>
      </c>
      <c r="AY1761" s="162">
        <f t="shared" si="1397"/>
        <v>0</v>
      </c>
      <c r="AZ1761" s="162">
        <f t="shared" si="1398"/>
        <v>0</v>
      </c>
      <c r="BA1761" s="162">
        <f t="shared" si="1399"/>
        <v>0</v>
      </c>
      <c r="BB1761" s="162" t="str">
        <f t="shared" si="1400"/>
        <v/>
      </c>
      <c r="BC1761" s="162" t="str">
        <f t="shared" si="1401"/>
        <v/>
      </c>
      <c r="BD1761" s="162" t="str">
        <f t="shared" si="1402"/>
        <v/>
      </c>
      <c r="BE1761" s="162" t="str">
        <f t="shared" si="1403"/>
        <v/>
      </c>
      <c r="BG1761" s="169">
        <f t="shared" si="1430"/>
        <v>43.241481498972256</v>
      </c>
      <c r="BH1761" s="169">
        <f t="shared" ca="1" si="1431"/>
        <v>2.0998150316508788</v>
      </c>
    </row>
    <row r="1762" spans="11:60" x14ac:dyDescent="0.25">
      <c r="K1762" s="199">
        <f t="shared" si="1404"/>
        <v>43.29286769207858</v>
      </c>
      <c r="L1762" s="201">
        <f t="shared" si="1405"/>
        <v>0.36309045851319627</v>
      </c>
      <c r="M1762" s="201">
        <f t="shared" si="1406"/>
        <v>0.36614412817131453</v>
      </c>
      <c r="N1762" s="201">
        <f t="shared" si="1407"/>
        <v>0.38485716500815959</v>
      </c>
      <c r="O1762" s="201">
        <f t="shared" si="1408"/>
        <v>0.36342593828274955</v>
      </c>
      <c r="P1762" s="201" t="str">
        <f t="shared" si="1409"/>
        <v/>
      </c>
      <c r="Q1762" s="201" t="str">
        <f t="shared" si="1410"/>
        <v/>
      </c>
      <c r="R1762" s="201" t="str">
        <f t="shared" si="1411"/>
        <v/>
      </c>
      <c r="S1762" s="201" t="str">
        <f t="shared" si="1412"/>
        <v/>
      </c>
      <c r="T1762" s="199">
        <f t="shared" si="1413"/>
        <v>0</v>
      </c>
      <c r="U1762" s="199">
        <f t="shared" si="1414"/>
        <v>0</v>
      </c>
      <c r="V1762" s="199">
        <f t="shared" si="1415"/>
        <v>0</v>
      </c>
      <c r="W1762" s="199">
        <f t="shared" si="1416"/>
        <v>0</v>
      </c>
      <c r="X1762" s="199" t="str">
        <f t="shared" si="1417"/>
        <v/>
      </c>
      <c r="Y1762" s="199" t="str">
        <f t="shared" si="1418"/>
        <v/>
      </c>
      <c r="Z1762" s="199" t="str">
        <f t="shared" si="1419"/>
        <v/>
      </c>
      <c r="AA1762" s="199" t="str">
        <f t="shared" si="1420"/>
        <v/>
      </c>
      <c r="AB1762" s="201">
        <f t="shared" ca="1" si="1421"/>
        <v>2.1423154890077956</v>
      </c>
      <c r="AD1762" s="162">
        <f t="shared" si="1422"/>
        <v>0</v>
      </c>
      <c r="AE1762" s="162">
        <f t="shared" si="1423"/>
        <v>0</v>
      </c>
      <c r="AF1762" s="162">
        <f t="shared" si="1424"/>
        <v>0</v>
      </c>
      <c r="AG1762" s="162">
        <f t="shared" si="1425"/>
        <v>0</v>
      </c>
      <c r="AH1762" s="162" t="str">
        <f t="shared" si="1426"/>
        <v/>
      </c>
      <c r="AI1762" s="162" t="str">
        <f t="shared" si="1427"/>
        <v/>
      </c>
      <c r="AJ1762" s="162" t="str">
        <f t="shared" si="1428"/>
        <v/>
      </c>
      <c r="AK1762" s="162" t="str">
        <f t="shared" si="1429"/>
        <v/>
      </c>
      <c r="AM1762" s="199">
        <f t="shared" si="1432"/>
        <v>18.889081726678821</v>
      </c>
      <c r="AN1762" s="197">
        <f t="shared" si="1434"/>
        <v>0</v>
      </c>
      <c r="AO1762" s="197">
        <f t="shared" si="1435"/>
        <v>0</v>
      </c>
      <c r="AP1762" s="197">
        <f t="shared" si="1436"/>
        <v>0</v>
      </c>
      <c r="AQ1762" s="197">
        <f t="shared" si="1437"/>
        <v>0</v>
      </c>
      <c r="AR1762" s="197" t="str">
        <f t="shared" si="1438"/>
        <v/>
      </c>
      <c r="AS1762" s="197" t="str">
        <f t="shared" si="1439"/>
        <v/>
      </c>
      <c r="AT1762" s="197" t="str">
        <f t="shared" si="1440"/>
        <v/>
      </c>
      <c r="AU1762" s="197" t="str">
        <f t="shared" si="1441"/>
        <v/>
      </c>
      <c r="AV1762" s="199">
        <f t="shared" ca="1" si="1433"/>
        <v>2.1574224043650783</v>
      </c>
      <c r="AX1762" s="162">
        <f t="shared" si="1396"/>
        <v>0</v>
      </c>
      <c r="AY1762" s="162">
        <f t="shared" si="1397"/>
        <v>0</v>
      </c>
      <c r="AZ1762" s="162">
        <f t="shared" si="1398"/>
        <v>0</v>
      </c>
      <c r="BA1762" s="162">
        <f t="shared" si="1399"/>
        <v>0</v>
      </c>
      <c r="BB1762" s="162" t="str">
        <f t="shared" si="1400"/>
        <v/>
      </c>
      <c r="BC1762" s="162" t="str">
        <f t="shared" si="1401"/>
        <v/>
      </c>
      <c r="BD1762" s="162" t="str">
        <f t="shared" si="1402"/>
        <v/>
      </c>
      <c r="BE1762" s="162" t="str">
        <f t="shared" si="1403"/>
        <v/>
      </c>
      <c r="BG1762" s="169">
        <f t="shared" si="1430"/>
        <v>43.267174595525418</v>
      </c>
      <c r="BH1762" s="169">
        <f t="shared" ca="1" si="1431"/>
        <v>2.1316936294736704</v>
      </c>
    </row>
    <row r="1763" spans="11:60" x14ac:dyDescent="0.25">
      <c r="K1763" s="199">
        <f t="shared" si="1404"/>
        <v>43.318560788631743</v>
      </c>
      <c r="L1763" s="201">
        <f t="shared" si="1405"/>
        <v>0.36330594246483616</v>
      </c>
      <c r="M1763" s="201">
        <f t="shared" si="1406"/>
        <v>0.36636142438981389</v>
      </c>
      <c r="N1763" s="201">
        <f t="shared" si="1407"/>
        <v>0.38508556688650275</v>
      </c>
      <c r="O1763" s="201">
        <f t="shared" si="1408"/>
        <v>0.36364162133217554</v>
      </c>
      <c r="P1763" s="201" t="str">
        <f t="shared" si="1409"/>
        <v/>
      </c>
      <c r="Q1763" s="201" t="str">
        <f t="shared" si="1410"/>
        <v/>
      </c>
      <c r="R1763" s="201" t="str">
        <f t="shared" si="1411"/>
        <v/>
      </c>
      <c r="S1763" s="201" t="str">
        <f t="shared" si="1412"/>
        <v/>
      </c>
      <c r="T1763" s="199">
        <f t="shared" si="1413"/>
        <v>0</v>
      </c>
      <c r="U1763" s="199">
        <f t="shared" si="1414"/>
        <v>0</v>
      </c>
      <c r="V1763" s="199">
        <f t="shared" si="1415"/>
        <v>0</v>
      </c>
      <c r="W1763" s="199">
        <f t="shared" si="1416"/>
        <v>0</v>
      </c>
      <c r="X1763" s="199" t="str">
        <f t="shared" si="1417"/>
        <v/>
      </c>
      <c r="Y1763" s="199" t="str">
        <f t="shared" si="1418"/>
        <v/>
      </c>
      <c r="Z1763" s="199" t="str">
        <f t="shared" si="1419"/>
        <v/>
      </c>
      <c r="AA1763" s="199" t="str">
        <f t="shared" si="1420"/>
        <v/>
      </c>
      <c r="AB1763" s="201">
        <f t="shared" ca="1" si="1421"/>
        <v>2.0140847150331842</v>
      </c>
      <c r="AD1763" s="162">
        <f t="shared" si="1422"/>
        <v>0</v>
      </c>
      <c r="AE1763" s="162">
        <f t="shared" si="1423"/>
        <v>0</v>
      </c>
      <c r="AF1763" s="162">
        <f t="shared" si="1424"/>
        <v>0</v>
      </c>
      <c r="AG1763" s="162">
        <f t="shared" si="1425"/>
        <v>0</v>
      </c>
      <c r="AH1763" s="162" t="str">
        <f t="shared" si="1426"/>
        <v/>
      </c>
      <c r="AI1763" s="162" t="str">
        <f t="shared" si="1427"/>
        <v/>
      </c>
      <c r="AJ1763" s="162" t="str">
        <f t="shared" si="1428"/>
        <v/>
      </c>
      <c r="AK1763" s="162" t="str">
        <f t="shared" si="1429"/>
        <v/>
      </c>
      <c r="AM1763" s="199">
        <f t="shared" si="1432"/>
        <v>18.900298521053333</v>
      </c>
      <c r="AN1763" s="197">
        <f t="shared" si="1434"/>
        <v>0</v>
      </c>
      <c r="AO1763" s="197">
        <f t="shared" si="1435"/>
        <v>0</v>
      </c>
      <c r="AP1763" s="197">
        <f t="shared" si="1436"/>
        <v>0</v>
      </c>
      <c r="AQ1763" s="197">
        <f t="shared" si="1437"/>
        <v>0</v>
      </c>
      <c r="AR1763" s="197" t="str">
        <f t="shared" si="1438"/>
        <v/>
      </c>
      <c r="AS1763" s="197" t="str">
        <f t="shared" si="1439"/>
        <v/>
      </c>
      <c r="AT1763" s="197" t="str">
        <f t="shared" si="1440"/>
        <v/>
      </c>
      <c r="AU1763" s="197" t="str">
        <f t="shared" si="1441"/>
        <v/>
      </c>
      <c r="AV1763" s="199">
        <f t="shared" ca="1" si="1433"/>
        <v>2.1123692946162529</v>
      </c>
      <c r="AX1763" s="162">
        <f t="shared" si="1396"/>
        <v>0</v>
      </c>
      <c r="AY1763" s="162">
        <f t="shared" si="1397"/>
        <v>0</v>
      </c>
      <c r="AZ1763" s="162">
        <f t="shared" si="1398"/>
        <v>0</v>
      </c>
      <c r="BA1763" s="162">
        <f t="shared" si="1399"/>
        <v>0</v>
      </c>
      <c r="BB1763" s="162" t="str">
        <f t="shared" si="1400"/>
        <v/>
      </c>
      <c r="BC1763" s="162" t="str">
        <f t="shared" si="1401"/>
        <v/>
      </c>
      <c r="BD1763" s="162" t="str">
        <f t="shared" si="1402"/>
        <v/>
      </c>
      <c r="BE1763" s="162" t="str">
        <f t="shared" si="1403"/>
        <v/>
      </c>
      <c r="BG1763" s="169">
        <f t="shared" si="1430"/>
        <v>43.29286769207858</v>
      </c>
      <c r="BH1763" s="169">
        <f t="shared" ca="1" si="1431"/>
        <v>2.1423154890077956</v>
      </c>
    </row>
    <row r="1764" spans="11:60" x14ac:dyDescent="0.25">
      <c r="K1764" s="199">
        <f t="shared" si="1404"/>
        <v>43.344253885184905</v>
      </c>
      <c r="L1764" s="201">
        <f t="shared" si="1405"/>
        <v>0.36352142641647606</v>
      </c>
      <c r="M1764" s="201">
        <f t="shared" si="1406"/>
        <v>0.36657872060831315</v>
      </c>
      <c r="N1764" s="201">
        <f t="shared" si="1407"/>
        <v>0.3853139687648458</v>
      </c>
      <c r="O1764" s="201">
        <f t="shared" si="1408"/>
        <v>0.36385730438160147</v>
      </c>
      <c r="P1764" s="201" t="str">
        <f t="shared" si="1409"/>
        <v/>
      </c>
      <c r="Q1764" s="201" t="str">
        <f t="shared" si="1410"/>
        <v/>
      </c>
      <c r="R1764" s="201" t="str">
        <f t="shared" si="1411"/>
        <v/>
      </c>
      <c r="S1764" s="201" t="str">
        <f t="shared" si="1412"/>
        <v/>
      </c>
      <c r="T1764" s="199">
        <f t="shared" si="1413"/>
        <v>0</v>
      </c>
      <c r="U1764" s="199">
        <f t="shared" si="1414"/>
        <v>0</v>
      </c>
      <c r="V1764" s="199">
        <f t="shared" si="1415"/>
        <v>0</v>
      </c>
      <c r="W1764" s="199">
        <f t="shared" si="1416"/>
        <v>0</v>
      </c>
      <c r="X1764" s="199" t="str">
        <f t="shared" si="1417"/>
        <v/>
      </c>
      <c r="Y1764" s="199" t="str">
        <f t="shared" si="1418"/>
        <v/>
      </c>
      <c r="Z1764" s="199" t="str">
        <f t="shared" si="1419"/>
        <v/>
      </c>
      <c r="AA1764" s="199" t="str">
        <f t="shared" si="1420"/>
        <v/>
      </c>
      <c r="AB1764" s="201">
        <f t="shared" ca="1" si="1421"/>
        <v>2.076731551677486</v>
      </c>
      <c r="AD1764" s="162">
        <f t="shared" si="1422"/>
        <v>0</v>
      </c>
      <c r="AE1764" s="162">
        <f t="shared" si="1423"/>
        <v>0</v>
      </c>
      <c r="AF1764" s="162">
        <f t="shared" si="1424"/>
        <v>0</v>
      </c>
      <c r="AG1764" s="162">
        <f t="shared" si="1425"/>
        <v>0</v>
      </c>
      <c r="AH1764" s="162" t="str">
        <f t="shared" si="1426"/>
        <v/>
      </c>
      <c r="AI1764" s="162" t="str">
        <f t="shared" si="1427"/>
        <v/>
      </c>
      <c r="AJ1764" s="162" t="str">
        <f t="shared" si="1428"/>
        <v/>
      </c>
      <c r="AK1764" s="162" t="str">
        <f t="shared" si="1429"/>
        <v/>
      </c>
      <c r="AM1764" s="199">
        <f t="shared" si="1432"/>
        <v>18.911515315427845</v>
      </c>
      <c r="AN1764" s="197">
        <f t="shared" si="1434"/>
        <v>0</v>
      </c>
      <c r="AO1764" s="197">
        <f t="shared" si="1435"/>
        <v>0</v>
      </c>
      <c r="AP1764" s="197">
        <f t="shared" si="1436"/>
        <v>0</v>
      </c>
      <c r="AQ1764" s="197">
        <f t="shared" si="1437"/>
        <v>0</v>
      </c>
      <c r="AR1764" s="197" t="str">
        <f t="shared" si="1438"/>
        <v/>
      </c>
      <c r="AS1764" s="197" t="str">
        <f t="shared" si="1439"/>
        <v/>
      </c>
      <c r="AT1764" s="197" t="str">
        <f t="shared" si="1440"/>
        <v/>
      </c>
      <c r="AU1764" s="197" t="str">
        <f t="shared" si="1441"/>
        <v/>
      </c>
      <c r="AV1764" s="199">
        <f t="shared" ca="1" si="1433"/>
        <v>2.134590264614304</v>
      </c>
      <c r="AX1764" s="162">
        <f t="shared" si="1396"/>
        <v>0</v>
      </c>
      <c r="AY1764" s="162">
        <f t="shared" si="1397"/>
        <v>0</v>
      </c>
      <c r="AZ1764" s="162">
        <f t="shared" si="1398"/>
        <v>0</v>
      </c>
      <c r="BA1764" s="162">
        <f t="shared" si="1399"/>
        <v>0</v>
      </c>
      <c r="BB1764" s="162" t="str">
        <f t="shared" si="1400"/>
        <v/>
      </c>
      <c r="BC1764" s="162" t="str">
        <f t="shared" si="1401"/>
        <v/>
      </c>
      <c r="BD1764" s="162" t="str">
        <f t="shared" si="1402"/>
        <v/>
      </c>
      <c r="BE1764" s="162" t="str">
        <f t="shared" si="1403"/>
        <v/>
      </c>
      <c r="BG1764" s="169">
        <f t="shared" si="1430"/>
        <v>43.318560788631743</v>
      </c>
      <c r="BH1764" s="169">
        <f t="shared" ca="1" si="1431"/>
        <v>2.0140847150331842</v>
      </c>
    </row>
    <row r="1765" spans="11:60" x14ac:dyDescent="0.25">
      <c r="K1765" s="199">
        <f t="shared" si="1404"/>
        <v>43.369946981738067</v>
      </c>
      <c r="L1765" s="201">
        <f t="shared" si="1405"/>
        <v>0.3637369103681159</v>
      </c>
      <c r="M1765" s="201">
        <f t="shared" si="1406"/>
        <v>0.36679601682681245</v>
      </c>
      <c r="N1765" s="201">
        <f t="shared" si="1407"/>
        <v>0.38554237064318897</v>
      </c>
      <c r="O1765" s="201">
        <f t="shared" si="1408"/>
        <v>0.36407298743102745</v>
      </c>
      <c r="P1765" s="201" t="str">
        <f t="shared" si="1409"/>
        <v/>
      </c>
      <c r="Q1765" s="201" t="str">
        <f t="shared" si="1410"/>
        <v/>
      </c>
      <c r="R1765" s="201" t="str">
        <f t="shared" si="1411"/>
        <v/>
      </c>
      <c r="S1765" s="201" t="str">
        <f t="shared" si="1412"/>
        <v/>
      </c>
      <c r="T1765" s="199">
        <f t="shared" si="1413"/>
        <v>0</v>
      </c>
      <c r="U1765" s="199">
        <f t="shared" si="1414"/>
        <v>0</v>
      </c>
      <c r="V1765" s="199">
        <f t="shared" si="1415"/>
        <v>0</v>
      </c>
      <c r="W1765" s="199">
        <f t="shared" si="1416"/>
        <v>0</v>
      </c>
      <c r="X1765" s="199" t="str">
        <f t="shared" si="1417"/>
        <v/>
      </c>
      <c r="Y1765" s="199" t="str">
        <f t="shared" si="1418"/>
        <v/>
      </c>
      <c r="Z1765" s="199" t="str">
        <f t="shared" si="1419"/>
        <v/>
      </c>
      <c r="AA1765" s="199" t="str">
        <f t="shared" si="1420"/>
        <v/>
      </c>
      <c r="AB1765" s="201">
        <f t="shared" ca="1" si="1421"/>
        <v>2.1123887527986489</v>
      </c>
      <c r="AD1765" s="162">
        <f t="shared" si="1422"/>
        <v>0</v>
      </c>
      <c r="AE1765" s="162">
        <f t="shared" si="1423"/>
        <v>0</v>
      </c>
      <c r="AF1765" s="162">
        <f t="shared" si="1424"/>
        <v>0</v>
      </c>
      <c r="AG1765" s="162">
        <f t="shared" si="1425"/>
        <v>0</v>
      </c>
      <c r="AH1765" s="162" t="str">
        <f t="shared" si="1426"/>
        <v/>
      </c>
      <c r="AI1765" s="162" t="str">
        <f t="shared" si="1427"/>
        <v/>
      </c>
      <c r="AJ1765" s="162" t="str">
        <f t="shared" si="1428"/>
        <v/>
      </c>
      <c r="AK1765" s="162" t="str">
        <f t="shared" si="1429"/>
        <v/>
      </c>
      <c r="AM1765" s="199">
        <f t="shared" si="1432"/>
        <v>18.922732109802357</v>
      </c>
      <c r="AN1765" s="197">
        <f t="shared" si="1434"/>
        <v>0</v>
      </c>
      <c r="AO1765" s="197">
        <f t="shared" si="1435"/>
        <v>0</v>
      </c>
      <c r="AP1765" s="197">
        <f t="shared" si="1436"/>
        <v>0</v>
      </c>
      <c r="AQ1765" s="197">
        <f t="shared" si="1437"/>
        <v>0</v>
      </c>
      <c r="AR1765" s="197" t="str">
        <f t="shared" si="1438"/>
        <v/>
      </c>
      <c r="AS1765" s="197" t="str">
        <f t="shared" si="1439"/>
        <v/>
      </c>
      <c r="AT1765" s="197" t="str">
        <f t="shared" si="1440"/>
        <v/>
      </c>
      <c r="AU1765" s="197" t="str">
        <f t="shared" si="1441"/>
        <v/>
      </c>
      <c r="AV1765" s="199">
        <f t="shared" ca="1" si="1433"/>
        <v>2.1095257677861481</v>
      </c>
      <c r="AX1765" s="162">
        <f t="shared" si="1396"/>
        <v>0</v>
      </c>
      <c r="AY1765" s="162">
        <f t="shared" si="1397"/>
        <v>0</v>
      </c>
      <c r="AZ1765" s="162">
        <f t="shared" si="1398"/>
        <v>0</v>
      </c>
      <c r="BA1765" s="162">
        <f t="shared" si="1399"/>
        <v>0</v>
      </c>
      <c r="BB1765" s="162" t="str">
        <f t="shared" si="1400"/>
        <v/>
      </c>
      <c r="BC1765" s="162" t="str">
        <f t="shared" si="1401"/>
        <v/>
      </c>
      <c r="BD1765" s="162" t="str">
        <f t="shared" si="1402"/>
        <v/>
      </c>
      <c r="BE1765" s="162" t="str">
        <f t="shared" si="1403"/>
        <v/>
      </c>
      <c r="BG1765" s="169">
        <f t="shared" si="1430"/>
        <v>43.344253885184905</v>
      </c>
      <c r="BH1765" s="169">
        <f t="shared" ca="1" si="1431"/>
        <v>2.076731551677486</v>
      </c>
    </row>
    <row r="1766" spans="11:60" x14ac:dyDescent="0.25">
      <c r="K1766" s="199">
        <f t="shared" si="1404"/>
        <v>43.39564007829123</v>
      </c>
      <c r="L1766" s="201">
        <f t="shared" si="1405"/>
        <v>0.36395239431975579</v>
      </c>
      <c r="M1766" s="201">
        <f t="shared" si="1406"/>
        <v>0.36701331304531176</v>
      </c>
      <c r="N1766" s="201">
        <f t="shared" si="1407"/>
        <v>0.38577077252153208</v>
      </c>
      <c r="O1766" s="201">
        <f t="shared" si="1408"/>
        <v>0.36428867048045344</v>
      </c>
      <c r="P1766" s="201" t="str">
        <f t="shared" si="1409"/>
        <v/>
      </c>
      <c r="Q1766" s="201" t="str">
        <f t="shared" si="1410"/>
        <v/>
      </c>
      <c r="R1766" s="201" t="str">
        <f t="shared" si="1411"/>
        <v/>
      </c>
      <c r="S1766" s="201" t="str">
        <f t="shared" si="1412"/>
        <v/>
      </c>
      <c r="T1766" s="199">
        <f t="shared" si="1413"/>
        <v>0</v>
      </c>
      <c r="U1766" s="199">
        <f t="shared" si="1414"/>
        <v>0</v>
      </c>
      <c r="V1766" s="199">
        <f t="shared" si="1415"/>
        <v>0</v>
      </c>
      <c r="W1766" s="199">
        <f t="shared" si="1416"/>
        <v>0</v>
      </c>
      <c r="X1766" s="199" t="str">
        <f t="shared" si="1417"/>
        <v/>
      </c>
      <c r="Y1766" s="199" t="str">
        <f t="shared" si="1418"/>
        <v/>
      </c>
      <c r="Z1766" s="199" t="str">
        <f t="shared" si="1419"/>
        <v/>
      </c>
      <c r="AA1766" s="199" t="str">
        <f t="shared" si="1420"/>
        <v/>
      </c>
      <c r="AB1766" s="201">
        <f t="shared" ca="1" si="1421"/>
        <v>2.1452526143038546</v>
      </c>
      <c r="AD1766" s="162">
        <f t="shared" si="1422"/>
        <v>0</v>
      </c>
      <c r="AE1766" s="162">
        <f t="shared" si="1423"/>
        <v>0</v>
      </c>
      <c r="AF1766" s="162">
        <f t="shared" si="1424"/>
        <v>0</v>
      </c>
      <c r="AG1766" s="162">
        <f t="shared" si="1425"/>
        <v>0</v>
      </c>
      <c r="AH1766" s="162" t="str">
        <f t="shared" si="1426"/>
        <v/>
      </c>
      <c r="AI1766" s="162" t="str">
        <f t="shared" si="1427"/>
        <v/>
      </c>
      <c r="AJ1766" s="162" t="str">
        <f t="shared" si="1428"/>
        <v/>
      </c>
      <c r="AK1766" s="162" t="str">
        <f t="shared" si="1429"/>
        <v/>
      </c>
      <c r="AM1766" s="199">
        <f t="shared" si="1432"/>
        <v>18.933948904176869</v>
      </c>
      <c r="AN1766" s="197">
        <f t="shared" si="1434"/>
        <v>0</v>
      </c>
      <c r="AO1766" s="197">
        <f t="shared" si="1435"/>
        <v>0</v>
      </c>
      <c r="AP1766" s="197">
        <f t="shared" si="1436"/>
        <v>0</v>
      </c>
      <c r="AQ1766" s="197">
        <f t="shared" si="1437"/>
        <v>0</v>
      </c>
      <c r="AR1766" s="197" t="str">
        <f t="shared" si="1438"/>
        <v/>
      </c>
      <c r="AS1766" s="197" t="str">
        <f t="shared" si="1439"/>
        <v/>
      </c>
      <c r="AT1766" s="197" t="str">
        <f t="shared" si="1440"/>
        <v/>
      </c>
      <c r="AU1766" s="197" t="str">
        <f t="shared" si="1441"/>
        <v/>
      </c>
      <c r="AV1766" s="199">
        <f t="shared" ca="1" si="1433"/>
        <v>2.0734461435742979</v>
      </c>
      <c r="AX1766" s="162">
        <f t="shared" si="1396"/>
        <v>0</v>
      </c>
      <c r="AY1766" s="162">
        <f t="shared" si="1397"/>
        <v>0</v>
      </c>
      <c r="AZ1766" s="162">
        <f t="shared" si="1398"/>
        <v>0</v>
      </c>
      <c r="BA1766" s="162">
        <f t="shared" si="1399"/>
        <v>0</v>
      </c>
      <c r="BB1766" s="162" t="str">
        <f t="shared" si="1400"/>
        <v/>
      </c>
      <c r="BC1766" s="162" t="str">
        <f t="shared" si="1401"/>
        <v/>
      </c>
      <c r="BD1766" s="162" t="str">
        <f t="shared" si="1402"/>
        <v/>
      </c>
      <c r="BE1766" s="162" t="str">
        <f t="shared" si="1403"/>
        <v/>
      </c>
      <c r="BG1766" s="169">
        <f t="shared" si="1430"/>
        <v>43.369946981738067</v>
      </c>
      <c r="BH1766" s="169">
        <f t="shared" ca="1" si="1431"/>
        <v>2.1123887527986489</v>
      </c>
    </row>
    <row r="1767" spans="11:60" x14ac:dyDescent="0.25">
      <c r="K1767" s="199">
        <f t="shared" si="1404"/>
        <v>43.421333174844392</v>
      </c>
      <c r="L1767" s="201">
        <f t="shared" si="1405"/>
        <v>0.36416787827139563</v>
      </c>
      <c r="M1767" s="201">
        <f t="shared" si="1406"/>
        <v>0.36723060926381101</v>
      </c>
      <c r="N1767" s="201">
        <f t="shared" si="1407"/>
        <v>0.38599917439987519</v>
      </c>
      <c r="O1767" s="201">
        <f t="shared" si="1408"/>
        <v>0.36450435352987937</v>
      </c>
      <c r="P1767" s="201" t="str">
        <f t="shared" si="1409"/>
        <v/>
      </c>
      <c r="Q1767" s="201" t="str">
        <f t="shared" si="1410"/>
        <v/>
      </c>
      <c r="R1767" s="201" t="str">
        <f t="shared" si="1411"/>
        <v/>
      </c>
      <c r="S1767" s="201" t="str">
        <f t="shared" si="1412"/>
        <v/>
      </c>
      <c r="T1767" s="199">
        <f t="shared" si="1413"/>
        <v>0</v>
      </c>
      <c r="U1767" s="199">
        <f t="shared" si="1414"/>
        <v>0</v>
      </c>
      <c r="V1767" s="199">
        <f t="shared" si="1415"/>
        <v>0</v>
      </c>
      <c r="W1767" s="199">
        <f t="shared" si="1416"/>
        <v>0</v>
      </c>
      <c r="X1767" s="199" t="str">
        <f t="shared" si="1417"/>
        <v/>
      </c>
      <c r="Y1767" s="199" t="str">
        <f t="shared" si="1418"/>
        <v/>
      </c>
      <c r="Z1767" s="199" t="str">
        <f t="shared" si="1419"/>
        <v/>
      </c>
      <c r="AA1767" s="199" t="str">
        <f t="shared" si="1420"/>
        <v/>
      </c>
      <c r="AB1767" s="201">
        <f t="shared" ca="1" si="1421"/>
        <v>2.1159917695450772</v>
      </c>
      <c r="AD1767" s="162">
        <f t="shared" si="1422"/>
        <v>0</v>
      </c>
      <c r="AE1767" s="162">
        <f t="shared" si="1423"/>
        <v>0</v>
      </c>
      <c r="AF1767" s="162">
        <f t="shared" si="1424"/>
        <v>0</v>
      </c>
      <c r="AG1767" s="162">
        <f t="shared" si="1425"/>
        <v>0</v>
      </c>
      <c r="AH1767" s="162" t="str">
        <f t="shared" si="1426"/>
        <v/>
      </c>
      <c r="AI1767" s="162" t="str">
        <f t="shared" si="1427"/>
        <v/>
      </c>
      <c r="AJ1767" s="162" t="str">
        <f t="shared" si="1428"/>
        <v/>
      </c>
      <c r="AK1767" s="162" t="str">
        <f t="shared" si="1429"/>
        <v/>
      </c>
      <c r="AM1767" s="199">
        <f t="shared" si="1432"/>
        <v>18.945165698551381</v>
      </c>
      <c r="AN1767" s="197">
        <f t="shared" si="1434"/>
        <v>0</v>
      </c>
      <c r="AO1767" s="197">
        <f t="shared" si="1435"/>
        <v>0</v>
      </c>
      <c r="AP1767" s="197">
        <f t="shared" si="1436"/>
        <v>0</v>
      </c>
      <c r="AQ1767" s="197">
        <f t="shared" si="1437"/>
        <v>0</v>
      </c>
      <c r="AR1767" s="197" t="str">
        <f t="shared" si="1438"/>
        <v/>
      </c>
      <c r="AS1767" s="197" t="str">
        <f t="shared" si="1439"/>
        <v/>
      </c>
      <c r="AT1767" s="197" t="str">
        <f t="shared" si="1440"/>
        <v/>
      </c>
      <c r="AU1767" s="197" t="str">
        <f t="shared" si="1441"/>
        <v/>
      </c>
      <c r="AV1767" s="199">
        <f t="shared" ca="1" si="1433"/>
        <v>2.0788650472318739</v>
      </c>
      <c r="AX1767" s="162">
        <f t="shared" si="1396"/>
        <v>0</v>
      </c>
      <c r="AY1767" s="162">
        <f t="shared" si="1397"/>
        <v>0</v>
      </c>
      <c r="AZ1767" s="162">
        <f t="shared" si="1398"/>
        <v>0</v>
      </c>
      <c r="BA1767" s="162">
        <f t="shared" si="1399"/>
        <v>0</v>
      </c>
      <c r="BB1767" s="162" t="str">
        <f t="shared" si="1400"/>
        <v/>
      </c>
      <c r="BC1767" s="162" t="str">
        <f t="shared" si="1401"/>
        <v/>
      </c>
      <c r="BD1767" s="162" t="str">
        <f t="shared" si="1402"/>
        <v/>
      </c>
      <c r="BE1767" s="162" t="str">
        <f t="shared" si="1403"/>
        <v/>
      </c>
      <c r="BG1767" s="169">
        <f t="shared" si="1430"/>
        <v>43.39564007829123</v>
      </c>
      <c r="BH1767" s="169">
        <f t="shared" ca="1" si="1431"/>
        <v>2.1452526143038546</v>
      </c>
    </row>
    <row r="1768" spans="11:60" x14ac:dyDescent="0.25">
      <c r="K1768" s="199">
        <f t="shared" si="1404"/>
        <v>43.447026271397554</v>
      </c>
      <c r="L1768" s="201">
        <f t="shared" si="1405"/>
        <v>0.36438336222303558</v>
      </c>
      <c r="M1768" s="201">
        <f t="shared" si="1406"/>
        <v>0.36744790548231032</v>
      </c>
      <c r="N1768" s="201">
        <f t="shared" si="1407"/>
        <v>0.3862275762782183</v>
      </c>
      <c r="O1768" s="201">
        <f t="shared" si="1408"/>
        <v>0.36472003657930535</v>
      </c>
      <c r="P1768" s="201" t="str">
        <f t="shared" si="1409"/>
        <v/>
      </c>
      <c r="Q1768" s="201" t="str">
        <f t="shared" si="1410"/>
        <v/>
      </c>
      <c r="R1768" s="201" t="str">
        <f t="shared" si="1411"/>
        <v/>
      </c>
      <c r="S1768" s="201" t="str">
        <f t="shared" si="1412"/>
        <v/>
      </c>
      <c r="T1768" s="199">
        <f t="shared" si="1413"/>
        <v>0</v>
      </c>
      <c r="U1768" s="199">
        <f t="shared" si="1414"/>
        <v>0</v>
      </c>
      <c r="V1768" s="199">
        <f t="shared" si="1415"/>
        <v>0</v>
      </c>
      <c r="W1768" s="199">
        <f t="shared" si="1416"/>
        <v>0</v>
      </c>
      <c r="X1768" s="199" t="str">
        <f t="shared" si="1417"/>
        <v/>
      </c>
      <c r="Y1768" s="199" t="str">
        <f t="shared" si="1418"/>
        <v/>
      </c>
      <c r="Z1768" s="199" t="str">
        <f t="shared" si="1419"/>
        <v/>
      </c>
      <c r="AA1768" s="199" t="str">
        <f t="shared" si="1420"/>
        <v/>
      </c>
      <c r="AB1768" s="201">
        <f t="shared" ca="1" si="1421"/>
        <v>2.0045312452291455</v>
      </c>
      <c r="AD1768" s="162">
        <f t="shared" si="1422"/>
        <v>0</v>
      </c>
      <c r="AE1768" s="162">
        <f t="shared" si="1423"/>
        <v>0</v>
      </c>
      <c r="AF1768" s="162">
        <f t="shared" si="1424"/>
        <v>0</v>
      </c>
      <c r="AG1768" s="162">
        <f t="shared" si="1425"/>
        <v>0</v>
      </c>
      <c r="AH1768" s="162" t="str">
        <f t="shared" si="1426"/>
        <v/>
      </c>
      <c r="AI1768" s="162" t="str">
        <f t="shared" si="1427"/>
        <v/>
      </c>
      <c r="AJ1768" s="162" t="str">
        <f t="shared" si="1428"/>
        <v/>
      </c>
      <c r="AK1768" s="162" t="str">
        <f t="shared" si="1429"/>
        <v/>
      </c>
      <c r="AM1768" s="199">
        <f t="shared" si="1432"/>
        <v>18.956382492925894</v>
      </c>
      <c r="AN1768" s="197">
        <f t="shared" si="1434"/>
        <v>0</v>
      </c>
      <c r="AO1768" s="197">
        <f t="shared" si="1435"/>
        <v>0</v>
      </c>
      <c r="AP1768" s="197">
        <f t="shared" si="1436"/>
        <v>0</v>
      </c>
      <c r="AQ1768" s="197">
        <f t="shared" si="1437"/>
        <v>0</v>
      </c>
      <c r="AR1768" s="197" t="str">
        <f t="shared" si="1438"/>
        <v/>
      </c>
      <c r="AS1768" s="197" t="str">
        <f t="shared" si="1439"/>
        <v/>
      </c>
      <c r="AT1768" s="197" t="str">
        <f t="shared" si="1440"/>
        <v/>
      </c>
      <c r="AU1768" s="197" t="str">
        <f t="shared" si="1441"/>
        <v/>
      </c>
      <c r="AV1768" s="199">
        <f t="shared" ca="1" si="1433"/>
        <v>2.1193853616451852</v>
      </c>
      <c r="AX1768" s="162">
        <f t="shared" si="1396"/>
        <v>0</v>
      </c>
      <c r="AY1768" s="162">
        <f t="shared" si="1397"/>
        <v>0</v>
      </c>
      <c r="AZ1768" s="162">
        <f t="shared" si="1398"/>
        <v>0</v>
      </c>
      <c r="BA1768" s="162">
        <f t="shared" si="1399"/>
        <v>0</v>
      </c>
      <c r="BB1768" s="162" t="str">
        <f t="shared" si="1400"/>
        <v/>
      </c>
      <c r="BC1768" s="162" t="str">
        <f t="shared" si="1401"/>
        <v/>
      </c>
      <c r="BD1768" s="162" t="str">
        <f t="shared" si="1402"/>
        <v/>
      </c>
      <c r="BE1768" s="162" t="str">
        <f t="shared" si="1403"/>
        <v/>
      </c>
      <c r="BG1768" s="169">
        <f t="shared" si="1430"/>
        <v>43.421333174844392</v>
      </c>
      <c r="BH1768" s="169">
        <f t="shared" ca="1" si="1431"/>
        <v>2.1159917695450772</v>
      </c>
    </row>
    <row r="1769" spans="11:60" x14ac:dyDescent="0.25">
      <c r="K1769" s="199">
        <f t="shared" si="1404"/>
        <v>43.472719367950717</v>
      </c>
      <c r="L1769" s="201">
        <f t="shared" si="1405"/>
        <v>0.36459884617467542</v>
      </c>
      <c r="M1769" s="201">
        <f t="shared" si="1406"/>
        <v>0.36766520170080963</v>
      </c>
      <c r="N1769" s="201">
        <f t="shared" si="1407"/>
        <v>0.38645597815656141</v>
      </c>
      <c r="O1769" s="201">
        <f t="shared" si="1408"/>
        <v>0.36493571962873128</v>
      </c>
      <c r="P1769" s="201" t="str">
        <f t="shared" si="1409"/>
        <v/>
      </c>
      <c r="Q1769" s="201" t="str">
        <f t="shared" si="1410"/>
        <v/>
      </c>
      <c r="R1769" s="201" t="str">
        <f t="shared" si="1411"/>
        <v/>
      </c>
      <c r="S1769" s="201" t="str">
        <f t="shared" si="1412"/>
        <v/>
      </c>
      <c r="T1769" s="199">
        <f t="shared" si="1413"/>
        <v>0</v>
      </c>
      <c r="U1769" s="199">
        <f t="shared" si="1414"/>
        <v>0</v>
      </c>
      <c r="V1769" s="199">
        <f t="shared" si="1415"/>
        <v>0</v>
      </c>
      <c r="W1769" s="199">
        <f t="shared" si="1416"/>
        <v>0</v>
      </c>
      <c r="X1769" s="199" t="str">
        <f t="shared" si="1417"/>
        <v/>
      </c>
      <c r="Y1769" s="199" t="str">
        <f t="shared" si="1418"/>
        <v/>
      </c>
      <c r="Z1769" s="199" t="str">
        <f t="shared" si="1419"/>
        <v/>
      </c>
      <c r="AA1769" s="199" t="str">
        <f t="shared" si="1420"/>
        <v/>
      </c>
      <c r="AB1769" s="201">
        <f t="shared" ca="1" si="1421"/>
        <v>2.094760015520845</v>
      </c>
      <c r="AD1769" s="162">
        <f t="shared" si="1422"/>
        <v>0</v>
      </c>
      <c r="AE1769" s="162">
        <f t="shared" si="1423"/>
        <v>0</v>
      </c>
      <c r="AF1769" s="162">
        <f t="shared" si="1424"/>
        <v>0</v>
      </c>
      <c r="AG1769" s="162">
        <f t="shared" si="1425"/>
        <v>0</v>
      </c>
      <c r="AH1769" s="162" t="str">
        <f t="shared" si="1426"/>
        <v/>
      </c>
      <c r="AI1769" s="162" t="str">
        <f t="shared" si="1427"/>
        <v/>
      </c>
      <c r="AJ1769" s="162" t="str">
        <f t="shared" si="1428"/>
        <v/>
      </c>
      <c r="AK1769" s="162" t="str">
        <f t="shared" si="1429"/>
        <v/>
      </c>
      <c r="AM1769" s="199">
        <f t="shared" si="1432"/>
        <v>18.967599287300406</v>
      </c>
      <c r="AN1769" s="197">
        <f t="shared" si="1434"/>
        <v>0</v>
      </c>
      <c r="AO1769" s="197">
        <f t="shared" si="1435"/>
        <v>0</v>
      </c>
      <c r="AP1769" s="197">
        <f t="shared" si="1436"/>
        <v>0</v>
      </c>
      <c r="AQ1769" s="197">
        <f t="shared" si="1437"/>
        <v>0</v>
      </c>
      <c r="AR1769" s="197" t="str">
        <f t="shared" si="1438"/>
        <v/>
      </c>
      <c r="AS1769" s="197" t="str">
        <f t="shared" si="1439"/>
        <v/>
      </c>
      <c r="AT1769" s="197" t="str">
        <f t="shared" si="1440"/>
        <v/>
      </c>
      <c r="AU1769" s="197" t="str">
        <f t="shared" si="1441"/>
        <v/>
      </c>
      <c r="AV1769" s="199">
        <f t="shared" ca="1" si="1433"/>
        <v>2.1277644722470463</v>
      </c>
      <c r="AX1769" s="162">
        <f t="shared" si="1396"/>
        <v>0</v>
      </c>
      <c r="AY1769" s="162">
        <f t="shared" si="1397"/>
        <v>0</v>
      </c>
      <c r="AZ1769" s="162">
        <f t="shared" si="1398"/>
        <v>0</v>
      </c>
      <c r="BA1769" s="162">
        <f t="shared" si="1399"/>
        <v>0</v>
      </c>
      <c r="BB1769" s="162" t="str">
        <f t="shared" si="1400"/>
        <v/>
      </c>
      <c r="BC1769" s="162" t="str">
        <f t="shared" si="1401"/>
        <v/>
      </c>
      <c r="BD1769" s="162" t="str">
        <f t="shared" si="1402"/>
        <v/>
      </c>
      <c r="BE1769" s="162" t="str">
        <f t="shared" si="1403"/>
        <v/>
      </c>
      <c r="BG1769" s="169">
        <f t="shared" si="1430"/>
        <v>43.447026271397554</v>
      </c>
      <c r="BH1769" s="169">
        <f t="shared" ca="1" si="1431"/>
        <v>2.0045312452291455</v>
      </c>
    </row>
    <row r="1770" spans="11:60" x14ac:dyDescent="0.25">
      <c r="K1770" s="199">
        <f t="shared" si="1404"/>
        <v>43.498412464503879</v>
      </c>
      <c r="L1770" s="201">
        <f t="shared" si="1405"/>
        <v>0.36481433012631531</v>
      </c>
      <c r="M1770" s="201">
        <f t="shared" si="1406"/>
        <v>0.36788249791930894</v>
      </c>
      <c r="N1770" s="201">
        <f t="shared" si="1407"/>
        <v>0.38668438003490457</v>
      </c>
      <c r="O1770" s="201">
        <f t="shared" si="1408"/>
        <v>0.36515140267815727</v>
      </c>
      <c r="P1770" s="201" t="str">
        <f t="shared" si="1409"/>
        <v/>
      </c>
      <c r="Q1770" s="201" t="str">
        <f t="shared" si="1410"/>
        <v/>
      </c>
      <c r="R1770" s="201" t="str">
        <f t="shared" si="1411"/>
        <v/>
      </c>
      <c r="S1770" s="201" t="str">
        <f t="shared" si="1412"/>
        <v/>
      </c>
      <c r="T1770" s="199">
        <f t="shared" si="1413"/>
        <v>0</v>
      </c>
      <c r="U1770" s="199">
        <f t="shared" si="1414"/>
        <v>0</v>
      </c>
      <c r="V1770" s="199">
        <f t="shared" si="1415"/>
        <v>0</v>
      </c>
      <c r="W1770" s="199">
        <f t="shared" si="1416"/>
        <v>0</v>
      </c>
      <c r="X1770" s="199" t="str">
        <f t="shared" si="1417"/>
        <v/>
      </c>
      <c r="Y1770" s="199" t="str">
        <f t="shared" si="1418"/>
        <v/>
      </c>
      <c r="Z1770" s="199" t="str">
        <f t="shared" si="1419"/>
        <v/>
      </c>
      <c r="AA1770" s="199" t="str">
        <f t="shared" si="1420"/>
        <v/>
      </c>
      <c r="AB1770" s="201">
        <f t="shared" ca="1" si="1421"/>
        <v>2.0759717691735498</v>
      </c>
      <c r="AD1770" s="162">
        <f t="shared" si="1422"/>
        <v>0</v>
      </c>
      <c r="AE1770" s="162">
        <f t="shared" si="1423"/>
        <v>0</v>
      </c>
      <c r="AF1770" s="162">
        <f t="shared" si="1424"/>
        <v>0</v>
      </c>
      <c r="AG1770" s="162">
        <f t="shared" si="1425"/>
        <v>0</v>
      </c>
      <c r="AH1770" s="162" t="str">
        <f t="shared" si="1426"/>
        <v/>
      </c>
      <c r="AI1770" s="162" t="str">
        <f t="shared" si="1427"/>
        <v/>
      </c>
      <c r="AJ1770" s="162" t="str">
        <f t="shared" si="1428"/>
        <v/>
      </c>
      <c r="AK1770" s="162" t="str">
        <f t="shared" si="1429"/>
        <v/>
      </c>
      <c r="AM1770" s="199">
        <f t="shared" si="1432"/>
        <v>18.978816081674918</v>
      </c>
      <c r="AN1770" s="197">
        <f t="shared" si="1434"/>
        <v>0</v>
      </c>
      <c r="AO1770" s="197">
        <f t="shared" si="1435"/>
        <v>0</v>
      </c>
      <c r="AP1770" s="197">
        <f t="shared" si="1436"/>
        <v>0</v>
      </c>
      <c r="AQ1770" s="197">
        <f t="shared" si="1437"/>
        <v>0</v>
      </c>
      <c r="AR1770" s="197" t="str">
        <f t="shared" si="1438"/>
        <v/>
      </c>
      <c r="AS1770" s="197" t="str">
        <f t="shared" si="1439"/>
        <v/>
      </c>
      <c r="AT1770" s="197" t="str">
        <f t="shared" si="1440"/>
        <v/>
      </c>
      <c r="AU1770" s="197" t="str">
        <f t="shared" si="1441"/>
        <v/>
      </c>
      <c r="AV1770" s="199">
        <f t="shared" ca="1" si="1433"/>
        <v>2.1947121388178656</v>
      </c>
      <c r="AX1770" s="162">
        <f t="shared" si="1396"/>
        <v>0</v>
      </c>
      <c r="AY1770" s="162">
        <f t="shared" si="1397"/>
        <v>0</v>
      </c>
      <c r="AZ1770" s="162">
        <f t="shared" si="1398"/>
        <v>0</v>
      </c>
      <c r="BA1770" s="162">
        <f t="shared" si="1399"/>
        <v>0</v>
      </c>
      <c r="BB1770" s="162" t="str">
        <f t="shared" si="1400"/>
        <v/>
      </c>
      <c r="BC1770" s="162" t="str">
        <f t="shared" si="1401"/>
        <v/>
      </c>
      <c r="BD1770" s="162" t="str">
        <f t="shared" si="1402"/>
        <v/>
      </c>
      <c r="BE1770" s="162" t="str">
        <f t="shared" si="1403"/>
        <v/>
      </c>
      <c r="BG1770" s="169">
        <f t="shared" si="1430"/>
        <v>43.472719367950717</v>
      </c>
      <c r="BH1770" s="169">
        <f t="shared" ca="1" si="1431"/>
        <v>2.094760015520845</v>
      </c>
    </row>
    <row r="1771" spans="11:60" x14ac:dyDescent="0.25">
      <c r="K1771" s="199">
        <f t="shared" si="1404"/>
        <v>43.524105561057041</v>
      </c>
      <c r="L1771" s="201">
        <f t="shared" si="1405"/>
        <v>0.36502981407795515</v>
      </c>
      <c r="M1771" s="201">
        <f t="shared" si="1406"/>
        <v>0.36809979413780819</v>
      </c>
      <c r="N1771" s="201">
        <f t="shared" si="1407"/>
        <v>0.38691278191324763</v>
      </c>
      <c r="O1771" s="201">
        <f t="shared" si="1408"/>
        <v>0.3653670857275832</v>
      </c>
      <c r="P1771" s="201" t="str">
        <f t="shared" si="1409"/>
        <v/>
      </c>
      <c r="Q1771" s="201" t="str">
        <f t="shared" si="1410"/>
        <v/>
      </c>
      <c r="R1771" s="201" t="str">
        <f t="shared" si="1411"/>
        <v/>
      </c>
      <c r="S1771" s="201" t="str">
        <f t="shared" si="1412"/>
        <v/>
      </c>
      <c r="T1771" s="199">
        <f t="shared" si="1413"/>
        <v>0</v>
      </c>
      <c r="U1771" s="199">
        <f t="shared" si="1414"/>
        <v>0</v>
      </c>
      <c r="V1771" s="199">
        <f t="shared" si="1415"/>
        <v>0</v>
      </c>
      <c r="W1771" s="199">
        <f t="shared" si="1416"/>
        <v>0</v>
      </c>
      <c r="X1771" s="199" t="str">
        <f t="shared" si="1417"/>
        <v/>
      </c>
      <c r="Y1771" s="199" t="str">
        <f t="shared" si="1418"/>
        <v/>
      </c>
      <c r="Z1771" s="199" t="str">
        <f t="shared" si="1419"/>
        <v/>
      </c>
      <c r="AA1771" s="199" t="str">
        <f t="shared" si="1420"/>
        <v/>
      </c>
      <c r="AB1771" s="201">
        <f t="shared" ca="1" si="1421"/>
        <v>2.1645475872470312</v>
      </c>
      <c r="AD1771" s="162">
        <f t="shared" si="1422"/>
        <v>0</v>
      </c>
      <c r="AE1771" s="162">
        <f t="shared" si="1423"/>
        <v>0</v>
      </c>
      <c r="AF1771" s="162">
        <f t="shared" si="1424"/>
        <v>0</v>
      </c>
      <c r="AG1771" s="162">
        <f t="shared" si="1425"/>
        <v>0</v>
      </c>
      <c r="AH1771" s="162" t="str">
        <f t="shared" si="1426"/>
        <v/>
      </c>
      <c r="AI1771" s="162" t="str">
        <f t="shared" si="1427"/>
        <v/>
      </c>
      <c r="AJ1771" s="162" t="str">
        <f t="shared" si="1428"/>
        <v/>
      </c>
      <c r="AK1771" s="162" t="str">
        <f t="shared" si="1429"/>
        <v/>
      </c>
      <c r="AM1771" s="199">
        <f t="shared" si="1432"/>
        <v>18.99003287604943</v>
      </c>
      <c r="AN1771" s="197">
        <f t="shared" si="1434"/>
        <v>0</v>
      </c>
      <c r="AO1771" s="197">
        <f t="shared" si="1435"/>
        <v>0</v>
      </c>
      <c r="AP1771" s="197">
        <f t="shared" si="1436"/>
        <v>0</v>
      </c>
      <c r="AQ1771" s="197">
        <f t="shared" si="1437"/>
        <v>0</v>
      </c>
      <c r="AR1771" s="197" t="str">
        <f t="shared" si="1438"/>
        <v/>
      </c>
      <c r="AS1771" s="197" t="str">
        <f t="shared" si="1439"/>
        <v/>
      </c>
      <c r="AT1771" s="197" t="str">
        <f t="shared" si="1440"/>
        <v/>
      </c>
      <c r="AU1771" s="197" t="str">
        <f t="shared" si="1441"/>
        <v/>
      </c>
      <c r="AV1771" s="199">
        <f t="shared" ca="1" si="1433"/>
        <v>2.2008265183705422</v>
      </c>
      <c r="AX1771" s="162">
        <f t="shared" si="1396"/>
        <v>0</v>
      </c>
      <c r="AY1771" s="162">
        <f t="shared" si="1397"/>
        <v>0</v>
      </c>
      <c r="AZ1771" s="162">
        <f t="shared" si="1398"/>
        <v>0</v>
      </c>
      <c r="BA1771" s="162">
        <f t="shared" si="1399"/>
        <v>0</v>
      </c>
      <c r="BB1771" s="162" t="str">
        <f t="shared" si="1400"/>
        <v/>
      </c>
      <c r="BC1771" s="162" t="str">
        <f t="shared" si="1401"/>
        <v/>
      </c>
      <c r="BD1771" s="162" t="str">
        <f t="shared" si="1402"/>
        <v/>
      </c>
      <c r="BE1771" s="162" t="str">
        <f t="shared" si="1403"/>
        <v/>
      </c>
      <c r="BG1771" s="169">
        <f t="shared" si="1430"/>
        <v>43.498412464503879</v>
      </c>
      <c r="BH1771" s="169">
        <f t="shared" ca="1" si="1431"/>
        <v>2.0759717691735498</v>
      </c>
    </row>
    <row r="1772" spans="11:60" x14ac:dyDescent="0.25">
      <c r="K1772" s="199">
        <f t="shared" si="1404"/>
        <v>43.549798657610204</v>
      </c>
      <c r="L1772" s="201">
        <f t="shared" si="1405"/>
        <v>0.36524529802959504</v>
      </c>
      <c r="M1772" s="201">
        <f t="shared" si="1406"/>
        <v>0.3683170903563075</v>
      </c>
      <c r="N1772" s="201">
        <f t="shared" si="1407"/>
        <v>0.38714118379159079</v>
      </c>
      <c r="O1772" s="201">
        <f t="shared" si="1408"/>
        <v>0.36558276877700918</v>
      </c>
      <c r="P1772" s="201" t="str">
        <f t="shared" si="1409"/>
        <v/>
      </c>
      <c r="Q1772" s="201" t="str">
        <f t="shared" si="1410"/>
        <v/>
      </c>
      <c r="R1772" s="201" t="str">
        <f t="shared" si="1411"/>
        <v/>
      </c>
      <c r="S1772" s="201" t="str">
        <f t="shared" si="1412"/>
        <v/>
      </c>
      <c r="T1772" s="199">
        <f t="shared" si="1413"/>
        <v>0</v>
      </c>
      <c r="U1772" s="199">
        <f t="shared" si="1414"/>
        <v>0</v>
      </c>
      <c r="V1772" s="199">
        <f t="shared" si="1415"/>
        <v>0</v>
      </c>
      <c r="W1772" s="199">
        <f t="shared" si="1416"/>
        <v>0</v>
      </c>
      <c r="X1772" s="199" t="str">
        <f t="shared" si="1417"/>
        <v/>
      </c>
      <c r="Y1772" s="199" t="str">
        <f t="shared" si="1418"/>
        <v/>
      </c>
      <c r="Z1772" s="199" t="str">
        <f t="shared" si="1419"/>
        <v/>
      </c>
      <c r="AA1772" s="199" t="str">
        <f t="shared" si="1420"/>
        <v/>
      </c>
      <c r="AB1772" s="201">
        <f t="shared" ca="1" si="1421"/>
        <v>2.1001874424396751</v>
      </c>
      <c r="AD1772" s="162">
        <f t="shared" si="1422"/>
        <v>0</v>
      </c>
      <c r="AE1772" s="162">
        <f t="shared" si="1423"/>
        <v>0</v>
      </c>
      <c r="AF1772" s="162">
        <f t="shared" si="1424"/>
        <v>0</v>
      </c>
      <c r="AG1772" s="162">
        <f t="shared" si="1425"/>
        <v>0</v>
      </c>
      <c r="AH1772" s="162" t="str">
        <f t="shared" si="1426"/>
        <v/>
      </c>
      <c r="AI1772" s="162" t="str">
        <f t="shared" si="1427"/>
        <v/>
      </c>
      <c r="AJ1772" s="162" t="str">
        <f t="shared" si="1428"/>
        <v/>
      </c>
      <c r="AK1772" s="162" t="str">
        <f t="shared" si="1429"/>
        <v/>
      </c>
      <c r="AM1772" s="199">
        <f t="shared" si="1432"/>
        <v>19.001249670423942</v>
      </c>
      <c r="AN1772" s="197">
        <f t="shared" si="1434"/>
        <v>0</v>
      </c>
      <c r="AO1772" s="197">
        <f t="shared" si="1435"/>
        <v>0</v>
      </c>
      <c r="AP1772" s="197">
        <f t="shared" si="1436"/>
        <v>0</v>
      </c>
      <c r="AQ1772" s="197">
        <f t="shared" si="1437"/>
        <v>0</v>
      </c>
      <c r="AR1772" s="197" t="str">
        <f t="shared" si="1438"/>
        <v/>
      </c>
      <c r="AS1772" s="197" t="str">
        <f t="shared" si="1439"/>
        <v/>
      </c>
      <c r="AT1772" s="197" t="str">
        <f t="shared" si="1440"/>
        <v/>
      </c>
      <c r="AU1772" s="197" t="str">
        <f t="shared" si="1441"/>
        <v/>
      </c>
      <c r="AV1772" s="199">
        <f t="shared" ca="1" si="1433"/>
        <v>2.1539034714296594</v>
      </c>
      <c r="AX1772" s="162">
        <f t="shared" si="1396"/>
        <v>0</v>
      </c>
      <c r="AY1772" s="162">
        <f t="shared" si="1397"/>
        <v>0</v>
      </c>
      <c r="AZ1772" s="162">
        <f t="shared" si="1398"/>
        <v>0</v>
      </c>
      <c r="BA1772" s="162">
        <f t="shared" si="1399"/>
        <v>0</v>
      </c>
      <c r="BB1772" s="162" t="str">
        <f t="shared" si="1400"/>
        <v/>
      </c>
      <c r="BC1772" s="162" t="str">
        <f t="shared" si="1401"/>
        <v/>
      </c>
      <c r="BD1772" s="162" t="str">
        <f t="shared" si="1402"/>
        <v/>
      </c>
      <c r="BE1772" s="162" t="str">
        <f t="shared" si="1403"/>
        <v/>
      </c>
      <c r="BG1772" s="169">
        <f t="shared" si="1430"/>
        <v>43.524105561057041</v>
      </c>
      <c r="BH1772" s="169">
        <f t="shared" ca="1" si="1431"/>
        <v>2.1645475872470312</v>
      </c>
    </row>
    <row r="1773" spans="11:60" x14ac:dyDescent="0.25">
      <c r="K1773" s="199">
        <f t="shared" si="1404"/>
        <v>43.575491754163366</v>
      </c>
      <c r="L1773" s="201">
        <f t="shared" si="1405"/>
        <v>0.36546078198123494</v>
      </c>
      <c r="M1773" s="201">
        <f t="shared" si="1406"/>
        <v>0.3685343865748068</v>
      </c>
      <c r="N1773" s="201">
        <f t="shared" si="1407"/>
        <v>0.3873695856699339</v>
      </c>
      <c r="O1773" s="201">
        <f t="shared" si="1408"/>
        <v>0.36579845182643517</v>
      </c>
      <c r="P1773" s="201" t="str">
        <f t="shared" si="1409"/>
        <v/>
      </c>
      <c r="Q1773" s="201" t="str">
        <f t="shared" si="1410"/>
        <v/>
      </c>
      <c r="R1773" s="201" t="str">
        <f t="shared" si="1411"/>
        <v/>
      </c>
      <c r="S1773" s="201" t="str">
        <f t="shared" si="1412"/>
        <v/>
      </c>
      <c r="T1773" s="199">
        <f t="shared" si="1413"/>
        <v>0</v>
      </c>
      <c r="U1773" s="199">
        <f t="shared" si="1414"/>
        <v>0</v>
      </c>
      <c r="V1773" s="199">
        <f t="shared" si="1415"/>
        <v>0</v>
      </c>
      <c r="W1773" s="199">
        <f t="shared" si="1416"/>
        <v>0</v>
      </c>
      <c r="X1773" s="199" t="str">
        <f t="shared" si="1417"/>
        <v/>
      </c>
      <c r="Y1773" s="199" t="str">
        <f t="shared" si="1418"/>
        <v/>
      </c>
      <c r="Z1773" s="199" t="str">
        <f t="shared" si="1419"/>
        <v/>
      </c>
      <c r="AA1773" s="199" t="str">
        <f t="shared" si="1420"/>
        <v/>
      </c>
      <c r="AB1773" s="201">
        <f t="shared" ca="1" si="1421"/>
        <v>2.1101470037763268</v>
      </c>
      <c r="AD1773" s="162">
        <f t="shared" si="1422"/>
        <v>0</v>
      </c>
      <c r="AE1773" s="162">
        <f t="shared" si="1423"/>
        <v>0</v>
      </c>
      <c r="AF1773" s="162">
        <f t="shared" si="1424"/>
        <v>0</v>
      </c>
      <c r="AG1773" s="162">
        <f t="shared" si="1425"/>
        <v>0</v>
      </c>
      <c r="AH1773" s="162" t="str">
        <f t="shared" si="1426"/>
        <v/>
      </c>
      <c r="AI1773" s="162" t="str">
        <f t="shared" si="1427"/>
        <v/>
      </c>
      <c r="AJ1773" s="162" t="str">
        <f t="shared" si="1428"/>
        <v/>
      </c>
      <c r="AK1773" s="162" t="str">
        <f t="shared" si="1429"/>
        <v/>
      </c>
      <c r="AM1773" s="199">
        <f t="shared" si="1432"/>
        <v>19.012466464798454</v>
      </c>
      <c r="AN1773" s="197">
        <f t="shared" si="1434"/>
        <v>0</v>
      </c>
      <c r="AO1773" s="197">
        <f t="shared" si="1435"/>
        <v>0</v>
      </c>
      <c r="AP1773" s="197">
        <f t="shared" si="1436"/>
        <v>0</v>
      </c>
      <c r="AQ1773" s="197">
        <f t="shared" si="1437"/>
        <v>0</v>
      </c>
      <c r="AR1773" s="197" t="str">
        <f t="shared" si="1438"/>
        <v/>
      </c>
      <c r="AS1773" s="197" t="str">
        <f t="shared" si="1439"/>
        <v/>
      </c>
      <c r="AT1773" s="197" t="str">
        <f t="shared" si="1440"/>
        <v/>
      </c>
      <c r="AU1773" s="197" t="str">
        <f t="shared" si="1441"/>
        <v/>
      </c>
      <c r="AV1773" s="199">
        <f t="shared" ca="1" si="1433"/>
        <v>2.1145303471253349</v>
      </c>
      <c r="AX1773" s="162">
        <f t="shared" si="1396"/>
        <v>0</v>
      </c>
      <c r="AY1773" s="162">
        <f t="shared" si="1397"/>
        <v>0</v>
      </c>
      <c r="AZ1773" s="162">
        <f t="shared" si="1398"/>
        <v>0</v>
      </c>
      <c r="BA1773" s="162">
        <f t="shared" si="1399"/>
        <v>0</v>
      </c>
      <c r="BB1773" s="162" t="str">
        <f t="shared" si="1400"/>
        <v/>
      </c>
      <c r="BC1773" s="162" t="str">
        <f t="shared" si="1401"/>
        <v/>
      </c>
      <c r="BD1773" s="162" t="str">
        <f t="shared" si="1402"/>
        <v/>
      </c>
      <c r="BE1773" s="162" t="str">
        <f t="shared" si="1403"/>
        <v/>
      </c>
      <c r="BG1773" s="169">
        <f t="shared" si="1430"/>
        <v>43.549798657610204</v>
      </c>
      <c r="BH1773" s="169">
        <f t="shared" ca="1" si="1431"/>
        <v>2.1001874424396751</v>
      </c>
    </row>
    <row r="1774" spans="11:60" x14ac:dyDescent="0.25">
      <c r="K1774" s="199">
        <f t="shared" si="1404"/>
        <v>43.601184850716528</v>
      </c>
      <c r="L1774" s="201">
        <f t="shared" si="1405"/>
        <v>0.36567626593287478</v>
      </c>
      <c r="M1774" s="201">
        <f t="shared" si="1406"/>
        <v>0.36875168279330611</v>
      </c>
      <c r="N1774" s="201">
        <f t="shared" si="1407"/>
        <v>0.38759798754827701</v>
      </c>
      <c r="O1774" s="201">
        <f t="shared" si="1408"/>
        <v>0.3660141348758611</v>
      </c>
      <c r="P1774" s="201" t="str">
        <f t="shared" si="1409"/>
        <v/>
      </c>
      <c r="Q1774" s="201" t="str">
        <f t="shared" si="1410"/>
        <v/>
      </c>
      <c r="R1774" s="201" t="str">
        <f t="shared" si="1411"/>
        <v/>
      </c>
      <c r="S1774" s="201" t="str">
        <f t="shared" si="1412"/>
        <v/>
      </c>
      <c r="T1774" s="199">
        <f t="shared" si="1413"/>
        <v>0</v>
      </c>
      <c r="U1774" s="199">
        <f t="shared" si="1414"/>
        <v>0</v>
      </c>
      <c r="V1774" s="199">
        <f t="shared" si="1415"/>
        <v>0</v>
      </c>
      <c r="W1774" s="199">
        <f t="shared" si="1416"/>
        <v>0</v>
      </c>
      <c r="X1774" s="199" t="str">
        <f t="shared" si="1417"/>
        <v/>
      </c>
      <c r="Y1774" s="199" t="str">
        <f t="shared" si="1418"/>
        <v/>
      </c>
      <c r="Z1774" s="199" t="str">
        <f t="shared" si="1419"/>
        <v/>
      </c>
      <c r="AA1774" s="199" t="str">
        <f t="shared" si="1420"/>
        <v/>
      </c>
      <c r="AB1774" s="201">
        <f t="shared" ca="1" si="1421"/>
        <v>2.1014283295618967</v>
      </c>
      <c r="AD1774" s="162">
        <f t="shared" si="1422"/>
        <v>0</v>
      </c>
      <c r="AE1774" s="162">
        <f t="shared" si="1423"/>
        <v>0</v>
      </c>
      <c r="AF1774" s="162">
        <f t="shared" si="1424"/>
        <v>0</v>
      </c>
      <c r="AG1774" s="162">
        <f t="shared" si="1425"/>
        <v>0</v>
      </c>
      <c r="AH1774" s="162" t="str">
        <f t="shared" si="1426"/>
        <v/>
      </c>
      <c r="AI1774" s="162" t="str">
        <f t="shared" si="1427"/>
        <v/>
      </c>
      <c r="AJ1774" s="162" t="str">
        <f t="shared" si="1428"/>
        <v/>
      </c>
      <c r="AK1774" s="162" t="str">
        <f t="shared" si="1429"/>
        <v/>
      </c>
      <c r="AM1774" s="199">
        <f t="shared" si="1432"/>
        <v>19.023683259172966</v>
      </c>
      <c r="AN1774" s="197">
        <f t="shared" si="1434"/>
        <v>0</v>
      </c>
      <c r="AO1774" s="197">
        <f t="shared" si="1435"/>
        <v>0</v>
      </c>
      <c r="AP1774" s="197">
        <f t="shared" si="1436"/>
        <v>0</v>
      </c>
      <c r="AQ1774" s="197">
        <f t="shared" si="1437"/>
        <v>0</v>
      </c>
      <c r="AR1774" s="197" t="str">
        <f t="shared" si="1438"/>
        <v/>
      </c>
      <c r="AS1774" s="197" t="str">
        <f t="shared" si="1439"/>
        <v/>
      </c>
      <c r="AT1774" s="197" t="str">
        <f t="shared" si="1440"/>
        <v/>
      </c>
      <c r="AU1774" s="197" t="str">
        <f t="shared" si="1441"/>
        <v/>
      </c>
      <c r="AV1774" s="199">
        <f t="shared" ca="1" si="1433"/>
        <v>2.1723317079451787</v>
      </c>
      <c r="AX1774" s="162">
        <f t="shared" si="1396"/>
        <v>0</v>
      </c>
      <c r="AY1774" s="162">
        <f t="shared" si="1397"/>
        <v>0</v>
      </c>
      <c r="AZ1774" s="162">
        <f t="shared" si="1398"/>
        <v>0</v>
      </c>
      <c r="BA1774" s="162">
        <f t="shared" si="1399"/>
        <v>0</v>
      </c>
      <c r="BB1774" s="162" t="str">
        <f t="shared" si="1400"/>
        <v/>
      </c>
      <c r="BC1774" s="162" t="str">
        <f t="shared" si="1401"/>
        <v/>
      </c>
      <c r="BD1774" s="162" t="str">
        <f t="shared" si="1402"/>
        <v/>
      </c>
      <c r="BE1774" s="162" t="str">
        <f t="shared" si="1403"/>
        <v/>
      </c>
      <c r="BG1774" s="169">
        <f t="shared" si="1430"/>
        <v>43.575491754163366</v>
      </c>
      <c r="BH1774" s="169">
        <f t="shared" ca="1" si="1431"/>
        <v>2.1101470037763268</v>
      </c>
    </row>
    <row r="1775" spans="11:60" x14ac:dyDescent="0.25">
      <c r="K1775" s="199">
        <f t="shared" si="1404"/>
        <v>43.626877947269691</v>
      </c>
      <c r="L1775" s="201">
        <f t="shared" si="1405"/>
        <v>0.36589174988451473</v>
      </c>
      <c r="M1775" s="201">
        <f t="shared" si="1406"/>
        <v>0.36896897901180542</v>
      </c>
      <c r="N1775" s="201">
        <f t="shared" si="1407"/>
        <v>0.38782638942662018</v>
      </c>
      <c r="O1775" s="201">
        <f t="shared" si="1408"/>
        <v>0.36622981792528708</v>
      </c>
      <c r="P1775" s="201" t="str">
        <f t="shared" si="1409"/>
        <v/>
      </c>
      <c r="Q1775" s="201" t="str">
        <f t="shared" si="1410"/>
        <v/>
      </c>
      <c r="R1775" s="201" t="str">
        <f t="shared" si="1411"/>
        <v/>
      </c>
      <c r="S1775" s="201" t="str">
        <f t="shared" si="1412"/>
        <v/>
      </c>
      <c r="T1775" s="199">
        <f t="shared" si="1413"/>
        <v>0</v>
      </c>
      <c r="U1775" s="199">
        <f t="shared" si="1414"/>
        <v>0</v>
      </c>
      <c r="V1775" s="199">
        <f t="shared" si="1415"/>
        <v>0</v>
      </c>
      <c r="W1775" s="199">
        <f t="shared" si="1416"/>
        <v>0</v>
      </c>
      <c r="X1775" s="199" t="str">
        <f t="shared" si="1417"/>
        <v/>
      </c>
      <c r="Y1775" s="199" t="str">
        <f t="shared" si="1418"/>
        <v/>
      </c>
      <c r="Z1775" s="199" t="str">
        <f t="shared" si="1419"/>
        <v/>
      </c>
      <c r="AA1775" s="199" t="str">
        <f t="shared" si="1420"/>
        <v/>
      </c>
      <c r="AB1775" s="201">
        <f t="shared" ca="1" si="1421"/>
        <v>2.1414156155208333</v>
      </c>
      <c r="AD1775" s="162">
        <f t="shared" si="1422"/>
        <v>0</v>
      </c>
      <c r="AE1775" s="162">
        <f t="shared" si="1423"/>
        <v>0</v>
      </c>
      <c r="AF1775" s="162">
        <f t="shared" si="1424"/>
        <v>0</v>
      </c>
      <c r="AG1775" s="162">
        <f t="shared" si="1425"/>
        <v>0</v>
      </c>
      <c r="AH1775" s="162" t="str">
        <f t="shared" si="1426"/>
        <v/>
      </c>
      <c r="AI1775" s="162" t="str">
        <f t="shared" si="1427"/>
        <v/>
      </c>
      <c r="AJ1775" s="162" t="str">
        <f t="shared" si="1428"/>
        <v/>
      </c>
      <c r="AK1775" s="162" t="str">
        <f t="shared" si="1429"/>
        <v/>
      </c>
      <c r="AM1775" s="199">
        <f t="shared" si="1432"/>
        <v>19.034900053547478</v>
      </c>
      <c r="AN1775" s="197">
        <f t="shared" si="1434"/>
        <v>0</v>
      </c>
      <c r="AO1775" s="197">
        <f t="shared" si="1435"/>
        <v>0</v>
      </c>
      <c r="AP1775" s="197">
        <f t="shared" si="1436"/>
        <v>0</v>
      </c>
      <c r="AQ1775" s="197">
        <f t="shared" si="1437"/>
        <v>0</v>
      </c>
      <c r="AR1775" s="197" t="str">
        <f t="shared" si="1438"/>
        <v/>
      </c>
      <c r="AS1775" s="197" t="str">
        <f t="shared" si="1439"/>
        <v/>
      </c>
      <c r="AT1775" s="197" t="str">
        <f t="shared" si="1440"/>
        <v/>
      </c>
      <c r="AU1775" s="197" t="str">
        <f t="shared" si="1441"/>
        <v/>
      </c>
      <c r="AV1775" s="199">
        <f t="shared" ca="1" si="1433"/>
        <v>2.1599562140136324</v>
      </c>
      <c r="AX1775" s="162">
        <f t="shared" si="1396"/>
        <v>0</v>
      </c>
      <c r="AY1775" s="162">
        <f t="shared" si="1397"/>
        <v>0</v>
      </c>
      <c r="AZ1775" s="162">
        <f t="shared" si="1398"/>
        <v>0</v>
      </c>
      <c r="BA1775" s="162">
        <f t="shared" si="1399"/>
        <v>0</v>
      </c>
      <c r="BB1775" s="162" t="str">
        <f t="shared" si="1400"/>
        <v/>
      </c>
      <c r="BC1775" s="162" t="str">
        <f t="shared" si="1401"/>
        <v/>
      </c>
      <c r="BD1775" s="162" t="str">
        <f t="shared" si="1402"/>
        <v/>
      </c>
      <c r="BE1775" s="162" t="str">
        <f t="shared" si="1403"/>
        <v/>
      </c>
      <c r="BG1775" s="169">
        <f t="shared" si="1430"/>
        <v>43.601184850716528</v>
      </c>
      <c r="BH1775" s="169">
        <f t="shared" ca="1" si="1431"/>
        <v>2.1014283295618967</v>
      </c>
    </row>
    <row r="1776" spans="11:60" x14ac:dyDescent="0.25">
      <c r="K1776" s="199">
        <f t="shared" si="1404"/>
        <v>43.652571043822853</v>
      </c>
      <c r="L1776" s="201">
        <f t="shared" si="1405"/>
        <v>0.36610723383615457</v>
      </c>
      <c r="M1776" s="201">
        <f t="shared" si="1406"/>
        <v>0.36918627523030473</v>
      </c>
      <c r="N1776" s="201">
        <f t="shared" si="1407"/>
        <v>0.38805479130496329</v>
      </c>
      <c r="O1776" s="201">
        <f t="shared" si="1408"/>
        <v>0.36644550097471307</v>
      </c>
      <c r="P1776" s="201" t="str">
        <f t="shared" si="1409"/>
        <v/>
      </c>
      <c r="Q1776" s="201" t="str">
        <f t="shared" si="1410"/>
        <v/>
      </c>
      <c r="R1776" s="201" t="str">
        <f t="shared" si="1411"/>
        <v/>
      </c>
      <c r="S1776" s="201" t="str">
        <f t="shared" si="1412"/>
        <v/>
      </c>
      <c r="T1776" s="199">
        <f t="shared" si="1413"/>
        <v>0</v>
      </c>
      <c r="U1776" s="199">
        <f t="shared" si="1414"/>
        <v>0</v>
      </c>
      <c r="V1776" s="199">
        <f t="shared" si="1415"/>
        <v>0</v>
      </c>
      <c r="W1776" s="199">
        <f t="shared" si="1416"/>
        <v>0</v>
      </c>
      <c r="X1776" s="199" t="str">
        <f t="shared" si="1417"/>
        <v/>
      </c>
      <c r="Y1776" s="199" t="str">
        <f t="shared" si="1418"/>
        <v/>
      </c>
      <c r="Z1776" s="199" t="str">
        <f t="shared" si="1419"/>
        <v/>
      </c>
      <c r="AA1776" s="199" t="str">
        <f t="shared" si="1420"/>
        <v/>
      </c>
      <c r="AB1776" s="201">
        <f t="shared" ca="1" si="1421"/>
        <v>2.1147896825815309</v>
      </c>
      <c r="AD1776" s="162">
        <f t="shared" si="1422"/>
        <v>0</v>
      </c>
      <c r="AE1776" s="162">
        <f t="shared" si="1423"/>
        <v>0</v>
      </c>
      <c r="AF1776" s="162">
        <f t="shared" si="1424"/>
        <v>0</v>
      </c>
      <c r="AG1776" s="162">
        <f t="shared" si="1425"/>
        <v>0</v>
      </c>
      <c r="AH1776" s="162" t="str">
        <f t="shared" si="1426"/>
        <v/>
      </c>
      <c r="AI1776" s="162" t="str">
        <f t="shared" si="1427"/>
        <v/>
      </c>
      <c r="AJ1776" s="162" t="str">
        <f t="shared" si="1428"/>
        <v/>
      </c>
      <c r="AK1776" s="162" t="str">
        <f t="shared" si="1429"/>
        <v/>
      </c>
      <c r="AM1776" s="199">
        <f t="shared" si="1432"/>
        <v>19.04611684792199</v>
      </c>
      <c r="AN1776" s="197">
        <f t="shared" si="1434"/>
        <v>0</v>
      </c>
      <c r="AO1776" s="197">
        <f t="shared" si="1435"/>
        <v>0</v>
      </c>
      <c r="AP1776" s="197">
        <f t="shared" si="1436"/>
        <v>0</v>
      </c>
      <c r="AQ1776" s="197">
        <f t="shared" si="1437"/>
        <v>0</v>
      </c>
      <c r="AR1776" s="197" t="str">
        <f t="shared" si="1438"/>
        <v/>
      </c>
      <c r="AS1776" s="197" t="str">
        <f t="shared" si="1439"/>
        <v/>
      </c>
      <c r="AT1776" s="197" t="str">
        <f t="shared" si="1440"/>
        <v/>
      </c>
      <c r="AU1776" s="197" t="str">
        <f t="shared" si="1441"/>
        <v/>
      </c>
      <c r="AV1776" s="199">
        <f t="shared" ca="1" si="1433"/>
        <v>2.1846506717906684</v>
      </c>
      <c r="AX1776" s="162">
        <f t="shared" si="1396"/>
        <v>0</v>
      </c>
      <c r="AY1776" s="162">
        <f t="shared" si="1397"/>
        <v>0</v>
      </c>
      <c r="AZ1776" s="162">
        <f t="shared" si="1398"/>
        <v>0</v>
      </c>
      <c r="BA1776" s="162">
        <f t="shared" si="1399"/>
        <v>0</v>
      </c>
      <c r="BB1776" s="162" t="str">
        <f t="shared" si="1400"/>
        <v/>
      </c>
      <c r="BC1776" s="162" t="str">
        <f t="shared" si="1401"/>
        <v/>
      </c>
      <c r="BD1776" s="162" t="str">
        <f t="shared" si="1402"/>
        <v/>
      </c>
      <c r="BE1776" s="162" t="str">
        <f t="shared" si="1403"/>
        <v/>
      </c>
      <c r="BG1776" s="169">
        <f t="shared" si="1430"/>
        <v>43.626877947269691</v>
      </c>
      <c r="BH1776" s="169">
        <f t="shared" ca="1" si="1431"/>
        <v>2.1414156155208333</v>
      </c>
    </row>
    <row r="1777" spans="11:60" x14ac:dyDescent="0.25">
      <c r="K1777" s="199">
        <f t="shared" si="1404"/>
        <v>43.678264140376015</v>
      </c>
      <c r="L1777" s="201">
        <f t="shared" si="1405"/>
        <v>0.36632271778779446</v>
      </c>
      <c r="M1777" s="201">
        <f t="shared" si="1406"/>
        <v>0.36940357144880404</v>
      </c>
      <c r="N1777" s="201">
        <f t="shared" si="1407"/>
        <v>0.3882831931833064</v>
      </c>
      <c r="O1777" s="201">
        <f t="shared" si="1408"/>
        <v>0.366661184024139</v>
      </c>
      <c r="P1777" s="201" t="str">
        <f t="shared" si="1409"/>
        <v/>
      </c>
      <c r="Q1777" s="201" t="str">
        <f t="shared" si="1410"/>
        <v/>
      </c>
      <c r="R1777" s="201" t="str">
        <f t="shared" si="1411"/>
        <v/>
      </c>
      <c r="S1777" s="201" t="str">
        <f t="shared" si="1412"/>
        <v/>
      </c>
      <c r="T1777" s="199">
        <f t="shared" si="1413"/>
        <v>0</v>
      </c>
      <c r="U1777" s="199">
        <f t="shared" si="1414"/>
        <v>0</v>
      </c>
      <c r="V1777" s="199">
        <f t="shared" si="1415"/>
        <v>0</v>
      </c>
      <c r="W1777" s="199">
        <f t="shared" si="1416"/>
        <v>0</v>
      </c>
      <c r="X1777" s="199" t="str">
        <f t="shared" si="1417"/>
        <v/>
      </c>
      <c r="Y1777" s="199" t="str">
        <f t="shared" si="1418"/>
        <v/>
      </c>
      <c r="Z1777" s="199" t="str">
        <f t="shared" si="1419"/>
        <v/>
      </c>
      <c r="AA1777" s="199" t="str">
        <f t="shared" si="1420"/>
        <v/>
      </c>
      <c r="AB1777" s="201">
        <f t="shared" ca="1" si="1421"/>
        <v>2.0288329997996923</v>
      </c>
      <c r="AD1777" s="162">
        <f t="shared" si="1422"/>
        <v>0</v>
      </c>
      <c r="AE1777" s="162">
        <f t="shared" si="1423"/>
        <v>0</v>
      </c>
      <c r="AF1777" s="162">
        <f t="shared" si="1424"/>
        <v>0</v>
      </c>
      <c r="AG1777" s="162">
        <f t="shared" si="1425"/>
        <v>0</v>
      </c>
      <c r="AH1777" s="162" t="str">
        <f t="shared" si="1426"/>
        <v/>
      </c>
      <c r="AI1777" s="162" t="str">
        <f t="shared" si="1427"/>
        <v/>
      </c>
      <c r="AJ1777" s="162" t="str">
        <f t="shared" si="1428"/>
        <v/>
      </c>
      <c r="AK1777" s="162" t="str">
        <f t="shared" si="1429"/>
        <v/>
      </c>
      <c r="AM1777" s="199">
        <f t="shared" si="1432"/>
        <v>19.057333642296502</v>
      </c>
      <c r="AN1777" s="197">
        <f t="shared" si="1434"/>
        <v>0</v>
      </c>
      <c r="AO1777" s="197">
        <f t="shared" si="1435"/>
        <v>0</v>
      </c>
      <c r="AP1777" s="197">
        <f t="shared" si="1436"/>
        <v>0</v>
      </c>
      <c r="AQ1777" s="197">
        <f t="shared" si="1437"/>
        <v>0</v>
      </c>
      <c r="AR1777" s="197" t="str">
        <f t="shared" si="1438"/>
        <v/>
      </c>
      <c r="AS1777" s="197" t="str">
        <f t="shared" si="1439"/>
        <v/>
      </c>
      <c r="AT1777" s="197" t="str">
        <f t="shared" si="1440"/>
        <v/>
      </c>
      <c r="AU1777" s="197" t="str">
        <f t="shared" si="1441"/>
        <v/>
      </c>
      <c r="AV1777" s="199">
        <f t="shared" ca="1" si="1433"/>
        <v>2.1809258423605344</v>
      </c>
      <c r="AX1777" s="162">
        <f t="shared" si="1396"/>
        <v>0</v>
      </c>
      <c r="AY1777" s="162">
        <f t="shared" si="1397"/>
        <v>0</v>
      </c>
      <c r="AZ1777" s="162">
        <f t="shared" si="1398"/>
        <v>0</v>
      </c>
      <c r="BA1777" s="162">
        <f t="shared" si="1399"/>
        <v>0</v>
      </c>
      <c r="BB1777" s="162" t="str">
        <f t="shared" si="1400"/>
        <v/>
      </c>
      <c r="BC1777" s="162" t="str">
        <f t="shared" si="1401"/>
        <v/>
      </c>
      <c r="BD1777" s="162" t="str">
        <f t="shared" si="1402"/>
        <v/>
      </c>
      <c r="BE1777" s="162" t="str">
        <f t="shared" si="1403"/>
        <v/>
      </c>
      <c r="BG1777" s="169">
        <f t="shared" si="1430"/>
        <v>43.652571043822853</v>
      </c>
      <c r="BH1777" s="169">
        <f t="shared" ca="1" si="1431"/>
        <v>2.1147896825815309</v>
      </c>
    </row>
    <row r="1778" spans="11:60" x14ac:dyDescent="0.25">
      <c r="K1778" s="199">
        <f t="shared" si="1404"/>
        <v>43.703957236929178</v>
      </c>
      <c r="L1778" s="201">
        <f t="shared" si="1405"/>
        <v>0.3665382017394343</v>
      </c>
      <c r="M1778" s="201">
        <f t="shared" si="1406"/>
        <v>0.36962086766730329</v>
      </c>
      <c r="N1778" s="201">
        <f t="shared" si="1407"/>
        <v>0.38851159506164951</v>
      </c>
      <c r="O1778" s="201">
        <f t="shared" si="1408"/>
        <v>0.36687686707356498</v>
      </c>
      <c r="P1778" s="201" t="str">
        <f t="shared" si="1409"/>
        <v/>
      </c>
      <c r="Q1778" s="201" t="str">
        <f t="shared" si="1410"/>
        <v/>
      </c>
      <c r="R1778" s="201" t="str">
        <f t="shared" si="1411"/>
        <v/>
      </c>
      <c r="S1778" s="201" t="str">
        <f t="shared" si="1412"/>
        <v/>
      </c>
      <c r="T1778" s="199">
        <f t="shared" si="1413"/>
        <v>0</v>
      </c>
      <c r="U1778" s="199">
        <f t="shared" si="1414"/>
        <v>0</v>
      </c>
      <c r="V1778" s="199">
        <f t="shared" si="1415"/>
        <v>0</v>
      </c>
      <c r="W1778" s="199">
        <f t="shared" si="1416"/>
        <v>0</v>
      </c>
      <c r="X1778" s="199" t="str">
        <f t="shared" si="1417"/>
        <v/>
      </c>
      <c r="Y1778" s="199" t="str">
        <f t="shared" si="1418"/>
        <v/>
      </c>
      <c r="Z1778" s="199" t="str">
        <f t="shared" si="1419"/>
        <v/>
      </c>
      <c r="AA1778" s="199" t="str">
        <f t="shared" si="1420"/>
        <v/>
      </c>
      <c r="AB1778" s="201">
        <f t="shared" ca="1" si="1421"/>
        <v>2.0725357342878965</v>
      </c>
      <c r="AD1778" s="162">
        <f t="shared" si="1422"/>
        <v>0</v>
      </c>
      <c r="AE1778" s="162">
        <f t="shared" si="1423"/>
        <v>0</v>
      </c>
      <c r="AF1778" s="162">
        <f t="shared" si="1424"/>
        <v>0</v>
      </c>
      <c r="AG1778" s="162">
        <f t="shared" si="1425"/>
        <v>0</v>
      </c>
      <c r="AH1778" s="162" t="str">
        <f t="shared" si="1426"/>
        <v/>
      </c>
      <c r="AI1778" s="162" t="str">
        <f t="shared" si="1427"/>
        <v/>
      </c>
      <c r="AJ1778" s="162" t="str">
        <f t="shared" si="1428"/>
        <v/>
      </c>
      <c r="AK1778" s="162" t="str">
        <f t="shared" si="1429"/>
        <v/>
      </c>
      <c r="AM1778" s="199">
        <f t="shared" si="1432"/>
        <v>19.068550436671014</v>
      </c>
      <c r="AN1778" s="197">
        <f t="shared" si="1434"/>
        <v>0</v>
      </c>
      <c r="AO1778" s="197">
        <f t="shared" si="1435"/>
        <v>0</v>
      </c>
      <c r="AP1778" s="197">
        <f t="shared" si="1436"/>
        <v>0</v>
      </c>
      <c r="AQ1778" s="197">
        <f t="shared" si="1437"/>
        <v>0</v>
      </c>
      <c r="AR1778" s="197" t="str">
        <f t="shared" si="1438"/>
        <v/>
      </c>
      <c r="AS1778" s="197" t="str">
        <f t="shared" si="1439"/>
        <v/>
      </c>
      <c r="AT1778" s="197" t="str">
        <f t="shared" si="1440"/>
        <v/>
      </c>
      <c r="AU1778" s="197" t="str">
        <f t="shared" si="1441"/>
        <v/>
      </c>
      <c r="AV1778" s="199">
        <f t="shared" ca="1" si="1433"/>
        <v>2.1326117496095245</v>
      </c>
      <c r="AX1778" s="162">
        <f t="shared" si="1396"/>
        <v>0</v>
      </c>
      <c r="AY1778" s="162">
        <f t="shared" si="1397"/>
        <v>0</v>
      </c>
      <c r="AZ1778" s="162">
        <f t="shared" si="1398"/>
        <v>0</v>
      </c>
      <c r="BA1778" s="162">
        <f t="shared" si="1399"/>
        <v>0</v>
      </c>
      <c r="BB1778" s="162" t="str">
        <f t="shared" si="1400"/>
        <v/>
      </c>
      <c r="BC1778" s="162" t="str">
        <f t="shared" si="1401"/>
        <v/>
      </c>
      <c r="BD1778" s="162" t="str">
        <f t="shared" si="1402"/>
        <v/>
      </c>
      <c r="BE1778" s="162" t="str">
        <f t="shared" si="1403"/>
        <v/>
      </c>
      <c r="BG1778" s="169">
        <f t="shared" si="1430"/>
        <v>43.678264140376015</v>
      </c>
      <c r="BH1778" s="169">
        <f t="shared" ca="1" si="1431"/>
        <v>2.0288329997996923</v>
      </c>
    </row>
    <row r="1779" spans="11:60" x14ac:dyDescent="0.25">
      <c r="K1779" s="199">
        <f t="shared" si="1404"/>
        <v>43.72965033348234</v>
      </c>
      <c r="L1779" s="201">
        <f t="shared" si="1405"/>
        <v>0.36675368569107425</v>
      </c>
      <c r="M1779" s="201">
        <f t="shared" si="1406"/>
        <v>0.3698381638858026</v>
      </c>
      <c r="N1779" s="201">
        <f t="shared" si="1407"/>
        <v>0.38873999693999262</v>
      </c>
      <c r="O1779" s="201">
        <f t="shared" si="1408"/>
        <v>0.36709255012299091</v>
      </c>
      <c r="P1779" s="201" t="str">
        <f t="shared" si="1409"/>
        <v/>
      </c>
      <c r="Q1779" s="201" t="str">
        <f t="shared" si="1410"/>
        <v/>
      </c>
      <c r="R1779" s="201" t="str">
        <f t="shared" si="1411"/>
        <v/>
      </c>
      <c r="S1779" s="201" t="str">
        <f t="shared" si="1412"/>
        <v/>
      </c>
      <c r="T1779" s="199">
        <f t="shared" si="1413"/>
        <v>0</v>
      </c>
      <c r="U1779" s="199">
        <f t="shared" si="1414"/>
        <v>0</v>
      </c>
      <c r="V1779" s="199">
        <f t="shared" si="1415"/>
        <v>0</v>
      </c>
      <c r="W1779" s="199">
        <f t="shared" si="1416"/>
        <v>0</v>
      </c>
      <c r="X1779" s="199" t="str">
        <f t="shared" si="1417"/>
        <v/>
      </c>
      <c r="Y1779" s="199" t="str">
        <f t="shared" si="1418"/>
        <v/>
      </c>
      <c r="Z1779" s="199" t="str">
        <f t="shared" si="1419"/>
        <v/>
      </c>
      <c r="AA1779" s="199" t="str">
        <f t="shared" si="1420"/>
        <v/>
      </c>
      <c r="AB1779" s="201">
        <f t="shared" ca="1" si="1421"/>
        <v>2.068617207499837</v>
      </c>
      <c r="AD1779" s="162">
        <f t="shared" si="1422"/>
        <v>0</v>
      </c>
      <c r="AE1779" s="162">
        <f t="shared" si="1423"/>
        <v>0</v>
      </c>
      <c r="AF1779" s="162">
        <f t="shared" si="1424"/>
        <v>0</v>
      </c>
      <c r="AG1779" s="162">
        <f t="shared" si="1425"/>
        <v>0</v>
      </c>
      <c r="AH1779" s="162" t="str">
        <f t="shared" si="1426"/>
        <v/>
      </c>
      <c r="AI1779" s="162" t="str">
        <f t="shared" si="1427"/>
        <v/>
      </c>
      <c r="AJ1779" s="162" t="str">
        <f t="shared" si="1428"/>
        <v/>
      </c>
      <c r="AK1779" s="162" t="str">
        <f t="shared" si="1429"/>
        <v/>
      </c>
      <c r="AM1779" s="199">
        <f t="shared" si="1432"/>
        <v>19.079767231045526</v>
      </c>
      <c r="AN1779" s="197">
        <f t="shared" si="1434"/>
        <v>0</v>
      </c>
      <c r="AO1779" s="197">
        <f t="shared" si="1435"/>
        <v>0</v>
      </c>
      <c r="AP1779" s="197">
        <f t="shared" si="1436"/>
        <v>0</v>
      </c>
      <c r="AQ1779" s="197">
        <f t="shared" si="1437"/>
        <v>0</v>
      </c>
      <c r="AR1779" s="197" t="str">
        <f t="shared" si="1438"/>
        <v/>
      </c>
      <c r="AS1779" s="197" t="str">
        <f t="shared" si="1439"/>
        <v/>
      </c>
      <c r="AT1779" s="197" t="str">
        <f t="shared" si="1440"/>
        <v/>
      </c>
      <c r="AU1779" s="197" t="str">
        <f t="shared" si="1441"/>
        <v/>
      </c>
      <c r="AV1779" s="199">
        <f t="shared" ca="1" si="1433"/>
        <v>2.1512954999728899</v>
      </c>
      <c r="AX1779" s="162">
        <f t="shared" si="1396"/>
        <v>0</v>
      </c>
      <c r="AY1779" s="162">
        <f t="shared" si="1397"/>
        <v>0</v>
      </c>
      <c r="AZ1779" s="162">
        <f t="shared" si="1398"/>
        <v>0</v>
      </c>
      <c r="BA1779" s="162">
        <f t="shared" si="1399"/>
        <v>0</v>
      </c>
      <c r="BB1779" s="162" t="str">
        <f t="shared" si="1400"/>
        <v/>
      </c>
      <c r="BC1779" s="162" t="str">
        <f t="shared" si="1401"/>
        <v/>
      </c>
      <c r="BD1779" s="162" t="str">
        <f t="shared" si="1402"/>
        <v/>
      </c>
      <c r="BE1779" s="162" t="str">
        <f t="shared" si="1403"/>
        <v/>
      </c>
      <c r="BG1779" s="169">
        <f t="shared" si="1430"/>
        <v>43.703957236929178</v>
      </c>
      <c r="BH1779" s="169">
        <f t="shared" ca="1" si="1431"/>
        <v>2.0725357342878965</v>
      </c>
    </row>
    <row r="1780" spans="11:60" x14ac:dyDescent="0.25">
      <c r="K1780" s="199">
        <f t="shared" si="1404"/>
        <v>43.755343430035502</v>
      </c>
      <c r="L1780" s="201">
        <f t="shared" si="1405"/>
        <v>0.36696916964271409</v>
      </c>
      <c r="M1780" s="201">
        <f t="shared" si="1406"/>
        <v>0.3700554601043019</v>
      </c>
      <c r="N1780" s="201">
        <f t="shared" si="1407"/>
        <v>0.38896839881833578</v>
      </c>
      <c r="O1780" s="201">
        <f t="shared" si="1408"/>
        <v>0.3673082331724169</v>
      </c>
      <c r="P1780" s="201" t="str">
        <f t="shared" si="1409"/>
        <v/>
      </c>
      <c r="Q1780" s="201" t="str">
        <f t="shared" si="1410"/>
        <v/>
      </c>
      <c r="R1780" s="201" t="str">
        <f t="shared" si="1411"/>
        <v/>
      </c>
      <c r="S1780" s="201" t="str">
        <f t="shared" si="1412"/>
        <v/>
      </c>
      <c r="T1780" s="199">
        <f t="shared" si="1413"/>
        <v>0</v>
      </c>
      <c r="U1780" s="199">
        <f t="shared" si="1414"/>
        <v>0</v>
      </c>
      <c r="V1780" s="199">
        <f t="shared" si="1415"/>
        <v>0</v>
      </c>
      <c r="W1780" s="199">
        <f t="shared" si="1416"/>
        <v>0</v>
      </c>
      <c r="X1780" s="199" t="str">
        <f t="shared" si="1417"/>
        <v/>
      </c>
      <c r="Y1780" s="199" t="str">
        <f t="shared" si="1418"/>
        <v/>
      </c>
      <c r="Z1780" s="199" t="str">
        <f t="shared" si="1419"/>
        <v/>
      </c>
      <c r="AA1780" s="199" t="str">
        <f t="shared" si="1420"/>
        <v/>
      </c>
      <c r="AB1780" s="201">
        <f t="shared" ca="1" si="1421"/>
        <v>2.1083988869581964</v>
      </c>
      <c r="AD1780" s="162">
        <f t="shared" si="1422"/>
        <v>0</v>
      </c>
      <c r="AE1780" s="162">
        <f t="shared" si="1423"/>
        <v>0</v>
      </c>
      <c r="AF1780" s="162">
        <f t="shared" si="1424"/>
        <v>0</v>
      </c>
      <c r="AG1780" s="162">
        <f t="shared" si="1425"/>
        <v>0</v>
      </c>
      <c r="AH1780" s="162" t="str">
        <f t="shared" si="1426"/>
        <v/>
      </c>
      <c r="AI1780" s="162" t="str">
        <f t="shared" si="1427"/>
        <v/>
      </c>
      <c r="AJ1780" s="162" t="str">
        <f t="shared" si="1428"/>
        <v/>
      </c>
      <c r="AK1780" s="162" t="str">
        <f t="shared" si="1429"/>
        <v/>
      </c>
      <c r="AM1780" s="199">
        <f t="shared" si="1432"/>
        <v>19.090984025420038</v>
      </c>
      <c r="AN1780" s="197">
        <f t="shared" si="1434"/>
        <v>0</v>
      </c>
      <c r="AO1780" s="197">
        <f t="shared" si="1435"/>
        <v>0</v>
      </c>
      <c r="AP1780" s="197">
        <f t="shared" si="1436"/>
        <v>0</v>
      </c>
      <c r="AQ1780" s="197">
        <f t="shared" si="1437"/>
        <v>0</v>
      </c>
      <c r="AR1780" s="197" t="str">
        <f t="shared" si="1438"/>
        <v/>
      </c>
      <c r="AS1780" s="197" t="str">
        <f t="shared" si="1439"/>
        <v/>
      </c>
      <c r="AT1780" s="197" t="str">
        <f t="shared" si="1440"/>
        <v/>
      </c>
      <c r="AU1780" s="197" t="str">
        <f t="shared" si="1441"/>
        <v/>
      </c>
      <c r="AV1780" s="199">
        <f t="shared" ca="1" si="1433"/>
        <v>2.1714439833500441</v>
      </c>
      <c r="AX1780" s="162">
        <f t="shared" si="1396"/>
        <v>0</v>
      </c>
      <c r="AY1780" s="162">
        <f t="shared" si="1397"/>
        <v>0</v>
      </c>
      <c r="AZ1780" s="162">
        <f t="shared" si="1398"/>
        <v>0</v>
      </c>
      <c r="BA1780" s="162">
        <f t="shared" si="1399"/>
        <v>0</v>
      </c>
      <c r="BB1780" s="162" t="str">
        <f t="shared" si="1400"/>
        <v/>
      </c>
      <c r="BC1780" s="162" t="str">
        <f t="shared" si="1401"/>
        <v/>
      </c>
      <c r="BD1780" s="162" t="str">
        <f t="shared" si="1402"/>
        <v/>
      </c>
      <c r="BE1780" s="162" t="str">
        <f t="shared" si="1403"/>
        <v/>
      </c>
      <c r="BG1780" s="169">
        <f t="shared" si="1430"/>
        <v>43.72965033348234</v>
      </c>
      <c r="BH1780" s="169">
        <f t="shared" ca="1" si="1431"/>
        <v>2.068617207499837</v>
      </c>
    </row>
    <row r="1781" spans="11:60" x14ac:dyDescent="0.25">
      <c r="K1781" s="199">
        <f t="shared" si="1404"/>
        <v>43.781036526588665</v>
      </c>
      <c r="L1781" s="201">
        <f t="shared" si="1405"/>
        <v>0.36718465359435398</v>
      </c>
      <c r="M1781" s="201">
        <f t="shared" si="1406"/>
        <v>0.37027275632280121</v>
      </c>
      <c r="N1781" s="201">
        <f t="shared" si="1407"/>
        <v>0.38919680069667889</v>
      </c>
      <c r="O1781" s="201">
        <f t="shared" si="1408"/>
        <v>0.36752391622184288</v>
      </c>
      <c r="P1781" s="201" t="str">
        <f t="shared" si="1409"/>
        <v/>
      </c>
      <c r="Q1781" s="201" t="str">
        <f t="shared" si="1410"/>
        <v/>
      </c>
      <c r="R1781" s="201" t="str">
        <f t="shared" si="1411"/>
        <v/>
      </c>
      <c r="S1781" s="201" t="str">
        <f t="shared" si="1412"/>
        <v/>
      </c>
      <c r="T1781" s="199">
        <f t="shared" si="1413"/>
        <v>0</v>
      </c>
      <c r="U1781" s="199">
        <f t="shared" si="1414"/>
        <v>0</v>
      </c>
      <c r="V1781" s="199">
        <f t="shared" si="1415"/>
        <v>0</v>
      </c>
      <c r="W1781" s="199">
        <f t="shared" si="1416"/>
        <v>0</v>
      </c>
      <c r="X1781" s="199" t="str">
        <f t="shared" si="1417"/>
        <v/>
      </c>
      <c r="Y1781" s="199" t="str">
        <f t="shared" si="1418"/>
        <v/>
      </c>
      <c r="Z1781" s="199" t="str">
        <f t="shared" si="1419"/>
        <v/>
      </c>
      <c r="AA1781" s="199" t="str">
        <f t="shared" si="1420"/>
        <v/>
      </c>
      <c r="AB1781" s="201">
        <f t="shared" ca="1" si="1421"/>
        <v>2.1251642184210184</v>
      </c>
      <c r="AD1781" s="162">
        <f t="shared" si="1422"/>
        <v>0</v>
      </c>
      <c r="AE1781" s="162">
        <f t="shared" si="1423"/>
        <v>0</v>
      </c>
      <c r="AF1781" s="162">
        <f t="shared" si="1424"/>
        <v>0</v>
      </c>
      <c r="AG1781" s="162">
        <f t="shared" si="1425"/>
        <v>0</v>
      </c>
      <c r="AH1781" s="162" t="str">
        <f t="shared" si="1426"/>
        <v/>
      </c>
      <c r="AI1781" s="162" t="str">
        <f t="shared" si="1427"/>
        <v/>
      </c>
      <c r="AJ1781" s="162" t="str">
        <f t="shared" si="1428"/>
        <v/>
      </c>
      <c r="AK1781" s="162" t="str">
        <f t="shared" si="1429"/>
        <v/>
      </c>
      <c r="AM1781" s="199">
        <f t="shared" si="1432"/>
        <v>19.10220081979455</v>
      </c>
      <c r="AN1781" s="197">
        <f t="shared" si="1434"/>
        <v>0</v>
      </c>
      <c r="AO1781" s="197">
        <f t="shared" si="1435"/>
        <v>0</v>
      </c>
      <c r="AP1781" s="197">
        <f t="shared" si="1436"/>
        <v>0</v>
      </c>
      <c r="AQ1781" s="197">
        <f t="shared" si="1437"/>
        <v>0</v>
      </c>
      <c r="AR1781" s="197" t="str">
        <f t="shared" si="1438"/>
        <v/>
      </c>
      <c r="AS1781" s="197" t="str">
        <f t="shared" si="1439"/>
        <v/>
      </c>
      <c r="AT1781" s="197" t="str">
        <f t="shared" si="1440"/>
        <v/>
      </c>
      <c r="AU1781" s="197" t="str">
        <f t="shared" si="1441"/>
        <v/>
      </c>
      <c r="AV1781" s="199">
        <f t="shared" ca="1" si="1433"/>
        <v>2.1409675111321795</v>
      </c>
      <c r="AX1781" s="162">
        <f t="shared" si="1396"/>
        <v>0</v>
      </c>
      <c r="AY1781" s="162">
        <f t="shared" si="1397"/>
        <v>0</v>
      </c>
      <c r="AZ1781" s="162">
        <f t="shared" si="1398"/>
        <v>0</v>
      </c>
      <c r="BA1781" s="162">
        <f t="shared" si="1399"/>
        <v>0</v>
      </c>
      <c r="BB1781" s="162" t="str">
        <f t="shared" si="1400"/>
        <v/>
      </c>
      <c r="BC1781" s="162" t="str">
        <f t="shared" si="1401"/>
        <v/>
      </c>
      <c r="BD1781" s="162" t="str">
        <f t="shared" si="1402"/>
        <v/>
      </c>
      <c r="BE1781" s="162" t="str">
        <f t="shared" si="1403"/>
        <v/>
      </c>
      <c r="BG1781" s="169">
        <f t="shared" si="1430"/>
        <v>43.755343430035502</v>
      </c>
      <c r="BH1781" s="169">
        <f t="shared" ca="1" si="1431"/>
        <v>2.1083988869581964</v>
      </c>
    </row>
    <row r="1782" spans="11:60" x14ac:dyDescent="0.25">
      <c r="K1782" s="199">
        <f t="shared" si="1404"/>
        <v>43.806729623141827</v>
      </c>
      <c r="L1782" s="201">
        <f t="shared" si="1405"/>
        <v>0.36740013754599382</v>
      </c>
      <c r="M1782" s="201">
        <f t="shared" si="1406"/>
        <v>0.37049005254130046</v>
      </c>
      <c r="N1782" s="201">
        <f t="shared" si="1407"/>
        <v>0.389425202575022</v>
      </c>
      <c r="O1782" s="201">
        <f t="shared" si="1408"/>
        <v>0.36773959927126881</v>
      </c>
      <c r="P1782" s="201" t="str">
        <f t="shared" si="1409"/>
        <v/>
      </c>
      <c r="Q1782" s="201" t="str">
        <f t="shared" si="1410"/>
        <v/>
      </c>
      <c r="R1782" s="201" t="str">
        <f t="shared" si="1411"/>
        <v/>
      </c>
      <c r="S1782" s="201" t="str">
        <f t="shared" si="1412"/>
        <v/>
      </c>
      <c r="T1782" s="199">
        <f t="shared" si="1413"/>
        <v>0</v>
      </c>
      <c r="U1782" s="199">
        <f t="shared" si="1414"/>
        <v>0</v>
      </c>
      <c r="V1782" s="199">
        <f t="shared" si="1415"/>
        <v>0</v>
      </c>
      <c r="W1782" s="199">
        <f t="shared" si="1416"/>
        <v>0</v>
      </c>
      <c r="X1782" s="199" t="str">
        <f t="shared" si="1417"/>
        <v/>
      </c>
      <c r="Y1782" s="199" t="str">
        <f t="shared" si="1418"/>
        <v/>
      </c>
      <c r="Z1782" s="199" t="str">
        <f t="shared" si="1419"/>
        <v/>
      </c>
      <c r="AA1782" s="199" t="str">
        <f t="shared" si="1420"/>
        <v/>
      </c>
      <c r="AB1782" s="201">
        <f t="shared" ca="1" si="1421"/>
        <v>2.0206292504406753</v>
      </c>
      <c r="AD1782" s="162">
        <f t="shared" si="1422"/>
        <v>0</v>
      </c>
      <c r="AE1782" s="162">
        <f t="shared" si="1423"/>
        <v>0</v>
      </c>
      <c r="AF1782" s="162">
        <f t="shared" si="1424"/>
        <v>0</v>
      </c>
      <c r="AG1782" s="162">
        <f t="shared" si="1425"/>
        <v>0</v>
      </c>
      <c r="AH1782" s="162" t="str">
        <f t="shared" si="1426"/>
        <v/>
      </c>
      <c r="AI1782" s="162" t="str">
        <f t="shared" si="1427"/>
        <v/>
      </c>
      <c r="AJ1782" s="162" t="str">
        <f t="shared" si="1428"/>
        <v/>
      </c>
      <c r="AK1782" s="162" t="str">
        <f t="shared" si="1429"/>
        <v/>
      </c>
      <c r="AM1782" s="199">
        <f t="shared" si="1432"/>
        <v>19.113417614169062</v>
      </c>
      <c r="AN1782" s="197">
        <f t="shared" si="1434"/>
        <v>0</v>
      </c>
      <c r="AO1782" s="197">
        <f t="shared" si="1435"/>
        <v>0</v>
      </c>
      <c r="AP1782" s="197">
        <f t="shared" si="1436"/>
        <v>0</v>
      </c>
      <c r="AQ1782" s="197">
        <f t="shared" si="1437"/>
        <v>0</v>
      </c>
      <c r="AR1782" s="197" t="str">
        <f t="shared" si="1438"/>
        <v/>
      </c>
      <c r="AS1782" s="197" t="str">
        <f t="shared" si="1439"/>
        <v/>
      </c>
      <c r="AT1782" s="197" t="str">
        <f t="shared" si="1440"/>
        <v/>
      </c>
      <c r="AU1782" s="197" t="str">
        <f t="shared" si="1441"/>
        <v/>
      </c>
      <c r="AV1782" s="199">
        <f t="shared" ca="1" si="1433"/>
        <v>2.0799764180828095</v>
      </c>
      <c r="AX1782" s="162">
        <f t="shared" ref="AX1782:AX1845" si="1442">IF(AN1782="","",($AM1783-$AM1782)*AN1782)</f>
        <v>0</v>
      </c>
      <c r="AY1782" s="162">
        <f t="shared" ref="AY1782:AY1845" si="1443">IF(AO1782="","",($AM1783-$AM1782)*AO1782)</f>
        <v>0</v>
      </c>
      <c r="AZ1782" s="162">
        <f t="shared" ref="AZ1782:AZ1845" si="1444">IF(AP1782="","",($AM1783-$AM1782)*AP1782)</f>
        <v>0</v>
      </c>
      <c r="BA1782" s="162">
        <f t="shared" ref="BA1782:BA1845" si="1445">IF(AQ1782="","",($AM1783-$AM1782)*AQ1782)</f>
        <v>0</v>
      </c>
      <c r="BB1782" s="162" t="str">
        <f t="shared" ref="BB1782:BB1845" si="1446">IF(AR1782="","",($AM1783-$AM1782)*AR1782)</f>
        <v/>
      </c>
      <c r="BC1782" s="162" t="str">
        <f t="shared" ref="BC1782:BC1845" si="1447">IF(AS1782="","",($AM1783-$AM1782)*AS1782)</f>
        <v/>
      </c>
      <c r="BD1782" s="162" t="str">
        <f t="shared" ref="BD1782:BD1845" si="1448">IF(AT1782="","",($AM1783-$AM1782)*AT1782)</f>
        <v/>
      </c>
      <c r="BE1782" s="162" t="str">
        <f t="shared" ref="BE1782:BE1845" si="1449">IF(AU1782="","",($AM1783-$AM1782)*AU1782)</f>
        <v/>
      </c>
      <c r="BG1782" s="169">
        <f t="shared" si="1430"/>
        <v>43.781036526588665</v>
      </c>
      <c r="BH1782" s="169">
        <f t="shared" ca="1" si="1431"/>
        <v>2.1251642184210184</v>
      </c>
    </row>
    <row r="1783" spans="11:60" x14ac:dyDescent="0.25">
      <c r="K1783" s="199">
        <f t="shared" si="1404"/>
        <v>43.832422719694989</v>
      </c>
      <c r="L1783" s="201">
        <f t="shared" si="1405"/>
        <v>0.36761562149763372</v>
      </c>
      <c r="M1783" s="201">
        <f t="shared" si="1406"/>
        <v>0.37070734875979977</v>
      </c>
      <c r="N1783" s="201">
        <f t="shared" si="1407"/>
        <v>0.38965360445336511</v>
      </c>
      <c r="O1783" s="201">
        <f t="shared" si="1408"/>
        <v>0.3679552823206948</v>
      </c>
      <c r="P1783" s="201" t="str">
        <f t="shared" si="1409"/>
        <v/>
      </c>
      <c r="Q1783" s="201" t="str">
        <f t="shared" si="1410"/>
        <v/>
      </c>
      <c r="R1783" s="201" t="str">
        <f t="shared" si="1411"/>
        <v/>
      </c>
      <c r="S1783" s="201" t="str">
        <f t="shared" si="1412"/>
        <v/>
      </c>
      <c r="T1783" s="199">
        <f t="shared" si="1413"/>
        <v>0</v>
      </c>
      <c r="U1783" s="199">
        <f t="shared" si="1414"/>
        <v>0</v>
      </c>
      <c r="V1783" s="199">
        <f t="shared" si="1415"/>
        <v>0</v>
      </c>
      <c r="W1783" s="199">
        <f t="shared" si="1416"/>
        <v>0</v>
      </c>
      <c r="X1783" s="199" t="str">
        <f t="shared" si="1417"/>
        <v/>
      </c>
      <c r="Y1783" s="199" t="str">
        <f t="shared" si="1418"/>
        <v/>
      </c>
      <c r="Z1783" s="199" t="str">
        <f t="shared" si="1419"/>
        <v/>
      </c>
      <c r="AA1783" s="199" t="str">
        <f t="shared" si="1420"/>
        <v/>
      </c>
      <c r="AB1783" s="201">
        <f t="shared" ca="1" si="1421"/>
        <v>2.1525641249048246</v>
      </c>
      <c r="AD1783" s="162">
        <f t="shared" si="1422"/>
        <v>0</v>
      </c>
      <c r="AE1783" s="162">
        <f t="shared" si="1423"/>
        <v>0</v>
      </c>
      <c r="AF1783" s="162">
        <f t="shared" si="1424"/>
        <v>0</v>
      </c>
      <c r="AG1783" s="162">
        <f t="shared" si="1425"/>
        <v>0</v>
      </c>
      <c r="AH1783" s="162" t="str">
        <f t="shared" si="1426"/>
        <v/>
      </c>
      <c r="AI1783" s="162" t="str">
        <f t="shared" si="1427"/>
        <v/>
      </c>
      <c r="AJ1783" s="162" t="str">
        <f t="shared" si="1428"/>
        <v/>
      </c>
      <c r="AK1783" s="162" t="str">
        <f t="shared" si="1429"/>
        <v/>
      </c>
      <c r="AM1783" s="199">
        <f t="shared" si="1432"/>
        <v>19.124634408543574</v>
      </c>
      <c r="AN1783" s="197">
        <f t="shared" si="1434"/>
        <v>0</v>
      </c>
      <c r="AO1783" s="197">
        <f t="shared" si="1435"/>
        <v>0</v>
      </c>
      <c r="AP1783" s="197">
        <f t="shared" si="1436"/>
        <v>0</v>
      </c>
      <c r="AQ1783" s="197">
        <f t="shared" si="1437"/>
        <v>0</v>
      </c>
      <c r="AR1783" s="197" t="str">
        <f t="shared" si="1438"/>
        <v/>
      </c>
      <c r="AS1783" s="197" t="str">
        <f t="shared" si="1439"/>
        <v/>
      </c>
      <c r="AT1783" s="197" t="str">
        <f t="shared" si="1440"/>
        <v/>
      </c>
      <c r="AU1783" s="197" t="str">
        <f t="shared" si="1441"/>
        <v/>
      </c>
      <c r="AV1783" s="199">
        <f t="shared" ca="1" si="1433"/>
        <v>2.1808681810306623</v>
      </c>
      <c r="AX1783" s="162">
        <f t="shared" si="1442"/>
        <v>0</v>
      </c>
      <c r="AY1783" s="162">
        <f t="shared" si="1443"/>
        <v>0</v>
      </c>
      <c r="AZ1783" s="162">
        <f t="shared" si="1444"/>
        <v>0</v>
      </c>
      <c r="BA1783" s="162">
        <f t="shared" si="1445"/>
        <v>0</v>
      </c>
      <c r="BB1783" s="162" t="str">
        <f t="shared" si="1446"/>
        <v/>
      </c>
      <c r="BC1783" s="162" t="str">
        <f t="shared" si="1447"/>
        <v/>
      </c>
      <c r="BD1783" s="162" t="str">
        <f t="shared" si="1448"/>
        <v/>
      </c>
      <c r="BE1783" s="162" t="str">
        <f t="shared" si="1449"/>
        <v/>
      </c>
      <c r="BG1783" s="169">
        <f t="shared" si="1430"/>
        <v>43.806729623141827</v>
      </c>
      <c r="BH1783" s="169">
        <f t="shared" ca="1" si="1431"/>
        <v>2.0206292504406753</v>
      </c>
    </row>
    <row r="1784" spans="11:60" x14ac:dyDescent="0.25">
      <c r="K1784" s="199">
        <f t="shared" si="1404"/>
        <v>43.858115816248151</v>
      </c>
      <c r="L1784" s="201">
        <f t="shared" si="1405"/>
        <v>0.36783110544927361</v>
      </c>
      <c r="M1784" s="201">
        <f t="shared" si="1406"/>
        <v>0.37092464497829908</v>
      </c>
      <c r="N1784" s="201">
        <f t="shared" si="1407"/>
        <v>0.38988200633170822</v>
      </c>
      <c r="O1784" s="201">
        <f t="shared" si="1408"/>
        <v>0.36817096537012078</v>
      </c>
      <c r="P1784" s="201" t="str">
        <f t="shared" si="1409"/>
        <v/>
      </c>
      <c r="Q1784" s="201" t="str">
        <f t="shared" si="1410"/>
        <v/>
      </c>
      <c r="R1784" s="201" t="str">
        <f t="shared" si="1411"/>
        <v/>
      </c>
      <c r="S1784" s="201" t="str">
        <f t="shared" si="1412"/>
        <v/>
      </c>
      <c r="T1784" s="199">
        <f t="shared" si="1413"/>
        <v>0</v>
      </c>
      <c r="U1784" s="199">
        <f t="shared" si="1414"/>
        <v>0</v>
      </c>
      <c r="V1784" s="199">
        <f t="shared" si="1415"/>
        <v>0</v>
      </c>
      <c r="W1784" s="199">
        <f t="shared" si="1416"/>
        <v>0</v>
      </c>
      <c r="X1784" s="199" t="str">
        <f t="shared" si="1417"/>
        <v/>
      </c>
      <c r="Y1784" s="199" t="str">
        <f t="shared" si="1418"/>
        <v/>
      </c>
      <c r="Z1784" s="199" t="str">
        <f t="shared" si="1419"/>
        <v/>
      </c>
      <c r="AA1784" s="199" t="str">
        <f t="shared" si="1420"/>
        <v/>
      </c>
      <c r="AB1784" s="201">
        <f t="shared" ca="1" si="1421"/>
        <v>2.1604242891710559</v>
      </c>
      <c r="AD1784" s="162">
        <f t="shared" si="1422"/>
        <v>0</v>
      </c>
      <c r="AE1784" s="162">
        <f t="shared" si="1423"/>
        <v>0</v>
      </c>
      <c r="AF1784" s="162">
        <f t="shared" si="1424"/>
        <v>0</v>
      </c>
      <c r="AG1784" s="162">
        <f t="shared" si="1425"/>
        <v>0</v>
      </c>
      <c r="AH1784" s="162" t="str">
        <f t="shared" si="1426"/>
        <v/>
      </c>
      <c r="AI1784" s="162" t="str">
        <f t="shared" si="1427"/>
        <v/>
      </c>
      <c r="AJ1784" s="162" t="str">
        <f t="shared" si="1428"/>
        <v/>
      </c>
      <c r="AK1784" s="162" t="str">
        <f t="shared" si="1429"/>
        <v/>
      </c>
      <c r="AM1784" s="199">
        <f t="shared" si="1432"/>
        <v>19.135851202918086</v>
      </c>
      <c r="AN1784" s="197">
        <f t="shared" si="1434"/>
        <v>0</v>
      </c>
      <c r="AO1784" s="197">
        <f t="shared" si="1435"/>
        <v>0</v>
      </c>
      <c r="AP1784" s="197">
        <f t="shared" si="1436"/>
        <v>0</v>
      </c>
      <c r="AQ1784" s="197">
        <f t="shared" si="1437"/>
        <v>0</v>
      </c>
      <c r="AR1784" s="197" t="str">
        <f t="shared" si="1438"/>
        <v/>
      </c>
      <c r="AS1784" s="197" t="str">
        <f t="shared" si="1439"/>
        <v/>
      </c>
      <c r="AT1784" s="197" t="str">
        <f t="shared" si="1440"/>
        <v/>
      </c>
      <c r="AU1784" s="197" t="str">
        <f t="shared" si="1441"/>
        <v/>
      </c>
      <c r="AV1784" s="199">
        <f t="shared" ca="1" si="1433"/>
        <v>2.1412839454118098</v>
      </c>
      <c r="AX1784" s="162">
        <f t="shared" si="1442"/>
        <v>0</v>
      </c>
      <c r="AY1784" s="162">
        <f t="shared" si="1443"/>
        <v>0</v>
      </c>
      <c r="AZ1784" s="162">
        <f t="shared" si="1444"/>
        <v>0</v>
      </c>
      <c r="BA1784" s="162">
        <f t="shared" si="1445"/>
        <v>0</v>
      </c>
      <c r="BB1784" s="162" t="str">
        <f t="shared" si="1446"/>
        <v/>
      </c>
      <c r="BC1784" s="162" t="str">
        <f t="shared" si="1447"/>
        <v/>
      </c>
      <c r="BD1784" s="162" t="str">
        <f t="shared" si="1448"/>
        <v/>
      </c>
      <c r="BE1784" s="162" t="str">
        <f t="shared" si="1449"/>
        <v/>
      </c>
      <c r="BG1784" s="169">
        <f t="shared" si="1430"/>
        <v>43.832422719694989</v>
      </c>
      <c r="BH1784" s="169">
        <f t="shared" ca="1" si="1431"/>
        <v>2.1525641249048246</v>
      </c>
    </row>
    <row r="1785" spans="11:60" x14ac:dyDescent="0.25">
      <c r="K1785" s="199">
        <f t="shared" si="1404"/>
        <v>43.883808912801314</v>
      </c>
      <c r="L1785" s="201">
        <f t="shared" si="1405"/>
        <v>0.36804658940091345</v>
      </c>
      <c r="M1785" s="201">
        <f t="shared" si="1406"/>
        <v>0.37114194119679833</v>
      </c>
      <c r="N1785" s="201">
        <f t="shared" si="1407"/>
        <v>0.39011040821005133</v>
      </c>
      <c r="O1785" s="201">
        <f t="shared" si="1408"/>
        <v>0.36838664841954671</v>
      </c>
      <c r="P1785" s="201" t="str">
        <f t="shared" si="1409"/>
        <v/>
      </c>
      <c r="Q1785" s="201" t="str">
        <f t="shared" si="1410"/>
        <v/>
      </c>
      <c r="R1785" s="201" t="str">
        <f t="shared" si="1411"/>
        <v/>
      </c>
      <c r="S1785" s="201" t="str">
        <f t="shared" si="1412"/>
        <v/>
      </c>
      <c r="T1785" s="199">
        <f t="shared" si="1413"/>
        <v>0</v>
      </c>
      <c r="U1785" s="199">
        <f t="shared" si="1414"/>
        <v>0</v>
      </c>
      <c r="V1785" s="199">
        <f t="shared" si="1415"/>
        <v>0</v>
      </c>
      <c r="W1785" s="199">
        <f t="shared" si="1416"/>
        <v>0</v>
      </c>
      <c r="X1785" s="199" t="str">
        <f t="shared" si="1417"/>
        <v/>
      </c>
      <c r="Y1785" s="199" t="str">
        <f t="shared" si="1418"/>
        <v/>
      </c>
      <c r="Z1785" s="199" t="str">
        <f t="shared" si="1419"/>
        <v/>
      </c>
      <c r="AA1785" s="199" t="str">
        <f t="shared" si="1420"/>
        <v/>
      </c>
      <c r="AB1785" s="201">
        <f t="shared" ca="1" si="1421"/>
        <v>2.0326280901637039</v>
      </c>
      <c r="AD1785" s="162">
        <f t="shared" si="1422"/>
        <v>0</v>
      </c>
      <c r="AE1785" s="162">
        <f t="shared" si="1423"/>
        <v>0</v>
      </c>
      <c r="AF1785" s="162">
        <f t="shared" si="1424"/>
        <v>0</v>
      </c>
      <c r="AG1785" s="162">
        <f t="shared" si="1425"/>
        <v>0</v>
      </c>
      <c r="AH1785" s="162" t="str">
        <f t="shared" si="1426"/>
        <v/>
      </c>
      <c r="AI1785" s="162" t="str">
        <f t="shared" si="1427"/>
        <v/>
      </c>
      <c r="AJ1785" s="162" t="str">
        <f t="shared" si="1428"/>
        <v/>
      </c>
      <c r="AK1785" s="162" t="str">
        <f t="shared" si="1429"/>
        <v/>
      </c>
      <c r="AM1785" s="199">
        <f t="shared" si="1432"/>
        <v>19.147067997292599</v>
      </c>
      <c r="AN1785" s="197">
        <f t="shared" si="1434"/>
        <v>0</v>
      </c>
      <c r="AO1785" s="197">
        <f t="shared" si="1435"/>
        <v>0</v>
      </c>
      <c r="AP1785" s="197">
        <f t="shared" si="1436"/>
        <v>0</v>
      </c>
      <c r="AQ1785" s="197">
        <f t="shared" si="1437"/>
        <v>0</v>
      </c>
      <c r="AR1785" s="197" t="str">
        <f t="shared" si="1438"/>
        <v/>
      </c>
      <c r="AS1785" s="197" t="str">
        <f t="shared" si="1439"/>
        <v/>
      </c>
      <c r="AT1785" s="197" t="str">
        <f t="shared" si="1440"/>
        <v/>
      </c>
      <c r="AU1785" s="197" t="str">
        <f t="shared" si="1441"/>
        <v/>
      </c>
      <c r="AV1785" s="199">
        <f t="shared" ca="1" si="1433"/>
        <v>2.0797283155048127</v>
      </c>
      <c r="AX1785" s="162">
        <f t="shared" si="1442"/>
        <v>0</v>
      </c>
      <c r="AY1785" s="162">
        <f t="shared" si="1443"/>
        <v>0</v>
      </c>
      <c r="AZ1785" s="162">
        <f t="shared" si="1444"/>
        <v>0</v>
      </c>
      <c r="BA1785" s="162">
        <f t="shared" si="1445"/>
        <v>0</v>
      </c>
      <c r="BB1785" s="162" t="str">
        <f t="shared" si="1446"/>
        <v/>
      </c>
      <c r="BC1785" s="162" t="str">
        <f t="shared" si="1447"/>
        <v/>
      </c>
      <c r="BD1785" s="162" t="str">
        <f t="shared" si="1448"/>
        <v/>
      </c>
      <c r="BE1785" s="162" t="str">
        <f t="shared" si="1449"/>
        <v/>
      </c>
      <c r="BG1785" s="169">
        <f t="shared" si="1430"/>
        <v>43.858115816248151</v>
      </c>
      <c r="BH1785" s="169">
        <f t="shared" ca="1" si="1431"/>
        <v>2.1604242891710559</v>
      </c>
    </row>
    <row r="1786" spans="11:60" x14ac:dyDescent="0.25">
      <c r="K1786" s="199">
        <f t="shared" si="1404"/>
        <v>43.909502009354476</v>
      </c>
      <c r="L1786" s="201">
        <f t="shared" si="1405"/>
        <v>0.3682620733525534</v>
      </c>
      <c r="M1786" s="201">
        <f t="shared" si="1406"/>
        <v>0.37135923741529764</v>
      </c>
      <c r="N1786" s="201">
        <f t="shared" si="1407"/>
        <v>0.39033881008839449</v>
      </c>
      <c r="O1786" s="201">
        <f t="shared" si="1408"/>
        <v>0.36860233146897264</v>
      </c>
      <c r="P1786" s="201" t="str">
        <f t="shared" si="1409"/>
        <v/>
      </c>
      <c r="Q1786" s="201" t="str">
        <f t="shared" si="1410"/>
        <v/>
      </c>
      <c r="R1786" s="201" t="str">
        <f t="shared" si="1411"/>
        <v/>
      </c>
      <c r="S1786" s="201" t="str">
        <f t="shared" si="1412"/>
        <v/>
      </c>
      <c r="T1786" s="199">
        <f t="shared" si="1413"/>
        <v>0</v>
      </c>
      <c r="U1786" s="199">
        <f t="shared" si="1414"/>
        <v>0</v>
      </c>
      <c r="V1786" s="199">
        <f t="shared" si="1415"/>
        <v>0</v>
      </c>
      <c r="W1786" s="199">
        <f t="shared" si="1416"/>
        <v>0</v>
      </c>
      <c r="X1786" s="199" t="str">
        <f t="shared" si="1417"/>
        <v/>
      </c>
      <c r="Y1786" s="199" t="str">
        <f t="shared" si="1418"/>
        <v/>
      </c>
      <c r="Z1786" s="199" t="str">
        <f t="shared" si="1419"/>
        <v/>
      </c>
      <c r="AA1786" s="199" t="str">
        <f t="shared" si="1420"/>
        <v/>
      </c>
      <c r="AB1786" s="201">
        <f t="shared" ca="1" si="1421"/>
        <v>2.0072948429042126</v>
      </c>
      <c r="AD1786" s="162">
        <f t="shared" si="1422"/>
        <v>0</v>
      </c>
      <c r="AE1786" s="162">
        <f t="shared" si="1423"/>
        <v>0</v>
      </c>
      <c r="AF1786" s="162">
        <f t="shared" si="1424"/>
        <v>0</v>
      </c>
      <c r="AG1786" s="162">
        <f t="shared" si="1425"/>
        <v>0</v>
      </c>
      <c r="AH1786" s="162" t="str">
        <f t="shared" si="1426"/>
        <v/>
      </c>
      <c r="AI1786" s="162" t="str">
        <f t="shared" si="1427"/>
        <v/>
      </c>
      <c r="AJ1786" s="162" t="str">
        <f t="shared" si="1428"/>
        <v/>
      </c>
      <c r="AK1786" s="162" t="str">
        <f t="shared" si="1429"/>
        <v/>
      </c>
      <c r="AM1786" s="199">
        <f t="shared" si="1432"/>
        <v>19.158284791667111</v>
      </c>
      <c r="AN1786" s="197">
        <f t="shared" si="1434"/>
        <v>0</v>
      </c>
      <c r="AO1786" s="197">
        <f t="shared" si="1435"/>
        <v>0</v>
      </c>
      <c r="AP1786" s="197">
        <f t="shared" si="1436"/>
        <v>0</v>
      </c>
      <c r="AQ1786" s="197">
        <f t="shared" si="1437"/>
        <v>0</v>
      </c>
      <c r="AR1786" s="197" t="str">
        <f t="shared" si="1438"/>
        <v/>
      </c>
      <c r="AS1786" s="197" t="str">
        <f t="shared" si="1439"/>
        <v/>
      </c>
      <c r="AT1786" s="197" t="str">
        <f t="shared" si="1440"/>
        <v/>
      </c>
      <c r="AU1786" s="197" t="str">
        <f t="shared" si="1441"/>
        <v/>
      </c>
      <c r="AV1786" s="199">
        <f t="shared" ca="1" si="1433"/>
        <v>2.1071464881064812</v>
      </c>
      <c r="AX1786" s="162">
        <f t="shared" si="1442"/>
        <v>0</v>
      </c>
      <c r="AY1786" s="162">
        <f t="shared" si="1443"/>
        <v>0</v>
      </c>
      <c r="AZ1786" s="162">
        <f t="shared" si="1444"/>
        <v>0</v>
      </c>
      <c r="BA1786" s="162">
        <f t="shared" si="1445"/>
        <v>0</v>
      </c>
      <c r="BB1786" s="162" t="str">
        <f t="shared" si="1446"/>
        <v/>
      </c>
      <c r="BC1786" s="162" t="str">
        <f t="shared" si="1447"/>
        <v/>
      </c>
      <c r="BD1786" s="162" t="str">
        <f t="shared" si="1448"/>
        <v/>
      </c>
      <c r="BE1786" s="162" t="str">
        <f t="shared" si="1449"/>
        <v/>
      </c>
      <c r="BG1786" s="169">
        <f t="shared" si="1430"/>
        <v>43.883808912801314</v>
      </c>
      <c r="BH1786" s="169">
        <f t="shared" ca="1" si="1431"/>
        <v>2.0326280901637039</v>
      </c>
    </row>
    <row r="1787" spans="11:60" x14ac:dyDescent="0.25">
      <c r="K1787" s="199">
        <f t="shared" si="1404"/>
        <v>43.935195105907638</v>
      </c>
      <c r="L1787" s="201">
        <f t="shared" si="1405"/>
        <v>0.36847755730419324</v>
      </c>
      <c r="M1787" s="201">
        <f t="shared" si="1406"/>
        <v>0.371576533633797</v>
      </c>
      <c r="N1787" s="201">
        <f t="shared" si="1407"/>
        <v>0.3905672119667376</v>
      </c>
      <c r="O1787" s="201">
        <f t="shared" si="1408"/>
        <v>0.36881801451839868</v>
      </c>
      <c r="P1787" s="201" t="str">
        <f t="shared" si="1409"/>
        <v/>
      </c>
      <c r="Q1787" s="201" t="str">
        <f t="shared" si="1410"/>
        <v/>
      </c>
      <c r="R1787" s="201" t="str">
        <f t="shared" si="1411"/>
        <v/>
      </c>
      <c r="S1787" s="201" t="str">
        <f t="shared" si="1412"/>
        <v/>
      </c>
      <c r="T1787" s="199">
        <f t="shared" si="1413"/>
        <v>0</v>
      </c>
      <c r="U1787" s="199">
        <f t="shared" si="1414"/>
        <v>0</v>
      </c>
      <c r="V1787" s="199">
        <f t="shared" si="1415"/>
        <v>0</v>
      </c>
      <c r="W1787" s="199">
        <f t="shared" si="1416"/>
        <v>0</v>
      </c>
      <c r="X1787" s="199" t="str">
        <f t="shared" si="1417"/>
        <v/>
      </c>
      <c r="Y1787" s="199" t="str">
        <f t="shared" si="1418"/>
        <v/>
      </c>
      <c r="Z1787" s="199" t="str">
        <f t="shared" si="1419"/>
        <v/>
      </c>
      <c r="AA1787" s="199" t="str">
        <f t="shared" si="1420"/>
        <v/>
      </c>
      <c r="AB1787" s="201">
        <f t="shared" ca="1" si="1421"/>
        <v>2.0962185507960096</v>
      </c>
      <c r="AD1787" s="162">
        <f t="shared" si="1422"/>
        <v>0</v>
      </c>
      <c r="AE1787" s="162">
        <f t="shared" si="1423"/>
        <v>0</v>
      </c>
      <c r="AF1787" s="162">
        <f t="shared" si="1424"/>
        <v>0</v>
      </c>
      <c r="AG1787" s="162">
        <f t="shared" si="1425"/>
        <v>0</v>
      </c>
      <c r="AH1787" s="162" t="str">
        <f t="shared" si="1426"/>
        <v/>
      </c>
      <c r="AI1787" s="162" t="str">
        <f t="shared" si="1427"/>
        <v/>
      </c>
      <c r="AJ1787" s="162" t="str">
        <f t="shared" si="1428"/>
        <v/>
      </c>
      <c r="AK1787" s="162" t="str">
        <f t="shared" si="1429"/>
        <v/>
      </c>
      <c r="AM1787" s="199">
        <f t="shared" si="1432"/>
        <v>19.169501586041623</v>
      </c>
      <c r="AN1787" s="197">
        <f t="shared" si="1434"/>
        <v>0</v>
      </c>
      <c r="AO1787" s="197">
        <f t="shared" si="1435"/>
        <v>0</v>
      </c>
      <c r="AP1787" s="197">
        <f t="shared" si="1436"/>
        <v>0</v>
      </c>
      <c r="AQ1787" s="197">
        <f t="shared" si="1437"/>
        <v>0</v>
      </c>
      <c r="AR1787" s="197" t="str">
        <f t="shared" si="1438"/>
        <v/>
      </c>
      <c r="AS1787" s="197" t="str">
        <f t="shared" si="1439"/>
        <v/>
      </c>
      <c r="AT1787" s="197" t="str">
        <f t="shared" si="1440"/>
        <v/>
      </c>
      <c r="AU1787" s="197" t="str">
        <f t="shared" si="1441"/>
        <v/>
      </c>
      <c r="AV1787" s="199">
        <f t="shared" ca="1" si="1433"/>
        <v>2.1184820965280089</v>
      </c>
      <c r="AX1787" s="162">
        <f t="shared" si="1442"/>
        <v>0</v>
      </c>
      <c r="AY1787" s="162">
        <f t="shared" si="1443"/>
        <v>0</v>
      </c>
      <c r="AZ1787" s="162">
        <f t="shared" si="1444"/>
        <v>0</v>
      </c>
      <c r="BA1787" s="162">
        <f t="shared" si="1445"/>
        <v>0</v>
      </c>
      <c r="BB1787" s="162" t="str">
        <f t="shared" si="1446"/>
        <v/>
      </c>
      <c r="BC1787" s="162" t="str">
        <f t="shared" si="1447"/>
        <v/>
      </c>
      <c r="BD1787" s="162" t="str">
        <f t="shared" si="1448"/>
        <v/>
      </c>
      <c r="BE1787" s="162" t="str">
        <f t="shared" si="1449"/>
        <v/>
      </c>
      <c r="BG1787" s="169">
        <f t="shared" si="1430"/>
        <v>43.909502009354476</v>
      </c>
      <c r="BH1787" s="169">
        <f t="shared" ca="1" si="1431"/>
        <v>2.0072948429042126</v>
      </c>
    </row>
    <row r="1788" spans="11:60" x14ac:dyDescent="0.25">
      <c r="K1788" s="199">
        <f t="shared" si="1404"/>
        <v>43.960888202460801</v>
      </c>
      <c r="L1788" s="201">
        <f t="shared" si="1405"/>
        <v>0.36869304125583313</v>
      </c>
      <c r="M1788" s="201">
        <f t="shared" si="1406"/>
        <v>0.37179382985229625</v>
      </c>
      <c r="N1788" s="201">
        <f t="shared" si="1407"/>
        <v>0.39079561384508071</v>
      </c>
      <c r="O1788" s="201">
        <f t="shared" si="1408"/>
        <v>0.36903369756782461</v>
      </c>
      <c r="P1788" s="201" t="str">
        <f t="shared" si="1409"/>
        <v/>
      </c>
      <c r="Q1788" s="201" t="str">
        <f t="shared" si="1410"/>
        <v/>
      </c>
      <c r="R1788" s="201" t="str">
        <f t="shared" si="1411"/>
        <v/>
      </c>
      <c r="S1788" s="201" t="str">
        <f t="shared" si="1412"/>
        <v/>
      </c>
      <c r="T1788" s="199">
        <f t="shared" si="1413"/>
        <v>0</v>
      </c>
      <c r="U1788" s="199">
        <f t="shared" si="1414"/>
        <v>0</v>
      </c>
      <c r="V1788" s="199">
        <f t="shared" si="1415"/>
        <v>0</v>
      </c>
      <c r="W1788" s="199">
        <f t="shared" si="1416"/>
        <v>0</v>
      </c>
      <c r="X1788" s="199" t="str">
        <f t="shared" si="1417"/>
        <v/>
      </c>
      <c r="Y1788" s="199" t="str">
        <f t="shared" si="1418"/>
        <v/>
      </c>
      <c r="Z1788" s="199" t="str">
        <f t="shared" si="1419"/>
        <v/>
      </c>
      <c r="AA1788" s="199" t="str">
        <f t="shared" si="1420"/>
        <v/>
      </c>
      <c r="AB1788" s="201">
        <f t="shared" ca="1" si="1421"/>
        <v>2.1102617193655351</v>
      </c>
      <c r="AD1788" s="162">
        <f t="shared" si="1422"/>
        <v>0</v>
      </c>
      <c r="AE1788" s="162">
        <f t="shared" si="1423"/>
        <v>0</v>
      </c>
      <c r="AF1788" s="162">
        <f t="shared" si="1424"/>
        <v>0</v>
      </c>
      <c r="AG1788" s="162">
        <f t="shared" si="1425"/>
        <v>0</v>
      </c>
      <c r="AH1788" s="162" t="str">
        <f t="shared" si="1426"/>
        <v/>
      </c>
      <c r="AI1788" s="162" t="str">
        <f t="shared" si="1427"/>
        <v/>
      </c>
      <c r="AJ1788" s="162" t="str">
        <f t="shared" si="1428"/>
        <v/>
      </c>
      <c r="AK1788" s="162" t="str">
        <f t="shared" si="1429"/>
        <v/>
      </c>
      <c r="AM1788" s="199">
        <f t="shared" si="1432"/>
        <v>19.180718380416135</v>
      </c>
      <c r="AN1788" s="197">
        <f t="shared" si="1434"/>
        <v>0</v>
      </c>
      <c r="AO1788" s="197">
        <f t="shared" si="1435"/>
        <v>0</v>
      </c>
      <c r="AP1788" s="197">
        <f t="shared" si="1436"/>
        <v>0</v>
      </c>
      <c r="AQ1788" s="197">
        <f t="shared" si="1437"/>
        <v>0</v>
      </c>
      <c r="AR1788" s="197" t="str">
        <f t="shared" si="1438"/>
        <v/>
      </c>
      <c r="AS1788" s="197" t="str">
        <f t="shared" si="1439"/>
        <v/>
      </c>
      <c r="AT1788" s="197" t="str">
        <f t="shared" si="1440"/>
        <v/>
      </c>
      <c r="AU1788" s="197" t="str">
        <f t="shared" si="1441"/>
        <v/>
      </c>
      <c r="AV1788" s="199">
        <f t="shared" ca="1" si="1433"/>
        <v>2.1047643616449343</v>
      </c>
      <c r="AX1788" s="162">
        <f t="shared" si="1442"/>
        <v>0</v>
      </c>
      <c r="AY1788" s="162">
        <f t="shared" si="1443"/>
        <v>0</v>
      </c>
      <c r="AZ1788" s="162">
        <f t="shared" si="1444"/>
        <v>0</v>
      </c>
      <c r="BA1788" s="162">
        <f t="shared" si="1445"/>
        <v>0</v>
      </c>
      <c r="BB1788" s="162" t="str">
        <f t="shared" si="1446"/>
        <v/>
      </c>
      <c r="BC1788" s="162" t="str">
        <f t="shared" si="1447"/>
        <v/>
      </c>
      <c r="BD1788" s="162" t="str">
        <f t="shared" si="1448"/>
        <v/>
      </c>
      <c r="BE1788" s="162" t="str">
        <f t="shared" si="1449"/>
        <v/>
      </c>
      <c r="BG1788" s="169">
        <f t="shared" si="1430"/>
        <v>43.935195105907638</v>
      </c>
      <c r="BH1788" s="169">
        <f t="shared" ca="1" si="1431"/>
        <v>2.0962185507960096</v>
      </c>
    </row>
    <row r="1789" spans="11:60" x14ac:dyDescent="0.25">
      <c r="K1789" s="199">
        <f t="shared" si="1404"/>
        <v>43.986581299013963</v>
      </c>
      <c r="L1789" s="201">
        <f t="shared" si="1405"/>
        <v>0.36890852520747297</v>
      </c>
      <c r="M1789" s="201">
        <f t="shared" si="1406"/>
        <v>0.37201112607079551</v>
      </c>
      <c r="N1789" s="201">
        <f t="shared" si="1407"/>
        <v>0.39102401572342382</v>
      </c>
      <c r="O1789" s="201">
        <f t="shared" si="1408"/>
        <v>0.36924938061725054</v>
      </c>
      <c r="P1789" s="201" t="str">
        <f t="shared" si="1409"/>
        <v/>
      </c>
      <c r="Q1789" s="201" t="str">
        <f t="shared" si="1410"/>
        <v/>
      </c>
      <c r="R1789" s="201" t="str">
        <f t="shared" si="1411"/>
        <v/>
      </c>
      <c r="S1789" s="201" t="str">
        <f t="shared" si="1412"/>
        <v/>
      </c>
      <c r="T1789" s="199">
        <f t="shared" si="1413"/>
        <v>0</v>
      </c>
      <c r="U1789" s="199">
        <f t="shared" si="1414"/>
        <v>0</v>
      </c>
      <c r="V1789" s="199">
        <f t="shared" si="1415"/>
        <v>0</v>
      </c>
      <c r="W1789" s="199">
        <f t="shared" si="1416"/>
        <v>0</v>
      </c>
      <c r="X1789" s="199" t="str">
        <f t="shared" si="1417"/>
        <v/>
      </c>
      <c r="Y1789" s="199" t="str">
        <f t="shared" si="1418"/>
        <v/>
      </c>
      <c r="Z1789" s="199" t="str">
        <f t="shared" si="1419"/>
        <v/>
      </c>
      <c r="AA1789" s="199" t="str">
        <f t="shared" si="1420"/>
        <v/>
      </c>
      <c r="AB1789" s="201">
        <f t="shared" ca="1" si="1421"/>
        <v>2.0930738677078891</v>
      </c>
      <c r="AD1789" s="162">
        <f t="shared" si="1422"/>
        <v>0</v>
      </c>
      <c r="AE1789" s="162">
        <f t="shared" si="1423"/>
        <v>0</v>
      </c>
      <c r="AF1789" s="162">
        <f t="shared" si="1424"/>
        <v>0</v>
      </c>
      <c r="AG1789" s="162">
        <f t="shared" si="1425"/>
        <v>0</v>
      </c>
      <c r="AH1789" s="162" t="str">
        <f t="shared" si="1426"/>
        <v/>
      </c>
      <c r="AI1789" s="162" t="str">
        <f t="shared" si="1427"/>
        <v/>
      </c>
      <c r="AJ1789" s="162" t="str">
        <f t="shared" si="1428"/>
        <v/>
      </c>
      <c r="AK1789" s="162" t="str">
        <f t="shared" si="1429"/>
        <v/>
      </c>
      <c r="AM1789" s="199">
        <f t="shared" si="1432"/>
        <v>19.191935174790647</v>
      </c>
      <c r="AN1789" s="197">
        <f t="shared" si="1434"/>
        <v>0</v>
      </c>
      <c r="AO1789" s="197">
        <f t="shared" si="1435"/>
        <v>0</v>
      </c>
      <c r="AP1789" s="197">
        <f t="shared" si="1436"/>
        <v>0</v>
      </c>
      <c r="AQ1789" s="197">
        <f t="shared" si="1437"/>
        <v>0</v>
      </c>
      <c r="AR1789" s="197" t="str">
        <f t="shared" si="1438"/>
        <v/>
      </c>
      <c r="AS1789" s="197" t="str">
        <f t="shared" si="1439"/>
        <v/>
      </c>
      <c r="AT1789" s="197" t="str">
        <f t="shared" si="1440"/>
        <v/>
      </c>
      <c r="AU1789" s="197" t="str">
        <f t="shared" si="1441"/>
        <v/>
      </c>
      <c r="AV1789" s="199">
        <f t="shared" ca="1" si="1433"/>
        <v>2.0847650879844291</v>
      </c>
      <c r="AX1789" s="162">
        <f t="shared" si="1442"/>
        <v>0</v>
      </c>
      <c r="AY1789" s="162">
        <f t="shared" si="1443"/>
        <v>0</v>
      </c>
      <c r="AZ1789" s="162">
        <f t="shared" si="1444"/>
        <v>0</v>
      </c>
      <c r="BA1789" s="162">
        <f t="shared" si="1445"/>
        <v>0</v>
      </c>
      <c r="BB1789" s="162" t="str">
        <f t="shared" si="1446"/>
        <v/>
      </c>
      <c r="BC1789" s="162" t="str">
        <f t="shared" si="1447"/>
        <v/>
      </c>
      <c r="BD1789" s="162" t="str">
        <f t="shared" si="1448"/>
        <v/>
      </c>
      <c r="BE1789" s="162" t="str">
        <f t="shared" si="1449"/>
        <v/>
      </c>
      <c r="BG1789" s="169">
        <f t="shared" si="1430"/>
        <v>43.960888202460801</v>
      </c>
      <c r="BH1789" s="169">
        <f t="shared" ca="1" si="1431"/>
        <v>2.1102617193655351</v>
      </c>
    </row>
    <row r="1790" spans="11:60" x14ac:dyDescent="0.25">
      <c r="K1790" s="199">
        <f t="shared" si="1404"/>
        <v>44.012274395567125</v>
      </c>
      <c r="L1790" s="201">
        <f t="shared" si="1405"/>
        <v>0.36912400915911286</v>
      </c>
      <c r="M1790" s="201">
        <f t="shared" si="1406"/>
        <v>0.37222842228929487</v>
      </c>
      <c r="N1790" s="201">
        <f t="shared" si="1407"/>
        <v>0.39125241760176699</v>
      </c>
      <c r="O1790" s="201">
        <f t="shared" si="1408"/>
        <v>0.36946506366667653</v>
      </c>
      <c r="P1790" s="201" t="str">
        <f t="shared" si="1409"/>
        <v/>
      </c>
      <c r="Q1790" s="201" t="str">
        <f t="shared" si="1410"/>
        <v/>
      </c>
      <c r="R1790" s="201" t="str">
        <f t="shared" si="1411"/>
        <v/>
      </c>
      <c r="S1790" s="201" t="str">
        <f t="shared" si="1412"/>
        <v/>
      </c>
      <c r="T1790" s="199">
        <f t="shared" si="1413"/>
        <v>0</v>
      </c>
      <c r="U1790" s="199">
        <f t="shared" si="1414"/>
        <v>0</v>
      </c>
      <c r="V1790" s="199">
        <f t="shared" si="1415"/>
        <v>0</v>
      </c>
      <c r="W1790" s="199">
        <f t="shared" si="1416"/>
        <v>0</v>
      </c>
      <c r="X1790" s="199" t="str">
        <f t="shared" si="1417"/>
        <v/>
      </c>
      <c r="Y1790" s="199" t="str">
        <f t="shared" si="1418"/>
        <v/>
      </c>
      <c r="Z1790" s="199" t="str">
        <f t="shared" si="1419"/>
        <v/>
      </c>
      <c r="AA1790" s="199" t="str">
        <f t="shared" si="1420"/>
        <v/>
      </c>
      <c r="AB1790" s="201">
        <f t="shared" ca="1" si="1421"/>
        <v>2.1058554786302488</v>
      </c>
      <c r="AD1790" s="162">
        <f t="shared" si="1422"/>
        <v>0</v>
      </c>
      <c r="AE1790" s="162">
        <f t="shared" si="1423"/>
        <v>0</v>
      </c>
      <c r="AF1790" s="162">
        <f t="shared" si="1424"/>
        <v>0</v>
      </c>
      <c r="AG1790" s="162">
        <f t="shared" si="1425"/>
        <v>0</v>
      </c>
      <c r="AH1790" s="162" t="str">
        <f t="shared" si="1426"/>
        <v/>
      </c>
      <c r="AI1790" s="162" t="str">
        <f t="shared" si="1427"/>
        <v/>
      </c>
      <c r="AJ1790" s="162" t="str">
        <f t="shared" si="1428"/>
        <v/>
      </c>
      <c r="AK1790" s="162" t="str">
        <f t="shared" si="1429"/>
        <v/>
      </c>
      <c r="AM1790" s="199">
        <f t="shared" si="1432"/>
        <v>19.203151969165159</v>
      </c>
      <c r="AN1790" s="197">
        <f t="shared" si="1434"/>
        <v>0</v>
      </c>
      <c r="AO1790" s="197">
        <f t="shared" si="1435"/>
        <v>0</v>
      </c>
      <c r="AP1790" s="197">
        <f t="shared" si="1436"/>
        <v>0</v>
      </c>
      <c r="AQ1790" s="197">
        <f t="shared" si="1437"/>
        <v>0</v>
      </c>
      <c r="AR1790" s="197" t="str">
        <f t="shared" si="1438"/>
        <v/>
      </c>
      <c r="AS1790" s="197" t="str">
        <f t="shared" si="1439"/>
        <v/>
      </c>
      <c r="AT1790" s="197" t="str">
        <f t="shared" si="1440"/>
        <v/>
      </c>
      <c r="AU1790" s="197" t="str">
        <f t="shared" si="1441"/>
        <v/>
      </c>
      <c r="AV1790" s="199">
        <f t="shared" ca="1" si="1433"/>
        <v>2.0468858100421974</v>
      </c>
      <c r="AX1790" s="162">
        <f t="shared" si="1442"/>
        <v>0</v>
      </c>
      <c r="AY1790" s="162">
        <f t="shared" si="1443"/>
        <v>0</v>
      </c>
      <c r="AZ1790" s="162">
        <f t="shared" si="1444"/>
        <v>0</v>
      </c>
      <c r="BA1790" s="162">
        <f t="shared" si="1445"/>
        <v>0</v>
      </c>
      <c r="BB1790" s="162" t="str">
        <f t="shared" si="1446"/>
        <v/>
      </c>
      <c r="BC1790" s="162" t="str">
        <f t="shared" si="1447"/>
        <v/>
      </c>
      <c r="BD1790" s="162" t="str">
        <f t="shared" si="1448"/>
        <v/>
      </c>
      <c r="BE1790" s="162" t="str">
        <f t="shared" si="1449"/>
        <v/>
      </c>
      <c r="BG1790" s="169">
        <f t="shared" si="1430"/>
        <v>43.986581299013963</v>
      </c>
      <c r="BH1790" s="169">
        <f t="shared" ca="1" si="1431"/>
        <v>2.0930738677078891</v>
      </c>
    </row>
    <row r="1791" spans="11:60" x14ac:dyDescent="0.25">
      <c r="K1791" s="199">
        <f t="shared" si="1404"/>
        <v>44.037967492120288</v>
      </c>
      <c r="L1791" s="201">
        <f t="shared" si="1405"/>
        <v>0.36933949311075276</v>
      </c>
      <c r="M1791" s="201">
        <f t="shared" si="1406"/>
        <v>0.37244571850779418</v>
      </c>
      <c r="N1791" s="201">
        <f t="shared" si="1407"/>
        <v>0.3914808194801101</v>
      </c>
      <c r="O1791" s="201">
        <f t="shared" si="1408"/>
        <v>0.36968074671610252</v>
      </c>
      <c r="P1791" s="201" t="str">
        <f t="shared" si="1409"/>
        <v/>
      </c>
      <c r="Q1791" s="201" t="str">
        <f t="shared" si="1410"/>
        <v/>
      </c>
      <c r="R1791" s="201" t="str">
        <f t="shared" si="1411"/>
        <v/>
      </c>
      <c r="S1791" s="201" t="str">
        <f t="shared" si="1412"/>
        <v/>
      </c>
      <c r="T1791" s="199">
        <f t="shared" si="1413"/>
        <v>0</v>
      </c>
      <c r="U1791" s="199">
        <f t="shared" si="1414"/>
        <v>0</v>
      </c>
      <c r="V1791" s="199">
        <f t="shared" si="1415"/>
        <v>0</v>
      </c>
      <c r="W1791" s="199">
        <f t="shared" si="1416"/>
        <v>0</v>
      </c>
      <c r="X1791" s="199" t="str">
        <f t="shared" si="1417"/>
        <v/>
      </c>
      <c r="Y1791" s="199" t="str">
        <f t="shared" si="1418"/>
        <v/>
      </c>
      <c r="Z1791" s="199" t="str">
        <f t="shared" si="1419"/>
        <v/>
      </c>
      <c r="AA1791" s="199" t="str">
        <f t="shared" si="1420"/>
        <v/>
      </c>
      <c r="AB1791" s="201">
        <f t="shared" ca="1" si="1421"/>
        <v>2.1372139998154216</v>
      </c>
      <c r="AD1791" s="162">
        <f t="shared" si="1422"/>
        <v>0</v>
      </c>
      <c r="AE1791" s="162">
        <f t="shared" si="1423"/>
        <v>0</v>
      </c>
      <c r="AF1791" s="162">
        <f t="shared" si="1424"/>
        <v>0</v>
      </c>
      <c r="AG1791" s="162">
        <f t="shared" si="1425"/>
        <v>0</v>
      </c>
      <c r="AH1791" s="162" t="str">
        <f t="shared" si="1426"/>
        <v/>
      </c>
      <c r="AI1791" s="162" t="str">
        <f t="shared" si="1427"/>
        <v/>
      </c>
      <c r="AJ1791" s="162" t="str">
        <f t="shared" si="1428"/>
        <v/>
      </c>
      <c r="AK1791" s="162" t="str">
        <f t="shared" si="1429"/>
        <v/>
      </c>
      <c r="AM1791" s="199">
        <f t="shared" si="1432"/>
        <v>19.214368763539671</v>
      </c>
      <c r="AN1791" s="197">
        <f t="shared" si="1434"/>
        <v>0</v>
      </c>
      <c r="AO1791" s="197">
        <f t="shared" si="1435"/>
        <v>0</v>
      </c>
      <c r="AP1791" s="197">
        <f t="shared" si="1436"/>
        <v>0</v>
      </c>
      <c r="AQ1791" s="197">
        <f t="shared" si="1437"/>
        <v>0</v>
      </c>
      <c r="AR1791" s="197" t="str">
        <f t="shared" si="1438"/>
        <v/>
      </c>
      <c r="AS1791" s="197" t="str">
        <f t="shared" si="1439"/>
        <v/>
      </c>
      <c r="AT1791" s="197" t="str">
        <f t="shared" si="1440"/>
        <v/>
      </c>
      <c r="AU1791" s="197" t="str">
        <f t="shared" si="1441"/>
        <v/>
      </c>
      <c r="AV1791" s="199">
        <f t="shared" ca="1" si="1433"/>
        <v>2.0993190289901222</v>
      </c>
      <c r="AX1791" s="162">
        <f t="shared" si="1442"/>
        <v>0</v>
      </c>
      <c r="AY1791" s="162">
        <f t="shared" si="1443"/>
        <v>0</v>
      </c>
      <c r="AZ1791" s="162">
        <f t="shared" si="1444"/>
        <v>0</v>
      </c>
      <c r="BA1791" s="162">
        <f t="shared" si="1445"/>
        <v>0</v>
      </c>
      <c r="BB1791" s="162" t="str">
        <f t="shared" si="1446"/>
        <v/>
      </c>
      <c r="BC1791" s="162" t="str">
        <f t="shared" si="1447"/>
        <v/>
      </c>
      <c r="BD1791" s="162" t="str">
        <f t="shared" si="1448"/>
        <v/>
      </c>
      <c r="BE1791" s="162" t="str">
        <f t="shared" si="1449"/>
        <v/>
      </c>
      <c r="BG1791" s="169">
        <f t="shared" si="1430"/>
        <v>44.012274395567125</v>
      </c>
      <c r="BH1791" s="169">
        <f t="shared" ca="1" si="1431"/>
        <v>2.1058554786302488</v>
      </c>
    </row>
    <row r="1792" spans="11:60" x14ac:dyDescent="0.25">
      <c r="K1792" s="199">
        <f t="shared" si="1404"/>
        <v>44.06366058867345</v>
      </c>
      <c r="L1792" s="201">
        <f t="shared" si="1405"/>
        <v>0.36955497706239265</v>
      </c>
      <c r="M1792" s="201">
        <f t="shared" si="1406"/>
        <v>0.37266301472629343</v>
      </c>
      <c r="N1792" s="201">
        <f t="shared" si="1407"/>
        <v>0.39170922135845321</v>
      </c>
      <c r="O1792" s="201">
        <f t="shared" si="1408"/>
        <v>0.36989642976552844</v>
      </c>
      <c r="P1792" s="201" t="str">
        <f t="shared" si="1409"/>
        <v/>
      </c>
      <c r="Q1792" s="201" t="str">
        <f t="shared" si="1410"/>
        <v/>
      </c>
      <c r="R1792" s="201" t="str">
        <f t="shared" si="1411"/>
        <v/>
      </c>
      <c r="S1792" s="201" t="str">
        <f t="shared" si="1412"/>
        <v/>
      </c>
      <c r="T1792" s="199">
        <f t="shared" si="1413"/>
        <v>0</v>
      </c>
      <c r="U1792" s="199">
        <f t="shared" si="1414"/>
        <v>0</v>
      </c>
      <c r="V1792" s="199">
        <f t="shared" si="1415"/>
        <v>0</v>
      </c>
      <c r="W1792" s="199">
        <f t="shared" si="1416"/>
        <v>0</v>
      </c>
      <c r="X1792" s="199" t="str">
        <f t="shared" si="1417"/>
        <v/>
      </c>
      <c r="Y1792" s="199" t="str">
        <f t="shared" si="1418"/>
        <v/>
      </c>
      <c r="Z1792" s="199" t="str">
        <f t="shared" si="1419"/>
        <v/>
      </c>
      <c r="AA1792" s="199" t="str">
        <f t="shared" si="1420"/>
        <v/>
      </c>
      <c r="AB1792" s="201">
        <f t="shared" ca="1" si="1421"/>
        <v>2.1497148036062899</v>
      </c>
      <c r="AD1792" s="162">
        <f t="shared" si="1422"/>
        <v>0</v>
      </c>
      <c r="AE1792" s="162">
        <f t="shared" si="1423"/>
        <v>0</v>
      </c>
      <c r="AF1792" s="162">
        <f t="shared" si="1424"/>
        <v>0</v>
      </c>
      <c r="AG1792" s="162">
        <f t="shared" si="1425"/>
        <v>0</v>
      </c>
      <c r="AH1792" s="162" t="str">
        <f t="shared" si="1426"/>
        <v/>
      </c>
      <c r="AI1792" s="162" t="str">
        <f t="shared" si="1427"/>
        <v/>
      </c>
      <c r="AJ1792" s="162" t="str">
        <f t="shared" si="1428"/>
        <v/>
      </c>
      <c r="AK1792" s="162" t="str">
        <f t="shared" si="1429"/>
        <v/>
      </c>
      <c r="AM1792" s="199">
        <f t="shared" si="1432"/>
        <v>19.225585557914183</v>
      </c>
      <c r="AN1792" s="197">
        <f t="shared" si="1434"/>
        <v>0</v>
      </c>
      <c r="AO1792" s="197">
        <f t="shared" si="1435"/>
        <v>0</v>
      </c>
      <c r="AP1792" s="197">
        <f t="shared" si="1436"/>
        <v>0</v>
      </c>
      <c r="AQ1792" s="197">
        <f t="shared" si="1437"/>
        <v>0</v>
      </c>
      <c r="AR1792" s="197" t="str">
        <f t="shared" si="1438"/>
        <v/>
      </c>
      <c r="AS1792" s="197" t="str">
        <f t="shared" si="1439"/>
        <v/>
      </c>
      <c r="AT1792" s="197" t="str">
        <f t="shared" si="1440"/>
        <v/>
      </c>
      <c r="AU1792" s="197" t="str">
        <f t="shared" si="1441"/>
        <v/>
      </c>
      <c r="AV1792" s="199">
        <f t="shared" ca="1" si="1433"/>
        <v>2.1322217276395441</v>
      </c>
      <c r="AX1792" s="162">
        <f t="shared" si="1442"/>
        <v>0</v>
      </c>
      <c r="AY1792" s="162">
        <f t="shared" si="1443"/>
        <v>0</v>
      </c>
      <c r="AZ1792" s="162">
        <f t="shared" si="1444"/>
        <v>0</v>
      </c>
      <c r="BA1792" s="162">
        <f t="shared" si="1445"/>
        <v>0</v>
      </c>
      <c r="BB1792" s="162" t="str">
        <f t="shared" si="1446"/>
        <v/>
      </c>
      <c r="BC1792" s="162" t="str">
        <f t="shared" si="1447"/>
        <v/>
      </c>
      <c r="BD1792" s="162" t="str">
        <f t="shared" si="1448"/>
        <v/>
      </c>
      <c r="BE1792" s="162" t="str">
        <f t="shared" si="1449"/>
        <v/>
      </c>
      <c r="BG1792" s="169">
        <f t="shared" si="1430"/>
        <v>44.037967492120288</v>
      </c>
      <c r="BH1792" s="169">
        <f t="shared" ca="1" si="1431"/>
        <v>2.1372139998154216</v>
      </c>
    </row>
    <row r="1793" spans="11:60" x14ac:dyDescent="0.25">
      <c r="K1793" s="199">
        <f t="shared" si="1404"/>
        <v>44.089353685226612</v>
      </c>
      <c r="L1793" s="201">
        <f t="shared" si="1405"/>
        <v>0.36977046101403255</v>
      </c>
      <c r="M1793" s="201">
        <f t="shared" si="1406"/>
        <v>0.37288031094479274</v>
      </c>
      <c r="N1793" s="201">
        <f t="shared" si="1407"/>
        <v>0.39193762323679632</v>
      </c>
      <c r="O1793" s="201">
        <f t="shared" si="1408"/>
        <v>0.37011211281495443</v>
      </c>
      <c r="P1793" s="201" t="str">
        <f t="shared" si="1409"/>
        <v/>
      </c>
      <c r="Q1793" s="201" t="str">
        <f t="shared" si="1410"/>
        <v/>
      </c>
      <c r="R1793" s="201" t="str">
        <f t="shared" si="1411"/>
        <v/>
      </c>
      <c r="S1793" s="201" t="str">
        <f t="shared" si="1412"/>
        <v/>
      </c>
      <c r="T1793" s="199">
        <f t="shared" si="1413"/>
        <v>0</v>
      </c>
      <c r="U1793" s="199">
        <f t="shared" si="1414"/>
        <v>0</v>
      </c>
      <c r="V1793" s="199">
        <f t="shared" si="1415"/>
        <v>0</v>
      </c>
      <c r="W1793" s="199">
        <f t="shared" si="1416"/>
        <v>0</v>
      </c>
      <c r="X1793" s="199" t="str">
        <f t="shared" si="1417"/>
        <v/>
      </c>
      <c r="Y1793" s="199" t="str">
        <f t="shared" si="1418"/>
        <v/>
      </c>
      <c r="Z1793" s="199" t="str">
        <f t="shared" si="1419"/>
        <v/>
      </c>
      <c r="AA1793" s="199" t="str">
        <f t="shared" si="1420"/>
        <v/>
      </c>
      <c r="AB1793" s="201">
        <f t="shared" ca="1" si="1421"/>
        <v>2.126766902245413</v>
      </c>
      <c r="AD1793" s="162">
        <f t="shared" si="1422"/>
        <v>0</v>
      </c>
      <c r="AE1793" s="162">
        <f t="shared" si="1423"/>
        <v>0</v>
      </c>
      <c r="AF1793" s="162">
        <f t="shared" si="1424"/>
        <v>0</v>
      </c>
      <c r="AG1793" s="162">
        <f t="shared" si="1425"/>
        <v>0</v>
      </c>
      <c r="AH1793" s="162" t="str">
        <f t="shared" si="1426"/>
        <v/>
      </c>
      <c r="AI1793" s="162" t="str">
        <f t="shared" si="1427"/>
        <v/>
      </c>
      <c r="AJ1793" s="162" t="str">
        <f t="shared" si="1428"/>
        <v/>
      </c>
      <c r="AK1793" s="162" t="str">
        <f t="shared" si="1429"/>
        <v/>
      </c>
      <c r="AM1793" s="199">
        <f t="shared" si="1432"/>
        <v>19.236802352288695</v>
      </c>
      <c r="AN1793" s="197">
        <f t="shared" si="1434"/>
        <v>0</v>
      </c>
      <c r="AO1793" s="197">
        <f t="shared" si="1435"/>
        <v>0</v>
      </c>
      <c r="AP1793" s="197">
        <f t="shared" si="1436"/>
        <v>0</v>
      </c>
      <c r="AQ1793" s="197">
        <f t="shared" si="1437"/>
        <v>0</v>
      </c>
      <c r="AR1793" s="197" t="str">
        <f t="shared" si="1438"/>
        <v/>
      </c>
      <c r="AS1793" s="197" t="str">
        <f t="shared" si="1439"/>
        <v/>
      </c>
      <c r="AT1793" s="197" t="str">
        <f t="shared" si="1440"/>
        <v/>
      </c>
      <c r="AU1793" s="197" t="str">
        <f t="shared" si="1441"/>
        <v/>
      </c>
      <c r="AV1793" s="199">
        <f t="shared" ca="1" si="1433"/>
        <v>2.071487019431085</v>
      </c>
      <c r="AX1793" s="162">
        <f t="shared" si="1442"/>
        <v>0</v>
      </c>
      <c r="AY1793" s="162">
        <f t="shared" si="1443"/>
        <v>0</v>
      </c>
      <c r="AZ1793" s="162">
        <f t="shared" si="1444"/>
        <v>0</v>
      </c>
      <c r="BA1793" s="162">
        <f t="shared" si="1445"/>
        <v>0</v>
      </c>
      <c r="BB1793" s="162" t="str">
        <f t="shared" si="1446"/>
        <v/>
      </c>
      <c r="BC1793" s="162" t="str">
        <f t="shared" si="1447"/>
        <v/>
      </c>
      <c r="BD1793" s="162" t="str">
        <f t="shared" si="1448"/>
        <v/>
      </c>
      <c r="BE1793" s="162" t="str">
        <f t="shared" si="1449"/>
        <v/>
      </c>
      <c r="BG1793" s="169">
        <f t="shared" si="1430"/>
        <v>44.06366058867345</v>
      </c>
      <c r="BH1793" s="169">
        <f t="shared" ca="1" si="1431"/>
        <v>2.1497148036062899</v>
      </c>
    </row>
    <row r="1794" spans="11:60" x14ac:dyDescent="0.25">
      <c r="K1794" s="199">
        <f t="shared" si="1404"/>
        <v>44.115046781779775</v>
      </c>
      <c r="L1794" s="201">
        <f t="shared" si="1405"/>
        <v>0.36998594496567239</v>
      </c>
      <c r="M1794" s="201">
        <f t="shared" si="1406"/>
        <v>0.37309760716329204</v>
      </c>
      <c r="N1794" s="201">
        <f t="shared" si="1407"/>
        <v>0.39216602511513948</v>
      </c>
      <c r="O1794" s="201">
        <f t="shared" si="1408"/>
        <v>0.37032779586438036</v>
      </c>
      <c r="P1794" s="201" t="str">
        <f t="shared" si="1409"/>
        <v/>
      </c>
      <c r="Q1794" s="201" t="str">
        <f t="shared" si="1410"/>
        <v/>
      </c>
      <c r="R1794" s="201" t="str">
        <f t="shared" si="1411"/>
        <v/>
      </c>
      <c r="S1794" s="201" t="str">
        <f t="shared" si="1412"/>
        <v/>
      </c>
      <c r="T1794" s="199">
        <f t="shared" si="1413"/>
        <v>0</v>
      </c>
      <c r="U1794" s="199">
        <f t="shared" si="1414"/>
        <v>0</v>
      </c>
      <c r="V1794" s="199">
        <f t="shared" si="1415"/>
        <v>0</v>
      </c>
      <c r="W1794" s="199">
        <f t="shared" si="1416"/>
        <v>0</v>
      </c>
      <c r="X1794" s="199" t="str">
        <f t="shared" si="1417"/>
        <v/>
      </c>
      <c r="Y1794" s="199" t="str">
        <f t="shared" si="1418"/>
        <v/>
      </c>
      <c r="Z1794" s="199" t="str">
        <f t="shared" si="1419"/>
        <v/>
      </c>
      <c r="AA1794" s="199" t="str">
        <f t="shared" si="1420"/>
        <v/>
      </c>
      <c r="AB1794" s="201">
        <f t="shared" ca="1" si="1421"/>
        <v>2.10739089845845</v>
      </c>
      <c r="AD1794" s="162">
        <f t="shared" si="1422"/>
        <v>0</v>
      </c>
      <c r="AE1794" s="162">
        <f t="shared" si="1423"/>
        <v>0</v>
      </c>
      <c r="AF1794" s="162">
        <f t="shared" si="1424"/>
        <v>0</v>
      </c>
      <c r="AG1794" s="162">
        <f t="shared" si="1425"/>
        <v>0</v>
      </c>
      <c r="AH1794" s="162" t="str">
        <f t="shared" si="1426"/>
        <v/>
      </c>
      <c r="AI1794" s="162" t="str">
        <f t="shared" si="1427"/>
        <v/>
      </c>
      <c r="AJ1794" s="162" t="str">
        <f t="shared" si="1428"/>
        <v/>
      </c>
      <c r="AK1794" s="162" t="str">
        <f t="shared" si="1429"/>
        <v/>
      </c>
      <c r="AM1794" s="199">
        <f t="shared" si="1432"/>
        <v>19.248019146663207</v>
      </c>
      <c r="AN1794" s="197">
        <f t="shared" si="1434"/>
        <v>0</v>
      </c>
      <c r="AO1794" s="197">
        <f t="shared" si="1435"/>
        <v>0</v>
      </c>
      <c r="AP1794" s="197">
        <f t="shared" si="1436"/>
        <v>0</v>
      </c>
      <c r="AQ1794" s="197">
        <f t="shared" si="1437"/>
        <v>0</v>
      </c>
      <c r="AR1794" s="197" t="str">
        <f t="shared" si="1438"/>
        <v/>
      </c>
      <c r="AS1794" s="197" t="str">
        <f t="shared" si="1439"/>
        <v/>
      </c>
      <c r="AT1794" s="197" t="str">
        <f t="shared" si="1440"/>
        <v/>
      </c>
      <c r="AU1794" s="197" t="str">
        <f t="shared" si="1441"/>
        <v/>
      </c>
      <c r="AV1794" s="199">
        <f t="shared" ca="1" si="1433"/>
        <v>2.1066545515749269</v>
      </c>
      <c r="AX1794" s="162">
        <f t="shared" si="1442"/>
        <v>0</v>
      </c>
      <c r="AY1794" s="162">
        <f t="shared" si="1443"/>
        <v>0</v>
      </c>
      <c r="AZ1794" s="162">
        <f t="shared" si="1444"/>
        <v>0</v>
      </c>
      <c r="BA1794" s="162">
        <f t="shared" si="1445"/>
        <v>0</v>
      </c>
      <c r="BB1794" s="162" t="str">
        <f t="shared" si="1446"/>
        <v/>
      </c>
      <c r="BC1794" s="162" t="str">
        <f t="shared" si="1447"/>
        <v/>
      </c>
      <c r="BD1794" s="162" t="str">
        <f t="shared" si="1448"/>
        <v/>
      </c>
      <c r="BE1794" s="162" t="str">
        <f t="shared" si="1449"/>
        <v/>
      </c>
      <c r="BG1794" s="169">
        <f t="shared" si="1430"/>
        <v>44.089353685226612</v>
      </c>
      <c r="BH1794" s="169">
        <f t="shared" ca="1" si="1431"/>
        <v>2.126766902245413</v>
      </c>
    </row>
    <row r="1795" spans="11:60" x14ac:dyDescent="0.25">
      <c r="K1795" s="199">
        <f t="shared" si="1404"/>
        <v>44.140739878332937</v>
      </c>
      <c r="L1795" s="201">
        <f t="shared" si="1405"/>
        <v>0.37020142891731228</v>
      </c>
      <c r="M1795" s="201">
        <f t="shared" si="1406"/>
        <v>0.37331490338179135</v>
      </c>
      <c r="N1795" s="201">
        <f t="shared" si="1407"/>
        <v>0.39239442699348259</v>
      </c>
      <c r="O1795" s="201">
        <f t="shared" si="1408"/>
        <v>0.37054347891380635</v>
      </c>
      <c r="P1795" s="201" t="str">
        <f t="shared" si="1409"/>
        <v/>
      </c>
      <c r="Q1795" s="201" t="str">
        <f t="shared" si="1410"/>
        <v/>
      </c>
      <c r="R1795" s="201" t="str">
        <f t="shared" si="1411"/>
        <v/>
      </c>
      <c r="S1795" s="201" t="str">
        <f t="shared" si="1412"/>
        <v/>
      </c>
      <c r="T1795" s="199">
        <f t="shared" si="1413"/>
        <v>0</v>
      </c>
      <c r="U1795" s="199">
        <f t="shared" si="1414"/>
        <v>0</v>
      </c>
      <c r="V1795" s="199">
        <f t="shared" si="1415"/>
        <v>0</v>
      </c>
      <c r="W1795" s="199">
        <f t="shared" si="1416"/>
        <v>0</v>
      </c>
      <c r="X1795" s="199" t="str">
        <f t="shared" si="1417"/>
        <v/>
      </c>
      <c r="Y1795" s="199" t="str">
        <f t="shared" si="1418"/>
        <v/>
      </c>
      <c r="Z1795" s="199" t="str">
        <f t="shared" si="1419"/>
        <v/>
      </c>
      <c r="AA1795" s="199" t="str">
        <f t="shared" si="1420"/>
        <v/>
      </c>
      <c r="AB1795" s="201">
        <f t="shared" ca="1" si="1421"/>
        <v>2.0463679457315997</v>
      </c>
      <c r="AD1795" s="162">
        <f t="shared" si="1422"/>
        <v>0</v>
      </c>
      <c r="AE1795" s="162">
        <f t="shared" si="1423"/>
        <v>0</v>
      </c>
      <c r="AF1795" s="162">
        <f t="shared" si="1424"/>
        <v>0</v>
      </c>
      <c r="AG1795" s="162">
        <f t="shared" si="1425"/>
        <v>0</v>
      </c>
      <c r="AH1795" s="162" t="str">
        <f t="shared" si="1426"/>
        <v/>
      </c>
      <c r="AI1795" s="162" t="str">
        <f t="shared" si="1427"/>
        <v/>
      </c>
      <c r="AJ1795" s="162" t="str">
        <f t="shared" si="1428"/>
        <v/>
      </c>
      <c r="AK1795" s="162" t="str">
        <f t="shared" si="1429"/>
        <v/>
      </c>
      <c r="AM1795" s="199">
        <f t="shared" si="1432"/>
        <v>19.259235941037719</v>
      </c>
      <c r="AN1795" s="197">
        <f t="shared" si="1434"/>
        <v>0</v>
      </c>
      <c r="AO1795" s="197">
        <f t="shared" si="1435"/>
        <v>0</v>
      </c>
      <c r="AP1795" s="197">
        <f t="shared" si="1436"/>
        <v>0</v>
      </c>
      <c r="AQ1795" s="197">
        <f t="shared" si="1437"/>
        <v>0</v>
      </c>
      <c r="AR1795" s="197" t="str">
        <f t="shared" si="1438"/>
        <v/>
      </c>
      <c r="AS1795" s="197" t="str">
        <f t="shared" si="1439"/>
        <v/>
      </c>
      <c r="AT1795" s="197" t="str">
        <f t="shared" si="1440"/>
        <v/>
      </c>
      <c r="AU1795" s="197" t="str">
        <f t="shared" si="1441"/>
        <v/>
      </c>
      <c r="AV1795" s="199">
        <f t="shared" ca="1" si="1433"/>
        <v>2.0735527377831118</v>
      </c>
      <c r="AX1795" s="162">
        <f t="shared" si="1442"/>
        <v>0</v>
      </c>
      <c r="AY1795" s="162">
        <f t="shared" si="1443"/>
        <v>0</v>
      </c>
      <c r="AZ1795" s="162">
        <f t="shared" si="1444"/>
        <v>0</v>
      </c>
      <c r="BA1795" s="162">
        <f t="shared" si="1445"/>
        <v>0</v>
      </c>
      <c r="BB1795" s="162" t="str">
        <f t="shared" si="1446"/>
        <v/>
      </c>
      <c r="BC1795" s="162" t="str">
        <f t="shared" si="1447"/>
        <v/>
      </c>
      <c r="BD1795" s="162" t="str">
        <f t="shared" si="1448"/>
        <v/>
      </c>
      <c r="BE1795" s="162" t="str">
        <f t="shared" si="1449"/>
        <v/>
      </c>
      <c r="BG1795" s="169">
        <f t="shared" si="1430"/>
        <v>44.115046781779775</v>
      </c>
      <c r="BH1795" s="169">
        <f t="shared" ca="1" si="1431"/>
        <v>2.10739089845845</v>
      </c>
    </row>
    <row r="1796" spans="11:60" x14ac:dyDescent="0.25">
      <c r="K1796" s="199">
        <f t="shared" si="1404"/>
        <v>44.166432974886099</v>
      </c>
      <c r="L1796" s="201">
        <f t="shared" si="1405"/>
        <v>0.37041691286895218</v>
      </c>
      <c r="M1796" s="201">
        <f t="shared" si="1406"/>
        <v>0.3735321996002906</v>
      </c>
      <c r="N1796" s="201">
        <f t="shared" si="1407"/>
        <v>0.3926228288718257</v>
      </c>
      <c r="O1796" s="201">
        <f t="shared" si="1408"/>
        <v>0.37075916196323233</v>
      </c>
      <c r="P1796" s="201" t="str">
        <f t="shared" si="1409"/>
        <v/>
      </c>
      <c r="Q1796" s="201" t="str">
        <f t="shared" si="1410"/>
        <v/>
      </c>
      <c r="R1796" s="201" t="str">
        <f t="shared" si="1411"/>
        <v/>
      </c>
      <c r="S1796" s="201" t="str">
        <f t="shared" si="1412"/>
        <v/>
      </c>
      <c r="T1796" s="199">
        <f t="shared" si="1413"/>
        <v>0</v>
      </c>
      <c r="U1796" s="199">
        <f t="shared" si="1414"/>
        <v>0</v>
      </c>
      <c r="V1796" s="199">
        <f t="shared" si="1415"/>
        <v>0</v>
      </c>
      <c r="W1796" s="199">
        <f t="shared" si="1416"/>
        <v>0</v>
      </c>
      <c r="X1796" s="199" t="str">
        <f t="shared" si="1417"/>
        <v/>
      </c>
      <c r="Y1796" s="199" t="str">
        <f t="shared" si="1418"/>
        <v/>
      </c>
      <c r="Z1796" s="199" t="str">
        <f t="shared" si="1419"/>
        <v/>
      </c>
      <c r="AA1796" s="199" t="str">
        <f t="shared" si="1420"/>
        <v/>
      </c>
      <c r="AB1796" s="201">
        <f t="shared" ca="1" si="1421"/>
        <v>2.1047998630975115</v>
      </c>
      <c r="AD1796" s="162">
        <f t="shared" si="1422"/>
        <v>0</v>
      </c>
      <c r="AE1796" s="162">
        <f t="shared" si="1423"/>
        <v>0</v>
      </c>
      <c r="AF1796" s="162">
        <f t="shared" si="1424"/>
        <v>0</v>
      </c>
      <c r="AG1796" s="162">
        <f t="shared" si="1425"/>
        <v>0</v>
      </c>
      <c r="AH1796" s="162" t="str">
        <f t="shared" si="1426"/>
        <v/>
      </c>
      <c r="AI1796" s="162" t="str">
        <f t="shared" si="1427"/>
        <v/>
      </c>
      <c r="AJ1796" s="162" t="str">
        <f t="shared" si="1428"/>
        <v/>
      </c>
      <c r="AK1796" s="162" t="str">
        <f t="shared" si="1429"/>
        <v/>
      </c>
      <c r="AM1796" s="199">
        <f t="shared" si="1432"/>
        <v>19.270452735412231</v>
      </c>
      <c r="AN1796" s="197">
        <f t="shared" si="1434"/>
        <v>0</v>
      </c>
      <c r="AO1796" s="197">
        <f t="shared" si="1435"/>
        <v>0</v>
      </c>
      <c r="AP1796" s="197">
        <f t="shared" si="1436"/>
        <v>0</v>
      </c>
      <c r="AQ1796" s="197">
        <f t="shared" si="1437"/>
        <v>0</v>
      </c>
      <c r="AR1796" s="197" t="str">
        <f t="shared" si="1438"/>
        <v/>
      </c>
      <c r="AS1796" s="197" t="str">
        <f t="shared" si="1439"/>
        <v/>
      </c>
      <c r="AT1796" s="197" t="str">
        <f t="shared" si="1440"/>
        <v/>
      </c>
      <c r="AU1796" s="197" t="str">
        <f t="shared" si="1441"/>
        <v/>
      </c>
      <c r="AV1796" s="199">
        <f t="shared" ca="1" si="1433"/>
        <v>2.1230183993186533</v>
      </c>
      <c r="AX1796" s="162">
        <f t="shared" si="1442"/>
        <v>0</v>
      </c>
      <c r="AY1796" s="162">
        <f t="shared" si="1443"/>
        <v>0</v>
      </c>
      <c r="AZ1796" s="162">
        <f t="shared" si="1444"/>
        <v>0</v>
      </c>
      <c r="BA1796" s="162">
        <f t="shared" si="1445"/>
        <v>0</v>
      </c>
      <c r="BB1796" s="162" t="str">
        <f t="shared" si="1446"/>
        <v/>
      </c>
      <c r="BC1796" s="162" t="str">
        <f t="shared" si="1447"/>
        <v/>
      </c>
      <c r="BD1796" s="162" t="str">
        <f t="shared" si="1448"/>
        <v/>
      </c>
      <c r="BE1796" s="162" t="str">
        <f t="shared" si="1449"/>
        <v/>
      </c>
      <c r="BG1796" s="169">
        <f t="shared" si="1430"/>
        <v>44.140739878332937</v>
      </c>
      <c r="BH1796" s="169">
        <f t="shared" ca="1" si="1431"/>
        <v>2.0463679457315997</v>
      </c>
    </row>
    <row r="1797" spans="11:60" x14ac:dyDescent="0.25">
      <c r="K1797" s="199">
        <f t="shared" si="1404"/>
        <v>44.192126071439262</v>
      </c>
      <c r="L1797" s="201">
        <f t="shared" si="1405"/>
        <v>0.37063239682059201</v>
      </c>
      <c r="M1797" s="201">
        <f t="shared" si="1406"/>
        <v>0.37374949581878991</v>
      </c>
      <c r="N1797" s="201">
        <f t="shared" si="1407"/>
        <v>0.39285123075016881</v>
      </c>
      <c r="O1797" s="201">
        <f t="shared" si="1408"/>
        <v>0.37097484501265826</v>
      </c>
      <c r="P1797" s="201" t="str">
        <f t="shared" si="1409"/>
        <v/>
      </c>
      <c r="Q1797" s="201" t="str">
        <f t="shared" si="1410"/>
        <v/>
      </c>
      <c r="R1797" s="201" t="str">
        <f t="shared" si="1411"/>
        <v/>
      </c>
      <c r="S1797" s="201" t="str">
        <f t="shared" si="1412"/>
        <v/>
      </c>
      <c r="T1797" s="199">
        <f t="shared" si="1413"/>
        <v>0</v>
      </c>
      <c r="U1797" s="199">
        <f t="shared" si="1414"/>
        <v>0</v>
      </c>
      <c r="V1797" s="199">
        <f t="shared" si="1415"/>
        <v>0</v>
      </c>
      <c r="W1797" s="199">
        <f t="shared" si="1416"/>
        <v>0</v>
      </c>
      <c r="X1797" s="199" t="str">
        <f t="shared" si="1417"/>
        <v/>
      </c>
      <c r="Y1797" s="199" t="str">
        <f t="shared" si="1418"/>
        <v/>
      </c>
      <c r="Z1797" s="199" t="str">
        <f t="shared" si="1419"/>
        <v/>
      </c>
      <c r="AA1797" s="199" t="str">
        <f t="shared" si="1420"/>
        <v/>
      </c>
      <c r="AB1797" s="201">
        <f t="shared" ca="1" si="1421"/>
        <v>2.0587687806302988</v>
      </c>
      <c r="AD1797" s="162">
        <f t="shared" si="1422"/>
        <v>0</v>
      </c>
      <c r="AE1797" s="162">
        <f t="shared" si="1423"/>
        <v>0</v>
      </c>
      <c r="AF1797" s="162">
        <f t="shared" si="1424"/>
        <v>0</v>
      </c>
      <c r="AG1797" s="162">
        <f t="shared" si="1425"/>
        <v>0</v>
      </c>
      <c r="AH1797" s="162" t="str">
        <f t="shared" si="1426"/>
        <v/>
      </c>
      <c r="AI1797" s="162" t="str">
        <f t="shared" si="1427"/>
        <v/>
      </c>
      <c r="AJ1797" s="162" t="str">
        <f t="shared" si="1428"/>
        <v/>
      </c>
      <c r="AK1797" s="162" t="str">
        <f t="shared" si="1429"/>
        <v/>
      </c>
      <c r="AM1797" s="199">
        <f t="shared" si="1432"/>
        <v>19.281669529786743</v>
      </c>
      <c r="AN1797" s="197">
        <f t="shared" si="1434"/>
        <v>0</v>
      </c>
      <c r="AO1797" s="197">
        <f t="shared" si="1435"/>
        <v>0</v>
      </c>
      <c r="AP1797" s="197">
        <f t="shared" si="1436"/>
        <v>0</v>
      </c>
      <c r="AQ1797" s="197">
        <f t="shared" si="1437"/>
        <v>0</v>
      </c>
      <c r="AR1797" s="197" t="str">
        <f t="shared" si="1438"/>
        <v/>
      </c>
      <c r="AS1797" s="197" t="str">
        <f t="shared" si="1439"/>
        <v/>
      </c>
      <c r="AT1797" s="197" t="str">
        <f t="shared" si="1440"/>
        <v/>
      </c>
      <c r="AU1797" s="197" t="str">
        <f t="shared" si="1441"/>
        <v/>
      </c>
      <c r="AV1797" s="199">
        <f t="shared" ca="1" si="1433"/>
        <v>2.0761370693024177</v>
      </c>
      <c r="AX1797" s="162">
        <f t="shared" si="1442"/>
        <v>0</v>
      </c>
      <c r="AY1797" s="162">
        <f t="shared" si="1443"/>
        <v>0</v>
      </c>
      <c r="AZ1797" s="162">
        <f t="shared" si="1444"/>
        <v>0</v>
      </c>
      <c r="BA1797" s="162">
        <f t="shared" si="1445"/>
        <v>0</v>
      </c>
      <c r="BB1797" s="162" t="str">
        <f t="shared" si="1446"/>
        <v/>
      </c>
      <c r="BC1797" s="162" t="str">
        <f t="shared" si="1447"/>
        <v/>
      </c>
      <c r="BD1797" s="162" t="str">
        <f t="shared" si="1448"/>
        <v/>
      </c>
      <c r="BE1797" s="162" t="str">
        <f t="shared" si="1449"/>
        <v/>
      </c>
      <c r="BG1797" s="169">
        <f t="shared" si="1430"/>
        <v>44.166432974886099</v>
      </c>
      <c r="BH1797" s="169">
        <f t="shared" ca="1" si="1431"/>
        <v>2.1047998630975115</v>
      </c>
    </row>
    <row r="1798" spans="11:60" x14ac:dyDescent="0.25">
      <c r="K1798" s="199">
        <f t="shared" si="1404"/>
        <v>44.217819167992424</v>
      </c>
      <c r="L1798" s="201">
        <f t="shared" si="1405"/>
        <v>0.37084788077223191</v>
      </c>
      <c r="M1798" s="201">
        <f t="shared" si="1406"/>
        <v>0.37396679203728922</v>
      </c>
      <c r="N1798" s="201">
        <f t="shared" si="1407"/>
        <v>0.39307963262851192</v>
      </c>
      <c r="O1798" s="201">
        <f t="shared" si="1408"/>
        <v>0.37119052806208425</v>
      </c>
      <c r="P1798" s="201" t="str">
        <f t="shared" si="1409"/>
        <v/>
      </c>
      <c r="Q1798" s="201" t="str">
        <f t="shared" si="1410"/>
        <v/>
      </c>
      <c r="R1798" s="201" t="str">
        <f t="shared" si="1411"/>
        <v/>
      </c>
      <c r="S1798" s="201" t="str">
        <f t="shared" si="1412"/>
        <v/>
      </c>
      <c r="T1798" s="199">
        <f t="shared" si="1413"/>
        <v>0</v>
      </c>
      <c r="U1798" s="199">
        <f t="shared" si="1414"/>
        <v>0</v>
      </c>
      <c r="V1798" s="199">
        <f t="shared" si="1415"/>
        <v>0</v>
      </c>
      <c r="W1798" s="199">
        <f t="shared" si="1416"/>
        <v>0</v>
      </c>
      <c r="X1798" s="199" t="str">
        <f t="shared" si="1417"/>
        <v/>
      </c>
      <c r="Y1798" s="199" t="str">
        <f t="shared" si="1418"/>
        <v/>
      </c>
      <c r="Z1798" s="199" t="str">
        <f t="shared" si="1419"/>
        <v/>
      </c>
      <c r="AA1798" s="199" t="str">
        <f t="shared" si="1420"/>
        <v/>
      </c>
      <c r="AB1798" s="201">
        <f t="shared" ca="1" si="1421"/>
        <v>2.0273936957431156</v>
      </c>
      <c r="AD1798" s="162">
        <f t="shared" si="1422"/>
        <v>0</v>
      </c>
      <c r="AE1798" s="162">
        <f t="shared" si="1423"/>
        <v>0</v>
      </c>
      <c r="AF1798" s="162">
        <f t="shared" si="1424"/>
        <v>0</v>
      </c>
      <c r="AG1798" s="162">
        <f t="shared" si="1425"/>
        <v>0</v>
      </c>
      <c r="AH1798" s="162" t="str">
        <f t="shared" si="1426"/>
        <v/>
      </c>
      <c r="AI1798" s="162" t="str">
        <f t="shared" si="1427"/>
        <v/>
      </c>
      <c r="AJ1798" s="162" t="str">
        <f t="shared" si="1428"/>
        <v/>
      </c>
      <c r="AK1798" s="162" t="str">
        <f t="shared" si="1429"/>
        <v/>
      </c>
      <c r="AM1798" s="199">
        <f t="shared" si="1432"/>
        <v>19.292886324161255</v>
      </c>
      <c r="AN1798" s="197">
        <f t="shared" si="1434"/>
        <v>0</v>
      </c>
      <c r="AO1798" s="197">
        <f t="shared" si="1435"/>
        <v>0</v>
      </c>
      <c r="AP1798" s="197">
        <f t="shared" si="1436"/>
        <v>0</v>
      </c>
      <c r="AQ1798" s="197">
        <f t="shared" si="1437"/>
        <v>0</v>
      </c>
      <c r="AR1798" s="197" t="str">
        <f t="shared" si="1438"/>
        <v/>
      </c>
      <c r="AS1798" s="197" t="str">
        <f t="shared" si="1439"/>
        <v/>
      </c>
      <c r="AT1798" s="197" t="str">
        <f t="shared" si="1440"/>
        <v/>
      </c>
      <c r="AU1798" s="197" t="str">
        <f t="shared" si="1441"/>
        <v/>
      </c>
      <c r="AV1798" s="199">
        <f t="shared" ca="1" si="1433"/>
        <v>2.1085086083908728</v>
      </c>
      <c r="AX1798" s="162">
        <f t="shared" si="1442"/>
        <v>0</v>
      </c>
      <c r="AY1798" s="162">
        <f t="shared" si="1443"/>
        <v>0</v>
      </c>
      <c r="AZ1798" s="162">
        <f t="shared" si="1444"/>
        <v>0</v>
      </c>
      <c r="BA1798" s="162">
        <f t="shared" si="1445"/>
        <v>0</v>
      </c>
      <c r="BB1798" s="162" t="str">
        <f t="shared" si="1446"/>
        <v/>
      </c>
      <c r="BC1798" s="162" t="str">
        <f t="shared" si="1447"/>
        <v/>
      </c>
      <c r="BD1798" s="162" t="str">
        <f t="shared" si="1448"/>
        <v/>
      </c>
      <c r="BE1798" s="162" t="str">
        <f t="shared" si="1449"/>
        <v/>
      </c>
      <c r="BG1798" s="169">
        <f t="shared" si="1430"/>
        <v>44.192126071439262</v>
      </c>
      <c r="BH1798" s="169">
        <f t="shared" ca="1" si="1431"/>
        <v>2.0587687806302988</v>
      </c>
    </row>
    <row r="1799" spans="11:60" x14ac:dyDescent="0.25">
      <c r="K1799" s="199">
        <f t="shared" si="1404"/>
        <v>44.243512264545586</v>
      </c>
      <c r="L1799" s="201">
        <f t="shared" si="1405"/>
        <v>0.3710633647238718</v>
      </c>
      <c r="M1799" s="201">
        <f t="shared" si="1406"/>
        <v>0.37418408825578853</v>
      </c>
      <c r="N1799" s="201">
        <f t="shared" si="1407"/>
        <v>0.39330803450685509</v>
      </c>
      <c r="O1799" s="201">
        <f t="shared" si="1408"/>
        <v>0.37140621111151023</v>
      </c>
      <c r="P1799" s="201" t="str">
        <f t="shared" si="1409"/>
        <v/>
      </c>
      <c r="Q1799" s="201" t="str">
        <f t="shared" si="1410"/>
        <v/>
      </c>
      <c r="R1799" s="201" t="str">
        <f t="shared" si="1411"/>
        <v/>
      </c>
      <c r="S1799" s="201" t="str">
        <f t="shared" si="1412"/>
        <v/>
      </c>
      <c r="T1799" s="199">
        <f t="shared" si="1413"/>
        <v>0</v>
      </c>
      <c r="U1799" s="199">
        <f t="shared" si="1414"/>
        <v>0</v>
      </c>
      <c r="V1799" s="199">
        <f t="shared" si="1415"/>
        <v>0</v>
      </c>
      <c r="W1799" s="199">
        <f t="shared" si="1416"/>
        <v>0</v>
      </c>
      <c r="X1799" s="199" t="str">
        <f t="shared" si="1417"/>
        <v/>
      </c>
      <c r="Y1799" s="199" t="str">
        <f t="shared" si="1418"/>
        <v/>
      </c>
      <c r="Z1799" s="199" t="str">
        <f t="shared" si="1419"/>
        <v/>
      </c>
      <c r="AA1799" s="199" t="str">
        <f t="shared" si="1420"/>
        <v/>
      </c>
      <c r="AB1799" s="201">
        <f t="shared" ca="1" si="1421"/>
        <v>2.0791964976790283</v>
      </c>
      <c r="AD1799" s="162">
        <f t="shared" si="1422"/>
        <v>0</v>
      </c>
      <c r="AE1799" s="162">
        <f t="shared" si="1423"/>
        <v>0</v>
      </c>
      <c r="AF1799" s="162">
        <f t="shared" si="1424"/>
        <v>0</v>
      </c>
      <c r="AG1799" s="162">
        <f t="shared" si="1425"/>
        <v>0</v>
      </c>
      <c r="AH1799" s="162" t="str">
        <f t="shared" si="1426"/>
        <v/>
      </c>
      <c r="AI1799" s="162" t="str">
        <f t="shared" si="1427"/>
        <v/>
      </c>
      <c r="AJ1799" s="162" t="str">
        <f t="shared" si="1428"/>
        <v/>
      </c>
      <c r="AK1799" s="162" t="str">
        <f t="shared" si="1429"/>
        <v/>
      </c>
      <c r="AM1799" s="199">
        <f t="shared" si="1432"/>
        <v>19.304103118535767</v>
      </c>
      <c r="AN1799" s="197">
        <f t="shared" si="1434"/>
        <v>0</v>
      </c>
      <c r="AO1799" s="197">
        <f t="shared" si="1435"/>
        <v>0</v>
      </c>
      <c r="AP1799" s="197">
        <f t="shared" si="1436"/>
        <v>0</v>
      </c>
      <c r="AQ1799" s="197">
        <f t="shared" si="1437"/>
        <v>0</v>
      </c>
      <c r="AR1799" s="197" t="str">
        <f t="shared" si="1438"/>
        <v/>
      </c>
      <c r="AS1799" s="197" t="str">
        <f t="shared" si="1439"/>
        <v/>
      </c>
      <c r="AT1799" s="197" t="str">
        <f t="shared" si="1440"/>
        <v/>
      </c>
      <c r="AU1799" s="197" t="str">
        <f t="shared" si="1441"/>
        <v/>
      </c>
      <c r="AV1799" s="199">
        <f t="shared" ca="1" si="1433"/>
        <v>2.1362363817635996</v>
      </c>
      <c r="AX1799" s="162">
        <f t="shared" si="1442"/>
        <v>0</v>
      </c>
      <c r="AY1799" s="162">
        <f t="shared" si="1443"/>
        <v>0</v>
      </c>
      <c r="AZ1799" s="162">
        <f t="shared" si="1444"/>
        <v>0</v>
      </c>
      <c r="BA1799" s="162">
        <f t="shared" si="1445"/>
        <v>0</v>
      </c>
      <c r="BB1799" s="162" t="str">
        <f t="shared" si="1446"/>
        <v/>
      </c>
      <c r="BC1799" s="162" t="str">
        <f t="shared" si="1447"/>
        <v/>
      </c>
      <c r="BD1799" s="162" t="str">
        <f t="shared" si="1448"/>
        <v/>
      </c>
      <c r="BE1799" s="162" t="str">
        <f t="shared" si="1449"/>
        <v/>
      </c>
      <c r="BG1799" s="169">
        <f t="shared" si="1430"/>
        <v>44.217819167992424</v>
      </c>
      <c r="BH1799" s="169">
        <f t="shared" ca="1" si="1431"/>
        <v>2.0273936957431156</v>
      </c>
    </row>
    <row r="1800" spans="11:60" x14ac:dyDescent="0.25">
      <c r="K1800" s="199">
        <f t="shared" si="1404"/>
        <v>44.269205361098749</v>
      </c>
      <c r="L1800" s="201">
        <f t="shared" si="1405"/>
        <v>0.3712788486755117</v>
      </c>
      <c r="M1800" s="201">
        <f t="shared" si="1406"/>
        <v>0.37440138447428778</v>
      </c>
      <c r="N1800" s="201">
        <f t="shared" si="1407"/>
        <v>0.39353643638519814</v>
      </c>
      <c r="O1800" s="201">
        <f t="shared" si="1408"/>
        <v>0.37162189416093616</v>
      </c>
      <c r="P1800" s="201" t="str">
        <f t="shared" si="1409"/>
        <v/>
      </c>
      <c r="Q1800" s="201" t="str">
        <f t="shared" si="1410"/>
        <v/>
      </c>
      <c r="R1800" s="201" t="str">
        <f t="shared" si="1411"/>
        <v/>
      </c>
      <c r="S1800" s="201" t="str">
        <f t="shared" si="1412"/>
        <v/>
      </c>
      <c r="T1800" s="199">
        <f t="shared" si="1413"/>
        <v>0</v>
      </c>
      <c r="U1800" s="199">
        <f t="shared" si="1414"/>
        <v>0</v>
      </c>
      <c r="V1800" s="199">
        <f t="shared" si="1415"/>
        <v>0</v>
      </c>
      <c r="W1800" s="199">
        <f t="shared" si="1416"/>
        <v>0</v>
      </c>
      <c r="X1800" s="199" t="str">
        <f t="shared" si="1417"/>
        <v/>
      </c>
      <c r="Y1800" s="199" t="str">
        <f t="shared" si="1418"/>
        <v/>
      </c>
      <c r="Z1800" s="199" t="str">
        <f t="shared" si="1419"/>
        <v/>
      </c>
      <c r="AA1800" s="199" t="str">
        <f t="shared" si="1420"/>
        <v/>
      </c>
      <c r="AB1800" s="201">
        <f t="shared" ca="1" si="1421"/>
        <v>2.0850278988050168</v>
      </c>
      <c r="AD1800" s="162">
        <f t="shared" si="1422"/>
        <v>0</v>
      </c>
      <c r="AE1800" s="162">
        <f t="shared" si="1423"/>
        <v>0</v>
      </c>
      <c r="AF1800" s="162">
        <f t="shared" si="1424"/>
        <v>0</v>
      </c>
      <c r="AG1800" s="162">
        <f t="shared" si="1425"/>
        <v>0</v>
      </c>
      <c r="AH1800" s="162" t="str">
        <f t="shared" si="1426"/>
        <v/>
      </c>
      <c r="AI1800" s="162" t="str">
        <f t="shared" si="1427"/>
        <v/>
      </c>
      <c r="AJ1800" s="162" t="str">
        <f t="shared" si="1428"/>
        <v/>
      </c>
      <c r="AK1800" s="162" t="str">
        <f t="shared" si="1429"/>
        <v/>
      </c>
      <c r="AM1800" s="199">
        <f t="shared" si="1432"/>
        <v>19.315319912910279</v>
      </c>
      <c r="AN1800" s="197">
        <f t="shared" si="1434"/>
        <v>0</v>
      </c>
      <c r="AO1800" s="197">
        <f t="shared" si="1435"/>
        <v>0</v>
      </c>
      <c r="AP1800" s="197">
        <f t="shared" si="1436"/>
        <v>0</v>
      </c>
      <c r="AQ1800" s="197">
        <f t="shared" si="1437"/>
        <v>0</v>
      </c>
      <c r="AR1800" s="197" t="str">
        <f t="shared" si="1438"/>
        <v/>
      </c>
      <c r="AS1800" s="197" t="str">
        <f t="shared" si="1439"/>
        <v/>
      </c>
      <c r="AT1800" s="197" t="str">
        <f t="shared" si="1440"/>
        <v/>
      </c>
      <c r="AU1800" s="197" t="str">
        <f t="shared" si="1441"/>
        <v/>
      </c>
      <c r="AV1800" s="199">
        <f t="shared" ca="1" si="1433"/>
        <v>2.0889396471190782</v>
      </c>
      <c r="AX1800" s="162">
        <f t="shared" si="1442"/>
        <v>0</v>
      </c>
      <c r="AY1800" s="162">
        <f t="shared" si="1443"/>
        <v>0</v>
      </c>
      <c r="AZ1800" s="162">
        <f t="shared" si="1444"/>
        <v>0</v>
      </c>
      <c r="BA1800" s="162">
        <f t="shared" si="1445"/>
        <v>0</v>
      </c>
      <c r="BB1800" s="162" t="str">
        <f t="shared" si="1446"/>
        <v/>
      </c>
      <c r="BC1800" s="162" t="str">
        <f t="shared" si="1447"/>
        <v/>
      </c>
      <c r="BD1800" s="162" t="str">
        <f t="shared" si="1448"/>
        <v/>
      </c>
      <c r="BE1800" s="162" t="str">
        <f t="shared" si="1449"/>
        <v/>
      </c>
      <c r="BG1800" s="169">
        <f t="shared" si="1430"/>
        <v>44.243512264545586</v>
      </c>
      <c r="BH1800" s="169">
        <f t="shared" ca="1" si="1431"/>
        <v>2.0791964976790283</v>
      </c>
    </row>
    <row r="1801" spans="11:60" x14ac:dyDescent="0.25">
      <c r="K1801" s="199">
        <f t="shared" si="1404"/>
        <v>44.294898457651911</v>
      </c>
      <c r="L1801" s="201">
        <f t="shared" si="1405"/>
        <v>0.37149433262715154</v>
      </c>
      <c r="M1801" s="201">
        <f t="shared" si="1406"/>
        <v>0.37461868069278714</v>
      </c>
      <c r="N1801" s="201">
        <f t="shared" si="1407"/>
        <v>0.39376483826354131</v>
      </c>
      <c r="O1801" s="201">
        <f t="shared" si="1408"/>
        <v>0.37183757721036215</v>
      </c>
      <c r="P1801" s="201" t="str">
        <f t="shared" si="1409"/>
        <v/>
      </c>
      <c r="Q1801" s="201" t="str">
        <f t="shared" si="1410"/>
        <v/>
      </c>
      <c r="R1801" s="201" t="str">
        <f t="shared" si="1411"/>
        <v/>
      </c>
      <c r="S1801" s="201" t="str">
        <f t="shared" si="1412"/>
        <v/>
      </c>
      <c r="T1801" s="199">
        <f t="shared" si="1413"/>
        <v>0</v>
      </c>
      <c r="U1801" s="199">
        <f t="shared" si="1414"/>
        <v>0</v>
      </c>
      <c r="V1801" s="199">
        <f t="shared" si="1415"/>
        <v>0</v>
      </c>
      <c r="W1801" s="199">
        <f t="shared" si="1416"/>
        <v>0</v>
      </c>
      <c r="X1801" s="199" t="str">
        <f t="shared" si="1417"/>
        <v/>
      </c>
      <c r="Y1801" s="199" t="str">
        <f t="shared" si="1418"/>
        <v/>
      </c>
      <c r="Z1801" s="199" t="str">
        <f t="shared" si="1419"/>
        <v/>
      </c>
      <c r="AA1801" s="199" t="str">
        <f t="shared" si="1420"/>
        <v/>
      </c>
      <c r="AB1801" s="201">
        <f t="shared" ca="1" si="1421"/>
        <v>2.1211890039130714</v>
      </c>
      <c r="AD1801" s="162">
        <f t="shared" si="1422"/>
        <v>0</v>
      </c>
      <c r="AE1801" s="162">
        <f t="shared" si="1423"/>
        <v>0</v>
      </c>
      <c r="AF1801" s="162">
        <f t="shared" si="1424"/>
        <v>0</v>
      </c>
      <c r="AG1801" s="162">
        <f t="shared" si="1425"/>
        <v>0</v>
      </c>
      <c r="AH1801" s="162" t="str">
        <f t="shared" si="1426"/>
        <v/>
      </c>
      <c r="AI1801" s="162" t="str">
        <f t="shared" si="1427"/>
        <v/>
      </c>
      <c r="AJ1801" s="162" t="str">
        <f t="shared" si="1428"/>
        <v/>
      </c>
      <c r="AK1801" s="162" t="str">
        <f t="shared" si="1429"/>
        <v/>
      </c>
      <c r="AM1801" s="199">
        <f t="shared" si="1432"/>
        <v>19.326536707284792</v>
      </c>
      <c r="AN1801" s="197">
        <f t="shared" si="1434"/>
        <v>0</v>
      </c>
      <c r="AO1801" s="197">
        <f t="shared" si="1435"/>
        <v>0</v>
      </c>
      <c r="AP1801" s="197">
        <f t="shared" si="1436"/>
        <v>0</v>
      </c>
      <c r="AQ1801" s="197">
        <f t="shared" si="1437"/>
        <v>0</v>
      </c>
      <c r="AR1801" s="197" t="str">
        <f t="shared" si="1438"/>
        <v/>
      </c>
      <c r="AS1801" s="197" t="str">
        <f t="shared" si="1439"/>
        <v/>
      </c>
      <c r="AT1801" s="197" t="str">
        <f t="shared" si="1440"/>
        <v/>
      </c>
      <c r="AU1801" s="197" t="str">
        <f t="shared" si="1441"/>
        <v/>
      </c>
      <c r="AV1801" s="199">
        <f t="shared" ca="1" si="1433"/>
        <v>2.1713383057431002</v>
      </c>
      <c r="AX1801" s="162">
        <f t="shared" si="1442"/>
        <v>0</v>
      </c>
      <c r="AY1801" s="162">
        <f t="shared" si="1443"/>
        <v>0</v>
      </c>
      <c r="AZ1801" s="162">
        <f t="shared" si="1444"/>
        <v>0</v>
      </c>
      <c r="BA1801" s="162">
        <f t="shared" si="1445"/>
        <v>0</v>
      </c>
      <c r="BB1801" s="162" t="str">
        <f t="shared" si="1446"/>
        <v/>
      </c>
      <c r="BC1801" s="162" t="str">
        <f t="shared" si="1447"/>
        <v/>
      </c>
      <c r="BD1801" s="162" t="str">
        <f t="shared" si="1448"/>
        <v/>
      </c>
      <c r="BE1801" s="162" t="str">
        <f t="shared" si="1449"/>
        <v/>
      </c>
      <c r="BG1801" s="169">
        <f t="shared" si="1430"/>
        <v>44.269205361098749</v>
      </c>
      <c r="BH1801" s="169">
        <f t="shared" ca="1" si="1431"/>
        <v>2.0850278988050168</v>
      </c>
    </row>
    <row r="1802" spans="11:60" x14ac:dyDescent="0.25">
      <c r="K1802" s="199">
        <f t="shared" si="1404"/>
        <v>44.320591554205073</v>
      </c>
      <c r="L1802" s="201">
        <f t="shared" si="1405"/>
        <v>0.37170981657879143</v>
      </c>
      <c r="M1802" s="201">
        <f t="shared" si="1406"/>
        <v>0.37483597691128639</v>
      </c>
      <c r="N1802" s="201">
        <f t="shared" si="1407"/>
        <v>0.39399324014188442</v>
      </c>
      <c r="O1802" s="201">
        <f t="shared" si="1408"/>
        <v>0.37205326025978808</v>
      </c>
      <c r="P1802" s="201" t="str">
        <f t="shared" si="1409"/>
        <v/>
      </c>
      <c r="Q1802" s="201" t="str">
        <f t="shared" si="1410"/>
        <v/>
      </c>
      <c r="R1802" s="201" t="str">
        <f t="shared" si="1411"/>
        <v/>
      </c>
      <c r="S1802" s="201" t="str">
        <f t="shared" si="1412"/>
        <v/>
      </c>
      <c r="T1802" s="199">
        <f t="shared" si="1413"/>
        <v>0</v>
      </c>
      <c r="U1802" s="199">
        <f t="shared" si="1414"/>
        <v>0</v>
      </c>
      <c r="V1802" s="199">
        <f t="shared" si="1415"/>
        <v>0</v>
      </c>
      <c r="W1802" s="199">
        <f t="shared" si="1416"/>
        <v>0</v>
      </c>
      <c r="X1802" s="199" t="str">
        <f t="shared" si="1417"/>
        <v/>
      </c>
      <c r="Y1802" s="199" t="str">
        <f t="shared" si="1418"/>
        <v/>
      </c>
      <c r="Z1802" s="199" t="str">
        <f t="shared" si="1419"/>
        <v/>
      </c>
      <c r="AA1802" s="199" t="str">
        <f t="shared" si="1420"/>
        <v/>
      </c>
      <c r="AB1802" s="201">
        <f t="shared" ca="1" si="1421"/>
        <v>2.0472255534224173</v>
      </c>
      <c r="AD1802" s="162">
        <f t="shared" si="1422"/>
        <v>0</v>
      </c>
      <c r="AE1802" s="162">
        <f t="shared" si="1423"/>
        <v>0</v>
      </c>
      <c r="AF1802" s="162">
        <f t="shared" si="1424"/>
        <v>0</v>
      </c>
      <c r="AG1802" s="162">
        <f t="shared" si="1425"/>
        <v>0</v>
      </c>
      <c r="AH1802" s="162" t="str">
        <f t="shared" si="1426"/>
        <v/>
      </c>
      <c r="AI1802" s="162" t="str">
        <f t="shared" si="1427"/>
        <v/>
      </c>
      <c r="AJ1802" s="162" t="str">
        <f t="shared" si="1428"/>
        <v/>
      </c>
      <c r="AK1802" s="162" t="str">
        <f t="shared" si="1429"/>
        <v/>
      </c>
      <c r="AM1802" s="199">
        <f t="shared" si="1432"/>
        <v>19.337753501659304</v>
      </c>
      <c r="AN1802" s="197">
        <f t="shared" si="1434"/>
        <v>0</v>
      </c>
      <c r="AO1802" s="197">
        <f t="shared" si="1435"/>
        <v>0</v>
      </c>
      <c r="AP1802" s="197">
        <f t="shared" si="1436"/>
        <v>0</v>
      </c>
      <c r="AQ1802" s="197">
        <f t="shared" si="1437"/>
        <v>0</v>
      </c>
      <c r="AR1802" s="197" t="str">
        <f t="shared" si="1438"/>
        <v/>
      </c>
      <c r="AS1802" s="197" t="str">
        <f t="shared" si="1439"/>
        <v/>
      </c>
      <c r="AT1802" s="197" t="str">
        <f t="shared" si="1440"/>
        <v/>
      </c>
      <c r="AU1802" s="197" t="str">
        <f t="shared" si="1441"/>
        <v/>
      </c>
      <c r="AV1802" s="199">
        <f t="shared" ca="1" si="1433"/>
        <v>2.1128064862607792</v>
      </c>
      <c r="AX1802" s="162">
        <f t="shared" si="1442"/>
        <v>0</v>
      </c>
      <c r="AY1802" s="162">
        <f t="shared" si="1443"/>
        <v>0</v>
      </c>
      <c r="AZ1802" s="162">
        <f t="shared" si="1444"/>
        <v>0</v>
      </c>
      <c r="BA1802" s="162">
        <f t="shared" si="1445"/>
        <v>0</v>
      </c>
      <c r="BB1802" s="162" t="str">
        <f t="shared" si="1446"/>
        <v/>
      </c>
      <c r="BC1802" s="162" t="str">
        <f t="shared" si="1447"/>
        <v/>
      </c>
      <c r="BD1802" s="162" t="str">
        <f t="shared" si="1448"/>
        <v/>
      </c>
      <c r="BE1802" s="162" t="str">
        <f t="shared" si="1449"/>
        <v/>
      </c>
      <c r="BG1802" s="169">
        <f t="shared" si="1430"/>
        <v>44.294898457651911</v>
      </c>
      <c r="BH1802" s="169">
        <f t="shared" ca="1" si="1431"/>
        <v>2.1211890039130714</v>
      </c>
    </row>
    <row r="1803" spans="11:60" x14ac:dyDescent="0.25">
      <c r="K1803" s="199">
        <f t="shared" si="1404"/>
        <v>44.346284650758236</v>
      </c>
      <c r="L1803" s="201">
        <f t="shared" si="1405"/>
        <v>0.37192530053043127</v>
      </c>
      <c r="M1803" s="201">
        <f t="shared" si="1406"/>
        <v>0.3750532731297857</v>
      </c>
      <c r="N1803" s="201">
        <f t="shared" si="1407"/>
        <v>0.39422164202022753</v>
      </c>
      <c r="O1803" s="201">
        <f t="shared" si="1408"/>
        <v>0.37226894330921406</v>
      </c>
      <c r="P1803" s="201" t="str">
        <f t="shared" si="1409"/>
        <v/>
      </c>
      <c r="Q1803" s="201" t="str">
        <f t="shared" si="1410"/>
        <v/>
      </c>
      <c r="R1803" s="201" t="str">
        <f t="shared" si="1411"/>
        <v/>
      </c>
      <c r="S1803" s="201" t="str">
        <f t="shared" si="1412"/>
        <v/>
      </c>
      <c r="T1803" s="199">
        <f t="shared" si="1413"/>
        <v>0</v>
      </c>
      <c r="U1803" s="199">
        <f t="shared" si="1414"/>
        <v>0</v>
      </c>
      <c r="V1803" s="199">
        <f t="shared" si="1415"/>
        <v>0</v>
      </c>
      <c r="W1803" s="199">
        <f t="shared" si="1416"/>
        <v>0</v>
      </c>
      <c r="X1803" s="199" t="str">
        <f t="shared" si="1417"/>
        <v/>
      </c>
      <c r="Y1803" s="199" t="str">
        <f t="shared" si="1418"/>
        <v/>
      </c>
      <c r="Z1803" s="199" t="str">
        <f t="shared" si="1419"/>
        <v/>
      </c>
      <c r="AA1803" s="199" t="str">
        <f t="shared" si="1420"/>
        <v/>
      </c>
      <c r="AB1803" s="201">
        <f t="shared" ca="1" si="1421"/>
        <v>2.0846837538781644</v>
      </c>
      <c r="AD1803" s="162">
        <f t="shared" si="1422"/>
        <v>0</v>
      </c>
      <c r="AE1803" s="162">
        <f t="shared" si="1423"/>
        <v>0</v>
      </c>
      <c r="AF1803" s="162">
        <f t="shared" si="1424"/>
        <v>0</v>
      </c>
      <c r="AG1803" s="162">
        <f t="shared" si="1425"/>
        <v>0</v>
      </c>
      <c r="AH1803" s="162" t="str">
        <f t="shared" si="1426"/>
        <v/>
      </c>
      <c r="AI1803" s="162" t="str">
        <f t="shared" si="1427"/>
        <v/>
      </c>
      <c r="AJ1803" s="162" t="str">
        <f t="shared" si="1428"/>
        <v/>
      </c>
      <c r="AK1803" s="162" t="str">
        <f t="shared" si="1429"/>
        <v/>
      </c>
      <c r="AM1803" s="199">
        <f t="shared" si="1432"/>
        <v>19.348970296033816</v>
      </c>
      <c r="AN1803" s="197">
        <f t="shared" si="1434"/>
        <v>0</v>
      </c>
      <c r="AO1803" s="197">
        <f t="shared" si="1435"/>
        <v>0</v>
      </c>
      <c r="AP1803" s="197">
        <f t="shared" si="1436"/>
        <v>0</v>
      </c>
      <c r="AQ1803" s="197">
        <f t="shared" si="1437"/>
        <v>0</v>
      </c>
      <c r="AR1803" s="197" t="str">
        <f t="shared" si="1438"/>
        <v/>
      </c>
      <c r="AS1803" s="197" t="str">
        <f t="shared" si="1439"/>
        <v/>
      </c>
      <c r="AT1803" s="197" t="str">
        <f t="shared" si="1440"/>
        <v/>
      </c>
      <c r="AU1803" s="197" t="str">
        <f t="shared" si="1441"/>
        <v/>
      </c>
      <c r="AV1803" s="199">
        <f t="shared" ca="1" si="1433"/>
        <v>2.0862403130530121</v>
      </c>
      <c r="AX1803" s="162">
        <f t="shared" si="1442"/>
        <v>0</v>
      </c>
      <c r="AY1803" s="162">
        <f t="shared" si="1443"/>
        <v>0</v>
      </c>
      <c r="AZ1803" s="162">
        <f t="shared" si="1444"/>
        <v>0</v>
      </c>
      <c r="BA1803" s="162">
        <f t="shared" si="1445"/>
        <v>0</v>
      </c>
      <c r="BB1803" s="162" t="str">
        <f t="shared" si="1446"/>
        <v/>
      </c>
      <c r="BC1803" s="162" t="str">
        <f t="shared" si="1447"/>
        <v/>
      </c>
      <c r="BD1803" s="162" t="str">
        <f t="shared" si="1448"/>
        <v/>
      </c>
      <c r="BE1803" s="162" t="str">
        <f t="shared" si="1449"/>
        <v/>
      </c>
      <c r="BG1803" s="169">
        <f t="shared" si="1430"/>
        <v>44.320591554205073</v>
      </c>
      <c r="BH1803" s="169">
        <f t="shared" ca="1" si="1431"/>
        <v>2.0472255534224173</v>
      </c>
    </row>
    <row r="1804" spans="11:60" x14ac:dyDescent="0.25">
      <c r="K1804" s="199">
        <f t="shared" si="1404"/>
        <v>44.371977747311398</v>
      </c>
      <c r="L1804" s="201">
        <f t="shared" si="1405"/>
        <v>0.37214078448207122</v>
      </c>
      <c r="M1804" s="201">
        <f t="shared" si="1406"/>
        <v>0.37527056934828501</v>
      </c>
      <c r="N1804" s="201">
        <f t="shared" si="1407"/>
        <v>0.39445004389857063</v>
      </c>
      <c r="O1804" s="201">
        <f t="shared" si="1408"/>
        <v>0.37248462635864005</v>
      </c>
      <c r="P1804" s="201" t="str">
        <f t="shared" si="1409"/>
        <v/>
      </c>
      <c r="Q1804" s="201" t="str">
        <f t="shared" si="1410"/>
        <v/>
      </c>
      <c r="R1804" s="201" t="str">
        <f t="shared" si="1411"/>
        <v/>
      </c>
      <c r="S1804" s="201" t="str">
        <f t="shared" si="1412"/>
        <v/>
      </c>
      <c r="T1804" s="199">
        <f t="shared" si="1413"/>
        <v>0</v>
      </c>
      <c r="U1804" s="199">
        <f t="shared" si="1414"/>
        <v>0</v>
      </c>
      <c r="V1804" s="199">
        <f t="shared" si="1415"/>
        <v>0</v>
      </c>
      <c r="W1804" s="199">
        <f t="shared" si="1416"/>
        <v>0</v>
      </c>
      <c r="X1804" s="199" t="str">
        <f t="shared" si="1417"/>
        <v/>
      </c>
      <c r="Y1804" s="199" t="str">
        <f t="shared" si="1418"/>
        <v/>
      </c>
      <c r="Z1804" s="199" t="str">
        <f t="shared" si="1419"/>
        <v/>
      </c>
      <c r="AA1804" s="199" t="str">
        <f t="shared" si="1420"/>
        <v/>
      </c>
      <c r="AB1804" s="201">
        <f t="shared" ca="1" si="1421"/>
        <v>2.0907777711147202</v>
      </c>
      <c r="AD1804" s="162">
        <f t="shared" si="1422"/>
        <v>0</v>
      </c>
      <c r="AE1804" s="162">
        <f t="shared" si="1423"/>
        <v>0</v>
      </c>
      <c r="AF1804" s="162">
        <f t="shared" si="1424"/>
        <v>0</v>
      </c>
      <c r="AG1804" s="162">
        <f t="shared" si="1425"/>
        <v>0</v>
      </c>
      <c r="AH1804" s="162" t="str">
        <f t="shared" si="1426"/>
        <v/>
      </c>
      <c r="AI1804" s="162" t="str">
        <f t="shared" si="1427"/>
        <v/>
      </c>
      <c r="AJ1804" s="162" t="str">
        <f t="shared" si="1428"/>
        <v/>
      </c>
      <c r="AK1804" s="162" t="str">
        <f t="shared" si="1429"/>
        <v/>
      </c>
      <c r="AM1804" s="199">
        <f t="shared" si="1432"/>
        <v>19.360187090408328</v>
      </c>
      <c r="AN1804" s="197">
        <f t="shared" si="1434"/>
        <v>0</v>
      </c>
      <c r="AO1804" s="197">
        <f t="shared" si="1435"/>
        <v>0</v>
      </c>
      <c r="AP1804" s="197">
        <f t="shared" si="1436"/>
        <v>0</v>
      </c>
      <c r="AQ1804" s="197">
        <f t="shared" si="1437"/>
        <v>0</v>
      </c>
      <c r="AR1804" s="197" t="str">
        <f t="shared" si="1438"/>
        <v/>
      </c>
      <c r="AS1804" s="197" t="str">
        <f t="shared" si="1439"/>
        <v/>
      </c>
      <c r="AT1804" s="197" t="str">
        <f t="shared" si="1440"/>
        <v/>
      </c>
      <c r="AU1804" s="197" t="str">
        <f t="shared" si="1441"/>
        <v/>
      </c>
      <c r="AV1804" s="199">
        <f t="shared" ca="1" si="1433"/>
        <v>2.13522839056222</v>
      </c>
      <c r="AX1804" s="162">
        <f t="shared" si="1442"/>
        <v>0</v>
      </c>
      <c r="AY1804" s="162">
        <f t="shared" si="1443"/>
        <v>0</v>
      </c>
      <c r="AZ1804" s="162">
        <f t="shared" si="1444"/>
        <v>0</v>
      </c>
      <c r="BA1804" s="162">
        <f t="shared" si="1445"/>
        <v>0</v>
      </c>
      <c r="BB1804" s="162" t="str">
        <f t="shared" si="1446"/>
        <v/>
      </c>
      <c r="BC1804" s="162" t="str">
        <f t="shared" si="1447"/>
        <v/>
      </c>
      <c r="BD1804" s="162" t="str">
        <f t="shared" si="1448"/>
        <v/>
      </c>
      <c r="BE1804" s="162" t="str">
        <f t="shared" si="1449"/>
        <v/>
      </c>
      <c r="BG1804" s="169">
        <f t="shared" si="1430"/>
        <v>44.346284650758236</v>
      </c>
      <c r="BH1804" s="169">
        <f t="shared" ca="1" si="1431"/>
        <v>2.0846837538781644</v>
      </c>
    </row>
    <row r="1805" spans="11:60" x14ac:dyDescent="0.25">
      <c r="K1805" s="199">
        <f t="shared" si="1404"/>
        <v>44.39767084386456</v>
      </c>
      <c r="L1805" s="201">
        <f t="shared" si="1405"/>
        <v>0.37235626843371106</v>
      </c>
      <c r="M1805" s="201">
        <f t="shared" si="1406"/>
        <v>0.37548786556678426</v>
      </c>
      <c r="N1805" s="201">
        <f t="shared" si="1407"/>
        <v>0.3946784457769138</v>
      </c>
      <c r="O1805" s="201">
        <f t="shared" si="1408"/>
        <v>0.37270030940806598</v>
      </c>
      <c r="P1805" s="201" t="str">
        <f t="shared" si="1409"/>
        <v/>
      </c>
      <c r="Q1805" s="201" t="str">
        <f t="shared" si="1410"/>
        <v/>
      </c>
      <c r="R1805" s="201" t="str">
        <f t="shared" si="1411"/>
        <v/>
      </c>
      <c r="S1805" s="201" t="str">
        <f t="shared" si="1412"/>
        <v/>
      </c>
      <c r="T1805" s="199">
        <f t="shared" si="1413"/>
        <v>0</v>
      </c>
      <c r="U1805" s="199">
        <f t="shared" si="1414"/>
        <v>0</v>
      </c>
      <c r="V1805" s="199">
        <f t="shared" si="1415"/>
        <v>0</v>
      </c>
      <c r="W1805" s="199">
        <f t="shared" si="1416"/>
        <v>0</v>
      </c>
      <c r="X1805" s="199" t="str">
        <f t="shared" si="1417"/>
        <v/>
      </c>
      <c r="Y1805" s="199" t="str">
        <f t="shared" si="1418"/>
        <v/>
      </c>
      <c r="Z1805" s="199" t="str">
        <f t="shared" si="1419"/>
        <v/>
      </c>
      <c r="AA1805" s="199" t="str">
        <f t="shared" si="1420"/>
        <v/>
      </c>
      <c r="AB1805" s="201">
        <f t="shared" ca="1" si="1421"/>
        <v>2.1216802800081478</v>
      </c>
      <c r="AD1805" s="162">
        <f t="shared" si="1422"/>
        <v>0</v>
      </c>
      <c r="AE1805" s="162">
        <f t="shared" si="1423"/>
        <v>0</v>
      </c>
      <c r="AF1805" s="162">
        <f t="shared" si="1424"/>
        <v>0</v>
      </c>
      <c r="AG1805" s="162">
        <f t="shared" si="1425"/>
        <v>0</v>
      </c>
      <c r="AH1805" s="162" t="str">
        <f t="shared" si="1426"/>
        <v/>
      </c>
      <c r="AI1805" s="162" t="str">
        <f t="shared" si="1427"/>
        <v/>
      </c>
      <c r="AJ1805" s="162" t="str">
        <f t="shared" si="1428"/>
        <v/>
      </c>
      <c r="AK1805" s="162" t="str">
        <f t="shared" si="1429"/>
        <v/>
      </c>
      <c r="AM1805" s="199">
        <f t="shared" si="1432"/>
        <v>19.37140388478284</v>
      </c>
      <c r="AN1805" s="197">
        <f t="shared" si="1434"/>
        <v>0</v>
      </c>
      <c r="AO1805" s="197">
        <f t="shared" si="1435"/>
        <v>0</v>
      </c>
      <c r="AP1805" s="197">
        <f t="shared" si="1436"/>
        <v>0</v>
      </c>
      <c r="AQ1805" s="197">
        <f t="shared" si="1437"/>
        <v>0</v>
      </c>
      <c r="AR1805" s="197" t="str">
        <f t="shared" si="1438"/>
        <v/>
      </c>
      <c r="AS1805" s="197" t="str">
        <f t="shared" si="1439"/>
        <v/>
      </c>
      <c r="AT1805" s="197" t="str">
        <f t="shared" si="1440"/>
        <v/>
      </c>
      <c r="AU1805" s="197" t="str">
        <f t="shared" si="1441"/>
        <v/>
      </c>
      <c r="AV1805" s="199">
        <f t="shared" ca="1" si="1433"/>
        <v>2.0572101837214234</v>
      </c>
      <c r="AX1805" s="162">
        <f t="shared" si="1442"/>
        <v>0</v>
      </c>
      <c r="AY1805" s="162">
        <f t="shared" si="1443"/>
        <v>0</v>
      </c>
      <c r="AZ1805" s="162">
        <f t="shared" si="1444"/>
        <v>0</v>
      </c>
      <c r="BA1805" s="162">
        <f t="shared" si="1445"/>
        <v>0</v>
      </c>
      <c r="BB1805" s="162" t="str">
        <f t="shared" si="1446"/>
        <v/>
      </c>
      <c r="BC1805" s="162" t="str">
        <f t="shared" si="1447"/>
        <v/>
      </c>
      <c r="BD1805" s="162" t="str">
        <f t="shared" si="1448"/>
        <v/>
      </c>
      <c r="BE1805" s="162" t="str">
        <f t="shared" si="1449"/>
        <v/>
      </c>
      <c r="BG1805" s="169">
        <f t="shared" si="1430"/>
        <v>44.371977747311398</v>
      </c>
      <c r="BH1805" s="169">
        <f t="shared" ca="1" si="1431"/>
        <v>2.0907777711147202</v>
      </c>
    </row>
    <row r="1806" spans="11:60" x14ac:dyDescent="0.25">
      <c r="K1806" s="199">
        <f t="shared" ref="K1806:K1869" si="1450">K1805+1/($C$74*60)</f>
        <v>44.423363940417723</v>
      </c>
      <c r="L1806" s="201">
        <f t="shared" ref="L1806:L1869" si="1451">IF(Q$56="","",SQRT(($K1806*$K1806)/$Q$72))</f>
        <v>0.37257175238535095</v>
      </c>
      <c r="M1806" s="201">
        <f t="shared" ref="M1806:M1869" si="1452">IF(R$56="","",SQRT(($K1806*$K1806)/$R$72))</f>
        <v>0.37570516178528357</v>
      </c>
      <c r="N1806" s="201">
        <f t="shared" ref="N1806:N1869" si="1453">IF(S$56="","",SQRT(($K1806*$K1806)/$S$72))</f>
        <v>0.39490684765525691</v>
      </c>
      <c r="O1806" s="201">
        <f t="shared" ref="O1806:O1869" si="1454">IF(T$56="","",SQRT(($K1806*$K1806)/$T$72))</f>
        <v>0.37291599245749196</v>
      </c>
      <c r="P1806" s="201" t="str">
        <f t="shared" ref="P1806:P1869" si="1455">IF(U$56="","",SQRT(($K1806*$K1806)/$U$72))</f>
        <v/>
      </c>
      <c r="Q1806" s="201" t="str">
        <f t="shared" ref="Q1806:Q1869" si="1456">IF(V$56="","",SQRT(($K1806*$K1806)/$V$72))</f>
        <v/>
      </c>
      <c r="R1806" s="201" t="str">
        <f t="shared" ref="R1806:R1869" si="1457">IF(W$56="","",SQRT(($K1806*$K1806)/$W$72))</f>
        <v/>
      </c>
      <c r="S1806" s="201" t="str">
        <f t="shared" ref="S1806:S1869" si="1458">IF(X$56="","",SQRT(($K1806*$K1806)/$X$72))</f>
        <v/>
      </c>
      <c r="T1806" s="199">
        <f t="shared" ref="T1806:T1869" si="1459">IF(Q$56="","",IF(ABS(($K1806-Q$60) / ( L1806 / 2.2))&gt;20,0,IF(Q$60&lt;&gt;"",Q$64 * ( POWER(POWER(Q$67, 2),0.5) + POWER(POWER(Q$67, 2),-0.5)  ) / ( POWER(POWER(Q$67, 2),0.5) * EXP( POWER(1 + POWER(Q$67, 2),-1) * ($K1806-Q$60)/ ( L1806 / 2.2) ) + POWER(POWER(Q$67, 2),-0.5) * EXP(- POWER(Q$67, 2) * POWER(1 + POWER(Q$67, 2),-1) * ($K1806-Q$60) / ( L1806 / 2.2) ) ),"")))</f>
        <v>0</v>
      </c>
      <c r="U1806" s="199">
        <f t="shared" ref="U1806:U1869" si="1460">IF(R$56="","",IF(ABS(($K1806-R$60) / ( M1806 / 2.2))&gt;20,0,IF(R$60&lt;&gt;"",R$64 * ( POWER(POWER(R$67, 2),0.5) + POWER(POWER(R$67, 2),-0.5)  ) / ( POWER(POWER(R$67, 2),0.5) * EXP( POWER(1 + POWER(R$67, 2),-1) * ($K1806-R$60)/ ( M1806 / 2.2) ) + POWER(POWER(R$67, 2),-0.5) * EXP(- POWER(R$67, 2) * POWER(1 + POWER(R$67, 2),-1) * ($K1806-R$60) / ( M1806 / 2.2) ) ),"")))</f>
        <v>0</v>
      </c>
      <c r="V1806" s="199">
        <f t="shared" ref="V1806:V1869" si="1461">IF(S$56="","",IF(ABS(($K1806-S$60) / ( N1806 / 2.2))&gt;20,0,IF(S$60&lt;&gt;"",S$64 * ( POWER(POWER(S$67, 2),0.5) + POWER(POWER(S$67, 2),-0.5)  ) / ( POWER(POWER(S$67, 2),0.5) * EXP( POWER(1 + POWER(S$67, 2),-1) * ($K1806-S$60)/ ( N1806 / 2.2) ) + POWER(POWER(S$67, 2),-0.5) * EXP(- POWER(S$67, 2) * POWER(1 + POWER(S$67, 2),-1) * ($K1806-S$60) / ( N1806 / 2.2) ) ),"")))</f>
        <v>0</v>
      </c>
      <c r="W1806" s="199">
        <f t="shared" ref="W1806:W1869" si="1462">IF(T$56="","",IF(ABS(($K1806-T$60) / ( O1806 / 2.2))&gt;20,0,IF(T$60&lt;&gt;"",T$64 * ( POWER(POWER(T$67, 2),0.5) + POWER(POWER(T$67, 2),-0.5)  ) / ( POWER(POWER(T$67, 2),0.5) * EXP( POWER(1 + POWER(T$67, 2),-1) * ($K1806-T$60)/ ( O1806 / 2.2) ) + POWER(POWER(T$67, 2),-0.5) * EXP(- POWER(T$67, 2) * POWER(1 + POWER(T$67, 2),-1) * ($K1806-T$60) / ( O1806 / 2.2) ) ),"")))</f>
        <v>0</v>
      </c>
      <c r="X1806" s="199" t="str">
        <f t="shared" ref="X1806:X1869" si="1463">IF(U$56="","",IF(ABS(($K1806-U$60) / ( P1806 / 2.2))&gt;20,0,IF(U$60&lt;&gt;"",U$64 * ( POWER(POWER(U$67, 2),0.5) + POWER(POWER(U$67, 2),-0.5)  ) / ( POWER(POWER(U$67, 2),0.5) * EXP( POWER(1 + POWER(U$67, 2),-1) * ($K1806-U$60)/ ( P1806 / 2.2) ) + POWER(POWER(U$67, 2),-0.5) * EXP(- POWER(U$67, 2) * POWER(1 + POWER(U$67, 2),-1) * ($K1806-U$60) / ( P1806 / 2.2) ) ),"")))</f>
        <v/>
      </c>
      <c r="Y1806" s="199" t="str">
        <f t="shared" ref="Y1806:Y1869" si="1464">IF(V$56="","",IF(ABS(($K1806-V$60) / ( Q1806 / 2.2))&gt;20,0,IF(V$60&lt;&gt;"",V$64 * ( POWER(POWER(V$67, 2),0.5) + POWER(POWER(V$67, 2),-0.5)  ) / ( POWER(POWER(V$67, 2),0.5) * EXP( POWER(1 + POWER(V$67, 2),-1) * ($K1806-V$60)/ ( Q1806 / 2.2) ) + POWER(POWER(V$67, 2),-0.5) * EXP(- POWER(V$67, 2) * POWER(1 + POWER(V$67, 2),-1) * ($K1806-V$60) / ( Q1806 / 2.2) ) ),"")))</f>
        <v/>
      </c>
      <c r="Z1806" s="199" t="str">
        <f t="shared" ref="Z1806:Z1869" si="1465">IF(W$56="","",IF(ABS(($K1806-W$60) / ( R1806 / 2.2))&gt;20,0,IF(W$60&lt;&gt;"",W$64 * ( POWER(POWER(W$67, 2),0.5) + POWER(POWER(W$67, 2),-0.5)  ) / ( POWER(POWER(W$67, 2),0.5) * EXP( POWER(1 + POWER(W$67, 2),-1) * ($K1806-W$60)/ ( R1806 / 2.2) ) + POWER(POWER(W$67, 2),-0.5) * EXP(- POWER(W$67, 2) * POWER(1 + POWER(W$67, 2),-1) * ($K1806-W$60) / ( R1806 / 2.2) ) ),"")))</f>
        <v/>
      </c>
      <c r="AA1806" s="199" t="str">
        <f t="shared" ref="AA1806:AA1869" si="1466">IF(X$56="","",IF(ABS(($K1806-X$60) / ( S1806 / 2.2))&gt;20,0,IF(X$60&lt;&gt;"",X$64 * ( POWER(POWER(X$67, 2),0.5) + POWER(POWER(X$67, 2),-0.5)  ) / ( POWER(POWER(X$67, 2),0.5) * EXP( POWER(1 + POWER(X$67, 2),-1) * ($K1806-X$60)/ ( S1806 / 2.2) ) + POWER(POWER(X$67, 2),-0.5) * EXP(- POWER(X$67, 2) * POWER(1 + POWER(X$67, 2),-1) * ($K1806-X$60) / ( S1806 / 2.2) ) ),"")))</f>
        <v/>
      </c>
      <c r="AB1806" s="201">
        <f t="shared" ref="AB1806:AB1869" ca="1" si="1467">SUM(T1806:AA1806)+RAND()*$C$69+$C$67</f>
        <v>2.0290659944035654</v>
      </c>
      <c r="AD1806" s="162">
        <f t="shared" ref="AD1806:AD1869" si="1468">IF(Q$56="","",($K1806-$K1805)*T1806)</f>
        <v>0</v>
      </c>
      <c r="AE1806" s="162">
        <f t="shared" ref="AE1806:AE1869" si="1469">IF(R$56="","",($K1806-$K1805)*U1806)</f>
        <v>0</v>
      </c>
      <c r="AF1806" s="162">
        <f t="shared" ref="AF1806:AF1869" si="1470">IF(S$56="","",($K1806-$K1805)*V1806)</f>
        <v>0</v>
      </c>
      <c r="AG1806" s="162">
        <f t="shared" ref="AG1806:AG1869" si="1471">IF(T$56="","",($K1806-$K1805)*W1806)</f>
        <v>0</v>
      </c>
      <c r="AH1806" s="162" t="str">
        <f t="shared" ref="AH1806:AH1869" si="1472">IF(U$56="","",($K1806-$K1805)*X1806)</f>
        <v/>
      </c>
      <c r="AI1806" s="162" t="str">
        <f t="shared" ref="AI1806:AI1869" si="1473">IF(V$56="","",($K1806-$K1805)*Y1806)</f>
        <v/>
      </c>
      <c r="AJ1806" s="162" t="str">
        <f t="shared" ref="AJ1806:AJ1869" si="1474">IF(W$56="","",($K1806-$K1805)*Z1806)</f>
        <v/>
      </c>
      <c r="AK1806" s="162" t="str">
        <f t="shared" ref="AK1806:AK1869" si="1475">IF(X$56="","",($K1806-$K1805)*AA1806)</f>
        <v/>
      </c>
      <c r="AM1806" s="199">
        <f t="shared" si="1432"/>
        <v>19.382620679157352</v>
      </c>
      <c r="AN1806" s="197">
        <f t="shared" si="1434"/>
        <v>0</v>
      </c>
      <c r="AO1806" s="197">
        <f t="shared" si="1435"/>
        <v>0</v>
      </c>
      <c r="AP1806" s="197">
        <f t="shared" si="1436"/>
        <v>0</v>
      </c>
      <c r="AQ1806" s="197">
        <f t="shared" si="1437"/>
        <v>0</v>
      </c>
      <c r="AR1806" s="197" t="str">
        <f t="shared" si="1438"/>
        <v/>
      </c>
      <c r="AS1806" s="197" t="str">
        <f t="shared" si="1439"/>
        <v/>
      </c>
      <c r="AT1806" s="197" t="str">
        <f t="shared" si="1440"/>
        <v/>
      </c>
      <c r="AU1806" s="197" t="str">
        <f t="shared" si="1441"/>
        <v/>
      </c>
      <c r="AV1806" s="199">
        <f t="shared" ca="1" si="1433"/>
        <v>2.2100580312777263</v>
      </c>
      <c r="AX1806" s="162">
        <f t="shared" si="1442"/>
        <v>0</v>
      </c>
      <c r="AY1806" s="162">
        <f t="shared" si="1443"/>
        <v>0</v>
      </c>
      <c r="AZ1806" s="162">
        <f t="shared" si="1444"/>
        <v>0</v>
      </c>
      <c r="BA1806" s="162">
        <f t="shared" si="1445"/>
        <v>0</v>
      </c>
      <c r="BB1806" s="162" t="str">
        <f t="shared" si="1446"/>
        <v/>
      </c>
      <c r="BC1806" s="162" t="str">
        <f t="shared" si="1447"/>
        <v/>
      </c>
      <c r="BD1806" s="162" t="str">
        <f t="shared" si="1448"/>
        <v/>
      </c>
      <c r="BE1806" s="162" t="str">
        <f t="shared" si="1449"/>
        <v/>
      </c>
      <c r="BG1806" s="169">
        <f t="shared" ref="BG1806:BG1869" si="1476">IF($C$8="isocratic",K1805,AM1806)</f>
        <v>44.39767084386456</v>
      </c>
      <c r="BH1806" s="169">
        <f t="shared" ref="BH1806:BH1869" ca="1" si="1477">IF($C$8="isocratic",AB1805,AV1806)</f>
        <v>2.1216802800081478</v>
      </c>
    </row>
    <row r="1807" spans="11:60" x14ac:dyDescent="0.25">
      <c r="K1807" s="199">
        <f t="shared" si="1450"/>
        <v>44.449057036970885</v>
      </c>
      <c r="L1807" s="201">
        <f t="shared" si="1451"/>
        <v>0.37278723633699079</v>
      </c>
      <c r="M1807" s="201">
        <f t="shared" si="1452"/>
        <v>0.37592245800378288</v>
      </c>
      <c r="N1807" s="201">
        <f t="shared" si="1453"/>
        <v>0.39513524953360002</v>
      </c>
      <c r="O1807" s="201">
        <f t="shared" si="1454"/>
        <v>0.37313167550691789</v>
      </c>
      <c r="P1807" s="201" t="str">
        <f t="shared" si="1455"/>
        <v/>
      </c>
      <c r="Q1807" s="201" t="str">
        <f t="shared" si="1456"/>
        <v/>
      </c>
      <c r="R1807" s="201" t="str">
        <f t="shared" si="1457"/>
        <v/>
      </c>
      <c r="S1807" s="201" t="str">
        <f t="shared" si="1458"/>
        <v/>
      </c>
      <c r="T1807" s="199">
        <f t="shared" si="1459"/>
        <v>0</v>
      </c>
      <c r="U1807" s="199">
        <f t="shared" si="1460"/>
        <v>0</v>
      </c>
      <c r="V1807" s="199">
        <f t="shared" si="1461"/>
        <v>0</v>
      </c>
      <c r="W1807" s="199">
        <f t="shared" si="1462"/>
        <v>0</v>
      </c>
      <c r="X1807" s="199" t="str">
        <f t="shared" si="1463"/>
        <v/>
      </c>
      <c r="Y1807" s="199" t="str">
        <f t="shared" si="1464"/>
        <v/>
      </c>
      <c r="Z1807" s="199" t="str">
        <f t="shared" si="1465"/>
        <v/>
      </c>
      <c r="AA1807" s="199" t="str">
        <f t="shared" si="1466"/>
        <v/>
      </c>
      <c r="AB1807" s="201">
        <f t="shared" ca="1" si="1467"/>
        <v>2.0837916707342359</v>
      </c>
      <c r="AD1807" s="162">
        <f t="shared" si="1468"/>
        <v>0</v>
      </c>
      <c r="AE1807" s="162">
        <f t="shared" si="1469"/>
        <v>0</v>
      </c>
      <c r="AF1807" s="162">
        <f t="shared" si="1470"/>
        <v>0</v>
      </c>
      <c r="AG1807" s="162">
        <f t="shared" si="1471"/>
        <v>0</v>
      </c>
      <c r="AH1807" s="162" t="str">
        <f t="shared" si="1472"/>
        <v/>
      </c>
      <c r="AI1807" s="162" t="str">
        <f t="shared" si="1473"/>
        <v/>
      </c>
      <c r="AJ1807" s="162" t="str">
        <f t="shared" si="1474"/>
        <v/>
      </c>
      <c r="AK1807" s="162" t="str">
        <f t="shared" si="1475"/>
        <v/>
      </c>
      <c r="AM1807" s="199">
        <f t="shared" ref="AM1807:AM1870" si="1478">AM1806+MAX($AK$57:$AR$57)*1.2/3000</f>
        <v>19.393837473531864</v>
      </c>
      <c r="AN1807" s="197">
        <f t="shared" si="1434"/>
        <v>0</v>
      </c>
      <c r="AO1807" s="197">
        <f t="shared" si="1435"/>
        <v>0</v>
      </c>
      <c r="AP1807" s="197">
        <f t="shared" si="1436"/>
        <v>0</v>
      </c>
      <c r="AQ1807" s="197">
        <f t="shared" si="1437"/>
        <v>0</v>
      </c>
      <c r="AR1807" s="197" t="str">
        <f t="shared" si="1438"/>
        <v/>
      </c>
      <c r="AS1807" s="197" t="str">
        <f t="shared" si="1439"/>
        <v/>
      </c>
      <c r="AT1807" s="197" t="str">
        <f t="shared" si="1440"/>
        <v/>
      </c>
      <c r="AU1807" s="197" t="str">
        <f t="shared" si="1441"/>
        <v/>
      </c>
      <c r="AV1807" s="199">
        <f t="shared" ref="AV1807:AV1870" ca="1" si="1479">SUM(AN1807:AU1807)+RAND()*$C$69+K1807*$C$70+$C$67</f>
        <v>2.1588960773572978</v>
      </c>
      <c r="AX1807" s="162">
        <f t="shared" si="1442"/>
        <v>0</v>
      </c>
      <c r="AY1807" s="162">
        <f t="shared" si="1443"/>
        <v>0</v>
      </c>
      <c r="AZ1807" s="162">
        <f t="shared" si="1444"/>
        <v>0</v>
      </c>
      <c r="BA1807" s="162">
        <f t="shared" si="1445"/>
        <v>0</v>
      </c>
      <c r="BB1807" s="162" t="str">
        <f t="shared" si="1446"/>
        <v/>
      </c>
      <c r="BC1807" s="162" t="str">
        <f t="shared" si="1447"/>
        <v/>
      </c>
      <c r="BD1807" s="162" t="str">
        <f t="shared" si="1448"/>
        <v/>
      </c>
      <c r="BE1807" s="162" t="str">
        <f t="shared" si="1449"/>
        <v/>
      </c>
      <c r="BG1807" s="169">
        <f t="shared" si="1476"/>
        <v>44.423363940417723</v>
      </c>
      <c r="BH1807" s="169">
        <f t="shared" ca="1" si="1477"/>
        <v>2.0290659944035654</v>
      </c>
    </row>
    <row r="1808" spans="11:60" x14ac:dyDescent="0.25">
      <c r="K1808" s="199">
        <f t="shared" si="1450"/>
        <v>44.474750133524047</v>
      </c>
      <c r="L1808" s="201">
        <f t="shared" si="1451"/>
        <v>0.37300272028863074</v>
      </c>
      <c r="M1808" s="201">
        <f t="shared" si="1452"/>
        <v>0.37613975422228219</v>
      </c>
      <c r="N1808" s="201">
        <f t="shared" si="1453"/>
        <v>0.39536365141194313</v>
      </c>
      <c r="O1808" s="201">
        <f t="shared" si="1454"/>
        <v>0.37334735855634388</v>
      </c>
      <c r="P1808" s="201" t="str">
        <f t="shared" si="1455"/>
        <v/>
      </c>
      <c r="Q1808" s="201" t="str">
        <f t="shared" si="1456"/>
        <v/>
      </c>
      <c r="R1808" s="201" t="str">
        <f t="shared" si="1457"/>
        <v/>
      </c>
      <c r="S1808" s="201" t="str">
        <f t="shared" si="1458"/>
        <v/>
      </c>
      <c r="T1808" s="199">
        <f t="shared" si="1459"/>
        <v>0</v>
      </c>
      <c r="U1808" s="199">
        <f t="shared" si="1460"/>
        <v>0</v>
      </c>
      <c r="V1808" s="199">
        <f t="shared" si="1461"/>
        <v>0</v>
      </c>
      <c r="W1808" s="199">
        <f t="shared" si="1462"/>
        <v>0</v>
      </c>
      <c r="X1808" s="199" t="str">
        <f t="shared" si="1463"/>
        <v/>
      </c>
      <c r="Y1808" s="199" t="str">
        <f t="shared" si="1464"/>
        <v/>
      </c>
      <c r="Z1808" s="199" t="str">
        <f t="shared" si="1465"/>
        <v/>
      </c>
      <c r="AA1808" s="199" t="str">
        <f t="shared" si="1466"/>
        <v/>
      </c>
      <c r="AB1808" s="201">
        <f t="shared" ca="1" si="1467"/>
        <v>2.0901283673238025</v>
      </c>
      <c r="AD1808" s="162">
        <f t="shared" si="1468"/>
        <v>0</v>
      </c>
      <c r="AE1808" s="162">
        <f t="shared" si="1469"/>
        <v>0</v>
      </c>
      <c r="AF1808" s="162">
        <f t="shared" si="1470"/>
        <v>0</v>
      </c>
      <c r="AG1808" s="162">
        <f t="shared" si="1471"/>
        <v>0</v>
      </c>
      <c r="AH1808" s="162" t="str">
        <f t="shared" si="1472"/>
        <v/>
      </c>
      <c r="AI1808" s="162" t="str">
        <f t="shared" si="1473"/>
        <v/>
      </c>
      <c r="AJ1808" s="162" t="str">
        <f t="shared" si="1474"/>
        <v/>
      </c>
      <c r="AK1808" s="162" t="str">
        <f t="shared" si="1475"/>
        <v/>
      </c>
      <c r="AM1808" s="199">
        <f t="shared" si="1478"/>
        <v>19.405054267906376</v>
      </c>
      <c r="AN1808" s="197">
        <f t="shared" ref="AN1808:AN1871" si="1480">IF(AK$56="NOT ELUTED","",IF(AK$51="","",IF(ABS(($AM1808-AK$57)/(AK$72/2.2))&gt;20,0,AK$62*(POWER(POWER(AK$66,2),0.5)+POWER(POWER(AK$66,2),-0.5))/(POWER(POWER(AK$66,2),0.5)*EXP(POWER(1+POWER(AK$66,2),-1)*($AM1808-AK$57)/(AK$72/2.2))+POWER(POWER(AK$66,2),-0.5)*EXP(-POWER(AK$66,2)*POWER(1+POWER(AK$66,2),-1)*($AM1808-AK$57)/(AK$72/2.2))))))</f>
        <v>0</v>
      </c>
      <c r="AO1808" s="197">
        <f t="shared" ref="AO1808:AO1871" si="1481">IF(AL$56="NOT ELUTED","",IF(AL$51="","",IF(ABS(($AM1808-AL$57)/(AL$72/2.2))&gt;20,0,AL$62*(POWER(POWER(AL$66,2),0.5)+POWER(POWER(AL$66,2),-0.5))/(POWER(POWER(AL$66,2),0.5)*EXP(POWER(1+POWER(AL$66,2),-1)*($AM1808-AL$57)/(AL$72/2.2))+POWER(POWER(AL$66,2),-0.5)*EXP(-POWER(AL$66,2)*POWER(1+POWER(AL$66,2),-1)*($AM1808-AL$57)/(AL$72/2.2))))))</f>
        <v>0</v>
      </c>
      <c r="AP1808" s="197">
        <f t="shared" ref="AP1808:AP1871" si="1482">IF(AM$56="NOT ELUTED","",IF(AM$51="","",IF(ABS(($AM1808-AM$57)/(AM$72/2.2))&gt;20,0,AM$62*(POWER(POWER(AM$66,2),0.5)+POWER(POWER(AM$66,2),-0.5))/(POWER(POWER(AM$66,2),0.5)*EXP(POWER(1+POWER(AM$66,2),-1)*($AM1808-AM$57)/(AM$72/2.2))+POWER(POWER(AM$66,2),-0.5)*EXP(-POWER(AM$66,2)*POWER(1+POWER(AM$66,2),-1)*($AM1808-AM$57)/(AM$72/2.2))))))</f>
        <v>0</v>
      </c>
      <c r="AQ1808" s="197">
        <f t="shared" ref="AQ1808:AQ1871" si="1483">IF(AN$56="NOT ELUTED","",IF(AN$51="","",IF(ABS(($AM1808-AN$57)/(AN$72/2.2))&gt;20,0,AN$62*(POWER(POWER(AN$66,2),0.5)+POWER(POWER(AN$66,2),-0.5))/(POWER(POWER(AN$66,2),0.5)*EXP(POWER(1+POWER(AN$66,2),-1)*($AM1808-AN$57)/(AN$72/2.2))+POWER(POWER(AN$66,2),-0.5)*EXP(-POWER(AN$66,2)*POWER(1+POWER(AN$66,2),-1)*($AM1808-AN$57)/(AN$72/2.2))))))</f>
        <v>0</v>
      </c>
      <c r="AR1808" s="197" t="str">
        <f t="shared" ref="AR1808:AR1871" si="1484">IF(AO$56="NOT ELUTED","",IF(AO$51="","",IF(ABS(($AM1808-AO$57)/(AO$72/2.2))&gt;20,0,AO$62*(POWER(POWER(AO$66,2),0.5)+POWER(POWER(AO$66,2),-0.5))/(POWER(POWER(AO$66,2),0.5)*EXP(POWER(1+POWER(AO$66,2),-1)*($AM1808-AO$57)/(AO$72/2.2))+POWER(POWER(AO$66,2),-0.5)*EXP(-POWER(AO$66,2)*POWER(1+POWER(AO$66,2),-1)*($AM1808-AO$57)/(AO$72/2.2))))))</f>
        <v/>
      </c>
      <c r="AS1808" s="197" t="str">
        <f t="shared" ref="AS1808:AS1871" si="1485">IF(AP$56="NOT ELUTED","",IF(AP$51="","",IF(ABS(($AM1808-AP$57)/(AP$72/2.2))&gt;20,0,AP$62*(POWER(POWER(AP$66,2),0.5)+POWER(POWER(AP$66,2),-0.5))/(POWER(POWER(AP$66,2),0.5)*EXP(POWER(1+POWER(AP$66,2),-1)*($AM1808-AP$57)/(AP$72/2.2))+POWER(POWER(AP$66,2),-0.5)*EXP(-POWER(AP$66,2)*POWER(1+POWER(AP$66,2),-1)*($AM1808-AP$57)/(AP$72/2.2))))))</f>
        <v/>
      </c>
      <c r="AT1808" s="197" t="str">
        <f t="shared" ref="AT1808:AT1871" si="1486">IF(AQ$56="NOT ELUTED","",IF(AQ$51="","",IF(ABS(($AM1808-AQ$57)/(AQ$72/2.2))&gt;20,0,AQ$62*(POWER(POWER(AQ$66,2),0.5)+POWER(POWER(AQ$66,2),-0.5))/(POWER(POWER(AQ$66,2),0.5)*EXP(POWER(1+POWER(AQ$66,2),-1)*($AM1808-AQ$57)/(AQ$72/2.2))+POWER(POWER(AQ$66,2),-0.5)*EXP(-POWER(AQ$66,2)*POWER(1+POWER(AQ$66,2),-1)*($AM1808-AQ$57)/(AQ$72/2.2))))))</f>
        <v/>
      </c>
      <c r="AU1808" s="197" t="str">
        <f t="shared" ref="AU1808:AU1871" si="1487">IF(AR$56="NOT ELUTED","",IF(AR$51="","",IF(ABS(($AM1808-AR$57)/(AR$72/2.2))&gt;20,0,AR$62*(POWER(POWER(AR$66,2),0.5)+POWER(POWER(AR$66,2),-0.5))/(POWER(POWER(AR$66,2),0.5)*EXP(POWER(1+POWER(AR$66,2),-1)*($AM1808-AR$57)/(AR$72/2.2))+POWER(POWER(AR$66,2),-0.5)*EXP(-POWER(AR$66,2)*POWER(1+POWER(AR$66,2),-1)*($AM1808-AR$57)/(AR$72/2.2))))))</f>
        <v/>
      </c>
      <c r="AV1808" s="199">
        <f t="shared" ca="1" si="1479"/>
        <v>2.1996724562482037</v>
      </c>
      <c r="AX1808" s="162">
        <f t="shared" si="1442"/>
        <v>0</v>
      </c>
      <c r="AY1808" s="162">
        <f t="shared" si="1443"/>
        <v>0</v>
      </c>
      <c r="AZ1808" s="162">
        <f t="shared" si="1444"/>
        <v>0</v>
      </c>
      <c r="BA1808" s="162">
        <f t="shared" si="1445"/>
        <v>0</v>
      </c>
      <c r="BB1808" s="162" t="str">
        <f t="shared" si="1446"/>
        <v/>
      </c>
      <c r="BC1808" s="162" t="str">
        <f t="shared" si="1447"/>
        <v/>
      </c>
      <c r="BD1808" s="162" t="str">
        <f t="shared" si="1448"/>
        <v/>
      </c>
      <c r="BE1808" s="162" t="str">
        <f t="shared" si="1449"/>
        <v/>
      </c>
      <c r="BG1808" s="169">
        <f t="shared" si="1476"/>
        <v>44.449057036970885</v>
      </c>
      <c r="BH1808" s="169">
        <f t="shared" ca="1" si="1477"/>
        <v>2.0837916707342359</v>
      </c>
    </row>
    <row r="1809" spans="11:60" x14ac:dyDescent="0.25">
      <c r="K1809" s="199">
        <f t="shared" si="1450"/>
        <v>44.500443230077209</v>
      </c>
      <c r="L1809" s="201">
        <f t="shared" si="1451"/>
        <v>0.37321820424027058</v>
      </c>
      <c r="M1809" s="201">
        <f t="shared" si="1452"/>
        <v>0.37635705044078144</v>
      </c>
      <c r="N1809" s="201">
        <f t="shared" si="1453"/>
        <v>0.39559205329028624</v>
      </c>
      <c r="O1809" s="201">
        <f t="shared" si="1454"/>
        <v>0.37356304160576986</v>
      </c>
      <c r="P1809" s="201" t="str">
        <f t="shared" si="1455"/>
        <v/>
      </c>
      <c r="Q1809" s="201" t="str">
        <f t="shared" si="1456"/>
        <v/>
      </c>
      <c r="R1809" s="201" t="str">
        <f t="shared" si="1457"/>
        <v/>
      </c>
      <c r="S1809" s="201" t="str">
        <f t="shared" si="1458"/>
        <v/>
      </c>
      <c r="T1809" s="199">
        <f t="shared" si="1459"/>
        <v>0</v>
      </c>
      <c r="U1809" s="199">
        <f t="shared" si="1460"/>
        <v>0</v>
      </c>
      <c r="V1809" s="199">
        <f t="shared" si="1461"/>
        <v>0</v>
      </c>
      <c r="W1809" s="199">
        <f t="shared" si="1462"/>
        <v>0</v>
      </c>
      <c r="X1809" s="199" t="str">
        <f t="shared" si="1463"/>
        <v/>
      </c>
      <c r="Y1809" s="199" t="str">
        <f t="shared" si="1464"/>
        <v/>
      </c>
      <c r="Z1809" s="199" t="str">
        <f t="shared" si="1465"/>
        <v/>
      </c>
      <c r="AA1809" s="199" t="str">
        <f t="shared" si="1466"/>
        <v/>
      </c>
      <c r="AB1809" s="201">
        <f t="shared" ca="1" si="1467"/>
        <v>2.1411357694395035</v>
      </c>
      <c r="AD1809" s="162">
        <f t="shared" si="1468"/>
        <v>0</v>
      </c>
      <c r="AE1809" s="162">
        <f t="shared" si="1469"/>
        <v>0</v>
      </c>
      <c r="AF1809" s="162">
        <f t="shared" si="1470"/>
        <v>0</v>
      </c>
      <c r="AG1809" s="162">
        <f t="shared" si="1471"/>
        <v>0</v>
      </c>
      <c r="AH1809" s="162" t="str">
        <f t="shared" si="1472"/>
        <v/>
      </c>
      <c r="AI1809" s="162" t="str">
        <f t="shared" si="1473"/>
        <v/>
      </c>
      <c r="AJ1809" s="162" t="str">
        <f t="shared" si="1474"/>
        <v/>
      </c>
      <c r="AK1809" s="162" t="str">
        <f t="shared" si="1475"/>
        <v/>
      </c>
      <c r="AM1809" s="199">
        <f t="shared" si="1478"/>
        <v>19.416271062280888</v>
      </c>
      <c r="AN1809" s="197">
        <f t="shared" si="1480"/>
        <v>0</v>
      </c>
      <c r="AO1809" s="197">
        <f t="shared" si="1481"/>
        <v>0</v>
      </c>
      <c r="AP1809" s="197">
        <f t="shared" si="1482"/>
        <v>0</v>
      </c>
      <c r="AQ1809" s="197">
        <f t="shared" si="1483"/>
        <v>0</v>
      </c>
      <c r="AR1809" s="197" t="str">
        <f t="shared" si="1484"/>
        <v/>
      </c>
      <c r="AS1809" s="197" t="str">
        <f t="shared" si="1485"/>
        <v/>
      </c>
      <c r="AT1809" s="197" t="str">
        <f t="shared" si="1486"/>
        <v/>
      </c>
      <c r="AU1809" s="197" t="str">
        <f t="shared" si="1487"/>
        <v/>
      </c>
      <c r="AV1809" s="199">
        <f t="shared" ca="1" si="1479"/>
        <v>2.178955293496958</v>
      </c>
      <c r="AX1809" s="162">
        <f t="shared" si="1442"/>
        <v>0</v>
      </c>
      <c r="AY1809" s="162">
        <f t="shared" si="1443"/>
        <v>0</v>
      </c>
      <c r="AZ1809" s="162">
        <f t="shared" si="1444"/>
        <v>0</v>
      </c>
      <c r="BA1809" s="162">
        <f t="shared" si="1445"/>
        <v>0</v>
      </c>
      <c r="BB1809" s="162" t="str">
        <f t="shared" si="1446"/>
        <v/>
      </c>
      <c r="BC1809" s="162" t="str">
        <f t="shared" si="1447"/>
        <v/>
      </c>
      <c r="BD1809" s="162" t="str">
        <f t="shared" si="1448"/>
        <v/>
      </c>
      <c r="BE1809" s="162" t="str">
        <f t="shared" si="1449"/>
        <v/>
      </c>
      <c r="BG1809" s="169">
        <f t="shared" si="1476"/>
        <v>44.474750133524047</v>
      </c>
      <c r="BH1809" s="169">
        <f t="shared" ca="1" si="1477"/>
        <v>2.0901283673238025</v>
      </c>
    </row>
    <row r="1810" spans="11:60" x14ac:dyDescent="0.25">
      <c r="K1810" s="199">
        <f t="shared" si="1450"/>
        <v>44.526136326630372</v>
      </c>
      <c r="L1810" s="201">
        <f t="shared" si="1451"/>
        <v>0.37343368819191047</v>
      </c>
      <c r="M1810" s="201">
        <f t="shared" si="1452"/>
        <v>0.3765743466592808</v>
      </c>
      <c r="N1810" s="201">
        <f t="shared" si="1453"/>
        <v>0.39582045516862935</v>
      </c>
      <c r="O1810" s="201">
        <f t="shared" si="1454"/>
        <v>0.37377872465519579</v>
      </c>
      <c r="P1810" s="201" t="str">
        <f t="shared" si="1455"/>
        <v/>
      </c>
      <c r="Q1810" s="201" t="str">
        <f t="shared" si="1456"/>
        <v/>
      </c>
      <c r="R1810" s="201" t="str">
        <f t="shared" si="1457"/>
        <v/>
      </c>
      <c r="S1810" s="201" t="str">
        <f t="shared" si="1458"/>
        <v/>
      </c>
      <c r="T1810" s="199">
        <f t="shared" si="1459"/>
        <v>0</v>
      </c>
      <c r="U1810" s="199">
        <f t="shared" si="1460"/>
        <v>0</v>
      </c>
      <c r="V1810" s="199">
        <f t="shared" si="1461"/>
        <v>0</v>
      </c>
      <c r="W1810" s="199">
        <f t="shared" si="1462"/>
        <v>0</v>
      </c>
      <c r="X1810" s="199" t="str">
        <f t="shared" si="1463"/>
        <v/>
      </c>
      <c r="Y1810" s="199" t="str">
        <f t="shared" si="1464"/>
        <v/>
      </c>
      <c r="Z1810" s="199" t="str">
        <f t="shared" si="1465"/>
        <v/>
      </c>
      <c r="AA1810" s="199" t="str">
        <f t="shared" si="1466"/>
        <v/>
      </c>
      <c r="AB1810" s="201">
        <f t="shared" ca="1" si="1467"/>
        <v>2.1544013833981546</v>
      </c>
      <c r="AD1810" s="162">
        <f t="shared" si="1468"/>
        <v>0</v>
      </c>
      <c r="AE1810" s="162">
        <f t="shared" si="1469"/>
        <v>0</v>
      </c>
      <c r="AF1810" s="162">
        <f t="shared" si="1470"/>
        <v>0</v>
      </c>
      <c r="AG1810" s="162">
        <f t="shared" si="1471"/>
        <v>0</v>
      </c>
      <c r="AH1810" s="162" t="str">
        <f t="shared" si="1472"/>
        <v/>
      </c>
      <c r="AI1810" s="162" t="str">
        <f t="shared" si="1473"/>
        <v/>
      </c>
      <c r="AJ1810" s="162" t="str">
        <f t="shared" si="1474"/>
        <v/>
      </c>
      <c r="AK1810" s="162" t="str">
        <f t="shared" si="1475"/>
        <v/>
      </c>
      <c r="AM1810" s="199">
        <f t="shared" si="1478"/>
        <v>19.4274878566554</v>
      </c>
      <c r="AN1810" s="197">
        <f t="shared" si="1480"/>
        <v>0</v>
      </c>
      <c r="AO1810" s="197">
        <f t="shared" si="1481"/>
        <v>0</v>
      </c>
      <c r="AP1810" s="197">
        <f t="shared" si="1482"/>
        <v>0</v>
      </c>
      <c r="AQ1810" s="197">
        <f t="shared" si="1483"/>
        <v>0</v>
      </c>
      <c r="AR1810" s="197" t="str">
        <f t="shared" si="1484"/>
        <v/>
      </c>
      <c r="AS1810" s="197" t="str">
        <f t="shared" si="1485"/>
        <v/>
      </c>
      <c r="AT1810" s="197" t="str">
        <f t="shared" si="1486"/>
        <v/>
      </c>
      <c r="AU1810" s="197" t="str">
        <f t="shared" si="1487"/>
        <v/>
      </c>
      <c r="AV1810" s="199">
        <f t="shared" ca="1" si="1479"/>
        <v>2.1759749703645364</v>
      </c>
      <c r="AX1810" s="162">
        <f t="shared" si="1442"/>
        <v>0</v>
      </c>
      <c r="AY1810" s="162">
        <f t="shared" si="1443"/>
        <v>0</v>
      </c>
      <c r="AZ1810" s="162">
        <f t="shared" si="1444"/>
        <v>0</v>
      </c>
      <c r="BA1810" s="162">
        <f t="shared" si="1445"/>
        <v>0</v>
      </c>
      <c r="BB1810" s="162" t="str">
        <f t="shared" si="1446"/>
        <v/>
      </c>
      <c r="BC1810" s="162" t="str">
        <f t="shared" si="1447"/>
        <v/>
      </c>
      <c r="BD1810" s="162" t="str">
        <f t="shared" si="1448"/>
        <v/>
      </c>
      <c r="BE1810" s="162" t="str">
        <f t="shared" si="1449"/>
        <v/>
      </c>
      <c r="BG1810" s="169">
        <f t="shared" si="1476"/>
        <v>44.500443230077209</v>
      </c>
      <c r="BH1810" s="169">
        <f t="shared" ca="1" si="1477"/>
        <v>2.1411357694395035</v>
      </c>
    </row>
    <row r="1811" spans="11:60" x14ac:dyDescent="0.25">
      <c r="K1811" s="199">
        <f t="shared" si="1450"/>
        <v>44.551829423183534</v>
      </c>
      <c r="L1811" s="201">
        <f t="shared" si="1451"/>
        <v>0.37364917214355031</v>
      </c>
      <c r="M1811" s="201">
        <f t="shared" si="1452"/>
        <v>0.37679164287778005</v>
      </c>
      <c r="N1811" s="201">
        <f t="shared" si="1453"/>
        <v>0.39604885704697251</v>
      </c>
      <c r="O1811" s="201">
        <f t="shared" si="1454"/>
        <v>0.37399440770462178</v>
      </c>
      <c r="P1811" s="201" t="str">
        <f t="shared" si="1455"/>
        <v/>
      </c>
      <c r="Q1811" s="201" t="str">
        <f t="shared" si="1456"/>
        <v/>
      </c>
      <c r="R1811" s="201" t="str">
        <f t="shared" si="1457"/>
        <v/>
      </c>
      <c r="S1811" s="201" t="str">
        <f t="shared" si="1458"/>
        <v/>
      </c>
      <c r="T1811" s="199">
        <f t="shared" si="1459"/>
        <v>0</v>
      </c>
      <c r="U1811" s="199">
        <f t="shared" si="1460"/>
        <v>0</v>
      </c>
      <c r="V1811" s="199">
        <f t="shared" si="1461"/>
        <v>0</v>
      </c>
      <c r="W1811" s="199">
        <f t="shared" si="1462"/>
        <v>0</v>
      </c>
      <c r="X1811" s="199" t="str">
        <f t="shared" si="1463"/>
        <v/>
      </c>
      <c r="Y1811" s="199" t="str">
        <f t="shared" si="1464"/>
        <v/>
      </c>
      <c r="Z1811" s="199" t="str">
        <f t="shared" si="1465"/>
        <v/>
      </c>
      <c r="AA1811" s="199" t="str">
        <f t="shared" si="1466"/>
        <v/>
      </c>
      <c r="AB1811" s="201">
        <f t="shared" ca="1" si="1467"/>
        <v>2.0275635399339262</v>
      </c>
      <c r="AD1811" s="162">
        <f t="shared" si="1468"/>
        <v>0</v>
      </c>
      <c r="AE1811" s="162">
        <f t="shared" si="1469"/>
        <v>0</v>
      </c>
      <c r="AF1811" s="162">
        <f t="shared" si="1470"/>
        <v>0</v>
      </c>
      <c r="AG1811" s="162">
        <f t="shared" si="1471"/>
        <v>0</v>
      </c>
      <c r="AH1811" s="162" t="str">
        <f t="shared" si="1472"/>
        <v/>
      </c>
      <c r="AI1811" s="162" t="str">
        <f t="shared" si="1473"/>
        <v/>
      </c>
      <c r="AJ1811" s="162" t="str">
        <f t="shared" si="1474"/>
        <v/>
      </c>
      <c r="AK1811" s="162" t="str">
        <f t="shared" si="1475"/>
        <v/>
      </c>
      <c r="AM1811" s="199">
        <f t="shared" si="1478"/>
        <v>19.438704651029912</v>
      </c>
      <c r="AN1811" s="197">
        <f t="shared" si="1480"/>
        <v>0</v>
      </c>
      <c r="AO1811" s="197">
        <f t="shared" si="1481"/>
        <v>0</v>
      </c>
      <c r="AP1811" s="197">
        <f t="shared" si="1482"/>
        <v>0</v>
      </c>
      <c r="AQ1811" s="197">
        <f t="shared" si="1483"/>
        <v>0</v>
      </c>
      <c r="AR1811" s="197" t="str">
        <f t="shared" si="1484"/>
        <v/>
      </c>
      <c r="AS1811" s="197" t="str">
        <f t="shared" si="1485"/>
        <v/>
      </c>
      <c r="AT1811" s="197" t="str">
        <f t="shared" si="1486"/>
        <v/>
      </c>
      <c r="AU1811" s="197" t="str">
        <f t="shared" si="1487"/>
        <v/>
      </c>
      <c r="AV1811" s="199">
        <f t="shared" ca="1" si="1479"/>
        <v>2.0486072811237661</v>
      </c>
      <c r="AX1811" s="162">
        <f t="shared" si="1442"/>
        <v>0</v>
      </c>
      <c r="AY1811" s="162">
        <f t="shared" si="1443"/>
        <v>0</v>
      </c>
      <c r="AZ1811" s="162">
        <f t="shared" si="1444"/>
        <v>0</v>
      </c>
      <c r="BA1811" s="162">
        <f t="shared" si="1445"/>
        <v>0</v>
      </c>
      <c r="BB1811" s="162" t="str">
        <f t="shared" si="1446"/>
        <v/>
      </c>
      <c r="BC1811" s="162" t="str">
        <f t="shared" si="1447"/>
        <v/>
      </c>
      <c r="BD1811" s="162" t="str">
        <f t="shared" si="1448"/>
        <v/>
      </c>
      <c r="BE1811" s="162" t="str">
        <f t="shared" si="1449"/>
        <v/>
      </c>
      <c r="BG1811" s="169">
        <f t="shared" si="1476"/>
        <v>44.526136326630372</v>
      </c>
      <c r="BH1811" s="169">
        <f t="shared" ca="1" si="1477"/>
        <v>2.1544013833981546</v>
      </c>
    </row>
    <row r="1812" spans="11:60" x14ac:dyDescent="0.25">
      <c r="K1812" s="199">
        <f t="shared" si="1450"/>
        <v>44.577522519736696</v>
      </c>
      <c r="L1812" s="201">
        <f t="shared" si="1451"/>
        <v>0.37386465609519026</v>
      </c>
      <c r="M1812" s="201">
        <f t="shared" si="1452"/>
        <v>0.37700893909627936</v>
      </c>
      <c r="N1812" s="201">
        <f t="shared" si="1453"/>
        <v>0.39627725892531562</v>
      </c>
      <c r="O1812" s="201">
        <f t="shared" si="1454"/>
        <v>0.37421009075404771</v>
      </c>
      <c r="P1812" s="201" t="str">
        <f t="shared" si="1455"/>
        <v/>
      </c>
      <c r="Q1812" s="201" t="str">
        <f t="shared" si="1456"/>
        <v/>
      </c>
      <c r="R1812" s="201" t="str">
        <f t="shared" si="1457"/>
        <v/>
      </c>
      <c r="S1812" s="201" t="str">
        <f t="shared" si="1458"/>
        <v/>
      </c>
      <c r="T1812" s="199">
        <f t="shared" si="1459"/>
        <v>0</v>
      </c>
      <c r="U1812" s="199">
        <f t="shared" si="1460"/>
        <v>0</v>
      </c>
      <c r="V1812" s="199">
        <f t="shared" si="1461"/>
        <v>0</v>
      </c>
      <c r="W1812" s="199">
        <f t="shared" si="1462"/>
        <v>0</v>
      </c>
      <c r="X1812" s="199" t="str">
        <f t="shared" si="1463"/>
        <v/>
      </c>
      <c r="Y1812" s="199" t="str">
        <f t="shared" si="1464"/>
        <v/>
      </c>
      <c r="Z1812" s="199" t="str">
        <f t="shared" si="1465"/>
        <v/>
      </c>
      <c r="AA1812" s="199" t="str">
        <f t="shared" si="1466"/>
        <v/>
      </c>
      <c r="AB1812" s="201">
        <f t="shared" ca="1" si="1467"/>
        <v>2.0803410100244148</v>
      </c>
      <c r="AD1812" s="162">
        <f t="shared" si="1468"/>
        <v>0</v>
      </c>
      <c r="AE1812" s="162">
        <f t="shared" si="1469"/>
        <v>0</v>
      </c>
      <c r="AF1812" s="162">
        <f t="shared" si="1470"/>
        <v>0</v>
      </c>
      <c r="AG1812" s="162">
        <f t="shared" si="1471"/>
        <v>0</v>
      </c>
      <c r="AH1812" s="162" t="str">
        <f t="shared" si="1472"/>
        <v/>
      </c>
      <c r="AI1812" s="162" t="str">
        <f t="shared" si="1473"/>
        <v/>
      </c>
      <c r="AJ1812" s="162" t="str">
        <f t="shared" si="1474"/>
        <v/>
      </c>
      <c r="AK1812" s="162" t="str">
        <f t="shared" si="1475"/>
        <v/>
      </c>
      <c r="AM1812" s="199">
        <f t="shared" si="1478"/>
        <v>19.449921445404424</v>
      </c>
      <c r="AN1812" s="197">
        <f t="shared" si="1480"/>
        <v>0</v>
      </c>
      <c r="AO1812" s="197">
        <f t="shared" si="1481"/>
        <v>0</v>
      </c>
      <c r="AP1812" s="197">
        <f t="shared" si="1482"/>
        <v>0</v>
      </c>
      <c r="AQ1812" s="197">
        <f t="shared" si="1483"/>
        <v>0</v>
      </c>
      <c r="AR1812" s="197" t="str">
        <f t="shared" si="1484"/>
        <v/>
      </c>
      <c r="AS1812" s="197" t="str">
        <f t="shared" si="1485"/>
        <v/>
      </c>
      <c r="AT1812" s="197" t="str">
        <f t="shared" si="1486"/>
        <v/>
      </c>
      <c r="AU1812" s="197" t="str">
        <f t="shared" si="1487"/>
        <v/>
      </c>
      <c r="AV1812" s="199">
        <f t="shared" ca="1" si="1479"/>
        <v>2.0592863007288651</v>
      </c>
      <c r="AX1812" s="162">
        <f t="shared" si="1442"/>
        <v>0</v>
      </c>
      <c r="AY1812" s="162">
        <f t="shared" si="1443"/>
        <v>0</v>
      </c>
      <c r="AZ1812" s="162">
        <f t="shared" si="1444"/>
        <v>0</v>
      </c>
      <c r="BA1812" s="162">
        <f t="shared" si="1445"/>
        <v>0</v>
      </c>
      <c r="BB1812" s="162" t="str">
        <f t="shared" si="1446"/>
        <v/>
      </c>
      <c r="BC1812" s="162" t="str">
        <f t="shared" si="1447"/>
        <v/>
      </c>
      <c r="BD1812" s="162" t="str">
        <f t="shared" si="1448"/>
        <v/>
      </c>
      <c r="BE1812" s="162" t="str">
        <f t="shared" si="1449"/>
        <v/>
      </c>
      <c r="BG1812" s="169">
        <f t="shared" si="1476"/>
        <v>44.551829423183534</v>
      </c>
      <c r="BH1812" s="169">
        <f t="shared" ca="1" si="1477"/>
        <v>2.0275635399339262</v>
      </c>
    </row>
    <row r="1813" spans="11:60" x14ac:dyDescent="0.25">
      <c r="K1813" s="199">
        <f t="shared" si="1450"/>
        <v>44.603215616289859</v>
      </c>
      <c r="L1813" s="201">
        <f t="shared" si="1451"/>
        <v>0.3740801400468301</v>
      </c>
      <c r="M1813" s="201">
        <f t="shared" si="1452"/>
        <v>0.37722623531477867</v>
      </c>
      <c r="N1813" s="201">
        <f t="shared" si="1453"/>
        <v>0.39650566080365873</v>
      </c>
      <c r="O1813" s="201">
        <f t="shared" si="1454"/>
        <v>0.37442577380347369</v>
      </c>
      <c r="P1813" s="201" t="str">
        <f t="shared" si="1455"/>
        <v/>
      </c>
      <c r="Q1813" s="201" t="str">
        <f t="shared" si="1456"/>
        <v/>
      </c>
      <c r="R1813" s="201" t="str">
        <f t="shared" si="1457"/>
        <v/>
      </c>
      <c r="S1813" s="201" t="str">
        <f t="shared" si="1458"/>
        <v/>
      </c>
      <c r="T1813" s="199">
        <f t="shared" si="1459"/>
        <v>0</v>
      </c>
      <c r="U1813" s="199">
        <f t="shared" si="1460"/>
        <v>0</v>
      </c>
      <c r="V1813" s="199">
        <f t="shared" si="1461"/>
        <v>0</v>
      </c>
      <c r="W1813" s="199">
        <f t="shared" si="1462"/>
        <v>0</v>
      </c>
      <c r="X1813" s="199" t="str">
        <f t="shared" si="1463"/>
        <v/>
      </c>
      <c r="Y1813" s="199" t="str">
        <f t="shared" si="1464"/>
        <v/>
      </c>
      <c r="Z1813" s="199" t="str">
        <f t="shared" si="1465"/>
        <v/>
      </c>
      <c r="AA1813" s="199" t="str">
        <f t="shared" si="1466"/>
        <v/>
      </c>
      <c r="AB1813" s="201">
        <f t="shared" ca="1" si="1467"/>
        <v>2.0484145309608812</v>
      </c>
      <c r="AD1813" s="162">
        <f t="shared" si="1468"/>
        <v>0</v>
      </c>
      <c r="AE1813" s="162">
        <f t="shared" si="1469"/>
        <v>0</v>
      </c>
      <c r="AF1813" s="162">
        <f t="shared" si="1470"/>
        <v>0</v>
      </c>
      <c r="AG1813" s="162">
        <f t="shared" si="1471"/>
        <v>0</v>
      </c>
      <c r="AH1813" s="162" t="str">
        <f t="shared" si="1472"/>
        <v/>
      </c>
      <c r="AI1813" s="162" t="str">
        <f t="shared" si="1473"/>
        <v/>
      </c>
      <c r="AJ1813" s="162" t="str">
        <f t="shared" si="1474"/>
        <v/>
      </c>
      <c r="AK1813" s="162" t="str">
        <f t="shared" si="1475"/>
        <v/>
      </c>
      <c r="AM1813" s="199">
        <f t="shared" si="1478"/>
        <v>19.461138239778936</v>
      </c>
      <c r="AN1813" s="197">
        <f t="shared" si="1480"/>
        <v>0</v>
      </c>
      <c r="AO1813" s="197">
        <f t="shared" si="1481"/>
        <v>0</v>
      </c>
      <c r="AP1813" s="197">
        <f t="shared" si="1482"/>
        <v>0</v>
      </c>
      <c r="AQ1813" s="197">
        <f t="shared" si="1483"/>
        <v>0</v>
      </c>
      <c r="AR1813" s="197" t="str">
        <f t="shared" si="1484"/>
        <v/>
      </c>
      <c r="AS1813" s="197" t="str">
        <f t="shared" si="1485"/>
        <v/>
      </c>
      <c r="AT1813" s="197" t="str">
        <f t="shared" si="1486"/>
        <v/>
      </c>
      <c r="AU1813" s="197" t="str">
        <f t="shared" si="1487"/>
        <v/>
      </c>
      <c r="AV1813" s="199">
        <f t="shared" ca="1" si="1479"/>
        <v>2.1128512938035926</v>
      </c>
      <c r="AX1813" s="162">
        <f t="shared" si="1442"/>
        <v>0</v>
      </c>
      <c r="AY1813" s="162">
        <f t="shared" si="1443"/>
        <v>0</v>
      </c>
      <c r="AZ1813" s="162">
        <f t="shared" si="1444"/>
        <v>0</v>
      </c>
      <c r="BA1813" s="162">
        <f t="shared" si="1445"/>
        <v>0</v>
      </c>
      <c r="BB1813" s="162" t="str">
        <f t="shared" si="1446"/>
        <v/>
      </c>
      <c r="BC1813" s="162" t="str">
        <f t="shared" si="1447"/>
        <v/>
      </c>
      <c r="BD1813" s="162" t="str">
        <f t="shared" si="1448"/>
        <v/>
      </c>
      <c r="BE1813" s="162" t="str">
        <f t="shared" si="1449"/>
        <v/>
      </c>
      <c r="BG1813" s="169">
        <f t="shared" si="1476"/>
        <v>44.577522519736696</v>
      </c>
      <c r="BH1813" s="169">
        <f t="shared" ca="1" si="1477"/>
        <v>2.0803410100244148</v>
      </c>
    </row>
    <row r="1814" spans="11:60" x14ac:dyDescent="0.25">
      <c r="K1814" s="199">
        <f t="shared" si="1450"/>
        <v>44.628908712843021</v>
      </c>
      <c r="L1814" s="201">
        <f t="shared" si="1451"/>
        <v>0.37429562399847</v>
      </c>
      <c r="M1814" s="201">
        <f t="shared" si="1452"/>
        <v>0.37744353153327798</v>
      </c>
      <c r="N1814" s="201">
        <f t="shared" si="1453"/>
        <v>0.39673406268200184</v>
      </c>
      <c r="O1814" s="201">
        <f t="shared" si="1454"/>
        <v>0.37464145685289968</v>
      </c>
      <c r="P1814" s="201" t="str">
        <f t="shared" si="1455"/>
        <v/>
      </c>
      <c r="Q1814" s="201" t="str">
        <f t="shared" si="1456"/>
        <v/>
      </c>
      <c r="R1814" s="201" t="str">
        <f t="shared" si="1457"/>
        <v/>
      </c>
      <c r="S1814" s="201" t="str">
        <f t="shared" si="1458"/>
        <v/>
      </c>
      <c r="T1814" s="199">
        <f t="shared" si="1459"/>
        <v>0</v>
      </c>
      <c r="U1814" s="199">
        <f t="shared" si="1460"/>
        <v>0</v>
      </c>
      <c r="V1814" s="199">
        <f t="shared" si="1461"/>
        <v>0</v>
      </c>
      <c r="W1814" s="199">
        <f t="shared" si="1462"/>
        <v>0</v>
      </c>
      <c r="X1814" s="199" t="str">
        <f t="shared" si="1463"/>
        <v/>
      </c>
      <c r="Y1814" s="199" t="str">
        <f t="shared" si="1464"/>
        <v/>
      </c>
      <c r="Z1814" s="199" t="str">
        <f t="shared" si="1465"/>
        <v/>
      </c>
      <c r="AA1814" s="199" t="str">
        <f t="shared" si="1466"/>
        <v/>
      </c>
      <c r="AB1814" s="201">
        <f t="shared" ca="1" si="1467"/>
        <v>2.0016938481255417</v>
      </c>
      <c r="AD1814" s="162">
        <f t="shared" si="1468"/>
        <v>0</v>
      </c>
      <c r="AE1814" s="162">
        <f t="shared" si="1469"/>
        <v>0</v>
      </c>
      <c r="AF1814" s="162">
        <f t="shared" si="1470"/>
        <v>0</v>
      </c>
      <c r="AG1814" s="162">
        <f t="shared" si="1471"/>
        <v>0</v>
      </c>
      <c r="AH1814" s="162" t="str">
        <f t="shared" si="1472"/>
        <v/>
      </c>
      <c r="AI1814" s="162" t="str">
        <f t="shared" si="1473"/>
        <v/>
      </c>
      <c r="AJ1814" s="162" t="str">
        <f t="shared" si="1474"/>
        <v/>
      </c>
      <c r="AK1814" s="162" t="str">
        <f t="shared" si="1475"/>
        <v/>
      </c>
      <c r="AM1814" s="199">
        <f t="shared" si="1478"/>
        <v>19.472355034153448</v>
      </c>
      <c r="AN1814" s="197">
        <f t="shared" si="1480"/>
        <v>0</v>
      </c>
      <c r="AO1814" s="197">
        <f t="shared" si="1481"/>
        <v>0</v>
      </c>
      <c r="AP1814" s="197">
        <f t="shared" si="1482"/>
        <v>0</v>
      </c>
      <c r="AQ1814" s="197">
        <f t="shared" si="1483"/>
        <v>0</v>
      </c>
      <c r="AR1814" s="197" t="str">
        <f t="shared" si="1484"/>
        <v/>
      </c>
      <c r="AS1814" s="197" t="str">
        <f t="shared" si="1485"/>
        <v/>
      </c>
      <c r="AT1814" s="197" t="str">
        <f t="shared" si="1486"/>
        <v/>
      </c>
      <c r="AU1814" s="197" t="str">
        <f t="shared" si="1487"/>
        <v/>
      </c>
      <c r="AV1814" s="199">
        <f t="shared" ca="1" si="1479"/>
        <v>2.0635999878143894</v>
      </c>
      <c r="AX1814" s="162">
        <f t="shared" si="1442"/>
        <v>0</v>
      </c>
      <c r="AY1814" s="162">
        <f t="shared" si="1443"/>
        <v>0</v>
      </c>
      <c r="AZ1814" s="162">
        <f t="shared" si="1444"/>
        <v>0</v>
      </c>
      <c r="BA1814" s="162">
        <f t="shared" si="1445"/>
        <v>0</v>
      </c>
      <c r="BB1814" s="162" t="str">
        <f t="shared" si="1446"/>
        <v/>
      </c>
      <c r="BC1814" s="162" t="str">
        <f t="shared" si="1447"/>
        <v/>
      </c>
      <c r="BD1814" s="162" t="str">
        <f t="shared" si="1448"/>
        <v/>
      </c>
      <c r="BE1814" s="162" t="str">
        <f t="shared" si="1449"/>
        <v/>
      </c>
      <c r="BG1814" s="169">
        <f t="shared" si="1476"/>
        <v>44.603215616289859</v>
      </c>
      <c r="BH1814" s="169">
        <f t="shared" ca="1" si="1477"/>
        <v>2.0484145309608812</v>
      </c>
    </row>
    <row r="1815" spans="11:60" x14ac:dyDescent="0.25">
      <c r="K1815" s="199">
        <f t="shared" si="1450"/>
        <v>44.654601809396183</v>
      </c>
      <c r="L1815" s="201">
        <f t="shared" si="1451"/>
        <v>0.37451110795010983</v>
      </c>
      <c r="M1815" s="201">
        <f t="shared" si="1452"/>
        <v>0.37766082775177723</v>
      </c>
      <c r="N1815" s="201">
        <f t="shared" si="1453"/>
        <v>0.39696246456034495</v>
      </c>
      <c r="O1815" s="201">
        <f t="shared" si="1454"/>
        <v>0.37485713990232561</v>
      </c>
      <c r="P1815" s="201" t="str">
        <f t="shared" si="1455"/>
        <v/>
      </c>
      <c r="Q1815" s="201" t="str">
        <f t="shared" si="1456"/>
        <v/>
      </c>
      <c r="R1815" s="201" t="str">
        <f t="shared" si="1457"/>
        <v/>
      </c>
      <c r="S1815" s="201" t="str">
        <f t="shared" si="1458"/>
        <v/>
      </c>
      <c r="T1815" s="199">
        <f t="shared" si="1459"/>
        <v>0</v>
      </c>
      <c r="U1815" s="199">
        <f t="shared" si="1460"/>
        <v>0</v>
      </c>
      <c r="V1815" s="199">
        <f t="shared" si="1461"/>
        <v>0</v>
      </c>
      <c r="W1815" s="199">
        <f t="shared" si="1462"/>
        <v>0</v>
      </c>
      <c r="X1815" s="199" t="str">
        <f t="shared" si="1463"/>
        <v/>
      </c>
      <c r="Y1815" s="199" t="str">
        <f t="shared" si="1464"/>
        <v/>
      </c>
      <c r="Z1815" s="199" t="str">
        <f t="shared" si="1465"/>
        <v/>
      </c>
      <c r="AA1815" s="199" t="str">
        <f t="shared" si="1466"/>
        <v/>
      </c>
      <c r="AB1815" s="201">
        <f t="shared" ca="1" si="1467"/>
        <v>2.0564479089335621</v>
      </c>
      <c r="AD1815" s="162">
        <f t="shared" si="1468"/>
        <v>0</v>
      </c>
      <c r="AE1815" s="162">
        <f t="shared" si="1469"/>
        <v>0</v>
      </c>
      <c r="AF1815" s="162">
        <f t="shared" si="1470"/>
        <v>0</v>
      </c>
      <c r="AG1815" s="162">
        <f t="shared" si="1471"/>
        <v>0</v>
      </c>
      <c r="AH1815" s="162" t="str">
        <f t="shared" si="1472"/>
        <v/>
      </c>
      <c r="AI1815" s="162" t="str">
        <f t="shared" si="1473"/>
        <v/>
      </c>
      <c r="AJ1815" s="162" t="str">
        <f t="shared" si="1474"/>
        <v/>
      </c>
      <c r="AK1815" s="162" t="str">
        <f t="shared" si="1475"/>
        <v/>
      </c>
      <c r="AM1815" s="199">
        <f t="shared" si="1478"/>
        <v>19.48357182852796</v>
      </c>
      <c r="AN1815" s="197">
        <f t="shared" si="1480"/>
        <v>0</v>
      </c>
      <c r="AO1815" s="197">
        <f t="shared" si="1481"/>
        <v>0</v>
      </c>
      <c r="AP1815" s="197">
        <f t="shared" si="1482"/>
        <v>0</v>
      </c>
      <c r="AQ1815" s="197">
        <f t="shared" si="1483"/>
        <v>0</v>
      </c>
      <c r="AR1815" s="197" t="str">
        <f t="shared" si="1484"/>
        <v/>
      </c>
      <c r="AS1815" s="197" t="str">
        <f t="shared" si="1485"/>
        <v/>
      </c>
      <c r="AT1815" s="197" t="str">
        <f t="shared" si="1486"/>
        <v/>
      </c>
      <c r="AU1815" s="197" t="str">
        <f t="shared" si="1487"/>
        <v/>
      </c>
      <c r="AV1815" s="199">
        <f t="shared" ca="1" si="1479"/>
        <v>2.1212116922575586</v>
      </c>
      <c r="AX1815" s="162">
        <f t="shared" si="1442"/>
        <v>0</v>
      </c>
      <c r="AY1815" s="162">
        <f t="shared" si="1443"/>
        <v>0</v>
      </c>
      <c r="AZ1815" s="162">
        <f t="shared" si="1444"/>
        <v>0</v>
      </c>
      <c r="BA1815" s="162">
        <f t="shared" si="1445"/>
        <v>0</v>
      </c>
      <c r="BB1815" s="162" t="str">
        <f t="shared" si="1446"/>
        <v/>
      </c>
      <c r="BC1815" s="162" t="str">
        <f t="shared" si="1447"/>
        <v/>
      </c>
      <c r="BD1815" s="162" t="str">
        <f t="shared" si="1448"/>
        <v/>
      </c>
      <c r="BE1815" s="162" t="str">
        <f t="shared" si="1449"/>
        <v/>
      </c>
      <c r="BG1815" s="169">
        <f t="shared" si="1476"/>
        <v>44.628908712843021</v>
      </c>
      <c r="BH1815" s="169">
        <f t="shared" ca="1" si="1477"/>
        <v>2.0016938481255417</v>
      </c>
    </row>
    <row r="1816" spans="11:60" x14ac:dyDescent="0.25">
      <c r="K1816" s="199">
        <f t="shared" si="1450"/>
        <v>44.680294905949346</v>
      </c>
      <c r="L1816" s="201">
        <f t="shared" si="1451"/>
        <v>0.37472659190174973</v>
      </c>
      <c r="M1816" s="201">
        <f t="shared" si="1452"/>
        <v>0.37787812397027654</v>
      </c>
      <c r="N1816" s="201">
        <f t="shared" si="1453"/>
        <v>0.39719086643868812</v>
      </c>
      <c r="O1816" s="201">
        <f t="shared" si="1454"/>
        <v>0.37507282295175159</v>
      </c>
      <c r="P1816" s="201" t="str">
        <f t="shared" si="1455"/>
        <v/>
      </c>
      <c r="Q1816" s="201" t="str">
        <f t="shared" si="1456"/>
        <v/>
      </c>
      <c r="R1816" s="201" t="str">
        <f t="shared" si="1457"/>
        <v/>
      </c>
      <c r="S1816" s="201" t="str">
        <f t="shared" si="1458"/>
        <v/>
      </c>
      <c r="T1816" s="199">
        <f t="shared" si="1459"/>
        <v>0</v>
      </c>
      <c r="U1816" s="199">
        <f t="shared" si="1460"/>
        <v>0</v>
      </c>
      <c r="V1816" s="199">
        <f t="shared" si="1461"/>
        <v>0</v>
      </c>
      <c r="W1816" s="199">
        <f t="shared" si="1462"/>
        <v>0</v>
      </c>
      <c r="X1816" s="199" t="str">
        <f t="shared" si="1463"/>
        <v/>
      </c>
      <c r="Y1816" s="199" t="str">
        <f t="shared" si="1464"/>
        <v/>
      </c>
      <c r="Z1816" s="199" t="str">
        <f t="shared" si="1465"/>
        <v/>
      </c>
      <c r="AA1816" s="199" t="str">
        <f t="shared" si="1466"/>
        <v/>
      </c>
      <c r="AB1816" s="201">
        <f t="shared" ca="1" si="1467"/>
        <v>2.0956249689454616</v>
      </c>
      <c r="AD1816" s="162">
        <f t="shared" si="1468"/>
        <v>0</v>
      </c>
      <c r="AE1816" s="162">
        <f t="shared" si="1469"/>
        <v>0</v>
      </c>
      <c r="AF1816" s="162">
        <f t="shared" si="1470"/>
        <v>0</v>
      </c>
      <c r="AG1816" s="162">
        <f t="shared" si="1471"/>
        <v>0</v>
      </c>
      <c r="AH1816" s="162" t="str">
        <f t="shared" si="1472"/>
        <v/>
      </c>
      <c r="AI1816" s="162" t="str">
        <f t="shared" si="1473"/>
        <v/>
      </c>
      <c r="AJ1816" s="162" t="str">
        <f t="shared" si="1474"/>
        <v/>
      </c>
      <c r="AK1816" s="162" t="str">
        <f t="shared" si="1475"/>
        <v/>
      </c>
      <c r="AM1816" s="199">
        <f t="shared" si="1478"/>
        <v>19.494788622902472</v>
      </c>
      <c r="AN1816" s="197">
        <f t="shared" si="1480"/>
        <v>0</v>
      </c>
      <c r="AO1816" s="197">
        <f t="shared" si="1481"/>
        <v>0</v>
      </c>
      <c r="AP1816" s="197">
        <f t="shared" si="1482"/>
        <v>0</v>
      </c>
      <c r="AQ1816" s="197">
        <f t="shared" si="1483"/>
        <v>0</v>
      </c>
      <c r="AR1816" s="197" t="str">
        <f t="shared" si="1484"/>
        <v/>
      </c>
      <c r="AS1816" s="197" t="str">
        <f t="shared" si="1485"/>
        <v/>
      </c>
      <c r="AT1816" s="197" t="str">
        <f t="shared" si="1486"/>
        <v/>
      </c>
      <c r="AU1816" s="197" t="str">
        <f t="shared" si="1487"/>
        <v/>
      </c>
      <c r="AV1816" s="199">
        <f t="shared" ca="1" si="1479"/>
        <v>2.2104116200098978</v>
      </c>
      <c r="AX1816" s="162">
        <f t="shared" si="1442"/>
        <v>0</v>
      </c>
      <c r="AY1816" s="162">
        <f t="shared" si="1443"/>
        <v>0</v>
      </c>
      <c r="AZ1816" s="162">
        <f t="shared" si="1444"/>
        <v>0</v>
      </c>
      <c r="BA1816" s="162">
        <f t="shared" si="1445"/>
        <v>0</v>
      </c>
      <c r="BB1816" s="162" t="str">
        <f t="shared" si="1446"/>
        <v/>
      </c>
      <c r="BC1816" s="162" t="str">
        <f t="shared" si="1447"/>
        <v/>
      </c>
      <c r="BD1816" s="162" t="str">
        <f t="shared" si="1448"/>
        <v/>
      </c>
      <c r="BE1816" s="162" t="str">
        <f t="shared" si="1449"/>
        <v/>
      </c>
      <c r="BG1816" s="169">
        <f t="shared" si="1476"/>
        <v>44.654601809396183</v>
      </c>
      <c r="BH1816" s="169">
        <f t="shared" ca="1" si="1477"/>
        <v>2.0564479089335621</v>
      </c>
    </row>
    <row r="1817" spans="11:60" x14ac:dyDescent="0.25">
      <c r="K1817" s="199">
        <f t="shared" si="1450"/>
        <v>44.705988002502508</v>
      </c>
      <c r="L1817" s="201">
        <f t="shared" si="1451"/>
        <v>0.37494207585338962</v>
      </c>
      <c r="M1817" s="201">
        <f t="shared" si="1452"/>
        <v>0.37809542018877584</v>
      </c>
      <c r="N1817" s="201">
        <f t="shared" si="1453"/>
        <v>0.39741926831703123</v>
      </c>
      <c r="O1817" s="201">
        <f t="shared" si="1454"/>
        <v>0.37528850600117758</v>
      </c>
      <c r="P1817" s="201" t="str">
        <f t="shared" si="1455"/>
        <v/>
      </c>
      <c r="Q1817" s="201" t="str">
        <f t="shared" si="1456"/>
        <v/>
      </c>
      <c r="R1817" s="201" t="str">
        <f t="shared" si="1457"/>
        <v/>
      </c>
      <c r="S1817" s="201" t="str">
        <f t="shared" si="1458"/>
        <v/>
      </c>
      <c r="T1817" s="199">
        <f t="shared" si="1459"/>
        <v>0</v>
      </c>
      <c r="U1817" s="199">
        <f t="shared" si="1460"/>
        <v>0</v>
      </c>
      <c r="V1817" s="199">
        <f t="shared" si="1461"/>
        <v>0</v>
      </c>
      <c r="W1817" s="199">
        <f t="shared" si="1462"/>
        <v>0</v>
      </c>
      <c r="X1817" s="199" t="str">
        <f t="shared" si="1463"/>
        <v/>
      </c>
      <c r="Y1817" s="199" t="str">
        <f t="shared" si="1464"/>
        <v/>
      </c>
      <c r="Z1817" s="199" t="str">
        <f t="shared" si="1465"/>
        <v/>
      </c>
      <c r="AA1817" s="199" t="str">
        <f t="shared" si="1466"/>
        <v/>
      </c>
      <c r="AB1817" s="201">
        <f t="shared" ca="1" si="1467"/>
        <v>2.1116773827479043</v>
      </c>
      <c r="AD1817" s="162">
        <f t="shared" si="1468"/>
        <v>0</v>
      </c>
      <c r="AE1817" s="162">
        <f t="shared" si="1469"/>
        <v>0</v>
      </c>
      <c r="AF1817" s="162">
        <f t="shared" si="1470"/>
        <v>0</v>
      </c>
      <c r="AG1817" s="162">
        <f t="shared" si="1471"/>
        <v>0</v>
      </c>
      <c r="AH1817" s="162" t="str">
        <f t="shared" si="1472"/>
        <v/>
      </c>
      <c r="AI1817" s="162" t="str">
        <f t="shared" si="1473"/>
        <v/>
      </c>
      <c r="AJ1817" s="162" t="str">
        <f t="shared" si="1474"/>
        <v/>
      </c>
      <c r="AK1817" s="162" t="str">
        <f t="shared" si="1475"/>
        <v/>
      </c>
      <c r="AM1817" s="199">
        <f t="shared" si="1478"/>
        <v>19.506005417276985</v>
      </c>
      <c r="AN1817" s="197">
        <f t="shared" si="1480"/>
        <v>0</v>
      </c>
      <c r="AO1817" s="197">
        <f t="shared" si="1481"/>
        <v>0</v>
      </c>
      <c r="AP1817" s="197">
        <f t="shared" si="1482"/>
        <v>0</v>
      </c>
      <c r="AQ1817" s="197">
        <f t="shared" si="1483"/>
        <v>0</v>
      </c>
      <c r="AR1817" s="197" t="str">
        <f t="shared" si="1484"/>
        <v/>
      </c>
      <c r="AS1817" s="197" t="str">
        <f t="shared" si="1485"/>
        <v/>
      </c>
      <c r="AT1817" s="197" t="str">
        <f t="shared" si="1486"/>
        <v/>
      </c>
      <c r="AU1817" s="197" t="str">
        <f t="shared" si="1487"/>
        <v/>
      </c>
      <c r="AV1817" s="199">
        <f t="shared" ca="1" si="1479"/>
        <v>2.1655285095240995</v>
      </c>
      <c r="AX1817" s="162">
        <f t="shared" si="1442"/>
        <v>0</v>
      </c>
      <c r="AY1817" s="162">
        <f t="shared" si="1443"/>
        <v>0</v>
      </c>
      <c r="AZ1817" s="162">
        <f t="shared" si="1444"/>
        <v>0</v>
      </c>
      <c r="BA1817" s="162">
        <f t="shared" si="1445"/>
        <v>0</v>
      </c>
      <c r="BB1817" s="162" t="str">
        <f t="shared" si="1446"/>
        <v/>
      </c>
      <c r="BC1817" s="162" t="str">
        <f t="shared" si="1447"/>
        <v/>
      </c>
      <c r="BD1817" s="162" t="str">
        <f t="shared" si="1448"/>
        <v/>
      </c>
      <c r="BE1817" s="162" t="str">
        <f t="shared" si="1449"/>
        <v/>
      </c>
      <c r="BG1817" s="169">
        <f t="shared" si="1476"/>
        <v>44.680294905949346</v>
      </c>
      <c r="BH1817" s="169">
        <f t="shared" ca="1" si="1477"/>
        <v>2.0956249689454616</v>
      </c>
    </row>
    <row r="1818" spans="11:60" x14ac:dyDescent="0.25">
      <c r="K1818" s="199">
        <f t="shared" si="1450"/>
        <v>44.73168109905567</v>
      </c>
      <c r="L1818" s="201">
        <f t="shared" si="1451"/>
        <v>0.37515755980502952</v>
      </c>
      <c r="M1818" s="201">
        <f t="shared" si="1452"/>
        <v>0.37831271640727515</v>
      </c>
      <c r="N1818" s="201">
        <f t="shared" si="1453"/>
        <v>0.39764767019537439</v>
      </c>
      <c r="O1818" s="201">
        <f t="shared" si="1454"/>
        <v>0.37550418905060351</v>
      </c>
      <c r="P1818" s="201" t="str">
        <f t="shared" si="1455"/>
        <v/>
      </c>
      <c r="Q1818" s="201" t="str">
        <f t="shared" si="1456"/>
        <v/>
      </c>
      <c r="R1818" s="201" t="str">
        <f t="shared" si="1457"/>
        <v/>
      </c>
      <c r="S1818" s="201" t="str">
        <f t="shared" si="1458"/>
        <v/>
      </c>
      <c r="T1818" s="199">
        <f t="shared" si="1459"/>
        <v>0</v>
      </c>
      <c r="U1818" s="199">
        <f t="shared" si="1460"/>
        <v>0</v>
      </c>
      <c r="V1818" s="199">
        <f t="shared" si="1461"/>
        <v>0</v>
      </c>
      <c r="W1818" s="199">
        <f t="shared" si="1462"/>
        <v>0</v>
      </c>
      <c r="X1818" s="199" t="str">
        <f t="shared" si="1463"/>
        <v/>
      </c>
      <c r="Y1818" s="199" t="str">
        <f t="shared" si="1464"/>
        <v/>
      </c>
      <c r="Z1818" s="199" t="str">
        <f t="shared" si="1465"/>
        <v/>
      </c>
      <c r="AA1818" s="199" t="str">
        <f t="shared" si="1466"/>
        <v/>
      </c>
      <c r="AB1818" s="201">
        <f t="shared" ca="1" si="1467"/>
        <v>2.0936930310822857</v>
      </c>
      <c r="AD1818" s="162">
        <f t="shared" si="1468"/>
        <v>0</v>
      </c>
      <c r="AE1818" s="162">
        <f t="shared" si="1469"/>
        <v>0</v>
      </c>
      <c r="AF1818" s="162">
        <f t="shared" si="1470"/>
        <v>0</v>
      </c>
      <c r="AG1818" s="162">
        <f t="shared" si="1471"/>
        <v>0</v>
      </c>
      <c r="AH1818" s="162" t="str">
        <f t="shared" si="1472"/>
        <v/>
      </c>
      <c r="AI1818" s="162" t="str">
        <f t="shared" si="1473"/>
        <v/>
      </c>
      <c r="AJ1818" s="162" t="str">
        <f t="shared" si="1474"/>
        <v/>
      </c>
      <c r="AK1818" s="162" t="str">
        <f t="shared" si="1475"/>
        <v/>
      </c>
      <c r="AM1818" s="199">
        <f t="shared" si="1478"/>
        <v>19.517222211651497</v>
      </c>
      <c r="AN1818" s="197">
        <f t="shared" si="1480"/>
        <v>0</v>
      </c>
      <c r="AO1818" s="197">
        <f t="shared" si="1481"/>
        <v>0</v>
      </c>
      <c r="AP1818" s="197">
        <f t="shared" si="1482"/>
        <v>0</v>
      </c>
      <c r="AQ1818" s="197">
        <f t="shared" si="1483"/>
        <v>0</v>
      </c>
      <c r="AR1818" s="197" t="str">
        <f t="shared" si="1484"/>
        <v/>
      </c>
      <c r="AS1818" s="197" t="str">
        <f t="shared" si="1485"/>
        <v/>
      </c>
      <c r="AT1818" s="197" t="str">
        <f t="shared" si="1486"/>
        <v/>
      </c>
      <c r="AU1818" s="197" t="str">
        <f t="shared" si="1487"/>
        <v/>
      </c>
      <c r="AV1818" s="199">
        <f t="shared" ca="1" si="1479"/>
        <v>2.0957545054386006</v>
      </c>
      <c r="AX1818" s="162">
        <f t="shared" si="1442"/>
        <v>0</v>
      </c>
      <c r="AY1818" s="162">
        <f t="shared" si="1443"/>
        <v>0</v>
      </c>
      <c r="AZ1818" s="162">
        <f t="shared" si="1444"/>
        <v>0</v>
      </c>
      <c r="BA1818" s="162">
        <f t="shared" si="1445"/>
        <v>0</v>
      </c>
      <c r="BB1818" s="162" t="str">
        <f t="shared" si="1446"/>
        <v/>
      </c>
      <c r="BC1818" s="162" t="str">
        <f t="shared" si="1447"/>
        <v/>
      </c>
      <c r="BD1818" s="162" t="str">
        <f t="shared" si="1448"/>
        <v/>
      </c>
      <c r="BE1818" s="162" t="str">
        <f t="shared" si="1449"/>
        <v/>
      </c>
      <c r="BG1818" s="169">
        <f t="shared" si="1476"/>
        <v>44.705988002502508</v>
      </c>
      <c r="BH1818" s="169">
        <f t="shared" ca="1" si="1477"/>
        <v>2.1116773827479043</v>
      </c>
    </row>
    <row r="1819" spans="11:60" x14ac:dyDescent="0.25">
      <c r="K1819" s="199">
        <f t="shared" si="1450"/>
        <v>44.757374195608833</v>
      </c>
      <c r="L1819" s="201">
        <f t="shared" si="1451"/>
        <v>0.37537304375666936</v>
      </c>
      <c r="M1819" s="201">
        <f t="shared" si="1452"/>
        <v>0.37853001262577446</v>
      </c>
      <c r="N1819" s="201">
        <f t="shared" si="1453"/>
        <v>0.39787607207371745</v>
      </c>
      <c r="O1819" s="201">
        <f t="shared" si="1454"/>
        <v>0.37571987210002949</v>
      </c>
      <c r="P1819" s="201" t="str">
        <f t="shared" si="1455"/>
        <v/>
      </c>
      <c r="Q1819" s="201" t="str">
        <f t="shared" si="1456"/>
        <v/>
      </c>
      <c r="R1819" s="201" t="str">
        <f t="shared" si="1457"/>
        <v/>
      </c>
      <c r="S1819" s="201" t="str">
        <f t="shared" si="1458"/>
        <v/>
      </c>
      <c r="T1819" s="199">
        <f t="shared" si="1459"/>
        <v>0</v>
      </c>
      <c r="U1819" s="199">
        <f t="shared" si="1460"/>
        <v>0</v>
      </c>
      <c r="V1819" s="199">
        <f t="shared" si="1461"/>
        <v>0</v>
      </c>
      <c r="W1819" s="199">
        <f t="shared" si="1462"/>
        <v>0</v>
      </c>
      <c r="X1819" s="199" t="str">
        <f t="shared" si="1463"/>
        <v/>
      </c>
      <c r="Y1819" s="199" t="str">
        <f t="shared" si="1464"/>
        <v/>
      </c>
      <c r="Z1819" s="199" t="str">
        <f t="shared" si="1465"/>
        <v/>
      </c>
      <c r="AA1819" s="199" t="str">
        <f t="shared" si="1466"/>
        <v/>
      </c>
      <c r="AB1819" s="201">
        <f t="shared" ca="1" si="1467"/>
        <v>2.0899586639590746</v>
      </c>
      <c r="AD1819" s="162">
        <f t="shared" si="1468"/>
        <v>0</v>
      </c>
      <c r="AE1819" s="162">
        <f t="shared" si="1469"/>
        <v>0</v>
      </c>
      <c r="AF1819" s="162">
        <f t="shared" si="1470"/>
        <v>0</v>
      </c>
      <c r="AG1819" s="162">
        <f t="shared" si="1471"/>
        <v>0</v>
      </c>
      <c r="AH1819" s="162" t="str">
        <f t="shared" si="1472"/>
        <v/>
      </c>
      <c r="AI1819" s="162" t="str">
        <f t="shared" si="1473"/>
        <v/>
      </c>
      <c r="AJ1819" s="162" t="str">
        <f t="shared" si="1474"/>
        <v/>
      </c>
      <c r="AK1819" s="162" t="str">
        <f t="shared" si="1475"/>
        <v/>
      </c>
      <c r="AM1819" s="199">
        <f t="shared" si="1478"/>
        <v>19.528439006026009</v>
      </c>
      <c r="AN1819" s="197">
        <f t="shared" si="1480"/>
        <v>0</v>
      </c>
      <c r="AO1819" s="197">
        <f t="shared" si="1481"/>
        <v>0</v>
      </c>
      <c r="AP1819" s="197">
        <f t="shared" si="1482"/>
        <v>0</v>
      </c>
      <c r="AQ1819" s="197">
        <f t="shared" si="1483"/>
        <v>0</v>
      </c>
      <c r="AR1819" s="197" t="str">
        <f t="shared" si="1484"/>
        <v/>
      </c>
      <c r="AS1819" s="197" t="str">
        <f t="shared" si="1485"/>
        <v/>
      </c>
      <c r="AT1819" s="197" t="str">
        <f t="shared" si="1486"/>
        <v/>
      </c>
      <c r="AU1819" s="197" t="str">
        <f t="shared" si="1487"/>
        <v/>
      </c>
      <c r="AV1819" s="199">
        <f t="shared" ca="1" si="1479"/>
        <v>2.1507769600893298</v>
      </c>
      <c r="AX1819" s="162">
        <f t="shared" si="1442"/>
        <v>0</v>
      </c>
      <c r="AY1819" s="162">
        <f t="shared" si="1443"/>
        <v>0</v>
      </c>
      <c r="AZ1819" s="162">
        <f t="shared" si="1444"/>
        <v>0</v>
      </c>
      <c r="BA1819" s="162">
        <f t="shared" si="1445"/>
        <v>0</v>
      </c>
      <c r="BB1819" s="162" t="str">
        <f t="shared" si="1446"/>
        <v/>
      </c>
      <c r="BC1819" s="162" t="str">
        <f t="shared" si="1447"/>
        <v/>
      </c>
      <c r="BD1819" s="162" t="str">
        <f t="shared" si="1448"/>
        <v/>
      </c>
      <c r="BE1819" s="162" t="str">
        <f t="shared" si="1449"/>
        <v/>
      </c>
      <c r="BG1819" s="169">
        <f t="shared" si="1476"/>
        <v>44.73168109905567</v>
      </c>
      <c r="BH1819" s="169">
        <f t="shared" ca="1" si="1477"/>
        <v>2.0936930310822857</v>
      </c>
    </row>
    <row r="1820" spans="11:60" x14ac:dyDescent="0.25">
      <c r="K1820" s="199">
        <f t="shared" si="1450"/>
        <v>44.783067292161995</v>
      </c>
      <c r="L1820" s="201">
        <f t="shared" si="1451"/>
        <v>0.37558852770830925</v>
      </c>
      <c r="M1820" s="201">
        <f t="shared" si="1452"/>
        <v>0.37874730884427377</v>
      </c>
      <c r="N1820" s="201">
        <f t="shared" si="1453"/>
        <v>0.39810447395206061</v>
      </c>
      <c r="O1820" s="201">
        <f t="shared" si="1454"/>
        <v>0.37593555514945542</v>
      </c>
      <c r="P1820" s="201" t="str">
        <f t="shared" si="1455"/>
        <v/>
      </c>
      <c r="Q1820" s="201" t="str">
        <f t="shared" si="1456"/>
        <v/>
      </c>
      <c r="R1820" s="201" t="str">
        <f t="shared" si="1457"/>
        <v/>
      </c>
      <c r="S1820" s="201" t="str">
        <f t="shared" si="1458"/>
        <v/>
      </c>
      <c r="T1820" s="199">
        <f t="shared" si="1459"/>
        <v>0</v>
      </c>
      <c r="U1820" s="199">
        <f t="shared" si="1460"/>
        <v>0</v>
      </c>
      <c r="V1820" s="199">
        <f t="shared" si="1461"/>
        <v>0</v>
      </c>
      <c r="W1820" s="199">
        <f t="shared" si="1462"/>
        <v>0</v>
      </c>
      <c r="X1820" s="199" t="str">
        <f t="shared" si="1463"/>
        <v/>
      </c>
      <c r="Y1820" s="199" t="str">
        <f t="shared" si="1464"/>
        <v/>
      </c>
      <c r="Z1820" s="199" t="str">
        <f t="shared" si="1465"/>
        <v/>
      </c>
      <c r="AA1820" s="199" t="str">
        <f t="shared" si="1466"/>
        <v/>
      </c>
      <c r="AB1820" s="201">
        <f t="shared" ca="1" si="1467"/>
        <v>2.1395869602676467</v>
      </c>
      <c r="AD1820" s="162">
        <f t="shared" si="1468"/>
        <v>0</v>
      </c>
      <c r="AE1820" s="162">
        <f t="shared" si="1469"/>
        <v>0</v>
      </c>
      <c r="AF1820" s="162">
        <f t="shared" si="1470"/>
        <v>0</v>
      </c>
      <c r="AG1820" s="162">
        <f t="shared" si="1471"/>
        <v>0</v>
      </c>
      <c r="AH1820" s="162" t="str">
        <f t="shared" si="1472"/>
        <v/>
      </c>
      <c r="AI1820" s="162" t="str">
        <f t="shared" si="1473"/>
        <v/>
      </c>
      <c r="AJ1820" s="162" t="str">
        <f t="shared" si="1474"/>
        <v/>
      </c>
      <c r="AK1820" s="162" t="str">
        <f t="shared" si="1475"/>
        <v/>
      </c>
      <c r="AM1820" s="199">
        <f t="shared" si="1478"/>
        <v>19.539655800400521</v>
      </c>
      <c r="AN1820" s="197">
        <f t="shared" si="1480"/>
        <v>0</v>
      </c>
      <c r="AO1820" s="197">
        <f t="shared" si="1481"/>
        <v>0</v>
      </c>
      <c r="AP1820" s="197">
        <f t="shared" si="1482"/>
        <v>0</v>
      </c>
      <c r="AQ1820" s="197">
        <f t="shared" si="1483"/>
        <v>0</v>
      </c>
      <c r="AR1820" s="197" t="str">
        <f t="shared" si="1484"/>
        <v/>
      </c>
      <c r="AS1820" s="197" t="str">
        <f t="shared" si="1485"/>
        <v/>
      </c>
      <c r="AT1820" s="197" t="str">
        <f t="shared" si="1486"/>
        <v/>
      </c>
      <c r="AU1820" s="197" t="str">
        <f t="shared" si="1487"/>
        <v/>
      </c>
      <c r="AV1820" s="199">
        <f t="shared" ca="1" si="1479"/>
        <v>2.0628929273277379</v>
      </c>
      <c r="AX1820" s="162">
        <f t="shared" si="1442"/>
        <v>0</v>
      </c>
      <c r="AY1820" s="162">
        <f t="shared" si="1443"/>
        <v>0</v>
      </c>
      <c r="AZ1820" s="162">
        <f t="shared" si="1444"/>
        <v>0</v>
      </c>
      <c r="BA1820" s="162">
        <f t="shared" si="1445"/>
        <v>0</v>
      </c>
      <c r="BB1820" s="162" t="str">
        <f t="shared" si="1446"/>
        <v/>
      </c>
      <c r="BC1820" s="162" t="str">
        <f t="shared" si="1447"/>
        <v/>
      </c>
      <c r="BD1820" s="162" t="str">
        <f t="shared" si="1448"/>
        <v/>
      </c>
      <c r="BE1820" s="162" t="str">
        <f t="shared" si="1449"/>
        <v/>
      </c>
      <c r="BG1820" s="169">
        <f t="shared" si="1476"/>
        <v>44.757374195608833</v>
      </c>
      <c r="BH1820" s="169">
        <f t="shared" ca="1" si="1477"/>
        <v>2.0899586639590746</v>
      </c>
    </row>
    <row r="1821" spans="11:60" x14ac:dyDescent="0.25">
      <c r="K1821" s="199">
        <f t="shared" si="1450"/>
        <v>44.808760388715157</v>
      </c>
      <c r="L1821" s="201">
        <f t="shared" si="1451"/>
        <v>0.37580401165994909</v>
      </c>
      <c r="M1821" s="201">
        <f t="shared" si="1452"/>
        <v>0.37896460506277302</v>
      </c>
      <c r="N1821" s="201">
        <f t="shared" si="1453"/>
        <v>0.39833287583040372</v>
      </c>
      <c r="O1821" s="201">
        <f t="shared" si="1454"/>
        <v>0.37615123819888141</v>
      </c>
      <c r="P1821" s="201" t="str">
        <f t="shared" si="1455"/>
        <v/>
      </c>
      <c r="Q1821" s="201" t="str">
        <f t="shared" si="1456"/>
        <v/>
      </c>
      <c r="R1821" s="201" t="str">
        <f t="shared" si="1457"/>
        <v/>
      </c>
      <c r="S1821" s="201" t="str">
        <f t="shared" si="1458"/>
        <v/>
      </c>
      <c r="T1821" s="199">
        <f t="shared" si="1459"/>
        <v>0</v>
      </c>
      <c r="U1821" s="199">
        <f t="shared" si="1460"/>
        <v>0</v>
      </c>
      <c r="V1821" s="199">
        <f t="shared" si="1461"/>
        <v>0</v>
      </c>
      <c r="W1821" s="199">
        <f t="shared" si="1462"/>
        <v>0</v>
      </c>
      <c r="X1821" s="199" t="str">
        <f t="shared" si="1463"/>
        <v/>
      </c>
      <c r="Y1821" s="199" t="str">
        <f t="shared" si="1464"/>
        <v/>
      </c>
      <c r="Z1821" s="199" t="str">
        <f t="shared" si="1465"/>
        <v/>
      </c>
      <c r="AA1821" s="199" t="str">
        <f t="shared" si="1466"/>
        <v/>
      </c>
      <c r="AB1821" s="201">
        <f t="shared" ca="1" si="1467"/>
        <v>2.0344673641559901</v>
      </c>
      <c r="AD1821" s="162">
        <f t="shared" si="1468"/>
        <v>0</v>
      </c>
      <c r="AE1821" s="162">
        <f t="shared" si="1469"/>
        <v>0</v>
      </c>
      <c r="AF1821" s="162">
        <f t="shared" si="1470"/>
        <v>0</v>
      </c>
      <c r="AG1821" s="162">
        <f t="shared" si="1471"/>
        <v>0</v>
      </c>
      <c r="AH1821" s="162" t="str">
        <f t="shared" si="1472"/>
        <v/>
      </c>
      <c r="AI1821" s="162" t="str">
        <f t="shared" si="1473"/>
        <v/>
      </c>
      <c r="AJ1821" s="162" t="str">
        <f t="shared" si="1474"/>
        <v/>
      </c>
      <c r="AK1821" s="162" t="str">
        <f t="shared" si="1475"/>
        <v/>
      </c>
      <c r="AM1821" s="199">
        <f t="shared" si="1478"/>
        <v>19.550872594775033</v>
      </c>
      <c r="AN1821" s="197">
        <f t="shared" si="1480"/>
        <v>0</v>
      </c>
      <c r="AO1821" s="197">
        <f t="shared" si="1481"/>
        <v>0</v>
      </c>
      <c r="AP1821" s="197">
        <f t="shared" si="1482"/>
        <v>0</v>
      </c>
      <c r="AQ1821" s="197">
        <f t="shared" si="1483"/>
        <v>0</v>
      </c>
      <c r="AR1821" s="197" t="str">
        <f t="shared" si="1484"/>
        <v/>
      </c>
      <c r="AS1821" s="197" t="str">
        <f t="shared" si="1485"/>
        <v/>
      </c>
      <c r="AT1821" s="197" t="str">
        <f t="shared" si="1486"/>
        <v/>
      </c>
      <c r="AU1821" s="197" t="str">
        <f t="shared" si="1487"/>
        <v/>
      </c>
      <c r="AV1821" s="199">
        <f t="shared" ca="1" si="1479"/>
        <v>2.1835436725566781</v>
      </c>
      <c r="AX1821" s="162">
        <f t="shared" si="1442"/>
        <v>0</v>
      </c>
      <c r="AY1821" s="162">
        <f t="shared" si="1443"/>
        <v>0</v>
      </c>
      <c r="AZ1821" s="162">
        <f t="shared" si="1444"/>
        <v>0</v>
      </c>
      <c r="BA1821" s="162">
        <f t="shared" si="1445"/>
        <v>0</v>
      </c>
      <c r="BB1821" s="162" t="str">
        <f t="shared" si="1446"/>
        <v/>
      </c>
      <c r="BC1821" s="162" t="str">
        <f t="shared" si="1447"/>
        <v/>
      </c>
      <c r="BD1821" s="162" t="str">
        <f t="shared" si="1448"/>
        <v/>
      </c>
      <c r="BE1821" s="162" t="str">
        <f t="shared" si="1449"/>
        <v/>
      </c>
      <c r="BG1821" s="169">
        <f t="shared" si="1476"/>
        <v>44.783067292161995</v>
      </c>
      <c r="BH1821" s="169">
        <f t="shared" ca="1" si="1477"/>
        <v>2.1395869602676467</v>
      </c>
    </row>
    <row r="1822" spans="11:60" x14ac:dyDescent="0.25">
      <c r="K1822" s="199">
        <f t="shared" si="1450"/>
        <v>44.83445348526832</v>
      </c>
      <c r="L1822" s="201">
        <f t="shared" si="1451"/>
        <v>0.37601949561158904</v>
      </c>
      <c r="M1822" s="201">
        <f t="shared" si="1452"/>
        <v>0.37918190128127233</v>
      </c>
      <c r="N1822" s="201">
        <f t="shared" si="1453"/>
        <v>0.39856127770874683</v>
      </c>
      <c r="O1822" s="201">
        <f t="shared" si="1454"/>
        <v>0.3763669212483074</v>
      </c>
      <c r="P1822" s="201" t="str">
        <f t="shared" si="1455"/>
        <v/>
      </c>
      <c r="Q1822" s="201" t="str">
        <f t="shared" si="1456"/>
        <v/>
      </c>
      <c r="R1822" s="201" t="str">
        <f t="shared" si="1457"/>
        <v/>
      </c>
      <c r="S1822" s="201" t="str">
        <f t="shared" si="1458"/>
        <v/>
      </c>
      <c r="T1822" s="199">
        <f t="shared" si="1459"/>
        <v>0</v>
      </c>
      <c r="U1822" s="199">
        <f t="shared" si="1460"/>
        <v>0</v>
      </c>
      <c r="V1822" s="199">
        <f t="shared" si="1461"/>
        <v>0</v>
      </c>
      <c r="W1822" s="199">
        <f t="shared" si="1462"/>
        <v>0</v>
      </c>
      <c r="X1822" s="199" t="str">
        <f t="shared" si="1463"/>
        <v/>
      </c>
      <c r="Y1822" s="199" t="str">
        <f t="shared" si="1464"/>
        <v/>
      </c>
      <c r="Z1822" s="199" t="str">
        <f t="shared" si="1465"/>
        <v/>
      </c>
      <c r="AA1822" s="199" t="str">
        <f t="shared" si="1466"/>
        <v/>
      </c>
      <c r="AB1822" s="201">
        <f t="shared" ca="1" si="1467"/>
        <v>2.1540028208733144</v>
      </c>
      <c r="AD1822" s="162">
        <f t="shared" si="1468"/>
        <v>0</v>
      </c>
      <c r="AE1822" s="162">
        <f t="shared" si="1469"/>
        <v>0</v>
      </c>
      <c r="AF1822" s="162">
        <f t="shared" si="1470"/>
        <v>0</v>
      </c>
      <c r="AG1822" s="162">
        <f t="shared" si="1471"/>
        <v>0</v>
      </c>
      <c r="AH1822" s="162" t="str">
        <f t="shared" si="1472"/>
        <v/>
      </c>
      <c r="AI1822" s="162" t="str">
        <f t="shared" si="1473"/>
        <v/>
      </c>
      <c r="AJ1822" s="162" t="str">
        <f t="shared" si="1474"/>
        <v/>
      </c>
      <c r="AK1822" s="162" t="str">
        <f t="shared" si="1475"/>
        <v/>
      </c>
      <c r="AM1822" s="199">
        <f t="shared" si="1478"/>
        <v>19.562089389149545</v>
      </c>
      <c r="AN1822" s="197">
        <f t="shared" si="1480"/>
        <v>0</v>
      </c>
      <c r="AO1822" s="197">
        <f t="shared" si="1481"/>
        <v>0</v>
      </c>
      <c r="AP1822" s="197">
        <f t="shared" si="1482"/>
        <v>0</v>
      </c>
      <c r="AQ1822" s="197">
        <f t="shared" si="1483"/>
        <v>0</v>
      </c>
      <c r="AR1822" s="197" t="str">
        <f t="shared" si="1484"/>
        <v/>
      </c>
      <c r="AS1822" s="197" t="str">
        <f t="shared" si="1485"/>
        <v/>
      </c>
      <c r="AT1822" s="197" t="str">
        <f t="shared" si="1486"/>
        <v/>
      </c>
      <c r="AU1822" s="197" t="str">
        <f t="shared" si="1487"/>
        <v/>
      </c>
      <c r="AV1822" s="199">
        <f t="shared" ca="1" si="1479"/>
        <v>2.1782069064928211</v>
      </c>
      <c r="AX1822" s="162">
        <f t="shared" si="1442"/>
        <v>0</v>
      </c>
      <c r="AY1822" s="162">
        <f t="shared" si="1443"/>
        <v>0</v>
      </c>
      <c r="AZ1822" s="162">
        <f t="shared" si="1444"/>
        <v>0</v>
      </c>
      <c r="BA1822" s="162">
        <f t="shared" si="1445"/>
        <v>0</v>
      </c>
      <c r="BB1822" s="162" t="str">
        <f t="shared" si="1446"/>
        <v/>
      </c>
      <c r="BC1822" s="162" t="str">
        <f t="shared" si="1447"/>
        <v/>
      </c>
      <c r="BD1822" s="162" t="str">
        <f t="shared" si="1448"/>
        <v/>
      </c>
      <c r="BE1822" s="162" t="str">
        <f t="shared" si="1449"/>
        <v/>
      </c>
      <c r="BG1822" s="169">
        <f t="shared" si="1476"/>
        <v>44.808760388715157</v>
      </c>
      <c r="BH1822" s="169">
        <f t="shared" ca="1" si="1477"/>
        <v>2.0344673641559901</v>
      </c>
    </row>
    <row r="1823" spans="11:60" x14ac:dyDescent="0.25">
      <c r="K1823" s="199">
        <f t="shared" si="1450"/>
        <v>44.860146581821482</v>
      </c>
      <c r="L1823" s="201">
        <f t="shared" si="1451"/>
        <v>0.37623497956322888</v>
      </c>
      <c r="M1823" s="201">
        <f t="shared" si="1452"/>
        <v>0.37939919749977163</v>
      </c>
      <c r="N1823" s="201">
        <f t="shared" si="1453"/>
        <v>0.39878967958709</v>
      </c>
      <c r="O1823" s="201">
        <f t="shared" si="1454"/>
        <v>0.37658260429773333</v>
      </c>
      <c r="P1823" s="201" t="str">
        <f t="shared" si="1455"/>
        <v/>
      </c>
      <c r="Q1823" s="201" t="str">
        <f t="shared" si="1456"/>
        <v/>
      </c>
      <c r="R1823" s="201" t="str">
        <f t="shared" si="1457"/>
        <v/>
      </c>
      <c r="S1823" s="201" t="str">
        <f t="shared" si="1458"/>
        <v/>
      </c>
      <c r="T1823" s="199">
        <f t="shared" si="1459"/>
        <v>0</v>
      </c>
      <c r="U1823" s="199">
        <f t="shared" si="1460"/>
        <v>0</v>
      </c>
      <c r="V1823" s="199">
        <f t="shared" si="1461"/>
        <v>0</v>
      </c>
      <c r="W1823" s="199">
        <f t="shared" si="1462"/>
        <v>0</v>
      </c>
      <c r="X1823" s="199" t="str">
        <f t="shared" si="1463"/>
        <v/>
      </c>
      <c r="Y1823" s="199" t="str">
        <f t="shared" si="1464"/>
        <v/>
      </c>
      <c r="Z1823" s="199" t="str">
        <f t="shared" si="1465"/>
        <v/>
      </c>
      <c r="AA1823" s="199" t="str">
        <f t="shared" si="1466"/>
        <v/>
      </c>
      <c r="AB1823" s="201">
        <f t="shared" ca="1" si="1467"/>
        <v>2.1035279176984014</v>
      </c>
      <c r="AD1823" s="162">
        <f t="shared" si="1468"/>
        <v>0</v>
      </c>
      <c r="AE1823" s="162">
        <f t="shared" si="1469"/>
        <v>0</v>
      </c>
      <c r="AF1823" s="162">
        <f t="shared" si="1470"/>
        <v>0</v>
      </c>
      <c r="AG1823" s="162">
        <f t="shared" si="1471"/>
        <v>0</v>
      </c>
      <c r="AH1823" s="162" t="str">
        <f t="shared" si="1472"/>
        <v/>
      </c>
      <c r="AI1823" s="162" t="str">
        <f t="shared" si="1473"/>
        <v/>
      </c>
      <c r="AJ1823" s="162" t="str">
        <f t="shared" si="1474"/>
        <v/>
      </c>
      <c r="AK1823" s="162" t="str">
        <f t="shared" si="1475"/>
        <v/>
      </c>
      <c r="AM1823" s="199">
        <f t="shared" si="1478"/>
        <v>19.573306183524057</v>
      </c>
      <c r="AN1823" s="197">
        <f t="shared" si="1480"/>
        <v>0</v>
      </c>
      <c r="AO1823" s="197">
        <f t="shared" si="1481"/>
        <v>0</v>
      </c>
      <c r="AP1823" s="197">
        <f t="shared" si="1482"/>
        <v>0</v>
      </c>
      <c r="AQ1823" s="197">
        <f t="shared" si="1483"/>
        <v>0</v>
      </c>
      <c r="AR1823" s="197" t="str">
        <f t="shared" si="1484"/>
        <v/>
      </c>
      <c r="AS1823" s="197" t="str">
        <f t="shared" si="1485"/>
        <v/>
      </c>
      <c r="AT1823" s="197" t="str">
        <f t="shared" si="1486"/>
        <v/>
      </c>
      <c r="AU1823" s="197" t="str">
        <f t="shared" si="1487"/>
        <v/>
      </c>
      <c r="AV1823" s="199">
        <f t="shared" ca="1" si="1479"/>
        <v>2.0702199086122257</v>
      </c>
      <c r="AX1823" s="162">
        <f t="shared" si="1442"/>
        <v>0</v>
      </c>
      <c r="AY1823" s="162">
        <f t="shared" si="1443"/>
        <v>0</v>
      </c>
      <c r="AZ1823" s="162">
        <f t="shared" si="1444"/>
        <v>0</v>
      </c>
      <c r="BA1823" s="162">
        <f t="shared" si="1445"/>
        <v>0</v>
      </c>
      <c r="BB1823" s="162" t="str">
        <f t="shared" si="1446"/>
        <v/>
      </c>
      <c r="BC1823" s="162" t="str">
        <f t="shared" si="1447"/>
        <v/>
      </c>
      <c r="BD1823" s="162" t="str">
        <f t="shared" si="1448"/>
        <v/>
      </c>
      <c r="BE1823" s="162" t="str">
        <f t="shared" si="1449"/>
        <v/>
      </c>
      <c r="BG1823" s="169">
        <f t="shared" si="1476"/>
        <v>44.83445348526832</v>
      </c>
      <c r="BH1823" s="169">
        <f t="shared" ca="1" si="1477"/>
        <v>2.1540028208733144</v>
      </c>
    </row>
    <row r="1824" spans="11:60" x14ac:dyDescent="0.25">
      <c r="K1824" s="199">
        <f t="shared" si="1450"/>
        <v>44.885839678374644</v>
      </c>
      <c r="L1824" s="201">
        <f t="shared" si="1451"/>
        <v>0.37645046351486877</v>
      </c>
      <c r="M1824" s="201">
        <f t="shared" si="1452"/>
        <v>0.37961649371827094</v>
      </c>
      <c r="N1824" s="201">
        <f t="shared" si="1453"/>
        <v>0.39901808146543311</v>
      </c>
      <c r="O1824" s="201">
        <f t="shared" si="1454"/>
        <v>0.37679828734715931</v>
      </c>
      <c r="P1824" s="201" t="str">
        <f t="shared" si="1455"/>
        <v/>
      </c>
      <c r="Q1824" s="201" t="str">
        <f t="shared" si="1456"/>
        <v/>
      </c>
      <c r="R1824" s="201" t="str">
        <f t="shared" si="1457"/>
        <v/>
      </c>
      <c r="S1824" s="201" t="str">
        <f t="shared" si="1458"/>
        <v/>
      </c>
      <c r="T1824" s="199">
        <f t="shared" si="1459"/>
        <v>0</v>
      </c>
      <c r="U1824" s="199">
        <f t="shared" si="1460"/>
        <v>0</v>
      </c>
      <c r="V1824" s="199">
        <f t="shared" si="1461"/>
        <v>0</v>
      </c>
      <c r="W1824" s="199">
        <f t="shared" si="1462"/>
        <v>0</v>
      </c>
      <c r="X1824" s="199" t="str">
        <f t="shared" si="1463"/>
        <v/>
      </c>
      <c r="Y1824" s="199" t="str">
        <f t="shared" si="1464"/>
        <v/>
      </c>
      <c r="Z1824" s="199" t="str">
        <f t="shared" si="1465"/>
        <v/>
      </c>
      <c r="AA1824" s="199" t="str">
        <f t="shared" si="1466"/>
        <v/>
      </c>
      <c r="AB1824" s="201">
        <f t="shared" ca="1" si="1467"/>
        <v>2.1317542922098109</v>
      </c>
      <c r="AD1824" s="162">
        <f t="shared" si="1468"/>
        <v>0</v>
      </c>
      <c r="AE1824" s="162">
        <f t="shared" si="1469"/>
        <v>0</v>
      </c>
      <c r="AF1824" s="162">
        <f t="shared" si="1470"/>
        <v>0</v>
      </c>
      <c r="AG1824" s="162">
        <f t="shared" si="1471"/>
        <v>0</v>
      </c>
      <c r="AH1824" s="162" t="str">
        <f t="shared" si="1472"/>
        <v/>
      </c>
      <c r="AI1824" s="162" t="str">
        <f t="shared" si="1473"/>
        <v/>
      </c>
      <c r="AJ1824" s="162" t="str">
        <f t="shared" si="1474"/>
        <v/>
      </c>
      <c r="AK1824" s="162" t="str">
        <f t="shared" si="1475"/>
        <v/>
      </c>
      <c r="AM1824" s="199">
        <f t="shared" si="1478"/>
        <v>19.584522977898569</v>
      </c>
      <c r="AN1824" s="197">
        <f t="shared" si="1480"/>
        <v>0</v>
      </c>
      <c r="AO1824" s="197">
        <f t="shared" si="1481"/>
        <v>0</v>
      </c>
      <c r="AP1824" s="197">
        <f t="shared" si="1482"/>
        <v>0</v>
      </c>
      <c r="AQ1824" s="197">
        <f t="shared" si="1483"/>
        <v>0</v>
      </c>
      <c r="AR1824" s="197" t="str">
        <f t="shared" si="1484"/>
        <v/>
      </c>
      <c r="AS1824" s="197" t="str">
        <f t="shared" si="1485"/>
        <v/>
      </c>
      <c r="AT1824" s="197" t="str">
        <f t="shared" si="1486"/>
        <v/>
      </c>
      <c r="AU1824" s="197" t="str">
        <f t="shared" si="1487"/>
        <v/>
      </c>
      <c r="AV1824" s="199">
        <f t="shared" ca="1" si="1479"/>
        <v>2.1999922458162526</v>
      </c>
      <c r="AX1824" s="162">
        <f t="shared" si="1442"/>
        <v>0</v>
      </c>
      <c r="AY1824" s="162">
        <f t="shared" si="1443"/>
        <v>0</v>
      </c>
      <c r="AZ1824" s="162">
        <f t="shared" si="1444"/>
        <v>0</v>
      </c>
      <c r="BA1824" s="162">
        <f t="shared" si="1445"/>
        <v>0</v>
      </c>
      <c r="BB1824" s="162" t="str">
        <f t="shared" si="1446"/>
        <v/>
      </c>
      <c r="BC1824" s="162" t="str">
        <f t="shared" si="1447"/>
        <v/>
      </c>
      <c r="BD1824" s="162" t="str">
        <f t="shared" si="1448"/>
        <v/>
      </c>
      <c r="BE1824" s="162" t="str">
        <f t="shared" si="1449"/>
        <v/>
      </c>
      <c r="BG1824" s="169">
        <f t="shared" si="1476"/>
        <v>44.860146581821482</v>
      </c>
      <c r="BH1824" s="169">
        <f t="shared" ca="1" si="1477"/>
        <v>2.1035279176984014</v>
      </c>
    </row>
    <row r="1825" spans="11:60" x14ac:dyDescent="0.25">
      <c r="K1825" s="199">
        <f t="shared" si="1450"/>
        <v>44.911532774927807</v>
      </c>
      <c r="L1825" s="201">
        <f t="shared" si="1451"/>
        <v>0.37666594746650867</v>
      </c>
      <c r="M1825" s="201">
        <f t="shared" si="1452"/>
        <v>0.37983378993677019</v>
      </c>
      <c r="N1825" s="201">
        <f t="shared" si="1453"/>
        <v>0.39924648334377622</v>
      </c>
      <c r="O1825" s="201">
        <f t="shared" si="1454"/>
        <v>0.3770139703965853</v>
      </c>
      <c r="P1825" s="201" t="str">
        <f t="shared" si="1455"/>
        <v/>
      </c>
      <c r="Q1825" s="201" t="str">
        <f t="shared" si="1456"/>
        <v/>
      </c>
      <c r="R1825" s="201" t="str">
        <f t="shared" si="1457"/>
        <v/>
      </c>
      <c r="S1825" s="201" t="str">
        <f t="shared" si="1458"/>
        <v/>
      </c>
      <c r="T1825" s="199">
        <f t="shared" si="1459"/>
        <v>0</v>
      </c>
      <c r="U1825" s="199">
        <f t="shared" si="1460"/>
        <v>0</v>
      </c>
      <c r="V1825" s="199">
        <f t="shared" si="1461"/>
        <v>0</v>
      </c>
      <c r="W1825" s="199">
        <f t="shared" si="1462"/>
        <v>0</v>
      </c>
      <c r="X1825" s="199" t="str">
        <f t="shared" si="1463"/>
        <v/>
      </c>
      <c r="Y1825" s="199" t="str">
        <f t="shared" si="1464"/>
        <v/>
      </c>
      <c r="Z1825" s="199" t="str">
        <f t="shared" si="1465"/>
        <v/>
      </c>
      <c r="AA1825" s="199" t="str">
        <f t="shared" si="1466"/>
        <v/>
      </c>
      <c r="AB1825" s="201">
        <f t="shared" ca="1" si="1467"/>
        <v>2.1568284126433839</v>
      </c>
      <c r="AD1825" s="162">
        <f t="shared" si="1468"/>
        <v>0</v>
      </c>
      <c r="AE1825" s="162">
        <f t="shared" si="1469"/>
        <v>0</v>
      </c>
      <c r="AF1825" s="162">
        <f t="shared" si="1470"/>
        <v>0</v>
      </c>
      <c r="AG1825" s="162">
        <f t="shared" si="1471"/>
        <v>0</v>
      </c>
      <c r="AH1825" s="162" t="str">
        <f t="shared" si="1472"/>
        <v/>
      </c>
      <c r="AI1825" s="162" t="str">
        <f t="shared" si="1473"/>
        <v/>
      </c>
      <c r="AJ1825" s="162" t="str">
        <f t="shared" si="1474"/>
        <v/>
      </c>
      <c r="AK1825" s="162" t="str">
        <f t="shared" si="1475"/>
        <v/>
      </c>
      <c r="AM1825" s="199">
        <f t="shared" si="1478"/>
        <v>19.595739772273081</v>
      </c>
      <c r="AN1825" s="197">
        <f t="shared" si="1480"/>
        <v>0</v>
      </c>
      <c r="AO1825" s="197">
        <f t="shared" si="1481"/>
        <v>0</v>
      </c>
      <c r="AP1825" s="197">
        <f t="shared" si="1482"/>
        <v>0</v>
      </c>
      <c r="AQ1825" s="197">
        <f t="shared" si="1483"/>
        <v>0</v>
      </c>
      <c r="AR1825" s="197" t="str">
        <f t="shared" si="1484"/>
        <v/>
      </c>
      <c r="AS1825" s="197" t="str">
        <f t="shared" si="1485"/>
        <v/>
      </c>
      <c r="AT1825" s="197" t="str">
        <f t="shared" si="1486"/>
        <v/>
      </c>
      <c r="AU1825" s="197" t="str">
        <f t="shared" si="1487"/>
        <v/>
      </c>
      <c r="AV1825" s="199">
        <f t="shared" ca="1" si="1479"/>
        <v>2.1637463324981887</v>
      </c>
      <c r="AX1825" s="162">
        <f t="shared" si="1442"/>
        <v>0</v>
      </c>
      <c r="AY1825" s="162">
        <f t="shared" si="1443"/>
        <v>0</v>
      </c>
      <c r="AZ1825" s="162">
        <f t="shared" si="1444"/>
        <v>0</v>
      </c>
      <c r="BA1825" s="162">
        <f t="shared" si="1445"/>
        <v>0</v>
      </c>
      <c r="BB1825" s="162" t="str">
        <f t="shared" si="1446"/>
        <v/>
      </c>
      <c r="BC1825" s="162" t="str">
        <f t="shared" si="1447"/>
        <v/>
      </c>
      <c r="BD1825" s="162" t="str">
        <f t="shared" si="1448"/>
        <v/>
      </c>
      <c r="BE1825" s="162" t="str">
        <f t="shared" si="1449"/>
        <v/>
      </c>
      <c r="BG1825" s="169">
        <f t="shared" si="1476"/>
        <v>44.885839678374644</v>
      </c>
      <c r="BH1825" s="169">
        <f t="shared" ca="1" si="1477"/>
        <v>2.1317542922098109</v>
      </c>
    </row>
    <row r="1826" spans="11:60" x14ac:dyDescent="0.25">
      <c r="K1826" s="199">
        <f t="shared" si="1450"/>
        <v>44.937225871480969</v>
      </c>
      <c r="L1826" s="201">
        <f t="shared" si="1451"/>
        <v>0.3768814314181485</v>
      </c>
      <c r="M1826" s="201">
        <f t="shared" si="1452"/>
        <v>0.3800510861552695</v>
      </c>
      <c r="N1826" s="201">
        <f t="shared" si="1453"/>
        <v>0.39947488522211932</v>
      </c>
      <c r="O1826" s="201">
        <f t="shared" si="1454"/>
        <v>0.37722965344601123</v>
      </c>
      <c r="P1826" s="201" t="str">
        <f t="shared" si="1455"/>
        <v/>
      </c>
      <c r="Q1826" s="201" t="str">
        <f t="shared" si="1456"/>
        <v/>
      </c>
      <c r="R1826" s="201" t="str">
        <f t="shared" si="1457"/>
        <v/>
      </c>
      <c r="S1826" s="201" t="str">
        <f t="shared" si="1458"/>
        <v/>
      </c>
      <c r="T1826" s="199">
        <f t="shared" si="1459"/>
        <v>0</v>
      </c>
      <c r="U1826" s="199">
        <f t="shared" si="1460"/>
        <v>0</v>
      </c>
      <c r="V1826" s="199">
        <f t="shared" si="1461"/>
        <v>0</v>
      </c>
      <c r="W1826" s="199">
        <f t="shared" si="1462"/>
        <v>0</v>
      </c>
      <c r="X1826" s="199" t="str">
        <f t="shared" si="1463"/>
        <v/>
      </c>
      <c r="Y1826" s="199" t="str">
        <f t="shared" si="1464"/>
        <v/>
      </c>
      <c r="Z1826" s="199" t="str">
        <f t="shared" si="1465"/>
        <v/>
      </c>
      <c r="AA1826" s="199" t="str">
        <f t="shared" si="1466"/>
        <v/>
      </c>
      <c r="AB1826" s="201">
        <f t="shared" ca="1" si="1467"/>
        <v>2.142626171906417</v>
      </c>
      <c r="AD1826" s="162">
        <f t="shared" si="1468"/>
        <v>0</v>
      </c>
      <c r="AE1826" s="162">
        <f t="shared" si="1469"/>
        <v>0</v>
      </c>
      <c r="AF1826" s="162">
        <f t="shared" si="1470"/>
        <v>0</v>
      </c>
      <c r="AG1826" s="162">
        <f t="shared" si="1471"/>
        <v>0</v>
      </c>
      <c r="AH1826" s="162" t="str">
        <f t="shared" si="1472"/>
        <v/>
      </c>
      <c r="AI1826" s="162" t="str">
        <f t="shared" si="1473"/>
        <v/>
      </c>
      <c r="AJ1826" s="162" t="str">
        <f t="shared" si="1474"/>
        <v/>
      </c>
      <c r="AK1826" s="162" t="str">
        <f t="shared" si="1475"/>
        <v/>
      </c>
      <c r="AM1826" s="199">
        <f t="shared" si="1478"/>
        <v>19.606956566647593</v>
      </c>
      <c r="AN1826" s="197">
        <f t="shared" si="1480"/>
        <v>0</v>
      </c>
      <c r="AO1826" s="197">
        <f t="shared" si="1481"/>
        <v>0</v>
      </c>
      <c r="AP1826" s="197">
        <f t="shared" si="1482"/>
        <v>0</v>
      </c>
      <c r="AQ1826" s="197">
        <f t="shared" si="1483"/>
        <v>0</v>
      </c>
      <c r="AR1826" s="197" t="str">
        <f t="shared" si="1484"/>
        <v/>
      </c>
      <c r="AS1826" s="197" t="str">
        <f t="shared" si="1485"/>
        <v/>
      </c>
      <c r="AT1826" s="197" t="str">
        <f t="shared" si="1486"/>
        <v/>
      </c>
      <c r="AU1826" s="197" t="str">
        <f t="shared" si="1487"/>
        <v/>
      </c>
      <c r="AV1826" s="199">
        <f t="shared" ca="1" si="1479"/>
        <v>2.1782669936823793</v>
      </c>
      <c r="AX1826" s="162">
        <f t="shared" si="1442"/>
        <v>0</v>
      </c>
      <c r="AY1826" s="162">
        <f t="shared" si="1443"/>
        <v>0</v>
      </c>
      <c r="AZ1826" s="162">
        <f t="shared" si="1444"/>
        <v>0</v>
      </c>
      <c r="BA1826" s="162">
        <f t="shared" si="1445"/>
        <v>0</v>
      </c>
      <c r="BB1826" s="162" t="str">
        <f t="shared" si="1446"/>
        <v/>
      </c>
      <c r="BC1826" s="162" t="str">
        <f t="shared" si="1447"/>
        <v/>
      </c>
      <c r="BD1826" s="162" t="str">
        <f t="shared" si="1448"/>
        <v/>
      </c>
      <c r="BE1826" s="162" t="str">
        <f t="shared" si="1449"/>
        <v/>
      </c>
      <c r="BG1826" s="169">
        <f t="shared" si="1476"/>
        <v>44.911532774927807</v>
      </c>
      <c r="BH1826" s="169">
        <f t="shared" ca="1" si="1477"/>
        <v>2.1568284126433839</v>
      </c>
    </row>
    <row r="1827" spans="11:60" x14ac:dyDescent="0.25">
      <c r="K1827" s="199">
        <f t="shared" si="1450"/>
        <v>44.962918968034131</v>
      </c>
      <c r="L1827" s="201">
        <f t="shared" si="1451"/>
        <v>0.3770969153697884</v>
      </c>
      <c r="M1827" s="201">
        <f t="shared" si="1452"/>
        <v>0.38026838237376881</v>
      </c>
      <c r="N1827" s="201">
        <f t="shared" si="1453"/>
        <v>0.39970328710046243</v>
      </c>
      <c r="O1827" s="201">
        <f t="shared" si="1454"/>
        <v>0.37744533649543716</v>
      </c>
      <c r="P1827" s="201" t="str">
        <f t="shared" si="1455"/>
        <v/>
      </c>
      <c r="Q1827" s="201" t="str">
        <f t="shared" si="1456"/>
        <v/>
      </c>
      <c r="R1827" s="201" t="str">
        <f t="shared" si="1457"/>
        <v/>
      </c>
      <c r="S1827" s="201" t="str">
        <f t="shared" si="1458"/>
        <v/>
      </c>
      <c r="T1827" s="199">
        <f t="shared" si="1459"/>
        <v>0</v>
      </c>
      <c r="U1827" s="199">
        <f t="shared" si="1460"/>
        <v>0</v>
      </c>
      <c r="V1827" s="199">
        <f t="shared" si="1461"/>
        <v>0</v>
      </c>
      <c r="W1827" s="199">
        <f t="shared" si="1462"/>
        <v>0</v>
      </c>
      <c r="X1827" s="199" t="str">
        <f t="shared" si="1463"/>
        <v/>
      </c>
      <c r="Y1827" s="199" t="str">
        <f t="shared" si="1464"/>
        <v/>
      </c>
      <c r="Z1827" s="199" t="str">
        <f t="shared" si="1465"/>
        <v/>
      </c>
      <c r="AA1827" s="199" t="str">
        <f t="shared" si="1466"/>
        <v/>
      </c>
      <c r="AB1827" s="201">
        <f t="shared" ca="1" si="1467"/>
        <v>2.0834803451821142</v>
      </c>
      <c r="AD1827" s="162">
        <f t="shared" si="1468"/>
        <v>0</v>
      </c>
      <c r="AE1827" s="162">
        <f t="shared" si="1469"/>
        <v>0</v>
      </c>
      <c r="AF1827" s="162">
        <f t="shared" si="1470"/>
        <v>0</v>
      </c>
      <c r="AG1827" s="162">
        <f t="shared" si="1471"/>
        <v>0</v>
      </c>
      <c r="AH1827" s="162" t="str">
        <f t="shared" si="1472"/>
        <v/>
      </c>
      <c r="AI1827" s="162" t="str">
        <f t="shared" si="1473"/>
        <v/>
      </c>
      <c r="AJ1827" s="162" t="str">
        <f t="shared" si="1474"/>
        <v/>
      </c>
      <c r="AK1827" s="162" t="str">
        <f t="shared" si="1475"/>
        <v/>
      </c>
      <c r="AM1827" s="199">
        <f t="shared" si="1478"/>
        <v>19.618173361022105</v>
      </c>
      <c r="AN1827" s="197">
        <f t="shared" si="1480"/>
        <v>0</v>
      </c>
      <c r="AO1827" s="197">
        <f t="shared" si="1481"/>
        <v>0</v>
      </c>
      <c r="AP1827" s="197">
        <f t="shared" si="1482"/>
        <v>0</v>
      </c>
      <c r="AQ1827" s="197">
        <f t="shared" si="1483"/>
        <v>0</v>
      </c>
      <c r="AR1827" s="197" t="str">
        <f t="shared" si="1484"/>
        <v/>
      </c>
      <c r="AS1827" s="197" t="str">
        <f t="shared" si="1485"/>
        <v/>
      </c>
      <c r="AT1827" s="197" t="str">
        <f t="shared" si="1486"/>
        <v/>
      </c>
      <c r="AU1827" s="197" t="str">
        <f t="shared" si="1487"/>
        <v/>
      </c>
      <c r="AV1827" s="199">
        <f t="shared" ca="1" si="1479"/>
        <v>2.1348930727223547</v>
      </c>
      <c r="AX1827" s="162">
        <f t="shared" si="1442"/>
        <v>0</v>
      </c>
      <c r="AY1827" s="162">
        <f t="shared" si="1443"/>
        <v>0</v>
      </c>
      <c r="AZ1827" s="162">
        <f t="shared" si="1444"/>
        <v>0</v>
      </c>
      <c r="BA1827" s="162">
        <f t="shared" si="1445"/>
        <v>0</v>
      </c>
      <c r="BB1827" s="162" t="str">
        <f t="shared" si="1446"/>
        <v/>
      </c>
      <c r="BC1827" s="162" t="str">
        <f t="shared" si="1447"/>
        <v/>
      </c>
      <c r="BD1827" s="162" t="str">
        <f t="shared" si="1448"/>
        <v/>
      </c>
      <c r="BE1827" s="162" t="str">
        <f t="shared" si="1449"/>
        <v/>
      </c>
      <c r="BG1827" s="169">
        <f t="shared" si="1476"/>
        <v>44.937225871480969</v>
      </c>
      <c r="BH1827" s="169">
        <f t="shared" ca="1" si="1477"/>
        <v>2.142626171906417</v>
      </c>
    </row>
    <row r="1828" spans="11:60" x14ac:dyDescent="0.25">
      <c r="K1828" s="199">
        <f t="shared" si="1450"/>
        <v>44.988612064587294</v>
      </c>
      <c r="L1828" s="201">
        <f t="shared" si="1451"/>
        <v>0.37731239932142829</v>
      </c>
      <c r="M1828" s="201">
        <f t="shared" si="1452"/>
        <v>0.38048567859226812</v>
      </c>
      <c r="N1828" s="201">
        <f t="shared" si="1453"/>
        <v>0.3999316889788056</v>
      </c>
      <c r="O1828" s="201">
        <f t="shared" si="1454"/>
        <v>0.37766101954486314</v>
      </c>
      <c r="P1828" s="201" t="str">
        <f t="shared" si="1455"/>
        <v/>
      </c>
      <c r="Q1828" s="201" t="str">
        <f t="shared" si="1456"/>
        <v/>
      </c>
      <c r="R1828" s="201" t="str">
        <f t="shared" si="1457"/>
        <v/>
      </c>
      <c r="S1828" s="201" t="str">
        <f t="shared" si="1458"/>
        <v/>
      </c>
      <c r="T1828" s="199">
        <f t="shared" si="1459"/>
        <v>0</v>
      </c>
      <c r="U1828" s="199">
        <f t="shared" si="1460"/>
        <v>0</v>
      </c>
      <c r="V1828" s="199">
        <f t="shared" si="1461"/>
        <v>0</v>
      </c>
      <c r="W1828" s="199">
        <f t="shared" si="1462"/>
        <v>0</v>
      </c>
      <c r="X1828" s="199" t="str">
        <f t="shared" si="1463"/>
        <v/>
      </c>
      <c r="Y1828" s="199" t="str">
        <f t="shared" si="1464"/>
        <v/>
      </c>
      <c r="Z1828" s="199" t="str">
        <f t="shared" si="1465"/>
        <v/>
      </c>
      <c r="AA1828" s="199" t="str">
        <f t="shared" si="1466"/>
        <v/>
      </c>
      <c r="AB1828" s="201">
        <f t="shared" ca="1" si="1467"/>
        <v>2.0521261070933221</v>
      </c>
      <c r="AD1828" s="162">
        <f t="shared" si="1468"/>
        <v>0</v>
      </c>
      <c r="AE1828" s="162">
        <f t="shared" si="1469"/>
        <v>0</v>
      </c>
      <c r="AF1828" s="162">
        <f t="shared" si="1470"/>
        <v>0</v>
      </c>
      <c r="AG1828" s="162">
        <f t="shared" si="1471"/>
        <v>0</v>
      </c>
      <c r="AH1828" s="162" t="str">
        <f t="shared" si="1472"/>
        <v/>
      </c>
      <c r="AI1828" s="162" t="str">
        <f t="shared" si="1473"/>
        <v/>
      </c>
      <c r="AJ1828" s="162" t="str">
        <f t="shared" si="1474"/>
        <v/>
      </c>
      <c r="AK1828" s="162" t="str">
        <f t="shared" si="1475"/>
        <v/>
      </c>
      <c r="AM1828" s="199">
        <f t="shared" si="1478"/>
        <v>19.629390155396617</v>
      </c>
      <c r="AN1828" s="197">
        <f t="shared" si="1480"/>
        <v>0</v>
      </c>
      <c r="AO1828" s="197">
        <f t="shared" si="1481"/>
        <v>0</v>
      </c>
      <c r="AP1828" s="197">
        <f t="shared" si="1482"/>
        <v>0</v>
      </c>
      <c r="AQ1828" s="197">
        <f t="shared" si="1483"/>
        <v>0</v>
      </c>
      <c r="AR1828" s="197" t="str">
        <f t="shared" si="1484"/>
        <v/>
      </c>
      <c r="AS1828" s="197" t="str">
        <f t="shared" si="1485"/>
        <v/>
      </c>
      <c r="AT1828" s="197" t="str">
        <f t="shared" si="1486"/>
        <v/>
      </c>
      <c r="AU1828" s="197" t="str">
        <f t="shared" si="1487"/>
        <v/>
      </c>
      <c r="AV1828" s="199">
        <f t="shared" ca="1" si="1479"/>
        <v>2.1186168899098106</v>
      </c>
      <c r="AX1828" s="162">
        <f t="shared" si="1442"/>
        <v>0</v>
      </c>
      <c r="AY1828" s="162">
        <f t="shared" si="1443"/>
        <v>0</v>
      </c>
      <c r="AZ1828" s="162">
        <f t="shared" si="1444"/>
        <v>0</v>
      </c>
      <c r="BA1828" s="162">
        <f t="shared" si="1445"/>
        <v>0</v>
      </c>
      <c r="BB1828" s="162" t="str">
        <f t="shared" si="1446"/>
        <v/>
      </c>
      <c r="BC1828" s="162" t="str">
        <f t="shared" si="1447"/>
        <v/>
      </c>
      <c r="BD1828" s="162" t="str">
        <f t="shared" si="1448"/>
        <v/>
      </c>
      <c r="BE1828" s="162" t="str">
        <f t="shared" si="1449"/>
        <v/>
      </c>
      <c r="BG1828" s="169">
        <f t="shared" si="1476"/>
        <v>44.962918968034131</v>
      </c>
      <c r="BH1828" s="169">
        <f t="shared" ca="1" si="1477"/>
        <v>2.0834803451821142</v>
      </c>
    </row>
    <row r="1829" spans="11:60" x14ac:dyDescent="0.25">
      <c r="K1829" s="199">
        <f t="shared" si="1450"/>
        <v>45.014305161140456</v>
      </c>
      <c r="L1829" s="201">
        <f t="shared" si="1451"/>
        <v>0.37752788327306813</v>
      </c>
      <c r="M1829" s="201">
        <f t="shared" si="1452"/>
        <v>0.38070297481076742</v>
      </c>
      <c r="N1829" s="201">
        <f t="shared" si="1453"/>
        <v>0.40016009085714865</v>
      </c>
      <c r="O1829" s="201">
        <f t="shared" si="1454"/>
        <v>0.37787670259428907</v>
      </c>
      <c r="P1829" s="201" t="str">
        <f t="shared" si="1455"/>
        <v/>
      </c>
      <c r="Q1829" s="201" t="str">
        <f t="shared" si="1456"/>
        <v/>
      </c>
      <c r="R1829" s="201" t="str">
        <f t="shared" si="1457"/>
        <v/>
      </c>
      <c r="S1829" s="201" t="str">
        <f t="shared" si="1458"/>
        <v/>
      </c>
      <c r="T1829" s="199">
        <f t="shared" si="1459"/>
        <v>0</v>
      </c>
      <c r="U1829" s="199">
        <f t="shared" si="1460"/>
        <v>0</v>
      </c>
      <c r="V1829" s="199">
        <f t="shared" si="1461"/>
        <v>0</v>
      </c>
      <c r="W1829" s="199">
        <f t="shared" si="1462"/>
        <v>0</v>
      </c>
      <c r="X1829" s="199" t="str">
        <f t="shared" si="1463"/>
        <v/>
      </c>
      <c r="Y1829" s="199" t="str">
        <f t="shared" si="1464"/>
        <v/>
      </c>
      <c r="Z1829" s="199" t="str">
        <f t="shared" si="1465"/>
        <v/>
      </c>
      <c r="AA1829" s="199" t="str">
        <f t="shared" si="1466"/>
        <v/>
      </c>
      <c r="AB1829" s="201">
        <f t="shared" ca="1" si="1467"/>
        <v>2.0715772311668239</v>
      </c>
      <c r="AD1829" s="162">
        <f t="shared" si="1468"/>
        <v>0</v>
      </c>
      <c r="AE1829" s="162">
        <f t="shared" si="1469"/>
        <v>0</v>
      </c>
      <c r="AF1829" s="162">
        <f t="shared" si="1470"/>
        <v>0</v>
      </c>
      <c r="AG1829" s="162">
        <f t="shared" si="1471"/>
        <v>0</v>
      </c>
      <c r="AH1829" s="162" t="str">
        <f t="shared" si="1472"/>
        <v/>
      </c>
      <c r="AI1829" s="162" t="str">
        <f t="shared" si="1473"/>
        <v/>
      </c>
      <c r="AJ1829" s="162" t="str">
        <f t="shared" si="1474"/>
        <v/>
      </c>
      <c r="AK1829" s="162" t="str">
        <f t="shared" si="1475"/>
        <v/>
      </c>
      <c r="AM1829" s="199">
        <f t="shared" si="1478"/>
        <v>19.640606949771129</v>
      </c>
      <c r="AN1829" s="197">
        <f t="shared" si="1480"/>
        <v>0</v>
      </c>
      <c r="AO1829" s="197">
        <f t="shared" si="1481"/>
        <v>0</v>
      </c>
      <c r="AP1829" s="197">
        <f t="shared" si="1482"/>
        <v>0</v>
      </c>
      <c r="AQ1829" s="197">
        <f t="shared" si="1483"/>
        <v>0</v>
      </c>
      <c r="AR1829" s="197" t="str">
        <f t="shared" si="1484"/>
        <v/>
      </c>
      <c r="AS1829" s="197" t="str">
        <f t="shared" si="1485"/>
        <v/>
      </c>
      <c r="AT1829" s="197" t="str">
        <f t="shared" si="1486"/>
        <v/>
      </c>
      <c r="AU1829" s="197" t="str">
        <f t="shared" si="1487"/>
        <v/>
      </c>
      <c r="AV1829" s="199">
        <f t="shared" ca="1" si="1479"/>
        <v>2.1799229195590457</v>
      </c>
      <c r="AX1829" s="162">
        <f t="shared" si="1442"/>
        <v>0</v>
      </c>
      <c r="AY1829" s="162">
        <f t="shared" si="1443"/>
        <v>0</v>
      </c>
      <c r="AZ1829" s="162">
        <f t="shared" si="1444"/>
        <v>0</v>
      </c>
      <c r="BA1829" s="162">
        <f t="shared" si="1445"/>
        <v>0</v>
      </c>
      <c r="BB1829" s="162" t="str">
        <f t="shared" si="1446"/>
        <v/>
      </c>
      <c r="BC1829" s="162" t="str">
        <f t="shared" si="1447"/>
        <v/>
      </c>
      <c r="BD1829" s="162" t="str">
        <f t="shared" si="1448"/>
        <v/>
      </c>
      <c r="BE1829" s="162" t="str">
        <f t="shared" si="1449"/>
        <v/>
      </c>
      <c r="BG1829" s="169">
        <f t="shared" si="1476"/>
        <v>44.988612064587294</v>
      </c>
      <c r="BH1829" s="169">
        <f t="shared" ca="1" si="1477"/>
        <v>2.0521261070933221</v>
      </c>
    </row>
    <row r="1830" spans="11:60" x14ac:dyDescent="0.25">
      <c r="K1830" s="199">
        <f t="shared" si="1450"/>
        <v>45.039998257693618</v>
      </c>
      <c r="L1830" s="201">
        <f t="shared" si="1451"/>
        <v>0.37774336722470803</v>
      </c>
      <c r="M1830" s="201">
        <f t="shared" si="1452"/>
        <v>0.38092027102926668</v>
      </c>
      <c r="N1830" s="201">
        <f t="shared" si="1453"/>
        <v>0.40038849273549182</v>
      </c>
      <c r="O1830" s="201">
        <f t="shared" si="1454"/>
        <v>0.37809238564371506</v>
      </c>
      <c r="P1830" s="201" t="str">
        <f t="shared" si="1455"/>
        <v/>
      </c>
      <c r="Q1830" s="201" t="str">
        <f t="shared" si="1456"/>
        <v/>
      </c>
      <c r="R1830" s="201" t="str">
        <f t="shared" si="1457"/>
        <v/>
      </c>
      <c r="S1830" s="201" t="str">
        <f t="shared" si="1458"/>
        <v/>
      </c>
      <c r="T1830" s="199">
        <f t="shared" si="1459"/>
        <v>0</v>
      </c>
      <c r="U1830" s="199">
        <f t="shared" si="1460"/>
        <v>0</v>
      </c>
      <c r="V1830" s="199">
        <f t="shared" si="1461"/>
        <v>0</v>
      </c>
      <c r="W1830" s="199">
        <f t="shared" si="1462"/>
        <v>0</v>
      </c>
      <c r="X1830" s="199" t="str">
        <f t="shared" si="1463"/>
        <v/>
      </c>
      <c r="Y1830" s="199" t="str">
        <f t="shared" si="1464"/>
        <v/>
      </c>
      <c r="Z1830" s="199" t="str">
        <f t="shared" si="1465"/>
        <v/>
      </c>
      <c r="AA1830" s="199" t="str">
        <f t="shared" si="1466"/>
        <v/>
      </c>
      <c r="AB1830" s="201">
        <f t="shared" ca="1" si="1467"/>
        <v>2.1399535304549757</v>
      </c>
      <c r="AD1830" s="162">
        <f t="shared" si="1468"/>
        <v>0</v>
      </c>
      <c r="AE1830" s="162">
        <f t="shared" si="1469"/>
        <v>0</v>
      </c>
      <c r="AF1830" s="162">
        <f t="shared" si="1470"/>
        <v>0</v>
      </c>
      <c r="AG1830" s="162">
        <f t="shared" si="1471"/>
        <v>0</v>
      </c>
      <c r="AH1830" s="162" t="str">
        <f t="shared" si="1472"/>
        <v/>
      </c>
      <c r="AI1830" s="162" t="str">
        <f t="shared" si="1473"/>
        <v/>
      </c>
      <c r="AJ1830" s="162" t="str">
        <f t="shared" si="1474"/>
        <v/>
      </c>
      <c r="AK1830" s="162" t="str">
        <f t="shared" si="1475"/>
        <v/>
      </c>
      <c r="AM1830" s="199">
        <f t="shared" si="1478"/>
        <v>19.651823744145641</v>
      </c>
      <c r="AN1830" s="197">
        <f t="shared" si="1480"/>
        <v>0</v>
      </c>
      <c r="AO1830" s="197">
        <f t="shared" si="1481"/>
        <v>0</v>
      </c>
      <c r="AP1830" s="197">
        <f t="shared" si="1482"/>
        <v>0</v>
      </c>
      <c r="AQ1830" s="197">
        <f t="shared" si="1483"/>
        <v>0</v>
      </c>
      <c r="AR1830" s="197" t="str">
        <f t="shared" si="1484"/>
        <v/>
      </c>
      <c r="AS1830" s="197" t="str">
        <f t="shared" si="1485"/>
        <v/>
      </c>
      <c r="AT1830" s="197" t="str">
        <f t="shared" si="1486"/>
        <v/>
      </c>
      <c r="AU1830" s="197" t="str">
        <f t="shared" si="1487"/>
        <v/>
      </c>
      <c r="AV1830" s="199">
        <f t="shared" ca="1" si="1479"/>
        <v>2.1353954862944411</v>
      </c>
      <c r="AX1830" s="162">
        <f t="shared" si="1442"/>
        <v>0</v>
      </c>
      <c r="AY1830" s="162">
        <f t="shared" si="1443"/>
        <v>0</v>
      </c>
      <c r="AZ1830" s="162">
        <f t="shared" si="1444"/>
        <v>0</v>
      </c>
      <c r="BA1830" s="162">
        <f t="shared" si="1445"/>
        <v>0</v>
      </c>
      <c r="BB1830" s="162" t="str">
        <f t="shared" si="1446"/>
        <v/>
      </c>
      <c r="BC1830" s="162" t="str">
        <f t="shared" si="1447"/>
        <v/>
      </c>
      <c r="BD1830" s="162" t="str">
        <f t="shared" si="1448"/>
        <v/>
      </c>
      <c r="BE1830" s="162" t="str">
        <f t="shared" si="1449"/>
        <v/>
      </c>
      <c r="BG1830" s="169">
        <f t="shared" si="1476"/>
        <v>45.014305161140456</v>
      </c>
      <c r="BH1830" s="169">
        <f t="shared" ca="1" si="1477"/>
        <v>2.0715772311668239</v>
      </c>
    </row>
    <row r="1831" spans="11:60" x14ac:dyDescent="0.25">
      <c r="K1831" s="199">
        <f t="shared" si="1450"/>
        <v>45.065691354246781</v>
      </c>
      <c r="L1831" s="201">
        <f t="shared" si="1451"/>
        <v>0.37795885117634792</v>
      </c>
      <c r="M1831" s="201">
        <f t="shared" si="1452"/>
        <v>0.38113756724776598</v>
      </c>
      <c r="N1831" s="201">
        <f t="shared" si="1453"/>
        <v>0.40061689461383493</v>
      </c>
      <c r="O1831" s="201">
        <f t="shared" si="1454"/>
        <v>0.3783080686931411</v>
      </c>
      <c r="P1831" s="201" t="str">
        <f t="shared" si="1455"/>
        <v/>
      </c>
      <c r="Q1831" s="201" t="str">
        <f t="shared" si="1456"/>
        <v/>
      </c>
      <c r="R1831" s="201" t="str">
        <f t="shared" si="1457"/>
        <v/>
      </c>
      <c r="S1831" s="201" t="str">
        <f t="shared" si="1458"/>
        <v/>
      </c>
      <c r="T1831" s="199">
        <f t="shared" si="1459"/>
        <v>0</v>
      </c>
      <c r="U1831" s="199">
        <f t="shared" si="1460"/>
        <v>0</v>
      </c>
      <c r="V1831" s="199">
        <f t="shared" si="1461"/>
        <v>0</v>
      </c>
      <c r="W1831" s="199">
        <f t="shared" si="1462"/>
        <v>0</v>
      </c>
      <c r="X1831" s="199" t="str">
        <f t="shared" si="1463"/>
        <v/>
      </c>
      <c r="Y1831" s="199" t="str">
        <f t="shared" si="1464"/>
        <v/>
      </c>
      <c r="Z1831" s="199" t="str">
        <f t="shared" si="1465"/>
        <v/>
      </c>
      <c r="AA1831" s="199" t="str">
        <f t="shared" si="1466"/>
        <v/>
      </c>
      <c r="AB1831" s="201">
        <f t="shared" ca="1" si="1467"/>
        <v>2.0569414204862584</v>
      </c>
      <c r="AD1831" s="162">
        <f t="shared" si="1468"/>
        <v>0</v>
      </c>
      <c r="AE1831" s="162">
        <f t="shared" si="1469"/>
        <v>0</v>
      </c>
      <c r="AF1831" s="162">
        <f t="shared" si="1470"/>
        <v>0</v>
      </c>
      <c r="AG1831" s="162">
        <f t="shared" si="1471"/>
        <v>0</v>
      </c>
      <c r="AH1831" s="162" t="str">
        <f t="shared" si="1472"/>
        <v/>
      </c>
      <c r="AI1831" s="162" t="str">
        <f t="shared" si="1473"/>
        <v/>
      </c>
      <c r="AJ1831" s="162" t="str">
        <f t="shared" si="1474"/>
        <v/>
      </c>
      <c r="AK1831" s="162" t="str">
        <f t="shared" si="1475"/>
        <v/>
      </c>
      <c r="AM1831" s="199">
        <f t="shared" si="1478"/>
        <v>19.663040538520153</v>
      </c>
      <c r="AN1831" s="197">
        <f t="shared" si="1480"/>
        <v>0</v>
      </c>
      <c r="AO1831" s="197">
        <f t="shared" si="1481"/>
        <v>0</v>
      </c>
      <c r="AP1831" s="197">
        <f t="shared" si="1482"/>
        <v>0</v>
      </c>
      <c r="AQ1831" s="197">
        <f t="shared" si="1483"/>
        <v>0</v>
      </c>
      <c r="AR1831" s="197" t="str">
        <f t="shared" si="1484"/>
        <v/>
      </c>
      <c r="AS1831" s="197" t="str">
        <f t="shared" si="1485"/>
        <v/>
      </c>
      <c r="AT1831" s="197" t="str">
        <f t="shared" si="1486"/>
        <v/>
      </c>
      <c r="AU1831" s="197" t="str">
        <f t="shared" si="1487"/>
        <v/>
      </c>
      <c r="AV1831" s="199">
        <f t="shared" ca="1" si="1479"/>
        <v>2.0718114868520612</v>
      </c>
      <c r="AX1831" s="162">
        <f t="shared" si="1442"/>
        <v>0</v>
      </c>
      <c r="AY1831" s="162">
        <f t="shared" si="1443"/>
        <v>0</v>
      </c>
      <c r="AZ1831" s="162">
        <f t="shared" si="1444"/>
        <v>0</v>
      </c>
      <c r="BA1831" s="162">
        <f t="shared" si="1445"/>
        <v>0</v>
      </c>
      <c r="BB1831" s="162" t="str">
        <f t="shared" si="1446"/>
        <v/>
      </c>
      <c r="BC1831" s="162" t="str">
        <f t="shared" si="1447"/>
        <v/>
      </c>
      <c r="BD1831" s="162" t="str">
        <f t="shared" si="1448"/>
        <v/>
      </c>
      <c r="BE1831" s="162" t="str">
        <f t="shared" si="1449"/>
        <v/>
      </c>
      <c r="BG1831" s="169">
        <f t="shared" si="1476"/>
        <v>45.039998257693618</v>
      </c>
      <c r="BH1831" s="169">
        <f t="shared" ca="1" si="1477"/>
        <v>2.1399535304549757</v>
      </c>
    </row>
    <row r="1832" spans="11:60" x14ac:dyDescent="0.25">
      <c r="K1832" s="199">
        <f t="shared" si="1450"/>
        <v>45.091384450799943</v>
      </c>
      <c r="L1832" s="201">
        <f t="shared" si="1451"/>
        <v>0.37817433512798776</v>
      </c>
      <c r="M1832" s="201">
        <f t="shared" si="1452"/>
        <v>0.38135486346626529</v>
      </c>
      <c r="N1832" s="201">
        <f t="shared" si="1453"/>
        <v>0.40084529649217804</v>
      </c>
      <c r="O1832" s="201">
        <f t="shared" si="1454"/>
        <v>0.37852375174256703</v>
      </c>
      <c r="P1832" s="201" t="str">
        <f t="shared" si="1455"/>
        <v/>
      </c>
      <c r="Q1832" s="201" t="str">
        <f t="shared" si="1456"/>
        <v/>
      </c>
      <c r="R1832" s="201" t="str">
        <f t="shared" si="1457"/>
        <v/>
      </c>
      <c r="S1832" s="201" t="str">
        <f t="shared" si="1458"/>
        <v/>
      </c>
      <c r="T1832" s="199">
        <f t="shared" si="1459"/>
        <v>0</v>
      </c>
      <c r="U1832" s="199">
        <f t="shared" si="1460"/>
        <v>0</v>
      </c>
      <c r="V1832" s="199">
        <f t="shared" si="1461"/>
        <v>0</v>
      </c>
      <c r="W1832" s="199">
        <f t="shared" si="1462"/>
        <v>0</v>
      </c>
      <c r="X1832" s="199" t="str">
        <f t="shared" si="1463"/>
        <v/>
      </c>
      <c r="Y1832" s="199" t="str">
        <f t="shared" si="1464"/>
        <v/>
      </c>
      <c r="Z1832" s="199" t="str">
        <f t="shared" si="1465"/>
        <v/>
      </c>
      <c r="AA1832" s="199" t="str">
        <f t="shared" si="1466"/>
        <v/>
      </c>
      <c r="AB1832" s="201">
        <f t="shared" ca="1" si="1467"/>
        <v>2.0228218087126537</v>
      </c>
      <c r="AD1832" s="162">
        <f t="shared" si="1468"/>
        <v>0</v>
      </c>
      <c r="AE1832" s="162">
        <f t="shared" si="1469"/>
        <v>0</v>
      </c>
      <c r="AF1832" s="162">
        <f t="shared" si="1470"/>
        <v>0</v>
      </c>
      <c r="AG1832" s="162">
        <f t="shared" si="1471"/>
        <v>0</v>
      </c>
      <c r="AH1832" s="162" t="str">
        <f t="shared" si="1472"/>
        <v/>
      </c>
      <c r="AI1832" s="162" t="str">
        <f t="shared" si="1473"/>
        <v/>
      </c>
      <c r="AJ1832" s="162" t="str">
        <f t="shared" si="1474"/>
        <v/>
      </c>
      <c r="AK1832" s="162" t="str">
        <f t="shared" si="1475"/>
        <v/>
      </c>
      <c r="AM1832" s="199">
        <f t="shared" si="1478"/>
        <v>19.674257332894665</v>
      </c>
      <c r="AN1832" s="197">
        <f t="shared" si="1480"/>
        <v>0</v>
      </c>
      <c r="AO1832" s="197">
        <f t="shared" si="1481"/>
        <v>0</v>
      </c>
      <c r="AP1832" s="197">
        <f t="shared" si="1482"/>
        <v>0</v>
      </c>
      <c r="AQ1832" s="197">
        <f t="shared" si="1483"/>
        <v>0</v>
      </c>
      <c r="AR1832" s="197" t="str">
        <f t="shared" si="1484"/>
        <v/>
      </c>
      <c r="AS1832" s="197" t="str">
        <f t="shared" si="1485"/>
        <v/>
      </c>
      <c r="AT1832" s="197" t="str">
        <f t="shared" si="1486"/>
        <v/>
      </c>
      <c r="AU1832" s="197" t="str">
        <f t="shared" si="1487"/>
        <v/>
      </c>
      <c r="AV1832" s="199">
        <f t="shared" ca="1" si="1479"/>
        <v>2.1809061873191622</v>
      </c>
      <c r="AX1832" s="162">
        <f t="shared" si="1442"/>
        <v>0</v>
      </c>
      <c r="AY1832" s="162">
        <f t="shared" si="1443"/>
        <v>0</v>
      </c>
      <c r="AZ1832" s="162">
        <f t="shared" si="1444"/>
        <v>0</v>
      </c>
      <c r="BA1832" s="162">
        <f t="shared" si="1445"/>
        <v>0</v>
      </c>
      <c r="BB1832" s="162" t="str">
        <f t="shared" si="1446"/>
        <v/>
      </c>
      <c r="BC1832" s="162" t="str">
        <f t="shared" si="1447"/>
        <v/>
      </c>
      <c r="BD1832" s="162" t="str">
        <f t="shared" si="1448"/>
        <v/>
      </c>
      <c r="BE1832" s="162" t="str">
        <f t="shared" si="1449"/>
        <v/>
      </c>
      <c r="BG1832" s="169">
        <f t="shared" si="1476"/>
        <v>45.065691354246781</v>
      </c>
      <c r="BH1832" s="169">
        <f t="shared" ca="1" si="1477"/>
        <v>2.0569414204862584</v>
      </c>
    </row>
    <row r="1833" spans="11:60" x14ac:dyDescent="0.25">
      <c r="K1833" s="199">
        <f t="shared" si="1450"/>
        <v>45.117077547353105</v>
      </c>
      <c r="L1833" s="201">
        <f t="shared" si="1451"/>
        <v>0.37838981907962771</v>
      </c>
      <c r="M1833" s="201">
        <f t="shared" si="1452"/>
        <v>0.3815721596847646</v>
      </c>
      <c r="N1833" s="201">
        <f t="shared" si="1453"/>
        <v>0.4010736983705212</v>
      </c>
      <c r="O1833" s="201">
        <f t="shared" si="1454"/>
        <v>0.37873943479199301</v>
      </c>
      <c r="P1833" s="201" t="str">
        <f t="shared" si="1455"/>
        <v/>
      </c>
      <c r="Q1833" s="201" t="str">
        <f t="shared" si="1456"/>
        <v/>
      </c>
      <c r="R1833" s="201" t="str">
        <f t="shared" si="1457"/>
        <v/>
      </c>
      <c r="S1833" s="201" t="str">
        <f t="shared" si="1458"/>
        <v/>
      </c>
      <c r="T1833" s="199">
        <f t="shared" si="1459"/>
        <v>0</v>
      </c>
      <c r="U1833" s="199">
        <f t="shared" si="1460"/>
        <v>0</v>
      </c>
      <c r="V1833" s="199">
        <f t="shared" si="1461"/>
        <v>0</v>
      </c>
      <c r="W1833" s="199">
        <f t="shared" si="1462"/>
        <v>0</v>
      </c>
      <c r="X1833" s="199" t="str">
        <f t="shared" si="1463"/>
        <v/>
      </c>
      <c r="Y1833" s="199" t="str">
        <f t="shared" si="1464"/>
        <v/>
      </c>
      <c r="Z1833" s="199" t="str">
        <f t="shared" si="1465"/>
        <v/>
      </c>
      <c r="AA1833" s="199" t="str">
        <f t="shared" si="1466"/>
        <v/>
      </c>
      <c r="AB1833" s="201">
        <f t="shared" ca="1" si="1467"/>
        <v>2.1424189073034925</v>
      </c>
      <c r="AD1833" s="162">
        <f t="shared" si="1468"/>
        <v>0</v>
      </c>
      <c r="AE1833" s="162">
        <f t="shared" si="1469"/>
        <v>0</v>
      </c>
      <c r="AF1833" s="162">
        <f t="shared" si="1470"/>
        <v>0</v>
      </c>
      <c r="AG1833" s="162">
        <f t="shared" si="1471"/>
        <v>0</v>
      </c>
      <c r="AH1833" s="162" t="str">
        <f t="shared" si="1472"/>
        <v/>
      </c>
      <c r="AI1833" s="162" t="str">
        <f t="shared" si="1473"/>
        <v/>
      </c>
      <c r="AJ1833" s="162" t="str">
        <f t="shared" si="1474"/>
        <v/>
      </c>
      <c r="AK1833" s="162" t="str">
        <f t="shared" si="1475"/>
        <v/>
      </c>
      <c r="AM1833" s="199">
        <f t="shared" si="1478"/>
        <v>19.685474127269178</v>
      </c>
      <c r="AN1833" s="197">
        <f t="shared" si="1480"/>
        <v>0</v>
      </c>
      <c r="AO1833" s="197">
        <f t="shared" si="1481"/>
        <v>0</v>
      </c>
      <c r="AP1833" s="197">
        <f t="shared" si="1482"/>
        <v>0</v>
      </c>
      <c r="AQ1833" s="197">
        <f t="shared" si="1483"/>
        <v>0</v>
      </c>
      <c r="AR1833" s="197" t="str">
        <f t="shared" si="1484"/>
        <v/>
      </c>
      <c r="AS1833" s="197" t="str">
        <f t="shared" si="1485"/>
        <v/>
      </c>
      <c r="AT1833" s="197" t="str">
        <f t="shared" si="1486"/>
        <v/>
      </c>
      <c r="AU1833" s="197" t="str">
        <f t="shared" si="1487"/>
        <v/>
      </c>
      <c r="AV1833" s="199">
        <f t="shared" ca="1" si="1479"/>
        <v>2.0547331681202223</v>
      </c>
      <c r="AX1833" s="162">
        <f t="shared" si="1442"/>
        <v>0</v>
      </c>
      <c r="AY1833" s="162">
        <f t="shared" si="1443"/>
        <v>0</v>
      </c>
      <c r="AZ1833" s="162">
        <f t="shared" si="1444"/>
        <v>0</v>
      </c>
      <c r="BA1833" s="162">
        <f t="shared" si="1445"/>
        <v>0</v>
      </c>
      <c r="BB1833" s="162" t="str">
        <f t="shared" si="1446"/>
        <v/>
      </c>
      <c r="BC1833" s="162" t="str">
        <f t="shared" si="1447"/>
        <v/>
      </c>
      <c r="BD1833" s="162" t="str">
        <f t="shared" si="1448"/>
        <v/>
      </c>
      <c r="BE1833" s="162" t="str">
        <f t="shared" si="1449"/>
        <v/>
      </c>
      <c r="BG1833" s="169">
        <f t="shared" si="1476"/>
        <v>45.091384450799943</v>
      </c>
      <c r="BH1833" s="169">
        <f t="shared" ca="1" si="1477"/>
        <v>2.0228218087126537</v>
      </c>
    </row>
    <row r="1834" spans="11:60" x14ac:dyDescent="0.25">
      <c r="K1834" s="199">
        <f t="shared" si="1450"/>
        <v>45.142770643906267</v>
      </c>
      <c r="L1834" s="201">
        <f t="shared" si="1451"/>
        <v>0.37860530303126755</v>
      </c>
      <c r="M1834" s="201">
        <f t="shared" si="1452"/>
        <v>0.38178945590326385</v>
      </c>
      <c r="N1834" s="201">
        <f t="shared" si="1453"/>
        <v>0.40130210024886431</v>
      </c>
      <c r="O1834" s="201">
        <f t="shared" si="1454"/>
        <v>0.37895511784141894</v>
      </c>
      <c r="P1834" s="201" t="str">
        <f t="shared" si="1455"/>
        <v/>
      </c>
      <c r="Q1834" s="201" t="str">
        <f t="shared" si="1456"/>
        <v/>
      </c>
      <c r="R1834" s="201" t="str">
        <f t="shared" si="1457"/>
        <v/>
      </c>
      <c r="S1834" s="201" t="str">
        <f t="shared" si="1458"/>
        <v/>
      </c>
      <c r="T1834" s="199">
        <f t="shared" si="1459"/>
        <v>0</v>
      </c>
      <c r="U1834" s="199">
        <f t="shared" si="1460"/>
        <v>0</v>
      </c>
      <c r="V1834" s="199">
        <f t="shared" si="1461"/>
        <v>0</v>
      </c>
      <c r="W1834" s="199">
        <f t="shared" si="1462"/>
        <v>0</v>
      </c>
      <c r="X1834" s="199" t="str">
        <f t="shared" si="1463"/>
        <v/>
      </c>
      <c r="Y1834" s="199" t="str">
        <f t="shared" si="1464"/>
        <v/>
      </c>
      <c r="Z1834" s="199" t="str">
        <f t="shared" si="1465"/>
        <v/>
      </c>
      <c r="AA1834" s="199" t="str">
        <f t="shared" si="1466"/>
        <v/>
      </c>
      <c r="AB1834" s="201">
        <f t="shared" ca="1" si="1467"/>
        <v>2.13104220966909</v>
      </c>
      <c r="AD1834" s="162">
        <f t="shared" si="1468"/>
        <v>0</v>
      </c>
      <c r="AE1834" s="162">
        <f t="shared" si="1469"/>
        <v>0</v>
      </c>
      <c r="AF1834" s="162">
        <f t="shared" si="1470"/>
        <v>0</v>
      </c>
      <c r="AG1834" s="162">
        <f t="shared" si="1471"/>
        <v>0</v>
      </c>
      <c r="AH1834" s="162" t="str">
        <f t="shared" si="1472"/>
        <v/>
      </c>
      <c r="AI1834" s="162" t="str">
        <f t="shared" si="1473"/>
        <v/>
      </c>
      <c r="AJ1834" s="162" t="str">
        <f t="shared" si="1474"/>
        <v/>
      </c>
      <c r="AK1834" s="162" t="str">
        <f t="shared" si="1475"/>
        <v/>
      </c>
      <c r="AM1834" s="199">
        <f t="shared" si="1478"/>
        <v>19.69669092164369</v>
      </c>
      <c r="AN1834" s="197">
        <f t="shared" si="1480"/>
        <v>0</v>
      </c>
      <c r="AO1834" s="197">
        <f t="shared" si="1481"/>
        <v>0</v>
      </c>
      <c r="AP1834" s="197">
        <f t="shared" si="1482"/>
        <v>0</v>
      </c>
      <c r="AQ1834" s="197">
        <f t="shared" si="1483"/>
        <v>0</v>
      </c>
      <c r="AR1834" s="197" t="str">
        <f t="shared" si="1484"/>
        <v/>
      </c>
      <c r="AS1834" s="197" t="str">
        <f t="shared" si="1485"/>
        <v/>
      </c>
      <c r="AT1834" s="197" t="str">
        <f t="shared" si="1486"/>
        <v/>
      </c>
      <c r="AU1834" s="197" t="str">
        <f t="shared" si="1487"/>
        <v/>
      </c>
      <c r="AV1834" s="199">
        <f t="shared" ca="1" si="1479"/>
        <v>2.174686905351118</v>
      </c>
      <c r="AX1834" s="162">
        <f t="shared" si="1442"/>
        <v>0</v>
      </c>
      <c r="AY1834" s="162">
        <f t="shared" si="1443"/>
        <v>0</v>
      </c>
      <c r="AZ1834" s="162">
        <f t="shared" si="1444"/>
        <v>0</v>
      </c>
      <c r="BA1834" s="162">
        <f t="shared" si="1445"/>
        <v>0</v>
      </c>
      <c r="BB1834" s="162" t="str">
        <f t="shared" si="1446"/>
        <v/>
      </c>
      <c r="BC1834" s="162" t="str">
        <f t="shared" si="1447"/>
        <v/>
      </c>
      <c r="BD1834" s="162" t="str">
        <f t="shared" si="1448"/>
        <v/>
      </c>
      <c r="BE1834" s="162" t="str">
        <f t="shared" si="1449"/>
        <v/>
      </c>
      <c r="BG1834" s="169">
        <f t="shared" si="1476"/>
        <v>45.117077547353105</v>
      </c>
      <c r="BH1834" s="169">
        <f t="shared" ca="1" si="1477"/>
        <v>2.1424189073034925</v>
      </c>
    </row>
    <row r="1835" spans="11:60" x14ac:dyDescent="0.25">
      <c r="K1835" s="199">
        <f t="shared" si="1450"/>
        <v>45.16846374045943</v>
      </c>
      <c r="L1835" s="201">
        <f t="shared" si="1451"/>
        <v>0.37882078698290739</v>
      </c>
      <c r="M1835" s="201">
        <f t="shared" si="1452"/>
        <v>0.38200675212176316</v>
      </c>
      <c r="N1835" s="201">
        <f t="shared" si="1453"/>
        <v>0.40153050212720742</v>
      </c>
      <c r="O1835" s="201">
        <f t="shared" si="1454"/>
        <v>0.37917080089084487</v>
      </c>
      <c r="P1835" s="201" t="str">
        <f t="shared" si="1455"/>
        <v/>
      </c>
      <c r="Q1835" s="201" t="str">
        <f t="shared" si="1456"/>
        <v/>
      </c>
      <c r="R1835" s="201" t="str">
        <f t="shared" si="1457"/>
        <v/>
      </c>
      <c r="S1835" s="201" t="str">
        <f t="shared" si="1458"/>
        <v/>
      </c>
      <c r="T1835" s="199">
        <f t="shared" si="1459"/>
        <v>0</v>
      </c>
      <c r="U1835" s="199">
        <f t="shared" si="1460"/>
        <v>0</v>
      </c>
      <c r="V1835" s="199">
        <f t="shared" si="1461"/>
        <v>0</v>
      </c>
      <c r="W1835" s="199">
        <f t="shared" si="1462"/>
        <v>0</v>
      </c>
      <c r="X1835" s="199" t="str">
        <f t="shared" si="1463"/>
        <v/>
      </c>
      <c r="Y1835" s="199" t="str">
        <f t="shared" si="1464"/>
        <v/>
      </c>
      <c r="Z1835" s="199" t="str">
        <f t="shared" si="1465"/>
        <v/>
      </c>
      <c r="AA1835" s="199" t="str">
        <f t="shared" si="1466"/>
        <v/>
      </c>
      <c r="AB1835" s="201">
        <f t="shared" ca="1" si="1467"/>
        <v>2.1655973026071043</v>
      </c>
      <c r="AD1835" s="162">
        <f t="shared" si="1468"/>
        <v>0</v>
      </c>
      <c r="AE1835" s="162">
        <f t="shared" si="1469"/>
        <v>0</v>
      </c>
      <c r="AF1835" s="162">
        <f t="shared" si="1470"/>
        <v>0</v>
      </c>
      <c r="AG1835" s="162">
        <f t="shared" si="1471"/>
        <v>0</v>
      </c>
      <c r="AH1835" s="162" t="str">
        <f t="shared" si="1472"/>
        <v/>
      </c>
      <c r="AI1835" s="162" t="str">
        <f t="shared" si="1473"/>
        <v/>
      </c>
      <c r="AJ1835" s="162" t="str">
        <f t="shared" si="1474"/>
        <v/>
      </c>
      <c r="AK1835" s="162" t="str">
        <f t="shared" si="1475"/>
        <v/>
      </c>
      <c r="AM1835" s="199">
        <f t="shared" si="1478"/>
        <v>19.707907716018202</v>
      </c>
      <c r="AN1835" s="197">
        <f t="shared" si="1480"/>
        <v>0</v>
      </c>
      <c r="AO1835" s="197">
        <f t="shared" si="1481"/>
        <v>0</v>
      </c>
      <c r="AP1835" s="197">
        <f t="shared" si="1482"/>
        <v>0</v>
      </c>
      <c r="AQ1835" s="197">
        <f t="shared" si="1483"/>
        <v>0</v>
      </c>
      <c r="AR1835" s="197" t="str">
        <f t="shared" si="1484"/>
        <v/>
      </c>
      <c r="AS1835" s="197" t="str">
        <f t="shared" si="1485"/>
        <v/>
      </c>
      <c r="AT1835" s="197" t="str">
        <f t="shared" si="1486"/>
        <v/>
      </c>
      <c r="AU1835" s="197" t="str">
        <f t="shared" si="1487"/>
        <v/>
      </c>
      <c r="AV1835" s="199">
        <f t="shared" ca="1" si="1479"/>
        <v>2.1762534744437474</v>
      </c>
      <c r="AX1835" s="162">
        <f t="shared" si="1442"/>
        <v>0</v>
      </c>
      <c r="AY1835" s="162">
        <f t="shared" si="1443"/>
        <v>0</v>
      </c>
      <c r="AZ1835" s="162">
        <f t="shared" si="1444"/>
        <v>0</v>
      </c>
      <c r="BA1835" s="162">
        <f t="shared" si="1445"/>
        <v>0</v>
      </c>
      <c r="BB1835" s="162" t="str">
        <f t="shared" si="1446"/>
        <v/>
      </c>
      <c r="BC1835" s="162" t="str">
        <f t="shared" si="1447"/>
        <v/>
      </c>
      <c r="BD1835" s="162" t="str">
        <f t="shared" si="1448"/>
        <v/>
      </c>
      <c r="BE1835" s="162" t="str">
        <f t="shared" si="1449"/>
        <v/>
      </c>
      <c r="BG1835" s="169">
        <f t="shared" si="1476"/>
        <v>45.142770643906267</v>
      </c>
      <c r="BH1835" s="169">
        <f t="shared" ca="1" si="1477"/>
        <v>2.13104220966909</v>
      </c>
    </row>
    <row r="1836" spans="11:60" x14ac:dyDescent="0.25">
      <c r="K1836" s="199">
        <f t="shared" si="1450"/>
        <v>45.194156837012592</v>
      </c>
      <c r="L1836" s="201">
        <f t="shared" si="1451"/>
        <v>0.37903627093454734</v>
      </c>
      <c r="M1836" s="201">
        <f t="shared" si="1452"/>
        <v>0.38222404834026247</v>
      </c>
      <c r="N1836" s="201">
        <f t="shared" si="1453"/>
        <v>0.40175890400555053</v>
      </c>
      <c r="O1836" s="201">
        <f t="shared" si="1454"/>
        <v>0.37938648394027086</v>
      </c>
      <c r="P1836" s="201" t="str">
        <f t="shared" si="1455"/>
        <v/>
      </c>
      <c r="Q1836" s="201" t="str">
        <f t="shared" si="1456"/>
        <v/>
      </c>
      <c r="R1836" s="201" t="str">
        <f t="shared" si="1457"/>
        <v/>
      </c>
      <c r="S1836" s="201" t="str">
        <f t="shared" si="1458"/>
        <v/>
      </c>
      <c r="T1836" s="199">
        <f t="shared" si="1459"/>
        <v>0</v>
      </c>
      <c r="U1836" s="199">
        <f t="shared" si="1460"/>
        <v>0</v>
      </c>
      <c r="V1836" s="199">
        <f t="shared" si="1461"/>
        <v>0</v>
      </c>
      <c r="W1836" s="199">
        <f t="shared" si="1462"/>
        <v>0</v>
      </c>
      <c r="X1836" s="199" t="str">
        <f t="shared" si="1463"/>
        <v/>
      </c>
      <c r="Y1836" s="199" t="str">
        <f t="shared" si="1464"/>
        <v/>
      </c>
      <c r="Z1836" s="199" t="str">
        <f t="shared" si="1465"/>
        <v/>
      </c>
      <c r="AA1836" s="199" t="str">
        <f t="shared" si="1466"/>
        <v/>
      </c>
      <c r="AB1836" s="201">
        <f t="shared" ca="1" si="1467"/>
        <v>2.041323146537565</v>
      </c>
      <c r="AD1836" s="162">
        <f t="shared" si="1468"/>
        <v>0</v>
      </c>
      <c r="AE1836" s="162">
        <f t="shared" si="1469"/>
        <v>0</v>
      </c>
      <c r="AF1836" s="162">
        <f t="shared" si="1470"/>
        <v>0</v>
      </c>
      <c r="AG1836" s="162">
        <f t="shared" si="1471"/>
        <v>0</v>
      </c>
      <c r="AH1836" s="162" t="str">
        <f t="shared" si="1472"/>
        <v/>
      </c>
      <c r="AI1836" s="162" t="str">
        <f t="shared" si="1473"/>
        <v/>
      </c>
      <c r="AJ1836" s="162" t="str">
        <f t="shared" si="1474"/>
        <v/>
      </c>
      <c r="AK1836" s="162" t="str">
        <f t="shared" si="1475"/>
        <v/>
      </c>
      <c r="AM1836" s="199">
        <f t="shared" si="1478"/>
        <v>19.719124510392714</v>
      </c>
      <c r="AN1836" s="197">
        <f t="shared" si="1480"/>
        <v>0</v>
      </c>
      <c r="AO1836" s="197">
        <f t="shared" si="1481"/>
        <v>0</v>
      </c>
      <c r="AP1836" s="197">
        <f t="shared" si="1482"/>
        <v>0</v>
      </c>
      <c r="AQ1836" s="197">
        <f t="shared" si="1483"/>
        <v>0</v>
      </c>
      <c r="AR1836" s="197" t="str">
        <f t="shared" si="1484"/>
        <v/>
      </c>
      <c r="AS1836" s="197" t="str">
        <f t="shared" si="1485"/>
        <v/>
      </c>
      <c r="AT1836" s="197" t="str">
        <f t="shared" si="1486"/>
        <v/>
      </c>
      <c r="AU1836" s="197" t="str">
        <f t="shared" si="1487"/>
        <v/>
      </c>
      <c r="AV1836" s="199">
        <f t="shared" ca="1" si="1479"/>
        <v>2.1135080902182541</v>
      </c>
      <c r="AX1836" s="162">
        <f t="shared" si="1442"/>
        <v>0</v>
      </c>
      <c r="AY1836" s="162">
        <f t="shared" si="1443"/>
        <v>0</v>
      </c>
      <c r="AZ1836" s="162">
        <f t="shared" si="1444"/>
        <v>0</v>
      </c>
      <c r="BA1836" s="162">
        <f t="shared" si="1445"/>
        <v>0</v>
      </c>
      <c r="BB1836" s="162" t="str">
        <f t="shared" si="1446"/>
        <v/>
      </c>
      <c r="BC1836" s="162" t="str">
        <f t="shared" si="1447"/>
        <v/>
      </c>
      <c r="BD1836" s="162" t="str">
        <f t="shared" si="1448"/>
        <v/>
      </c>
      <c r="BE1836" s="162" t="str">
        <f t="shared" si="1449"/>
        <v/>
      </c>
      <c r="BG1836" s="169">
        <f t="shared" si="1476"/>
        <v>45.16846374045943</v>
      </c>
      <c r="BH1836" s="169">
        <f t="shared" ca="1" si="1477"/>
        <v>2.1655973026071043</v>
      </c>
    </row>
    <row r="1837" spans="11:60" x14ac:dyDescent="0.25">
      <c r="K1837" s="199">
        <f t="shared" si="1450"/>
        <v>45.219849933565754</v>
      </c>
      <c r="L1837" s="201">
        <f t="shared" si="1451"/>
        <v>0.37925175488618718</v>
      </c>
      <c r="M1837" s="201">
        <f t="shared" si="1452"/>
        <v>0.38244134455876178</v>
      </c>
      <c r="N1837" s="201">
        <f t="shared" si="1453"/>
        <v>0.40198730588389364</v>
      </c>
      <c r="O1837" s="201">
        <f t="shared" si="1454"/>
        <v>0.37960216698969684</v>
      </c>
      <c r="P1837" s="201" t="str">
        <f t="shared" si="1455"/>
        <v/>
      </c>
      <c r="Q1837" s="201" t="str">
        <f t="shared" si="1456"/>
        <v/>
      </c>
      <c r="R1837" s="201" t="str">
        <f t="shared" si="1457"/>
        <v/>
      </c>
      <c r="S1837" s="201" t="str">
        <f t="shared" si="1458"/>
        <v/>
      </c>
      <c r="T1837" s="199">
        <f t="shared" si="1459"/>
        <v>0</v>
      </c>
      <c r="U1837" s="199">
        <f t="shared" si="1460"/>
        <v>0</v>
      </c>
      <c r="V1837" s="199">
        <f t="shared" si="1461"/>
        <v>0</v>
      </c>
      <c r="W1837" s="199">
        <f t="shared" si="1462"/>
        <v>0</v>
      </c>
      <c r="X1837" s="199" t="str">
        <f t="shared" si="1463"/>
        <v/>
      </c>
      <c r="Y1837" s="199" t="str">
        <f t="shared" si="1464"/>
        <v/>
      </c>
      <c r="Z1837" s="199" t="str">
        <f t="shared" si="1465"/>
        <v/>
      </c>
      <c r="AA1837" s="199" t="str">
        <f t="shared" si="1466"/>
        <v/>
      </c>
      <c r="AB1837" s="201">
        <f t="shared" ca="1" si="1467"/>
        <v>2.0988367016692742</v>
      </c>
      <c r="AD1837" s="162">
        <f t="shared" si="1468"/>
        <v>0</v>
      </c>
      <c r="AE1837" s="162">
        <f t="shared" si="1469"/>
        <v>0</v>
      </c>
      <c r="AF1837" s="162">
        <f t="shared" si="1470"/>
        <v>0</v>
      </c>
      <c r="AG1837" s="162">
        <f t="shared" si="1471"/>
        <v>0</v>
      </c>
      <c r="AH1837" s="162" t="str">
        <f t="shared" si="1472"/>
        <v/>
      </c>
      <c r="AI1837" s="162" t="str">
        <f t="shared" si="1473"/>
        <v/>
      </c>
      <c r="AJ1837" s="162" t="str">
        <f t="shared" si="1474"/>
        <v/>
      </c>
      <c r="AK1837" s="162" t="str">
        <f t="shared" si="1475"/>
        <v/>
      </c>
      <c r="AM1837" s="199">
        <f t="shared" si="1478"/>
        <v>19.730341304767226</v>
      </c>
      <c r="AN1837" s="197">
        <f t="shared" si="1480"/>
        <v>0</v>
      </c>
      <c r="AO1837" s="197">
        <f t="shared" si="1481"/>
        <v>0</v>
      </c>
      <c r="AP1837" s="197">
        <f t="shared" si="1482"/>
        <v>0</v>
      </c>
      <c r="AQ1837" s="197">
        <f t="shared" si="1483"/>
        <v>0</v>
      </c>
      <c r="AR1837" s="197" t="str">
        <f t="shared" si="1484"/>
        <v/>
      </c>
      <c r="AS1837" s="197" t="str">
        <f t="shared" si="1485"/>
        <v/>
      </c>
      <c r="AT1837" s="197" t="str">
        <f t="shared" si="1486"/>
        <v/>
      </c>
      <c r="AU1837" s="197" t="str">
        <f t="shared" si="1487"/>
        <v/>
      </c>
      <c r="AV1837" s="199">
        <f t="shared" ca="1" si="1479"/>
        <v>2.2039499696598335</v>
      </c>
      <c r="AX1837" s="162">
        <f t="shared" si="1442"/>
        <v>0</v>
      </c>
      <c r="AY1837" s="162">
        <f t="shared" si="1443"/>
        <v>0</v>
      </c>
      <c r="AZ1837" s="162">
        <f t="shared" si="1444"/>
        <v>0</v>
      </c>
      <c r="BA1837" s="162">
        <f t="shared" si="1445"/>
        <v>0</v>
      </c>
      <c r="BB1837" s="162" t="str">
        <f t="shared" si="1446"/>
        <v/>
      </c>
      <c r="BC1837" s="162" t="str">
        <f t="shared" si="1447"/>
        <v/>
      </c>
      <c r="BD1837" s="162" t="str">
        <f t="shared" si="1448"/>
        <v/>
      </c>
      <c r="BE1837" s="162" t="str">
        <f t="shared" si="1449"/>
        <v/>
      </c>
      <c r="BG1837" s="169">
        <f t="shared" si="1476"/>
        <v>45.194156837012592</v>
      </c>
      <c r="BH1837" s="169">
        <f t="shared" ca="1" si="1477"/>
        <v>2.041323146537565</v>
      </c>
    </row>
    <row r="1838" spans="11:60" x14ac:dyDescent="0.25">
      <c r="K1838" s="199">
        <f t="shared" si="1450"/>
        <v>45.245543030118917</v>
      </c>
      <c r="L1838" s="201">
        <f t="shared" si="1451"/>
        <v>0.37946723883782707</v>
      </c>
      <c r="M1838" s="201">
        <f t="shared" si="1452"/>
        <v>0.38265864077726108</v>
      </c>
      <c r="N1838" s="201">
        <f t="shared" si="1453"/>
        <v>0.40221570776223681</v>
      </c>
      <c r="O1838" s="201">
        <f t="shared" si="1454"/>
        <v>0.37981785003912283</v>
      </c>
      <c r="P1838" s="201" t="str">
        <f t="shared" si="1455"/>
        <v/>
      </c>
      <c r="Q1838" s="201" t="str">
        <f t="shared" si="1456"/>
        <v/>
      </c>
      <c r="R1838" s="201" t="str">
        <f t="shared" si="1457"/>
        <v/>
      </c>
      <c r="S1838" s="201" t="str">
        <f t="shared" si="1458"/>
        <v/>
      </c>
      <c r="T1838" s="199">
        <f t="shared" si="1459"/>
        <v>0</v>
      </c>
      <c r="U1838" s="199">
        <f t="shared" si="1460"/>
        <v>0</v>
      </c>
      <c r="V1838" s="199">
        <f t="shared" si="1461"/>
        <v>0</v>
      </c>
      <c r="W1838" s="199">
        <f t="shared" si="1462"/>
        <v>0</v>
      </c>
      <c r="X1838" s="199" t="str">
        <f t="shared" si="1463"/>
        <v/>
      </c>
      <c r="Y1838" s="199" t="str">
        <f t="shared" si="1464"/>
        <v/>
      </c>
      <c r="Z1838" s="199" t="str">
        <f t="shared" si="1465"/>
        <v/>
      </c>
      <c r="AA1838" s="199" t="str">
        <f t="shared" si="1466"/>
        <v/>
      </c>
      <c r="AB1838" s="201">
        <f t="shared" ca="1" si="1467"/>
        <v>2.0542388845852821</v>
      </c>
      <c r="AD1838" s="162">
        <f t="shared" si="1468"/>
        <v>0</v>
      </c>
      <c r="AE1838" s="162">
        <f t="shared" si="1469"/>
        <v>0</v>
      </c>
      <c r="AF1838" s="162">
        <f t="shared" si="1470"/>
        <v>0</v>
      </c>
      <c r="AG1838" s="162">
        <f t="shared" si="1471"/>
        <v>0</v>
      </c>
      <c r="AH1838" s="162" t="str">
        <f t="shared" si="1472"/>
        <v/>
      </c>
      <c r="AI1838" s="162" t="str">
        <f t="shared" si="1473"/>
        <v/>
      </c>
      <c r="AJ1838" s="162" t="str">
        <f t="shared" si="1474"/>
        <v/>
      </c>
      <c r="AK1838" s="162" t="str">
        <f t="shared" si="1475"/>
        <v/>
      </c>
      <c r="AM1838" s="199">
        <f t="shared" si="1478"/>
        <v>19.741558099141738</v>
      </c>
      <c r="AN1838" s="197">
        <f t="shared" si="1480"/>
        <v>0</v>
      </c>
      <c r="AO1838" s="197">
        <f t="shared" si="1481"/>
        <v>0</v>
      </c>
      <c r="AP1838" s="197">
        <f t="shared" si="1482"/>
        <v>0</v>
      </c>
      <c r="AQ1838" s="197">
        <f t="shared" si="1483"/>
        <v>0</v>
      </c>
      <c r="AR1838" s="197" t="str">
        <f t="shared" si="1484"/>
        <v/>
      </c>
      <c r="AS1838" s="197" t="str">
        <f t="shared" si="1485"/>
        <v/>
      </c>
      <c r="AT1838" s="197" t="str">
        <f t="shared" si="1486"/>
        <v/>
      </c>
      <c r="AU1838" s="197" t="str">
        <f t="shared" si="1487"/>
        <v/>
      </c>
      <c r="AV1838" s="199">
        <f t="shared" ca="1" si="1479"/>
        <v>2.0455346219953214</v>
      </c>
      <c r="AX1838" s="162">
        <f t="shared" si="1442"/>
        <v>0</v>
      </c>
      <c r="AY1838" s="162">
        <f t="shared" si="1443"/>
        <v>0</v>
      </c>
      <c r="AZ1838" s="162">
        <f t="shared" si="1444"/>
        <v>0</v>
      </c>
      <c r="BA1838" s="162">
        <f t="shared" si="1445"/>
        <v>0</v>
      </c>
      <c r="BB1838" s="162" t="str">
        <f t="shared" si="1446"/>
        <v/>
      </c>
      <c r="BC1838" s="162" t="str">
        <f t="shared" si="1447"/>
        <v/>
      </c>
      <c r="BD1838" s="162" t="str">
        <f t="shared" si="1448"/>
        <v/>
      </c>
      <c r="BE1838" s="162" t="str">
        <f t="shared" si="1449"/>
        <v/>
      </c>
      <c r="BG1838" s="169">
        <f t="shared" si="1476"/>
        <v>45.219849933565754</v>
      </c>
      <c r="BH1838" s="169">
        <f t="shared" ca="1" si="1477"/>
        <v>2.0988367016692742</v>
      </c>
    </row>
    <row r="1839" spans="11:60" x14ac:dyDescent="0.25">
      <c r="K1839" s="199">
        <f t="shared" si="1450"/>
        <v>45.271236126672079</v>
      </c>
      <c r="L1839" s="201">
        <f t="shared" si="1451"/>
        <v>0.37968272278946691</v>
      </c>
      <c r="M1839" s="201">
        <f t="shared" si="1452"/>
        <v>0.38287593699576034</v>
      </c>
      <c r="N1839" s="201">
        <f t="shared" si="1453"/>
        <v>0.40244410964057992</v>
      </c>
      <c r="O1839" s="201">
        <f t="shared" si="1454"/>
        <v>0.38003353308854876</v>
      </c>
      <c r="P1839" s="201" t="str">
        <f t="shared" si="1455"/>
        <v/>
      </c>
      <c r="Q1839" s="201" t="str">
        <f t="shared" si="1456"/>
        <v/>
      </c>
      <c r="R1839" s="201" t="str">
        <f t="shared" si="1457"/>
        <v/>
      </c>
      <c r="S1839" s="201" t="str">
        <f t="shared" si="1458"/>
        <v/>
      </c>
      <c r="T1839" s="199">
        <f t="shared" si="1459"/>
        <v>0</v>
      </c>
      <c r="U1839" s="199">
        <f t="shared" si="1460"/>
        <v>0</v>
      </c>
      <c r="V1839" s="199">
        <f t="shared" si="1461"/>
        <v>0</v>
      </c>
      <c r="W1839" s="199">
        <f t="shared" si="1462"/>
        <v>0</v>
      </c>
      <c r="X1839" s="199" t="str">
        <f t="shared" si="1463"/>
        <v/>
      </c>
      <c r="Y1839" s="199" t="str">
        <f t="shared" si="1464"/>
        <v/>
      </c>
      <c r="Z1839" s="199" t="str">
        <f t="shared" si="1465"/>
        <v/>
      </c>
      <c r="AA1839" s="199" t="str">
        <f t="shared" si="1466"/>
        <v/>
      </c>
      <c r="AB1839" s="201">
        <f t="shared" ca="1" si="1467"/>
        <v>2.0397990939298061</v>
      </c>
      <c r="AD1839" s="162">
        <f t="shared" si="1468"/>
        <v>0</v>
      </c>
      <c r="AE1839" s="162">
        <f t="shared" si="1469"/>
        <v>0</v>
      </c>
      <c r="AF1839" s="162">
        <f t="shared" si="1470"/>
        <v>0</v>
      </c>
      <c r="AG1839" s="162">
        <f t="shared" si="1471"/>
        <v>0</v>
      </c>
      <c r="AH1839" s="162" t="str">
        <f t="shared" si="1472"/>
        <v/>
      </c>
      <c r="AI1839" s="162" t="str">
        <f t="shared" si="1473"/>
        <v/>
      </c>
      <c r="AJ1839" s="162" t="str">
        <f t="shared" si="1474"/>
        <v/>
      </c>
      <c r="AK1839" s="162" t="str">
        <f t="shared" si="1475"/>
        <v/>
      </c>
      <c r="AM1839" s="199">
        <f t="shared" si="1478"/>
        <v>19.75277489351625</v>
      </c>
      <c r="AN1839" s="197">
        <f t="shared" si="1480"/>
        <v>0</v>
      </c>
      <c r="AO1839" s="197">
        <f t="shared" si="1481"/>
        <v>0</v>
      </c>
      <c r="AP1839" s="197">
        <f t="shared" si="1482"/>
        <v>0</v>
      </c>
      <c r="AQ1839" s="197">
        <f t="shared" si="1483"/>
        <v>0</v>
      </c>
      <c r="AR1839" s="197" t="str">
        <f t="shared" si="1484"/>
        <v/>
      </c>
      <c r="AS1839" s="197" t="str">
        <f t="shared" si="1485"/>
        <v/>
      </c>
      <c r="AT1839" s="197" t="str">
        <f t="shared" si="1486"/>
        <v/>
      </c>
      <c r="AU1839" s="197" t="str">
        <f t="shared" si="1487"/>
        <v/>
      </c>
      <c r="AV1839" s="199">
        <f t="shared" ca="1" si="1479"/>
        <v>2.1705975360149834</v>
      </c>
      <c r="AX1839" s="162">
        <f t="shared" si="1442"/>
        <v>0</v>
      </c>
      <c r="AY1839" s="162">
        <f t="shared" si="1443"/>
        <v>0</v>
      </c>
      <c r="AZ1839" s="162">
        <f t="shared" si="1444"/>
        <v>0</v>
      </c>
      <c r="BA1839" s="162">
        <f t="shared" si="1445"/>
        <v>0</v>
      </c>
      <c r="BB1839" s="162" t="str">
        <f t="shared" si="1446"/>
        <v/>
      </c>
      <c r="BC1839" s="162" t="str">
        <f t="shared" si="1447"/>
        <v/>
      </c>
      <c r="BD1839" s="162" t="str">
        <f t="shared" si="1448"/>
        <v/>
      </c>
      <c r="BE1839" s="162" t="str">
        <f t="shared" si="1449"/>
        <v/>
      </c>
      <c r="BG1839" s="169">
        <f t="shared" si="1476"/>
        <v>45.245543030118917</v>
      </c>
      <c r="BH1839" s="169">
        <f t="shared" ca="1" si="1477"/>
        <v>2.0542388845852821</v>
      </c>
    </row>
    <row r="1840" spans="11:60" x14ac:dyDescent="0.25">
      <c r="K1840" s="199">
        <f t="shared" si="1450"/>
        <v>45.296929223225241</v>
      </c>
      <c r="L1840" s="201">
        <f t="shared" si="1451"/>
        <v>0.37989820674110686</v>
      </c>
      <c r="M1840" s="201">
        <f t="shared" si="1452"/>
        <v>0.38309323321425964</v>
      </c>
      <c r="N1840" s="201">
        <f t="shared" si="1453"/>
        <v>0.40267251151892303</v>
      </c>
      <c r="O1840" s="201">
        <f t="shared" si="1454"/>
        <v>0.38024921613797474</v>
      </c>
      <c r="P1840" s="201" t="str">
        <f t="shared" si="1455"/>
        <v/>
      </c>
      <c r="Q1840" s="201" t="str">
        <f t="shared" si="1456"/>
        <v/>
      </c>
      <c r="R1840" s="201" t="str">
        <f t="shared" si="1457"/>
        <v/>
      </c>
      <c r="S1840" s="201" t="str">
        <f t="shared" si="1458"/>
        <v/>
      </c>
      <c r="T1840" s="199">
        <f t="shared" si="1459"/>
        <v>0</v>
      </c>
      <c r="U1840" s="199">
        <f t="shared" si="1460"/>
        <v>0</v>
      </c>
      <c r="V1840" s="199">
        <f t="shared" si="1461"/>
        <v>0</v>
      </c>
      <c r="W1840" s="199">
        <f t="shared" si="1462"/>
        <v>0</v>
      </c>
      <c r="X1840" s="199" t="str">
        <f t="shared" si="1463"/>
        <v/>
      </c>
      <c r="Y1840" s="199" t="str">
        <f t="shared" si="1464"/>
        <v/>
      </c>
      <c r="Z1840" s="199" t="str">
        <f t="shared" si="1465"/>
        <v/>
      </c>
      <c r="AA1840" s="199" t="str">
        <f t="shared" si="1466"/>
        <v/>
      </c>
      <c r="AB1840" s="201">
        <f t="shared" ca="1" si="1467"/>
        <v>2.1414991498061475</v>
      </c>
      <c r="AD1840" s="162">
        <f t="shared" si="1468"/>
        <v>0</v>
      </c>
      <c r="AE1840" s="162">
        <f t="shared" si="1469"/>
        <v>0</v>
      </c>
      <c r="AF1840" s="162">
        <f t="shared" si="1470"/>
        <v>0</v>
      </c>
      <c r="AG1840" s="162">
        <f t="shared" si="1471"/>
        <v>0</v>
      </c>
      <c r="AH1840" s="162" t="str">
        <f t="shared" si="1472"/>
        <v/>
      </c>
      <c r="AI1840" s="162" t="str">
        <f t="shared" si="1473"/>
        <v/>
      </c>
      <c r="AJ1840" s="162" t="str">
        <f t="shared" si="1474"/>
        <v/>
      </c>
      <c r="AK1840" s="162" t="str">
        <f t="shared" si="1475"/>
        <v/>
      </c>
      <c r="AM1840" s="199">
        <f t="shared" si="1478"/>
        <v>19.763991687890762</v>
      </c>
      <c r="AN1840" s="197">
        <f t="shared" si="1480"/>
        <v>0</v>
      </c>
      <c r="AO1840" s="197">
        <f t="shared" si="1481"/>
        <v>0</v>
      </c>
      <c r="AP1840" s="197">
        <f t="shared" si="1482"/>
        <v>0</v>
      </c>
      <c r="AQ1840" s="197">
        <f t="shared" si="1483"/>
        <v>0</v>
      </c>
      <c r="AR1840" s="197" t="str">
        <f t="shared" si="1484"/>
        <v/>
      </c>
      <c r="AS1840" s="197" t="str">
        <f t="shared" si="1485"/>
        <v/>
      </c>
      <c r="AT1840" s="197" t="str">
        <f t="shared" si="1486"/>
        <v/>
      </c>
      <c r="AU1840" s="197" t="str">
        <f t="shared" si="1487"/>
        <v/>
      </c>
      <c r="AV1840" s="199">
        <f t="shared" ca="1" si="1479"/>
        <v>2.1825019476772805</v>
      </c>
      <c r="AX1840" s="162">
        <f t="shared" si="1442"/>
        <v>0</v>
      </c>
      <c r="AY1840" s="162">
        <f t="shared" si="1443"/>
        <v>0</v>
      </c>
      <c r="AZ1840" s="162">
        <f t="shared" si="1444"/>
        <v>0</v>
      </c>
      <c r="BA1840" s="162">
        <f t="shared" si="1445"/>
        <v>0</v>
      </c>
      <c r="BB1840" s="162" t="str">
        <f t="shared" si="1446"/>
        <v/>
      </c>
      <c r="BC1840" s="162" t="str">
        <f t="shared" si="1447"/>
        <v/>
      </c>
      <c r="BD1840" s="162" t="str">
        <f t="shared" si="1448"/>
        <v/>
      </c>
      <c r="BE1840" s="162" t="str">
        <f t="shared" si="1449"/>
        <v/>
      </c>
      <c r="BG1840" s="169">
        <f t="shared" si="1476"/>
        <v>45.271236126672079</v>
      </c>
      <c r="BH1840" s="169">
        <f t="shared" ca="1" si="1477"/>
        <v>2.0397990939298061</v>
      </c>
    </row>
    <row r="1841" spans="11:60" x14ac:dyDescent="0.25">
      <c r="K1841" s="199">
        <f t="shared" si="1450"/>
        <v>45.322622319778404</v>
      </c>
      <c r="L1841" s="201">
        <f t="shared" si="1451"/>
        <v>0.3801136906927467</v>
      </c>
      <c r="M1841" s="201">
        <f t="shared" si="1452"/>
        <v>0.38331052943275895</v>
      </c>
      <c r="N1841" s="201">
        <f t="shared" si="1453"/>
        <v>0.40290091339726614</v>
      </c>
      <c r="O1841" s="201">
        <f t="shared" si="1454"/>
        <v>0.38046489918740067</v>
      </c>
      <c r="P1841" s="201" t="str">
        <f t="shared" si="1455"/>
        <v/>
      </c>
      <c r="Q1841" s="201" t="str">
        <f t="shared" si="1456"/>
        <v/>
      </c>
      <c r="R1841" s="201" t="str">
        <f t="shared" si="1457"/>
        <v/>
      </c>
      <c r="S1841" s="201" t="str">
        <f t="shared" si="1458"/>
        <v/>
      </c>
      <c r="T1841" s="199">
        <f t="shared" si="1459"/>
        <v>0</v>
      </c>
      <c r="U1841" s="199">
        <f t="shared" si="1460"/>
        <v>0</v>
      </c>
      <c r="V1841" s="199">
        <f t="shared" si="1461"/>
        <v>0</v>
      </c>
      <c r="W1841" s="199">
        <f t="shared" si="1462"/>
        <v>0</v>
      </c>
      <c r="X1841" s="199" t="str">
        <f t="shared" si="1463"/>
        <v/>
      </c>
      <c r="Y1841" s="199" t="str">
        <f t="shared" si="1464"/>
        <v/>
      </c>
      <c r="Z1841" s="199" t="str">
        <f t="shared" si="1465"/>
        <v/>
      </c>
      <c r="AA1841" s="199" t="str">
        <f t="shared" si="1466"/>
        <v/>
      </c>
      <c r="AB1841" s="201">
        <f t="shared" ca="1" si="1467"/>
        <v>2.1557448545757389</v>
      </c>
      <c r="AD1841" s="162">
        <f t="shared" si="1468"/>
        <v>0</v>
      </c>
      <c r="AE1841" s="162">
        <f t="shared" si="1469"/>
        <v>0</v>
      </c>
      <c r="AF1841" s="162">
        <f t="shared" si="1470"/>
        <v>0</v>
      </c>
      <c r="AG1841" s="162">
        <f t="shared" si="1471"/>
        <v>0</v>
      </c>
      <c r="AH1841" s="162" t="str">
        <f t="shared" si="1472"/>
        <v/>
      </c>
      <c r="AI1841" s="162" t="str">
        <f t="shared" si="1473"/>
        <v/>
      </c>
      <c r="AJ1841" s="162" t="str">
        <f t="shared" si="1474"/>
        <v/>
      </c>
      <c r="AK1841" s="162" t="str">
        <f t="shared" si="1475"/>
        <v/>
      </c>
      <c r="AM1841" s="199">
        <f t="shared" si="1478"/>
        <v>19.775208482265274</v>
      </c>
      <c r="AN1841" s="197">
        <f t="shared" si="1480"/>
        <v>0</v>
      </c>
      <c r="AO1841" s="197">
        <f t="shared" si="1481"/>
        <v>0</v>
      </c>
      <c r="AP1841" s="197">
        <f t="shared" si="1482"/>
        <v>0</v>
      </c>
      <c r="AQ1841" s="197">
        <f t="shared" si="1483"/>
        <v>0</v>
      </c>
      <c r="AR1841" s="197" t="str">
        <f t="shared" si="1484"/>
        <v/>
      </c>
      <c r="AS1841" s="197" t="str">
        <f t="shared" si="1485"/>
        <v/>
      </c>
      <c r="AT1841" s="197" t="str">
        <f t="shared" si="1486"/>
        <v/>
      </c>
      <c r="AU1841" s="197" t="str">
        <f t="shared" si="1487"/>
        <v/>
      </c>
      <c r="AV1841" s="199">
        <f t="shared" ca="1" si="1479"/>
        <v>2.0886294701178101</v>
      </c>
      <c r="AX1841" s="162">
        <f t="shared" si="1442"/>
        <v>0</v>
      </c>
      <c r="AY1841" s="162">
        <f t="shared" si="1443"/>
        <v>0</v>
      </c>
      <c r="AZ1841" s="162">
        <f t="shared" si="1444"/>
        <v>0</v>
      </c>
      <c r="BA1841" s="162">
        <f t="shared" si="1445"/>
        <v>0</v>
      </c>
      <c r="BB1841" s="162" t="str">
        <f t="shared" si="1446"/>
        <v/>
      </c>
      <c r="BC1841" s="162" t="str">
        <f t="shared" si="1447"/>
        <v/>
      </c>
      <c r="BD1841" s="162" t="str">
        <f t="shared" si="1448"/>
        <v/>
      </c>
      <c r="BE1841" s="162" t="str">
        <f t="shared" si="1449"/>
        <v/>
      </c>
      <c r="BG1841" s="169">
        <f t="shared" si="1476"/>
        <v>45.296929223225241</v>
      </c>
      <c r="BH1841" s="169">
        <f t="shared" ca="1" si="1477"/>
        <v>2.1414991498061475</v>
      </c>
    </row>
    <row r="1842" spans="11:60" x14ac:dyDescent="0.25">
      <c r="K1842" s="199">
        <f t="shared" si="1450"/>
        <v>45.348315416331566</v>
      </c>
      <c r="L1842" s="201">
        <f t="shared" si="1451"/>
        <v>0.38032917464438654</v>
      </c>
      <c r="M1842" s="201">
        <f t="shared" si="1452"/>
        <v>0.38352782565125826</v>
      </c>
      <c r="N1842" s="201">
        <f t="shared" si="1453"/>
        <v>0.40312931527560925</v>
      </c>
      <c r="O1842" s="201">
        <f t="shared" si="1454"/>
        <v>0.38068058223682666</v>
      </c>
      <c r="P1842" s="201" t="str">
        <f t="shared" si="1455"/>
        <v/>
      </c>
      <c r="Q1842" s="201" t="str">
        <f t="shared" si="1456"/>
        <v/>
      </c>
      <c r="R1842" s="201" t="str">
        <f t="shared" si="1457"/>
        <v/>
      </c>
      <c r="S1842" s="201" t="str">
        <f t="shared" si="1458"/>
        <v/>
      </c>
      <c r="T1842" s="199">
        <f t="shared" si="1459"/>
        <v>0</v>
      </c>
      <c r="U1842" s="199">
        <f t="shared" si="1460"/>
        <v>0</v>
      </c>
      <c r="V1842" s="199">
        <f t="shared" si="1461"/>
        <v>0</v>
      </c>
      <c r="W1842" s="199">
        <f t="shared" si="1462"/>
        <v>0</v>
      </c>
      <c r="X1842" s="199" t="str">
        <f t="shared" si="1463"/>
        <v/>
      </c>
      <c r="Y1842" s="199" t="str">
        <f t="shared" si="1464"/>
        <v/>
      </c>
      <c r="Z1842" s="199" t="str">
        <f t="shared" si="1465"/>
        <v/>
      </c>
      <c r="AA1842" s="199" t="str">
        <f t="shared" si="1466"/>
        <v/>
      </c>
      <c r="AB1842" s="201">
        <f t="shared" ca="1" si="1467"/>
        <v>2.1282831989731319</v>
      </c>
      <c r="AD1842" s="162">
        <f t="shared" si="1468"/>
        <v>0</v>
      </c>
      <c r="AE1842" s="162">
        <f t="shared" si="1469"/>
        <v>0</v>
      </c>
      <c r="AF1842" s="162">
        <f t="shared" si="1470"/>
        <v>0</v>
      </c>
      <c r="AG1842" s="162">
        <f t="shared" si="1471"/>
        <v>0</v>
      </c>
      <c r="AH1842" s="162" t="str">
        <f t="shared" si="1472"/>
        <v/>
      </c>
      <c r="AI1842" s="162" t="str">
        <f t="shared" si="1473"/>
        <v/>
      </c>
      <c r="AJ1842" s="162" t="str">
        <f t="shared" si="1474"/>
        <v/>
      </c>
      <c r="AK1842" s="162" t="str">
        <f t="shared" si="1475"/>
        <v/>
      </c>
      <c r="AM1842" s="199">
        <f t="shared" si="1478"/>
        <v>19.786425276639786</v>
      </c>
      <c r="AN1842" s="197">
        <f t="shared" si="1480"/>
        <v>0</v>
      </c>
      <c r="AO1842" s="197">
        <f t="shared" si="1481"/>
        <v>0</v>
      </c>
      <c r="AP1842" s="197">
        <f t="shared" si="1482"/>
        <v>0</v>
      </c>
      <c r="AQ1842" s="197">
        <f t="shared" si="1483"/>
        <v>0</v>
      </c>
      <c r="AR1842" s="197" t="str">
        <f t="shared" si="1484"/>
        <v/>
      </c>
      <c r="AS1842" s="197" t="str">
        <f t="shared" si="1485"/>
        <v/>
      </c>
      <c r="AT1842" s="197" t="str">
        <f t="shared" si="1486"/>
        <v/>
      </c>
      <c r="AU1842" s="197" t="str">
        <f t="shared" si="1487"/>
        <v/>
      </c>
      <c r="AV1842" s="199">
        <f t="shared" ca="1" si="1479"/>
        <v>2.1090991055152482</v>
      </c>
      <c r="AX1842" s="162">
        <f t="shared" si="1442"/>
        <v>0</v>
      </c>
      <c r="AY1842" s="162">
        <f t="shared" si="1443"/>
        <v>0</v>
      </c>
      <c r="AZ1842" s="162">
        <f t="shared" si="1444"/>
        <v>0</v>
      </c>
      <c r="BA1842" s="162">
        <f t="shared" si="1445"/>
        <v>0</v>
      </c>
      <c r="BB1842" s="162" t="str">
        <f t="shared" si="1446"/>
        <v/>
      </c>
      <c r="BC1842" s="162" t="str">
        <f t="shared" si="1447"/>
        <v/>
      </c>
      <c r="BD1842" s="162" t="str">
        <f t="shared" si="1448"/>
        <v/>
      </c>
      <c r="BE1842" s="162" t="str">
        <f t="shared" si="1449"/>
        <v/>
      </c>
      <c r="BG1842" s="169">
        <f t="shared" si="1476"/>
        <v>45.322622319778404</v>
      </c>
      <c r="BH1842" s="169">
        <f t="shared" ca="1" si="1477"/>
        <v>2.1557448545757389</v>
      </c>
    </row>
    <row r="1843" spans="11:60" x14ac:dyDescent="0.25">
      <c r="K1843" s="199">
        <f t="shared" si="1450"/>
        <v>45.374008512884728</v>
      </c>
      <c r="L1843" s="201">
        <f t="shared" si="1451"/>
        <v>0.38054465859602649</v>
      </c>
      <c r="M1843" s="201">
        <f t="shared" si="1452"/>
        <v>0.38374512186975751</v>
      </c>
      <c r="N1843" s="201">
        <f t="shared" si="1453"/>
        <v>0.40335771715395236</v>
      </c>
      <c r="O1843" s="201">
        <f t="shared" si="1454"/>
        <v>0.38089626528625264</v>
      </c>
      <c r="P1843" s="201" t="str">
        <f t="shared" si="1455"/>
        <v/>
      </c>
      <c r="Q1843" s="201" t="str">
        <f t="shared" si="1456"/>
        <v/>
      </c>
      <c r="R1843" s="201" t="str">
        <f t="shared" si="1457"/>
        <v/>
      </c>
      <c r="S1843" s="201" t="str">
        <f t="shared" si="1458"/>
        <v/>
      </c>
      <c r="T1843" s="199">
        <f t="shared" si="1459"/>
        <v>0</v>
      </c>
      <c r="U1843" s="199">
        <f t="shared" si="1460"/>
        <v>0</v>
      </c>
      <c r="V1843" s="199">
        <f t="shared" si="1461"/>
        <v>0</v>
      </c>
      <c r="W1843" s="199">
        <f t="shared" si="1462"/>
        <v>0</v>
      </c>
      <c r="X1843" s="199" t="str">
        <f t="shared" si="1463"/>
        <v/>
      </c>
      <c r="Y1843" s="199" t="str">
        <f t="shared" si="1464"/>
        <v/>
      </c>
      <c r="Z1843" s="199" t="str">
        <f t="shared" si="1465"/>
        <v/>
      </c>
      <c r="AA1843" s="199" t="str">
        <f t="shared" si="1466"/>
        <v/>
      </c>
      <c r="AB1843" s="201">
        <f t="shared" ca="1" si="1467"/>
        <v>2.1636406137435813</v>
      </c>
      <c r="AD1843" s="162">
        <f t="shared" si="1468"/>
        <v>0</v>
      </c>
      <c r="AE1843" s="162">
        <f t="shared" si="1469"/>
        <v>0</v>
      </c>
      <c r="AF1843" s="162">
        <f t="shared" si="1470"/>
        <v>0</v>
      </c>
      <c r="AG1843" s="162">
        <f t="shared" si="1471"/>
        <v>0</v>
      </c>
      <c r="AH1843" s="162" t="str">
        <f t="shared" si="1472"/>
        <v/>
      </c>
      <c r="AI1843" s="162" t="str">
        <f t="shared" si="1473"/>
        <v/>
      </c>
      <c r="AJ1843" s="162" t="str">
        <f t="shared" si="1474"/>
        <v/>
      </c>
      <c r="AK1843" s="162" t="str">
        <f t="shared" si="1475"/>
        <v/>
      </c>
      <c r="AM1843" s="199">
        <f t="shared" si="1478"/>
        <v>19.797642071014298</v>
      </c>
      <c r="AN1843" s="197">
        <f t="shared" si="1480"/>
        <v>0</v>
      </c>
      <c r="AO1843" s="197">
        <f t="shared" si="1481"/>
        <v>0</v>
      </c>
      <c r="AP1843" s="197">
        <f t="shared" si="1482"/>
        <v>0</v>
      </c>
      <c r="AQ1843" s="197">
        <f t="shared" si="1483"/>
        <v>0</v>
      </c>
      <c r="AR1843" s="197" t="str">
        <f t="shared" si="1484"/>
        <v/>
      </c>
      <c r="AS1843" s="197" t="str">
        <f t="shared" si="1485"/>
        <v/>
      </c>
      <c r="AT1843" s="197" t="str">
        <f t="shared" si="1486"/>
        <v/>
      </c>
      <c r="AU1843" s="197" t="str">
        <f t="shared" si="1487"/>
        <v/>
      </c>
      <c r="AV1843" s="199">
        <f t="shared" ca="1" si="1479"/>
        <v>2.2027694318353324</v>
      </c>
      <c r="AX1843" s="162">
        <f t="shared" si="1442"/>
        <v>0</v>
      </c>
      <c r="AY1843" s="162">
        <f t="shared" si="1443"/>
        <v>0</v>
      </c>
      <c r="AZ1843" s="162">
        <f t="shared" si="1444"/>
        <v>0</v>
      </c>
      <c r="BA1843" s="162">
        <f t="shared" si="1445"/>
        <v>0</v>
      </c>
      <c r="BB1843" s="162" t="str">
        <f t="shared" si="1446"/>
        <v/>
      </c>
      <c r="BC1843" s="162" t="str">
        <f t="shared" si="1447"/>
        <v/>
      </c>
      <c r="BD1843" s="162" t="str">
        <f t="shared" si="1448"/>
        <v/>
      </c>
      <c r="BE1843" s="162" t="str">
        <f t="shared" si="1449"/>
        <v/>
      </c>
      <c r="BG1843" s="169">
        <f t="shared" si="1476"/>
        <v>45.348315416331566</v>
      </c>
      <c r="BH1843" s="169">
        <f t="shared" ca="1" si="1477"/>
        <v>2.1282831989731319</v>
      </c>
    </row>
    <row r="1844" spans="11:60" x14ac:dyDescent="0.25">
      <c r="K1844" s="199">
        <f t="shared" si="1450"/>
        <v>45.399701609437891</v>
      </c>
      <c r="L1844" s="201">
        <f t="shared" si="1451"/>
        <v>0.38076014254766632</v>
      </c>
      <c r="M1844" s="201">
        <f t="shared" si="1452"/>
        <v>0.38396241808825687</v>
      </c>
      <c r="N1844" s="201">
        <f t="shared" si="1453"/>
        <v>0.40358611903229552</v>
      </c>
      <c r="O1844" s="201">
        <f t="shared" si="1454"/>
        <v>0.38111194833567857</v>
      </c>
      <c r="P1844" s="201" t="str">
        <f t="shared" si="1455"/>
        <v/>
      </c>
      <c r="Q1844" s="201" t="str">
        <f t="shared" si="1456"/>
        <v/>
      </c>
      <c r="R1844" s="201" t="str">
        <f t="shared" si="1457"/>
        <v/>
      </c>
      <c r="S1844" s="201" t="str">
        <f t="shared" si="1458"/>
        <v/>
      </c>
      <c r="T1844" s="199">
        <f t="shared" si="1459"/>
        <v>0</v>
      </c>
      <c r="U1844" s="199">
        <f t="shared" si="1460"/>
        <v>0</v>
      </c>
      <c r="V1844" s="199">
        <f t="shared" si="1461"/>
        <v>0</v>
      </c>
      <c r="W1844" s="199">
        <f t="shared" si="1462"/>
        <v>0</v>
      </c>
      <c r="X1844" s="199" t="str">
        <f t="shared" si="1463"/>
        <v/>
      </c>
      <c r="Y1844" s="199" t="str">
        <f t="shared" si="1464"/>
        <v/>
      </c>
      <c r="Z1844" s="199" t="str">
        <f t="shared" si="1465"/>
        <v/>
      </c>
      <c r="AA1844" s="199" t="str">
        <f t="shared" si="1466"/>
        <v/>
      </c>
      <c r="AB1844" s="201">
        <f t="shared" ca="1" si="1467"/>
        <v>2.0176020420829039</v>
      </c>
      <c r="AD1844" s="162">
        <f t="shared" si="1468"/>
        <v>0</v>
      </c>
      <c r="AE1844" s="162">
        <f t="shared" si="1469"/>
        <v>0</v>
      </c>
      <c r="AF1844" s="162">
        <f t="shared" si="1470"/>
        <v>0</v>
      </c>
      <c r="AG1844" s="162">
        <f t="shared" si="1471"/>
        <v>0</v>
      </c>
      <c r="AH1844" s="162" t="str">
        <f t="shared" si="1472"/>
        <v/>
      </c>
      <c r="AI1844" s="162" t="str">
        <f t="shared" si="1473"/>
        <v/>
      </c>
      <c r="AJ1844" s="162" t="str">
        <f t="shared" si="1474"/>
        <v/>
      </c>
      <c r="AK1844" s="162" t="str">
        <f t="shared" si="1475"/>
        <v/>
      </c>
      <c r="AM1844" s="199">
        <f t="shared" si="1478"/>
        <v>19.80885886538881</v>
      </c>
      <c r="AN1844" s="197">
        <f t="shared" si="1480"/>
        <v>0</v>
      </c>
      <c r="AO1844" s="197">
        <f t="shared" si="1481"/>
        <v>0</v>
      </c>
      <c r="AP1844" s="197">
        <f t="shared" si="1482"/>
        <v>0</v>
      </c>
      <c r="AQ1844" s="197">
        <f t="shared" si="1483"/>
        <v>0</v>
      </c>
      <c r="AR1844" s="197" t="str">
        <f t="shared" si="1484"/>
        <v/>
      </c>
      <c r="AS1844" s="197" t="str">
        <f t="shared" si="1485"/>
        <v/>
      </c>
      <c r="AT1844" s="197" t="str">
        <f t="shared" si="1486"/>
        <v/>
      </c>
      <c r="AU1844" s="197" t="str">
        <f t="shared" si="1487"/>
        <v/>
      </c>
      <c r="AV1844" s="199">
        <f t="shared" ca="1" si="1479"/>
        <v>2.1296248686287953</v>
      </c>
      <c r="AX1844" s="162">
        <f t="shared" si="1442"/>
        <v>0</v>
      </c>
      <c r="AY1844" s="162">
        <f t="shared" si="1443"/>
        <v>0</v>
      </c>
      <c r="AZ1844" s="162">
        <f t="shared" si="1444"/>
        <v>0</v>
      </c>
      <c r="BA1844" s="162">
        <f t="shared" si="1445"/>
        <v>0</v>
      </c>
      <c r="BB1844" s="162" t="str">
        <f t="shared" si="1446"/>
        <v/>
      </c>
      <c r="BC1844" s="162" t="str">
        <f t="shared" si="1447"/>
        <v/>
      </c>
      <c r="BD1844" s="162" t="str">
        <f t="shared" si="1448"/>
        <v/>
      </c>
      <c r="BE1844" s="162" t="str">
        <f t="shared" si="1449"/>
        <v/>
      </c>
      <c r="BG1844" s="169">
        <f t="shared" si="1476"/>
        <v>45.374008512884728</v>
      </c>
      <c r="BH1844" s="169">
        <f t="shared" ca="1" si="1477"/>
        <v>2.1636406137435813</v>
      </c>
    </row>
    <row r="1845" spans="11:60" x14ac:dyDescent="0.25">
      <c r="K1845" s="199">
        <f t="shared" si="1450"/>
        <v>45.425394705991053</v>
      </c>
      <c r="L1845" s="201">
        <f t="shared" si="1451"/>
        <v>0.38097562649930622</v>
      </c>
      <c r="M1845" s="201">
        <f t="shared" si="1452"/>
        <v>0.38417971430675613</v>
      </c>
      <c r="N1845" s="201">
        <f t="shared" si="1453"/>
        <v>0.40381452091063863</v>
      </c>
      <c r="O1845" s="201">
        <f t="shared" si="1454"/>
        <v>0.3813276313851045</v>
      </c>
      <c r="P1845" s="201" t="str">
        <f t="shared" si="1455"/>
        <v/>
      </c>
      <c r="Q1845" s="201" t="str">
        <f t="shared" si="1456"/>
        <v/>
      </c>
      <c r="R1845" s="201" t="str">
        <f t="shared" si="1457"/>
        <v/>
      </c>
      <c r="S1845" s="201" t="str">
        <f t="shared" si="1458"/>
        <v/>
      </c>
      <c r="T1845" s="199">
        <f t="shared" si="1459"/>
        <v>0</v>
      </c>
      <c r="U1845" s="199">
        <f t="shared" si="1460"/>
        <v>0</v>
      </c>
      <c r="V1845" s="199">
        <f t="shared" si="1461"/>
        <v>0</v>
      </c>
      <c r="W1845" s="199">
        <f t="shared" si="1462"/>
        <v>0</v>
      </c>
      <c r="X1845" s="199" t="str">
        <f t="shared" si="1463"/>
        <v/>
      </c>
      <c r="Y1845" s="199" t="str">
        <f t="shared" si="1464"/>
        <v/>
      </c>
      <c r="Z1845" s="199" t="str">
        <f t="shared" si="1465"/>
        <v/>
      </c>
      <c r="AA1845" s="199" t="str">
        <f t="shared" si="1466"/>
        <v/>
      </c>
      <c r="AB1845" s="201">
        <f t="shared" ca="1" si="1467"/>
        <v>2.0782878549648451</v>
      </c>
      <c r="AD1845" s="162">
        <f t="shared" si="1468"/>
        <v>0</v>
      </c>
      <c r="AE1845" s="162">
        <f t="shared" si="1469"/>
        <v>0</v>
      </c>
      <c r="AF1845" s="162">
        <f t="shared" si="1470"/>
        <v>0</v>
      </c>
      <c r="AG1845" s="162">
        <f t="shared" si="1471"/>
        <v>0</v>
      </c>
      <c r="AH1845" s="162" t="str">
        <f t="shared" si="1472"/>
        <v/>
      </c>
      <c r="AI1845" s="162" t="str">
        <f t="shared" si="1473"/>
        <v/>
      </c>
      <c r="AJ1845" s="162" t="str">
        <f t="shared" si="1474"/>
        <v/>
      </c>
      <c r="AK1845" s="162" t="str">
        <f t="shared" si="1475"/>
        <v/>
      </c>
      <c r="AM1845" s="199">
        <f t="shared" si="1478"/>
        <v>19.820075659763322</v>
      </c>
      <c r="AN1845" s="197">
        <f t="shared" si="1480"/>
        <v>0</v>
      </c>
      <c r="AO1845" s="197">
        <f t="shared" si="1481"/>
        <v>0</v>
      </c>
      <c r="AP1845" s="197">
        <f t="shared" si="1482"/>
        <v>0</v>
      </c>
      <c r="AQ1845" s="197">
        <f t="shared" si="1483"/>
        <v>0</v>
      </c>
      <c r="AR1845" s="197" t="str">
        <f t="shared" si="1484"/>
        <v/>
      </c>
      <c r="AS1845" s="197" t="str">
        <f t="shared" si="1485"/>
        <v/>
      </c>
      <c r="AT1845" s="197" t="str">
        <f t="shared" si="1486"/>
        <v/>
      </c>
      <c r="AU1845" s="197" t="str">
        <f t="shared" si="1487"/>
        <v/>
      </c>
      <c r="AV1845" s="199">
        <f t="shared" ca="1" si="1479"/>
        <v>2.1562194543118238</v>
      </c>
      <c r="AX1845" s="162">
        <f t="shared" si="1442"/>
        <v>0</v>
      </c>
      <c r="AY1845" s="162">
        <f t="shared" si="1443"/>
        <v>0</v>
      </c>
      <c r="AZ1845" s="162">
        <f t="shared" si="1444"/>
        <v>0</v>
      </c>
      <c r="BA1845" s="162">
        <f t="shared" si="1445"/>
        <v>0</v>
      </c>
      <c r="BB1845" s="162" t="str">
        <f t="shared" si="1446"/>
        <v/>
      </c>
      <c r="BC1845" s="162" t="str">
        <f t="shared" si="1447"/>
        <v/>
      </c>
      <c r="BD1845" s="162" t="str">
        <f t="shared" si="1448"/>
        <v/>
      </c>
      <c r="BE1845" s="162" t="str">
        <f t="shared" si="1449"/>
        <v/>
      </c>
      <c r="BG1845" s="169">
        <f t="shared" si="1476"/>
        <v>45.399701609437891</v>
      </c>
      <c r="BH1845" s="169">
        <f t="shared" ca="1" si="1477"/>
        <v>2.0176020420829039</v>
      </c>
    </row>
    <row r="1846" spans="11:60" x14ac:dyDescent="0.25">
      <c r="K1846" s="199">
        <f t="shared" si="1450"/>
        <v>45.451087802544215</v>
      </c>
      <c r="L1846" s="201">
        <f t="shared" si="1451"/>
        <v>0.38119111045094606</v>
      </c>
      <c r="M1846" s="201">
        <f t="shared" si="1452"/>
        <v>0.38439701052525543</v>
      </c>
      <c r="N1846" s="201">
        <f t="shared" si="1453"/>
        <v>0.40404292278898174</v>
      </c>
      <c r="O1846" s="201">
        <f t="shared" si="1454"/>
        <v>0.38154331443453049</v>
      </c>
      <c r="P1846" s="201" t="str">
        <f t="shared" si="1455"/>
        <v/>
      </c>
      <c r="Q1846" s="201" t="str">
        <f t="shared" si="1456"/>
        <v/>
      </c>
      <c r="R1846" s="201" t="str">
        <f t="shared" si="1457"/>
        <v/>
      </c>
      <c r="S1846" s="201" t="str">
        <f t="shared" si="1458"/>
        <v/>
      </c>
      <c r="T1846" s="199">
        <f t="shared" si="1459"/>
        <v>0</v>
      </c>
      <c r="U1846" s="199">
        <f t="shared" si="1460"/>
        <v>0</v>
      </c>
      <c r="V1846" s="199">
        <f t="shared" si="1461"/>
        <v>0</v>
      </c>
      <c r="W1846" s="199">
        <f t="shared" si="1462"/>
        <v>0</v>
      </c>
      <c r="X1846" s="199" t="str">
        <f t="shared" si="1463"/>
        <v/>
      </c>
      <c r="Y1846" s="199" t="str">
        <f t="shared" si="1464"/>
        <v/>
      </c>
      <c r="Z1846" s="199" t="str">
        <f t="shared" si="1465"/>
        <v/>
      </c>
      <c r="AA1846" s="199" t="str">
        <f t="shared" si="1466"/>
        <v/>
      </c>
      <c r="AB1846" s="201">
        <f t="shared" ca="1" si="1467"/>
        <v>2.0901020304483753</v>
      </c>
      <c r="AD1846" s="162">
        <f t="shared" si="1468"/>
        <v>0</v>
      </c>
      <c r="AE1846" s="162">
        <f t="shared" si="1469"/>
        <v>0</v>
      </c>
      <c r="AF1846" s="162">
        <f t="shared" si="1470"/>
        <v>0</v>
      </c>
      <c r="AG1846" s="162">
        <f t="shared" si="1471"/>
        <v>0</v>
      </c>
      <c r="AH1846" s="162" t="str">
        <f t="shared" si="1472"/>
        <v/>
      </c>
      <c r="AI1846" s="162" t="str">
        <f t="shared" si="1473"/>
        <v/>
      </c>
      <c r="AJ1846" s="162" t="str">
        <f t="shared" si="1474"/>
        <v/>
      </c>
      <c r="AK1846" s="162" t="str">
        <f t="shared" si="1475"/>
        <v/>
      </c>
      <c r="AM1846" s="199">
        <f t="shared" si="1478"/>
        <v>19.831292454137834</v>
      </c>
      <c r="AN1846" s="197">
        <f t="shared" si="1480"/>
        <v>0</v>
      </c>
      <c r="AO1846" s="197">
        <f t="shared" si="1481"/>
        <v>0</v>
      </c>
      <c r="AP1846" s="197">
        <f t="shared" si="1482"/>
        <v>0</v>
      </c>
      <c r="AQ1846" s="197">
        <f t="shared" si="1483"/>
        <v>0</v>
      </c>
      <c r="AR1846" s="197" t="str">
        <f t="shared" si="1484"/>
        <v/>
      </c>
      <c r="AS1846" s="197" t="str">
        <f t="shared" si="1485"/>
        <v/>
      </c>
      <c r="AT1846" s="197" t="str">
        <f t="shared" si="1486"/>
        <v/>
      </c>
      <c r="AU1846" s="197" t="str">
        <f t="shared" si="1487"/>
        <v/>
      </c>
      <c r="AV1846" s="199">
        <f t="shared" ca="1" si="1479"/>
        <v>2.1752073908837088</v>
      </c>
      <c r="AX1846" s="162">
        <f t="shared" ref="AX1846:AX1909" si="1488">IF(AN1846="","",($AM1847-$AM1846)*AN1846)</f>
        <v>0</v>
      </c>
      <c r="AY1846" s="162">
        <f t="shared" ref="AY1846:AY1909" si="1489">IF(AO1846="","",($AM1847-$AM1846)*AO1846)</f>
        <v>0</v>
      </c>
      <c r="AZ1846" s="162">
        <f t="shared" ref="AZ1846:AZ1909" si="1490">IF(AP1846="","",($AM1847-$AM1846)*AP1846)</f>
        <v>0</v>
      </c>
      <c r="BA1846" s="162">
        <f t="shared" ref="BA1846:BA1909" si="1491">IF(AQ1846="","",($AM1847-$AM1846)*AQ1846)</f>
        <v>0</v>
      </c>
      <c r="BB1846" s="162" t="str">
        <f t="shared" ref="BB1846:BB1909" si="1492">IF(AR1846="","",($AM1847-$AM1846)*AR1846)</f>
        <v/>
      </c>
      <c r="BC1846" s="162" t="str">
        <f t="shared" ref="BC1846:BC1909" si="1493">IF(AS1846="","",($AM1847-$AM1846)*AS1846)</f>
        <v/>
      </c>
      <c r="BD1846" s="162" t="str">
        <f t="shared" ref="BD1846:BD1909" si="1494">IF(AT1846="","",($AM1847-$AM1846)*AT1846)</f>
        <v/>
      </c>
      <c r="BE1846" s="162" t="str">
        <f t="shared" ref="BE1846:BE1909" si="1495">IF(AU1846="","",($AM1847-$AM1846)*AU1846)</f>
        <v/>
      </c>
      <c r="BG1846" s="169">
        <f t="shared" si="1476"/>
        <v>45.425394705991053</v>
      </c>
      <c r="BH1846" s="169">
        <f t="shared" ca="1" si="1477"/>
        <v>2.0782878549648451</v>
      </c>
    </row>
    <row r="1847" spans="11:60" x14ac:dyDescent="0.25">
      <c r="K1847" s="199">
        <f t="shared" si="1450"/>
        <v>45.476780899097378</v>
      </c>
      <c r="L1847" s="201">
        <f t="shared" si="1451"/>
        <v>0.38140659440258595</v>
      </c>
      <c r="M1847" s="201">
        <f t="shared" si="1452"/>
        <v>0.38461430674375474</v>
      </c>
      <c r="N1847" s="201">
        <f t="shared" si="1453"/>
        <v>0.40427132466732485</v>
      </c>
      <c r="O1847" s="201">
        <f t="shared" si="1454"/>
        <v>0.38175899748395647</v>
      </c>
      <c r="P1847" s="201" t="str">
        <f t="shared" si="1455"/>
        <v/>
      </c>
      <c r="Q1847" s="201" t="str">
        <f t="shared" si="1456"/>
        <v/>
      </c>
      <c r="R1847" s="201" t="str">
        <f t="shared" si="1457"/>
        <v/>
      </c>
      <c r="S1847" s="201" t="str">
        <f t="shared" si="1458"/>
        <v/>
      </c>
      <c r="T1847" s="199">
        <f t="shared" si="1459"/>
        <v>0</v>
      </c>
      <c r="U1847" s="199">
        <f t="shared" si="1460"/>
        <v>0</v>
      </c>
      <c r="V1847" s="199">
        <f t="shared" si="1461"/>
        <v>0</v>
      </c>
      <c r="W1847" s="199">
        <f t="shared" si="1462"/>
        <v>0</v>
      </c>
      <c r="X1847" s="199" t="str">
        <f t="shared" si="1463"/>
        <v/>
      </c>
      <c r="Y1847" s="199" t="str">
        <f t="shared" si="1464"/>
        <v/>
      </c>
      <c r="Z1847" s="199" t="str">
        <f t="shared" si="1465"/>
        <v/>
      </c>
      <c r="AA1847" s="199" t="str">
        <f t="shared" si="1466"/>
        <v/>
      </c>
      <c r="AB1847" s="201">
        <f t="shared" ca="1" si="1467"/>
        <v>2.0475412379922719</v>
      </c>
      <c r="AD1847" s="162">
        <f t="shared" si="1468"/>
        <v>0</v>
      </c>
      <c r="AE1847" s="162">
        <f t="shared" si="1469"/>
        <v>0</v>
      </c>
      <c r="AF1847" s="162">
        <f t="shared" si="1470"/>
        <v>0</v>
      </c>
      <c r="AG1847" s="162">
        <f t="shared" si="1471"/>
        <v>0</v>
      </c>
      <c r="AH1847" s="162" t="str">
        <f t="shared" si="1472"/>
        <v/>
      </c>
      <c r="AI1847" s="162" t="str">
        <f t="shared" si="1473"/>
        <v/>
      </c>
      <c r="AJ1847" s="162" t="str">
        <f t="shared" si="1474"/>
        <v/>
      </c>
      <c r="AK1847" s="162" t="str">
        <f t="shared" si="1475"/>
        <v/>
      </c>
      <c r="AM1847" s="199">
        <f t="shared" si="1478"/>
        <v>19.842509248512346</v>
      </c>
      <c r="AN1847" s="197">
        <f t="shared" si="1480"/>
        <v>0</v>
      </c>
      <c r="AO1847" s="197">
        <f t="shared" si="1481"/>
        <v>0</v>
      </c>
      <c r="AP1847" s="197">
        <f t="shared" si="1482"/>
        <v>0</v>
      </c>
      <c r="AQ1847" s="197">
        <f t="shared" si="1483"/>
        <v>0</v>
      </c>
      <c r="AR1847" s="197" t="str">
        <f t="shared" si="1484"/>
        <v/>
      </c>
      <c r="AS1847" s="197" t="str">
        <f t="shared" si="1485"/>
        <v/>
      </c>
      <c r="AT1847" s="197" t="str">
        <f t="shared" si="1486"/>
        <v/>
      </c>
      <c r="AU1847" s="197" t="str">
        <f t="shared" si="1487"/>
        <v/>
      </c>
      <c r="AV1847" s="199">
        <f t="shared" ca="1" si="1479"/>
        <v>2.0525103792206307</v>
      </c>
      <c r="AX1847" s="162">
        <f t="shared" si="1488"/>
        <v>0</v>
      </c>
      <c r="AY1847" s="162">
        <f t="shared" si="1489"/>
        <v>0</v>
      </c>
      <c r="AZ1847" s="162">
        <f t="shared" si="1490"/>
        <v>0</v>
      </c>
      <c r="BA1847" s="162">
        <f t="shared" si="1491"/>
        <v>0</v>
      </c>
      <c r="BB1847" s="162" t="str">
        <f t="shared" si="1492"/>
        <v/>
      </c>
      <c r="BC1847" s="162" t="str">
        <f t="shared" si="1493"/>
        <v/>
      </c>
      <c r="BD1847" s="162" t="str">
        <f t="shared" si="1494"/>
        <v/>
      </c>
      <c r="BE1847" s="162" t="str">
        <f t="shared" si="1495"/>
        <v/>
      </c>
      <c r="BG1847" s="169">
        <f t="shared" si="1476"/>
        <v>45.451087802544215</v>
      </c>
      <c r="BH1847" s="169">
        <f t="shared" ca="1" si="1477"/>
        <v>2.0901020304483753</v>
      </c>
    </row>
    <row r="1848" spans="11:60" x14ac:dyDescent="0.25">
      <c r="K1848" s="199">
        <f t="shared" si="1450"/>
        <v>45.50247399565054</v>
      </c>
      <c r="L1848" s="201">
        <f t="shared" si="1451"/>
        <v>0.38162207835422585</v>
      </c>
      <c r="M1848" s="201">
        <f t="shared" si="1452"/>
        <v>0.38483160296225405</v>
      </c>
      <c r="N1848" s="201">
        <f t="shared" si="1453"/>
        <v>0.40449972654566801</v>
      </c>
      <c r="O1848" s="201">
        <f t="shared" si="1454"/>
        <v>0.3819746805333824</v>
      </c>
      <c r="P1848" s="201" t="str">
        <f t="shared" si="1455"/>
        <v/>
      </c>
      <c r="Q1848" s="201" t="str">
        <f t="shared" si="1456"/>
        <v/>
      </c>
      <c r="R1848" s="201" t="str">
        <f t="shared" si="1457"/>
        <v/>
      </c>
      <c r="S1848" s="201" t="str">
        <f t="shared" si="1458"/>
        <v/>
      </c>
      <c r="T1848" s="199">
        <f t="shared" si="1459"/>
        <v>0</v>
      </c>
      <c r="U1848" s="199">
        <f t="shared" si="1460"/>
        <v>0</v>
      </c>
      <c r="V1848" s="199">
        <f t="shared" si="1461"/>
        <v>0</v>
      </c>
      <c r="W1848" s="199">
        <f t="shared" si="1462"/>
        <v>0</v>
      </c>
      <c r="X1848" s="199" t="str">
        <f t="shared" si="1463"/>
        <v/>
      </c>
      <c r="Y1848" s="199" t="str">
        <f t="shared" si="1464"/>
        <v/>
      </c>
      <c r="Z1848" s="199" t="str">
        <f t="shared" si="1465"/>
        <v/>
      </c>
      <c r="AA1848" s="199" t="str">
        <f t="shared" si="1466"/>
        <v/>
      </c>
      <c r="AB1848" s="201">
        <f t="shared" ca="1" si="1467"/>
        <v>2.0619123873619332</v>
      </c>
      <c r="AD1848" s="162">
        <f t="shared" si="1468"/>
        <v>0</v>
      </c>
      <c r="AE1848" s="162">
        <f t="shared" si="1469"/>
        <v>0</v>
      </c>
      <c r="AF1848" s="162">
        <f t="shared" si="1470"/>
        <v>0</v>
      </c>
      <c r="AG1848" s="162">
        <f t="shared" si="1471"/>
        <v>0</v>
      </c>
      <c r="AH1848" s="162" t="str">
        <f t="shared" si="1472"/>
        <v/>
      </c>
      <c r="AI1848" s="162" t="str">
        <f t="shared" si="1473"/>
        <v/>
      </c>
      <c r="AJ1848" s="162" t="str">
        <f t="shared" si="1474"/>
        <v/>
      </c>
      <c r="AK1848" s="162" t="str">
        <f t="shared" si="1475"/>
        <v/>
      </c>
      <c r="AM1848" s="199">
        <f t="shared" si="1478"/>
        <v>19.853726042886858</v>
      </c>
      <c r="AN1848" s="197">
        <f t="shared" si="1480"/>
        <v>0</v>
      </c>
      <c r="AO1848" s="197">
        <f t="shared" si="1481"/>
        <v>0</v>
      </c>
      <c r="AP1848" s="197">
        <f t="shared" si="1482"/>
        <v>0</v>
      </c>
      <c r="AQ1848" s="197">
        <f t="shared" si="1483"/>
        <v>0</v>
      </c>
      <c r="AR1848" s="197" t="str">
        <f t="shared" si="1484"/>
        <v/>
      </c>
      <c r="AS1848" s="197" t="str">
        <f t="shared" si="1485"/>
        <v/>
      </c>
      <c r="AT1848" s="197" t="str">
        <f t="shared" si="1486"/>
        <v/>
      </c>
      <c r="AU1848" s="197" t="str">
        <f t="shared" si="1487"/>
        <v/>
      </c>
      <c r="AV1848" s="199">
        <f t="shared" ca="1" si="1479"/>
        <v>2.1664986648519715</v>
      </c>
      <c r="AX1848" s="162">
        <f t="shared" si="1488"/>
        <v>0</v>
      </c>
      <c r="AY1848" s="162">
        <f t="shared" si="1489"/>
        <v>0</v>
      </c>
      <c r="AZ1848" s="162">
        <f t="shared" si="1490"/>
        <v>0</v>
      </c>
      <c r="BA1848" s="162">
        <f t="shared" si="1491"/>
        <v>0</v>
      </c>
      <c r="BB1848" s="162" t="str">
        <f t="shared" si="1492"/>
        <v/>
      </c>
      <c r="BC1848" s="162" t="str">
        <f t="shared" si="1493"/>
        <v/>
      </c>
      <c r="BD1848" s="162" t="str">
        <f t="shared" si="1494"/>
        <v/>
      </c>
      <c r="BE1848" s="162" t="str">
        <f t="shared" si="1495"/>
        <v/>
      </c>
      <c r="BG1848" s="169">
        <f t="shared" si="1476"/>
        <v>45.476780899097378</v>
      </c>
      <c r="BH1848" s="169">
        <f t="shared" ca="1" si="1477"/>
        <v>2.0475412379922719</v>
      </c>
    </row>
    <row r="1849" spans="11:60" x14ac:dyDescent="0.25">
      <c r="K1849" s="199">
        <f t="shared" si="1450"/>
        <v>45.528167092203702</v>
      </c>
      <c r="L1849" s="201">
        <f t="shared" si="1451"/>
        <v>0.38183756230586569</v>
      </c>
      <c r="M1849" s="201">
        <f t="shared" si="1452"/>
        <v>0.3850488991807533</v>
      </c>
      <c r="N1849" s="201">
        <f t="shared" si="1453"/>
        <v>0.40472812842401107</v>
      </c>
      <c r="O1849" s="201">
        <f t="shared" si="1454"/>
        <v>0.38219036358280839</v>
      </c>
      <c r="P1849" s="201" t="str">
        <f t="shared" si="1455"/>
        <v/>
      </c>
      <c r="Q1849" s="201" t="str">
        <f t="shared" si="1456"/>
        <v/>
      </c>
      <c r="R1849" s="201" t="str">
        <f t="shared" si="1457"/>
        <v/>
      </c>
      <c r="S1849" s="201" t="str">
        <f t="shared" si="1458"/>
        <v/>
      </c>
      <c r="T1849" s="199">
        <f t="shared" si="1459"/>
        <v>0</v>
      </c>
      <c r="U1849" s="199">
        <f t="shared" si="1460"/>
        <v>0</v>
      </c>
      <c r="V1849" s="199">
        <f t="shared" si="1461"/>
        <v>0</v>
      </c>
      <c r="W1849" s="199">
        <f t="shared" si="1462"/>
        <v>0</v>
      </c>
      <c r="X1849" s="199" t="str">
        <f t="shared" si="1463"/>
        <v/>
      </c>
      <c r="Y1849" s="199" t="str">
        <f t="shared" si="1464"/>
        <v/>
      </c>
      <c r="Z1849" s="199" t="str">
        <f t="shared" si="1465"/>
        <v/>
      </c>
      <c r="AA1849" s="199" t="str">
        <f t="shared" si="1466"/>
        <v/>
      </c>
      <c r="AB1849" s="201">
        <f t="shared" ca="1" si="1467"/>
        <v>2.0593276238781799</v>
      </c>
      <c r="AD1849" s="162">
        <f t="shared" si="1468"/>
        <v>0</v>
      </c>
      <c r="AE1849" s="162">
        <f t="shared" si="1469"/>
        <v>0</v>
      </c>
      <c r="AF1849" s="162">
        <f t="shared" si="1470"/>
        <v>0</v>
      </c>
      <c r="AG1849" s="162">
        <f t="shared" si="1471"/>
        <v>0</v>
      </c>
      <c r="AH1849" s="162" t="str">
        <f t="shared" si="1472"/>
        <v/>
      </c>
      <c r="AI1849" s="162" t="str">
        <f t="shared" si="1473"/>
        <v/>
      </c>
      <c r="AJ1849" s="162" t="str">
        <f t="shared" si="1474"/>
        <v/>
      </c>
      <c r="AK1849" s="162" t="str">
        <f t="shared" si="1475"/>
        <v/>
      </c>
      <c r="AM1849" s="199">
        <f t="shared" si="1478"/>
        <v>19.864942837261371</v>
      </c>
      <c r="AN1849" s="197">
        <f t="shared" si="1480"/>
        <v>0</v>
      </c>
      <c r="AO1849" s="197">
        <f t="shared" si="1481"/>
        <v>0</v>
      </c>
      <c r="AP1849" s="197">
        <f t="shared" si="1482"/>
        <v>0</v>
      </c>
      <c r="AQ1849" s="197">
        <f t="shared" si="1483"/>
        <v>0</v>
      </c>
      <c r="AR1849" s="197" t="str">
        <f t="shared" si="1484"/>
        <v/>
      </c>
      <c r="AS1849" s="197" t="str">
        <f t="shared" si="1485"/>
        <v/>
      </c>
      <c r="AT1849" s="197" t="str">
        <f t="shared" si="1486"/>
        <v/>
      </c>
      <c r="AU1849" s="197" t="str">
        <f t="shared" si="1487"/>
        <v/>
      </c>
      <c r="AV1849" s="199">
        <f t="shared" ca="1" si="1479"/>
        <v>2.1101763517064374</v>
      </c>
      <c r="AX1849" s="162">
        <f t="shared" si="1488"/>
        <v>0</v>
      </c>
      <c r="AY1849" s="162">
        <f t="shared" si="1489"/>
        <v>0</v>
      </c>
      <c r="AZ1849" s="162">
        <f t="shared" si="1490"/>
        <v>0</v>
      </c>
      <c r="BA1849" s="162">
        <f t="shared" si="1491"/>
        <v>0</v>
      </c>
      <c r="BB1849" s="162" t="str">
        <f t="shared" si="1492"/>
        <v/>
      </c>
      <c r="BC1849" s="162" t="str">
        <f t="shared" si="1493"/>
        <v/>
      </c>
      <c r="BD1849" s="162" t="str">
        <f t="shared" si="1494"/>
        <v/>
      </c>
      <c r="BE1849" s="162" t="str">
        <f t="shared" si="1495"/>
        <v/>
      </c>
      <c r="BG1849" s="169">
        <f t="shared" si="1476"/>
        <v>45.50247399565054</v>
      </c>
      <c r="BH1849" s="169">
        <f t="shared" ca="1" si="1477"/>
        <v>2.0619123873619332</v>
      </c>
    </row>
    <row r="1850" spans="11:60" x14ac:dyDescent="0.25">
      <c r="K1850" s="199">
        <f t="shared" si="1450"/>
        <v>45.553860188756865</v>
      </c>
      <c r="L1850" s="201">
        <f t="shared" si="1451"/>
        <v>0.38205304625750564</v>
      </c>
      <c r="M1850" s="201">
        <f t="shared" si="1452"/>
        <v>0.38526619539925261</v>
      </c>
      <c r="N1850" s="201">
        <f t="shared" si="1453"/>
        <v>0.40495653030235423</v>
      </c>
      <c r="O1850" s="201">
        <f t="shared" si="1454"/>
        <v>0.38240604663223438</v>
      </c>
      <c r="P1850" s="201" t="str">
        <f t="shared" si="1455"/>
        <v/>
      </c>
      <c r="Q1850" s="201" t="str">
        <f t="shared" si="1456"/>
        <v/>
      </c>
      <c r="R1850" s="201" t="str">
        <f t="shared" si="1457"/>
        <v/>
      </c>
      <c r="S1850" s="201" t="str">
        <f t="shared" si="1458"/>
        <v/>
      </c>
      <c r="T1850" s="199">
        <f t="shared" si="1459"/>
        <v>0</v>
      </c>
      <c r="U1850" s="199">
        <f t="shared" si="1460"/>
        <v>0</v>
      </c>
      <c r="V1850" s="199">
        <f t="shared" si="1461"/>
        <v>0</v>
      </c>
      <c r="W1850" s="199">
        <f t="shared" si="1462"/>
        <v>0</v>
      </c>
      <c r="X1850" s="199" t="str">
        <f t="shared" si="1463"/>
        <v/>
      </c>
      <c r="Y1850" s="199" t="str">
        <f t="shared" si="1464"/>
        <v/>
      </c>
      <c r="Z1850" s="199" t="str">
        <f t="shared" si="1465"/>
        <v/>
      </c>
      <c r="AA1850" s="199" t="str">
        <f t="shared" si="1466"/>
        <v/>
      </c>
      <c r="AB1850" s="201">
        <f t="shared" ca="1" si="1467"/>
        <v>2.0505396718270243</v>
      </c>
      <c r="AD1850" s="162">
        <f t="shared" si="1468"/>
        <v>0</v>
      </c>
      <c r="AE1850" s="162">
        <f t="shared" si="1469"/>
        <v>0</v>
      </c>
      <c r="AF1850" s="162">
        <f t="shared" si="1470"/>
        <v>0</v>
      </c>
      <c r="AG1850" s="162">
        <f t="shared" si="1471"/>
        <v>0</v>
      </c>
      <c r="AH1850" s="162" t="str">
        <f t="shared" si="1472"/>
        <v/>
      </c>
      <c r="AI1850" s="162" t="str">
        <f t="shared" si="1473"/>
        <v/>
      </c>
      <c r="AJ1850" s="162" t="str">
        <f t="shared" si="1474"/>
        <v/>
      </c>
      <c r="AK1850" s="162" t="str">
        <f t="shared" si="1475"/>
        <v/>
      </c>
      <c r="AM1850" s="199">
        <f t="shared" si="1478"/>
        <v>19.876159631635883</v>
      </c>
      <c r="AN1850" s="197">
        <f t="shared" si="1480"/>
        <v>0</v>
      </c>
      <c r="AO1850" s="197">
        <f t="shared" si="1481"/>
        <v>0</v>
      </c>
      <c r="AP1850" s="197">
        <f t="shared" si="1482"/>
        <v>0</v>
      </c>
      <c r="AQ1850" s="197">
        <f t="shared" si="1483"/>
        <v>0</v>
      </c>
      <c r="AR1850" s="197" t="str">
        <f t="shared" si="1484"/>
        <v/>
      </c>
      <c r="AS1850" s="197" t="str">
        <f t="shared" si="1485"/>
        <v/>
      </c>
      <c r="AT1850" s="197" t="str">
        <f t="shared" si="1486"/>
        <v/>
      </c>
      <c r="AU1850" s="197" t="str">
        <f t="shared" si="1487"/>
        <v/>
      </c>
      <c r="AV1850" s="199">
        <f t="shared" ca="1" si="1479"/>
        <v>2.064710447218848</v>
      </c>
      <c r="AX1850" s="162">
        <f t="shared" si="1488"/>
        <v>0</v>
      </c>
      <c r="AY1850" s="162">
        <f t="shared" si="1489"/>
        <v>0</v>
      </c>
      <c r="AZ1850" s="162">
        <f t="shared" si="1490"/>
        <v>0</v>
      </c>
      <c r="BA1850" s="162">
        <f t="shared" si="1491"/>
        <v>0</v>
      </c>
      <c r="BB1850" s="162" t="str">
        <f t="shared" si="1492"/>
        <v/>
      </c>
      <c r="BC1850" s="162" t="str">
        <f t="shared" si="1493"/>
        <v/>
      </c>
      <c r="BD1850" s="162" t="str">
        <f t="shared" si="1494"/>
        <v/>
      </c>
      <c r="BE1850" s="162" t="str">
        <f t="shared" si="1495"/>
        <v/>
      </c>
      <c r="BG1850" s="169">
        <f t="shared" si="1476"/>
        <v>45.528167092203702</v>
      </c>
      <c r="BH1850" s="169">
        <f t="shared" ca="1" si="1477"/>
        <v>2.0593276238781799</v>
      </c>
    </row>
    <row r="1851" spans="11:60" x14ac:dyDescent="0.25">
      <c r="K1851" s="199">
        <f t="shared" si="1450"/>
        <v>45.579553285310027</v>
      </c>
      <c r="L1851" s="201">
        <f t="shared" si="1451"/>
        <v>0.38226853020914547</v>
      </c>
      <c r="M1851" s="201">
        <f t="shared" si="1452"/>
        <v>0.38548349161775192</v>
      </c>
      <c r="N1851" s="201">
        <f t="shared" si="1453"/>
        <v>0.40518493218069734</v>
      </c>
      <c r="O1851" s="201">
        <f t="shared" si="1454"/>
        <v>0.38262172968166031</v>
      </c>
      <c r="P1851" s="201" t="str">
        <f t="shared" si="1455"/>
        <v/>
      </c>
      <c r="Q1851" s="201" t="str">
        <f t="shared" si="1456"/>
        <v/>
      </c>
      <c r="R1851" s="201" t="str">
        <f t="shared" si="1457"/>
        <v/>
      </c>
      <c r="S1851" s="201" t="str">
        <f t="shared" si="1458"/>
        <v/>
      </c>
      <c r="T1851" s="199">
        <f t="shared" si="1459"/>
        <v>0</v>
      </c>
      <c r="U1851" s="199">
        <f t="shared" si="1460"/>
        <v>0</v>
      </c>
      <c r="V1851" s="199">
        <f t="shared" si="1461"/>
        <v>0</v>
      </c>
      <c r="W1851" s="199">
        <f t="shared" si="1462"/>
        <v>0</v>
      </c>
      <c r="X1851" s="199" t="str">
        <f t="shared" si="1463"/>
        <v/>
      </c>
      <c r="Y1851" s="199" t="str">
        <f t="shared" si="1464"/>
        <v/>
      </c>
      <c r="Z1851" s="199" t="str">
        <f t="shared" si="1465"/>
        <v/>
      </c>
      <c r="AA1851" s="199" t="str">
        <f t="shared" si="1466"/>
        <v/>
      </c>
      <c r="AB1851" s="201">
        <f t="shared" ca="1" si="1467"/>
        <v>2.1542615537035337</v>
      </c>
      <c r="AD1851" s="162">
        <f t="shared" si="1468"/>
        <v>0</v>
      </c>
      <c r="AE1851" s="162">
        <f t="shared" si="1469"/>
        <v>0</v>
      </c>
      <c r="AF1851" s="162">
        <f t="shared" si="1470"/>
        <v>0</v>
      </c>
      <c r="AG1851" s="162">
        <f t="shared" si="1471"/>
        <v>0</v>
      </c>
      <c r="AH1851" s="162" t="str">
        <f t="shared" si="1472"/>
        <v/>
      </c>
      <c r="AI1851" s="162" t="str">
        <f t="shared" si="1473"/>
        <v/>
      </c>
      <c r="AJ1851" s="162" t="str">
        <f t="shared" si="1474"/>
        <v/>
      </c>
      <c r="AK1851" s="162" t="str">
        <f t="shared" si="1475"/>
        <v/>
      </c>
      <c r="AM1851" s="199">
        <f t="shared" si="1478"/>
        <v>19.887376426010395</v>
      </c>
      <c r="AN1851" s="197">
        <f t="shared" si="1480"/>
        <v>0</v>
      </c>
      <c r="AO1851" s="197">
        <f t="shared" si="1481"/>
        <v>0</v>
      </c>
      <c r="AP1851" s="197">
        <f t="shared" si="1482"/>
        <v>0</v>
      </c>
      <c r="AQ1851" s="197">
        <f t="shared" si="1483"/>
        <v>0</v>
      </c>
      <c r="AR1851" s="197" t="str">
        <f t="shared" si="1484"/>
        <v/>
      </c>
      <c r="AS1851" s="197" t="str">
        <f t="shared" si="1485"/>
        <v/>
      </c>
      <c r="AT1851" s="197" t="str">
        <f t="shared" si="1486"/>
        <v/>
      </c>
      <c r="AU1851" s="197" t="str">
        <f t="shared" si="1487"/>
        <v/>
      </c>
      <c r="AV1851" s="199">
        <f t="shared" ca="1" si="1479"/>
        <v>2.0618618238546729</v>
      </c>
      <c r="AX1851" s="162">
        <f t="shared" si="1488"/>
        <v>0</v>
      </c>
      <c r="AY1851" s="162">
        <f t="shared" si="1489"/>
        <v>0</v>
      </c>
      <c r="AZ1851" s="162">
        <f t="shared" si="1490"/>
        <v>0</v>
      </c>
      <c r="BA1851" s="162">
        <f t="shared" si="1491"/>
        <v>0</v>
      </c>
      <c r="BB1851" s="162" t="str">
        <f t="shared" si="1492"/>
        <v/>
      </c>
      <c r="BC1851" s="162" t="str">
        <f t="shared" si="1493"/>
        <v/>
      </c>
      <c r="BD1851" s="162" t="str">
        <f t="shared" si="1494"/>
        <v/>
      </c>
      <c r="BE1851" s="162" t="str">
        <f t="shared" si="1495"/>
        <v/>
      </c>
      <c r="BG1851" s="169">
        <f t="shared" si="1476"/>
        <v>45.553860188756865</v>
      </c>
      <c r="BH1851" s="169">
        <f t="shared" ca="1" si="1477"/>
        <v>2.0505396718270243</v>
      </c>
    </row>
    <row r="1852" spans="11:60" x14ac:dyDescent="0.25">
      <c r="K1852" s="199">
        <f t="shared" si="1450"/>
        <v>45.605246381863189</v>
      </c>
      <c r="L1852" s="201">
        <f t="shared" si="1451"/>
        <v>0.38248401416078537</v>
      </c>
      <c r="M1852" s="201">
        <f t="shared" si="1452"/>
        <v>0.38570078783625122</v>
      </c>
      <c r="N1852" s="201">
        <f t="shared" si="1453"/>
        <v>0.40541333405904045</v>
      </c>
      <c r="O1852" s="201">
        <f t="shared" si="1454"/>
        <v>0.38283741273108629</v>
      </c>
      <c r="P1852" s="201" t="str">
        <f t="shared" si="1455"/>
        <v/>
      </c>
      <c r="Q1852" s="201" t="str">
        <f t="shared" si="1456"/>
        <v/>
      </c>
      <c r="R1852" s="201" t="str">
        <f t="shared" si="1457"/>
        <v/>
      </c>
      <c r="S1852" s="201" t="str">
        <f t="shared" si="1458"/>
        <v/>
      </c>
      <c r="T1852" s="199">
        <f t="shared" si="1459"/>
        <v>0</v>
      </c>
      <c r="U1852" s="199">
        <f t="shared" si="1460"/>
        <v>0</v>
      </c>
      <c r="V1852" s="199">
        <f t="shared" si="1461"/>
        <v>0</v>
      </c>
      <c r="W1852" s="199">
        <f t="shared" si="1462"/>
        <v>0</v>
      </c>
      <c r="X1852" s="199" t="str">
        <f t="shared" si="1463"/>
        <v/>
      </c>
      <c r="Y1852" s="199" t="str">
        <f t="shared" si="1464"/>
        <v/>
      </c>
      <c r="Z1852" s="199" t="str">
        <f t="shared" si="1465"/>
        <v/>
      </c>
      <c r="AA1852" s="199" t="str">
        <f t="shared" si="1466"/>
        <v/>
      </c>
      <c r="AB1852" s="201">
        <f t="shared" ca="1" si="1467"/>
        <v>2.1373843872750777</v>
      </c>
      <c r="AD1852" s="162">
        <f t="shared" si="1468"/>
        <v>0</v>
      </c>
      <c r="AE1852" s="162">
        <f t="shared" si="1469"/>
        <v>0</v>
      </c>
      <c r="AF1852" s="162">
        <f t="shared" si="1470"/>
        <v>0</v>
      </c>
      <c r="AG1852" s="162">
        <f t="shared" si="1471"/>
        <v>0</v>
      </c>
      <c r="AH1852" s="162" t="str">
        <f t="shared" si="1472"/>
        <v/>
      </c>
      <c r="AI1852" s="162" t="str">
        <f t="shared" si="1473"/>
        <v/>
      </c>
      <c r="AJ1852" s="162" t="str">
        <f t="shared" si="1474"/>
        <v/>
      </c>
      <c r="AK1852" s="162" t="str">
        <f t="shared" si="1475"/>
        <v/>
      </c>
      <c r="AM1852" s="199">
        <f t="shared" si="1478"/>
        <v>19.898593220384907</v>
      </c>
      <c r="AN1852" s="197">
        <f t="shared" si="1480"/>
        <v>0</v>
      </c>
      <c r="AO1852" s="197">
        <f t="shared" si="1481"/>
        <v>0</v>
      </c>
      <c r="AP1852" s="197">
        <f t="shared" si="1482"/>
        <v>0</v>
      </c>
      <c r="AQ1852" s="197">
        <f t="shared" si="1483"/>
        <v>0</v>
      </c>
      <c r="AR1852" s="197" t="str">
        <f t="shared" si="1484"/>
        <v/>
      </c>
      <c r="AS1852" s="197" t="str">
        <f t="shared" si="1485"/>
        <v/>
      </c>
      <c r="AT1852" s="197" t="str">
        <f t="shared" si="1486"/>
        <v/>
      </c>
      <c r="AU1852" s="197" t="str">
        <f t="shared" si="1487"/>
        <v/>
      </c>
      <c r="AV1852" s="199">
        <f t="shared" ca="1" si="1479"/>
        <v>2.0497626723393108</v>
      </c>
      <c r="AX1852" s="162">
        <f t="shared" si="1488"/>
        <v>0</v>
      </c>
      <c r="AY1852" s="162">
        <f t="shared" si="1489"/>
        <v>0</v>
      </c>
      <c r="AZ1852" s="162">
        <f t="shared" si="1490"/>
        <v>0</v>
      </c>
      <c r="BA1852" s="162">
        <f t="shared" si="1491"/>
        <v>0</v>
      </c>
      <c r="BB1852" s="162" t="str">
        <f t="shared" si="1492"/>
        <v/>
      </c>
      <c r="BC1852" s="162" t="str">
        <f t="shared" si="1493"/>
        <v/>
      </c>
      <c r="BD1852" s="162" t="str">
        <f t="shared" si="1494"/>
        <v/>
      </c>
      <c r="BE1852" s="162" t="str">
        <f t="shared" si="1495"/>
        <v/>
      </c>
      <c r="BG1852" s="169">
        <f t="shared" si="1476"/>
        <v>45.579553285310027</v>
      </c>
      <c r="BH1852" s="169">
        <f t="shared" ca="1" si="1477"/>
        <v>2.1542615537035337</v>
      </c>
    </row>
    <row r="1853" spans="11:60" x14ac:dyDescent="0.25">
      <c r="K1853" s="199">
        <f t="shared" si="1450"/>
        <v>45.630939478416352</v>
      </c>
      <c r="L1853" s="201">
        <f t="shared" si="1451"/>
        <v>0.38269949811242526</v>
      </c>
      <c r="M1853" s="201">
        <f t="shared" si="1452"/>
        <v>0.38591808405475048</v>
      </c>
      <c r="N1853" s="201">
        <f t="shared" si="1453"/>
        <v>0.40564173593738356</v>
      </c>
      <c r="O1853" s="201">
        <f t="shared" si="1454"/>
        <v>0.38305309578051222</v>
      </c>
      <c r="P1853" s="201" t="str">
        <f t="shared" si="1455"/>
        <v/>
      </c>
      <c r="Q1853" s="201" t="str">
        <f t="shared" si="1456"/>
        <v/>
      </c>
      <c r="R1853" s="201" t="str">
        <f t="shared" si="1457"/>
        <v/>
      </c>
      <c r="S1853" s="201" t="str">
        <f t="shared" si="1458"/>
        <v/>
      </c>
      <c r="T1853" s="199">
        <f t="shared" si="1459"/>
        <v>0</v>
      </c>
      <c r="U1853" s="199">
        <f t="shared" si="1460"/>
        <v>0</v>
      </c>
      <c r="V1853" s="199">
        <f t="shared" si="1461"/>
        <v>0</v>
      </c>
      <c r="W1853" s="199">
        <f t="shared" si="1462"/>
        <v>0</v>
      </c>
      <c r="X1853" s="199" t="str">
        <f t="shared" si="1463"/>
        <v/>
      </c>
      <c r="Y1853" s="199" t="str">
        <f t="shared" si="1464"/>
        <v/>
      </c>
      <c r="Z1853" s="199" t="str">
        <f t="shared" si="1465"/>
        <v/>
      </c>
      <c r="AA1853" s="199" t="str">
        <f t="shared" si="1466"/>
        <v/>
      </c>
      <c r="AB1853" s="201">
        <f t="shared" ca="1" si="1467"/>
        <v>2.1420379740738835</v>
      </c>
      <c r="AD1853" s="162">
        <f t="shared" si="1468"/>
        <v>0</v>
      </c>
      <c r="AE1853" s="162">
        <f t="shared" si="1469"/>
        <v>0</v>
      </c>
      <c r="AF1853" s="162">
        <f t="shared" si="1470"/>
        <v>0</v>
      </c>
      <c r="AG1853" s="162">
        <f t="shared" si="1471"/>
        <v>0</v>
      </c>
      <c r="AH1853" s="162" t="str">
        <f t="shared" si="1472"/>
        <v/>
      </c>
      <c r="AI1853" s="162" t="str">
        <f t="shared" si="1473"/>
        <v/>
      </c>
      <c r="AJ1853" s="162" t="str">
        <f t="shared" si="1474"/>
        <v/>
      </c>
      <c r="AK1853" s="162" t="str">
        <f t="shared" si="1475"/>
        <v/>
      </c>
      <c r="AM1853" s="199">
        <f t="shared" si="1478"/>
        <v>19.909810014759419</v>
      </c>
      <c r="AN1853" s="197">
        <f t="shared" si="1480"/>
        <v>0</v>
      </c>
      <c r="AO1853" s="197">
        <f t="shared" si="1481"/>
        <v>0</v>
      </c>
      <c r="AP1853" s="197">
        <f t="shared" si="1482"/>
        <v>0</v>
      </c>
      <c r="AQ1853" s="197">
        <f t="shared" si="1483"/>
        <v>0</v>
      </c>
      <c r="AR1853" s="197" t="str">
        <f t="shared" si="1484"/>
        <v/>
      </c>
      <c r="AS1853" s="197" t="str">
        <f t="shared" si="1485"/>
        <v/>
      </c>
      <c r="AT1853" s="197" t="str">
        <f t="shared" si="1486"/>
        <v/>
      </c>
      <c r="AU1853" s="197" t="str">
        <f t="shared" si="1487"/>
        <v/>
      </c>
      <c r="AV1853" s="199">
        <f t="shared" ca="1" si="1479"/>
        <v>2.1383478391662063</v>
      </c>
      <c r="AX1853" s="162">
        <f t="shared" si="1488"/>
        <v>0</v>
      </c>
      <c r="AY1853" s="162">
        <f t="shared" si="1489"/>
        <v>0</v>
      </c>
      <c r="AZ1853" s="162">
        <f t="shared" si="1490"/>
        <v>0</v>
      </c>
      <c r="BA1853" s="162">
        <f t="shared" si="1491"/>
        <v>0</v>
      </c>
      <c r="BB1853" s="162" t="str">
        <f t="shared" si="1492"/>
        <v/>
      </c>
      <c r="BC1853" s="162" t="str">
        <f t="shared" si="1493"/>
        <v/>
      </c>
      <c r="BD1853" s="162" t="str">
        <f t="shared" si="1494"/>
        <v/>
      </c>
      <c r="BE1853" s="162" t="str">
        <f t="shared" si="1495"/>
        <v/>
      </c>
      <c r="BG1853" s="169">
        <f t="shared" si="1476"/>
        <v>45.605246381863189</v>
      </c>
      <c r="BH1853" s="169">
        <f t="shared" ca="1" si="1477"/>
        <v>2.1373843872750777</v>
      </c>
    </row>
    <row r="1854" spans="11:60" x14ac:dyDescent="0.25">
      <c r="K1854" s="199">
        <f t="shared" si="1450"/>
        <v>45.656632574969514</v>
      </c>
      <c r="L1854" s="201">
        <f t="shared" si="1451"/>
        <v>0.3829149820640651</v>
      </c>
      <c r="M1854" s="201">
        <f t="shared" si="1452"/>
        <v>0.38613538027324978</v>
      </c>
      <c r="N1854" s="201">
        <f t="shared" si="1453"/>
        <v>0.40587013781572673</v>
      </c>
      <c r="O1854" s="201">
        <f t="shared" si="1454"/>
        <v>0.38326877882993821</v>
      </c>
      <c r="P1854" s="201" t="str">
        <f t="shared" si="1455"/>
        <v/>
      </c>
      <c r="Q1854" s="201" t="str">
        <f t="shared" si="1456"/>
        <v/>
      </c>
      <c r="R1854" s="201" t="str">
        <f t="shared" si="1457"/>
        <v/>
      </c>
      <c r="S1854" s="201" t="str">
        <f t="shared" si="1458"/>
        <v/>
      </c>
      <c r="T1854" s="199">
        <f t="shared" si="1459"/>
        <v>0</v>
      </c>
      <c r="U1854" s="199">
        <f t="shared" si="1460"/>
        <v>0</v>
      </c>
      <c r="V1854" s="199">
        <f t="shared" si="1461"/>
        <v>0</v>
      </c>
      <c r="W1854" s="199">
        <f t="shared" si="1462"/>
        <v>0</v>
      </c>
      <c r="X1854" s="199" t="str">
        <f t="shared" si="1463"/>
        <v/>
      </c>
      <c r="Y1854" s="199" t="str">
        <f t="shared" si="1464"/>
        <v/>
      </c>
      <c r="Z1854" s="199" t="str">
        <f t="shared" si="1465"/>
        <v/>
      </c>
      <c r="AA1854" s="199" t="str">
        <f t="shared" si="1466"/>
        <v/>
      </c>
      <c r="AB1854" s="201">
        <f t="shared" ca="1" si="1467"/>
        <v>2.0604096135130887</v>
      </c>
      <c r="AD1854" s="162">
        <f t="shared" si="1468"/>
        <v>0</v>
      </c>
      <c r="AE1854" s="162">
        <f t="shared" si="1469"/>
        <v>0</v>
      </c>
      <c r="AF1854" s="162">
        <f t="shared" si="1470"/>
        <v>0</v>
      </c>
      <c r="AG1854" s="162">
        <f t="shared" si="1471"/>
        <v>0</v>
      </c>
      <c r="AH1854" s="162" t="str">
        <f t="shared" si="1472"/>
        <v/>
      </c>
      <c r="AI1854" s="162" t="str">
        <f t="shared" si="1473"/>
        <v/>
      </c>
      <c r="AJ1854" s="162" t="str">
        <f t="shared" si="1474"/>
        <v/>
      </c>
      <c r="AK1854" s="162" t="str">
        <f t="shared" si="1475"/>
        <v/>
      </c>
      <c r="AM1854" s="199">
        <f t="shared" si="1478"/>
        <v>19.921026809133931</v>
      </c>
      <c r="AN1854" s="197">
        <f t="shared" si="1480"/>
        <v>0</v>
      </c>
      <c r="AO1854" s="197">
        <f t="shared" si="1481"/>
        <v>0</v>
      </c>
      <c r="AP1854" s="197">
        <f t="shared" si="1482"/>
        <v>0</v>
      </c>
      <c r="AQ1854" s="197">
        <f t="shared" si="1483"/>
        <v>0</v>
      </c>
      <c r="AR1854" s="197" t="str">
        <f t="shared" si="1484"/>
        <v/>
      </c>
      <c r="AS1854" s="197" t="str">
        <f t="shared" si="1485"/>
        <v/>
      </c>
      <c r="AT1854" s="197" t="str">
        <f t="shared" si="1486"/>
        <v/>
      </c>
      <c r="AU1854" s="197" t="str">
        <f t="shared" si="1487"/>
        <v/>
      </c>
      <c r="AV1854" s="199">
        <f t="shared" ca="1" si="1479"/>
        <v>2.1151501087218949</v>
      </c>
      <c r="AX1854" s="162">
        <f t="shared" si="1488"/>
        <v>0</v>
      </c>
      <c r="AY1854" s="162">
        <f t="shared" si="1489"/>
        <v>0</v>
      </c>
      <c r="AZ1854" s="162">
        <f t="shared" si="1490"/>
        <v>0</v>
      </c>
      <c r="BA1854" s="162">
        <f t="shared" si="1491"/>
        <v>0</v>
      </c>
      <c r="BB1854" s="162" t="str">
        <f t="shared" si="1492"/>
        <v/>
      </c>
      <c r="BC1854" s="162" t="str">
        <f t="shared" si="1493"/>
        <v/>
      </c>
      <c r="BD1854" s="162" t="str">
        <f t="shared" si="1494"/>
        <v/>
      </c>
      <c r="BE1854" s="162" t="str">
        <f t="shared" si="1495"/>
        <v/>
      </c>
      <c r="BG1854" s="169">
        <f t="shared" si="1476"/>
        <v>45.630939478416352</v>
      </c>
      <c r="BH1854" s="169">
        <f t="shared" ca="1" si="1477"/>
        <v>2.1420379740738835</v>
      </c>
    </row>
    <row r="1855" spans="11:60" x14ac:dyDescent="0.25">
      <c r="K1855" s="199">
        <f t="shared" si="1450"/>
        <v>45.682325671522676</v>
      </c>
      <c r="L1855" s="201">
        <f t="shared" si="1451"/>
        <v>0.38313046601570505</v>
      </c>
      <c r="M1855" s="201">
        <f t="shared" si="1452"/>
        <v>0.38635267649174915</v>
      </c>
      <c r="N1855" s="201">
        <f t="shared" si="1453"/>
        <v>0.40609853969406984</v>
      </c>
      <c r="O1855" s="201">
        <f t="shared" si="1454"/>
        <v>0.38348446187936419</v>
      </c>
      <c r="P1855" s="201" t="str">
        <f t="shared" si="1455"/>
        <v/>
      </c>
      <c r="Q1855" s="201" t="str">
        <f t="shared" si="1456"/>
        <v/>
      </c>
      <c r="R1855" s="201" t="str">
        <f t="shared" si="1457"/>
        <v/>
      </c>
      <c r="S1855" s="201" t="str">
        <f t="shared" si="1458"/>
        <v/>
      </c>
      <c r="T1855" s="199">
        <f t="shared" si="1459"/>
        <v>0</v>
      </c>
      <c r="U1855" s="199">
        <f t="shared" si="1460"/>
        <v>0</v>
      </c>
      <c r="V1855" s="199">
        <f t="shared" si="1461"/>
        <v>0</v>
      </c>
      <c r="W1855" s="199">
        <f t="shared" si="1462"/>
        <v>0</v>
      </c>
      <c r="X1855" s="199" t="str">
        <f t="shared" si="1463"/>
        <v/>
      </c>
      <c r="Y1855" s="199" t="str">
        <f t="shared" si="1464"/>
        <v/>
      </c>
      <c r="Z1855" s="199" t="str">
        <f t="shared" si="1465"/>
        <v/>
      </c>
      <c r="AA1855" s="199" t="str">
        <f t="shared" si="1466"/>
        <v/>
      </c>
      <c r="AB1855" s="201">
        <f t="shared" ca="1" si="1467"/>
        <v>2.0141040910947905</v>
      </c>
      <c r="AD1855" s="162">
        <f t="shared" si="1468"/>
        <v>0</v>
      </c>
      <c r="AE1855" s="162">
        <f t="shared" si="1469"/>
        <v>0</v>
      </c>
      <c r="AF1855" s="162">
        <f t="shared" si="1470"/>
        <v>0</v>
      </c>
      <c r="AG1855" s="162">
        <f t="shared" si="1471"/>
        <v>0</v>
      </c>
      <c r="AH1855" s="162" t="str">
        <f t="shared" si="1472"/>
        <v/>
      </c>
      <c r="AI1855" s="162" t="str">
        <f t="shared" si="1473"/>
        <v/>
      </c>
      <c r="AJ1855" s="162" t="str">
        <f t="shared" si="1474"/>
        <v/>
      </c>
      <c r="AK1855" s="162" t="str">
        <f t="shared" si="1475"/>
        <v/>
      </c>
      <c r="AM1855" s="199">
        <f t="shared" si="1478"/>
        <v>19.932243603508443</v>
      </c>
      <c r="AN1855" s="197">
        <f t="shared" si="1480"/>
        <v>0</v>
      </c>
      <c r="AO1855" s="197">
        <f t="shared" si="1481"/>
        <v>0</v>
      </c>
      <c r="AP1855" s="197">
        <f t="shared" si="1482"/>
        <v>0</v>
      </c>
      <c r="AQ1855" s="197">
        <f t="shared" si="1483"/>
        <v>0</v>
      </c>
      <c r="AR1855" s="197" t="str">
        <f t="shared" si="1484"/>
        <v/>
      </c>
      <c r="AS1855" s="197" t="str">
        <f t="shared" si="1485"/>
        <v/>
      </c>
      <c r="AT1855" s="197" t="str">
        <f t="shared" si="1486"/>
        <v/>
      </c>
      <c r="AU1855" s="197" t="str">
        <f t="shared" si="1487"/>
        <v/>
      </c>
      <c r="AV1855" s="199">
        <f t="shared" ca="1" si="1479"/>
        <v>2.0631819605394126</v>
      </c>
      <c r="AX1855" s="162">
        <f t="shared" si="1488"/>
        <v>0</v>
      </c>
      <c r="AY1855" s="162">
        <f t="shared" si="1489"/>
        <v>0</v>
      </c>
      <c r="AZ1855" s="162">
        <f t="shared" si="1490"/>
        <v>0</v>
      </c>
      <c r="BA1855" s="162">
        <f t="shared" si="1491"/>
        <v>0</v>
      </c>
      <c r="BB1855" s="162" t="str">
        <f t="shared" si="1492"/>
        <v/>
      </c>
      <c r="BC1855" s="162" t="str">
        <f t="shared" si="1493"/>
        <v/>
      </c>
      <c r="BD1855" s="162" t="str">
        <f t="shared" si="1494"/>
        <v/>
      </c>
      <c r="BE1855" s="162" t="str">
        <f t="shared" si="1495"/>
        <v/>
      </c>
      <c r="BG1855" s="169">
        <f t="shared" si="1476"/>
        <v>45.656632574969514</v>
      </c>
      <c r="BH1855" s="169">
        <f t="shared" ca="1" si="1477"/>
        <v>2.0604096135130887</v>
      </c>
    </row>
    <row r="1856" spans="11:60" x14ac:dyDescent="0.25">
      <c r="K1856" s="199">
        <f t="shared" si="1450"/>
        <v>45.708018768075839</v>
      </c>
      <c r="L1856" s="201">
        <f t="shared" si="1451"/>
        <v>0.38334594996734489</v>
      </c>
      <c r="M1856" s="201">
        <f t="shared" si="1452"/>
        <v>0.3865699727102484</v>
      </c>
      <c r="N1856" s="201">
        <f t="shared" si="1453"/>
        <v>0.40632694157241295</v>
      </c>
      <c r="O1856" s="201">
        <f t="shared" si="1454"/>
        <v>0.38370014492879012</v>
      </c>
      <c r="P1856" s="201" t="str">
        <f t="shared" si="1455"/>
        <v/>
      </c>
      <c r="Q1856" s="201" t="str">
        <f t="shared" si="1456"/>
        <v/>
      </c>
      <c r="R1856" s="201" t="str">
        <f t="shared" si="1457"/>
        <v/>
      </c>
      <c r="S1856" s="201" t="str">
        <f t="shared" si="1458"/>
        <v/>
      </c>
      <c r="T1856" s="199">
        <f t="shared" si="1459"/>
        <v>0</v>
      </c>
      <c r="U1856" s="199">
        <f t="shared" si="1460"/>
        <v>0</v>
      </c>
      <c r="V1856" s="199">
        <f t="shared" si="1461"/>
        <v>0</v>
      </c>
      <c r="W1856" s="199">
        <f t="shared" si="1462"/>
        <v>0</v>
      </c>
      <c r="X1856" s="199" t="str">
        <f t="shared" si="1463"/>
        <v/>
      </c>
      <c r="Y1856" s="199" t="str">
        <f t="shared" si="1464"/>
        <v/>
      </c>
      <c r="Z1856" s="199" t="str">
        <f t="shared" si="1465"/>
        <v/>
      </c>
      <c r="AA1856" s="199" t="str">
        <f t="shared" si="1466"/>
        <v/>
      </c>
      <c r="AB1856" s="201">
        <f t="shared" ca="1" si="1467"/>
        <v>2.0083965586963566</v>
      </c>
      <c r="AD1856" s="162">
        <f t="shared" si="1468"/>
        <v>0</v>
      </c>
      <c r="AE1856" s="162">
        <f t="shared" si="1469"/>
        <v>0</v>
      </c>
      <c r="AF1856" s="162">
        <f t="shared" si="1470"/>
        <v>0</v>
      </c>
      <c r="AG1856" s="162">
        <f t="shared" si="1471"/>
        <v>0</v>
      </c>
      <c r="AH1856" s="162" t="str">
        <f t="shared" si="1472"/>
        <v/>
      </c>
      <c r="AI1856" s="162" t="str">
        <f t="shared" si="1473"/>
        <v/>
      </c>
      <c r="AJ1856" s="162" t="str">
        <f t="shared" si="1474"/>
        <v/>
      </c>
      <c r="AK1856" s="162" t="str">
        <f t="shared" si="1475"/>
        <v/>
      </c>
      <c r="AM1856" s="199">
        <f t="shared" si="1478"/>
        <v>19.943460397882955</v>
      </c>
      <c r="AN1856" s="197">
        <f t="shared" si="1480"/>
        <v>0</v>
      </c>
      <c r="AO1856" s="197">
        <f t="shared" si="1481"/>
        <v>0</v>
      </c>
      <c r="AP1856" s="197">
        <f t="shared" si="1482"/>
        <v>0</v>
      </c>
      <c r="AQ1856" s="197">
        <f t="shared" si="1483"/>
        <v>0</v>
      </c>
      <c r="AR1856" s="197" t="str">
        <f t="shared" si="1484"/>
        <v/>
      </c>
      <c r="AS1856" s="197" t="str">
        <f t="shared" si="1485"/>
        <v/>
      </c>
      <c r="AT1856" s="197" t="str">
        <f t="shared" si="1486"/>
        <v/>
      </c>
      <c r="AU1856" s="197" t="str">
        <f t="shared" si="1487"/>
        <v/>
      </c>
      <c r="AV1856" s="199">
        <f t="shared" ca="1" si="1479"/>
        <v>2.2038200461542865</v>
      </c>
      <c r="AX1856" s="162">
        <f t="shared" si="1488"/>
        <v>0</v>
      </c>
      <c r="AY1856" s="162">
        <f t="shared" si="1489"/>
        <v>0</v>
      </c>
      <c r="AZ1856" s="162">
        <f t="shared" si="1490"/>
        <v>0</v>
      </c>
      <c r="BA1856" s="162">
        <f t="shared" si="1491"/>
        <v>0</v>
      </c>
      <c r="BB1856" s="162" t="str">
        <f t="shared" si="1492"/>
        <v/>
      </c>
      <c r="BC1856" s="162" t="str">
        <f t="shared" si="1493"/>
        <v/>
      </c>
      <c r="BD1856" s="162" t="str">
        <f t="shared" si="1494"/>
        <v/>
      </c>
      <c r="BE1856" s="162" t="str">
        <f t="shared" si="1495"/>
        <v/>
      </c>
      <c r="BG1856" s="169">
        <f t="shared" si="1476"/>
        <v>45.682325671522676</v>
      </c>
      <c r="BH1856" s="169">
        <f t="shared" ca="1" si="1477"/>
        <v>2.0141040910947905</v>
      </c>
    </row>
    <row r="1857" spans="11:60" x14ac:dyDescent="0.25">
      <c r="K1857" s="199">
        <f t="shared" si="1450"/>
        <v>45.733711864629001</v>
      </c>
      <c r="L1857" s="201">
        <f t="shared" si="1451"/>
        <v>0.38356143391898478</v>
      </c>
      <c r="M1857" s="201">
        <f t="shared" si="1452"/>
        <v>0.38678726892874771</v>
      </c>
      <c r="N1857" s="201">
        <f t="shared" si="1453"/>
        <v>0.40655534345075611</v>
      </c>
      <c r="O1857" s="201">
        <f t="shared" si="1454"/>
        <v>0.38391582797821611</v>
      </c>
      <c r="P1857" s="201" t="str">
        <f t="shared" si="1455"/>
        <v/>
      </c>
      <c r="Q1857" s="201" t="str">
        <f t="shared" si="1456"/>
        <v/>
      </c>
      <c r="R1857" s="201" t="str">
        <f t="shared" si="1457"/>
        <v/>
      </c>
      <c r="S1857" s="201" t="str">
        <f t="shared" si="1458"/>
        <v/>
      </c>
      <c r="T1857" s="199">
        <f t="shared" si="1459"/>
        <v>0</v>
      </c>
      <c r="U1857" s="199">
        <f t="shared" si="1460"/>
        <v>0</v>
      </c>
      <c r="V1857" s="199">
        <f t="shared" si="1461"/>
        <v>0</v>
      </c>
      <c r="W1857" s="199">
        <f t="shared" si="1462"/>
        <v>0</v>
      </c>
      <c r="X1857" s="199" t="str">
        <f t="shared" si="1463"/>
        <v/>
      </c>
      <c r="Y1857" s="199" t="str">
        <f t="shared" si="1464"/>
        <v/>
      </c>
      <c r="Z1857" s="199" t="str">
        <f t="shared" si="1465"/>
        <v/>
      </c>
      <c r="AA1857" s="199" t="str">
        <f t="shared" si="1466"/>
        <v/>
      </c>
      <c r="AB1857" s="201">
        <f t="shared" ca="1" si="1467"/>
        <v>2.0258310334118153</v>
      </c>
      <c r="AD1857" s="162">
        <f t="shared" si="1468"/>
        <v>0</v>
      </c>
      <c r="AE1857" s="162">
        <f t="shared" si="1469"/>
        <v>0</v>
      </c>
      <c r="AF1857" s="162">
        <f t="shared" si="1470"/>
        <v>0</v>
      </c>
      <c r="AG1857" s="162">
        <f t="shared" si="1471"/>
        <v>0</v>
      </c>
      <c r="AH1857" s="162" t="str">
        <f t="shared" si="1472"/>
        <v/>
      </c>
      <c r="AI1857" s="162" t="str">
        <f t="shared" si="1473"/>
        <v/>
      </c>
      <c r="AJ1857" s="162" t="str">
        <f t="shared" si="1474"/>
        <v/>
      </c>
      <c r="AK1857" s="162" t="str">
        <f t="shared" si="1475"/>
        <v/>
      </c>
      <c r="AM1857" s="199">
        <f t="shared" si="1478"/>
        <v>19.954677192257467</v>
      </c>
      <c r="AN1857" s="197">
        <f t="shared" si="1480"/>
        <v>0</v>
      </c>
      <c r="AO1857" s="197">
        <f t="shared" si="1481"/>
        <v>0</v>
      </c>
      <c r="AP1857" s="197">
        <f t="shared" si="1482"/>
        <v>0</v>
      </c>
      <c r="AQ1857" s="197">
        <f t="shared" si="1483"/>
        <v>0</v>
      </c>
      <c r="AR1857" s="197" t="str">
        <f t="shared" si="1484"/>
        <v/>
      </c>
      <c r="AS1857" s="197" t="str">
        <f t="shared" si="1485"/>
        <v/>
      </c>
      <c r="AT1857" s="197" t="str">
        <f t="shared" si="1486"/>
        <v/>
      </c>
      <c r="AU1857" s="197" t="str">
        <f t="shared" si="1487"/>
        <v/>
      </c>
      <c r="AV1857" s="199">
        <f t="shared" ca="1" si="1479"/>
        <v>2.1479642176421576</v>
      </c>
      <c r="AX1857" s="162">
        <f t="shared" si="1488"/>
        <v>0</v>
      </c>
      <c r="AY1857" s="162">
        <f t="shared" si="1489"/>
        <v>0</v>
      </c>
      <c r="AZ1857" s="162">
        <f t="shared" si="1490"/>
        <v>0</v>
      </c>
      <c r="BA1857" s="162">
        <f t="shared" si="1491"/>
        <v>0</v>
      </c>
      <c r="BB1857" s="162" t="str">
        <f t="shared" si="1492"/>
        <v/>
      </c>
      <c r="BC1857" s="162" t="str">
        <f t="shared" si="1493"/>
        <v/>
      </c>
      <c r="BD1857" s="162" t="str">
        <f t="shared" si="1494"/>
        <v/>
      </c>
      <c r="BE1857" s="162" t="str">
        <f t="shared" si="1495"/>
        <v/>
      </c>
      <c r="BG1857" s="169">
        <f t="shared" si="1476"/>
        <v>45.708018768075839</v>
      </c>
      <c r="BH1857" s="169">
        <f t="shared" ca="1" si="1477"/>
        <v>2.0083965586963566</v>
      </c>
    </row>
    <row r="1858" spans="11:60" x14ac:dyDescent="0.25">
      <c r="K1858" s="199">
        <f t="shared" si="1450"/>
        <v>45.759404961182163</v>
      </c>
      <c r="L1858" s="201">
        <f t="shared" si="1451"/>
        <v>0.38377691787062462</v>
      </c>
      <c r="M1858" s="201">
        <f t="shared" si="1452"/>
        <v>0.38700456514724701</v>
      </c>
      <c r="N1858" s="201">
        <f t="shared" si="1453"/>
        <v>0.40678374532909922</v>
      </c>
      <c r="O1858" s="201">
        <f t="shared" si="1454"/>
        <v>0.38413151102764209</v>
      </c>
      <c r="P1858" s="201" t="str">
        <f t="shared" si="1455"/>
        <v/>
      </c>
      <c r="Q1858" s="201" t="str">
        <f t="shared" si="1456"/>
        <v/>
      </c>
      <c r="R1858" s="201" t="str">
        <f t="shared" si="1457"/>
        <v/>
      </c>
      <c r="S1858" s="201" t="str">
        <f t="shared" si="1458"/>
        <v/>
      </c>
      <c r="T1858" s="199">
        <f t="shared" si="1459"/>
        <v>0</v>
      </c>
      <c r="U1858" s="199">
        <f t="shared" si="1460"/>
        <v>0</v>
      </c>
      <c r="V1858" s="199">
        <f t="shared" si="1461"/>
        <v>0</v>
      </c>
      <c r="W1858" s="199">
        <f t="shared" si="1462"/>
        <v>0</v>
      </c>
      <c r="X1858" s="199" t="str">
        <f t="shared" si="1463"/>
        <v/>
      </c>
      <c r="Y1858" s="199" t="str">
        <f t="shared" si="1464"/>
        <v/>
      </c>
      <c r="Z1858" s="199" t="str">
        <f t="shared" si="1465"/>
        <v/>
      </c>
      <c r="AA1858" s="199" t="str">
        <f t="shared" si="1466"/>
        <v/>
      </c>
      <c r="AB1858" s="201">
        <f t="shared" ca="1" si="1467"/>
        <v>2.0651903058916963</v>
      </c>
      <c r="AD1858" s="162">
        <f t="shared" si="1468"/>
        <v>0</v>
      </c>
      <c r="AE1858" s="162">
        <f t="shared" si="1469"/>
        <v>0</v>
      </c>
      <c r="AF1858" s="162">
        <f t="shared" si="1470"/>
        <v>0</v>
      </c>
      <c r="AG1858" s="162">
        <f t="shared" si="1471"/>
        <v>0</v>
      </c>
      <c r="AH1858" s="162" t="str">
        <f t="shared" si="1472"/>
        <v/>
      </c>
      <c r="AI1858" s="162" t="str">
        <f t="shared" si="1473"/>
        <v/>
      </c>
      <c r="AJ1858" s="162" t="str">
        <f t="shared" si="1474"/>
        <v/>
      </c>
      <c r="AK1858" s="162" t="str">
        <f t="shared" si="1475"/>
        <v/>
      </c>
      <c r="AM1858" s="199">
        <f t="shared" si="1478"/>
        <v>19.965893986631979</v>
      </c>
      <c r="AN1858" s="197">
        <f t="shared" si="1480"/>
        <v>0</v>
      </c>
      <c r="AO1858" s="197">
        <f t="shared" si="1481"/>
        <v>0</v>
      </c>
      <c r="AP1858" s="197">
        <f t="shared" si="1482"/>
        <v>0</v>
      </c>
      <c r="AQ1858" s="197">
        <f t="shared" si="1483"/>
        <v>0</v>
      </c>
      <c r="AR1858" s="197" t="str">
        <f t="shared" si="1484"/>
        <v/>
      </c>
      <c r="AS1858" s="197" t="str">
        <f t="shared" si="1485"/>
        <v/>
      </c>
      <c r="AT1858" s="197" t="str">
        <f t="shared" si="1486"/>
        <v/>
      </c>
      <c r="AU1858" s="197" t="str">
        <f t="shared" si="1487"/>
        <v/>
      </c>
      <c r="AV1858" s="199">
        <f t="shared" ca="1" si="1479"/>
        <v>2.0946388373154647</v>
      </c>
      <c r="AX1858" s="162">
        <f t="shared" si="1488"/>
        <v>0</v>
      </c>
      <c r="AY1858" s="162">
        <f t="shared" si="1489"/>
        <v>0</v>
      </c>
      <c r="AZ1858" s="162">
        <f t="shared" si="1490"/>
        <v>0</v>
      </c>
      <c r="BA1858" s="162">
        <f t="shared" si="1491"/>
        <v>0</v>
      </c>
      <c r="BB1858" s="162" t="str">
        <f t="shared" si="1492"/>
        <v/>
      </c>
      <c r="BC1858" s="162" t="str">
        <f t="shared" si="1493"/>
        <v/>
      </c>
      <c r="BD1858" s="162" t="str">
        <f t="shared" si="1494"/>
        <v/>
      </c>
      <c r="BE1858" s="162" t="str">
        <f t="shared" si="1495"/>
        <v/>
      </c>
      <c r="BG1858" s="169">
        <f t="shared" si="1476"/>
        <v>45.733711864629001</v>
      </c>
      <c r="BH1858" s="169">
        <f t="shared" ca="1" si="1477"/>
        <v>2.0258310334118153</v>
      </c>
    </row>
    <row r="1859" spans="11:60" x14ac:dyDescent="0.25">
      <c r="K1859" s="199">
        <f t="shared" si="1450"/>
        <v>45.785098057735325</v>
      </c>
      <c r="L1859" s="201">
        <f t="shared" si="1451"/>
        <v>0.38399240182226452</v>
      </c>
      <c r="M1859" s="201">
        <f t="shared" si="1452"/>
        <v>0.38722186136574627</v>
      </c>
      <c r="N1859" s="201">
        <f t="shared" si="1453"/>
        <v>0.40701214720744233</v>
      </c>
      <c r="O1859" s="201">
        <f t="shared" si="1454"/>
        <v>0.38434719407706802</v>
      </c>
      <c r="P1859" s="201" t="str">
        <f t="shared" si="1455"/>
        <v/>
      </c>
      <c r="Q1859" s="201" t="str">
        <f t="shared" si="1456"/>
        <v/>
      </c>
      <c r="R1859" s="201" t="str">
        <f t="shared" si="1457"/>
        <v/>
      </c>
      <c r="S1859" s="201" t="str">
        <f t="shared" si="1458"/>
        <v/>
      </c>
      <c r="T1859" s="199">
        <f t="shared" si="1459"/>
        <v>0</v>
      </c>
      <c r="U1859" s="199">
        <f t="shared" si="1460"/>
        <v>0</v>
      </c>
      <c r="V1859" s="199">
        <f t="shared" si="1461"/>
        <v>0</v>
      </c>
      <c r="W1859" s="199">
        <f t="shared" si="1462"/>
        <v>0</v>
      </c>
      <c r="X1859" s="199" t="str">
        <f t="shared" si="1463"/>
        <v/>
      </c>
      <c r="Y1859" s="199" t="str">
        <f t="shared" si="1464"/>
        <v/>
      </c>
      <c r="Z1859" s="199" t="str">
        <f t="shared" si="1465"/>
        <v/>
      </c>
      <c r="AA1859" s="199" t="str">
        <f t="shared" si="1466"/>
        <v/>
      </c>
      <c r="AB1859" s="201">
        <f t="shared" ca="1" si="1467"/>
        <v>2.1174585199939786</v>
      </c>
      <c r="AD1859" s="162">
        <f t="shared" si="1468"/>
        <v>0</v>
      </c>
      <c r="AE1859" s="162">
        <f t="shared" si="1469"/>
        <v>0</v>
      </c>
      <c r="AF1859" s="162">
        <f t="shared" si="1470"/>
        <v>0</v>
      </c>
      <c r="AG1859" s="162">
        <f t="shared" si="1471"/>
        <v>0</v>
      </c>
      <c r="AH1859" s="162" t="str">
        <f t="shared" si="1472"/>
        <v/>
      </c>
      <c r="AI1859" s="162" t="str">
        <f t="shared" si="1473"/>
        <v/>
      </c>
      <c r="AJ1859" s="162" t="str">
        <f t="shared" si="1474"/>
        <v/>
      </c>
      <c r="AK1859" s="162" t="str">
        <f t="shared" si="1475"/>
        <v/>
      </c>
      <c r="AM1859" s="199">
        <f t="shared" si="1478"/>
        <v>19.977110781006491</v>
      </c>
      <c r="AN1859" s="197">
        <f t="shared" si="1480"/>
        <v>0</v>
      </c>
      <c r="AO1859" s="197">
        <f t="shared" si="1481"/>
        <v>0</v>
      </c>
      <c r="AP1859" s="197">
        <f t="shared" si="1482"/>
        <v>0</v>
      </c>
      <c r="AQ1859" s="197">
        <f t="shared" si="1483"/>
        <v>0</v>
      </c>
      <c r="AR1859" s="197" t="str">
        <f t="shared" si="1484"/>
        <v/>
      </c>
      <c r="AS1859" s="197" t="str">
        <f t="shared" si="1485"/>
        <v/>
      </c>
      <c r="AT1859" s="197" t="str">
        <f t="shared" si="1486"/>
        <v/>
      </c>
      <c r="AU1859" s="197" t="str">
        <f t="shared" si="1487"/>
        <v/>
      </c>
      <c r="AV1859" s="199">
        <f t="shared" ca="1" si="1479"/>
        <v>2.1367949648587965</v>
      </c>
      <c r="AX1859" s="162">
        <f t="shared" si="1488"/>
        <v>0</v>
      </c>
      <c r="AY1859" s="162">
        <f t="shared" si="1489"/>
        <v>0</v>
      </c>
      <c r="AZ1859" s="162">
        <f t="shared" si="1490"/>
        <v>0</v>
      </c>
      <c r="BA1859" s="162">
        <f t="shared" si="1491"/>
        <v>0</v>
      </c>
      <c r="BB1859" s="162" t="str">
        <f t="shared" si="1492"/>
        <v/>
      </c>
      <c r="BC1859" s="162" t="str">
        <f t="shared" si="1493"/>
        <v/>
      </c>
      <c r="BD1859" s="162" t="str">
        <f t="shared" si="1494"/>
        <v/>
      </c>
      <c r="BE1859" s="162" t="str">
        <f t="shared" si="1495"/>
        <v/>
      </c>
      <c r="BG1859" s="169">
        <f t="shared" si="1476"/>
        <v>45.759404961182163</v>
      </c>
      <c r="BH1859" s="169">
        <f t="shared" ca="1" si="1477"/>
        <v>2.0651903058916963</v>
      </c>
    </row>
    <row r="1860" spans="11:60" x14ac:dyDescent="0.25">
      <c r="K1860" s="199">
        <f t="shared" si="1450"/>
        <v>45.810791154288488</v>
      </c>
      <c r="L1860" s="201">
        <f t="shared" si="1451"/>
        <v>0.38420788577390441</v>
      </c>
      <c r="M1860" s="201">
        <f t="shared" si="1452"/>
        <v>0.38743915758424557</v>
      </c>
      <c r="N1860" s="201">
        <f t="shared" si="1453"/>
        <v>0.40724054908578544</v>
      </c>
      <c r="O1860" s="201">
        <f t="shared" si="1454"/>
        <v>0.38456287712649401</v>
      </c>
      <c r="P1860" s="201" t="str">
        <f t="shared" si="1455"/>
        <v/>
      </c>
      <c r="Q1860" s="201" t="str">
        <f t="shared" si="1456"/>
        <v/>
      </c>
      <c r="R1860" s="201" t="str">
        <f t="shared" si="1457"/>
        <v/>
      </c>
      <c r="S1860" s="201" t="str">
        <f t="shared" si="1458"/>
        <v/>
      </c>
      <c r="T1860" s="199">
        <f t="shared" si="1459"/>
        <v>0</v>
      </c>
      <c r="U1860" s="199">
        <f t="shared" si="1460"/>
        <v>0</v>
      </c>
      <c r="V1860" s="199">
        <f t="shared" si="1461"/>
        <v>0</v>
      </c>
      <c r="W1860" s="199">
        <f t="shared" si="1462"/>
        <v>0</v>
      </c>
      <c r="X1860" s="199" t="str">
        <f t="shared" si="1463"/>
        <v/>
      </c>
      <c r="Y1860" s="199" t="str">
        <f t="shared" si="1464"/>
        <v/>
      </c>
      <c r="Z1860" s="199" t="str">
        <f t="shared" si="1465"/>
        <v/>
      </c>
      <c r="AA1860" s="199" t="str">
        <f t="shared" si="1466"/>
        <v/>
      </c>
      <c r="AB1860" s="201">
        <f t="shared" ca="1" si="1467"/>
        <v>2.1555111499576434</v>
      </c>
      <c r="AD1860" s="162">
        <f t="shared" si="1468"/>
        <v>0</v>
      </c>
      <c r="AE1860" s="162">
        <f t="shared" si="1469"/>
        <v>0</v>
      </c>
      <c r="AF1860" s="162">
        <f t="shared" si="1470"/>
        <v>0</v>
      </c>
      <c r="AG1860" s="162">
        <f t="shared" si="1471"/>
        <v>0</v>
      </c>
      <c r="AH1860" s="162" t="str">
        <f t="shared" si="1472"/>
        <v/>
      </c>
      <c r="AI1860" s="162" t="str">
        <f t="shared" si="1473"/>
        <v/>
      </c>
      <c r="AJ1860" s="162" t="str">
        <f t="shared" si="1474"/>
        <v/>
      </c>
      <c r="AK1860" s="162" t="str">
        <f t="shared" si="1475"/>
        <v/>
      </c>
      <c r="AM1860" s="199">
        <f t="shared" si="1478"/>
        <v>19.988327575381003</v>
      </c>
      <c r="AN1860" s="197">
        <f t="shared" si="1480"/>
        <v>0</v>
      </c>
      <c r="AO1860" s="197">
        <f t="shared" si="1481"/>
        <v>0</v>
      </c>
      <c r="AP1860" s="197">
        <f t="shared" si="1482"/>
        <v>0</v>
      </c>
      <c r="AQ1860" s="197">
        <f t="shared" si="1483"/>
        <v>0</v>
      </c>
      <c r="AR1860" s="197" t="str">
        <f t="shared" si="1484"/>
        <v/>
      </c>
      <c r="AS1860" s="197" t="str">
        <f t="shared" si="1485"/>
        <v/>
      </c>
      <c r="AT1860" s="197" t="str">
        <f t="shared" si="1486"/>
        <v/>
      </c>
      <c r="AU1860" s="197" t="str">
        <f t="shared" si="1487"/>
        <v/>
      </c>
      <c r="AV1860" s="199">
        <f t="shared" ca="1" si="1479"/>
        <v>2.1788453014209384</v>
      </c>
      <c r="AX1860" s="162">
        <f t="shared" si="1488"/>
        <v>0</v>
      </c>
      <c r="AY1860" s="162">
        <f t="shared" si="1489"/>
        <v>0</v>
      </c>
      <c r="AZ1860" s="162">
        <f t="shared" si="1490"/>
        <v>0</v>
      </c>
      <c r="BA1860" s="162">
        <f t="shared" si="1491"/>
        <v>0</v>
      </c>
      <c r="BB1860" s="162" t="str">
        <f t="shared" si="1492"/>
        <v/>
      </c>
      <c r="BC1860" s="162" t="str">
        <f t="shared" si="1493"/>
        <v/>
      </c>
      <c r="BD1860" s="162" t="str">
        <f t="shared" si="1494"/>
        <v/>
      </c>
      <c r="BE1860" s="162" t="str">
        <f t="shared" si="1495"/>
        <v/>
      </c>
      <c r="BG1860" s="169">
        <f t="shared" si="1476"/>
        <v>45.785098057735325</v>
      </c>
      <c r="BH1860" s="169">
        <f t="shared" ca="1" si="1477"/>
        <v>2.1174585199939786</v>
      </c>
    </row>
    <row r="1861" spans="11:60" x14ac:dyDescent="0.25">
      <c r="K1861" s="199">
        <f t="shared" si="1450"/>
        <v>45.83648425084165</v>
      </c>
      <c r="L1861" s="201">
        <f t="shared" si="1451"/>
        <v>0.38442336972554425</v>
      </c>
      <c r="M1861" s="201">
        <f t="shared" si="1452"/>
        <v>0.38765645380274488</v>
      </c>
      <c r="N1861" s="201">
        <f t="shared" si="1453"/>
        <v>0.40746895096412855</v>
      </c>
      <c r="O1861" s="201">
        <f t="shared" si="1454"/>
        <v>0.38477856017591994</v>
      </c>
      <c r="P1861" s="201" t="str">
        <f t="shared" si="1455"/>
        <v/>
      </c>
      <c r="Q1861" s="201" t="str">
        <f t="shared" si="1456"/>
        <v/>
      </c>
      <c r="R1861" s="201" t="str">
        <f t="shared" si="1457"/>
        <v/>
      </c>
      <c r="S1861" s="201" t="str">
        <f t="shared" si="1458"/>
        <v/>
      </c>
      <c r="T1861" s="199">
        <f t="shared" si="1459"/>
        <v>0</v>
      </c>
      <c r="U1861" s="199">
        <f t="shared" si="1460"/>
        <v>0</v>
      </c>
      <c r="V1861" s="199">
        <f t="shared" si="1461"/>
        <v>0</v>
      </c>
      <c r="W1861" s="199">
        <f t="shared" si="1462"/>
        <v>0</v>
      </c>
      <c r="X1861" s="199" t="str">
        <f t="shared" si="1463"/>
        <v/>
      </c>
      <c r="Y1861" s="199" t="str">
        <f t="shared" si="1464"/>
        <v/>
      </c>
      <c r="Z1861" s="199" t="str">
        <f t="shared" si="1465"/>
        <v/>
      </c>
      <c r="AA1861" s="199" t="str">
        <f t="shared" si="1466"/>
        <v/>
      </c>
      <c r="AB1861" s="201">
        <f t="shared" ca="1" si="1467"/>
        <v>2.0847303315676533</v>
      </c>
      <c r="AD1861" s="162">
        <f t="shared" si="1468"/>
        <v>0</v>
      </c>
      <c r="AE1861" s="162">
        <f t="shared" si="1469"/>
        <v>0</v>
      </c>
      <c r="AF1861" s="162">
        <f t="shared" si="1470"/>
        <v>0</v>
      </c>
      <c r="AG1861" s="162">
        <f t="shared" si="1471"/>
        <v>0</v>
      </c>
      <c r="AH1861" s="162" t="str">
        <f t="shared" si="1472"/>
        <v/>
      </c>
      <c r="AI1861" s="162" t="str">
        <f t="shared" si="1473"/>
        <v/>
      </c>
      <c r="AJ1861" s="162" t="str">
        <f t="shared" si="1474"/>
        <v/>
      </c>
      <c r="AK1861" s="162" t="str">
        <f t="shared" si="1475"/>
        <v/>
      </c>
      <c r="AM1861" s="199">
        <f t="shared" si="1478"/>
        <v>19.999544369755515</v>
      </c>
      <c r="AN1861" s="197">
        <f t="shared" si="1480"/>
        <v>0</v>
      </c>
      <c r="AO1861" s="197">
        <f t="shared" si="1481"/>
        <v>0</v>
      </c>
      <c r="AP1861" s="197">
        <f t="shared" si="1482"/>
        <v>0</v>
      </c>
      <c r="AQ1861" s="197">
        <f t="shared" si="1483"/>
        <v>0</v>
      </c>
      <c r="AR1861" s="197" t="str">
        <f t="shared" si="1484"/>
        <v/>
      </c>
      <c r="AS1861" s="197" t="str">
        <f t="shared" si="1485"/>
        <v/>
      </c>
      <c r="AT1861" s="197" t="str">
        <f t="shared" si="1486"/>
        <v/>
      </c>
      <c r="AU1861" s="197" t="str">
        <f t="shared" si="1487"/>
        <v/>
      </c>
      <c r="AV1861" s="199">
        <f t="shared" ca="1" si="1479"/>
        <v>2.1946603738182833</v>
      </c>
      <c r="AX1861" s="162">
        <f t="shared" si="1488"/>
        <v>0</v>
      </c>
      <c r="AY1861" s="162">
        <f t="shared" si="1489"/>
        <v>0</v>
      </c>
      <c r="AZ1861" s="162">
        <f t="shared" si="1490"/>
        <v>0</v>
      </c>
      <c r="BA1861" s="162">
        <f t="shared" si="1491"/>
        <v>0</v>
      </c>
      <c r="BB1861" s="162" t="str">
        <f t="shared" si="1492"/>
        <v/>
      </c>
      <c r="BC1861" s="162" t="str">
        <f t="shared" si="1493"/>
        <v/>
      </c>
      <c r="BD1861" s="162" t="str">
        <f t="shared" si="1494"/>
        <v/>
      </c>
      <c r="BE1861" s="162" t="str">
        <f t="shared" si="1495"/>
        <v/>
      </c>
      <c r="BG1861" s="169">
        <f t="shared" si="1476"/>
        <v>45.810791154288488</v>
      </c>
      <c r="BH1861" s="169">
        <f t="shared" ca="1" si="1477"/>
        <v>2.1555111499576434</v>
      </c>
    </row>
    <row r="1862" spans="11:60" x14ac:dyDescent="0.25">
      <c r="K1862" s="199">
        <f t="shared" si="1450"/>
        <v>45.862177347394812</v>
      </c>
      <c r="L1862" s="201">
        <f t="shared" si="1451"/>
        <v>0.38463885367718414</v>
      </c>
      <c r="M1862" s="201">
        <f t="shared" si="1452"/>
        <v>0.38787375002124419</v>
      </c>
      <c r="N1862" s="201">
        <f t="shared" si="1453"/>
        <v>0.40769735284247166</v>
      </c>
      <c r="O1862" s="201">
        <f t="shared" si="1454"/>
        <v>0.38499424322534592</v>
      </c>
      <c r="P1862" s="201" t="str">
        <f t="shared" si="1455"/>
        <v/>
      </c>
      <c r="Q1862" s="201" t="str">
        <f t="shared" si="1456"/>
        <v/>
      </c>
      <c r="R1862" s="201" t="str">
        <f t="shared" si="1457"/>
        <v/>
      </c>
      <c r="S1862" s="201" t="str">
        <f t="shared" si="1458"/>
        <v/>
      </c>
      <c r="T1862" s="199">
        <f t="shared" si="1459"/>
        <v>0</v>
      </c>
      <c r="U1862" s="199">
        <f t="shared" si="1460"/>
        <v>0</v>
      </c>
      <c r="V1862" s="199">
        <f t="shared" si="1461"/>
        <v>0</v>
      </c>
      <c r="W1862" s="199">
        <f t="shared" si="1462"/>
        <v>0</v>
      </c>
      <c r="X1862" s="199" t="str">
        <f t="shared" si="1463"/>
        <v/>
      </c>
      <c r="Y1862" s="199" t="str">
        <f t="shared" si="1464"/>
        <v/>
      </c>
      <c r="Z1862" s="199" t="str">
        <f t="shared" si="1465"/>
        <v/>
      </c>
      <c r="AA1862" s="199" t="str">
        <f t="shared" si="1466"/>
        <v/>
      </c>
      <c r="AB1862" s="201">
        <f t="shared" ca="1" si="1467"/>
        <v>2.0870703619110045</v>
      </c>
      <c r="AD1862" s="162">
        <f t="shared" si="1468"/>
        <v>0</v>
      </c>
      <c r="AE1862" s="162">
        <f t="shared" si="1469"/>
        <v>0</v>
      </c>
      <c r="AF1862" s="162">
        <f t="shared" si="1470"/>
        <v>0</v>
      </c>
      <c r="AG1862" s="162">
        <f t="shared" si="1471"/>
        <v>0</v>
      </c>
      <c r="AH1862" s="162" t="str">
        <f t="shared" si="1472"/>
        <v/>
      </c>
      <c r="AI1862" s="162" t="str">
        <f t="shared" si="1473"/>
        <v/>
      </c>
      <c r="AJ1862" s="162" t="str">
        <f t="shared" si="1474"/>
        <v/>
      </c>
      <c r="AK1862" s="162" t="str">
        <f t="shared" si="1475"/>
        <v/>
      </c>
      <c r="AM1862" s="199">
        <f t="shared" si="1478"/>
        <v>20.010761164130027</v>
      </c>
      <c r="AN1862" s="197">
        <f t="shared" si="1480"/>
        <v>0</v>
      </c>
      <c r="AO1862" s="197">
        <f t="shared" si="1481"/>
        <v>0</v>
      </c>
      <c r="AP1862" s="197">
        <f t="shared" si="1482"/>
        <v>0</v>
      </c>
      <c r="AQ1862" s="197">
        <f t="shared" si="1483"/>
        <v>0</v>
      </c>
      <c r="AR1862" s="197" t="str">
        <f t="shared" si="1484"/>
        <v/>
      </c>
      <c r="AS1862" s="197" t="str">
        <f t="shared" si="1485"/>
        <v/>
      </c>
      <c r="AT1862" s="197" t="str">
        <f t="shared" si="1486"/>
        <v/>
      </c>
      <c r="AU1862" s="197" t="str">
        <f t="shared" si="1487"/>
        <v/>
      </c>
      <c r="AV1862" s="199">
        <f t="shared" ca="1" si="1479"/>
        <v>2.1194456639562667</v>
      </c>
      <c r="AX1862" s="162">
        <f t="shared" si="1488"/>
        <v>0</v>
      </c>
      <c r="AY1862" s="162">
        <f t="shared" si="1489"/>
        <v>0</v>
      </c>
      <c r="AZ1862" s="162">
        <f t="shared" si="1490"/>
        <v>0</v>
      </c>
      <c r="BA1862" s="162">
        <f t="shared" si="1491"/>
        <v>0</v>
      </c>
      <c r="BB1862" s="162" t="str">
        <f t="shared" si="1492"/>
        <v/>
      </c>
      <c r="BC1862" s="162" t="str">
        <f t="shared" si="1493"/>
        <v/>
      </c>
      <c r="BD1862" s="162" t="str">
        <f t="shared" si="1494"/>
        <v/>
      </c>
      <c r="BE1862" s="162" t="str">
        <f t="shared" si="1495"/>
        <v/>
      </c>
      <c r="BG1862" s="169">
        <f t="shared" si="1476"/>
        <v>45.83648425084165</v>
      </c>
      <c r="BH1862" s="169">
        <f t="shared" ca="1" si="1477"/>
        <v>2.0847303315676533</v>
      </c>
    </row>
    <row r="1863" spans="11:60" x14ac:dyDescent="0.25">
      <c r="K1863" s="199">
        <f t="shared" si="1450"/>
        <v>45.887870443947975</v>
      </c>
      <c r="L1863" s="201">
        <f t="shared" si="1451"/>
        <v>0.38485433762882404</v>
      </c>
      <c r="M1863" s="201">
        <f t="shared" si="1452"/>
        <v>0.38809104623974344</v>
      </c>
      <c r="N1863" s="201">
        <f t="shared" si="1453"/>
        <v>0.40792575472081483</v>
      </c>
      <c r="O1863" s="201">
        <f t="shared" si="1454"/>
        <v>0.38520992627477191</v>
      </c>
      <c r="P1863" s="201" t="str">
        <f t="shared" si="1455"/>
        <v/>
      </c>
      <c r="Q1863" s="201" t="str">
        <f t="shared" si="1456"/>
        <v/>
      </c>
      <c r="R1863" s="201" t="str">
        <f t="shared" si="1457"/>
        <v/>
      </c>
      <c r="S1863" s="201" t="str">
        <f t="shared" si="1458"/>
        <v/>
      </c>
      <c r="T1863" s="199">
        <f t="shared" si="1459"/>
        <v>0</v>
      </c>
      <c r="U1863" s="199">
        <f t="shared" si="1460"/>
        <v>0</v>
      </c>
      <c r="V1863" s="199">
        <f t="shared" si="1461"/>
        <v>0</v>
      </c>
      <c r="W1863" s="199">
        <f t="shared" si="1462"/>
        <v>0</v>
      </c>
      <c r="X1863" s="199" t="str">
        <f t="shared" si="1463"/>
        <v/>
      </c>
      <c r="Y1863" s="199" t="str">
        <f t="shared" si="1464"/>
        <v/>
      </c>
      <c r="Z1863" s="199" t="str">
        <f t="shared" si="1465"/>
        <v/>
      </c>
      <c r="AA1863" s="199" t="str">
        <f t="shared" si="1466"/>
        <v/>
      </c>
      <c r="AB1863" s="201">
        <f t="shared" ca="1" si="1467"/>
        <v>2.0370819751028284</v>
      </c>
      <c r="AD1863" s="162">
        <f t="shared" si="1468"/>
        <v>0</v>
      </c>
      <c r="AE1863" s="162">
        <f t="shared" si="1469"/>
        <v>0</v>
      </c>
      <c r="AF1863" s="162">
        <f t="shared" si="1470"/>
        <v>0</v>
      </c>
      <c r="AG1863" s="162">
        <f t="shared" si="1471"/>
        <v>0</v>
      </c>
      <c r="AH1863" s="162" t="str">
        <f t="shared" si="1472"/>
        <v/>
      </c>
      <c r="AI1863" s="162" t="str">
        <f t="shared" si="1473"/>
        <v/>
      </c>
      <c r="AJ1863" s="162" t="str">
        <f t="shared" si="1474"/>
        <v/>
      </c>
      <c r="AK1863" s="162" t="str">
        <f t="shared" si="1475"/>
        <v/>
      </c>
      <c r="AM1863" s="199">
        <f t="shared" si="1478"/>
        <v>20.021977958504539</v>
      </c>
      <c r="AN1863" s="197">
        <f t="shared" si="1480"/>
        <v>0</v>
      </c>
      <c r="AO1863" s="197">
        <f t="shared" si="1481"/>
        <v>0</v>
      </c>
      <c r="AP1863" s="197">
        <f t="shared" si="1482"/>
        <v>0</v>
      </c>
      <c r="AQ1863" s="197">
        <f t="shared" si="1483"/>
        <v>0</v>
      </c>
      <c r="AR1863" s="197" t="str">
        <f t="shared" si="1484"/>
        <v/>
      </c>
      <c r="AS1863" s="197" t="str">
        <f t="shared" si="1485"/>
        <v/>
      </c>
      <c r="AT1863" s="197" t="str">
        <f t="shared" si="1486"/>
        <v/>
      </c>
      <c r="AU1863" s="197" t="str">
        <f t="shared" si="1487"/>
        <v/>
      </c>
      <c r="AV1863" s="199">
        <f t="shared" ca="1" si="1479"/>
        <v>2.174956932411944</v>
      </c>
      <c r="AX1863" s="162">
        <f t="shared" si="1488"/>
        <v>0</v>
      </c>
      <c r="AY1863" s="162">
        <f t="shared" si="1489"/>
        <v>0</v>
      </c>
      <c r="AZ1863" s="162">
        <f t="shared" si="1490"/>
        <v>0</v>
      </c>
      <c r="BA1863" s="162">
        <f t="shared" si="1491"/>
        <v>0</v>
      </c>
      <c r="BB1863" s="162" t="str">
        <f t="shared" si="1492"/>
        <v/>
      </c>
      <c r="BC1863" s="162" t="str">
        <f t="shared" si="1493"/>
        <v/>
      </c>
      <c r="BD1863" s="162" t="str">
        <f t="shared" si="1494"/>
        <v/>
      </c>
      <c r="BE1863" s="162" t="str">
        <f t="shared" si="1495"/>
        <v/>
      </c>
      <c r="BG1863" s="169">
        <f t="shared" si="1476"/>
        <v>45.862177347394812</v>
      </c>
      <c r="BH1863" s="169">
        <f t="shared" ca="1" si="1477"/>
        <v>2.0870703619110045</v>
      </c>
    </row>
    <row r="1864" spans="11:60" x14ac:dyDescent="0.25">
      <c r="K1864" s="199">
        <f t="shared" si="1450"/>
        <v>45.913563540501137</v>
      </c>
      <c r="L1864" s="201">
        <f t="shared" si="1451"/>
        <v>0.38506982158046388</v>
      </c>
      <c r="M1864" s="201">
        <f t="shared" si="1452"/>
        <v>0.38830834245824275</v>
      </c>
      <c r="N1864" s="201">
        <f t="shared" si="1453"/>
        <v>0.40815415659915794</v>
      </c>
      <c r="O1864" s="201">
        <f t="shared" si="1454"/>
        <v>0.38542560932419784</v>
      </c>
      <c r="P1864" s="201" t="str">
        <f t="shared" si="1455"/>
        <v/>
      </c>
      <c r="Q1864" s="201" t="str">
        <f t="shared" si="1456"/>
        <v/>
      </c>
      <c r="R1864" s="201" t="str">
        <f t="shared" si="1457"/>
        <v/>
      </c>
      <c r="S1864" s="201" t="str">
        <f t="shared" si="1458"/>
        <v/>
      </c>
      <c r="T1864" s="199">
        <f t="shared" si="1459"/>
        <v>0</v>
      </c>
      <c r="U1864" s="199">
        <f t="shared" si="1460"/>
        <v>0</v>
      </c>
      <c r="V1864" s="199">
        <f t="shared" si="1461"/>
        <v>0</v>
      </c>
      <c r="W1864" s="199">
        <f t="shared" si="1462"/>
        <v>0</v>
      </c>
      <c r="X1864" s="199" t="str">
        <f t="shared" si="1463"/>
        <v/>
      </c>
      <c r="Y1864" s="199" t="str">
        <f t="shared" si="1464"/>
        <v/>
      </c>
      <c r="Z1864" s="199" t="str">
        <f t="shared" si="1465"/>
        <v/>
      </c>
      <c r="AA1864" s="199" t="str">
        <f t="shared" si="1466"/>
        <v/>
      </c>
      <c r="AB1864" s="201">
        <f t="shared" ca="1" si="1467"/>
        <v>2.0953742123745682</v>
      </c>
      <c r="AD1864" s="162">
        <f t="shared" si="1468"/>
        <v>0</v>
      </c>
      <c r="AE1864" s="162">
        <f t="shared" si="1469"/>
        <v>0</v>
      </c>
      <c r="AF1864" s="162">
        <f t="shared" si="1470"/>
        <v>0</v>
      </c>
      <c r="AG1864" s="162">
        <f t="shared" si="1471"/>
        <v>0</v>
      </c>
      <c r="AH1864" s="162" t="str">
        <f t="shared" si="1472"/>
        <v/>
      </c>
      <c r="AI1864" s="162" t="str">
        <f t="shared" si="1473"/>
        <v/>
      </c>
      <c r="AJ1864" s="162" t="str">
        <f t="shared" si="1474"/>
        <v/>
      </c>
      <c r="AK1864" s="162" t="str">
        <f t="shared" si="1475"/>
        <v/>
      </c>
      <c r="AM1864" s="199">
        <f t="shared" si="1478"/>
        <v>20.033194752879051</v>
      </c>
      <c r="AN1864" s="197">
        <f t="shared" si="1480"/>
        <v>0</v>
      </c>
      <c r="AO1864" s="197">
        <f t="shared" si="1481"/>
        <v>0</v>
      </c>
      <c r="AP1864" s="197">
        <f t="shared" si="1482"/>
        <v>0</v>
      </c>
      <c r="AQ1864" s="197">
        <f t="shared" si="1483"/>
        <v>0</v>
      </c>
      <c r="AR1864" s="197" t="str">
        <f t="shared" si="1484"/>
        <v/>
      </c>
      <c r="AS1864" s="197" t="str">
        <f t="shared" si="1485"/>
        <v/>
      </c>
      <c r="AT1864" s="197" t="str">
        <f t="shared" si="1486"/>
        <v/>
      </c>
      <c r="AU1864" s="197" t="str">
        <f t="shared" si="1487"/>
        <v/>
      </c>
      <c r="AV1864" s="199">
        <f t="shared" ca="1" si="1479"/>
        <v>2.204202835010761</v>
      </c>
      <c r="AX1864" s="162">
        <f t="shared" si="1488"/>
        <v>0</v>
      </c>
      <c r="AY1864" s="162">
        <f t="shared" si="1489"/>
        <v>0</v>
      </c>
      <c r="AZ1864" s="162">
        <f t="shared" si="1490"/>
        <v>0</v>
      </c>
      <c r="BA1864" s="162">
        <f t="shared" si="1491"/>
        <v>0</v>
      </c>
      <c r="BB1864" s="162" t="str">
        <f t="shared" si="1492"/>
        <v/>
      </c>
      <c r="BC1864" s="162" t="str">
        <f t="shared" si="1493"/>
        <v/>
      </c>
      <c r="BD1864" s="162" t="str">
        <f t="shared" si="1494"/>
        <v/>
      </c>
      <c r="BE1864" s="162" t="str">
        <f t="shared" si="1495"/>
        <v/>
      </c>
      <c r="BG1864" s="169">
        <f t="shared" si="1476"/>
        <v>45.887870443947975</v>
      </c>
      <c r="BH1864" s="169">
        <f t="shared" ca="1" si="1477"/>
        <v>2.0370819751028284</v>
      </c>
    </row>
    <row r="1865" spans="11:60" x14ac:dyDescent="0.25">
      <c r="K1865" s="199">
        <f t="shared" si="1450"/>
        <v>45.939256637054299</v>
      </c>
      <c r="L1865" s="201">
        <f t="shared" si="1451"/>
        <v>0.38528530553210383</v>
      </c>
      <c r="M1865" s="201">
        <f t="shared" si="1452"/>
        <v>0.38852563867674211</v>
      </c>
      <c r="N1865" s="201">
        <f t="shared" si="1453"/>
        <v>0.40838255847750105</v>
      </c>
      <c r="O1865" s="201">
        <f t="shared" si="1454"/>
        <v>0.38564129237362382</v>
      </c>
      <c r="P1865" s="201" t="str">
        <f t="shared" si="1455"/>
        <v/>
      </c>
      <c r="Q1865" s="201" t="str">
        <f t="shared" si="1456"/>
        <v/>
      </c>
      <c r="R1865" s="201" t="str">
        <f t="shared" si="1457"/>
        <v/>
      </c>
      <c r="S1865" s="201" t="str">
        <f t="shared" si="1458"/>
        <v/>
      </c>
      <c r="T1865" s="199">
        <f t="shared" si="1459"/>
        <v>0</v>
      </c>
      <c r="U1865" s="199">
        <f t="shared" si="1460"/>
        <v>0</v>
      </c>
      <c r="V1865" s="199">
        <f t="shared" si="1461"/>
        <v>0</v>
      </c>
      <c r="W1865" s="199">
        <f t="shared" si="1462"/>
        <v>0</v>
      </c>
      <c r="X1865" s="199" t="str">
        <f t="shared" si="1463"/>
        <v/>
      </c>
      <c r="Y1865" s="199" t="str">
        <f t="shared" si="1464"/>
        <v/>
      </c>
      <c r="Z1865" s="199" t="str">
        <f t="shared" si="1465"/>
        <v/>
      </c>
      <c r="AA1865" s="199" t="str">
        <f t="shared" si="1466"/>
        <v/>
      </c>
      <c r="AB1865" s="201">
        <f t="shared" ca="1" si="1467"/>
        <v>2.0519915973480742</v>
      </c>
      <c r="AD1865" s="162">
        <f t="shared" si="1468"/>
        <v>0</v>
      </c>
      <c r="AE1865" s="162">
        <f t="shared" si="1469"/>
        <v>0</v>
      </c>
      <c r="AF1865" s="162">
        <f t="shared" si="1470"/>
        <v>0</v>
      </c>
      <c r="AG1865" s="162">
        <f t="shared" si="1471"/>
        <v>0</v>
      </c>
      <c r="AH1865" s="162" t="str">
        <f t="shared" si="1472"/>
        <v/>
      </c>
      <c r="AI1865" s="162" t="str">
        <f t="shared" si="1473"/>
        <v/>
      </c>
      <c r="AJ1865" s="162" t="str">
        <f t="shared" si="1474"/>
        <v/>
      </c>
      <c r="AK1865" s="162" t="str">
        <f t="shared" si="1475"/>
        <v/>
      </c>
      <c r="AM1865" s="199">
        <f t="shared" si="1478"/>
        <v>20.044411547253564</v>
      </c>
      <c r="AN1865" s="197">
        <f t="shared" si="1480"/>
        <v>0</v>
      </c>
      <c r="AO1865" s="197">
        <f t="shared" si="1481"/>
        <v>0</v>
      </c>
      <c r="AP1865" s="197">
        <f t="shared" si="1482"/>
        <v>0</v>
      </c>
      <c r="AQ1865" s="197">
        <f t="shared" si="1483"/>
        <v>0</v>
      </c>
      <c r="AR1865" s="197" t="str">
        <f t="shared" si="1484"/>
        <v/>
      </c>
      <c r="AS1865" s="197" t="str">
        <f t="shared" si="1485"/>
        <v/>
      </c>
      <c r="AT1865" s="197" t="str">
        <f t="shared" si="1486"/>
        <v/>
      </c>
      <c r="AU1865" s="197" t="str">
        <f t="shared" si="1487"/>
        <v/>
      </c>
      <c r="AV1865" s="199">
        <f t="shared" ca="1" si="1479"/>
        <v>2.0627531633299685</v>
      </c>
      <c r="AX1865" s="162">
        <f t="shared" si="1488"/>
        <v>0</v>
      </c>
      <c r="AY1865" s="162">
        <f t="shared" si="1489"/>
        <v>0</v>
      </c>
      <c r="AZ1865" s="162">
        <f t="shared" si="1490"/>
        <v>0</v>
      </c>
      <c r="BA1865" s="162">
        <f t="shared" si="1491"/>
        <v>0</v>
      </c>
      <c r="BB1865" s="162" t="str">
        <f t="shared" si="1492"/>
        <v/>
      </c>
      <c r="BC1865" s="162" t="str">
        <f t="shared" si="1493"/>
        <v/>
      </c>
      <c r="BD1865" s="162" t="str">
        <f t="shared" si="1494"/>
        <v/>
      </c>
      <c r="BE1865" s="162" t="str">
        <f t="shared" si="1495"/>
        <v/>
      </c>
      <c r="BG1865" s="169">
        <f t="shared" si="1476"/>
        <v>45.913563540501137</v>
      </c>
      <c r="BH1865" s="169">
        <f t="shared" ca="1" si="1477"/>
        <v>2.0953742123745682</v>
      </c>
    </row>
    <row r="1866" spans="11:60" x14ac:dyDescent="0.25">
      <c r="K1866" s="199">
        <f t="shared" si="1450"/>
        <v>45.964949733607462</v>
      </c>
      <c r="L1866" s="201">
        <f t="shared" si="1451"/>
        <v>0.38550078948374367</v>
      </c>
      <c r="M1866" s="201">
        <f t="shared" si="1452"/>
        <v>0.38874293489524131</v>
      </c>
      <c r="N1866" s="201">
        <f t="shared" si="1453"/>
        <v>0.40861096035584415</v>
      </c>
      <c r="O1866" s="201">
        <f t="shared" si="1454"/>
        <v>0.38585697542304975</v>
      </c>
      <c r="P1866" s="201" t="str">
        <f t="shared" si="1455"/>
        <v/>
      </c>
      <c r="Q1866" s="201" t="str">
        <f t="shared" si="1456"/>
        <v/>
      </c>
      <c r="R1866" s="201" t="str">
        <f t="shared" si="1457"/>
        <v/>
      </c>
      <c r="S1866" s="201" t="str">
        <f t="shared" si="1458"/>
        <v/>
      </c>
      <c r="T1866" s="199">
        <f t="shared" si="1459"/>
        <v>0</v>
      </c>
      <c r="U1866" s="199">
        <f t="shared" si="1460"/>
        <v>0</v>
      </c>
      <c r="V1866" s="199">
        <f t="shared" si="1461"/>
        <v>0</v>
      </c>
      <c r="W1866" s="199">
        <f t="shared" si="1462"/>
        <v>0</v>
      </c>
      <c r="X1866" s="199" t="str">
        <f t="shared" si="1463"/>
        <v/>
      </c>
      <c r="Y1866" s="199" t="str">
        <f t="shared" si="1464"/>
        <v/>
      </c>
      <c r="Z1866" s="199" t="str">
        <f t="shared" si="1465"/>
        <v/>
      </c>
      <c r="AA1866" s="199" t="str">
        <f t="shared" si="1466"/>
        <v/>
      </c>
      <c r="AB1866" s="201">
        <f t="shared" ca="1" si="1467"/>
        <v>2.1097727731948734</v>
      </c>
      <c r="AD1866" s="162">
        <f t="shared" si="1468"/>
        <v>0</v>
      </c>
      <c r="AE1866" s="162">
        <f t="shared" si="1469"/>
        <v>0</v>
      </c>
      <c r="AF1866" s="162">
        <f t="shared" si="1470"/>
        <v>0</v>
      </c>
      <c r="AG1866" s="162">
        <f t="shared" si="1471"/>
        <v>0</v>
      </c>
      <c r="AH1866" s="162" t="str">
        <f t="shared" si="1472"/>
        <v/>
      </c>
      <c r="AI1866" s="162" t="str">
        <f t="shared" si="1473"/>
        <v/>
      </c>
      <c r="AJ1866" s="162" t="str">
        <f t="shared" si="1474"/>
        <v/>
      </c>
      <c r="AK1866" s="162" t="str">
        <f t="shared" si="1475"/>
        <v/>
      </c>
      <c r="AM1866" s="199">
        <f t="shared" si="1478"/>
        <v>20.055628341628076</v>
      </c>
      <c r="AN1866" s="197">
        <f t="shared" si="1480"/>
        <v>0</v>
      </c>
      <c r="AO1866" s="197">
        <f t="shared" si="1481"/>
        <v>0</v>
      </c>
      <c r="AP1866" s="197">
        <f t="shared" si="1482"/>
        <v>0</v>
      </c>
      <c r="AQ1866" s="197">
        <f t="shared" si="1483"/>
        <v>0</v>
      </c>
      <c r="AR1866" s="197" t="str">
        <f t="shared" si="1484"/>
        <v/>
      </c>
      <c r="AS1866" s="197" t="str">
        <f t="shared" si="1485"/>
        <v/>
      </c>
      <c r="AT1866" s="197" t="str">
        <f t="shared" si="1486"/>
        <v/>
      </c>
      <c r="AU1866" s="197" t="str">
        <f t="shared" si="1487"/>
        <v/>
      </c>
      <c r="AV1866" s="199">
        <f t="shared" ca="1" si="1479"/>
        <v>2.1262233826583681</v>
      </c>
      <c r="AX1866" s="162">
        <f t="shared" si="1488"/>
        <v>0</v>
      </c>
      <c r="AY1866" s="162">
        <f t="shared" si="1489"/>
        <v>0</v>
      </c>
      <c r="AZ1866" s="162">
        <f t="shared" si="1490"/>
        <v>0</v>
      </c>
      <c r="BA1866" s="162">
        <f t="shared" si="1491"/>
        <v>0</v>
      </c>
      <c r="BB1866" s="162" t="str">
        <f t="shared" si="1492"/>
        <v/>
      </c>
      <c r="BC1866" s="162" t="str">
        <f t="shared" si="1493"/>
        <v/>
      </c>
      <c r="BD1866" s="162" t="str">
        <f t="shared" si="1494"/>
        <v/>
      </c>
      <c r="BE1866" s="162" t="str">
        <f t="shared" si="1495"/>
        <v/>
      </c>
      <c r="BG1866" s="169">
        <f t="shared" si="1476"/>
        <v>45.939256637054299</v>
      </c>
      <c r="BH1866" s="169">
        <f t="shared" ca="1" si="1477"/>
        <v>2.0519915973480742</v>
      </c>
    </row>
    <row r="1867" spans="11:60" x14ac:dyDescent="0.25">
      <c r="K1867" s="199">
        <f t="shared" si="1450"/>
        <v>45.990642830160624</v>
      </c>
      <c r="L1867" s="201">
        <f t="shared" si="1451"/>
        <v>0.38571627343538356</v>
      </c>
      <c r="M1867" s="201">
        <f t="shared" si="1452"/>
        <v>0.38896023111374067</v>
      </c>
      <c r="N1867" s="201">
        <f t="shared" si="1453"/>
        <v>0.40883936223418732</v>
      </c>
      <c r="O1867" s="201">
        <f t="shared" si="1454"/>
        <v>0.38607265847247574</v>
      </c>
      <c r="P1867" s="201" t="str">
        <f t="shared" si="1455"/>
        <v/>
      </c>
      <c r="Q1867" s="201" t="str">
        <f t="shared" si="1456"/>
        <v/>
      </c>
      <c r="R1867" s="201" t="str">
        <f t="shared" si="1457"/>
        <v/>
      </c>
      <c r="S1867" s="201" t="str">
        <f t="shared" si="1458"/>
        <v/>
      </c>
      <c r="T1867" s="199">
        <f t="shared" si="1459"/>
        <v>0</v>
      </c>
      <c r="U1867" s="199">
        <f t="shared" si="1460"/>
        <v>0</v>
      </c>
      <c r="V1867" s="199">
        <f t="shared" si="1461"/>
        <v>0</v>
      </c>
      <c r="W1867" s="199">
        <f t="shared" si="1462"/>
        <v>0</v>
      </c>
      <c r="X1867" s="199" t="str">
        <f t="shared" si="1463"/>
        <v/>
      </c>
      <c r="Y1867" s="199" t="str">
        <f t="shared" si="1464"/>
        <v/>
      </c>
      <c r="Z1867" s="199" t="str">
        <f t="shared" si="1465"/>
        <v/>
      </c>
      <c r="AA1867" s="199" t="str">
        <f t="shared" si="1466"/>
        <v/>
      </c>
      <c r="AB1867" s="201">
        <f t="shared" ca="1" si="1467"/>
        <v>2.0681958073443338</v>
      </c>
      <c r="AD1867" s="162">
        <f t="shared" si="1468"/>
        <v>0</v>
      </c>
      <c r="AE1867" s="162">
        <f t="shared" si="1469"/>
        <v>0</v>
      </c>
      <c r="AF1867" s="162">
        <f t="shared" si="1470"/>
        <v>0</v>
      </c>
      <c r="AG1867" s="162">
        <f t="shared" si="1471"/>
        <v>0</v>
      </c>
      <c r="AH1867" s="162" t="str">
        <f t="shared" si="1472"/>
        <v/>
      </c>
      <c r="AI1867" s="162" t="str">
        <f t="shared" si="1473"/>
        <v/>
      </c>
      <c r="AJ1867" s="162" t="str">
        <f t="shared" si="1474"/>
        <v/>
      </c>
      <c r="AK1867" s="162" t="str">
        <f t="shared" si="1475"/>
        <v/>
      </c>
      <c r="AM1867" s="199">
        <f t="shared" si="1478"/>
        <v>20.066845136002588</v>
      </c>
      <c r="AN1867" s="197">
        <f t="shared" si="1480"/>
        <v>0</v>
      </c>
      <c r="AO1867" s="197">
        <f t="shared" si="1481"/>
        <v>0</v>
      </c>
      <c r="AP1867" s="197">
        <f t="shared" si="1482"/>
        <v>0</v>
      </c>
      <c r="AQ1867" s="197">
        <f t="shared" si="1483"/>
        <v>0</v>
      </c>
      <c r="AR1867" s="197" t="str">
        <f t="shared" si="1484"/>
        <v/>
      </c>
      <c r="AS1867" s="197" t="str">
        <f t="shared" si="1485"/>
        <v/>
      </c>
      <c r="AT1867" s="197" t="str">
        <f t="shared" si="1486"/>
        <v/>
      </c>
      <c r="AU1867" s="197" t="str">
        <f t="shared" si="1487"/>
        <v/>
      </c>
      <c r="AV1867" s="199">
        <f t="shared" ca="1" si="1479"/>
        <v>2.1797188670849077</v>
      </c>
      <c r="AX1867" s="162">
        <f t="shared" si="1488"/>
        <v>0</v>
      </c>
      <c r="AY1867" s="162">
        <f t="shared" si="1489"/>
        <v>0</v>
      </c>
      <c r="AZ1867" s="162">
        <f t="shared" si="1490"/>
        <v>0</v>
      </c>
      <c r="BA1867" s="162">
        <f t="shared" si="1491"/>
        <v>0</v>
      </c>
      <c r="BB1867" s="162" t="str">
        <f t="shared" si="1492"/>
        <v/>
      </c>
      <c r="BC1867" s="162" t="str">
        <f t="shared" si="1493"/>
        <v/>
      </c>
      <c r="BD1867" s="162" t="str">
        <f t="shared" si="1494"/>
        <v/>
      </c>
      <c r="BE1867" s="162" t="str">
        <f t="shared" si="1495"/>
        <v/>
      </c>
      <c r="BG1867" s="169">
        <f t="shared" si="1476"/>
        <v>45.964949733607462</v>
      </c>
      <c r="BH1867" s="169">
        <f t="shared" ca="1" si="1477"/>
        <v>2.1097727731948734</v>
      </c>
    </row>
    <row r="1868" spans="11:60" x14ac:dyDescent="0.25">
      <c r="K1868" s="199">
        <f t="shared" si="1450"/>
        <v>46.016335926713786</v>
      </c>
      <c r="L1868" s="201">
        <f t="shared" si="1451"/>
        <v>0.38593175738702346</v>
      </c>
      <c r="M1868" s="201">
        <f t="shared" si="1452"/>
        <v>0.38917752733223993</v>
      </c>
      <c r="N1868" s="201">
        <f t="shared" si="1453"/>
        <v>0.40906776411253043</v>
      </c>
      <c r="O1868" s="201">
        <f t="shared" si="1454"/>
        <v>0.38628834152190167</v>
      </c>
      <c r="P1868" s="201" t="str">
        <f t="shared" si="1455"/>
        <v/>
      </c>
      <c r="Q1868" s="201" t="str">
        <f t="shared" si="1456"/>
        <v/>
      </c>
      <c r="R1868" s="201" t="str">
        <f t="shared" si="1457"/>
        <v/>
      </c>
      <c r="S1868" s="201" t="str">
        <f t="shared" si="1458"/>
        <v/>
      </c>
      <c r="T1868" s="199">
        <f t="shared" si="1459"/>
        <v>0</v>
      </c>
      <c r="U1868" s="199">
        <f t="shared" si="1460"/>
        <v>0</v>
      </c>
      <c r="V1868" s="199">
        <f t="shared" si="1461"/>
        <v>0</v>
      </c>
      <c r="W1868" s="199">
        <f t="shared" si="1462"/>
        <v>0</v>
      </c>
      <c r="X1868" s="199" t="str">
        <f t="shared" si="1463"/>
        <v/>
      </c>
      <c r="Y1868" s="199" t="str">
        <f t="shared" si="1464"/>
        <v/>
      </c>
      <c r="Z1868" s="199" t="str">
        <f t="shared" si="1465"/>
        <v/>
      </c>
      <c r="AA1868" s="199" t="str">
        <f t="shared" si="1466"/>
        <v/>
      </c>
      <c r="AB1868" s="201">
        <f t="shared" ca="1" si="1467"/>
        <v>2.0405585442007186</v>
      </c>
      <c r="AD1868" s="162">
        <f t="shared" si="1468"/>
        <v>0</v>
      </c>
      <c r="AE1868" s="162">
        <f t="shared" si="1469"/>
        <v>0</v>
      </c>
      <c r="AF1868" s="162">
        <f t="shared" si="1470"/>
        <v>0</v>
      </c>
      <c r="AG1868" s="162">
        <f t="shared" si="1471"/>
        <v>0</v>
      </c>
      <c r="AH1868" s="162" t="str">
        <f t="shared" si="1472"/>
        <v/>
      </c>
      <c r="AI1868" s="162" t="str">
        <f t="shared" si="1473"/>
        <v/>
      </c>
      <c r="AJ1868" s="162" t="str">
        <f t="shared" si="1474"/>
        <v/>
      </c>
      <c r="AK1868" s="162" t="str">
        <f t="shared" si="1475"/>
        <v/>
      </c>
      <c r="AM1868" s="199">
        <f t="shared" si="1478"/>
        <v>20.0780619303771</v>
      </c>
      <c r="AN1868" s="197">
        <f t="shared" si="1480"/>
        <v>0</v>
      </c>
      <c r="AO1868" s="197">
        <f t="shared" si="1481"/>
        <v>0</v>
      </c>
      <c r="AP1868" s="197">
        <f t="shared" si="1482"/>
        <v>0</v>
      </c>
      <c r="AQ1868" s="197">
        <f t="shared" si="1483"/>
        <v>0</v>
      </c>
      <c r="AR1868" s="197" t="str">
        <f t="shared" si="1484"/>
        <v/>
      </c>
      <c r="AS1868" s="197" t="str">
        <f t="shared" si="1485"/>
        <v/>
      </c>
      <c r="AT1868" s="197" t="str">
        <f t="shared" si="1486"/>
        <v/>
      </c>
      <c r="AU1868" s="197" t="str">
        <f t="shared" si="1487"/>
        <v/>
      </c>
      <c r="AV1868" s="199">
        <f t="shared" ca="1" si="1479"/>
        <v>2.1287159803850071</v>
      </c>
      <c r="AX1868" s="162">
        <f t="shared" si="1488"/>
        <v>0</v>
      </c>
      <c r="AY1868" s="162">
        <f t="shared" si="1489"/>
        <v>0</v>
      </c>
      <c r="AZ1868" s="162">
        <f t="shared" si="1490"/>
        <v>0</v>
      </c>
      <c r="BA1868" s="162">
        <f t="shared" si="1491"/>
        <v>0</v>
      </c>
      <c r="BB1868" s="162" t="str">
        <f t="shared" si="1492"/>
        <v/>
      </c>
      <c r="BC1868" s="162" t="str">
        <f t="shared" si="1493"/>
        <v/>
      </c>
      <c r="BD1868" s="162" t="str">
        <f t="shared" si="1494"/>
        <v/>
      </c>
      <c r="BE1868" s="162" t="str">
        <f t="shared" si="1495"/>
        <v/>
      </c>
      <c r="BG1868" s="169">
        <f t="shared" si="1476"/>
        <v>45.990642830160624</v>
      </c>
      <c r="BH1868" s="169">
        <f t="shared" ca="1" si="1477"/>
        <v>2.0681958073443338</v>
      </c>
    </row>
    <row r="1869" spans="11:60" x14ac:dyDescent="0.25">
      <c r="K1869" s="199">
        <f t="shared" si="1450"/>
        <v>46.042029023266949</v>
      </c>
      <c r="L1869" s="201">
        <f t="shared" si="1451"/>
        <v>0.38614724133866329</v>
      </c>
      <c r="M1869" s="201">
        <f t="shared" si="1452"/>
        <v>0.38939482355073923</v>
      </c>
      <c r="N1869" s="201">
        <f t="shared" si="1453"/>
        <v>0.40929616599087354</v>
      </c>
      <c r="O1869" s="201">
        <f t="shared" si="1454"/>
        <v>0.38650402457132765</v>
      </c>
      <c r="P1869" s="201" t="str">
        <f t="shared" si="1455"/>
        <v/>
      </c>
      <c r="Q1869" s="201" t="str">
        <f t="shared" si="1456"/>
        <v/>
      </c>
      <c r="R1869" s="201" t="str">
        <f t="shared" si="1457"/>
        <v/>
      </c>
      <c r="S1869" s="201" t="str">
        <f t="shared" si="1458"/>
        <v/>
      </c>
      <c r="T1869" s="199">
        <f t="shared" si="1459"/>
        <v>0</v>
      </c>
      <c r="U1869" s="199">
        <f t="shared" si="1460"/>
        <v>0</v>
      </c>
      <c r="V1869" s="199">
        <f t="shared" si="1461"/>
        <v>0</v>
      </c>
      <c r="W1869" s="199">
        <f t="shared" si="1462"/>
        <v>0</v>
      </c>
      <c r="X1869" s="199" t="str">
        <f t="shared" si="1463"/>
        <v/>
      </c>
      <c r="Y1869" s="199" t="str">
        <f t="shared" si="1464"/>
        <v/>
      </c>
      <c r="Z1869" s="199" t="str">
        <f t="shared" si="1465"/>
        <v/>
      </c>
      <c r="AA1869" s="199" t="str">
        <f t="shared" si="1466"/>
        <v/>
      </c>
      <c r="AB1869" s="201">
        <f t="shared" ca="1" si="1467"/>
        <v>2.1381377252228053</v>
      </c>
      <c r="AD1869" s="162">
        <f t="shared" si="1468"/>
        <v>0</v>
      </c>
      <c r="AE1869" s="162">
        <f t="shared" si="1469"/>
        <v>0</v>
      </c>
      <c r="AF1869" s="162">
        <f t="shared" si="1470"/>
        <v>0</v>
      </c>
      <c r="AG1869" s="162">
        <f t="shared" si="1471"/>
        <v>0</v>
      </c>
      <c r="AH1869" s="162" t="str">
        <f t="shared" si="1472"/>
        <v/>
      </c>
      <c r="AI1869" s="162" t="str">
        <f t="shared" si="1473"/>
        <v/>
      </c>
      <c r="AJ1869" s="162" t="str">
        <f t="shared" si="1474"/>
        <v/>
      </c>
      <c r="AK1869" s="162" t="str">
        <f t="shared" si="1475"/>
        <v/>
      </c>
      <c r="AM1869" s="199">
        <f t="shared" si="1478"/>
        <v>20.089278724751612</v>
      </c>
      <c r="AN1869" s="197">
        <f t="shared" si="1480"/>
        <v>0</v>
      </c>
      <c r="AO1869" s="197">
        <f t="shared" si="1481"/>
        <v>0</v>
      </c>
      <c r="AP1869" s="197">
        <f t="shared" si="1482"/>
        <v>0</v>
      </c>
      <c r="AQ1869" s="197">
        <f t="shared" si="1483"/>
        <v>0</v>
      </c>
      <c r="AR1869" s="197" t="str">
        <f t="shared" si="1484"/>
        <v/>
      </c>
      <c r="AS1869" s="197" t="str">
        <f t="shared" si="1485"/>
        <v/>
      </c>
      <c r="AT1869" s="197" t="str">
        <f t="shared" si="1486"/>
        <v/>
      </c>
      <c r="AU1869" s="197" t="str">
        <f t="shared" si="1487"/>
        <v/>
      </c>
      <c r="AV1869" s="199">
        <f t="shared" ca="1" si="1479"/>
        <v>2.0643272538249109</v>
      </c>
      <c r="AX1869" s="162">
        <f t="shared" si="1488"/>
        <v>0</v>
      </c>
      <c r="AY1869" s="162">
        <f t="shared" si="1489"/>
        <v>0</v>
      </c>
      <c r="AZ1869" s="162">
        <f t="shared" si="1490"/>
        <v>0</v>
      </c>
      <c r="BA1869" s="162">
        <f t="shared" si="1491"/>
        <v>0</v>
      </c>
      <c r="BB1869" s="162" t="str">
        <f t="shared" si="1492"/>
        <v/>
      </c>
      <c r="BC1869" s="162" t="str">
        <f t="shared" si="1493"/>
        <v/>
      </c>
      <c r="BD1869" s="162" t="str">
        <f t="shared" si="1494"/>
        <v/>
      </c>
      <c r="BE1869" s="162" t="str">
        <f t="shared" si="1495"/>
        <v/>
      </c>
      <c r="BG1869" s="169">
        <f t="shared" si="1476"/>
        <v>46.016335926713786</v>
      </c>
      <c r="BH1869" s="169">
        <f t="shared" ca="1" si="1477"/>
        <v>2.0405585442007186</v>
      </c>
    </row>
    <row r="1870" spans="11:60" x14ac:dyDescent="0.25">
      <c r="K1870" s="199">
        <f t="shared" ref="K1870:K1933" si="1496">K1869+1/($C$74*60)</f>
        <v>46.067722119820111</v>
      </c>
      <c r="L1870" s="201">
        <f t="shared" ref="L1870:L1933" si="1497">IF(Q$56="","",SQRT(($K1870*$K1870)/$Q$72))</f>
        <v>0.38636272529030319</v>
      </c>
      <c r="M1870" s="201">
        <f t="shared" ref="M1870:M1933" si="1498">IF(R$56="","",SQRT(($K1870*$K1870)/$R$72))</f>
        <v>0.38961211976923854</v>
      </c>
      <c r="N1870" s="201">
        <f t="shared" ref="N1870:N1933" si="1499">IF(S$56="","",SQRT(($K1870*$K1870)/$S$72))</f>
        <v>0.40952456786921665</v>
      </c>
      <c r="O1870" s="201">
        <f t="shared" ref="O1870:O1933" si="1500">IF(T$56="","",SQRT(($K1870*$K1870)/$T$72))</f>
        <v>0.38671970762075364</v>
      </c>
      <c r="P1870" s="201" t="str">
        <f t="shared" ref="P1870:P1933" si="1501">IF(U$56="","",SQRT(($K1870*$K1870)/$U$72))</f>
        <v/>
      </c>
      <c r="Q1870" s="201" t="str">
        <f t="shared" ref="Q1870:Q1933" si="1502">IF(V$56="","",SQRT(($K1870*$K1870)/$V$72))</f>
        <v/>
      </c>
      <c r="R1870" s="201" t="str">
        <f t="shared" ref="R1870:R1933" si="1503">IF(W$56="","",SQRT(($K1870*$K1870)/$W$72))</f>
        <v/>
      </c>
      <c r="S1870" s="201" t="str">
        <f t="shared" ref="S1870:S1933" si="1504">IF(X$56="","",SQRT(($K1870*$K1870)/$X$72))</f>
        <v/>
      </c>
      <c r="T1870" s="199">
        <f t="shared" ref="T1870:T1933" si="1505">IF(Q$56="","",IF(ABS(($K1870-Q$60) / ( L1870 / 2.2))&gt;20,0,IF(Q$60&lt;&gt;"",Q$64 * ( POWER(POWER(Q$67, 2),0.5) + POWER(POWER(Q$67, 2),-0.5)  ) / ( POWER(POWER(Q$67, 2),0.5) * EXP( POWER(1 + POWER(Q$67, 2),-1) * ($K1870-Q$60)/ ( L1870 / 2.2) ) + POWER(POWER(Q$67, 2),-0.5) * EXP(- POWER(Q$67, 2) * POWER(1 + POWER(Q$67, 2),-1) * ($K1870-Q$60) / ( L1870 / 2.2) ) ),"")))</f>
        <v>0</v>
      </c>
      <c r="U1870" s="199">
        <f t="shared" ref="U1870:U1933" si="1506">IF(R$56="","",IF(ABS(($K1870-R$60) / ( M1870 / 2.2))&gt;20,0,IF(R$60&lt;&gt;"",R$64 * ( POWER(POWER(R$67, 2),0.5) + POWER(POWER(R$67, 2),-0.5)  ) / ( POWER(POWER(R$67, 2),0.5) * EXP( POWER(1 + POWER(R$67, 2),-1) * ($K1870-R$60)/ ( M1870 / 2.2) ) + POWER(POWER(R$67, 2),-0.5) * EXP(- POWER(R$67, 2) * POWER(1 + POWER(R$67, 2),-1) * ($K1870-R$60) / ( M1870 / 2.2) ) ),"")))</f>
        <v>0</v>
      </c>
      <c r="V1870" s="199">
        <f t="shared" ref="V1870:V1933" si="1507">IF(S$56="","",IF(ABS(($K1870-S$60) / ( N1870 / 2.2))&gt;20,0,IF(S$60&lt;&gt;"",S$64 * ( POWER(POWER(S$67, 2),0.5) + POWER(POWER(S$67, 2),-0.5)  ) / ( POWER(POWER(S$67, 2),0.5) * EXP( POWER(1 + POWER(S$67, 2),-1) * ($K1870-S$60)/ ( N1870 / 2.2) ) + POWER(POWER(S$67, 2),-0.5) * EXP(- POWER(S$67, 2) * POWER(1 + POWER(S$67, 2),-1) * ($K1870-S$60) / ( N1870 / 2.2) ) ),"")))</f>
        <v>0</v>
      </c>
      <c r="W1870" s="199">
        <f t="shared" ref="W1870:W1933" si="1508">IF(T$56="","",IF(ABS(($K1870-T$60) / ( O1870 / 2.2))&gt;20,0,IF(T$60&lt;&gt;"",T$64 * ( POWER(POWER(T$67, 2),0.5) + POWER(POWER(T$67, 2),-0.5)  ) / ( POWER(POWER(T$67, 2),0.5) * EXP( POWER(1 + POWER(T$67, 2),-1) * ($K1870-T$60)/ ( O1870 / 2.2) ) + POWER(POWER(T$67, 2),-0.5) * EXP(- POWER(T$67, 2) * POWER(1 + POWER(T$67, 2),-1) * ($K1870-T$60) / ( O1870 / 2.2) ) ),"")))</f>
        <v>0</v>
      </c>
      <c r="X1870" s="199" t="str">
        <f t="shared" ref="X1870:X1933" si="1509">IF(U$56="","",IF(ABS(($K1870-U$60) / ( P1870 / 2.2))&gt;20,0,IF(U$60&lt;&gt;"",U$64 * ( POWER(POWER(U$67, 2),0.5) + POWER(POWER(U$67, 2),-0.5)  ) / ( POWER(POWER(U$67, 2),0.5) * EXP( POWER(1 + POWER(U$67, 2),-1) * ($K1870-U$60)/ ( P1870 / 2.2) ) + POWER(POWER(U$67, 2),-0.5) * EXP(- POWER(U$67, 2) * POWER(1 + POWER(U$67, 2),-1) * ($K1870-U$60) / ( P1870 / 2.2) ) ),"")))</f>
        <v/>
      </c>
      <c r="Y1870" s="199" t="str">
        <f t="shared" ref="Y1870:Y1933" si="1510">IF(V$56="","",IF(ABS(($K1870-V$60) / ( Q1870 / 2.2))&gt;20,0,IF(V$60&lt;&gt;"",V$64 * ( POWER(POWER(V$67, 2),0.5) + POWER(POWER(V$67, 2),-0.5)  ) / ( POWER(POWER(V$67, 2),0.5) * EXP( POWER(1 + POWER(V$67, 2),-1) * ($K1870-V$60)/ ( Q1870 / 2.2) ) + POWER(POWER(V$67, 2),-0.5) * EXP(- POWER(V$67, 2) * POWER(1 + POWER(V$67, 2),-1) * ($K1870-V$60) / ( Q1870 / 2.2) ) ),"")))</f>
        <v/>
      </c>
      <c r="Z1870" s="199" t="str">
        <f t="shared" ref="Z1870:Z1933" si="1511">IF(W$56="","",IF(ABS(($K1870-W$60) / ( R1870 / 2.2))&gt;20,0,IF(W$60&lt;&gt;"",W$64 * ( POWER(POWER(W$67, 2),0.5) + POWER(POWER(W$67, 2),-0.5)  ) / ( POWER(POWER(W$67, 2),0.5) * EXP( POWER(1 + POWER(W$67, 2),-1) * ($K1870-W$60)/ ( R1870 / 2.2) ) + POWER(POWER(W$67, 2),-0.5) * EXP(- POWER(W$67, 2) * POWER(1 + POWER(W$67, 2),-1) * ($K1870-W$60) / ( R1870 / 2.2) ) ),"")))</f>
        <v/>
      </c>
      <c r="AA1870" s="199" t="str">
        <f t="shared" ref="AA1870:AA1933" si="1512">IF(X$56="","",IF(ABS(($K1870-X$60) / ( S1870 / 2.2))&gt;20,0,IF(X$60&lt;&gt;"",X$64 * ( POWER(POWER(X$67, 2),0.5) + POWER(POWER(X$67, 2),-0.5)  ) / ( POWER(POWER(X$67, 2),0.5) * EXP( POWER(1 + POWER(X$67, 2),-1) * ($K1870-X$60)/ ( S1870 / 2.2) ) + POWER(POWER(X$67, 2),-0.5) * EXP(- POWER(X$67, 2) * POWER(1 + POWER(X$67, 2),-1) * ($K1870-X$60) / ( S1870 / 2.2) ) ),"")))</f>
        <v/>
      </c>
      <c r="AB1870" s="201">
        <f t="shared" ref="AB1870:AB1933" ca="1" si="1513">SUM(T1870:AA1870)+RAND()*$C$69+$C$67</f>
        <v>2.0802929903742275</v>
      </c>
      <c r="AD1870" s="162">
        <f t="shared" ref="AD1870:AD1933" si="1514">IF(Q$56="","",($K1870-$K1869)*T1870)</f>
        <v>0</v>
      </c>
      <c r="AE1870" s="162">
        <f t="shared" ref="AE1870:AE1933" si="1515">IF(R$56="","",($K1870-$K1869)*U1870)</f>
        <v>0</v>
      </c>
      <c r="AF1870" s="162">
        <f t="shared" ref="AF1870:AF1933" si="1516">IF(S$56="","",($K1870-$K1869)*V1870)</f>
        <v>0</v>
      </c>
      <c r="AG1870" s="162">
        <f t="shared" ref="AG1870:AG1933" si="1517">IF(T$56="","",($K1870-$K1869)*W1870)</f>
        <v>0</v>
      </c>
      <c r="AH1870" s="162" t="str">
        <f t="shared" ref="AH1870:AH1933" si="1518">IF(U$56="","",($K1870-$K1869)*X1870)</f>
        <v/>
      </c>
      <c r="AI1870" s="162" t="str">
        <f t="shared" ref="AI1870:AI1933" si="1519">IF(V$56="","",($K1870-$K1869)*Y1870)</f>
        <v/>
      </c>
      <c r="AJ1870" s="162" t="str">
        <f t="shared" ref="AJ1870:AJ1933" si="1520">IF(W$56="","",($K1870-$K1869)*Z1870)</f>
        <v/>
      </c>
      <c r="AK1870" s="162" t="str">
        <f t="shared" ref="AK1870:AK1933" si="1521">IF(X$56="","",($K1870-$K1869)*AA1870)</f>
        <v/>
      </c>
      <c r="AM1870" s="199">
        <f t="shared" si="1478"/>
        <v>20.100495519126124</v>
      </c>
      <c r="AN1870" s="197">
        <f t="shared" si="1480"/>
        <v>0</v>
      </c>
      <c r="AO1870" s="197">
        <f t="shared" si="1481"/>
        <v>0</v>
      </c>
      <c r="AP1870" s="197">
        <f t="shared" si="1482"/>
        <v>0</v>
      </c>
      <c r="AQ1870" s="197">
        <f t="shared" si="1483"/>
        <v>0</v>
      </c>
      <c r="AR1870" s="197" t="str">
        <f t="shared" si="1484"/>
        <v/>
      </c>
      <c r="AS1870" s="197" t="str">
        <f t="shared" si="1485"/>
        <v/>
      </c>
      <c r="AT1870" s="197" t="str">
        <f t="shared" si="1486"/>
        <v/>
      </c>
      <c r="AU1870" s="197" t="str">
        <f t="shared" si="1487"/>
        <v/>
      </c>
      <c r="AV1870" s="199">
        <f t="shared" ca="1" si="1479"/>
        <v>2.0918614545474976</v>
      </c>
      <c r="AX1870" s="162">
        <f t="shared" si="1488"/>
        <v>0</v>
      </c>
      <c r="AY1870" s="162">
        <f t="shared" si="1489"/>
        <v>0</v>
      </c>
      <c r="AZ1870" s="162">
        <f t="shared" si="1490"/>
        <v>0</v>
      </c>
      <c r="BA1870" s="162">
        <f t="shared" si="1491"/>
        <v>0</v>
      </c>
      <c r="BB1870" s="162" t="str">
        <f t="shared" si="1492"/>
        <v/>
      </c>
      <c r="BC1870" s="162" t="str">
        <f t="shared" si="1493"/>
        <v/>
      </c>
      <c r="BD1870" s="162" t="str">
        <f t="shared" si="1494"/>
        <v/>
      </c>
      <c r="BE1870" s="162" t="str">
        <f t="shared" si="1495"/>
        <v/>
      </c>
      <c r="BG1870" s="169">
        <f t="shared" ref="BG1870:BG1933" si="1522">IF($C$8="isocratic",K1869,AM1870)</f>
        <v>46.042029023266949</v>
      </c>
      <c r="BH1870" s="169">
        <f t="shared" ref="BH1870:BH1933" ca="1" si="1523">IF($C$8="isocratic",AB1869,AV1870)</f>
        <v>2.1381377252228053</v>
      </c>
    </row>
    <row r="1871" spans="11:60" x14ac:dyDescent="0.25">
      <c r="K1871" s="199">
        <f t="shared" si="1496"/>
        <v>46.093415216373273</v>
      </c>
      <c r="L1871" s="201">
        <f t="shared" si="1497"/>
        <v>0.38657820924194308</v>
      </c>
      <c r="M1871" s="201">
        <f t="shared" si="1498"/>
        <v>0.38982941598773785</v>
      </c>
      <c r="N1871" s="201">
        <f t="shared" si="1499"/>
        <v>0.40975296974755976</v>
      </c>
      <c r="O1871" s="201">
        <f t="shared" si="1500"/>
        <v>0.38693539067017962</v>
      </c>
      <c r="P1871" s="201" t="str">
        <f t="shared" si="1501"/>
        <v/>
      </c>
      <c r="Q1871" s="201" t="str">
        <f t="shared" si="1502"/>
        <v/>
      </c>
      <c r="R1871" s="201" t="str">
        <f t="shared" si="1503"/>
        <v/>
      </c>
      <c r="S1871" s="201" t="str">
        <f t="shared" si="1504"/>
        <v/>
      </c>
      <c r="T1871" s="199">
        <f t="shared" si="1505"/>
        <v>0</v>
      </c>
      <c r="U1871" s="199">
        <f t="shared" si="1506"/>
        <v>0</v>
      </c>
      <c r="V1871" s="199">
        <f t="shared" si="1507"/>
        <v>0</v>
      </c>
      <c r="W1871" s="199">
        <f t="shared" si="1508"/>
        <v>0</v>
      </c>
      <c r="X1871" s="199" t="str">
        <f t="shared" si="1509"/>
        <v/>
      </c>
      <c r="Y1871" s="199" t="str">
        <f t="shared" si="1510"/>
        <v/>
      </c>
      <c r="Z1871" s="199" t="str">
        <f t="shared" si="1511"/>
        <v/>
      </c>
      <c r="AA1871" s="199" t="str">
        <f t="shared" si="1512"/>
        <v/>
      </c>
      <c r="AB1871" s="201">
        <f t="shared" ca="1" si="1513"/>
        <v>2.1365372845460882</v>
      </c>
      <c r="AD1871" s="162">
        <f t="shared" si="1514"/>
        <v>0</v>
      </c>
      <c r="AE1871" s="162">
        <f t="shared" si="1515"/>
        <v>0</v>
      </c>
      <c r="AF1871" s="162">
        <f t="shared" si="1516"/>
        <v>0</v>
      </c>
      <c r="AG1871" s="162">
        <f t="shared" si="1517"/>
        <v>0</v>
      </c>
      <c r="AH1871" s="162" t="str">
        <f t="shared" si="1518"/>
        <v/>
      </c>
      <c r="AI1871" s="162" t="str">
        <f t="shared" si="1519"/>
        <v/>
      </c>
      <c r="AJ1871" s="162" t="str">
        <f t="shared" si="1520"/>
        <v/>
      </c>
      <c r="AK1871" s="162" t="str">
        <f t="shared" si="1521"/>
        <v/>
      </c>
      <c r="AM1871" s="199">
        <f t="shared" ref="AM1871:AM1934" si="1524">AM1870+MAX($AK$57:$AR$57)*1.2/3000</f>
        <v>20.111712313500636</v>
      </c>
      <c r="AN1871" s="197">
        <f t="shared" si="1480"/>
        <v>0</v>
      </c>
      <c r="AO1871" s="197">
        <f t="shared" si="1481"/>
        <v>0</v>
      </c>
      <c r="AP1871" s="197">
        <f t="shared" si="1482"/>
        <v>0</v>
      </c>
      <c r="AQ1871" s="197">
        <f t="shared" si="1483"/>
        <v>0</v>
      </c>
      <c r="AR1871" s="197" t="str">
        <f t="shared" si="1484"/>
        <v/>
      </c>
      <c r="AS1871" s="197" t="str">
        <f t="shared" si="1485"/>
        <v/>
      </c>
      <c r="AT1871" s="197" t="str">
        <f t="shared" si="1486"/>
        <v/>
      </c>
      <c r="AU1871" s="197" t="str">
        <f t="shared" si="1487"/>
        <v/>
      </c>
      <c r="AV1871" s="199">
        <f t="shared" ref="AV1871:AV1934" ca="1" si="1525">SUM(AN1871:AU1871)+RAND()*$C$69+K1871*$C$70+$C$67</f>
        <v>2.1798943382060396</v>
      </c>
      <c r="AX1871" s="162">
        <f t="shared" si="1488"/>
        <v>0</v>
      </c>
      <c r="AY1871" s="162">
        <f t="shared" si="1489"/>
        <v>0</v>
      </c>
      <c r="AZ1871" s="162">
        <f t="shared" si="1490"/>
        <v>0</v>
      </c>
      <c r="BA1871" s="162">
        <f t="shared" si="1491"/>
        <v>0</v>
      </c>
      <c r="BB1871" s="162" t="str">
        <f t="shared" si="1492"/>
        <v/>
      </c>
      <c r="BC1871" s="162" t="str">
        <f t="shared" si="1493"/>
        <v/>
      </c>
      <c r="BD1871" s="162" t="str">
        <f t="shared" si="1494"/>
        <v/>
      </c>
      <c r="BE1871" s="162" t="str">
        <f t="shared" si="1495"/>
        <v/>
      </c>
      <c r="BG1871" s="169">
        <f t="shared" si="1522"/>
        <v>46.067722119820111</v>
      </c>
      <c r="BH1871" s="169">
        <f t="shared" ca="1" si="1523"/>
        <v>2.0802929903742275</v>
      </c>
    </row>
    <row r="1872" spans="11:60" x14ac:dyDescent="0.25">
      <c r="K1872" s="199">
        <f t="shared" si="1496"/>
        <v>46.119108312926436</v>
      </c>
      <c r="L1872" s="201">
        <f t="shared" si="1497"/>
        <v>0.38679369319358292</v>
      </c>
      <c r="M1872" s="201">
        <f t="shared" si="1498"/>
        <v>0.39004671220623716</v>
      </c>
      <c r="N1872" s="201">
        <f t="shared" si="1499"/>
        <v>0.40998137162590292</v>
      </c>
      <c r="O1872" s="201">
        <f t="shared" si="1500"/>
        <v>0.38715107371960555</v>
      </c>
      <c r="P1872" s="201" t="str">
        <f t="shared" si="1501"/>
        <v/>
      </c>
      <c r="Q1872" s="201" t="str">
        <f t="shared" si="1502"/>
        <v/>
      </c>
      <c r="R1872" s="201" t="str">
        <f t="shared" si="1503"/>
        <v/>
      </c>
      <c r="S1872" s="201" t="str">
        <f t="shared" si="1504"/>
        <v/>
      </c>
      <c r="T1872" s="199">
        <f t="shared" si="1505"/>
        <v>0</v>
      </c>
      <c r="U1872" s="199">
        <f t="shared" si="1506"/>
        <v>0</v>
      </c>
      <c r="V1872" s="199">
        <f t="shared" si="1507"/>
        <v>0</v>
      </c>
      <c r="W1872" s="199">
        <f t="shared" si="1508"/>
        <v>0</v>
      </c>
      <c r="X1872" s="199" t="str">
        <f t="shared" si="1509"/>
        <v/>
      </c>
      <c r="Y1872" s="199" t="str">
        <f t="shared" si="1510"/>
        <v/>
      </c>
      <c r="Z1872" s="199" t="str">
        <f t="shared" si="1511"/>
        <v/>
      </c>
      <c r="AA1872" s="199" t="str">
        <f t="shared" si="1512"/>
        <v/>
      </c>
      <c r="AB1872" s="201">
        <f t="shared" ca="1" si="1513"/>
        <v>2.0989682101490272</v>
      </c>
      <c r="AD1872" s="162">
        <f t="shared" si="1514"/>
        <v>0</v>
      </c>
      <c r="AE1872" s="162">
        <f t="shared" si="1515"/>
        <v>0</v>
      </c>
      <c r="AF1872" s="162">
        <f t="shared" si="1516"/>
        <v>0</v>
      </c>
      <c r="AG1872" s="162">
        <f t="shared" si="1517"/>
        <v>0</v>
      </c>
      <c r="AH1872" s="162" t="str">
        <f t="shared" si="1518"/>
        <v/>
      </c>
      <c r="AI1872" s="162" t="str">
        <f t="shared" si="1519"/>
        <v/>
      </c>
      <c r="AJ1872" s="162" t="str">
        <f t="shared" si="1520"/>
        <v/>
      </c>
      <c r="AK1872" s="162" t="str">
        <f t="shared" si="1521"/>
        <v/>
      </c>
      <c r="AM1872" s="199">
        <f t="shared" si="1524"/>
        <v>20.122929107875148</v>
      </c>
      <c r="AN1872" s="197">
        <f t="shared" ref="AN1872:AN1935" si="1526">IF(AK$56="NOT ELUTED","",IF(AK$51="","",IF(ABS(($AM1872-AK$57)/(AK$72/2.2))&gt;20,0,AK$62*(POWER(POWER(AK$66,2),0.5)+POWER(POWER(AK$66,2),-0.5))/(POWER(POWER(AK$66,2),0.5)*EXP(POWER(1+POWER(AK$66,2),-1)*($AM1872-AK$57)/(AK$72/2.2))+POWER(POWER(AK$66,2),-0.5)*EXP(-POWER(AK$66,2)*POWER(1+POWER(AK$66,2),-1)*($AM1872-AK$57)/(AK$72/2.2))))))</f>
        <v>0</v>
      </c>
      <c r="AO1872" s="197">
        <f t="shared" ref="AO1872:AO1935" si="1527">IF(AL$56="NOT ELUTED","",IF(AL$51="","",IF(ABS(($AM1872-AL$57)/(AL$72/2.2))&gt;20,0,AL$62*(POWER(POWER(AL$66,2),0.5)+POWER(POWER(AL$66,2),-0.5))/(POWER(POWER(AL$66,2),0.5)*EXP(POWER(1+POWER(AL$66,2),-1)*($AM1872-AL$57)/(AL$72/2.2))+POWER(POWER(AL$66,2),-0.5)*EXP(-POWER(AL$66,2)*POWER(1+POWER(AL$66,2),-1)*($AM1872-AL$57)/(AL$72/2.2))))))</f>
        <v>0</v>
      </c>
      <c r="AP1872" s="197">
        <f t="shared" ref="AP1872:AP1935" si="1528">IF(AM$56="NOT ELUTED","",IF(AM$51="","",IF(ABS(($AM1872-AM$57)/(AM$72/2.2))&gt;20,0,AM$62*(POWER(POWER(AM$66,2),0.5)+POWER(POWER(AM$66,2),-0.5))/(POWER(POWER(AM$66,2),0.5)*EXP(POWER(1+POWER(AM$66,2),-1)*($AM1872-AM$57)/(AM$72/2.2))+POWER(POWER(AM$66,2),-0.5)*EXP(-POWER(AM$66,2)*POWER(1+POWER(AM$66,2),-1)*($AM1872-AM$57)/(AM$72/2.2))))))</f>
        <v>0</v>
      </c>
      <c r="AQ1872" s="197">
        <f t="shared" ref="AQ1872:AQ1935" si="1529">IF(AN$56="NOT ELUTED","",IF(AN$51="","",IF(ABS(($AM1872-AN$57)/(AN$72/2.2))&gt;20,0,AN$62*(POWER(POWER(AN$66,2),0.5)+POWER(POWER(AN$66,2),-0.5))/(POWER(POWER(AN$66,2),0.5)*EXP(POWER(1+POWER(AN$66,2),-1)*($AM1872-AN$57)/(AN$72/2.2))+POWER(POWER(AN$66,2),-0.5)*EXP(-POWER(AN$66,2)*POWER(1+POWER(AN$66,2),-1)*($AM1872-AN$57)/(AN$72/2.2))))))</f>
        <v>0</v>
      </c>
      <c r="AR1872" s="197" t="str">
        <f t="shared" ref="AR1872:AR1935" si="1530">IF(AO$56="NOT ELUTED","",IF(AO$51="","",IF(ABS(($AM1872-AO$57)/(AO$72/2.2))&gt;20,0,AO$62*(POWER(POWER(AO$66,2),0.5)+POWER(POWER(AO$66,2),-0.5))/(POWER(POWER(AO$66,2),0.5)*EXP(POWER(1+POWER(AO$66,2),-1)*($AM1872-AO$57)/(AO$72/2.2))+POWER(POWER(AO$66,2),-0.5)*EXP(-POWER(AO$66,2)*POWER(1+POWER(AO$66,2),-1)*($AM1872-AO$57)/(AO$72/2.2))))))</f>
        <v/>
      </c>
      <c r="AS1872" s="197" t="str">
        <f t="shared" ref="AS1872:AS1935" si="1531">IF(AP$56="NOT ELUTED","",IF(AP$51="","",IF(ABS(($AM1872-AP$57)/(AP$72/2.2))&gt;20,0,AP$62*(POWER(POWER(AP$66,2),0.5)+POWER(POWER(AP$66,2),-0.5))/(POWER(POWER(AP$66,2),0.5)*EXP(POWER(1+POWER(AP$66,2),-1)*($AM1872-AP$57)/(AP$72/2.2))+POWER(POWER(AP$66,2),-0.5)*EXP(-POWER(AP$66,2)*POWER(1+POWER(AP$66,2),-1)*($AM1872-AP$57)/(AP$72/2.2))))))</f>
        <v/>
      </c>
      <c r="AT1872" s="197" t="str">
        <f t="shared" ref="AT1872:AT1935" si="1532">IF(AQ$56="NOT ELUTED","",IF(AQ$51="","",IF(ABS(($AM1872-AQ$57)/(AQ$72/2.2))&gt;20,0,AQ$62*(POWER(POWER(AQ$66,2),0.5)+POWER(POWER(AQ$66,2),-0.5))/(POWER(POWER(AQ$66,2),0.5)*EXP(POWER(1+POWER(AQ$66,2),-1)*($AM1872-AQ$57)/(AQ$72/2.2))+POWER(POWER(AQ$66,2),-0.5)*EXP(-POWER(AQ$66,2)*POWER(1+POWER(AQ$66,2),-1)*($AM1872-AQ$57)/(AQ$72/2.2))))))</f>
        <v/>
      </c>
      <c r="AU1872" s="197" t="str">
        <f t="shared" ref="AU1872:AU1935" si="1533">IF(AR$56="NOT ELUTED","",IF(AR$51="","",IF(ABS(($AM1872-AR$57)/(AR$72/2.2))&gt;20,0,AR$62*(POWER(POWER(AR$66,2),0.5)+POWER(POWER(AR$66,2),-0.5))/(POWER(POWER(AR$66,2),0.5)*EXP(POWER(1+POWER(AR$66,2),-1)*($AM1872-AR$57)/(AR$72/2.2))+POWER(POWER(AR$66,2),-0.5)*EXP(-POWER(AR$66,2)*POWER(1+POWER(AR$66,2),-1)*($AM1872-AR$57)/(AR$72/2.2))))))</f>
        <v/>
      </c>
      <c r="AV1872" s="199">
        <f t="shared" ca="1" si="1525"/>
        <v>2.1135443903539994</v>
      </c>
      <c r="AX1872" s="162">
        <f t="shared" si="1488"/>
        <v>0</v>
      </c>
      <c r="AY1872" s="162">
        <f t="shared" si="1489"/>
        <v>0</v>
      </c>
      <c r="AZ1872" s="162">
        <f t="shared" si="1490"/>
        <v>0</v>
      </c>
      <c r="BA1872" s="162">
        <f t="shared" si="1491"/>
        <v>0</v>
      </c>
      <c r="BB1872" s="162" t="str">
        <f t="shared" si="1492"/>
        <v/>
      </c>
      <c r="BC1872" s="162" t="str">
        <f t="shared" si="1493"/>
        <v/>
      </c>
      <c r="BD1872" s="162" t="str">
        <f t="shared" si="1494"/>
        <v/>
      </c>
      <c r="BE1872" s="162" t="str">
        <f t="shared" si="1495"/>
        <v/>
      </c>
      <c r="BG1872" s="169">
        <f t="shared" si="1522"/>
        <v>46.093415216373273</v>
      </c>
      <c r="BH1872" s="169">
        <f t="shared" ca="1" si="1523"/>
        <v>2.1365372845460882</v>
      </c>
    </row>
    <row r="1873" spans="11:60" x14ac:dyDescent="0.25">
      <c r="K1873" s="199">
        <f t="shared" si="1496"/>
        <v>46.144801409479598</v>
      </c>
      <c r="L1873" s="201">
        <f t="shared" si="1497"/>
        <v>0.38700917714522282</v>
      </c>
      <c r="M1873" s="201">
        <f t="shared" si="1498"/>
        <v>0.39026400842473641</v>
      </c>
      <c r="N1873" s="201">
        <f t="shared" si="1499"/>
        <v>0.41020977350424598</v>
      </c>
      <c r="O1873" s="201">
        <f t="shared" si="1500"/>
        <v>0.38736675676903154</v>
      </c>
      <c r="P1873" s="201" t="str">
        <f t="shared" si="1501"/>
        <v/>
      </c>
      <c r="Q1873" s="201" t="str">
        <f t="shared" si="1502"/>
        <v/>
      </c>
      <c r="R1873" s="201" t="str">
        <f t="shared" si="1503"/>
        <v/>
      </c>
      <c r="S1873" s="201" t="str">
        <f t="shared" si="1504"/>
        <v/>
      </c>
      <c r="T1873" s="199">
        <f t="shared" si="1505"/>
        <v>0</v>
      </c>
      <c r="U1873" s="199">
        <f t="shared" si="1506"/>
        <v>0</v>
      </c>
      <c r="V1873" s="199">
        <f t="shared" si="1507"/>
        <v>0</v>
      </c>
      <c r="W1873" s="199">
        <f t="shared" si="1508"/>
        <v>0</v>
      </c>
      <c r="X1873" s="199" t="str">
        <f t="shared" si="1509"/>
        <v/>
      </c>
      <c r="Y1873" s="199" t="str">
        <f t="shared" si="1510"/>
        <v/>
      </c>
      <c r="Z1873" s="199" t="str">
        <f t="shared" si="1511"/>
        <v/>
      </c>
      <c r="AA1873" s="199" t="str">
        <f t="shared" si="1512"/>
        <v/>
      </c>
      <c r="AB1873" s="201">
        <f t="shared" ca="1" si="1513"/>
        <v>2.0022938691956735</v>
      </c>
      <c r="AD1873" s="162">
        <f t="shared" si="1514"/>
        <v>0</v>
      </c>
      <c r="AE1873" s="162">
        <f t="shared" si="1515"/>
        <v>0</v>
      </c>
      <c r="AF1873" s="162">
        <f t="shared" si="1516"/>
        <v>0</v>
      </c>
      <c r="AG1873" s="162">
        <f t="shared" si="1517"/>
        <v>0</v>
      </c>
      <c r="AH1873" s="162" t="str">
        <f t="shared" si="1518"/>
        <v/>
      </c>
      <c r="AI1873" s="162" t="str">
        <f t="shared" si="1519"/>
        <v/>
      </c>
      <c r="AJ1873" s="162" t="str">
        <f t="shared" si="1520"/>
        <v/>
      </c>
      <c r="AK1873" s="162" t="str">
        <f t="shared" si="1521"/>
        <v/>
      </c>
      <c r="AM1873" s="199">
        <f t="shared" si="1524"/>
        <v>20.13414590224966</v>
      </c>
      <c r="AN1873" s="197">
        <f t="shared" si="1526"/>
        <v>0</v>
      </c>
      <c r="AO1873" s="197">
        <f t="shared" si="1527"/>
        <v>0</v>
      </c>
      <c r="AP1873" s="197">
        <f t="shared" si="1528"/>
        <v>0</v>
      </c>
      <c r="AQ1873" s="197">
        <f t="shared" si="1529"/>
        <v>0</v>
      </c>
      <c r="AR1873" s="197" t="str">
        <f t="shared" si="1530"/>
        <v/>
      </c>
      <c r="AS1873" s="197" t="str">
        <f t="shared" si="1531"/>
        <v/>
      </c>
      <c r="AT1873" s="197" t="str">
        <f t="shared" si="1532"/>
        <v/>
      </c>
      <c r="AU1873" s="197" t="str">
        <f t="shared" si="1533"/>
        <v/>
      </c>
      <c r="AV1873" s="199">
        <f t="shared" ca="1" si="1525"/>
        <v>2.093848626068874</v>
      </c>
      <c r="AX1873" s="162">
        <f t="shared" si="1488"/>
        <v>0</v>
      </c>
      <c r="AY1873" s="162">
        <f t="shared" si="1489"/>
        <v>0</v>
      </c>
      <c r="AZ1873" s="162">
        <f t="shared" si="1490"/>
        <v>0</v>
      </c>
      <c r="BA1873" s="162">
        <f t="shared" si="1491"/>
        <v>0</v>
      </c>
      <c r="BB1873" s="162" t="str">
        <f t="shared" si="1492"/>
        <v/>
      </c>
      <c r="BC1873" s="162" t="str">
        <f t="shared" si="1493"/>
        <v/>
      </c>
      <c r="BD1873" s="162" t="str">
        <f t="shared" si="1494"/>
        <v/>
      </c>
      <c r="BE1873" s="162" t="str">
        <f t="shared" si="1495"/>
        <v/>
      </c>
      <c r="BG1873" s="169">
        <f t="shared" si="1522"/>
        <v>46.119108312926436</v>
      </c>
      <c r="BH1873" s="169">
        <f t="shared" ca="1" si="1523"/>
        <v>2.0989682101490272</v>
      </c>
    </row>
    <row r="1874" spans="11:60" x14ac:dyDescent="0.25">
      <c r="K1874" s="199">
        <f t="shared" si="1496"/>
        <v>46.17049450603276</v>
      </c>
      <c r="L1874" s="201">
        <f t="shared" si="1497"/>
        <v>0.38722466109686271</v>
      </c>
      <c r="M1874" s="201">
        <f t="shared" si="1498"/>
        <v>0.39048130464323572</v>
      </c>
      <c r="N1874" s="201">
        <f t="shared" si="1499"/>
        <v>0.41043817538258914</v>
      </c>
      <c r="O1874" s="201">
        <f t="shared" si="1500"/>
        <v>0.38758243981845747</v>
      </c>
      <c r="P1874" s="201" t="str">
        <f t="shared" si="1501"/>
        <v/>
      </c>
      <c r="Q1874" s="201" t="str">
        <f t="shared" si="1502"/>
        <v/>
      </c>
      <c r="R1874" s="201" t="str">
        <f t="shared" si="1503"/>
        <v/>
      </c>
      <c r="S1874" s="201" t="str">
        <f t="shared" si="1504"/>
        <v/>
      </c>
      <c r="T1874" s="199">
        <f t="shared" si="1505"/>
        <v>0</v>
      </c>
      <c r="U1874" s="199">
        <f t="shared" si="1506"/>
        <v>0</v>
      </c>
      <c r="V1874" s="199">
        <f t="shared" si="1507"/>
        <v>0</v>
      </c>
      <c r="W1874" s="199">
        <f t="shared" si="1508"/>
        <v>0</v>
      </c>
      <c r="X1874" s="199" t="str">
        <f t="shared" si="1509"/>
        <v/>
      </c>
      <c r="Y1874" s="199" t="str">
        <f t="shared" si="1510"/>
        <v/>
      </c>
      <c r="Z1874" s="199" t="str">
        <f t="shared" si="1511"/>
        <v/>
      </c>
      <c r="AA1874" s="199" t="str">
        <f t="shared" si="1512"/>
        <v/>
      </c>
      <c r="AB1874" s="201">
        <f t="shared" ca="1" si="1513"/>
        <v>2.0688604630044809</v>
      </c>
      <c r="AD1874" s="162">
        <f t="shared" si="1514"/>
        <v>0</v>
      </c>
      <c r="AE1874" s="162">
        <f t="shared" si="1515"/>
        <v>0</v>
      </c>
      <c r="AF1874" s="162">
        <f t="shared" si="1516"/>
        <v>0</v>
      </c>
      <c r="AG1874" s="162">
        <f t="shared" si="1517"/>
        <v>0</v>
      </c>
      <c r="AH1874" s="162" t="str">
        <f t="shared" si="1518"/>
        <v/>
      </c>
      <c r="AI1874" s="162" t="str">
        <f t="shared" si="1519"/>
        <v/>
      </c>
      <c r="AJ1874" s="162" t="str">
        <f t="shared" si="1520"/>
        <v/>
      </c>
      <c r="AK1874" s="162" t="str">
        <f t="shared" si="1521"/>
        <v/>
      </c>
      <c r="AM1874" s="199">
        <f t="shared" si="1524"/>
        <v>20.145362696624172</v>
      </c>
      <c r="AN1874" s="197">
        <f t="shared" si="1526"/>
        <v>0</v>
      </c>
      <c r="AO1874" s="197">
        <f t="shared" si="1527"/>
        <v>0</v>
      </c>
      <c r="AP1874" s="197">
        <f t="shared" si="1528"/>
        <v>0</v>
      </c>
      <c r="AQ1874" s="197">
        <f t="shared" si="1529"/>
        <v>0</v>
      </c>
      <c r="AR1874" s="197" t="str">
        <f t="shared" si="1530"/>
        <v/>
      </c>
      <c r="AS1874" s="197" t="str">
        <f t="shared" si="1531"/>
        <v/>
      </c>
      <c r="AT1874" s="197" t="str">
        <f t="shared" si="1532"/>
        <v/>
      </c>
      <c r="AU1874" s="197" t="str">
        <f t="shared" si="1533"/>
        <v/>
      </c>
      <c r="AV1874" s="199">
        <f t="shared" ca="1" si="1525"/>
        <v>2.1258304116474696</v>
      </c>
      <c r="AX1874" s="162">
        <f t="shared" si="1488"/>
        <v>0</v>
      </c>
      <c r="AY1874" s="162">
        <f t="shared" si="1489"/>
        <v>0</v>
      </c>
      <c r="AZ1874" s="162">
        <f t="shared" si="1490"/>
        <v>0</v>
      </c>
      <c r="BA1874" s="162">
        <f t="shared" si="1491"/>
        <v>0</v>
      </c>
      <c r="BB1874" s="162" t="str">
        <f t="shared" si="1492"/>
        <v/>
      </c>
      <c r="BC1874" s="162" t="str">
        <f t="shared" si="1493"/>
        <v/>
      </c>
      <c r="BD1874" s="162" t="str">
        <f t="shared" si="1494"/>
        <v/>
      </c>
      <c r="BE1874" s="162" t="str">
        <f t="shared" si="1495"/>
        <v/>
      </c>
      <c r="BG1874" s="169">
        <f t="shared" si="1522"/>
        <v>46.144801409479598</v>
      </c>
      <c r="BH1874" s="169">
        <f t="shared" ca="1" si="1523"/>
        <v>2.0022938691956735</v>
      </c>
    </row>
    <row r="1875" spans="11:60" x14ac:dyDescent="0.25">
      <c r="K1875" s="199">
        <f t="shared" si="1496"/>
        <v>46.196187602585923</v>
      </c>
      <c r="L1875" s="201">
        <f t="shared" si="1497"/>
        <v>0.3874401450485026</v>
      </c>
      <c r="M1875" s="201">
        <f t="shared" si="1498"/>
        <v>0.39069860086173502</v>
      </c>
      <c r="N1875" s="201">
        <f t="shared" si="1499"/>
        <v>0.41066657726093225</v>
      </c>
      <c r="O1875" s="201">
        <f t="shared" si="1500"/>
        <v>0.38779812286788345</v>
      </c>
      <c r="P1875" s="201" t="str">
        <f t="shared" si="1501"/>
        <v/>
      </c>
      <c r="Q1875" s="201" t="str">
        <f t="shared" si="1502"/>
        <v/>
      </c>
      <c r="R1875" s="201" t="str">
        <f t="shared" si="1503"/>
        <v/>
      </c>
      <c r="S1875" s="201" t="str">
        <f t="shared" si="1504"/>
        <v/>
      </c>
      <c r="T1875" s="199">
        <f t="shared" si="1505"/>
        <v>0</v>
      </c>
      <c r="U1875" s="199">
        <f t="shared" si="1506"/>
        <v>0</v>
      </c>
      <c r="V1875" s="199">
        <f t="shared" si="1507"/>
        <v>0</v>
      </c>
      <c r="W1875" s="199">
        <f t="shared" si="1508"/>
        <v>0</v>
      </c>
      <c r="X1875" s="199" t="str">
        <f t="shared" si="1509"/>
        <v/>
      </c>
      <c r="Y1875" s="199" t="str">
        <f t="shared" si="1510"/>
        <v/>
      </c>
      <c r="Z1875" s="199" t="str">
        <f t="shared" si="1511"/>
        <v/>
      </c>
      <c r="AA1875" s="199" t="str">
        <f t="shared" si="1512"/>
        <v/>
      </c>
      <c r="AB1875" s="201">
        <f t="shared" ca="1" si="1513"/>
        <v>2.1589821184223039</v>
      </c>
      <c r="AD1875" s="162">
        <f t="shared" si="1514"/>
        <v>0</v>
      </c>
      <c r="AE1875" s="162">
        <f t="shared" si="1515"/>
        <v>0</v>
      </c>
      <c r="AF1875" s="162">
        <f t="shared" si="1516"/>
        <v>0</v>
      </c>
      <c r="AG1875" s="162">
        <f t="shared" si="1517"/>
        <v>0</v>
      </c>
      <c r="AH1875" s="162" t="str">
        <f t="shared" si="1518"/>
        <v/>
      </c>
      <c r="AI1875" s="162" t="str">
        <f t="shared" si="1519"/>
        <v/>
      </c>
      <c r="AJ1875" s="162" t="str">
        <f t="shared" si="1520"/>
        <v/>
      </c>
      <c r="AK1875" s="162" t="str">
        <f t="shared" si="1521"/>
        <v/>
      </c>
      <c r="AM1875" s="199">
        <f t="shared" si="1524"/>
        <v>20.156579490998684</v>
      </c>
      <c r="AN1875" s="197">
        <f t="shared" si="1526"/>
        <v>0</v>
      </c>
      <c r="AO1875" s="197">
        <f t="shared" si="1527"/>
        <v>0</v>
      </c>
      <c r="AP1875" s="197">
        <f t="shared" si="1528"/>
        <v>0</v>
      </c>
      <c r="AQ1875" s="197">
        <f t="shared" si="1529"/>
        <v>0</v>
      </c>
      <c r="AR1875" s="197" t="str">
        <f t="shared" si="1530"/>
        <v/>
      </c>
      <c r="AS1875" s="197" t="str">
        <f t="shared" si="1531"/>
        <v/>
      </c>
      <c r="AT1875" s="197" t="str">
        <f t="shared" si="1532"/>
        <v/>
      </c>
      <c r="AU1875" s="197" t="str">
        <f t="shared" si="1533"/>
        <v/>
      </c>
      <c r="AV1875" s="199">
        <f t="shared" ca="1" si="1525"/>
        <v>2.1208989672317906</v>
      </c>
      <c r="AX1875" s="162">
        <f t="shared" si="1488"/>
        <v>0</v>
      </c>
      <c r="AY1875" s="162">
        <f t="shared" si="1489"/>
        <v>0</v>
      </c>
      <c r="AZ1875" s="162">
        <f t="shared" si="1490"/>
        <v>0</v>
      </c>
      <c r="BA1875" s="162">
        <f t="shared" si="1491"/>
        <v>0</v>
      </c>
      <c r="BB1875" s="162" t="str">
        <f t="shared" si="1492"/>
        <v/>
      </c>
      <c r="BC1875" s="162" t="str">
        <f t="shared" si="1493"/>
        <v/>
      </c>
      <c r="BD1875" s="162" t="str">
        <f t="shared" si="1494"/>
        <v/>
      </c>
      <c r="BE1875" s="162" t="str">
        <f t="shared" si="1495"/>
        <v/>
      </c>
      <c r="BG1875" s="169">
        <f t="shared" si="1522"/>
        <v>46.17049450603276</v>
      </c>
      <c r="BH1875" s="169">
        <f t="shared" ca="1" si="1523"/>
        <v>2.0688604630044809</v>
      </c>
    </row>
    <row r="1876" spans="11:60" x14ac:dyDescent="0.25">
      <c r="K1876" s="199">
        <f t="shared" si="1496"/>
        <v>46.221880699139085</v>
      </c>
      <c r="L1876" s="201">
        <f t="shared" si="1497"/>
        <v>0.38765562900014244</v>
      </c>
      <c r="M1876" s="201">
        <f t="shared" si="1498"/>
        <v>0.39091589708023433</v>
      </c>
      <c r="N1876" s="201">
        <f t="shared" si="1499"/>
        <v>0.41089497913927536</v>
      </c>
      <c r="O1876" s="201">
        <f t="shared" si="1500"/>
        <v>0.38801380591730944</v>
      </c>
      <c r="P1876" s="201" t="str">
        <f t="shared" si="1501"/>
        <v/>
      </c>
      <c r="Q1876" s="201" t="str">
        <f t="shared" si="1502"/>
        <v/>
      </c>
      <c r="R1876" s="201" t="str">
        <f t="shared" si="1503"/>
        <v/>
      </c>
      <c r="S1876" s="201" t="str">
        <f t="shared" si="1504"/>
        <v/>
      </c>
      <c r="T1876" s="199">
        <f t="shared" si="1505"/>
        <v>0</v>
      </c>
      <c r="U1876" s="199">
        <f t="shared" si="1506"/>
        <v>0</v>
      </c>
      <c r="V1876" s="199">
        <f t="shared" si="1507"/>
        <v>0</v>
      </c>
      <c r="W1876" s="199">
        <f t="shared" si="1508"/>
        <v>0</v>
      </c>
      <c r="X1876" s="199" t="str">
        <f t="shared" si="1509"/>
        <v/>
      </c>
      <c r="Y1876" s="199" t="str">
        <f t="shared" si="1510"/>
        <v/>
      </c>
      <c r="Z1876" s="199" t="str">
        <f t="shared" si="1511"/>
        <v/>
      </c>
      <c r="AA1876" s="199" t="str">
        <f t="shared" si="1512"/>
        <v/>
      </c>
      <c r="AB1876" s="201">
        <f t="shared" ca="1" si="1513"/>
        <v>2.0801005564839583</v>
      </c>
      <c r="AD1876" s="162">
        <f t="shared" si="1514"/>
        <v>0</v>
      </c>
      <c r="AE1876" s="162">
        <f t="shared" si="1515"/>
        <v>0</v>
      </c>
      <c r="AF1876" s="162">
        <f t="shared" si="1516"/>
        <v>0</v>
      </c>
      <c r="AG1876" s="162">
        <f t="shared" si="1517"/>
        <v>0</v>
      </c>
      <c r="AH1876" s="162" t="str">
        <f t="shared" si="1518"/>
        <v/>
      </c>
      <c r="AI1876" s="162" t="str">
        <f t="shared" si="1519"/>
        <v/>
      </c>
      <c r="AJ1876" s="162" t="str">
        <f t="shared" si="1520"/>
        <v/>
      </c>
      <c r="AK1876" s="162" t="str">
        <f t="shared" si="1521"/>
        <v/>
      </c>
      <c r="AM1876" s="199">
        <f t="shared" si="1524"/>
        <v>20.167796285373196</v>
      </c>
      <c r="AN1876" s="197">
        <f t="shared" si="1526"/>
        <v>0</v>
      </c>
      <c r="AO1876" s="197">
        <f t="shared" si="1527"/>
        <v>0</v>
      </c>
      <c r="AP1876" s="197">
        <f t="shared" si="1528"/>
        <v>0</v>
      </c>
      <c r="AQ1876" s="197">
        <f t="shared" si="1529"/>
        <v>0</v>
      </c>
      <c r="AR1876" s="197" t="str">
        <f t="shared" si="1530"/>
        <v/>
      </c>
      <c r="AS1876" s="197" t="str">
        <f t="shared" si="1531"/>
        <v/>
      </c>
      <c r="AT1876" s="197" t="str">
        <f t="shared" si="1532"/>
        <v/>
      </c>
      <c r="AU1876" s="197" t="str">
        <f t="shared" si="1533"/>
        <v/>
      </c>
      <c r="AV1876" s="199">
        <f t="shared" ca="1" si="1525"/>
        <v>2.1559244011194867</v>
      </c>
      <c r="AX1876" s="162">
        <f t="shared" si="1488"/>
        <v>0</v>
      </c>
      <c r="AY1876" s="162">
        <f t="shared" si="1489"/>
        <v>0</v>
      </c>
      <c r="AZ1876" s="162">
        <f t="shared" si="1490"/>
        <v>0</v>
      </c>
      <c r="BA1876" s="162">
        <f t="shared" si="1491"/>
        <v>0</v>
      </c>
      <c r="BB1876" s="162" t="str">
        <f t="shared" si="1492"/>
        <v/>
      </c>
      <c r="BC1876" s="162" t="str">
        <f t="shared" si="1493"/>
        <v/>
      </c>
      <c r="BD1876" s="162" t="str">
        <f t="shared" si="1494"/>
        <v/>
      </c>
      <c r="BE1876" s="162" t="str">
        <f t="shared" si="1495"/>
        <v/>
      </c>
      <c r="BG1876" s="169">
        <f t="shared" si="1522"/>
        <v>46.196187602585923</v>
      </c>
      <c r="BH1876" s="169">
        <f t="shared" ca="1" si="1523"/>
        <v>2.1589821184223039</v>
      </c>
    </row>
    <row r="1877" spans="11:60" x14ac:dyDescent="0.25">
      <c r="K1877" s="199">
        <f t="shared" si="1496"/>
        <v>46.247573795692247</v>
      </c>
      <c r="L1877" s="201">
        <f t="shared" si="1497"/>
        <v>0.38787111295178234</v>
      </c>
      <c r="M1877" s="201">
        <f t="shared" si="1498"/>
        <v>0.39113319329873364</v>
      </c>
      <c r="N1877" s="201">
        <f t="shared" si="1499"/>
        <v>0.41112338101761853</v>
      </c>
      <c r="O1877" s="201">
        <f t="shared" si="1500"/>
        <v>0.38822948896673537</v>
      </c>
      <c r="P1877" s="201" t="str">
        <f t="shared" si="1501"/>
        <v/>
      </c>
      <c r="Q1877" s="201" t="str">
        <f t="shared" si="1502"/>
        <v/>
      </c>
      <c r="R1877" s="201" t="str">
        <f t="shared" si="1503"/>
        <v/>
      </c>
      <c r="S1877" s="201" t="str">
        <f t="shared" si="1504"/>
        <v/>
      </c>
      <c r="T1877" s="199">
        <f t="shared" si="1505"/>
        <v>0</v>
      </c>
      <c r="U1877" s="199">
        <f t="shared" si="1506"/>
        <v>0</v>
      </c>
      <c r="V1877" s="199">
        <f t="shared" si="1507"/>
        <v>0</v>
      </c>
      <c r="W1877" s="199">
        <f t="shared" si="1508"/>
        <v>0</v>
      </c>
      <c r="X1877" s="199" t="str">
        <f t="shared" si="1509"/>
        <v/>
      </c>
      <c r="Y1877" s="199" t="str">
        <f t="shared" si="1510"/>
        <v/>
      </c>
      <c r="Z1877" s="199" t="str">
        <f t="shared" si="1511"/>
        <v/>
      </c>
      <c r="AA1877" s="199" t="str">
        <f t="shared" si="1512"/>
        <v/>
      </c>
      <c r="AB1877" s="201">
        <f t="shared" ca="1" si="1513"/>
        <v>2.0847133295297593</v>
      </c>
      <c r="AD1877" s="162">
        <f t="shared" si="1514"/>
        <v>0</v>
      </c>
      <c r="AE1877" s="162">
        <f t="shared" si="1515"/>
        <v>0</v>
      </c>
      <c r="AF1877" s="162">
        <f t="shared" si="1516"/>
        <v>0</v>
      </c>
      <c r="AG1877" s="162">
        <f t="shared" si="1517"/>
        <v>0</v>
      </c>
      <c r="AH1877" s="162" t="str">
        <f t="shared" si="1518"/>
        <v/>
      </c>
      <c r="AI1877" s="162" t="str">
        <f t="shared" si="1519"/>
        <v/>
      </c>
      <c r="AJ1877" s="162" t="str">
        <f t="shared" si="1520"/>
        <v/>
      </c>
      <c r="AK1877" s="162" t="str">
        <f t="shared" si="1521"/>
        <v/>
      </c>
      <c r="AM1877" s="199">
        <f t="shared" si="1524"/>
        <v>20.179013079747708</v>
      </c>
      <c r="AN1877" s="197">
        <f t="shared" si="1526"/>
        <v>0</v>
      </c>
      <c r="AO1877" s="197">
        <f t="shared" si="1527"/>
        <v>0</v>
      </c>
      <c r="AP1877" s="197">
        <f t="shared" si="1528"/>
        <v>0</v>
      </c>
      <c r="AQ1877" s="197">
        <f t="shared" si="1529"/>
        <v>0</v>
      </c>
      <c r="AR1877" s="197" t="str">
        <f t="shared" si="1530"/>
        <v/>
      </c>
      <c r="AS1877" s="197" t="str">
        <f t="shared" si="1531"/>
        <v/>
      </c>
      <c r="AT1877" s="197" t="str">
        <f t="shared" si="1532"/>
        <v/>
      </c>
      <c r="AU1877" s="197" t="str">
        <f t="shared" si="1533"/>
        <v/>
      </c>
      <c r="AV1877" s="199">
        <f t="shared" ca="1" si="1525"/>
        <v>2.0483509142090597</v>
      </c>
      <c r="AX1877" s="162">
        <f t="shared" si="1488"/>
        <v>0</v>
      </c>
      <c r="AY1877" s="162">
        <f t="shared" si="1489"/>
        <v>0</v>
      </c>
      <c r="AZ1877" s="162">
        <f t="shared" si="1490"/>
        <v>0</v>
      </c>
      <c r="BA1877" s="162">
        <f t="shared" si="1491"/>
        <v>0</v>
      </c>
      <c r="BB1877" s="162" t="str">
        <f t="shared" si="1492"/>
        <v/>
      </c>
      <c r="BC1877" s="162" t="str">
        <f t="shared" si="1493"/>
        <v/>
      </c>
      <c r="BD1877" s="162" t="str">
        <f t="shared" si="1494"/>
        <v/>
      </c>
      <c r="BE1877" s="162" t="str">
        <f t="shared" si="1495"/>
        <v/>
      </c>
      <c r="BG1877" s="169">
        <f t="shared" si="1522"/>
        <v>46.221880699139085</v>
      </c>
      <c r="BH1877" s="169">
        <f t="shared" ca="1" si="1523"/>
        <v>2.0801005564839583</v>
      </c>
    </row>
    <row r="1878" spans="11:60" x14ac:dyDescent="0.25">
      <c r="K1878" s="199">
        <f t="shared" si="1496"/>
        <v>46.27326689224541</v>
      </c>
      <c r="L1878" s="201">
        <f t="shared" si="1497"/>
        <v>0.38808659690342223</v>
      </c>
      <c r="M1878" s="201">
        <f t="shared" si="1498"/>
        <v>0.39135048951723289</v>
      </c>
      <c r="N1878" s="201">
        <f t="shared" si="1499"/>
        <v>0.41135178289596164</v>
      </c>
      <c r="O1878" s="201">
        <f t="shared" si="1500"/>
        <v>0.38844517201616136</v>
      </c>
      <c r="P1878" s="201" t="str">
        <f t="shared" si="1501"/>
        <v/>
      </c>
      <c r="Q1878" s="201" t="str">
        <f t="shared" si="1502"/>
        <v/>
      </c>
      <c r="R1878" s="201" t="str">
        <f t="shared" si="1503"/>
        <v/>
      </c>
      <c r="S1878" s="201" t="str">
        <f t="shared" si="1504"/>
        <v/>
      </c>
      <c r="T1878" s="199">
        <f t="shared" si="1505"/>
        <v>0</v>
      </c>
      <c r="U1878" s="199">
        <f t="shared" si="1506"/>
        <v>0</v>
      </c>
      <c r="V1878" s="199">
        <f t="shared" si="1507"/>
        <v>0</v>
      </c>
      <c r="W1878" s="199">
        <f t="shared" si="1508"/>
        <v>0</v>
      </c>
      <c r="X1878" s="199" t="str">
        <f t="shared" si="1509"/>
        <v/>
      </c>
      <c r="Y1878" s="199" t="str">
        <f t="shared" si="1510"/>
        <v/>
      </c>
      <c r="Z1878" s="199" t="str">
        <f t="shared" si="1511"/>
        <v/>
      </c>
      <c r="AA1878" s="199" t="str">
        <f t="shared" si="1512"/>
        <v/>
      </c>
      <c r="AB1878" s="201">
        <f t="shared" ca="1" si="1513"/>
        <v>2.091002608623985</v>
      </c>
      <c r="AD1878" s="162">
        <f t="shared" si="1514"/>
        <v>0</v>
      </c>
      <c r="AE1878" s="162">
        <f t="shared" si="1515"/>
        <v>0</v>
      </c>
      <c r="AF1878" s="162">
        <f t="shared" si="1516"/>
        <v>0</v>
      </c>
      <c r="AG1878" s="162">
        <f t="shared" si="1517"/>
        <v>0</v>
      </c>
      <c r="AH1878" s="162" t="str">
        <f t="shared" si="1518"/>
        <v/>
      </c>
      <c r="AI1878" s="162" t="str">
        <f t="shared" si="1519"/>
        <v/>
      </c>
      <c r="AJ1878" s="162" t="str">
        <f t="shared" si="1520"/>
        <v/>
      </c>
      <c r="AK1878" s="162" t="str">
        <f t="shared" si="1521"/>
        <v/>
      </c>
      <c r="AM1878" s="199">
        <f t="shared" si="1524"/>
        <v>20.19022987412222</v>
      </c>
      <c r="AN1878" s="197">
        <f t="shared" si="1526"/>
        <v>0</v>
      </c>
      <c r="AO1878" s="197">
        <f t="shared" si="1527"/>
        <v>0</v>
      </c>
      <c r="AP1878" s="197">
        <f t="shared" si="1528"/>
        <v>0</v>
      </c>
      <c r="AQ1878" s="197">
        <f t="shared" si="1529"/>
        <v>0</v>
      </c>
      <c r="AR1878" s="197" t="str">
        <f t="shared" si="1530"/>
        <v/>
      </c>
      <c r="AS1878" s="197" t="str">
        <f t="shared" si="1531"/>
        <v/>
      </c>
      <c r="AT1878" s="197" t="str">
        <f t="shared" si="1532"/>
        <v/>
      </c>
      <c r="AU1878" s="197" t="str">
        <f t="shared" si="1533"/>
        <v/>
      </c>
      <c r="AV1878" s="199">
        <f t="shared" ca="1" si="1525"/>
        <v>2.1665968542147822</v>
      </c>
      <c r="AX1878" s="162">
        <f t="shared" si="1488"/>
        <v>0</v>
      </c>
      <c r="AY1878" s="162">
        <f t="shared" si="1489"/>
        <v>0</v>
      </c>
      <c r="AZ1878" s="162">
        <f t="shared" si="1490"/>
        <v>0</v>
      </c>
      <c r="BA1878" s="162">
        <f t="shared" si="1491"/>
        <v>0</v>
      </c>
      <c r="BB1878" s="162" t="str">
        <f t="shared" si="1492"/>
        <v/>
      </c>
      <c r="BC1878" s="162" t="str">
        <f t="shared" si="1493"/>
        <v/>
      </c>
      <c r="BD1878" s="162" t="str">
        <f t="shared" si="1494"/>
        <v/>
      </c>
      <c r="BE1878" s="162" t="str">
        <f t="shared" si="1495"/>
        <v/>
      </c>
      <c r="BG1878" s="169">
        <f t="shared" si="1522"/>
        <v>46.247573795692247</v>
      </c>
      <c r="BH1878" s="169">
        <f t="shared" ca="1" si="1523"/>
        <v>2.0847133295297593</v>
      </c>
    </row>
    <row r="1879" spans="11:60" x14ac:dyDescent="0.25">
      <c r="K1879" s="199">
        <f t="shared" si="1496"/>
        <v>46.298959988798572</v>
      </c>
      <c r="L1879" s="201">
        <f t="shared" si="1497"/>
        <v>0.38830208085506207</v>
      </c>
      <c r="M1879" s="201">
        <f t="shared" si="1498"/>
        <v>0.3915677857357322</v>
      </c>
      <c r="N1879" s="201">
        <f t="shared" si="1499"/>
        <v>0.41158018477430475</v>
      </c>
      <c r="O1879" s="201">
        <f t="shared" si="1500"/>
        <v>0.38866085506558729</v>
      </c>
      <c r="P1879" s="201" t="str">
        <f t="shared" si="1501"/>
        <v/>
      </c>
      <c r="Q1879" s="201" t="str">
        <f t="shared" si="1502"/>
        <v/>
      </c>
      <c r="R1879" s="201" t="str">
        <f t="shared" si="1503"/>
        <v/>
      </c>
      <c r="S1879" s="201" t="str">
        <f t="shared" si="1504"/>
        <v/>
      </c>
      <c r="T1879" s="199">
        <f t="shared" si="1505"/>
        <v>0</v>
      </c>
      <c r="U1879" s="199">
        <f t="shared" si="1506"/>
        <v>0</v>
      </c>
      <c r="V1879" s="199">
        <f t="shared" si="1507"/>
        <v>0</v>
      </c>
      <c r="W1879" s="199">
        <f t="shared" si="1508"/>
        <v>0</v>
      </c>
      <c r="X1879" s="199" t="str">
        <f t="shared" si="1509"/>
        <v/>
      </c>
      <c r="Y1879" s="199" t="str">
        <f t="shared" si="1510"/>
        <v/>
      </c>
      <c r="Z1879" s="199" t="str">
        <f t="shared" si="1511"/>
        <v/>
      </c>
      <c r="AA1879" s="199" t="str">
        <f t="shared" si="1512"/>
        <v/>
      </c>
      <c r="AB1879" s="201">
        <f t="shared" ca="1" si="1513"/>
        <v>2.0822375120940553</v>
      </c>
      <c r="AD1879" s="162">
        <f t="shared" si="1514"/>
        <v>0</v>
      </c>
      <c r="AE1879" s="162">
        <f t="shared" si="1515"/>
        <v>0</v>
      </c>
      <c r="AF1879" s="162">
        <f t="shared" si="1516"/>
        <v>0</v>
      </c>
      <c r="AG1879" s="162">
        <f t="shared" si="1517"/>
        <v>0</v>
      </c>
      <c r="AH1879" s="162" t="str">
        <f t="shared" si="1518"/>
        <v/>
      </c>
      <c r="AI1879" s="162" t="str">
        <f t="shared" si="1519"/>
        <v/>
      </c>
      <c r="AJ1879" s="162" t="str">
        <f t="shared" si="1520"/>
        <v/>
      </c>
      <c r="AK1879" s="162" t="str">
        <f t="shared" si="1521"/>
        <v/>
      </c>
      <c r="AM1879" s="199">
        <f t="shared" si="1524"/>
        <v>20.201446668496732</v>
      </c>
      <c r="AN1879" s="197">
        <f t="shared" si="1526"/>
        <v>0</v>
      </c>
      <c r="AO1879" s="197">
        <f t="shared" si="1527"/>
        <v>0</v>
      </c>
      <c r="AP1879" s="197">
        <f t="shared" si="1528"/>
        <v>0</v>
      </c>
      <c r="AQ1879" s="197">
        <f t="shared" si="1529"/>
        <v>0</v>
      </c>
      <c r="AR1879" s="197" t="str">
        <f t="shared" si="1530"/>
        <v/>
      </c>
      <c r="AS1879" s="197" t="str">
        <f t="shared" si="1531"/>
        <v/>
      </c>
      <c r="AT1879" s="197" t="str">
        <f t="shared" si="1532"/>
        <v/>
      </c>
      <c r="AU1879" s="197" t="str">
        <f t="shared" si="1533"/>
        <v/>
      </c>
      <c r="AV1879" s="199">
        <f t="shared" ca="1" si="1525"/>
        <v>2.0913808456799403</v>
      </c>
      <c r="AX1879" s="162">
        <f t="shared" si="1488"/>
        <v>0</v>
      </c>
      <c r="AY1879" s="162">
        <f t="shared" si="1489"/>
        <v>0</v>
      </c>
      <c r="AZ1879" s="162">
        <f t="shared" si="1490"/>
        <v>0</v>
      </c>
      <c r="BA1879" s="162">
        <f t="shared" si="1491"/>
        <v>0</v>
      </c>
      <c r="BB1879" s="162" t="str">
        <f t="shared" si="1492"/>
        <v/>
      </c>
      <c r="BC1879" s="162" t="str">
        <f t="shared" si="1493"/>
        <v/>
      </c>
      <c r="BD1879" s="162" t="str">
        <f t="shared" si="1494"/>
        <v/>
      </c>
      <c r="BE1879" s="162" t="str">
        <f t="shared" si="1495"/>
        <v/>
      </c>
      <c r="BG1879" s="169">
        <f t="shared" si="1522"/>
        <v>46.27326689224541</v>
      </c>
      <c r="BH1879" s="169">
        <f t="shared" ca="1" si="1523"/>
        <v>2.091002608623985</v>
      </c>
    </row>
    <row r="1880" spans="11:60" x14ac:dyDescent="0.25">
      <c r="K1880" s="199">
        <f t="shared" si="1496"/>
        <v>46.324653085351734</v>
      </c>
      <c r="L1880" s="201">
        <f t="shared" si="1497"/>
        <v>0.38851756480670196</v>
      </c>
      <c r="M1880" s="201">
        <f t="shared" si="1498"/>
        <v>0.39178508195423151</v>
      </c>
      <c r="N1880" s="201">
        <f t="shared" si="1499"/>
        <v>0.41180858665264786</v>
      </c>
      <c r="O1880" s="201">
        <f t="shared" si="1500"/>
        <v>0.38887653811501327</v>
      </c>
      <c r="P1880" s="201" t="str">
        <f t="shared" si="1501"/>
        <v/>
      </c>
      <c r="Q1880" s="201" t="str">
        <f t="shared" si="1502"/>
        <v/>
      </c>
      <c r="R1880" s="201" t="str">
        <f t="shared" si="1503"/>
        <v/>
      </c>
      <c r="S1880" s="201" t="str">
        <f t="shared" si="1504"/>
        <v/>
      </c>
      <c r="T1880" s="199">
        <f t="shared" si="1505"/>
        <v>0</v>
      </c>
      <c r="U1880" s="199">
        <f t="shared" si="1506"/>
        <v>0</v>
      </c>
      <c r="V1880" s="199">
        <f t="shared" si="1507"/>
        <v>0</v>
      </c>
      <c r="W1880" s="199">
        <f t="shared" si="1508"/>
        <v>0</v>
      </c>
      <c r="X1880" s="199" t="str">
        <f t="shared" si="1509"/>
        <v/>
      </c>
      <c r="Y1880" s="199" t="str">
        <f t="shared" si="1510"/>
        <v/>
      </c>
      <c r="Z1880" s="199" t="str">
        <f t="shared" si="1511"/>
        <v/>
      </c>
      <c r="AA1880" s="199" t="str">
        <f t="shared" si="1512"/>
        <v/>
      </c>
      <c r="AB1880" s="201">
        <f t="shared" ca="1" si="1513"/>
        <v>2.1298944083080427</v>
      </c>
      <c r="AD1880" s="162">
        <f t="shared" si="1514"/>
        <v>0</v>
      </c>
      <c r="AE1880" s="162">
        <f t="shared" si="1515"/>
        <v>0</v>
      </c>
      <c r="AF1880" s="162">
        <f t="shared" si="1516"/>
        <v>0</v>
      </c>
      <c r="AG1880" s="162">
        <f t="shared" si="1517"/>
        <v>0</v>
      </c>
      <c r="AH1880" s="162" t="str">
        <f t="shared" si="1518"/>
        <v/>
      </c>
      <c r="AI1880" s="162" t="str">
        <f t="shared" si="1519"/>
        <v/>
      </c>
      <c r="AJ1880" s="162" t="str">
        <f t="shared" si="1520"/>
        <v/>
      </c>
      <c r="AK1880" s="162" t="str">
        <f t="shared" si="1521"/>
        <v/>
      </c>
      <c r="AM1880" s="199">
        <f t="shared" si="1524"/>
        <v>20.212663462871244</v>
      </c>
      <c r="AN1880" s="197">
        <f t="shared" si="1526"/>
        <v>0</v>
      </c>
      <c r="AO1880" s="197">
        <f t="shared" si="1527"/>
        <v>0</v>
      </c>
      <c r="AP1880" s="197">
        <f t="shared" si="1528"/>
        <v>0</v>
      </c>
      <c r="AQ1880" s="197">
        <f t="shared" si="1529"/>
        <v>0</v>
      </c>
      <c r="AR1880" s="197" t="str">
        <f t="shared" si="1530"/>
        <v/>
      </c>
      <c r="AS1880" s="197" t="str">
        <f t="shared" si="1531"/>
        <v/>
      </c>
      <c r="AT1880" s="197" t="str">
        <f t="shared" si="1532"/>
        <v/>
      </c>
      <c r="AU1880" s="197" t="str">
        <f t="shared" si="1533"/>
        <v/>
      </c>
      <c r="AV1880" s="199">
        <f t="shared" ca="1" si="1525"/>
        <v>2.0944432432421958</v>
      </c>
      <c r="AX1880" s="162">
        <f t="shared" si="1488"/>
        <v>0</v>
      </c>
      <c r="AY1880" s="162">
        <f t="shared" si="1489"/>
        <v>0</v>
      </c>
      <c r="AZ1880" s="162">
        <f t="shared" si="1490"/>
        <v>0</v>
      </c>
      <c r="BA1880" s="162">
        <f t="shared" si="1491"/>
        <v>0</v>
      </c>
      <c r="BB1880" s="162" t="str">
        <f t="shared" si="1492"/>
        <v/>
      </c>
      <c r="BC1880" s="162" t="str">
        <f t="shared" si="1493"/>
        <v/>
      </c>
      <c r="BD1880" s="162" t="str">
        <f t="shared" si="1494"/>
        <v/>
      </c>
      <c r="BE1880" s="162" t="str">
        <f t="shared" si="1495"/>
        <v/>
      </c>
      <c r="BG1880" s="169">
        <f t="shared" si="1522"/>
        <v>46.298959988798572</v>
      </c>
      <c r="BH1880" s="169">
        <f t="shared" ca="1" si="1523"/>
        <v>2.0822375120940553</v>
      </c>
    </row>
    <row r="1881" spans="11:60" x14ac:dyDescent="0.25">
      <c r="K1881" s="199">
        <f t="shared" si="1496"/>
        <v>46.350346181904897</v>
      </c>
      <c r="L1881" s="201">
        <f t="shared" si="1497"/>
        <v>0.38873304875834186</v>
      </c>
      <c r="M1881" s="201">
        <f t="shared" si="1498"/>
        <v>0.39200237817273081</v>
      </c>
      <c r="N1881" s="201">
        <f t="shared" si="1499"/>
        <v>0.41203698853099097</v>
      </c>
      <c r="O1881" s="201">
        <f t="shared" si="1500"/>
        <v>0.3890922211644392</v>
      </c>
      <c r="P1881" s="201" t="str">
        <f t="shared" si="1501"/>
        <v/>
      </c>
      <c r="Q1881" s="201" t="str">
        <f t="shared" si="1502"/>
        <v/>
      </c>
      <c r="R1881" s="201" t="str">
        <f t="shared" si="1503"/>
        <v/>
      </c>
      <c r="S1881" s="201" t="str">
        <f t="shared" si="1504"/>
        <v/>
      </c>
      <c r="T1881" s="199">
        <f t="shared" si="1505"/>
        <v>0</v>
      </c>
      <c r="U1881" s="199">
        <f t="shared" si="1506"/>
        <v>0</v>
      </c>
      <c r="V1881" s="199">
        <f t="shared" si="1507"/>
        <v>0</v>
      </c>
      <c r="W1881" s="199">
        <f t="shared" si="1508"/>
        <v>0</v>
      </c>
      <c r="X1881" s="199" t="str">
        <f t="shared" si="1509"/>
        <v/>
      </c>
      <c r="Y1881" s="199" t="str">
        <f t="shared" si="1510"/>
        <v/>
      </c>
      <c r="Z1881" s="199" t="str">
        <f t="shared" si="1511"/>
        <v/>
      </c>
      <c r="AA1881" s="199" t="str">
        <f t="shared" si="1512"/>
        <v/>
      </c>
      <c r="AB1881" s="201">
        <f t="shared" ca="1" si="1513"/>
        <v>2.0351896428114653</v>
      </c>
      <c r="AD1881" s="162">
        <f t="shared" si="1514"/>
        <v>0</v>
      </c>
      <c r="AE1881" s="162">
        <f t="shared" si="1515"/>
        <v>0</v>
      </c>
      <c r="AF1881" s="162">
        <f t="shared" si="1516"/>
        <v>0</v>
      </c>
      <c r="AG1881" s="162">
        <f t="shared" si="1517"/>
        <v>0</v>
      </c>
      <c r="AH1881" s="162" t="str">
        <f t="shared" si="1518"/>
        <v/>
      </c>
      <c r="AI1881" s="162" t="str">
        <f t="shared" si="1519"/>
        <v/>
      </c>
      <c r="AJ1881" s="162" t="str">
        <f t="shared" si="1520"/>
        <v/>
      </c>
      <c r="AK1881" s="162" t="str">
        <f t="shared" si="1521"/>
        <v/>
      </c>
      <c r="AM1881" s="199">
        <f t="shared" si="1524"/>
        <v>20.223880257245757</v>
      </c>
      <c r="AN1881" s="197">
        <f t="shared" si="1526"/>
        <v>0</v>
      </c>
      <c r="AO1881" s="197">
        <f t="shared" si="1527"/>
        <v>0</v>
      </c>
      <c r="AP1881" s="197">
        <f t="shared" si="1528"/>
        <v>0</v>
      </c>
      <c r="AQ1881" s="197">
        <f t="shared" si="1529"/>
        <v>0</v>
      </c>
      <c r="AR1881" s="197" t="str">
        <f t="shared" si="1530"/>
        <v/>
      </c>
      <c r="AS1881" s="197" t="str">
        <f t="shared" si="1531"/>
        <v/>
      </c>
      <c r="AT1881" s="197" t="str">
        <f t="shared" si="1532"/>
        <v/>
      </c>
      <c r="AU1881" s="197" t="str">
        <f t="shared" si="1533"/>
        <v/>
      </c>
      <c r="AV1881" s="199">
        <f t="shared" ca="1" si="1525"/>
        <v>2.1866048747791842</v>
      </c>
      <c r="AX1881" s="162">
        <f t="shared" si="1488"/>
        <v>0</v>
      </c>
      <c r="AY1881" s="162">
        <f t="shared" si="1489"/>
        <v>0</v>
      </c>
      <c r="AZ1881" s="162">
        <f t="shared" si="1490"/>
        <v>0</v>
      </c>
      <c r="BA1881" s="162">
        <f t="shared" si="1491"/>
        <v>0</v>
      </c>
      <c r="BB1881" s="162" t="str">
        <f t="shared" si="1492"/>
        <v/>
      </c>
      <c r="BC1881" s="162" t="str">
        <f t="shared" si="1493"/>
        <v/>
      </c>
      <c r="BD1881" s="162" t="str">
        <f t="shared" si="1494"/>
        <v/>
      </c>
      <c r="BE1881" s="162" t="str">
        <f t="shared" si="1495"/>
        <v/>
      </c>
      <c r="BG1881" s="169">
        <f t="shared" si="1522"/>
        <v>46.324653085351734</v>
      </c>
      <c r="BH1881" s="169">
        <f t="shared" ca="1" si="1523"/>
        <v>2.1298944083080427</v>
      </c>
    </row>
    <row r="1882" spans="11:60" x14ac:dyDescent="0.25">
      <c r="K1882" s="199">
        <f t="shared" si="1496"/>
        <v>46.376039278458059</v>
      </c>
      <c r="L1882" s="201">
        <f t="shared" si="1497"/>
        <v>0.38894853270998175</v>
      </c>
      <c r="M1882" s="201">
        <f t="shared" si="1498"/>
        <v>0.39221967439123012</v>
      </c>
      <c r="N1882" s="201">
        <f t="shared" si="1499"/>
        <v>0.41226539040933413</v>
      </c>
      <c r="O1882" s="201">
        <f t="shared" si="1500"/>
        <v>0.38930790421386524</v>
      </c>
      <c r="P1882" s="201" t="str">
        <f t="shared" si="1501"/>
        <v/>
      </c>
      <c r="Q1882" s="201" t="str">
        <f t="shared" si="1502"/>
        <v/>
      </c>
      <c r="R1882" s="201" t="str">
        <f t="shared" si="1503"/>
        <v/>
      </c>
      <c r="S1882" s="201" t="str">
        <f t="shared" si="1504"/>
        <v/>
      </c>
      <c r="T1882" s="199">
        <f t="shared" si="1505"/>
        <v>0</v>
      </c>
      <c r="U1882" s="199">
        <f t="shared" si="1506"/>
        <v>0</v>
      </c>
      <c r="V1882" s="199">
        <f t="shared" si="1507"/>
        <v>0</v>
      </c>
      <c r="W1882" s="199">
        <f t="shared" si="1508"/>
        <v>0</v>
      </c>
      <c r="X1882" s="199" t="str">
        <f t="shared" si="1509"/>
        <v/>
      </c>
      <c r="Y1882" s="199" t="str">
        <f t="shared" si="1510"/>
        <v/>
      </c>
      <c r="Z1882" s="199" t="str">
        <f t="shared" si="1511"/>
        <v/>
      </c>
      <c r="AA1882" s="199" t="str">
        <f t="shared" si="1512"/>
        <v/>
      </c>
      <c r="AB1882" s="201">
        <f t="shared" ca="1" si="1513"/>
        <v>2.1606802362852364</v>
      </c>
      <c r="AD1882" s="162">
        <f t="shared" si="1514"/>
        <v>0</v>
      </c>
      <c r="AE1882" s="162">
        <f t="shared" si="1515"/>
        <v>0</v>
      </c>
      <c r="AF1882" s="162">
        <f t="shared" si="1516"/>
        <v>0</v>
      </c>
      <c r="AG1882" s="162">
        <f t="shared" si="1517"/>
        <v>0</v>
      </c>
      <c r="AH1882" s="162" t="str">
        <f t="shared" si="1518"/>
        <v/>
      </c>
      <c r="AI1882" s="162" t="str">
        <f t="shared" si="1519"/>
        <v/>
      </c>
      <c r="AJ1882" s="162" t="str">
        <f t="shared" si="1520"/>
        <v/>
      </c>
      <c r="AK1882" s="162" t="str">
        <f t="shared" si="1521"/>
        <v/>
      </c>
      <c r="AM1882" s="199">
        <f t="shared" si="1524"/>
        <v>20.235097051620269</v>
      </c>
      <c r="AN1882" s="197">
        <f t="shared" si="1526"/>
        <v>0</v>
      </c>
      <c r="AO1882" s="197">
        <f t="shared" si="1527"/>
        <v>0</v>
      </c>
      <c r="AP1882" s="197">
        <f t="shared" si="1528"/>
        <v>0</v>
      </c>
      <c r="AQ1882" s="197">
        <f t="shared" si="1529"/>
        <v>0</v>
      </c>
      <c r="AR1882" s="197" t="str">
        <f t="shared" si="1530"/>
        <v/>
      </c>
      <c r="AS1882" s="197" t="str">
        <f t="shared" si="1531"/>
        <v/>
      </c>
      <c r="AT1882" s="197" t="str">
        <f t="shared" si="1532"/>
        <v/>
      </c>
      <c r="AU1882" s="197" t="str">
        <f t="shared" si="1533"/>
        <v/>
      </c>
      <c r="AV1882" s="199">
        <f t="shared" ca="1" si="1525"/>
        <v>2.0683049973966012</v>
      </c>
      <c r="AX1882" s="162">
        <f t="shared" si="1488"/>
        <v>0</v>
      </c>
      <c r="AY1882" s="162">
        <f t="shared" si="1489"/>
        <v>0</v>
      </c>
      <c r="AZ1882" s="162">
        <f t="shared" si="1490"/>
        <v>0</v>
      </c>
      <c r="BA1882" s="162">
        <f t="shared" si="1491"/>
        <v>0</v>
      </c>
      <c r="BB1882" s="162" t="str">
        <f t="shared" si="1492"/>
        <v/>
      </c>
      <c r="BC1882" s="162" t="str">
        <f t="shared" si="1493"/>
        <v/>
      </c>
      <c r="BD1882" s="162" t="str">
        <f t="shared" si="1494"/>
        <v/>
      </c>
      <c r="BE1882" s="162" t="str">
        <f t="shared" si="1495"/>
        <v/>
      </c>
      <c r="BG1882" s="169">
        <f t="shared" si="1522"/>
        <v>46.350346181904897</v>
      </c>
      <c r="BH1882" s="169">
        <f t="shared" ca="1" si="1523"/>
        <v>2.0351896428114653</v>
      </c>
    </row>
    <row r="1883" spans="11:60" x14ac:dyDescent="0.25">
      <c r="K1883" s="199">
        <f t="shared" si="1496"/>
        <v>46.401732375011221</v>
      </c>
      <c r="L1883" s="201">
        <f t="shared" si="1497"/>
        <v>0.38916401666162159</v>
      </c>
      <c r="M1883" s="201">
        <f t="shared" si="1498"/>
        <v>0.39243697060972937</v>
      </c>
      <c r="N1883" s="201">
        <f t="shared" si="1499"/>
        <v>0.41249379228767724</v>
      </c>
      <c r="O1883" s="201">
        <f t="shared" si="1500"/>
        <v>0.38952358726329117</v>
      </c>
      <c r="P1883" s="201" t="str">
        <f t="shared" si="1501"/>
        <v/>
      </c>
      <c r="Q1883" s="201" t="str">
        <f t="shared" si="1502"/>
        <v/>
      </c>
      <c r="R1883" s="201" t="str">
        <f t="shared" si="1503"/>
        <v/>
      </c>
      <c r="S1883" s="201" t="str">
        <f t="shared" si="1504"/>
        <v/>
      </c>
      <c r="T1883" s="199">
        <f t="shared" si="1505"/>
        <v>0</v>
      </c>
      <c r="U1883" s="199">
        <f t="shared" si="1506"/>
        <v>0</v>
      </c>
      <c r="V1883" s="199">
        <f t="shared" si="1507"/>
        <v>0</v>
      </c>
      <c r="W1883" s="199">
        <f t="shared" si="1508"/>
        <v>0</v>
      </c>
      <c r="X1883" s="199" t="str">
        <f t="shared" si="1509"/>
        <v/>
      </c>
      <c r="Y1883" s="199" t="str">
        <f t="shared" si="1510"/>
        <v/>
      </c>
      <c r="Z1883" s="199" t="str">
        <f t="shared" si="1511"/>
        <v/>
      </c>
      <c r="AA1883" s="199" t="str">
        <f t="shared" si="1512"/>
        <v/>
      </c>
      <c r="AB1883" s="201">
        <f t="shared" ca="1" si="1513"/>
        <v>2.0692865881757045</v>
      </c>
      <c r="AD1883" s="162">
        <f t="shared" si="1514"/>
        <v>0</v>
      </c>
      <c r="AE1883" s="162">
        <f t="shared" si="1515"/>
        <v>0</v>
      </c>
      <c r="AF1883" s="162">
        <f t="shared" si="1516"/>
        <v>0</v>
      </c>
      <c r="AG1883" s="162">
        <f t="shared" si="1517"/>
        <v>0</v>
      </c>
      <c r="AH1883" s="162" t="str">
        <f t="shared" si="1518"/>
        <v/>
      </c>
      <c r="AI1883" s="162" t="str">
        <f t="shared" si="1519"/>
        <v/>
      </c>
      <c r="AJ1883" s="162" t="str">
        <f t="shared" si="1520"/>
        <v/>
      </c>
      <c r="AK1883" s="162" t="str">
        <f t="shared" si="1521"/>
        <v/>
      </c>
      <c r="AM1883" s="199">
        <f t="shared" si="1524"/>
        <v>20.246313845994781</v>
      </c>
      <c r="AN1883" s="197">
        <f t="shared" si="1526"/>
        <v>0</v>
      </c>
      <c r="AO1883" s="197">
        <f t="shared" si="1527"/>
        <v>0</v>
      </c>
      <c r="AP1883" s="197">
        <f t="shared" si="1528"/>
        <v>0</v>
      </c>
      <c r="AQ1883" s="197">
        <f t="shared" si="1529"/>
        <v>0</v>
      </c>
      <c r="AR1883" s="197" t="str">
        <f t="shared" si="1530"/>
        <v/>
      </c>
      <c r="AS1883" s="197" t="str">
        <f t="shared" si="1531"/>
        <v/>
      </c>
      <c r="AT1883" s="197" t="str">
        <f t="shared" si="1532"/>
        <v/>
      </c>
      <c r="AU1883" s="197" t="str">
        <f t="shared" si="1533"/>
        <v/>
      </c>
      <c r="AV1883" s="199">
        <f t="shared" ca="1" si="1525"/>
        <v>2.1375821858711932</v>
      </c>
      <c r="AX1883" s="162">
        <f t="shared" si="1488"/>
        <v>0</v>
      </c>
      <c r="AY1883" s="162">
        <f t="shared" si="1489"/>
        <v>0</v>
      </c>
      <c r="AZ1883" s="162">
        <f t="shared" si="1490"/>
        <v>0</v>
      </c>
      <c r="BA1883" s="162">
        <f t="shared" si="1491"/>
        <v>0</v>
      </c>
      <c r="BB1883" s="162" t="str">
        <f t="shared" si="1492"/>
        <v/>
      </c>
      <c r="BC1883" s="162" t="str">
        <f t="shared" si="1493"/>
        <v/>
      </c>
      <c r="BD1883" s="162" t="str">
        <f t="shared" si="1494"/>
        <v/>
      </c>
      <c r="BE1883" s="162" t="str">
        <f t="shared" si="1495"/>
        <v/>
      </c>
      <c r="BG1883" s="169">
        <f t="shared" si="1522"/>
        <v>46.376039278458059</v>
      </c>
      <c r="BH1883" s="169">
        <f t="shared" ca="1" si="1523"/>
        <v>2.1606802362852364</v>
      </c>
    </row>
    <row r="1884" spans="11:60" x14ac:dyDescent="0.25">
      <c r="K1884" s="199">
        <f t="shared" si="1496"/>
        <v>46.427425471564383</v>
      </c>
      <c r="L1884" s="201">
        <f t="shared" si="1497"/>
        <v>0.38937950061326154</v>
      </c>
      <c r="M1884" s="201">
        <f t="shared" si="1498"/>
        <v>0.39265426682822868</v>
      </c>
      <c r="N1884" s="201">
        <f t="shared" si="1499"/>
        <v>0.41272219416602035</v>
      </c>
      <c r="O1884" s="201">
        <f t="shared" si="1500"/>
        <v>0.38973927031271716</v>
      </c>
      <c r="P1884" s="201" t="str">
        <f t="shared" si="1501"/>
        <v/>
      </c>
      <c r="Q1884" s="201" t="str">
        <f t="shared" si="1502"/>
        <v/>
      </c>
      <c r="R1884" s="201" t="str">
        <f t="shared" si="1503"/>
        <v/>
      </c>
      <c r="S1884" s="201" t="str">
        <f t="shared" si="1504"/>
        <v/>
      </c>
      <c r="T1884" s="199">
        <f t="shared" si="1505"/>
        <v>0</v>
      </c>
      <c r="U1884" s="199">
        <f t="shared" si="1506"/>
        <v>0</v>
      </c>
      <c r="V1884" s="199">
        <f t="shared" si="1507"/>
        <v>0</v>
      </c>
      <c r="W1884" s="199">
        <f t="shared" si="1508"/>
        <v>0</v>
      </c>
      <c r="X1884" s="199" t="str">
        <f t="shared" si="1509"/>
        <v/>
      </c>
      <c r="Y1884" s="199" t="str">
        <f t="shared" si="1510"/>
        <v/>
      </c>
      <c r="Z1884" s="199" t="str">
        <f t="shared" si="1511"/>
        <v/>
      </c>
      <c r="AA1884" s="199" t="str">
        <f t="shared" si="1512"/>
        <v/>
      </c>
      <c r="AB1884" s="201">
        <f t="shared" ca="1" si="1513"/>
        <v>2.0320746415858091</v>
      </c>
      <c r="AD1884" s="162">
        <f t="shared" si="1514"/>
        <v>0</v>
      </c>
      <c r="AE1884" s="162">
        <f t="shared" si="1515"/>
        <v>0</v>
      </c>
      <c r="AF1884" s="162">
        <f t="shared" si="1516"/>
        <v>0</v>
      </c>
      <c r="AG1884" s="162">
        <f t="shared" si="1517"/>
        <v>0</v>
      </c>
      <c r="AH1884" s="162" t="str">
        <f t="shared" si="1518"/>
        <v/>
      </c>
      <c r="AI1884" s="162" t="str">
        <f t="shared" si="1519"/>
        <v/>
      </c>
      <c r="AJ1884" s="162" t="str">
        <f t="shared" si="1520"/>
        <v/>
      </c>
      <c r="AK1884" s="162" t="str">
        <f t="shared" si="1521"/>
        <v/>
      </c>
      <c r="AM1884" s="199">
        <f t="shared" si="1524"/>
        <v>20.257530640369293</v>
      </c>
      <c r="AN1884" s="197">
        <f t="shared" si="1526"/>
        <v>0</v>
      </c>
      <c r="AO1884" s="197">
        <f t="shared" si="1527"/>
        <v>0</v>
      </c>
      <c r="AP1884" s="197">
        <f t="shared" si="1528"/>
        <v>0</v>
      </c>
      <c r="AQ1884" s="197">
        <f t="shared" si="1529"/>
        <v>0</v>
      </c>
      <c r="AR1884" s="197" t="str">
        <f t="shared" si="1530"/>
        <v/>
      </c>
      <c r="AS1884" s="197" t="str">
        <f t="shared" si="1531"/>
        <v/>
      </c>
      <c r="AT1884" s="197" t="str">
        <f t="shared" si="1532"/>
        <v/>
      </c>
      <c r="AU1884" s="197" t="str">
        <f t="shared" si="1533"/>
        <v/>
      </c>
      <c r="AV1884" s="199">
        <f t="shared" ca="1" si="1525"/>
        <v>2.1740979063492363</v>
      </c>
      <c r="AX1884" s="162">
        <f t="shared" si="1488"/>
        <v>0</v>
      </c>
      <c r="AY1884" s="162">
        <f t="shared" si="1489"/>
        <v>0</v>
      </c>
      <c r="AZ1884" s="162">
        <f t="shared" si="1490"/>
        <v>0</v>
      </c>
      <c r="BA1884" s="162">
        <f t="shared" si="1491"/>
        <v>0</v>
      </c>
      <c r="BB1884" s="162" t="str">
        <f t="shared" si="1492"/>
        <v/>
      </c>
      <c r="BC1884" s="162" t="str">
        <f t="shared" si="1493"/>
        <v/>
      </c>
      <c r="BD1884" s="162" t="str">
        <f t="shared" si="1494"/>
        <v/>
      </c>
      <c r="BE1884" s="162" t="str">
        <f t="shared" si="1495"/>
        <v/>
      </c>
      <c r="BG1884" s="169">
        <f t="shared" si="1522"/>
        <v>46.401732375011221</v>
      </c>
      <c r="BH1884" s="169">
        <f t="shared" ca="1" si="1523"/>
        <v>2.0692865881757045</v>
      </c>
    </row>
    <row r="1885" spans="11:60" x14ac:dyDescent="0.25">
      <c r="K1885" s="199">
        <f t="shared" si="1496"/>
        <v>46.453118568117546</v>
      </c>
      <c r="L1885" s="201">
        <f t="shared" si="1497"/>
        <v>0.38959498456490138</v>
      </c>
      <c r="M1885" s="201">
        <f t="shared" si="1498"/>
        <v>0.39287156304672799</v>
      </c>
      <c r="N1885" s="201">
        <f t="shared" si="1499"/>
        <v>0.41295059604436346</v>
      </c>
      <c r="O1885" s="201">
        <f t="shared" si="1500"/>
        <v>0.38995495336214309</v>
      </c>
      <c r="P1885" s="201" t="str">
        <f t="shared" si="1501"/>
        <v/>
      </c>
      <c r="Q1885" s="201" t="str">
        <f t="shared" si="1502"/>
        <v/>
      </c>
      <c r="R1885" s="201" t="str">
        <f t="shared" si="1503"/>
        <v/>
      </c>
      <c r="S1885" s="201" t="str">
        <f t="shared" si="1504"/>
        <v/>
      </c>
      <c r="T1885" s="199">
        <f t="shared" si="1505"/>
        <v>0</v>
      </c>
      <c r="U1885" s="199">
        <f t="shared" si="1506"/>
        <v>0</v>
      </c>
      <c r="V1885" s="199">
        <f t="shared" si="1507"/>
        <v>0</v>
      </c>
      <c r="W1885" s="199">
        <f t="shared" si="1508"/>
        <v>0</v>
      </c>
      <c r="X1885" s="199" t="str">
        <f t="shared" si="1509"/>
        <v/>
      </c>
      <c r="Y1885" s="199" t="str">
        <f t="shared" si="1510"/>
        <v/>
      </c>
      <c r="Z1885" s="199" t="str">
        <f t="shared" si="1511"/>
        <v/>
      </c>
      <c r="AA1885" s="199" t="str">
        <f t="shared" si="1512"/>
        <v/>
      </c>
      <c r="AB1885" s="201">
        <f t="shared" ca="1" si="1513"/>
        <v>2.0435507284687784</v>
      </c>
      <c r="AD1885" s="162">
        <f t="shared" si="1514"/>
        <v>0</v>
      </c>
      <c r="AE1885" s="162">
        <f t="shared" si="1515"/>
        <v>0</v>
      </c>
      <c r="AF1885" s="162">
        <f t="shared" si="1516"/>
        <v>0</v>
      </c>
      <c r="AG1885" s="162">
        <f t="shared" si="1517"/>
        <v>0</v>
      </c>
      <c r="AH1885" s="162" t="str">
        <f t="shared" si="1518"/>
        <v/>
      </c>
      <c r="AI1885" s="162" t="str">
        <f t="shared" si="1519"/>
        <v/>
      </c>
      <c r="AJ1885" s="162" t="str">
        <f t="shared" si="1520"/>
        <v/>
      </c>
      <c r="AK1885" s="162" t="str">
        <f t="shared" si="1521"/>
        <v/>
      </c>
      <c r="AM1885" s="199">
        <f t="shared" si="1524"/>
        <v>20.268747434743805</v>
      </c>
      <c r="AN1885" s="197">
        <f t="shared" si="1526"/>
        <v>0</v>
      </c>
      <c r="AO1885" s="197">
        <f t="shared" si="1527"/>
        <v>0</v>
      </c>
      <c r="AP1885" s="197">
        <f t="shared" si="1528"/>
        <v>0</v>
      </c>
      <c r="AQ1885" s="197">
        <f t="shared" si="1529"/>
        <v>0</v>
      </c>
      <c r="AR1885" s="197" t="str">
        <f t="shared" si="1530"/>
        <v/>
      </c>
      <c r="AS1885" s="197" t="str">
        <f t="shared" si="1531"/>
        <v/>
      </c>
      <c r="AT1885" s="197" t="str">
        <f t="shared" si="1532"/>
        <v/>
      </c>
      <c r="AU1885" s="197" t="str">
        <f t="shared" si="1533"/>
        <v/>
      </c>
      <c r="AV1885" s="199">
        <f t="shared" ca="1" si="1525"/>
        <v>2.1698955477262478</v>
      </c>
      <c r="AX1885" s="162">
        <f t="shared" si="1488"/>
        <v>0</v>
      </c>
      <c r="AY1885" s="162">
        <f t="shared" si="1489"/>
        <v>0</v>
      </c>
      <c r="AZ1885" s="162">
        <f t="shared" si="1490"/>
        <v>0</v>
      </c>
      <c r="BA1885" s="162">
        <f t="shared" si="1491"/>
        <v>0</v>
      </c>
      <c r="BB1885" s="162" t="str">
        <f t="shared" si="1492"/>
        <v/>
      </c>
      <c r="BC1885" s="162" t="str">
        <f t="shared" si="1493"/>
        <v/>
      </c>
      <c r="BD1885" s="162" t="str">
        <f t="shared" si="1494"/>
        <v/>
      </c>
      <c r="BE1885" s="162" t="str">
        <f t="shared" si="1495"/>
        <v/>
      </c>
      <c r="BG1885" s="169">
        <f t="shared" si="1522"/>
        <v>46.427425471564383</v>
      </c>
      <c r="BH1885" s="169">
        <f t="shared" ca="1" si="1523"/>
        <v>2.0320746415858091</v>
      </c>
    </row>
    <row r="1886" spans="11:60" x14ac:dyDescent="0.25">
      <c r="K1886" s="199">
        <f t="shared" si="1496"/>
        <v>46.478811664670708</v>
      </c>
      <c r="L1886" s="201">
        <f t="shared" si="1497"/>
        <v>0.38981046851654122</v>
      </c>
      <c r="M1886" s="201">
        <f t="shared" si="1498"/>
        <v>0.39308885926522724</v>
      </c>
      <c r="N1886" s="201">
        <f t="shared" si="1499"/>
        <v>0.41317899792270657</v>
      </c>
      <c r="O1886" s="201">
        <f t="shared" si="1500"/>
        <v>0.39017063641156907</v>
      </c>
      <c r="P1886" s="201" t="str">
        <f t="shared" si="1501"/>
        <v/>
      </c>
      <c r="Q1886" s="201" t="str">
        <f t="shared" si="1502"/>
        <v/>
      </c>
      <c r="R1886" s="201" t="str">
        <f t="shared" si="1503"/>
        <v/>
      </c>
      <c r="S1886" s="201" t="str">
        <f t="shared" si="1504"/>
        <v/>
      </c>
      <c r="T1886" s="199">
        <f t="shared" si="1505"/>
        <v>0</v>
      </c>
      <c r="U1886" s="199">
        <f t="shared" si="1506"/>
        <v>0</v>
      </c>
      <c r="V1886" s="199">
        <f t="shared" si="1507"/>
        <v>0</v>
      </c>
      <c r="W1886" s="199">
        <f t="shared" si="1508"/>
        <v>0</v>
      </c>
      <c r="X1886" s="199" t="str">
        <f t="shared" si="1509"/>
        <v/>
      </c>
      <c r="Y1886" s="199" t="str">
        <f t="shared" si="1510"/>
        <v/>
      </c>
      <c r="Z1886" s="199" t="str">
        <f t="shared" si="1511"/>
        <v/>
      </c>
      <c r="AA1886" s="199" t="str">
        <f t="shared" si="1512"/>
        <v/>
      </c>
      <c r="AB1886" s="201">
        <f t="shared" ca="1" si="1513"/>
        <v>2.0679269291314597</v>
      </c>
      <c r="AD1886" s="162">
        <f t="shared" si="1514"/>
        <v>0</v>
      </c>
      <c r="AE1886" s="162">
        <f t="shared" si="1515"/>
        <v>0</v>
      </c>
      <c r="AF1886" s="162">
        <f t="shared" si="1516"/>
        <v>0</v>
      </c>
      <c r="AG1886" s="162">
        <f t="shared" si="1517"/>
        <v>0</v>
      </c>
      <c r="AH1886" s="162" t="str">
        <f t="shared" si="1518"/>
        <v/>
      </c>
      <c r="AI1886" s="162" t="str">
        <f t="shared" si="1519"/>
        <v/>
      </c>
      <c r="AJ1886" s="162" t="str">
        <f t="shared" si="1520"/>
        <v/>
      </c>
      <c r="AK1886" s="162" t="str">
        <f t="shared" si="1521"/>
        <v/>
      </c>
      <c r="AM1886" s="199">
        <f t="shared" si="1524"/>
        <v>20.279964229118317</v>
      </c>
      <c r="AN1886" s="197">
        <f t="shared" si="1526"/>
        <v>0</v>
      </c>
      <c r="AO1886" s="197">
        <f t="shared" si="1527"/>
        <v>0</v>
      </c>
      <c r="AP1886" s="197">
        <f t="shared" si="1528"/>
        <v>0</v>
      </c>
      <c r="AQ1886" s="197">
        <f t="shared" si="1529"/>
        <v>0</v>
      </c>
      <c r="AR1886" s="197" t="str">
        <f t="shared" si="1530"/>
        <v/>
      </c>
      <c r="AS1886" s="197" t="str">
        <f t="shared" si="1531"/>
        <v/>
      </c>
      <c r="AT1886" s="197" t="str">
        <f t="shared" si="1532"/>
        <v/>
      </c>
      <c r="AU1886" s="197" t="str">
        <f t="shared" si="1533"/>
        <v/>
      </c>
      <c r="AV1886" s="199">
        <f t="shared" ca="1" si="1525"/>
        <v>2.0967676595265585</v>
      </c>
      <c r="AX1886" s="162">
        <f t="shared" si="1488"/>
        <v>0</v>
      </c>
      <c r="AY1886" s="162">
        <f t="shared" si="1489"/>
        <v>0</v>
      </c>
      <c r="AZ1886" s="162">
        <f t="shared" si="1490"/>
        <v>0</v>
      </c>
      <c r="BA1886" s="162">
        <f t="shared" si="1491"/>
        <v>0</v>
      </c>
      <c r="BB1886" s="162" t="str">
        <f t="shared" si="1492"/>
        <v/>
      </c>
      <c r="BC1886" s="162" t="str">
        <f t="shared" si="1493"/>
        <v/>
      </c>
      <c r="BD1886" s="162" t="str">
        <f t="shared" si="1494"/>
        <v/>
      </c>
      <c r="BE1886" s="162" t="str">
        <f t="shared" si="1495"/>
        <v/>
      </c>
      <c r="BG1886" s="169">
        <f t="shared" si="1522"/>
        <v>46.453118568117546</v>
      </c>
      <c r="BH1886" s="169">
        <f t="shared" ca="1" si="1523"/>
        <v>2.0435507284687784</v>
      </c>
    </row>
    <row r="1887" spans="11:60" x14ac:dyDescent="0.25">
      <c r="K1887" s="199">
        <f t="shared" si="1496"/>
        <v>46.50450476122387</v>
      </c>
      <c r="L1887" s="201">
        <f t="shared" si="1497"/>
        <v>0.39002595246818111</v>
      </c>
      <c r="M1887" s="201">
        <f t="shared" si="1498"/>
        <v>0.39330615548372655</v>
      </c>
      <c r="N1887" s="201">
        <f t="shared" si="1499"/>
        <v>0.41340739980104968</v>
      </c>
      <c r="O1887" s="201">
        <f t="shared" si="1500"/>
        <v>0.390386319460995</v>
      </c>
      <c r="P1887" s="201" t="str">
        <f t="shared" si="1501"/>
        <v/>
      </c>
      <c r="Q1887" s="201" t="str">
        <f t="shared" si="1502"/>
        <v/>
      </c>
      <c r="R1887" s="201" t="str">
        <f t="shared" si="1503"/>
        <v/>
      </c>
      <c r="S1887" s="201" t="str">
        <f t="shared" si="1504"/>
        <v/>
      </c>
      <c r="T1887" s="199">
        <f t="shared" si="1505"/>
        <v>0</v>
      </c>
      <c r="U1887" s="199">
        <f t="shared" si="1506"/>
        <v>0</v>
      </c>
      <c r="V1887" s="199">
        <f t="shared" si="1507"/>
        <v>0</v>
      </c>
      <c r="W1887" s="199">
        <f t="shared" si="1508"/>
        <v>0</v>
      </c>
      <c r="X1887" s="199" t="str">
        <f t="shared" si="1509"/>
        <v/>
      </c>
      <c r="Y1887" s="199" t="str">
        <f t="shared" si="1510"/>
        <v/>
      </c>
      <c r="Z1887" s="199" t="str">
        <f t="shared" si="1511"/>
        <v/>
      </c>
      <c r="AA1887" s="199" t="str">
        <f t="shared" si="1512"/>
        <v/>
      </c>
      <c r="AB1887" s="201">
        <f t="shared" ca="1" si="1513"/>
        <v>2.131239743505779</v>
      </c>
      <c r="AD1887" s="162">
        <f t="shared" si="1514"/>
        <v>0</v>
      </c>
      <c r="AE1887" s="162">
        <f t="shared" si="1515"/>
        <v>0</v>
      </c>
      <c r="AF1887" s="162">
        <f t="shared" si="1516"/>
        <v>0</v>
      </c>
      <c r="AG1887" s="162">
        <f t="shared" si="1517"/>
        <v>0</v>
      </c>
      <c r="AH1887" s="162" t="str">
        <f t="shared" si="1518"/>
        <v/>
      </c>
      <c r="AI1887" s="162" t="str">
        <f t="shared" si="1519"/>
        <v/>
      </c>
      <c r="AJ1887" s="162" t="str">
        <f t="shared" si="1520"/>
        <v/>
      </c>
      <c r="AK1887" s="162" t="str">
        <f t="shared" si="1521"/>
        <v/>
      </c>
      <c r="AM1887" s="199">
        <f t="shared" si="1524"/>
        <v>20.291181023492829</v>
      </c>
      <c r="AN1887" s="197">
        <f t="shared" si="1526"/>
        <v>0</v>
      </c>
      <c r="AO1887" s="197">
        <f t="shared" si="1527"/>
        <v>0</v>
      </c>
      <c r="AP1887" s="197">
        <f t="shared" si="1528"/>
        <v>0</v>
      </c>
      <c r="AQ1887" s="197">
        <f t="shared" si="1529"/>
        <v>0</v>
      </c>
      <c r="AR1887" s="197" t="str">
        <f t="shared" si="1530"/>
        <v/>
      </c>
      <c r="AS1887" s="197" t="str">
        <f t="shared" si="1531"/>
        <v/>
      </c>
      <c r="AT1887" s="197" t="str">
        <f t="shared" si="1532"/>
        <v/>
      </c>
      <c r="AU1887" s="197" t="str">
        <f t="shared" si="1533"/>
        <v/>
      </c>
      <c r="AV1887" s="199">
        <f t="shared" ca="1" si="1525"/>
        <v>2.2005433654904576</v>
      </c>
      <c r="AX1887" s="162">
        <f t="shared" si="1488"/>
        <v>0</v>
      </c>
      <c r="AY1887" s="162">
        <f t="shared" si="1489"/>
        <v>0</v>
      </c>
      <c r="AZ1887" s="162">
        <f t="shared" si="1490"/>
        <v>0</v>
      </c>
      <c r="BA1887" s="162">
        <f t="shared" si="1491"/>
        <v>0</v>
      </c>
      <c r="BB1887" s="162" t="str">
        <f t="shared" si="1492"/>
        <v/>
      </c>
      <c r="BC1887" s="162" t="str">
        <f t="shared" si="1493"/>
        <v/>
      </c>
      <c r="BD1887" s="162" t="str">
        <f t="shared" si="1494"/>
        <v/>
      </c>
      <c r="BE1887" s="162" t="str">
        <f t="shared" si="1495"/>
        <v/>
      </c>
      <c r="BG1887" s="169">
        <f t="shared" si="1522"/>
        <v>46.478811664670708</v>
      </c>
      <c r="BH1887" s="169">
        <f t="shared" ca="1" si="1523"/>
        <v>2.0679269291314597</v>
      </c>
    </row>
    <row r="1888" spans="11:60" x14ac:dyDescent="0.25">
      <c r="K1888" s="199">
        <f t="shared" si="1496"/>
        <v>46.530197857777033</v>
      </c>
      <c r="L1888" s="201">
        <f t="shared" si="1497"/>
        <v>0.39024143641982101</v>
      </c>
      <c r="M1888" s="201">
        <f t="shared" si="1498"/>
        <v>0.39352345170222591</v>
      </c>
      <c r="N1888" s="201">
        <f t="shared" si="1499"/>
        <v>0.41363580167939284</v>
      </c>
      <c r="O1888" s="201">
        <f t="shared" si="1500"/>
        <v>0.39060200251042099</v>
      </c>
      <c r="P1888" s="201" t="str">
        <f t="shared" si="1501"/>
        <v/>
      </c>
      <c r="Q1888" s="201" t="str">
        <f t="shared" si="1502"/>
        <v/>
      </c>
      <c r="R1888" s="201" t="str">
        <f t="shared" si="1503"/>
        <v/>
      </c>
      <c r="S1888" s="201" t="str">
        <f t="shared" si="1504"/>
        <v/>
      </c>
      <c r="T1888" s="199">
        <f t="shared" si="1505"/>
        <v>0</v>
      </c>
      <c r="U1888" s="199">
        <f t="shared" si="1506"/>
        <v>0</v>
      </c>
      <c r="V1888" s="199">
        <f t="shared" si="1507"/>
        <v>0</v>
      </c>
      <c r="W1888" s="199">
        <f t="shared" si="1508"/>
        <v>0</v>
      </c>
      <c r="X1888" s="199" t="str">
        <f t="shared" si="1509"/>
        <v/>
      </c>
      <c r="Y1888" s="199" t="str">
        <f t="shared" si="1510"/>
        <v/>
      </c>
      <c r="Z1888" s="199" t="str">
        <f t="shared" si="1511"/>
        <v/>
      </c>
      <c r="AA1888" s="199" t="str">
        <f t="shared" si="1512"/>
        <v/>
      </c>
      <c r="AB1888" s="201">
        <f t="shared" ca="1" si="1513"/>
        <v>2.0683625736449422</v>
      </c>
      <c r="AD1888" s="162">
        <f t="shared" si="1514"/>
        <v>0</v>
      </c>
      <c r="AE1888" s="162">
        <f t="shared" si="1515"/>
        <v>0</v>
      </c>
      <c r="AF1888" s="162">
        <f t="shared" si="1516"/>
        <v>0</v>
      </c>
      <c r="AG1888" s="162">
        <f t="shared" si="1517"/>
        <v>0</v>
      </c>
      <c r="AH1888" s="162" t="str">
        <f t="shared" si="1518"/>
        <v/>
      </c>
      <c r="AI1888" s="162" t="str">
        <f t="shared" si="1519"/>
        <v/>
      </c>
      <c r="AJ1888" s="162" t="str">
        <f t="shared" si="1520"/>
        <v/>
      </c>
      <c r="AK1888" s="162" t="str">
        <f t="shared" si="1521"/>
        <v/>
      </c>
      <c r="AM1888" s="199">
        <f t="shared" si="1524"/>
        <v>20.302397817867341</v>
      </c>
      <c r="AN1888" s="197">
        <f t="shared" si="1526"/>
        <v>0</v>
      </c>
      <c r="AO1888" s="197">
        <f t="shared" si="1527"/>
        <v>0</v>
      </c>
      <c r="AP1888" s="197">
        <f t="shared" si="1528"/>
        <v>0</v>
      </c>
      <c r="AQ1888" s="197">
        <f t="shared" si="1529"/>
        <v>0</v>
      </c>
      <c r="AR1888" s="197" t="str">
        <f t="shared" si="1530"/>
        <v/>
      </c>
      <c r="AS1888" s="197" t="str">
        <f t="shared" si="1531"/>
        <v/>
      </c>
      <c r="AT1888" s="197" t="str">
        <f t="shared" si="1532"/>
        <v/>
      </c>
      <c r="AU1888" s="197" t="str">
        <f t="shared" si="1533"/>
        <v/>
      </c>
      <c r="AV1888" s="199">
        <f t="shared" ca="1" si="1525"/>
        <v>2.1172971683170898</v>
      </c>
      <c r="AX1888" s="162">
        <f t="shared" si="1488"/>
        <v>0</v>
      </c>
      <c r="AY1888" s="162">
        <f t="shared" si="1489"/>
        <v>0</v>
      </c>
      <c r="AZ1888" s="162">
        <f t="shared" si="1490"/>
        <v>0</v>
      </c>
      <c r="BA1888" s="162">
        <f t="shared" si="1491"/>
        <v>0</v>
      </c>
      <c r="BB1888" s="162" t="str">
        <f t="shared" si="1492"/>
        <v/>
      </c>
      <c r="BC1888" s="162" t="str">
        <f t="shared" si="1493"/>
        <v/>
      </c>
      <c r="BD1888" s="162" t="str">
        <f t="shared" si="1494"/>
        <v/>
      </c>
      <c r="BE1888" s="162" t="str">
        <f t="shared" si="1495"/>
        <v/>
      </c>
      <c r="BG1888" s="169">
        <f t="shared" si="1522"/>
        <v>46.50450476122387</v>
      </c>
      <c r="BH1888" s="169">
        <f t="shared" ca="1" si="1523"/>
        <v>2.131239743505779</v>
      </c>
    </row>
    <row r="1889" spans="11:60" x14ac:dyDescent="0.25">
      <c r="K1889" s="199">
        <f t="shared" si="1496"/>
        <v>46.555890954330195</v>
      </c>
      <c r="L1889" s="201">
        <f t="shared" si="1497"/>
        <v>0.3904569203714609</v>
      </c>
      <c r="M1889" s="201">
        <f t="shared" si="1498"/>
        <v>0.39374074792072516</v>
      </c>
      <c r="N1889" s="201">
        <f t="shared" si="1499"/>
        <v>0.41386420355773595</v>
      </c>
      <c r="O1889" s="201">
        <f t="shared" si="1500"/>
        <v>0.39081768555984697</v>
      </c>
      <c r="P1889" s="201" t="str">
        <f t="shared" si="1501"/>
        <v/>
      </c>
      <c r="Q1889" s="201" t="str">
        <f t="shared" si="1502"/>
        <v/>
      </c>
      <c r="R1889" s="201" t="str">
        <f t="shared" si="1503"/>
        <v/>
      </c>
      <c r="S1889" s="201" t="str">
        <f t="shared" si="1504"/>
        <v/>
      </c>
      <c r="T1889" s="199">
        <f t="shared" si="1505"/>
        <v>0</v>
      </c>
      <c r="U1889" s="199">
        <f t="shared" si="1506"/>
        <v>0</v>
      </c>
      <c r="V1889" s="199">
        <f t="shared" si="1507"/>
        <v>0</v>
      </c>
      <c r="W1889" s="199">
        <f t="shared" si="1508"/>
        <v>0</v>
      </c>
      <c r="X1889" s="199" t="str">
        <f t="shared" si="1509"/>
        <v/>
      </c>
      <c r="Y1889" s="199" t="str">
        <f t="shared" si="1510"/>
        <v/>
      </c>
      <c r="Z1889" s="199" t="str">
        <f t="shared" si="1511"/>
        <v/>
      </c>
      <c r="AA1889" s="199" t="str">
        <f t="shared" si="1512"/>
        <v/>
      </c>
      <c r="AB1889" s="201">
        <f t="shared" ca="1" si="1513"/>
        <v>2.1115192610612645</v>
      </c>
      <c r="AD1889" s="162">
        <f t="shared" si="1514"/>
        <v>0</v>
      </c>
      <c r="AE1889" s="162">
        <f t="shared" si="1515"/>
        <v>0</v>
      </c>
      <c r="AF1889" s="162">
        <f t="shared" si="1516"/>
        <v>0</v>
      </c>
      <c r="AG1889" s="162">
        <f t="shared" si="1517"/>
        <v>0</v>
      </c>
      <c r="AH1889" s="162" t="str">
        <f t="shared" si="1518"/>
        <v/>
      </c>
      <c r="AI1889" s="162" t="str">
        <f t="shared" si="1519"/>
        <v/>
      </c>
      <c r="AJ1889" s="162" t="str">
        <f t="shared" si="1520"/>
        <v/>
      </c>
      <c r="AK1889" s="162" t="str">
        <f t="shared" si="1521"/>
        <v/>
      </c>
      <c r="AM1889" s="199">
        <f t="shared" si="1524"/>
        <v>20.313614612241853</v>
      </c>
      <c r="AN1889" s="197">
        <f t="shared" si="1526"/>
        <v>0</v>
      </c>
      <c r="AO1889" s="197">
        <f t="shared" si="1527"/>
        <v>0</v>
      </c>
      <c r="AP1889" s="197">
        <f t="shared" si="1528"/>
        <v>0</v>
      </c>
      <c r="AQ1889" s="197">
        <f t="shared" si="1529"/>
        <v>0</v>
      </c>
      <c r="AR1889" s="197" t="str">
        <f t="shared" si="1530"/>
        <v/>
      </c>
      <c r="AS1889" s="197" t="str">
        <f t="shared" si="1531"/>
        <v/>
      </c>
      <c r="AT1889" s="197" t="str">
        <f t="shared" si="1532"/>
        <v/>
      </c>
      <c r="AU1889" s="197" t="str">
        <f t="shared" si="1533"/>
        <v/>
      </c>
      <c r="AV1889" s="199">
        <f t="shared" ca="1" si="1525"/>
        <v>2.1360241846408141</v>
      </c>
      <c r="AX1889" s="162">
        <f t="shared" si="1488"/>
        <v>0</v>
      </c>
      <c r="AY1889" s="162">
        <f t="shared" si="1489"/>
        <v>0</v>
      </c>
      <c r="AZ1889" s="162">
        <f t="shared" si="1490"/>
        <v>0</v>
      </c>
      <c r="BA1889" s="162">
        <f t="shared" si="1491"/>
        <v>0</v>
      </c>
      <c r="BB1889" s="162" t="str">
        <f t="shared" si="1492"/>
        <v/>
      </c>
      <c r="BC1889" s="162" t="str">
        <f t="shared" si="1493"/>
        <v/>
      </c>
      <c r="BD1889" s="162" t="str">
        <f t="shared" si="1494"/>
        <v/>
      </c>
      <c r="BE1889" s="162" t="str">
        <f t="shared" si="1495"/>
        <v/>
      </c>
      <c r="BG1889" s="169">
        <f t="shared" si="1522"/>
        <v>46.530197857777033</v>
      </c>
      <c r="BH1889" s="169">
        <f t="shared" ca="1" si="1523"/>
        <v>2.0683625736449422</v>
      </c>
    </row>
    <row r="1890" spans="11:60" x14ac:dyDescent="0.25">
      <c r="K1890" s="199">
        <f t="shared" si="1496"/>
        <v>46.581584050883357</v>
      </c>
      <c r="L1890" s="201">
        <f t="shared" si="1497"/>
        <v>0.39067240432310074</v>
      </c>
      <c r="M1890" s="201">
        <f t="shared" si="1498"/>
        <v>0.39395804413922447</v>
      </c>
      <c r="N1890" s="201">
        <f t="shared" si="1499"/>
        <v>0.41409260543607906</v>
      </c>
      <c r="O1890" s="201">
        <f t="shared" si="1500"/>
        <v>0.3910333686092729</v>
      </c>
      <c r="P1890" s="201" t="str">
        <f t="shared" si="1501"/>
        <v/>
      </c>
      <c r="Q1890" s="201" t="str">
        <f t="shared" si="1502"/>
        <v/>
      </c>
      <c r="R1890" s="201" t="str">
        <f t="shared" si="1503"/>
        <v/>
      </c>
      <c r="S1890" s="201" t="str">
        <f t="shared" si="1504"/>
        <v/>
      </c>
      <c r="T1890" s="199">
        <f t="shared" si="1505"/>
        <v>0</v>
      </c>
      <c r="U1890" s="199">
        <f t="shared" si="1506"/>
        <v>0</v>
      </c>
      <c r="V1890" s="199">
        <f t="shared" si="1507"/>
        <v>0</v>
      </c>
      <c r="W1890" s="199">
        <f t="shared" si="1508"/>
        <v>0</v>
      </c>
      <c r="X1890" s="199" t="str">
        <f t="shared" si="1509"/>
        <v/>
      </c>
      <c r="Y1890" s="199" t="str">
        <f t="shared" si="1510"/>
        <v/>
      </c>
      <c r="Z1890" s="199" t="str">
        <f t="shared" si="1511"/>
        <v/>
      </c>
      <c r="AA1890" s="199" t="str">
        <f t="shared" si="1512"/>
        <v/>
      </c>
      <c r="AB1890" s="201">
        <f t="shared" ca="1" si="1513"/>
        <v>2.130594861124488</v>
      </c>
      <c r="AD1890" s="162">
        <f t="shared" si="1514"/>
        <v>0</v>
      </c>
      <c r="AE1890" s="162">
        <f t="shared" si="1515"/>
        <v>0</v>
      </c>
      <c r="AF1890" s="162">
        <f t="shared" si="1516"/>
        <v>0</v>
      </c>
      <c r="AG1890" s="162">
        <f t="shared" si="1517"/>
        <v>0</v>
      </c>
      <c r="AH1890" s="162" t="str">
        <f t="shared" si="1518"/>
        <v/>
      </c>
      <c r="AI1890" s="162" t="str">
        <f t="shared" si="1519"/>
        <v/>
      </c>
      <c r="AJ1890" s="162" t="str">
        <f t="shared" si="1520"/>
        <v/>
      </c>
      <c r="AK1890" s="162" t="str">
        <f t="shared" si="1521"/>
        <v/>
      </c>
      <c r="AM1890" s="199">
        <f t="shared" si="1524"/>
        <v>20.324831406616365</v>
      </c>
      <c r="AN1890" s="197">
        <f t="shared" si="1526"/>
        <v>0</v>
      </c>
      <c r="AO1890" s="197">
        <f t="shared" si="1527"/>
        <v>0</v>
      </c>
      <c r="AP1890" s="197">
        <f t="shared" si="1528"/>
        <v>0</v>
      </c>
      <c r="AQ1890" s="197">
        <f t="shared" si="1529"/>
        <v>0</v>
      </c>
      <c r="AR1890" s="197" t="str">
        <f t="shared" si="1530"/>
        <v/>
      </c>
      <c r="AS1890" s="197" t="str">
        <f t="shared" si="1531"/>
        <v/>
      </c>
      <c r="AT1890" s="197" t="str">
        <f t="shared" si="1532"/>
        <v/>
      </c>
      <c r="AU1890" s="197" t="str">
        <f t="shared" si="1533"/>
        <v/>
      </c>
      <c r="AV1890" s="199">
        <f t="shared" ca="1" si="1525"/>
        <v>2.1175386238629912</v>
      </c>
      <c r="AX1890" s="162">
        <f t="shared" si="1488"/>
        <v>0</v>
      </c>
      <c r="AY1890" s="162">
        <f t="shared" si="1489"/>
        <v>0</v>
      </c>
      <c r="AZ1890" s="162">
        <f t="shared" si="1490"/>
        <v>0</v>
      </c>
      <c r="BA1890" s="162">
        <f t="shared" si="1491"/>
        <v>0</v>
      </c>
      <c r="BB1890" s="162" t="str">
        <f t="shared" si="1492"/>
        <v/>
      </c>
      <c r="BC1890" s="162" t="str">
        <f t="shared" si="1493"/>
        <v/>
      </c>
      <c r="BD1890" s="162" t="str">
        <f t="shared" si="1494"/>
        <v/>
      </c>
      <c r="BE1890" s="162" t="str">
        <f t="shared" si="1495"/>
        <v/>
      </c>
      <c r="BG1890" s="169">
        <f t="shared" si="1522"/>
        <v>46.555890954330195</v>
      </c>
      <c r="BH1890" s="169">
        <f t="shared" ca="1" si="1523"/>
        <v>2.1115192610612645</v>
      </c>
    </row>
    <row r="1891" spans="11:60" x14ac:dyDescent="0.25">
      <c r="K1891" s="199">
        <f t="shared" si="1496"/>
        <v>46.60727714743652</v>
      </c>
      <c r="L1891" s="201">
        <f t="shared" si="1497"/>
        <v>0.39088788827474064</v>
      </c>
      <c r="M1891" s="201">
        <f t="shared" si="1498"/>
        <v>0.39417534035772378</v>
      </c>
      <c r="N1891" s="201">
        <f t="shared" si="1499"/>
        <v>0.41432100731442223</v>
      </c>
      <c r="O1891" s="201">
        <f t="shared" si="1500"/>
        <v>0.39124905165869889</v>
      </c>
      <c r="P1891" s="201" t="str">
        <f t="shared" si="1501"/>
        <v/>
      </c>
      <c r="Q1891" s="201" t="str">
        <f t="shared" si="1502"/>
        <v/>
      </c>
      <c r="R1891" s="201" t="str">
        <f t="shared" si="1503"/>
        <v/>
      </c>
      <c r="S1891" s="201" t="str">
        <f t="shared" si="1504"/>
        <v/>
      </c>
      <c r="T1891" s="199">
        <f t="shared" si="1505"/>
        <v>0</v>
      </c>
      <c r="U1891" s="199">
        <f t="shared" si="1506"/>
        <v>0</v>
      </c>
      <c r="V1891" s="199">
        <f t="shared" si="1507"/>
        <v>0</v>
      </c>
      <c r="W1891" s="199">
        <f t="shared" si="1508"/>
        <v>0</v>
      </c>
      <c r="X1891" s="199" t="str">
        <f t="shared" si="1509"/>
        <v/>
      </c>
      <c r="Y1891" s="199" t="str">
        <f t="shared" si="1510"/>
        <v/>
      </c>
      <c r="Z1891" s="199" t="str">
        <f t="shared" si="1511"/>
        <v/>
      </c>
      <c r="AA1891" s="199" t="str">
        <f t="shared" si="1512"/>
        <v/>
      </c>
      <c r="AB1891" s="201">
        <f t="shared" ca="1" si="1513"/>
        <v>2.165724808778025</v>
      </c>
      <c r="AD1891" s="162">
        <f t="shared" si="1514"/>
        <v>0</v>
      </c>
      <c r="AE1891" s="162">
        <f t="shared" si="1515"/>
        <v>0</v>
      </c>
      <c r="AF1891" s="162">
        <f t="shared" si="1516"/>
        <v>0</v>
      </c>
      <c r="AG1891" s="162">
        <f t="shared" si="1517"/>
        <v>0</v>
      </c>
      <c r="AH1891" s="162" t="str">
        <f t="shared" si="1518"/>
        <v/>
      </c>
      <c r="AI1891" s="162" t="str">
        <f t="shared" si="1519"/>
        <v/>
      </c>
      <c r="AJ1891" s="162" t="str">
        <f t="shared" si="1520"/>
        <v/>
      </c>
      <c r="AK1891" s="162" t="str">
        <f t="shared" si="1521"/>
        <v/>
      </c>
      <c r="AM1891" s="199">
        <f t="shared" si="1524"/>
        <v>20.336048200990877</v>
      </c>
      <c r="AN1891" s="197">
        <f t="shared" si="1526"/>
        <v>0</v>
      </c>
      <c r="AO1891" s="197">
        <f t="shared" si="1527"/>
        <v>0</v>
      </c>
      <c r="AP1891" s="197">
        <f t="shared" si="1528"/>
        <v>0</v>
      </c>
      <c r="AQ1891" s="197">
        <f t="shared" si="1529"/>
        <v>0</v>
      </c>
      <c r="AR1891" s="197" t="str">
        <f t="shared" si="1530"/>
        <v/>
      </c>
      <c r="AS1891" s="197" t="str">
        <f t="shared" si="1531"/>
        <v/>
      </c>
      <c r="AT1891" s="197" t="str">
        <f t="shared" si="1532"/>
        <v/>
      </c>
      <c r="AU1891" s="197" t="str">
        <f t="shared" si="1533"/>
        <v/>
      </c>
      <c r="AV1891" s="199">
        <f t="shared" ca="1" si="1525"/>
        <v>2.0505629815411508</v>
      </c>
      <c r="AX1891" s="162">
        <f t="shared" si="1488"/>
        <v>0</v>
      </c>
      <c r="AY1891" s="162">
        <f t="shared" si="1489"/>
        <v>0</v>
      </c>
      <c r="AZ1891" s="162">
        <f t="shared" si="1490"/>
        <v>0</v>
      </c>
      <c r="BA1891" s="162">
        <f t="shared" si="1491"/>
        <v>0</v>
      </c>
      <c r="BB1891" s="162" t="str">
        <f t="shared" si="1492"/>
        <v/>
      </c>
      <c r="BC1891" s="162" t="str">
        <f t="shared" si="1493"/>
        <v/>
      </c>
      <c r="BD1891" s="162" t="str">
        <f t="shared" si="1494"/>
        <v/>
      </c>
      <c r="BE1891" s="162" t="str">
        <f t="shared" si="1495"/>
        <v/>
      </c>
      <c r="BG1891" s="169">
        <f t="shared" si="1522"/>
        <v>46.581584050883357</v>
      </c>
      <c r="BH1891" s="169">
        <f t="shared" ca="1" si="1523"/>
        <v>2.130594861124488</v>
      </c>
    </row>
    <row r="1892" spans="11:60" x14ac:dyDescent="0.25">
      <c r="K1892" s="199">
        <f t="shared" si="1496"/>
        <v>46.632970243989682</v>
      </c>
      <c r="L1892" s="201">
        <f t="shared" si="1497"/>
        <v>0.39110337222638053</v>
      </c>
      <c r="M1892" s="201">
        <f t="shared" si="1498"/>
        <v>0.39439263657622309</v>
      </c>
      <c r="N1892" s="201">
        <f t="shared" si="1499"/>
        <v>0.41454940919276534</v>
      </c>
      <c r="O1892" s="201">
        <f t="shared" si="1500"/>
        <v>0.39146473470812482</v>
      </c>
      <c r="P1892" s="201" t="str">
        <f t="shared" si="1501"/>
        <v/>
      </c>
      <c r="Q1892" s="201" t="str">
        <f t="shared" si="1502"/>
        <v/>
      </c>
      <c r="R1892" s="201" t="str">
        <f t="shared" si="1503"/>
        <v/>
      </c>
      <c r="S1892" s="201" t="str">
        <f t="shared" si="1504"/>
        <v/>
      </c>
      <c r="T1892" s="199">
        <f t="shared" si="1505"/>
        <v>0</v>
      </c>
      <c r="U1892" s="199">
        <f t="shared" si="1506"/>
        <v>0</v>
      </c>
      <c r="V1892" s="199">
        <f t="shared" si="1507"/>
        <v>0</v>
      </c>
      <c r="W1892" s="199">
        <f t="shared" si="1508"/>
        <v>0</v>
      </c>
      <c r="X1892" s="199" t="str">
        <f t="shared" si="1509"/>
        <v/>
      </c>
      <c r="Y1892" s="199" t="str">
        <f t="shared" si="1510"/>
        <v/>
      </c>
      <c r="Z1892" s="199" t="str">
        <f t="shared" si="1511"/>
        <v/>
      </c>
      <c r="AA1892" s="199" t="str">
        <f t="shared" si="1512"/>
        <v/>
      </c>
      <c r="AB1892" s="201">
        <f t="shared" ca="1" si="1513"/>
        <v>2.0105246636783374</v>
      </c>
      <c r="AD1892" s="162">
        <f t="shared" si="1514"/>
        <v>0</v>
      </c>
      <c r="AE1892" s="162">
        <f t="shared" si="1515"/>
        <v>0</v>
      </c>
      <c r="AF1892" s="162">
        <f t="shared" si="1516"/>
        <v>0</v>
      </c>
      <c r="AG1892" s="162">
        <f t="shared" si="1517"/>
        <v>0</v>
      </c>
      <c r="AH1892" s="162" t="str">
        <f t="shared" si="1518"/>
        <v/>
      </c>
      <c r="AI1892" s="162" t="str">
        <f t="shared" si="1519"/>
        <v/>
      </c>
      <c r="AJ1892" s="162" t="str">
        <f t="shared" si="1520"/>
        <v/>
      </c>
      <c r="AK1892" s="162" t="str">
        <f t="shared" si="1521"/>
        <v/>
      </c>
      <c r="AM1892" s="199">
        <f t="shared" si="1524"/>
        <v>20.347264995365389</v>
      </c>
      <c r="AN1892" s="197">
        <f t="shared" si="1526"/>
        <v>0</v>
      </c>
      <c r="AO1892" s="197">
        <f t="shared" si="1527"/>
        <v>0</v>
      </c>
      <c r="AP1892" s="197">
        <f t="shared" si="1528"/>
        <v>0</v>
      </c>
      <c r="AQ1892" s="197">
        <f t="shared" si="1529"/>
        <v>0</v>
      </c>
      <c r="AR1892" s="197" t="str">
        <f t="shared" si="1530"/>
        <v/>
      </c>
      <c r="AS1892" s="197" t="str">
        <f t="shared" si="1531"/>
        <v/>
      </c>
      <c r="AT1892" s="197" t="str">
        <f t="shared" si="1532"/>
        <v/>
      </c>
      <c r="AU1892" s="197" t="str">
        <f t="shared" si="1533"/>
        <v/>
      </c>
      <c r="AV1892" s="199">
        <f t="shared" ca="1" si="1525"/>
        <v>2.1353963163682703</v>
      </c>
      <c r="AX1892" s="162">
        <f t="shared" si="1488"/>
        <v>0</v>
      </c>
      <c r="AY1892" s="162">
        <f t="shared" si="1489"/>
        <v>0</v>
      </c>
      <c r="AZ1892" s="162">
        <f t="shared" si="1490"/>
        <v>0</v>
      </c>
      <c r="BA1892" s="162">
        <f t="shared" si="1491"/>
        <v>0</v>
      </c>
      <c r="BB1892" s="162" t="str">
        <f t="shared" si="1492"/>
        <v/>
      </c>
      <c r="BC1892" s="162" t="str">
        <f t="shared" si="1493"/>
        <v/>
      </c>
      <c r="BD1892" s="162" t="str">
        <f t="shared" si="1494"/>
        <v/>
      </c>
      <c r="BE1892" s="162" t="str">
        <f t="shared" si="1495"/>
        <v/>
      </c>
      <c r="BG1892" s="169">
        <f t="shared" si="1522"/>
        <v>46.60727714743652</v>
      </c>
      <c r="BH1892" s="169">
        <f t="shared" ca="1" si="1523"/>
        <v>2.165724808778025</v>
      </c>
    </row>
    <row r="1893" spans="11:60" x14ac:dyDescent="0.25">
      <c r="K1893" s="199">
        <f t="shared" si="1496"/>
        <v>46.658663340542844</v>
      </c>
      <c r="L1893" s="201">
        <f t="shared" si="1497"/>
        <v>0.39131885617802042</v>
      </c>
      <c r="M1893" s="201">
        <f t="shared" si="1498"/>
        <v>0.39460993279472234</v>
      </c>
      <c r="N1893" s="201">
        <f t="shared" si="1499"/>
        <v>0.41477781107110845</v>
      </c>
      <c r="O1893" s="201">
        <f t="shared" si="1500"/>
        <v>0.3916804177575508</v>
      </c>
      <c r="P1893" s="201" t="str">
        <f t="shared" si="1501"/>
        <v/>
      </c>
      <c r="Q1893" s="201" t="str">
        <f t="shared" si="1502"/>
        <v/>
      </c>
      <c r="R1893" s="201" t="str">
        <f t="shared" si="1503"/>
        <v/>
      </c>
      <c r="S1893" s="201" t="str">
        <f t="shared" si="1504"/>
        <v/>
      </c>
      <c r="T1893" s="199">
        <f t="shared" si="1505"/>
        <v>0</v>
      </c>
      <c r="U1893" s="199">
        <f t="shared" si="1506"/>
        <v>0</v>
      </c>
      <c r="V1893" s="199">
        <f t="shared" si="1507"/>
        <v>0</v>
      </c>
      <c r="W1893" s="199">
        <f t="shared" si="1508"/>
        <v>0</v>
      </c>
      <c r="X1893" s="199" t="str">
        <f t="shared" si="1509"/>
        <v/>
      </c>
      <c r="Y1893" s="199" t="str">
        <f t="shared" si="1510"/>
        <v/>
      </c>
      <c r="Z1893" s="199" t="str">
        <f t="shared" si="1511"/>
        <v/>
      </c>
      <c r="AA1893" s="199" t="str">
        <f t="shared" si="1512"/>
        <v/>
      </c>
      <c r="AB1893" s="201">
        <f t="shared" ca="1" si="1513"/>
        <v>2.154888676730744</v>
      </c>
      <c r="AD1893" s="162">
        <f t="shared" si="1514"/>
        <v>0</v>
      </c>
      <c r="AE1893" s="162">
        <f t="shared" si="1515"/>
        <v>0</v>
      </c>
      <c r="AF1893" s="162">
        <f t="shared" si="1516"/>
        <v>0</v>
      </c>
      <c r="AG1893" s="162">
        <f t="shared" si="1517"/>
        <v>0</v>
      </c>
      <c r="AH1893" s="162" t="str">
        <f t="shared" si="1518"/>
        <v/>
      </c>
      <c r="AI1893" s="162" t="str">
        <f t="shared" si="1519"/>
        <v/>
      </c>
      <c r="AJ1893" s="162" t="str">
        <f t="shared" si="1520"/>
        <v/>
      </c>
      <c r="AK1893" s="162" t="str">
        <f t="shared" si="1521"/>
        <v/>
      </c>
      <c r="AM1893" s="199">
        <f t="shared" si="1524"/>
        <v>20.358481789739901</v>
      </c>
      <c r="AN1893" s="197">
        <f t="shared" si="1526"/>
        <v>0</v>
      </c>
      <c r="AO1893" s="197">
        <f t="shared" si="1527"/>
        <v>0</v>
      </c>
      <c r="AP1893" s="197">
        <f t="shared" si="1528"/>
        <v>0</v>
      </c>
      <c r="AQ1893" s="197">
        <f t="shared" si="1529"/>
        <v>0</v>
      </c>
      <c r="AR1893" s="197" t="str">
        <f t="shared" si="1530"/>
        <v/>
      </c>
      <c r="AS1893" s="197" t="str">
        <f t="shared" si="1531"/>
        <v/>
      </c>
      <c r="AT1893" s="197" t="str">
        <f t="shared" si="1532"/>
        <v/>
      </c>
      <c r="AU1893" s="197" t="str">
        <f t="shared" si="1533"/>
        <v/>
      </c>
      <c r="AV1893" s="199">
        <f t="shared" ca="1" si="1525"/>
        <v>2.179337862494525</v>
      </c>
      <c r="AX1893" s="162">
        <f t="shared" si="1488"/>
        <v>0</v>
      </c>
      <c r="AY1893" s="162">
        <f t="shared" si="1489"/>
        <v>0</v>
      </c>
      <c r="AZ1893" s="162">
        <f t="shared" si="1490"/>
        <v>0</v>
      </c>
      <c r="BA1893" s="162">
        <f t="shared" si="1491"/>
        <v>0</v>
      </c>
      <c r="BB1893" s="162" t="str">
        <f t="shared" si="1492"/>
        <v/>
      </c>
      <c r="BC1893" s="162" t="str">
        <f t="shared" si="1493"/>
        <v/>
      </c>
      <c r="BD1893" s="162" t="str">
        <f t="shared" si="1494"/>
        <v/>
      </c>
      <c r="BE1893" s="162" t="str">
        <f t="shared" si="1495"/>
        <v/>
      </c>
      <c r="BG1893" s="169">
        <f t="shared" si="1522"/>
        <v>46.632970243989682</v>
      </c>
      <c r="BH1893" s="169">
        <f t="shared" ca="1" si="1523"/>
        <v>2.0105246636783374</v>
      </c>
    </row>
    <row r="1894" spans="11:60" x14ac:dyDescent="0.25">
      <c r="K1894" s="199">
        <f t="shared" si="1496"/>
        <v>46.684356437096007</v>
      </c>
      <c r="L1894" s="201">
        <f t="shared" si="1497"/>
        <v>0.39153434012966026</v>
      </c>
      <c r="M1894" s="201">
        <f t="shared" si="1498"/>
        <v>0.39482722901322165</v>
      </c>
      <c r="N1894" s="201">
        <f t="shared" si="1499"/>
        <v>0.41500621294945156</v>
      </c>
      <c r="O1894" s="201">
        <f t="shared" si="1500"/>
        <v>0.39189610080697679</v>
      </c>
      <c r="P1894" s="201" t="str">
        <f t="shared" si="1501"/>
        <v/>
      </c>
      <c r="Q1894" s="201" t="str">
        <f t="shared" si="1502"/>
        <v/>
      </c>
      <c r="R1894" s="201" t="str">
        <f t="shared" si="1503"/>
        <v/>
      </c>
      <c r="S1894" s="201" t="str">
        <f t="shared" si="1504"/>
        <v/>
      </c>
      <c r="T1894" s="199">
        <f t="shared" si="1505"/>
        <v>0</v>
      </c>
      <c r="U1894" s="199">
        <f t="shared" si="1506"/>
        <v>0</v>
      </c>
      <c r="V1894" s="199">
        <f t="shared" si="1507"/>
        <v>0</v>
      </c>
      <c r="W1894" s="199">
        <f t="shared" si="1508"/>
        <v>0</v>
      </c>
      <c r="X1894" s="199" t="str">
        <f t="shared" si="1509"/>
        <v/>
      </c>
      <c r="Y1894" s="199" t="str">
        <f t="shared" si="1510"/>
        <v/>
      </c>
      <c r="Z1894" s="199" t="str">
        <f t="shared" si="1511"/>
        <v/>
      </c>
      <c r="AA1894" s="199" t="str">
        <f t="shared" si="1512"/>
        <v/>
      </c>
      <c r="AB1894" s="201">
        <f t="shared" ca="1" si="1513"/>
        <v>2.1096657718179248</v>
      </c>
      <c r="AD1894" s="162">
        <f t="shared" si="1514"/>
        <v>0</v>
      </c>
      <c r="AE1894" s="162">
        <f t="shared" si="1515"/>
        <v>0</v>
      </c>
      <c r="AF1894" s="162">
        <f t="shared" si="1516"/>
        <v>0</v>
      </c>
      <c r="AG1894" s="162">
        <f t="shared" si="1517"/>
        <v>0</v>
      </c>
      <c r="AH1894" s="162" t="str">
        <f t="shared" si="1518"/>
        <v/>
      </c>
      <c r="AI1894" s="162" t="str">
        <f t="shared" si="1519"/>
        <v/>
      </c>
      <c r="AJ1894" s="162" t="str">
        <f t="shared" si="1520"/>
        <v/>
      </c>
      <c r="AK1894" s="162" t="str">
        <f t="shared" si="1521"/>
        <v/>
      </c>
      <c r="AM1894" s="199">
        <f t="shared" si="1524"/>
        <v>20.369698584114413</v>
      </c>
      <c r="AN1894" s="197">
        <f t="shared" si="1526"/>
        <v>0</v>
      </c>
      <c r="AO1894" s="197">
        <f t="shared" si="1527"/>
        <v>0</v>
      </c>
      <c r="AP1894" s="197">
        <f t="shared" si="1528"/>
        <v>0</v>
      </c>
      <c r="AQ1894" s="197">
        <f t="shared" si="1529"/>
        <v>0</v>
      </c>
      <c r="AR1894" s="197" t="str">
        <f t="shared" si="1530"/>
        <v/>
      </c>
      <c r="AS1894" s="197" t="str">
        <f t="shared" si="1531"/>
        <v/>
      </c>
      <c r="AT1894" s="197" t="str">
        <f t="shared" si="1532"/>
        <v/>
      </c>
      <c r="AU1894" s="197" t="str">
        <f t="shared" si="1533"/>
        <v/>
      </c>
      <c r="AV1894" s="199">
        <f t="shared" ca="1" si="1525"/>
        <v>2.0797691046278857</v>
      </c>
      <c r="AX1894" s="162">
        <f t="shared" si="1488"/>
        <v>0</v>
      </c>
      <c r="AY1894" s="162">
        <f t="shared" si="1489"/>
        <v>0</v>
      </c>
      <c r="AZ1894" s="162">
        <f t="shared" si="1490"/>
        <v>0</v>
      </c>
      <c r="BA1894" s="162">
        <f t="shared" si="1491"/>
        <v>0</v>
      </c>
      <c r="BB1894" s="162" t="str">
        <f t="shared" si="1492"/>
        <v/>
      </c>
      <c r="BC1894" s="162" t="str">
        <f t="shared" si="1493"/>
        <v/>
      </c>
      <c r="BD1894" s="162" t="str">
        <f t="shared" si="1494"/>
        <v/>
      </c>
      <c r="BE1894" s="162" t="str">
        <f t="shared" si="1495"/>
        <v/>
      </c>
      <c r="BG1894" s="169">
        <f t="shared" si="1522"/>
        <v>46.658663340542844</v>
      </c>
      <c r="BH1894" s="169">
        <f t="shared" ca="1" si="1523"/>
        <v>2.154888676730744</v>
      </c>
    </row>
    <row r="1895" spans="11:60" x14ac:dyDescent="0.25">
      <c r="K1895" s="199">
        <f t="shared" si="1496"/>
        <v>46.710049533649169</v>
      </c>
      <c r="L1895" s="201">
        <f t="shared" si="1497"/>
        <v>0.39174982408130016</v>
      </c>
      <c r="M1895" s="201">
        <f t="shared" si="1498"/>
        <v>0.39504452523172096</v>
      </c>
      <c r="N1895" s="201">
        <f t="shared" si="1499"/>
        <v>0.41523461482779467</v>
      </c>
      <c r="O1895" s="201">
        <f t="shared" si="1500"/>
        <v>0.39211178385640277</v>
      </c>
      <c r="P1895" s="201" t="str">
        <f t="shared" si="1501"/>
        <v/>
      </c>
      <c r="Q1895" s="201" t="str">
        <f t="shared" si="1502"/>
        <v/>
      </c>
      <c r="R1895" s="201" t="str">
        <f t="shared" si="1503"/>
        <v/>
      </c>
      <c r="S1895" s="201" t="str">
        <f t="shared" si="1504"/>
        <v/>
      </c>
      <c r="T1895" s="199">
        <f t="shared" si="1505"/>
        <v>0</v>
      </c>
      <c r="U1895" s="199">
        <f t="shared" si="1506"/>
        <v>0</v>
      </c>
      <c r="V1895" s="199">
        <f t="shared" si="1507"/>
        <v>0</v>
      </c>
      <c r="W1895" s="199">
        <f t="shared" si="1508"/>
        <v>0</v>
      </c>
      <c r="X1895" s="199" t="str">
        <f t="shared" si="1509"/>
        <v/>
      </c>
      <c r="Y1895" s="199" t="str">
        <f t="shared" si="1510"/>
        <v/>
      </c>
      <c r="Z1895" s="199" t="str">
        <f t="shared" si="1511"/>
        <v/>
      </c>
      <c r="AA1895" s="199" t="str">
        <f t="shared" si="1512"/>
        <v/>
      </c>
      <c r="AB1895" s="201">
        <f t="shared" ca="1" si="1513"/>
        <v>2.07953897998319</v>
      </c>
      <c r="AD1895" s="162">
        <f t="shared" si="1514"/>
        <v>0</v>
      </c>
      <c r="AE1895" s="162">
        <f t="shared" si="1515"/>
        <v>0</v>
      </c>
      <c r="AF1895" s="162">
        <f t="shared" si="1516"/>
        <v>0</v>
      </c>
      <c r="AG1895" s="162">
        <f t="shared" si="1517"/>
        <v>0</v>
      </c>
      <c r="AH1895" s="162" t="str">
        <f t="shared" si="1518"/>
        <v/>
      </c>
      <c r="AI1895" s="162" t="str">
        <f t="shared" si="1519"/>
        <v/>
      </c>
      <c r="AJ1895" s="162" t="str">
        <f t="shared" si="1520"/>
        <v/>
      </c>
      <c r="AK1895" s="162" t="str">
        <f t="shared" si="1521"/>
        <v/>
      </c>
      <c r="AM1895" s="199">
        <f t="shared" si="1524"/>
        <v>20.380915378488925</v>
      </c>
      <c r="AN1895" s="197">
        <f t="shared" si="1526"/>
        <v>0</v>
      </c>
      <c r="AO1895" s="197">
        <f t="shared" si="1527"/>
        <v>0</v>
      </c>
      <c r="AP1895" s="197">
        <f t="shared" si="1528"/>
        <v>0</v>
      </c>
      <c r="AQ1895" s="197">
        <f t="shared" si="1529"/>
        <v>0</v>
      </c>
      <c r="AR1895" s="197" t="str">
        <f t="shared" si="1530"/>
        <v/>
      </c>
      <c r="AS1895" s="197" t="str">
        <f t="shared" si="1531"/>
        <v/>
      </c>
      <c r="AT1895" s="197" t="str">
        <f t="shared" si="1532"/>
        <v/>
      </c>
      <c r="AU1895" s="197" t="str">
        <f t="shared" si="1533"/>
        <v/>
      </c>
      <c r="AV1895" s="199">
        <f t="shared" ca="1" si="1525"/>
        <v>2.1359908174746476</v>
      </c>
      <c r="AX1895" s="162">
        <f t="shared" si="1488"/>
        <v>0</v>
      </c>
      <c r="AY1895" s="162">
        <f t="shared" si="1489"/>
        <v>0</v>
      </c>
      <c r="AZ1895" s="162">
        <f t="shared" si="1490"/>
        <v>0</v>
      </c>
      <c r="BA1895" s="162">
        <f t="shared" si="1491"/>
        <v>0</v>
      </c>
      <c r="BB1895" s="162" t="str">
        <f t="shared" si="1492"/>
        <v/>
      </c>
      <c r="BC1895" s="162" t="str">
        <f t="shared" si="1493"/>
        <v/>
      </c>
      <c r="BD1895" s="162" t="str">
        <f t="shared" si="1494"/>
        <v/>
      </c>
      <c r="BE1895" s="162" t="str">
        <f t="shared" si="1495"/>
        <v/>
      </c>
      <c r="BG1895" s="169">
        <f t="shared" si="1522"/>
        <v>46.684356437096007</v>
      </c>
      <c r="BH1895" s="169">
        <f t="shared" ca="1" si="1523"/>
        <v>2.1096657718179248</v>
      </c>
    </row>
    <row r="1896" spans="11:60" x14ac:dyDescent="0.25">
      <c r="K1896" s="199">
        <f t="shared" si="1496"/>
        <v>46.735742630202331</v>
      </c>
      <c r="L1896" s="201">
        <f t="shared" si="1497"/>
        <v>0.39196530803294</v>
      </c>
      <c r="M1896" s="201">
        <f t="shared" si="1498"/>
        <v>0.39526182145022021</v>
      </c>
      <c r="N1896" s="201">
        <f t="shared" si="1499"/>
        <v>0.41546301670613778</v>
      </c>
      <c r="O1896" s="201">
        <f t="shared" si="1500"/>
        <v>0.3923274669058287</v>
      </c>
      <c r="P1896" s="201" t="str">
        <f t="shared" si="1501"/>
        <v/>
      </c>
      <c r="Q1896" s="201" t="str">
        <f t="shared" si="1502"/>
        <v/>
      </c>
      <c r="R1896" s="201" t="str">
        <f t="shared" si="1503"/>
        <v/>
      </c>
      <c r="S1896" s="201" t="str">
        <f t="shared" si="1504"/>
        <v/>
      </c>
      <c r="T1896" s="199">
        <f t="shared" si="1505"/>
        <v>0</v>
      </c>
      <c r="U1896" s="199">
        <f t="shared" si="1506"/>
        <v>0</v>
      </c>
      <c r="V1896" s="199">
        <f t="shared" si="1507"/>
        <v>0</v>
      </c>
      <c r="W1896" s="199">
        <f t="shared" si="1508"/>
        <v>0</v>
      </c>
      <c r="X1896" s="199" t="str">
        <f t="shared" si="1509"/>
        <v/>
      </c>
      <c r="Y1896" s="199" t="str">
        <f t="shared" si="1510"/>
        <v/>
      </c>
      <c r="Z1896" s="199" t="str">
        <f t="shared" si="1511"/>
        <v/>
      </c>
      <c r="AA1896" s="199" t="str">
        <f t="shared" si="1512"/>
        <v/>
      </c>
      <c r="AB1896" s="201">
        <f t="shared" ca="1" si="1513"/>
        <v>2.1431896878801355</v>
      </c>
      <c r="AD1896" s="162">
        <f t="shared" si="1514"/>
        <v>0</v>
      </c>
      <c r="AE1896" s="162">
        <f t="shared" si="1515"/>
        <v>0</v>
      </c>
      <c r="AF1896" s="162">
        <f t="shared" si="1516"/>
        <v>0</v>
      </c>
      <c r="AG1896" s="162">
        <f t="shared" si="1517"/>
        <v>0</v>
      </c>
      <c r="AH1896" s="162" t="str">
        <f t="shared" si="1518"/>
        <v/>
      </c>
      <c r="AI1896" s="162" t="str">
        <f t="shared" si="1519"/>
        <v/>
      </c>
      <c r="AJ1896" s="162" t="str">
        <f t="shared" si="1520"/>
        <v/>
      </c>
      <c r="AK1896" s="162" t="str">
        <f t="shared" si="1521"/>
        <v/>
      </c>
      <c r="AM1896" s="199">
        <f t="shared" si="1524"/>
        <v>20.392132172863437</v>
      </c>
      <c r="AN1896" s="197">
        <f t="shared" si="1526"/>
        <v>0</v>
      </c>
      <c r="AO1896" s="197">
        <f t="shared" si="1527"/>
        <v>0</v>
      </c>
      <c r="AP1896" s="197">
        <f t="shared" si="1528"/>
        <v>0</v>
      </c>
      <c r="AQ1896" s="197">
        <f t="shared" si="1529"/>
        <v>0</v>
      </c>
      <c r="AR1896" s="197" t="str">
        <f t="shared" si="1530"/>
        <v/>
      </c>
      <c r="AS1896" s="197" t="str">
        <f t="shared" si="1531"/>
        <v/>
      </c>
      <c r="AT1896" s="197" t="str">
        <f t="shared" si="1532"/>
        <v/>
      </c>
      <c r="AU1896" s="197" t="str">
        <f t="shared" si="1533"/>
        <v/>
      </c>
      <c r="AV1896" s="199">
        <f t="shared" ca="1" si="1525"/>
        <v>2.1667632656048457</v>
      </c>
      <c r="AX1896" s="162">
        <f t="shared" si="1488"/>
        <v>0</v>
      </c>
      <c r="AY1896" s="162">
        <f t="shared" si="1489"/>
        <v>0</v>
      </c>
      <c r="AZ1896" s="162">
        <f t="shared" si="1490"/>
        <v>0</v>
      </c>
      <c r="BA1896" s="162">
        <f t="shared" si="1491"/>
        <v>0</v>
      </c>
      <c r="BB1896" s="162" t="str">
        <f t="shared" si="1492"/>
        <v/>
      </c>
      <c r="BC1896" s="162" t="str">
        <f t="shared" si="1493"/>
        <v/>
      </c>
      <c r="BD1896" s="162" t="str">
        <f t="shared" si="1494"/>
        <v/>
      </c>
      <c r="BE1896" s="162" t="str">
        <f t="shared" si="1495"/>
        <v/>
      </c>
      <c r="BG1896" s="169">
        <f t="shared" si="1522"/>
        <v>46.710049533649169</v>
      </c>
      <c r="BH1896" s="169">
        <f t="shared" ca="1" si="1523"/>
        <v>2.07953897998319</v>
      </c>
    </row>
    <row r="1897" spans="11:60" x14ac:dyDescent="0.25">
      <c r="K1897" s="199">
        <f t="shared" si="1496"/>
        <v>46.761435726755494</v>
      </c>
      <c r="L1897" s="201">
        <f t="shared" si="1497"/>
        <v>0.39218079198457995</v>
      </c>
      <c r="M1897" s="201">
        <f t="shared" si="1498"/>
        <v>0.39547911766871952</v>
      </c>
      <c r="N1897" s="201">
        <f t="shared" si="1499"/>
        <v>0.41569141858448089</v>
      </c>
      <c r="O1897" s="201">
        <f t="shared" si="1500"/>
        <v>0.39254314995525469</v>
      </c>
      <c r="P1897" s="201" t="str">
        <f t="shared" si="1501"/>
        <v/>
      </c>
      <c r="Q1897" s="201" t="str">
        <f t="shared" si="1502"/>
        <v/>
      </c>
      <c r="R1897" s="201" t="str">
        <f t="shared" si="1503"/>
        <v/>
      </c>
      <c r="S1897" s="201" t="str">
        <f t="shared" si="1504"/>
        <v/>
      </c>
      <c r="T1897" s="199">
        <f t="shared" si="1505"/>
        <v>0</v>
      </c>
      <c r="U1897" s="199">
        <f t="shared" si="1506"/>
        <v>0</v>
      </c>
      <c r="V1897" s="199">
        <f t="shared" si="1507"/>
        <v>0</v>
      </c>
      <c r="W1897" s="199">
        <f t="shared" si="1508"/>
        <v>0</v>
      </c>
      <c r="X1897" s="199" t="str">
        <f t="shared" si="1509"/>
        <v/>
      </c>
      <c r="Y1897" s="199" t="str">
        <f t="shared" si="1510"/>
        <v/>
      </c>
      <c r="Z1897" s="199" t="str">
        <f t="shared" si="1511"/>
        <v/>
      </c>
      <c r="AA1897" s="199" t="str">
        <f t="shared" si="1512"/>
        <v/>
      </c>
      <c r="AB1897" s="201">
        <f t="shared" ca="1" si="1513"/>
        <v>2.1257307558489478</v>
      </c>
      <c r="AD1897" s="162">
        <f t="shared" si="1514"/>
        <v>0</v>
      </c>
      <c r="AE1897" s="162">
        <f t="shared" si="1515"/>
        <v>0</v>
      </c>
      <c r="AF1897" s="162">
        <f t="shared" si="1516"/>
        <v>0</v>
      </c>
      <c r="AG1897" s="162">
        <f t="shared" si="1517"/>
        <v>0</v>
      </c>
      <c r="AH1897" s="162" t="str">
        <f t="shared" si="1518"/>
        <v/>
      </c>
      <c r="AI1897" s="162" t="str">
        <f t="shared" si="1519"/>
        <v/>
      </c>
      <c r="AJ1897" s="162" t="str">
        <f t="shared" si="1520"/>
        <v/>
      </c>
      <c r="AK1897" s="162" t="str">
        <f t="shared" si="1521"/>
        <v/>
      </c>
      <c r="AM1897" s="199">
        <f t="shared" si="1524"/>
        <v>20.40334896723795</v>
      </c>
      <c r="AN1897" s="197">
        <f t="shared" si="1526"/>
        <v>0</v>
      </c>
      <c r="AO1897" s="197">
        <f t="shared" si="1527"/>
        <v>0</v>
      </c>
      <c r="AP1897" s="197">
        <f t="shared" si="1528"/>
        <v>0</v>
      </c>
      <c r="AQ1897" s="197">
        <f t="shared" si="1529"/>
        <v>0</v>
      </c>
      <c r="AR1897" s="197" t="str">
        <f t="shared" si="1530"/>
        <v/>
      </c>
      <c r="AS1897" s="197" t="str">
        <f t="shared" si="1531"/>
        <v/>
      </c>
      <c r="AT1897" s="197" t="str">
        <f t="shared" si="1532"/>
        <v/>
      </c>
      <c r="AU1897" s="197" t="str">
        <f t="shared" si="1533"/>
        <v/>
      </c>
      <c r="AV1897" s="199">
        <f t="shared" ca="1" si="1525"/>
        <v>2.1868867466928368</v>
      </c>
      <c r="AX1897" s="162">
        <f t="shared" si="1488"/>
        <v>0</v>
      </c>
      <c r="AY1897" s="162">
        <f t="shared" si="1489"/>
        <v>0</v>
      </c>
      <c r="AZ1897" s="162">
        <f t="shared" si="1490"/>
        <v>0</v>
      </c>
      <c r="BA1897" s="162">
        <f t="shared" si="1491"/>
        <v>0</v>
      </c>
      <c r="BB1897" s="162" t="str">
        <f t="shared" si="1492"/>
        <v/>
      </c>
      <c r="BC1897" s="162" t="str">
        <f t="shared" si="1493"/>
        <v/>
      </c>
      <c r="BD1897" s="162" t="str">
        <f t="shared" si="1494"/>
        <v/>
      </c>
      <c r="BE1897" s="162" t="str">
        <f t="shared" si="1495"/>
        <v/>
      </c>
      <c r="BG1897" s="169">
        <f t="shared" si="1522"/>
        <v>46.735742630202331</v>
      </c>
      <c r="BH1897" s="169">
        <f t="shared" ca="1" si="1523"/>
        <v>2.1431896878801355</v>
      </c>
    </row>
    <row r="1898" spans="11:60" x14ac:dyDescent="0.25">
      <c r="K1898" s="199">
        <f t="shared" si="1496"/>
        <v>46.787128823308656</v>
      </c>
      <c r="L1898" s="201">
        <f t="shared" si="1497"/>
        <v>0.39239627593621978</v>
      </c>
      <c r="M1898" s="201">
        <f t="shared" si="1498"/>
        <v>0.39569641388721882</v>
      </c>
      <c r="N1898" s="201">
        <f t="shared" si="1499"/>
        <v>0.41591982046282405</v>
      </c>
      <c r="O1898" s="201">
        <f t="shared" si="1500"/>
        <v>0.39275883300468062</v>
      </c>
      <c r="P1898" s="201" t="str">
        <f t="shared" si="1501"/>
        <v/>
      </c>
      <c r="Q1898" s="201" t="str">
        <f t="shared" si="1502"/>
        <v/>
      </c>
      <c r="R1898" s="201" t="str">
        <f t="shared" si="1503"/>
        <v/>
      </c>
      <c r="S1898" s="201" t="str">
        <f t="shared" si="1504"/>
        <v/>
      </c>
      <c r="T1898" s="199">
        <f t="shared" si="1505"/>
        <v>0</v>
      </c>
      <c r="U1898" s="199">
        <f t="shared" si="1506"/>
        <v>0</v>
      </c>
      <c r="V1898" s="199">
        <f t="shared" si="1507"/>
        <v>0</v>
      </c>
      <c r="W1898" s="199">
        <f t="shared" si="1508"/>
        <v>0</v>
      </c>
      <c r="X1898" s="199" t="str">
        <f t="shared" si="1509"/>
        <v/>
      </c>
      <c r="Y1898" s="199" t="str">
        <f t="shared" si="1510"/>
        <v/>
      </c>
      <c r="Z1898" s="199" t="str">
        <f t="shared" si="1511"/>
        <v/>
      </c>
      <c r="AA1898" s="199" t="str">
        <f t="shared" si="1512"/>
        <v/>
      </c>
      <c r="AB1898" s="201">
        <f t="shared" ca="1" si="1513"/>
        <v>2.0383555518798091</v>
      </c>
      <c r="AD1898" s="162">
        <f t="shared" si="1514"/>
        <v>0</v>
      </c>
      <c r="AE1898" s="162">
        <f t="shared" si="1515"/>
        <v>0</v>
      </c>
      <c r="AF1898" s="162">
        <f t="shared" si="1516"/>
        <v>0</v>
      </c>
      <c r="AG1898" s="162">
        <f t="shared" si="1517"/>
        <v>0</v>
      </c>
      <c r="AH1898" s="162" t="str">
        <f t="shared" si="1518"/>
        <v/>
      </c>
      <c r="AI1898" s="162" t="str">
        <f t="shared" si="1519"/>
        <v/>
      </c>
      <c r="AJ1898" s="162" t="str">
        <f t="shared" si="1520"/>
        <v/>
      </c>
      <c r="AK1898" s="162" t="str">
        <f t="shared" si="1521"/>
        <v/>
      </c>
      <c r="AM1898" s="199">
        <f t="shared" si="1524"/>
        <v>20.414565761612462</v>
      </c>
      <c r="AN1898" s="197">
        <f t="shared" si="1526"/>
        <v>0</v>
      </c>
      <c r="AO1898" s="197">
        <f t="shared" si="1527"/>
        <v>0</v>
      </c>
      <c r="AP1898" s="197">
        <f t="shared" si="1528"/>
        <v>0</v>
      </c>
      <c r="AQ1898" s="197">
        <f t="shared" si="1529"/>
        <v>0</v>
      </c>
      <c r="AR1898" s="197" t="str">
        <f t="shared" si="1530"/>
        <v/>
      </c>
      <c r="AS1898" s="197" t="str">
        <f t="shared" si="1531"/>
        <v/>
      </c>
      <c r="AT1898" s="197" t="str">
        <f t="shared" si="1532"/>
        <v/>
      </c>
      <c r="AU1898" s="197" t="str">
        <f t="shared" si="1533"/>
        <v/>
      </c>
      <c r="AV1898" s="199">
        <f t="shared" ca="1" si="1525"/>
        <v>2.094857814654115</v>
      </c>
      <c r="AX1898" s="162">
        <f t="shared" si="1488"/>
        <v>0</v>
      </c>
      <c r="AY1898" s="162">
        <f t="shared" si="1489"/>
        <v>0</v>
      </c>
      <c r="AZ1898" s="162">
        <f t="shared" si="1490"/>
        <v>0</v>
      </c>
      <c r="BA1898" s="162">
        <f t="shared" si="1491"/>
        <v>0</v>
      </c>
      <c r="BB1898" s="162" t="str">
        <f t="shared" si="1492"/>
        <v/>
      </c>
      <c r="BC1898" s="162" t="str">
        <f t="shared" si="1493"/>
        <v/>
      </c>
      <c r="BD1898" s="162" t="str">
        <f t="shared" si="1494"/>
        <v/>
      </c>
      <c r="BE1898" s="162" t="str">
        <f t="shared" si="1495"/>
        <v/>
      </c>
      <c r="BG1898" s="169">
        <f t="shared" si="1522"/>
        <v>46.761435726755494</v>
      </c>
      <c r="BH1898" s="169">
        <f t="shared" ca="1" si="1523"/>
        <v>2.1257307558489478</v>
      </c>
    </row>
    <row r="1899" spans="11:60" x14ac:dyDescent="0.25">
      <c r="K1899" s="199">
        <f t="shared" si="1496"/>
        <v>46.812821919861818</v>
      </c>
      <c r="L1899" s="201">
        <f t="shared" si="1497"/>
        <v>0.39261175988785962</v>
      </c>
      <c r="M1899" s="201">
        <f t="shared" si="1498"/>
        <v>0.39591371010571808</v>
      </c>
      <c r="N1899" s="201">
        <f t="shared" si="1499"/>
        <v>0.41614822234116716</v>
      </c>
      <c r="O1899" s="201">
        <f t="shared" si="1500"/>
        <v>0.39297451605410655</v>
      </c>
      <c r="P1899" s="201" t="str">
        <f t="shared" si="1501"/>
        <v/>
      </c>
      <c r="Q1899" s="201" t="str">
        <f t="shared" si="1502"/>
        <v/>
      </c>
      <c r="R1899" s="201" t="str">
        <f t="shared" si="1503"/>
        <v/>
      </c>
      <c r="S1899" s="201" t="str">
        <f t="shared" si="1504"/>
        <v/>
      </c>
      <c r="T1899" s="199">
        <f t="shared" si="1505"/>
        <v>0</v>
      </c>
      <c r="U1899" s="199">
        <f t="shared" si="1506"/>
        <v>0</v>
      </c>
      <c r="V1899" s="199">
        <f t="shared" si="1507"/>
        <v>0</v>
      </c>
      <c r="W1899" s="199">
        <f t="shared" si="1508"/>
        <v>0</v>
      </c>
      <c r="X1899" s="199" t="str">
        <f t="shared" si="1509"/>
        <v/>
      </c>
      <c r="Y1899" s="199" t="str">
        <f t="shared" si="1510"/>
        <v/>
      </c>
      <c r="Z1899" s="199" t="str">
        <f t="shared" si="1511"/>
        <v/>
      </c>
      <c r="AA1899" s="199" t="str">
        <f t="shared" si="1512"/>
        <v/>
      </c>
      <c r="AB1899" s="201">
        <f t="shared" ca="1" si="1513"/>
        <v>2.1135391618458379</v>
      </c>
      <c r="AD1899" s="162">
        <f t="shared" si="1514"/>
        <v>0</v>
      </c>
      <c r="AE1899" s="162">
        <f t="shared" si="1515"/>
        <v>0</v>
      </c>
      <c r="AF1899" s="162">
        <f t="shared" si="1516"/>
        <v>0</v>
      </c>
      <c r="AG1899" s="162">
        <f t="shared" si="1517"/>
        <v>0</v>
      </c>
      <c r="AH1899" s="162" t="str">
        <f t="shared" si="1518"/>
        <v/>
      </c>
      <c r="AI1899" s="162" t="str">
        <f t="shared" si="1519"/>
        <v/>
      </c>
      <c r="AJ1899" s="162" t="str">
        <f t="shared" si="1520"/>
        <v/>
      </c>
      <c r="AK1899" s="162" t="str">
        <f t="shared" si="1521"/>
        <v/>
      </c>
      <c r="AM1899" s="199">
        <f t="shared" si="1524"/>
        <v>20.425782555986974</v>
      </c>
      <c r="AN1899" s="197">
        <f t="shared" si="1526"/>
        <v>0</v>
      </c>
      <c r="AO1899" s="197">
        <f t="shared" si="1527"/>
        <v>0</v>
      </c>
      <c r="AP1899" s="197">
        <f t="shared" si="1528"/>
        <v>0</v>
      </c>
      <c r="AQ1899" s="197">
        <f t="shared" si="1529"/>
        <v>0</v>
      </c>
      <c r="AR1899" s="197" t="str">
        <f t="shared" si="1530"/>
        <v/>
      </c>
      <c r="AS1899" s="197" t="str">
        <f t="shared" si="1531"/>
        <v/>
      </c>
      <c r="AT1899" s="197" t="str">
        <f t="shared" si="1532"/>
        <v/>
      </c>
      <c r="AU1899" s="197" t="str">
        <f t="shared" si="1533"/>
        <v/>
      </c>
      <c r="AV1899" s="199">
        <f t="shared" ca="1" si="1525"/>
        <v>2.1942530446518256</v>
      </c>
      <c r="AX1899" s="162">
        <f t="shared" si="1488"/>
        <v>0</v>
      </c>
      <c r="AY1899" s="162">
        <f t="shared" si="1489"/>
        <v>0</v>
      </c>
      <c r="AZ1899" s="162">
        <f t="shared" si="1490"/>
        <v>0</v>
      </c>
      <c r="BA1899" s="162">
        <f t="shared" si="1491"/>
        <v>0</v>
      </c>
      <c r="BB1899" s="162" t="str">
        <f t="shared" si="1492"/>
        <v/>
      </c>
      <c r="BC1899" s="162" t="str">
        <f t="shared" si="1493"/>
        <v/>
      </c>
      <c r="BD1899" s="162" t="str">
        <f t="shared" si="1494"/>
        <v/>
      </c>
      <c r="BE1899" s="162" t="str">
        <f t="shared" si="1495"/>
        <v/>
      </c>
      <c r="BG1899" s="169">
        <f t="shared" si="1522"/>
        <v>46.787128823308656</v>
      </c>
      <c r="BH1899" s="169">
        <f t="shared" ca="1" si="1523"/>
        <v>2.0383555518798091</v>
      </c>
    </row>
    <row r="1900" spans="11:60" x14ac:dyDescent="0.25">
      <c r="K1900" s="199">
        <f t="shared" si="1496"/>
        <v>46.838515016414981</v>
      </c>
      <c r="L1900" s="201">
        <f t="shared" si="1497"/>
        <v>0.39282724383949952</v>
      </c>
      <c r="M1900" s="201">
        <f t="shared" si="1498"/>
        <v>0.39613100632421744</v>
      </c>
      <c r="N1900" s="201">
        <f t="shared" si="1499"/>
        <v>0.41637662421951027</v>
      </c>
      <c r="O1900" s="201">
        <f t="shared" si="1500"/>
        <v>0.39319019910353253</v>
      </c>
      <c r="P1900" s="201" t="str">
        <f t="shared" si="1501"/>
        <v/>
      </c>
      <c r="Q1900" s="201" t="str">
        <f t="shared" si="1502"/>
        <v/>
      </c>
      <c r="R1900" s="201" t="str">
        <f t="shared" si="1503"/>
        <v/>
      </c>
      <c r="S1900" s="201" t="str">
        <f t="shared" si="1504"/>
        <v/>
      </c>
      <c r="T1900" s="199">
        <f t="shared" si="1505"/>
        <v>0</v>
      </c>
      <c r="U1900" s="199">
        <f t="shared" si="1506"/>
        <v>0</v>
      </c>
      <c r="V1900" s="199">
        <f t="shared" si="1507"/>
        <v>0</v>
      </c>
      <c r="W1900" s="199">
        <f t="shared" si="1508"/>
        <v>0</v>
      </c>
      <c r="X1900" s="199" t="str">
        <f t="shared" si="1509"/>
        <v/>
      </c>
      <c r="Y1900" s="199" t="str">
        <f t="shared" si="1510"/>
        <v/>
      </c>
      <c r="Z1900" s="199" t="str">
        <f t="shared" si="1511"/>
        <v/>
      </c>
      <c r="AA1900" s="199" t="str">
        <f t="shared" si="1512"/>
        <v/>
      </c>
      <c r="AB1900" s="201">
        <f t="shared" ca="1" si="1513"/>
        <v>2.0328651997671621</v>
      </c>
      <c r="AD1900" s="162">
        <f t="shared" si="1514"/>
        <v>0</v>
      </c>
      <c r="AE1900" s="162">
        <f t="shared" si="1515"/>
        <v>0</v>
      </c>
      <c r="AF1900" s="162">
        <f t="shared" si="1516"/>
        <v>0</v>
      </c>
      <c r="AG1900" s="162">
        <f t="shared" si="1517"/>
        <v>0</v>
      </c>
      <c r="AH1900" s="162" t="str">
        <f t="shared" si="1518"/>
        <v/>
      </c>
      <c r="AI1900" s="162" t="str">
        <f t="shared" si="1519"/>
        <v/>
      </c>
      <c r="AJ1900" s="162" t="str">
        <f t="shared" si="1520"/>
        <v/>
      </c>
      <c r="AK1900" s="162" t="str">
        <f t="shared" si="1521"/>
        <v/>
      </c>
      <c r="AM1900" s="199">
        <f t="shared" si="1524"/>
        <v>20.436999350361486</v>
      </c>
      <c r="AN1900" s="197">
        <f t="shared" si="1526"/>
        <v>0</v>
      </c>
      <c r="AO1900" s="197">
        <f t="shared" si="1527"/>
        <v>0</v>
      </c>
      <c r="AP1900" s="197">
        <f t="shared" si="1528"/>
        <v>0</v>
      </c>
      <c r="AQ1900" s="197">
        <f t="shared" si="1529"/>
        <v>0</v>
      </c>
      <c r="AR1900" s="197" t="str">
        <f t="shared" si="1530"/>
        <v/>
      </c>
      <c r="AS1900" s="197" t="str">
        <f t="shared" si="1531"/>
        <v/>
      </c>
      <c r="AT1900" s="197" t="str">
        <f t="shared" si="1532"/>
        <v/>
      </c>
      <c r="AU1900" s="197" t="str">
        <f t="shared" si="1533"/>
        <v/>
      </c>
      <c r="AV1900" s="199">
        <f t="shared" ca="1" si="1525"/>
        <v>2.1558686961542861</v>
      </c>
      <c r="AX1900" s="162">
        <f t="shared" si="1488"/>
        <v>0</v>
      </c>
      <c r="AY1900" s="162">
        <f t="shared" si="1489"/>
        <v>0</v>
      </c>
      <c r="AZ1900" s="162">
        <f t="shared" si="1490"/>
        <v>0</v>
      </c>
      <c r="BA1900" s="162">
        <f t="shared" si="1491"/>
        <v>0</v>
      </c>
      <c r="BB1900" s="162" t="str">
        <f t="shared" si="1492"/>
        <v/>
      </c>
      <c r="BC1900" s="162" t="str">
        <f t="shared" si="1493"/>
        <v/>
      </c>
      <c r="BD1900" s="162" t="str">
        <f t="shared" si="1494"/>
        <v/>
      </c>
      <c r="BE1900" s="162" t="str">
        <f t="shared" si="1495"/>
        <v/>
      </c>
      <c r="BG1900" s="169">
        <f t="shared" si="1522"/>
        <v>46.812821919861818</v>
      </c>
      <c r="BH1900" s="169">
        <f t="shared" ca="1" si="1523"/>
        <v>2.1135391618458379</v>
      </c>
    </row>
    <row r="1901" spans="11:60" x14ac:dyDescent="0.25">
      <c r="K1901" s="199">
        <f t="shared" si="1496"/>
        <v>46.864208112968143</v>
      </c>
      <c r="L1901" s="201">
        <f t="shared" si="1497"/>
        <v>0.39304272779113941</v>
      </c>
      <c r="M1901" s="201">
        <f t="shared" si="1498"/>
        <v>0.39634830254271669</v>
      </c>
      <c r="N1901" s="201">
        <f t="shared" si="1499"/>
        <v>0.41660502609785338</v>
      </c>
      <c r="O1901" s="201">
        <f t="shared" si="1500"/>
        <v>0.39340588215295852</v>
      </c>
      <c r="P1901" s="201" t="str">
        <f t="shared" si="1501"/>
        <v/>
      </c>
      <c r="Q1901" s="201" t="str">
        <f t="shared" si="1502"/>
        <v/>
      </c>
      <c r="R1901" s="201" t="str">
        <f t="shared" si="1503"/>
        <v/>
      </c>
      <c r="S1901" s="201" t="str">
        <f t="shared" si="1504"/>
        <v/>
      </c>
      <c r="T1901" s="199">
        <f t="shared" si="1505"/>
        <v>0</v>
      </c>
      <c r="U1901" s="199">
        <f t="shared" si="1506"/>
        <v>0</v>
      </c>
      <c r="V1901" s="199">
        <f t="shared" si="1507"/>
        <v>0</v>
      </c>
      <c r="W1901" s="199">
        <f t="shared" si="1508"/>
        <v>0</v>
      </c>
      <c r="X1901" s="199" t="str">
        <f t="shared" si="1509"/>
        <v/>
      </c>
      <c r="Y1901" s="199" t="str">
        <f t="shared" si="1510"/>
        <v/>
      </c>
      <c r="Z1901" s="199" t="str">
        <f t="shared" si="1511"/>
        <v/>
      </c>
      <c r="AA1901" s="199" t="str">
        <f t="shared" si="1512"/>
        <v/>
      </c>
      <c r="AB1901" s="201">
        <f t="shared" ca="1" si="1513"/>
        <v>2.1363679532167086</v>
      </c>
      <c r="AD1901" s="162">
        <f t="shared" si="1514"/>
        <v>0</v>
      </c>
      <c r="AE1901" s="162">
        <f t="shared" si="1515"/>
        <v>0</v>
      </c>
      <c r="AF1901" s="162">
        <f t="shared" si="1516"/>
        <v>0</v>
      </c>
      <c r="AG1901" s="162">
        <f t="shared" si="1517"/>
        <v>0</v>
      </c>
      <c r="AH1901" s="162" t="str">
        <f t="shared" si="1518"/>
        <v/>
      </c>
      <c r="AI1901" s="162" t="str">
        <f t="shared" si="1519"/>
        <v/>
      </c>
      <c r="AJ1901" s="162" t="str">
        <f t="shared" si="1520"/>
        <v/>
      </c>
      <c r="AK1901" s="162" t="str">
        <f t="shared" si="1521"/>
        <v/>
      </c>
      <c r="AM1901" s="199">
        <f t="shared" si="1524"/>
        <v>20.448216144735998</v>
      </c>
      <c r="AN1901" s="197">
        <f t="shared" si="1526"/>
        <v>0</v>
      </c>
      <c r="AO1901" s="197">
        <f t="shared" si="1527"/>
        <v>0</v>
      </c>
      <c r="AP1901" s="197">
        <f t="shared" si="1528"/>
        <v>0</v>
      </c>
      <c r="AQ1901" s="197">
        <f t="shared" si="1529"/>
        <v>0</v>
      </c>
      <c r="AR1901" s="197" t="str">
        <f t="shared" si="1530"/>
        <v/>
      </c>
      <c r="AS1901" s="197" t="str">
        <f t="shared" si="1531"/>
        <v/>
      </c>
      <c r="AT1901" s="197" t="str">
        <f t="shared" si="1532"/>
        <v/>
      </c>
      <c r="AU1901" s="197" t="str">
        <f t="shared" si="1533"/>
        <v/>
      </c>
      <c r="AV1901" s="199">
        <f t="shared" ca="1" si="1525"/>
        <v>2.2102185660555174</v>
      </c>
      <c r="AX1901" s="162">
        <f t="shared" si="1488"/>
        <v>0</v>
      </c>
      <c r="AY1901" s="162">
        <f t="shared" si="1489"/>
        <v>0</v>
      </c>
      <c r="AZ1901" s="162">
        <f t="shared" si="1490"/>
        <v>0</v>
      </c>
      <c r="BA1901" s="162">
        <f t="shared" si="1491"/>
        <v>0</v>
      </c>
      <c r="BB1901" s="162" t="str">
        <f t="shared" si="1492"/>
        <v/>
      </c>
      <c r="BC1901" s="162" t="str">
        <f t="shared" si="1493"/>
        <v/>
      </c>
      <c r="BD1901" s="162" t="str">
        <f t="shared" si="1494"/>
        <v/>
      </c>
      <c r="BE1901" s="162" t="str">
        <f t="shared" si="1495"/>
        <v/>
      </c>
      <c r="BG1901" s="169">
        <f t="shared" si="1522"/>
        <v>46.838515016414981</v>
      </c>
      <c r="BH1901" s="169">
        <f t="shared" ca="1" si="1523"/>
        <v>2.0328651997671621</v>
      </c>
    </row>
    <row r="1902" spans="11:60" x14ac:dyDescent="0.25">
      <c r="K1902" s="199">
        <f t="shared" si="1496"/>
        <v>46.889901209521305</v>
      </c>
      <c r="L1902" s="201">
        <f t="shared" si="1497"/>
        <v>0.39325821174277931</v>
      </c>
      <c r="M1902" s="201">
        <f t="shared" si="1498"/>
        <v>0.396565598761216</v>
      </c>
      <c r="N1902" s="201">
        <f t="shared" si="1499"/>
        <v>0.41683342797619655</v>
      </c>
      <c r="O1902" s="201">
        <f t="shared" si="1500"/>
        <v>0.39362156520238445</v>
      </c>
      <c r="P1902" s="201" t="str">
        <f t="shared" si="1501"/>
        <v/>
      </c>
      <c r="Q1902" s="201" t="str">
        <f t="shared" si="1502"/>
        <v/>
      </c>
      <c r="R1902" s="201" t="str">
        <f t="shared" si="1503"/>
        <v/>
      </c>
      <c r="S1902" s="201" t="str">
        <f t="shared" si="1504"/>
        <v/>
      </c>
      <c r="T1902" s="199">
        <f t="shared" si="1505"/>
        <v>0</v>
      </c>
      <c r="U1902" s="199">
        <f t="shared" si="1506"/>
        <v>0</v>
      </c>
      <c r="V1902" s="199">
        <f t="shared" si="1507"/>
        <v>0</v>
      </c>
      <c r="W1902" s="199">
        <f t="shared" si="1508"/>
        <v>0</v>
      </c>
      <c r="X1902" s="199" t="str">
        <f t="shared" si="1509"/>
        <v/>
      </c>
      <c r="Y1902" s="199" t="str">
        <f t="shared" si="1510"/>
        <v/>
      </c>
      <c r="Z1902" s="199" t="str">
        <f t="shared" si="1511"/>
        <v/>
      </c>
      <c r="AA1902" s="199" t="str">
        <f t="shared" si="1512"/>
        <v/>
      </c>
      <c r="AB1902" s="201">
        <f t="shared" ca="1" si="1513"/>
        <v>2.0388657106424399</v>
      </c>
      <c r="AD1902" s="162">
        <f t="shared" si="1514"/>
        <v>0</v>
      </c>
      <c r="AE1902" s="162">
        <f t="shared" si="1515"/>
        <v>0</v>
      </c>
      <c r="AF1902" s="162">
        <f t="shared" si="1516"/>
        <v>0</v>
      </c>
      <c r="AG1902" s="162">
        <f t="shared" si="1517"/>
        <v>0</v>
      </c>
      <c r="AH1902" s="162" t="str">
        <f t="shared" si="1518"/>
        <v/>
      </c>
      <c r="AI1902" s="162" t="str">
        <f t="shared" si="1519"/>
        <v/>
      </c>
      <c r="AJ1902" s="162" t="str">
        <f t="shared" si="1520"/>
        <v/>
      </c>
      <c r="AK1902" s="162" t="str">
        <f t="shared" si="1521"/>
        <v/>
      </c>
      <c r="AM1902" s="199">
        <f t="shared" si="1524"/>
        <v>20.45943293911051</v>
      </c>
      <c r="AN1902" s="197">
        <f t="shared" si="1526"/>
        <v>0</v>
      </c>
      <c r="AO1902" s="197">
        <f t="shared" si="1527"/>
        <v>0</v>
      </c>
      <c r="AP1902" s="197">
        <f t="shared" si="1528"/>
        <v>0</v>
      </c>
      <c r="AQ1902" s="197">
        <f t="shared" si="1529"/>
        <v>0</v>
      </c>
      <c r="AR1902" s="197" t="str">
        <f t="shared" si="1530"/>
        <v/>
      </c>
      <c r="AS1902" s="197" t="str">
        <f t="shared" si="1531"/>
        <v/>
      </c>
      <c r="AT1902" s="197" t="str">
        <f t="shared" si="1532"/>
        <v/>
      </c>
      <c r="AU1902" s="197" t="str">
        <f t="shared" si="1533"/>
        <v/>
      </c>
      <c r="AV1902" s="199">
        <f t="shared" ca="1" si="1525"/>
        <v>2.1847804053219964</v>
      </c>
      <c r="AX1902" s="162">
        <f t="shared" si="1488"/>
        <v>0</v>
      </c>
      <c r="AY1902" s="162">
        <f t="shared" si="1489"/>
        <v>0</v>
      </c>
      <c r="AZ1902" s="162">
        <f t="shared" si="1490"/>
        <v>0</v>
      </c>
      <c r="BA1902" s="162">
        <f t="shared" si="1491"/>
        <v>0</v>
      </c>
      <c r="BB1902" s="162" t="str">
        <f t="shared" si="1492"/>
        <v/>
      </c>
      <c r="BC1902" s="162" t="str">
        <f t="shared" si="1493"/>
        <v/>
      </c>
      <c r="BD1902" s="162" t="str">
        <f t="shared" si="1494"/>
        <v/>
      </c>
      <c r="BE1902" s="162" t="str">
        <f t="shared" si="1495"/>
        <v/>
      </c>
      <c r="BG1902" s="169">
        <f t="shared" si="1522"/>
        <v>46.864208112968143</v>
      </c>
      <c r="BH1902" s="169">
        <f t="shared" ca="1" si="1523"/>
        <v>2.1363679532167086</v>
      </c>
    </row>
    <row r="1903" spans="11:60" x14ac:dyDescent="0.25">
      <c r="K1903" s="199">
        <f t="shared" si="1496"/>
        <v>46.915594306074468</v>
      </c>
      <c r="L1903" s="201">
        <f t="shared" si="1497"/>
        <v>0.3934736956944192</v>
      </c>
      <c r="M1903" s="201">
        <f t="shared" si="1498"/>
        <v>0.39678289497971531</v>
      </c>
      <c r="N1903" s="201">
        <f t="shared" si="1499"/>
        <v>0.41706182985453966</v>
      </c>
      <c r="O1903" s="201">
        <f t="shared" si="1500"/>
        <v>0.39383724825181043</v>
      </c>
      <c r="P1903" s="201" t="str">
        <f t="shared" si="1501"/>
        <v/>
      </c>
      <c r="Q1903" s="201" t="str">
        <f t="shared" si="1502"/>
        <v/>
      </c>
      <c r="R1903" s="201" t="str">
        <f t="shared" si="1503"/>
        <v/>
      </c>
      <c r="S1903" s="201" t="str">
        <f t="shared" si="1504"/>
        <v/>
      </c>
      <c r="T1903" s="199">
        <f t="shared" si="1505"/>
        <v>0</v>
      </c>
      <c r="U1903" s="199">
        <f t="shared" si="1506"/>
        <v>0</v>
      </c>
      <c r="V1903" s="199">
        <f t="shared" si="1507"/>
        <v>0</v>
      </c>
      <c r="W1903" s="199">
        <f t="shared" si="1508"/>
        <v>0</v>
      </c>
      <c r="X1903" s="199" t="str">
        <f t="shared" si="1509"/>
        <v/>
      </c>
      <c r="Y1903" s="199" t="str">
        <f t="shared" si="1510"/>
        <v/>
      </c>
      <c r="Z1903" s="199" t="str">
        <f t="shared" si="1511"/>
        <v/>
      </c>
      <c r="AA1903" s="199" t="str">
        <f t="shared" si="1512"/>
        <v/>
      </c>
      <c r="AB1903" s="201">
        <f t="shared" ca="1" si="1513"/>
        <v>2.0238487705301744</v>
      </c>
      <c r="AD1903" s="162">
        <f t="shared" si="1514"/>
        <v>0</v>
      </c>
      <c r="AE1903" s="162">
        <f t="shared" si="1515"/>
        <v>0</v>
      </c>
      <c r="AF1903" s="162">
        <f t="shared" si="1516"/>
        <v>0</v>
      </c>
      <c r="AG1903" s="162">
        <f t="shared" si="1517"/>
        <v>0</v>
      </c>
      <c r="AH1903" s="162" t="str">
        <f t="shared" si="1518"/>
        <v/>
      </c>
      <c r="AI1903" s="162" t="str">
        <f t="shared" si="1519"/>
        <v/>
      </c>
      <c r="AJ1903" s="162" t="str">
        <f t="shared" si="1520"/>
        <v/>
      </c>
      <c r="AK1903" s="162" t="str">
        <f t="shared" si="1521"/>
        <v/>
      </c>
      <c r="AM1903" s="199">
        <f t="shared" si="1524"/>
        <v>20.470649733485022</v>
      </c>
      <c r="AN1903" s="197">
        <f t="shared" si="1526"/>
        <v>0</v>
      </c>
      <c r="AO1903" s="197">
        <f t="shared" si="1527"/>
        <v>0</v>
      </c>
      <c r="AP1903" s="197">
        <f t="shared" si="1528"/>
        <v>0</v>
      </c>
      <c r="AQ1903" s="197">
        <f t="shared" si="1529"/>
        <v>0</v>
      </c>
      <c r="AR1903" s="197" t="str">
        <f t="shared" si="1530"/>
        <v/>
      </c>
      <c r="AS1903" s="197" t="str">
        <f t="shared" si="1531"/>
        <v/>
      </c>
      <c r="AT1903" s="197" t="str">
        <f t="shared" si="1532"/>
        <v/>
      </c>
      <c r="AU1903" s="197" t="str">
        <f t="shared" si="1533"/>
        <v/>
      </c>
      <c r="AV1903" s="199">
        <f t="shared" ca="1" si="1525"/>
        <v>2.1947706449529827</v>
      </c>
      <c r="AX1903" s="162">
        <f t="shared" si="1488"/>
        <v>0</v>
      </c>
      <c r="AY1903" s="162">
        <f t="shared" si="1489"/>
        <v>0</v>
      </c>
      <c r="AZ1903" s="162">
        <f t="shared" si="1490"/>
        <v>0</v>
      </c>
      <c r="BA1903" s="162">
        <f t="shared" si="1491"/>
        <v>0</v>
      </c>
      <c r="BB1903" s="162" t="str">
        <f t="shared" si="1492"/>
        <v/>
      </c>
      <c r="BC1903" s="162" t="str">
        <f t="shared" si="1493"/>
        <v/>
      </c>
      <c r="BD1903" s="162" t="str">
        <f t="shared" si="1494"/>
        <v/>
      </c>
      <c r="BE1903" s="162" t="str">
        <f t="shared" si="1495"/>
        <v/>
      </c>
      <c r="BG1903" s="169">
        <f t="shared" si="1522"/>
        <v>46.889901209521305</v>
      </c>
      <c r="BH1903" s="169">
        <f t="shared" ca="1" si="1523"/>
        <v>2.0388657106424399</v>
      </c>
    </row>
    <row r="1904" spans="11:60" x14ac:dyDescent="0.25">
      <c r="K1904" s="199">
        <f t="shared" si="1496"/>
        <v>46.94128740262763</v>
      </c>
      <c r="L1904" s="201">
        <f t="shared" si="1497"/>
        <v>0.39368917964605904</v>
      </c>
      <c r="M1904" s="201">
        <f t="shared" si="1498"/>
        <v>0.39700019119821461</v>
      </c>
      <c r="N1904" s="201">
        <f t="shared" si="1499"/>
        <v>0.41729023173288277</v>
      </c>
      <c r="O1904" s="201">
        <f t="shared" si="1500"/>
        <v>0.39405293130123636</v>
      </c>
      <c r="P1904" s="201" t="str">
        <f t="shared" si="1501"/>
        <v/>
      </c>
      <c r="Q1904" s="201" t="str">
        <f t="shared" si="1502"/>
        <v/>
      </c>
      <c r="R1904" s="201" t="str">
        <f t="shared" si="1503"/>
        <v/>
      </c>
      <c r="S1904" s="201" t="str">
        <f t="shared" si="1504"/>
        <v/>
      </c>
      <c r="T1904" s="199">
        <f t="shared" si="1505"/>
        <v>0</v>
      </c>
      <c r="U1904" s="199">
        <f t="shared" si="1506"/>
        <v>0</v>
      </c>
      <c r="V1904" s="199">
        <f t="shared" si="1507"/>
        <v>0</v>
      </c>
      <c r="W1904" s="199">
        <f t="shared" si="1508"/>
        <v>0</v>
      </c>
      <c r="X1904" s="199" t="str">
        <f t="shared" si="1509"/>
        <v/>
      </c>
      <c r="Y1904" s="199" t="str">
        <f t="shared" si="1510"/>
        <v/>
      </c>
      <c r="Z1904" s="199" t="str">
        <f t="shared" si="1511"/>
        <v/>
      </c>
      <c r="AA1904" s="199" t="str">
        <f t="shared" si="1512"/>
        <v/>
      </c>
      <c r="AB1904" s="201">
        <f t="shared" ca="1" si="1513"/>
        <v>2.0350199292983908</v>
      </c>
      <c r="AD1904" s="162">
        <f t="shared" si="1514"/>
        <v>0</v>
      </c>
      <c r="AE1904" s="162">
        <f t="shared" si="1515"/>
        <v>0</v>
      </c>
      <c r="AF1904" s="162">
        <f t="shared" si="1516"/>
        <v>0</v>
      </c>
      <c r="AG1904" s="162">
        <f t="shared" si="1517"/>
        <v>0</v>
      </c>
      <c r="AH1904" s="162" t="str">
        <f t="shared" si="1518"/>
        <v/>
      </c>
      <c r="AI1904" s="162" t="str">
        <f t="shared" si="1519"/>
        <v/>
      </c>
      <c r="AJ1904" s="162" t="str">
        <f t="shared" si="1520"/>
        <v/>
      </c>
      <c r="AK1904" s="162" t="str">
        <f t="shared" si="1521"/>
        <v/>
      </c>
      <c r="AM1904" s="199">
        <f t="shared" si="1524"/>
        <v>20.481866527859534</v>
      </c>
      <c r="AN1904" s="197">
        <f t="shared" si="1526"/>
        <v>0</v>
      </c>
      <c r="AO1904" s="197">
        <f t="shared" si="1527"/>
        <v>0</v>
      </c>
      <c r="AP1904" s="197">
        <f t="shared" si="1528"/>
        <v>0</v>
      </c>
      <c r="AQ1904" s="197">
        <f t="shared" si="1529"/>
        <v>0</v>
      </c>
      <c r="AR1904" s="197" t="str">
        <f t="shared" si="1530"/>
        <v/>
      </c>
      <c r="AS1904" s="197" t="str">
        <f t="shared" si="1531"/>
        <v/>
      </c>
      <c r="AT1904" s="197" t="str">
        <f t="shared" si="1532"/>
        <v/>
      </c>
      <c r="AU1904" s="197" t="str">
        <f t="shared" si="1533"/>
        <v/>
      </c>
      <c r="AV1904" s="199">
        <f t="shared" ca="1" si="1525"/>
        <v>2.1735517780104638</v>
      </c>
      <c r="AX1904" s="162">
        <f t="shared" si="1488"/>
        <v>0</v>
      </c>
      <c r="AY1904" s="162">
        <f t="shared" si="1489"/>
        <v>0</v>
      </c>
      <c r="AZ1904" s="162">
        <f t="shared" si="1490"/>
        <v>0</v>
      </c>
      <c r="BA1904" s="162">
        <f t="shared" si="1491"/>
        <v>0</v>
      </c>
      <c r="BB1904" s="162" t="str">
        <f t="shared" si="1492"/>
        <v/>
      </c>
      <c r="BC1904" s="162" t="str">
        <f t="shared" si="1493"/>
        <v/>
      </c>
      <c r="BD1904" s="162" t="str">
        <f t="shared" si="1494"/>
        <v/>
      </c>
      <c r="BE1904" s="162" t="str">
        <f t="shared" si="1495"/>
        <v/>
      </c>
      <c r="BG1904" s="169">
        <f t="shared" si="1522"/>
        <v>46.915594306074468</v>
      </c>
      <c r="BH1904" s="169">
        <f t="shared" ca="1" si="1523"/>
        <v>2.0238487705301744</v>
      </c>
    </row>
    <row r="1905" spans="11:60" x14ac:dyDescent="0.25">
      <c r="K1905" s="199">
        <f t="shared" si="1496"/>
        <v>46.966980499180792</v>
      </c>
      <c r="L1905" s="201">
        <f t="shared" si="1497"/>
        <v>0.39390466359769893</v>
      </c>
      <c r="M1905" s="201">
        <f t="shared" si="1498"/>
        <v>0.39721748741671392</v>
      </c>
      <c r="N1905" s="201">
        <f t="shared" si="1499"/>
        <v>0.41751863361122593</v>
      </c>
      <c r="O1905" s="201">
        <f t="shared" si="1500"/>
        <v>0.39426861435066241</v>
      </c>
      <c r="P1905" s="201" t="str">
        <f t="shared" si="1501"/>
        <v/>
      </c>
      <c r="Q1905" s="201" t="str">
        <f t="shared" si="1502"/>
        <v/>
      </c>
      <c r="R1905" s="201" t="str">
        <f t="shared" si="1503"/>
        <v/>
      </c>
      <c r="S1905" s="201" t="str">
        <f t="shared" si="1504"/>
        <v/>
      </c>
      <c r="T1905" s="199">
        <f t="shared" si="1505"/>
        <v>0</v>
      </c>
      <c r="U1905" s="199">
        <f t="shared" si="1506"/>
        <v>0</v>
      </c>
      <c r="V1905" s="199">
        <f t="shared" si="1507"/>
        <v>0</v>
      </c>
      <c r="W1905" s="199">
        <f t="shared" si="1508"/>
        <v>0</v>
      </c>
      <c r="X1905" s="199" t="str">
        <f t="shared" si="1509"/>
        <v/>
      </c>
      <c r="Y1905" s="199" t="str">
        <f t="shared" si="1510"/>
        <v/>
      </c>
      <c r="Z1905" s="199" t="str">
        <f t="shared" si="1511"/>
        <v/>
      </c>
      <c r="AA1905" s="199" t="str">
        <f t="shared" si="1512"/>
        <v/>
      </c>
      <c r="AB1905" s="201">
        <f t="shared" ca="1" si="1513"/>
        <v>2.0509711362177279</v>
      </c>
      <c r="AD1905" s="162">
        <f t="shared" si="1514"/>
        <v>0</v>
      </c>
      <c r="AE1905" s="162">
        <f t="shared" si="1515"/>
        <v>0</v>
      </c>
      <c r="AF1905" s="162">
        <f t="shared" si="1516"/>
        <v>0</v>
      </c>
      <c r="AG1905" s="162">
        <f t="shared" si="1517"/>
        <v>0</v>
      </c>
      <c r="AH1905" s="162" t="str">
        <f t="shared" si="1518"/>
        <v/>
      </c>
      <c r="AI1905" s="162" t="str">
        <f t="shared" si="1519"/>
        <v/>
      </c>
      <c r="AJ1905" s="162" t="str">
        <f t="shared" si="1520"/>
        <v/>
      </c>
      <c r="AK1905" s="162" t="str">
        <f t="shared" si="1521"/>
        <v/>
      </c>
      <c r="AM1905" s="199">
        <f t="shared" si="1524"/>
        <v>20.493083322234046</v>
      </c>
      <c r="AN1905" s="197">
        <f t="shared" si="1526"/>
        <v>0</v>
      </c>
      <c r="AO1905" s="197">
        <f t="shared" si="1527"/>
        <v>0</v>
      </c>
      <c r="AP1905" s="197">
        <f t="shared" si="1528"/>
        <v>0</v>
      </c>
      <c r="AQ1905" s="197">
        <f t="shared" si="1529"/>
        <v>0</v>
      </c>
      <c r="AR1905" s="197" t="str">
        <f t="shared" si="1530"/>
        <v/>
      </c>
      <c r="AS1905" s="197" t="str">
        <f t="shared" si="1531"/>
        <v/>
      </c>
      <c r="AT1905" s="197" t="str">
        <f t="shared" si="1532"/>
        <v/>
      </c>
      <c r="AU1905" s="197" t="str">
        <f t="shared" si="1533"/>
        <v/>
      </c>
      <c r="AV1905" s="199">
        <f t="shared" ca="1" si="1525"/>
        <v>2.1332537862646661</v>
      </c>
      <c r="AX1905" s="162">
        <f t="shared" si="1488"/>
        <v>0</v>
      </c>
      <c r="AY1905" s="162">
        <f t="shared" si="1489"/>
        <v>0</v>
      </c>
      <c r="AZ1905" s="162">
        <f t="shared" si="1490"/>
        <v>0</v>
      </c>
      <c r="BA1905" s="162">
        <f t="shared" si="1491"/>
        <v>0</v>
      </c>
      <c r="BB1905" s="162" t="str">
        <f t="shared" si="1492"/>
        <v/>
      </c>
      <c r="BC1905" s="162" t="str">
        <f t="shared" si="1493"/>
        <v/>
      </c>
      <c r="BD1905" s="162" t="str">
        <f t="shared" si="1494"/>
        <v/>
      </c>
      <c r="BE1905" s="162" t="str">
        <f t="shared" si="1495"/>
        <v/>
      </c>
      <c r="BG1905" s="169">
        <f t="shared" si="1522"/>
        <v>46.94128740262763</v>
      </c>
      <c r="BH1905" s="169">
        <f t="shared" ca="1" si="1523"/>
        <v>2.0350199292983908</v>
      </c>
    </row>
    <row r="1906" spans="11:60" x14ac:dyDescent="0.25">
      <c r="K1906" s="199">
        <f t="shared" si="1496"/>
        <v>46.992673595733955</v>
      </c>
      <c r="L1906" s="201">
        <f t="shared" si="1497"/>
        <v>0.39412014754933883</v>
      </c>
      <c r="M1906" s="201">
        <f t="shared" si="1498"/>
        <v>0.39743478363521323</v>
      </c>
      <c r="N1906" s="201">
        <f t="shared" si="1499"/>
        <v>0.41774703548956904</v>
      </c>
      <c r="O1906" s="201">
        <f t="shared" si="1500"/>
        <v>0.39448429740008834</v>
      </c>
      <c r="P1906" s="201" t="str">
        <f t="shared" si="1501"/>
        <v/>
      </c>
      <c r="Q1906" s="201" t="str">
        <f t="shared" si="1502"/>
        <v/>
      </c>
      <c r="R1906" s="201" t="str">
        <f t="shared" si="1503"/>
        <v/>
      </c>
      <c r="S1906" s="201" t="str">
        <f t="shared" si="1504"/>
        <v/>
      </c>
      <c r="T1906" s="199">
        <f t="shared" si="1505"/>
        <v>0</v>
      </c>
      <c r="U1906" s="199">
        <f t="shared" si="1506"/>
        <v>0</v>
      </c>
      <c r="V1906" s="199">
        <f t="shared" si="1507"/>
        <v>0</v>
      </c>
      <c r="W1906" s="199">
        <f t="shared" si="1508"/>
        <v>0</v>
      </c>
      <c r="X1906" s="199" t="str">
        <f t="shared" si="1509"/>
        <v/>
      </c>
      <c r="Y1906" s="199" t="str">
        <f t="shared" si="1510"/>
        <v/>
      </c>
      <c r="Z1906" s="199" t="str">
        <f t="shared" si="1511"/>
        <v/>
      </c>
      <c r="AA1906" s="199" t="str">
        <f t="shared" si="1512"/>
        <v/>
      </c>
      <c r="AB1906" s="201">
        <f t="shared" ca="1" si="1513"/>
        <v>2.0288236727645894</v>
      </c>
      <c r="AD1906" s="162">
        <f t="shared" si="1514"/>
        <v>0</v>
      </c>
      <c r="AE1906" s="162">
        <f t="shared" si="1515"/>
        <v>0</v>
      </c>
      <c r="AF1906" s="162">
        <f t="shared" si="1516"/>
        <v>0</v>
      </c>
      <c r="AG1906" s="162">
        <f t="shared" si="1517"/>
        <v>0</v>
      </c>
      <c r="AH1906" s="162" t="str">
        <f t="shared" si="1518"/>
        <v/>
      </c>
      <c r="AI1906" s="162" t="str">
        <f t="shared" si="1519"/>
        <v/>
      </c>
      <c r="AJ1906" s="162" t="str">
        <f t="shared" si="1520"/>
        <v/>
      </c>
      <c r="AK1906" s="162" t="str">
        <f t="shared" si="1521"/>
        <v/>
      </c>
      <c r="AM1906" s="199">
        <f t="shared" si="1524"/>
        <v>20.504300116608558</v>
      </c>
      <c r="AN1906" s="197">
        <f t="shared" si="1526"/>
        <v>0</v>
      </c>
      <c r="AO1906" s="197">
        <f t="shared" si="1527"/>
        <v>0</v>
      </c>
      <c r="AP1906" s="197">
        <f t="shared" si="1528"/>
        <v>0</v>
      </c>
      <c r="AQ1906" s="197">
        <f t="shared" si="1529"/>
        <v>0</v>
      </c>
      <c r="AR1906" s="197" t="str">
        <f t="shared" si="1530"/>
        <v/>
      </c>
      <c r="AS1906" s="197" t="str">
        <f t="shared" si="1531"/>
        <v/>
      </c>
      <c r="AT1906" s="197" t="str">
        <f t="shared" si="1532"/>
        <v/>
      </c>
      <c r="AU1906" s="197" t="str">
        <f t="shared" si="1533"/>
        <v/>
      </c>
      <c r="AV1906" s="199">
        <f t="shared" ca="1" si="1525"/>
        <v>2.101330651858925</v>
      </c>
      <c r="AX1906" s="162">
        <f t="shared" si="1488"/>
        <v>0</v>
      </c>
      <c r="AY1906" s="162">
        <f t="shared" si="1489"/>
        <v>0</v>
      </c>
      <c r="AZ1906" s="162">
        <f t="shared" si="1490"/>
        <v>0</v>
      </c>
      <c r="BA1906" s="162">
        <f t="shared" si="1491"/>
        <v>0</v>
      </c>
      <c r="BB1906" s="162" t="str">
        <f t="shared" si="1492"/>
        <v/>
      </c>
      <c r="BC1906" s="162" t="str">
        <f t="shared" si="1493"/>
        <v/>
      </c>
      <c r="BD1906" s="162" t="str">
        <f t="shared" si="1494"/>
        <v/>
      </c>
      <c r="BE1906" s="162" t="str">
        <f t="shared" si="1495"/>
        <v/>
      </c>
      <c r="BG1906" s="169">
        <f t="shared" si="1522"/>
        <v>46.966980499180792</v>
      </c>
      <c r="BH1906" s="169">
        <f t="shared" ca="1" si="1523"/>
        <v>2.0509711362177279</v>
      </c>
    </row>
    <row r="1907" spans="11:60" x14ac:dyDescent="0.25">
      <c r="K1907" s="199">
        <f t="shared" si="1496"/>
        <v>47.018366692287117</v>
      </c>
      <c r="L1907" s="201">
        <f t="shared" si="1497"/>
        <v>0.39433563150097872</v>
      </c>
      <c r="M1907" s="201">
        <f t="shared" si="1498"/>
        <v>0.39765207985371248</v>
      </c>
      <c r="N1907" s="201">
        <f t="shared" si="1499"/>
        <v>0.41797543736791209</v>
      </c>
      <c r="O1907" s="201">
        <f t="shared" si="1500"/>
        <v>0.39469998044951426</v>
      </c>
      <c r="P1907" s="201" t="str">
        <f t="shared" si="1501"/>
        <v/>
      </c>
      <c r="Q1907" s="201" t="str">
        <f t="shared" si="1502"/>
        <v/>
      </c>
      <c r="R1907" s="201" t="str">
        <f t="shared" si="1503"/>
        <v/>
      </c>
      <c r="S1907" s="201" t="str">
        <f t="shared" si="1504"/>
        <v/>
      </c>
      <c r="T1907" s="199">
        <f t="shared" si="1505"/>
        <v>0</v>
      </c>
      <c r="U1907" s="199">
        <f t="shared" si="1506"/>
        <v>0</v>
      </c>
      <c r="V1907" s="199">
        <f t="shared" si="1507"/>
        <v>0</v>
      </c>
      <c r="W1907" s="199">
        <f t="shared" si="1508"/>
        <v>0</v>
      </c>
      <c r="X1907" s="199" t="str">
        <f t="shared" si="1509"/>
        <v/>
      </c>
      <c r="Y1907" s="199" t="str">
        <f t="shared" si="1510"/>
        <v/>
      </c>
      <c r="Z1907" s="199" t="str">
        <f t="shared" si="1511"/>
        <v/>
      </c>
      <c r="AA1907" s="199" t="str">
        <f t="shared" si="1512"/>
        <v/>
      </c>
      <c r="AB1907" s="201">
        <f t="shared" ca="1" si="1513"/>
        <v>2.1038092315795081</v>
      </c>
      <c r="AD1907" s="162">
        <f t="shared" si="1514"/>
        <v>0</v>
      </c>
      <c r="AE1907" s="162">
        <f t="shared" si="1515"/>
        <v>0</v>
      </c>
      <c r="AF1907" s="162">
        <f t="shared" si="1516"/>
        <v>0</v>
      </c>
      <c r="AG1907" s="162">
        <f t="shared" si="1517"/>
        <v>0</v>
      </c>
      <c r="AH1907" s="162" t="str">
        <f t="shared" si="1518"/>
        <v/>
      </c>
      <c r="AI1907" s="162" t="str">
        <f t="shared" si="1519"/>
        <v/>
      </c>
      <c r="AJ1907" s="162" t="str">
        <f t="shared" si="1520"/>
        <v/>
      </c>
      <c r="AK1907" s="162" t="str">
        <f t="shared" si="1521"/>
        <v/>
      </c>
      <c r="AM1907" s="199">
        <f t="shared" si="1524"/>
        <v>20.51551691098307</v>
      </c>
      <c r="AN1907" s="197">
        <f t="shared" si="1526"/>
        <v>0</v>
      </c>
      <c r="AO1907" s="197">
        <f t="shared" si="1527"/>
        <v>0</v>
      </c>
      <c r="AP1907" s="197">
        <f t="shared" si="1528"/>
        <v>0</v>
      </c>
      <c r="AQ1907" s="197">
        <f t="shared" si="1529"/>
        <v>0</v>
      </c>
      <c r="AR1907" s="197" t="str">
        <f t="shared" si="1530"/>
        <v/>
      </c>
      <c r="AS1907" s="197" t="str">
        <f t="shared" si="1531"/>
        <v/>
      </c>
      <c r="AT1907" s="197" t="str">
        <f t="shared" si="1532"/>
        <v/>
      </c>
      <c r="AU1907" s="197" t="str">
        <f t="shared" si="1533"/>
        <v/>
      </c>
      <c r="AV1907" s="199">
        <f t="shared" ca="1" si="1525"/>
        <v>2.115067654474085</v>
      </c>
      <c r="AX1907" s="162">
        <f t="shared" si="1488"/>
        <v>0</v>
      </c>
      <c r="AY1907" s="162">
        <f t="shared" si="1489"/>
        <v>0</v>
      </c>
      <c r="AZ1907" s="162">
        <f t="shared" si="1490"/>
        <v>0</v>
      </c>
      <c r="BA1907" s="162">
        <f t="shared" si="1491"/>
        <v>0</v>
      </c>
      <c r="BB1907" s="162" t="str">
        <f t="shared" si="1492"/>
        <v/>
      </c>
      <c r="BC1907" s="162" t="str">
        <f t="shared" si="1493"/>
        <v/>
      </c>
      <c r="BD1907" s="162" t="str">
        <f t="shared" si="1494"/>
        <v/>
      </c>
      <c r="BE1907" s="162" t="str">
        <f t="shared" si="1495"/>
        <v/>
      </c>
      <c r="BG1907" s="169">
        <f t="shared" si="1522"/>
        <v>46.992673595733955</v>
      </c>
      <c r="BH1907" s="169">
        <f t="shared" ca="1" si="1523"/>
        <v>2.0288236727645894</v>
      </c>
    </row>
    <row r="1908" spans="11:60" x14ac:dyDescent="0.25">
      <c r="K1908" s="199">
        <f t="shared" si="1496"/>
        <v>47.044059788840279</v>
      </c>
      <c r="L1908" s="201">
        <f t="shared" si="1497"/>
        <v>0.39455111545261856</v>
      </c>
      <c r="M1908" s="201">
        <f t="shared" si="1498"/>
        <v>0.39786937607221179</v>
      </c>
      <c r="N1908" s="201">
        <f t="shared" si="1499"/>
        <v>0.41820383924625526</v>
      </c>
      <c r="O1908" s="201">
        <f t="shared" si="1500"/>
        <v>0.39491566349894025</v>
      </c>
      <c r="P1908" s="201" t="str">
        <f t="shared" si="1501"/>
        <v/>
      </c>
      <c r="Q1908" s="201" t="str">
        <f t="shared" si="1502"/>
        <v/>
      </c>
      <c r="R1908" s="201" t="str">
        <f t="shared" si="1503"/>
        <v/>
      </c>
      <c r="S1908" s="201" t="str">
        <f t="shared" si="1504"/>
        <v/>
      </c>
      <c r="T1908" s="199">
        <f t="shared" si="1505"/>
        <v>0</v>
      </c>
      <c r="U1908" s="199">
        <f t="shared" si="1506"/>
        <v>0</v>
      </c>
      <c r="V1908" s="199">
        <f t="shared" si="1507"/>
        <v>0</v>
      </c>
      <c r="W1908" s="199">
        <f t="shared" si="1508"/>
        <v>0</v>
      </c>
      <c r="X1908" s="199" t="str">
        <f t="shared" si="1509"/>
        <v/>
      </c>
      <c r="Y1908" s="199" t="str">
        <f t="shared" si="1510"/>
        <v/>
      </c>
      <c r="Z1908" s="199" t="str">
        <f t="shared" si="1511"/>
        <v/>
      </c>
      <c r="AA1908" s="199" t="str">
        <f t="shared" si="1512"/>
        <v/>
      </c>
      <c r="AB1908" s="201">
        <f t="shared" ca="1" si="1513"/>
        <v>2.116008107815901</v>
      </c>
      <c r="AD1908" s="162">
        <f t="shared" si="1514"/>
        <v>0</v>
      </c>
      <c r="AE1908" s="162">
        <f t="shared" si="1515"/>
        <v>0</v>
      </c>
      <c r="AF1908" s="162">
        <f t="shared" si="1516"/>
        <v>0</v>
      </c>
      <c r="AG1908" s="162">
        <f t="shared" si="1517"/>
        <v>0</v>
      </c>
      <c r="AH1908" s="162" t="str">
        <f t="shared" si="1518"/>
        <v/>
      </c>
      <c r="AI1908" s="162" t="str">
        <f t="shared" si="1519"/>
        <v/>
      </c>
      <c r="AJ1908" s="162" t="str">
        <f t="shared" si="1520"/>
        <v/>
      </c>
      <c r="AK1908" s="162" t="str">
        <f t="shared" si="1521"/>
        <v/>
      </c>
      <c r="AM1908" s="199">
        <f t="shared" si="1524"/>
        <v>20.526733705357582</v>
      </c>
      <c r="AN1908" s="197">
        <f t="shared" si="1526"/>
        <v>0</v>
      </c>
      <c r="AO1908" s="197">
        <f t="shared" si="1527"/>
        <v>0</v>
      </c>
      <c r="AP1908" s="197">
        <f t="shared" si="1528"/>
        <v>0</v>
      </c>
      <c r="AQ1908" s="197">
        <f t="shared" si="1529"/>
        <v>0</v>
      </c>
      <c r="AR1908" s="197" t="str">
        <f t="shared" si="1530"/>
        <v/>
      </c>
      <c r="AS1908" s="197" t="str">
        <f t="shared" si="1531"/>
        <v/>
      </c>
      <c r="AT1908" s="197" t="str">
        <f t="shared" si="1532"/>
        <v/>
      </c>
      <c r="AU1908" s="197" t="str">
        <f t="shared" si="1533"/>
        <v/>
      </c>
      <c r="AV1908" s="199">
        <f t="shared" ca="1" si="1525"/>
        <v>2.191654330800112</v>
      </c>
      <c r="AX1908" s="162">
        <f t="shared" si="1488"/>
        <v>0</v>
      </c>
      <c r="AY1908" s="162">
        <f t="shared" si="1489"/>
        <v>0</v>
      </c>
      <c r="AZ1908" s="162">
        <f t="shared" si="1490"/>
        <v>0</v>
      </c>
      <c r="BA1908" s="162">
        <f t="shared" si="1491"/>
        <v>0</v>
      </c>
      <c r="BB1908" s="162" t="str">
        <f t="shared" si="1492"/>
        <v/>
      </c>
      <c r="BC1908" s="162" t="str">
        <f t="shared" si="1493"/>
        <v/>
      </c>
      <c r="BD1908" s="162" t="str">
        <f t="shared" si="1494"/>
        <v/>
      </c>
      <c r="BE1908" s="162" t="str">
        <f t="shared" si="1495"/>
        <v/>
      </c>
      <c r="BG1908" s="169">
        <f t="shared" si="1522"/>
        <v>47.018366692287117</v>
      </c>
      <c r="BH1908" s="169">
        <f t="shared" ca="1" si="1523"/>
        <v>2.1038092315795081</v>
      </c>
    </row>
    <row r="1909" spans="11:60" x14ac:dyDescent="0.25">
      <c r="K1909" s="199">
        <f t="shared" si="1496"/>
        <v>47.069752885393441</v>
      </c>
      <c r="L1909" s="201">
        <f t="shared" si="1497"/>
        <v>0.39476659940425851</v>
      </c>
      <c r="M1909" s="201">
        <f t="shared" si="1498"/>
        <v>0.3980866722907111</v>
      </c>
      <c r="N1909" s="201">
        <f t="shared" si="1499"/>
        <v>0.41843224112459843</v>
      </c>
      <c r="O1909" s="201">
        <f t="shared" si="1500"/>
        <v>0.39513134654836624</v>
      </c>
      <c r="P1909" s="201" t="str">
        <f t="shared" si="1501"/>
        <v/>
      </c>
      <c r="Q1909" s="201" t="str">
        <f t="shared" si="1502"/>
        <v/>
      </c>
      <c r="R1909" s="201" t="str">
        <f t="shared" si="1503"/>
        <v/>
      </c>
      <c r="S1909" s="201" t="str">
        <f t="shared" si="1504"/>
        <v/>
      </c>
      <c r="T1909" s="199">
        <f t="shared" si="1505"/>
        <v>0</v>
      </c>
      <c r="U1909" s="199">
        <f t="shared" si="1506"/>
        <v>0</v>
      </c>
      <c r="V1909" s="199">
        <f t="shared" si="1507"/>
        <v>0</v>
      </c>
      <c r="W1909" s="199">
        <f t="shared" si="1508"/>
        <v>0</v>
      </c>
      <c r="X1909" s="199" t="str">
        <f t="shared" si="1509"/>
        <v/>
      </c>
      <c r="Y1909" s="199" t="str">
        <f t="shared" si="1510"/>
        <v/>
      </c>
      <c r="Z1909" s="199" t="str">
        <f t="shared" si="1511"/>
        <v/>
      </c>
      <c r="AA1909" s="199" t="str">
        <f t="shared" si="1512"/>
        <v/>
      </c>
      <c r="AB1909" s="201">
        <f t="shared" ca="1" si="1513"/>
        <v>2.0039544909591984</v>
      </c>
      <c r="AD1909" s="162">
        <f t="shared" si="1514"/>
        <v>0</v>
      </c>
      <c r="AE1909" s="162">
        <f t="shared" si="1515"/>
        <v>0</v>
      </c>
      <c r="AF1909" s="162">
        <f t="shared" si="1516"/>
        <v>0</v>
      </c>
      <c r="AG1909" s="162">
        <f t="shared" si="1517"/>
        <v>0</v>
      </c>
      <c r="AH1909" s="162" t="str">
        <f t="shared" si="1518"/>
        <v/>
      </c>
      <c r="AI1909" s="162" t="str">
        <f t="shared" si="1519"/>
        <v/>
      </c>
      <c r="AJ1909" s="162" t="str">
        <f t="shared" si="1520"/>
        <v/>
      </c>
      <c r="AK1909" s="162" t="str">
        <f t="shared" si="1521"/>
        <v/>
      </c>
      <c r="AM1909" s="199">
        <f t="shared" si="1524"/>
        <v>20.537950499732094</v>
      </c>
      <c r="AN1909" s="197">
        <f t="shared" si="1526"/>
        <v>0</v>
      </c>
      <c r="AO1909" s="197">
        <f t="shared" si="1527"/>
        <v>0</v>
      </c>
      <c r="AP1909" s="197">
        <f t="shared" si="1528"/>
        <v>0</v>
      </c>
      <c r="AQ1909" s="197">
        <f t="shared" si="1529"/>
        <v>0</v>
      </c>
      <c r="AR1909" s="197" t="str">
        <f t="shared" si="1530"/>
        <v/>
      </c>
      <c r="AS1909" s="197" t="str">
        <f t="shared" si="1531"/>
        <v/>
      </c>
      <c r="AT1909" s="197" t="str">
        <f t="shared" si="1532"/>
        <v/>
      </c>
      <c r="AU1909" s="197" t="str">
        <f t="shared" si="1533"/>
        <v/>
      </c>
      <c r="AV1909" s="199">
        <f t="shared" ca="1" si="1525"/>
        <v>2.1625589633738982</v>
      </c>
      <c r="AX1909" s="162">
        <f t="shared" si="1488"/>
        <v>0</v>
      </c>
      <c r="AY1909" s="162">
        <f t="shared" si="1489"/>
        <v>0</v>
      </c>
      <c r="AZ1909" s="162">
        <f t="shared" si="1490"/>
        <v>0</v>
      </c>
      <c r="BA1909" s="162">
        <f t="shared" si="1491"/>
        <v>0</v>
      </c>
      <c r="BB1909" s="162" t="str">
        <f t="shared" si="1492"/>
        <v/>
      </c>
      <c r="BC1909" s="162" t="str">
        <f t="shared" si="1493"/>
        <v/>
      </c>
      <c r="BD1909" s="162" t="str">
        <f t="shared" si="1494"/>
        <v/>
      </c>
      <c r="BE1909" s="162" t="str">
        <f t="shared" si="1495"/>
        <v/>
      </c>
      <c r="BG1909" s="169">
        <f t="shared" si="1522"/>
        <v>47.044059788840279</v>
      </c>
      <c r="BH1909" s="169">
        <f t="shared" ca="1" si="1523"/>
        <v>2.116008107815901</v>
      </c>
    </row>
    <row r="1910" spans="11:60" x14ac:dyDescent="0.25">
      <c r="K1910" s="199">
        <f t="shared" si="1496"/>
        <v>47.095445981946604</v>
      </c>
      <c r="L1910" s="201">
        <f t="shared" si="1497"/>
        <v>0.39498208335589835</v>
      </c>
      <c r="M1910" s="201">
        <f t="shared" si="1498"/>
        <v>0.3983039685092104</v>
      </c>
      <c r="N1910" s="201">
        <f t="shared" si="1499"/>
        <v>0.41866064300294148</v>
      </c>
      <c r="O1910" s="201">
        <f t="shared" si="1500"/>
        <v>0.39534702959779217</v>
      </c>
      <c r="P1910" s="201" t="str">
        <f t="shared" si="1501"/>
        <v/>
      </c>
      <c r="Q1910" s="201" t="str">
        <f t="shared" si="1502"/>
        <v/>
      </c>
      <c r="R1910" s="201" t="str">
        <f t="shared" si="1503"/>
        <v/>
      </c>
      <c r="S1910" s="201" t="str">
        <f t="shared" si="1504"/>
        <v/>
      </c>
      <c r="T1910" s="199">
        <f t="shared" si="1505"/>
        <v>0</v>
      </c>
      <c r="U1910" s="199">
        <f t="shared" si="1506"/>
        <v>0</v>
      </c>
      <c r="V1910" s="199">
        <f t="shared" si="1507"/>
        <v>0</v>
      </c>
      <c r="W1910" s="199">
        <f t="shared" si="1508"/>
        <v>0</v>
      </c>
      <c r="X1910" s="199" t="str">
        <f t="shared" si="1509"/>
        <v/>
      </c>
      <c r="Y1910" s="199" t="str">
        <f t="shared" si="1510"/>
        <v/>
      </c>
      <c r="Z1910" s="199" t="str">
        <f t="shared" si="1511"/>
        <v/>
      </c>
      <c r="AA1910" s="199" t="str">
        <f t="shared" si="1512"/>
        <v/>
      </c>
      <c r="AB1910" s="201">
        <f t="shared" ca="1" si="1513"/>
        <v>2.0471045718679255</v>
      </c>
      <c r="AD1910" s="162">
        <f t="shared" si="1514"/>
        <v>0</v>
      </c>
      <c r="AE1910" s="162">
        <f t="shared" si="1515"/>
        <v>0</v>
      </c>
      <c r="AF1910" s="162">
        <f t="shared" si="1516"/>
        <v>0</v>
      </c>
      <c r="AG1910" s="162">
        <f t="shared" si="1517"/>
        <v>0</v>
      </c>
      <c r="AH1910" s="162" t="str">
        <f t="shared" si="1518"/>
        <v/>
      </c>
      <c r="AI1910" s="162" t="str">
        <f t="shared" si="1519"/>
        <v/>
      </c>
      <c r="AJ1910" s="162" t="str">
        <f t="shared" si="1520"/>
        <v/>
      </c>
      <c r="AK1910" s="162" t="str">
        <f t="shared" si="1521"/>
        <v/>
      </c>
      <c r="AM1910" s="199">
        <f t="shared" si="1524"/>
        <v>20.549167294106606</v>
      </c>
      <c r="AN1910" s="197">
        <f t="shared" si="1526"/>
        <v>0</v>
      </c>
      <c r="AO1910" s="197">
        <f t="shared" si="1527"/>
        <v>0</v>
      </c>
      <c r="AP1910" s="197">
        <f t="shared" si="1528"/>
        <v>0</v>
      </c>
      <c r="AQ1910" s="197">
        <f t="shared" si="1529"/>
        <v>0</v>
      </c>
      <c r="AR1910" s="197" t="str">
        <f t="shared" si="1530"/>
        <v/>
      </c>
      <c r="AS1910" s="197" t="str">
        <f t="shared" si="1531"/>
        <v/>
      </c>
      <c r="AT1910" s="197" t="str">
        <f t="shared" si="1532"/>
        <v/>
      </c>
      <c r="AU1910" s="197" t="str">
        <f t="shared" si="1533"/>
        <v/>
      </c>
      <c r="AV1910" s="199">
        <f t="shared" ca="1" si="1525"/>
        <v>2.0709255483578279</v>
      </c>
      <c r="AX1910" s="162">
        <f t="shared" ref="AX1910:AX1973" si="1534">IF(AN1910="","",($AM1911-$AM1910)*AN1910)</f>
        <v>0</v>
      </c>
      <c r="AY1910" s="162">
        <f t="shared" ref="AY1910:AY1973" si="1535">IF(AO1910="","",($AM1911-$AM1910)*AO1910)</f>
        <v>0</v>
      </c>
      <c r="AZ1910" s="162">
        <f t="shared" ref="AZ1910:AZ1973" si="1536">IF(AP1910="","",($AM1911-$AM1910)*AP1910)</f>
        <v>0</v>
      </c>
      <c r="BA1910" s="162">
        <f t="shared" ref="BA1910:BA1973" si="1537">IF(AQ1910="","",($AM1911-$AM1910)*AQ1910)</f>
        <v>0</v>
      </c>
      <c r="BB1910" s="162" t="str">
        <f t="shared" ref="BB1910:BB1973" si="1538">IF(AR1910="","",($AM1911-$AM1910)*AR1910)</f>
        <v/>
      </c>
      <c r="BC1910" s="162" t="str">
        <f t="shared" ref="BC1910:BC1973" si="1539">IF(AS1910="","",($AM1911-$AM1910)*AS1910)</f>
        <v/>
      </c>
      <c r="BD1910" s="162" t="str">
        <f t="shared" ref="BD1910:BD1973" si="1540">IF(AT1910="","",($AM1911-$AM1910)*AT1910)</f>
        <v/>
      </c>
      <c r="BE1910" s="162" t="str">
        <f t="shared" ref="BE1910:BE1973" si="1541">IF(AU1910="","",($AM1911-$AM1910)*AU1910)</f>
        <v/>
      </c>
      <c r="BG1910" s="169">
        <f t="shared" si="1522"/>
        <v>47.069752885393441</v>
      </c>
      <c r="BH1910" s="169">
        <f t="shared" ca="1" si="1523"/>
        <v>2.0039544909591984</v>
      </c>
    </row>
    <row r="1911" spans="11:60" x14ac:dyDescent="0.25">
      <c r="K1911" s="199">
        <f t="shared" si="1496"/>
        <v>47.121139078499766</v>
      </c>
      <c r="L1911" s="201">
        <f t="shared" si="1497"/>
        <v>0.39519756730753819</v>
      </c>
      <c r="M1911" s="201">
        <f t="shared" si="1498"/>
        <v>0.39852126472770971</v>
      </c>
      <c r="N1911" s="201">
        <f t="shared" si="1499"/>
        <v>0.41888904488128464</v>
      </c>
      <c r="O1911" s="201">
        <f t="shared" si="1500"/>
        <v>0.39556271264721815</v>
      </c>
      <c r="P1911" s="201" t="str">
        <f t="shared" si="1501"/>
        <v/>
      </c>
      <c r="Q1911" s="201" t="str">
        <f t="shared" si="1502"/>
        <v/>
      </c>
      <c r="R1911" s="201" t="str">
        <f t="shared" si="1503"/>
        <v/>
      </c>
      <c r="S1911" s="201" t="str">
        <f t="shared" si="1504"/>
        <v/>
      </c>
      <c r="T1911" s="199">
        <f t="shared" si="1505"/>
        <v>0</v>
      </c>
      <c r="U1911" s="199">
        <f t="shared" si="1506"/>
        <v>0</v>
      </c>
      <c r="V1911" s="199">
        <f t="shared" si="1507"/>
        <v>0</v>
      </c>
      <c r="W1911" s="199">
        <f t="shared" si="1508"/>
        <v>0</v>
      </c>
      <c r="X1911" s="199" t="str">
        <f t="shared" si="1509"/>
        <v/>
      </c>
      <c r="Y1911" s="199" t="str">
        <f t="shared" si="1510"/>
        <v/>
      </c>
      <c r="Z1911" s="199" t="str">
        <f t="shared" si="1511"/>
        <v/>
      </c>
      <c r="AA1911" s="199" t="str">
        <f t="shared" si="1512"/>
        <v/>
      </c>
      <c r="AB1911" s="201">
        <f t="shared" ca="1" si="1513"/>
        <v>2.0002967430952641</v>
      </c>
      <c r="AD1911" s="162">
        <f t="shared" si="1514"/>
        <v>0</v>
      </c>
      <c r="AE1911" s="162">
        <f t="shared" si="1515"/>
        <v>0</v>
      </c>
      <c r="AF1911" s="162">
        <f t="shared" si="1516"/>
        <v>0</v>
      </c>
      <c r="AG1911" s="162">
        <f t="shared" si="1517"/>
        <v>0</v>
      </c>
      <c r="AH1911" s="162" t="str">
        <f t="shared" si="1518"/>
        <v/>
      </c>
      <c r="AI1911" s="162" t="str">
        <f t="shared" si="1519"/>
        <v/>
      </c>
      <c r="AJ1911" s="162" t="str">
        <f t="shared" si="1520"/>
        <v/>
      </c>
      <c r="AK1911" s="162" t="str">
        <f t="shared" si="1521"/>
        <v/>
      </c>
      <c r="AM1911" s="199">
        <f t="shared" si="1524"/>
        <v>20.560384088481118</v>
      </c>
      <c r="AN1911" s="197">
        <f t="shared" si="1526"/>
        <v>0</v>
      </c>
      <c r="AO1911" s="197">
        <f t="shared" si="1527"/>
        <v>0</v>
      </c>
      <c r="AP1911" s="197">
        <f t="shared" si="1528"/>
        <v>0</v>
      </c>
      <c r="AQ1911" s="197">
        <f t="shared" si="1529"/>
        <v>0</v>
      </c>
      <c r="AR1911" s="197" t="str">
        <f t="shared" si="1530"/>
        <v/>
      </c>
      <c r="AS1911" s="197" t="str">
        <f t="shared" si="1531"/>
        <v/>
      </c>
      <c r="AT1911" s="197" t="str">
        <f t="shared" si="1532"/>
        <v/>
      </c>
      <c r="AU1911" s="197" t="str">
        <f t="shared" si="1533"/>
        <v/>
      </c>
      <c r="AV1911" s="199">
        <f t="shared" ca="1" si="1525"/>
        <v>2.1426454695875643</v>
      </c>
      <c r="AX1911" s="162">
        <f t="shared" si="1534"/>
        <v>0</v>
      </c>
      <c r="AY1911" s="162">
        <f t="shared" si="1535"/>
        <v>0</v>
      </c>
      <c r="AZ1911" s="162">
        <f t="shared" si="1536"/>
        <v>0</v>
      </c>
      <c r="BA1911" s="162">
        <f t="shared" si="1537"/>
        <v>0</v>
      </c>
      <c r="BB1911" s="162" t="str">
        <f t="shared" si="1538"/>
        <v/>
      </c>
      <c r="BC1911" s="162" t="str">
        <f t="shared" si="1539"/>
        <v/>
      </c>
      <c r="BD1911" s="162" t="str">
        <f t="shared" si="1540"/>
        <v/>
      </c>
      <c r="BE1911" s="162" t="str">
        <f t="shared" si="1541"/>
        <v/>
      </c>
      <c r="BG1911" s="169">
        <f t="shared" si="1522"/>
        <v>47.095445981946604</v>
      </c>
      <c r="BH1911" s="169">
        <f t="shared" ca="1" si="1523"/>
        <v>2.0471045718679255</v>
      </c>
    </row>
    <row r="1912" spans="11:60" x14ac:dyDescent="0.25">
      <c r="K1912" s="199">
        <f t="shared" si="1496"/>
        <v>47.146832175052928</v>
      </c>
      <c r="L1912" s="201">
        <f t="shared" si="1497"/>
        <v>0.39541305125917808</v>
      </c>
      <c r="M1912" s="201">
        <f t="shared" si="1498"/>
        <v>0.39873856094620896</v>
      </c>
      <c r="N1912" s="201">
        <f t="shared" si="1499"/>
        <v>0.41911744675962775</v>
      </c>
      <c r="O1912" s="201">
        <f t="shared" si="1500"/>
        <v>0.39577839569664414</v>
      </c>
      <c r="P1912" s="201" t="str">
        <f t="shared" si="1501"/>
        <v/>
      </c>
      <c r="Q1912" s="201" t="str">
        <f t="shared" si="1502"/>
        <v/>
      </c>
      <c r="R1912" s="201" t="str">
        <f t="shared" si="1503"/>
        <v/>
      </c>
      <c r="S1912" s="201" t="str">
        <f t="shared" si="1504"/>
        <v/>
      </c>
      <c r="T1912" s="199">
        <f t="shared" si="1505"/>
        <v>0</v>
      </c>
      <c r="U1912" s="199">
        <f t="shared" si="1506"/>
        <v>0</v>
      </c>
      <c r="V1912" s="199">
        <f t="shared" si="1507"/>
        <v>0</v>
      </c>
      <c r="W1912" s="199">
        <f t="shared" si="1508"/>
        <v>0</v>
      </c>
      <c r="X1912" s="199" t="str">
        <f t="shared" si="1509"/>
        <v/>
      </c>
      <c r="Y1912" s="199" t="str">
        <f t="shared" si="1510"/>
        <v/>
      </c>
      <c r="Z1912" s="199" t="str">
        <f t="shared" si="1511"/>
        <v/>
      </c>
      <c r="AA1912" s="199" t="str">
        <f t="shared" si="1512"/>
        <v/>
      </c>
      <c r="AB1912" s="201">
        <f t="shared" ca="1" si="1513"/>
        <v>2.1054603507476672</v>
      </c>
      <c r="AD1912" s="162">
        <f t="shared" si="1514"/>
        <v>0</v>
      </c>
      <c r="AE1912" s="162">
        <f t="shared" si="1515"/>
        <v>0</v>
      </c>
      <c r="AF1912" s="162">
        <f t="shared" si="1516"/>
        <v>0</v>
      </c>
      <c r="AG1912" s="162">
        <f t="shared" si="1517"/>
        <v>0</v>
      </c>
      <c r="AH1912" s="162" t="str">
        <f t="shared" si="1518"/>
        <v/>
      </c>
      <c r="AI1912" s="162" t="str">
        <f t="shared" si="1519"/>
        <v/>
      </c>
      <c r="AJ1912" s="162" t="str">
        <f t="shared" si="1520"/>
        <v/>
      </c>
      <c r="AK1912" s="162" t="str">
        <f t="shared" si="1521"/>
        <v/>
      </c>
      <c r="AM1912" s="199">
        <f t="shared" si="1524"/>
        <v>20.57160088285563</v>
      </c>
      <c r="AN1912" s="197">
        <f t="shared" si="1526"/>
        <v>0</v>
      </c>
      <c r="AO1912" s="197">
        <f t="shared" si="1527"/>
        <v>0</v>
      </c>
      <c r="AP1912" s="197">
        <f t="shared" si="1528"/>
        <v>0</v>
      </c>
      <c r="AQ1912" s="197">
        <f t="shared" si="1529"/>
        <v>0</v>
      </c>
      <c r="AR1912" s="197" t="str">
        <f t="shared" si="1530"/>
        <v/>
      </c>
      <c r="AS1912" s="197" t="str">
        <f t="shared" si="1531"/>
        <v/>
      </c>
      <c r="AT1912" s="197" t="str">
        <f t="shared" si="1532"/>
        <v/>
      </c>
      <c r="AU1912" s="197" t="str">
        <f t="shared" si="1533"/>
        <v/>
      </c>
      <c r="AV1912" s="199">
        <f t="shared" ca="1" si="1525"/>
        <v>2.1871997495591322</v>
      </c>
      <c r="AX1912" s="162">
        <f t="shared" si="1534"/>
        <v>0</v>
      </c>
      <c r="AY1912" s="162">
        <f t="shared" si="1535"/>
        <v>0</v>
      </c>
      <c r="AZ1912" s="162">
        <f t="shared" si="1536"/>
        <v>0</v>
      </c>
      <c r="BA1912" s="162">
        <f t="shared" si="1537"/>
        <v>0</v>
      </c>
      <c r="BB1912" s="162" t="str">
        <f t="shared" si="1538"/>
        <v/>
      </c>
      <c r="BC1912" s="162" t="str">
        <f t="shared" si="1539"/>
        <v/>
      </c>
      <c r="BD1912" s="162" t="str">
        <f t="shared" si="1540"/>
        <v/>
      </c>
      <c r="BE1912" s="162" t="str">
        <f t="shared" si="1541"/>
        <v/>
      </c>
      <c r="BG1912" s="169">
        <f t="shared" si="1522"/>
        <v>47.121139078499766</v>
      </c>
      <c r="BH1912" s="169">
        <f t="shared" ca="1" si="1523"/>
        <v>2.0002967430952641</v>
      </c>
    </row>
    <row r="1913" spans="11:60" x14ac:dyDescent="0.25">
      <c r="K1913" s="199">
        <f t="shared" si="1496"/>
        <v>47.172525271606091</v>
      </c>
      <c r="L1913" s="201">
        <f t="shared" si="1497"/>
        <v>0.39562853521081798</v>
      </c>
      <c r="M1913" s="201">
        <f t="shared" si="1498"/>
        <v>0.39895585716470827</v>
      </c>
      <c r="N1913" s="201">
        <f t="shared" si="1499"/>
        <v>0.41934584863797086</v>
      </c>
      <c r="O1913" s="201">
        <f t="shared" si="1500"/>
        <v>0.39599407874607007</v>
      </c>
      <c r="P1913" s="201" t="str">
        <f t="shared" si="1501"/>
        <v/>
      </c>
      <c r="Q1913" s="201" t="str">
        <f t="shared" si="1502"/>
        <v/>
      </c>
      <c r="R1913" s="201" t="str">
        <f t="shared" si="1503"/>
        <v/>
      </c>
      <c r="S1913" s="201" t="str">
        <f t="shared" si="1504"/>
        <v/>
      </c>
      <c r="T1913" s="199">
        <f t="shared" si="1505"/>
        <v>0</v>
      </c>
      <c r="U1913" s="199">
        <f t="shared" si="1506"/>
        <v>0</v>
      </c>
      <c r="V1913" s="199">
        <f t="shared" si="1507"/>
        <v>0</v>
      </c>
      <c r="W1913" s="199">
        <f t="shared" si="1508"/>
        <v>0</v>
      </c>
      <c r="X1913" s="199" t="str">
        <f t="shared" si="1509"/>
        <v/>
      </c>
      <c r="Y1913" s="199" t="str">
        <f t="shared" si="1510"/>
        <v/>
      </c>
      <c r="Z1913" s="199" t="str">
        <f t="shared" si="1511"/>
        <v/>
      </c>
      <c r="AA1913" s="199" t="str">
        <f t="shared" si="1512"/>
        <v/>
      </c>
      <c r="AB1913" s="201">
        <f t="shared" ca="1" si="1513"/>
        <v>2.1066971425731569</v>
      </c>
      <c r="AD1913" s="162">
        <f t="shared" si="1514"/>
        <v>0</v>
      </c>
      <c r="AE1913" s="162">
        <f t="shared" si="1515"/>
        <v>0</v>
      </c>
      <c r="AF1913" s="162">
        <f t="shared" si="1516"/>
        <v>0</v>
      </c>
      <c r="AG1913" s="162">
        <f t="shared" si="1517"/>
        <v>0</v>
      </c>
      <c r="AH1913" s="162" t="str">
        <f t="shared" si="1518"/>
        <v/>
      </c>
      <c r="AI1913" s="162" t="str">
        <f t="shared" si="1519"/>
        <v/>
      </c>
      <c r="AJ1913" s="162" t="str">
        <f t="shared" si="1520"/>
        <v/>
      </c>
      <c r="AK1913" s="162" t="str">
        <f t="shared" si="1521"/>
        <v/>
      </c>
      <c r="AM1913" s="199">
        <f t="shared" si="1524"/>
        <v>20.582817677230143</v>
      </c>
      <c r="AN1913" s="197">
        <f t="shared" si="1526"/>
        <v>0</v>
      </c>
      <c r="AO1913" s="197">
        <f t="shared" si="1527"/>
        <v>0</v>
      </c>
      <c r="AP1913" s="197">
        <f t="shared" si="1528"/>
        <v>0</v>
      </c>
      <c r="AQ1913" s="197">
        <f t="shared" si="1529"/>
        <v>0</v>
      </c>
      <c r="AR1913" s="197" t="str">
        <f t="shared" si="1530"/>
        <v/>
      </c>
      <c r="AS1913" s="197" t="str">
        <f t="shared" si="1531"/>
        <v/>
      </c>
      <c r="AT1913" s="197" t="str">
        <f t="shared" si="1532"/>
        <v/>
      </c>
      <c r="AU1913" s="197" t="str">
        <f t="shared" si="1533"/>
        <v/>
      </c>
      <c r="AV1913" s="199">
        <f t="shared" ca="1" si="1525"/>
        <v>2.0733303295371641</v>
      </c>
      <c r="AX1913" s="162">
        <f t="shared" si="1534"/>
        <v>0</v>
      </c>
      <c r="AY1913" s="162">
        <f t="shared" si="1535"/>
        <v>0</v>
      </c>
      <c r="AZ1913" s="162">
        <f t="shared" si="1536"/>
        <v>0</v>
      </c>
      <c r="BA1913" s="162">
        <f t="shared" si="1537"/>
        <v>0</v>
      </c>
      <c r="BB1913" s="162" t="str">
        <f t="shared" si="1538"/>
        <v/>
      </c>
      <c r="BC1913" s="162" t="str">
        <f t="shared" si="1539"/>
        <v/>
      </c>
      <c r="BD1913" s="162" t="str">
        <f t="shared" si="1540"/>
        <v/>
      </c>
      <c r="BE1913" s="162" t="str">
        <f t="shared" si="1541"/>
        <v/>
      </c>
      <c r="BG1913" s="169">
        <f t="shared" si="1522"/>
        <v>47.146832175052928</v>
      </c>
      <c r="BH1913" s="169">
        <f t="shared" ca="1" si="1523"/>
        <v>2.1054603507476672</v>
      </c>
    </row>
    <row r="1914" spans="11:60" x14ac:dyDescent="0.25">
      <c r="K1914" s="199">
        <f t="shared" si="1496"/>
        <v>47.198218368159253</v>
      </c>
      <c r="L1914" s="201">
        <f t="shared" si="1497"/>
        <v>0.39584401916245787</v>
      </c>
      <c r="M1914" s="201">
        <f t="shared" si="1498"/>
        <v>0.39917315338320758</v>
      </c>
      <c r="N1914" s="201">
        <f t="shared" si="1499"/>
        <v>0.41957425051631397</v>
      </c>
      <c r="O1914" s="201">
        <f t="shared" si="1500"/>
        <v>0.39620976179549605</v>
      </c>
      <c r="P1914" s="201" t="str">
        <f t="shared" si="1501"/>
        <v/>
      </c>
      <c r="Q1914" s="201" t="str">
        <f t="shared" si="1502"/>
        <v/>
      </c>
      <c r="R1914" s="201" t="str">
        <f t="shared" si="1503"/>
        <v/>
      </c>
      <c r="S1914" s="201" t="str">
        <f t="shared" si="1504"/>
        <v/>
      </c>
      <c r="T1914" s="199">
        <f t="shared" si="1505"/>
        <v>0</v>
      </c>
      <c r="U1914" s="199">
        <f t="shared" si="1506"/>
        <v>0</v>
      </c>
      <c r="V1914" s="199">
        <f t="shared" si="1507"/>
        <v>0</v>
      </c>
      <c r="W1914" s="199">
        <f t="shared" si="1508"/>
        <v>0</v>
      </c>
      <c r="X1914" s="199" t="str">
        <f t="shared" si="1509"/>
        <v/>
      </c>
      <c r="Y1914" s="199" t="str">
        <f t="shared" si="1510"/>
        <v/>
      </c>
      <c r="Z1914" s="199" t="str">
        <f t="shared" si="1511"/>
        <v/>
      </c>
      <c r="AA1914" s="199" t="str">
        <f t="shared" si="1512"/>
        <v/>
      </c>
      <c r="AB1914" s="201">
        <f t="shared" ca="1" si="1513"/>
        <v>2.1187919770736494</v>
      </c>
      <c r="AD1914" s="162">
        <f t="shared" si="1514"/>
        <v>0</v>
      </c>
      <c r="AE1914" s="162">
        <f t="shared" si="1515"/>
        <v>0</v>
      </c>
      <c r="AF1914" s="162">
        <f t="shared" si="1516"/>
        <v>0</v>
      </c>
      <c r="AG1914" s="162">
        <f t="shared" si="1517"/>
        <v>0</v>
      </c>
      <c r="AH1914" s="162" t="str">
        <f t="shared" si="1518"/>
        <v/>
      </c>
      <c r="AI1914" s="162" t="str">
        <f t="shared" si="1519"/>
        <v/>
      </c>
      <c r="AJ1914" s="162" t="str">
        <f t="shared" si="1520"/>
        <v/>
      </c>
      <c r="AK1914" s="162" t="str">
        <f t="shared" si="1521"/>
        <v/>
      </c>
      <c r="AM1914" s="199">
        <f t="shared" si="1524"/>
        <v>20.594034471604655</v>
      </c>
      <c r="AN1914" s="197">
        <f t="shared" si="1526"/>
        <v>0</v>
      </c>
      <c r="AO1914" s="197">
        <f t="shared" si="1527"/>
        <v>0</v>
      </c>
      <c r="AP1914" s="197">
        <f t="shared" si="1528"/>
        <v>0</v>
      </c>
      <c r="AQ1914" s="197">
        <f t="shared" si="1529"/>
        <v>0</v>
      </c>
      <c r="AR1914" s="197" t="str">
        <f t="shared" si="1530"/>
        <v/>
      </c>
      <c r="AS1914" s="197" t="str">
        <f t="shared" si="1531"/>
        <v/>
      </c>
      <c r="AT1914" s="197" t="str">
        <f t="shared" si="1532"/>
        <v/>
      </c>
      <c r="AU1914" s="197" t="str">
        <f t="shared" si="1533"/>
        <v/>
      </c>
      <c r="AV1914" s="199">
        <f t="shared" ca="1" si="1525"/>
        <v>2.0689013070743676</v>
      </c>
      <c r="AX1914" s="162">
        <f t="shared" si="1534"/>
        <v>0</v>
      </c>
      <c r="AY1914" s="162">
        <f t="shared" si="1535"/>
        <v>0</v>
      </c>
      <c r="AZ1914" s="162">
        <f t="shared" si="1536"/>
        <v>0</v>
      </c>
      <c r="BA1914" s="162">
        <f t="shared" si="1537"/>
        <v>0</v>
      </c>
      <c r="BB1914" s="162" t="str">
        <f t="shared" si="1538"/>
        <v/>
      </c>
      <c r="BC1914" s="162" t="str">
        <f t="shared" si="1539"/>
        <v/>
      </c>
      <c r="BD1914" s="162" t="str">
        <f t="shared" si="1540"/>
        <v/>
      </c>
      <c r="BE1914" s="162" t="str">
        <f t="shared" si="1541"/>
        <v/>
      </c>
      <c r="BG1914" s="169">
        <f t="shared" si="1522"/>
        <v>47.172525271606091</v>
      </c>
      <c r="BH1914" s="169">
        <f t="shared" ca="1" si="1523"/>
        <v>2.1066971425731569</v>
      </c>
    </row>
    <row r="1915" spans="11:60" x14ac:dyDescent="0.25">
      <c r="K1915" s="199">
        <f t="shared" si="1496"/>
        <v>47.223911464712415</v>
      </c>
      <c r="L1915" s="201">
        <f t="shared" si="1497"/>
        <v>0.39605950311409771</v>
      </c>
      <c r="M1915" s="201">
        <f t="shared" si="1498"/>
        <v>0.39939044960170683</v>
      </c>
      <c r="N1915" s="201">
        <f t="shared" si="1499"/>
        <v>0.41980265239465708</v>
      </c>
      <c r="O1915" s="201">
        <f t="shared" si="1500"/>
        <v>0.39642544484492198</v>
      </c>
      <c r="P1915" s="201" t="str">
        <f t="shared" si="1501"/>
        <v/>
      </c>
      <c r="Q1915" s="201" t="str">
        <f t="shared" si="1502"/>
        <v/>
      </c>
      <c r="R1915" s="201" t="str">
        <f t="shared" si="1503"/>
        <v/>
      </c>
      <c r="S1915" s="201" t="str">
        <f t="shared" si="1504"/>
        <v/>
      </c>
      <c r="T1915" s="199">
        <f t="shared" si="1505"/>
        <v>0</v>
      </c>
      <c r="U1915" s="199">
        <f t="shared" si="1506"/>
        <v>0</v>
      </c>
      <c r="V1915" s="199">
        <f t="shared" si="1507"/>
        <v>0</v>
      </c>
      <c r="W1915" s="199">
        <f t="shared" si="1508"/>
        <v>0</v>
      </c>
      <c r="X1915" s="199" t="str">
        <f t="shared" si="1509"/>
        <v/>
      </c>
      <c r="Y1915" s="199" t="str">
        <f t="shared" si="1510"/>
        <v/>
      </c>
      <c r="Z1915" s="199" t="str">
        <f t="shared" si="1511"/>
        <v/>
      </c>
      <c r="AA1915" s="199" t="str">
        <f t="shared" si="1512"/>
        <v/>
      </c>
      <c r="AB1915" s="201">
        <f t="shared" ca="1" si="1513"/>
        <v>2.0920450619569313</v>
      </c>
      <c r="AD1915" s="162">
        <f t="shared" si="1514"/>
        <v>0</v>
      </c>
      <c r="AE1915" s="162">
        <f t="shared" si="1515"/>
        <v>0</v>
      </c>
      <c r="AF1915" s="162">
        <f t="shared" si="1516"/>
        <v>0</v>
      </c>
      <c r="AG1915" s="162">
        <f t="shared" si="1517"/>
        <v>0</v>
      </c>
      <c r="AH1915" s="162" t="str">
        <f t="shared" si="1518"/>
        <v/>
      </c>
      <c r="AI1915" s="162" t="str">
        <f t="shared" si="1519"/>
        <v/>
      </c>
      <c r="AJ1915" s="162" t="str">
        <f t="shared" si="1520"/>
        <v/>
      </c>
      <c r="AK1915" s="162" t="str">
        <f t="shared" si="1521"/>
        <v/>
      </c>
      <c r="AM1915" s="199">
        <f t="shared" si="1524"/>
        <v>20.605251265979167</v>
      </c>
      <c r="AN1915" s="197">
        <f t="shared" si="1526"/>
        <v>0</v>
      </c>
      <c r="AO1915" s="197">
        <f t="shared" si="1527"/>
        <v>0</v>
      </c>
      <c r="AP1915" s="197">
        <f t="shared" si="1528"/>
        <v>0</v>
      </c>
      <c r="AQ1915" s="197">
        <f t="shared" si="1529"/>
        <v>0</v>
      </c>
      <c r="AR1915" s="197" t="str">
        <f t="shared" si="1530"/>
        <v/>
      </c>
      <c r="AS1915" s="197" t="str">
        <f t="shared" si="1531"/>
        <v/>
      </c>
      <c r="AT1915" s="197" t="str">
        <f t="shared" si="1532"/>
        <v/>
      </c>
      <c r="AU1915" s="197" t="str">
        <f t="shared" si="1533"/>
        <v/>
      </c>
      <c r="AV1915" s="199">
        <f t="shared" ca="1" si="1525"/>
        <v>2.1472109243387525</v>
      </c>
      <c r="AX1915" s="162">
        <f t="shared" si="1534"/>
        <v>0</v>
      </c>
      <c r="AY1915" s="162">
        <f t="shared" si="1535"/>
        <v>0</v>
      </c>
      <c r="AZ1915" s="162">
        <f t="shared" si="1536"/>
        <v>0</v>
      </c>
      <c r="BA1915" s="162">
        <f t="shared" si="1537"/>
        <v>0</v>
      </c>
      <c r="BB1915" s="162" t="str">
        <f t="shared" si="1538"/>
        <v/>
      </c>
      <c r="BC1915" s="162" t="str">
        <f t="shared" si="1539"/>
        <v/>
      </c>
      <c r="BD1915" s="162" t="str">
        <f t="shared" si="1540"/>
        <v/>
      </c>
      <c r="BE1915" s="162" t="str">
        <f t="shared" si="1541"/>
        <v/>
      </c>
      <c r="BG1915" s="169">
        <f t="shared" si="1522"/>
        <v>47.198218368159253</v>
      </c>
      <c r="BH1915" s="169">
        <f t="shared" ca="1" si="1523"/>
        <v>2.1187919770736494</v>
      </c>
    </row>
    <row r="1916" spans="11:60" x14ac:dyDescent="0.25">
      <c r="K1916" s="199">
        <f t="shared" si="1496"/>
        <v>47.249604561265578</v>
      </c>
      <c r="L1916" s="201">
        <f t="shared" si="1497"/>
        <v>0.39627498706573761</v>
      </c>
      <c r="M1916" s="201">
        <f t="shared" si="1498"/>
        <v>0.39960774582020614</v>
      </c>
      <c r="N1916" s="201">
        <f t="shared" si="1499"/>
        <v>0.42003105427300019</v>
      </c>
      <c r="O1916" s="201">
        <f t="shared" si="1500"/>
        <v>0.39664112789434797</v>
      </c>
      <c r="P1916" s="201" t="str">
        <f t="shared" si="1501"/>
        <v/>
      </c>
      <c r="Q1916" s="201" t="str">
        <f t="shared" si="1502"/>
        <v/>
      </c>
      <c r="R1916" s="201" t="str">
        <f t="shared" si="1503"/>
        <v/>
      </c>
      <c r="S1916" s="201" t="str">
        <f t="shared" si="1504"/>
        <v/>
      </c>
      <c r="T1916" s="199">
        <f t="shared" si="1505"/>
        <v>0</v>
      </c>
      <c r="U1916" s="199">
        <f t="shared" si="1506"/>
        <v>0</v>
      </c>
      <c r="V1916" s="199">
        <f t="shared" si="1507"/>
        <v>0</v>
      </c>
      <c r="W1916" s="199">
        <f t="shared" si="1508"/>
        <v>0</v>
      </c>
      <c r="X1916" s="199" t="str">
        <f t="shared" si="1509"/>
        <v/>
      </c>
      <c r="Y1916" s="199" t="str">
        <f t="shared" si="1510"/>
        <v/>
      </c>
      <c r="Z1916" s="199" t="str">
        <f t="shared" si="1511"/>
        <v/>
      </c>
      <c r="AA1916" s="199" t="str">
        <f t="shared" si="1512"/>
        <v/>
      </c>
      <c r="AB1916" s="201">
        <f t="shared" ca="1" si="1513"/>
        <v>2.1308486682631136</v>
      </c>
      <c r="AD1916" s="162">
        <f t="shared" si="1514"/>
        <v>0</v>
      </c>
      <c r="AE1916" s="162">
        <f t="shared" si="1515"/>
        <v>0</v>
      </c>
      <c r="AF1916" s="162">
        <f t="shared" si="1516"/>
        <v>0</v>
      </c>
      <c r="AG1916" s="162">
        <f t="shared" si="1517"/>
        <v>0</v>
      </c>
      <c r="AH1916" s="162" t="str">
        <f t="shared" si="1518"/>
        <v/>
      </c>
      <c r="AI1916" s="162" t="str">
        <f t="shared" si="1519"/>
        <v/>
      </c>
      <c r="AJ1916" s="162" t="str">
        <f t="shared" si="1520"/>
        <v/>
      </c>
      <c r="AK1916" s="162" t="str">
        <f t="shared" si="1521"/>
        <v/>
      </c>
      <c r="AM1916" s="199">
        <f t="shared" si="1524"/>
        <v>20.616468060353679</v>
      </c>
      <c r="AN1916" s="197">
        <f t="shared" si="1526"/>
        <v>0</v>
      </c>
      <c r="AO1916" s="197">
        <f t="shared" si="1527"/>
        <v>0</v>
      </c>
      <c r="AP1916" s="197">
        <f t="shared" si="1528"/>
        <v>0</v>
      </c>
      <c r="AQ1916" s="197">
        <f t="shared" si="1529"/>
        <v>0</v>
      </c>
      <c r="AR1916" s="197" t="str">
        <f t="shared" si="1530"/>
        <v/>
      </c>
      <c r="AS1916" s="197" t="str">
        <f t="shared" si="1531"/>
        <v/>
      </c>
      <c r="AT1916" s="197" t="str">
        <f t="shared" si="1532"/>
        <v/>
      </c>
      <c r="AU1916" s="197" t="str">
        <f t="shared" si="1533"/>
        <v/>
      </c>
      <c r="AV1916" s="199">
        <f t="shared" ca="1" si="1525"/>
        <v>2.0697659703715043</v>
      </c>
      <c r="AX1916" s="162">
        <f t="shared" si="1534"/>
        <v>0</v>
      </c>
      <c r="AY1916" s="162">
        <f t="shared" si="1535"/>
        <v>0</v>
      </c>
      <c r="AZ1916" s="162">
        <f t="shared" si="1536"/>
        <v>0</v>
      </c>
      <c r="BA1916" s="162">
        <f t="shared" si="1537"/>
        <v>0</v>
      </c>
      <c r="BB1916" s="162" t="str">
        <f t="shared" si="1538"/>
        <v/>
      </c>
      <c r="BC1916" s="162" t="str">
        <f t="shared" si="1539"/>
        <v/>
      </c>
      <c r="BD1916" s="162" t="str">
        <f t="shared" si="1540"/>
        <v/>
      </c>
      <c r="BE1916" s="162" t="str">
        <f t="shared" si="1541"/>
        <v/>
      </c>
      <c r="BG1916" s="169">
        <f t="shared" si="1522"/>
        <v>47.223911464712415</v>
      </c>
      <c r="BH1916" s="169">
        <f t="shared" ca="1" si="1523"/>
        <v>2.0920450619569313</v>
      </c>
    </row>
    <row r="1917" spans="11:60" x14ac:dyDescent="0.25">
      <c r="K1917" s="199">
        <f t="shared" si="1496"/>
        <v>47.27529765781874</v>
      </c>
      <c r="L1917" s="201">
        <f t="shared" si="1497"/>
        <v>0.3964904710173775</v>
      </c>
      <c r="M1917" s="201">
        <f t="shared" si="1498"/>
        <v>0.39982504203870545</v>
      </c>
      <c r="N1917" s="201">
        <f t="shared" si="1499"/>
        <v>0.4202594561513433</v>
      </c>
      <c r="O1917" s="201">
        <f t="shared" si="1500"/>
        <v>0.3968568109437739</v>
      </c>
      <c r="P1917" s="201" t="str">
        <f t="shared" si="1501"/>
        <v/>
      </c>
      <c r="Q1917" s="201" t="str">
        <f t="shared" si="1502"/>
        <v/>
      </c>
      <c r="R1917" s="201" t="str">
        <f t="shared" si="1503"/>
        <v/>
      </c>
      <c r="S1917" s="201" t="str">
        <f t="shared" si="1504"/>
        <v/>
      </c>
      <c r="T1917" s="199">
        <f t="shared" si="1505"/>
        <v>0</v>
      </c>
      <c r="U1917" s="199">
        <f t="shared" si="1506"/>
        <v>0</v>
      </c>
      <c r="V1917" s="199">
        <f t="shared" si="1507"/>
        <v>0</v>
      </c>
      <c r="W1917" s="199">
        <f t="shared" si="1508"/>
        <v>0</v>
      </c>
      <c r="X1917" s="199" t="str">
        <f t="shared" si="1509"/>
        <v/>
      </c>
      <c r="Y1917" s="199" t="str">
        <f t="shared" si="1510"/>
        <v/>
      </c>
      <c r="Z1917" s="199" t="str">
        <f t="shared" si="1511"/>
        <v/>
      </c>
      <c r="AA1917" s="199" t="str">
        <f t="shared" si="1512"/>
        <v/>
      </c>
      <c r="AB1917" s="201">
        <f t="shared" ca="1" si="1513"/>
        <v>2.1532102366742731</v>
      </c>
      <c r="AD1917" s="162">
        <f t="shared" si="1514"/>
        <v>0</v>
      </c>
      <c r="AE1917" s="162">
        <f t="shared" si="1515"/>
        <v>0</v>
      </c>
      <c r="AF1917" s="162">
        <f t="shared" si="1516"/>
        <v>0</v>
      </c>
      <c r="AG1917" s="162">
        <f t="shared" si="1517"/>
        <v>0</v>
      </c>
      <c r="AH1917" s="162" t="str">
        <f t="shared" si="1518"/>
        <v/>
      </c>
      <c r="AI1917" s="162" t="str">
        <f t="shared" si="1519"/>
        <v/>
      </c>
      <c r="AJ1917" s="162" t="str">
        <f t="shared" si="1520"/>
        <v/>
      </c>
      <c r="AK1917" s="162" t="str">
        <f t="shared" si="1521"/>
        <v/>
      </c>
      <c r="AM1917" s="199">
        <f t="shared" si="1524"/>
        <v>20.627684854728191</v>
      </c>
      <c r="AN1917" s="197">
        <f t="shared" si="1526"/>
        <v>0</v>
      </c>
      <c r="AO1917" s="197">
        <f t="shared" si="1527"/>
        <v>0</v>
      </c>
      <c r="AP1917" s="197">
        <f t="shared" si="1528"/>
        <v>0</v>
      </c>
      <c r="AQ1917" s="197">
        <f t="shared" si="1529"/>
        <v>0</v>
      </c>
      <c r="AR1917" s="197" t="str">
        <f t="shared" si="1530"/>
        <v/>
      </c>
      <c r="AS1917" s="197" t="str">
        <f t="shared" si="1531"/>
        <v/>
      </c>
      <c r="AT1917" s="197" t="str">
        <f t="shared" si="1532"/>
        <v/>
      </c>
      <c r="AU1917" s="197" t="str">
        <f t="shared" si="1533"/>
        <v/>
      </c>
      <c r="AV1917" s="199">
        <f t="shared" ca="1" si="1525"/>
        <v>2.1486550293328484</v>
      </c>
      <c r="AX1917" s="162">
        <f t="shared" si="1534"/>
        <v>0</v>
      </c>
      <c r="AY1917" s="162">
        <f t="shared" si="1535"/>
        <v>0</v>
      </c>
      <c r="AZ1917" s="162">
        <f t="shared" si="1536"/>
        <v>0</v>
      </c>
      <c r="BA1917" s="162">
        <f t="shared" si="1537"/>
        <v>0</v>
      </c>
      <c r="BB1917" s="162" t="str">
        <f t="shared" si="1538"/>
        <v/>
      </c>
      <c r="BC1917" s="162" t="str">
        <f t="shared" si="1539"/>
        <v/>
      </c>
      <c r="BD1917" s="162" t="str">
        <f t="shared" si="1540"/>
        <v/>
      </c>
      <c r="BE1917" s="162" t="str">
        <f t="shared" si="1541"/>
        <v/>
      </c>
      <c r="BG1917" s="169">
        <f t="shared" si="1522"/>
        <v>47.249604561265578</v>
      </c>
      <c r="BH1917" s="169">
        <f t="shared" ca="1" si="1523"/>
        <v>2.1308486682631136</v>
      </c>
    </row>
    <row r="1918" spans="11:60" x14ac:dyDescent="0.25">
      <c r="K1918" s="199">
        <f t="shared" si="1496"/>
        <v>47.300990754371902</v>
      </c>
      <c r="L1918" s="201">
        <f t="shared" si="1497"/>
        <v>0.39670595496901734</v>
      </c>
      <c r="M1918" s="201">
        <f t="shared" si="1498"/>
        <v>0.40004233825720475</v>
      </c>
      <c r="N1918" s="201">
        <f t="shared" si="1499"/>
        <v>0.42048785802968647</v>
      </c>
      <c r="O1918" s="201">
        <f t="shared" si="1500"/>
        <v>0.39707249399319988</v>
      </c>
      <c r="P1918" s="201" t="str">
        <f t="shared" si="1501"/>
        <v/>
      </c>
      <c r="Q1918" s="201" t="str">
        <f t="shared" si="1502"/>
        <v/>
      </c>
      <c r="R1918" s="201" t="str">
        <f t="shared" si="1503"/>
        <v/>
      </c>
      <c r="S1918" s="201" t="str">
        <f t="shared" si="1504"/>
        <v/>
      </c>
      <c r="T1918" s="199">
        <f t="shared" si="1505"/>
        <v>0</v>
      </c>
      <c r="U1918" s="199">
        <f t="shared" si="1506"/>
        <v>0</v>
      </c>
      <c r="V1918" s="199">
        <f t="shared" si="1507"/>
        <v>0</v>
      </c>
      <c r="W1918" s="199">
        <f t="shared" si="1508"/>
        <v>0</v>
      </c>
      <c r="X1918" s="199" t="str">
        <f t="shared" si="1509"/>
        <v/>
      </c>
      <c r="Y1918" s="199" t="str">
        <f t="shared" si="1510"/>
        <v/>
      </c>
      <c r="Z1918" s="199" t="str">
        <f t="shared" si="1511"/>
        <v/>
      </c>
      <c r="AA1918" s="199" t="str">
        <f t="shared" si="1512"/>
        <v/>
      </c>
      <c r="AB1918" s="201">
        <f t="shared" ca="1" si="1513"/>
        <v>2.1242690435478999</v>
      </c>
      <c r="AD1918" s="162">
        <f t="shared" si="1514"/>
        <v>0</v>
      </c>
      <c r="AE1918" s="162">
        <f t="shared" si="1515"/>
        <v>0</v>
      </c>
      <c r="AF1918" s="162">
        <f t="shared" si="1516"/>
        <v>0</v>
      </c>
      <c r="AG1918" s="162">
        <f t="shared" si="1517"/>
        <v>0</v>
      </c>
      <c r="AH1918" s="162" t="str">
        <f t="shared" si="1518"/>
        <v/>
      </c>
      <c r="AI1918" s="162" t="str">
        <f t="shared" si="1519"/>
        <v/>
      </c>
      <c r="AJ1918" s="162" t="str">
        <f t="shared" si="1520"/>
        <v/>
      </c>
      <c r="AK1918" s="162" t="str">
        <f t="shared" si="1521"/>
        <v/>
      </c>
      <c r="AM1918" s="199">
        <f t="shared" si="1524"/>
        <v>20.638901649102703</v>
      </c>
      <c r="AN1918" s="197">
        <f t="shared" si="1526"/>
        <v>0</v>
      </c>
      <c r="AO1918" s="197">
        <f t="shared" si="1527"/>
        <v>0</v>
      </c>
      <c r="AP1918" s="197">
        <f t="shared" si="1528"/>
        <v>0</v>
      </c>
      <c r="AQ1918" s="197">
        <f t="shared" si="1529"/>
        <v>0</v>
      </c>
      <c r="AR1918" s="197" t="str">
        <f t="shared" si="1530"/>
        <v/>
      </c>
      <c r="AS1918" s="197" t="str">
        <f t="shared" si="1531"/>
        <v/>
      </c>
      <c r="AT1918" s="197" t="str">
        <f t="shared" si="1532"/>
        <v/>
      </c>
      <c r="AU1918" s="197" t="str">
        <f t="shared" si="1533"/>
        <v/>
      </c>
      <c r="AV1918" s="199">
        <f t="shared" ca="1" si="1525"/>
        <v>2.0967375039488023</v>
      </c>
      <c r="AX1918" s="162">
        <f t="shared" si="1534"/>
        <v>0</v>
      </c>
      <c r="AY1918" s="162">
        <f t="shared" si="1535"/>
        <v>0</v>
      </c>
      <c r="AZ1918" s="162">
        <f t="shared" si="1536"/>
        <v>0</v>
      </c>
      <c r="BA1918" s="162">
        <f t="shared" si="1537"/>
        <v>0</v>
      </c>
      <c r="BB1918" s="162" t="str">
        <f t="shared" si="1538"/>
        <v/>
      </c>
      <c r="BC1918" s="162" t="str">
        <f t="shared" si="1539"/>
        <v/>
      </c>
      <c r="BD1918" s="162" t="str">
        <f t="shared" si="1540"/>
        <v/>
      </c>
      <c r="BE1918" s="162" t="str">
        <f t="shared" si="1541"/>
        <v/>
      </c>
      <c r="BG1918" s="169">
        <f t="shared" si="1522"/>
        <v>47.27529765781874</v>
      </c>
      <c r="BH1918" s="169">
        <f t="shared" ca="1" si="1523"/>
        <v>2.1532102366742731</v>
      </c>
    </row>
    <row r="1919" spans="11:60" x14ac:dyDescent="0.25">
      <c r="K1919" s="199">
        <f t="shared" si="1496"/>
        <v>47.326683850925065</v>
      </c>
      <c r="L1919" s="201">
        <f t="shared" si="1497"/>
        <v>0.39692143892065723</v>
      </c>
      <c r="M1919" s="201">
        <f t="shared" si="1498"/>
        <v>0.40025963447570406</v>
      </c>
      <c r="N1919" s="201">
        <f t="shared" si="1499"/>
        <v>0.42071625990802958</v>
      </c>
      <c r="O1919" s="201">
        <f t="shared" si="1500"/>
        <v>0.39728817704262587</v>
      </c>
      <c r="P1919" s="201" t="str">
        <f t="shared" si="1501"/>
        <v/>
      </c>
      <c r="Q1919" s="201" t="str">
        <f t="shared" si="1502"/>
        <v/>
      </c>
      <c r="R1919" s="201" t="str">
        <f t="shared" si="1503"/>
        <v/>
      </c>
      <c r="S1919" s="201" t="str">
        <f t="shared" si="1504"/>
        <v/>
      </c>
      <c r="T1919" s="199">
        <f t="shared" si="1505"/>
        <v>0</v>
      </c>
      <c r="U1919" s="199">
        <f t="shared" si="1506"/>
        <v>0</v>
      </c>
      <c r="V1919" s="199">
        <f t="shared" si="1507"/>
        <v>0</v>
      </c>
      <c r="W1919" s="199">
        <f t="shared" si="1508"/>
        <v>5.9201128151906179E-4</v>
      </c>
      <c r="X1919" s="199" t="str">
        <f t="shared" si="1509"/>
        <v/>
      </c>
      <c r="Y1919" s="199" t="str">
        <f t="shared" si="1510"/>
        <v/>
      </c>
      <c r="Z1919" s="199" t="str">
        <f t="shared" si="1511"/>
        <v/>
      </c>
      <c r="AA1919" s="199" t="str">
        <f t="shared" si="1512"/>
        <v/>
      </c>
      <c r="AB1919" s="201">
        <f t="shared" ca="1" si="1513"/>
        <v>2.1216134514395355</v>
      </c>
      <c r="AD1919" s="162">
        <f t="shared" si="1514"/>
        <v>0</v>
      </c>
      <c r="AE1919" s="162">
        <f t="shared" si="1515"/>
        <v>0</v>
      </c>
      <c r="AF1919" s="162">
        <f t="shared" si="1516"/>
        <v>0</v>
      </c>
      <c r="AG1919" s="162">
        <f t="shared" si="1517"/>
        <v>1.5210603016630614E-5</v>
      </c>
      <c r="AH1919" s="162" t="str">
        <f t="shared" si="1518"/>
        <v/>
      </c>
      <c r="AI1919" s="162" t="str">
        <f t="shared" si="1519"/>
        <v/>
      </c>
      <c r="AJ1919" s="162" t="str">
        <f t="shared" si="1520"/>
        <v/>
      </c>
      <c r="AK1919" s="162" t="str">
        <f t="shared" si="1521"/>
        <v/>
      </c>
      <c r="AM1919" s="199">
        <f t="shared" si="1524"/>
        <v>20.650118443477215</v>
      </c>
      <c r="AN1919" s="197">
        <f t="shared" si="1526"/>
        <v>0</v>
      </c>
      <c r="AO1919" s="197">
        <f t="shared" si="1527"/>
        <v>0</v>
      </c>
      <c r="AP1919" s="197">
        <f t="shared" si="1528"/>
        <v>0</v>
      </c>
      <c r="AQ1919" s="197">
        <f t="shared" si="1529"/>
        <v>0</v>
      </c>
      <c r="AR1919" s="197" t="str">
        <f t="shared" si="1530"/>
        <v/>
      </c>
      <c r="AS1919" s="197" t="str">
        <f t="shared" si="1531"/>
        <v/>
      </c>
      <c r="AT1919" s="197" t="str">
        <f t="shared" si="1532"/>
        <v/>
      </c>
      <c r="AU1919" s="197" t="str">
        <f t="shared" si="1533"/>
        <v/>
      </c>
      <c r="AV1919" s="199">
        <f t="shared" ca="1" si="1525"/>
        <v>2.166507914460905</v>
      </c>
      <c r="AX1919" s="162">
        <f t="shared" si="1534"/>
        <v>0</v>
      </c>
      <c r="AY1919" s="162">
        <f t="shared" si="1535"/>
        <v>0</v>
      </c>
      <c r="AZ1919" s="162">
        <f t="shared" si="1536"/>
        <v>0</v>
      </c>
      <c r="BA1919" s="162">
        <f t="shared" si="1537"/>
        <v>0</v>
      </c>
      <c r="BB1919" s="162" t="str">
        <f t="shared" si="1538"/>
        <v/>
      </c>
      <c r="BC1919" s="162" t="str">
        <f t="shared" si="1539"/>
        <v/>
      </c>
      <c r="BD1919" s="162" t="str">
        <f t="shared" si="1540"/>
        <v/>
      </c>
      <c r="BE1919" s="162" t="str">
        <f t="shared" si="1541"/>
        <v/>
      </c>
      <c r="BG1919" s="169">
        <f t="shared" si="1522"/>
        <v>47.300990754371902</v>
      </c>
      <c r="BH1919" s="169">
        <f t="shared" ca="1" si="1523"/>
        <v>2.1242690435478999</v>
      </c>
    </row>
    <row r="1920" spans="11:60" x14ac:dyDescent="0.25">
      <c r="K1920" s="199">
        <f t="shared" si="1496"/>
        <v>47.352376947478227</v>
      </c>
      <c r="L1920" s="201">
        <f t="shared" si="1497"/>
        <v>0.39713692287229713</v>
      </c>
      <c r="M1920" s="201">
        <f t="shared" si="1498"/>
        <v>0.40047693069420337</v>
      </c>
      <c r="N1920" s="201">
        <f t="shared" si="1499"/>
        <v>0.42094466178637269</v>
      </c>
      <c r="O1920" s="201">
        <f t="shared" si="1500"/>
        <v>0.39750386009205185</v>
      </c>
      <c r="P1920" s="201" t="str">
        <f t="shared" si="1501"/>
        <v/>
      </c>
      <c r="Q1920" s="201" t="str">
        <f t="shared" si="1502"/>
        <v/>
      </c>
      <c r="R1920" s="201" t="str">
        <f t="shared" si="1503"/>
        <v/>
      </c>
      <c r="S1920" s="201" t="str">
        <f t="shared" si="1504"/>
        <v/>
      </c>
      <c r="T1920" s="199">
        <f t="shared" si="1505"/>
        <v>0</v>
      </c>
      <c r="U1920" s="199">
        <f t="shared" si="1506"/>
        <v>0</v>
      </c>
      <c r="V1920" s="199">
        <f t="shared" si="1507"/>
        <v>0</v>
      </c>
      <c r="W1920" s="199">
        <f t="shared" si="1508"/>
        <v>6.4146978855391908E-4</v>
      </c>
      <c r="X1920" s="199" t="str">
        <f t="shared" si="1509"/>
        <v/>
      </c>
      <c r="Y1920" s="199" t="str">
        <f t="shared" si="1510"/>
        <v/>
      </c>
      <c r="Z1920" s="199" t="str">
        <f t="shared" si="1511"/>
        <v/>
      </c>
      <c r="AA1920" s="199" t="str">
        <f t="shared" si="1512"/>
        <v/>
      </c>
      <c r="AB1920" s="201">
        <f t="shared" ca="1" si="1513"/>
        <v>2.1577741681446092</v>
      </c>
      <c r="AD1920" s="162">
        <f t="shared" si="1514"/>
        <v>0</v>
      </c>
      <c r="AE1920" s="162">
        <f t="shared" si="1515"/>
        <v>0</v>
      </c>
      <c r="AF1920" s="162">
        <f t="shared" si="1516"/>
        <v>0</v>
      </c>
      <c r="AG1920" s="162">
        <f t="shared" si="1517"/>
        <v>1.6481345213252461E-5</v>
      </c>
      <c r="AH1920" s="162" t="str">
        <f t="shared" si="1518"/>
        <v/>
      </c>
      <c r="AI1920" s="162" t="str">
        <f t="shared" si="1519"/>
        <v/>
      </c>
      <c r="AJ1920" s="162" t="str">
        <f t="shared" si="1520"/>
        <v/>
      </c>
      <c r="AK1920" s="162" t="str">
        <f t="shared" si="1521"/>
        <v/>
      </c>
      <c r="AM1920" s="199">
        <f t="shared" si="1524"/>
        <v>20.661335237851727</v>
      </c>
      <c r="AN1920" s="197">
        <f t="shared" si="1526"/>
        <v>0</v>
      </c>
      <c r="AO1920" s="197">
        <f t="shared" si="1527"/>
        <v>0</v>
      </c>
      <c r="AP1920" s="197">
        <f t="shared" si="1528"/>
        <v>0</v>
      </c>
      <c r="AQ1920" s="197">
        <f t="shared" si="1529"/>
        <v>0</v>
      </c>
      <c r="AR1920" s="197" t="str">
        <f t="shared" si="1530"/>
        <v/>
      </c>
      <c r="AS1920" s="197" t="str">
        <f t="shared" si="1531"/>
        <v/>
      </c>
      <c r="AT1920" s="197" t="str">
        <f t="shared" si="1532"/>
        <v/>
      </c>
      <c r="AU1920" s="197" t="str">
        <f t="shared" si="1533"/>
        <v/>
      </c>
      <c r="AV1920" s="199">
        <f t="shared" ca="1" si="1525"/>
        <v>2.1251929866016428</v>
      </c>
      <c r="AX1920" s="162">
        <f t="shared" si="1534"/>
        <v>0</v>
      </c>
      <c r="AY1920" s="162">
        <f t="shared" si="1535"/>
        <v>0</v>
      </c>
      <c r="AZ1920" s="162">
        <f t="shared" si="1536"/>
        <v>0</v>
      </c>
      <c r="BA1920" s="162">
        <f t="shared" si="1537"/>
        <v>0</v>
      </c>
      <c r="BB1920" s="162" t="str">
        <f t="shared" si="1538"/>
        <v/>
      </c>
      <c r="BC1920" s="162" t="str">
        <f t="shared" si="1539"/>
        <v/>
      </c>
      <c r="BD1920" s="162" t="str">
        <f t="shared" si="1540"/>
        <v/>
      </c>
      <c r="BE1920" s="162" t="str">
        <f t="shared" si="1541"/>
        <v/>
      </c>
      <c r="BG1920" s="169">
        <f t="shared" si="1522"/>
        <v>47.326683850925065</v>
      </c>
      <c r="BH1920" s="169">
        <f t="shared" ca="1" si="1523"/>
        <v>2.1216134514395355</v>
      </c>
    </row>
    <row r="1921" spans="11:60" x14ac:dyDescent="0.25">
      <c r="K1921" s="199">
        <f t="shared" si="1496"/>
        <v>47.378070044031389</v>
      </c>
      <c r="L1921" s="201">
        <f t="shared" si="1497"/>
        <v>0.39735240682393702</v>
      </c>
      <c r="M1921" s="201">
        <f t="shared" si="1498"/>
        <v>0.40069422691270262</v>
      </c>
      <c r="N1921" s="201">
        <f t="shared" si="1499"/>
        <v>0.4211730636647158</v>
      </c>
      <c r="O1921" s="201">
        <f t="shared" si="1500"/>
        <v>0.39771954314147778</v>
      </c>
      <c r="P1921" s="201" t="str">
        <f t="shared" si="1501"/>
        <v/>
      </c>
      <c r="Q1921" s="201" t="str">
        <f t="shared" si="1502"/>
        <v/>
      </c>
      <c r="R1921" s="201" t="str">
        <f t="shared" si="1503"/>
        <v/>
      </c>
      <c r="S1921" s="201" t="str">
        <f t="shared" si="1504"/>
        <v/>
      </c>
      <c r="T1921" s="199">
        <f t="shared" si="1505"/>
        <v>0</v>
      </c>
      <c r="U1921" s="199">
        <f t="shared" si="1506"/>
        <v>0</v>
      </c>
      <c r="V1921" s="199">
        <f t="shared" si="1507"/>
        <v>0</v>
      </c>
      <c r="W1921" s="199">
        <f t="shared" si="1508"/>
        <v>6.94999732172818E-4</v>
      </c>
      <c r="X1921" s="199" t="str">
        <f t="shared" si="1509"/>
        <v/>
      </c>
      <c r="Y1921" s="199" t="str">
        <f t="shared" si="1510"/>
        <v/>
      </c>
      <c r="Z1921" s="199" t="str">
        <f t="shared" si="1511"/>
        <v/>
      </c>
      <c r="AA1921" s="199" t="str">
        <f t="shared" si="1512"/>
        <v/>
      </c>
      <c r="AB1921" s="201">
        <f t="shared" ca="1" si="1513"/>
        <v>2.0603594069646021</v>
      </c>
      <c r="AD1921" s="162">
        <f t="shared" si="1514"/>
        <v>0</v>
      </c>
      <c r="AE1921" s="162">
        <f t="shared" si="1515"/>
        <v>0</v>
      </c>
      <c r="AF1921" s="162">
        <f t="shared" si="1516"/>
        <v>0</v>
      </c>
      <c r="AG1921" s="162">
        <f t="shared" si="1517"/>
        <v>1.7856695223138166E-5</v>
      </c>
      <c r="AH1921" s="162" t="str">
        <f t="shared" si="1518"/>
        <v/>
      </c>
      <c r="AI1921" s="162" t="str">
        <f t="shared" si="1519"/>
        <v/>
      </c>
      <c r="AJ1921" s="162" t="str">
        <f t="shared" si="1520"/>
        <v/>
      </c>
      <c r="AK1921" s="162" t="str">
        <f t="shared" si="1521"/>
        <v/>
      </c>
      <c r="AM1921" s="199">
        <f t="shared" si="1524"/>
        <v>20.672552032226239</v>
      </c>
      <c r="AN1921" s="197">
        <f t="shared" si="1526"/>
        <v>0</v>
      </c>
      <c r="AO1921" s="197">
        <f t="shared" si="1527"/>
        <v>0</v>
      </c>
      <c r="AP1921" s="197">
        <f t="shared" si="1528"/>
        <v>0</v>
      </c>
      <c r="AQ1921" s="197">
        <f t="shared" si="1529"/>
        <v>0</v>
      </c>
      <c r="AR1921" s="197" t="str">
        <f t="shared" si="1530"/>
        <v/>
      </c>
      <c r="AS1921" s="197" t="str">
        <f t="shared" si="1531"/>
        <v/>
      </c>
      <c r="AT1921" s="197" t="str">
        <f t="shared" si="1532"/>
        <v/>
      </c>
      <c r="AU1921" s="197" t="str">
        <f t="shared" si="1533"/>
        <v/>
      </c>
      <c r="AV1921" s="199">
        <f t="shared" ca="1" si="1525"/>
        <v>2.0939484463423059</v>
      </c>
      <c r="AX1921" s="162">
        <f t="shared" si="1534"/>
        <v>0</v>
      </c>
      <c r="AY1921" s="162">
        <f t="shared" si="1535"/>
        <v>0</v>
      </c>
      <c r="AZ1921" s="162">
        <f t="shared" si="1536"/>
        <v>0</v>
      </c>
      <c r="BA1921" s="162">
        <f t="shared" si="1537"/>
        <v>0</v>
      </c>
      <c r="BB1921" s="162" t="str">
        <f t="shared" si="1538"/>
        <v/>
      </c>
      <c r="BC1921" s="162" t="str">
        <f t="shared" si="1539"/>
        <v/>
      </c>
      <c r="BD1921" s="162" t="str">
        <f t="shared" si="1540"/>
        <v/>
      </c>
      <c r="BE1921" s="162" t="str">
        <f t="shared" si="1541"/>
        <v/>
      </c>
      <c r="BG1921" s="169">
        <f t="shared" si="1522"/>
        <v>47.352376947478227</v>
      </c>
      <c r="BH1921" s="169">
        <f t="shared" ca="1" si="1523"/>
        <v>2.1577741681446092</v>
      </c>
    </row>
    <row r="1922" spans="11:60" x14ac:dyDescent="0.25">
      <c r="K1922" s="199">
        <f t="shared" si="1496"/>
        <v>47.403763140584552</v>
      </c>
      <c r="L1922" s="201">
        <f t="shared" si="1497"/>
        <v>0.39756789077557686</v>
      </c>
      <c r="M1922" s="201">
        <f t="shared" si="1498"/>
        <v>0.40091152313120199</v>
      </c>
      <c r="N1922" s="201">
        <f t="shared" si="1499"/>
        <v>0.42140146554305896</v>
      </c>
      <c r="O1922" s="201">
        <f t="shared" si="1500"/>
        <v>0.39793522619090377</v>
      </c>
      <c r="P1922" s="201" t="str">
        <f t="shared" si="1501"/>
        <v/>
      </c>
      <c r="Q1922" s="201" t="str">
        <f t="shared" si="1502"/>
        <v/>
      </c>
      <c r="R1922" s="201" t="str">
        <f t="shared" si="1503"/>
        <v/>
      </c>
      <c r="S1922" s="201" t="str">
        <f t="shared" si="1504"/>
        <v/>
      </c>
      <c r="T1922" s="199">
        <f t="shared" si="1505"/>
        <v>0</v>
      </c>
      <c r="U1922" s="199">
        <f t="shared" si="1506"/>
        <v>0</v>
      </c>
      <c r="V1922" s="199">
        <f t="shared" si="1507"/>
        <v>0</v>
      </c>
      <c r="W1922" s="199">
        <f t="shared" si="1508"/>
        <v>7.5293127064995653E-4</v>
      </c>
      <c r="X1922" s="199" t="str">
        <f t="shared" si="1509"/>
        <v/>
      </c>
      <c r="Y1922" s="199" t="str">
        <f t="shared" si="1510"/>
        <v/>
      </c>
      <c r="Z1922" s="199" t="str">
        <f t="shared" si="1511"/>
        <v/>
      </c>
      <c r="AA1922" s="199" t="str">
        <f t="shared" si="1512"/>
        <v/>
      </c>
      <c r="AB1922" s="201">
        <f t="shared" ca="1" si="1513"/>
        <v>2.0145756097247105</v>
      </c>
      <c r="AD1922" s="162">
        <f t="shared" si="1514"/>
        <v>0</v>
      </c>
      <c r="AE1922" s="162">
        <f t="shared" si="1515"/>
        <v>0</v>
      </c>
      <c r="AF1922" s="162">
        <f t="shared" si="1516"/>
        <v>0</v>
      </c>
      <c r="AG1922" s="162">
        <f t="shared" si="1517"/>
        <v>1.9345135834704523E-5</v>
      </c>
      <c r="AH1922" s="162" t="str">
        <f t="shared" si="1518"/>
        <v/>
      </c>
      <c r="AI1922" s="162" t="str">
        <f t="shared" si="1519"/>
        <v/>
      </c>
      <c r="AJ1922" s="162" t="str">
        <f t="shared" si="1520"/>
        <v/>
      </c>
      <c r="AK1922" s="162" t="str">
        <f t="shared" si="1521"/>
        <v/>
      </c>
      <c r="AM1922" s="199">
        <f t="shared" si="1524"/>
        <v>20.683768826600751</v>
      </c>
      <c r="AN1922" s="197">
        <f t="shared" si="1526"/>
        <v>0</v>
      </c>
      <c r="AO1922" s="197">
        <f t="shared" si="1527"/>
        <v>0</v>
      </c>
      <c r="AP1922" s="197">
        <f t="shared" si="1528"/>
        <v>0</v>
      </c>
      <c r="AQ1922" s="197">
        <f t="shared" si="1529"/>
        <v>0</v>
      </c>
      <c r="AR1922" s="197" t="str">
        <f t="shared" si="1530"/>
        <v/>
      </c>
      <c r="AS1922" s="197" t="str">
        <f t="shared" si="1531"/>
        <v/>
      </c>
      <c r="AT1922" s="197" t="str">
        <f t="shared" si="1532"/>
        <v/>
      </c>
      <c r="AU1922" s="197" t="str">
        <f t="shared" si="1533"/>
        <v/>
      </c>
      <c r="AV1922" s="199">
        <f t="shared" ca="1" si="1525"/>
        <v>2.1452175833259433</v>
      </c>
      <c r="AX1922" s="162">
        <f t="shared" si="1534"/>
        <v>0</v>
      </c>
      <c r="AY1922" s="162">
        <f t="shared" si="1535"/>
        <v>0</v>
      </c>
      <c r="AZ1922" s="162">
        <f t="shared" si="1536"/>
        <v>0</v>
      </c>
      <c r="BA1922" s="162">
        <f t="shared" si="1537"/>
        <v>0</v>
      </c>
      <c r="BB1922" s="162" t="str">
        <f t="shared" si="1538"/>
        <v/>
      </c>
      <c r="BC1922" s="162" t="str">
        <f t="shared" si="1539"/>
        <v/>
      </c>
      <c r="BD1922" s="162" t="str">
        <f t="shared" si="1540"/>
        <v/>
      </c>
      <c r="BE1922" s="162" t="str">
        <f t="shared" si="1541"/>
        <v/>
      </c>
      <c r="BG1922" s="169">
        <f t="shared" si="1522"/>
        <v>47.378070044031389</v>
      </c>
      <c r="BH1922" s="169">
        <f t="shared" ca="1" si="1523"/>
        <v>2.0603594069646021</v>
      </c>
    </row>
    <row r="1923" spans="11:60" x14ac:dyDescent="0.25">
      <c r="K1923" s="199">
        <f t="shared" si="1496"/>
        <v>47.429456237137714</v>
      </c>
      <c r="L1923" s="201">
        <f t="shared" si="1497"/>
        <v>0.39778337472721681</v>
      </c>
      <c r="M1923" s="201">
        <f t="shared" si="1498"/>
        <v>0.40112881934970124</v>
      </c>
      <c r="N1923" s="201">
        <f t="shared" si="1499"/>
        <v>0.42162986742140207</v>
      </c>
      <c r="O1923" s="201">
        <f t="shared" si="1500"/>
        <v>0.39815090924032975</v>
      </c>
      <c r="P1923" s="201" t="str">
        <f t="shared" si="1501"/>
        <v/>
      </c>
      <c r="Q1923" s="201" t="str">
        <f t="shared" si="1502"/>
        <v/>
      </c>
      <c r="R1923" s="201" t="str">
        <f t="shared" si="1503"/>
        <v/>
      </c>
      <c r="S1923" s="201" t="str">
        <f t="shared" si="1504"/>
        <v/>
      </c>
      <c r="T1923" s="199">
        <f t="shared" si="1505"/>
        <v>0</v>
      </c>
      <c r="U1923" s="199">
        <f t="shared" si="1506"/>
        <v>0</v>
      </c>
      <c r="V1923" s="199">
        <f t="shared" si="1507"/>
        <v>0</v>
      </c>
      <c r="W1923" s="199">
        <f t="shared" si="1508"/>
        <v>8.1562092743062901E-4</v>
      </c>
      <c r="X1923" s="199" t="str">
        <f t="shared" si="1509"/>
        <v/>
      </c>
      <c r="Y1923" s="199" t="str">
        <f t="shared" si="1510"/>
        <v/>
      </c>
      <c r="Z1923" s="199" t="str">
        <f t="shared" si="1511"/>
        <v/>
      </c>
      <c r="AA1923" s="199" t="str">
        <f t="shared" si="1512"/>
        <v/>
      </c>
      <c r="AB1923" s="201">
        <f t="shared" ca="1" si="1513"/>
        <v>2.1256595026534599</v>
      </c>
      <c r="AD1923" s="162">
        <f t="shared" si="1514"/>
        <v>0</v>
      </c>
      <c r="AE1923" s="162">
        <f t="shared" si="1515"/>
        <v>0</v>
      </c>
      <c r="AF1923" s="162">
        <f t="shared" si="1516"/>
        <v>0</v>
      </c>
      <c r="AG1923" s="162">
        <f t="shared" si="1517"/>
        <v>2.095582723925495E-5</v>
      </c>
      <c r="AH1923" s="162" t="str">
        <f t="shared" si="1518"/>
        <v/>
      </c>
      <c r="AI1923" s="162" t="str">
        <f t="shared" si="1519"/>
        <v/>
      </c>
      <c r="AJ1923" s="162" t="str">
        <f t="shared" si="1520"/>
        <v/>
      </c>
      <c r="AK1923" s="162" t="str">
        <f t="shared" si="1521"/>
        <v/>
      </c>
      <c r="AM1923" s="199">
        <f t="shared" si="1524"/>
        <v>20.694985620975263</v>
      </c>
      <c r="AN1923" s="197">
        <f t="shared" si="1526"/>
        <v>0</v>
      </c>
      <c r="AO1923" s="197">
        <f t="shared" si="1527"/>
        <v>0</v>
      </c>
      <c r="AP1923" s="197">
        <f t="shared" si="1528"/>
        <v>0</v>
      </c>
      <c r="AQ1923" s="197">
        <f t="shared" si="1529"/>
        <v>0</v>
      </c>
      <c r="AR1923" s="197" t="str">
        <f t="shared" si="1530"/>
        <v/>
      </c>
      <c r="AS1923" s="197" t="str">
        <f t="shared" si="1531"/>
        <v/>
      </c>
      <c r="AT1923" s="197" t="str">
        <f t="shared" si="1532"/>
        <v/>
      </c>
      <c r="AU1923" s="197" t="str">
        <f t="shared" si="1533"/>
        <v/>
      </c>
      <c r="AV1923" s="199">
        <f t="shared" ca="1" si="1525"/>
        <v>2.1315494743990269</v>
      </c>
      <c r="AX1923" s="162">
        <f t="shared" si="1534"/>
        <v>0</v>
      </c>
      <c r="AY1923" s="162">
        <f t="shared" si="1535"/>
        <v>0</v>
      </c>
      <c r="AZ1923" s="162">
        <f t="shared" si="1536"/>
        <v>0</v>
      </c>
      <c r="BA1923" s="162">
        <f t="shared" si="1537"/>
        <v>0</v>
      </c>
      <c r="BB1923" s="162" t="str">
        <f t="shared" si="1538"/>
        <v/>
      </c>
      <c r="BC1923" s="162" t="str">
        <f t="shared" si="1539"/>
        <v/>
      </c>
      <c r="BD1923" s="162" t="str">
        <f t="shared" si="1540"/>
        <v/>
      </c>
      <c r="BE1923" s="162" t="str">
        <f t="shared" si="1541"/>
        <v/>
      </c>
      <c r="BG1923" s="169">
        <f t="shared" si="1522"/>
        <v>47.403763140584552</v>
      </c>
      <c r="BH1923" s="169">
        <f t="shared" ca="1" si="1523"/>
        <v>2.0145756097247105</v>
      </c>
    </row>
    <row r="1924" spans="11:60" x14ac:dyDescent="0.25">
      <c r="K1924" s="199">
        <f t="shared" si="1496"/>
        <v>47.455149333690876</v>
      </c>
      <c r="L1924" s="201">
        <f t="shared" si="1497"/>
        <v>0.39799885867885665</v>
      </c>
      <c r="M1924" s="201">
        <f t="shared" si="1498"/>
        <v>0.40134611556820055</v>
      </c>
      <c r="N1924" s="201">
        <f t="shared" si="1499"/>
        <v>0.42185826929974518</v>
      </c>
      <c r="O1924" s="201">
        <f t="shared" si="1500"/>
        <v>0.39836659228975568</v>
      </c>
      <c r="P1924" s="201" t="str">
        <f t="shared" si="1501"/>
        <v/>
      </c>
      <c r="Q1924" s="201" t="str">
        <f t="shared" si="1502"/>
        <v/>
      </c>
      <c r="R1924" s="201" t="str">
        <f t="shared" si="1503"/>
        <v/>
      </c>
      <c r="S1924" s="201" t="str">
        <f t="shared" si="1504"/>
        <v/>
      </c>
      <c r="T1924" s="199">
        <f t="shared" si="1505"/>
        <v>0</v>
      </c>
      <c r="U1924" s="199">
        <f t="shared" si="1506"/>
        <v>0</v>
      </c>
      <c r="V1924" s="199">
        <f t="shared" si="1507"/>
        <v>0</v>
      </c>
      <c r="W1924" s="199">
        <f t="shared" si="1508"/>
        <v>8.8345366381144556E-4</v>
      </c>
      <c r="X1924" s="199" t="str">
        <f t="shared" si="1509"/>
        <v/>
      </c>
      <c r="Y1924" s="199" t="str">
        <f t="shared" si="1510"/>
        <v/>
      </c>
      <c r="Z1924" s="199" t="str">
        <f t="shared" si="1511"/>
        <v/>
      </c>
      <c r="AA1924" s="199" t="str">
        <f t="shared" si="1512"/>
        <v/>
      </c>
      <c r="AB1924" s="201">
        <f t="shared" ca="1" si="1513"/>
        <v>2.0931013277791712</v>
      </c>
      <c r="AD1924" s="162">
        <f t="shared" si="1514"/>
        <v>0</v>
      </c>
      <c r="AE1924" s="162">
        <f t="shared" si="1515"/>
        <v>0</v>
      </c>
      <c r="AF1924" s="162">
        <f t="shared" si="1516"/>
        <v>0</v>
      </c>
      <c r="AG1924" s="162">
        <f t="shared" si="1517"/>
        <v>2.2698660284552476E-5</v>
      </c>
      <c r="AH1924" s="162" t="str">
        <f t="shared" si="1518"/>
        <v/>
      </c>
      <c r="AI1924" s="162" t="str">
        <f t="shared" si="1519"/>
        <v/>
      </c>
      <c r="AJ1924" s="162" t="str">
        <f t="shared" si="1520"/>
        <v/>
      </c>
      <c r="AK1924" s="162" t="str">
        <f t="shared" si="1521"/>
        <v/>
      </c>
      <c r="AM1924" s="199">
        <f t="shared" si="1524"/>
        <v>20.706202415349775</v>
      </c>
      <c r="AN1924" s="197">
        <f t="shared" si="1526"/>
        <v>0</v>
      </c>
      <c r="AO1924" s="197">
        <f t="shared" si="1527"/>
        <v>0</v>
      </c>
      <c r="AP1924" s="197">
        <f t="shared" si="1528"/>
        <v>0</v>
      </c>
      <c r="AQ1924" s="197">
        <f t="shared" si="1529"/>
        <v>0</v>
      </c>
      <c r="AR1924" s="197" t="str">
        <f t="shared" si="1530"/>
        <v/>
      </c>
      <c r="AS1924" s="197" t="str">
        <f t="shared" si="1531"/>
        <v/>
      </c>
      <c r="AT1924" s="197" t="str">
        <f t="shared" si="1532"/>
        <v/>
      </c>
      <c r="AU1924" s="197" t="str">
        <f t="shared" si="1533"/>
        <v/>
      </c>
      <c r="AV1924" s="199">
        <f t="shared" ca="1" si="1525"/>
        <v>2.0573708329292204</v>
      </c>
      <c r="AX1924" s="162">
        <f t="shared" si="1534"/>
        <v>0</v>
      </c>
      <c r="AY1924" s="162">
        <f t="shared" si="1535"/>
        <v>0</v>
      </c>
      <c r="AZ1924" s="162">
        <f t="shared" si="1536"/>
        <v>0</v>
      </c>
      <c r="BA1924" s="162">
        <f t="shared" si="1537"/>
        <v>0</v>
      </c>
      <c r="BB1924" s="162" t="str">
        <f t="shared" si="1538"/>
        <v/>
      </c>
      <c r="BC1924" s="162" t="str">
        <f t="shared" si="1539"/>
        <v/>
      </c>
      <c r="BD1924" s="162" t="str">
        <f t="shared" si="1540"/>
        <v/>
      </c>
      <c r="BE1924" s="162" t="str">
        <f t="shared" si="1541"/>
        <v/>
      </c>
      <c r="BG1924" s="169">
        <f t="shared" si="1522"/>
        <v>47.429456237137714</v>
      </c>
      <c r="BH1924" s="169">
        <f t="shared" ca="1" si="1523"/>
        <v>2.1256595026534599</v>
      </c>
    </row>
    <row r="1925" spans="11:60" x14ac:dyDescent="0.25">
      <c r="K1925" s="199">
        <f t="shared" si="1496"/>
        <v>47.480842430244039</v>
      </c>
      <c r="L1925" s="201">
        <f t="shared" si="1497"/>
        <v>0.39821434263049654</v>
      </c>
      <c r="M1925" s="201">
        <f t="shared" si="1498"/>
        <v>0.40156341178669985</v>
      </c>
      <c r="N1925" s="201">
        <f t="shared" si="1499"/>
        <v>0.42208667117808835</v>
      </c>
      <c r="O1925" s="201">
        <f t="shared" si="1500"/>
        <v>0.39858227533918167</v>
      </c>
      <c r="P1925" s="201" t="str">
        <f t="shared" si="1501"/>
        <v/>
      </c>
      <c r="Q1925" s="201" t="str">
        <f t="shared" si="1502"/>
        <v/>
      </c>
      <c r="R1925" s="201" t="str">
        <f t="shared" si="1503"/>
        <v/>
      </c>
      <c r="S1925" s="201" t="str">
        <f t="shared" si="1504"/>
        <v/>
      </c>
      <c r="T1925" s="199">
        <f t="shared" si="1505"/>
        <v>0</v>
      </c>
      <c r="U1925" s="199">
        <f t="shared" si="1506"/>
        <v>0</v>
      </c>
      <c r="V1925" s="199">
        <f t="shared" si="1507"/>
        <v>0</v>
      </c>
      <c r="W1925" s="199">
        <f t="shared" si="1508"/>
        <v>9.5684511197439189E-4</v>
      </c>
      <c r="X1925" s="199" t="str">
        <f t="shared" si="1509"/>
        <v/>
      </c>
      <c r="Y1925" s="199" t="str">
        <f t="shared" si="1510"/>
        <v/>
      </c>
      <c r="Z1925" s="199" t="str">
        <f t="shared" si="1511"/>
        <v/>
      </c>
      <c r="AA1925" s="199" t="str">
        <f t="shared" si="1512"/>
        <v/>
      </c>
      <c r="AB1925" s="201">
        <f t="shared" ca="1" si="1513"/>
        <v>2.0575846212609115</v>
      </c>
      <c r="AD1925" s="162">
        <f t="shared" si="1514"/>
        <v>0</v>
      </c>
      <c r="AE1925" s="162">
        <f t="shared" si="1515"/>
        <v>0</v>
      </c>
      <c r="AF1925" s="162">
        <f t="shared" si="1516"/>
        <v>0</v>
      </c>
      <c r="AG1925" s="162">
        <f t="shared" si="1517"/>
        <v>2.4584313848379462E-5</v>
      </c>
      <c r="AH1925" s="162" t="str">
        <f t="shared" si="1518"/>
        <v/>
      </c>
      <c r="AI1925" s="162" t="str">
        <f t="shared" si="1519"/>
        <v/>
      </c>
      <c r="AJ1925" s="162" t="str">
        <f t="shared" si="1520"/>
        <v/>
      </c>
      <c r="AK1925" s="162" t="str">
        <f t="shared" si="1521"/>
        <v/>
      </c>
      <c r="AM1925" s="199">
        <f t="shared" si="1524"/>
        <v>20.717419209724287</v>
      </c>
      <c r="AN1925" s="197">
        <f t="shared" si="1526"/>
        <v>0</v>
      </c>
      <c r="AO1925" s="197">
        <f t="shared" si="1527"/>
        <v>0</v>
      </c>
      <c r="AP1925" s="197">
        <f t="shared" si="1528"/>
        <v>0</v>
      </c>
      <c r="AQ1925" s="197">
        <f t="shared" si="1529"/>
        <v>0</v>
      </c>
      <c r="AR1925" s="197" t="str">
        <f t="shared" si="1530"/>
        <v/>
      </c>
      <c r="AS1925" s="197" t="str">
        <f t="shared" si="1531"/>
        <v/>
      </c>
      <c r="AT1925" s="197" t="str">
        <f t="shared" si="1532"/>
        <v/>
      </c>
      <c r="AU1925" s="197" t="str">
        <f t="shared" si="1533"/>
        <v/>
      </c>
      <c r="AV1925" s="199">
        <f t="shared" ca="1" si="1525"/>
        <v>2.1839657872556337</v>
      </c>
      <c r="AX1925" s="162">
        <f t="shared" si="1534"/>
        <v>0</v>
      </c>
      <c r="AY1925" s="162">
        <f t="shared" si="1535"/>
        <v>0</v>
      </c>
      <c r="AZ1925" s="162">
        <f t="shared" si="1536"/>
        <v>0</v>
      </c>
      <c r="BA1925" s="162">
        <f t="shared" si="1537"/>
        <v>0</v>
      </c>
      <c r="BB1925" s="162" t="str">
        <f t="shared" si="1538"/>
        <v/>
      </c>
      <c r="BC1925" s="162" t="str">
        <f t="shared" si="1539"/>
        <v/>
      </c>
      <c r="BD1925" s="162" t="str">
        <f t="shared" si="1540"/>
        <v/>
      </c>
      <c r="BE1925" s="162" t="str">
        <f t="shared" si="1541"/>
        <v/>
      </c>
      <c r="BG1925" s="169">
        <f t="shared" si="1522"/>
        <v>47.455149333690876</v>
      </c>
      <c r="BH1925" s="169">
        <f t="shared" ca="1" si="1523"/>
        <v>2.0931013277791712</v>
      </c>
    </row>
    <row r="1926" spans="11:60" x14ac:dyDescent="0.25">
      <c r="K1926" s="199">
        <f t="shared" si="1496"/>
        <v>47.506535526797201</v>
      </c>
      <c r="L1926" s="201">
        <f t="shared" si="1497"/>
        <v>0.39842982658213644</v>
      </c>
      <c r="M1926" s="201">
        <f t="shared" si="1498"/>
        <v>0.40178070800519911</v>
      </c>
      <c r="N1926" s="201">
        <f t="shared" si="1499"/>
        <v>0.42231507305643146</v>
      </c>
      <c r="O1926" s="201">
        <f t="shared" si="1500"/>
        <v>0.3987979583886076</v>
      </c>
      <c r="P1926" s="201" t="str">
        <f t="shared" si="1501"/>
        <v/>
      </c>
      <c r="Q1926" s="201" t="str">
        <f t="shared" si="1502"/>
        <v/>
      </c>
      <c r="R1926" s="201" t="str">
        <f t="shared" si="1503"/>
        <v/>
      </c>
      <c r="S1926" s="201" t="str">
        <f t="shared" si="1504"/>
        <v/>
      </c>
      <c r="T1926" s="199">
        <f t="shared" si="1505"/>
        <v>0</v>
      </c>
      <c r="U1926" s="199">
        <f t="shared" si="1506"/>
        <v>0</v>
      </c>
      <c r="V1926" s="199">
        <f t="shared" si="1507"/>
        <v>0</v>
      </c>
      <c r="W1926" s="199">
        <f t="shared" si="1508"/>
        <v>1.0362439805790471E-3</v>
      </c>
      <c r="X1926" s="199" t="str">
        <f t="shared" si="1509"/>
        <v/>
      </c>
      <c r="Y1926" s="199" t="str">
        <f t="shared" si="1510"/>
        <v/>
      </c>
      <c r="Z1926" s="199" t="str">
        <f t="shared" si="1511"/>
        <v/>
      </c>
      <c r="AA1926" s="199" t="str">
        <f t="shared" si="1512"/>
        <v/>
      </c>
      <c r="AB1926" s="201">
        <f t="shared" ca="1" si="1513"/>
        <v>2.0619588217876883</v>
      </c>
      <c r="AD1926" s="162">
        <f t="shared" si="1514"/>
        <v>0</v>
      </c>
      <c r="AE1926" s="162">
        <f t="shared" si="1515"/>
        <v>0</v>
      </c>
      <c r="AF1926" s="162">
        <f t="shared" si="1516"/>
        <v>0</v>
      </c>
      <c r="AG1926" s="162">
        <f t="shared" si="1517"/>
        <v>2.6624316645650717E-5</v>
      </c>
      <c r="AH1926" s="162" t="str">
        <f t="shared" si="1518"/>
        <v/>
      </c>
      <c r="AI1926" s="162" t="str">
        <f t="shared" si="1519"/>
        <v/>
      </c>
      <c r="AJ1926" s="162" t="str">
        <f t="shared" si="1520"/>
        <v/>
      </c>
      <c r="AK1926" s="162" t="str">
        <f t="shared" si="1521"/>
        <v/>
      </c>
      <c r="AM1926" s="199">
        <f t="shared" si="1524"/>
        <v>20.728636004098799</v>
      </c>
      <c r="AN1926" s="197">
        <f t="shared" si="1526"/>
        <v>0</v>
      </c>
      <c r="AO1926" s="197">
        <f t="shared" si="1527"/>
        <v>0</v>
      </c>
      <c r="AP1926" s="197">
        <f t="shared" si="1528"/>
        <v>0</v>
      </c>
      <c r="AQ1926" s="197">
        <f t="shared" si="1529"/>
        <v>0</v>
      </c>
      <c r="AR1926" s="197" t="str">
        <f t="shared" si="1530"/>
        <v/>
      </c>
      <c r="AS1926" s="197" t="str">
        <f t="shared" si="1531"/>
        <v/>
      </c>
      <c r="AT1926" s="197" t="str">
        <f t="shared" si="1532"/>
        <v/>
      </c>
      <c r="AU1926" s="197" t="str">
        <f t="shared" si="1533"/>
        <v/>
      </c>
      <c r="AV1926" s="199">
        <f t="shared" ca="1" si="1525"/>
        <v>2.1828503978956402</v>
      </c>
      <c r="AX1926" s="162">
        <f t="shared" si="1534"/>
        <v>0</v>
      </c>
      <c r="AY1926" s="162">
        <f t="shared" si="1535"/>
        <v>0</v>
      </c>
      <c r="AZ1926" s="162">
        <f t="shared" si="1536"/>
        <v>0</v>
      </c>
      <c r="BA1926" s="162">
        <f t="shared" si="1537"/>
        <v>0</v>
      </c>
      <c r="BB1926" s="162" t="str">
        <f t="shared" si="1538"/>
        <v/>
      </c>
      <c r="BC1926" s="162" t="str">
        <f t="shared" si="1539"/>
        <v/>
      </c>
      <c r="BD1926" s="162" t="str">
        <f t="shared" si="1540"/>
        <v/>
      </c>
      <c r="BE1926" s="162" t="str">
        <f t="shared" si="1541"/>
        <v/>
      </c>
      <c r="BG1926" s="169">
        <f t="shared" si="1522"/>
        <v>47.480842430244039</v>
      </c>
      <c r="BH1926" s="169">
        <f t="shared" ca="1" si="1523"/>
        <v>2.0575846212609115</v>
      </c>
    </row>
    <row r="1927" spans="11:60" x14ac:dyDescent="0.25">
      <c r="K1927" s="199">
        <f t="shared" si="1496"/>
        <v>47.532228623350363</v>
      </c>
      <c r="L1927" s="201">
        <f t="shared" si="1497"/>
        <v>0.39864531053377628</v>
      </c>
      <c r="M1927" s="201">
        <f t="shared" si="1498"/>
        <v>0.40199800422369841</v>
      </c>
      <c r="N1927" s="201">
        <f t="shared" si="1499"/>
        <v>0.42254347493477457</v>
      </c>
      <c r="O1927" s="201">
        <f t="shared" si="1500"/>
        <v>0.39901364143803358</v>
      </c>
      <c r="P1927" s="201" t="str">
        <f t="shared" si="1501"/>
        <v/>
      </c>
      <c r="Q1927" s="201" t="str">
        <f t="shared" si="1502"/>
        <v/>
      </c>
      <c r="R1927" s="201" t="str">
        <f t="shared" si="1503"/>
        <v/>
      </c>
      <c r="S1927" s="201" t="str">
        <f t="shared" si="1504"/>
        <v/>
      </c>
      <c r="T1927" s="199">
        <f t="shared" si="1505"/>
        <v>0</v>
      </c>
      <c r="U1927" s="199">
        <f t="shared" si="1506"/>
        <v>0</v>
      </c>
      <c r="V1927" s="199">
        <f t="shared" si="1507"/>
        <v>0</v>
      </c>
      <c r="W1927" s="199">
        <f t="shared" si="1508"/>
        <v>1.1221346460308429E-3</v>
      </c>
      <c r="X1927" s="199" t="str">
        <f t="shared" si="1509"/>
        <v/>
      </c>
      <c r="Y1927" s="199" t="str">
        <f t="shared" si="1510"/>
        <v/>
      </c>
      <c r="Z1927" s="199" t="str">
        <f t="shared" si="1511"/>
        <v/>
      </c>
      <c r="AA1927" s="199" t="str">
        <f t="shared" si="1512"/>
        <v/>
      </c>
      <c r="AB1927" s="201">
        <f t="shared" ca="1" si="1513"/>
        <v>2.1664273342085298</v>
      </c>
      <c r="AD1927" s="162">
        <f t="shared" si="1514"/>
        <v>0</v>
      </c>
      <c r="AE1927" s="162">
        <f t="shared" si="1515"/>
        <v>0</v>
      </c>
      <c r="AF1927" s="162">
        <f t="shared" si="1516"/>
        <v>0</v>
      </c>
      <c r="AG1927" s="162">
        <f t="shared" si="1517"/>
        <v>2.8831113806119069E-5</v>
      </c>
      <c r="AH1927" s="162" t="str">
        <f t="shared" si="1518"/>
        <v/>
      </c>
      <c r="AI1927" s="162" t="str">
        <f t="shared" si="1519"/>
        <v/>
      </c>
      <c r="AJ1927" s="162" t="str">
        <f t="shared" si="1520"/>
        <v/>
      </c>
      <c r="AK1927" s="162" t="str">
        <f t="shared" si="1521"/>
        <v/>
      </c>
      <c r="AM1927" s="199">
        <f t="shared" si="1524"/>
        <v>20.739852798473311</v>
      </c>
      <c r="AN1927" s="197">
        <f t="shared" si="1526"/>
        <v>0</v>
      </c>
      <c r="AO1927" s="197">
        <f t="shared" si="1527"/>
        <v>0</v>
      </c>
      <c r="AP1927" s="197">
        <f t="shared" si="1528"/>
        <v>0</v>
      </c>
      <c r="AQ1927" s="197">
        <f t="shared" si="1529"/>
        <v>0</v>
      </c>
      <c r="AR1927" s="197" t="str">
        <f t="shared" si="1530"/>
        <v/>
      </c>
      <c r="AS1927" s="197" t="str">
        <f t="shared" si="1531"/>
        <v/>
      </c>
      <c r="AT1927" s="197" t="str">
        <f t="shared" si="1532"/>
        <v/>
      </c>
      <c r="AU1927" s="197" t="str">
        <f t="shared" si="1533"/>
        <v/>
      </c>
      <c r="AV1927" s="199">
        <f t="shared" ca="1" si="1525"/>
        <v>2.1553523438598501</v>
      </c>
      <c r="AX1927" s="162">
        <f t="shared" si="1534"/>
        <v>0</v>
      </c>
      <c r="AY1927" s="162">
        <f t="shared" si="1535"/>
        <v>0</v>
      </c>
      <c r="AZ1927" s="162">
        <f t="shared" si="1536"/>
        <v>0</v>
      </c>
      <c r="BA1927" s="162">
        <f t="shared" si="1537"/>
        <v>0</v>
      </c>
      <c r="BB1927" s="162" t="str">
        <f t="shared" si="1538"/>
        <v/>
      </c>
      <c r="BC1927" s="162" t="str">
        <f t="shared" si="1539"/>
        <v/>
      </c>
      <c r="BD1927" s="162" t="str">
        <f t="shared" si="1540"/>
        <v/>
      </c>
      <c r="BE1927" s="162" t="str">
        <f t="shared" si="1541"/>
        <v/>
      </c>
      <c r="BG1927" s="169">
        <f t="shared" si="1522"/>
        <v>47.506535526797201</v>
      </c>
      <c r="BH1927" s="169">
        <f t="shared" ca="1" si="1523"/>
        <v>2.0619588217876883</v>
      </c>
    </row>
    <row r="1928" spans="11:60" x14ac:dyDescent="0.25">
      <c r="K1928" s="199">
        <f t="shared" si="1496"/>
        <v>47.557921719903526</v>
      </c>
      <c r="L1928" s="201">
        <f t="shared" si="1497"/>
        <v>0.39886079448541617</v>
      </c>
      <c r="M1928" s="201">
        <f t="shared" si="1498"/>
        <v>0.40221530044219772</v>
      </c>
      <c r="N1928" s="201">
        <f t="shared" si="1499"/>
        <v>0.42277187681311768</v>
      </c>
      <c r="O1928" s="201">
        <f t="shared" si="1500"/>
        <v>0.39922932448745957</v>
      </c>
      <c r="P1928" s="201" t="str">
        <f t="shared" si="1501"/>
        <v/>
      </c>
      <c r="Q1928" s="201" t="str">
        <f t="shared" si="1502"/>
        <v/>
      </c>
      <c r="R1928" s="201" t="str">
        <f t="shared" si="1503"/>
        <v/>
      </c>
      <c r="S1928" s="201" t="str">
        <f t="shared" si="1504"/>
        <v/>
      </c>
      <c r="T1928" s="199">
        <f t="shared" si="1505"/>
        <v>0</v>
      </c>
      <c r="U1928" s="199">
        <f t="shared" si="1506"/>
        <v>0</v>
      </c>
      <c r="V1928" s="199">
        <f t="shared" si="1507"/>
        <v>0</v>
      </c>
      <c r="W1928" s="199">
        <f t="shared" si="1508"/>
        <v>1.2150399435236318E-3</v>
      </c>
      <c r="X1928" s="199" t="str">
        <f t="shared" si="1509"/>
        <v/>
      </c>
      <c r="Y1928" s="199" t="str">
        <f t="shared" si="1510"/>
        <v/>
      </c>
      <c r="Z1928" s="199" t="str">
        <f t="shared" si="1511"/>
        <v/>
      </c>
      <c r="AA1928" s="199" t="str">
        <f t="shared" si="1512"/>
        <v/>
      </c>
      <c r="AB1928" s="201">
        <f t="shared" ca="1" si="1513"/>
        <v>2.1452287473932348</v>
      </c>
      <c r="AD1928" s="162">
        <f t="shared" si="1514"/>
        <v>0</v>
      </c>
      <c r="AE1928" s="162">
        <f t="shared" si="1515"/>
        <v>0</v>
      </c>
      <c r="AF1928" s="162">
        <f t="shared" si="1516"/>
        <v>0</v>
      </c>
      <c r="AG1928" s="162">
        <f t="shared" si="1517"/>
        <v>3.1218138584901569E-5</v>
      </c>
      <c r="AH1928" s="162" t="str">
        <f t="shared" si="1518"/>
        <v/>
      </c>
      <c r="AI1928" s="162" t="str">
        <f t="shared" si="1519"/>
        <v/>
      </c>
      <c r="AJ1928" s="162" t="str">
        <f t="shared" si="1520"/>
        <v/>
      </c>
      <c r="AK1928" s="162" t="str">
        <f t="shared" si="1521"/>
        <v/>
      </c>
      <c r="AM1928" s="199">
        <f t="shared" si="1524"/>
        <v>20.751069592847823</v>
      </c>
      <c r="AN1928" s="197">
        <f t="shared" si="1526"/>
        <v>0</v>
      </c>
      <c r="AO1928" s="197">
        <f t="shared" si="1527"/>
        <v>0</v>
      </c>
      <c r="AP1928" s="197">
        <f t="shared" si="1528"/>
        <v>0</v>
      </c>
      <c r="AQ1928" s="197">
        <f t="shared" si="1529"/>
        <v>0</v>
      </c>
      <c r="AR1928" s="197" t="str">
        <f t="shared" si="1530"/>
        <v/>
      </c>
      <c r="AS1928" s="197" t="str">
        <f t="shared" si="1531"/>
        <v/>
      </c>
      <c r="AT1928" s="197" t="str">
        <f t="shared" si="1532"/>
        <v/>
      </c>
      <c r="AU1928" s="197" t="str">
        <f t="shared" si="1533"/>
        <v/>
      </c>
      <c r="AV1928" s="199">
        <f t="shared" ca="1" si="1525"/>
        <v>2.0728005753784688</v>
      </c>
      <c r="AX1928" s="162">
        <f t="shared" si="1534"/>
        <v>0</v>
      </c>
      <c r="AY1928" s="162">
        <f t="shared" si="1535"/>
        <v>0</v>
      </c>
      <c r="AZ1928" s="162">
        <f t="shared" si="1536"/>
        <v>0</v>
      </c>
      <c r="BA1928" s="162">
        <f t="shared" si="1537"/>
        <v>0</v>
      </c>
      <c r="BB1928" s="162" t="str">
        <f t="shared" si="1538"/>
        <v/>
      </c>
      <c r="BC1928" s="162" t="str">
        <f t="shared" si="1539"/>
        <v/>
      </c>
      <c r="BD1928" s="162" t="str">
        <f t="shared" si="1540"/>
        <v/>
      </c>
      <c r="BE1928" s="162" t="str">
        <f t="shared" si="1541"/>
        <v/>
      </c>
      <c r="BG1928" s="169">
        <f t="shared" si="1522"/>
        <v>47.532228623350363</v>
      </c>
      <c r="BH1928" s="169">
        <f t="shared" ca="1" si="1523"/>
        <v>2.1664273342085298</v>
      </c>
    </row>
    <row r="1929" spans="11:60" x14ac:dyDescent="0.25">
      <c r="K1929" s="199">
        <f t="shared" si="1496"/>
        <v>47.583614816456688</v>
      </c>
      <c r="L1929" s="201">
        <f t="shared" si="1497"/>
        <v>0.39907627843705601</v>
      </c>
      <c r="M1929" s="201">
        <f t="shared" si="1498"/>
        <v>0.40243259666069703</v>
      </c>
      <c r="N1929" s="201">
        <f t="shared" si="1499"/>
        <v>0.42300027869146078</v>
      </c>
      <c r="O1929" s="201">
        <f t="shared" si="1500"/>
        <v>0.3994450075368855</v>
      </c>
      <c r="P1929" s="201" t="str">
        <f t="shared" si="1501"/>
        <v/>
      </c>
      <c r="Q1929" s="201" t="str">
        <f t="shared" si="1502"/>
        <v/>
      </c>
      <c r="R1929" s="201" t="str">
        <f t="shared" si="1503"/>
        <v/>
      </c>
      <c r="S1929" s="201" t="str">
        <f t="shared" si="1504"/>
        <v/>
      </c>
      <c r="T1929" s="199">
        <f t="shared" si="1505"/>
        <v>0</v>
      </c>
      <c r="U1929" s="199">
        <f t="shared" si="1506"/>
        <v>0</v>
      </c>
      <c r="V1929" s="199">
        <f t="shared" si="1507"/>
        <v>0</v>
      </c>
      <c r="W1929" s="199">
        <f t="shared" si="1508"/>
        <v>1.3155241730077943E-3</v>
      </c>
      <c r="X1929" s="199" t="str">
        <f t="shared" si="1509"/>
        <v/>
      </c>
      <c r="Y1929" s="199" t="str">
        <f t="shared" si="1510"/>
        <v/>
      </c>
      <c r="Z1929" s="199" t="str">
        <f t="shared" si="1511"/>
        <v/>
      </c>
      <c r="AA1929" s="199" t="str">
        <f t="shared" si="1512"/>
        <v/>
      </c>
      <c r="AB1929" s="201">
        <f t="shared" ca="1" si="1513"/>
        <v>2.0044442525776289</v>
      </c>
      <c r="AD1929" s="162">
        <f t="shared" si="1514"/>
        <v>0</v>
      </c>
      <c r="AE1929" s="162">
        <f t="shared" si="1515"/>
        <v>0</v>
      </c>
      <c r="AF1929" s="162">
        <f t="shared" si="1516"/>
        <v>0</v>
      </c>
      <c r="AG1929" s="162">
        <f t="shared" si="1517"/>
        <v>3.3799889595108271E-5</v>
      </c>
      <c r="AH1929" s="162" t="str">
        <f t="shared" si="1518"/>
        <v/>
      </c>
      <c r="AI1929" s="162" t="str">
        <f t="shared" si="1519"/>
        <v/>
      </c>
      <c r="AJ1929" s="162" t="str">
        <f t="shared" si="1520"/>
        <v/>
      </c>
      <c r="AK1929" s="162" t="str">
        <f t="shared" si="1521"/>
        <v/>
      </c>
      <c r="AM1929" s="199">
        <f t="shared" si="1524"/>
        <v>20.762286387222336</v>
      </c>
      <c r="AN1929" s="197">
        <f t="shared" si="1526"/>
        <v>0</v>
      </c>
      <c r="AO1929" s="197">
        <f t="shared" si="1527"/>
        <v>0</v>
      </c>
      <c r="AP1929" s="197">
        <f t="shared" si="1528"/>
        <v>0</v>
      </c>
      <c r="AQ1929" s="197">
        <f t="shared" si="1529"/>
        <v>0</v>
      </c>
      <c r="AR1929" s="197" t="str">
        <f t="shared" si="1530"/>
        <v/>
      </c>
      <c r="AS1929" s="197" t="str">
        <f t="shared" si="1531"/>
        <v/>
      </c>
      <c r="AT1929" s="197" t="str">
        <f t="shared" si="1532"/>
        <v/>
      </c>
      <c r="AU1929" s="197" t="str">
        <f t="shared" si="1533"/>
        <v/>
      </c>
      <c r="AV1929" s="199">
        <f t="shared" ca="1" si="1525"/>
        <v>2.0856841609729586</v>
      </c>
      <c r="AX1929" s="162">
        <f t="shared" si="1534"/>
        <v>0</v>
      </c>
      <c r="AY1929" s="162">
        <f t="shared" si="1535"/>
        <v>0</v>
      </c>
      <c r="AZ1929" s="162">
        <f t="shared" si="1536"/>
        <v>0</v>
      </c>
      <c r="BA1929" s="162">
        <f t="shared" si="1537"/>
        <v>0</v>
      </c>
      <c r="BB1929" s="162" t="str">
        <f t="shared" si="1538"/>
        <v/>
      </c>
      <c r="BC1929" s="162" t="str">
        <f t="shared" si="1539"/>
        <v/>
      </c>
      <c r="BD1929" s="162" t="str">
        <f t="shared" si="1540"/>
        <v/>
      </c>
      <c r="BE1929" s="162" t="str">
        <f t="shared" si="1541"/>
        <v/>
      </c>
      <c r="BG1929" s="169">
        <f t="shared" si="1522"/>
        <v>47.557921719903526</v>
      </c>
      <c r="BH1929" s="169">
        <f t="shared" ca="1" si="1523"/>
        <v>2.1452287473932348</v>
      </c>
    </row>
    <row r="1930" spans="11:60" x14ac:dyDescent="0.25">
      <c r="K1930" s="199">
        <f t="shared" si="1496"/>
        <v>47.60930791300985</v>
      </c>
      <c r="L1930" s="201">
        <f t="shared" si="1497"/>
        <v>0.3992917623886959</v>
      </c>
      <c r="M1930" s="201">
        <f t="shared" si="1498"/>
        <v>0.40264989287919634</v>
      </c>
      <c r="N1930" s="201">
        <f t="shared" si="1499"/>
        <v>0.42322868056980389</v>
      </c>
      <c r="O1930" s="201">
        <f t="shared" si="1500"/>
        <v>0.39966069058631143</v>
      </c>
      <c r="P1930" s="201" t="str">
        <f t="shared" si="1501"/>
        <v/>
      </c>
      <c r="Q1930" s="201" t="str">
        <f t="shared" si="1502"/>
        <v/>
      </c>
      <c r="R1930" s="201" t="str">
        <f t="shared" si="1503"/>
        <v/>
      </c>
      <c r="S1930" s="201" t="str">
        <f t="shared" si="1504"/>
        <v/>
      </c>
      <c r="T1930" s="199">
        <f t="shared" si="1505"/>
        <v>0</v>
      </c>
      <c r="U1930" s="199">
        <f t="shared" si="1506"/>
        <v>0</v>
      </c>
      <c r="V1930" s="199">
        <f t="shared" si="1507"/>
        <v>0</v>
      </c>
      <c r="W1930" s="199">
        <f t="shared" si="1508"/>
        <v>1.4241963363647644E-3</v>
      </c>
      <c r="X1930" s="199" t="str">
        <f t="shared" si="1509"/>
        <v/>
      </c>
      <c r="Y1930" s="199" t="str">
        <f t="shared" si="1510"/>
        <v/>
      </c>
      <c r="Z1930" s="199" t="str">
        <f t="shared" si="1511"/>
        <v/>
      </c>
      <c r="AA1930" s="199" t="str">
        <f t="shared" si="1512"/>
        <v/>
      </c>
      <c r="AB1930" s="201">
        <f t="shared" ca="1" si="1513"/>
        <v>2.1144746185468475</v>
      </c>
      <c r="AD1930" s="162">
        <f t="shared" si="1514"/>
        <v>0</v>
      </c>
      <c r="AE1930" s="162">
        <f t="shared" si="1515"/>
        <v>0</v>
      </c>
      <c r="AF1930" s="162">
        <f t="shared" si="1516"/>
        <v>0</v>
      </c>
      <c r="AG1930" s="162">
        <f t="shared" si="1517"/>
        <v>3.6592013980879928E-5</v>
      </c>
      <c r="AH1930" s="162" t="str">
        <f t="shared" si="1518"/>
        <v/>
      </c>
      <c r="AI1930" s="162" t="str">
        <f t="shared" si="1519"/>
        <v/>
      </c>
      <c r="AJ1930" s="162" t="str">
        <f t="shared" si="1520"/>
        <v/>
      </c>
      <c r="AK1930" s="162" t="str">
        <f t="shared" si="1521"/>
        <v/>
      </c>
      <c r="AM1930" s="199">
        <f t="shared" si="1524"/>
        <v>20.773503181596848</v>
      </c>
      <c r="AN1930" s="197">
        <f t="shared" si="1526"/>
        <v>0</v>
      </c>
      <c r="AO1930" s="197">
        <f t="shared" si="1527"/>
        <v>0</v>
      </c>
      <c r="AP1930" s="197">
        <f t="shared" si="1528"/>
        <v>0</v>
      </c>
      <c r="AQ1930" s="197">
        <f t="shared" si="1529"/>
        <v>0</v>
      </c>
      <c r="AR1930" s="197" t="str">
        <f t="shared" si="1530"/>
        <v/>
      </c>
      <c r="AS1930" s="197" t="str">
        <f t="shared" si="1531"/>
        <v/>
      </c>
      <c r="AT1930" s="197" t="str">
        <f t="shared" si="1532"/>
        <v/>
      </c>
      <c r="AU1930" s="197" t="str">
        <f t="shared" si="1533"/>
        <v/>
      </c>
      <c r="AV1930" s="199">
        <f t="shared" ca="1" si="1525"/>
        <v>2.1276977090295617</v>
      </c>
      <c r="AX1930" s="162">
        <f t="shared" si="1534"/>
        <v>0</v>
      </c>
      <c r="AY1930" s="162">
        <f t="shared" si="1535"/>
        <v>0</v>
      </c>
      <c r="AZ1930" s="162">
        <f t="shared" si="1536"/>
        <v>0</v>
      </c>
      <c r="BA1930" s="162">
        <f t="shared" si="1537"/>
        <v>0</v>
      </c>
      <c r="BB1930" s="162" t="str">
        <f t="shared" si="1538"/>
        <v/>
      </c>
      <c r="BC1930" s="162" t="str">
        <f t="shared" si="1539"/>
        <v/>
      </c>
      <c r="BD1930" s="162" t="str">
        <f t="shared" si="1540"/>
        <v/>
      </c>
      <c r="BE1930" s="162" t="str">
        <f t="shared" si="1541"/>
        <v/>
      </c>
      <c r="BG1930" s="169">
        <f t="shared" si="1522"/>
        <v>47.583614816456688</v>
      </c>
      <c r="BH1930" s="169">
        <f t="shared" ca="1" si="1523"/>
        <v>2.0044442525776289</v>
      </c>
    </row>
    <row r="1931" spans="11:60" x14ac:dyDescent="0.25">
      <c r="K1931" s="199">
        <f t="shared" si="1496"/>
        <v>47.635001009563013</v>
      </c>
      <c r="L1931" s="201">
        <f t="shared" si="1497"/>
        <v>0.3995072463403358</v>
      </c>
      <c r="M1931" s="201">
        <f t="shared" si="1498"/>
        <v>0.40286718909769559</v>
      </c>
      <c r="N1931" s="201">
        <f t="shared" si="1499"/>
        <v>0.42345708244814706</v>
      </c>
      <c r="O1931" s="201">
        <f t="shared" si="1500"/>
        <v>0.39987637363573741</v>
      </c>
      <c r="P1931" s="201" t="str">
        <f t="shared" si="1501"/>
        <v/>
      </c>
      <c r="Q1931" s="201" t="str">
        <f t="shared" si="1502"/>
        <v/>
      </c>
      <c r="R1931" s="201" t="str">
        <f t="shared" si="1503"/>
        <v/>
      </c>
      <c r="S1931" s="201" t="str">
        <f t="shared" si="1504"/>
        <v/>
      </c>
      <c r="T1931" s="199">
        <f t="shared" si="1505"/>
        <v>0</v>
      </c>
      <c r="U1931" s="199">
        <f t="shared" si="1506"/>
        <v>0</v>
      </c>
      <c r="V1931" s="199">
        <f t="shared" si="1507"/>
        <v>0</v>
      </c>
      <c r="W1931" s="199">
        <f t="shared" si="1508"/>
        <v>1.5417136232818718E-3</v>
      </c>
      <c r="X1931" s="199" t="str">
        <f t="shared" si="1509"/>
        <v/>
      </c>
      <c r="Y1931" s="199" t="str">
        <f t="shared" si="1510"/>
        <v/>
      </c>
      <c r="Z1931" s="199" t="str">
        <f t="shared" si="1511"/>
        <v/>
      </c>
      <c r="AA1931" s="199" t="str">
        <f t="shared" si="1512"/>
        <v/>
      </c>
      <c r="AB1931" s="201">
        <f t="shared" ca="1" si="1513"/>
        <v>2.0996825212929626</v>
      </c>
      <c r="AD1931" s="162">
        <f t="shared" si="1514"/>
        <v>0</v>
      </c>
      <c r="AE1931" s="162">
        <f t="shared" si="1515"/>
        <v>0</v>
      </c>
      <c r="AF1931" s="162">
        <f t="shared" si="1516"/>
        <v>0</v>
      </c>
      <c r="AG1931" s="162">
        <f t="shared" si="1517"/>
        <v>3.9611396980306853E-5</v>
      </c>
      <c r="AH1931" s="162" t="str">
        <f t="shared" si="1518"/>
        <v/>
      </c>
      <c r="AI1931" s="162" t="str">
        <f t="shared" si="1519"/>
        <v/>
      </c>
      <c r="AJ1931" s="162" t="str">
        <f t="shared" si="1520"/>
        <v/>
      </c>
      <c r="AK1931" s="162" t="str">
        <f t="shared" si="1521"/>
        <v/>
      </c>
      <c r="AM1931" s="199">
        <f t="shared" si="1524"/>
        <v>20.78471997597136</v>
      </c>
      <c r="AN1931" s="197">
        <f t="shared" si="1526"/>
        <v>0</v>
      </c>
      <c r="AO1931" s="197">
        <f t="shared" si="1527"/>
        <v>0</v>
      </c>
      <c r="AP1931" s="197">
        <f t="shared" si="1528"/>
        <v>0</v>
      </c>
      <c r="AQ1931" s="197">
        <f t="shared" si="1529"/>
        <v>0</v>
      </c>
      <c r="AR1931" s="197" t="str">
        <f t="shared" si="1530"/>
        <v/>
      </c>
      <c r="AS1931" s="197" t="str">
        <f t="shared" si="1531"/>
        <v/>
      </c>
      <c r="AT1931" s="197" t="str">
        <f t="shared" si="1532"/>
        <v/>
      </c>
      <c r="AU1931" s="197" t="str">
        <f t="shared" si="1533"/>
        <v/>
      </c>
      <c r="AV1931" s="199">
        <f t="shared" ca="1" si="1525"/>
        <v>2.1811358964772074</v>
      </c>
      <c r="AX1931" s="162">
        <f t="shared" si="1534"/>
        <v>0</v>
      </c>
      <c r="AY1931" s="162">
        <f t="shared" si="1535"/>
        <v>0</v>
      </c>
      <c r="AZ1931" s="162">
        <f t="shared" si="1536"/>
        <v>0</v>
      </c>
      <c r="BA1931" s="162">
        <f t="shared" si="1537"/>
        <v>0</v>
      </c>
      <c r="BB1931" s="162" t="str">
        <f t="shared" si="1538"/>
        <v/>
      </c>
      <c r="BC1931" s="162" t="str">
        <f t="shared" si="1539"/>
        <v/>
      </c>
      <c r="BD1931" s="162" t="str">
        <f t="shared" si="1540"/>
        <v/>
      </c>
      <c r="BE1931" s="162" t="str">
        <f t="shared" si="1541"/>
        <v/>
      </c>
      <c r="BG1931" s="169">
        <f t="shared" si="1522"/>
        <v>47.60930791300985</v>
      </c>
      <c r="BH1931" s="169">
        <f t="shared" ca="1" si="1523"/>
        <v>2.1144746185468475</v>
      </c>
    </row>
    <row r="1932" spans="11:60" x14ac:dyDescent="0.25">
      <c r="K1932" s="199">
        <f t="shared" si="1496"/>
        <v>47.660694106116175</v>
      </c>
      <c r="L1932" s="201">
        <f t="shared" si="1497"/>
        <v>0.39972273029197569</v>
      </c>
      <c r="M1932" s="201">
        <f t="shared" si="1498"/>
        <v>0.4030844853161949</v>
      </c>
      <c r="N1932" s="201">
        <f t="shared" si="1499"/>
        <v>0.42368548432649017</v>
      </c>
      <c r="O1932" s="201">
        <f t="shared" si="1500"/>
        <v>0.4000920566851634</v>
      </c>
      <c r="P1932" s="201" t="str">
        <f t="shared" si="1501"/>
        <v/>
      </c>
      <c r="Q1932" s="201" t="str">
        <f t="shared" si="1502"/>
        <v/>
      </c>
      <c r="R1932" s="201" t="str">
        <f t="shared" si="1503"/>
        <v/>
      </c>
      <c r="S1932" s="201" t="str">
        <f t="shared" si="1504"/>
        <v/>
      </c>
      <c r="T1932" s="199">
        <f t="shared" si="1505"/>
        <v>0</v>
      </c>
      <c r="U1932" s="199">
        <f t="shared" si="1506"/>
        <v>0</v>
      </c>
      <c r="V1932" s="199">
        <f t="shared" si="1507"/>
        <v>0</v>
      </c>
      <c r="W1932" s="199">
        <f t="shared" si="1508"/>
        <v>1.6687851646226726E-3</v>
      </c>
      <c r="X1932" s="199" t="str">
        <f t="shared" si="1509"/>
        <v/>
      </c>
      <c r="Y1932" s="199" t="str">
        <f t="shared" si="1510"/>
        <v/>
      </c>
      <c r="Z1932" s="199" t="str">
        <f t="shared" si="1511"/>
        <v/>
      </c>
      <c r="AA1932" s="199" t="str">
        <f t="shared" si="1512"/>
        <v/>
      </c>
      <c r="AB1932" s="201">
        <f t="shared" ca="1" si="1513"/>
        <v>2.0445241037288509</v>
      </c>
      <c r="AD1932" s="162">
        <f t="shared" si="1514"/>
        <v>0</v>
      </c>
      <c r="AE1932" s="162">
        <f t="shared" si="1515"/>
        <v>0</v>
      </c>
      <c r="AF1932" s="162">
        <f t="shared" si="1516"/>
        <v>0</v>
      </c>
      <c r="AG1932" s="162">
        <f t="shared" si="1517"/>
        <v>4.2876258361135201E-5</v>
      </c>
      <c r="AH1932" s="162" t="str">
        <f t="shared" si="1518"/>
        <v/>
      </c>
      <c r="AI1932" s="162" t="str">
        <f t="shared" si="1519"/>
        <v/>
      </c>
      <c r="AJ1932" s="162" t="str">
        <f t="shared" si="1520"/>
        <v/>
      </c>
      <c r="AK1932" s="162" t="str">
        <f t="shared" si="1521"/>
        <v/>
      </c>
      <c r="AM1932" s="199">
        <f t="shared" si="1524"/>
        <v>20.795936770345872</v>
      </c>
      <c r="AN1932" s="197">
        <f t="shared" si="1526"/>
        <v>0</v>
      </c>
      <c r="AO1932" s="197">
        <f t="shared" si="1527"/>
        <v>0</v>
      </c>
      <c r="AP1932" s="197">
        <f t="shared" si="1528"/>
        <v>0</v>
      </c>
      <c r="AQ1932" s="197">
        <f t="shared" si="1529"/>
        <v>0</v>
      </c>
      <c r="AR1932" s="197" t="str">
        <f t="shared" si="1530"/>
        <v/>
      </c>
      <c r="AS1932" s="197" t="str">
        <f t="shared" si="1531"/>
        <v/>
      </c>
      <c r="AT1932" s="197" t="str">
        <f t="shared" si="1532"/>
        <v/>
      </c>
      <c r="AU1932" s="197" t="str">
        <f t="shared" si="1533"/>
        <v/>
      </c>
      <c r="AV1932" s="199">
        <f t="shared" ca="1" si="1525"/>
        <v>2.1838429617190718</v>
      </c>
      <c r="AX1932" s="162">
        <f t="shared" si="1534"/>
        <v>0</v>
      </c>
      <c r="AY1932" s="162">
        <f t="shared" si="1535"/>
        <v>0</v>
      </c>
      <c r="AZ1932" s="162">
        <f t="shared" si="1536"/>
        <v>0</v>
      </c>
      <c r="BA1932" s="162">
        <f t="shared" si="1537"/>
        <v>0</v>
      </c>
      <c r="BB1932" s="162" t="str">
        <f t="shared" si="1538"/>
        <v/>
      </c>
      <c r="BC1932" s="162" t="str">
        <f t="shared" si="1539"/>
        <v/>
      </c>
      <c r="BD1932" s="162" t="str">
        <f t="shared" si="1540"/>
        <v/>
      </c>
      <c r="BE1932" s="162" t="str">
        <f t="shared" si="1541"/>
        <v/>
      </c>
      <c r="BG1932" s="169">
        <f t="shared" si="1522"/>
        <v>47.635001009563013</v>
      </c>
      <c r="BH1932" s="169">
        <f t="shared" ca="1" si="1523"/>
        <v>2.0996825212929626</v>
      </c>
    </row>
    <row r="1933" spans="11:60" x14ac:dyDescent="0.25">
      <c r="K1933" s="199">
        <f t="shared" si="1496"/>
        <v>47.686387202669337</v>
      </c>
      <c r="L1933" s="201">
        <f t="shared" si="1497"/>
        <v>0.39993821424361553</v>
      </c>
      <c r="M1933" s="201">
        <f t="shared" si="1498"/>
        <v>0.40330178153469415</v>
      </c>
      <c r="N1933" s="201">
        <f t="shared" si="1499"/>
        <v>0.42391388620483328</v>
      </c>
      <c r="O1933" s="201">
        <f t="shared" si="1500"/>
        <v>0.40030773973458933</v>
      </c>
      <c r="P1933" s="201" t="str">
        <f t="shared" si="1501"/>
        <v/>
      </c>
      <c r="Q1933" s="201" t="str">
        <f t="shared" si="1502"/>
        <v/>
      </c>
      <c r="R1933" s="201" t="str">
        <f t="shared" si="1503"/>
        <v/>
      </c>
      <c r="S1933" s="201" t="str">
        <f t="shared" si="1504"/>
        <v/>
      </c>
      <c r="T1933" s="199">
        <f t="shared" si="1505"/>
        <v>0</v>
      </c>
      <c r="U1933" s="199">
        <f t="shared" si="1506"/>
        <v>0</v>
      </c>
      <c r="V1933" s="199">
        <f t="shared" si="1507"/>
        <v>0</v>
      </c>
      <c r="W1933" s="199">
        <f t="shared" si="1508"/>
        <v>1.8061760734849963E-3</v>
      </c>
      <c r="X1933" s="199" t="str">
        <f t="shared" si="1509"/>
        <v/>
      </c>
      <c r="Y1933" s="199" t="str">
        <f t="shared" si="1510"/>
        <v/>
      </c>
      <c r="Z1933" s="199" t="str">
        <f t="shared" si="1511"/>
        <v/>
      </c>
      <c r="AA1933" s="199" t="str">
        <f t="shared" si="1512"/>
        <v/>
      </c>
      <c r="AB1933" s="201">
        <f t="shared" ca="1" si="1513"/>
        <v>2.1326511694417194</v>
      </c>
      <c r="AD1933" s="162">
        <f t="shared" si="1514"/>
        <v>0</v>
      </c>
      <c r="AE1933" s="162">
        <f t="shared" si="1515"/>
        <v>0</v>
      </c>
      <c r="AF1933" s="162">
        <f t="shared" si="1516"/>
        <v>0</v>
      </c>
      <c r="AG1933" s="162">
        <f t="shared" si="1517"/>
        <v>4.6406256248061611E-5</v>
      </c>
      <c r="AH1933" s="162" t="str">
        <f t="shared" si="1518"/>
        <v/>
      </c>
      <c r="AI1933" s="162" t="str">
        <f t="shared" si="1519"/>
        <v/>
      </c>
      <c r="AJ1933" s="162" t="str">
        <f t="shared" si="1520"/>
        <v/>
      </c>
      <c r="AK1933" s="162" t="str">
        <f t="shared" si="1521"/>
        <v/>
      </c>
      <c r="AM1933" s="199">
        <f t="shared" si="1524"/>
        <v>20.807153564720384</v>
      </c>
      <c r="AN1933" s="197">
        <f t="shared" si="1526"/>
        <v>0</v>
      </c>
      <c r="AO1933" s="197">
        <f t="shared" si="1527"/>
        <v>0</v>
      </c>
      <c r="AP1933" s="197">
        <f t="shared" si="1528"/>
        <v>0</v>
      </c>
      <c r="AQ1933" s="197">
        <f t="shared" si="1529"/>
        <v>0</v>
      </c>
      <c r="AR1933" s="197" t="str">
        <f t="shared" si="1530"/>
        <v/>
      </c>
      <c r="AS1933" s="197" t="str">
        <f t="shared" si="1531"/>
        <v/>
      </c>
      <c r="AT1933" s="197" t="str">
        <f t="shared" si="1532"/>
        <v/>
      </c>
      <c r="AU1933" s="197" t="str">
        <f t="shared" si="1533"/>
        <v/>
      </c>
      <c r="AV1933" s="199">
        <f t="shared" ca="1" si="1525"/>
        <v>2.1060285454348717</v>
      </c>
      <c r="AX1933" s="162">
        <f t="shared" si="1534"/>
        <v>0</v>
      </c>
      <c r="AY1933" s="162">
        <f t="shared" si="1535"/>
        <v>0</v>
      </c>
      <c r="AZ1933" s="162">
        <f t="shared" si="1536"/>
        <v>0</v>
      </c>
      <c r="BA1933" s="162">
        <f t="shared" si="1537"/>
        <v>0</v>
      </c>
      <c r="BB1933" s="162" t="str">
        <f t="shared" si="1538"/>
        <v/>
      </c>
      <c r="BC1933" s="162" t="str">
        <f t="shared" si="1539"/>
        <v/>
      </c>
      <c r="BD1933" s="162" t="str">
        <f t="shared" si="1540"/>
        <v/>
      </c>
      <c r="BE1933" s="162" t="str">
        <f t="shared" si="1541"/>
        <v/>
      </c>
      <c r="BG1933" s="169">
        <f t="shared" si="1522"/>
        <v>47.660694106116175</v>
      </c>
      <c r="BH1933" s="169">
        <f t="shared" ca="1" si="1523"/>
        <v>2.0445241037288509</v>
      </c>
    </row>
    <row r="1934" spans="11:60" x14ac:dyDescent="0.25">
      <c r="K1934" s="199">
        <f t="shared" ref="K1934:K1997" si="1542">K1933+1/($C$74*60)</f>
        <v>47.712080299222499</v>
      </c>
      <c r="L1934" s="201">
        <f t="shared" ref="L1934:L1997" si="1543">IF(Q$56="","",SQRT(($K1934*$K1934)/$Q$72))</f>
        <v>0.40015369819525543</v>
      </c>
      <c r="M1934" s="201">
        <f t="shared" ref="M1934:M1997" si="1544">IF(R$56="","",SQRT(($K1934*$K1934)/$R$72))</f>
        <v>0.40351907775319351</v>
      </c>
      <c r="N1934" s="201">
        <f t="shared" ref="N1934:N1997" si="1545">IF(S$56="","",SQRT(($K1934*$K1934)/$S$72))</f>
        <v>0.42414228808317639</v>
      </c>
      <c r="O1934" s="201">
        <f t="shared" ref="O1934:O1997" si="1546">IF(T$56="","",SQRT(($K1934*$K1934)/$T$72))</f>
        <v>0.40052342278401531</v>
      </c>
      <c r="P1934" s="201" t="str">
        <f t="shared" ref="P1934:P1997" si="1547">IF(U$56="","",SQRT(($K1934*$K1934)/$U$72))</f>
        <v/>
      </c>
      <c r="Q1934" s="201" t="str">
        <f t="shared" ref="Q1934:Q1997" si="1548">IF(V$56="","",SQRT(($K1934*$K1934)/$V$72))</f>
        <v/>
      </c>
      <c r="R1934" s="201" t="str">
        <f t="shared" ref="R1934:R1997" si="1549">IF(W$56="","",SQRT(($K1934*$K1934)/$W$72))</f>
        <v/>
      </c>
      <c r="S1934" s="201" t="str">
        <f t="shared" ref="S1934:S1997" si="1550">IF(X$56="","",SQRT(($K1934*$K1934)/$X$72))</f>
        <v/>
      </c>
      <c r="T1934" s="199">
        <f t="shared" ref="T1934:T1997" si="1551">IF(Q$56="","",IF(ABS(($K1934-Q$60) / ( L1934 / 2.2))&gt;20,0,IF(Q$60&lt;&gt;"",Q$64 * ( POWER(POWER(Q$67, 2),0.5) + POWER(POWER(Q$67, 2),-0.5)  ) / ( POWER(POWER(Q$67, 2),0.5) * EXP( POWER(1 + POWER(Q$67, 2),-1) * ($K1934-Q$60)/ ( L1934 / 2.2) ) + POWER(POWER(Q$67, 2),-0.5) * EXP(- POWER(Q$67, 2) * POWER(1 + POWER(Q$67, 2),-1) * ($K1934-Q$60) / ( L1934 / 2.2) ) ),"")))</f>
        <v>0</v>
      </c>
      <c r="U1934" s="199">
        <f t="shared" ref="U1934:U1997" si="1552">IF(R$56="","",IF(ABS(($K1934-R$60) / ( M1934 / 2.2))&gt;20,0,IF(R$60&lt;&gt;"",R$64 * ( POWER(POWER(R$67, 2),0.5) + POWER(POWER(R$67, 2),-0.5)  ) / ( POWER(POWER(R$67, 2),0.5) * EXP( POWER(1 + POWER(R$67, 2),-1) * ($K1934-R$60)/ ( M1934 / 2.2) ) + POWER(POWER(R$67, 2),-0.5) * EXP(- POWER(R$67, 2) * POWER(1 + POWER(R$67, 2),-1) * ($K1934-R$60) / ( M1934 / 2.2) ) ),"")))</f>
        <v>0</v>
      </c>
      <c r="V1934" s="199">
        <f t="shared" ref="V1934:V1997" si="1553">IF(S$56="","",IF(ABS(($K1934-S$60) / ( N1934 / 2.2))&gt;20,0,IF(S$60&lt;&gt;"",S$64 * ( POWER(POWER(S$67, 2),0.5) + POWER(POWER(S$67, 2),-0.5)  ) / ( POWER(POWER(S$67, 2),0.5) * EXP( POWER(1 + POWER(S$67, 2),-1) * ($K1934-S$60)/ ( N1934 / 2.2) ) + POWER(POWER(S$67, 2),-0.5) * EXP(- POWER(S$67, 2) * POWER(1 + POWER(S$67, 2),-1) * ($K1934-S$60) / ( N1934 / 2.2) ) ),"")))</f>
        <v>0</v>
      </c>
      <c r="W1934" s="199">
        <f t="shared" ref="W1934:W1997" si="1554">IF(T$56="","",IF(ABS(($K1934-T$60) / ( O1934 / 2.2))&gt;20,0,IF(T$60&lt;&gt;"",T$64 * ( POWER(POWER(T$67, 2),0.5) + POWER(POWER(T$67, 2),-0.5)  ) / ( POWER(POWER(T$67, 2),0.5) * EXP( POWER(1 + POWER(T$67, 2),-1) * ($K1934-T$60)/ ( O1934 / 2.2) ) + POWER(POWER(T$67, 2),-0.5) * EXP(- POWER(T$67, 2) * POWER(1 + POWER(T$67, 2),-1) * ($K1934-T$60) / ( O1934 / 2.2) ) ),"")))</f>
        <v>1.9547117956373169E-3</v>
      </c>
      <c r="X1934" s="199" t="str">
        <f t="shared" ref="X1934:X1997" si="1555">IF(U$56="","",IF(ABS(($K1934-U$60) / ( P1934 / 2.2))&gt;20,0,IF(U$60&lt;&gt;"",U$64 * ( POWER(POWER(U$67, 2),0.5) + POWER(POWER(U$67, 2),-0.5)  ) / ( POWER(POWER(U$67, 2),0.5) * EXP( POWER(1 + POWER(U$67, 2),-1) * ($K1934-U$60)/ ( P1934 / 2.2) ) + POWER(POWER(U$67, 2),-0.5) * EXP(- POWER(U$67, 2) * POWER(1 + POWER(U$67, 2),-1) * ($K1934-U$60) / ( P1934 / 2.2) ) ),"")))</f>
        <v/>
      </c>
      <c r="Y1934" s="199" t="str">
        <f t="shared" ref="Y1934:Y1997" si="1556">IF(V$56="","",IF(ABS(($K1934-V$60) / ( Q1934 / 2.2))&gt;20,0,IF(V$60&lt;&gt;"",V$64 * ( POWER(POWER(V$67, 2),0.5) + POWER(POWER(V$67, 2),-0.5)  ) / ( POWER(POWER(V$67, 2),0.5) * EXP( POWER(1 + POWER(V$67, 2),-1) * ($K1934-V$60)/ ( Q1934 / 2.2) ) + POWER(POWER(V$67, 2),-0.5) * EXP(- POWER(V$67, 2) * POWER(1 + POWER(V$67, 2),-1) * ($K1934-V$60) / ( Q1934 / 2.2) ) ),"")))</f>
        <v/>
      </c>
      <c r="Z1934" s="199" t="str">
        <f t="shared" ref="Z1934:Z1997" si="1557">IF(W$56="","",IF(ABS(($K1934-W$60) / ( R1934 / 2.2))&gt;20,0,IF(W$60&lt;&gt;"",W$64 * ( POWER(POWER(W$67, 2),0.5) + POWER(POWER(W$67, 2),-0.5)  ) / ( POWER(POWER(W$67, 2),0.5) * EXP( POWER(1 + POWER(W$67, 2),-1) * ($K1934-W$60)/ ( R1934 / 2.2) ) + POWER(POWER(W$67, 2),-0.5) * EXP(- POWER(W$67, 2) * POWER(1 + POWER(W$67, 2),-1) * ($K1934-W$60) / ( R1934 / 2.2) ) ),"")))</f>
        <v/>
      </c>
      <c r="AA1934" s="199" t="str">
        <f t="shared" ref="AA1934:AA1997" si="1558">IF(X$56="","",IF(ABS(($K1934-X$60) / ( S1934 / 2.2))&gt;20,0,IF(X$60&lt;&gt;"",X$64 * ( POWER(POWER(X$67, 2),0.5) + POWER(POWER(X$67, 2),-0.5)  ) / ( POWER(POWER(X$67, 2),0.5) * EXP( POWER(1 + POWER(X$67, 2),-1) * ($K1934-X$60)/ ( S1934 / 2.2) ) + POWER(POWER(X$67, 2),-0.5) * EXP(- POWER(X$67, 2) * POWER(1 + POWER(X$67, 2),-1) * ($K1934-X$60) / ( S1934 / 2.2) ) ),"")))</f>
        <v/>
      </c>
      <c r="AB1934" s="201">
        <f t="shared" ref="AB1934:AB1997" ca="1" si="1559">SUM(T1934:AA1934)+RAND()*$C$69+$C$67</f>
        <v>2.1090657887142146</v>
      </c>
      <c r="AD1934" s="162">
        <f t="shared" ref="AD1934:AD1997" si="1560">IF(Q$56="","",($K1934-$K1933)*T1934)</f>
        <v>0</v>
      </c>
      <c r="AE1934" s="162">
        <f t="shared" ref="AE1934:AE1997" si="1561">IF(R$56="","",($K1934-$K1933)*U1934)</f>
        <v>0</v>
      </c>
      <c r="AF1934" s="162">
        <f t="shared" ref="AF1934:AF1997" si="1562">IF(S$56="","",($K1934-$K1933)*V1934)</f>
        <v>0</v>
      </c>
      <c r="AG1934" s="162">
        <f t="shared" ref="AG1934:AG1997" si="1563">IF(T$56="","",($K1934-$K1933)*W1934)</f>
        <v>5.0222598898914878E-5</v>
      </c>
      <c r="AH1934" s="162" t="str">
        <f t="shared" ref="AH1934:AH1997" si="1564">IF(U$56="","",($K1934-$K1933)*X1934)</f>
        <v/>
      </c>
      <c r="AI1934" s="162" t="str">
        <f t="shared" ref="AI1934:AI1997" si="1565">IF(V$56="","",($K1934-$K1933)*Y1934)</f>
        <v/>
      </c>
      <c r="AJ1934" s="162" t="str">
        <f t="shared" ref="AJ1934:AJ1997" si="1566">IF(W$56="","",($K1934-$K1933)*Z1934)</f>
        <v/>
      </c>
      <c r="AK1934" s="162" t="str">
        <f t="shared" ref="AK1934:AK1997" si="1567">IF(X$56="","",($K1934-$K1933)*AA1934)</f>
        <v/>
      </c>
      <c r="AM1934" s="199">
        <f t="shared" si="1524"/>
        <v>20.818370359094896</v>
      </c>
      <c r="AN1934" s="197">
        <f t="shared" si="1526"/>
        <v>0</v>
      </c>
      <c r="AO1934" s="197">
        <f t="shared" si="1527"/>
        <v>0</v>
      </c>
      <c r="AP1934" s="197">
        <f t="shared" si="1528"/>
        <v>0</v>
      </c>
      <c r="AQ1934" s="197">
        <f t="shared" si="1529"/>
        <v>0</v>
      </c>
      <c r="AR1934" s="197" t="str">
        <f t="shared" si="1530"/>
        <v/>
      </c>
      <c r="AS1934" s="197" t="str">
        <f t="shared" si="1531"/>
        <v/>
      </c>
      <c r="AT1934" s="197" t="str">
        <f t="shared" si="1532"/>
        <v/>
      </c>
      <c r="AU1934" s="197" t="str">
        <f t="shared" si="1533"/>
        <v/>
      </c>
      <c r="AV1934" s="199">
        <f t="shared" ca="1" si="1525"/>
        <v>2.131336368140035</v>
      </c>
      <c r="AX1934" s="162">
        <f t="shared" si="1534"/>
        <v>0</v>
      </c>
      <c r="AY1934" s="162">
        <f t="shared" si="1535"/>
        <v>0</v>
      </c>
      <c r="AZ1934" s="162">
        <f t="shared" si="1536"/>
        <v>0</v>
      </c>
      <c r="BA1934" s="162">
        <f t="shared" si="1537"/>
        <v>0</v>
      </c>
      <c r="BB1934" s="162" t="str">
        <f t="shared" si="1538"/>
        <v/>
      </c>
      <c r="BC1934" s="162" t="str">
        <f t="shared" si="1539"/>
        <v/>
      </c>
      <c r="BD1934" s="162" t="str">
        <f t="shared" si="1540"/>
        <v/>
      </c>
      <c r="BE1934" s="162" t="str">
        <f t="shared" si="1541"/>
        <v/>
      </c>
      <c r="BG1934" s="169">
        <f t="shared" ref="BG1934:BG1997" si="1568">IF($C$8="isocratic",K1933,AM1934)</f>
        <v>47.686387202669337</v>
      </c>
      <c r="BH1934" s="169">
        <f t="shared" ref="BH1934:BH1997" ca="1" si="1569">IF($C$8="isocratic",AB1933,AV1934)</f>
        <v>2.1326511694417194</v>
      </c>
    </row>
    <row r="1935" spans="11:60" x14ac:dyDescent="0.25">
      <c r="K1935" s="199">
        <f t="shared" si="1542"/>
        <v>47.737773395775662</v>
      </c>
      <c r="L1935" s="201">
        <f t="shared" si="1543"/>
        <v>0.40036918214689526</v>
      </c>
      <c r="M1935" s="201">
        <f t="shared" si="1544"/>
        <v>0.40373637397169276</v>
      </c>
      <c r="N1935" s="201">
        <f t="shared" si="1545"/>
        <v>0.4243706899615195</v>
      </c>
      <c r="O1935" s="201">
        <f t="shared" si="1546"/>
        <v>0.40073910583344124</v>
      </c>
      <c r="P1935" s="201" t="str">
        <f t="shared" si="1547"/>
        <v/>
      </c>
      <c r="Q1935" s="201" t="str">
        <f t="shared" si="1548"/>
        <v/>
      </c>
      <c r="R1935" s="201" t="str">
        <f t="shared" si="1549"/>
        <v/>
      </c>
      <c r="S1935" s="201" t="str">
        <f t="shared" si="1550"/>
        <v/>
      </c>
      <c r="T1935" s="199">
        <f t="shared" si="1551"/>
        <v>0</v>
      </c>
      <c r="U1935" s="199">
        <f t="shared" si="1552"/>
        <v>0</v>
      </c>
      <c r="V1935" s="199">
        <f t="shared" si="1553"/>
        <v>0</v>
      </c>
      <c r="W1935" s="199">
        <f t="shared" si="1554"/>
        <v>2.115282792632386E-3</v>
      </c>
      <c r="X1935" s="199" t="str">
        <f t="shared" si="1555"/>
        <v/>
      </c>
      <c r="Y1935" s="199" t="str">
        <f t="shared" si="1556"/>
        <v/>
      </c>
      <c r="Z1935" s="199" t="str">
        <f t="shared" si="1557"/>
        <v/>
      </c>
      <c r="AA1935" s="199" t="str">
        <f t="shared" si="1558"/>
        <v/>
      </c>
      <c r="AB1935" s="201">
        <f t="shared" ca="1" si="1559"/>
        <v>2.0467144087945712</v>
      </c>
      <c r="AD1935" s="162">
        <f t="shared" si="1560"/>
        <v>0</v>
      </c>
      <c r="AE1935" s="162">
        <f t="shared" si="1561"/>
        <v>0</v>
      </c>
      <c r="AF1935" s="162">
        <f t="shared" si="1562"/>
        <v>0</v>
      </c>
      <c r="AG1935" s="162">
        <f t="shared" si="1563"/>
        <v>5.4348165028346723E-5</v>
      </c>
      <c r="AH1935" s="162" t="str">
        <f t="shared" si="1564"/>
        <v/>
      </c>
      <c r="AI1935" s="162" t="str">
        <f t="shared" si="1565"/>
        <v/>
      </c>
      <c r="AJ1935" s="162" t="str">
        <f t="shared" si="1566"/>
        <v/>
      </c>
      <c r="AK1935" s="162" t="str">
        <f t="shared" si="1567"/>
        <v/>
      </c>
      <c r="AM1935" s="199">
        <f t="shared" ref="AM1935:AM1998" si="1570">AM1934+MAX($AK$57:$AR$57)*1.2/3000</f>
        <v>20.829587153469408</v>
      </c>
      <c r="AN1935" s="197">
        <f t="shared" si="1526"/>
        <v>0</v>
      </c>
      <c r="AO1935" s="197">
        <f t="shared" si="1527"/>
        <v>0</v>
      </c>
      <c r="AP1935" s="197">
        <f t="shared" si="1528"/>
        <v>0</v>
      </c>
      <c r="AQ1935" s="197">
        <f t="shared" si="1529"/>
        <v>0</v>
      </c>
      <c r="AR1935" s="197" t="str">
        <f t="shared" si="1530"/>
        <v/>
      </c>
      <c r="AS1935" s="197" t="str">
        <f t="shared" si="1531"/>
        <v/>
      </c>
      <c r="AT1935" s="197" t="str">
        <f t="shared" si="1532"/>
        <v/>
      </c>
      <c r="AU1935" s="197" t="str">
        <f t="shared" si="1533"/>
        <v/>
      </c>
      <c r="AV1935" s="199">
        <f t="shared" ref="AV1935:AV1998" ca="1" si="1571">SUM(AN1935:AU1935)+RAND()*$C$69+K1935*$C$70+$C$67</f>
        <v>2.1892844021963263</v>
      </c>
      <c r="AX1935" s="162">
        <f t="shared" si="1534"/>
        <v>0</v>
      </c>
      <c r="AY1935" s="162">
        <f t="shared" si="1535"/>
        <v>0</v>
      </c>
      <c r="AZ1935" s="162">
        <f t="shared" si="1536"/>
        <v>0</v>
      </c>
      <c r="BA1935" s="162">
        <f t="shared" si="1537"/>
        <v>0</v>
      </c>
      <c r="BB1935" s="162" t="str">
        <f t="shared" si="1538"/>
        <v/>
      </c>
      <c r="BC1935" s="162" t="str">
        <f t="shared" si="1539"/>
        <v/>
      </c>
      <c r="BD1935" s="162" t="str">
        <f t="shared" si="1540"/>
        <v/>
      </c>
      <c r="BE1935" s="162" t="str">
        <f t="shared" si="1541"/>
        <v/>
      </c>
      <c r="BG1935" s="169">
        <f t="shared" si="1568"/>
        <v>47.712080299222499</v>
      </c>
      <c r="BH1935" s="169">
        <f t="shared" ca="1" si="1569"/>
        <v>2.1090657887142146</v>
      </c>
    </row>
    <row r="1936" spans="11:60" x14ac:dyDescent="0.25">
      <c r="K1936" s="199">
        <f t="shared" si="1542"/>
        <v>47.763466492328824</v>
      </c>
      <c r="L1936" s="201">
        <f t="shared" si="1543"/>
        <v>0.40058466609853521</v>
      </c>
      <c r="M1936" s="201">
        <f t="shared" si="1544"/>
        <v>0.40395367019019207</v>
      </c>
      <c r="N1936" s="201">
        <f t="shared" si="1545"/>
        <v>0.42459909183986266</v>
      </c>
      <c r="O1936" s="201">
        <f t="shared" si="1546"/>
        <v>0.40095478888286723</v>
      </c>
      <c r="P1936" s="201" t="str">
        <f t="shared" si="1547"/>
        <v/>
      </c>
      <c r="Q1936" s="201" t="str">
        <f t="shared" si="1548"/>
        <v/>
      </c>
      <c r="R1936" s="201" t="str">
        <f t="shared" si="1549"/>
        <v/>
      </c>
      <c r="S1936" s="201" t="str">
        <f t="shared" si="1550"/>
        <v/>
      </c>
      <c r="T1936" s="199">
        <f t="shared" si="1551"/>
        <v>0</v>
      </c>
      <c r="U1936" s="199">
        <f t="shared" si="1552"/>
        <v>0</v>
      </c>
      <c r="V1936" s="199">
        <f t="shared" si="1553"/>
        <v>0</v>
      </c>
      <c r="W1936" s="199">
        <f t="shared" si="1554"/>
        <v>2.2888495826221605E-3</v>
      </c>
      <c r="X1936" s="199" t="str">
        <f t="shared" si="1555"/>
        <v/>
      </c>
      <c r="Y1936" s="199" t="str">
        <f t="shared" si="1556"/>
        <v/>
      </c>
      <c r="Z1936" s="199" t="str">
        <f t="shared" si="1557"/>
        <v/>
      </c>
      <c r="AA1936" s="199" t="str">
        <f t="shared" si="1558"/>
        <v/>
      </c>
      <c r="AB1936" s="201">
        <f t="shared" ca="1" si="1559"/>
        <v>2.032380339027744</v>
      </c>
      <c r="AD1936" s="162">
        <f t="shared" si="1560"/>
        <v>0</v>
      </c>
      <c r="AE1936" s="162">
        <f t="shared" si="1561"/>
        <v>0</v>
      </c>
      <c r="AF1936" s="162">
        <f t="shared" si="1562"/>
        <v>0</v>
      </c>
      <c r="AG1936" s="162">
        <f t="shared" si="1563"/>
        <v>5.8807633321976447E-5</v>
      </c>
      <c r="AH1936" s="162" t="str">
        <f t="shared" si="1564"/>
        <v/>
      </c>
      <c r="AI1936" s="162" t="str">
        <f t="shared" si="1565"/>
        <v/>
      </c>
      <c r="AJ1936" s="162" t="str">
        <f t="shared" si="1566"/>
        <v/>
      </c>
      <c r="AK1936" s="162" t="str">
        <f t="shared" si="1567"/>
        <v/>
      </c>
      <c r="AM1936" s="199">
        <f t="shared" si="1570"/>
        <v>20.84080394784392</v>
      </c>
      <c r="AN1936" s="197">
        <f t="shared" ref="AN1936:AN1999" si="1572">IF(AK$56="NOT ELUTED","",IF(AK$51="","",IF(ABS(($AM1936-AK$57)/(AK$72/2.2))&gt;20,0,AK$62*(POWER(POWER(AK$66,2),0.5)+POWER(POWER(AK$66,2),-0.5))/(POWER(POWER(AK$66,2),0.5)*EXP(POWER(1+POWER(AK$66,2),-1)*($AM1936-AK$57)/(AK$72/2.2))+POWER(POWER(AK$66,2),-0.5)*EXP(-POWER(AK$66,2)*POWER(1+POWER(AK$66,2),-1)*($AM1936-AK$57)/(AK$72/2.2))))))</f>
        <v>0</v>
      </c>
      <c r="AO1936" s="197">
        <f t="shared" ref="AO1936:AO1999" si="1573">IF(AL$56="NOT ELUTED","",IF(AL$51="","",IF(ABS(($AM1936-AL$57)/(AL$72/2.2))&gt;20,0,AL$62*(POWER(POWER(AL$66,2),0.5)+POWER(POWER(AL$66,2),-0.5))/(POWER(POWER(AL$66,2),0.5)*EXP(POWER(1+POWER(AL$66,2),-1)*($AM1936-AL$57)/(AL$72/2.2))+POWER(POWER(AL$66,2),-0.5)*EXP(-POWER(AL$66,2)*POWER(1+POWER(AL$66,2),-1)*($AM1936-AL$57)/(AL$72/2.2))))))</f>
        <v>0</v>
      </c>
      <c r="AP1936" s="197">
        <f t="shared" ref="AP1936:AP1999" si="1574">IF(AM$56="NOT ELUTED","",IF(AM$51="","",IF(ABS(($AM1936-AM$57)/(AM$72/2.2))&gt;20,0,AM$62*(POWER(POWER(AM$66,2),0.5)+POWER(POWER(AM$66,2),-0.5))/(POWER(POWER(AM$66,2),0.5)*EXP(POWER(1+POWER(AM$66,2),-1)*($AM1936-AM$57)/(AM$72/2.2))+POWER(POWER(AM$66,2),-0.5)*EXP(-POWER(AM$66,2)*POWER(1+POWER(AM$66,2),-1)*($AM1936-AM$57)/(AM$72/2.2))))))</f>
        <v>0</v>
      </c>
      <c r="AQ1936" s="197">
        <f t="shared" ref="AQ1936:AQ1999" si="1575">IF(AN$56="NOT ELUTED","",IF(AN$51="","",IF(ABS(($AM1936-AN$57)/(AN$72/2.2))&gt;20,0,AN$62*(POWER(POWER(AN$66,2),0.5)+POWER(POWER(AN$66,2),-0.5))/(POWER(POWER(AN$66,2),0.5)*EXP(POWER(1+POWER(AN$66,2),-1)*($AM1936-AN$57)/(AN$72/2.2))+POWER(POWER(AN$66,2),-0.5)*EXP(-POWER(AN$66,2)*POWER(1+POWER(AN$66,2),-1)*($AM1936-AN$57)/(AN$72/2.2))))))</f>
        <v>0</v>
      </c>
      <c r="AR1936" s="197" t="str">
        <f t="shared" ref="AR1936:AR1999" si="1576">IF(AO$56="NOT ELUTED","",IF(AO$51="","",IF(ABS(($AM1936-AO$57)/(AO$72/2.2))&gt;20,0,AO$62*(POWER(POWER(AO$66,2),0.5)+POWER(POWER(AO$66,2),-0.5))/(POWER(POWER(AO$66,2),0.5)*EXP(POWER(1+POWER(AO$66,2),-1)*($AM1936-AO$57)/(AO$72/2.2))+POWER(POWER(AO$66,2),-0.5)*EXP(-POWER(AO$66,2)*POWER(1+POWER(AO$66,2),-1)*($AM1936-AO$57)/(AO$72/2.2))))))</f>
        <v/>
      </c>
      <c r="AS1936" s="197" t="str">
        <f t="shared" ref="AS1936:AS1999" si="1577">IF(AP$56="NOT ELUTED","",IF(AP$51="","",IF(ABS(($AM1936-AP$57)/(AP$72/2.2))&gt;20,0,AP$62*(POWER(POWER(AP$66,2),0.5)+POWER(POWER(AP$66,2),-0.5))/(POWER(POWER(AP$66,2),0.5)*EXP(POWER(1+POWER(AP$66,2),-1)*($AM1936-AP$57)/(AP$72/2.2))+POWER(POWER(AP$66,2),-0.5)*EXP(-POWER(AP$66,2)*POWER(1+POWER(AP$66,2),-1)*($AM1936-AP$57)/(AP$72/2.2))))))</f>
        <v/>
      </c>
      <c r="AT1936" s="197" t="str">
        <f t="shared" ref="AT1936:AT1999" si="1578">IF(AQ$56="NOT ELUTED","",IF(AQ$51="","",IF(ABS(($AM1936-AQ$57)/(AQ$72/2.2))&gt;20,0,AQ$62*(POWER(POWER(AQ$66,2),0.5)+POWER(POWER(AQ$66,2),-0.5))/(POWER(POWER(AQ$66,2),0.5)*EXP(POWER(1+POWER(AQ$66,2),-1)*($AM1936-AQ$57)/(AQ$72/2.2))+POWER(POWER(AQ$66,2),-0.5)*EXP(-POWER(AQ$66,2)*POWER(1+POWER(AQ$66,2),-1)*($AM1936-AQ$57)/(AQ$72/2.2))))))</f>
        <v/>
      </c>
      <c r="AU1936" s="197" t="str">
        <f t="shared" ref="AU1936:AU1999" si="1579">IF(AR$56="NOT ELUTED","",IF(AR$51="","",IF(ABS(($AM1936-AR$57)/(AR$72/2.2))&gt;20,0,AR$62*(POWER(POWER(AR$66,2),0.5)+POWER(POWER(AR$66,2),-0.5))/(POWER(POWER(AR$66,2),0.5)*EXP(POWER(1+POWER(AR$66,2),-1)*($AM1936-AR$57)/(AR$72/2.2))+POWER(POWER(AR$66,2),-0.5)*EXP(-POWER(AR$66,2)*POWER(1+POWER(AR$66,2),-1)*($AM1936-AR$57)/(AR$72/2.2))))))</f>
        <v/>
      </c>
      <c r="AV1936" s="199">
        <f t="shared" ca="1" si="1571"/>
        <v>2.1662524595806065</v>
      </c>
      <c r="AX1936" s="162">
        <f t="shared" si="1534"/>
        <v>0</v>
      </c>
      <c r="AY1936" s="162">
        <f t="shared" si="1535"/>
        <v>0</v>
      </c>
      <c r="AZ1936" s="162">
        <f t="shared" si="1536"/>
        <v>0</v>
      </c>
      <c r="BA1936" s="162">
        <f t="shared" si="1537"/>
        <v>0</v>
      </c>
      <c r="BB1936" s="162" t="str">
        <f t="shared" si="1538"/>
        <v/>
      </c>
      <c r="BC1936" s="162" t="str">
        <f t="shared" si="1539"/>
        <v/>
      </c>
      <c r="BD1936" s="162" t="str">
        <f t="shared" si="1540"/>
        <v/>
      </c>
      <c r="BE1936" s="162" t="str">
        <f t="shared" si="1541"/>
        <v/>
      </c>
      <c r="BG1936" s="169">
        <f t="shared" si="1568"/>
        <v>47.737773395775662</v>
      </c>
      <c r="BH1936" s="169">
        <f t="shared" ca="1" si="1569"/>
        <v>2.0467144087945712</v>
      </c>
    </row>
    <row r="1937" spans="11:60" x14ac:dyDescent="0.25">
      <c r="K1937" s="199">
        <f t="shared" si="1542"/>
        <v>47.789159588881986</v>
      </c>
      <c r="L1937" s="201">
        <f t="shared" si="1543"/>
        <v>0.40080015005017505</v>
      </c>
      <c r="M1937" s="201">
        <f t="shared" si="1544"/>
        <v>0.40417096640869138</v>
      </c>
      <c r="N1937" s="201">
        <f t="shared" si="1545"/>
        <v>0.42482749371820577</v>
      </c>
      <c r="O1937" s="201">
        <f t="shared" si="1546"/>
        <v>0.40117047193229322</v>
      </c>
      <c r="P1937" s="201" t="str">
        <f t="shared" si="1547"/>
        <v/>
      </c>
      <c r="Q1937" s="201" t="str">
        <f t="shared" si="1548"/>
        <v/>
      </c>
      <c r="R1937" s="201" t="str">
        <f t="shared" si="1549"/>
        <v/>
      </c>
      <c r="S1937" s="201" t="str">
        <f t="shared" si="1550"/>
        <v/>
      </c>
      <c r="T1937" s="199">
        <f t="shared" si="1551"/>
        <v>0</v>
      </c>
      <c r="U1937" s="199">
        <f t="shared" si="1552"/>
        <v>0</v>
      </c>
      <c r="V1937" s="199">
        <f t="shared" si="1553"/>
        <v>0</v>
      </c>
      <c r="W1937" s="199">
        <f t="shared" si="1554"/>
        <v>2.4764481657488795E-3</v>
      </c>
      <c r="X1937" s="199" t="str">
        <f t="shared" si="1555"/>
        <v/>
      </c>
      <c r="Y1937" s="199" t="str">
        <f t="shared" si="1556"/>
        <v/>
      </c>
      <c r="Z1937" s="199" t="str">
        <f t="shared" si="1557"/>
        <v/>
      </c>
      <c r="AA1937" s="199" t="str">
        <f t="shared" si="1558"/>
        <v/>
      </c>
      <c r="AB1937" s="201">
        <f t="shared" ca="1" si="1559"/>
        <v>2.0718553480451298</v>
      </c>
      <c r="AD1937" s="162">
        <f t="shared" si="1560"/>
        <v>0</v>
      </c>
      <c r="AE1937" s="162">
        <f t="shared" si="1561"/>
        <v>0</v>
      </c>
      <c r="AF1937" s="162">
        <f t="shared" si="1562"/>
        <v>0</v>
      </c>
      <c r="AG1937" s="162">
        <f t="shared" si="1563"/>
        <v>6.3627621831487688E-5</v>
      </c>
      <c r="AH1937" s="162" t="str">
        <f t="shared" si="1564"/>
        <v/>
      </c>
      <c r="AI1937" s="162" t="str">
        <f t="shared" si="1565"/>
        <v/>
      </c>
      <c r="AJ1937" s="162" t="str">
        <f t="shared" si="1566"/>
        <v/>
      </c>
      <c r="AK1937" s="162" t="str">
        <f t="shared" si="1567"/>
        <v/>
      </c>
      <c r="AM1937" s="199">
        <f t="shared" si="1570"/>
        <v>20.852020742218432</v>
      </c>
      <c r="AN1937" s="197">
        <f t="shared" si="1572"/>
        <v>0</v>
      </c>
      <c r="AO1937" s="197">
        <f t="shared" si="1573"/>
        <v>0</v>
      </c>
      <c r="AP1937" s="197">
        <f t="shared" si="1574"/>
        <v>0</v>
      </c>
      <c r="AQ1937" s="197">
        <f t="shared" si="1575"/>
        <v>0</v>
      </c>
      <c r="AR1937" s="197" t="str">
        <f t="shared" si="1576"/>
        <v/>
      </c>
      <c r="AS1937" s="197" t="str">
        <f t="shared" si="1577"/>
        <v/>
      </c>
      <c r="AT1937" s="197" t="str">
        <f t="shared" si="1578"/>
        <v/>
      </c>
      <c r="AU1937" s="197" t="str">
        <f t="shared" si="1579"/>
        <v/>
      </c>
      <c r="AV1937" s="199">
        <f t="shared" ca="1" si="1571"/>
        <v>2.0672297999273948</v>
      </c>
      <c r="AX1937" s="162">
        <f t="shared" si="1534"/>
        <v>0</v>
      </c>
      <c r="AY1937" s="162">
        <f t="shared" si="1535"/>
        <v>0</v>
      </c>
      <c r="AZ1937" s="162">
        <f t="shared" si="1536"/>
        <v>0</v>
      </c>
      <c r="BA1937" s="162">
        <f t="shared" si="1537"/>
        <v>0</v>
      </c>
      <c r="BB1937" s="162" t="str">
        <f t="shared" si="1538"/>
        <v/>
      </c>
      <c r="BC1937" s="162" t="str">
        <f t="shared" si="1539"/>
        <v/>
      </c>
      <c r="BD1937" s="162" t="str">
        <f t="shared" si="1540"/>
        <v/>
      </c>
      <c r="BE1937" s="162" t="str">
        <f t="shared" si="1541"/>
        <v/>
      </c>
      <c r="BG1937" s="169">
        <f t="shared" si="1568"/>
        <v>47.763466492328824</v>
      </c>
      <c r="BH1937" s="169">
        <f t="shared" ca="1" si="1569"/>
        <v>2.032380339027744</v>
      </c>
    </row>
    <row r="1938" spans="11:60" x14ac:dyDescent="0.25">
      <c r="K1938" s="199">
        <f t="shared" si="1542"/>
        <v>47.814852685435149</v>
      </c>
      <c r="L1938" s="201">
        <f t="shared" si="1543"/>
        <v>0.40101563400181495</v>
      </c>
      <c r="M1938" s="201">
        <f t="shared" si="1544"/>
        <v>0.40438826262719069</v>
      </c>
      <c r="N1938" s="201">
        <f t="shared" si="1545"/>
        <v>0.42505589559654888</v>
      </c>
      <c r="O1938" s="201">
        <f t="shared" si="1546"/>
        <v>0.40138615498171915</v>
      </c>
      <c r="P1938" s="201" t="str">
        <f t="shared" si="1547"/>
        <v/>
      </c>
      <c r="Q1938" s="201" t="str">
        <f t="shared" si="1548"/>
        <v/>
      </c>
      <c r="R1938" s="201" t="str">
        <f t="shared" si="1549"/>
        <v/>
      </c>
      <c r="S1938" s="201" t="str">
        <f t="shared" si="1550"/>
        <v/>
      </c>
      <c r="T1938" s="199">
        <f t="shared" si="1551"/>
        <v>0</v>
      </c>
      <c r="U1938" s="199">
        <f t="shared" si="1552"/>
        <v>0</v>
      </c>
      <c r="V1938" s="199">
        <f t="shared" si="1553"/>
        <v>0</v>
      </c>
      <c r="W1938" s="199">
        <f t="shared" si="1554"/>
        <v>2.6791958629722749E-3</v>
      </c>
      <c r="X1938" s="199" t="str">
        <f t="shared" si="1555"/>
        <v/>
      </c>
      <c r="Y1938" s="199" t="str">
        <f t="shared" si="1556"/>
        <v/>
      </c>
      <c r="Z1938" s="199" t="str">
        <f t="shared" si="1557"/>
        <v/>
      </c>
      <c r="AA1938" s="199" t="str">
        <f t="shared" si="1558"/>
        <v/>
      </c>
      <c r="AB1938" s="201">
        <f t="shared" ca="1" si="1559"/>
        <v>2.113109266217565</v>
      </c>
      <c r="AD1938" s="162">
        <f t="shared" si="1560"/>
        <v>0</v>
      </c>
      <c r="AE1938" s="162">
        <f t="shared" si="1561"/>
        <v>0</v>
      </c>
      <c r="AF1938" s="162">
        <f t="shared" si="1562"/>
        <v>0</v>
      </c>
      <c r="AG1938" s="162">
        <f t="shared" si="1563"/>
        <v>6.8836837992179706E-5</v>
      </c>
      <c r="AH1938" s="162" t="str">
        <f t="shared" si="1564"/>
        <v/>
      </c>
      <c r="AI1938" s="162" t="str">
        <f t="shared" si="1565"/>
        <v/>
      </c>
      <c r="AJ1938" s="162" t="str">
        <f t="shared" si="1566"/>
        <v/>
      </c>
      <c r="AK1938" s="162" t="str">
        <f t="shared" si="1567"/>
        <v/>
      </c>
      <c r="AM1938" s="199">
        <f t="shared" si="1570"/>
        <v>20.863237536592944</v>
      </c>
      <c r="AN1938" s="197">
        <f t="shared" si="1572"/>
        <v>0</v>
      </c>
      <c r="AO1938" s="197">
        <f t="shared" si="1573"/>
        <v>0</v>
      </c>
      <c r="AP1938" s="197">
        <f t="shared" si="1574"/>
        <v>0</v>
      </c>
      <c r="AQ1938" s="197">
        <f t="shared" si="1575"/>
        <v>0</v>
      </c>
      <c r="AR1938" s="197" t="str">
        <f t="shared" si="1576"/>
        <v/>
      </c>
      <c r="AS1938" s="197" t="str">
        <f t="shared" si="1577"/>
        <v/>
      </c>
      <c r="AT1938" s="197" t="str">
        <f t="shared" si="1578"/>
        <v/>
      </c>
      <c r="AU1938" s="197" t="str">
        <f t="shared" si="1579"/>
        <v/>
      </c>
      <c r="AV1938" s="199">
        <f t="shared" ca="1" si="1571"/>
        <v>2.1819665209482495</v>
      </c>
      <c r="AX1938" s="162">
        <f t="shared" si="1534"/>
        <v>0</v>
      </c>
      <c r="AY1938" s="162">
        <f t="shared" si="1535"/>
        <v>0</v>
      </c>
      <c r="AZ1938" s="162">
        <f t="shared" si="1536"/>
        <v>0</v>
      </c>
      <c r="BA1938" s="162">
        <f t="shared" si="1537"/>
        <v>0</v>
      </c>
      <c r="BB1938" s="162" t="str">
        <f t="shared" si="1538"/>
        <v/>
      </c>
      <c r="BC1938" s="162" t="str">
        <f t="shared" si="1539"/>
        <v/>
      </c>
      <c r="BD1938" s="162" t="str">
        <f t="shared" si="1540"/>
        <v/>
      </c>
      <c r="BE1938" s="162" t="str">
        <f t="shared" si="1541"/>
        <v/>
      </c>
      <c r="BG1938" s="169">
        <f t="shared" si="1568"/>
        <v>47.789159588881986</v>
      </c>
      <c r="BH1938" s="169">
        <f t="shared" ca="1" si="1569"/>
        <v>2.0718553480451298</v>
      </c>
    </row>
    <row r="1939" spans="11:60" x14ac:dyDescent="0.25">
      <c r="K1939" s="199">
        <f t="shared" si="1542"/>
        <v>47.840545781988311</v>
      </c>
      <c r="L1939" s="201">
        <f t="shared" si="1543"/>
        <v>0.40123111795345484</v>
      </c>
      <c r="M1939" s="201">
        <f t="shared" si="1544"/>
        <v>0.40460555884568999</v>
      </c>
      <c r="N1939" s="201">
        <f t="shared" si="1545"/>
        <v>0.42528429747489205</v>
      </c>
      <c r="O1939" s="201">
        <f t="shared" si="1546"/>
        <v>0.40160183803114513</v>
      </c>
      <c r="P1939" s="201" t="str">
        <f t="shared" si="1547"/>
        <v/>
      </c>
      <c r="Q1939" s="201" t="str">
        <f t="shared" si="1548"/>
        <v/>
      </c>
      <c r="R1939" s="201" t="str">
        <f t="shared" si="1549"/>
        <v/>
      </c>
      <c r="S1939" s="201" t="str">
        <f t="shared" si="1550"/>
        <v/>
      </c>
      <c r="T1939" s="199">
        <f t="shared" si="1551"/>
        <v>0</v>
      </c>
      <c r="U1939" s="199">
        <f t="shared" si="1552"/>
        <v>0</v>
      </c>
      <c r="V1939" s="199">
        <f t="shared" si="1553"/>
        <v>0</v>
      </c>
      <c r="W1939" s="199">
        <f t="shared" si="1554"/>
        <v>2.8982975993226013E-3</v>
      </c>
      <c r="X1939" s="199" t="str">
        <f t="shared" si="1555"/>
        <v/>
      </c>
      <c r="Y1939" s="199" t="str">
        <f t="shared" si="1556"/>
        <v/>
      </c>
      <c r="Z1939" s="199" t="str">
        <f t="shared" si="1557"/>
        <v/>
      </c>
      <c r="AA1939" s="199" t="str">
        <f t="shared" si="1558"/>
        <v/>
      </c>
      <c r="AB1939" s="201">
        <f t="shared" ca="1" si="1559"/>
        <v>2.1398925002757547</v>
      </c>
      <c r="AD1939" s="162">
        <f t="shared" si="1560"/>
        <v>0</v>
      </c>
      <c r="AE1939" s="162">
        <f t="shared" si="1561"/>
        <v>0</v>
      </c>
      <c r="AF1939" s="162">
        <f t="shared" si="1562"/>
        <v>0</v>
      </c>
      <c r="AG1939" s="162">
        <f t="shared" si="1563"/>
        <v>7.446624005919415E-5</v>
      </c>
      <c r="AH1939" s="162" t="str">
        <f t="shared" si="1564"/>
        <v/>
      </c>
      <c r="AI1939" s="162" t="str">
        <f t="shared" si="1565"/>
        <v/>
      </c>
      <c r="AJ1939" s="162" t="str">
        <f t="shared" si="1566"/>
        <v/>
      </c>
      <c r="AK1939" s="162" t="str">
        <f t="shared" si="1567"/>
        <v/>
      </c>
      <c r="AM1939" s="199">
        <f t="shared" si="1570"/>
        <v>20.874454330967456</v>
      </c>
      <c r="AN1939" s="197">
        <f t="shared" si="1572"/>
        <v>0</v>
      </c>
      <c r="AO1939" s="197">
        <f t="shared" si="1573"/>
        <v>0</v>
      </c>
      <c r="AP1939" s="197">
        <f t="shared" si="1574"/>
        <v>0</v>
      </c>
      <c r="AQ1939" s="197">
        <f t="shared" si="1575"/>
        <v>0</v>
      </c>
      <c r="AR1939" s="197" t="str">
        <f t="shared" si="1576"/>
        <v/>
      </c>
      <c r="AS1939" s="197" t="str">
        <f t="shared" si="1577"/>
        <v/>
      </c>
      <c r="AT1939" s="197" t="str">
        <f t="shared" si="1578"/>
        <v/>
      </c>
      <c r="AU1939" s="197" t="str">
        <f t="shared" si="1579"/>
        <v/>
      </c>
      <c r="AV1939" s="199">
        <f t="shared" ca="1" si="1571"/>
        <v>2.1528083382221981</v>
      </c>
      <c r="AX1939" s="162">
        <f t="shared" si="1534"/>
        <v>0</v>
      </c>
      <c r="AY1939" s="162">
        <f t="shared" si="1535"/>
        <v>0</v>
      </c>
      <c r="AZ1939" s="162">
        <f t="shared" si="1536"/>
        <v>0</v>
      </c>
      <c r="BA1939" s="162">
        <f t="shared" si="1537"/>
        <v>0</v>
      </c>
      <c r="BB1939" s="162" t="str">
        <f t="shared" si="1538"/>
        <v/>
      </c>
      <c r="BC1939" s="162" t="str">
        <f t="shared" si="1539"/>
        <v/>
      </c>
      <c r="BD1939" s="162" t="str">
        <f t="shared" si="1540"/>
        <v/>
      </c>
      <c r="BE1939" s="162" t="str">
        <f t="shared" si="1541"/>
        <v/>
      </c>
      <c r="BG1939" s="169">
        <f t="shared" si="1568"/>
        <v>47.814852685435149</v>
      </c>
      <c r="BH1939" s="169">
        <f t="shared" ca="1" si="1569"/>
        <v>2.113109266217565</v>
      </c>
    </row>
    <row r="1940" spans="11:60" x14ac:dyDescent="0.25">
      <c r="K1940" s="199">
        <f t="shared" si="1542"/>
        <v>47.866238878541473</v>
      </c>
      <c r="L1940" s="201">
        <f t="shared" si="1543"/>
        <v>0.40144660190509474</v>
      </c>
      <c r="M1940" s="201">
        <f t="shared" si="1544"/>
        <v>0.4048228550641893</v>
      </c>
      <c r="N1940" s="201">
        <f t="shared" si="1545"/>
        <v>0.42551269935323516</v>
      </c>
      <c r="O1940" s="201">
        <f t="shared" si="1546"/>
        <v>0.40181752108057112</v>
      </c>
      <c r="P1940" s="201" t="str">
        <f t="shared" si="1547"/>
        <v/>
      </c>
      <c r="Q1940" s="201" t="str">
        <f t="shared" si="1548"/>
        <v/>
      </c>
      <c r="R1940" s="201" t="str">
        <f t="shared" si="1549"/>
        <v/>
      </c>
      <c r="S1940" s="201" t="str">
        <f t="shared" si="1550"/>
        <v/>
      </c>
      <c r="T1940" s="199">
        <f t="shared" si="1551"/>
        <v>0</v>
      </c>
      <c r="U1940" s="199">
        <f t="shared" si="1552"/>
        <v>0</v>
      </c>
      <c r="V1940" s="199">
        <f t="shared" si="1553"/>
        <v>0</v>
      </c>
      <c r="W1940" s="199">
        <f t="shared" si="1554"/>
        <v>3.1350526648523951E-3</v>
      </c>
      <c r="X1940" s="199" t="str">
        <f t="shared" si="1555"/>
        <v/>
      </c>
      <c r="Y1940" s="199" t="str">
        <f t="shared" si="1556"/>
        <v/>
      </c>
      <c r="Z1940" s="199" t="str">
        <f t="shared" si="1557"/>
        <v/>
      </c>
      <c r="AA1940" s="199" t="str">
        <f t="shared" si="1558"/>
        <v/>
      </c>
      <c r="AB1940" s="201">
        <f t="shared" ca="1" si="1559"/>
        <v>2.1540683310097339</v>
      </c>
      <c r="AD1940" s="162">
        <f t="shared" si="1560"/>
        <v>0</v>
      </c>
      <c r="AE1940" s="162">
        <f t="shared" si="1561"/>
        <v>0</v>
      </c>
      <c r="AF1940" s="162">
        <f t="shared" si="1562"/>
        <v>0</v>
      </c>
      <c r="AG1940" s="162">
        <f t="shared" si="1563"/>
        <v>8.0549210817301418E-5</v>
      </c>
      <c r="AH1940" s="162" t="str">
        <f t="shared" si="1564"/>
        <v/>
      </c>
      <c r="AI1940" s="162" t="str">
        <f t="shared" si="1565"/>
        <v/>
      </c>
      <c r="AJ1940" s="162" t="str">
        <f t="shared" si="1566"/>
        <v/>
      </c>
      <c r="AK1940" s="162" t="str">
        <f t="shared" si="1567"/>
        <v/>
      </c>
      <c r="AM1940" s="199">
        <f t="shared" si="1570"/>
        <v>20.885671125341968</v>
      </c>
      <c r="AN1940" s="197">
        <f t="shared" si="1572"/>
        <v>0</v>
      </c>
      <c r="AO1940" s="197">
        <f t="shared" si="1573"/>
        <v>0</v>
      </c>
      <c r="AP1940" s="197">
        <f t="shared" si="1574"/>
        <v>0</v>
      </c>
      <c r="AQ1940" s="197">
        <f t="shared" si="1575"/>
        <v>0</v>
      </c>
      <c r="AR1940" s="197" t="str">
        <f t="shared" si="1576"/>
        <v/>
      </c>
      <c r="AS1940" s="197" t="str">
        <f t="shared" si="1577"/>
        <v/>
      </c>
      <c r="AT1940" s="197" t="str">
        <f t="shared" si="1578"/>
        <v/>
      </c>
      <c r="AU1940" s="197" t="str">
        <f t="shared" si="1579"/>
        <v/>
      </c>
      <c r="AV1940" s="199">
        <f t="shared" ca="1" si="1571"/>
        <v>2.1105410893337799</v>
      </c>
      <c r="AX1940" s="162">
        <f t="shared" si="1534"/>
        <v>0</v>
      </c>
      <c r="AY1940" s="162">
        <f t="shared" si="1535"/>
        <v>0</v>
      </c>
      <c r="AZ1940" s="162">
        <f t="shared" si="1536"/>
        <v>0</v>
      </c>
      <c r="BA1940" s="162">
        <f t="shared" si="1537"/>
        <v>0</v>
      </c>
      <c r="BB1940" s="162" t="str">
        <f t="shared" si="1538"/>
        <v/>
      </c>
      <c r="BC1940" s="162" t="str">
        <f t="shared" si="1539"/>
        <v/>
      </c>
      <c r="BD1940" s="162" t="str">
        <f t="shared" si="1540"/>
        <v/>
      </c>
      <c r="BE1940" s="162" t="str">
        <f t="shared" si="1541"/>
        <v/>
      </c>
      <c r="BG1940" s="169">
        <f t="shared" si="1568"/>
        <v>47.840545781988311</v>
      </c>
      <c r="BH1940" s="169">
        <f t="shared" ca="1" si="1569"/>
        <v>2.1398925002757547</v>
      </c>
    </row>
    <row r="1941" spans="11:60" x14ac:dyDescent="0.25">
      <c r="K1941" s="199">
        <f t="shared" si="1542"/>
        <v>47.891931975094636</v>
      </c>
      <c r="L1941" s="201">
        <f t="shared" si="1543"/>
        <v>0.40166208585673457</v>
      </c>
      <c r="M1941" s="201">
        <f t="shared" si="1544"/>
        <v>0.40504015128268855</v>
      </c>
      <c r="N1941" s="201">
        <f t="shared" si="1545"/>
        <v>0.42574110123157827</v>
      </c>
      <c r="O1941" s="201">
        <f t="shared" si="1546"/>
        <v>0.40203320412999705</v>
      </c>
      <c r="P1941" s="201" t="str">
        <f t="shared" si="1547"/>
        <v/>
      </c>
      <c r="Q1941" s="201" t="str">
        <f t="shared" si="1548"/>
        <v/>
      </c>
      <c r="R1941" s="201" t="str">
        <f t="shared" si="1549"/>
        <v/>
      </c>
      <c r="S1941" s="201" t="str">
        <f t="shared" si="1550"/>
        <v/>
      </c>
      <c r="T1941" s="199">
        <f t="shared" si="1551"/>
        <v>0</v>
      </c>
      <c r="U1941" s="199">
        <f t="shared" si="1552"/>
        <v>0</v>
      </c>
      <c r="V1941" s="199">
        <f t="shared" si="1553"/>
        <v>0</v>
      </c>
      <c r="W1941" s="199">
        <f t="shared" si="1554"/>
        <v>3.3908619890096708E-3</v>
      </c>
      <c r="X1941" s="199" t="str">
        <f t="shared" si="1555"/>
        <v/>
      </c>
      <c r="Y1941" s="199" t="str">
        <f t="shared" si="1556"/>
        <v/>
      </c>
      <c r="Z1941" s="199" t="str">
        <f t="shared" si="1557"/>
        <v/>
      </c>
      <c r="AA1941" s="199" t="str">
        <f t="shared" si="1558"/>
        <v/>
      </c>
      <c r="AB1941" s="201">
        <f t="shared" ca="1" si="1559"/>
        <v>2.1103360198576908</v>
      </c>
      <c r="AD1941" s="162">
        <f t="shared" si="1560"/>
        <v>0</v>
      </c>
      <c r="AE1941" s="162">
        <f t="shared" si="1561"/>
        <v>0</v>
      </c>
      <c r="AF1941" s="162">
        <f t="shared" si="1562"/>
        <v>0</v>
      </c>
      <c r="AG1941" s="162">
        <f t="shared" si="1563"/>
        <v>8.7121744482073505E-5</v>
      </c>
      <c r="AH1941" s="162" t="str">
        <f t="shared" si="1564"/>
        <v/>
      </c>
      <c r="AI1941" s="162" t="str">
        <f t="shared" si="1565"/>
        <v/>
      </c>
      <c r="AJ1941" s="162" t="str">
        <f t="shared" si="1566"/>
        <v/>
      </c>
      <c r="AK1941" s="162" t="str">
        <f t="shared" si="1567"/>
        <v/>
      </c>
      <c r="AM1941" s="199">
        <f t="shared" si="1570"/>
        <v>20.89688791971648</v>
      </c>
      <c r="AN1941" s="197">
        <f t="shared" si="1572"/>
        <v>0</v>
      </c>
      <c r="AO1941" s="197">
        <f t="shared" si="1573"/>
        <v>0</v>
      </c>
      <c r="AP1941" s="197">
        <f t="shared" si="1574"/>
        <v>0</v>
      </c>
      <c r="AQ1941" s="197">
        <f t="shared" si="1575"/>
        <v>0</v>
      </c>
      <c r="AR1941" s="197" t="str">
        <f t="shared" si="1576"/>
        <v/>
      </c>
      <c r="AS1941" s="197" t="str">
        <f t="shared" si="1577"/>
        <v/>
      </c>
      <c r="AT1941" s="197" t="str">
        <f t="shared" si="1578"/>
        <v/>
      </c>
      <c r="AU1941" s="197" t="str">
        <f t="shared" si="1579"/>
        <v/>
      </c>
      <c r="AV1941" s="199">
        <f t="shared" ca="1" si="1571"/>
        <v>2.1753342609937492</v>
      </c>
      <c r="AX1941" s="162">
        <f t="shared" si="1534"/>
        <v>0</v>
      </c>
      <c r="AY1941" s="162">
        <f t="shared" si="1535"/>
        <v>0</v>
      </c>
      <c r="AZ1941" s="162">
        <f t="shared" si="1536"/>
        <v>0</v>
      </c>
      <c r="BA1941" s="162">
        <f t="shared" si="1537"/>
        <v>0</v>
      </c>
      <c r="BB1941" s="162" t="str">
        <f t="shared" si="1538"/>
        <v/>
      </c>
      <c r="BC1941" s="162" t="str">
        <f t="shared" si="1539"/>
        <v/>
      </c>
      <c r="BD1941" s="162" t="str">
        <f t="shared" si="1540"/>
        <v/>
      </c>
      <c r="BE1941" s="162" t="str">
        <f t="shared" si="1541"/>
        <v/>
      </c>
      <c r="BG1941" s="169">
        <f t="shared" si="1568"/>
        <v>47.866238878541473</v>
      </c>
      <c r="BH1941" s="169">
        <f t="shared" ca="1" si="1569"/>
        <v>2.1540683310097339</v>
      </c>
    </row>
    <row r="1942" spans="11:60" x14ac:dyDescent="0.25">
      <c r="K1942" s="199">
        <f t="shared" si="1542"/>
        <v>47.917625071647798</v>
      </c>
      <c r="L1942" s="201">
        <f t="shared" si="1543"/>
        <v>0.40187756980837441</v>
      </c>
      <c r="M1942" s="201">
        <f t="shared" si="1544"/>
        <v>0.40525744750118781</v>
      </c>
      <c r="N1942" s="201">
        <f t="shared" si="1545"/>
        <v>0.42596950310992138</v>
      </c>
      <c r="O1942" s="201">
        <f t="shared" si="1546"/>
        <v>0.40224888717942303</v>
      </c>
      <c r="P1942" s="201" t="str">
        <f t="shared" si="1547"/>
        <v/>
      </c>
      <c r="Q1942" s="201" t="str">
        <f t="shared" si="1548"/>
        <v/>
      </c>
      <c r="R1942" s="201" t="str">
        <f t="shared" si="1549"/>
        <v/>
      </c>
      <c r="S1942" s="201" t="str">
        <f t="shared" si="1550"/>
        <v/>
      </c>
      <c r="T1942" s="199">
        <f t="shared" si="1551"/>
        <v>0</v>
      </c>
      <c r="U1942" s="199">
        <f t="shared" si="1552"/>
        <v>0</v>
      </c>
      <c r="V1942" s="199">
        <f t="shared" si="1553"/>
        <v>0</v>
      </c>
      <c r="W1942" s="199">
        <f t="shared" si="1554"/>
        <v>3.6672359667807124E-3</v>
      </c>
      <c r="X1942" s="199" t="str">
        <f t="shared" si="1555"/>
        <v/>
      </c>
      <c r="Y1942" s="199" t="str">
        <f t="shared" si="1556"/>
        <v/>
      </c>
      <c r="Z1942" s="199" t="str">
        <f t="shared" si="1557"/>
        <v/>
      </c>
      <c r="AA1942" s="199" t="str">
        <f t="shared" si="1558"/>
        <v/>
      </c>
      <c r="AB1942" s="201">
        <f t="shared" ca="1" si="1559"/>
        <v>2.0272556966147315</v>
      </c>
      <c r="AD1942" s="162">
        <f t="shared" si="1560"/>
        <v>0</v>
      </c>
      <c r="AE1942" s="162">
        <f t="shared" si="1561"/>
        <v>0</v>
      </c>
      <c r="AF1942" s="162">
        <f t="shared" si="1562"/>
        <v>0</v>
      </c>
      <c r="AG1942" s="162">
        <f t="shared" si="1563"/>
        <v>9.4222647777726404E-5</v>
      </c>
      <c r="AH1942" s="162" t="str">
        <f t="shared" si="1564"/>
        <v/>
      </c>
      <c r="AI1942" s="162" t="str">
        <f t="shared" si="1565"/>
        <v/>
      </c>
      <c r="AJ1942" s="162" t="str">
        <f t="shared" si="1566"/>
        <v/>
      </c>
      <c r="AK1942" s="162" t="str">
        <f t="shared" si="1567"/>
        <v/>
      </c>
      <c r="AM1942" s="199">
        <f t="shared" si="1570"/>
        <v>20.908104714090992</v>
      </c>
      <c r="AN1942" s="197">
        <f t="shared" si="1572"/>
        <v>0</v>
      </c>
      <c r="AO1942" s="197">
        <f t="shared" si="1573"/>
        <v>0</v>
      </c>
      <c r="AP1942" s="197">
        <f t="shared" si="1574"/>
        <v>0</v>
      </c>
      <c r="AQ1942" s="197">
        <f t="shared" si="1575"/>
        <v>0</v>
      </c>
      <c r="AR1942" s="197" t="str">
        <f t="shared" si="1576"/>
        <v/>
      </c>
      <c r="AS1942" s="197" t="str">
        <f t="shared" si="1577"/>
        <v/>
      </c>
      <c r="AT1942" s="197" t="str">
        <f t="shared" si="1578"/>
        <v/>
      </c>
      <c r="AU1942" s="197" t="str">
        <f t="shared" si="1579"/>
        <v/>
      </c>
      <c r="AV1942" s="199">
        <f t="shared" ca="1" si="1571"/>
        <v>2.0722386471280121</v>
      </c>
      <c r="AX1942" s="162">
        <f t="shared" si="1534"/>
        <v>0</v>
      </c>
      <c r="AY1942" s="162">
        <f t="shared" si="1535"/>
        <v>0</v>
      </c>
      <c r="AZ1942" s="162">
        <f t="shared" si="1536"/>
        <v>0</v>
      </c>
      <c r="BA1942" s="162">
        <f t="shared" si="1537"/>
        <v>0</v>
      </c>
      <c r="BB1942" s="162" t="str">
        <f t="shared" si="1538"/>
        <v/>
      </c>
      <c r="BC1942" s="162" t="str">
        <f t="shared" si="1539"/>
        <v/>
      </c>
      <c r="BD1942" s="162" t="str">
        <f t="shared" si="1540"/>
        <v/>
      </c>
      <c r="BE1942" s="162" t="str">
        <f t="shared" si="1541"/>
        <v/>
      </c>
      <c r="BG1942" s="169">
        <f t="shared" si="1568"/>
        <v>47.891931975094636</v>
      </c>
      <c r="BH1942" s="169">
        <f t="shared" ca="1" si="1569"/>
        <v>2.1103360198576908</v>
      </c>
    </row>
    <row r="1943" spans="11:60" x14ac:dyDescent="0.25">
      <c r="K1943" s="199">
        <f t="shared" si="1542"/>
        <v>47.94331816820096</v>
      </c>
      <c r="L1943" s="201">
        <f t="shared" si="1543"/>
        <v>0.40209305376001431</v>
      </c>
      <c r="M1943" s="201">
        <f t="shared" si="1544"/>
        <v>0.40547474371968717</v>
      </c>
      <c r="N1943" s="201">
        <f t="shared" si="1545"/>
        <v>0.42619790498826449</v>
      </c>
      <c r="O1943" s="201">
        <f t="shared" si="1546"/>
        <v>0.40246457022884896</v>
      </c>
      <c r="P1943" s="201" t="str">
        <f t="shared" si="1547"/>
        <v/>
      </c>
      <c r="Q1943" s="201" t="str">
        <f t="shared" si="1548"/>
        <v/>
      </c>
      <c r="R1943" s="201" t="str">
        <f t="shared" si="1549"/>
        <v/>
      </c>
      <c r="S1943" s="201" t="str">
        <f t="shared" si="1550"/>
        <v/>
      </c>
      <c r="T1943" s="199">
        <f t="shared" si="1551"/>
        <v>0</v>
      </c>
      <c r="U1943" s="199">
        <f t="shared" si="1552"/>
        <v>0</v>
      </c>
      <c r="V1943" s="199">
        <f t="shared" si="1553"/>
        <v>0</v>
      </c>
      <c r="W1943" s="199">
        <f t="shared" si="1554"/>
        <v>3.9658028777672417E-3</v>
      </c>
      <c r="X1943" s="199" t="str">
        <f t="shared" si="1555"/>
        <v/>
      </c>
      <c r="Y1943" s="199" t="str">
        <f t="shared" si="1556"/>
        <v/>
      </c>
      <c r="Z1943" s="199" t="str">
        <f t="shared" si="1557"/>
        <v/>
      </c>
      <c r="AA1943" s="199" t="str">
        <f t="shared" si="1558"/>
        <v/>
      </c>
      <c r="AB1943" s="201">
        <f t="shared" ca="1" si="1559"/>
        <v>2.0984360041989496</v>
      </c>
      <c r="AD1943" s="162">
        <f t="shared" si="1560"/>
        <v>0</v>
      </c>
      <c r="AE1943" s="162">
        <f t="shared" si="1561"/>
        <v>0</v>
      </c>
      <c r="AF1943" s="162">
        <f t="shared" si="1562"/>
        <v>0</v>
      </c>
      <c r="AG1943" s="162">
        <f t="shared" si="1563"/>
        <v>1.0189375624928273E-4</v>
      </c>
      <c r="AH1943" s="162" t="str">
        <f t="shared" si="1564"/>
        <v/>
      </c>
      <c r="AI1943" s="162" t="str">
        <f t="shared" si="1565"/>
        <v/>
      </c>
      <c r="AJ1943" s="162" t="str">
        <f t="shared" si="1566"/>
        <v/>
      </c>
      <c r="AK1943" s="162" t="str">
        <f t="shared" si="1567"/>
        <v/>
      </c>
      <c r="AM1943" s="199">
        <f t="shared" si="1570"/>
        <v>20.919321508465504</v>
      </c>
      <c r="AN1943" s="197">
        <f t="shared" si="1572"/>
        <v>0</v>
      </c>
      <c r="AO1943" s="197">
        <f t="shared" si="1573"/>
        <v>0</v>
      </c>
      <c r="AP1943" s="197">
        <f t="shared" si="1574"/>
        <v>0</v>
      </c>
      <c r="AQ1943" s="197">
        <f t="shared" si="1575"/>
        <v>0</v>
      </c>
      <c r="AR1943" s="197" t="str">
        <f t="shared" si="1576"/>
        <v/>
      </c>
      <c r="AS1943" s="197" t="str">
        <f t="shared" si="1577"/>
        <v/>
      </c>
      <c r="AT1943" s="197" t="str">
        <f t="shared" si="1578"/>
        <v/>
      </c>
      <c r="AU1943" s="197" t="str">
        <f t="shared" si="1579"/>
        <v/>
      </c>
      <c r="AV1943" s="199">
        <f t="shared" ca="1" si="1571"/>
        <v>2.1503570834161856</v>
      </c>
      <c r="AX1943" s="162">
        <f t="shared" si="1534"/>
        <v>0</v>
      </c>
      <c r="AY1943" s="162">
        <f t="shared" si="1535"/>
        <v>0</v>
      </c>
      <c r="AZ1943" s="162">
        <f t="shared" si="1536"/>
        <v>0</v>
      </c>
      <c r="BA1943" s="162">
        <f t="shared" si="1537"/>
        <v>0</v>
      </c>
      <c r="BB1943" s="162" t="str">
        <f t="shared" si="1538"/>
        <v/>
      </c>
      <c r="BC1943" s="162" t="str">
        <f t="shared" si="1539"/>
        <v/>
      </c>
      <c r="BD1943" s="162" t="str">
        <f t="shared" si="1540"/>
        <v/>
      </c>
      <c r="BE1943" s="162" t="str">
        <f t="shared" si="1541"/>
        <v/>
      </c>
      <c r="BG1943" s="169">
        <f t="shared" si="1568"/>
        <v>47.917625071647798</v>
      </c>
      <c r="BH1943" s="169">
        <f t="shared" ca="1" si="1569"/>
        <v>2.0272556966147315</v>
      </c>
    </row>
    <row r="1944" spans="11:60" x14ac:dyDescent="0.25">
      <c r="K1944" s="199">
        <f t="shared" si="1542"/>
        <v>47.969011264754123</v>
      </c>
      <c r="L1944" s="201">
        <f t="shared" si="1543"/>
        <v>0.40230853771165426</v>
      </c>
      <c r="M1944" s="201">
        <f t="shared" si="1544"/>
        <v>0.40569203993818642</v>
      </c>
      <c r="N1944" s="201">
        <f t="shared" si="1545"/>
        <v>0.42642630686660765</v>
      </c>
      <c r="O1944" s="201">
        <f t="shared" si="1546"/>
        <v>0.40268025327827495</v>
      </c>
      <c r="P1944" s="201" t="str">
        <f t="shared" si="1547"/>
        <v/>
      </c>
      <c r="Q1944" s="201" t="str">
        <f t="shared" si="1548"/>
        <v/>
      </c>
      <c r="R1944" s="201" t="str">
        <f t="shared" si="1549"/>
        <v/>
      </c>
      <c r="S1944" s="201" t="str">
        <f t="shared" si="1550"/>
        <v/>
      </c>
      <c r="T1944" s="199">
        <f t="shared" si="1551"/>
        <v>0</v>
      </c>
      <c r="U1944" s="199">
        <f t="shared" si="1552"/>
        <v>0</v>
      </c>
      <c r="V1944" s="199">
        <f t="shared" si="1553"/>
        <v>0</v>
      </c>
      <c r="W1944" s="199">
        <f t="shared" si="1554"/>
        <v>4.288317942381094E-3</v>
      </c>
      <c r="X1944" s="199" t="str">
        <f t="shared" si="1555"/>
        <v/>
      </c>
      <c r="Y1944" s="199" t="str">
        <f t="shared" si="1556"/>
        <v/>
      </c>
      <c r="Z1944" s="199" t="str">
        <f t="shared" si="1557"/>
        <v/>
      </c>
      <c r="AA1944" s="199" t="str">
        <f t="shared" si="1558"/>
        <v/>
      </c>
      <c r="AB1944" s="201">
        <f t="shared" ca="1" si="1559"/>
        <v>2.0103319396686552</v>
      </c>
      <c r="AD1944" s="162">
        <f t="shared" si="1560"/>
        <v>0</v>
      </c>
      <c r="AE1944" s="162">
        <f t="shared" si="1561"/>
        <v>0</v>
      </c>
      <c r="AF1944" s="162">
        <f t="shared" si="1562"/>
        <v>0</v>
      </c>
      <c r="AG1944" s="162">
        <f t="shared" si="1563"/>
        <v>1.1018016694425582E-4</v>
      </c>
      <c r="AH1944" s="162" t="str">
        <f t="shared" si="1564"/>
        <v/>
      </c>
      <c r="AI1944" s="162" t="str">
        <f t="shared" si="1565"/>
        <v/>
      </c>
      <c r="AJ1944" s="162" t="str">
        <f t="shared" si="1566"/>
        <v/>
      </c>
      <c r="AK1944" s="162" t="str">
        <f t="shared" si="1567"/>
        <v/>
      </c>
      <c r="AM1944" s="199">
        <f t="shared" si="1570"/>
        <v>20.930538302840016</v>
      </c>
      <c r="AN1944" s="197">
        <f t="shared" si="1572"/>
        <v>0</v>
      </c>
      <c r="AO1944" s="197">
        <f t="shared" si="1573"/>
        <v>0</v>
      </c>
      <c r="AP1944" s="197">
        <f t="shared" si="1574"/>
        <v>0</v>
      </c>
      <c r="AQ1944" s="197">
        <f t="shared" si="1575"/>
        <v>0</v>
      </c>
      <c r="AR1944" s="197" t="str">
        <f t="shared" si="1576"/>
        <v/>
      </c>
      <c r="AS1944" s="197" t="str">
        <f t="shared" si="1577"/>
        <v/>
      </c>
      <c r="AT1944" s="197" t="str">
        <f t="shared" si="1578"/>
        <v/>
      </c>
      <c r="AU1944" s="197" t="str">
        <f t="shared" si="1579"/>
        <v/>
      </c>
      <c r="AV1944" s="199">
        <f t="shared" ca="1" si="1571"/>
        <v>2.1731505847523844</v>
      </c>
      <c r="AX1944" s="162">
        <f t="shared" si="1534"/>
        <v>0</v>
      </c>
      <c r="AY1944" s="162">
        <f t="shared" si="1535"/>
        <v>0</v>
      </c>
      <c r="AZ1944" s="162">
        <f t="shared" si="1536"/>
        <v>0</v>
      </c>
      <c r="BA1944" s="162">
        <f t="shared" si="1537"/>
        <v>0</v>
      </c>
      <c r="BB1944" s="162" t="str">
        <f t="shared" si="1538"/>
        <v/>
      </c>
      <c r="BC1944" s="162" t="str">
        <f t="shared" si="1539"/>
        <v/>
      </c>
      <c r="BD1944" s="162" t="str">
        <f t="shared" si="1540"/>
        <v/>
      </c>
      <c r="BE1944" s="162" t="str">
        <f t="shared" si="1541"/>
        <v/>
      </c>
      <c r="BG1944" s="169">
        <f t="shared" si="1568"/>
        <v>47.94331816820096</v>
      </c>
      <c r="BH1944" s="169">
        <f t="shared" ca="1" si="1569"/>
        <v>2.0984360041989496</v>
      </c>
    </row>
    <row r="1945" spans="11:60" x14ac:dyDescent="0.25">
      <c r="K1945" s="199">
        <f t="shared" si="1542"/>
        <v>47.994704361307285</v>
      </c>
      <c r="L1945" s="201">
        <f t="shared" si="1543"/>
        <v>0.4025240216632941</v>
      </c>
      <c r="M1945" s="201">
        <f t="shared" si="1544"/>
        <v>0.40590933615668578</v>
      </c>
      <c r="N1945" s="201">
        <f t="shared" si="1545"/>
        <v>0.42665470874495076</v>
      </c>
      <c r="O1945" s="201">
        <f t="shared" si="1546"/>
        <v>0.40289593632770093</v>
      </c>
      <c r="P1945" s="201" t="str">
        <f t="shared" si="1547"/>
        <v/>
      </c>
      <c r="Q1945" s="201" t="str">
        <f t="shared" si="1548"/>
        <v/>
      </c>
      <c r="R1945" s="201" t="str">
        <f t="shared" si="1549"/>
        <v/>
      </c>
      <c r="S1945" s="201" t="str">
        <f t="shared" si="1550"/>
        <v/>
      </c>
      <c r="T1945" s="199">
        <f t="shared" si="1551"/>
        <v>0</v>
      </c>
      <c r="U1945" s="199">
        <f t="shared" si="1552"/>
        <v>0</v>
      </c>
      <c r="V1945" s="199">
        <f t="shared" si="1553"/>
        <v>0</v>
      </c>
      <c r="W1945" s="199">
        <f t="shared" si="1554"/>
        <v>4.636673062576457E-3</v>
      </c>
      <c r="X1945" s="199" t="str">
        <f t="shared" si="1555"/>
        <v/>
      </c>
      <c r="Y1945" s="199" t="str">
        <f t="shared" si="1556"/>
        <v/>
      </c>
      <c r="Z1945" s="199" t="str">
        <f t="shared" si="1557"/>
        <v/>
      </c>
      <c r="AA1945" s="199" t="str">
        <f t="shared" si="1558"/>
        <v/>
      </c>
      <c r="AB1945" s="201">
        <f t="shared" ca="1" si="1559"/>
        <v>2.1526369494096604</v>
      </c>
      <c r="AD1945" s="162">
        <f t="shared" si="1560"/>
        <v>0</v>
      </c>
      <c r="AE1945" s="162">
        <f t="shared" si="1561"/>
        <v>0</v>
      </c>
      <c r="AF1945" s="162">
        <f t="shared" si="1562"/>
        <v>0</v>
      </c>
      <c r="AG1945" s="162">
        <f t="shared" si="1563"/>
        <v>1.1913048868222375E-4</v>
      </c>
      <c r="AH1945" s="162" t="str">
        <f t="shared" si="1564"/>
        <v/>
      </c>
      <c r="AI1945" s="162" t="str">
        <f t="shared" si="1565"/>
        <v/>
      </c>
      <c r="AJ1945" s="162" t="str">
        <f t="shared" si="1566"/>
        <v/>
      </c>
      <c r="AK1945" s="162" t="str">
        <f t="shared" si="1567"/>
        <v/>
      </c>
      <c r="AM1945" s="199">
        <f t="shared" si="1570"/>
        <v>20.941755097214529</v>
      </c>
      <c r="AN1945" s="197">
        <f t="shared" si="1572"/>
        <v>0</v>
      </c>
      <c r="AO1945" s="197">
        <f t="shared" si="1573"/>
        <v>0</v>
      </c>
      <c r="AP1945" s="197">
        <f t="shared" si="1574"/>
        <v>0</v>
      </c>
      <c r="AQ1945" s="197">
        <f t="shared" si="1575"/>
        <v>0</v>
      </c>
      <c r="AR1945" s="197" t="str">
        <f t="shared" si="1576"/>
        <v/>
      </c>
      <c r="AS1945" s="197" t="str">
        <f t="shared" si="1577"/>
        <v/>
      </c>
      <c r="AT1945" s="197" t="str">
        <f t="shared" si="1578"/>
        <v/>
      </c>
      <c r="AU1945" s="197" t="str">
        <f t="shared" si="1579"/>
        <v/>
      </c>
      <c r="AV1945" s="199">
        <f t="shared" ca="1" si="1571"/>
        <v>2.0512182789216844</v>
      </c>
      <c r="AX1945" s="162">
        <f t="shared" si="1534"/>
        <v>0</v>
      </c>
      <c r="AY1945" s="162">
        <f t="shared" si="1535"/>
        <v>0</v>
      </c>
      <c r="AZ1945" s="162">
        <f t="shared" si="1536"/>
        <v>0</v>
      </c>
      <c r="BA1945" s="162">
        <f t="shared" si="1537"/>
        <v>0</v>
      </c>
      <c r="BB1945" s="162" t="str">
        <f t="shared" si="1538"/>
        <v/>
      </c>
      <c r="BC1945" s="162" t="str">
        <f t="shared" si="1539"/>
        <v/>
      </c>
      <c r="BD1945" s="162" t="str">
        <f t="shared" si="1540"/>
        <v/>
      </c>
      <c r="BE1945" s="162" t="str">
        <f t="shared" si="1541"/>
        <v/>
      </c>
      <c r="BG1945" s="169">
        <f t="shared" si="1568"/>
        <v>47.969011264754123</v>
      </c>
      <c r="BH1945" s="169">
        <f t="shared" ca="1" si="1569"/>
        <v>2.0103319396686552</v>
      </c>
    </row>
    <row r="1946" spans="11:60" x14ac:dyDescent="0.25">
      <c r="K1946" s="199">
        <f t="shared" si="1542"/>
        <v>48.020397457860447</v>
      </c>
      <c r="L1946" s="201">
        <f t="shared" si="1543"/>
        <v>0.40273950561493399</v>
      </c>
      <c r="M1946" s="201">
        <f t="shared" si="1544"/>
        <v>0.40612663237518504</v>
      </c>
      <c r="N1946" s="201">
        <f t="shared" si="1545"/>
        <v>0.42688311062329387</v>
      </c>
      <c r="O1946" s="201">
        <f t="shared" si="1546"/>
        <v>0.40311161937712686</v>
      </c>
      <c r="P1946" s="201" t="str">
        <f t="shared" si="1547"/>
        <v/>
      </c>
      <c r="Q1946" s="201" t="str">
        <f t="shared" si="1548"/>
        <v/>
      </c>
      <c r="R1946" s="201" t="str">
        <f t="shared" si="1549"/>
        <v/>
      </c>
      <c r="S1946" s="201" t="str">
        <f t="shared" si="1550"/>
        <v/>
      </c>
      <c r="T1946" s="199">
        <f t="shared" si="1551"/>
        <v>0</v>
      </c>
      <c r="U1946" s="199">
        <f t="shared" si="1552"/>
        <v>0</v>
      </c>
      <c r="V1946" s="199">
        <f t="shared" si="1553"/>
        <v>0</v>
      </c>
      <c r="W1946" s="199">
        <f t="shared" si="1554"/>
        <v>5.0129072980086842E-3</v>
      </c>
      <c r="X1946" s="199" t="str">
        <f t="shared" si="1555"/>
        <v/>
      </c>
      <c r="Y1946" s="199" t="str">
        <f t="shared" si="1556"/>
        <v/>
      </c>
      <c r="Z1946" s="199" t="str">
        <f t="shared" si="1557"/>
        <v/>
      </c>
      <c r="AA1946" s="199" t="str">
        <f t="shared" si="1558"/>
        <v/>
      </c>
      <c r="AB1946" s="201">
        <f t="shared" ca="1" si="1559"/>
        <v>2.1411099029670693</v>
      </c>
      <c r="AD1946" s="162">
        <f t="shared" si="1560"/>
        <v>0</v>
      </c>
      <c r="AE1946" s="162">
        <f t="shared" si="1561"/>
        <v>0</v>
      </c>
      <c r="AF1946" s="162">
        <f t="shared" si="1562"/>
        <v>0</v>
      </c>
      <c r="AG1946" s="162">
        <f t="shared" si="1563"/>
        <v>1.2879711121978915E-4</v>
      </c>
      <c r="AH1946" s="162" t="str">
        <f t="shared" si="1564"/>
        <v/>
      </c>
      <c r="AI1946" s="162" t="str">
        <f t="shared" si="1565"/>
        <v/>
      </c>
      <c r="AJ1946" s="162" t="str">
        <f t="shared" si="1566"/>
        <v/>
      </c>
      <c r="AK1946" s="162" t="str">
        <f t="shared" si="1567"/>
        <v/>
      </c>
      <c r="AM1946" s="199">
        <f t="shared" si="1570"/>
        <v>20.952971891589041</v>
      </c>
      <c r="AN1946" s="197">
        <f t="shared" si="1572"/>
        <v>0</v>
      </c>
      <c r="AO1946" s="197">
        <f t="shared" si="1573"/>
        <v>0</v>
      </c>
      <c r="AP1946" s="197">
        <f t="shared" si="1574"/>
        <v>0</v>
      </c>
      <c r="AQ1946" s="197">
        <f t="shared" si="1575"/>
        <v>0</v>
      </c>
      <c r="AR1946" s="197" t="str">
        <f t="shared" si="1576"/>
        <v/>
      </c>
      <c r="AS1946" s="197" t="str">
        <f t="shared" si="1577"/>
        <v/>
      </c>
      <c r="AT1946" s="197" t="str">
        <f t="shared" si="1578"/>
        <v/>
      </c>
      <c r="AU1946" s="197" t="str">
        <f t="shared" si="1579"/>
        <v/>
      </c>
      <c r="AV1946" s="199">
        <f t="shared" ca="1" si="1571"/>
        <v>2.2003627801746357</v>
      </c>
      <c r="AX1946" s="162">
        <f t="shared" si="1534"/>
        <v>0</v>
      </c>
      <c r="AY1946" s="162">
        <f t="shared" si="1535"/>
        <v>0</v>
      </c>
      <c r="AZ1946" s="162">
        <f t="shared" si="1536"/>
        <v>0</v>
      </c>
      <c r="BA1946" s="162">
        <f t="shared" si="1537"/>
        <v>0</v>
      </c>
      <c r="BB1946" s="162" t="str">
        <f t="shared" si="1538"/>
        <v/>
      </c>
      <c r="BC1946" s="162" t="str">
        <f t="shared" si="1539"/>
        <v/>
      </c>
      <c r="BD1946" s="162" t="str">
        <f t="shared" si="1540"/>
        <v/>
      </c>
      <c r="BE1946" s="162" t="str">
        <f t="shared" si="1541"/>
        <v/>
      </c>
      <c r="BG1946" s="169">
        <f t="shared" si="1568"/>
        <v>47.994704361307285</v>
      </c>
      <c r="BH1946" s="169">
        <f t="shared" ca="1" si="1569"/>
        <v>2.1526369494096604</v>
      </c>
    </row>
    <row r="1947" spans="11:60" x14ac:dyDescent="0.25">
      <c r="K1947" s="199">
        <f t="shared" si="1542"/>
        <v>48.04609055441361</v>
      </c>
      <c r="L1947" s="201">
        <f t="shared" si="1543"/>
        <v>0.40295498956657383</v>
      </c>
      <c r="M1947" s="201">
        <f t="shared" si="1544"/>
        <v>0.40634392859368434</v>
      </c>
      <c r="N1947" s="201">
        <f t="shared" si="1545"/>
        <v>0.42711151250163698</v>
      </c>
      <c r="O1947" s="201">
        <f t="shared" si="1546"/>
        <v>0.40332730242655285</v>
      </c>
      <c r="P1947" s="201" t="str">
        <f t="shared" si="1547"/>
        <v/>
      </c>
      <c r="Q1947" s="201" t="str">
        <f t="shared" si="1548"/>
        <v/>
      </c>
      <c r="R1947" s="201" t="str">
        <f t="shared" si="1549"/>
        <v/>
      </c>
      <c r="S1947" s="201" t="str">
        <f t="shared" si="1550"/>
        <v/>
      </c>
      <c r="T1947" s="199">
        <f t="shared" si="1551"/>
        <v>0</v>
      </c>
      <c r="U1947" s="199">
        <f t="shared" si="1552"/>
        <v>0</v>
      </c>
      <c r="V1947" s="199">
        <f t="shared" si="1553"/>
        <v>0</v>
      </c>
      <c r="W1947" s="199">
        <f t="shared" si="1554"/>
        <v>5.4192181322274711E-3</v>
      </c>
      <c r="X1947" s="199" t="str">
        <f t="shared" si="1555"/>
        <v/>
      </c>
      <c r="Y1947" s="199" t="str">
        <f t="shared" si="1556"/>
        <v/>
      </c>
      <c r="Z1947" s="199" t="str">
        <f t="shared" si="1557"/>
        <v/>
      </c>
      <c r="AA1947" s="199" t="str">
        <f t="shared" si="1558"/>
        <v/>
      </c>
      <c r="AB1947" s="201">
        <f t="shared" ca="1" si="1559"/>
        <v>2.0688484871499173</v>
      </c>
      <c r="AD1947" s="162">
        <f t="shared" si="1560"/>
        <v>0</v>
      </c>
      <c r="AE1947" s="162">
        <f t="shared" si="1561"/>
        <v>0</v>
      </c>
      <c r="AF1947" s="162">
        <f t="shared" si="1562"/>
        <v>0</v>
      </c>
      <c r="AG1947" s="162">
        <f t="shared" si="1563"/>
        <v>1.3923649471396838E-4</v>
      </c>
      <c r="AH1947" s="162" t="str">
        <f t="shared" si="1564"/>
        <v/>
      </c>
      <c r="AI1947" s="162" t="str">
        <f t="shared" si="1565"/>
        <v/>
      </c>
      <c r="AJ1947" s="162" t="str">
        <f t="shared" si="1566"/>
        <v/>
      </c>
      <c r="AK1947" s="162" t="str">
        <f t="shared" si="1567"/>
        <v/>
      </c>
      <c r="AM1947" s="199">
        <f t="shared" si="1570"/>
        <v>20.964188685963553</v>
      </c>
      <c r="AN1947" s="197">
        <f t="shared" si="1572"/>
        <v>0</v>
      </c>
      <c r="AO1947" s="197">
        <f t="shared" si="1573"/>
        <v>0</v>
      </c>
      <c r="AP1947" s="197">
        <f t="shared" si="1574"/>
        <v>0</v>
      </c>
      <c r="AQ1947" s="197">
        <f t="shared" si="1575"/>
        <v>0</v>
      </c>
      <c r="AR1947" s="197" t="str">
        <f t="shared" si="1576"/>
        <v/>
      </c>
      <c r="AS1947" s="197" t="str">
        <f t="shared" si="1577"/>
        <v/>
      </c>
      <c r="AT1947" s="197" t="str">
        <f t="shared" si="1578"/>
        <v/>
      </c>
      <c r="AU1947" s="197" t="str">
        <f t="shared" si="1579"/>
        <v/>
      </c>
      <c r="AV1947" s="199">
        <f t="shared" ca="1" si="1571"/>
        <v>2.1444813206175075</v>
      </c>
      <c r="AX1947" s="162">
        <f t="shared" si="1534"/>
        <v>0</v>
      </c>
      <c r="AY1947" s="162">
        <f t="shared" si="1535"/>
        <v>0</v>
      </c>
      <c r="AZ1947" s="162">
        <f t="shared" si="1536"/>
        <v>0</v>
      </c>
      <c r="BA1947" s="162">
        <f t="shared" si="1537"/>
        <v>0</v>
      </c>
      <c r="BB1947" s="162" t="str">
        <f t="shared" si="1538"/>
        <v/>
      </c>
      <c r="BC1947" s="162" t="str">
        <f t="shared" si="1539"/>
        <v/>
      </c>
      <c r="BD1947" s="162" t="str">
        <f t="shared" si="1540"/>
        <v/>
      </c>
      <c r="BE1947" s="162" t="str">
        <f t="shared" si="1541"/>
        <v/>
      </c>
      <c r="BG1947" s="169">
        <f t="shared" si="1568"/>
        <v>48.020397457860447</v>
      </c>
      <c r="BH1947" s="169">
        <f t="shared" ca="1" si="1569"/>
        <v>2.1411099029670693</v>
      </c>
    </row>
    <row r="1948" spans="11:60" x14ac:dyDescent="0.25">
      <c r="K1948" s="199">
        <f t="shared" si="1542"/>
        <v>48.071783650966772</v>
      </c>
      <c r="L1948" s="201">
        <f t="shared" si="1543"/>
        <v>0.40317047351821372</v>
      </c>
      <c r="M1948" s="201">
        <f t="shared" si="1544"/>
        <v>0.40656122481218365</v>
      </c>
      <c r="N1948" s="201">
        <f t="shared" si="1545"/>
        <v>0.42733991437998009</v>
      </c>
      <c r="O1948" s="201">
        <f t="shared" si="1546"/>
        <v>0.40354298547597878</v>
      </c>
      <c r="P1948" s="201" t="str">
        <f t="shared" si="1547"/>
        <v/>
      </c>
      <c r="Q1948" s="201" t="str">
        <f t="shared" si="1548"/>
        <v/>
      </c>
      <c r="R1948" s="201" t="str">
        <f t="shared" si="1549"/>
        <v/>
      </c>
      <c r="S1948" s="201" t="str">
        <f t="shared" si="1550"/>
        <v/>
      </c>
      <c r="T1948" s="199">
        <f t="shared" si="1551"/>
        <v>0</v>
      </c>
      <c r="U1948" s="199">
        <f t="shared" si="1552"/>
        <v>0</v>
      </c>
      <c r="V1948" s="199">
        <f t="shared" si="1553"/>
        <v>0</v>
      </c>
      <c r="W1948" s="199">
        <f t="shared" si="1554"/>
        <v>5.8579735874970491E-3</v>
      </c>
      <c r="X1948" s="199" t="str">
        <f t="shared" si="1555"/>
        <v/>
      </c>
      <c r="Y1948" s="199" t="str">
        <f t="shared" si="1556"/>
        <v/>
      </c>
      <c r="Z1948" s="199" t="str">
        <f t="shared" si="1557"/>
        <v/>
      </c>
      <c r="AA1948" s="199" t="str">
        <f t="shared" si="1558"/>
        <v/>
      </c>
      <c r="AB1948" s="201">
        <f t="shared" ca="1" si="1559"/>
        <v>2.0586281818320371</v>
      </c>
      <c r="AD1948" s="162">
        <f t="shared" si="1560"/>
        <v>0</v>
      </c>
      <c r="AE1948" s="162">
        <f t="shared" si="1561"/>
        <v>0</v>
      </c>
      <c r="AF1948" s="162">
        <f t="shared" si="1562"/>
        <v>0</v>
      </c>
      <c r="AG1948" s="162">
        <f t="shared" si="1563"/>
        <v>1.5050948098943635E-4</v>
      </c>
      <c r="AH1948" s="162" t="str">
        <f t="shared" si="1564"/>
        <v/>
      </c>
      <c r="AI1948" s="162" t="str">
        <f t="shared" si="1565"/>
        <v/>
      </c>
      <c r="AJ1948" s="162" t="str">
        <f t="shared" si="1566"/>
        <v/>
      </c>
      <c r="AK1948" s="162" t="str">
        <f t="shared" si="1567"/>
        <v/>
      </c>
      <c r="AM1948" s="199">
        <f t="shared" si="1570"/>
        <v>20.975405480338065</v>
      </c>
      <c r="AN1948" s="197">
        <f t="shared" si="1572"/>
        <v>0</v>
      </c>
      <c r="AO1948" s="197">
        <f t="shared" si="1573"/>
        <v>0</v>
      </c>
      <c r="AP1948" s="197">
        <f t="shared" si="1574"/>
        <v>0</v>
      </c>
      <c r="AQ1948" s="197">
        <f t="shared" si="1575"/>
        <v>0</v>
      </c>
      <c r="AR1948" s="197" t="str">
        <f t="shared" si="1576"/>
        <v/>
      </c>
      <c r="AS1948" s="197" t="str">
        <f t="shared" si="1577"/>
        <v/>
      </c>
      <c r="AT1948" s="197" t="str">
        <f t="shared" si="1578"/>
        <v/>
      </c>
      <c r="AU1948" s="197" t="str">
        <f t="shared" si="1579"/>
        <v/>
      </c>
      <c r="AV1948" s="199">
        <f t="shared" ca="1" si="1571"/>
        <v>2.0567676301292179</v>
      </c>
      <c r="AX1948" s="162">
        <f t="shared" si="1534"/>
        <v>0</v>
      </c>
      <c r="AY1948" s="162">
        <f t="shared" si="1535"/>
        <v>0</v>
      </c>
      <c r="AZ1948" s="162">
        <f t="shared" si="1536"/>
        <v>0</v>
      </c>
      <c r="BA1948" s="162">
        <f t="shared" si="1537"/>
        <v>0</v>
      </c>
      <c r="BB1948" s="162" t="str">
        <f t="shared" si="1538"/>
        <v/>
      </c>
      <c r="BC1948" s="162" t="str">
        <f t="shared" si="1539"/>
        <v/>
      </c>
      <c r="BD1948" s="162" t="str">
        <f t="shared" si="1540"/>
        <v/>
      </c>
      <c r="BE1948" s="162" t="str">
        <f t="shared" si="1541"/>
        <v/>
      </c>
      <c r="BG1948" s="169">
        <f t="shared" si="1568"/>
        <v>48.04609055441361</v>
      </c>
      <c r="BH1948" s="169">
        <f t="shared" ca="1" si="1569"/>
        <v>2.0688484871499173</v>
      </c>
    </row>
    <row r="1949" spans="11:60" x14ac:dyDescent="0.25">
      <c r="K1949" s="199">
        <f t="shared" si="1542"/>
        <v>48.097476747519934</v>
      </c>
      <c r="L1949" s="201">
        <f t="shared" si="1543"/>
        <v>0.40338595746985362</v>
      </c>
      <c r="M1949" s="201">
        <f t="shared" si="1544"/>
        <v>0.4067785210306829</v>
      </c>
      <c r="N1949" s="201">
        <f t="shared" si="1545"/>
        <v>0.4275683162583232</v>
      </c>
      <c r="O1949" s="201">
        <f t="shared" si="1546"/>
        <v>0.40375866852540476</v>
      </c>
      <c r="P1949" s="201" t="str">
        <f t="shared" si="1547"/>
        <v/>
      </c>
      <c r="Q1949" s="201" t="str">
        <f t="shared" si="1548"/>
        <v/>
      </c>
      <c r="R1949" s="201" t="str">
        <f t="shared" si="1549"/>
        <v/>
      </c>
      <c r="S1949" s="201" t="str">
        <f t="shared" si="1550"/>
        <v/>
      </c>
      <c r="T1949" s="199">
        <f t="shared" si="1551"/>
        <v>0</v>
      </c>
      <c r="U1949" s="199">
        <f t="shared" si="1552"/>
        <v>0</v>
      </c>
      <c r="V1949" s="199">
        <f t="shared" si="1553"/>
        <v>0</v>
      </c>
      <c r="W1949" s="199">
        <f t="shared" si="1554"/>
        <v>6.3317252511073101E-3</v>
      </c>
      <c r="X1949" s="199" t="str">
        <f t="shared" si="1555"/>
        <v/>
      </c>
      <c r="Y1949" s="199" t="str">
        <f t="shared" si="1556"/>
        <v/>
      </c>
      <c r="Z1949" s="199" t="str">
        <f t="shared" si="1557"/>
        <v/>
      </c>
      <c r="AA1949" s="199" t="str">
        <f t="shared" si="1558"/>
        <v/>
      </c>
      <c r="AB1949" s="201">
        <f t="shared" ca="1" si="1559"/>
        <v>2.0730634257389848</v>
      </c>
      <c r="AD1949" s="162">
        <f t="shared" si="1560"/>
        <v>0</v>
      </c>
      <c r="AE1949" s="162">
        <f t="shared" si="1561"/>
        <v>0</v>
      </c>
      <c r="AF1949" s="162">
        <f t="shared" si="1562"/>
        <v>0</v>
      </c>
      <c r="AG1949" s="162">
        <f t="shared" si="1563"/>
        <v>1.6268162822479605E-4</v>
      </c>
      <c r="AH1949" s="162" t="str">
        <f t="shared" si="1564"/>
        <v/>
      </c>
      <c r="AI1949" s="162" t="str">
        <f t="shared" si="1565"/>
        <v/>
      </c>
      <c r="AJ1949" s="162" t="str">
        <f t="shared" si="1566"/>
        <v/>
      </c>
      <c r="AK1949" s="162" t="str">
        <f t="shared" si="1567"/>
        <v/>
      </c>
      <c r="AM1949" s="199">
        <f t="shared" si="1570"/>
        <v>20.986622274712577</v>
      </c>
      <c r="AN1949" s="197">
        <f t="shared" si="1572"/>
        <v>0</v>
      </c>
      <c r="AO1949" s="197">
        <f t="shared" si="1573"/>
        <v>0</v>
      </c>
      <c r="AP1949" s="197">
        <f t="shared" si="1574"/>
        <v>0</v>
      </c>
      <c r="AQ1949" s="197">
        <f t="shared" si="1575"/>
        <v>0</v>
      </c>
      <c r="AR1949" s="197" t="str">
        <f t="shared" si="1576"/>
        <v/>
      </c>
      <c r="AS1949" s="197" t="str">
        <f t="shared" si="1577"/>
        <v/>
      </c>
      <c r="AT1949" s="197" t="str">
        <f t="shared" si="1578"/>
        <v/>
      </c>
      <c r="AU1949" s="197" t="str">
        <f t="shared" si="1579"/>
        <v/>
      </c>
      <c r="AV1949" s="199">
        <f t="shared" ca="1" si="1571"/>
        <v>2.1717937578951836</v>
      </c>
      <c r="AX1949" s="162">
        <f t="shared" si="1534"/>
        <v>0</v>
      </c>
      <c r="AY1949" s="162">
        <f t="shared" si="1535"/>
        <v>0</v>
      </c>
      <c r="AZ1949" s="162">
        <f t="shared" si="1536"/>
        <v>0</v>
      </c>
      <c r="BA1949" s="162">
        <f t="shared" si="1537"/>
        <v>0</v>
      </c>
      <c r="BB1949" s="162" t="str">
        <f t="shared" si="1538"/>
        <v/>
      </c>
      <c r="BC1949" s="162" t="str">
        <f t="shared" si="1539"/>
        <v/>
      </c>
      <c r="BD1949" s="162" t="str">
        <f t="shared" si="1540"/>
        <v/>
      </c>
      <c r="BE1949" s="162" t="str">
        <f t="shared" si="1541"/>
        <v/>
      </c>
      <c r="BG1949" s="169">
        <f t="shared" si="1568"/>
        <v>48.071783650966772</v>
      </c>
      <c r="BH1949" s="169">
        <f t="shared" ca="1" si="1569"/>
        <v>2.0586281818320371</v>
      </c>
    </row>
    <row r="1950" spans="11:60" x14ac:dyDescent="0.25">
      <c r="K1950" s="199">
        <f t="shared" si="1542"/>
        <v>48.123169844073097</v>
      </c>
      <c r="L1950" s="201">
        <f t="shared" si="1543"/>
        <v>0.40360144142149346</v>
      </c>
      <c r="M1950" s="201">
        <f t="shared" si="1544"/>
        <v>0.40699581724918221</v>
      </c>
      <c r="N1950" s="201">
        <f t="shared" si="1545"/>
        <v>0.42779671813666631</v>
      </c>
      <c r="O1950" s="201">
        <f t="shared" si="1546"/>
        <v>0.40397435157483069</v>
      </c>
      <c r="P1950" s="201" t="str">
        <f t="shared" si="1547"/>
        <v/>
      </c>
      <c r="Q1950" s="201" t="str">
        <f t="shared" si="1548"/>
        <v/>
      </c>
      <c r="R1950" s="201" t="str">
        <f t="shared" si="1549"/>
        <v/>
      </c>
      <c r="S1950" s="201" t="str">
        <f t="shared" si="1550"/>
        <v/>
      </c>
      <c r="T1950" s="199">
        <f t="shared" si="1551"/>
        <v>0</v>
      </c>
      <c r="U1950" s="199">
        <f t="shared" si="1552"/>
        <v>0</v>
      </c>
      <c r="V1950" s="199">
        <f t="shared" si="1553"/>
        <v>0</v>
      </c>
      <c r="W1950" s="199">
        <f t="shared" si="1554"/>
        <v>6.8432222806155182E-3</v>
      </c>
      <c r="X1950" s="199" t="str">
        <f t="shared" si="1555"/>
        <v/>
      </c>
      <c r="Y1950" s="199" t="str">
        <f t="shared" si="1556"/>
        <v/>
      </c>
      <c r="Z1950" s="199" t="str">
        <f t="shared" si="1557"/>
        <v/>
      </c>
      <c r="AA1950" s="199" t="str">
        <f t="shared" si="1558"/>
        <v/>
      </c>
      <c r="AB1950" s="201">
        <f t="shared" ca="1" si="1559"/>
        <v>2.1234598505129147</v>
      </c>
      <c r="AD1950" s="162">
        <f t="shared" si="1560"/>
        <v>0</v>
      </c>
      <c r="AE1950" s="162">
        <f t="shared" si="1561"/>
        <v>0</v>
      </c>
      <c r="AF1950" s="162">
        <f t="shared" si="1562"/>
        <v>0</v>
      </c>
      <c r="AG1950" s="162">
        <f t="shared" si="1563"/>
        <v>1.7582357079060616E-4</v>
      </c>
      <c r="AH1950" s="162" t="str">
        <f t="shared" si="1564"/>
        <v/>
      </c>
      <c r="AI1950" s="162" t="str">
        <f t="shared" si="1565"/>
        <v/>
      </c>
      <c r="AJ1950" s="162" t="str">
        <f t="shared" si="1566"/>
        <v/>
      </c>
      <c r="AK1950" s="162" t="str">
        <f t="shared" si="1567"/>
        <v/>
      </c>
      <c r="AM1950" s="199">
        <f t="shared" si="1570"/>
        <v>20.997839069087089</v>
      </c>
      <c r="AN1950" s="197">
        <f t="shared" si="1572"/>
        <v>0</v>
      </c>
      <c r="AO1950" s="197">
        <f t="shared" si="1573"/>
        <v>0</v>
      </c>
      <c r="AP1950" s="197">
        <f t="shared" si="1574"/>
        <v>0</v>
      </c>
      <c r="AQ1950" s="197">
        <f t="shared" si="1575"/>
        <v>0</v>
      </c>
      <c r="AR1950" s="197" t="str">
        <f t="shared" si="1576"/>
        <v/>
      </c>
      <c r="AS1950" s="197" t="str">
        <f t="shared" si="1577"/>
        <v/>
      </c>
      <c r="AT1950" s="197" t="str">
        <f t="shared" si="1578"/>
        <v/>
      </c>
      <c r="AU1950" s="197" t="str">
        <f t="shared" si="1579"/>
        <v/>
      </c>
      <c r="AV1950" s="199">
        <f t="shared" ca="1" si="1571"/>
        <v>2.1604330252115345</v>
      </c>
      <c r="AX1950" s="162">
        <f t="shared" si="1534"/>
        <v>0</v>
      </c>
      <c r="AY1950" s="162">
        <f t="shared" si="1535"/>
        <v>0</v>
      </c>
      <c r="AZ1950" s="162">
        <f t="shared" si="1536"/>
        <v>0</v>
      </c>
      <c r="BA1950" s="162">
        <f t="shared" si="1537"/>
        <v>0</v>
      </c>
      <c r="BB1950" s="162" t="str">
        <f t="shared" si="1538"/>
        <v/>
      </c>
      <c r="BC1950" s="162" t="str">
        <f t="shared" si="1539"/>
        <v/>
      </c>
      <c r="BD1950" s="162" t="str">
        <f t="shared" si="1540"/>
        <v/>
      </c>
      <c r="BE1950" s="162" t="str">
        <f t="shared" si="1541"/>
        <v/>
      </c>
      <c r="BG1950" s="169">
        <f t="shared" si="1568"/>
        <v>48.097476747519934</v>
      </c>
      <c r="BH1950" s="169">
        <f t="shared" ca="1" si="1569"/>
        <v>2.0730634257389848</v>
      </c>
    </row>
    <row r="1951" spans="11:60" x14ac:dyDescent="0.25">
      <c r="K1951" s="199">
        <f t="shared" si="1542"/>
        <v>48.148862940626259</v>
      </c>
      <c r="L1951" s="201">
        <f t="shared" si="1543"/>
        <v>0.40381692537313335</v>
      </c>
      <c r="M1951" s="201">
        <f t="shared" si="1544"/>
        <v>0.40721311346768152</v>
      </c>
      <c r="N1951" s="201">
        <f t="shared" si="1545"/>
        <v>0.42802512001500942</v>
      </c>
      <c r="O1951" s="201">
        <f t="shared" si="1546"/>
        <v>0.40419003462425668</v>
      </c>
      <c r="P1951" s="201" t="str">
        <f t="shared" si="1547"/>
        <v/>
      </c>
      <c r="Q1951" s="201" t="str">
        <f t="shared" si="1548"/>
        <v/>
      </c>
      <c r="R1951" s="201" t="str">
        <f t="shared" si="1549"/>
        <v/>
      </c>
      <c r="S1951" s="201" t="str">
        <f t="shared" si="1550"/>
        <v/>
      </c>
      <c r="T1951" s="199">
        <f t="shared" si="1551"/>
        <v>0</v>
      </c>
      <c r="U1951" s="199">
        <f t="shared" si="1552"/>
        <v>0</v>
      </c>
      <c r="V1951" s="199">
        <f t="shared" si="1553"/>
        <v>0</v>
      </c>
      <c r="W1951" s="199">
        <f t="shared" si="1554"/>
        <v>7.3954264603618512E-3</v>
      </c>
      <c r="X1951" s="199" t="str">
        <f t="shared" si="1555"/>
        <v/>
      </c>
      <c r="Y1951" s="199" t="str">
        <f t="shared" si="1556"/>
        <v/>
      </c>
      <c r="Z1951" s="199" t="str">
        <f t="shared" si="1557"/>
        <v/>
      </c>
      <c r="AA1951" s="199" t="str">
        <f t="shared" si="1558"/>
        <v/>
      </c>
      <c r="AB1951" s="201">
        <f t="shared" ca="1" si="1559"/>
        <v>2.1042781407616422</v>
      </c>
      <c r="AD1951" s="162">
        <f t="shared" si="1560"/>
        <v>0</v>
      </c>
      <c r="AE1951" s="162">
        <f t="shared" si="1561"/>
        <v>0</v>
      </c>
      <c r="AF1951" s="162">
        <f t="shared" si="1562"/>
        <v>0</v>
      </c>
      <c r="AG1951" s="162">
        <f t="shared" si="1563"/>
        <v>1.9001140609788849E-4</v>
      </c>
      <c r="AH1951" s="162" t="str">
        <f t="shared" si="1564"/>
        <v/>
      </c>
      <c r="AI1951" s="162" t="str">
        <f t="shared" si="1565"/>
        <v/>
      </c>
      <c r="AJ1951" s="162" t="str">
        <f t="shared" si="1566"/>
        <v/>
      </c>
      <c r="AK1951" s="162" t="str">
        <f t="shared" si="1567"/>
        <v/>
      </c>
      <c r="AM1951" s="199">
        <f t="shared" si="1570"/>
        <v>21.009055863461601</v>
      </c>
      <c r="AN1951" s="197">
        <f t="shared" si="1572"/>
        <v>0</v>
      </c>
      <c r="AO1951" s="197">
        <f t="shared" si="1573"/>
        <v>0</v>
      </c>
      <c r="AP1951" s="197">
        <f t="shared" si="1574"/>
        <v>0</v>
      </c>
      <c r="AQ1951" s="197">
        <f t="shared" si="1575"/>
        <v>0</v>
      </c>
      <c r="AR1951" s="197" t="str">
        <f t="shared" si="1576"/>
        <v/>
      </c>
      <c r="AS1951" s="197" t="str">
        <f t="shared" si="1577"/>
        <v/>
      </c>
      <c r="AT1951" s="197" t="str">
        <f t="shared" si="1578"/>
        <v/>
      </c>
      <c r="AU1951" s="197" t="str">
        <f t="shared" si="1579"/>
        <v/>
      </c>
      <c r="AV1951" s="199">
        <f t="shared" ca="1" si="1571"/>
        <v>2.0751903246239354</v>
      </c>
      <c r="AX1951" s="162">
        <f t="shared" si="1534"/>
        <v>0</v>
      </c>
      <c r="AY1951" s="162">
        <f t="shared" si="1535"/>
        <v>0</v>
      </c>
      <c r="AZ1951" s="162">
        <f t="shared" si="1536"/>
        <v>0</v>
      </c>
      <c r="BA1951" s="162">
        <f t="shared" si="1537"/>
        <v>0</v>
      </c>
      <c r="BB1951" s="162" t="str">
        <f t="shared" si="1538"/>
        <v/>
      </c>
      <c r="BC1951" s="162" t="str">
        <f t="shared" si="1539"/>
        <v/>
      </c>
      <c r="BD1951" s="162" t="str">
        <f t="shared" si="1540"/>
        <v/>
      </c>
      <c r="BE1951" s="162" t="str">
        <f t="shared" si="1541"/>
        <v/>
      </c>
      <c r="BG1951" s="169">
        <f t="shared" si="1568"/>
        <v>48.123169844073097</v>
      </c>
      <c r="BH1951" s="169">
        <f t="shared" ca="1" si="1569"/>
        <v>2.1234598505129147</v>
      </c>
    </row>
    <row r="1952" spans="11:60" x14ac:dyDescent="0.25">
      <c r="K1952" s="199">
        <f t="shared" si="1542"/>
        <v>48.174556037179421</v>
      </c>
      <c r="L1952" s="201">
        <f t="shared" si="1543"/>
        <v>0.40403240932477319</v>
      </c>
      <c r="M1952" s="201">
        <f t="shared" si="1544"/>
        <v>0.40743040968618083</v>
      </c>
      <c r="N1952" s="201">
        <f t="shared" si="1545"/>
        <v>0.42825352189335253</v>
      </c>
      <c r="O1952" s="201">
        <f t="shared" si="1546"/>
        <v>0.40440571767368266</v>
      </c>
      <c r="P1952" s="201" t="str">
        <f t="shared" si="1547"/>
        <v/>
      </c>
      <c r="Q1952" s="201" t="str">
        <f t="shared" si="1548"/>
        <v/>
      </c>
      <c r="R1952" s="201" t="str">
        <f t="shared" si="1549"/>
        <v/>
      </c>
      <c r="S1952" s="201" t="str">
        <f t="shared" si="1550"/>
        <v/>
      </c>
      <c r="T1952" s="199">
        <f t="shared" si="1551"/>
        <v>0</v>
      </c>
      <c r="U1952" s="199">
        <f t="shared" si="1552"/>
        <v>0</v>
      </c>
      <c r="V1952" s="199">
        <f t="shared" si="1553"/>
        <v>0</v>
      </c>
      <c r="W1952" s="199">
        <f t="shared" si="1554"/>
        <v>7.991528386854246E-3</v>
      </c>
      <c r="X1952" s="199" t="str">
        <f t="shared" si="1555"/>
        <v/>
      </c>
      <c r="Y1952" s="199" t="str">
        <f t="shared" si="1556"/>
        <v/>
      </c>
      <c r="Z1952" s="199" t="str">
        <f t="shared" si="1557"/>
        <v/>
      </c>
      <c r="AA1952" s="199" t="str">
        <f t="shared" si="1558"/>
        <v/>
      </c>
      <c r="AB1952" s="201">
        <f t="shared" ca="1" si="1559"/>
        <v>2.0228190537650055</v>
      </c>
      <c r="AD1952" s="162">
        <f t="shared" si="1560"/>
        <v>0</v>
      </c>
      <c r="AE1952" s="162">
        <f t="shared" si="1561"/>
        <v>0</v>
      </c>
      <c r="AF1952" s="162">
        <f t="shared" si="1562"/>
        <v>0</v>
      </c>
      <c r="AG1952" s="162">
        <f t="shared" si="1563"/>
        <v>2.0532711045078366E-4</v>
      </c>
      <c r="AH1952" s="162" t="str">
        <f t="shared" si="1564"/>
        <v/>
      </c>
      <c r="AI1952" s="162" t="str">
        <f t="shared" si="1565"/>
        <v/>
      </c>
      <c r="AJ1952" s="162" t="str">
        <f t="shared" si="1566"/>
        <v/>
      </c>
      <c r="AK1952" s="162" t="str">
        <f t="shared" si="1567"/>
        <v/>
      </c>
      <c r="AM1952" s="199">
        <f t="shared" si="1570"/>
        <v>21.020272657836113</v>
      </c>
      <c r="AN1952" s="197">
        <f t="shared" si="1572"/>
        <v>0</v>
      </c>
      <c r="AO1952" s="197">
        <f t="shared" si="1573"/>
        <v>0</v>
      </c>
      <c r="AP1952" s="197">
        <f t="shared" si="1574"/>
        <v>0</v>
      </c>
      <c r="AQ1952" s="197">
        <f t="shared" si="1575"/>
        <v>0</v>
      </c>
      <c r="AR1952" s="197" t="str">
        <f t="shared" si="1576"/>
        <v/>
      </c>
      <c r="AS1952" s="197" t="str">
        <f t="shared" si="1577"/>
        <v/>
      </c>
      <c r="AT1952" s="197" t="str">
        <f t="shared" si="1578"/>
        <v/>
      </c>
      <c r="AU1952" s="197" t="str">
        <f t="shared" si="1579"/>
        <v/>
      </c>
      <c r="AV1952" s="199">
        <f t="shared" ca="1" si="1571"/>
        <v>2.1040102689990756</v>
      </c>
      <c r="AX1952" s="162">
        <f t="shared" si="1534"/>
        <v>0</v>
      </c>
      <c r="AY1952" s="162">
        <f t="shared" si="1535"/>
        <v>0</v>
      </c>
      <c r="AZ1952" s="162">
        <f t="shared" si="1536"/>
        <v>0</v>
      </c>
      <c r="BA1952" s="162">
        <f t="shared" si="1537"/>
        <v>0</v>
      </c>
      <c r="BB1952" s="162" t="str">
        <f t="shared" si="1538"/>
        <v/>
      </c>
      <c r="BC1952" s="162" t="str">
        <f t="shared" si="1539"/>
        <v/>
      </c>
      <c r="BD1952" s="162" t="str">
        <f t="shared" si="1540"/>
        <v/>
      </c>
      <c r="BE1952" s="162" t="str">
        <f t="shared" si="1541"/>
        <v/>
      </c>
      <c r="BG1952" s="169">
        <f t="shared" si="1568"/>
        <v>48.148862940626259</v>
      </c>
      <c r="BH1952" s="169">
        <f t="shared" ca="1" si="1569"/>
        <v>2.1042781407616422</v>
      </c>
    </row>
    <row r="1953" spans="11:60" x14ac:dyDescent="0.25">
      <c r="K1953" s="199">
        <f t="shared" si="1542"/>
        <v>48.200249133732584</v>
      </c>
      <c r="L1953" s="201">
        <f t="shared" si="1543"/>
        <v>0.40424789327641314</v>
      </c>
      <c r="M1953" s="201">
        <f t="shared" si="1544"/>
        <v>0.40764770590468014</v>
      </c>
      <c r="N1953" s="201">
        <f t="shared" si="1545"/>
        <v>0.42848192377169569</v>
      </c>
      <c r="O1953" s="201">
        <f t="shared" si="1546"/>
        <v>0.40462140072310865</v>
      </c>
      <c r="P1953" s="201" t="str">
        <f t="shared" si="1547"/>
        <v/>
      </c>
      <c r="Q1953" s="201" t="str">
        <f t="shared" si="1548"/>
        <v/>
      </c>
      <c r="R1953" s="201" t="str">
        <f t="shared" si="1549"/>
        <v/>
      </c>
      <c r="S1953" s="201" t="str">
        <f t="shared" si="1550"/>
        <v/>
      </c>
      <c r="T1953" s="199">
        <f t="shared" si="1551"/>
        <v>0</v>
      </c>
      <c r="U1953" s="199">
        <f t="shared" si="1552"/>
        <v>0</v>
      </c>
      <c r="V1953" s="199">
        <f t="shared" si="1553"/>
        <v>0</v>
      </c>
      <c r="W1953" s="199">
        <f t="shared" si="1554"/>
        <v>8.6349648662454558E-3</v>
      </c>
      <c r="X1953" s="199" t="str">
        <f t="shared" si="1555"/>
        <v/>
      </c>
      <c r="Y1953" s="199" t="str">
        <f t="shared" si="1556"/>
        <v/>
      </c>
      <c r="Z1953" s="199" t="str">
        <f t="shared" si="1557"/>
        <v/>
      </c>
      <c r="AA1953" s="199" t="str">
        <f t="shared" si="1558"/>
        <v/>
      </c>
      <c r="AB1953" s="201">
        <f t="shared" ca="1" si="1559"/>
        <v>2.1341957080929115</v>
      </c>
      <c r="AD1953" s="162">
        <f t="shared" si="1560"/>
        <v>0</v>
      </c>
      <c r="AE1953" s="162">
        <f t="shared" si="1561"/>
        <v>0</v>
      </c>
      <c r="AF1953" s="162">
        <f t="shared" si="1562"/>
        <v>0</v>
      </c>
      <c r="AG1953" s="162">
        <f t="shared" si="1563"/>
        <v>2.2185898604160887E-4</v>
      </c>
      <c r="AH1953" s="162" t="str">
        <f t="shared" si="1564"/>
        <v/>
      </c>
      <c r="AI1953" s="162" t="str">
        <f t="shared" si="1565"/>
        <v/>
      </c>
      <c r="AJ1953" s="162" t="str">
        <f t="shared" si="1566"/>
        <v/>
      </c>
      <c r="AK1953" s="162" t="str">
        <f t="shared" si="1567"/>
        <v/>
      </c>
      <c r="AM1953" s="199">
        <f t="shared" si="1570"/>
        <v>21.031489452210625</v>
      </c>
      <c r="AN1953" s="197">
        <f t="shared" si="1572"/>
        <v>0</v>
      </c>
      <c r="AO1953" s="197">
        <f t="shared" si="1573"/>
        <v>0</v>
      </c>
      <c r="AP1953" s="197">
        <f t="shared" si="1574"/>
        <v>0</v>
      </c>
      <c r="AQ1953" s="197">
        <f t="shared" si="1575"/>
        <v>0</v>
      </c>
      <c r="AR1953" s="197" t="str">
        <f t="shared" si="1576"/>
        <v/>
      </c>
      <c r="AS1953" s="197" t="str">
        <f t="shared" si="1577"/>
        <v/>
      </c>
      <c r="AT1953" s="197" t="str">
        <f t="shared" si="1578"/>
        <v/>
      </c>
      <c r="AU1953" s="197" t="str">
        <f t="shared" si="1579"/>
        <v/>
      </c>
      <c r="AV1953" s="199">
        <f t="shared" ca="1" si="1571"/>
        <v>2.1387061003152121</v>
      </c>
      <c r="AX1953" s="162">
        <f t="shared" si="1534"/>
        <v>0</v>
      </c>
      <c r="AY1953" s="162">
        <f t="shared" si="1535"/>
        <v>0</v>
      </c>
      <c r="AZ1953" s="162">
        <f t="shared" si="1536"/>
        <v>0</v>
      </c>
      <c r="BA1953" s="162">
        <f t="shared" si="1537"/>
        <v>0</v>
      </c>
      <c r="BB1953" s="162" t="str">
        <f t="shared" si="1538"/>
        <v/>
      </c>
      <c r="BC1953" s="162" t="str">
        <f t="shared" si="1539"/>
        <v/>
      </c>
      <c r="BD1953" s="162" t="str">
        <f t="shared" si="1540"/>
        <v/>
      </c>
      <c r="BE1953" s="162" t="str">
        <f t="shared" si="1541"/>
        <v/>
      </c>
      <c r="BG1953" s="169">
        <f t="shared" si="1568"/>
        <v>48.174556037179421</v>
      </c>
      <c r="BH1953" s="169">
        <f t="shared" ca="1" si="1569"/>
        <v>2.0228190537650055</v>
      </c>
    </row>
    <row r="1954" spans="11:60" x14ac:dyDescent="0.25">
      <c r="K1954" s="199">
        <f t="shared" si="1542"/>
        <v>48.225942230285746</v>
      </c>
      <c r="L1954" s="201">
        <f t="shared" si="1543"/>
        <v>0.40446337722805298</v>
      </c>
      <c r="M1954" s="201">
        <f t="shared" si="1544"/>
        <v>0.40786500212317944</v>
      </c>
      <c r="N1954" s="201">
        <f t="shared" si="1545"/>
        <v>0.4287103256500388</v>
      </c>
      <c r="O1954" s="201">
        <f t="shared" si="1546"/>
        <v>0.40483708377253458</v>
      </c>
      <c r="P1954" s="201" t="str">
        <f t="shared" si="1547"/>
        <v/>
      </c>
      <c r="Q1954" s="201" t="str">
        <f t="shared" si="1548"/>
        <v/>
      </c>
      <c r="R1954" s="201" t="str">
        <f t="shared" si="1549"/>
        <v/>
      </c>
      <c r="S1954" s="201" t="str">
        <f t="shared" si="1550"/>
        <v/>
      </c>
      <c r="T1954" s="199">
        <f t="shared" si="1551"/>
        <v>0</v>
      </c>
      <c r="U1954" s="199">
        <f t="shared" si="1552"/>
        <v>0</v>
      </c>
      <c r="V1954" s="199">
        <f t="shared" si="1553"/>
        <v>0</v>
      </c>
      <c r="W1954" s="199">
        <f t="shared" si="1554"/>
        <v>9.3294376131511127E-3</v>
      </c>
      <c r="X1954" s="199" t="str">
        <f t="shared" si="1555"/>
        <v/>
      </c>
      <c r="Y1954" s="199" t="str">
        <f t="shared" si="1556"/>
        <v/>
      </c>
      <c r="Z1954" s="199" t="str">
        <f t="shared" si="1557"/>
        <v/>
      </c>
      <c r="AA1954" s="199" t="str">
        <f t="shared" si="1558"/>
        <v/>
      </c>
      <c r="AB1954" s="201">
        <f t="shared" ca="1" si="1559"/>
        <v>2.1649511287586467</v>
      </c>
      <c r="AD1954" s="162">
        <f t="shared" si="1560"/>
        <v>0</v>
      </c>
      <c r="AE1954" s="162">
        <f t="shared" si="1561"/>
        <v>0</v>
      </c>
      <c r="AF1954" s="162">
        <f t="shared" si="1562"/>
        <v>0</v>
      </c>
      <c r="AG1954" s="162">
        <f t="shared" si="1563"/>
        <v>2.3970214138139574E-4</v>
      </c>
      <c r="AH1954" s="162" t="str">
        <f t="shared" si="1564"/>
        <v/>
      </c>
      <c r="AI1954" s="162" t="str">
        <f t="shared" si="1565"/>
        <v/>
      </c>
      <c r="AJ1954" s="162" t="str">
        <f t="shared" si="1566"/>
        <v/>
      </c>
      <c r="AK1954" s="162" t="str">
        <f t="shared" si="1567"/>
        <v/>
      </c>
      <c r="AM1954" s="199">
        <f t="shared" si="1570"/>
        <v>21.042706246585137</v>
      </c>
      <c r="AN1954" s="197">
        <f t="shared" si="1572"/>
        <v>0</v>
      </c>
      <c r="AO1954" s="197">
        <f t="shared" si="1573"/>
        <v>3.5894897863144727E-3</v>
      </c>
      <c r="AP1954" s="197">
        <f t="shared" si="1574"/>
        <v>0</v>
      </c>
      <c r="AQ1954" s="197">
        <f t="shared" si="1575"/>
        <v>0</v>
      </c>
      <c r="AR1954" s="197" t="str">
        <f t="shared" si="1576"/>
        <v/>
      </c>
      <c r="AS1954" s="197" t="str">
        <f t="shared" si="1577"/>
        <v/>
      </c>
      <c r="AT1954" s="197" t="str">
        <f t="shared" si="1578"/>
        <v/>
      </c>
      <c r="AU1954" s="197" t="str">
        <f t="shared" si="1579"/>
        <v/>
      </c>
      <c r="AV1954" s="199">
        <f t="shared" ca="1" si="1571"/>
        <v>2.1107579984310596</v>
      </c>
      <c r="AX1954" s="162">
        <f t="shared" si="1534"/>
        <v>0</v>
      </c>
      <c r="AY1954" s="162">
        <f t="shared" si="1535"/>
        <v>4.0262568842500679E-5</v>
      </c>
      <c r="AZ1954" s="162">
        <f t="shared" si="1536"/>
        <v>0</v>
      </c>
      <c r="BA1954" s="162">
        <f t="shared" si="1537"/>
        <v>0</v>
      </c>
      <c r="BB1954" s="162" t="str">
        <f t="shared" si="1538"/>
        <v/>
      </c>
      <c r="BC1954" s="162" t="str">
        <f t="shared" si="1539"/>
        <v/>
      </c>
      <c r="BD1954" s="162" t="str">
        <f t="shared" si="1540"/>
        <v/>
      </c>
      <c r="BE1954" s="162" t="str">
        <f t="shared" si="1541"/>
        <v/>
      </c>
      <c r="BG1954" s="169">
        <f t="shared" si="1568"/>
        <v>48.200249133732584</v>
      </c>
      <c r="BH1954" s="169">
        <f t="shared" ca="1" si="1569"/>
        <v>2.1341957080929115</v>
      </c>
    </row>
    <row r="1955" spans="11:60" x14ac:dyDescent="0.25">
      <c r="K1955" s="199">
        <f t="shared" si="1542"/>
        <v>48.251635326838908</v>
      </c>
      <c r="L1955" s="201">
        <f t="shared" si="1543"/>
        <v>0.40467886117969287</v>
      </c>
      <c r="M1955" s="201">
        <f t="shared" si="1544"/>
        <v>0.4080822983416787</v>
      </c>
      <c r="N1955" s="201">
        <f t="shared" si="1545"/>
        <v>0.42893872752838197</v>
      </c>
      <c r="O1955" s="201">
        <f t="shared" si="1546"/>
        <v>0.40505276682196056</v>
      </c>
      <c r="P1955" s="201" t="str">
        <f t="shared" si="1547"/>
        <v/>
      </c>
      <c r="Q1955" s="201" t="str">
        <f t="shared" si="1548"/>
        <v/>
      </c>
      <c r="R1955" s="201" t="str">
        <f t="shared" si="1549"/>
        <v/>
      </c>
      <c r="S1955" s="201" t="str">
        <f t="shared" si="1550"/>
        <v/>
      </c>
      <c r="T1955" s="199">
        <f t="shared" si="1551"/>
        <v>0</v>
      </c>
      <c r="U1955" s="199">
        <f t="shared" si="1552"/>
        <v>0</v>
      </c>
      <c r="V1955" s="199">
        <f t="shared" si="1553"/>
        <v>0</v>
      </c>
      <c r="W1955" s="199">
        <f t="shared" si="1554"/>
        <v>1.007893334651287E-2</v>
      </c>
      <c r="X1955" s="199" t="str">
        <f t="shared" si="1555"/>
        <v/>
      </c>
      <c r="Y1955" s="199" t="str">
        <f t="shared" si="1556"/>
        <v/>
      </c>
      <c r="Z1955" s="199" t="str">
        <f t="shared" si="1557"/>
        <v/>
      </c>
      <c r="AA1955" s="199" t="str">
        <f t="shared" si="1558"/>
        <v/>
      </c>
      <c r="AB1955" s="201">
        <f t="shared" ca="1" si="1559"/>
        <v>2.0195430065458</v>
      </c>
      <c r="AD1955" s="162">
        <f t="shared" si="1560"/>
        <v>0</v>
      </c>
      <c r="AE1955" s="162">
        <f t="shared" si="1561"/>
        <v>0</v>
      </c>
      <c r="AF1955" s="162">
        <f t="shared" si="1562"/>
        <v>0</v>
      </c>
      <c r="AG1955" s="162">
        <f t="shared" si="1563"/>
        <v>2.5895900762484261E-4</v>
      </c>
      <c r="AH1955" s="162" t="str">
        <f t="shared" si="1564"/>
        <v/>
      </c>
      <c r="AI1955" s="162" t="str">
        <f t="shared" si="1565"/>
        <v/>
      </c>
      <c r="AJ1955" s="162" t="str">
        <f t="shared" si="1566"/>
        <v/>
      </c>
      <c r="AK1955" s="162" t="str">
        <f t="shared" si="1567"/>
        <v/>
      </c>
      <c r="AM1955" s="199">
        <f t="shared" si="1570"/>
        <v>21.053923040959649</v>
      </c>
      <c r="AN1955" s="197">
        <f t="shared" si="1572"/>
        <v>0</v>
      </c>
      <c r="AO1955" s="197">
        <f t="shared" si="1573"/>
        <v>4.2805474872813949E-3</v>
      </c>
      <c r="AP1955" s="197">
        <f t="shared" si="1574"/>
        <v>0</v>
      </c>
      <c r="AQ1955" s="197">
        <f t="shared" si="1575"/>
        <v>0</v>
      </c>
      <c r="AR1955" s="197" t="str">
        <f t="shared" si="1576"/>
        <v/>
      </c>
      <c r="AS1955" s="197" t="str">
        <f t="shared" si="1577"/>
        <v/>
      </c>
      <c r="AT1955" s="197" t="str">
        <f t="shared" si="1578"/>
        <v/>
      </c>
      <c r="AU1955" s="197" t="str">
        <f t="shared" si="1579"/>
        <v/>
      </c>
      <c r="AV1955" s="199">
        <f t="shared" ca="1" si="1571"/>
        <v>2.1632113491517622</v>
      </c>
      <c r="AX1955" s="162">
        <f t="shared" si="1534"/>
        <v>0</v>
      </c>
      <c r="AY1955" s="162">
        <f t="shared" si="1535"/>
        <v>4.8014020975169692E-5</v>
      </c>
      <c r="AZ1955" s="162">
        <f t="shared" si="1536"/>
        <v>0</v>
      </c>
      <c r="BA1955" s="162">
        <f t="shared" si="1537"/>
        <v>0</v>
      </c>
      <c r="BB1955" s="162" t="str">
        <f t="shared" si="1538"/>
        <v/>
      </c>
      <c r="BC1955" s="162" t="str">
        <f t="shared" si="1539"/>
        <v/>
      </c>
      <c r="BD1955" s="162" t="str">
        <f t="shared" si="1540"/>
        <v/>
      </c>
      <c r="BE1955" s="162" t="str">
        <f t="shared" si="1541"/>
        <v/>
      </c>
      <c r="BG1955" s="169">
        <f t="shared" si="1568"/>
        <v>48.225942230285746</v>
      </c>
      <c r="BH1955" s="169">
        <f t="shared" ca="1" si="1569"/>
        <v>2.1649511287586467</v>
      </c>
    </row>
    <row r="1956" spans="11:60" x14ac:dyDescent="0.25">
      <c r="K1956" s="199">
        <f t="shared" si="1542"/>
        <v>48.277328423392071</v>
      </c>
      <c r="L1956" s="201">
        <f t="shared" si="1543"/>
        <v>0.40489434513133277</v>
      </c>
      <c r="M1956" s="201">
        <f t="shared" si="1544"/>
        <v>0.40829959456017806</v>
      </c>
      <c r="N1956" s="201">
        <f t="shared" si="1545"/>
        <v>0.42916712940672508</v>
      </c>
      <c r="O1956" s="201">
        <f t="shared" si="1546"/>
        <v>0.40526844987138655</v>
      </c>
      <c r="P1956" s="201" t="str">
        <f t="shared" si="1547"/>
        <v/>
      </c>
      <c r="Q1956" s="201" t="str">
        <f t="shared" si="1548"/>
        <v/>
      </c>
      <c r="R1956" s="201" t="str">
        <f t="shared" si="1549"/>
        <v/>
      </c>
      <c r="S1956" s="201" t="str">
        <f t="shared" si="1550"/>
        <v/>
      </c>
      <c r="T1956" s="199">
        <f t="shared" si="1551"/>
        <v>0</v>
      </c>
      <c r="U1956" s="199">
        <f t="shared" si="1552"/>
        <v>0</v>
      </c>
      <c r="V1956" s="199">
        <f t="shared" si="1553"/>
        <v>0</v>
      </c>
      <c r="W1956" s="199">
        <f t="shared" si="1554"/>
        <v>1.0887745385121128E-2</v>
      </c>
      <c r="X1956" s="199" t="str">
        <f t="shared" si="1555"/>
        <v/>
      </c>
      <c r="Y1956" s="199" t="str">
        <f t="shared" si="1556"/>
        <v/>
      </c>
      <c r="Z1956" s="199" t="str">
        <f t="shared" si="1557"/>
        <v/>
      </c>
      <c r="AA1956" s="199" t="str">
        <f t="shared" si="1558"/>
        <v/>
      </c>
      <c r="AB1956" s="201">
        <f t="shared" ca="1" si="1559"/>
        <v>2.1529335639999156</v>
      </c>
      <c r="AD1956" s="162">
        <f t="shared" si="1560"/>
        <v>0</v>
      </c>
      <c r="AE1956" s="162">
        <f t="shared" si="1561"/>
        <v>0</v>
      </c>
      <c r="AF1956" s="162">
        <f t="shared" si="1562"/>
        <v>0</v>
      </c>
      <c r="AG1956" s="162">
        <f t="shared" si="1563"/>
        <v>2.7973989342616463E-4</v>
      </c>
      <c r="AH1956" s="162" t="str">
        <f t="shared" si="1564"/>
        <v/>
      </c>
      <c r="AI1956" s="162" t="str">
        <f t="shared" si="1565"/>
        <v/>
      </c>
      <c r="AJ1956" s="162" t="str">
        <f t="shared" si="1566"/>
        <v/>
      </c>
      <c r="AK1956" s="162" t="str">
        <f t="shared" si="1567"/>
        <v/>
      </c>
      <c r="AM1956" s="199">
        <f t="shared" si="1570"/>
        <v>21.065139835334161</v>
      </c>
      <c r="AN1956" s="197">
        <f t="shared" si="1572"/>
        <v>0</v>
      </c>
      <c r="AO1956" s="197">
        <f t="shared" si="1573"/>
        <v>5.1046493716939189E-3</v>
      </c>
      <c r="AP1956" s="197">
        <f t="shared" si="1574"/>
        <v>0</v>
      </c>
      <c r="AQ1956" s="197">
        <f t="shared" si="1575"/>
        <v>0</v>
      </c>
      <c r="AR1956" s="197" t="str">
        <f t="shared" si="1576"/>
        <v/>
      </c>
      <c r="AS1956" s="197" t="str">
        <f t="shared" si="1577"/>
        <v/>
      </c>
      <c r="AT1956" s="197" t="str">
        <f t="shared" si="1578"/>
        <v/>
      </c>
      <c r="AU1956" s="197" t="str">
        <f t="shared" si="1579"/>
        <v/>
      </c>
      <c r="AV1956" s="199">
        <f t="shared" ca="1" si="1571"/>
        <v>2.2116385472005322</v>
      </c>
      <c r="AX1956" s="162">
        <f t="shared" si="1534"/>
        <v>0</v>
      </c>
      <c r="AY1956" s="162">
        <f t="shared" si="1535"/>
        <v>5.7257802356272884E-5</v>
      </c>
      <c r="AZ1956" s="162">
        <f t="shared" si="1536"/>
        <v>0</v>
      </c>
      <c r="BA1956" s="162">
        <f t="shared" si="1537"/>
        <v>0</v>
      </c>
      <c r="BB1956" s="162" t="str">
        <f t="shared" si="1538"/>
        <v/>
      </c>
      <c r="BC1956" s="162" t="str">
        <f t="shared" si="1539"/>
        <v/>
      </c>
      <c r="BD1956" s="162" t="str">
        <f t="shared" si="1540"/>
        <v/>
      </c>
      <c r="BE1956" s="162" t="str">
        <f t="shared" si="1541"/>
        <v/>
      </c>
      <c r="BG1956" s="169">
        <f t="shared" si="1568"/>
        <v>48.251635326838908</v>
      </c>
      <c r="BH1956" s="169">
        <f t="shared" ca="1" si="1569"/>
        <v>2.0195430065458</v>
      </c>
    </row>
    <row r="1957" spans="11:60" x14ac:dyDescent="0.25">
      <c r="K1957" s="199">
        <f t="shared" si="1542"/>
        <v>48.303021519945233</v>
      </c>
      <c r="L1957" s="201">
        <f t="shared" si="1543"/>
        <v>0.40510982908297266</v>
      </c>
      <c r="M1957" s="201">
        <f t="shared" si="1544"/>
        <v>0.40851689077867731</v>
      </c>
      <c r="N1957" s="201">
        <f t="shared" si="1545"/>
        <v>0.42939553128506819</v>
      </c>
      <c r="O1957" s="201">
        <f t="shared" si="1546"/>
        <v>0.40548413292081248</v>
      </c>
      <c r="P1957" s="201" t="str">
        <f t="shared" si="1547"/>
        <v/>
      </c>
      <c r="Q1957" s="201" t="str">
        <f t="shared" si="1548"/>
        <v/>
      </c>
      <c r="R1957" s="201" t="str">
        <f t="shared" si="1549"/>
        <v/>
      </c>
      <c r="S1957" s="201" t="str">
        <f t="shared" si="1550"/>
        <v/>
      </c>
      <c r="T1957" s="199">
        <f t="shared" si="1551"/>
        <v>0</v>
      </c>
      <c r="U1957" s="199">
        <f t="shared" si="1552"/>
        <v>0</v>
      </c>
      <c r="V1957" s="199">
        <f t="shared" si="1553"/>
        <v>0</v>
      </c>
      <c r="W1957" s="199">
        <f t="shared" si="1554"/>
        <v>1.1760496852812739E-2</v>
      </c>
      <c r="X1957" s="199" t="str">
        <f t="shared" si="1555"/>
        <v/>
      </c>
      <c r="Y1957" s="199" t="str">
        <f t="shared" si="1556"/>
        <v/>
      </c>
      <c r="Z1957" s="199" t="str">
        <f t="shared" si="1557"/>
        <v/>
      </c>
      <c r="AA1957" s="199" t="str">
        <f t="shared" si="1558"/>
        <v/>
      </c>
      <c r="AB1957" s="201">
        <f t="shared" ca="1" si="1559"/>
        <v>2.0255285771743456</v>
      </c>
      <c r="AD1957" s="162">
        <f t="shared" si="1560"/>
        <v>0</v>
      </c>
      <c r="AE1957" s="162">
        <f t="shared" si="1561"/>
        <v>0</v>
      </c>
      <c r="AF1957" s="162">
        <f t="shared" si="1562"/>
        <v>0</v>
      </c>
      <c r="AG1957" s="162">
        <f t="shared" si="1563"/>
        <v>3.0216358115247932E-4</v>
      </c>
      <c r="AH1957" s="162" t="str">
        <f t="shared" si="1564"/>
        <v/>
      </c>
      <c r="AI1957" s="162" t="str">
        <f t="shared" si="1565"/>
        <v/>
      </c>
      <c r="AJ1957" s="162" t="str">
        <f t="shared" si="1566"/>
        <v/>
      </c>
      <c r="AK1957" s="162" t="str">
        <f t="shared" si="1567"/>
        <v/>
      </c>
      <c r="AM1957" s="199">
        <f t="shared" si="1570"/>
        <v>21.076356629708673</v>
      </c>
      <c r="AN1957" s="197">
        <f t="shared" si="1572"/>
        <v>0</v>
      </c>
      <c r="AO1957" s="197">
        <f t="shared" si="1573"/>
        <v>6.0874094419582333E-3</v>
      </c>
      <c r="AP1957" s="197">
        <f t="shared" si="1574"/>
        <v>0</v>
      </c>
      <c r="AQ1957" s="197">
        <f t="shared" si="1575"/>
        <v>0</v>
      </c>
      <c r="AR1957" s="197" t="str">
        <f t="shared" si="1576"/>
        <v/>
      </c>
      <c r="AS1957" s="197" t="str">
        <f t="shared" si="1577"/>
        <v/>
      </c>
      <c r="AT1957" s="197" t="str">
        <f t="shared" si="1578"/>
        <v/>
      </c>
      <c r="AU1957" s="197" t="str">
        <f t="shared" si="1579"/>
        <v/>
      </c>
      <c r="AV1957" s="199">
        <f t="shared" ca="1" si="1571"/>
        <v>2.2160645798107783</v>
      </c>
      <c r="AX1957" s="162">
        <f t="shared" si="1534"/>
        <v>0</v>
      </c>
      <c r="AY1957" s="162">
        <f t="shared" si="1535"/>
        <v>6.8281219983908726E-5</v>
      </c>
      <c r="AZ1957" s="162">
        <f t="shared" si="1536"/>
        <v>0</v>
      </c>
      <c r="BA1957" s="162">
        <f t="shared" si="1537"/>
        <v>0</v>
      </c>
      <c r="BB1957" s="162" t="str">
        <f t="shared" si="1538"/>
        <v/>
      </c>
      <c r="BC1957" s="162" t="str">
        <f t="shared" si="1539"/>
        <v/>
      </c>
      <c r="BD1957" s="162" t="str">
        <f t="shared" si="1540"/>
        <v/>
      </c>
      <c r="BE1957" s="162" t="str">
        <f t="shared" si="1541"/>
        <v/>
      </c>
      <c r="BG1957" s="169">
        <f t="shared" si="1568"/>
        <v>48.277328423392071</v>
      </c>
      <c r="BH1957" s="169">
        <f t="shared" ca="1" si="1569"/>
        <v>2.1529335639999156</v>
      </c>
    </row>
    <row r="1958" spans="11:60" x14ac:dyDescent="0.25">
      <c r="K1958" s="199">
        <f t="shared" si="1542"/>
        <v>48.328714616498395</v>
      </c>
      <c r="L1958" s="201">
        <f t="shared" si="1543"/>
        <v>0.40532531303461256</v>
      </c>
      <c r="M1958" s="201">
        <f t="shared" si="1544"/>
        <v>0.40873418699717662</v>
      </c>
      <c r="N1958" s="201">
        <f t="shared" si="1545"/>
        <v>0.4296239331634113</v>
      </c>
      <c r="O1958" s="201">
        <f t="shared" si="1546"/>
        <v>0.40569981597023846</v>
      </c>
      <c r="P1958" s="201" t="str">
        <f t="shared" si="1547"/>
        <v/>
      </c>
      <c r="Q1958" s="201" t="str">
        <f t="shared" si="1548"/>
        <v/>
      </c>
      <c r="R1958" s="201" t="str">
        <f t="shared" si="1549"/>
        <v/>
      </c>
      <c r="S1958" s="201" t="str">
        <f t="shared" si="1550"/>
        <v/>
      </c>
      <c r="T1958" s="199">
        <f t="shared" si="1551"/>
        <v>0</v>
      </c>
      <c r="U1958" s="199">
        <f t="shared" si="1552"/>
        <v>0</v>
      </c>
      <c r="V1958" s="199">
        <f t="shared" si="1553"/>
        <v>0</v>
      </c>
      <c r="W1958" s="199">
        <f t="shared" si="1554"/>
        <v>1.2702165611280411E-2</v>
      </c>
      <c r="X1958" s="199" t="str">
        <f t="shared" si="1555"/>
        <v/>
      </c>
      <c r="Y1958" s="199" t="str">
        <f t="shared" si="1556"/>
        <v/>
      </c>
      <c r="Z1958" s="199" t="str">
        <f t="shared" si="1557"/>
        <v/>
      </c>
      <c r="AA1958" s="199" t="str">
        <f t="shared" si="1558"/>
        <v/>
      </c>
      <c r="AB1958" s="201">
        <f t="shared" ca="1" si="1559"/>
        <v>2.1127074502637262</v>
      </c>
      <c r="AD1958" s="162">
        <f t="shared" si="1560"/>
        <v>0</v>
      </c>
      <c r="AE1958" s="162">
        <f t="shared" si="1561"/>
        <v>0</v>
      </c>
      <c r="AF1958" s="162">
        <f t="shared" si="1562"/>
        <v>0</v>
      </c>
      <c r="AG1958" s="162">
        <f t="shared" si="1563"/>
        <v>3.2635796748488571E-4</v>
      </c>
      <c r="AH1958" s="162" t="str">
        <f t="shared" si="1564"/>
        <v/>
      </c>
      <c r="AI1958" s="162" t="str">
        <f t="shared" si="1565"/>
        <v/>
      </c>
      <c r="AJ1958" s="162" t="str">
        <f t="shared" si="1566"/>
        <v/>
      </c>
      <c r="AK1958" s="162" t="str">
        <f t="shared" si="1567"/>
        <v/>
      </c>
      <c r="AM1958" s="199">
        <f t="shared" si="1570"/>
        <v>21.087573424083185</v>
      </c>
      <c r="AN1958" s="197">
        <f t="shared" si="1572"/>
        <v>0</v>
      </c>
      <c r="AO1958" s="197">
        <f t="shared" si="1573"/>
        <v>7.2593729718103562E-3</v>
      </c>
      <c r="AP1958" s="197">
        <f t="shared" si="1574"/>
        <v>0</v>
      </c>
      <c r="AQ1958" s="197">
        <f t="shared" si="1575"/>
        <v>0</v>
      </c>
      <c r="AR1958" s="197" t="str">
        <f t="shared" si="1576"/>
        <v/>
      </c>
      <c r="AS1958" s="197" t="str">
        <f t="shared" si="1577"/>
        <v/>
      </c>
      <c r="AT1958" s="197" t="str">
        <f t="shared" si="1578"/>
        <v/>
      </c>
      <c r="AU1958" s="197" t="str">
        <f t="shared" si="1579"/>
        <v/>
      </c>
      <c r="AV1958" s="199">
        <f t="shared" ca="1" si="1571"/>
        <v>2.2185400041386742</v>
      </c>
      <c r="AX1958" s="162">
        <f t="shared" si="1534"/>
        <v>0</v>
      </c>
      <c r="AY1958" s="162">
        <f t="shared" si="1535"/>
        <v>8.142689391268731E-5</v>
      </c>
      <c r="AZ1958" s="162">
        <f t="shared" si="1536"/>
        <v>0</v>
      </c>
      <c r="BA1958" s="162">
        <f t="shared" si="1537"/>
        <v>0</v>
      </c>
      <c r="BB1958" s="162" t="str">
        <f t="shared" si="1538"/>
        <v/>
      </c>
      <c r="BC1958" s="162" t="str">
        <f t="shared" si="1539"/>
        <v/>
      </c>
      <c r="BD1958" s="162" t="str">
        <f t="shared" si="1540"/>
        <v/>
      </c>
      <c r="BE1958" s="162" t="str">
        <f t="shared" si="1541"/>
        <v/>
      </c>
      <c r="BG1958" s="169">
        <f t="shared" si="1568"/>
        <v>48.303021519945233</v>
      </c>
      <c r="BH1958" s="169">
        <f t="shared" ca="1" si="1569"/>
        <v>2.0255285771743456</v>
      </c>
    </row>
    <row r="1959" spans="11:60" x14ac:dyDescent="0.25">
      <c r="K1959" s="199">
        <f t="shared" si="1542"/>
        <v>48.354407713051557</v>
      </c>
      <c r="L1959" s="201">
        <f t="shared" si="1543"/>
        <v>0.40554079698625239</v>
      </c>
      <c r="M1959" s="201">
        <f t="shared" si="1544"/>
        <v>0.40895148321567587</v>
      </c>
      <c r="N1959" s="201">
        <f t="shared" si="1545"/>
        <v>0.42985233504175441</v>
      </c>
      <c r="O1959" s="201">
        <f t="shared" si="1546"/>
        <v>0.40591549901966439</v>
      </c>
      <c r="P1959" s="201" t="str">
        <f t="shared" si="1547"/>
        <v/>
      </c>
      <c r="Q1959" s="201" t="str">
        <f t="shared" si="1548"/>
        <v/>
      </c>
      <c r="R1959" s="201" t="str">
        <f t="shared" si="1549"/>
        <v/>
      </c>
      <c r="S1959" s="201" t="str">
        <f t="shared" si="1550"/>
        <v/>
      </c>
      <c r="T1959" s="199">
        <f t="shared" si="1551"/>
        <v>0</v>
      </c>
      <c r="U1959" s="199">
        <f t="shared" si="1552"/>
        <v>0</v>
      </c>
      <c r="V1959" s="199">
        <f t="shared" si="1553"/>
        <v>0</v>
      </c>
      <c r="W1959" s="199">
        <f t="shared" si="1554"/>
        <v>1.3718111046910134E-2</v>
      </c>
      <c r="X1959" s="199" t="str">
        <f t="shared" si="1555"/>
        <v/>
      </c>
      <c r="Y1959" s="199" t="str">
        <f t="shared" si="1556"/>
        <v/>
      </c>
      <c r="Z1959" s="199" t="str">
        <f t="shared" si="1557"/>
        <v/>
      </c>
      <c r="AA1959" s="199" t="str">
        <f t="shared" si="1558"/>
        <v/>
      </c>
      <c r="AB1959" s="201">
        <f t="shared" ca="1" si="1559"/>
        <v>2.1754789806280144</v>
      </c>
      <c r="AD1959" s="162">
        <f t="shared" si="1560"/>
        <v>0</v>
      </c>
      <c r="AE1959" s="162">
        <f t="shared" si="1561"/>
        <v>0</v>
      </c>
      <c r="AF1959" s="162">
        <f t="shared" si="1562"/>
        <v>0</v>
      </c>
      <c r="AG1959" s="162">
        <f t="shared" si="1563"/>
        <v>3.5246075165526469E-4</v>
      </c>
      <c r="AH1959" s="162" t="str">
        <f t="shared" si="1564"/>
        <v/>
      </c>
      <c r="AI1959" s="162" t="str">
        <f t="shared" si="1565"/>
        <v/>
      </c>
      <c r="AJ1959" s="162" t="str">
        <f t="shared" si="1566"/>
        <v/>
      </c>
      <c r="AK1959" s="162" t="str">
        <f t="shared" si="1567"/>
        <v/>
      </c>
      <c r="AM1959" s="199">
        <f t="shared" si="1570"/>
        <v>21.098790218457697</v>
      </c>
      <c r="AN1959" s="197">
        <f t="shared" si="1572"/>
        <v>0</v>
      </c>
      <c r="AO1959" s="197">
        <f t="shared" si="1573"/>
        <v>8.6569658861202041E-3</v>
      </c>
      <c r="AP1959" s="197">
        <f t="shared" si="1574"/>
        <v>0</v>
      </c>
      <c r="AQ1959" s="197">
        <f t="shared" si="1575"/>
        <v>0</v>
      </c>
      <c r="AR1959" s="197" t="str">
        <f t="shared" si="1576"/>
        <v/>
      </c>
      <c r="AS1959" s="197" t="str">
        <f t="shared" si="1577"/>
        <v/>
      </c>
      <c r="AT1959" s="197" t="str">
        <f t="shared" si="1578"/>
        <v/>
      </c>
      <c r="AU1959" s="197" t="str">
        <f t="shared" si="1579"/>
        <v/>
      </c>
      <c r="AV1959" s="199">
        <f t="shared" ca="1" si="1571"/>
        <v>2.0578867340283269</v>
      </c>
      <c r="AX1959" s="162">
        <f t="shared" si="1534"/>
        <v>0</v>
      </c>
      <c r="AY1959" s="162">
        <f t="shared" si="1535"/>
        <v>9.7103406251775935E-5</v>
      </c>
      <c r="AZ1959" s="162">
        <f t="shared" si="1536"/>
        <v>0</v>
      </c>
      <c r="BA1959" s="162">
        <f t="shared" si="1537"/>
        <v>0</v>
      </c>
      <c r="BB1959" s="162" t="str">
        <f t="shared" si="1538"/>
        <v/>
      </c>
      <c r="BC1959" s="162" t="str">
        <f t="shared" si="1539"/>
        <v/>
      </c>
      <c r="BD1959" s="162" t="str">
        <f t="shared" si="1540"/>
        <v/>
      </c>
      <c r="BE1959" s="162" t="str">
        <f t="shared" si="1541"/>
        <v/>
      </c>
      <c r="BG1959" s="169">
        <f t="shared" si="1568"/>
        <v>48.328714616498395</v>
      </c>
      <c r="BH1959" s="169">
        <f t="shared" ca="1" si="1569"/>
        <v>2.1127074502637262</v>
      </c>
    </row>
    <row r="1960" spans="11:60" x14ac:dyDescent="0.25">
      <c r="K1960" s="199">
        <f t="shared" si="1542"/>
        <v>48.38010080960472</v>
      </c>
      <c r="L1960" s="201">
        <f t="shared" si="1543"/>
        <v>0.40575628093789223</v>
      </c>
      <c r="M1960" s="201">
        <f t="shared" si="1544"/>
        <v>0.40916877943417518</v>
      </c>
      <c r="N1960" s="201">
        <f t="shared" si="1545"/>
        <v>0.43008073692009752</v>
      </c>
      <c r="O1960" s="201">
        <f t="shared" si="1546"/>
        <v>0.40613118206909038</v>
      </c>
      <c r="P1960" s="201" t="str">
        <f t="shared" si="1547"/>
        <v/>
      </c>
      <c r="Q1960" s="201" t="str">
        <f t="shared" si="1548"/>
        <v/>
      </c>
      <c r="R1960" s="201" t="str">
        <f t="shared" si="1549"/>
        <v/>
      </c>
      <c r="S1960" s="201" t="str">
        <f t="shared" si="1550"/>
        <v/>
      </c>
      <c r="T1960" s="199">
        <f t="shared" si="1551"/>
        <v>0</v>
      </c>
      <c r="U1960" s="199">
        <f t="shared" si="1552"/>
        <v>0</v>
      </c>
      <c r="V1960" s="199">
        <f t="shared" si="1553"/>
        <v>0</v>
      </c>
      <c r="W1960" s="199">
        <f t="shared" si="1554"/>
        <v>1.4814102847137984E-2</v>
      </c>
      <c r="X1960" s="199" t="str">
        <f t="shared" si="1555"/>
        <v/>
      </c>
      <c r="Y1960" s="199" t="str">
        <f t="shared" si="1556"/>
        <v/>
      </c>
      <c r="Z1960" s="199" t="str">
        <f t="shared" si="1557"/>
        <v/>
      </c>
      <c r="AA1960" s="199" t="str">
        <f t="shared" si="1558"/>
        <v/>
      </c>
      <c r="AB1960" s="201">
        <f t="shared" ca="1" si="1559"/>
        <v>2.1356968790780413</v>
      </c>
      <c r="AD1960" s="162">
        <f t="shared" si="1560"/>
        <v>0</v>
      </c>
      <c r="AE1960" s="162">
        <f t="shared" si="1561"/>
        <v>0</v>
      </c>
      <c r="AF1960" s="162">
        <f t="shared" si="1562"/>
        <v>0</v>
      </c>
      <c r="AG1960" s="162">
        <f t="shared" si="1563"/>
        <v>3.8062017479999303E-4</v>
      </c>
      <c r="AH1960" s="162" t="str">
        <f t="shared" si="1564"/>
        <v/>
      </c>
      <c r="AI1960" s="162" t="str">
        <f t="shared" si="1565"/>
        <v/>
      </c>
      <c r="AJ1960" s="162" t="str">
        <f t="shared" si="1566"/>
        <v/>
      </c>
      <c r="AK1960" s="162" t="str">
        <f t="shared" si="1567"/>
        <v/>
      </c>
      <c r="AM1960" s="199">
        <f t="shared" si="1570"/>
        <v>21.110007012832209</v>
      </c>
      <c r="AN1960" s="197">
        <f t="shared" si="1572"/>
        <v>0</v>
      </c>
      <c r="AO1960" s="197">
        <f t="shared" si="1573"/>
        <v>1.0323626916946771E-2</v>
      </c>
      <c r="AP1960" s="197">
        <f t="shared" si="1574"/>
        <v>0</v>
      </c>
      <c r="AQ1960" s="197">
        <f t="shared" si="1575"/>
        <v>0</v>
      </c>
      <c r="AR1960" s="197" t="str">
        <f t="shared" si="1576"/>
        <v/>
      </c>
      <c r="AS1960" s="197" t="str">
        <f t="shared" si="1577"/>
        <v/>
      </c>
      <c r="AT1960" s="197" t="str">
        <f t="shared" si="1578"/>
        <v/>
      </c>
      <c r="AU1960" s="197" t="str">
        <f t="shared" si="1579"/>
        <v/>
      </c>
      <c r="AV1960" s="199">
        <f t="shared" ca="1" si="1571"/>
        <v>2.1553308849386736</v>
      </c>
      <c r="AX1960" s="162">
        <f t="shared" si="1534"/>
        <v>0</v>
      </c>
      <c r="AY1960" s="162">
        <f t="shared" si="1535"/>
        <v>1.1579800032656984E-4</v>
      </c>
      <c r="AZ1960" s="162">
        <f t="shared" si="1536"/>
        <v>0</v>
      </c>
      <c r="BA1960" s="162">
        <f t="shared" si="1537"/>
        <v>0</v>
      </c>
      <c r="BB1960" s="162" t="str">
        <f t="shared" si="1538"/>
        <v/>
      </c>
      <c r="BC1960" s="162" t="str">
        <f t="shared" si="1539"/>
        <v/>
      </c>
      <c r="BD1960" s="162" t="str">
        <f t="shared" si="1540"/>
        <v/>
      </c>
      <c r="BE1960" s="162" t="str">
        <f t="shared" si="1541"/>
        <v/>
      </c>
      <c r="BG1960" s="169">
        <f t="shared" si="1568"/>
        <v>48.354407713051557</v>
      </c>
      <c r="BH1960" s="169">
        <f t="shared" ca="1" si="1569"/>
        <v>2.1754789806280144</v>
      </c>
    </row>
    <row r="1961" spans="11:60" x14ac:dyDescent="0.25">
      <c r="K1961" s="199">
        <f t="shared" si="1542"/>
        <v>48.405793906157882</v>
      </c>
      <c r="L1961" s="201">
        <f t="shared" si="1543"/>
        <v>0.40597176488953213</v>
      </c>
      <c r="M1961" s="201">
        <f t="shared" si="1544"/>
        <v>0.40938607565267449</v>
      </c>
      <c r="N1961" s="201">
        <f t="shared" si="1545"/>
        <v>0.43030913879844068</v>
      </c>
      <c r="O1961" s="201">
        <f t="shared" si="1546"/>
        <v>0.40634686511851636</v>
      </c>
      <c r="P1961" s="201" t="str">
        <f t="shared" si="1547"/>
        <v/>
      </c>
      <c r="Q1961" s="201" t="str">
        <f t="shared" si="1548"/>
        <v/>
      </c>
      <c r="R1961" s="201" t="str">
        <f t="shared" si="1549"/>
        <v/>
      </c>
      <c r="S1961" s="201" t="str">
        <f t="shared" si="1550"/>
        <v/>
      </c>
      <c r="T1961" s="199">
        <f t="shared" si="1551"/>
        <v>0</v>
      </c>
      <c r="U1961" s="199">
        <f t="shared" si="1552"/>
        <v>0</v>
      </c>
      <c r="V1961" s="199">
        <f t="shared" si="1553"/>
        <v>0</v>
      </c>
      <c r="W1961" s="199">
        <f t="shared" si="1554"/>
        <v>1.5996351911527675E-2</v>
      </c>
      <c r="X1961" s="199" t="str">
        <f t="shared" si="1555"/>
        <v/>
      </c>
      <c r="Y1961" s="199" t="str">
        <f t="shared" si="1556"/>
        <v/>
      </c>
      <c r="Z1961" s="199" t="str">
        <f t="shared" si="1557"/>
        <v/>
      </c>
      <c r="AA1961" s="199" t="str">
        <f t="shared" si="1558"/>
        <v/>
      </c>
      <c r="AB1961" s="201">
        <f t="shared" ca="1" si="1559"/>
        <v>2.0163342544685889</v>
      </c>
      <c r="AD1961" s="162">
        <f t="shared" si="1560"/>
        <v>0</v>
      </c>
      <c r="AE1961" s="162">
        <f t="shared" si="1561"/>
        <v>0</v>
      </c>
      <c r="AF1961" s="162">
        <f t="shared" si="1562"/>
        <v>0</v>
      </c>
      <c r="AG1961" s="162">
        <f t="shared" si="1563"/>
        <v>4.1099581416124319E-4</v>
      </c>
      <c r="AH1961" s="162" t="str">
        <f t="shared" si="1564"/>
        <v/>
      </c>
      <c r="AI1961" s="162" t="str">
        <f t="shared" si="1565"/>
        <v/>
      </c>
      <c r="AJ1961" s="162" t="str">
        <f t="shared" si="1566"/>
        <v/>
      </c>
      <c r="AK1961" s="162" t="str">
        <f t="shared" si="1567"/>
        <v/>
      </c>
      <c r="AM1961" s="199">
        <f t="shared" si="1570"/>
        <v>21.121223807206722</v>
      </c>
      <c r="AN1961" s="197">
        <f t="shared" si="1572"/>
        <v>0</v>
      </c>
      <c r="AO1961" s="197">
        <f t="shared" si="1573"/>
        <v>1.2311157723861585E-2</v>
      </c>
      <c r="AP1961" s="197">
        <f t="shared" si="1574"/>
        <v>0</v>
      </c>
      <c r="AQ1961" s="197">
        <f t="shared" si="1575"/>
        <v>0</v>
      </c>
      <c r="AR1961" s="197" t="str">
        <f t="shared" si="1576"/>
        <v/>
      </c>
      <c r="AS1961" s="197" t="str">
        <f t="shared" si="1577"/>
        <v/>
      </c>
      <c r="AT1961" s="197" t="str">
        <f t="shared" si="1578"/>
        <v/>
      </c>
      <c r="AU1961" s="197" t="str">
        <f t="shared" si="1579"/>
        <v/>
      </c>
      <c r="AV1961" s="199">
        <f t="shared" ca="1" si="1571"/>
        <v>2.1484243097287679</v>
      </c>
      <c r="AX1961" s="162">
        <f t="shared" si="1534"/>
        <v>0</v>
      </c>
      <c r="AY1961" s="162">
        <f t="shared" si="1535"/>
        <v>1.3809172470074136E-4</v>
      </c>
      <c r="AZ1961" s="162">
        <f t="shared" si="1536"/>
        <v>0</v>
      </c>
      <c r="BA1961" s="162">
        <f t="shared" si="1537"/>
        <v>0</v>
      </c>
      <c r="BB1961" s="162" t="str">
        <f t="shared" si="1538"/>
        <v/>
      </c>
      <c r="BC1961" s="162" t="str">
        <f t="shared" si="1539"/>
        <v/>
      </c>
      <c r="BD1961" s="162" t="str">
        <f t="shared" si="1540"/>
        <v/>
      </c>
      <c r="BE1961" s="162" t="str">
        <f t="shared" si="1541"/>
        <v/>
      </c>
      <c r="BG1961" s="169">
        <f t="shared" si="1568"/>
        <v>48.38010080960472</v>
      </c>
      <c r="BH1961" s="169">
        <f t="shared" ca="1" si="1569"/>
        <v>2.1356968790780413</v>
      </c>
    </row>
    <row r="1962" spans="11:60" x14ac:dyDescent="0.25">
      <c r="K1962" s="199">
        <f t="shared" si="1542"/>
        <v>48.431487002711044</v>
      </c>
      <c r="L1962" s="201">
        <f t="shared" si="1543"/>
        <v>0.40618724884117208</v>
      </c>
      <c r="M1962" s="201">
        <f t="shared" si="1544"/>
        <v>0.40960337187117379</v>
      </c>
      <c r="N1962" s="201">
        <f t="shared" si="1545"/>
        <v>0.43053754067678379</v>
      </c>
      <c r="O1962" s="201">
        <f t="shared" si="1546"/>
        <v>0.40656254816794229</v>
      </c>
      <c r="P1962" s="201" t="str">
        <f t="shared" si="1547"/>
        <v/>
      </c>
      <c r="Q1962" s="201" t="str">
        <f t="shared" si="1548"/>
        <v/>
      </c>
      <c r="R1962" s="201" t="str">
        <f t="shared" si="1549"/>
        <v/>
      </c>
      <c r="S1962" s="201" t="str">
        <f t="shared" si="1550"/>
        <v/>
      </c>
      <c r="T1962" s="199">
        <f t="shared" si="1551"/>
        <v>0</v>
      </c>
      <c r="U1962" s="199">
        <f t="shared" si="1552"/>
        <v>0</v>
      </c>
      <c r="V1962" s="199">
        <f t="shared" si="1553"/>
        <v>0</v>
      </c>
      <c r="W1962" s="199">
        <f t="shared" si="1554"/>
        <v>1.7271543553158738E-2</v>
      </c>
      <c r="X1962" s="199" t="str">
        <f t="shared" si="1555"/>
        <v/>
      </c>
      <c r="Y1962" s="199" t="str">
        <f t="shared" si="1556"/>
        <v/>
      </c>
      <c r="Z1962" s="199" t="str">
        <f t="shared" si="1557"/>
        <v/>
      </c>
      <c r="AA1962" s="199" t="str">
        <f t="shared" si="1558"/>
        <v/>
      </c>
      <c r="AB1962" s="201">
        <f t="shared" ca="1" si="1559"/>
        <v>2.0442218357717472</v>
      </c>
      <c r="AD1962" s="162">
        <f t="shared" si="1560"/>
        <v>0</v>
      </c>
      <c r="AE1962" s="162">
        <f t="shared" si="1561"/>
        <v>0</v>
      </c>
      <c r="AF1962" s="162">
        <f t="shared" si="1562"/>
        <v>0</v>
      </c>
      <c r="AG1962" s="162">
        <f t="shared" si="1563"/>
        <v>4.4375943613345564E-4</v>
      </c>
      <c r="AH1962" s="162" t="str">
        <f t="shared" si="1564"/>
        <v/>
      </c>
      <c r="AI1962" s="162" t="str">
        <f t="shared" si="1565"/>
        <v/>
      </c>
      <c r="AJ1962" s="162" t="str">
        <f t="shared" si="1566"/>
        <v/>
      </c>
      <c r="AK1962" s="162" t="str">
        <f t="shared" si="1567"/>
        <v/>
      </c>
      <c r="AM1962" s="199">
        <f t="shared" si="1570"/>
        <v>21.132440601581234</v>
      </c>
      <c r="AN1962" s="197">
        <f t="shared" si="1572"/>
        <v>0</v>
      </c>
      <c r="AO1962" s="197">
        <f t="shared" si="1573"/>
        <v>1.4681332940674176E-2</v>
      </c>
      <c r="AP1962" s="197">
        <f t="shared" si="1574"/>
        <v>0</v>
      </c>
      <c r="AQ1962" s="197">
        <f t="shared" si="1575"/>
        <v>0</v>
      </c>
      <c r="AR1962" s="197" t="str">
        <f t="shared" si="1576"/>
        <v/>
      </c>
      <c r="AS1962" s="197" t="str">
        <f t="shared" si="1577"/>
        <v/>
      </c>
      <c r="AT1962" s="197" t="str">
        <f t="shared" si="1578"/>
        <v/>
      </c>
      <c r="AU1962" s="197" t="str">
        <f t="shared" si="1579"/>
        <v/>
      </c>
      <c r="AV1962" s="199">
        <f t="shared" ca="1" si="1571"/>
        <v>2.0669192541636194</v>
      </c>
      <c r="AX1962" s="162">
        <f t="shared" si="1534"/>
        <v>0</v>
      </c>
      <c r="AY1962" s="162">
        <f t="shared" si="1535"/>
        <v>1.6467749273929274E-4</v>
      </c>
      <c r="AZ1962" s="162">
        <f t="shared" si="1536"/>
        <v>0</v>
      </c>
      <c r="BA1962" s="162">
        <f t="shared" si="1537"/>
        <v>0</v>
      </c>
      <c r="BB1962" s="162" t="str">
        <f t="shared" si="1538"/>
        <v/>
      </c>
      <c r="BC1962" s="162" t="str">
        <f t="shared" si="1539"/>
        <v/>
      </c>
      <c r="BD1962" s="162" t="str">
        <f t="shared" si="1540"/>
        <v/>
      </c>
      <c r="BE1962" s="162" t="str">
        <f t="shared" si="1541"/>
        <v/>
      </c>
      <c r="BG1962" s="169">
        <f t="shared" si="1568"/>
        <v>48.405793906157882</v>
      </c>
      <c r="BH1962" s="169">
        <f t="shared" ca="1" si="1569"/>
        <v>2.0163342544685889</v>
      </c>
    </row>
    <row r="1963" spans="11:60" x14ac:dyDescent="0.25">
      <c r="K1963" s="199">
        <f t="shared" si="1542"/>
        <v>48.457180099264207</v>
      </c>
      <c r="L1963" s="201">
        <f t="shared" si="1543"/>
        <v>0.40640273279281192</v>
      </c>
      <c r="M1963" s="201">
        <f t="shared" si="1544"/>
        <v>0.4098206680896731</v>
      </c>
      <c r="N1963" s="201">
        <f t="shared" si="1545"/>
        <v>0.4307659425551269</v>
      </c>
      <c r="O1963" s="201">
        <f t="shared" si="1546"/>
        <v>0.40677823121736828</v>
      </c>
      <c r="P1963" s="201" t="str">
        <f t="shared" si="1547"/>
        <v/>
      </c>
      <c r="Q1963" s="201" t="str">
        <f t="shared" si="1548"/>
        <v/>
      </c>
      <c r="R1963" s="201" t="str">
        <f t="shared" si="1549"/>
        <v/>
      </c>
      <c r="S1963" s="201" t="str">
        <f t="shared" si="1550"/>
        <v/>
      </c>
      <c r="T1963" s="199">
        <f t="shared" si="1551"/>
        <v>0</v>
      </c>
      <c r="U1963" s="199">
        <f t="shared" si="1552"/>
        <v>0</v>
      </c>
      <c r="V1963" s="199">
        <f t="shared" si="1553"/>
        <v>0</v>
      </c>
      <c r="W1963" s="199">
        <f t="shared" si="1554"/>
        <v>1.8646873157026823E-2</v>
      </c>
      <c r="X1963" s="199" t="str">
        <f t="shared" si="1555"/>
        <v/>
      </c>
      <c r="Y1963" s="199" t="str">
        <f t="shared" si="1556"/>
        <v/>
      </c>
      <c r="Z1963" s="199" t="str">
        <f t="shared" si="1557"/>
        <v/>
      </c>
      <c r="AA1963" s="199" t="str">
        <f t="shared" si="1558"/>
        <v/>
      </c>
      <c r="AB1963" s="201">
        <f t="shared" ca="1" si="1559"/>
        <v>2.1223475472436748</v>
      </c>
      <c r="AD1963" s="162">
        <f t="shared" si="1560"/>
        <v>0</v>
      </c>
      <c r="AE1963" s="162">
        <f t="shared" si="1561"/>
        <v>0</v>
      </c>
      <c r="AF1963" s="162">
        <f t="shared" si="1562"/>
        <v>0</v>
      </c>
      <c r="AG1963" s="162">
        <f t="shared" si="1563"/>
        <v>4.7909591243806089E-4</v>
      </c>
      <c r="AH1963" s="162" t="str">
        <f t="shared" si="1564"/>
        <v/>
      </c>
      <c r="AI1963" s="162" t="str">
        <f t="shared" si="1565"/>
        <v/>
      </c>
      <c r="AJ1963" s="162" t="str">
        <f t="shared" si="1566"/>
        <v/>
      </c>
      <c r="AK1963" s="162" t="str">
        <f t="shared" si="1567"/>
        <v/>
      </c>
      <c r="AM1963" s="199">
        <f t="shared" si="1570"/>
        <v>21.143657395955746</v>
      </c>
      <c r="AN1963" s="197">
        <f t="shared" si="1572"/>
        <v>0</v>
      </c>
      <c r="AO1963" s="197">
        <f t="shared" si="1573"/>
        <v>1.7507820188722472E-2</v>
      </c>
      <c r="AP1963" s="197">
        <f t="shared" si="1574"/>
        <v>0</v>
      </c>
      <c r="AQ1963" s="197">
        <f t="shared" si="1575"/>
        <v>0</v>
      </c>
      <c r="AR1963" s="197" t="str">
        <f t="shared" si="1576"/>
        <v/>
      </c>
      <c r="AS1963" s="197" t="str">
        <f t="shared" si="1577"/>
        <v/>
      </c>
      <c r="AT1963" s="197" t="str">
        <f t="shared" si="1578"/>
        <v/>
      </c>
      <c r="AU1963" s="197" t="str">
        <f t="shared" si="1579"/>
        <v/>
      </c>
      <c r="AV1963" s="199">
        <f t="shared" ca="1" si="1571"/>
        <v>2.0682075587703754</v>
      </c>
      <c r="AX1963" s="162">
        <f t="shared" si="1534"/>
        <v>0</v>
      </c>
      <c r="AY1963" s="162">
        <f t="shared" si="1535"/>
        <v>1.9638161900283093E-4</v>
      </c>
      <c r="AZ1963" s="162">
        <f t="shared" si="1536"/>
        <v>0</v>
      </c>
      <c r="BA1963" s="162">
        <f t="shared" si="1537"/>
        <v>0</v>
      </c>
      <c r="BB1963" s="162" t="str">
        <f t="shared" si="1538"/>
        <v/>
      </c>
      <c r="BC1963" s="162" t="str">
        <f t="shared" si="1539"/>
        <v/>
      </c>
      <c r="BD1963" s="162" t="str">
        <f t="shared" si="1540"/>
        <v/>
      </c>
      <c r="BE1963" s="162" t="str">
        <f t="shared" si="1541"/>
        <v/>
      </c>
      <c r="BG1963" s="169">
        <f t="shared" si="1568"/>
        <v>48.431487002711044</v>
      </c>
      <c r="BH1963" s="169">
        <f t="shared" ca="1" si="1569"/>
        <v>2.0442218357717472</v>
      </c>
    </row>
    <row r="1964" spans="11:60" x14ac:dyDescent="0.25">
      <c r="K1964" s="199">
        <f t="shared" si="1542"/>
        <v>48.482873195817369</v>
      </c>
      <c r="L1964" s="201">
        <f t="shared" si="1543"/>
        <v>0.40661821674445181</v>
      </c>
      <c r="M1964" s="201">
        <f t="shared" si="1544"/>
        <v>0.41003796430817235</v>
      </c>
      <c r="N1964" s="201">
        <f t="shared" si="1545"/>
        <v>0.43099434443347007</v>
      </c>
      <c r="O1964" s="201">
        <f t="shared" si="1546"/>
        <v>0.40699391426679421</v>
      </c>
      <c r="P1964" s="201" t="str">
        <f t="shared" si="1547"/>
        <v/>
      </c>
      <c r="Q1964" s="201" t="str">
        <f t="shared" si="1548"/>
        <v/>
      </c>
      <c r="R1964" s="201" t="str">
        <f t="shared" si="1549"/>
        <v/>
      </c>
      <c r="S1964" s="201" t="str">
        <f t="shared" si="1550"/>
        <v/>
      </c>
      <c r="T1964" s="199">
        <f t="shared" si="1551"/>
        <v>0</v>
      </c>
      <c r="U1964" s="199">
        <f t="shared" si="1552"/>
        <v>0</v>
      </c>
      <c r="V1964" s="199">
        <f t="shared" si="1553"/>
        <v>0</v>
      </c>
      <c r="W1964" s="199">
        <f t="shared" si="1554"/>
        <v>2.0130084474039502E-2</v>
      </c>
      <c r="X1964" s="199" t="str">
        <f t="shared" si="1555"/>
        <v/>
      </c>
      <c r="Y1964" s="199" t="str">
        <f t="shared" si="1556"/>
        <v/>
      </c>
      <c r="Z1964" s="199" t="str">
        <f t="shared" si="1557"/>
        <v/>
      </c>
      <c r="AA1964" s="199" t="str">
        <f t="shared" si="1558"/>
        <v/>
      </c>
      <c r="AB1964" s="201">
        <f t="shared" ca="1" si="1559"/>
        <v>2.0961496701216595</v>
      </c>
      <c r="AD1964" s="162">
        <f t="shared" si="1560"/>
        <v>0</v>
      </c>
      <c r="AE1964" s="162">
        <f t="shared" si="1561"/>
        <v>0</v>
      </c>
      <c r="AF1964" s="162">
        <f t="shared" si="1562"/>
        <v>0</v>
      </c>
      <c r="AG1964" s="162">
        <f t="shared" si="1563"/>
        <v>5.1720420401481064E-4</v>
      </c>
      <c r="AH1964" s="162" t="str">
        <f t="shared" si="1564"/>
        <v/>
      </c>
      <c r="AI1964" s="162" t="str">
        <f t="shared" si="1565"/>
        <v/>
      </c>
      <c r="AJ1964" s="162" t="str">
        <f t="shared" si="1566"/>
        <v/>
      </c>
      <c r="AK1964" s="162" t="str">
        <f t="shared" si="1567"/>
        <v/>
      </c>
      <c r="AM1964" s="199">
        <f t="shared" si="1570"/>
        <v>21.154874190330258</v>
      </c>
      <c r="AN1964" s="197">
        <f t="shared" si="1572"/>
        <v>0</v>
      </c>
      <c r="AO1964" s="197">
        <f t="shared" si="1573"/>
        <v>2.0878469729686371E-2</v>
      </c>
      <c r="AP1964" s="197">
        <f t="shared" si="1574"/>
        <v>0</v>
      </c>
      <c r="AQ1964" s="197">
        <f t="shared" si="1575"/>
        <v>0</v>
      </c>
      <c r="AR1964" s="197" t="str">
        <f t="shared" si="1576"/>
        <v/>
      </c>
      <c r="AS1964" s="197" t="str">
        <f t="shared" si="1577"/>
        <v/>
      </c>
      <c r="AT1964" s="197" t="str">
        <f t="shared" si="1578"/>
        <v/>
      </c>
      <c r="AU1964" s="197" t="str">
        <f t="shared" si="1579"/>
        <v/>
      </c>
      <c r="AV1964" s="199">
        <f t="shared" ca="1" si="1571"/>
        <v>2.1348693451882728</v>
      </c>
      <c r="AX1964" s="162">
        <f t="shared" si="1534"/>
        <v>0</v>
      </c>
      <c r="AY1964" s="162">
        <f t="shared" si="1535"/>
        <v>2.3418950181236647E-4</v>
      </c>
      <c r="AZ1964" s="162">
        <f t="shared" si="1536"/>
        <v>0</v>
      </c>
      <c r="BA1964" s="162">
        <f t="shared" si="1537"/>
        <v>0</v>
      </c>
      <c r="BB1964" s="162" t="str">
        <f t="shared" si="1538"/>
        <v/>
      </c>
      <c r="BC1964" s="162" t="str">
        <f t="shared" si="1539"/>
        <v/>
      </c>
      <c r="BD1964" s="162" t="str">
        <f t="shared" si="1540"/>
        <v/>
      </c>
      <c r="BE1964" s="162" t="str">
        <f t="shared" si="1541"/>
        <v/>
      </c>
      <c r="BG1964" s="169">
        <f t="shared" si="1568"/>
        <v>48.457180099264207</v>
      </c>
      <c r="BH1964" s="169">
        <f t="shared" ca="1" si="1569"/>
        <v>2.1223475472436748</v>
      </c>
    </row>
    <row r="1965" spans="11:60" x14ac:dyDescent="0.25">
      <c r="K1965" s="199">
        <f t="shared" si="1542"/>
        <v>48.508566292370531</v>
      </c>
      <c r="L1965" s="201">
        <f t="shared" si="1543"/>
        <v>0.40683370069609165</v>
      </c>
      <c r="M1965" s="201">
        <f t="shared" si="1544"/>
        <v>0.41025526052667166</v>
      </c>
      <c r="N1965" s="201">
        <f t="shared" si="1545"/>
        <v>0.43122274631181312</v>
      </c>
      <c r="O1965" s="201">
        <f t="shared" si="1546"/>
        <v>0.4072095973162202</v>
      </c>
      <c r="P1965" s="201" t="str">
        <f t="shared" si="1547"/>
        <v/>
      </c>
      <c r="Q1965" s="201" t="str">
        <f t="shared" si="1548"/>
        <v/>
      </c>
      <c r="R1965" s="201" t="str">
        <f t="shared" si="1549"/>
        <v/>
      </c>
      <c r="S1965" s="201" t="str">
        <f t="shared" si="1550"/>
        <v/>
      </c>
      <c r="T1965" s="199">
        <f t="shared" si="1551"/>
        <v>0</v>
      </c>
      <c r="U1965" s="199">
        <f t="shared" si="1552"/>
        <v>0</v>
      </c>
      <c r="V1965" s="199">
        <f t="shared" si="1553"/>
        <v>0</v>
      </c>
      <c r="W1965" s="199">
        <f t="shared" si="1554"/>
        <v>2.1729510741895799E-2</v>
      </c>
      <c r="X1965" s="199" t="str">
        <f t="shared" si="1555"/>
        <v/>
      </c>
      <c r="Y1965" s="199" t="str">
        <f t="shared" si="1556"/>
        <v/>
      </c>
      <c r="Z1965" s="199" t="str">
        <f t="shared" si="1557"/>
        <v/>
      </c>
      <c r="AA1965" s="199" t="str">
        <f t="shared" si="1558"/>
        <v/>
      </c>
      <c r="AB1965" s="201">
        <f t="shared" ca="1" si="1559"/>
        <v>2.1384998980527419</v>
      </c>
      <c r="AD1965" s="162">
        <f t="shared" si="1560"/>
        <v>0</v>
      </c>
      <c r="AE1965" s="162">
        <f t="shared" si="1561"/>
        <v>0</v>
      </c>
      <c r="AF1965" s="162">
        <f t="shared" si="1562"/>
        <v>0</v>
      </c>
      <c r="AG1965" s="162">
        <f t="shared" si="1563"/>
        <v>5.5829841754450661E-4</v>
      </c>
      <c r="AH1965" s="162" t="str">
        <f t="shared" si="1564"/>
        <v/>
      </c>
      <c r="AI1965" s="162" t="str">
        <f t="shared" si="1565"/>
        <v/>
      </c>
      <c r="AJ1965" s="162" t="str">
        <f t="shared" si="1566"/>
        <v/>
      </c>
      <c r="AK1965" s="162" t="str">
        <f t="shared" si="1567"/>
        <v/>
      </c>
      <c r="AM1965" s="199">
        <f t="shared" si="1570"/>
        <v>21.16609098470477</v>
      </c>
      <c r="AN1965" s="197">
        <f t="shared" si="1572"/>
        <v>0</v>
      </c>
      <c r="AO1965" s="197">
        <f t="shared" si="1573"/>
        <v>2.4898044917467679E-2</v>
      </c>
      <c r="AP1965" s="197">
        <f t="shared" si="1574"/>
        <v>0</v>
      </c>
      <c r="AQ1965" s="197">
        <f t="shared" si="1575"/>
        <v>0</v>
      </c>
      <c r="AR1965" s="197" t="str">
        <f t="shared" si="1576"/>
        <v/>
      </c>
      <c r="AS1965" s="197" t="str">
        <f t="shared" si="1577"/>
        <v/>
      </c>
      <c r="AT1965" s="197" t="str">
        <f t="shared" si="1578"/>
        <v/>
      </c>
      <c r="AU1965" s="197" t="str">
        <f t="shared" si="1579"/>
        <v/>
      </c>
      <c r="AV1965" s="199">
        <f t="shared" ca="1" si="1571"/>
        <v>2.107190204871082</v>
      </c>
      <c r="AX1965" s="162">
        <f t="shared" si="1534"/>
        <v>0</v>
      </c>
      <c r="AY1965" s="162">
        <f t="shared" si="1535"/>
        <v>2.7927625016660012E-4</v>
      </c>
      <c r="AZ1965" s="162">
        <f t="shared" si="1536"/>
        <v>0</v>
      </c>
      <c r="BA1965" s="162">
        <f t="shared" si="1537"/>
        <v>0</v>
      </c>
      <c r="BB1965" s="162" t="str">
        <f t="shared" si="1538"/>
        <v/>
      </c>
      <c r="BC1965" s="162" t="str">
        <f t="shared" si="1539"/>
        <v/>
      </c>
      <c r="BD1965" s="162" t="str">
        <f t="shared" si="1540"/>
        <v/>
      </c>
      <c r="BE1965" s="162" t="str">
        <f t="shared" si="1541"/>
        <v/>
      </c>
      <c r="BG1965" s="169">
        <f t="shared" si="1568"/>
        <v>48.482873195817369</v>
      </c>
      <c r="BH1965" s="169">
        <f t="shared" ca="1" si="1569"/>
        <v>2.0961496701216595</v>
      </c>
    </row>
    <row r="1966" spans="11:60" x14ac:dyDescent="0.25">
      <c r="K1966" s="199">
        <f t="shared" si="1542"/>
        <v>48.534259388923694</v>
      </c>
      <c r="L1966" s="201">
        <f t="shared" si="1543"/>
        <v>0.40704918464773154</v>
      </c>
      <c r="M1966" s="201">
        <f t="shared" si="1544"/>
        <v>0.41047255674517097</v>
      </c>
      <c r="N1966" s="201">
        <f t="shared" si="1545"/>
        <v>0.43145114819015629</v>
      </c>
      <c r="O1966" s="201">
        <f t="shared" si="1546"/>
        <v>0.40742528036564618</v>
      </c>
      <c r="P1966" s="201" t="str">
        <f t="shared" si="1547"/>
        <v/>
      </c>
      <c r="Q1966" s="201" t="str">
        <f t="shared" si="1548"/>
        <v/>
      </c>
      <c r="R1966" s="201" t="str">
        <f t="shared" si="1549"/>
        <v/>
      </c>
      <c r="S1966" s="201" t="str">
        <f t="shared" si="1550"/>
        <v/>
      </c>
      <c r="T1966" s="199">
        <f t="shared" si="1551"/>
        <v>0</v>
      </c>
      <c r="U1966" s="199">
        <f t="shared" si="1552"/>
        <v>0</v>
      </c>
      <c r="V1966" s="199">
        <f t="shared" si="1553"/>
        <v>0</v>
      </c>
      <c r="W1966" s="199">
        <f t="shared" si="1554"/>
        <v>2.34541188377142E-2</v>
      </c>
      <c r="X1966" s="199" t="str">
        <f t="shared" si="1555"/>
        <v/>
      </c>
      <c r="Y1966" s="199" t="str">
        <f t="shared" si="1556"/>
        <v/>
      </c>
      <c r="Z1966" s="199" t="str">
        <f t="shared" si="1557"/>
        <v/>
      </c>
      <c r="AA1966" s="199" t="str">
        <f t="shared" si="1558"/>
        <v/>
      </c>
      <c r="AB1966" s="201">
        <f t="shared" ca="1" si="1559"/>
        <v>2.0873747199112631</v>
      </c>
      <c r="AD1966" s="162">
        <f t="shared" si="1560"/>
        <v>0</v>
      </c>
      <c r="AE1966" s="162">
        <f t="shared" si="1561"/>
        <v>0</v>
      </c>
      <c r="AF1966" s="162">
        <f t="shared" si="1562"/>
        <v>0</v>
      </c>
      <c r="AG1966" s="162">
        <f t="shared" si="1563"/>
        <v>6.0260893986673416E-4</v>
      </c>
      <c r="AH1966" s="162" t="str">
        <f t="shared" si="1564"/>
        <v/>
      </c>
      <c r="AI1966" s="162" t="str">
        <f t="shared" si="1565"/>
        <v/>
      </c>
      <c r="AJ1966" s="162" t="str">
        <f t="shared" si="1566"/>
        <v/>
      </c>
      <c r="AK1966" s="162" t="str">
        <f t="shared" si="1567"/>
        <v/>
      </c>
      <c r="AM1966" s="199">
        <f t="shared" si="1570"/>
        <v>21.177307779079282</v>
      </c>
      <c r="AN1966" s="197">
        <f t="shared" si="1572"/>
        <v>0</v>
      </c>
      <c r="AO1966" s="197">
        <f t="shared" si="1573"/>
        <v>2.9691478305435271E-2</v>
      </c>
      <c r="AP1966" s="197">
        <f t="shared" si="1574"/>
        <v>0</v>
      </c>
      <c r="AQ1966" s="197">
        <f t="shared" si="1575"/>
        <v>0</v>
      </c>
      <c r="AR1966" s="197" t="str">
        <f t="shared" si="1576"/>
        <v/>
      </c>
      <c r="AS1966" s="197" t="str">
        <f t="shared" si="1577"/>
        <v/>
      </c>
      <c r="AT1966" s="197" t="str">
        <f t="shared" si="1578"/>
        <v/>
      </c>
      <c r="AU1966" s="197" t="str">
        <f t="shared" si="1579"/>
        <v/>
      </c>
      <c r="AV1966" s="199">
        <f t="shared" ca="1" si="1571"/>
        <v>2.1841220089946924</v>
      </c>
      <c r="AX1966" s="162">
        <f t="shared" si="1534"/>
        <v>0</v>
      </c>
      <c r="AY1966" s="162">
        <f t="shared" si="1535"/>
        <v>3.330432068273533E-4</v>
      </c>
      <c r="AZ1966" s="162">
        <f t="shared" si="1536"/>
        <v>0</v>
      </c>
      <c r="BA1966" s="162">
        <f t="shared" si="1537"/>
        <v>0</v>
      </c>
      <c r="BB1966" s="162" t="str">
        <f t="shared" si="1538"/>
        <v/>
      </c>
      <c r="BC1966" s="162" t="str">
        <f t="shared" si="1539"/>
        <v/>
      </c>
      <c r="BD1966" s="162" t="str">
        <f t="shared" si="1540"/>
        <v/>
      </c>
      <c r="BE1966" s="162" t="str">
        <f t="shared" si="1541"/>
        <v/>
      </c>
      <c r="BG1966" s="169">
        <f t="shared" si="1568"/>
        <v>48.508566292370531</v>
      </c>
      <c r="BH1966" s="169">
        <f t="shared" ca="1" si="1569"/>
        <v>2.1384998980527419</v>
      </c>
    </row>
    <row r="1967" spans="11:60" x14ac:dyDescent="0.25">
      <c r="K1967" s="199">
        <f t="shared" si="1542"/>
        <v>48.559952485476856</v>
      </c>
      <c r="L1967" s="201">
        <f t="shared" si="1543"/>
        <v>0.40726466859937138</v>
      </c>
      <c r="M1967" s="201">
        <f t="shared" si="1544"/>
        <v>0.41068985296367028</v>
      </c>
      <c r="N1967" s="201">
        <f t="shared" si="1545"/>
        <v>0.4316795500684994</v>
      </c>
      <c r="O1967" s="201">
        <f t="shared" si="1546"/>
        <v>0.40764096341507211</v>
      </c>
      <c r="P1967" s="201" t="str">
        <f t="shared" si="1547"/>
        <v/>
      </c>
      <c r="Q1967" s="201" t="str">
        <f t="shared" si="1548"/>
        <v/>
      </c>
      <c r="R1967" s="201" t="str">
        <f t="shared" si="1549"/>
        <v/>
      </c>
      <c r="S1967" s="201" t="str">
        <f t="shared" si="1550"/>
        <v/>
      </c>
      <c r="T1967" s="199">
        <f t="shared" si="1551"/>
        <v>0</v>
      </c>
      <c r="U1967" s="199">
        <f t="shared" si="1552"/>
        <v>0</v>
      </c>
      <c r="V1967" s="199">
        <f t="shared" si="1553"/>
        <v>0</v>
      </c>
      <c r="W1967" s="199">
        <f t="shared" si="1554"/>
        <v>2.531355668178345E-2</v>
      </c>
      <c r="X1967" s="199" t="str">
        <f t="shared" si="1555"/>
        <v/>
      </c>
      <c r="Y1967" s="199" t="str">
        <f t="shared" si="1556"/>
        <v/>
      </c>
      <c r="Z1967" s="199" t="str">
        <f t="shared" si="1557"/>
        <v/>
      </c>
      <c r="AA1967" s="199" t="str">
        <f t="shared" si="1558"/>
        <v/>
      </c>
      <c r="AB1967" s="201">
        <f t="shared" ca="1" si="1559"/>
        <v>2.1584948915057134</v>
      </c>
      <c r="AD1967" s="162">
        <f t="shared" si="1560"/>
        <v>0</v>
      </c>
      <c r="AE1967" s="162">
        <f t="shared" si="1561"/>
        <v>0</v>
      </c>
      <c r="AF1967" s="162">
        <f t="shared" si="1562"/>
        <v>0</v>
      </c>
      <c r="AG1967" s="162">
        <f t="shared" si="1563"/>
        <v>6.5038365592900939E-4</v>
      </c>
      <c r="AH1967" s="162" t="str">
        <f t="shared" si="1564"/>
        <v/>
      </c>
      <c r="AI1967" s="162" t="str">
        <f t="shared" si="1565"/>
        <v/>
      </c>
      <c r="AJ1967" s="162" t="str">
        <f t="shared" si="1566"/>
        <v/>
      </c>
      <c r="AK1967" s="162" t="str">
        <f t="shared" si="1567"/>
        <v/>
      </c>
      <c r="AM1967" s="199">
        <f t="shared" si="1570"/>
        <v>21.188524573453794</v>
      </c>
      <c r="AN1967" s="197">
        <f t="shared" si="1572"/>
        <v>0</v>
      </c>
      <c r="AO1967" s="197">
        <f t="shared" si="1573"/>
        <v>3.5407754596894089E-2</v>
      </c>
      <c r="AP1967" s="197">
        <f t="shared" si="1574"/>
        <v>0</v>
      </c>
      <c r="AQ1967" s="197">
        <f t="shared" si="1575"/>
        <v>0</v>
      </c>
      <c r="AR1967" s="197" t="str">
        <f t="shared" si="1576"/>
        <v/>
      </c>
      <c r="AS1967" s="197" t="str">
        <f t="shared" si="1577"/>
        <v/>
      </c>
      <c r="AT1967" s="197" t="str">
        <f t="shared" si="1578"/>
        <v/>
      </c>
      <c r="AU1967" s="197" t="str">
        <f t="shared" si="1579"/>
        <v/>
      </c>
      <c r="AV1967" s="199">
        <f t="shared" ca="1" si="1571"/>
        <v>2.1290000949713552</v>
      </c>
      <c r="AX1967" s="162">
        <f t="shared" si="1534"/>
        <v>0</v>
      </c>
      <c r="AY1967" s="162">
        <f t="shared" si="1535"/>
        <v>3.9716150257654526E-4</v>
      </c>
      <c r="AZ1967" s="162">
        <f t="shared" si="1536"/>
        <v>0</v>
      </c>
      <c r="BA1967" s="162">
        <f t="shared" si="1537"/>
        <v>0</v>
      </c>
      <c r="BB1967" s="162" t="str">
        <f t="shared" si="1538"/>
        <v/>
      </c>
      <c r="BC1967" s="162" t="str">
        <f t="shared" si="1539"/>
        <v/>
      </c>
      <c r="BD1967" s="162" t="str">
        <f t="shared" si="1540"/>
        <v/>
      </c>
      <c r="BE1967" s="162" t="str">
        <f t="shared" si="1541"/>
        <v/>
      </c>
      <c r="BG1967" s="169">
        <f t="shared" si="1568"/>
        <v>48.534259388923694</v>
      </c>
      <c r="BH1967" s="169">
        <f t="shared" ca="1" si="1569"/>
        <v>2.0873747199112631</v>
      </c>
    </row>
    <row r="1968" spans="11:60" x14ac:dyDescent="0.25">
      <c r="K1968" s="199">
        <f t="shared" si="1542"/>
        <v>48.585645582030018</v>
      </c>
      <c r="L1968" s="201">
        <f t="shared" si="1543"/>
        <v>0.40748015255101128</v>
      </c>
      <c r="M1968" s="201">
        <f t="shared" si="1544"/>
        <v>0.41090714918216953</v>
      </c>
      <c r="N1968" s="201">
        <f t="shared" si="1545"/>
        <v>0.43190795194684251</v>
      </c>
      <c r="O1968" s="201">
        <f t="shared" si="1546"/>
        <v>0.4078566464644981</v>
      </c>
      <c r="P1968" s="201" t="str">
        <f t="shared" si="1547"/>
        <v/>
      </c>
      <c r="Q1968" s="201" t="str">
        <f t="shared" si="1548"/>
        <v/>
      </c>
      <c r="R1968" s="201" t="str">
        <f t="shared" si="1549"/>
        <v/>
      </c>
      <c r="S1968" s="201" t="str">
        <f t="shared" si="1550"/>
        <v/>
      </c>
      <c r="T1968" s="199">
        <f t="shared" si="1551"/>
        <v>0</v>
      </c>
      <c r="U1968" s="199">
        <f t="shared" si="1552"/>
        <v>0</v>
      </c>
      <c r="V1968" s="199">
        <f t="shared" si="1553"/>
        <v>0</v>
      </c>
      <c r="W1968" s="199">
        <f t="shared" si="1554"/>
        <v>2.7318204127307122E-2</v>
      </c>
      <c r="X1968" s="199" t="str">
        <f t="shared" si="1555"/>
        <v/>
      </c>
      <c r="Y1968" s="199" t="str">
        <f t="shared" si="1556"/>
        <v/>
      </c>
      <c r="Z1968" s="199" t="str">
        <f t="shared" si="1557"/>
        <v/>
      </c>
      <c r="AA1968" s="199" t="str">
        <f t="shared" si="1558"/>
        <v/>
      </c>
      <c r="AB1968" s="201">
        <f t="shared" ca="1" si="1559"/>
        <v>2.161108913355088</v>
      </c>
      <c r="AD1968" s="162">
        <f t="shared" si="1560"/>
        <v>0</v>
      </c>
      <c r="AE1968" s="162">
        <f t="shared" si="1561"/>
        <v>0</v>
      </c>
      <c r="AF1968" s="162">
        <f t="shared" si="1562"/>
        <v>0</v>
      </c>
      <c r="AG1968" s="162">
        <f t="shared" si="1563"/>
        <v>7.0188925630189933E-4</v>
      </c>
      <c r="AH1968" s="162" t="str">
        <f t="shared" si="1564"/>
        <v/>
      </c>
      <c r="AI1968" s="162" t="str">
        <f t="shared" si="1565"/>
        <v/>
      </c>
      <c r="AJ1968" s="162" t="str">
        <f t="shared" si="1566"/>
        <v/>
      </c>
      <c r="AK1968" s="162" t="str">
        <f t="shared" si="1567"/>
        <v/>
      </c>
      <c r="AM1968" s="199">
        <f t="shared" si="1570"/>
        <v>21.199741367828306</v>
      </c>
      <c r="AN1968" s="197">
        <f t="shared" si="1572"/>
        <v>0</v>
      </c>
      <c r="AO1968" s="197">
        <f t="shared" si="1573"/>
        <v>4.2224541098777997E-2</v>
      </c>
      <c r="AP1968" s="197">
        <f t="shared" si="1574"/>
        <v>0</v>
      </c>
      <c r="AQ1968" s="197">
        <f t="shared" si="1575"/>
        <v>0</v>
      </c>
      <c r="AR1968" s="197" t="str">
        <f t="shared" si="1576"/>
        <v/>
      </c>
      <c r="AS1968" s="197" t="str">
        <f t="shared" si="1577"/>
        <v/>
      </c>
      <c r="AT1968" s="197" t="str">
        <f t="shared" si="1578"/>
        <v/>
      </c>
      <c r="AU1968" s="197" t="str">
        <f t="shared" si="1579"/>
        <v/>
      </c>
      <c r="AV1968" s="199">
        <f t="shared" ca="1" si="1571"/>
        <v>2.1021028574180458</v>
      </c>
      <c r="AX1968" s="162">
        <f t="shared" si="1534"/>
        <v>0</v>
      </c>
      <c r="AY1968" s="162">
        <f t="shared" si="1535"/>
        <v>4.7362399506312641E-4</v>
      </c>
      <c r="AZ1968" s="162">
        <f t="shared" si="1536"/>
        <v>0</v>
      </c>
      <c r="BA1968" s="162">
        <f t="shared" si="1537"/>
        <v>0</v>
      </c>
      <c r="BB1968" s="162" t="str">
        <f t="shared" si="1538"/>
        <v/>
      </c>
      <c r="BC1968" s="162" t="str">
        <f t="shared" si="1539"/>
        <v/>
      </c>
      <c r="BD1968" s="162" t="str">
        <f t="shared" si="1540"/>
        <v/>
      </c>
      <c r="BE1968" s="162" t="str">
        <f t="shared" si="1541"/>
        <v/>
      </c>
      <c r="BG1968" s="169">
        <f t="shared" si="1568"/>
        <v>48.559952485476856</v>
      </c>
      <c r="BH1968" s="169">
        <f t="shared" ca="1" si="1569"/>
        <v>2.1584948915057134</v>
      </c>
    </row>
    <row r="1969" spans="11:60" x14ac:dyDescent="0.25">
      <c r="K1969" s="199">
        <f t="shared" si="1542"/>
        <v>48.611338678583181</v>
      </c>
      <c r="L1969" s="201">
        <f t="shared" si="1543"/>
        <v>0.40769563650265117</v>
      </c>
      <c r="M1969" s="201">
        <f t="shared" si="1544"/>
        <v>0.41112444540066884</v>
      </c>
      <c r="N1969" s="201">
        <f t="shared" si="1545"/>
        <v>0.43213635382518562</v>
      </c>
      <c r="O1969" s="201">
        <f t="shared" si="1546"/>
        <v>0.40807232951392403</v>
      </c>
      <c r="P1969" s="201" t="str">
        <f t="shared" si="1547"/>
        <v/>
      </c>
      <c r="Q1969" s="201" t="str">
        <f t="shared" si="1548"/>
        <v/>
      </c>
      <c r="R1969" s="201" t="str">
        <f t="shared" si="1549"/>
        <v/>
      </c>
      <c r="S1969" s="201" t="str">
        <f t="shared" si="1550"/>
        <v/>
      </c>
      <c r="T1969" s="199">
        <f t="shared" si="1551"/>
        <v>0</v>
      </c>
      <c r="U1969" s="199">
        <f t="shared" si="1552"/>
        <v>0</v>
      </c>
      <c r="V1969" s="199">
        <f t="shared" si="1553"/>
        <v>0</v>
      </c>
      <c r="W1969" s="199">
        <f t="shared" si="1554"/>
        <v>2.9479227587558235E-2</v>
      </c>
      <c r="X1969" s="199" t="str">
        <f t="shared" si="1555"/>
        <v/>
      </c>
      <c r="Y1969" s="199" t="str">
        <f t="shared" si="1556"/>
        <v/>
      </c>
      <c r="Z1969" s="199" t="str">
        <f t="shared" si="1557"/>
        <v/>
      </c>
      <c r="AA1969" s="199" t="str">
        <f t="shared" si="1558"/>
        <v/>
      </c>
      <c r="AB1969" s="201">
        <f t="shared" ca="1" si="1559"/>
        <v>2.1553631110112228</v>
      </c>
      <c r="AD1969" s="162">
        <f t="shared" si="1560"/>
        <v>0</v>
      </c>
      <c r="AE1969" s="162">
        <f t="shared" si="1561"/>
        <v>0</v>
      </c>
      <c r="AF1969" s="162">
        <f t="shared" si="1562"/>
        <v>0</v>
      </c>
      <c r="AG1969" s="162">
        <f t="shared" si="1563"/>
        <v>7.5741264071978003E-4</v>
      </c>
      <c r="AH1969" s="162" t="str">
        <f t="shared" si="1564"/>
        <v/>
      </c>
      <c r="AI1969" s="162" t="str">
        <f t="shared" si="1565"/>
        <v/>
      </c>
      <c r="AJ1969" s="162" t="str">
        <f t="shared" si="1566"/>
        <v/>
      </c>
      <c r="AK1969" s="162" t="str">
        <f t="shared" si="1567"/>
        <v/>
      </c>
      <c r="AM1969" s="199">
        <f t="shared" si="1570"/>
        <v>21.210958162202818</v>
      </c>
      <c r="AN1969" s="197">
        <f t="shared" si="1572"/>
        <v>0</v>
      </c>
      <c r="AO1969" s="197">
        <f t="shared" si="1573"/>
        <v>5.035370955340817E-2</v>
      </c>
      <c r="AP1969" s="197">
        <f t="shared" si="1574"/>
        <v>0</v>
      </c>
      <c r="AQ1969" s="197">
        <f t="shared" si="1575"/>
        <v>0</v>
      </c>
      <c r="AR1969" s="197" t="str">
        <f t="shared" si="1576"/>
        <v/>
      </c>
      <c r="AS1969" s="197" t="str">
        <f t="shared" si="1577"/>
        <v/>
      </c>
      <c r="AT1969" s="197" t="str">
        <f t="shared" si="1578"/>
        <v/>
      </c>
      <c r="AU1969" s="197" t="str">
        <f t="shared" si="1579"/>
        <v/>
      </c>
      <c r="AV1969" s="199">
        <f t="shared" ca="1" si="1571"/>
        <v>2.2310224615973322</v>
      </c>
      <c r="AX1969" s="162">
        <f t="shared" si="1534"/>
        <v>0</v>
      </c>
      <c r="AY1969" s="162">
        <f t="shared" si="1535"/>
        <v>5.6480720605448301E-4</v>
      </c>
      <c r="AZ1969" s="162">
        <f t="shared" si="1536"/>
        <v>0</v>
      </c>
      <c r="BA1969" s="162">
        <f t="shared" si="1537"/>
        <v>0</v>
      </c>
      <c r="BB1969" s="162" t="str">
        <f t="shared" si="1538"/>
        <v/>
      </c>
      <c r="BC1969" s="162" t="str">
        <f t="shared" si="1539"/>
        <v/>
      </c>
      <c r="BD1969" s="162" t="str">
        <f t="shared" si="1540"/>
        <v/>
      </c>
      <c r="BE1969" s="162" t="str">
        <f t="shared" si="1541"/>
        <v/>
      </c>
      <c r="BG1969" s="169">
        <f t="shared" si="1568"/>
        <v>48.585645582030018</v>
      </c>
      <c r="BH1969" s="169">
        <f t="shared" ca="1" si="1569"/>
        <v>2.161108913355088</v>
      </c>
    </row>
    <row r="1970" spans="11:60" x14ac:dyDescent="0.25">
      <c r="K1970" s="199">
        <f t="shared" si="1542"/>
        <v>48.637031775136343</v>
      </c>
      <c r="L1970" s="201">
        <f t="shared" si="1543"/>
        <v>0.40791112045429107</v>
      </c>
      <c r="M1970" s="201">
        <f t="shared" si="1544"/>
        <v>0.41134174161916814</v>
      </c>
      <c r="N1970" s="201">
        <f t="shared" si="1545"/>
        <v>0.43236475570352878</v>
      </c>
      <c r="O1970" s="201">
        <f t="shared" si="1546"/>
        <v>0.40828801256335001</v>
      </c>
      <c r="P1970" s="201" t="str">
        <f t="shared" si="1547"/>
        <v/>
      </c>
      <c r="Q1970" s="201" t="str">
        <f t="shared" si="1548"/>
        <v/>
      </c>
      <c r="R1970" s="201" t="str">
        <f t="shared" si="1549"/>
        <v/>
      </c>
      <c r="S1970" s="201" t="str">
        <f t="shared" si="1550"/>
        <v/>
      </c>
      <c r="T1970" s="199">
        <f t="shared" si="1551"/>
        <v>0</v>
      </c>
      <c r="U1970" s="199">
        <f t="shared" si="1552"/>
        <v>0</v>
      </c>
      <c r="V1970" s="199">
        <f t="shared" si="1553"/>
        <v>0</v>
      </c>
      <c r="W1970" s="199">
        <f t="shared" si="1554"/>
        <v>3.1808638669523652E-2</v>
      </c>
      <c r="X1970" s="199" t="str">
        <f t="shared" si="1555"/>
        <v/>
      </c>
      <c r="Y1970" s="199" t="str">
        <f t="shared" si="1556"/>
        <v/>
      </c>
      <c r="Z1970" s="199" t="str">
        <f t="shared" si="1557"/>
        <v/>
      </c>
      <c r="AA1970" s="199" t="str">
        <f t="shared" si="1558"/>
        <v/>
      </c>
      <c r="AB1970" s="201">
        <f t="shared" ca="1" si="1559"/>
        <v>2.1811561415624161</v>
      </c>
      <c r="AD1970" s="162">
        <f t="shared" si="1560"/>
        <v>0</v>
      </c>
      <c r="AE1970" s="162">
        <f t="shared" si="1561"/>
        <v>0</v>
      </c>
      <c r="AF1970" s="162">
        <f t="shared" si="1562"/>
        <v>0</v>
      </c>
      <c r="AG1970" s="162">
        <f t="shared" si="1563"/>
        <v>8.1726242456072384E-4</v>
      </c>
      <c r="AH1970" s="162" t="str">
        <f t="shared" si="1564"/>
        <v/>
      </c>
      <c r="AI1970" s="162" t="str">
        <f t="shared" si="1565"/>
        <v/>
      </c>
      <c r="AJ1970" s="162" t="str">
        <f t="shared" si="1566"/>
        <v/>
      </c>
      <c r="AK1970" s="162" t="str">
        <f t="shared" si="1567"/>
        <v/>
      </c>
      <c r="AM1970" s="199">
        <f t="shared" si="1570"/>
        <v>21.22217495657733</v>
      </c>
      <c r="AN1970" s="197">
        <f t="shared" si="1572"/>
        <v>0</v>
      </c>
      <c r="AO1970" s="197">
        <f t="shared" si="1573"/>
        <v>6.0047920896991958E-2</v>
      </c>
      <c r="AP1970" s="197">
        <f t="shared" si="1574"/>
        <v>0</v>
      </c>
      <c r="AQ1970" s="197">
        <f t="shared" si="1575"/>
        <v>0</v>
      </c>
      <c r="AR1970" s="197" t="str">
        <f t="shared" si="1576"/>
        <v/>
      </c>
      <c r="AS1970" s="197" t="str">
        <f t="shared" si="1577"/>
        <v/>
      </c>
      <c r="AT1970" s="197" t="str">
        <f t="shared" si="1578"/>
        <v/>
      </c>
      <c r="AU1970" s="197" t="str">
        <f t="shared" si="1579"/>
        <v/>
      </c>
      <c r="AV1970" s="199">
        <f t="shared" ca="1" si="1571"/>
        <v>2.2297612283248429</v>
      </c>
      <c r="AX1970" s="162">
        <f t="shared" si="1534"/>
        <v>0</v>
      </c>
      <c r="AY1970" s="162">
        <f t="shared" si="1535"/>
        <v>6.7354518131852476E-4</v>
      </c>
      <c r="AZ1970" s="162">
        <f t="shared" si="1536"/>
        <v>0</v>
      </c>
      <c r="BA1970" s="162">
        <f t="shared" si="1537"/>
        <v>0</v>
      </c>
      <c r="BB1970" s="162" t="str">
        <f t="shared" si="1538"/>
        <v/>
      </c>
      <c r="BC1970" s="162" t="str">
        <f t="shared" si="1539"/>
        <v/>
      </c>
      <c r="BD1970" s="162" t="str">
        <f t="shared" si="1540"/>
        <v/>
      </c>
      <c r="BE1970" s="162" t="str">
        <f t="shared" si="1541"/>
        <v/>
      </c>
      <c r="BG1970" s="169">
        <f t="shared" si="1568"/>
        <v>48.611338678583181</v>
      </c>
      <c r="BH1970" s="169">
        <f t="shared" ca="1" si="1569"/>
        <v>2.1553631110112228</v>
      </c>
    </row>
    <row r="1971" spans="11:60" x14ac:dyDescent="0.25">
      <c r="K1971" s="199">
        <f t="shared" si="1542"/>
        <v>48.662724871689505</v>
      </c>
      <c r="L1971" s="201">
        <f t="shared" si="1543"/>
        <v>0.40812660440593096</v>
      </c>
      <c r="M1971" s="201">
        <f t="shared" si="1544"/>
        <v>0.41155903783766745</v>
      </c>
      <c r="N1971" s="201">
        <f t="shared" si="1545"/>
        <v>0.43259315758187189</v>
      </c>
      <c r="O1971" s="201">
        <f t="shared" si="1546"/>
        <v>0.408503695612776</v>
      </c>
      <c r="P1971" s="201" t="str">
        <f t="shared" si="1547"/>
        <v/>
      </c>
      <c r="Q1971" s="201" t="str">
        <f t="shared" si="1548"/>
        <v/>
      </c>
      <c r="R1971" s="201" t="str">
        <f t="shared" si="1549"/>
        <v/>
      </c>
      <c r="S1971" s="201" t="str">
        <f t="shared" si="1550"/>
        <v/>
      </c>
      <c r="T1971" s="199">
        <f t="shared" si="1551"/>
        <v>0</v>
      </c>
      <c r="U1971" s="199">
        <f t="shared" si="1552"/>
        <v>0</v>
      </c>
      <c r="V1971" s="199">
        <f t="shared" si="1553"/>
        <v>0</v>
      </c>
      <c r="W1971" s="199">
        <f t="shared" si="1554"/>
        <v>3.4319357101953732E-2</v>
      </c>
      <c r="X1971" s="199" t="str">
        <f t="shared" si="1555"/>
        <v/>
      </c>
      <c r="Y1971" s="199" t="str">
        <f t="shared" si="1556"/>
        <v/>
      </c>
      <c r="Z1971" s="199" t="str">
        <f t="shared" si="1557"/>
        <v/>
      </c>
      <c r="AA1971" s="199" t="str">
        <f t="shared" si="1558"/>
        <v/>
      </c>
      <c r="AB1971" s="201">
        <f t="shared" ca="1" si="1559"/>
        <v>2.1826599439646808</v>
      </c>
      <c r="AD1971" s="162">
        <f t="shared" si="1560"/>
        <v>0</v>
      </c>
      <c r="AE1971" s="162">
        <f t="shared" si="1561"/>
        <v>0</v>
      </c>
      <c r="AF1971" s="162">
        <f t="shared" si="1562"/>
        <v>0</v>
      </c>
      <c r="AG1971" s="162">
        <f t="shared" si="1563"/>
        <v>8.8177055566295427E-4</v>
      </c>
      <c r="AH1971" s="162" t="str">
        <f t="shared" si="1564"/>
        <v/>
      </c>
      <c r="AI1971" s="162" t="str">
        <f t="shared" si="1565"/>
        <v/>
      </c>
      <c r="AJ1971" s="162" t="str">
        <f t="shared" si="1566"/>
        <v/>
      </c>
      <c r="AK1971" s="162" t="str">
        <f t="shared" si="1567"/>
        <v/>
      </c>
      <c r="AM1971" s="199">
        <f t="shared" si="1570"/>
        <v>21.233391750951842</v>
      </c>
      <c r="AN1971" s="197">
        <f t="shared" si="1572"/>
        <v>0</v>
      </c>
      <c r="AO1971" s="197">
        <f t="shared" si="1573"/>
        <v>7.1608477477589944E-2</v>
      </c>
      <c r="AP1971" s="197">
        <f t="shared" si="1574"/>
        <v>0</v>
      </c>
      <c r="AQ1971" s="197">
        <f t="shared" si="1575"/>
        <v>0</v>
      </c>
      <c r="AR1971" s="197" t="str">
        <f t="shared" si="1576"/>
        <v/>
      </c>
      <c r="AS1971" s="197" t="str">
        <f t="shared" si="1577"/>
        <v/>
      </c>
      <c r="AT1971" s="197" t="str">
        <f t="shared" si="1578"/>
        <v/>
      </c>
      <c r="AU1971" s="197" t="str">
        <f t="shared" si="1579"/>
        <v/>
      </c>
      <c r="AV1971" s="199">
        <f t="shared" ca="1" si="1571"/>
        <v>2.2641237007578181</v>
      </c>
      <c r="AX1971" s="162">
        <f t="shared" si="1534"/>
        <v>0</v>
      </c>
      <c r="AY1971" s="162">
        <f t="shared" si="1535"/>
        <v>8.0321756733800465E-4</v>
      </c>
      <c r="AZ1971" s="162">
        <f t="shared" si="1536"/>
        <v>0</v>
      </c>
      <c r="BA1971" s="162">
        <f t="shared" si="1537"/>
        <v>0</v>
      </c>
      <c r="BB1971" s="162" t="str">
        <f t="shared" si="1538"/>
        <v/>
      </c>
      <c r="BC1971" s="162" t="str">
        <f t="shared" si="1539"/>
        <v/>
      </c>
      <c r="BD1971" s="162" t="str">
        <f t="shared" si="1540"/>
        <v/>
      </c>
      <c r="BE1971" s="162" t="str">
        <f t="shared" si="1541"/>
        <v/>
      </c>
      <c r="BG1971" s="169">
        <f t="shared" si="1568"/>
        <v>48.637031775136343</v>
      </c>
      <c r="BH1971" s="169">
        <f t="shared" ca="1" si="1569"/>
        <v>2.1811561415624161</v>
      </c>
    </row>
    <row r="1972" spans="11:60" x14ac:dyDescent="0.25">
      <c r="K1972" s="199">
        <f t="shared" si="1542"/>
        <v>48.688417968242668</v>
      </c>
      <c r="L1972" s="201">
        <f t="shared" si="1543"/>
        <v>0.4083420883575708</v>
      </c>
      <c r="M1972" s="201">
        <f t="shared" si="1544"/>
        <v>0.41177633405616676</v>
      </c>
      <c r="N1972" s="201">
        <f t="shared" si="1545"/>
        <v>0.432821559460215</v>
      </c>
      <c r="O1972" s="201">
        <f t="shared" si="1546"/>
        <v>0.40871937866220193</v>
      </c>
      <c r="P1972" s="201" t="str">
        <f t="shared" si="1547"/>
        <v/>
      </c>
      <c r="Q1972" s="201" t="str">
        <f t="shared" si="1548"/>
        <v/>
      </c>
      <c r="R1972" s="201" t="str">
        <f t="shared" si="1549"/>
        <v/>
      </c>
      <c r="S1972" s="201" t="str">
        <f t="shared" si="1550"/>
        <v/>
      </c>
      <c r="T1972" s="199">
        <f t="shared" si="1551"/>
        <v>0</v>
      </c>
      <c r="U1972" s="199">
        <f t="shared" si="1552"/>
        <v>0</v>
      </c>
      <c r="V1972" s="199">
        <f t="shared" si="1553"/>
        <v>0</v>
      </c>
      <c r="W1972" s="199">
        <f t="shared" si="1554"/>
        <v>3.7025278265822532E-2</v>
      </c>
      <c r="X1972" s="199" t="str">
        <f t="shared" si="1555"/>
        <v/>
      </c>
      <c r="Y1972" s="199" t="str">
        <f t="shared" si="1556"/>
        <v/>
      </c>
      <c r="Z1972" s="199" t="str">
        <f t="shared" si="1557"/>
        <v/>
      </c>
      <c r="AA1972" s="199" t="str">
        <f t="shared" si="1558"/>
        <v/>
      </c>
      <c r="AB1972" s="201">
        <f t="shared" ca="1" si="1559"/>
        <v>2.1110485561358114</v>
      </c>
      <c r="AD1972" s="162">
        <f t="shared" si="1560"/>
        <v>0</v>
      </c>
      <c r="AE1972" s="162">
        <f t="shared" si="1561"/>
        <v>0</v>
      </c>
      <c r="AF1972" s="162">
        <f t="shared" si="1562"/>
        <v>0</v>
      </c>
      <c r="AG1972" s="162">
        <f t="shared" si="1563"/>
        <v>9.512940493914807E-4</v>
      </c>
      <c r="AH1972" s="162" t="str">
        <f t="shared" si="1564"/>
        <v/>
      </c>
      <c r="AI1972" s="162" t="str">
        <f t="shared" si="1565"/>
        <v/>
      </c>
      <c r="AJ1972" s="162" t="str">
        <f t="shared" si="1566"/>
        <v/>
      </c>
      <c r="AK1972" s="162" t="str">
        <f t="shared" si="1567"/>
        <v/>
      </c>
      <c r="AM1972" s="199">
        <f t="shared" si="1570"/>
        <v>21.244608545326354</v>
      </c>
      <c r="AN1972" s="197">
        <f t="shared" si="1572"/>
        <v>0</v>
      </c>
      <c r="AO1972" s="197">
        <f t="shared" si="1573"/>
        <v>8.5394686569626524E-2</v>
      </c>
      <c r="AP1972" s="197">
        <f t="shared" si="1574"/>
        <v>0</v>
      </c>
      <c r="AQ1972" s="197">
        <f t="shared" si="1575"/>
        <v>0</v>
      </c>
      <c r="AR1972" s="197" t="str">
        <f t="shared" si="1576"/>
        <v/>
      </c>
      <c r="AS1972" s="197" t="str">
        <f t="shared" si="1577"/>
        <v/>
      </c>
      <c r="AT1972" s="197" t="str">
        <f t="shared" si="1578"/>
        <v/>
      </c>
      <c r="AU1972" s="197" t="str">
        <f t="shared" si="1579"/>
        <v/>
      </c>
      <c r="AV1972" s="199">
        <f t="shared" ca="1" si="1571"/>
        <v>2.187710352312525</v>
      </c>
      <c r="AX1972" s="162">
        <f t="shared" si="1534"/>
        <v>0</v>
      </c>
      <c r="AY1972" s="162">
        <f t="shared" si="1535"/>
        <v>9.5785463992740757E-4</v>
      </c>
      <c r="AZ1972" s="162">
        <f t="shared" si="1536"/>
        <v>0</v>
      </c>
      <c r="BA1972" s="162">
        <f t="shared" si="1537"/>
        <v>0</v>
      </c>
      <c r="BB1972" s="162" t="str">
        <f t="shared" si="1538"/>
        <v/>
      </c>
      <c r="BC1972" s="162" t="str">
        <f t="shared" si="1539"/>
        <v/>
      </c>
      <c r="BD1972" s="162" t="str">
        <f t="shared" si="1540"/>
        <v/>
      </c>
      <c r="BE1972" s="162" t="str">
        <f t="shared" si="1541"/>
        <v/>
      </c>
      <c r="BG1972" s="169">
        <f t="shared" si="1568"/>
        <v>48.662724871689505</v>
      </c>
      <c r="BH1972" s="169">
        <f t="shared" ca="1" si="1569"/>
        <v>2.1826599439646808</v>
      </c>
    </row>
    <row r="1973" spans="11:60" x14ac:dyDescent="0.25">
      <c r="K1973" s="199">
        <f t="shared" si="1542"/>
        <v>48.71411106479583</v>
      </c>
      <c r="L1973" s="201">
        <f t="shared" si="1543"/>
        <v>0.40855757230921075</v>
      </c>
      <c r="M1973" s="201">
        <f t="shared" si="1544"/>
        <v>0.41199363027466607</v>
      </c>
      <c r="N1973" s="201">
        <f t="shared" si="1545"/>
        <v>0.43304996133855811</v>
      </c>
      <c r="O1973" s="201">
        <f t="shared" si="1546"/>
        <v>0.40893506171162791</v>
      </c>
      <c r="P1973" s="201" t="str">
        <f t="shared" si="1547"/>
        <v/>
      </c>
      <c r="Q1973" s="201" t="str">
        <f t="shared" si="1548"/>
        <v/>
      </c>
      <c r="R1973" s="201" t="str">
        <f t="shared" si="1549"/>
        <v/>
      </c>
      <c r="S1973" s="201" t="str">
        <f t="shared" si="1550"/>
        <v/>
      </c>
      <c r="T1973" s="199">
        <f t="shared" si="1551"/>
        <v>0</v>
      </c>
      <c r="U1973" s="199">
        <f t="shared" si="1552"/>
        <v>0</v>
      </c>
      <c r="V1973" s="199">
        <f t="shared" si="1553"/>
        <v>0</v>
      </c>
      <c r="W1973" s="199">
        <f t="shared" si="1554"/>
        <v>3.9941345656605128E-2</v>
      </c>
      <c r="X1973" s="199" t="str">
        <f t="shared" si="1555"/>
        <v/>
      </c>
      <c r="Y1973" s="199" t="str">
        <f t="shared" si="1556"/>
        <v/>
      </c>
      <c r="Z1973" s="199" t="str">
        <f t="shared" si="1557"/>
        <v/>
      </c>
      <c r="AA1973" s="199" t="str">
        <f t="shared" si="1558"/>
        <v/>
      </c>
      <c r="AB1973" s="201">
        <f t="shared" ca="1" si="1559"/>
        <v>2.1361935480479777</v>
      </c>
      <c r="AD1973" s="162">
        <f t="shared" si="1560"/>
        <v>0</v>
      </c>
      <c r="AE1973" s="162">
        <f t="shared" si="1561"/>
        <v>0</v>
      </c>
      <c r="AF1973" s="162">
        <f t="shared" si="1562"/>
        <v>0</v>
      </c>
      <c r="AG1973" s="162">
        <f t="shared" si="1563"/>
        <v>1.026216850418386E-3</v>
      </c>
      <c r="AH1973" s="162" t="str">
        <f t="shared" si="1564"/>
        <v/>
      </c>
      <c r="AI1973" s="162" t="str">
        <f t="shared" si="1565"/>
        <v/>
      </c>
      <c r="AJ1973" s="162" t="str">
        <f t="shared" si="1566"/>
        <v/>
      </c>
      <c r="AK1973" s="162" t="str">
        <f t="shared" si="1567"/>
        <v/>
      </c>
      <c r="AM1973" s="199">
        <f t="shared" si="1570"/>
        <v>21.255825339700866</v>
      </c>
      <c r="AN1973" s="197">
        <f t="shared" si="1572"/>
        <v>0</v>
      </c>
      <c r="AO1973" s="197">
        <f t="shared" si="1573"/>
        <v>0.10183502584267325</v>
      </c>
      <c r="AP1973" s="197">
        <f t="shared" si="1574"/>
        <v>0</v>
      </c>
      <c r="AQ1973" s="197">
        <f t="shared" si="1575"/>
        <v>0</v>
      </c>
      <c r="AR1973" s="197" t="str">
        <f t="shared" si="1576"/>
        <v/>
      </c>
      <c r="AS1973" s="197" t="str">
        <f t="shared" si="1577"/>
        <v/>
      </c>
      <c r="AT1973" s="197" t="str">
        <f t="shared" si="1578"/>
        <v/>
      </c>
      <c r="AU1973" s="197" t="str">
        <f t="shared" si="1579"/>
        <v/>
      </c>
      <c r="AV1973" s="199">
        <f t="shared" ca="1" si="1571"/>
        <v>2.2518985309416535</v>
      </c>
      <c r="AX1973" s="162">
        <f t="shared" si="1534"/>
        <v>0</v>
      </c>
      <c r="AY1973" s="162">
        <f t="shared" si="1535"/>
        <v>1.1422625450003877E-3</v>
      </c>
      <c r="AZ1973" s="162">
        <f t="shared" si="1536"/>
        <v>0</v>
      </c>
      <c r="BA1973" s="162">
        <f t="shared" si="1537"/>
        <v>0</v>
      </c>
      <c r="BB1973" s="162" t="str">
        <f t="shared" si="1538"/>
        <v/>
      </c>
      <c r="BC1973" s="162" t="str">
        <f t="shared" si="1539"/>
        <v/>
      </c>
      <c r="BD1973" s="162" t="str">
        <f t="shared" si="1540"/>
        <v/>
      </c>
      <c r="BE1973" s="162" t="str">
        <f t="shared" si="1541"/>
        <v/>
      </c>
      <c r="BG1973" s="169">
        <f t="shared" si="1568"/>
        <v>48.688417968242668</v>
      </c>
      <c r="BH1973" s="169">
        <f t="shared" ca="1" si="1569"/>
        <v>2.1110485561358114</v>
      </c>
    </row>
    <row r="1974" spans="11:60" x14ac:dyDescent="0.25">
      <c r="K1974" s="199">
        <f t="shared" si="1542"/>
        <v>48.739804161348992</v>
      </c>
      <c r="L1974" s="201">
        <f t="shared" si="1543"/>
        <v>0.40877305626085059</v>
      </c>
      <c r="M1974" s="201">
        <f t="shared" si="1544"/>
        <v>0.41221092649316537</v>
      </c>
      <c r="N1974" s="201">
        <f t="shared" si="1545"/>
        <v>0.43327836321690127</v>
      </c>
      <c r="O1974" s="201">
        <f t="shared" si="1546"/>
        <v>0.4091507447610539</v>
      </c>
      <c r="P1974" s="201" t="str">
        <f t="shared" si="1547"/>
        <v/>
      </c>
      <c r="Q1974" s="201" t="str">
        <f t="shared" si="1548"/>
        <v/>
      </c>
      <c r="R1974" s="201" t="str">
        <f t="shared" si="1549"/>
        <v/>
      </c>
      <c r="S1974" s="201" t="str">
        <f t="shared" si="1550"/>
        <v/>
      </c>
      <c r="T1974" s="199">
        <f t="shared" si="1551"/>
        <v>0</v>
      </c>
      <c r="U1974" s="199">
        <f t="shared" si="1552"/>
        <v>0</v>
      </c>
      <c r="V1974" s="199">
        <f t="shared" si="1553"/>
        <v>0</v>
      </c>
      <c r="W1974" s="199">
        <f t="shared" si="1554"/>
        <v>4.3083628630568534E-2</v>
      </c>
      <c r="X1974" s="199" t="str">
        <f t="shared" si="1555"/>
        <v/>
      </c>
      <c r="Y1974" s="199" t="str">
        <f t="shared" si="1556"/>
        <v/>
      </c>
      <c r="Z1974" s="199" t="str">
        <f t="shared" si="1557"/>
        <v/>
      </c>
      <c r="AA1974" s="199" t="str">
        <f t="shared" si="1558"/>
        <v/>
      </c>
      <c r="AB1974" s="201">
        <f t="shared" ca="1" si="1559"/>
        <v>2.1808503579953671</v>
      </c>
      <c r="AD1974" s="162">
        <f t="shared" si="1560"/>
        <v>0</v>
      </c>
      <c r="AE1974" s="162">
        <f t="shared" si="1561"/>
        <v>0</v>
      </c>
      <c r="AF1974" s="162">
        <f t="shared" si="1562"/>
        <v>0</v>
      </c>
      <c r="AG1974" s="162">
        <f t="shared" si="1563"/>
        <v>1.1069518302657859E-3</v>
      </c>
      <c r="AH1974" s="162" t="str">
        <f t="shared" si="1564"/>
        <v/>
      </c>
      <c r="AI1974" s="162" t="str">
        <f t="shared" si="1565"/>
        <v/>
      </c>
      <c r="AJ1974" s="162" t="str">
        <f t="shared" si="1566"/>
        <v/>
      </c>
      <c r="AK1974" s="162" t="str">
        <f t="shared" si="1567"/>
        <v/>
      </c>
      <c r="AM1974" s="199">
        <f t="shared" si="1570"/>
        <v>21.267042134075378</v>
      </c>
      <c r="AN1974" s="197">
        <f t="shared" si="1572"/>
        <v>0</v>
      </c>
      <c r="AO1974" s="197">
        <f t="shared" si="1573"/>
        <v>0.12144045719099061</v>
      </c>
      <c r="AP1974" s="197">
        <f t="shared" si="1574"/>
        <v>0</v>
      </c>
      <c r="AQ1974" s="197">
        <f t="shared" si="1575"/>
        <v>0</v>
      </c>
      <c r="AR1974" s="197" t="str">
        <f t="shared" si="1576"/>
        <v/>
      </c>
      <c r="AS1974" s="197" t="str">
        <f t="shared" si="1577"/>
        <v/>
      </c>
      <c r="AT1974" s="197" t="str">
        <f t="shared" si="1578"/>
        <v/>
      </c>
      <c r="AU1974" s="197" t="str">
        <f t="shared" si="1579"/>
        <v/>
      </c>
      <c r="AV1974" s="199">
        <f t="shared" ca="1" si="1571"/>
        <v>2.1703693326366404</v>
      </c>
      <c r="AX1974" s="162">
        <f t="shared" ref="AX1974:AX2037" si="1580">IF(AN1974="","",($AM1975-$AM1974)*AN1974)</f>
        <v>0</v>
      </c>
      <c r="AY1974" s="162">
        <f t="shared" ref="AY1974:AY2037" si="1581">IF(AO1974="","",($AM1975-$AM1974)*AO1974)</f>
        <v>1.3621726370580765E-3</v>
      </c>
      <c r="AZ1974" s="162">
        <f t="shared" ref="AZ1974:AZ2037" si="1582">IF(AP1974="","",($AM1975-$AM1974)*AP1974)</f>
        <v>0</v>
      </c>
      <c r="BA1974" s="162">
        <f t="shared" ref="BA1974:BA2037" si="1583">IF(AQ1974="","",($AM1975-$AM1974)*AQ1974)</f>
        <v>0</v>
      </c>
      <c r="BB1974" s="162" t="str">
        <f t="shared" ref="BB1974:BB2037" si="1584">IF(AR1974="","",($AM1975-$AM1974)*AR1974)</f>
        <v/>
      </c>
      <c r="BC1974" s="162" t="str">
        <f t="shared" ref="BC1974:BC2037" si="1585">IF(AS1974="","",($AM1975-$AM1974)*AS1974)</f>
        <v/>
      </c>
      <c r="BD1974" s="162" t="str">
        <f t="shared" ref="BD1974:BD2037" si="1586">IF(AT1974="","",($AM1975-$AM1974)*AT1974)</f>
        <v/>
      </c>
      <c r="BE1974" s="162" t="str">
        <f t="shared" ref="BE1974:BE2037" si="1587">IF(AU1974="","",($AM1975-$AM1974)*AU1974)</f>
        <v/>
      </c>
      <c r="BG1974" s="169">
        <f t="shared" si="1568"/>
        <v>48.71411106479583</v>
      </c>
      <c r="BH1974" s="169">
        <f t="shared" ca="1" si="1569"/>
        <v>2.1361935480479777</v>
      </c>
    </row>
    <row r="1975" spans="11:60" x14ac:dyDescent="0.25">
      <c r="K1975" s="199">
        <f t="shared" si="1542"/>
        <v>48.765497257902155</v>
      </c>
      <c r="L1975" s="201">
        <f t="shared" si="1543"/>
        <v>0.40898854021249048</v>
      </c>
      <c r="M1975" s="201">
        <f t="shared" si="1544"/>
        <v>0.41242822271166463</v>
      </c>
      <c r="N1975" s="201">
        <f t="shared" si="1545"/>
        <v>0.43350676509524438</v>
      </c>
      <c r="O1975" s="201">
        <f t="shared" si="1546"/>
        <v>0.40936642781047983</v>
      </c>
      <c r="P1975" s="201" t="str">
        <f t="shared" si="1547"/>
        <v/>
      </c>
      <c r="Q1975" s="201" t="str">
        <f t="shared" si="1548"/>
        <v/>
      </c>
      <c r="R1975" s="201" t="str">
        <f t="shared" si="1549"/>
        <v/>
      </c>
      <c r="S1975" s="201" t="str">
        <f t="shared" si="1550"/>
        <v/>
      </c>
      <c r="T1975" s="199">
        <f t="shared" si="1551"/>
        <v>0</v>
      </c>
      <c r="U1975" s="199">
        <f t="shared" si="1552"/>
        <v>0</v>
      </c>
      <c r="V1975" s="199">
        <f t="shared" si="1553"/>
        <v>0</v>
      </c>
      <c r="W1975" s="199">
        <f t="shared" si="1554"/>
        <v>4.6469405811518559E-2</v>
      </c>
      <c r="X1975" s="199" t="str">
        <f t="shared" si="1555"/>
        <v/>
      </c>
      <c r="Y1975" s="199" t="str">
        <f t="shared" si="1556"/>
        <v/>
      </c>
      <c r="Z1975" s="199" t="str">
        <f t="shared" si="1557"/>
        <v/>
      </c>
      <c r="AA1975" s="199" t="str">
        <f t="shared" si="1558"/>
        <v/>
      </c>
      <c r="AB1975" s="201">
        <f t="shared" ca="1" si="1559"/>
        <v>2.1807267320295942</v>
      </c>
      <c r="AD1975" s="162">
        <f t="shared" si="1560"/>
        <v>0</v>
      </c>
      <c r="AE1975" s="162">
        <f t="shared" si="1561"/>
        <v>0</v>
      </c>
      <c r="AF1975" s="162">
        <f t="shared" si="1562"/>
        <v>0</v>
      </c>
      <c r="AG1975" s="162">
        <f t="shared" si="1563"/>
        <v>1.1939429302834286E-3</v>
      </c>
      <c r="AH1975" s="162" t="str">
        <f t="shared" si="1564"/>
        <v/>
      </c>
      <c r="AI1975" s="162" t="str">
        <f t="shared" si="1565"/>
        <v/>
      </c>
      <c r="AJ1975" s="162" t="str">
        <f t="shared" si="1566"/>
        <v/>
      </c>
      <c r="AK1975" s="162" t="str">
        <f t="shared" si="1567"/>
        <v/>
      </c>
      <c r="AM1975" s="199">
        <f t="shared" si="1570"/>
        <v>21.27825892844989</v>
      </c>
      <c r="AN1975" s="197">
        <f t="shared" si="1572"/>
        <v>0</v>
      </c>
      <c r="AO1975" s="197">
        <f t="shared" si="1573"/>
        <v>0.14482030166624688</v>
      </c>
      <c r="AP1975" s="197">
        <f t="shared" si="1574"/>
        <v>0</v>
      </c>
      <c r="AQ1975" s="197">
        <f t="shared" si="1575"/>
        <v>0</v>
      </c>
      <c r="AR1975" s="197" t="str">
        <f t="shared" si="1576"/>
        <v/>
      </c>
      <c r="AS1975" s="197" t="str">
        <f t="shared" si="1577"/>
        <v/>
      </c>
      <c r="AT1975" s="197" t="str">
        <f t="shared" si="1578"/>
        <v/>
      </c>
      <c r="AU1975" s="197" t="str">
        <f t="shared" si="1579"/>
        <v/>
      </c>
      <c r="AV1975" s="199">
        <f t="shared" ca="1" si="1571"/>
        <v>2.2870223547345589</v>
      </c>
      <c r="AX1975" s="162">
        <f t="shared" si="1580"/>
        <v>0</v>
      </c>
      <c r="AY1975" s="162">
        <f t="shared" si="1581"/>
        <v>1.6244195450450978E-3</v>
      </c>
      <c r="AZ1975" s="162">
        <f t="shared" si="1582"/>
        <v>0</v>
      </c>
      <c r="BA1975" s="162">
        <f t="shared" si="1583"/>
        <v>0</v>
      </c>
      <c r="BB1975" s="162" t="str">
        <f t="shared" si="1584"/>
        <v/>
      </c>
      <c r="BC1975" s="162" t="str">
        <f t="shared" si="1585"/>
        <v/>
      </c>
      <c r="BD1975" s="162" t="str">
        <f t="shared" si="1586"/>
        <v/>
      </c>
      <c r="BE1975" s="162" t="str">
        <f t="shared" si="1587"/>
        <v/>
      </c>
      <c r="BG1975" s="169">
        <f t="shared" si="1568"/>
        <v>48.739804161348992</v>
      </c>
      <c r="BH1975" s="169">
        <f t="shared" ca="1" si="1569"/>
        <v>2.1808503579953671</v>
      </c>
    </row>
    <row r="1976" spans="11:60" x14ac:dyDescent="0.25">
      <c r="K1976" s="199">
        <f t="shared" si="1542"/>
        <v>48.791190354455317</v>
      </c>
      <c r="L1976" s="201">
        <f t="shared" si="1543"/>
        <v>0.40920402416413032</v>
      </c>
      <c r="M1976" s="201">
        <f t="shared" si="1544"/>
        <v>0.41264551893016393</v>
      </c>
      <c r="N1976" s="201">
        <f t="shared" si="1545"/>
        <v>0.43373516697358744</v>
      </c>
      <c r="O1976" s="201">
        <f t="shared" si="1546"/>
        <v>0.40958211085990576</v>
      </c>
      <c r="P1976" s="201" t="str">
        <f t="shared" si="1547"/>
        <v/>
      </c>
      <c r="Q1976" s="201" t="str">
        <f t="shared" si="1548"/>
        <v/>
      </c>
      <c r="R1976" s="201" t="str">
        <f t="shared" si="1549"/>
        <v/>
      </c>
      <c r="S1976" s="201" t="str">
        <f t="shared" si="1550"/>
        <v/>
      </c>
      <c r="T1976" s="199">
        <f t="shared" si="1551"/>
        <v>0</v>
      </c>
      <c r="U1976" s="199">
        <f t="shared" si="1552"/>
        <v>0</v>
      </c>
      <c r="V1976" s="199">
        <f t="shared" si="1553"/>
        <v>0</v>
      </c>
      <c r="W1976" s="199">
        <f t="shared" si="1554"/>
        <v>5.0117254560217407E-2</v>
      </c>
      <c r="X1976" s="199" t="str">
        <f t="shared" si="1555"/>
        <v/>
      </c>
      <c r="Y1976" s="199" t="str">
        <f t="shared" si="1556"/>
        <v/>
      </c>
      <c r="Z1976" s="199" t="str">
        <f t="shared" si="1557"/>
        <v/>
      </c>
      <c r="AA1976" s="199" t="str">
        <f t="shared" si="1558"/>
        <v/>
      </c>
      <c r="AB1976" s="201">
        <f t="shared" ca="1" si="1559"/>
        <v>2.1830757153301619</v>
      </c>
      <c r="AD1976" s="162">
        <f t="shared" si="1560"/>
        <v>0</v>
      </c>
      <c r="AE1976" s="162">
        <f t="shared" si="1561"/>
        <v>0</v>
      </c>
      <c r="AF1976" s="162">
        <f t="shared" si="1562"/>
        <v>0</v>
      </c>
      <c r="AG1976" s="162">
        <f t="shared" si="1563"/>
        <v>1.2876674603950805E-3</v>
      </c>
      <c r="AH1976" s="162" t="str">
        <f t="shared" si="1564"/>
        <v/>
      </c>
      <c r="AI1976" s="162" t="str">
        <f t="shared" si="1565"/>
        <v/>
      </c>
      <c r="AJ1976" s="162" t="str">
        <f t="shared" si="1566"/>
        <v/>
      </c>
      <c r="AK1976" s="162" t="str">
        <f t="shared" si="1567"/>
        <v/>
      </c>
      <c r="AM1976" s="199">
        <f t="shared" si="1570"/>
        <v>21.289475722824402</v>
      </c>
      <c r="AN1976" s="197">
        <f t="shared" si="1572"/>
        <v>0</v>
      </c>
      <c r="AO1976" s="197">
        <f t="shared" si="1573"/>
        <v>0.17270116711581771</v>
      </c>
      <c r="AP1976" s="197">
        <f t="shared" si="1574"/>
        <v>0</v>
      </c>
      <c r="AQ1976" s="197">
        <f t="shared" si="1575"/>
        <v>0</v>
      </c>
      <c r="AR1976" s="197" t="str">
        <f t="shared" si="1576"/>
        <v/>
      </c>
      <c r="AS1976" s="197" t="str">
        <f t="shared" si="1577"/>
        <v/>
      </c>
      <c r="AT1976" s="197" t="str">
        <f t="shared" si="1578"/>
        <v/>
      </c>
      <c r="AU1976" s="197" t="str">
        <f t="shared" si="1579"/>
        <v/>
      </c>
      <c r="AV1976" s="199">
        <f t="shared" ca="1" si="1571"/>
        <v>2.2792220906468272</v>
      </c>
      <c r="AX1976" s="162">
        <f t="shared" si="1580"/>
        <v>0</v>
      </c>
      <c r="AY1976" s="162">
        <f t="shared" si="1581"/>
        <v>1.9371534797763717E-3</v>
      </c>
      <c r="AZ1976" s="162">
        <f t="shared" si="1582"/>
        <v>0</v>
      </c>
      <c r="BA1976" s="162">
        <f t="shared" si="1583"/>
        <v>0</v>
      </c>
      <c r="BB1976" s="162" t="str">
        <f t="shared" si="1584"/>
        <v/>
      </c>
      <c r="BC1976" s="162" t="str">
        <f t="shared" si="1585"/>
        <v/>
      </c>
      <c r="BD1976" s="162" t="str">
        <f t="shared" si="1586"/>
        <v/>
      </c>
      <c r="BE1976" s="162" t="str">
        <f t="shared" si="1587"/>
        <v/>
      </c>
      <c r="BG1976" s="169">
        <f t="shared" si="1568"/>
        <v>48.765497257902155</v>
      </c>
      <c r="BH1976" s="169">
        <f t="shared" ca="1" si="1569"/>
        <v>2.1807267320295942</v>
      </c>
    </row>
    <row r="1977" spans="11:60" x14ac:dyDescent="0.25">
      <c r="K1977" s="199">
        <f t="shared" si="1542"/>
        <v>48.816883451008479</v>
      </c>
      <c r="L1977" s="201">
        <f t="shared" si="1543"/>
        <v>0.40941950811577016</v>
      </c>
      <c r="M1977" s="201">
        <f t="shared" si="1544"/>
        <v>0.41286281514866319</v>
      </c>
      <c r="N1977" s="201">
        <f t="shared" si="1545"/>
        <v>0.4339635688519306</v>
      </c>
      <c r="O1977" s="201">
        <f t="shared" si="1546"/>
        <v>0.40979779390933174</v>
      </c>
      <c r="P1977" s="201" t="str">
        <f t="shared" si="1547"/>
        <v/>
      </c>
      <c r="Q1977" s="201" t="str">
        <f t="shared" si="1548"/>
        <v/>
      </c>
      <c r="R1977" s="201" t="str">
        <f t="shared" si="1549"/>
        <v/>
      </c>
      <c r="S1977" s="201" t="str">
        <f t="shared" si="1550"/>
        <v/>
      </c>
      <c r="T1977" s="199">
        <f t="shared" si="1551"/>
        <v>0</v>
      </c>
      <c r="U1977" s="199">
        <f t="shared" si="1552"/>
        <v>0</v>
      </c>
      <c r="V1977" s="199">
        <f t="shared" si="1553"/>
        <v>0</v>
      </c>
      <c r="W1977" s="199">
        <f t="shared" si="1554"/>
        <v>5.4047146936046869E-2</v>
      </c>
      <c r="X1977" s="199" t="str">
        <f t="shared" si="1555"/>
        <v/>
      </c>
      <c r="Y1977" s="199" t="str">
        <f t="shared" si="1556"/>
        <v/>
      </c>
      <c r="Z1977" s="199" t="str">
        <f t="shared" si="1557"/>
        <v/>
      </c>
      <c r="AA1977" s="199" t="str">
        <f t="shared" si="1558"/>
        <v/>
      </c>
      <c r="AB1977" s="201">
        <f t="shared" ca="1" si="1559"/>
        <v>2.1011947299843721</v>
      </c>
      <c r="AD1977" s="162">
        <f t="shared" si="1560"/>
        <v>0</v>
      </c>
      <c r="AE1977" s="162">
        <f t="shared" si="1561"/>
        <v>0</v>
      </c>
      <c r="AF1977" s="162">
        <f t="shared" si="1562"/>
        <v>0</v>
      </c>
      <c r="AG1977" s="162">
        <f t="shared" si="1563"/>
        <v>1.3886385646508033E-3</v>
      </c>
      <c r="AH1977" s="162" t="str">
        <f t="shared" si="1564"/>
        <v/>
      </c>
      <c r="AI1977" s="162" t="str">
        <f t="shared" si="1565"/>
        <v/>
      </c>
      <c r="AJ1977" s="162" t="str">
        <f t="shared" si="1566"/>
        <v/>
      </c>
      <c r="AK1977" s="162" t="str">
        <f t="shared" si="1567"/>
        <v/>
      </c>
      <c r="AM1977" s="199">
        <f t="shared" si="1570"/>
        <v>21.300692517198915</v>
      </c>
      <c r="AN1977" s="197">
        <f t="shared" si="1572"/>
        <v>0</v>
      </c>
      <c r="AO1977" s="197">
        <f t="shared" si="1573"/>
        <v>0.20594951375234047</v>
      </c>
      <c r="AP1977" s="197">
        <f t="shared" si="1574"/>
        <v>0</v>
      </c>
      <c r="AQ1977" s="197">
        <f t="shared" si="1575"/>
        <v>0</v>
      </c>
      <c r="AR1977" s="197" t="str">
        <f t="shared" si="1576"/>
        <v/>
      </c>
      <c r="AS1977" s="197" t="str">
        <f t="shared" si="1577"/>
        <v/>
      </c>
      <c r="AT1977" s="197" t="str">
        <f t="shared" si="1578"/>
        <v/>
      </c>
      <c r="AU1977" s="197" t="str">
        <f t="shared" si="1579"/>
        <v/>
      </c>
      <c r="AV1977" s="199">
        <f t="shared" ca="1" si="1571"/>
        <v>2.256300747809298</v>
      </c>
      <c r="AX1977" s="162">
        <f t="shared" si="1580"/>
        <v>0</v>
      </c>
      <c r="AY1977" s="162">
        <f t="shared" si="1581"/>
        <v>2.310093347290747E-3</v>
      </c>
      <c r="AZ1977" s="162">
        <f t="shared" si="1582"/>
        <v>0</v>
      </c>
      <c r="BA1977" s="162">
        <f t="shared" si="1583"/>
        <v>0</v>
      </c>
      <c r="BB1977" s="162" t="str">
        <f t="shared" si="1584"/>
        <v/>
      </c>
      <c r="BC1977" s="162" t="str">
        <f t="shared" si="1585"/>
        <v/>
      </c>
      <c r="BD1977" s="162" t="str">
        <f t="shared" si="1586"/>
        <v/>
      </c>
      <c r="BE1977" s="162" t="str">
        <f t="shared" si="1587"/>
        <v/>
      </c>
      <c r="BG1977" s="169">
        <f t="shared" si="1568"/>
        <v>48.791190354455317</v>
      </c>
      <c r="BH1977" s="169">
        <f t="shared" ca="1" si="1569"/>
        <v>2.1830757153301619</v>
      </c>
    </row>
    <row r="1978" spans="11:60" x14ac:dyDescent="0.25">
      <c r="K1978" s="199">
        <f t="shared" si="1542"/>
        <v>48.842576547561642</v>
      </c>
      <c r="L1978" s="201">
        <f t="shared" si="1543"/>
        <v>0.40963499206741011</v>
      </c>
      <c r="M1978" s="201">
        <f t="shared" si="1544"/>
        <v>0.41308011136716255</v>
      </c>
      <c r="N1978" s="201">
        <f t="shared" si="1545"/>
        <v>0.43419197073027371</v>
      </c>
      <c r="O1978" s="201">
        <f t="shared" si="1546"/>
        <v>0.41001347695875773</v>
      </c>
      <c r="P1978" s="201" t="str">
        <f t="shared" si="1547"/>
        <v/>
      </c>
      <c r="Q1978" s="201" t="str">
        <f t="shared" si="1548"/>
        <v/>
      </c>
      <c r="R1978" s="201" t="str">
        <f t="shared" si="1549"/>
        <v/>
      </c>
      <c r="S1978" s="201" t="str">
        <f t="shared" si="1550"/>
        <v/>
      </c>
      <c r="T1978" s="199">
        <f t="shared" si="1551"/>
        <v>0</v>
      </c>
      <c r="U1978" s="199">
        <f t="shared" si="1552"/>
        <v>0</v>
      </c>
      <c r="V1978" s="199">
        <f t="shared" si="1553"/>
        <v>0</v>
      </c>
      <c r="W1978" s="199">
        <f t="shared" si="1554"/>
        <v>5.8280552609513162E-2</v>
      </c>
      <c r="X1978" s="199" t="str">
        <f t="shared" si="1555"/>
        <v/>
      </c>
      <c r="Y1978" s="199" t="str">
        <f t="shared" si="1556"/>
        <v/>
      </c>
      <c r="Z1978" s="199" t="str">
        <f t="shared" si="1557"/>
        <v/>
      </c>
      <c r="AA1978" s="199" t="str">
        <f t="shared" si="1558"/>
        <v/>
      </c>
      <c r="AB1978" s="201">
        <f t="shared" ca="1" si="1559"/>
        <v>2.1522391033818367</v>
      </c>
      <c r="AD1978" s="162">
        <f t="shared" si="1560"/>
        <v>0</v>
      </c>
      <c r="AE1978" s="162">
        <f t="shared" si="1561"/>
        <v>0</v>
      </c>
      <c r="AF1978" s="162">
        <f t="shared" si="1562"/>
        <v>0</v>
      </c>
      <c r="AG1978" s="162">
        <f t="shared" si="1563"/>
        <v>1.4974078653678779E-3</v>
      </c>
      <c r="AH1978" s="162" t="str">
        <f t="shared" si="1564"/>
        <v/>
      </c>
      <c r="AI1978" s="162" t="str">
        <f t="shared" si="1565"/>
        <v/>
      </c>
      <c r="AJ1978" s="162" t="str">
        <f t="shared" si="1566"/>
        <v/>
      </c>
      <c r="AK1978" s="162" t="str">
        <f t="shared" si="1567"/>
        <v/>
      </c>
      <c r="AM1978" s="199">
        <f t="shared" si="1570"/>
        <v>21.311909311573427</v>
      </c>
      <c r="AN1978" s="197">
        <f t="shared" si="1572"/>
        <v>0</v>
      </c>
      <c r="AO1978" s="197">
        <f t="shared" si="1573"/>
        <v>0.24559855381747886</v>
      </c>
      <c r="AP1978" s="197">
        <f t="shared" si="1574"/>
        <v>0</v>
      </c>
      <c r="AQ1978" s="197">
        <f t="shared" si="1575"/>
        <v>0</v>
      </c>
      <c r="AR1978" s="197" t="str">
        <f t="shared" si="1576"/>
        <v/>
      </c>
      <c r="AS1978" s="197" t="str">
        <f t="shared" si="1577"/>
        <v/>
      </c>
      <c r="AT1978" s="197" t="str">
        <f t="shared" si="1578"/>
        <v/>
      </c>
      <c r="AU1978" s="197" t="str">
        <f t="shared" si="1579"/>
        <v/>
      </c>
      <c r="AV1978" s="199">
        <f t="shared" ca="1" si="1571"/>
        <v>2.3590895370678062</v>
      </c>
      <c r="AX1978" s="162">
        <f t="shared" si="1580"/>
        <v>0</v>
      </c>
      <c r="AY1978" s="162">
        <f t="shared" si="1581"/>
        <v>2.754828476848195E-3</v>
      </c>
      <c r="AZ1978" s="162">
        <f t="shared" si="1582"/>
        <v>0</v>
      </c>
      <c r="BA1978" s="162">
        <f t="shared" si="1583"/>
        <v>0</v>
      </c>
      <c r="BB1978" s="162" t="str">
        <f t="shared" si="1584"/>
        <v/>
      </c>
      <c r="BC1978" s="162" t="str">
        <f t="shared" si="1585"/>
        <v/>
      </c>
      <c r="BD1978" s="162" t="str">
        <f t="shared" si="1586"/>
        <v/>
      </c>
      <c r="BE1978" s="162" t="str">
        <f t="shared" si="1587"/>
        <v/>
      </c>
      <c r="BG1978" s="169">
        <f t="shared" si="1568"/>
        <v>48.816883451008479</v>
      </c>
      <c r="BH1978" s="169">
        <f t="shared" ca="1" si="1569"/>
        <v>2.1011947299843721</v>
      </c>
    </row>
    <row r="1979" spans="11:60" x14ac:dyDescent="0.25">
      <c r="K1979" s="199">
        <f t="shared" si="1542"/>
        <v>48.868269644114804</v>
      </c>
      <c r="L1979" s="201">
        <f t="shared" si="1543"/>
        <v>0.40985047601905</v>
      </c>
      <c r="M1979" s="201">
        <f t="shared" si="1544"/>
        <v>0.41329740758566186</v>
      </c>
      <c r="N1979" s="201">
        <f t="shared" si="1545"/>
        <v>0.43442037260861688</v>
      </c>
      <c r="O1979" s="201">
        <f t="shared" si="1546"/>
        <v>0.41022916000818371</v>
      </c>
      <c r="P1979" s="201" t="str">
        <f t="shared" si="1547"/>
        <v/>
      </c>
      <c r="Q1979" s="201" t="str">
        <f t="shared" si="1548"/>
        <v/>
      </c>
      <c r="R1979" s="201" t="str">
        <f t="shared" si="1549"/>
        <v/>
      </c>
      <c r="S1979" s="201" t="str">
        <f t="shared" si="1550"/>
        <v/>
      </c>
      <c r="T1979" s="199">
        <f t="shared" si="1551"/>
        <v>0</v>
      </c>
      <c r="U1979" s="199">
        <f t="shared" si="1552"/>
        <v>0</v>
      </c>
      <c r="V1979" s="199">
        <f t="shared" si="1553"/>
        <v>0</v>
      </c>
      <c r="W1979" s="199">
        <f t="shared" si="1554"/>
        <v>6.2840549214910252E-2</v>
      </c>
      <c r="X1979" s="199" t="str">
        <f t="shared" si="1555"/>
        <v/>
      </c>
      <c r="Y1979" s="199" t="str">
        <f t="shared" si="1556"/>
        <v/>
      </c>
      <c r="Z1979" s="199" t="str">
        <f t="shared" si="1557"/>
        <v/>
      </c>
      <c r="AA1979" s="199" t="str">
        <f t="shared" si="1558"/>
        <v/>
      </c>
      <c r="AB1979" s="201">
        <f t="shared" ca="1" si="1559"/>
        <v>2.1693879827580451</v>
      </c>
      <c r="AD1979" s="162">
        <f t="shared" si="1560"/>
        <v>0</v>
      </c>
      <c r="AE1979" s="162">
        <f t="shared" si="1561"/>
        <v>0</v>
      </c>
      <c r="AF1979" s="162">
        <f t="shared" si="1562"/>
        <v>0</v>
      </c>
      <c r="AG1979" s="162">
        <f t="shared" si="1563"/>
        <v>1.6145682984324377E-3</v>
      </c>
      <c r="AH1979" s="162" t="str">
        <f t="shared" si="1564"/>
        <v/>
      </c>
      <c r="AI1979" s="162" t="str">
        <f t="shared" si="1565"/>
        <v/>
      </c>
      <c r="AJ1979" s="162" t="str">
        <f t="shared" si="1566"/>
        <v/>
      </c>
      <c r="AK1979" s="162" t="str">
        <f t="shared" si="1567"/>
        <v/>
      </c>
      <c r="AM1979" s="199">
        <f t="shared" si="1570"/>
        <v>21.323126105947939</v>
      </c>
      <c r="AN1979" s="197">
        <f t="shared" si="1572"/>
        <v>0</v>
      </c>
      <c r="AO1979" s="197">
        <f t="shared" si="1573"/>
        <v>0.29288031259317926</v>
      </c>
      <c r="AP1979" s="197">
        <f t="shared" si="1574"/>
        <v>0</v>
      </c>
      <c r="AQ1979" s="197">
        <f t="shared" si="1575"/>
        <v>0</v>
      </c>
      <c r="AR1979" s="197" t="str">
        <f t="shared" si="1576"/>
        <v/>
      </c>
      <c r="AS1979" s="197" t="str">
        <f t="shared" si="1577"/>
        <v/>
      </c>
      <c r="AT1979" s="197" t="str">
        <f t="shared" si="1578"/>
        <v/>
      </c>
      <c r="AU1979" s="197" t="str">
        <f t="shared" si="1579"/>
        <v/>
      </c>
      <c r="AV1979" s="199">
        <f t="shared" ca="1" si="1571"/>
        <v>2.4502341640742631</v>
      </c>
      <c r="AX1979" s="162">
        <f t="shared" si="1580"/>
        <v>0</v>
      </c>
      <c r="AY1979" s="162">
        <f t="shared" si="1581"/>
        <v>3.2851782427005074E-3</v>
      </c>
      <c r="AZ1979" s="162">
        <f t="shared" si="1582"/>
        <v>0</v>
      </c>
      <c r="BA1979" s="162">
        <f t="shared" si="1583"/>
        <v>0</v>
      </c>
      <c r="BB1979" s="162" t="str">
        <f t="shared" si="1584"/>
        <v/>
      </c>
      <c r="BC1979" s="162" t="str">
        <f t="shared" si="1585"/>
        <v/>
      </c>
      <c r="BD1979" s="162" t="str">
        <f t="shared" si="1586"/>
        <v/>
      </c>
      <c r="BE1979" s="162" t="str">
        <f t="shared" si="1587"/>
        <v/>
      </c>
      <c r="BG1979" s="169">
        <f t="shared" si="1568"/>
        <v>48.842576547561642</v>
      </c>
      <c r="BH1979" s="169">
        <f t="shared" ca="1" si="1569"/>
        <v>2.1522391033818367</v>
      </c>
    </row>
    <row r="1980" spans="11:60" x14ac:dyDescent="0.25">
      <c r="K1980" s="199">
        <f t="shared" si="1542"/>
        <v>48.893962740667966</v>
      </c>
      <c r="L1980" s="201">
        <f t="shared" si="1543"/>
        <v>0.41006595997068984</v>
      </c>
      <c r="M1980" s="201">
        <f t="shared" si="1544"/>
        <v>0.41351470380416111</v>
      </c>
      <c r="N1980" s="201">
        <f t="shared" si="1545"/>
        <v>0.43464877448695999</v>
      </c>
      <c r="O1980" s="201">
        <f t="shared" si="1546"/>
        <v>0.41044484305760964</v>
      </c>
      <c r="P1980" s="201" t="str">
        <f t="shared" si="1547"/>
        <v/>
      </c>
      <c r="Q1980" s="201" t="str">
        <f t="shared" si="1548"/>
        <v/>
      </c>
      <c r="R1980" s="201" t="str">
        <f t="shared" si="1549"/>
        <v/>
      </c>
      <c r="S1980" s="201" t="str">
        <f t="shared" si="1550"/>
        <v/>
      </c>
      <c r="T1980" s="199">
        <f t="shared" si="1551"/>
        <v>0</v>
      </c>
      <c r="U1980" s="199">
        <f t="shared" si="1552"/>
        <v>0</v>
      </c>
      <c r="V1980" s="199">
        <f t="shared" si="1553"/>
        <v>0</v>
      </c>
      <c r="W1980" s="199">
        <f t="shared" si="1554"/>
        <v>6.7751940664943569E-2</v>
      </c>
      <c r="X1980" s="199" t="str">
        <f t="shared" si="1555"/>
        <v/>
      </c>
      <c r="Y1980" s="199" t="str">
        <f t="shared" si="1556"/>
        <v/>
      </c>
      <c r="Z1980" s="199" t="str">
        <f t="shared" si="1557"/>
        <v/>
      </c>
      <c r="AA1980" s="199" t="str">
        <f t="shared" si="1558"/>
        <v/>
      </c>
      <c r="AB1980" s="201">
        <f t="shared" ca="1" si="1559"/>
        <v>2.0759022880453846</v>
      </c>
      <c r="AD1980" s="162">
        <f t="shared" si="1560"/>
        <v>0</v>
      </c>
      <c r="AE1980" s="162">
        <f t="shared" si="1561"/>
        <v>0</v>
      </c>
      <c r="AF1980" s="162">
        <f t="shared" si="1562"/>
        <v>0</v>
      </c>
      <c r="AG1980" s="162">
        <f t="shared" si="1563"/>
        <v>1.7407571531685196E-3</v>
      </c>
      <c r="AH1980" s="162" t="str">
        <f t="shared" si="1564"/>
        <v/>
      </c>
      <c r="AI1980" s="162" t="str">
        <f t="shared" si="1565"/>
        <v/>
      </c>
      <c r="AJ1980" s="162" t="str">
        <f t="shared" si="1566"/>
        <v/>
      </c>
      <c r="AK1980" s="162" t="str">
        <f t="shared" si="1567"/>
        <v/>
      </c>
      <c r="AM1980" s="199">
        <f t="shared" si="1570"/>
        <v>21.334342900322451</v>
      </c>
      <c r="AN1980" s="197">
        <f t="shared" si="1572"/>
        <v>0</v>
      </c>
      <c r="AO1980" s="197">
        <f t="shared" si="1573"/>
        <v>0.34926383229894087</v>
      </c>
      <c r="AP1980" s="197">
        <f t="shared" si="1574"/>
        <v>0</v>
      </c>
      <c r="AQ1980" s="197">
        <f t="shared" si="1575"/>
        <v>0</v>
      </c>
      <c r="AR1980" s="197" t="str">
        <f t="shared" si="1576"/>
        <v/>
      </c>
      <c r="AS1980" s="197" t="str">
        <f t="shared" si="1577"/>
        <v/>
      </c>
      <c r="AT1980" s="197" t="str">
        <f t="shared" si="1578"/>
        <v/>
      </c>
      <c r="AU1980" s="197" t="str">
        <f t="shared" si="1579"/>
        <v/>
      </c>
      <c r="AV1980" s="199">
        <f t="shared" ca="1" si="1571"/>
        <v>2.4047157578313243</v>
      </c>
      <c r="AX1980" s="162">
        <f t="shared" si="1580"/>
        <v>0</v>
      </c>
      <c r="AY1980" s="162">
        <f t="shared" si="1581"/>
        <v>3.9176205893512841E-3</v>
      </c>
      <c r="AZ1980" s="162">
        <f t="shared" si="1582"/>
        <v>0</v>
      </c>
      <c r="BA1980" s="162">
        <f t="shared" si="1583"/>
        <v>0</v>
      </c>
      <c r="BB1980" s="162" t="str">
        <f t="shared" si="1584"/>
        <v/>
      </c>
      <c r="BC1980" s="162" t="str">
        <f t="shared" si="1585"/>
        <v/>
      </c>
      <c r="BD1980" s="162" t="str">
        <f t="shared" si="1586"/>
        <v/>
      </c>
      <c r="BE1980" s="162" t="str">
        <f t="shared" si="1587"/>
        <v/>
      </c>
      <c r="BG1980" s="169">
        <f t="shared" si="1568"/>
        <v>48.868269644114804</v>
      </c>
      <c r="BH1980" s="169">
        <f t="shared" ca="1" si="1569"/>
        <v>2.1693879827580451</v>
      </c>
    </row>
    <row r="1981" spans="11:60" x14ac:dyDescent="0.25">
      <c r="K1981" s="199">
        <f t="shared" si="1542"/>
        <v>48.919655837221129</v>
      </c>
      <c r="L1981" s="201">
        <f t="shared" si="1543"/>
        <v>0.41028144392232974</v>
      </c>
      <c r="M1981" s="201">
        <f t="shared" si="1544"/>
        <v>0.41373200002266042</v>
      </c>
      <c r="N1981" s="201">
        <f t="shared" si="1545"/>
        <v>0.4348771763653031</v>
      </c>
      <c r="O1981" s="201">
        <f t="shared" si="1546"/>
        <v>0.41066052610703563</v>
      </c>
      <c r="P1981" s="201" t="str">
        <f t="shared" si="1547"/>
        <v/>
      </c>
      <c r="Q1981" s="201" t="str">
        <f t="shared" si="1548"/>
        <v/>
      </c>
      <c r="R1981" s="201" t="str">
        <f t="shared" si="1549"/>
        <v/>
      </c>
      <c r="S1981" s="201" t="str">
        <f t="shared" si="1550"/>
        <v/>
      </c>
      <c r="T1981" s="199">
        <f t="shared" si="1551"/>
        <v>0</v>
      </c>
      <c r="U1981" s="199">
        <f t="shared" si="1552"/>
        <v>0</v>
      </c>
      <c r="V1981" s="199">
        <f t="shared" si="1553"/>
        <v>0</v>
      </c>
      <c r="W1981" s="199">
        <f t="shared" si="1554"/>
        <v>7.3041383983377658E-2</v>
      </c>
      <c r="X1981" s="199" t="str">
        <f t="shared" si="1555"/>
        <v/>
      </c>
      <c r="Y1981" s="199" t="str">
        <f t="shared" si="1556"/>
        <v/>
      </c>
      <c r="Z1981" s="199" t="str">
        <f t="shared" si="1557"/>
        <v/>
      </c>
      <c r="AA1981" s="199" t="str">
        <f t="shared" si="1558"/>
        <v/>
      </c>
      <c r="AB1981" s="201">
        <f t="shared" ca="1" si="1559"/>
        <v>2.1142738360497422</v>
      </c>
      <c r="AD1981" s="162">
        <f t="shared" si="1560"/>
        <v>0</v>
      </c>
      <c r="AE1981" s="162">
        <f t="shared" si="1561"/>
        <v>0</v>
      </c>
      <c r="AF1981" s="162">
        <f t="shared" si="1562"/>
        <v>0</v>
      </c>
      <c r="AG1981" s="162">
        <f t="shared" si="1563"/>
        <v>1.876659331061526E-3</v>
      </c>
      <c r="AH1981" s="162" t="str">
        <f t="shared" si="1564"/>
        <v/>
      </c>
      <c r="AI1981" s="162" t="str">
        <f t="shared" si="1565"/>
        <v/>
      </c>
      <c r="AJ1981" s="162" t="str">
        <f t="shared" si="1566"/>
        <v/>
      </c>
      <c r="AK1981" s="162" t="str">
        <f t="shared" si="1567"/>
        <v/>
      </c>
      <c r="AM1981" s="199">
        <f t="shared" si="1570"/>
        <v>21.345559694696963</v>
      </c>
      <c r="AN1981" s="197">
        <f t="shared" si="1572"/>
        <v>0</v>
      </c>
      <c r="AO1981" s="197">
        <f t="shared" si="1573"/>
        <v>0.41650068093869691</v>
      </c>
      <c r="AP1981" s="197">
        <f t="shared" si="1574"/>
        <v>0</v>
      </c>
      <c r="AQ1981" s="197">
        <f t="shared" si="1575"/>
        <v>0</v>
      </c>
      <c r="AR1981" s="197" t="str">
        <f t="shared" si="1576"/>
        <v/>
      </c>
      <c r="AS1981" s="197" t="str">
        <f t="shared" si="1577"/>
        <v/>
      </c>
      <c r="AT1981" s="197" t="str">
        <f t="shared" si="1578"/>
        <v/>
      </c>
      <c r="AU1981" s="197" t="str">
        <f t="shared" si="1579"/>
        <v/>
      </c>
      <c r="AV1981" s="199">
        <f t="shared" ca="1" si="1571"/>
        <v>2.5888534773532799</v>
      </c>
      <c r="AX1981" s="162">
        <f t="shared" si="1580"/>
        <v>0</v>
      </c>
      <c r="AY1981" s="162">
        <f t="shared" si="1581"/>
        <v>4.6718024949336185E-3</v>
      </c>
      <c r="AZ1981" s="162">
        <f t="shared" si="1582"/>
        <v>0</v>
      </c>
      <c r="BA1981" s="162">
        <f t="shared" si="1583"/>
        <v>0</v>
      </c>
      <c r="BB1981" s="162" t="str">
        <f t="shared" si="1584"/>
        <v/>
      </c>
      <c r="BC1981" s="162" t="str">
        <f t="shared" si="1585"/>
        <v/>
      </c>
      <c r="BD1981" s="162" t="str">
        <f t="shared" si="1586"/>
        <v/>
      </c>
      <c r="BE1981" s="162" t="str">
        <f t="shared" si="1587"/>
        <v/>
      </c>
      <c r="BG1981" s="169">
        <f t="shared" si="1568"/>
        <v>48.893962740667966</v>
      </c>
      <c r="BH1981" s="169">
        <f t="shared" ca="1" si="1569"/>
        <v>2.0759022880453846</v>
      </c>
    </row>
    <row r="1982" spans="11:60" x14ac:dyDescent="0.25">
      <c r="K1982" s="199">
        <f t="shared" si="1542"/>
        <v>48.945348933774291</v>
      </c>
      <c r="L1982" s="201">
        <f t="shared" si="1543"/>
        <v>0.41049692787396957</v>
      </c>
      <c r="M1982" s="201">
        <f t="shared" si="1544"/>
        <v>0.41394929624115973</v>
      </c>
      <c r="N1982" s="201">
        <f t="shared" si="1545"/>
        <v>0.43510557824364621</v>
      </c>
      <c r="O1982" s="201">
        <f t="shared" si="1546"/>
        <v>0.41087620915646156</v>
      </c>
      <c r="P1982" s="201" t="str">
        <f t="shared" si="1547"/>
        <v/>
      </c>
      <c r="Q1982" s="201" t="str">
        <f t="shared" si="1548"/>
        <v/>
      </c>
      <c r="R1982" s="201" t="str">
        <f t="shared" si="1549"/>
        <v/>
      </c>
      <c r="S1982" s="201" t="str">
        <f t="shared" si="1550"/>
        <v/>
      </c>
      <c r="T1982" s="199">
        <f t="shared" si="1551"/>
        <v>0</v>
      </c>
      <c r="U1982" s="199">
        <f t="shared" si="1552"/>
        <v>0</v>
      </c>
      <c r="V1982" s="199">
        <f t="shared" si="1553"/>
        <v>0</v>
      </c>
      <c r="W1982" s="199">
        <f t="shared" si="1554"/>
        <v>7.8737525247842902E-2</v>
      </c>
      <c r="X1982" s="199" t="str">
        <f t="shared" si="1555"/>
        <v/>
      </c>
      <c r="Y1982" s="199" t="str">
        <f t="shared" si="1556"/>
        <v/>
      </c>
      <c r="Z1982" s="199" t="str">
        <f t="shared" si="1557"/>
        <v/>
      </c>
      <c r="AA1982" s="199" t="str">
        <f t="shared" si="1558"/>
        <v/>
      </c>
      <c r="AB1982" s="201">
        <f t="shared" ca="1" si="1559"/>
        <v>2.2200181896283402</v>
      </c>
      <c r="AD1982" s="162">
        <f t="shared" si="1560"/>
        <v>0</v>
      </c>
      <c r="AE1982" s="162">
        <f t="shared" si="1561"/>
        <v>0</v>
      </c>
      <c r="AF1982" s="162">
        <f t="shared" si="1562"/>
        <v>0</v>
      </c>
      <c r="AG1982" s="162">
        <f t="shared" si="1563"/>
        <v>2.0230108385498836E-3</v>
      </c>
      <c r="AH1982" s="162" t="str">
        <f t="shared" si="1564"/>
        <v/>
      </c>
      <c r="AI1982" s="162" t="str">
        <f t="shared" si="1565"/>
        <v/>
      </c>
      <c r="AJ1982" s="162" t="str">
        <f t="shared" si="1566"/>
        <v/>
      </c>
      <c r="AK1982" s="162" t="str">
        <f t="shared" si="1567"/>
        <v/>
      </c>
      <c r="AM1982" s="199">
        <f t="shared" si="1570"/>
        <v>21.356776489071475</v>
      </c>
      <c r="AN1982" s="197">
        <f t="shared" si="1572"/>
        <v>0</v>
      </c>
      <c r="AO1982" s="197">
        <f t="shared" si="1573"/>
        <v>0.49667913756982818</v>
      </c>
      <c r="AP1982" s="197">
        <f t="shared" si="1574"/>
        <v>0</v>
      </c>
      <c r="AQ1982" s="197">
        <f t="shared" si="1575"/>
        <v>0</v>
      </c>
      <c r="AR1982" s="197" t="str">
        <f t="shared" si="1576"/>
        <v/>
      </c>
      <c r="AS1982" s="197" t="str">
        <f t="shared" si="1577"/>
        <v/>
      </c>
      <c r="AT1982" s="197" t="str">
        <f t="shared" si="1578"/>
        <v/>
      </c>
      <c r="AU1982" s="197" t="str">
        <f t="shared" si="1579"/>
        <v/>
      </c>
      <c r="AV1982" s="199">
        <f t="shared" ca="1" si="1571"/>
        <v>2.557392067311191</v>
      </c>
      <c r="AX1982" s="162">
        <f t="shared" si="1580"/>
        <v>0</v>
      </c>
      <c r="AY1982" s="162">
        <f t="shared" si="1581"/>
        <v>5.571147756230751E-3</v>
      </c>
      <c r="AZ1982" s="162">
        <f t="shared" si="1582"/>
        <v>0</v>
      </c>
      <c r="BA1982" s="162">
        <f t="shared" si="1583"/>
        <v>0</v>
      </c>
      <c r="BB1982" s="162" t="str">
        <f t="shared" si="1584"/>
        <v/>
      </c>
      <c r="BC1982" s="162" t="str">
        <f t="shared" si="1585"/>
        <v/>
      </c>
      <c r="BD1982" s="162" t="str">
        <f t="shared" si="1586"/>
        <v/>
      </c>
      <c r="BE1982" s="162" t="str">
        <f t="shared" si="1587"/>
        <v/>
      </c>
      <c r="BG1982" s="169">
        <f t="shared" si="1568"/>
        <v>48.919655837221129</v>
      </c>
      <c r="BH1982" s="169">
        <f t="shared" ca="1" si="1569"/>
        <v>2.1142738360497422</v>
      </c>
    </row>
    <row r="1983" spans="11:60" x14ac:dyDescent="0.25">
      <c r="K1983" s="199">
        <f t="shared" si="1542"/>
        <v>48.971042030327453</v>
      </c>
      <c r="L1983" s="201">
        <f t="shared" si="1543"/>
        <v>0.41071241182560947</v>
      </c>
      <c r="M1983" s="201">
        <f t="shared" si="1544"/>
        <v>0.41416659245965898</v>
      </c>
      <c r="N1983" s="201">
        <f t="shared" si="1545"/>
        <v>0.43533398012198932</v>
      </c>
      <c r="O1983" s="201">
        <f t="shared" si="1546"/>
        <v>0.41109189220588754</v>
      </c>
      <c r="P1983" s="201" t="str">
        <f t="shared" si="1547"/>
        <v/>
      </c>
      <c r="Q1983" s="201" t="str">
        <f t="shared" si="1548"/>
        <v/>
      </c>
      <c r="R1983" s="201" t="str">
        <f t="shared" si="1549"/>
        <v/>
      </c>
      <c r="S1983" s="201" t="str">
        <f t="shared" si="1550"/>
        <v/>
      </c>
      <c r="T1983" s="199">
        <f t="shared" si="1551"/>
        <v>0</v>
      </c>
      <c r="U1983" s="199">
        <f t="shared" si="1552"/>
        <v>0</v>
      </c>
      <c r="V1983" s="199">
        <f t="shared" si="1553"/>
        <v>0</v>
      </c>
      <c r="W1983" s="199">
        <f t="shared" si="1554"/>
        <v>8.4871145272787524E-2</v>
      </c>
      <c r="X1983" s="199" t="str">
        <f t="shared" si="1555"/>
        <v/>
      </c>
      <c r="Y1983" s="199" t="str">
        <f t="shared" si="1556"/>
        <v/>
      </c>
      <c r="Z1983" s="199" t="str">
        <f t="shared" si="1557"/>
        <v/>
      </c>
      <c r="AA1983" s="199" t="str">
        <f t="shared" si="1558"/>
        <v/>
      </c>
      <c r="AB1983" s="201">
        <f t="shared" ca="1" si="1559"/>
        <v>2.2083369559696253</v>
      </c>
      <c r="AD1983" s="162">
        <f t="shared" si="1560"/>
        <v>0</v>
      </c>
      <c r="AE1983" s="162">
        <f t="shared" si="1561"/>
        <v>0</v>
      </c>
      <c r="AF1983" s="162">
        <f t="shared" si="1562"/>
        <v>0</v>
      </c>
      <c r="AG1983" s="162">
        <f t="shared" si="1563"/>
        <v>2.1806025300711955E-3</v>
      </c>
      <c r="AH1983" s="162" t="str">
        <f t="shared" si="1564"/>
        <v/>
      </c>
      <c r="AI1983" s="162" t="str">
        <f t="shared" si="1565"/>
        <v/>
      </c>
      <c r="AJ1983" s="162" t="str">
        <f t="shared" si="1566"/>
        <v/>
      </c>
      <c r="AK1983" s="162" t="str">
        <f t="shared" si="1567"/>
        <v/>
      </c>
      <c r="AM1983" s="199">
        <f t="shared" si="1570"/>
        <v>21.367993283445987</v>
      </c>
      <c r="AN1983" s="197">
        <f t="shared" si="1572"/>
        <v>0</v>
      </c>
      <c r="AO1983" s="197">
        <f t="shared" si="1573"/>
        <v>0.59228866524065604</v>
      </c>
      <c r="AP1983" s="197">
        <f t="shared" si="1574"/>
        <v>0</v>
      </c>
      <c r="AQ1983" s="197">
        <f t="shared" si="1575"/>
        <v>0</v>
      </c>
      <c r="AR1983" s="197" t="str">
        <f t="shared" si="1576"/>
        <v/>
      </c>
      <c r="AS1983" s="197" t="str">
        <f t="shared" si="1577"/>
        <v/>
      </c>
      <c r="AT1983" s="197" t="str">
        <f t="shared" si="1578"/>
        <v/>
      </c>
      <c r="AU1983" s="197" t="str">
        <f t="shared" si="1579"/>
        <v/>
      </c>
      <c r="AV1983" s="199">
        <f t="shared" ca="1" si="1571"/>
        <v>2.6739254708352407</v>
      </c>
      <c r="AX1983" s="162">
        <f t="shared" si="1580"/>
        <v>0</v>
      </c>
      <c r="AY1983" s="162">
        <f t="shared" si="1581"/>
        <v>6.6435801683586487E-3</v>
      </c>
      <c r="AZ1983" s="162">
        <f t="shared" si="1582"/>
        <v>0</v>
      </c>
      <c r="BA1983" s="162">
        <f t="shared" si="1583"/>
        <v>0</v>
      </c>
      <c r="BB1983" s="162" t="str">
        <f t="shared" si="1584"/>
        <v/>
      </c>
      <c r="BC1983" s="162" t="str">
        <f t="shared" si="1585"/>
        <v/>
      </c>
      <c r="BD1983" s="162" t="str">
        <f t="shared" si="1586"/>
        <v/>
      </c>
      <c r="BE1983" s="162" t="str">
        <f t="shared" si="1587"/>
        <v/>
      </c>
      <c r="BG1983" s="169">
        <f t="shared" si="1568"/>
        <v>48.945348933774291</v>
      </c>
      <c r="BH1983" s="169">
        <f t="shared" ca="1" si="1569"/>
        <v>2.2200181896283402</v>
      </c>
    </row>
    <row r="1984" spans="11:60" x14ac:dyDescent="0.25">
      <c r="K1984" s="199">
        <f t="shared" si="1542"/>
        <v>48.996735126880615</v>
      </c>
      <c r="L1984" s="201">
        <f t="shared" si="1543"/>
        <v>0.41092789577724931</v>
      </c>
      <c r="M1984" s="201">
        <f t="shared" si="1544"/>
        <v>0.41438388867815829</v>
      </c>
      <c r="N1984" s="201">
        <f t="shared" si="1545"/>
        <v>0.43556238200033243</v>
      </c>
      <c r="O1984" s="201">
        <f t="shared" si="1546"/>
        <v>0.41130757525531347</v>
      </c>
      <c r="P1984" s="201" t="str">
        <f t="shared" si="1547"/>
        <v/>
      </c>
      <c r="Q1984" s="201" t="str">
        <f t="shared" si="1548"/>
        <v/>
      </c>
      <c r="R1984" s="201" t="str">
        <f t="shared" si="1549"/>
        <v/>
      </c>
      <c r="S1984" s="201" t="str">
        <f t="shared" si="1550"/>
        <v/>
      </c>
      <c r="T1984" s="199">
        <f t="shared" si="1551"/>
        <v>0</v>
      </c>
      <c r="U1984" s="199">
        <f t="shared" si="1552"/>
        <v>0</v>
      </c>
      <c r="V1984" s="199">
        <f t="shared" si="1553"/>
        <v>0</v>
      </c>
      <c r="W1984" s="199">
        <f t="shared" si="1554"/>
        <v>9.1475315702172932E-2</v>
      </c>
      <c r="X1984" s="199" t="str">
        <f t="shared" si="1555"/>
        <v/>
      </c>
      <c r="Y1984" s="199" t="str">
        <f t="shared" si="1556"/>
        <v/>
      </c>
      <c r="Z1984" s="199" t="str">
        <f t="shared" si="1557"/>
        <v/>
      </c>
      <c r="AA1984" s="199" t="str">
        <f t="shared" si="1558"/>
        <v/>
      </c>
      <c r="AB1984" s="201">
        <f t="shared" ca="1" si="1559"/>
        <v>2.2099932569734992</v>
      </c>
      <c r="AD1984" s="162">
        <f t="shared" si="1560"/>
        <v>0</v>
      </c>
      <c r="AE1984" s="162">
        <f t="shared" si="1561"/>
        <v>0</v>
      </c>
      <c r="AF1984" s="162">
        <f t="shared" si="1562"/>
        <v>0</v>
      </c>
      <c r="AG1984" s="162">
        <f t="shared" si="1563"/>
        <v>2.3502841185669343E-3</v>
      </c>
      <c r="AH1984" s="162" t="str">
        <f t="shared" si="1564"/>
        <v/>
      </c>
      <c r="AI1984" s="162" t="str">
        <f t="shared" si="1565"/>
        <v/>
      </c>
      <c r="AJ1984" s="162" t="str">
        <f t="shared" si="1566"/>
        <v/>
      </c>
      <c r="AK1984" s="162" t="str">
        <f t="shared" si="1567"/>
        <v/>
      </c>
      <c r="AM1984" s="199">
        <f t="shared" si="1570"/>
        <v>21.379210077820499</v>
      </c>
      <c r="AN1984" s="197">
        <f t="shared" si="1572"/>
        <v>0</v>
      </c>
      <c r="AO1984" s="197">
        <f t="shared" si="1573"/>
        <v>0.70629655191721641</v>
      </c>
      <c r="AP1984" s="197">
        <f t="shared" si="1574"/>
        <v>0</v>
      </c>
      <c r="AQ1984" s="197">
        <f t="shared" si="1575"/>
        <v>0</v>
      </c>
      <c r="AR1984" s="197" t="str">
        <f t="shared" si="1576"/>
        <v/>
      </c>
      <c r="AS1984" s="197" t="str">
        <f t="shared" si="1577"/>
        <v/>
      </c>
      <c r="AT1984" s="197" t="str">
        <f t="shared" si="1578"/>
        <v/>
      </c>
      <c r="AU1984" s="197" t="str">
        <f t="shared" si="1579"/>
        <v/>
      </c>
      <c r="AV1984" s="199">
        <f t="shared" ca="1" si="1571"/>
        <v>2.842087705772335</v>
      </c>
      <c r="AX1984" s="162">
        <f t="shared" si="1580"/>
        <v>0</v>
      </c>
      <c r="AY1984" s="162">
        <f t="shared" si="1581"/>
        <v>7.9223831902823002E-3</v>
      </c>
      <c r="AZ1984" s="162">
        <f t="shared" si="1582"/>
        <v>0</v>
      </c>
      <c r="BA1984" s="162">
        <f t="shared" si="1583"/>
        <v>0</v>
      </c>
      <c r="BB1984" s="162" t="str">
        <f t="shared" si="1584"/>
        <v/>
      </c>
      <c r="BC1984" s="162" t="str">
        <f t="shared" si="1585"/>
        <v/>
      </c>
      <c r="BD1984" s="162" t="str">
        <f t="shared" si="1586"/>
        <v/>
      </c>
      <c r="BE1984" s="162" t="str">
        <f t="shared" si="1587"/>
        <v/>
      </c>
      <c r="BG1984" s="169">
        <f t="shared" si="1568"/>
        <v>48.971042030327453</v>
      </c>
      <c r="BH1984" s="169">
        <f t="shared" ca="1" si="1569"/>
        <v>2.2083369559696253</v>
      </c>
    </row>
    <row r="1985" spans="11:60" x14ac:dyDescent="0.25">
      <c r="K1985" s="199">
        <f t="shared" si="1542"/>
        <v>49.022428223433778</v>
      </c>
      <c r="L1985" s="201">
        <f t="shared" si="1543"/>
        <v>0.4111433797288892</v>
      </c>
      <c r="M1985" s="201">
        <f t="shared" si="1544"/>
        <v>0.41460118489665759</v>
      </c>
      <c r="N1985" s="201">
        <f t="shared" si="1545"/>
        <v>0.43579078387867554</v>
      </c>
      <c r="O1985" s="201">
        <f t="shared" si="1546"/>
        <v>0.41152325830473946</v>
      </c>
      <c r="P1985" s="201" t="str">
        <f t="shared" si="1547"/>
        <v/>
      </c>
      <c r="Q1985" s="201" t="str">
        <f t="shared" si="1548"/>
        <v/>
      </c>
      <c r="R1985" s="201" t="str">
        <f t="shared" si="1549"/>
        <v/>
      </c>
      <c r="S1985" s="201" t="str">
        <f t="shared" si="1550"/>
        <v/>
      </c>
      <c r="T1985" s="199">
        <f t="shared" si="1551"/>
        <v>0</v>
      </c>
      <c r="U1985" s="199">
        <f t="shared" si="1552"/>
        <v>0</v>
      </c>
      <c r="V1985" s="199">
        <f t="shared" si="1553"/>
        <v>0</v>
      </c>
      <c r="W1985" s="199">
        <f t="shared" si="1554"/>
        <v>9.858556622277509E-2</v>
      </c>
      <c r="X1985" s="199" t="str">
        <f t="shared" si="1555"/>
        <v/>
      </c>
      <c r="Y1985" s="199" t="str">
        <f t="shared" si="1556"/>
        <v/>
      </c>
      <c r="Z1985" s="199" t="str">
        <f t="shared" si="1557"/>
        <v/>
      </c>
      <c r="AA1985" s="199" t="str">
        <f t="shared" si="1558"/>
        <v/>
      </c>
      <c r="AB1985" s="201">
        <f t="shared" ca="1" si="1559"/>
        <v>2.1839715111704345</v>
      </c>
      <c r="AD1985" s="162">
        <f t="shared" si="1560"/>
        <v>0</v>
      </c>
      <c r="AE1985" s="162">
        <f t="shared" si="1561"/>
        <v>0</v>
      </c>
      <c r="AF1985" s="162">
        <f t="shared" si="1562"/>
        <v>0</v>
      </c>
      <c r="AG1985" s="162">
        <f t="shared" si="1563"/>
        <v>2.5329684717099385E-3</v>
      </c>
      <c r="AH1985" s="162" t="str">
        <f t="shared" si="1564"/>
        <v/>
      </c>
      <c r="AI1985" s="162" t="str">
        <f t="shared" si="1565"/>
        <v/>
      </c>
      <c r="AJ1985" s="162" t="str">
        <f t="shared" si="1566"/>
        <v/>
      </c>
      <c r="AK1985" s="162" t="str">
        <f t="shared" si="1567"/>
        <v/>
      </c>
      <c r="AM1985" s="199">
        <f t="shared" si="1570"/>
        <v>21.390426872195011</v>
      </c>
      <c r="AN1985" s="197">
        <f t="shared" si="1572"/>
        <v>0</v>
      </c>
      <c r="AO1985" s="197">
        <f t="shared" si="1573"/>
        <v>0.84223889203791957</v>
      </c>
      <c r="AP1985" s="197">
        <f t="shared" si="1574"/>
        <v>0</v>
      </c>
      <c r="AQ1985" s="197">
        <f t="shared" si="1575"/>
        <v>0</v>
      </c>
      <c r="AR1985" s="197" t="str">
        <f t="shared" si="1576"/>
        <v/>
      </c>
      <c r="AS1985" s="197" t="str">
        <f t="shared" si="1577"/>
        <v/>
      </c>
      <c r="AT1985" s="197" t="str">
        <f t="shared" si="1578"/>
        <v/>
      </c>
      <c r="AU1985" s="197" t="str">
        <f t="shared" si="1579"/>
        <v/>
      </c>
      <c r="AV1985" s="199">
        <f t="shared" ca="1" si="1571"/>
        <v>2.9136373391582859</v>
      </c>
      <c r="AX1985" s="162">
        <f t="shared" si="1580"/>
        <v>0</v>
      </c>
      <c r="AY1985" s="162">
        <f t="shared" si="1581"/>
        <v>9.4472204662062083E-3</v>
      </c>
      <c r="AZ1985" s="162">
        <f t="shared" si="1582"/>
        <v>0</v>
      </c>
      <c r="BA1985" s="162">
        <f t="shared" si="1583"/>
        <v>0</v>
      </c>
      <c r="BB1985" s="162" t="str">
        <f t="shared" si="1584"/>
        <v/>
      </c>
      <c r="BC1985" s="162" t="str">
        <f t="shared" si="1585"/>
        <v/>
      </c>
      <c r="BD1985" s="162" t="str">
        <f t="shared" si="1586"/>
        <v/>
      </c>
      <c r="BE1985" s="162" t="str">
        <f t="shared" si="1587"/>
        <v/>
      </c>
      <c r="BG1985" s="169">
        <f t="shared" si="1568"/>
        <v>48.996735126880615</v>
      </c>
      <c r="BH1985" s="169">
        <f t="shared" ca="1" si="1569"/>
        <v>2.2099932569734992</v>
      </c>
    </row>
    <row r="1986" spans="11:60" x14ac:dyDescent="0.25">
      <c r="K1986" s="199">
        <f t="shared" si="1542"/>
        <v>49.04812131998694</v>
      </c>
      <c r="L1986" s="201">
        <f t="shared" si="1543"/>
        <v>0.4113588636805291</v>
      </c>
      <c r="M1986" s="201">
        <f t="shared" si="1544"/>
        <v>0.41481848111515685</v>
      </c>
      <c r="N1986" s="201">
        <f t="shared" si="1545"/>
        <v>0.43601918575701865</v>
      </c>
      <c r="O1986" s="201">
        <f t="shared" si="1546"/>
        <v>0.41173894135416544</v>
      </c>
      <c r="P1986" s="201" t="str">
        <f t="shared" si="1547"/>
        <v/>
      </c>
      <c r="Q1986" s="201" t="str">
        <f t="shared" si="1548"/>
        <v/>
      </c>
      <c r="R1986" s="201" t="str">
        <f t="shared" si="1549"/>
        <v/>
      </c>
      <c r="S1986" s="201" t="str">
        <f t="shared" si="1550"/>
        <v/>
      </c>
      <c r="T1986" s="199">
        <f t="shared" si="1551"/>
        <v>0</v>
      </c>
      <c r="U1986" s="199">
        <f t="shared" si="1552"/>
        <v>0</v>
      </c>
      <c r="V1986" s="199">
        <f t="shared" si="1553"/>
        <v>0</v>
      </c>
      <c r="W1986" s="199">
        <f t="shared" si="1554"/>
        <v>0.10624006365176408</v>
      </c>
      <c r="X1986" s="199" t="str">
        <f t="shared" si="1555"/>
        <v/>
      </c>
      <c r="Y1986" s="199" t="str">
        <f t="shared" si="1556"/>
        <v/>
      </c>
      <c r="Z1986" s="199" t="str">
        <f t="shared" si="1557"/>
        <v/>
      </c>
      <c r="AA1986" s="199" t="str">
        <f t="shared" si="1558"/>
        <v/>
      </c>
      <c r="AB1986" s="201">
        <f t="shared" ca="1" si="1559"/>
        <v>2.172604094237637</v>
      </c>
      <c r="AD1986" s="162">
        <f t="shared" si="1560"/>
        <v>0</v>
      </c>
      <c r="AE1986" s="162">
        <f t="shared" si="1561"/>
        <v>0</v>
      </c>
      <c r="AF1986" s="162">
        <f t="shared" si="1562"/>
        <v>0</v>
      </c>
      <c r="AG1986" s="162">
        <f t="shared" si="1563"/>
        <v>2.7296362132188854E-3</v>
      </c>
      <c r="AH1986" s="162" t="str">
        <f t="shared" si="1564"/>
        <v/>
      </c>
      <c r="AI1986" s="162" t="str">
        <f t="shared" si="1565"/>
        <v/>
      </c>
      <c r="AJ1986" s="162" t="str">
        <f t="shared" si="1566"/>
        <v/>
      </c>
      <c r="AK1986" s="162" t="str">
        <f t="shared" si="1567"/>
        <v/>
      </c>
      <c r="AM1986" s="199">
        <f t="shared" si="1570"/>
        <v>21.401643666569523</v>
      </c>
      <c r="AN1986" s="197">
        <f t="shared" si="1572"/>
        <v>0</v>
      </c>
      <c r="AO1986" s="197">
        <f t="shared" si="1573"/>
        <v>1.0043283815816431</v>
      </c>
      <c r="AP1986" s="197">
        <f t="shared" si="1574"/>
        <v>0</v>
      </c>
      <c r="AQ1986" s="197">
        <f t="shared" si="1575"/>
        <v>0</v>
      </c>
      <c r="AR1986" s="197" t="str">
        <f t="shared" si="1576"/>
        <v/>
      </c>
      <c r="AS1986" s="197" t="str">
        <f t="shared" si="1577"/>
        <v/>
      </c>
      <c r="AT1986" s="197" t="str">
        <f t="shared" si="1578"/>
        <v/>
      </c>
      <c r="AU1986" s="197" t="str">
        <f t="shared" si="1579"/>
        <v/>
      </c>
      <c r="AV1986" s="199">
        <f t="shared" ca="1" si="1571"/>
        <v>3.1915400474394859</v>
      </c>
      <c r="AX1986" s="162">
        <f t="shared" si="1580"/>
        <v>0</v>
      </c>
      <c r="AY1986" s="162">
        <f t="shared" si="1581"/>
        <v>1.1265344940687778E-2</v>
      </c>
      <c r="AZ1986" s="162">
        <f t="shared" si="1582"/>
        <v>0</v>
      </c>
      <c r="BA1986" s="162">
        <f t="shared" si="1583"/>
        <v>0</v>
      </c>
      <c r="BB1986" s="162" t="str">
        <f t="shared" si="1584"/>
        <v/>
      </c>
      <c r="BC1986" s="162" t="str">
        <f t="shared" si="1585"/>
        <v/>
      </c>
      <c r="BD1986" s="162" t="str">
        <f t="shared" si="1586"/>
        <v/>
      </c>
      <c r="BE1986" s="162" t="str">
        <f t="shared" si="1587"/>
        <v/>
      </c>
      <c r="BG1986" s="169">
        <f t="shared" si="1568"/>
        <v>49.022428223433778</v>
      </c>
      <c r="BH1986" s="169">
        <f t="shared" ca="1" si="1569"/>
        <v>2.1839715111704345</v>
      </c>
    </row>
    <row r="1987" spans="11:60" x14ac:dyDescent="0.25">
      <c r="K1987" s="199">
        <f t="shared" si="1542"/>
        <v>49.073814416540102</v>
      </c>
      <c r="L1987" s="201">
        <f t="shared" si="1543"/>
        <v>0.41157434763216899</v>
      </c>
      <c r="M1987" s="201">
        <f t="shared" si="1544"/>
        <v>0.41503577733365621</v>
      </c>
      <c r="N1987" s="201">
        <f t="shared" si="1545"/>
        <v>0.43624758763536181</v>
      </c>
      <c r="O1987" s="201">
        <f t="shared" si="1546"/>
        <v>0.41195462440359137</v>
      </c>
      <c r="P1987" s="201" t="str">
        <f t="shared" si="1547"/>
        <v/>
      </c>
      <c r="Q1987" s="201" t="str">
        <f t="shared" si="1548"/>
        <v/>
      </c>
      <c r="R1987" s="201" t="str">
        <f t="shared" si="1549"/>
        <v/>
      </c>
      <c r="S1987" s="201" t="str">
        <f t="shared" si="1550"/>
        <v/>
      </c>
      <c r="T1987" s="199">
        <f t="shared" si="1551"/>
        <v>0</v>
      </c>
      <c r="U1987" s="199">
        <f t="shared" si="1552"/>
        <v>0</v>
      </c>
      <c r="V1987" s="199">
        <f t="shared" si="1553"/>
        <v>0</v>
      </c>
      <c r="W1987" s="199">
        <f t="shared" si="1554"/>
        <v>0.11447980369636483</v>
      </c>
      <c r="X1987" s="199" t="str">
        <f t="shared" si="1555"/>
        <v/>
      </c>
      <c r="Y1987" s="199" t="str">
        <f t="shared" si="1556"/>
        <v/>
      </c>
      <c r="Z1987" s="199" t="str">
        <f t="shared" si="1557"/>
        <v/>
      </c>
      <c r="AA1987" s="199" t="str">
        <f t="shared" si="1558"/>
        <v/>
      </c>
      <c r="AB1987" s="201">
        <f t="shared" ca="1" si="1559"/>
        <v>2.1756002457441928</v>
      </c>
      <c r="AD1987" s="162">
        <f t="shared" si="1560"/>
        <v>0</v>
      </c>
      <c r="AE1987" s="162">
        <f t="shared" si="1561"/>
        <v>0</v>
      </c>
      <c r="AF1987" s="162">
        <f t="shared" si="1562"/>
        <v>0</v>
      </c>
      <c r="AG1987" s="162">
        <f t="shared" si="1563"/>
        <v>2.9413406497577703E-3</v>
      </c>
      <c r="AH1987" s="162" t="str">
        <f t="shared" si="1564"/>
        <v/>
      </c>
      <c r="AI1987" s="162" t="str">
        <f t="shared" si="1565"/>
        <v/>
      </c>
      <c r="AJ1987" s="162" t="str">
        <f t="shared" si="1566"/>
        <v/>
      </c>
      <c r="AK1987" s="162" t="str">
        <f t="shared" si="1567"/>
        <v/>
      </c>
      <c r="AM1987" s="199">
        <f t="shared" si="1570"/>
        <v>21.412860460944035</v>
      </c>
      <c r="AN1987" s="197">
        <f t="shared" si="1572"/>
        <v>0</v>
      </c>
      <c r="AO1987" s="197">
        <f t="shared" si="1573"/>
        <v>1.1975816757973443</v>
      </c>
      <c r="AP1987" s="197">
        <f t="shared" si="1574"/>
        <v>0</v>
      </c>
      <c r="AQ1987" s="197">
        <f t="shared" si="1575"/>
        <v>0</v>
      </c>
      <c r="AR1987" s="197" t="str">
        <f t="shared" si="1576"/>
        <v/>
      </c>
      <c r="AS1987" s="197" t="str">
        <f t="shared" si="1577"/>
        <v/>
      </c>
      <c r="AT1987" s="197" t="str">
        <f t="shared" si="1578"/>
        <v/>
      </c>
      <c r="AU1987" s="197" t="str">
        <f t="shared" si="1579"/>
        <v/>
      </c>
      <c r="AV1987" s="199">
        <f t="shared" ca="1" si="1571"/>
        <v>3.268060945841202</v>
      </c>
      <c r="AX1987" s="162">
        <f t="shared" si="1580"/>
        <v>0</v>
      </c>
      <c r="AY1987" s="162">
        <f t="shared" si="1581"/>
        <v>1.343302740410238E-2</v>
      </c>
      <c r="AZ1987" s="162">
        <f t="shared" si="1582"/>
        <v>0</v>
      </c>
      <c r="BA1987" s="162">
        <f t="shared" si="1583"/>
        <v>0</v>
      </c>
      <c r="BB1987" s="162" t="str">
        <f t="shared" si="1584"/>
        <v/>
      </c>
      <c r="BC1987" s="162" t="str">
        <f t="shared" si="1585"/>
        <v/>
      </c>
      <c r="BD1987" s="162" t="str">
        <f t="shared" si="1586"/>
        <v/>
      </c>
      <c r="BE1987" s="162" t="str">
        <f t="shared" si="1587"/>
        <v/>
      </c>
      <c r="BG1987" s="169">
        <f t="shared" si="1568"/>
        <v>49.04812131998694</v>
      </c>
      <c r="BH1987" s="169">
        <f t="shared" ca="1" si="1569"/>
        <v>2.172604094237637</v>
      </c>
    </row>
    <row r="1988" spans="11:60" x14ac:dyDescent="0.25">
      <c r="K1988" s="199">
        <f t="shared" si="1542"/>
        <v>49.099507513093265</v>
      </c>
      <c r="L1988" s="201">
        <f t="shared" si="1543"/>
        <v>0.41178983158380889</v>
      </c>
      <c r="M1988" s="201">
        <f t="shared" si="1544"/>
        <v>0.41525307355215552</v>
      </c>
      <c r="N1988" s="201">
        <f t="shared" si="1545"/>
        <v>0.43647598951370498</v>
      </c>
      <c r="O1988" s="201">
        <f t="shared" si="1546"/>
        <v>0.41217030745301736</v>
      </c>
      <c r="P1988" s="201" t="str">
        <f t="shared" si="1547"/>
        <v/>
      </c>
      <c r="Q1988" s="201" t="str">
        <f t="shared" si="1548"/>
        <v/>
      </c>
      <c r="R1988" s="201" t="str">
        <f t="shared" si="1549"/>
        <v/>
      </c>
      <c r="S1988" s="201" t="str">
        <f t="shared" si="1550"/>
        <v/>
      </c>
      <c r="T1988" s="199">
        <f t="shared" si="1551"/>
        <v>0</v>
      </c>
      <c r="U1988" s="199">
        <f t="shared" si="1552"/>
        <v>0</v>
      </c>
      <c r="V1988" s="199">
        <f t="shared" si="1553"/>
        <v>0</v>
      </c>
      <c r="W1988" s="199">
        <f t="shared" si="1554"/>
        <v>0.12334881622859334</v>
      </c>
      <c r="X1988" s="199" t="str">
        <f t="shared" si="1555"/>
        <v/>
      </c>
      <c r="Y1988" s="199" t="str">
        <f t="shared" si="1556"/>
        <v/>
      </c>
      <c r="Z1988" s="199" t="str">
        <f t="shared" si="1557"/>
        <v/>
      </c>
      <c r="AA1988" s="199" t="str">
        <f t="shared" si="1558"/>
        <v/>
      </c>
      <c r="AB1988" s="201">
        <f t="shared" ca="1" si="1559"/>
        <v>2.2602822657428079</v>
      </c>
      <c r="AD1988" s="162">
        <f t="shared" si="1560"/>
        <v>0</v>
      </c>
      <c r="AE1988" s="162">
        <f t="shared" si="1561"/>
        <v>0</v>
      </c>
      <c r="AF1988" s="162">
        <f t="shared" si="1562"/>
        <v>0</v>
      </c>
      <c r="AG1988" s="162">
        <f t="shared" si="1563"/>
        <v>3.169213045079524E-3</v>
      </c>
      <c r="AH1988" s="162" t="str">
        <f t="shared" si="1564"/>
        <v/>
      </c>
      <c r="AI1988" s="162" t="str">
        <f t="shared" si="1565"/>
        <v/>
      </c>
      <c r="AJ1988" s="162" t="str">
        <f t="shared" si="1566"/>
        <v/>
      </c>
      <c r="AK1988" s="162" t="str">
        <f t="shared" si="1567"/>
        <v/>
      </c>
      <c r="AM1988" s="199">
        <f t="shared" si="1570"/>
        <v>21.424077255318547</v>
      </c>
      <c r="AN1988" s="197">
        <f t="shared" si="1572"/>
        <v>0</v>
      </c>
      <c r="AO1988" s="197">
        <f t="shared" si="1573"/>
        <v>1.4279692499830077</v>
      </c>
      <c r="AP1988" s="197">
        <f t="shared" si="1574"/>
        <v>0</v>
      </c>
      <c r="AQ1988" s="197">
        <f t="shared" si="1575"/>
        <v>0</v>
      </c>
      <c r="AR1988" s="197" t="str">
        <f t="shared" si="1576"/>
        <v/>
      </c>
      <c r="AS1988" s="197" t="str">
        <f t="shared" si="1577"/>
        <v/>
      </c>
      <c r="AT1988" s="197" t="str">
        <f t="shared" si="1578"/>
        <v/>
      </c>
      <c r="AU1988" s="197" t="str">
        <f t="shared" si="1579"/>
        <v/>
      </c>
      <c r="AV1988" s="199">
        <f t="shared" ca="1" si="1571"/>
        <v>3.5168243572010001</v>
      </c>
      <c r="AX1988" s="162">
        <f t="shared" si="1580"/>
        <v>0</v>
      </c>
      <c r="AY1988" s="162">
        <f t="shared" si="1581"/>
        <v>1.6017237450185608E-2</v>
      </c>
      <c r="AZ1988" s="162">
        <f t="shared" si="1582"/>
        <v>0</v>
      </c>
      <c r="BA1988" s="162">
        <f t="shared" si="1583"/>
        <v>0</v>
      </c>
      <c r="BB1988" s="162" t="str">
        <f t="shared" si="1584"/>
        <v/>
      </c>
      <c r="BC1988" s="162" t="str">
        <f t="shared" si="1585"/>
        <v/>
      </c>
      <c r="BD1988" s="162" t="str">
        <f t="shared" si="1586"/>
        <v/>
      </c>
      <c r="BE1988" s="162" t="str">
        <f t="shared" si="1587"/>
        <v/>
      </c>
      <c r="BG1988" s="169">
        <f t="shared" si="1568"/>
        <v>49.073814416540102</v>
      </c>
      <c r="BH1988" s="169">
        <f t="shared" ca="1" si="1569"/>
        <v>2.1756002457441928</v>
      </c>
    </row>
    <row r="1989" spans="11:60" x14ac:dyDescent="0.25">
      <c r="K1989" s="199">
        <f t="shared" si="1542"/>
        <v>49.125200609646427</v>
      </c>
      <c r="L1989" s="201">
        <f t="shared" si="1543"/>
        <v>0.41200531553544872</v>
      </c>
      <c r="M1989" s="201">
        <f t="shared" si="1544"/>
        <v>0.41547036977065477</v>
      </c>
      <c r="N1989" s="201">
        <f t="shared" si="1545"/>
        <v>0.43670439139204809</v>
      </c>
      <c r="O1989" s="201">
        <f t="shared" si="1546"/>
        <v>0.41238599050244334</v>
      </c>
      <c r="P1989" s="201" t="str">
        <f t="shared" si="1547"/>
        <v/>
      </c>
      <c r="Q1989" s="201" t="str">
        <f t="shared" si="1548"/>
        <v/>
      </c>
      <c r="R1989" s="201" t="str">
        <f t="shared" si="1549"/>
        <v/>
      </c>
      <c r="S1989" s="201" t="str">
        <f t="shared" si="1550"/>
        <v/>
      </c>
      <c r="T1989" s="199">
        <f t="shared" si="1551"/>
        <v>0</v>
      </c>
      <c r="U1989" s="199">
        <f t="shared" si="1552"/>
        <v>0</v>
      </c>
      <c r="V1989" s="199">
        <f t="shared" si="1553"/>
        <v>0</v>
      </c>
      <c r="W1989" s="199">
        <f t="shared" si="1554"/>
        <v>0.13289438496390485</v>
      </c>
      <c r="X1989" s="199" t="str">
        <f t="shared" si="1555"/>
        <v/>
      </c>
      <c r="Y1989" s="199" t="str">
        <f t="shared" si="1556"/>
        <v/>
      </c>
      <c r="Z1989" s="199" t="str">
        <f t="shared" si="1557"/>
        <v/>
      </c>
      <c r="AA1989" s="199" t="str">
        <f t="shared" si="1558"/>
        <v/>
      </c>
      <c r="AB1989" s="201">
        <f t="shared" ca="1" si="1559"/>
        <v>2.275517868817718</v>
      </c>
      <c r="AD1989" s="162">
        <f t="shared" si="1560"/>
        <v>0</v>
      </c>
      <c r="AE1989" s="162">
        <f t="shared" si="1561"/>
        <v>0</v>
      </c>
      <c r="AF1989" s="162">
        <f t="shared" si="1562"/>
        <v>0</v>
      </c>
      <c r="AG1989" s="162">
        <f t="shared" si="1563"/>
        <v>3.4144682642507302E-3</v>
      </c>
      <c r="AH1989" s="162" t="str">
        <f t="shared" si="1564"/>
        <v/>
      </c>
      <c r="AI1989" s="162" t="str">
        <f t="shared" si="1565"/>
        <v/>
      </c>
      <c r="AJ1989" s="162" t="str">
        <f t="shared" si="1566"/>
        <v/>
      </c>
      <c r="AK1989" s="162" t="str">
        <f t="shared" si="1567"/>
        <v/>
      </c>
      <c r="AM1989" s="199">
        <f t="shared" si="1570"/>
        <v>21.435294049693059</v>
      </c>
      <c r="AN1989" s="197">
        <f t="shared" si="1572"/>
        <v>0</v>
      </c>
      <c r="AO1989" s="197">
        <f t="shared" si="1573"/>
        <v>1.7025906985632113</v>
      </c>
      <c r="AP1989" s="197">
        <f t="shared" si="1574"/>
        <v>0</v>
      </c>
      <c r="AQ1989" s="197">
        <f t="shared" si="1575"/>
        <v>0</v>
      </c>
      <c r="AR1989" s="197" t="str">
        <f t="shared" si="1576"/>
        <v/>
      </c>
      <c r="AS1989" s="197" t="str">
        <f t="shared" si="1577"/>
        <v/>
      </c>
      <c r="AT1989" s="197" t="str">
        <f t="shared" si="1578"/>
        <v/>
      </c>
      <c r="AU1989" s="197" t="str">
        <f t="shared" si="1579"/>
        <v/>
      </c>
      <c r="AV1989" s="199">
        <f t="shared" ca="1" si="1571"/>
        <v>3.9091802512598539</v>
      </c>
      <c r="AX1989" s="162">
        <f t="shared" si="1580"/>
        <v>0</v>
      </c>
      <c r="AY1989" s="162">
        <f t="shared" si="1581"/>
        <v>1.9097609769740391E-2</v>
      </c>
      <c r="AZ1989" s="162">
        <f t="shared" si="1582"/>
        <v>0</v>
      </c>
      <c r="BA1989" s="162">
        <f t="shared" si="1583"/>
        <v>0</v>
      </c>
      <c r="BB1989" s="162" t="str">
        <f t="shared" si="1584"/>
        <v/>
      </c>
      <c r="BC1989" s="162" t="str">
        <f t="shared" si="1585"/>
        <v/>
      </c>
      <c r="BD1989" s="162" t="str">
        <f t="shared" si="1586"/>
        <v/>
      </c>
      <c r="BE1989" s="162" t="str">
        <f t="shared" si="1587"/>
        <v/>
      </c>
      <c r="BG1989" s="169">
        <f t="shared" si="1568"/>
        <v>49.099507513093265</v>
      </c>
      <c r="BH1989" s="169">
        <f t="shared" ca="1" si="1569"/>
        <v>2.2602822657428079</v>
      </c>
    </row>
    <row r="1990" spans="11:60" x14ac:dyDescent="0.25">
      <c r="K1990" s="199">
        <f t="shared" si="1542"/>
        <v>49.150893706199589</v>
      </c>
      <c r="L1990" s="201">
        <f t="shared" si="1543"/>
        <v>0.41222079948708862</v>
      </c>
      <c r="M1990" s="201">
        <f t="shared" si="1544"/>
        <v>0.41568766598915408</v>
      </c>
      <c r="N1990" s="201">
        <f t="shared" si="1545"/>
        <v>0.4369327932703912</v>
      </c>
      <c r="O1990" s="201">
        <f t="shared" si="1546"/>
        <v>0.41260167355186933</v>
      </c>
      <c r="P1990" s="201" t="str">
        <f t="shared" si="1547"/>
        <v/>
      </c>
      <c r="Q1990" s="201" t="str">
        <f t="shared" si="1548"/>
        <v/>
      </c>
      <c r="R1990" s="201" t="str">
        <f t="shared" si="1549"/>
        <v/>
      </c>
      <c r="S1990" s="201" t="str">
        <f t="shared" si="1550"/>
        <v/>
      </c>
      <c r="T1990" s="199">
        <f t="shared" si="1551"/>
        <v>0</v>
      </c>
      <c r="U1990" s="199">
        <f t="shared" si="1552"/>
        <v>0</v>
      </c>
      <c r="V1990" s="199">
        <f t="shared" si="1553"/>
        <v>0</v>
      </c>
      <c r="W1990" s="199">
        <f t="shared" si="1554"/>
        <v>0.14316728247858646</v>
      </c>
      <c r="X1990" s="199" t="str">
        <f t="shared" si="1555"/>
        <v/>
      </c>
      <c r="Y1990" s="199" t="str">
        <f t="shared" si="1556"/>
        <v/>
      </c>
      <c r="Z1990" s="199" t="str">
        <f t="shared" si="1557"/>
        <v/>
      </c>
      <c r="AA1990" s="199" t="str">
        <f t="shared" si="1558"/>
        <v/>
      </c>
      <c r="AB1990" s="201">
        <f t="shared" ca="1" si="1559"/>
        <v>2.2611939065372475</v>
      </c>
      <c r="AD1990" s="162">
        <f t="shared" si="1560"/>
        <v>0</v>
      </c>
      <c r="AE1990" s="162">
        <f t="shared" si="1561"/>
        <v>0</v>
      </c>
      <c r="AF1990" s="162">
        <f t="shared" si="1562"/>
        <v>0</v>
      </c>
      <c r="AG1990" s="162">
        <f t="shared" si="1563"/>
        <v>3.678410811976186E-3</v>
      </c>
      <c r="AH1990" s="162" t="str">
        <f t="shared" si="1564"/>
        <v/>
      </c>
      <c r="AI1990" s="162" t="str">
        <f t="shared" si="1565"/>
        <v/>
      </c>
      <c r="AJ1990" s="162" t="str">
        <f t="shared" si="1566"/>
        <v/>
      </c>
      <c r="AK1990" s="162" t="str">
        <f t="shared" si="1567"/>
        <v/>
      </c>
      <c r="AM1990" s="199">
        <f t="shared" si="1570"/>
        <v>21.446510844067571</v>
      </c>
      <c r="AN1990" s="197">
        <f t="shared" si="1572"/>
        <v>0</v>
      </c>
      <c r="AO1990" s="197">
        <f t="shared" si="1573"/>
        <v>2.0298780089803863</v>
      </c>
      <c r="AP1990" s="197">
        <f t="shared" si="1574"/>
        <v>0</v>
      </c>
      <c r="AQ1990" s="197">
        <f t="shared" si="1575"/>
        <v>0</v>
      </c>
      <c r="AR1990" s="197" t="str">
        <f t="shared" si="1576"/>
        <v/>
      </c>
      <c r="AS1990" s="197" t="str">
        <f t="shared" si="1577"/>
        <v/>
      </c>
      <c r="AT1990" s="197" t="str">
        <f t="shared" si="1578"/>
        <v/>
      </c>
      <c r="AU1990" s="197" t="str">
        <f t="shared" si="1579"/>
        <v/>
      </c>
      <c r="AV1990" s="199">
        <f t="shared" ca="1" si="1571"/>
        <v>4.094388877768397</v>
      </c>
      <c r="AX1990" s="162">
        <f t="shared" si="1580"/>
        <v>0</v>
      </c>
      <c r="AY1990" s="162">
        <f t="shared" si="1581"/>
        <v>2.2768724232076942E-2</v>
      </c>
      <c r="AZ1990" s="162">
        <f t="shared" si="1582"/>
        <v>0</v>
      </c>
      <c r="BA1990" s="162">
        <f t="shared" si="1583"/>
        <v>0</v>
      </c>
      <c r="BB1990" s="162" t="str">
        <f t="shared" si="1584"/>
        <v/>
      </c>
      <c r="BC1990" s="162" t="str">
        <f t="shared" si="1585"/>
        <v/>
      </c>
      <c r="BD1990" s="162" t="str">
        <f t="shared" si="1586"/>
        <v/>
      </c>
      <c r="BE1990" s="162" t="str">
        <f t="shared" si="1587"/>
        <v/>
      </c>
      <c r="BG1990" s="169">
        <f t="shared" si="1568"/>
        <v>49.125200609646427</v>
      </c>
      <c r="BH1990" s="169">
        <f t="shared" ca="1" si="1569"/>
        <v>2.275517868817718</v>
      </c>
    </row>
    <row r="1991" spans="11:60" x14ac:dyDescent="0.25">
      <c r="K1991" s="199">
        <f t="shared" si="1542"/>
        <v>49.176586802752752</v>
      </c>
      <c r="L1991" s="201">
        <f t="shared" si="1543"/>
        <v>0.41243628343872851</v>
      </c>
      <c r="M1991" s="201">
        <f t="shared" si="1544"/>
        <v>0.41590496220765338</v>
      </c>
      <c r="N1991" s="201">
        <f t="shared" si="1545"/>
        <v>0.43716119514873431</v>
      </c>
      <c r="O1991" s="201">
        <f t="shared" si="1546"/>
        <v>0.41281735660129526</v>
      </c>
      <c r="P1991" s="201" t="str">
        <f t="shared" si="1547"/>
        <v/>
      </c>
      <c r="Q1991" s="201" t="str">
        <f t="shared" si="1548"/>
        <v/>
      </c>
      <c r="R1991" s="201" t="str">
        <f t="shared" si="1549"/>
        <v/>
      </c>
      <c r="S1991" s="201" t="str">
        <f t="shared" si="1550"/>
        <v/>
      </c>
      <c r="T1991" s="199">
        <f t="shared" si="1551"/>
        <v>0</v>
      </c>
      <c r="U1991" s="199">
        <f t="shared" si="1552"/>
        <v>0</v>
      </c>
      <c r="V1991" s="199">
        <f t="shared" si="1553"/>
        <v>0</v>
      </c>
      <c r="W1991" s="199">
        <f t="shared" si="1554"/>
        <v>0.15422202154617864</v>
      </c>
      <c r="X1991" s="199" t="str">
        <f t="shared" si="1555"/>
        <v/>
      </c>
      <c r="Y1991" s="199" t="str">
        <f t="shared" si="1556"/>
        <v/>
      </c>
      <c r="Z1991" s="199" t="str">
        <f t="shared" si="1557"/>
        <v/>
      </c>
      <c r="AA1991" s="199" t="str">
        <f t="shared" si="1558"/>
        <v/>
      </c>
      <c r="AB1991" s="201">
        <f t="shared" ca="1" si="1559"/>
        <v>2.2614628955143479</v>
      </c>
      <c r="AD1991" s="162">
        <f t="shared" si="1560"/>
        <v>0</v>
      </c>
      <c r="AE1991" s="162">
        <f t="shared" si="1561"/>
        <v>0</v>
      </c>
      <c r="AF1991" s="162">
        <f t="shared" si="1562"/>
        <v>0</v>
      </c>
      <c r="AG1991" s="162">
        <f t="shared" si="1563"/>
        <v>3.9624412902098472E-3</v>
      </c>
      <c r="AH1991" s="162" t="str">
        <f t="shared" si="1564"/>
        <v/>
      </c>
      <c r="AI1991" s="162" t="str">
        <f t="shared" si="1565"/>
        <v/>
      </c>
      <c r="AJ1991" s="162" t="str">
        <f t="shared" si="1566"/>
        <v/>
      </c>
      <c r="AK1991" s="162" t="str">
        <f t="shared" si="1567"/>
        <v/>
      </c>
      <c r="AM1991" s="199">
        <f t="shared" si="1570"/>
        <v>21.457727638442083</v>
      </c>
      <c r="AN1991" s="197">
        <f t="shared" si="1572"/>
        <v>0</v>
      </c>
      <c r="AO1991" s="197">
        <f t="shared" si="1573"/>
        <v>2.4198282124935102</v>
      </c>
      <c r="AP1991" s="197">
        <f t="shared" si="1574"/>
        <v>0</v>
      </c>
      <c r="AQ1991" s="197">
        <f t="shared" si="1575"/>
        <v>0</v>
      </c>
      <c r="AR1991" s="197" t="str">
        <f t="shared" si="1576"/>
        <v/>
      </c>
      <c r="AS1991" s="197" t="str">
        <f t="shared" si="1577"/>
        <v/>
      </c>
      <c r="AT1991" s="197" t="str">
        <f t="shared" si="1578"/>
        <v/>
      </c>
      <c r="AU1991" s="197" t="str">
        <f t="shared" si="1579"/>
        <v/>
      </c>
      <c r="AV1991" s="199">
        <f t="shared" ca="1" si="1571"/>
        <v>4.5906381504604088</v>
      </c>
      <c r="AX1991" s="162">
        <f t="shared" si="1580"/>
        <v>0</v>
      </c>
      <c r="AY1991" s="162">
        <f t="shared" si="1581"/>
        <v>2.7142715481182786E-2</v>
      </c>
      <c r="AZ1991" s="162">
        <f t="shared" si="1582"/>
        <v>0</v>
      </c>
      <c r="BA1991" s="162">
        <f t="shared" si="1583"/>
        <v>0</v>
      </c>
      <c r="BB1991" s="162" t="str">
        <f t="shared" si="1584"/>
        <v/>
      </c>
      <c r="BC1991" s="162" t="str">
        <f t="shared" si="1585"/>
        <v/>
      </c>
      <c r="BD1991" s="162" t="str">
        <f t="shared" si="1586"/>
        <v/>
      </c>
      <c r="BE1991" s="162" t="str">
        <f t="shared" si="1587"/>
        <v/>
      </c>
      <c r="BG1991" s="169">
        <f t="shared" si="1568"/>
        <v>49.150893706199589</v>
      </c>
      <c r="BH1991" s="169">
        <f t="shared" ca="1" si="1569"/>
        <v>2.2611939065372475</v>
      </c>
    </row>
    <row r="1992" spans="11:60" x14ac:dyDescent="0.25">
      <c r="K1992" s="199">
        <f t="shared" si="1542"/>
        <v>49.202279899305914</v>
      </c>
      <c r="L1992" s="201">
        <f t="shared" si="1543"/>
        <v>0.41265176739036841</v>
      </c>
      <c r="M1992" s="201">
        <f t="shared" si="1544"/>
        <v>0.41612225842615264</v>
      </c>
      <c r="N1992" s="201">
        <f t="shared" si="1545"/>
        <v>0.43738959702707741</v>
      </c>
      <c r="O1992" s="201">
        <f t="shared" si="1546"/>
        <v>0.41303303965072125</v>
      </c>
      <c r="P1992" s="201" t="str">
        <f t="shared" si="1547"/>
        <v/>
      </c>
      <c r="Q1992" s="201" t="str">
        <f t="shared" si="1548"/>
        <v/>
      </c>
      <c r="R1992" s="201" t="str">
        <f t="shared" si="1549"/>
        <v/>
      </c>
      <c r="S1992" s="201" t="str">
        <f t="shared" si="1550"/>
        <v/>
      </c>
      <c r="T1992" s="199">
        <f t="shared" si="1551"/>
        <v>0</v>
      </c>
      <c r="U1992" s="199">
        <f t="shared" si="1552"/>
        <v>0</v>
      </c>
      <c r="V1992" s="199">
        <f t="shared" si="1553"/>
        <v>0</v>
      </c>
      <c r="W1992" s="199">
        <f t="shared" si="1554"/>
        <v>0.16611712381724153</v>
      </c>
      <c r="X1992" s="199" t="str">
        <f t="shared" si="1555"/>
        <v/>
      </c>
      <c r="Y1992" s="199" t="str">
        <f t="shared" si="1556"/>
        <v/>
      </c>
      <c r="Z1992" s="199" t="str">
        <f t="shared" si="1557"/>
        <v/>
      </c>
      <c r="AA1992" s="199" t="str">
        <f t="shared" si="1558"/>
        <v/>
      </c>
      <c r="AB1992" s="201">
        <f t="shared" ca="1" si="1559"/>
        <v>2.2350419416012968</v>
      </c>
      <c r="AD1992" s="162">
        <f t="shared" si="1560"/>
        <v>0</v>
      </c>
      <c r="AE1992" s="162">
        <f t="shared" si="1561"/>
        <v>0</v>
      </c>
      <c r="AF1992" s="162">
        <f t="shared" si="1562"/>
        <v>0</v>
      </c>
      <c r="AG1992" s="162">
        <f t="shared" si="1563"/>
        <v>4.268063301370007E-3</v>
      </c>
      <c r="AH1992" s="162" t="str">
        <f t="shared" si="1564"/>
        <v/>
      </c>
      <c r="AI1992" s="162" t="str">
        <f t="shared" si="1565"/>
        <v/>
      </c>
      <c r="AJ1992" s="162" t="str">
        <f t="shared" si="1566"/>
        <v/>
      </c>
      <c r="AK1992" s="162" t="str">
        <f t="shared" si="1567"/>
        <v/>
      </c>
      <c r="AM1992" s="199">
        <f t="shared" si="1570"/>
        <v>21.468944432816595</v>
      </c>
      <c r="AN1992" s="197">
        <f t="shared" si="1572"/>
        <v>0</v>
      </c>
      <c r="AO1992" s="197">
        <f t="shared" si="1573"/>
        <v>2.8842643602446869</v>
      </c>
      <c r="AP1992" s="197">
        <f t="shared" si="1574"/>
        <v>0</v>
      </c>
      <c r="AQ1992" s="197">
        <f t="shared" si="1575"/>
        <v>0</v>
      </c>
      <c r="AR1992" s="197" t="str">
        <f t="shared" si="1576"/>
        <v/>
      </c>
      <c r="AS1992" s="197" t="str">
        <f t="shared" si="1577"/>
        <v/>
      </c>
      <c r="AT1992" s="197" t="str">
        <f t="shared" si="1578"/>
        <v/>
      </c>
      <c r="AU1992" s="197" t="str">
        <f t="shared" si="1579"/>
        <v/>
      </c>
      <c r="AV1992" s="199">
        <f t="shared" ca="1" si="1571"/>
        <v>5.0532615845635238</v>
      </c>
      <c r="AX1992" s="162">
        <f t="shared" si="1580"/>
        <v>0</v>
      </c>
      <c r="AY1992" s="162">
        <f t="shared" si="1581"/>
        <v>3.2352200250598234E-2</v>
      </c>
      <c r="AZ1992" s="162">
        <f t="shared" si="1582"/>
        <v>0</v>
      </c>
      <c r="BA1992" s="162">
        <f t="shared" si="1583"/>
        <v>0</v>
      </c>
      <c r="BB1992" s="162" t="str">
        <f t="shared" si="1584"/>
        <v/>
      </c>
      <c r="BC1992" s="162" t="str">
        <f t="shared" si="1585"/>
        <v/>
      </c>
      <c r="BD1992" s="162" t="str">
        <f t="shared" si="1586"/>
        <v/>
      </c>
      <c r="BE1992" s="162" t="str">
        <f t="shared" si="1587"/>
        <v/>
      </c>
      <c r="BG1992" s="169">
        <f t="shared" si="1568"/>
        <v>49.176586802752752</v>
      </c>
      <c r="BH1992" s="169">
        <f t="shared" ca="1" si="1569"/>
        <v>2.2614628955143479</v>
      </c>
    </row>
    <row r="1993" spans="11:60" x14ac:dyDescent="0.25">
      <c r="K1993" s="199">
        <f t="shared" si="1542"/>
        <v>49.227972995859076</v>
      </c>
      <c r="L1993" s="201">
        <f t="shared" si="1543"/>
        <v>0.41286725134200825</v>
      </c>
      <c r="M1993" s="201">
        <f t="shared" si="1544"/>
        <v>0.41633955464465194</v>
      </c>
      <c r="N1993" s="201">
        <f t="shared" si="1545"/>
        <v>0.43761799890542052</v>
      </c>
      <c r="O1993" s="201">
        <f t="shared" si="1546"/>
        <v>0.41324872270014712</v>
      </c>
      <c r="P1993" s="201" t="str">
        <f t="shared" si="1547"/>
        <v/>
      </c>
      <c r="Q1993" s="201" t="str">
        <f t="shared" si="1548"/>
        <v/>
      </c>
      <c r="R1993" s="201" t="str">
        <f t="shared" si="1549"/>
        <v/>
      </c>
      <c r="S1993" s="201" t="str">
        <f t="shared" si="1550"/>
        <v/>
      </c>
      <c r="T1993" s="199">
        <f t="shared" si="1551"/>
        <v>0</v>
      </c>
      <c r="U1993" s="199">
        <f t="shared" si="1552"/>
        <v>0</v>
      </c>
      <c r="V1993" s="199">
        <f t="shared" si="1553"/>
        <v>0</v>
      </c>
      <c r="W1993" s="199">
        <f t="shared" si="1554"/>
        <v>0.17891540690825614</v>
      </c>
      <c r="X1993" s="199" t="str">
        <f t="shared" si="1555"/>
        <v/>
      </c>
      <c r="Y1993" s="199" t="str">
        <f t="shared" si="1556"/>
        <v/>
      </c>
      <c r="Z1993" s="199" t="str">
        <f t="shared" si="1557"/>
        <v/>
      </c>
      <c r="AA1993" s="199" t="str">
        <f t="shared" si="1558"/>
        <v/>
      </c>
      <c r="AB1993" s="201">
        <f t="shared" ca="1" si="1559"/>
        <v>2.196182325829457</v>
      </c>
      <c r="AD1993" s="162">
        <f t="shared" si="1560"/>
        <v>0</v>
      </c>
      <c r="AE1993" s="162">
        <f t="shared" si="1561"/>
        <v>0</v>
      </c>
      <c r="AF1993" s="162">
        <f t="shared" si="1562"/>
        <v>0</v>
      </c>
      <c r="AG1993" s="162">
        <f t="shared" si="1563"/>
        <v>4.59689082454215E-3</v>
      </c>
      <c r="AH1993" s="162" t="str">
        <f t="shared" si="1564"/>
        <v/>
      </c>
      <c r="AI1993" s="162" t="str">
        <f t="shared" si="1565"/>
        <v/>
      </c>
      <c r="AJ1993" s="162" t="str">
        <f t="shared" si="1566"/>
        <v/>
      </c>
      <c r="AK1993" s="162" t="str">
        <f t="shared" si="1567"/>
        <v/>
      </c>
      <c r="AM1993" s="199">
        <f t="shared" si="1570"/>
        <v>21.480161227191108</v>
      </c>
      <c r="AN1993" s="197">
        <f t="shared" si="1572"/>
        <v>0</v>
      </c>
      <c r="AO1993" s="197">
        <f t="shared" si="1573"/>
        <v>3.4371190194276209</v>
      </c>
      <c r="AP1993" s="197">
        <f t="shared" si="1574"/>
        <v>0</v>
      </c>
      <c r="AQ1993" s="197">
        <f t="shared" si="1575"/>
        <v>0</v>
      </c>
      <c r="AR1993" s="197" t="str">
        <f t="shared" si="1576"/>
        <v/>
      </c>
      <c r="AS1993" s="197" t="str">
        <f t="shared" si="1577"/>
        <v/>
      </c>
      <c r="AT1993" s="197" t="str">
        <f t="shared" si="1578"/>
        <v/>
      </c>
      <c r="AU1993" s="197" t="str">
        <f t="shared" si="1579"/>
        <v/>
      </c>
      <c r="AV1993" s="199">
        <f t="shared" ca="1" si="1571"/>
        <v>5.5473180581633796</v>
      </c>
      <c r="AX1993" s="162">
        <f t="shared" si="1580"/>
        <v>0</v>
      </c>
      <c r="AY1993" s="162">
        <f t="shared" si="1581"/>
        <v>3.8553457281644152E-2</v>
      </c>
      <c r="AZ1993" s="162">
        <f t="shared" si="1582"/>
        <v>0</v>
      </c>
      <c r="BA1993" s="162">
        <f t="shared" si="1583"/>
        <v>0</v>
      </c>
      <c r="BB1993" s="162" t="str">
        <f t="shared" si="1584"/>
        <v/>
      </c>
      <c r="BC1993" s="162" t="str">
        <f t="shared" si="1585"/>
        <v/>
      </c>
      <c r="BD1993" s="162" t="str">
        <f t="shared" si="1586"/>
        <v/>
      </c>
      <c r="BE1993" s="162" t="str">
        <f t="shared" si="1587"/>
        <v/>
      </c>
      <c r="BG1993" s="169">
        <f t="shared" si="1568"/>
        <v>49.202279899305914</v>
      </c>
      <c r="BH1993" s="169">
        <f t="shared" ca="1" si="1569"/>
        <v>2.2350419416012968</v>
      </c>
    </row>
    <row r="1994" spans="11:60" x14ac:dyDescent="0.25">
      <c r="K1994" s="199">
        <f t="shared" si="1542"/>
        <v>49.253666092412239</v>
      </c>
      <c r="L1994" s="201">
        <f t="shared" si="1543"/>
        <v>0.41308273529364814</v>
      </c>
      <c r="M1994" s="201">
        <f t="shared" si="1544"/>
        <v>0.41655685086315125</v>
      </c>
      <c r="N1994" s="201">
        <f t="shared" si="1545"/>
        <v>0.43784640078376363</v>
      </c>
      <c r="O1994" s="201">
        <f t="shared" si="1546"/>
        <v>0.41346440574957311</v>
      </c>
      <c r="P1994" s="201" t="str">
        <f t="shared" si="1547"/>
        <v/>
      </c>
      <c r="Q1994" s="201" t="str">
        <f t="shared" si="1548"/>
        <v/>
      </c>
      <c r="R1994" s="201" t="str">
        <f t="shared" si="1549"/>
        <v/>
      </c>
      <c r="S1994" s="201" t="str">
        <f t="shared" si="1550"/>
        <v/>
      </c>
      <c r="T1994" s="199">
        <f t="shared" si="1551"/>
        <v>0</v>
      </c>
      <c r="U1994" s="199">
        <f t="shared" si="1552"/>
        <v>0</v>
      </c>
      <c r="V1994" s="199">
        <f t="shared" si="1553"/>
        <v>0</v>
      </c>
      <c r="W1994" s="199">
        <f t="shared" si="1554"/>
        <v>0.19268429100291928</v>
      </c>
      <c r="X1994" s="199" t="str">
        <f t="shared" si="1555"/>
        <v/>
      </c>
      <c r="Y1994" s="199" t="str">
        <f t="shared" si="1556"/>
        <v/>
      </c>
      <c r="Z1994" s="199" t="str">
        <f t="shared" si="1557"/>
        <v/>
      </c>
      <c r="AA1994" s="199" t="str">
        <f t="shared" si="1558"/>
        <v/>
      </c>
      <c r="AB1994" s="201">
        <f t="shared" ca="1" si="1559"/>
        <v>2.2316535430775311</v>
      </c>
      <c r="AD1994" s="162">
        <f t="shared" si="1560"/>
        <v>0</v>
      </c>
      <c r="AE1994" s="162">
        <f t="shared" si="1561"/>
        <v>0</v>
      </c>
      <c r="AF1994" s="162">
        <f t="shared" si="1562"/>
        <v>0</v>
      </c>
      <c r="AG1994" s="162">
        <f t="shared" si="1563"/>
        <v>4.9506560930156311E-3</v>
      </c>
      <c r="AH1994" s="162" t="str">
        <f t="shared" si="1564"/>
        <v/>
      </c>
      <c r="AI1994" s="162" t="str">
        <f t="shared" si="1565"/>
        <v/>
      </c>
      <c r="AJ1994" s="162" t="str">
        <f t="shared" si="1566"/>
        <v/>
      </c>
      <c r="AK1994" s="162" t="str">
        <f t="shared" si="1567"/>
        <v/>
      </c>
      <c r="AM1994" s="199">
        <f t="shared" si="1570"/>
        <v>21.49137802156562</v>
      </c>
      <c r="AN1994" s="197">
        <f t="shared" si="1572"/>
        <v>0</v>
      </c>
      <c r="AO1994" s="197">
        <f t="shared" si="1573"/>
        <v>4.0947258112494911</v>
      </c>
      <c r="AP1994" s="197">
        <f t="shared" si="1574"/>
        <v>0</v>
      </c>
      <c r="AQ1994" s="197">
        <f t="shared" si="1575"/>
        <v>0</v>
      </c>
      <c r="AR1994" s="197" t="str">
        <f t="shared" si="1576"/>
        <v/>
      </c>
      <c r="AS1994" s="197" t="str">
        <f t="shared" si="1577"/>
        <v/>
      </c>
      <c r="AT1994" s="197" t="str">
        <f t="shared" si="1578"/>
        <v/>
      </c>
      <c r="AU1994" s="197" t="str">
        <f t="shared" si="1579"/>
        <v/>
      </c>
      <c r="AV1994" s="199">
        <f t="shared" ca="1" si="1571"/>
        <v>6.299153279730854</v>
      </c>
      <c r="AX1994" s="162">
        <f t="shared" si="1580"/>
        <v>0</v>
      </c>
      <c r="AY1994" s="162">
        <f t="shared" si="1581"/>
        <v>4.5929697444792632E-2</v>
      </c>
      <c r="AZ1994" s="162">
        <f t="shared" si="1582"/>
        <v>0</v>
      </c>
      <c r="BA1994" s="162">
        <f t="shared" si="1583"/>
        <v>0</v>
      </c>
      <c r="BB1994" s="162" t="str">
        <f t="shared" si="1584"/>
        <v/>
      </c>
      <c r="BC1994" s="162" t="str">
        <f t="shared" si="1585"/>
        <v/>
      </c>
      <c r="BD1994" s="162" t="str">
        <f t="shared" si="1586"/>
        <v/>
      </c>
      <c r="BE1994" s="162" t="str">
        <f t="shared" si="1587"/>
        <v/>
      </c>
      <c r="BG1994" s="169">
        <f t="shared" si="1568"/>
        <v>49.227972995859076</v>
      </c>
      <c r="BH1994" s="169">
        <f t="shared" ca="1" si="1569"/>
        <v>2.196182325829457</v>
      </c>
    </row>
    <row r="1995" spans="11:60" x14ac:dyDescent="0.25">
      <c r="K1995" s="199">
        <f t="shared" si="1542"/>
        <v>49.279359188965401</v>
      </c>
      <c r="L1995" s="201">
        <f t="shared" si="1543"/>
        <v>0.41329821924528803</v>
      </c>
      <c r="M1995" s="201">
        <f t="shared" si="1544"/>
        <v>0.41677414708165056</v>
      </c>
      <c r="N1995" s="201">
        <f t="shared" si="1545"/>
        <v>0.4380748026621068</v>
      </c>
      <c r="O1995" s="201">
        <f t="shared" si="1546"/>
        <v>0.41368008879899915</v>
      </c>
      <c r="P1995" s="201" t="str">
        <f t="shared" si="1547"/>
        <v/>
      </c>
      <c r="Q1995" s="201" t="str">
        <f t="shared" si="1548"/>
        <v/>
      </c>
      <c r="R1995" s="201" t="str">
        <f t="shared" si="1549"/>
        <v/>
      </c>
      <c r="S1995" s="201" t="str">
        <f t="shared" si="1550"/>
        <v/>
      </c>
      <c r="T1995" s="199">
        <f t="shared" si="1551"/>
        <v>0</v>
      </c>
      <c r="U1995" s="199">
        <f t="shared" si="1552"/>
        <v>0</v>
      </c>
      <c r="V1995" s="199">
        <f t="shared" si="1553"/>
        <v>0</v>
      </c>
      <c r="W1995" s="199">
        <f t="shared" si="1554"/>
        <v>0.20749612610071444</v>
      </c>
      <c r="X1995" s="199" t="str">
        <f t="shared" si="1555"/>
        <v/>
      </c>
      <c r="Y1995" s="199" t="str">
        <f t="shared" si="1556"/>
        <v/>
      </c>
      <c r="Z1995" s="199" t="str">
        <f t="shared" si="1557"/>
        <v/>
      </c>
      <c r="AA1995" s="199" t="str">
        <f t="shared" si="1558"/>
        <v/>
      </c>
      <c r="AB1995" s="201">
        <f t="shared" ca="1" si="1559"/>
        <v>2.3618652591176046</v>
      </c>
      <c r="AD1995" s="162">
        <f t="shared" si="1560"/>
        <v>0</v>
      </c>
      <c r="AE1995" s="162">
        <f t="shared" si="1561"/>
        <v>0</v>
      </c>
      <c r="AF1995" s="162">
        <f t="shared" si="1562"/>
        <v>0</v>
      </c>
      <c r="AG1995" s="162">
        <f t="shared" si="1563"/>
        <v>5.3312180023128005E-3</v>
      </c>
      <c r="AH1995" s="162" t="str">
        <f t="shared" si="1564"/>
        <v/>
      </c>
      <c r="AI1995" s="162" t="str">
        <f t="shared" si="1565"/>
        <v/>
      </c>
      <c r="AJ1995" s="162" t="str">
        <f t="shared" si="1566"/>
        <v/>
      </c>
      <c r="AK1995" s="162" t="str">
        <f t="shared" si="1567"/>
        <v/>
      </c>
      <c r="AM1995" s="199">
        <f t="shared" si="1570"/>
        <v>21.502594815940132</v>
      </c>
      <c r="AN1995" s="197">
        <f t="shared" si="1572"/>
        <v>0</v>
      </c>
      <c r="AO1995" s="197">
        <f t="shared" si="1573"/>
        <v>4.8760892990895774</v>
      </c>
      <c r="AP1995" s="197">
        <f t="shared" si="1574"/>
        <v>0</v>
      </c>
      <c r="AQ1995" s="197">
        <f t="shared" si="1575"/>
        <v>0</v>
      </c>
      <c r="AR1995" s="197" t="str">
        <f t="shared" si="1576"/>
        <v/>
      </c>
      <c r="AS1995" s="197" t="str">
        <f t="shared" si="1577"/>
        <v/>
      </c>
      <c r="AT1995" s="197" t="str">
        <f t="shared" si="1578"/>
        <v/>
      </c>
      <c r="AU1995" s="197" t="str">
        <f t="shared" si="1579"/>
        <v/>
      </c>
      <c r="AV1995" s="199">
        <f t="shared" ca="1" si="1571"/>
        <v>6.9635370066111566</v>
      </c>
      <c r="AX1995" s="162">
        <f t="shared" si="1580"/>
        <v>0</v>
      </c>
      <c r="AY1995" s="162">
        <f t="shared" si="1581"/>
        <v>5.4694091019646437E-2</v>
      </c>
      <c r="AZ1995" s="162">
        <f t="shared" si="1582"/>
        <v>0</v>
      </c>
      <c r="BA1995" s="162">
        <f t="shared" si="1583"/>
        <v>0</v>
      </c>
      <c r="BB1995" s="162" t="str">
        <f t="shared" si="1584"/>
        <v/>
      </c>
      <c r="BC1995" s="162" t="str">
        <f t="shared" si="1585"/>
        <v/>
      </c>
      <c r="BD1995" s="162" t="str">
        <f t="shared" si="1586"/>
        <v/>
      </c>
      <c r="BE1995" s="162" t="str">
        <f t="shared" si="1587"/>
        <v/>
      </c>
      <c r="BG1995" s="169">
        <f t="shared" si="1568"/>
        <v>49.253666092412239</v>
      </c>
      <c r="BH1995" s="169">
        <f t="shared" ca="1" si="1569"/>
        <v>2.2316535430775311</v>
      </c>
    </row>
    <row r="1996" spans="11:60" x14ac:dyDescent="0.25">
      <c r="K1996" s="199">
        <f t="shared" si="1542"/>
        <v>49.305052285518563</v>
      </c>
      <c r="L1996" s="201">
        <f t="shared" si="1543"/>
        <v>0.41351370319692793</v>
      </c>
      <c r="M1996" s="201">
        <f t="shared" si="1544"/>
        <v>0.41699144330014987</v>
      </c>
      <c r="N1996" s="201">
        <f t="shared" si="1545"/>
        <v>0.43830320454044991</v>
      </c>
      <c r="O1996" s="201">
        <f t="shared" si="1546"/>
        <v>0.41389577184842508</v>
      </c>
      <c r="P1996" s="201" t="str">
        <f t="shared" si="1547"/>
        <v/>
      </c>
      <c r="Q1996" s="201" t="str">
        <f t="shared" si="1548"/>
        <v/>
      </c>
      <c r="R1996" s="201" t="str">
        <f t="shared" si="1549"/>
        <v/>
      </c>
      <c r="S1996" s="201" t="str">
        <f t="shared" si="1550"/>
        <v/>
      </c>
      <c r="T1996" s="199">
        <f t="shared" si="1551"/>
        <v>0</v>
      </c>
      <c r="U1996" s="199">
        <f t="shared" si="1552"/>
        <v>0</v>
      </c>
      <c r="V1996" s="199">
        <f t="shared" si="1553"/>
        <v>0</v>
      </c>
      <c r="W1996" s="199">
        <f t="shared" si="1554"/>
        <v>0.22342854107113469</v>
      </c>
      <c r="X1996" s="199" t="str">
        <f t="shared" si="1555"/>
        <v/>
      </c>
      <c r="Y1996" s="199" t="str">
        <f t="shared" si="1556"/>
        <v/>
      </c>
      <c r="Z1996" s="199" t="str">
        <f t="shared" si="1557"/>
        <v/>
      </c>
      <c r="AA1996" s="199" t="str">
        <f t="shared" si="1558"/>
        <v/>
      </c>
      <c r="AB1996" s="201">
        <f t="shared" ca="1" si="1559"/>
        <v>2.3318267104463724</v>
      </c>
      <c r="AD1996" s="162">
        <f t="shared" si="1560"/>
        <v>0</v>
      </c>
      <c r="AE1996" s="162">
        <f t="shared" si="1561"/>
        <v>0</v>
      </c>
      <c r="AF1996" s="162">
        <f t="shared" si="1562"/>
        <v>0</v>
      </c>
      <c r="AG1996" s="162">
        <f t="shared" si="1563"/>
        <v>5.7405710784728566E-3</v>
      </c>
      <c r="AH1996" s="162" t="str">
        <f t="shared" si="1564"/>
        <v/>
      </c>
      <c r="AI1996" s="162" t="str">
        <f t="shared" si="1565"/>
        <v/>
      </c>
      <c r="AJ1996" s="162" t="str">
        <f t="shared" si="1566"/>
        <v/>
      </c>
      <c r="AK1996" s="162" t="str">
        <f t="shared" si="1567"/>
        <v/>
      </c>
      <c r="AM1996" s="199">
        <f t="shared" si="1570"/>
        <v>21.513811610314644</v>
      </c>
      <c r="AN1996" s="197">
        <f t="shared" si="1572"/>
        <v>0</v>
      </c>
      <c r="AO1996" s="197">
        <f t="shared" si="1573"/>
        <v>5.8030776645347428</v>
      </c>
      <c r="AP1996" s="197">
        <f t="shared" si="1574"/>
        <v>0</v>
      </c>
      <c r="AQ1996" s="197">
        <f t="shared" si="1575"/>
        <v>0</v>
      </c>
      <c r="AR1996" s="197" t="str">
        <f t="shared" si="1576"/>
        <v/>
      </c>
      <c r="AS1996" s="197" t="str">
        <f t="shared" si="1577"/>
        <v/>
      </c>
      <c r="AT1996" s="197" t="str">
        <f t="shared" si="1578"/>
        <v/>
      </c>
      <c r="AU1996" s="197" t="str">
        <f t="shared" si="1579"/>
        <v/>
      </c>
      <c r="AV1996" s="199">
        <f t="shared" ca="1" si="1571"/>
        <v>7.8711153887485636</v>
      </c>
      <c r="AX1996" s="162">
        <f t="shared" si="1580"/>
        <v>0</v>
      </c>
      <c r="AY1996" s="162">
        <f t="shared" si="1581"/>
        <v>6.5091928902409904E-2</v>
      </c>
      <c r="AZ1996" s="162">
        <f t="shared" si="1582"/>
        <v>0</v>
      </c>
      <c r="BA1996" s="162">
        <f t="shared" si="1583"/>
        <v>0</v>
      </c>
      <c r="BB1996" s="162" t="str">
        <f t="shared" si="1584"/>
        <v/>
      </c>
      <c r="BC1996" s="162" t="str">
        <f t="shared" si="1585"/>
        <v/>
      </c>
      <c r="BD1996" s="162" t="str">
        <f t="shared" si="1586"/>
        <v/>
      </c>
      <c r="BE1996" s="162" t="str">
        <f t="shared" si="1587"/>
        <v/>
      </c>
      <c r="BG1996" s="169">
        <f t="shared" si="1568"/>
        <v>49.279359188965401</v>
      </c>
      <c r="BH1996" s="169">
        <f t="shared" ca="1" si="1569"/>
        <v>2.3618652591176046</v>
      </c>
    </row>
    <row r="1997" spans="11:60" x14ac:dyDescent="0.25">
      <c r="K1997" s="199">
        <f t="shared" si="1542"/>
        <v>49.330745382071726</v>
      </c>
      <c r="L1997" s="201">
        <f t="shared" si="1543"/>
        <v>0.41372918714856777</v>
      </c>
      <c r="M1997" s="201">
        <f t="shared" si="1544"/>
        <v>0.41720873951864917</v>
      </c>
      <c r="N1997" s="201">
        <f t="shared" si="1545"/>
        <v>0.43853160641879302</v>
      </c>
      <c r="O1997" s="201">
        <f t="shared" si="1546"/>
        <v>0.41411145489785106</v>
      </c>
      <c r="P1997" s="201" t="str">
        <f t="shared" si="1547"/>
        <v/>
      </c>
      <c r="Q1997" s="201" t="str">
        <f t="shared" si="1548"/>
        <v/>
      </c>
      <c r="R1997" s="201" t="str">
        <f t="shared" si="1549"/>
        <v/>
      </c>
      <c r="S1997" s="201" t="str">
        <f t="shared" si="1550"/>
        <v/>
      </c>
      <c r="T1997" s="199">
        <f t="shared" si="1551"/>
        <v>0</v>
      </c>
      <c r="U1997" s="199">
        <f t="shared" si="1552"/>
        <v>0</v>
      </c>
      <c r="V1997" s="199">
        <f t="shared" si="1553"/>
        <v>0</v>
      </c>
      <c r="W1997" s="199">
        <f t="shared" si="1554"/>
        <v>0.24056481568437219</v>
      </c>
      <c r="X1997" s="199" t="str">
        <f t="shared" si="1555"/>
        <v/>
      </c>
      <c r="Y1997" s="199" t="str">
        <f t="shared" si="1556"/>
        <v/>
      </c>
      <c r="Z1997" s="199" t="str">
        <f t="shared" si="1557"/>
        <v/>
      </c>
      <c r="AA1997" s="199" t="str">
        <f t="shared" si="1558"/>
        <v/>
      </c>
      <c r="AB1997" s="201">
        <f t="shared" ca="1" si="1559"/>
        <v>2.2724902177724138</v>
      </c>
      <c r="AD1997" s="162">
        <f t="shared" si="1560"/>
        <v>0</v>
      </c>
      <c r="AE1997" s="162">
        <f t="shared" si="1561"/>
        <v>0</v>
      </c>
      <c r="AF1997" s="162">
        <f t="shared" si="1562"/>
        <v>0</v>
      </c>
      <c r="AG1997" s="162">
        <f t="shared" si="1563"/>
        <v>6.1808550366722718E-3</v>
      </c>
      <c r="AH1997" s="162" t="str">
        <f t="shared" si="1564"/>
        <v/>
      </c>
      <c r="AI1997" s="162" t="str">
        <f t="shared" si="1565"/>
        <v/>
      </c>
      <c r="AJ1997" s="162" t="str">
        <f t="shared" si="1566"/>
        <v/>
      </c>
      <c r="AK1997" s="162" t="str">
        <f t="shared" si="1567"/>
        <v/>
      </c>
      <c r="AM1997" s="199">
        <f t="shared" si="1570"/>
        <v>21.525028404689156</v>
      </c>
      <c r="AN1997" s="197">
        <f t="shared" si="1572"/>
        <v>0</v>
      </c>
      <c r="AO1997" s="197">
        <f t="shared" si="1573"/>
        <v>6.9004398938431271</v>
      </c>
      <c r="AP1997" s="197">
        <f t="shared" si="1574"/>
        <v>0</v>
      </c>
      <c r="AQ1997" s="197">
        <f t="shared" si="1575"/>
        <v>0</v>
      </c>
      <c r="AR1997" s="197" t="str">
        <f t="shared" si="1576"/>
        <v/>
      </c>
      <c r="AS1997" s="197" t="str">
        <f t="shared" si="1577"/>
        <v/>
      </c>
      <c r="AT1997" s="197" t="str">
        <f t="shared" si="1578"/>
        <v/>
      </c>
      <c r="AU1997" s="197" t="str">
        <f t="shared" si="1579"/>
        <v/>
      </c>
      <c r="AV1997" s="199">
        <f t="shared" ca="1" si="1571"/>
        <v>9.0684813909472588</v>
      </c>
      <c r="AX1997" s="162">
        <f t="shared" si="1580"/>
        <v>0</v>
      </c>
      <c r="AY1997" s="162">
        <f t="shared" si="1581"/>
        <v>7.7400815382918195E-2</v>
      </c>
      <c r="AZ1997" s="162">
        <f t="shared" si="1582"/>
        <v>0</v>
      </c>
      <c r="BA1997" s="162">
        <f t="shared" si="1583"/>
        <v>0</v>
      </c>
      <c r="BB1997" s="162" t="str">
        <f t="shared" si="1584"/>
        <v/>
      </c>
      <c r="BC1997" s="162" t="str">
        <f t="shared" si="1585"/>
        <v/>
      </c>
      <c r="BD1997" s="162" t="str">
        <f t="shared" si="1586"/>
        <v/>
      </c>
      <c r="BE1997" s="162" t="str">
        <f t="shared" si="1587"/>
        <v/>
      </c>
      <c r="BG1997" s="169">
        <f t="shared" si="1568"/>
        <v>49.305052285518563</v>
      </c>
      <c r="BH1997" s="169">
        <f t="shared" ca="1" si="1569"/>
        <v>2.3318267104463724</v>
      </c>
    </row>
    <row r="1998" spans="11:60" x14ac:dyDescent="0.25">
      <c r="K1998" s="199">
        <f t="shared" ref="K1998:K2061" si="1588">K1997+1/($C$74*60)</f>
        <v>49.356438478624888</v>
      </c>
      <c r="L1998" s="201">
        <f t="shared" ref="L1998:L2061" si="1589">IF(Q$56="","",SQRT(($K1998*$K1998)/$Q$72))</f>
        <v>0.41394467110020766</v>
      </c>
      <c r="M1998" s="201">
        <f t="shared" ref="M1998:M2061" si="1590">IF(R$56="","",SQRT(($K1998*$K1998)/$R$72))</f>
        <v>0.41742603573714843</v>
      </c>
      <c r="N1998" s="201">
        <f t="shared" ref="N1998:N2061" si="1591">IF(S$56="","",SQRT(($K1998*$K1998)/$S$72))</f>
        <v>0.43876000829713618</v>
      </c>
      <c r="O1998" s="201">
        <f t="shared" ref="O1998:O2061" si="1592">IF(T$56="","",SQRT(($K1998*$K1998)/$T$72))</f>
        <v>0.41432713794727699</v>
      </c>
      <c r="P1998" s="201" t="str">
        <f t="shared" ref="P1998:P2061" si="1593">IF(U$56="","",SQRT(($K1998*$K1998)/$U$72))</f>
        <v/>
      </c>
      <c r="Q1998" s="201" t="str">
        <f t="shared" ref="Q1998:Q2061" si="1594">IF(V$56="","",SQRT(($K1998*$K1998)/$V$72))</f>
        <v/>
      </c>
      <c r="R1998" s="201" t="str">
        <f t="shared" ref="R1998:R2061" si="1595">IF(W$56="","",SQRT(($K1998*$K1998)/$W$72))</f>
        <v/>
      </c>
      <c r="S1998" s="201" t="str">
        <f t="shared" ref="S1998:S2061" si="1596">IF(X$56="","",SQRT(($K1998*$K1998)/$X$72))</f>
        <v/>
      </c>
      <c r="T1998" s="199">
        <f t="shared" ref="T1998:T2061" si="1597">IF(Q$56="","",IF(ABS(($K1998-Q$60) / ( L1998 / 2.2))&gt;20,0,IF(Q$60&lt;&gt;"",Q$64 * ( POWER(POWER(Q$67, 2),0.5) + POWER(POWER(Q$67, 2),-0.5)  ) / ( POWER(POWER(Q$67, 2),0.5) * EXP( POWER(1 + POWER(Q$67, 2),-1) * ($K1998-Q$60)/ ( L1998 / 2.2) ) + POWER(POWER(Q$67, 2),-0.5) * EXP(- POWER(Q$67, 2) * POWER(1 + POWER(Q$67, 2),-1) * ($K1998-Q$60) / ( L1998 / 2.2) ) ),"")))</f>
        <v>0</v>
      </c>
      <c r="U1998" s="199">
        <f t="shared" ref="U1998:U2061" si="1598">IF(R$56="","",IF(ABS(($K1998-R$60) / ( M1998 / 2.2))&gt;20,0,IF(R$60&lt;&gt;"",R$64 * ( POWER(POWER(R$67, 2),0.5) + POWER(POWER(R$67, 2),-0.5)  ) / ( POWER(POWER(R$67, 2),0.5) * EXP( POWER(1 + POWER(R$67, 2),-1) * ($K1998-R$60)/ ( M1998 / 2.2) ) + POWER(POWER(R$67, 2),-0.5) * EXP(- POWER(R$67, 2) * POWER(1 + POWER(R$67, 2),-1) * ($K1998-R$60) / ( M1998 / 2.2) ) ),"")))</f>
        <v>0</v>
      </c>
      <c r="V1998" s="199">
        <f t="shared" ref="V1998:V2061" si="1599">IF(S$56="","",IF(ABS(($K1998-S$60) / ( N1998 / 2.2))&gt;20,0,IF(S$60&lt;&gt;"",S$64 * ( POWER(POWER(S$67, 2),0.5) + POWER(POWER(S$67, 2),-0.5)  ) / ( POWER(POWER(S$67, 2),0.5) * EXP( POWER(1 + POWER(S$67, 2),-1) * ($K1998-S$60)/ ( N1998 / 2.2) ) + POWER(POWER(S$67, 2),-0.5) * EXP(- POWER(S$67, 2) * POWER(1 + POWER(S$67, 2),-1) * ($K1998-S$60) / ( N1998 / 2.2) ) ),"")))</f>
        <v>0</v>
      </c>
      <c r="W1998" s="199">
        <f t="shared" ref="W1998:W2061" si="1600">IF(T$56="","",IF(ABS(($K1998-T$60) / ( O1998 / 2.2))&gt;20,0,IF(T$60&lt;&gt;"",T$64 * ( POWER(POWER(T$67, 2),0.5) + POWER(POWER(T$67, 2),-0.5)  ) / ( POWER(POWER(T$67, 2),0.5) * EXP( POWER(1 + POWER(T$67, 2),-1) * ($K1998-T$60)/ ( O1998 / 2.2) ) + POWER(POWER(T$67, 2),-0.5) * EXP(- POWER(T$67, 2) * POWER(1 + POWER(T$67, 2),-1) * ($K1998-T$60) / ( O1998 / 2.2) ) ),"")))</f>
        <v>0.25899427678710779</v>
      </c>
      <c r="X1998" s="199" t="str">
        <f t="shared" ref="X1998:X2061" si="1601">IF(U$56="","",IF(ABS(($K1998-U$60) / ( P1998 / 2.2))&gt;20,0,IF(U$60&lt;&gt;"",U$64 * ( POWER(POWER(U$67, 2),0.5) + POWER(POWER(U$67, 2),-0.5)  ) / ( POWER(POWER(U$67, 2),0.5) * EXP( POWER(1 + POWER(U$67, 2),-1) * ($K1998-U$60)/ ( P1998 / 2.2) ) + POWER(POWER(U$67, 2),-0.5) * EXP(- POWER(U$67, 2) * POWER(1 + POWER(U$67, 2),-1) * ($K1998-U$60) / ( P1998 / 2.2) ) ),"")))</f>
        <v/>
      </c>
      <c r="Y1998" s="199" t="str">
        <f t="shared" ref="Y1998:Y2061" si="1602">IF(V$56="","",IF(ABS(($K1998-V$60) / ( Q1998 / 2.2))&gt;20,0,IF(V$60&lt;&gt;"",V$64 * ( POWER(POWER(V$67, 2),0.5) + POWER(POWER(V$67, 2),-0.5)  ) / ( POWER(POWER(V$67, 2),0.5) * EXP( POWER(1 + POWER(V$67, 2),-1) * ($K1998-V$60)/ ( Q1998 / 2.2) ) + POWER(POWER(V$67, 2),-0.5) * EXP(- POWER(V$67, 2) * POWER(1 + POWER(V$67, 2),-1) * ($K1998-V$60) / ( Q1998 / 2.2) ) ),"")))</f>
        <v/>
      </c>
      <c r="Z1998" s="199" t="str">
        <f t="shared" ref="Z1998:Z2061" si="1603">IF(W$56="","",IF(ABS(($K1998-W$60) / ( R1998 / 2.2))&gt;20,0,IF(W$60&lt;&gt;"",W$64 * ( POWER(POWER(W$67, 2),0.5) + POWER(POWER(W$67, 2),-0.5)  ) / ( POWER(POWER(W$67, 2),0.5) * EXP( POWER(1 + POWER(W$67, 2),-1) * ($K1998-W$60)/ ( R1998 / 2.2) ) + POWER(POWER(W$67, 2),-0.5) * EXP(- POWER(W$67, 2) * POWER(1 + POWER(W$67, 2),-1) * ($K1998-W$60) / ( R1998 / 2.2) ) ),"")))</f>
        <v/>
      </c>
      <c r="AA1998" s="199" t="str">
        <f t="shared" ref="AA1998:AA2061" si="1604">IF(X$56="","",IF(ABS(($K1998-X$60) / ( S1998 / 2.2))&gt;20,0,IF(X$60&lt;&gt;"",X$64 * ( POWER(POWER(X$67, 2),0.5) + POWER(POWER(X$67, 2),-0.5)  ) / ( POWER(POWER(X$67, 2),0.5) * EXP( POWER(1 + POWER(X$67, 2),-1) * ($K1998-X$60)/ ( S1998 / 2.2) ) + POWER(POWER(X$67, 2),-0.5) * EXP(- POWER(X$67, 2) * POWER(1 + POWER(X$67, 2),-1) * ($K1998-X$60) / ( S1998 / 2.2) ) ),"")))</f>
        <v/>
      </c>
      <c r="AB1998" s="201">
        <f t="shared" ref="AB1998:AB2061" ca="1" si="1605">SUM(T1998:AA1998)+RAND()*$C$69+$C$67</f>
        <v>2.3993616091269718</v>
      </c>
      <c r="AD1998" s="162">
        <f t="shared" ref="AD1998:AD2061" si="1606">IF(Q$56="","",($K1998-$K1997)*T1998)</f>
        <v>0</v>
      </c>
      <c r="AE1998" s="162">
        <f t="shared" ref="AE1998:AE2061" si="1607">IF(R$56="","",($K1998-$K1997)*U1998)</f>
        <v>0</v>
      </c>
      <c r="AF1998" s="162">
        <f t="shared" ref="AF1998:AF2061" si="1608">IF(S$56="","",($K1998-$K1997)*V1998)</f>
        <v>0</v>
      </c>
      <c r="AG1998" s="162">
        <f t="shared" ref="AG1998:AG2061" si="1609">IF(T$56="","",($K1998-$K1997)*W1998)</f>
        <v>6.6543649602076073E-3</v>
      </c>
      <c r="AH1998" s="162" t="str">
        <f t="shared" ref="AH1998:AH2061" si="1610">IF(U$56="","",($K1998-$K1997)*X1998)</f>
        <v/>
      </c>
      <c r="AI1998" s="162" t="str">
        <f t="shared" ref="AI1998:AI2061" si="1611">IF(V$56="","",($K1998-$K1997)*Y1998)</f>
        <v/>
      </c>
      <c r="AJ1998" s="162" t="str">
        <f t="shared" ref="AJ1998:AJ2061" si="1612">IF(W$56="","",($K1998-$K1997)*Z1998)</f>
        <v/>
      </c>
      <c r="AK1998" s="162" t="str">
        <f t="shared" ref="AK1998:AK2061" si="1613">IF(X$56="","",($K1998-$K1997)*AA1998)</f>
        <v/>
      </c>
      <c r="AM1998" s="199">
        <f t="shared" si="1570"/>
        <v>21.536245199063668</v>
      </c>
      <c r="AN1998" s="197">
        <f t="shared" si="1572"/>
        <v>0</v>
      </c>
      <c r="AO1998" s="197">
        <f t="shared" si="1573"/>
        <v>8.1954810106991687</v>
      </c>
      <c r="AP1998" s="197">
        <f t="shared" si="1574"/>
        <v>0</v>
      </c>
      <c r="AQ1998" s="197">
        <f t="shared" si="1575"/>
        <v>0</v>
      </c>
      <c r="AR1998" s="197" t="str">
        <f t="shared" si="1576"/>
        <v/>
      </c>
      <c r="AS1998" s="197" t="str">
        <f t="shared" si="1577"/>
        <v/>
      </c>
      <c r="AT1998" s="197" t="str">
        <f t="shared" si="1578"/>
        <v/>
      </c>
      <c r="AU1998" s="197" t="str">
        <f t="shared" si="1579"/>
        <v/>
      </c>
      <c r="AV1998" s="199">
        <f t="shared" ca="1" si="1571"/>
        <v>10.402432123153845</v>
      </c>
      <c r="AX1998" s="162">
        <f t="shared" si="1580"/>
        <v>0</v>
      </c>
      <c r="AY1998" s="162">
        <f t="shared" si="1581"/>
        <v>9.192702529723086E-2</v>
      </c>
      <c r="AZ1998" s="162">
        <f t="shared" si="1582"/>
        <v>0</v>
      </c>
      <c r="BA1998" s="162">
        <f t="shared" si="1583"/>
        <v>0</v>
      </c>
      <c r="BB1998" s="162" t="str">
        <f t="shared" si="1584"/>
        <v/>
      </c>
      <c r="BC1998" s="162" t="str">
        <f t="shared" si="1585"/>
        <v/>
      </c>
      <c r="BD1998" s="162" t="str">
        <f t="shared" si="1586"/>
        <v/>
      </c>
      <c r="BE1998" s="162" t="str">
        <f t="shared" si="1587"/>
        <v/>
      </c>
      <c r="BG1998" s="169">
        <f t="shared" ref="BG1998:BG2061" si="1614">IF($C$8="isocratic",K1997,AM1998)</f>
        <v>49.330745382071726</v>
      </c>
      <c r="BH1998" s="169">
        <f t="shared" ref="BH1998:BH2061" ca="1" si="1615">IF($C$8="isocratic",AB1997,AV1998)</f>
        <v>2.2724902177724138</v>
      </c>
    </row>
    <row r="1999" spans="11:60" x14ac:dyDescent="0.25">
      <c r="K1999" s="199">
        <f t="shared" si="1588"/>
        <v>49.38213157517805</v>
      </c>
      <c r="L1999" s="201">
        <f t="shared" si="1589"/>
        <v>0.41416015505184756</v>
      </c>
      <c r="M1999" s="201">
        <f t="shared" si="1590"/>
        <v>0.41764333195564773</v>
      </c>
      <c r="N1999" s="201">
        <f t="shared" si="1591"/>
        <v>0.43898841017547929</v>
      </c>
      <c r="O1999" s="201">
        <f t="shared" si="1592"/>
        <v>0.41454282099670298</v>
      </c>
      <c r="P1999" s="201" t="str">
        <f t="shared" si="1593"/>
        <v/>
      </c>
      <c r="Q1999" s="201" t="str">
        <f t="shared" si="1594"/>
        <v/>
      </c>
      <c r="R1999" s="201" t="str">
        <f t="shared" si="1595"/>
        <v/>
      </c>
      <c r="S1999" s="201" t="str">
        <f t="shared" si="1596"/>
        <v/>
      </c>
      <c r="T1999" s="199">
        <f t="shared" si="1597"/>
        <v>0</v>
      </c>
      <c r="U1999" s="199">
        <f t="shared" si="1598"/>
        <v>0</v>
      </c>
      <c r="V1999" s="199">
        <f t="shared" si="1599"/>
        <v>0</v>
      </c>
      <c r="W1999" s="199">
        <f t="shared" si="1600"/>
        <v>0.27881271977071509</v>
      </c>
      <c r="X1999" s="199" t="str">
        <f t="shared" si="1601"/>
        <v/>
      </c>
      <c r="Y1999" s="199" t="str">
        <f t="shared" si="1602"/>
        <v/>
      </c>
      <c r="Z1999" s="199" t="str">
        <f t="shared" si="1603"/>
        <v/>
      </c>
      <c r="AA1999" s="199" t="str">
        <f t="shared" si="1604"/>
        <v/>
      </c>
      <c r="AB1999" s="201">
        <f t="shared" ca="1" si="1605"/>
        <v>2.3702401960284716</v>
      </c>
      <c r="AD1999" s="162">
        <f t="shared" si="1606"/>
        <v>0</v>
      </c>
      <c r="AE1999" s="162">
        <f t="shared" si="1607"/>
        <v>0</v>
      </c>
      <c r="AF1999" s="162">
        <f t="shared" si="1608"/>
        <v>0</v>
      </c>
      <c r="AG1999" s="162">
        <f t="shared" si="1609"/>
        <v>7.1635621293187719E-3</v>
      </c>
      <c r="AH1999" s="162" t="str">
        <f t="shared" si="1610"/>
        <v/>
      </c>
      <c r="AI1999" s="162" t="str">
        <f t="shared" si="1611"/>
        <v/>
      </c>
      <c r="AJ1999" s="162" t="str">
        <f t="shared" si="1612"/>
        <v/>
      </c>
      <c r="AK1999" s="162" t="str">
        <f t="shared" si="1613"/>
        <v/>
      </c>
      <c r="AM1999" s="199">
        <f t="shared" ref="AM1999:AM2062" si="1616">AM1998+MAX($AK$57:$AR$57)*1.2/3000</f>
        <v>21.54746199343818</v>
      </c>
      <c r="AN1999" s="197">
        <f t="shared" si="1572"/>
        <v>0</v>
      </c>
      <c r="AO1999" s="197">
        <f t="shared" si="1573"/>
        <v>9.7171248348361949</v>
      </c>
      <c r="AP1999" s="197">
        <f t="shared" si="1574"/>
        <v>0</v>
      </c>
      <c r="AQ1999" s="197">
        <f t="shared" si="1575"/>
        <v>0</v>
      </c>
      <c r="AR1999" s="197" t="str">
        <f t="shared" si="1576"/>
        <v/>
      </c>
      <c r="AS1999" s="197" t="str">
        <f t="shared" si="1577"/>
        <v/>
      </c>
      <c r="AT1999" s="197" t="str">
        <f t="shared" si="1578"/>
        <v/>
      </c>
      <c r="AU1999" s="197" t="str">
        <f t="shared" si="1579"/>
        <v/>
      </c>
      <c r="AV1999" s="199">
        <f t="shared" ref="AV1999:AV2062" ca="1" si="1617">SUM(AN1999:AU1999)+RAND()*$C$69+K1999*$C$70+$C$67</f>
        <v>11.848989268905449</v>
      </c>
      <c r="AX1999" s="162">
        <f t="shared" si="1580"/>
        <v>0</v>
      </c>
      <c r="AY1999" s="162">
        <f t="shared" si="1581"/>
        <v>0.10899499118382208</v>
      </c>
      <c r="AZ1999" s="162">
        <f t="shared" si="1582"/>
        <v>0</v>
      </c>
      <c r="BA1999" s="162">
        <f t="shared" si="1583"/>
        <v>0</v>
      </c>
      <c r="BB1999" s="162" t="str">
        <f t="shared" si="1584"/>
        <v/>
      </c>
      <c r="BC1999" s="162" t="str">
        <f t="shared" si="1585"/>
        <v/>
      </c>
      <c r="BD1999" s="162" t="str">
        <f t="shared" si="1586"/>
        <v/>
      </c>
      <c r="BE1999" s="162" t="str">
        <f t="shared" si="1587"/>
        <v/>
      </c>
      <c r="BG1999" s="169">
        <f t="shared" si="1614"/>
        <v>49.356438478624888</v>
      </c>
      <c r="BH1999" s="169">
        <f t="shared" ca="1" si="1615"/>
        <v>2.3993616091269718</v>
      </c>
    </row>
    <row r="2000" spans="11:60" x14ac:dyDescent="0.25">
      <c r="K2000" s="199">
        <f t="shared" si="1588"/>
        <v>49.407824671731213</v>
      </c>
      <c r="L2000" s="201">
        <f t="shared" si="1589"/>
        <v>0.41437563900348745</v>
      </c>
      <c r="M2000" s="201">
        <f t="shared" si="1590"/>
        <v>0.41786062817414704</v>
      </c>
      <c r="N2000" s="201">
        <f t="shared" si="1591"/>
        <v>0.4392168120538224</v>
      </c>
      <c r="O2000" s="201">
        <f t="shared" si="1592"/>
        <v>0.41475850404612891</v>
      </c>
      <c r="P2000" s="201" t="str">
        <f t="shared" si="1593"/>
        <v/>
      </c>
      <c r="Q2000" s="201" t="str">
        <f t="shared" si="1594"/>
        <v/>
      </c>
      <c r="R2000" s="201" t="str">
        <f t="shared" si="1595"/>
        <v/>
      </c>
      <c r="S2000" s="201" t="str">
        <f t="shared" si="1596"/>
        <v/>
      </c>
      <c r="T2000" s="199">
        <f t="shared" si="1597"/>
        <v>0</v>
      </c>
      <c r="U2000" s="199">
        <f t="shared" si="1598"/>
        <v>0</v>
      </c>
      <c r="V2000" s="199">
        <f t="shared" si="1599"/>
        <v>0</v>
      </c>
      <c r="W2000" s="199">
        <f t="shared" si="1600"/>
        <v>0.30012285643321351</v>
      </c>
      <c r="X2000" s="199" t="str">
        <f t="shared" si="1601"/>
        <v/>
      </c>
      <c r="Y2000" s="199" t="str">
        <f t="shared" si="1602"/>
        <v/>
      </c>
      <c r="Z2000" s="199" t="str">
        <f t="shared" si="1603"/>
        <v/>
      </c>
      <c r="AA2000" s="199" t="str">
        <f t="shared" si="1604"/>
        <v/>
      </c>
      <c r="AB2000" s="201">
        <f t="shared" ca="1" si="1605"/>
        <v>2.3552266893227496</v>
      </c>
      <c r="AD2000" s="162">
        <f t="shared" si="1606"/>
        <v>0</v>
      </c>
      <c r="AE2000" s="162">
        <f t="shared" si="1607"/>
        <v>0</v>
      </c>
      <c r="AF2000" s="162">
        <f t="shared" si="1608"/>
        <v>0</v>
      </c>
      <c r="AG2000" s="162">
        <f t="shared" si="1609"/>
        <v>7.7110855281494282E-3</v>
      </c>
      <c r="AH2000" s="162" t="str">
        <f t="shared" si="1610"/>
        <v/>
      </c>
      <c r="AI2000" s="162" t="str">
        <f t="shared" si="1611"/>
        <v/>
      </c>
      <c r="AJ2000" s="162" t="str">
        <f t="shared" si="1612"/>
        <v/>
      </c>
      <c r="AK2000" s="162" t="str">
        <f t="shared" si="1613"/>
        <v/>
      </c>
      <c r="AM2000" s="199">
        <f t="shared" si="1616"/>
        <v>21.558678787812692</v>
      </c>
      <c r="AN2000" s="197">
        <f t="shared" ref="AN2000:AN2063" si="1618">IF(AK$56="NOT ELUTED","",IF(AK$51="","",IF(ABS(($AM2000-AK$57)/(AK$72/2.2))&gt;20,0,AK$62*(POWER(POWER(AK$66,2),0.5)+POWER(POWER(AK$66,2),-0.5))/(POWER(POWER(AK$66,2),0.5)*EXP(POWER(1+POWER(AK$66,2),-1)*($AM2000-AK$57)/(AK$72/2.2))+POWER(POWER(AK$66,2),-0.5)*EXP(-POWER(AK$66,2)*POWER(1+POWER(AK$66,2),-1)*($AM2000-AK$57)/(AK$72/2.2))))))</f>
        <v>0</v>
      </c>
      <c r="AO2000" s="197">
        <f t="shared" ref="AO2000:AO2063" si="1619">IF(AL$56="NOT ELUTED","",IF(AL$51="","",IF(ABS(($AM2000-AL$57)/(AL$72/2.2))&gt;20,0,AL$62*(POWER(POWER(AL$66,2),0.5)+POWER(POWER(AL$66,2),-0.5))/(POWER(POWER(AL$66,2),0.5)*EXP(POWER(1+POWER(AL$66,2),-1)*($AM2000-AL$57)/(AL$72/2.2))+POWER(POWER(AL$66,2),-0.5)*EXP(-POWER(AL$66,2)*POWER(1+POWER(AL$66,2),-1)*($AM2000-AL$57)/(AL$72/2.2))))))</f>
        <v>11.493945429730283</v>
      </c>
      <c r="AP2000" s="197">
        <f t="shared" ref="AP2000:AP2063" si="1620">IF(AM$56="NOT ELUTED","",IF(AM$51="","",IF(ABS(($AM2000-AM$57)/(AM$72/2.2))&gt;20,0,AM$62*(POWER(POWER(AM$66,2),0.5)+POWER(POWER(AM$66,2),-0.5))/(POWER(POWER(AM$66,2),0.5)*EXP(POWER(1+POWER(AM$66,2),-1)*($AM2000-AM$57)/(AM$72/2.2))+POWER(POWER(AM$66,2),-0.5)*EXP(-POWER(AM$66,2)*POWER(1+POWER(AM$66,2),-1)*($AM2000-AM$57)/(AM$72/2.2))))))</f>
        <v>0</v>
      </c>
      <c r="AQ2000" s="197">
        <f t="shared" ref="AQ2000:AQ2063" si="1621">IF(AN$56="NOT ELUTED","",IF(AN$51="","",IF(ABS(($AM2000-AN$57)/(AN$72/2.2))&gt;20,0,AN$62*(POWER(POWER(AN$66,2),0.5)+POWER(POWER(AN$66,2),-0.5))/(POWER(POWER(AN$66,2),0.5)*EXP(POWER(1+POWER(AN$66,2),-1)*($AM2000-AN$57)/(AN$72/2.2))+POWER(POWER(AN$66,2),-0.5)*EXP(-POWER(AN$66,2)*POWER(1+POWER(AN$66,2),-1)*($AM2000-AN$57)/(AN$72/2.2))))))</f>
        <v>0</v>
      </c>
      <c r="AR2000" s="197" t="str">
        <f t="shared" ref="AR2000:AR2063" si="1622">IF(AO$56="NOT ELUTED","",IF(AO$51="","",IF(ABS(($AM2000-AO$57)/(AO$72/2.2))&gt;20,0,AO$62*(POWER(POWER(AO$66,2),0.5)+POWER(POWER(AO$66,2),-0.5))/(POWER(POWER(AO$66,2),0.5)*EXP(POWER(1+POWER(AO$66,2),-1)*($AM2000-AO$57)/(AO$72/2.2))+POWER(POWER(AO$66,2),-0.5)*EXP(-POWER(AO$66,2)*POWER(1+POWER(AO$66,2),-1)*($AM2000-AO$57)/(AO$72/2.2))))))</f>
        <v/>
      </c>
      <c r="AS2000" s="197" t="str">
        <f t="shared" ref="AS2000:AS2063" si="1623">IF(AP$56="NOT ELUTED","",IF(AP$51="","",IF(ABS(($AM2000-AP$57)/(AP$72/2.2))&gt;20,0,AP$62*(POWER(POWER(AP$66,2),0.5)+POWER(POWER(AP$66,2),-0.5))/(POWER(POWER(AP$66,2),0.5)*EXP(POWER(1+POWER(AP$66,2),-1)*($AM2000-AP$57)/(AP$72/2.2))+POWER(POWER(AP$66,2),-0.5)*EXP(-POWER(AP$66,2)*POWER(1+POWER(AP$66,2),-1)*($AM2000-AP$57)/(AP$72/2.2))))))</f>
        <v/>
      </c>
      <c r="AT2000" s="197" t="str">
        <f t="shared" ref="AT2000:AT2063" si="1624">IF(AQ$56="NOT ELUTED","",IF(AQ$51="","",IF(ABS(($AM2000-AQ$57)/(AQ$72/2.2))&gt;20,0,AQ$62*(POWER(POWER(AQ$66,2),0.5)+POWER(POWER(AQ$66,2),-0.5))/(POWER(POWER(AQ$66,2),0.5)*EXP(POWER(1+POWER(AQ$66,2),-1)*($AM2000-AQ$57)/(AQ$72/2.2))+POWER(POWER(AQ$66,2),-0.5)*EXP(-POWER(AQ$66,2)*POWER(1+POWER(AQ$66,2),-1)*($AM2000-AQ$57)/(AQ$72/2.2))))))</f>
        <v/>
      </c>
      <c r="AU2000" s="197" t="str">
        <f t="shared" ref="AU2000:AU2063" si="1625">IF(AR$56="NOT ELUTED","",IF(AR$51="","",IF(ABS(($AM2000-AR$57)/(AR$72/2.2))&gt;20,0,AR$62*(POWER(POWER(AR$66,2),0.5)+POWER(POWER(AR$66,2),-0.5))/(POWER(POWER(AR$66,2),0.5)*EXP(POWER(1+POWER(AR$66,2),-1)*($AM2000-AR$57)/(AR$72/2.2))+POWER(POWER(AR$66,2),-0.5)*EXP(-POWER(AR$66,2)*POWER(1+POWER(AR$66,2),-1)*($AM2000-AR$57)/(AR$72/2.2))))))</f>
        <v/>
      </c>
      <c r="AV2000" s="199">
        <f t="shared" ca="1" si="1617"/>
        <v>13.671047894836988</v>
      </c>
      <c r="AX2000" s="162">
        <f t="shared" si="1580"/>
        <v>0</v>
      </c>
      <c r="AY2000" s="162">
        <f t="shared" si="1581"/>
        <v>0.12892522243714727</v>
      </c>
      <c r="AZ2000" s="162">
        <f t="shared" si="1582"/>
        <v>0</v>
      </c>
      <c r="BA2000" s="162">
        <f t="shared" si="1583"/>
        <v>0</v>
      </c>
      <c r="BB2000" s="162" t="str">
        <f t="shared" si="1584"/>
        <v/>
      </c>
      <c r="BC2000" s="162" t="str">
        <f t="shared" si="1585"/>
        <v/>
      </c>
      <c r="BD2000" s="162" t="str">
        <f t="shared" si="1586"/>
        <v/>
      </c>
      <c r="BE2000" s="162" t="str">
        <f t="shared" si="1587"/>
        <v/>
      </c>
      <c r="BG2000" s="169">
        <f t="shared" si="1614"/>
        <v>49.38213157517805</v>
      </c>
      <c r="BH2000" s="169">
        <f t="shared" ca="1" si="1615"/>
        <v>2.3702401960284716</v>
      </c>
    </row>
    <row r="2001" spans="11:60" x14ac:dyDescent="0.25">
      <c r="K2001" s="199">
        <f t="shared" si="1588"/>
        <v>49.433517768284375</v>
      </c>
      <c r="L2001" s="201">
        <f t="shared" si="1589"/>
        <v>0.41459112295512729</v>
      </c>
      <c r="M2001" s="201">
        <f t="shared" si="1590"/>
        <v>0.41807792439264629</v>
      </c>
      <c r="N2001" s="201">
        <f t="shared" si="1591"/>
        <v>0.43944521393216551</v>
      </c>
      <c r="O2001" s="201">
        <f t="shared" si="1592"/>
        <v>0.41497418709555489</v>
      </c>
      <c r="P2001" s="201" t="str">
        <f t="shared" si="1593"/>
        <v/>
      </c>
      <c r="Q2001" s="201" t="str">
        <f t="shared" si="1594"/>
        <v/>
      </c>
      <c r="R2001" s="201" t="str">
        <f t="shared" si="1595"/>
        <v/>
      </c>
      <c r="S2001" s="201" t="str">
        <f t="shared" si="1596"/>
        <v/>
      </c>
      <c r="T2001" s="199">
        <f t="shared" si="1597"/>
        <v>0</v>
      </c>
      <c r="U2001" s="199">
        <f t="shared" si="1598"/>
        <v>0</v>
      </c>
      <c r="V2001" s="199">
        <f t="shared" si="1599"/>
        <v>0</v>
      </c>
      <c r="W2001" s="199">
        <f t="shared" si="1600"/>
        <v>0.32303479025876281</v>
      </c>
      <c r="X2001" s="199" t="str">
        <f t="shared" si="1601"/>
        <v/>
      </c>
      <c r="Y2001" s="199" t="str">
        <f t="shared" si="1602"/>
        <v/>
      </c>
      <c r="Z2001" s="199" t="str">
        <f t="shared" si="1603"/>
        <v/>
      </c>
      <c r="AA2001" s="199" t="str">
        <f t="shared" si="1604"/>
        <v/>
      </c>
      <c r="AB2001" s="201">
        <f t="shared" ca="1" si="1605"/>
        <v>2.3891447680954063</v>
      </c>
      <c r="AD2001" s="162">
        <f t="shared" si="1606"/>
        <v>0</v>
      </c>
      <c r="AE2001" s="162">
        <f t="shared" si="1607"/>
        <v>0</v>
      </c>
      <c r="AF2001" s="162">
        <f t="shared" si="1608"/>
        <v>0</v>
      </c>
      <c r="AG2001" s="162">
        <f t="shared" si="1609"/>
        <v>8.2997640561489321E-3</v>
      </c>
      <c r="AH2001" s="162" t="str">
        <f t="shared" si="1610"/>
        <v/>
      </c>
      <c r="AI2001" s="162" t="str">
        <f t="shared" si="1611"/>
        <v/>
      </c>
      <c r="AJ2001" s="162" t="str">
        <f t="shared" si="1612"/>
        <v/>
      </c>
      <c r="AK2001" s="162" t="str">
        <f t="shared" si="1613"/>
        <v/>
      </c>
      <c r="AM2001" s="199">
        <f t="shared" si="1616"/>
        <v>21.569895582187204</v>
      </c>
      <c r="AN2001" s="197">
        <f t="shared" si="1618"/>
        <v>0</v>
      </c>
      <c r="AO2001" s="197">
        <f t="shared" si="1619"/>
        <v>13.550560729514627</v>
      </c>
      <c r="AP2001" s="197">
        <f t="shared" si="1620"/>
        <v>0</v>
      </c>
      <c r="AQ2001" s="197">
        <f t="shared" si="1621"/>
        <v>0</v>
      </c>
      <c r="AR2001" s="197" t="str">
        <f t="shared" si="1622"/>
        <v/>
      </c>
      <c r="AS2001" s="197" t="str">
        <f t="shared" si="1623"/>
        <v/>
      </c>
      <c r="AT2001" s="197" t="str">
        <f t="shared" si="1624"/>
        <v/>
      </c>
      <c r="AU2001" s="197" t="str">
        <f t="shared" si="1625"/>
        <v/>
      </c>
      <c r="AV2001" s="199">
        <f t="shared" ca="1" si="1617"/>
        <v>15.765460296779331</v>
      </c>
      <c r="AX2001" s="162">
        <f t="shared" si="1580"/>
        <v>0</v>
      </c>
      <c r="AY2001" s="162">
        <f t="shared" si="1581"/>
        <v>0.15199385336230373</v>
      </c>
      <c r="AZ2001" s="162">
        <f t="shared" si="1582"/>
        <v>0</v>
      </c>
      <c r="BA2001" s="162">
        <f t="shared" si="1583"/>
        <v>0</v>
      </c>
      <c r="BB2001" s="162" t="str">
        <f t="shared" si="1584"/>
        <v/>
      </c>
      <c r="BC2001" s="162" t="str">
        <f t="shared" si="1585"/>
        <v/>
      </c>
      <c r="BD2001" s="162" t="str">
        <f t="shared" si="1586"/>
        <v/>
      </c>
      <c r="BE2001" s="162" t="str">
        <f t="shared" si="1587"/>
        <v/>
      </c>
      <c r="BG2001" s="169">
        <f t="shared" si="1614"/>
        <v>49.407824671731213</v>
      </c>
      <c r="BH2001" s="169">
        <f t="shared" ca="1" si="1615"/>
        <v>2.3552266893227496</v>
      </c>
    </row>
    <row r="2002" spans="11:60" x14ac:dyDescent="0.25">
      <c r="K2002" s="199">
        <f t="shared" si="1588"/>
        <v>49.459210864837537</v>
      </c>
      <c r="L2002" s="201">
        <f t="shared" si="1589"/>
        <v>0.41480660690676718</v>
      </c>
      <c r="M2002" s="201">
        <f t="shared" si="1590"/>
        <v>0.4182952206111456</v>
      </c>
      <c r="N2002" s="201">
        <f t="shared" si="1591"/>
        <v>0.43967361581050862</v>
      </c>
      <c r="O2002" s="201">
        <f t="shared" si="1592"/>
        <v>0.41518987014498088</v>
      </c>
      <c r="P2002" s="201" t="str">
        <f t="shared" si="1593"/>
        <v/>
      </c>
      <c r="Q2002" s="201" t="str">
        <f t="shared" si="1594"/>
        <v/>
      </c>
      <c r="R2002" s="201" t="str">
        <f t="shared" si="1595"/>
        <v/>
      </c>
      <c r="S2002" s="201" t="str">
        <f t="shared" si="1596"/>
        <v/>
      </c>
      <c r="T2002" s="199">
        <f t="shared" si="1597"/>
        <v>0</v>
      </c>
      <c r="U2002" s="199">
        <f t="shared" si="1598"/>
        <v>0</v>
      </c>
      <c r="V2002" s="199">
        <f t="shared" si="1599"/>
        <v>0</v>
      </c>
      <c r="W2002" s="199">
        <f t="shared" si="1600"/>
        <v>0.34766652002095472</v>
      </c>
      <c r="X2002" s="199" t="str">
        <f t="shared" si="1601"/>
        <v/>
      </c>
      <c r="Y2002" s="199" t="str">
        <f t="shared" si="1602"/>
        <v/>
      </c>
      <c r="Z2002" s="199" t="str">
        <f t="shared" si="1603"/>
        <v/>
      </c>
      <c r="AA2002" s="199" t="str">
        <f t="shared" si="1604"/>
        <v/>
      </c>
      <c r="AB2002" s="201">
        <f t="shared" ca="1" si="1605"/>
        <v>2.3904097513302518</v>
      </c>
      <c r="AD2002" s="162">
        <f t="shared" si="1606"/>
        <v>0</v>
      </c>
      <c r="AE2002" s="162">
        <f t="shared" si="1607"/>
        <v>0</v>
      </c>
      <c r="AF2002" s="162">
        <f t="shared" si="1608"/>
        <v>0</v>
      </c>
      <c r="AG2002" s="162">
        <f t="shared" si="1609"/>
        <v>8.9326294672003297E-3</v>
      </c>
      <c r="AH2002" s="162" t="str">
        <f t="shared" si="1610"/>
        <v/>
      </c>
      <c r="AI2002" s="162" t="str">
        <f t="shared" si="1611"/>
        <v/>
      </c>
      <c r="AJ2002" s="162" t="str">
        <f t="shared" si="1612"/>
        <v/>
      </c>
      <c r="AK2002" s="162" t="str">
        <f t="shared" si="1613"/>
        <v/>
      </c>
      <c r="AM2002" s="199">
        <f t="shared" si="1616"/>
        <v>21.581112376561716</v>
      </c>
      <c r="AN2002" s="197">
        <f t="shared" si="1618"/>
        <v>0</v>
      </c>
      <c r="AO2002" s="197">
        <f t="shared" si="1619"/>
        <v>15.901599536868311</v>
      </c>
      <c r="AP2002" s="197">
        <f t="shared" si="1620"/>
        <v>0</v>
      </c>
      <c r="AQ2002" s="197">
        <f t="shared" si="1621"/>
        <v>0</v>
      </c>
      <c r="AR2002" s="197" t="str">
        <f t="shared" si="1622"/>
        <v/>
      </c>
      <c r="AS2002" s="197" t="str">
        <f t="shared" si="1623"/>
        <v/>
      </c>
      <c r="AT2002" s="197" t="str">
        <f t="shared" si="1624"/>
        <v/>
      </c>
      <c r="AU2002" s="197" t="str">
        <f t="shared" si="1625"/>
        <v/>
      </c>
      <c r="AV2002" s="199">
        <f t="shared" ca="1" si="1617"/>
        <v>18.066740459247008</v>
      </c>
      <c r="AX2002" s="162">
        <f t="shared" si="1580"/>
        <v>0</v>
      </c>
      <c r="AY2002" s="162">
        <f t="shared" si="1581"/>
        <v>0.1783649722308881</v>
      </c>
      <c r="AZ2002" s="162">
        <f t="shared" si="1582"/>
        <v>0</v>
      </c>
      <c r="BA2002" s="162">
        <f t="shared" si="1583"/>
        <v>0</v>
      </c>
      <c r="BB2002" s="162" t="str">
        <f t="shared" si="1584"/>
        <v/>
      </c>
      <c r="BC2002" s="162" t="str">
        <f t="shared" si="1585"/>
        <v/>
      </c>
      <c r="BD2002" s="162" t="str">
        <f t="shared" si="1586"/>
        <v/>
      </c>
      <c r="BE2002" s="162" t="str">
        <f t="shared" si="1587"/>
        <v/>
      </c>
      <c r="BG2002" s="169">
        <f t="shared" si="1614"/>
        <v>49.433517768284375</v>
      </c>
      <c r="BH2002" s="169">
        <f t="shared" ca="1" si="1615"/>
        <v>2.3891447680954063</v>
      </c>
    </row>
    <row r="2003" spans="11:60" x14ac:dyDescent="0.25">
      <c r="K2003" s="199">
        <f t="shared" si="1588"/>
        <v>49.4849039613907</v>
      </c>
      <c r="L2003" s="201">
        <f t="shared" si="1589"/>
        <v>0.41502209085840708</v>
      </c>
      <c r="M2003" s="201">
        <f t="shared" si="1590"/>
        <v>0.41851251682964491</v>
      </c>
      <c r="N2003" s="201">
        <f t="shared" si="1591"/>
        <v>0.43990201768885173</v>
      </c>
      <c r="O2003" s="201">
        <f t="shared" si="1592"/>
        <v>0.41540555319440681</v>
      </c>
      <c r="P2003" s="201" t="str">
        <f t="shared" si="1593"/>
        <v/>
      </c>
      <c r="Q2003" s="201" t="str">
        <f t="shared" si="1594"/>
        <v/>
      </c>
      <c r="R2003" s="201" t="str">
        <f t="shared" si="1595"/>
        <v/>
      </c>
      <c r="S2003" s="201" t="str">
        <f t="shared" si="1596"/>
        <v/>
      </c>
      <c r="T2003" s="199">
        <f t="shared" si="1597"/>
        <v>0</v>
      </c>
      <c r="U2003" s="199">
        <f t="shared" si="1598"/>
        <v>0</v>
      </c>
      <c r="V2003" s="199">
        <f t="shared" si="1599"/>
        <v>0</v>
      </c>
      <c r="W2003" s="199">
        <f t="shared" si="1600"/>
        <v>0.3741444724482153</v>
      </c>
      <c r="X2003" s="199" t="str">
        <f t="shared" si="1601"/>
        <v/>
      </c>
      <c r="Y2003" s="199" t="str">
        <f t="shared" si="1602"/>
        <v/>
      </c>
      <c r="Z2003" s="199" t="str">
        <f t="shared" si="1603"/>
        <v/>
      </c>
      <c r="AA2003" s="199" t="str">
        <f t="shared" si="1604"/>
        <v/>
      </c>
      <c r="AB2003" s="201">
        <f t="shared" ca="1" si="1605"/>
        <v>2.4113642704429092</v>
      </c>
      <c r="AD2003" s="162">
        <f t="shared" si="1606"/>
        <v>0</v>
      </c>
      <c r="AE2003" s="162">
        <f t="shared" si="1607"/>
        <v>0</v>
      </c>
      <c r="AF2003" s="162">
        <f t="shared" si="1608"/>
        <v>0</v>
      </c>
      <c r="AG2003" s="162">
        <f t="shared" si="1609"/>
        <v>9.6129300554439745E-3</v>
      </c>
      <c r="AH2003" s="162" t="str">
        <f t="shared" si="1610"/>
        <v/>
      </c>
      <c r="AI2003" s="162" t="str">
        <f t="shared" si="1611"/>
        <v/>
      </c>
      <c r="AJ2003" s="162" t="str">
        <f t="shared" si="1612"/>
        <v/>
      </c>
      <c r="AK2003" s="162" t="str">
        <f t="shared" si="1613"/>
        <v/>
      </c>
      <c r="AM2003" s="199">
        <f t="shared" si="1616"/>
        <v>21.592329170936228</v>
      </c>
      <c r="AN2003" s="197">
        <f t="shared" si="1618"/>
        <v>0</v>
      </c>
      <c r="AO2003" s="197">
        <f t="shared" si="1619"/>
        <v>18.542411756738936</v>
      </c>
      <c r="AP2003" s="197">
        <f t="shared" si="1620"/>
        <v>0</v>
      </c>
      <c r="AQ2003" s="197">
        <f t="shared" si="1621"/>
        <v>0</v>
      </c>
      <c r="AR2003" s="197" t="str">
        <f t="shared" si="1622"/>
        <v/>
      </c>
      <c r="AS2003" s="197" t="str">
        <f t="shared" si="1623"/>
        <v/>
      </c>
      <c r="AT2003" s="197" t="str">
        <f t="shared" si="1624"/>
        <v/>
      </c>
      <c r="AU2003" s="197" t="str">
        <f t="shared" si="1625"/>
        <v/>
      </c>
      <c r="AV2003" s="199">
        <f t="shared" ca="1" si="1617"/>
        <v>20.716978939506269</v>
      </c>
      <c r="AX2003" s="162">
        <f t="shared" si="1580"/>
        <v>0</v>
      </c>
      <c r="AY2003" s="162">
        <f t="shared" si="1581"/>
        <v>0.20798641988287561</v>
      </c>
      <c r="AZ2003" s="162">
        <f t="shared" si="1582"/>
        <v>0</v>
      </c>
      <c r="BA2003" s="162">
        <f t="shared" si="1583"/>
        <v>0</v>
      </c>
      <c r="BB2003" s="162" t="str">
        <f t="shared" si="1584"/>
        <v/>
      </c>
      <c r="BC2003" s="162" t="str">
        <f t="shared" si="1585"/>
        <v/>
      </c>
      <c r="BD2003" s="162" t="str">
        <f t="shared" si="1586"/>
        <v/>
      </c>
      <c r="BE2003" s="162" t="str">
        <f t="shared" si="1587"/>
        <v/>
      </c>
      <c r="BG2003" s="169">
        <f t="shared" si="1614"/>
        <v>49.459210864837537</v>
      </c>
      <c r="BH2003" s="169">
        <f t="shared" ca="1" si="1615"/>
        <v>2.3904097513302518</v>
      </c>
    </row>
    <row r="2004" spans="11:60" x14ac:dyDescent="0.25">
      <c r="K2004" s="199">
        <f t="shared" si="1588"/>
        <v>49.510597057943862</v>
      </c>
      <c r="L2004" s="201">
        <f t="shared" si="1589"/>
        <v>0.41523757481004692</v>
      </c>
      <c r="M2004" s="201">
        <f t="shared" si="1590"/>
        <v>0.41872981304814422</v>
      </c>
      <c r="N2004" s="201">
        <f t="shared" si="1591"/>
        <v>0.4401304195671949</v>
      </c>
      <c r="O2004" s="201">
        <f t="shared" si="1592"/>
        <v>0.41562123624383279</v>
      </c>
      <c r="P2004" s="201" t="str">
        <f t="shared" si="1593"/>
        <v/>
      </c>
      <c r="Q2004" s="201" t="str">
        <f t="shared" si="1594"/>
        <v/>
      </c>
      <c r="R2004" s="201" t="str">
        <f t="shared" si="1595"/>
        <v/>
      </c>
      <c r="S2004" s="201" t="str">
        <f t="shared" si="1596"/>
        <v/>
      </c>
      <c r="T2004" s="199">
        <f t="shared" si="1597"/>
        <v>0</v>
      </c>
      <c r="U2004" s="199">
        <f t="shared" si="1598"/>
        <v>0</v>
      </c>
      <c r="V2004" s="199">
        <f t="shared" si="1599"/>
        <v>0</v>
      </c>
      <c r="W2004" s="199">
        <f t="shared" si="1600"/>
        <v>0.40260406445849006</v>
      </c>
      <c r="X2004" s="199" t="str">
        <f t="shared" si="1601"/>
        <v/>
      </c>
      <c r="Y2004" s="199" t="str">
        <f t="shared" si="1602"/>
        <v/>
      </c>
      <c r="Z2004" s="199" t="str">
        <f t="shared" si="1603"/>
        <v/>
      </c>
      <c r="AA2004" s="199" t="str">
        <f t="shared" si="1604"/>
        <v/>
      </c>
      <c r="AB2004" s="201">
        <f t="shared" ca="1" si="1605"/>
        <v>2.563536531568289</v>
      </c>
      <c r="AD2004" s="162">
        <f t="shared" si="1606"/>
        <v>0</v>
      </c>
      <c r="AE2004" s="162">
        <f t="shared" si="1607"/>
        <v>0</v>
      </c>
      <c r="AF2004" s="162">
        <f t="shared" si="1608"/>
        <v>0</v>
      </c>
      <c r="AG2004" s="162">
        <f t="shared" si="1609"/>
        <v>1.0344145100827571E-2</v>
      </c>
      <c r="AH2004" s="162" t="str">
        <f t="shared" si="1610"/>
        <v/>
      </c>
      <c r="AI2004" s="162" t="str">
        <f t="shared" si="1611"/>
        <v/>
      </c>
      <c r="AJ2004" s="162" t="str">
        <f t="shared" si="1612"/>
        <v/>
      </c>
      <c r="AK2004" s="162" t="str">
        <f t="shared" si="1613"/>
        <v/>
      </c>
      <c r="AM2004" s="199">
        <f t="shared" si="1616"/>
        <v>21.60354596531074</v>
      </c>
      <c r="AN2004" s="197">
        <f t="shared" si="1618"/>
        <v>0</v>
      </c>
      <c r="AO2004" s="197">
        <f t="shared" si="1619"/>
        <v>21.436091069034422</v>
      </c>
      <c r="AP2004" s="197">
        <f t="shared" si="1620"/>
        <v>0</v>
      </c>
      <c r="AQ2004" s="197">
        <f t="shared" si="1621"/>
        <v>0</v>
      </c>
      <c r="AR2004" s="197" t="str">
        <f t="shared" si="1622"/>
        <v/>
      </c>
      <c r="AS2004" s="197" t="str">
        <f t="shared" si="1623"/>
        <v/>
      </c>
      <c r="AT2004" s="197" t="str">
        <f t="shared" si="1624"/>
        <v/>
      </c>
      <c r="AU2004" s="197" t="str">
        <f t="shared" si="1625"/>
        <v/>
      </c>
      <c r="AV2004" s="199">
        <f t="shared" ca="1" si="1617"/>
        <v>23.564308387433428</v>
      </c>
      <c r="AX2004" s="162">
        <f t="shared" si="1580"/>
        <v>0</v>
      </c>
      <c r="AY2004" s="162">
        <f t="shared" si="1581"/>
        <v>0.24044422571467355</v>
      </c>
      <c r="AZ2004" s="162">
        <f t="shared" si="1582"/>
        <v>0</v>
      </c>
      <c r="BA2004" s="162">
        <f t="shared" si="1583"/>
        <v>0</v>
      </c>
      <c r="BB2004" s="162" t="str">
        <f t="shared" si="1584"/>
        <v/>
      </c>
      <c r="BC2004" s="162" t="str">
        <f t="shared" si="1585"/>
        <v/>
      </c>
      <c r="BD2004" s="162" t="str">
        <f t="shared" si="1586"/>
        <v/>
      </c>
      <c r="BE2004" s="162" t="str">
        <f t="shared" si="1587"/>
        <v/>
      </c>
      <c r="BG2004" s="169">
        <f t="shared" si="1614"/>
        <v>49.4849039613907</v>
      </c>
      <c r="BH2004" s="169">
        <f t="shared" ca="1" si="1615"/>
        <v>2.4113642704429092</v>
      </c>
    </row>
    <row r="2005" spans="11:60" x14ac:dyDescent="0.25">
      <c r="K2005" s="199">
        <f t="shared" si="1588"/>
        <v>49.536290154497024</v>
      </c>
      <c r="L2005" s="201">
        <f t="shared" si="1589"/>
        <v>0.41545305876168681</v>
      </c>
      <c r="M2005" s="201">
        <f t="shared" si="1590"/>
        <v>0.41894710926664352</v>
      </c>
      <c r="N2005" s="201">
        <f t="shared" si="1591"/>
        <v>0.44035882144553801</v>
      </c>
      <c r="O2005" s="201">
        <f t="shared" si="1592"/>
        <v>0.41583691929325878</v>
      </c>
      <c r="P2005" s="201" t="str">
        <f t="shared" si="1593"/>
        <v/>
      </c>
      <c r="Q2005" s="201" t="str">
        <f t="shared" si="1594"/>
        <v/>
      </c>
      <c r="R2005" s="201" t="str">
        <f t="shared" si="1595"/>
        <v/>
      </c>
      <c r="S2005" s="201" t="str">
        <f t="shared" si="1596"/>
        <v/>
      </c>
      <c r="T2005" s="199">
        <f t="shared" si="1597"/>
        <v>0</v>
      </c>
      <c r="U2005" s="199">
        <f t="shared" si="1598"/>
        <v>0</v>
      </c>
      <c r="V2005" s="199">
        <f t="shared" si="1599"/>
        <v>0</v>
      </c>
      <c r="W2005" s="199">
        <f t="shared" si="1600"/>
        <v>0.43319029516047902</v>
      </c>
      <c r="X2005" s="199" t="str">
        <f t="shared" si="1601"/>
        <v/>
      </c>
      <c r="Y2005" s="199" t="str">
        <f t="shared" si="1602"/>
        <v/>
      </c>
      <c r="Z2005" s="199" t="str">
        <f t="shared" si="1603"/>
        <v/>
      </c>
      <c r="AA2005" s="199" t="str">
        <f t="shared" si="1604"/>
        <v/>
      </c>
      <c r="AB2005" s="201">
        <f t="shared" ca="1" si="1605"/>
        <v>2.5293638456214147</v>
      </c>
      <c r="AD2005" s="162">
        <f t="shared" si="1606"/>
        <v>0</v>
      </c>
      <c r="AE2005" s="162">
        <f t="shared" si="1607"/>
        <v>0</v>
      </c>
      <c r="AF2005" s="162">
        <f t="shared" si="1608"/>
        <v>0</v>
      </c>
      <c r="AG2005" s="162">
        <f t="shared" si="1609"/>
        <v>1.1130000079451072E-2</v>
      </c>
      <c r="AH2005" s="162" t="str">
        <f t="shared" si="1610"/>
        <v/>
      </c>
      <c r="AI2005" s="162" t="str">
        <f t="shared" si="1611"/>
        <v/>
      </c>
      <c r="AJ2005" s="162" t="str">
        <f t="shared" si="1612"/>
        <v/>
      </c>
      <c r="AK2005" s="162" t="str">
        <f t="shared" si="1613"/>
        <v/>
      </c>
      <c r="AM2005" s="199">
        <f t="shared" si="1616"/>
        <v>21.614762759685252</v>
      </c>
      <c r="AN2005" s="197">
        <f t="shared" si="1618"/>
        <v>0</v>
      </c>
      <c r="AO2005" s="197">
        <f t="shared" si="1619"/>
        <v>24.497723946346671</v>
      </c>
      <c r="AP2005" s="197">
        <f t="shared" si="1620"/>
        <v>0</v>
      </c>
      <c r="AQ2005" s="197">
        <f t="shared" si="1621"/>
        <v>0</v>
      </c>
      <c r="AR2005" s="197" t="str">
        <f t="shared" si="1622"/>
        <v/>
      </c>
      <c r="AS2005" s="197" t="str">
        <f t="shared" si="1623"/>
        <v/>
      </c>
      <c r="AT2005" s="197" t="str">
        <f t="shared" si="1624"/>
        <v/>
      </c>
      <c r="AU2005" s="197" t="str">
        <f t="shared" si="1625"/>
        <v/>
      </c>
      <c r="AV2005" s="199">
        <f t="shared" ca="1" si="1617"/>
        <v>26.711361711876396</v>
      </c>
      <c r="AX2005" s="162">
        <f t="shared" si="1580"/>
        <v>0</v>
      </c>
      <c r="AY2005" s="162">
        <f t="shared" si="1581"/>
        <v>0.27478593214973079</v>
      </c>
      <c r="AZ2005" s="162">
        <f t="shared" si="1582"/>
        <v>0</v>
      </c>
      <c r="BA2005" s="162">
        <f t="shared" si="1583"/>
        <v>0</v>
      </c>
      <c r="BB2005" s="162" t="str">
        <f t="shared" si="1584"/>
        <v/>
      </c>
      <c r="BC2005" s="162" t="str">
        <f t="shared" si="1585"/>
        <v/>
      </c>
      <c r="BD2005" s="162" t="str">
        <f t="shared" si="1586"/>
        <v/>
      </c>
      <c r="BE2005" s="162" t="str">
        <f t="shared" si="1587"/>
        <v/>
      </c>
      <c r="BG2005" s="169">
        <f t="shared" si="1614"/>
        <v>49.510597057943862</v>
      </c>
      <c r="BH2005" s="169">
        <f t="shared" ca="1" si="1615"/>
        <v>2.563536531568289</v>
      </c>
    </row>
    <row r="2006" spans="11:60" x14ac:dyDescent="0.25">
      <c r="K2006" s="199">
        <f t="shared" si="1588"/>
        <v>49.561983251050187</v>
      </c>
      <c r="L2006" s="201">
        <f t="shared" si="1589"/>
        <v>0.41566854271332671</v>
      </c>
      <c r="M2006" s="201">
        <f t="shared" si="1590"/>
        <v>0.41916440548514278</v>
      </c>
      <c r="N2006" s="201">
        <f t="shared" si="1591"/>
        <v>0.44058722332388112</v>
      </c>
      <c r="O2006" s="201">
        <f t="shared" si="1592"/>
        <v>0.41605260234268471</v>
      </c>
      <c r="P2006" s="201" t="str">
        <f t="shared" si="1593"/>
        <v/>
      </c>
      <c r="Q2006" s="201" t="str">
        <f t="shared" si="1594"/>
        <v/>
      </c>
      <c r="R2006" s="201" t="str">
        <f t="shared" si="1595"/>
        <v/>
      </c>
      <c r="S2006" s="201" t="str">
        <f t="shared" si="1596"/>
        <v/>
      </c>
      <c r="T2006" s="199">
        <f t="shared" si="1597"/>
        <v>0</v>
      </c>
      <c r="U2006" s="199">
        <f t="shared" si="1598"/>
        <v>0</v>
      </c>
      <c r="V2006" s="199">
        <f t="shared" si="1599"/>
        <v>0</v>
      </c>
      <c r="W2006" s="199">
        <f t="shared" si="1600"/>
        <v>0.46605836741091861</v>
      </c>
      <c r="X2006" s="199" t="str">
        <f t="shared" si="1601"/>
        <v/>
      </c>
      <c r="Y2006" s="199" t="str">
        <f t="shared" si="1602"/>
        <v/>
      </c>
      <c r="Z2006" s="199" t="str">
        <f t="shared" si="1603"/>
        <v/>
      </c>
      <c r="AA2006" s="199" t="str">
        <f t="shared" si="1604"/>
        <v/>
      </c>
      <c r="AB2006" s="201">
        <f t="shared" ca="1" si="1605"/>
        <v>2.568330119594239</v>
      </c>
      <c r="AD2006" s="162">
        <f t="shared" si="1606"/>
        <v>0</v>
      </c>
      <c r="AE2006" s="162">
        <f t="shared" si="1607"/>
        <v>0</v>
      </c>
      <c r="AF2006" s="162">
        <f t="shared" si="1608"/>
        <v>0</v>
      </c>
      <c r="AG2006" s="162">
        <f t="shared" si="1609"/>
        <v>1.1974482633297931E-2</v>
      </c>
      <c r="AH2006" s="162" t="str">
        <f t="shared" si="1610"/>
        <v/>
      </c>
      <c r="AI2006" s="162" t="str">
        <f t="shared" si="1611"/>
        <v/>
      </c>
      <c r="AJ2006" s="162" t="str">
        <f t="shared" si="1612"/>
        <v/>
      </c>
      <c r="AK2006" s="162" t="str">
        <f t="shared" si="1613"/>
        <v/>
      </c>
      <c r="AM2006" s="199">
        <f t="shared" si="1616"/>
        <v>21.625979554059764</v>
      </c>
      <c r="AN2006" s="197">
        <f t="shared" si="1618"/>
        <v>0</v>
      </c>
      <c r="AO2006" s="197">
        <f t="shared" si="1619"/>
        <v>27.579606097472116</v>
      </c>
      <c r="AP2006" s="197">
        <f t="shared" si="1620"/>
        <v>0</v>
      </c>
      <c r="AQ2006" s="197">
        <f t="shared" si="1621"/>
        <v>0</v>
      </c>
      <c r="AR2006" s="197" t="str">
        <f t="shared" si="1622"/>
        <v/>
      </c>
      <c r="AS2006" s="197" t="str">
        <f t="shared" si="1623"/>
        <v/>
      </c>
      <c r="AT2006" s="197" t="str">
        <f t="shared" si="1624"/>
        <v/>
      </c>
      <c r="AU2006" s="197" t="str">
        <f t="shared" si="1625"/>
        <v/>
      </c>
      <c r="AV2006" s="199">
        <f t="shared" ca="1" si="1617"/>
        <v>29.654438992382527</v>
      </c>
      <c r="AX2006" s="162">
        <f t="shared" si="1580"/>
        <v>0</v>
      </c>
      <c r="AY2006" s="162">
        <f t="shared" si="1581"/>
        <v>0.30935477052538379</v>
      </c>
      <c r="AZ2006" s="162">
        <f t="shared" si="1582"/>
        <v>0</v>
      </c>
      <c r="BA2006" s="162">
        <f t="shared" si="1583"/>
        <v>0</v>
      </c>
      <c r="BB2006" s="162" t="str">
        <f t="shared" si="1584"/>
        <v/>
      </c>
      <c r="BC2006" s="162" t="str">
        <f t="shared" si="1585"/>
        <v/>
      </c>
      <c r="BD2006" s="162" t="str">
        <f t="shared" si="1586"/>
        <v/>
      </c>
      <c r="BE2006" s="162" t="str">
        <f t="shared" si="1587"/>
        <v/>
      </c>
      <c r="BG2006" s="169">
        <f t="shared" si="1614"/>
        <v>49.536290154497024</v>
      </c>
      <c r="BH2006" s="169">
        <f t="shared" ca="1" si="1615"/>
        <v>2.5293638456214147</v>
      </c>
    </row>
    <row r="2007" spans="11:60" x14ac:dyDescent="0.25">
      <c r="K2007" s="199">
        <f t="shared" si="1588"/>
        <v>49.587676347603349</v>
      </c>
      <c r="L2007" s="201">
        <f t="shared" si="1589"/>
        <v>0.4158840266649666</v>
      </c>
      <c r="M2007" s="201">
        <f t="shared" si="1590"/>
        <v>0.41938170170364214</v>
      </c>
      <c r="N2007" s="201">
        <f t="shared" si="1591"/>
        <v>0.44081562520222423</v>
      </c>
      <c r="O2007" s="201">
        <f t="shared" si="1592"/>
        <v>0.41626828539211069</v>
      </c>
      <c r="P2007" s="201" t="str">
        <f t="shared" si="1593"/>
        <v/>
      </c>
      <c r="Q2007" s="201" t="str">
        <f t="shared" si="1594"/>
        <v/>
      </c>
      <c r="R2007" s="201" t="str">
        <f t="shared" si="1595"/>
        <v/>
      </c>
      <c r="S2007" s="201" t="str">
        <f t="shared" si="1596"/>
        <v/>
      </c>
      <c r="T2007" s="199">
        <f t="shared" si="1597"/>
        <v>0</v>
      </c>
      <c r="U2007" s="199">
        <f t="shared" si="1598"/>
        <v>0</v>
      </c>
      <c r="V2007" s="199">
        <f t="shared" si="1599"/>
        <v>0</v>
      </c>
      <c r="W2007" s="199">
        <f t="shared" si="1600"/>
        <v>0.50137433818855381</v>
      </c>
      <c r="X2007" s="199" t="str">
        <f t="shared" si="1601"/>
        <v/>
      </c>
      <c r="Y2007" s="199" t="str">
        <f t="shared" si="1602"/>
        <v/>
      </c>
      <c r="Z2007" s="199" t="str">
        <f t="shared" si="1603"/>
        <v/>
      </c>
      <c r="AA2007" s="199" t="str">
        <f t="shared" si="1604"/>
        <v/>
      </c>
      <c r="AB2007" s="201">
        <f t="shared" ca="1" si="1605"/>
        <v>2.5594145795020706</v>
      </c>
      <c r="AD2007" s="162">
        <f t="shared" si="1606"/>
        <v>0</v>
      </c>
      <c r="AE2007" s="162">
        <f t="shared" si="1607"/>
        <v>0</v>
      </c>
      <c r="AF2007" s="162">
        <f t="shared" si="1608"/>
        <v>0</v>
      </c>
      <c r="AG2007" s="162">
        <f t="shared" si="1609"/>
        <v>1.2881859280356371E-2</v>
      </c>
      <c r="AH2007" s="162" t="str">
        <f t="shared" si="1610"/>
        <v/>
      </c>
      <c r="AI2007" s="162" t="str">
        <f t="shared" si="1611"/>
        <v/>
      </c>
      <c r="AJ2007" s="162" t="str">
        <f t="shared" si="1612"/>
        <v/>
      </c>
      <c r="AK2007" s="162" t="str">
        <f t="shared" si="1613"/>
        <v/>
      </c>
      <c r="AM2007" s="199">
        <f t="shared" si="1616"/>
        <v>21.637196348434276</v>
      </c>
      <c r="AN2007" s="197">
        <f t="shared" si="1618"/>
        <v>0</v>
      </c>
      <c r="AO2007" s="197">
        <f t="shared" si="1619"/>
        <v>30.465333706193334</v>
      </c>
      <c r="AP2007" s="197">
        <f t="shared" si="1620"/>
        <v>0</v>
      </c>
      <c r="AQ2007" s="197">
        <f t="shared" si="1621"/>
        <v>0</v>
      </c>
      <c r="AR2007" s="197" t="str">
        <f t="shared" si="1622"/>
        <v/>
      </c>
      <c r="AS2007" s="197" t="str">
        <f t="shared" si="1623"/>
        <v/>
      </c>
      <c r="AT2007" s="197" t="str">
        <f t="shared" si="1624"/>
        <v/>
      </c>
      <c r="AU2007" s="197" t="str">
        <f t="shared" si="1625"/>
        <v/>
      </c>
      <c r="AV2007" s="199">
        <f t="shared" ca="1" si="1617"/>
        <v>32.581655077039258</v>
      </c>
      <c r="AX2007" s="162">
        <f t="shared" si="1580"/>
        <v>0</v>
      </c>
      <c r="AY2007" s="162">
        <f t="shared" si="1581"/>
        <v>0.34172338373326211</v>
      </c>
      <c r="AZ2007" s="162">
        <f t="shared" si="1582"/>
        <v>0</v>
      </c>
      <c r="BA2007" s="162">
        <f t="shared" si="1583"/>
        <v>0</v>
      </c>
      <c r="BB2007" s="162" t="str">
        <f t="shared" si="1584"/>
        <v/>
      </c>
      <c r="BC2007" s="162" t="str">
        <f t="shared" si="1585"/>
        <v/>
      </c>
      <c r="BD2007" s="162" t="str">
        <f t="shared" si="1586"/>
        <v/>
      </c>
      <c r="BE2007" s="162" t="str">
        <f t="shared" si="1587"/>
        <v/>
      </c>
      <c r="BG2007" s="169">
        <f t="shared" si="1614"/>
        <v>49.561983251050187</v>
      </c>
      <c r="BH2007" s="169">
        <f t="shared" ca="1" si="1615"/>
        <v>2.568330119594239</v>
      </c>
    </row>
    <row r="2008" spans="11:60" x14ac:dyDescent="0.25">
      <c r="K2008" s="199">
        <f t="shared" si="1588"/>
        <v>49.613369444156511</v>
      </c>
      <c r="L2008" s="201">
        <f t="shared" si="1589"/>
        <v>0.41609951061660649</v>
      </c>
      <c r="M2008" s="201">
        <f t="shared" si="1590"/>
        <v>0.41959899792214145</v>
      </c>
      <c r="N2008" s="201">
        <f t="shared" si="1591"/>
        <v>0.44104402708056734</v>
      </c>
      <c r="O2008" s="201">
        <f t="shared" si="1592"/>
        <v>0.41648396844153662</v>
      </c>
      <c r="P2008" s="201" t="str">
        <f t="shared" si="1593"/>
        <v/>
      </c>
      <c r="Q2008" s="201" t="str">
        <f t="shared" si="1594"/>
        <v/>
      </c>
      <c r="R2008" s="201" t="str">
        <f t="shared" si="1595"/>
        <v/>
      </c>
      <c r="S2008" s="201" t="str">
        <f t="shared" si="1596"/>
        <v/>
      </c>
      <c r="T2008" s="199">
        <f t="shared" si="1597"/>
        <v>0</v>
      </c>
      <c r="U2008" s="199">
        <f t="shared" si="1598"/>
        <v>0</v>
      </c>
      <c r="V2008" s="199">
        <f t="shared" si="1599"/>
        <v>0</v>
      </c>
      <c r="W2008" s="199">
        <f t="shared" si="1600"/>
        <v>0.53931579636738702</v>
      </c>
      <c r="X2008" s="199" t="str">
        <f t="shared" si="1601"/>
        <v/>
      </c>
      <c r="Y2008" s="199" t="str">
        <f t="shared" si="1602"/>
        <v/>
      </c>
      <c r="Z2008" s="199" t="str">
        <f t="shared" si="1603"/>
        <v/>
      </c>
      <c r="AA2008" s="199" t="str">
        <f t="shared" si="1604"/>
        <v/>
      </c>
      <c r="AB2008" s="201">
        <f t="shared" ca="1" si="1605"/>
        <v>2.539697263406798</v>
      </c>
      <c r="AD2008" s="162">
        <f t="shared" si="1606"/>
        <v>0</v>
      </c>
      <c r="AE2008" s="162">
        <f t="shared" si="1607"/>
        <v>0</v>
      </c>
      <c r="AF2008" s="162">
        <f t="shared" si="1608"/>
        <v>0</v>
      </c>
      <c r="AG2008" s="162">
        <f t="shared" si="1609"/>
        <v>1.3856692828712902E-2</v>
      </c>
      <c r="AH2008" s="162" t="str">
        <f t="shared" si="1610"/>
        <v/>
      </c>
      <c r="AI2008" s="162" t="str">
        <f t="shared" si="1611"/>
        <v/>
      </c>
      <c r="AJ2008" s="162" t="str">
        <f t="shared" si="1612"/>
        <v/>
      </c>
      <c r="AK2008" s="162" t="str">
        <f t="shared" si="1613"/>
        <v/>
      </c>
      <c r="AM2008" s="199">
        <f t="shared" si="1616"/>
        <v>21.648413142808788</v>
      </c>
      <c r="AN2008" s="197">
        <f t="shared" si="1618"/>
        <v>0</v>
      </c>
      <c r="AO2008" s="197">
        <f t="shared" si="1619"/>
        <v>32.884003016186327</v>
      </c>
      <c r="AP2008" s="197">
        <f t="shared" si="1620"/>
        <v>0</v>
      </c>
      <c r="AQ2008" s="197">
        <f t="shared" si="1621"/>
        <v>0</v>
      </c>
      <c r="AR2008" s="197" t="str">
        <f t="shared" si="1622"/>
        <v/>
      </c>
      <c r="AS2008" s="197" t="str">
        <f t="shared" si="1623"/>
        <v/>
      </c>
      <c r="AT2008" s="197" t="str">
        <f t="shared" si="1624"/>
        <v/>
      </c>
      <c r="AU2008" s="197" t="str">
        <f t="shared" si="1625"/>
        <v/>
      </c>
      <c r="AV2008" s="199">
        <f t="shared" ca="1" si="1617"/>
        <v>35.06211871644404</v>
      </c>
      <c r="AX2008" s="162">
        <f t="shared" si="1580"/>
        <v>0</v>
      </c>
      <c r="AY2008" s="162">
        <f t="shared" si="1581"/>
        <v>0.3688531000433965</v>
      </c>
      <c r="AZ2008" s="162">
        <f t="shared" si="1582"/>
        <v>0</v>
      </c>
      <c r="BA2008" s="162">
        <f t="shared" si="1583"/>
        <v>0</v>
      </c>
      <c r="BB2008" s="162" t="str">
        <f t="shared" si="1584"/>
        <v/>
      </c>
      <c r="BC2008" s="162" t="str">
        <f t="shared" si="1585"/>
        <v/>
      </c>
      <c r="BD2008" s="162" t="str">
        <f t="shared" si="1586"/>
        <v/>
      </c>
      <c r="BE2008" s="162" t="str">
        <f t="shared" si="1587"/>
        <v/>
      </c>
      <c r="BG2008" s="169">
        <f t="shared" si="1614"/>
        <v>49.587676347603349</v>
      </c>
      <c r="BH2008" s="169">
        <f t="shared" ca="1" si="1615"/>
        <v>2.5594145795020706</v>
      </c>
    </row>
    <row r="2009" spans="11:60" x14ac:dyDescent="0.25">
      <c r="K2009" s="199">
        <f t="shared" si="1588"/>
        <v>49.639062540709673</v>
      </c>
      <c r="L2009" s="201">
        <f t="shared" si="1589"/>
        <v>0.41631499456824633</v>
      </c>
      <c r="M2009" s="201">
        <f t="shared" si="1590"/>
        <v>0.4198162941406407</v>
      </c>
      <c r="N2009" s="201">
        <f t="shared" si="1591"/>
        <v>0.4412724289589105</v>
      </c>
      <c r="O2009" s="201">
        <f t="shared" si="1592"/>
        <v>0.41669965149096261</v>
      </c>
      <c r="P2009" s="201" t="str">
        <f t="shared" si="1593"/>
        <v/>
      </c>
      <c r="Q2009" s="201" t="str">
        <f t="shared" si="1594"/>
        <v/>
      </c>
      <c r="R2009" s="201" t="str">
        <f t="shared" si="1595"/>
        <v/>
      </c>
      <c r="S2009" s="201" t="str">
        <f t="shared" si="1596"/>
        <v/>
      </c>
      <c r="T2009" s="199">
        <f t="shared" si="1597"/>
        <v>0</v>
      </c>
      <c r="U2009" s="199">
        <f t="shared" si="1598"/>
        <v>0</v>
      </c>
      <c r="V2009" s="199">
        <f t="shared" si="1599"/>
        <v>0</v>
      </c>
      <c r="W2009" s="199">
        <f t="shared" si="1600"/>
        <v>0.5800725656102973</v>
      </c>
      <c r="X2009" s="199" t="str">
        <f t="shared" si="1601"/>
        <v/>
      </c>
      <c r="Y2009" s="199" t="str">
        <f t="shared" si="1602"/>
        <v/>
      </c>
      <c r="Z2009" s="199" t="str">
        <f t="shared" si="1603"/>
        <v/>
      </c>
      <c r="AA2009" s="199" t="str">
        <f t="shared" si="1604"/>
        <v/>
      </c>
      <c r="AB2009" s="201">
        <f t="shared" ca="1" si="1605"/>
        <v>2.6884239438269768</v>
      </c>
      <c r="AD2009" s="162">
        <f t="shared" si="1606"/>
        <v>0</v>
      </c>
      <c r="AE2009" s="162">
        <f t="shared" si="1607"/>
        <v>0</v>
      </c>
      <c r="AF2009" s="162">
        <f t="shared" si="1608"/>
        <v>0</v>
      </c>
      <c r="AG2009" s="162">
        <f t="shared" si="1609"/>
        <v>1.4903860436065954E-2</v>
      </c>
      <c r="AH2009" s="162" t="str">
        <f t="shared" si="1610"/>
        <v/>
      </c>
      <c r="AI2009" s="162" t="str">
        <f t="shared" si="1611"/>
        <v/>
      </c>
      <c r="AJ2009" s="162" t="str">
        <f t="shared" si="1612"/>
        <v/>
      </c>
      <c r="AK2009" s="162" t="str">
        <f t="shared" si="1613"/>
        <v/>
      </c>
      <c r="AM2009" s="199">
        <f t="shared" si="1616"/>
        <v>21.659629937183301</v>
      </c>
      <c r="AN2009" s="197">
        <f t="shared" si="1618"/>
        <v>0</v>
      </c>
      <c r="AO2009" s="197">
        <f t="shared" si="1619"/>
        <v>34.553262635860364</v>
      </c>
      <c r="AP2009" s="197">
        <f t="shared" si="1620"/>
        <v>0</v>
      </c>
      <c r="AQ2009" s="197">
        <f t="shared" si="1621"/>
        <v>0</v>
      </c>
      <c r="AR2009" s="197" t="str">
        <f t="shared" si="1622"/>
        <v/>
      </c>
      <c r="AS2009" s="197" t="str">
        <f t="shared" si="1623"/>
        <v/>
      </c>
      <c r="AT2009" s="197" t="str">
        <f t="shared" si="1624"/>
        <v/>
      </c>
      <c r="AU2009" s="197" t="str">
        <f t="shared" si="1625"/>
        <v/>
      </c>
      <c r="AV2009" s="199">
        <f t="shared" ca="1" si="1617"/>
        <v>36.659085043670459</v>
      </c>
      <c r="AX2009" s="162">
        <f t="shared" si="1580"/>
        <v>0</v>
      </c>
      <c r="AY2009" s="162">
        <f t="shared" si="1581"/>
        <v>0.38757684195495634</v>
      </c>
      <c r="AZ2009" s="162">
        <f t="shared" si="1582"/>
        <v>0</v>
      </c>
      <c r="BA2009" s="162">
        <f t="shared" si="1583"/>
        <v>0</v>
      </c>
      <c r="BB2009" s="162" t="str">
        <f t="shared" si="1584"/>
        <v/>
      </c>
      <c r="BC2009" s="162" t="str">
        <f t="shared" si="1585"/>
        <v/>
      </c>
      <c r="BD2009" s="162" t="str">
        <f t="shared" si="1586"/>
        <v/>
      </c>
      <c r="BE2009" s="162" t="str">
        <f t="shared" si="1587"/>
        <v/>
      </c>
      <c r="BG2009" s="169">
        <f t="shared" si="1614"/>
        <v>49.613369444156511</v>
      </c>
      <c r="BH2009" s="169">
        <f t="shared" ca="1" si="1615"/>
        <v>2.539697263406798</v>
      </c>
    </row>
    <row r="2010" spans="11:60" x14ac:dyDescent="0.25">
      <c r="K2010" s="199">
        <f t="shared" si="1588"/>
        <v>49.664755637262836</v>
      </c>
      <c r="L2010" s="201">
        <f t="shared" si="1589"/>
        <v>0.41653047851988623</v>
      </c>
      <c r="M2010" s="201">
        <f t="shared" si="1590"/>
        <v>0.42003359035914001</v>
      </c>
      <c r="N2010" s="201">
        <f t="shared" si="1591"/>
        <v>0.44150083083725361</v>
      </c>
      <c r="O2010" s="201">
        <f t="shared" si="1592"/>
        <v>0.41691533454038859</v>
      </c>
      <c r="P2010" s="201" t="str">
        <f t="shared" si="1593"/>
        <v/>
      </c>
      <c r="Q2010" s="201" t="str">
        <f t="shared" si="1594"/>
        <v/>
      </c>
      <c r="R2010" s="201" t="str">
        <f t="shared" si="1595"/>
        <v/>
      </c>
      <c r="S2010" s="201" t="str">
        <f t="shared" si="1596"/>
        <v/>
      </c>
      <c r="T2010" s="199">
        <f t="shared" si="1597"/>
        <v>0</v>
      </c>
      <c r="U2010" s="199">
        <f t="shared" si="1598"/>
        <v>0</v>
      </c>
      <c r="V2010" s="199">
        <f t="shared" si="1599"/>
        <v>0</v>
      </c>
      <c r="W2010" s="199">
        <f t="shared" si="1600"/>
        <v>0.6238474290181153</v>
      </c>
      <c r="X2010" s="199" t="str">
        <f t="shared" si="1601"/>
        <v/>
      </c>
      <c r="Y2010" s="199" t="str">
        <f t="shared" si="1602"/>
        <v/>
      </c>
      <c r="Z2010" s="199" t="str">
        <f t="shared" si="1603"/>
        <v/>
      </c>
      <c r="AA2010" s="199" t="str">
        <f t="shared" si="1604"/>
        <v/>
      </c>
      <c r="AB2010" s="201">
        <f t="shared" ca="1" si="1605"/>
        <v>2.6631276659432657</v>
      </c>
      <c r="AD2010" s="162">
        <f t="shared" si="1606"/>
        <v>0</v>
      </c>
      <c r="AE2010" s="162">
        <f t="shared" si="1607"/>
        <v>0</v>
      </c>
      <c r="AF2010" s="162">
        <f t="shared" si="1608"/>
        <v>0</v>
      </c>
      <c r="AG2010" s="162">
        <f t="shared" si="1609"/>
        <v>1.6028572228204512E-2</v>
      </c>
      <c r="AH2010" s="162" t="str">
        <f t="shared" si="1610"/>
        <v/>
      </c>
      <c r="AI2010" s="162" t="str">
        <f t="shared" si="1611"/>
        <v/>
      </c>
      <c r="AJ2010" s="162" t="str">
        <f t="shared" si="1612"/>
        <v/>
      </c>
      <c r="AK2010" s="162" t="str">
        <f t="shared" si="1613"/>
        <v/>
      </c>
      <c r="AM2010" s="199">
        <f t="shared" si="1616"/>
        <v>21.670846731557813</v>
      </c>
      <c r="AN2010" s="197">
        <f t="shared" si="1618"/>
        <v>0</v>
      </c>
      <c r="AO2010" s="197">
        <f t="shared" si="1619"/>
        <v>35.246955924467898</v>
      </c>
      <c r="AP2010" s="197">
        <f t="shared" si="1620"/>
        <v>0</v>
      </c>
      <c r="AQ2010" s="197">
        <f t="shared" si="1621"/>
        <v>0</v>
      </c>
      <c r="AR2010" s="197" t="str">
        <f t="shared" si="1622"/>
        <v/>
      </c>
      <c r="AS2010" s="197" t="str">
        <f t="shared" si="1623"/>
        <v/>
      </c>
      <c r="AT2010" s="197" t="str">
        <f t="shared" si="1624"/>
        <v/>
      </c>
      <c r="AU2010" s="197" t="str">
        <f t="shared" si="1625"/>
        <v/>
      </c>
      <c r="AV2010" s="199">
        <f t="shared" ca="1" si="1617"/>
        <v>37.346628054759506</v>
      </c>
      <c r="AX2010" s="162">
        <f t="shared" si="1580"/>
        <v>0</v>
      </c>
      <c r="AY2010" s="162">
        <f t="shared" si="1581"/>
        <v>0.39535785693224612</v>
      </c>
      <c r="AZ2010" s="162">
        <f t="shared" si="1582"/>
        <v>0</v>
      </c>
      <c r="BA2010" s="162">
        <f t="shared" si="1583"/>
        <v>0</v>
      </c>
      <c r="BB2010" s="162" t="str">
        <f t="shared" si="1584"/>
        <v/>
      </c>
      <c r="BC2010" s="162" t="str">
        <f t="shared" si="1585"/>
        <v/>
      </c>
      <c r="BD2010" s="162" t="str">
        <f t="shared" si="1586"/>
        <v/>
      </c>
      <c r="BE2010" s="162" t="str">
        <f t="shared" si="1587"/>
        <v/>
      </c>
      <c r="BG2010" s="169">
        <f t="shared" si="1614"/>
        <v>49.639062540709673</v>
      </c>
      <c r="BH2010" s="169">
        <f t="shared" ca="1" si="1615"/>
        <v>2.6884239438269768</v>
      </c>
    </row>
    <row r="2011" spans="11:60" x14ac:dyDescent="0.25">
      <c r="K2011" s="199">
        <f t="shared" si="1588"/>
        <v>49.690448733815998</v>
      </c>
      <c r="L2011" s="201">
        <f t="shared" si="1589"/>
        <v>0.41674596247152612</v>
      </c>
      <c r="M2011" s="201">
        <f t="shared" si="1590"/>
        <v>0.42025088657763932</v>
      </c>
      <c r="N2011" s="201">
        <f t="shared" si="1591"/>
        <v>0.44172923271559672</v>
      </c>
      <c r="O2011" s="201">
        <f t="shared" si="1592"/>
        <v>0.41713101758981452</v>
      </c>
      <c r="P2011" s="201" t="str">
        <f t="shared" si="1593"/>
        <v/>
      </c>
      <c r="Q2011" s="201" t="str">
        <f t="shared" si="1594"/>
        <v/>
      </c>
      <c r="R2011" s="201" t="str">
        <f t="shared" si="1595"/>
        <v/>
      </c>
      <c r="S2011" s="201" t="str">
        <f t="shared" si="1596"/>
        <v/>
      </c>
      <c r="T2011" s="199">
        <f t="shared" si="1597"/>
        <v>0</v>
      </c>
      <c r="U2011" s="199">
        <f t="shared" si="1598"/>
        <v>0</v>
      </c>
      <c r="V2011" s="199">
        <f t="shared" si="1599"/>
        <v>0</v>
      </c>
      <c r="W2011" s="199">
        <f t="shared" si="1600"/>
        <v>0.67085687080906697</v>
      </c>
      <c r="X2011" s="199" t="str">
        <f t="shared" si="1601"/>
        <v/>
      </c>
      <c r="Y2011" s="199" t="str">
        <f t="shared" si="1602"/>
        <v/>
      </c>
      <c r="Z2011" s="199" t="str">
        <f t="shared" si="1603"/>
        <v/>
      </c>
      <c r="AA2011" s="199" t="str">
        <f t="shared" si="1604"/>
        <v/>
      </c>
      <c r="AB2011" s="201">
        <f t="shared" ca="1" si="1605"/>
        <v>2.8338294126857404</v>
      </c>
      <c r="AD2011" s="162">
        <f t="shared" si="1606"/>
        <v>0</v>
      </c>
      <c r="AE2011" s="162">
        <f t="shared" si="1607"/>
        <v>0</v>
      </c>
      <c r="AF2011" s="162">
        <f t="shared" si="1608"/>
        <v>0</v>
      </c>
      <c r="AG2011" s="162">
        <f t="shared" si="1609"/>
        <v>1.7236390355049699E-2</v>
      </c>
      <c r="AH2011" s="162" t="str">
        <f t="shared" si="1610"/>
        <v/>
      </c>
      <c r="AI2011" s="162" t="str">
        <f t="shared" si="1611"/>
        <v/>
      </c>
      <c r="AJ2011" s="162" t="str">
        <f t="shared" si="1612"/>
        <v/>
      </c>
      <c r="AK2011" s="162" t="str">
        <f t="shared" si="1613"/>
        <v/>
      </c>
      <c r="AM2011" s="199">
        <f t="shared" si="1616"/>
        <v>21.682063525932325</v>
      </c>
      <c r="AN2011" s="197">
        <f t="shared" si="1618"/>
        <v>0</v>
      </c>
      <c r="AO2011" s="197">
        <f t="shared" si="1619"/>
        <v>34.863283496307304</v>
      </c>
      <c r="AP2011" s="197">
        <f t="shared" si="1620"/>
        <v>0</v>
      </c>
      <c r="AQ2011" s="197">
        <f t="shared" si="1621"/>
        <v>0</v>
      </c>
      <c r="AR2011" s="197" t="str">
        <f t="shared" si="1622"/>
        <v/>
      </c>
      <c r="AS2011" s="197" t="str">
        <f t="shared" si="1623"/>
        <v/>
      </c>
      <c r="AT2011" s="197" t="str">
        <f t="shared" si="1624"/>
        <v/>
      </c>
      <c r="AU2011" s="197" t="str">
        <f t="shared" si="1625"/>
        <v/>
      </c>
      <c r="AV2011" s="199">
        <f t="shared" ca="1" si="1617"/>
        <v>36.992805718470358</v>
      </c>
      <c r="AX2011" s="162">
        <f t="shared" si="1580"/>
        <v>0</v>
      </c>
      <c r="AY2011" s="162">
        <f t="shared" si="1581"/>
        <v>0.39105428219839899</v>
      </c>
      <c r="AZ2011" s="162">
        <f t="shared" si="1582"/>
        <v>0</v>
      </c>
      <c r="BA2011" s="162">
        <f t="shared" si="1583"/>
        <v>0</v>
      </c>
      <c r="BB2011" s="162" t="str">
        <f t="shared" si="1584"/>
        <v/>
      </c>
      <c r="BC2011" s="162" t="str">
        <f t="shared" si="1585"/>
        <v/>
      </c>
      <c r="BD2011" s="162" t="str">
        <f t="shared" si="1586"/>
        <v/>
      </c>
      <c r="BE2011" s="162" t="str">
        <f t="shared" si="1587"/>
        <v/>
      </c>
      <c r="BG2011" s="169">
        <f t="shared" si="1614"/>
        <v>49.664755637262836</v>
      </c>
      <c r="BH2011" s="169">
        <f t="shared" ca="1" si="1615"/>
        <v>2.6631276659432657</v>
      </c>
    </row>
    <row r="2012" spans="11:60" x14ac:dyDescent="0.25">
      <c r="K2012" s="199">
        <f t="shared" si="1588"/>
        <v>49.71614183036916</v>
      </c>
      <c r="L2012" s="201">
        <f t="shared" si="1589"/>
        <v>0.41696144642316596</v>
      </c>
      <c r="M2012" s="201">
        <f t="shared" si="1590"/>
        <v>0.42046818279613862</v>
      </c>
      <c r="N2012" s="201">
        <f t="shared" si="1591"/>
        <v>0.44195763459393983</v>
      </c>
      <c r="O2012" s="201">
        <f t="shared" si="1592"/>
        <v>0.41734670063924045</v>
      </c>
      <c r="P2012" s="201" t="str">
        <f t="shared" si="1593"/>
        <v/>
      </c>
      <c r="Q2012" s="201" t="str">
        <f t="shared" si="1594"/>
        <v/>
      </c>
      <c r="R2012" s="201" t="str">
        <f t="shared" si="1595"/>
        <v/>
      </c>
      <c r="S2012" s="201" t="str">
        <f t="shared" si="1596"/>
        <v/>
      </c>
      <c r="T2012" s="199">
        <f t="shared" si="1597"/>
        <v>0</v>
      </c>
      <c r="U2012" s="199">
        <f t="shared" si="1598"/>
        <v>0</v>
      </c>
      <c r="V2012" s="199">
        <f t="shared" si="1599"/>
        <v>0</v>
      </c>
      <c r="W2012" s="199">
        <f t="shared" si="1600"/>
        <v>0.7213318286098539</v>
      </c>
      <c r="X2012" s="199" t="str">
        <f t="shared" si="1601"/>
        <v/>
      </c>
      <c r="Y2012" s="199" t="str">
        <f t="shared" si="1602"/>
        <v/>
      </c>
      <c r="Z2012" s="199" t="str">
        <f t="shared" si="1603"/>
        <v/>
      </c>
      <c r="AA2012" s="199" t="str">
        <f t="shared" si="1604"/>
        <v/>
      </c>
      <c r="AB2012" s="201">
        <f t="shared" ca="1" si="1605"/>
        <v>2.7693007607452564</v>
      </c>
      <c r="AD2012" s="162">
        <f t="shared" si="1606"/>
        <v>0</v>
      </c>
      <c r="AE2012" s="162">
        <f t="shared" si="1607"/>
        <v>0</v>
      </c>
      <c r="AF2012" s="162">
        <f t="shared" si="1608"/>
        <v>0</v>
      </c>
      <c r="AG2012" s="162">
        <f t="shared" si="1609"/>
        <v>1.853324831934211E-2</v>
      </c>
      <c r="AH2012" s="162" t="str">
        <f t="shared" si="1610"/>
        <v/>
      </c>
      <c r="AI2012" s="162" t="str">
        <f t="shared" si="1611"/>
        <v/>
      </c>
      <c r="AJ2012" s="162" t="str">
        <f t="shared" si="1612"/>
        <v/>
      </c>
      <c r="AK2012" s="162" t="str">
        <f t="shared" si="1613"/>
        <v/>
      </c>
      <c r="AM2012" s="199">
        <f t="shared" si="1616"/>
        <v>21.693280320306837</v>
      </c>
      <c r="AN2012" s="197">
        <f t="shared" si="1618"/>
        <v>0</v>
      </c>
      <c r="AO2012" s="197">
        <f t="shared" si="1619"/>
        <v>33.459125170859807</v>
      </c>
      <c r="AP2012" s="197">
        <f t="shared" si="1620"/>
        <v>0</v>
      </c>
      <c r="AQ2012" s="197">
        <f t="shared" si="1621"/>
        <v>0</v>
      </c>
      <c r="AR2012" s="197" t="str">
        <f t="shared" si="1622"/>
        <v/>
      </c>
      <c r="AS2012" s="197" t="str">
        <f t="shared" si="1623"/>
        <v/>
      </c>
      <c r="AT2012" s="197" t="str">
        <f t="shared" si="1624"/>
        <v/>
      </c>
      <c r="AU2012" s="197" t="str">
        <f t="shared" si="1625"/>
        <v/>
      </c>
      <c r="AV2012" s="199">
        <f t="shared" ca="1" si="1617"/>
        <v>35.524367156187232</v>
      </c>
      <c r="AX2012" s="162">
        <f t="shared" si="1580"/>
        <v>0</v>
      </c>
      <c r="AY2012" s="162">
        <f t="shared" si="1581"/>
        <v>0.37530412699259524</v>
      </c>
      <c r="AZ2012" s="162">
        <f t="shared" si="1582"/>
        <v>0</v>
      </c>
      <c r="BA2012" s="162">
        <f t="shared" si="1583"/>
        <v>0</v>
      </c>
      <c r="BB2012" s="162" t="str">
        <f t="shared" si="1584"/>
        <v/>
      </c>
      <c r="BC2012" s="162" t="str">
        <f t="shared" si="1585"/>
        <v/>
      </c>
      <c r="BD2012" s="162" t="str">
        <f t="shared" si="1586"/>
        <v/>
      </c>
      <c r="BE2012" s="162" t="str">
        <f t="shared" si="1587"/>
        <v/>
      </c>
      <c r="BG2012" s="169">
        <f t="shared" si="1614"/>
        <v>49.690448733815998</v>
      </c>
      <c r="BH2012" s="169">
        <f t="shared" ca="1" si="1615"/>
        <v>2.8338294126857404</v>
      </c>
    </row>
    <row r="2013" spans="11:60" x14ac:dyDescent="0.25">
      <c r="K2013" s="199">
        <f t="shared" si="1588"/>
        <v>49.741834926922323</v>
      </c>
      <c r="L2013" s="201">
        <f t="shared" si="1589"/>
        <v>0.41717693037480585</v>
      </c>
      <c r="M2013" s="201">
        <f t="shared" si="1590"/>
        <v>0.42068547901463793</v>
      </c>
      <c r="N2013" s="201">
        <f t="shared" si="1591"/>
        <v>0.44218603647228294</v>
      </c>
      <c r="O2013" s="201">
        <f t="shared" si="1592"/>
        <v>0.41756238368866649</v>
      </c>
      <c r="P2013" s="201" t="str">
        <f t="shared" si="1593"/>
        <v/>
      </c>
      <c r="Q2013" s="201" t="str">
        <f t="shared" si="1594"/>
        <v/>
      </c>
      <c r="R2013" s="201" t="str">
        <f t="shared" si="1595"/>
        <v/>
      </c>
      <c r="S2013" s="201" t="str">
        <f t="shared" si="1596"/>
        <v/>
      </c>
      <c r="T2013" s="199">
        <f t="shared" si="1597"/>
        <v>0</v>
      </c>
      <c r="U2013" s="199">
        <f t="shared" si="1598"/>
        <v>0</v>
      </c>
      <c r="V2013" s="199">
        <f t="shared" si="1599"/>
        <v>0</v>
      </c>
      <c r="W2013" s="199">
        <f t="shared" si="1600"/>
        <v>0.77551844784173207</v>
      </c>
      <c r="X2013" s="199" t="str">
        <f t="shared" si="1601"/>
        <v/>
      </c>
      <c r="Y2013" s="199" t="str">
        <f t="shared" si="1602"/>
        <v/>
      </c>
      <c r="Z2013" s="199" t="str">
        <f t="shared" si="1603"/>
        <v/>
      </c>
      <c r="AA2013" s="199" t="str">
        <f t="shared" si="1604"/>
        <v/>
      </c>
      <c r="AB2013" s="201">
        <f t="shared" ca="1" si="1605"/>
        <v>2.8337717914454532</v>
      </c>
      <c r="AD2013" s="162">
        <f t="shared" si="1606"/>
        <v>0</v>
      </c>
      <c r="AE2013" s="162">
        <f t="shared" si="1607"/>
        <v>0</v>
      </c>
      <c r="AF2013" s="162">
        <f t="shared" si="1608"/>
        <v>0</v>
      </c>
      <c r="AG2013" s="162">
        <f t="shared" si="1609"/>
        <v>1.9925470359156199E-2</v>
      </c>
      <c r="AH2013" s="162" t="str">
        <f t="shared" si="1610"/>
        <v/>
      </c>
      <c r="AI2013" s="162" t="str">
        <f t="shared" si="1611"/>
        <v/>
      </c>
      <c r="AJ2013" s="162" t="str">
        <f t="shared" si="1612"/>
        <v/>
      </c>
      <c r="AK2013" s="162" t="str">
        <f t="shared" si="1613"/>
        <v/>
      </c>
      <c r="AM2013" s="199">
        <f t="shared" si="1616"/>
        <v>21.704497114681349</v>
      </c>
      <c r="AN2013" s="197">
        <f t="shared" si="1618"/>
        <v>0</v>
      </c>
      <c r="AO2013" s="197">
        <f t="shared" si="1619"/>
        <v>31.230595740635781</v>
      </c>
      <c r="AP2013" s="197">
        <f t="shared" si="1620"/>
        <v>0</v>
      </c>
      <c r="AQ2013" s="197">
        <f t="shared" si="1621"/>
        <v>0</v>
      </c>
      <c r="AR2013" s="197" t="str">
        <f t="shared" si="1622"/>
        <v/>
      </c>
      <c r="AS2013" s="197" t="str">
        <f t="shared" si="1623"/>
        <v/>
      </c>
      <c r="AT2013" s="197" t="str">
        <f t="shared" si="1624"/>
        <v/>
      </c>
      <c r="AU2013" s="197" t="str">
        <f t="shared" si="1625"/>
        <v/>
      </c>
      <c r="AV2013" s="199">
        <f t="shared" ca="1" si="1617"/>
        <v>33.444199359047403</v>
      </c>
      <c r="AX2013" s="162">
        <f t="shared" si="1580"/>
        <v>0</v>
      </c>
      <c r="AY2013" s="162">
        <f t="shared" si="1581"/>
        <v>0.3503071706162238</v>
      </c>
      <c r="AZ2013" s="162">
        <f t="shared" si="1582"/>
        <v>0</v>
      </c>
      <c r="BA2013" s="162">
        <f t="shared" si="1583"/>
        <v>0</v>
      </c>
      <c r="BB2013" s="162" t="str">
        <f t="shared" si="1584"/>
        <v/>
      </c>
      <c r="BC2013" s="162" t="str">
        <f t="shared" si="1585"/>
        <v/>
      </c>
      <c r="BD2013" s="162" t="str">
        <f t="shared" si="1586"/>
        <v/>
      </c>
      <c r="BE2013" s="162" t="str">
        <f t="shared" si="1587"/>
        <v/>
      </c>
      <c r="BG2013" s="169">
        <f t="shared" si="1614"/>
        <v>49.71614183036916</v>
      </c>
      <c r="BH2013" s="169">
        <f t="shared" ca="1" si="1615"/>
        <v>2.7693007607452564</v>
      </c>
    </row>
    <row r="2014" spans="11:60" x14ac:dyDescent="0.25">
      <c r="K2014" s="199">
        <f t="shared" si="1588"/>
        <v>49.767528023475485</v>
      </c>
      <c r="L2014" s="201">
        <f t="shared" si="1589"/>
        <v>0.41739241432644575</v>
      </c>
      <c r="M2014" s="201">
        <f t="shared" si="1590"/>
        <v>0.42090277523313718</v>
      </c>
      <c r="N2014" s="201">
        <f t="shared" si="1591"/>
        <v>0.4424144383506261</v>
      </c>
      <c r="O2014" s="201">
        <f t="shared" si="1592"/>
        <v>0.41777806673809242</v>
      </c>
      <c r="P2014" s="201" t="str">
        <f t="shared" si="1593"/>
        <v/>
      </c>
      <c r="Q2014" s="201" t="str">
        <f t="shared" si="1594"/>
        <v/>
      </c>
      <c r="R2014" s="201" t="str">
        <f t="shared" si="1595"/>
        <v/>
      </c>
      <c r="S2014" s="201" t="str">
        <f t="shared" si="1596"/>
        <v/>
      </c>
      <c r="T2014" s="199">
        <f t="shared" si="1597"/>
        <v>0</v>
      </c>
      <c r="U2014" s="199">
        <f t="shared" si="1598"/>
        <v>0</v>
      </c>
      <c r="V2014" s="199">
        <f t="shared" si="1599"/>
        <v>0</v>
      </c>
      <c r="W2014" s="199">
        <f t="shared" si="1600"/>
        <v>0.83367882709870944</v>
      </c>
      <c r="X2014" s="199" t="str">
        <f t="shared" si="1601"/>
        <v/>
      </c>
      <c r="Y2014" s="199" t="str">
        <f t="shared" si="1602"/>
        <v/>
      </c>
      <c r="Z2014" s="199" t="str">
        <f t="shared" si="1603"/>
        <v/>
      </c>
      <c r="AA2014" s="199" t="str">
        <f t="shared" si="1604"/>
        <v/>
      </c>
      <c r="AB2014" s="201">
        <f t="shared" ca="1" si="1605"/>
        <v>2.8337774081873968</v>
      </c>
      <c r="AD2014" s="162">
        <f t="shared" si="1606"/>
        <v>0</v>
      </c>
      <c r="AE2014" s="162">
        <f t="shared" si="1607"/>
        <v>0</v>
      </c>
      <c r="AF2014" s="162">
        <f t="shared" si="1608"/>
        <v>0</v>
      </c>
      <c r="AG2014" s="162">
        <f t="shared" si="1609"/>
        <v>2.1419790598974257E-2</v>
      </c>
      <c r="AH2014" s="162" t="str">
        <f t="shared" si="1610"/>
        <v/>
      </c>
      <c r="AI2014" s="162" t="str">
        <f t="shared" si="1611"/>
        <v/>
      </c>
      <c r="AJ2014" s="162" t="str">
        <f t="shared" si="1612"/>
        <v/>
      </c>
      <c r="AK2014" s="162" t="str">
        <f t="shared" si="1613"/>
        <v/>
      </c>
      <c r="AM2014" s="199">
        <f t="shared" si="1616"/>
        <v>21.715713909055861</v>
      </c>
      <c r="AN2014" s="197">
        <f t="shared" si="1618"/>
        <v>0</v>
      </c>
      <c r="AO2014" s="197">
        <f t="shared" si="1619"/>
        <v>28.451310979415098</v>
      </c>
      <c r="AP2014" s="197">
        <f t="shared" si="1620"/>
        <v>0</v>
      </c>
      <c r="AQ2014" s="197">
        <f t="shared" si="1621"/>
        <v>0</v>
      </c>
      <c r="AR2014" s="197" t="str">
        <f t="shared" si="1622"/>
        <v/>
      </c>
      <c r="AS2014" s="197" t="str">
        <f t="shared" si="1623"/>
        <v/>
      </c>
      <c r="AT2014" s="197" t="str">
        <f t="shared" si="1624"/>
        <v/>
      </c>
      <c r="AU2014" s="197" t="str">
        <f t="shared" si="1625"/>
        <v/>
      </c>
      <c r="AV2014" s="199">
        <f t="shared" ca="1" si="1617"/>
        <v>30.599512200496438</v>
      </c>
      <c r="AX2014" s="162">
        <f t="shared" si="1580"/>
        <v>0</v>
      </c>
      <c r="AY2014" s="162">
        <f t="shared" si="1581"/>
        <v>0.31913250494139656</v>
      </c>
      <c r="AZ2014" s="162">
        <f t="shared" si="1582"/>
        <v>0</v>
      </c>
      <c r="BA2014" s="162">
        <f t="shared" si="1583"/>
        <v>0</v>
      </c>
      <c r="BB2014" s="162" t="str">
        <f t="shared" si="1584"/>
        <v/>
      </c>
      <c r="BC2014" s="162" t="str">
        <f t="shared" si="1585"/>
        <v/>
      </c>
      <c r="BD2014" s="162" t="str">
        <f t="shared" si="1586"/>
        <v/>
      </c>
      <c r="BE2014" s="162" t="str">
        <f t="shared" si="1587"/>
        <v/>
      </c>
      <c r="BG2014" s="169">
        <f t="shared" si="1614"/>
        <v>49.741834926922323</v>
      </c>
      <c r="BH2014" s="169">
        <f t="shared" ca="1" si="1615"/>
        <v>2.8337717914454532</v>
      </c>
    </row>
    <row r="2015" spans="11:60" x14ac:dyDescent="0.25">
      <c r="K2015" s="199">
        <f t="shared" si="1588"/>
        <v>49.793221120028647</v>
      </c>
      <c r="L2015" s="201">
        <f t="shared" si="1589"/>
        <v>0.41760789827808559</v>
      </c>
      <c r="M2015" s="201">
        <f t="shared" si="1590"/>
        <v>0.42112007145163649</v>
      </c>
      <c r="N2015" s="201">
        <f t="shared" si="1591"/>
        <v>0.44264284022896921</v>
      </c>
      <c r="O2015" s="201">
        <f t="shared" si="1592"/>
        <v>0.41799374978751841</v>
      </c>
      <c r="P2015" s="201" t="str">
        <f t="shared" si="1593"/>
        <v/>
      </c>
      <c r="Q2015" s="201" t="str">
        <f t="shared" si="1594"/>
        <v/>
      </c>
      <c r="R2015" s="201" t="str">
        <f t="shared" si="1595"/>
        <v/>
      </c>
      <c r="S2015" s="201" t="str">
        <f t="shared" si="1596"/>
        <v/>
      </c>
      <c r="T2015" s="199">
        <f t="shared" si="1597"/>
        <v>0</v>
      </c>
      <c r="U2015" s="199">
        <f t="shared" si="1598"/>
        <v>0</v>
      </c>
      <c r="V2015" s="199">
        <f t="shared" si="1599"/>
        <v>0</v>
      </c>
      <c r="W2015" s="199">
        <f t="shared" si="1600"/>
        <v>0.89609174024153182</v>
      </c>
      <c r="X2015" s="199" t="str">
        <f t="shared" si="1601"/>
        <v/>
      </c>
      <c r="Y2015" s="199" t="str">
        <f t="shared" si="1602"/>
        <v/>
      </c>
      <c r="Z2015" s="199" t="str">
        <f t="shared" si="1603"/>
        <v/>
      </c>
      <c r="AA2015" s="199" t="str">
        <f t="shared" si="1604"/>
        <v/>
      </c>
      <c r="AB2015" s="201">
        <f t="shared" ca="1" si="1605"/>
        <v>2.9123196314649631</v>
      </c>
      <c r="AD2015" s="162">
        <f t="shared" si="1606"/>
        <v>0</v>
      </c>
      <c r="AE2015" s="162">
        <f t="shared" si="1607"/>
        <v>0</v>
      </c>
      <c r="AF2015" s="162">
        <f t="shared" si="1608"/>
        <v>0</v>
      </c>
      <c r="AG2015" s="162">
        <f t="shared" si="1609"/>
        <v>2.3023371602516926E-2</v>
      </c>
      <c r="AH2015" s="162" t="str">
        <f t="shared" si="1610"/>
        <v/>
      </c>
      <c r="AI2015" s="162" t="str">
        <f t="shared" si="1611"/>
        <v/>
      </c>
      <c r="AJ2015" s="162" t="str">
        <f t="shared" si="1612"/>
        <v/>
      </c>
      <c r="AK2015" s="162" t="str">
        <f t="shared" si="1613"/>
        <v/>
      </c>
      <c r="AM2015" s="199">
        <f t="shared" si="1616"/>
        <v>21.726930703430373</v>
      </c>
      <c r="AN2015" s="197">
        <f t="shared" si="1618"/>
        <v>0</v>
      </c>
      <c r="AO2015" s="197">
        <f t="shared" si="1619"/>
        <v>25.401289597235852</v>
      </c>
      <c r="AP2015" s="197">
        <f t="shared" si="1620"/>
        <v>0</v>
      </c>
      <c r="AQ2015" s="197">
        <f t="shared" si="1621"/>
        <v>0</v>
      </c>
      <c r="AR2015" s="197" t="str">
        <f t="shared" si="1622"/>
        <v/>
      </c>
      <c r="AS2015" s="197" t="str">
        <f t="shared" si="1623"/>
        <v/>
      </c>
      <c r="AT2015" s="197" t="str">
        <f t="shared" si="1624"/>
        <v/>
      </c>
      <c r="AU2015" s="197" t="str">
        <f t="shared" si="1625"/>
        <v/>
      </c>
      <c r="AV2015" s="199">
        <f t="shared" ca="1" si="1617"/>
        <v>27.453070739319731</v>
      </c>
      <c r="AX2015" s="162">
        <f t="shared" si="1580"/>
        <v>0</v>
      </c>
      <c r="AY2015" s="162">
        <f t="shared" si="1581"/>
        <v>0.28492104225962689</v>
      </c>
      <c r="AZ2015" s="162">
        <f t="shared" si="1582"/>
        <v>0</v>
      </c>
      <c r="BA2015" s="162">
        <f t="shared" si="1583"/>
        <v>0</v>
      </c>
      <c r="BB2015" s="162" t="str">
        <f t="shared" si="1584"/>
        <v/>
      </c>
      <c r="BC2015" s="162" t="str">
        <f t="shared" si="1585"/>
        <v/>
      </c>
      <c r="BD2015" s="162" t="str">
        <f t="shared" si="1586"/>
        <v/>
      </c>
      <c r="BE2015" s="162" t="str">
        <f t="shared" si="1587"/>
        <v/>
      </c>
      <c r="BG2015" s="169">
        <f t="shared" si="1614"/>
        <v>49.767528023475485</v>
      </c>
      <c r="BH2015" s="169">
        <f t="shared" ca="1" si="1615"/>
        <v>2.8337774081873968</v>
      </c>
    </row>
    <row r="2016" spans="11:60" x14ac:dyDescent="0.25">
      <c r="K2016" s="199">
        <f t="shared" si="1588"/>
        <v>49.81891421658181</v>
      </c>
      <c r="L2016" s="201">
        <f t="shared" si="1589"/>
        <v>0.41782338222972548</v>
      </c>
      <c r="M2016" s="201">
        <f t="shared" si="1590"/>
        <v>0.4213373676701358</v>
      </c>
      <c r="N2016" s="201">
        <f t="shared" si="1591"/>
        <v>0.44287124210731232</v>
      </c>
      <c r="O2016" s="201">
        <f t="shared" si="1592"/>
        <v>0.41820943283694434</v>
      </c>
      <c r="P2016" s="201" t="str">
        <f t="shared" si="1593"/>
        <v/>
      </c>
      <c r="Q2016" s="201" t="str">
        <f t="shared" si="1594"/>
        <v/>
      </c>
      <c r="R2016" s="201" t="str">
        <f t="shared" si="1595"/>
        <v/>
      </c>
      <c r="S2016" s="201" t="str">
        <f t="shared" si="1596"/>
        <v/>
      </c>
      <c r="T2016" s="199">
        <f t="shared" si="1597"/>
        <v>0</v>
      </c>
      <c r="U2016" s="199">
        <f t="shared" si="1598"/>
        <v>0</v>
      </c>
      <c r="V2016" s="199">
        <f t="shared" si="1599"/>
        <v>0</v>
      </c>
      <c r="W2016" s="199">
        <f t="shared" si="1600"/>
        <v>0.96305331705437802</v>
      </c>
      <c r="X2016" s="199" t="str">
        <f t="shared" si="1601"/>
        <v/>
      </c>
      <c r="Y2016" s="199" t="str">
        <f t="shared" si="1602"/>
        <v/>
      </c>
      <c r="Z2016" s="199" t="str">
        <f t="shared" si="1603"/>
        <v/>
      </c>
      <c r="AA2016" s="199" t="str">
        <f t="shared" si="1604"/>
        <v/>
      </c>
      <c r="AB2016" s="201">
        <f t="shared" ca="1" si="1605"/>
        <v>3.0715511542144434</v>
      </c>
      <c r="AD2016" s="162">
        <f t="shared" si="1606"/>
        <v>0</v>
      </c>
      <c r="AE2016" s="162">
        <f t="shared" si="1607"/>
        <v>0</v>
      </c>
      <c r="AF2016" s="162">
        <f t="shared" si="1608"/>
        <v>0</v>
      </c>
      <c r="AG2016" s="162">
        <f t="shared" si="1609"/>
        <v>2.4743821860921379E-2</v>
      </c>
      <c r="AH2016" s="162" t="str">
        <f t="shared" si="1610"/>
        <v/>
      </c>
      <c r="AI2016" s="162" t="str">
        <f t="shared" si="1611"/>
        <v/>
      </c>
      <c r="AJ2016" s="162" t="str">
        <f t="shared" si="1612"/>
        <v/>
      </c>
      <c r="AK2016" s="162" t="str">
        <f t="shared" si="1613"/>
        <v/>
      </c>
      <c r="AM2016" s="199">
        <f t="shared" si="1616"/>
        <v>21.738147497804885</v>
      </c>
      <c r="AN2016" s="197">
        <f t="shared" si="1618"/>
        <v>0</v>
      </c>
      <c r="AO2016" s="197">
        <f t="shared" si="1619"/>
        <v>22.315451985110023</v>
      </c>
      <c r="AP2016" s="197">
        <f t="shared" si="1620"/>
        <v>0</v>
      </c>
      <c r="AQ2016" s="197">
        <f t="shared" si="1621"/>
        <v>0</v>
      </c>
      <c r="AR2016" s="197" t="str">
        <f t="shared" si="1622"/>
        <v/>
      </c>
      <c r="AS2016" s="197" t="str">
        <f t="shared" si="1623"/>
        <v/>
      </c>
      <c r="AT2016" s="197" t="str">
        <f t="shared" si="1624"/>
        <v/>
      </c>
      <c r="AU2016" s="197" t="str">
        <f t="shared" si="1625"/>
        <v/>
      </c>
      <c r="AV2016" s="199">
        <f t="shared" ca="1" si="1617"/>
        <v>24.514871204085345</v>
      </c>
      <c r="AX2016" s="162">
        <f t="shared" si="1580"/>
        <v>0</v>
      </c>
      <c r="AY2016" s="162">
        <f t="shared" si="1581"/>
        <v>0.25030783629127612</v>
      </c>
      <c r="AZ2016" s="162">
        <f t="shared" si="1582"/>
        <v>0</v>
      </c>
      <c r="BA2016" s="162">
        <f t="shared" si="1583"/>
        <v>0</v>
      </c>
      <c r="BB2016" s="162" t="str">
        <f t="shared" si="1584"/>
        <v/>
      </c>
      <c r="BC2016" s="162" t="str">
        <f t="shared" si="1585"/>
        <v/>
      </c>
      <c r="BD2016" s="162" t="str">
        <f t="shared" si="1586"/>
        <v/>
      </c>
      <c r="BE2016" s="162" t="str">
        <f t="shared" si="1587"/>
        <v/>
      </c>
      <c r="BG2016" s="169">
        <f t="shared" si="1614"/>
        <v>49.793221120028647</v>
      </c>
      <c r="BH2016" s="169">
        <f t="shared" ca="1" si="1615"/>
        <v>2.9123196314649631</v>
      </c>
    </row>
    <row r="2017" spans="11:60" x14ac:dyDescent="0.25">
      <c r="K2017" s="199">
        <f t="shared" si="1588"/>
        <v>49.844607313134972</v>
      </c>
      <c r="L2017" s="201">
        <f t="shared" si="1589"/>
        <v>0.41803886618136538</v>
      </c>
      <c r="M2017" s="201">
        <f t="shared" si="1590"/>
        <v>0.42155466388863511</v>
      </c>
      <c r="N2017" s="201">
        <f t="shared" si="1591"/>
        <v>0.44309964398565543</v>
      </c>
      <c r="O2017" s="201">
        <f t="shared" si="1592"/>
        <v>0.41842511588637032</v>
      </c>
      <c r="P2017" s="201" t="str">
        <f t="shared" si="1593"/>
        <v/>
      </c>
      <c r="Q2017" s="201" t="str">
        <f t="shared" si="1594"/>
        <v/>
      </c>
      <c r="R2017" s="201" t="str">
        <f t="shared" si="1595"/>
        <v/>
      </c>
      <c r="S2017" s="201" t="str">
        <f t="shared" si="1596"/>
        <v/>
      </c>
      <c r="T2017" s="199">
        <f t="shared" si="1597"/>
        <v>0</v>
      </c>
      <c r="U2017" s="199">
        <f t="shared" si="1598"/>
        <v>0</v>
      </c>
      <c r="V2017" s="199">
        <f t="shared" si="1599"/>
        <v>0</v>
      </c>
      <c r="W2017" s="199">
        <f t="shared" si="1600"/>
        <v>1.0348776595969891</v>
      </c>
      <c r="X2017" s="199" t="str">
        <f t="shared" si="1601"/>
        <v/>
      </c>
      <c r="Y2017" s="199" t="str">
        <f t="shared" si="1602"/>
        <v/>
      </c>
      <c r="Z2017" s="199" t="str">
        <f t="shared" si="1603"/>
        <v/>
      </c>
      <c r="AA2017" s="199" t="str">
        <f t="shared" si="1604"/>
        <v/>
      </c>
      <c r="AB2017" s="201">
        <f t="shared" ca="1" si="1605"/>
        <v>3.1974096060827684</v>
      </c>
      <c r="AD2017" s="162">
        <f t="shared" si="1606"/>
        <v>0</v>
      </c>
      <c r="AE2017" s="162">
        <f t="shared" si="1607"/>
        <v>0</v>
      </c>
      <c r="AF2017" s="162">
        <f t="shared" si="1608"/>
        <v>0</v>
      </c>
      <c r="AG2017" s="162">
        <f t="shared" si="1609"/>
        <v>2.6589211628736089E-2</v>
      </c>
      <c r="AH2017" s="162" t="str">
        <f t="shared" si="1610"/>
        <v/>
      </c>
      <c r="AI2017" s="162" t="str">
        <f t="shared" si="1611"/>
        <v/>
      </c>
      <c r="AJ2017" s="162" t="str">
        <f t="shared" si="1612"/>
        <v/>
      </c>
      <c r="AK2017" s="162" t="str">
        <f t="shared" si="1613"/>
        <v/>
      </c>
      <c r="AM2017" s="199">
        <f t="shared" si="1616"/>
        <v>21.749364292179397</v>
      </c>
      <c r="AN2017" s="197">
        <f t="shared" si="1618"/>
        <v>0</v>
      </c>
      <c r="AO2017" s="197">
        <f t="shared" si="1619"/>
        <v>19.361562609404029</v>
      </c>
      <c r="AP2017" s="197">
        <f t="shared" si="1620"/>
        <v>0</v>
      </c>
      <c r="AQ2017" s="197">
        <f t="shared" si="1621"/>
        <v>0</v>
      </c>
      <c r="AR2017" s="197" t="str">
        <f t="shared" si="1622"/>
        <v/>
      </c>
      <c r="AS2017" s="197" t="str">
        <f t="shared" si="1623"/>
        <v/>
      </c>
      <c r="AT2017" s="197" t="str">
        <f t="shared" si="1624"/>
        <v/>
      </c>
      <c r="AU2017" s="197" t="str">
        <f t="shared" si="1625"/>
        <v/>
      </c>
      <c r="AV2017" s="199">
        <f t="shared" ca="1" si="1617"/>
        <v>21.535100327643768</v>
      </c>
      <c r="AX2017" s="162">
        <f t="shared" si="1580"/>
        <v>0</v>
      </c>
      <c r="AY2017" s="162">
        <f t="shared" si="1581"/>
        <v>0.2171746665589262</v>
      </c>
      <c r="AZ2017" s="162">
        <f t="shared" si="1582"/>
        <v>0</v>
      </c>
      <c r="BA2017" s="162">
        <f t="shared" si="1583"/>
        <v>0</v>
      </c>
      <c r="BB2017" s="162" t="str">
        <f t="shared" si="1584"/>
        <v/>
      </c>
      <c r="BC2017" s="162" t="str">
        <f t="shared" si="1585"/>
        <v/>
      </c>
      <c r="BD2017" s="162" t="str">
        <f t="shared" si="1586"/>
        <v/>
      </c>
      <c r="BE2017" s="162" t="str">
        <f t="shared" si="1587"/>
        <v/>
      </c>
      <c r="BG2017" s="169">
        <f t="shared" si="1614"/>
        <v>49.81891421658181</v>
      </c>
      <c r="BH2017" s="169">
        <f t="shared" ca="1" si="1615"/>
        <v>3.0715511542144434</v>
      </c>
    </row>
    <row r="2018" spans="11:60" x14ac:dyDescent="0.25">
      <c r="K2018" s="199">
        <f t="shared" si="1588"/>
        <v>49.870300409688134</v>
      </c>
      <c r="L2018" s="201">
        <f t="shared" si="1589"/>
        <v>0.41825435013300521</v>
      </c>
      <c r="M2018" s="201">
        <f t="shared" si="1590"/>
        <v>0.42177196010713436</v>
      </c>
      <c r="N2018" s="201">
        <f t="shared" si="1591"/>
        <v>0.44332804586399854</v>
      </c>
      <c r="O2018" s="201">
        <f t="shared" si="1592"/>
        <v>0.41864079893579625</v>
      </c>
      <c r="P2018" s="201" t="str">
        <f t="shared" si="1593"/>
        <v/>
      </c>
      <c r="Q2018" s="201" t="str">
        <f t="shared" si="1594"/>
        <v/>
      </c>
      <c r="R2018" s="201" t="str">
        <f t="shared" si="1595"/>
        <v/>
      </c>
      <c r="S2018" s="201" t="str">
        <f t="shared" si="1596"/>
        <v/>
      </c>
      <c r="T2018" s="199">
        <f t="shared" si="1597"/>
        <v>0</v>
      </c>
      <c r="U2018" s="199">
        <f t="shared" si="1598"/>
        <v>0</v>
      </c>
      <c r="V2018" s="199">
        <f t="shared" si="1599"/>
        <v>0</v>
      </c>
      <c r="W2018" s="199">
        <f t="shared" si="1600"/>
        <v>1.1118973656788462</v>
      </c>
      <c r="X2018" s="199" t="str">
        <f t="shared" si="1601"/>
        <v/>
      </c>
      <c r="Y2018" s="199" t="str">
        <f t="shared" si="1602"/>
        <v/>
      </c>
      <c r="Z2018" s="199" t="str">
        <f t="shared" si="1603"/>
        <v/>
      </c>
      <c r="AA2018" s="199" t="str">
        <f t="shared" si="1604"/>
        <v/>
      </c>
      <c r="AB2018" s="201">
        <f t="shared" ca="1" si="1605"/>
        <v>3.2086111581313617</v>
      </c>
      <c r="AD2018" s="162">
        <f t="shared" si="1606"/>
        <v>0</v>
      </c>
      <c r="AE2018" s="162">
        <f t="shared" si="1607"/>
        <v>0</v>
      </c>
      <c r="AF2018" s="162">
        <f t="shared" si="1608"/>
        <v>0</v>
      </c>
      <c r="AG2018" s="162">
        <f t="shared" si="1609"/>
        <v>2.8568086373593427E-2</v>
      </c>
      <c r="AH2018" s="162" t="str">
        <f t="shared" si="1610"/>
        <v/>
      </c>
      <c r="AI2018" s="162" t="str">
        <f t="shared" si="1611"/>
        <v/>
      </c>
      <c r="AJ2018" s="162" t="str">
        <f t="shared" si="1612"/>
        <v/>
      </c>
      <c r="AK2018" s="162" t="str">
        <f t="shared" si="1613"/>
        <v/>
      </c>
      <c r="AM2018" s="199">
        <f t="shared" si="1616"/>
        <v>21.760581086553909</v>
      </c>
      <c r="AN2018" s="197">
        <f t="shared" si="1618"/>
        <v>0</v>
      </c>
      <c r="AO2018" s="197">
        <f t="shared" si="1619"/>
        <v>16.641496653784372</v>
      </c>
      <c r="AP2018" s="197">
        <f t="shared" si="1620"/>
        <v>0</v>
      </c>
      <c r="AQ2018" s="197">
        <f t="shared" si="1621"/>
        <v>0</v>
      </c>
      <c r="AR2018" s="197" t="str">
        <f t="shared" si="1622"/>
        <v/>
      </c>
      <c r="AS2018" s="197" t="str">
        <f t="shared" si="1623"/>
        <v/>
      </c>
      <c r="AT2018" s="197" t="str">
        <f t="shared" si="1624"/>
        <v/>
      </c>
      <c r="AU2018" s="197" t="str">
        <f t="shared" si="1625"/>
        <v/>
      </c>
      <c r="AV2018" s="199">
        <f t="shared" ca="1" si="1617"/>
        <v>18.822730216627829</v>
      </c>
      <c r="AX2018" s="162">
        <f t="shared" si="1580"/>
        <v>0</v>
      </c>
      <c r="AY2018" s="162">
        <f t="shared" si="1581"/>
        <v>0.18666424604962986</v>
      </c>
      <c r="AZ2018" s="162">
        <f t="shared" si="1582"/>
        <v>0</v>
      </c>
      <c r="BA2018" s="162">
        <f t="shared" si="1583"/>
        <v>0</v>
      </c>
      <c r="BB2018" s="162" t="str">
        <f t="shared" si="1584"/>
        <v/>
      </c>
      <c r="BC2018" s="162" t="str">
        <f t="shared" si="1585"/>
        <v/>
      </c>
      <c r="BD2018" s="162" t="str">
        <f t="shared" si="1586"/>
        <v/>
      </c>
      <c r="BE2018" s="162" t="str">
        <f t="shared" si="1587"/>
        <v/>
      </c>
      <c r="BG2018" s="169">
        <f t="shared" si="1614"/>
        <v>49.844607313134972</v>
      </c>
      <c r="BH2018" s="169">
        <f t="shared" ca="1" si="1615"/>
        <v>3.1974096060827684</v>
      </c>
    </row>
    <row r="2019" spans="11:60" x14ac:dyDescent="0.25">
      <c r="K2019" s="199">
        <f t="shared" si="1588"/>
        <v>49.895993506241297</v>
      </c>
      <c r="L2019" s="201">
        <f t="shared" si="1589"/>
        <v>0.41846983408464511</v>
      </c>
      <c r="M2019" s="201">
        <f t="shared" si="1590"/>
        <v>0.42198925632563367</v>
      </c>
      <c r="N2019" s="201">
        <f t="shared" si="1591"/>
        <v>0.44355644774234165</v>
      </c>
      <c r="O2019" s="201">
        <f t="shared" si="1592"/>
        <v>0.41885648198522224</v>
      </c>
      <c r="P2019" s="201" t="str">
        <f t="shared" si="1593"/>
        <v/>
      </c>
      <c r="Q2019" s="201" t="str">
        <f t="shared" si="1594"/>
        <v/>
      </c>
      <c r="R2019" s="201" t="str">
        <f t="shared" si="1595"/>
        <v/>
      </c>
      <c r="S2019" s="201" t="str">
        <f t="shared" si="1596"/>
        <v/>
      </c>
      <c r="T2019" s="199">
        <f t="shared" si="1597"/>
        <v>0</v>
      </c>
      <c r="U2019" s="199">
        <f t="shared" si="1598"/>
        <v>0</v>
      </c>
      <c r="V2019" s="199">
        <f t="shared" si="1599"/>
        <v>0</v>
      </c>
      <c r="W2019" s="199">
        <f t="shared" si="1600"/>
        <v>1.1944639240098753</v>
      </c>
      <c r="X2019" s="199" t="str">
        <f t="shared" si="1601"/>
        <v/>
      </c>
      <c r="Y2019" s="199" t="str">
        <f t="shared" si="1602"/>
        <v/>
      </c>
      <c r="Z2019" s="199" t="str">
        <f t="shared" si="1603"/>
        <v/>
      </c>
      <c r="AA2019" s="199" t="str">
        <f t="shared" si="1604"/>
        <v/>
      </c>
      <c r="AB2019" s="201">
        <f t="shared" ca="1" si="1605"/>
        <v>3.2086951781897159</v>
      </c>
      <c r="AD2019" s="162">
        <f t="shared" si="1606"/>
        <v>0</v>
      </c>
      <c r="AE2019" s="162">
        <f t="shared" si="1607"/>
        <v>0</v>
      </c>
      <c r="AF2019" s="162">
        <f t="shared" si="1608"/>
        <v>0</v>
      </c>
      <c r="AG2019" s="162">
        <f t="shared" si="1609"/>
        <v>3.0689476928854868E-2</v>
      </c>
      <c r="AH2019" s="162" t="str">
        <f t="shared" si="1610"/>
        <v/>
      </c>
      <c r="AI2019" s="162" t="str">
        <f t="shared" si="1611"/>
        <v/>
      </c>
      <c r="AJ2019" s="162" t="str">
        <f t="shared" si="1612"/>
        <v/>
      </c>
      <c r="AK2019" s="162" t="str">
        <f t="shared" si="1613"/>
        <v/>
      </c>
      <c r="AM2019" s="199">
        <f t="shared" si="1616"/>
        <v>21.771797880928421</v>
      </c>
      <c r="AN2019" s="197">
        <f t="shared" si="1618"/>
        <v>0</v>
      </c>
      <c r="AO2019" s="197">
        <f t="shared" si="1619"/>
        <v>14.204452271392162</v>
      </c>
      <c r="AP2019" s="197">
        <f t="shared" si="1620"/>
        <v>0</v>
      </c>
      <c r="AQ2019" s="197">
        <f t="shared" si="1621"/>
        <v>0</v>
      </c>
      <c r="AR2019" s="197" t="str">
        <f t="shared" si="1622"/>
        <v/>
      </c>
      <c r="AS2019" s="197" t="str">
        <f t="shared" si="1623"/>
        <v/>
      </c>
      <c r="AT2019" s="197" t="str">
        <f t="shared" si="1624"/>
        <v/>
      </c>
      <c r="AU2019" s="197" t="str">
        <f t="shared" si="1625"/>
        <v/>
      </c>
      <c r="AV2019" s="199">
        <f t="shared" ca="1" si="1617"/>
        <v>16.403679655099339</v>
      </c>
      <c r="AX2019" s="162">
        <f t="shared" si="1580"/>
        <v>0</v>
      </c>
      <c r="AY2019" s="162">
        <f t="shared" si="1581"/>
        <v>0.15932842033077668</v>
      </c>
      <c r="AZ2019" s="162">
        <f t="shared" si="1582"/>
        <v>0</v>
      </c>
      <c r="BA2019" s="162">
        <f t="shared" si="1583"/>
        <v>0</v>
      </c>
      <c r="BB2019" s="162" t="str">
        <f t="shared" si="1584"/>
        <v/>
      </c>
      <c r="BC2019" s="162" t="str">
        <f t="shared" si="1585"/>
        <v/>
      </c>
      <c r="BD2019" s="162" t="str">
        <f t="shared" si="1586"/>
        <v/>
      </c>
      <c r="BE2019" s="162" t="str">
        <f t="shared" si="1587"/>
        <v/>
      </c>
      <c r="BG2019" s="169">
        <f t="shared" si="1614"/>
        <v>49.870300409688134</v>
      </c>
      <c r="BH2019" s="169">
        <f t="shared" ca="1" si="1615"/>
        <v>3.2086111581313617</v>
      </c>
    </row>
    <row r="2020" spans="11:60" x14ac:dyDescent="0.25">
      <c r="K2020" s="199">
        <f t="shared" si="1588"/>
        <v>49.921686602794459</v>
      </c>
      <c r="L2020" s="201">
        <f t="shared" si="1589"/>
        <v>0.418685318036285</v>
      </c>
      <c r="M2020" s="201">
        <f t="shared" si="1590"/>
        <v>0.42220655254413297</v>
      </c>
      <c r="N2020" s="201">
        <f t="shared" si="1591"/>
        <v>0.44378484962068482</v>
      </c>
      <c r="O2020" s="201">
        <f t="shared" si="1592"/>
        <v>0.41907216503464817</v>
      </c>
      <c r="P2020" s="201" t="str">
        <f t="shared" si="1593"/>
        <v/>
      </c>
      <c r="Q2020" s="201" t="str">
        <f t="shared" si="1594"/>
        <v/>
      </c>
      <c r="R2020" s="201" t="str">
        <f t="shared" si="1595"/>
        <v/>
      </c>
      <c r="S2020" s="201" t="str">
        <f t="shared" si="1596"/>
        <v/>
      </c>
      <c r="T2020" s="199">
        <f t="shared" si="1597"/>
        <v>0</v>
      </c>
      <c r="U2020" s="199">
        <f t="shared" si="1598"/>
        <v>0</v>
      </c>
      <c r="V2020" s="199">
        <f t="shared" si="1599"/>
        <v>0</v>
      </c>
      <c r="W2020" s="199">
        <f t="shared" si="1600"/>
        <v>1.2829479373498565</v>
      </c>
      <c r="X2020" s="199" t="str">
        <f t="shared" si="1601"/>
        <v/>
      </c>
      <c r="Y2020" s="199" t="str">
        <f t="shared" si="1602"/>
        <v/>
      </c>
      <c r="Z2020" s="199" t="str">
        <f t="shared" si="1603"/>
        <v/>
      </c>
      <c r="AA2020" s="199" t="str">
        <f t="shared" si="1604"/>
        <v/>
      </c>
      <c r="AB2020" s="201">
        <f t="shared" ca="1" si="1605"/>
        <v>3.4054356437496214</v>
      </c>
      <c r="AD2020" s="162">
        <f t="shared" si="1606"/>
        <v>0</v>
      </c>
      <c r="AE2020" s="162">
        <f t="shared" si="1607"/>
        <v>0</v>
      </c>
      <c r="AF2020" s="162">
        <f t="shared" si="1608"/>
        <v>0</v>
      </c>
      <c r="AG2020" s="162">
        <f t="shared" si="1609"/>
        <v>3.2962905227010307E-2</v>
      </c>
      <c r="AH2020" s="162" t="str">
        <f t="shared" si="1610"/>
        <v/>
      </c>
      <c r="AI2020" s="162" t="str">
        <f t="shared" si="1611"/>
        <v/>
      </c>
      <c r="AJ2020" s="162" t="str">
        <f t="shared" si="1612"/>
        <v/>
      </c>
      <c r="AK2020" s="162" t="str">
        <f t="shared" si="1613"/>
        <v/>
      </c>
      <c r="AM2020" s="199">
        <f t="shared" si="1616"/>
        <v>21.783014675302933</v>
      </c>
      <c r="AN2020" s="197">
        <f t="shared" si="1618"/>
        <v>0</v>
      </c>
      <c r="AO2020" s="197">
        <f t="shared" si="1619"/>
        <v>12.06297363423781</v>
      </c>
      <c r="AP2020" s="197">
        <f t="shared" si="1620"/>
        <v>0</v>
      </c>
      <c r="AQ2020" s="197">
        <f t="shared" si="1621"/>
        <v>0</v>
      </c>
      <c r="AR2020" s="197" t="str">
        <f t="shared" si="1622"/>
        <v/>
      </c>
      <c r="AS2020" s="197" t="str">
        <f t="shared" si="1623"/>
        <v/>
      </c>
      <c r="AT2020" s="197" t="str">
        <f t="shared" si="1624"/>
        <v/>
      </c>
      <c r="AU2020" s="197" t="str">
        <f t="shared" si="1625"/>
        <v/>
      </c>
      <c r="AV2020" s="199">
        <f t="shared" ca="1" si="1617"/>
        <v>14.131991465795972</v>
      </c>
      <c r="AX2020" s="162">
        <f t="shared" si="1580"/>
        <v>0</v>
      </c>
      <c r="AY2020" s="162">
        <f t="shared" si="1581"/>
        <v>0.135307894800406</v>
      </c>
      <c r="AZ2020" s="162">
        <f t="shared" si="1582"/>
        <v>0</v>
      </c>
      <c r="BA2020" s="162">
        <f t="shared" si="1583"/>
        <v>0</v>
      </c>
      <c r="BB2020" s="162" t="str">
        <f t="shared" si="1584"/>
        <v/>
      </c>
      <c r="BC2020" s="162" t="str">
        <f t="shared" si="1585"/>
        <v/>
      </c>
      <c r="BD2020" s="162" t="str">
        <f t="shared" si="1586"/>
        <v/>
      </c>
      <c r="BE2020" s="162" t="str">
        <f t="shared" si="1587"/>
        <v/>
      </c>
      <c r="BG2020" s="169">
        <f t="shared" si="1614"/>
        <v>49.895993506241297</v>
      </c>
      <c r="BH2020" s="169">
        <f t="shared" ca="1" si="1615"/>
        <v>3.2086951781897159</v>
      </c>
    </row>
    <row r="2021" spans="11:60" x14ac:dyDescent="0.25">
      <c r="K2021" s="199">
        <f t="shared" si="1588"/>
        <v>49.947379699347621</v>
      </c>
      <c r="L2021" s="201">
        <f t="shared" si="1589"/>
        <v>0.4189008019879249</v>
      </c>
      <c r="M2021" s="201">
        <f t="shared" si="1590"/>
        <v>0.42242384876263223</v>
      </c>
      <c r="N2021" s="201">
        <f t="shared" si="1591"/>
        <v>0.44401325149902793</v>
      </c>
      <c r="O2021" s="201">
        <f t="shared" si="1592"/>
        <v>0.41928784808407416</v>
      </c>
      <c r="P2021" s="201" t="str">
        <f t="shared" si="1593"/>
        <v/>
      </c>
      <c r="Q2021" s="201" t="str">
        <f t="shared" si="1594"/>
        <v/>
      </c>
      <c r="R2021" s="201" t="str">
        <f t="shared" si="1595"/>
        <v/>
      </c>
      <c r="S2021" s="201" t="str">
        <f t="shared" si="1596"/>
        <v/>
      </c>
      <c r="T2021" s="199">
        <f t="shared" si="1597"/>
        <v>0</v>
      </c>
      <c r="U2021" s="199">
        <f t="shared" si="1598"/>
        <v>0</v>
      </c>
      <c r="V2021" s="199">
        <f t="shared" si="1599"/>
        <v>0</v>
      </c>
      <c r="W2021" s="199">
        <f t="shared" si="1600"/>
        <v>1.3777391201761122</v>
      </c>
      <c r="X2021" s="199" t="str">
        <f t="shared" si="1601"/>
        <v/>
      </c>
      <c r="Y2021" s="199" t="str">
        <f t="shared" si="1602"/>
        <v/>
      </c>
      <c r="Z2021" s="199" t="str">
        <f t="shared" si="1603"/>
        <v/>
      </c>
      <c r="AA2021" s="199" t="str">
        <f t="shared" si="1604"/>
        <v/>
      </c>
      <c r="AB2021" s="201">
        <f t="shared" ca="1" si="1605"/>
        <v>3.4959388581330568</v>
      </c>
      <c r="AD2021" s="162">
        <f t="shared" si="1606"/>
        <v>0</v>
      </c>
      <c r="AE2021" s="162">
        <f t="shared" si="1607"/>
        <v>0</v>
      </c>
      <c r="AF2021" s="162">
        <f t="shared" si="1608"/>
        <v>0</v>
      </c>
      <c r="AG2021" s="162">
        <f t="shared" si="1609"/>
        <v>3.5398384239753757E-2</v>
      </c>
      <c r="AH2021" s="162" t="str">
        <f t="shared" si="1610"/>
        <v/>
      </c>
      <c r="AI2021" s="162" t="str">
        <f t="shared" si="1611"/>
        <v/>
      </c>
      <c r="AJ2021" s="162" t="str">
        <f t="shared" si="1612"/>
        <v/>
      </c>
      <c r="AK2021" s="162" t="str">
        <f t="shared" si="1613"/>
        <v/>
      </c>
      <c r="AM2021" s="199">
        <f t="shared" si="1616"/>
        <v>21.794231469677445</v>
      </c>
      <c r="AN2021" s="197">
        <f t="shared" si="1618"/>
        <v>0</v>
      </c>
      <c r="AO2021" s="197">
        <f t="shared" si="1619"/>
        <v>10.206924102552501</v>
      </c>
      <c r="AP2021" s="197">
        <f t="shared" si="1620"/>
        <v>0</v>
      </c>
      <c r="AQ2021" s="197">
        <f t="shared" si="1621"/>
        <v>0</v>
      </c>
      <c r="AR2021" s="197" t="str">
        <f t="shared" si="1622"/>
        <v/>
      </c>
      <c r="AS2021" s="197" t="str">
        <f t="shared" si="1623"/>
        <v/>
      </c>
      <c r="AT2021" s="197" t="str">
        <f t="shared" si="1624"/>
        <v/>
      </c>
      <c r="AU2021" s="197" t="str">
        <f t="shared" si="1625"/>
        <v/>
      </c>
      <c r="AV2021" s="199">
        <f t="shared" ca="1" si="1617"/>
        <v>12.378740087342347</v>
      </c>
      <c r="AX2021" s="162">
        <f t="shared" si="1580"/>
        <v>0</v>
      </c>
      <c r="AY2021" s="162">
        <f t="shared" si="1581"/>
        <v>0.11448896885458247</v>
      </c>
      <c r="AZ2021" s="162">
        <f t="shared" si="1582"/>
        <v>0</v>
      </c>
      <c r="BA2021" s="162">
        <f t="shared" si="1583"/>
        <v>0</v>
      </c>
      <c r="BB2021" s="162" t="str">
        <f t="shared" si="1584"/>
        <v/>
      </c>
      <c r="BC2021" s="162" t="str">
        <f t="shared" si="1585"/>
        <v/>
      </c>
      <c r="BD2021" s="162" t="str">
        <f t="shared" si="1586"/>
        <v/>
      </c>
      <c r="BE2021" s="162" t="str">
        <f t="shared" si="1587"/>
        <v/>
      </c>
      <c r="BG2021" s="169">
        <f t="shared" si="1614"/>
        <v>49.921686602794459</v>
      </c>
      <c r="BH2021" s="169">
        <f t="shared" ca="1" si="1615"/>
        <v>3.4054356437496214</v>
      </c>
    </row>
    <row r="2022" spans="11:60" x14ac:dyDescent="0.25">
      <c r="K2022" s="199">
        <f t="shared" si="1588"/>
        <v>49.973072795900784</v>
      </c>
      <c r="L2022" s="201">
        <f t="shared" si="1589"/>
        <v>0.41911628593956474</v>
      </c>
      <c r="M2022" s="201">
        <f t="shared" si="1590"/>
        <v>0.42264114498113153</v>
      </c>
      <c r="N2022" s="201">
        <f t="shared" si="1591"/>
        <v>0.44424165337737104</v>
      </c>
      <c r="O2022" s="201">
        <f t="shared" si="1592"/>
        <v>0.41950353113350014</v>
      </c>
      <c r="P2022" s="201" t="str">
        <f t="shared" si="1593"/>
        <v/>
      </c>
      <c r="Q2022" s="201" t="str">
        <f t="shared" si="1594"/>
        <v/>
      </c>
      <c r="R2022" s="201" t="str">
        <f t="shared" si="1595"/>
        <v/>
      </c>
      <c r="S2022" s="201" t="str">
        <f t="shared" si="1596"/>
        <v/>
      </c>
      <c r="T2022" s="199">
        <f t="shared" si="1597"/>
        <v>0</v>
      </c>
      <c r="U2022" s="199">
        <f t="shared" si="1598"/>
        <v>0</v>
      </c>
      <c r="V2022" s="199">
        <f t="shared" si="1599"/>
        <v>0</v>
      </c>
      <c r="W2022" s="199">
        <f t="shared" si="1600"/>
        <v>1.4792460057950048</v>
      </c>
      <c r="X2022" s="199" t="str">
        <f t="shared" si="1601"/>
        <v/>
      </c>
      <c r="Y2022" s="199" t="str">
        <f t="shared" si="1602"/>
        <v/>
      </c>
      <c r="Z2022" s="199" t="str">
        <f t="shared" si="1603"/>
        <v/>
      </c>
      <c r="AA2022" s="199" t="str">
        <f t="shared" si="1604"/>
        <v/>
      </c>
      <c r="AB2022" s="201">
        <f t="shared" ca="1" si="1605"/>
        <v>3.4861741374504254</v>
      </c>
      <c r="AD2022" s="162">
        <f t="shared" si="1606"/>
        <v>0</v>
      </c>
      <c r="AE2022" s="162">
        <f t="shared" si="1607"/>
        <v>0</v>
      </c>
      <c r="AF2022" s="162">
        <f t="shared" si="1608"/>
        <v>0</v>
      </c>
      <c r="AG2022" s="162">
        <f t="shared" si="1609"/>
        <v>3.8006410452770763E-2</v>
      </c>
      <c r="AH2022" s="162" t="str">
        <f t="shared" si="1610"/>
        <v/>
      </c>
      <c r="AI2022" s="162" t="str">
        <f t="shared" si="1611"/>
        <v/>
      </c>
      <c r="AJ2022" s="162" t="str">
        <f t="shared" si="1612"/>
        <v/>
      </c>
      <c r="AK2022" s="162" t="str">
        <f t="shared" si="1613"/>
        <v/>
      </c>
      <c r="AM2022" s="199">
        <f t="shared" si="1616"/>
        <v>21.805448264051957</v>
      </c>
      <c r="AN2022" s="197">
        <f t="shared" si="1618"/>
        <v>0</v>
      </c>
      <c r="AO2022" s="197">
        <f t="shared" si="1619"/>
        <v>8.6138417524611857</v>
      </c>
      <c r="AP2022" s="197">
        <f t="shared" si="1620"/>
        <v>0</v>
      </c>
      <c r="AQ2022" s="197">
        <f t="shared" si="1621"/>
        <v>0</v>
      </c>
      <c r="AR2022" s="197" t="str">
        <f t="shared" si="1622"/>
        <v/>
      </c>
      <c r="AS2022" s="197" t="str">
        <f t="shared" si="1623"/>
        <v/>
      </c>
      <c r="AT2022" s="197" t="str">
        <f t="shared" si="1624"/>
        <v/>
      </c>
      <c r="AU2022" s="197" t="str">
        <f t="shared" si="1625"/>
        <v/>
      </c>
      <c r="AV2022" s="199">
        <f t="shared" ca="1" si="1617"/>
        <v>10.709694916235335</v>
      </c>
      <c r="AX2022" s="162">
        <f t="shared" si="1580"/>
        <v>0</v>
      </c>
      <c r="AY2022" s="162">
        <f t="shared" si="1581"/>
        <v>9.6619691711943748E-2</v>
      </c>
      <c r="AZ2022" s="162">
        <f t="shared" si="1582"/>
        <v>0</v>
      </c>
      <c r="BA2022" s="162">
        <f t="shared" si="1583"/>
        <v>0</v>
      </c>
      <c r="BB2022" s="162" t="str">
        <f t="shared" si="1584"/>
        <v/>
      </c>
      <c r="BC2022" s="162" t="str">
        <f t="shared" si="1585"/>
        <v/>
      </c>
      <c r="BD2022" s="162" t="str">
        <f t="shared" si="1586"/>
        <v/>
      </c>
      <c r="BE2022" s="162" t="str">
        <f t="shared" si="1587"/>
        <v/>
      </c>
      <c r="BG2022" s="169">
        <f t="shared" si="1614"/>
        <v>49.947379699347621</v>
      </c>
      <c r="BH2022" s="169">
        <f t="shared" ca="1" si="1615"/>
        <v>3.4959388581330568</v>
      </c>
    </row>
    <row r="2023" spans="11:60" x14ac:dyDescent="0.25">
      <c r="K2023" s="199">
        <f t="shared" si="1588"/>
        <v>49.998765892453946</v>
      </c>
      <c r="L2023" s="201">
        <f t="shared" si="1589"/>
        <v>0.41933176989120463</v>
      </c>
      <c r="M2023" s="201">
        <f t="shared" si="1590"/>
        <v>0.42285844119963084</v>
      </c>
      <c r="N2023" s="201">
        <f t="shared" si="1591"/>
        <v>0.44447005525571415</v>
      </c>
      <c r="O2023" s="201">
        <f t="shared" si="1592"/>
        <v>0.41971921418292613</v>
      </c>
      <c r="P2023" s="201" t="str">
        <f t="shared" si="1593"/>
        <v/>
      </c>
      <c r="Q2023" s="201" t="str">
        <f t="shared" si="1594"/>
        <v/>
      </c>
      <c r="R2023" s="201" t="str">
        <f t="shared" si="1595"/>
        <v/>
      </c>
      <c r="S2023" s="201" t="str">
        <f t="shared" si="1596"/>
        <v/>
      </c>
      <c r="T2023" s="199">
        <f t="shared" si="1597"/>
        <v>0</v>
      </c>
      <c r="U2023" s="199">
        <f t="shared" si="1598"/>
        <v>0</v>
      </c>
      <c r="V2023" s="199">
        <f t="shared" si="1599"/>
        <v>0</v>
      </c>
      <c r="W2023" s="199">
        <f t="shared" si="1600"/>
        <v>1.5878952842164051</v>
      </c>
      <c r="X2023" s="199" t="str">
        <f t="shared" si="1601"/>
        <v/>
      </c>
      <c r="Y2023" s="199" t="str">
        <f t="shared" si="1602"/>
        <v/>
      </c>
      <c r="Z2023" s="199" t="str">
        <f t="shared" si="1603"/>
        <v/>
      </c>
      <c r="AA2023" s="199" t="str">
        <f t="shared" si="1604"/>
        <v/>
      </c>
      <c r="AB2023" s="201">
        <f t="shared" ca="1" si="1605"/>
        <v>3.7327998960696216</v>
      </c>
      <c r="AD2023" s="162">
        <f t="shared" si="1606"/>
        <v>0</v>
      </c>
      <c r="AE2023" s="162">
        <f t="shared" si="1607"/>
        <v>0</v>
      </c>
      <c r="AF2023" s="162">
        <f t="shared" si="1608"/>
        <v>0</v>
      </c>
      <c r="AG2023" s="162">
        <f t="shared" si="1609"/>
        <v>4.0797946853683223E-2</v>
      </c>
      <c r="AH2023" s="162" t="str">
        <f t="shared" si="1610"/>
        <v/>
      </c>
      <c r="AI2023" s="162" t="str">
        <f t="shared" si="1611"/>
        <v/>
      </c>
      <c r="AJ2023" s="162" t="str">
        <f t="shared" si="1612"/>
        <v/>
      </c>
      <c r="AK2023" s="162" t="str">
        <f t="shared" si="1613"/>
        <v/>
      </c>
      <c r="AM2023" s="199">
        <f t="shared" si="1616"/>
        <v>21.816665058426469</v>
      </c>
      <c r="AN2023" s="197">
        <f t="shared" si="1618"/>
        <v>0</v>
      </c>
      <c r="AO2023" s="197">
        <f t="shared" si="1619"/>
        <v>7.2558407250998878</v>
      </c>
      <c r="AP2023" s="197">
        <f t="shared" si="1620"/>
        <v>0</v>
      </c>
      <c r="AQ2023" s="197">
        <f t="shared" si="1621"/>
        <v>0</v>
      </c>
      <c r="AR2023" s="197" t="str">
        <f t="shared" si="1622"/>
        <v/>
      </c>
      <c r="AS2023" s="197" t="str">
        <f t="shared" si="1623"/>
        <v/>
      </c>
      <c r="AT2023" s="197" t="str">
        <f t="shared" si="1624"/>
        <v/>
      </c>
      <c r="AU2023" s="197" t="str">
        <f t="shared" si="1625"/>
        <v/>
      </c>
      <c r="AV2023" s="199">
        <f t="shared" ca="1" si="1617"/>
        <v>9.3781395218008043</v>
      </c>
      <c r="AX2023" s="162">
        <f t="shared" si="1580"/>
        <v>0</v>
      </c>
      <c r="AY2023" s="162">
        <f t="shared" si="1581"/>
        <v>8.1387273427655948E-2</v>
      </c>
      <c r="AZ2023" s="162">
        <f t="shared" si="1582"/>
        <v>0</v>
      </c>
      <c r="BA2023" s="162">
        <f t="shared" si="1583"/>
        <v>0</v>
      </c>
      <c r="BB2023" s="162" t="str">
        <f t="shared" si="1584"/>
        <v/>
      </c>
      <c r="BC2023" s="162" t="str">
        <f t="shared" si="1585"/>
        <v/>
      </c>
      <c r="BD2023" s="162" t="str">
        <f t="shared" si="1586"/>
        <v/>
      </c>
      <c r="BE2023" s="162" t="str">
        <f t="shared" si="1587"/>
        <v/>
      </c>
      <c r="BG2023" s="169">
        <f t="shared" si="1614"/>
        <v>49.973072795900784</v>
      </c>
      <c r="BH2023" s="169">
        <f t="shared" ca="1" si="1615"/>
        <v>3.4861741374504254</v>
      </c>
    </row>
    <row r="2024" spans="11:60" x14ac:dyDescent="0.25">
      <c r="K2024" s="199">
        <f t="shared" si="1588"/>
        <v>50.024458989007108</v>
      </c>
      <c r="L2024" s="201">
        <f t="shared" si="1589"/>
        <v>0.41954725384284453</v>
      </c>
      <c r="M2024" s="201">
        <f t="shared" si="1590"/>
        <v>0.42307573741813015</v>
      </c>
      <c r="N2024" s="201">
        <f t="shared" si="1591"/>
        <v>0.44469845713405731</v>
      </c>
      <c r="O2024" s="201">
        <f t="shared" si="1592"/>
        <v>0.41993489723235206</v>
      </c>
      <c r="P2024" s="201" t="str">
        <f t="shared" si="1593"/>
        <v/>
      </c>
      <c r="Q2024" s="201" t="str">
        <f t="shared" si="1594"/>
        <v/>
      </c>
      <c r="R2024" s="201" t="str">
        <f t="shared" si="1595"/>
        <v/>
      </c>
      <c r="S2024" s="201" t="str">
        <f t="shared" si="1596"/>
        <v/>
      </c>
      <c r="T2024" s="199">
        <f t="shared" si="1597"/>
        <v>0</v>
      </c>
      <c r="U2024" s="199">
        <f t="shared" si="1598"/>
        <v>0</v>
      </c>
      <c r="V2024" s="199">
        <f t="shared" si="1599"/>
        <v>0</v>
      </c>
      <c r="W2024" s="199">
        <f t="shared" si="1600"/>
        <v>1.7041306762873365</v>
      </c>
      <c r="X2024" s="199" t="str">
        <f t="shared" si="1601"/>
        <v/>
      </c>
      <c r="Y2024" s="199" t="str">
        <f t="shared" si="1602"/>
        <v/>
      </c>
      <c r="Z2024" s="199" t="str">
        <f t="shared" si="1603"/>
        <v/>
      </c>
      <c r="AA2024" s="199" t="str">
        <f t="shared" si="1604"/>
        <v/>
      </c>
      <c r="AB2024" s="201">
        <f t="shared" ca="1" si="1605"/>
        <v>3.7051635119218487</v>
      </c>
      <c r="AD2024" s="162">
        <f t="shared" si="1606"/>
        <v>0</v>
      </c>
      <c r="AE2024" s="162">
        <f t="shared" si="1607"/>
        <v>0</v>
      </c>
      <c r="AF2024" s="162">
        <f t="shared" si="1608"/>
        <v>0</v>
      </c>
      <c r="AG2024" s="162">
        <f t="shared" si="1609"/>
        <v>4.3784394005056342E-2</v>
      </c>
      <c r="AH2024" s="162" t="str">
        <f t="shared" si="1610"/>
        <v/>
      </c>
      <c r="AI2024" s="162" t="str">
        <f t="shared" si="1611"/>
        <v/>
      </c>
      <c r="AJ2024" s="162" t="str">
        <f t="shared" si="1612"/>
        <v/>
      </c>
      <c r="AK2024" s="162" t="str">
        <f t="shared" si="1613"/>
        <v/>
      </c>
      <c r="AM2024" s="199">
        <f t="shared" si="1616"/>
        <v>21.827881852800981</v>
      </c>
      <c r="AN2024" s="197">
        <f t="shared" si="1618"/>
        <v>0</v>
      </c>
      <c r="AO2024" s="197">
        <f t="shared" si="1619"/>
        <v>6.1038364136504475</v>
      </c>
      <c r="AP2024" s="197">
        <f t="shared" si="1620"/>
        <v>0</v>
      </c>
      <c r="AQ2024" s="197">
        <f t="shared" si="1621"/>
        <v>0</v>
      </c>
      <c r="AR2024" s="197" t="str">
        <f t="shared" si="1622"/>
        <v/>
      </c>
      <c r="AS2024" s="197" t="str">
        <f t="shared" si="1623"/>
        <v/>
      </c>
      <c r="AT2024" s="197" t="str">
        <f t="shared" si="1624"/>
        <v/>
      </c>
      <c r="AU2024" s="197" t="str">
        <f t="shared" si="1625"/>
        <v/>
      </c>
      <c r="AV2024" s="199">
        <f t="shared" ca="1" si="1617"/>
        <v>8.2491674200949223</v>
      </c>
      <c r="AX2024" s="162">
        <f t="shared" si="1580"/>
        <v>0</v>
      </c>
      <c r="AY2024" s="162">
        <f t="shared" si="1581"/>
        <v>6.8465477947576223E-2</v>
      </c>
      <c r="AZ2024" s="162">
        <f t="shared" si="1582"/>
        <v>0</v>
      </c>
      <c r="BA2024" s="162">
        <f t="shared" si="1583"/>
        <v>0</v>
      </c>
      <c r="BB2024" s="162" t="str">
        <f t="shared" si="1584"/>
        <v/>
      </c>
      <c r="BC2024" s="162" t="str">
        <f t="shared" si="1585"/>
        <v/>
      </c>
      <c r="BD2024" s="162" t="str">
        <f t="shared" si="1586"/>
        <v/>
      </c>
      <c r="BE2024" s="162" t="str">
        <f t="shared" si="1587"/>
        <v/>
      </c>
      <c r="BG2024" s="169">
        <f t="shared" si="1614"/>
        <v>49.998765892453946</v>
      </c>
      <c r="BH2024" s="169">
        <f t="shared" ca="1" si="1615"/>
        <v>3.7327998960696216</v>
      </c>
    </row>
    <row r="2025" spans="11:60" x14ac:dyDescent="0.25">
      <c r="K2025" s="199">
        <f t="shared" si="1588"/>
        <v>50.050152085560271</v>
      </c>
      <c r="L2025" s="201">
        <f t="shared" si="1589"/>
        <v>0.41976273779448436</v>
      </c>
      <c r="M2025" s="201">
        <f t="shared" si="1590"/>
        <v>0.42329303363662946</v>
      </c>
      <c r="N2025" s="201">
        <f t="shared" si="1591"/>
        <v>0.44492685901240042</v>
      </c>
      <c r="O2025" s="201">
        <f t="shared" si="1592"/>
        <v>0.42015058028177804</v>
      </c>
      <c r="P2025" s="201" t="str">
        <f t="shared" si="1593"/>
        <v/>
      </c>
      <c r="Q2025" s="201" t="str">
        <f t="shared" si="1594"/>
        <v/>
      </c>
      <c r="R2025" s="201" t="str">
        <f t="shared" si="1595"/>
        <v/>
      </c>
      <c r="S2025" s="201" t="str">
        <f t="shared" si="1596"/>
        <v/>
      </c>
      <c r="T2025" s="199">
        <f t="shared" si="1597"/>
        <v>0</v>
      </c>
      <c r="U2025" s="199">
        <f t="shared" si="1598"/>
        <v>0</v>
      </c>
      <c r="V2025" s="199">
        <f t="shared" si="1599"/>
        <v>0</v>
      </c>
      <c r="W2025" s="199">
        <f t="shared" si="1600"/>
        <v>1.8284112313803724</v>
      </c>
      <c r="X2025" s="199" t="str">
        <f t="shared" si="1601"/>
        <v/>
      </c>
      <c r="Y2025" s="199" t="str">
        <f t="shared" si="1602"/>
        <v/>
      </c>
      <c r="Z2025" s="199" t="str">
        <f t="shared" si="1603"/>
        <v/>
      </c>
      <c r="AA2025" s="199" t="str">
        <f t="shared" si="1604"/>
        <v/>
      </c>
      <c r="AB2025" s="201">
        <f t="shared" ca="1" si="1605"/>
        <v>3.9544580174628932</v>
      </c>
      <c r="AD2025" s="162">
        <f t="shared" si="1606"/>
        <v>0</v>
      </c>
      <c r="AE2025" s="162">
        <f t="shared" si="1607"/>
        <v>0</v>
      </c>
      <c r="AF2025" s="162">
        <f t="shared" si="1608"/>
        <v>0</v>
      </c>
      <c r="AG2025" s="162">
        <f t="shared" si="1609"/>
        <v>4.6977546306742321E-2</v>
      </c>
      <c r="AH2025" s="162" t="str">
        <f t="shared" si="1610"/>
        <v/>
      </c>
      <c r="AI2025" s="162" t="str">
        <f t="shared" si="1611"/>
        <v/>
      </c>
      <c r="AJ2025" s="162" t="str">
        <f t="shared" si="1612"/>
        <v/>
      </c>
      <c r="AK2025" s="162" t="str">
        <f t="shared" si="1613"/>
        <v/>
      </c>
      <c r="AM2025" s="199">
        <f t="shared" si="1616"/>
        <v>21.839098647175494</v>
      </c>
      <c r="AN2025" s="197">
        <f t="shared" si="1618"/>
        <v>0</v>
      </c>
      <c r="AO2025" s="197">
        <f t="shared" si="1619"/>
        <v>5.1299194001775721</v>
      </c>
      <c r="AP2025" s="197">
        <f t="shared" si="1620"/>
        <v>0</v>
      </c>
      <c r="AQ2025" s="197">
        <f t="shared" si="1621"/>
        <v>0</v>
      </c>
      <c r="AR2025" s="197" t="str">
        <f t="shared" si="1622"/>
        <v/>
      </c>
      <c r="AS2025" s="197" t="str">
        <f t="shared" si="1623"/>
        <v/>
      </c>
      <c r="AT2025" s="197" t="str">
        <f t="shared" si="1624"/>
        <v/>
      </c>
      <c r="AU2025" s="197" t="str">
        <f t="shared" si="1625"/>
        <v/>
      </c>
      <c r="AV2025" s="199">
        <f t="shared" ca="1" si="1617"/>
        <v>7.2319944469865138</v>
      </c>
      <c r="AX2025" s="162">
        <f t="shared" si="1580"/>
        <v>0</v>
      </c>
      <c r="AY2025" s="162">
        <f t="shared" si="1581"/>
        <v>5.7541251069612082E-2</v>
      </c>
      <c r="AZ2025" s="162">
        <f t="shared" si="1582"/>
        <v>0</v>
      </c>
      <c r="BA2025" s="162">
        <f t="shared" si="1583"/>
        <v>0</v>
      </c>
      <c r="BB2025" s="162" t="str">
        <f t="shared" si="1584"/>
        <v/>
      </c>
      <c r="BC2025" s="162" t="str">
        <f t="shared" si="1585"/>
        <v/>
      </c>
      <c r="BD2025" s="162" t="str">
        <f t="shared" si="1586"/>
        <v/>
      </c>
      <c r="BE2025" s="162" t="str">
        <f t="shared" si="1587"/>
        <v/>
      </c>
      <c r="BG2025" s="169">
        <f t="shared" si="1614"/>
        <v>50.024458989007108</v>
      </c>
      <c r="BH2025" s="169">
        <f t="shared" ca="1" si="1615"/>
        <v>3.7051635119218487</v>
      </c>
    </row>
    <row r="2026" spans="11:60" x14ac:dyDescent="0.25">
      <c r="K2026" s="199">
        <f t="shared" si="1588"/>
        <v>50.075845182113433</v>
      </c>
      <c r="L2026" s="201">
        <f t="shared" si="1589"/>
        <v>0.41997822174612426</v>
      </c>
      <c r="M2026" s="201">
        <f t="shared" si="1590"/>
        <v>0.42351032985512871</v>
      </c>
      <c r="N2026" s="201">
        <f t="shared" si="1591"/>
        <v>0.44515526089074353</v>
      </c>
      <c r="O2026" s="201">
        <f t="shared" si="1592"/>
        <v>0.42036626333120397</v>
      </c>
      <c r="P2026" s="201" t="str">
        <f t="shared" si="1593"/>
        <v/>
      </c>
      <c r="Q2026" s="201" t="str">
        <f t="shared" si="1594"/>
        <v/>
      </c>
      <c r="R2026" s="201" t="str">
        <f t="shared" si="1595"/>
        <v/>
      </c>
      <c r="S2026" s="201" t="str">
        <f t="shared" si="1596"/>
        <v/>
      </c>
      <c r="T2026" s="199">
        <f t="shared" si="1597"/>
        <v>0</v>
      </c>
      <c r="U2026" s="199">
        <f t="shared" si="1598"/>
        <v>0</v>
      </c>
      <c r="V2026" s="199">
        <f t="shared" si="1599"/>
        <v>0</v>
      </c>
      <c r="W2026" s="199">
        <f t="shared" si="1600"/>
        <v>1.9612089152731726</v>
      </c>
      <c r="X2026" s="199" t="str">
        <f t="shared" si="1601"/>
        <v/>
      </c>
      <c r="Y2026" s="199" t="str">
        <f t="shared" si="1602"/>
        <v/>
      </c>
      <c r="Z2026" s="199" t="str">
        <f t="shared" si="1603"/>
        <v/>
      </c>
      <c r="AA2026" s="199" t="str">
        <f t="shared" si="1604"/>
        <v/>
      </c>
      <c r="AB2026" s="201">
        <f t="shared" ca="1" si="1605"/>
        <v>4.0431540419887497</v>
      </c>
      <c r="AD2026" s="162">
        <f t="shared" si="1606"/>
        <v>0</v>
      </c>
      <c r="AE2026" s="162">
        <f t="shared" si="1607"/>
        <v>0</v>
      </c>
      <c r="AF2026" s="162">
        <f t="shared" si="1608"/>
        <v>0</v>
      </c>
      <c r="AG2026" s="162">
        <f t="shared" si="1609"/>
        <v>5.0389530021036362E-2</v>
      </c>
      <c r="AH2026" s="162" t="str">
        <f t="shared" si="1610"/>
        <v/>
      </c>
      <c r="AI2026" s="162" t="str">
        <f t="shared" si="1611"/>
        <v/>
      </c>
      <c r="AJ2026" s="162" t="str">
        <f t="shared" si="1612"/>
        <v/>
      </c>
      <c r="AK2026" s="162" t="str">
        <f t="shared" si="1613"/>
        <v/>
      </c>
      <c r="AM2026" s="199">
        <f t="shared" si="1616"/>
        <v>21.850315441550006</v>
      </c>
      <c r="AN2026" s="197">
        <f t="shared" si="1618"/>
        <v>0</v>
      </c>
      <c r="AO2026" s="197">
        <f t="shared" si="1619"/>
        <v>4.3085420026630787</v>
      </c>
      <c r="AP2026" s="197">
        <f t="shared" si="1620"/>
        <v>0</v>
      </c>
      <c r="AQ2026" s="197">
        <f t="shared" si="1621"/>
        <v>0</v>
      </c>
      <c r="AR2026" s="197" t="str">
        <f t="shared" si="1622"/>
        <v/>
      </c>
      <c r="AS2026" s="197" t="str">
        <f t="shared" si="1623"/>
        <v/>
      </c>
      <c r="AT2026" s="197" t="str">
        <f t="shared" si="1624"/>
        <v/>
      </c>
      <c r="AU2026" s="197" t="str">
        <f t="shared" si="1625"/>
        <v/>
      </c>
      <c r="AV2026" s="199">
        <f t="shared" ca="1" si="1617"/>
        <v>6.5130396174648242</v>
      </c>
      <c r="AX2026" s="162">
        <f t="shared" si="1580"/>
        <v>0</v>
      </c>
      <c r="AY2026" s="162">
        <f t="shared" si="1581"/>
        <v>4.8328029697820157E-2</v>
      </c>
      <c r="AZ2026" s="162">
        <f t="shared" si="1582"/>
        <v>0</v>
      </c>
      <c r="BA2026" s="162">
        <f t="shared" si="1583"/>
        <v>0</v>
      </c>
      <c r="BB2026" s="162" t="str">
        <f t="shared" si="1584"/>
        <v/>
      </c>
      <c r="BC2026" s="162" t="str">
        <f t="shared" si="1585"/>
        <v/>
      </c>
      <c r="BD2026" s="162" t="str">
        <f t="shared" si="1586"/>
        <v/>
      </c>
      <c r="BE2026" s="162" t="str">
        <f t="shared" si="1587"/>
        <v/>
      </c>
      <c r="BG2026" s="169">
        <f t="shared" si="1614"/>
        <v>50.050152085560271</v>
      </c>
      <c r="BH2026" s="169">
        <f t="shared" ca="1" si="1615"/>
        <v>3.9544580174628932</v>
      </c>
    </row>
    <row r="2027" spans="11:60" x14ac:dyDescent="0.25">
      <c r="K2027" s="199">
        <f t="shared" si="1588"/>
        <v>50.101538278666595</v>
      </c>
      <c r="L2027" s="201">
        <f t="shared" si="1589"/>
        <v>0.42019370569776415</v>
      </c>
      <c r="M2027" s="201">
        <f t="shared" si="1590"/>
        <v>0.42372762607362807</v>
      </c>
      <c r="N2027" s="201">
        <f t="shared" si="1591"/>
        <v>0.4453836627690867</v>
      </c>
      <c r="O2027" s="201">
        <f t="shared" si="1592"/>
        <v>0.42058194638062996</v>
      </c>
      <c r="P2027" s="201" t="str">
        <f t="shared" si="1593"/>
        <v/>
      </c>
      <c r="Q2027" s="201" t="str">
        <f t="shared" si="1594"/>
        <v/>
      </c>
      <c r="R2027" s="201" t="str">
        <f t="shared" si="1595"/>
        <v/>
      </c>
      <c r="S2027" s="201" t="str">
        <f t="shared" si="1596"/>
        <v/>
      </c>
      <c r="T2027" s="199">
        <f t="shared" si="1597"/>
        <v>0</v>
      </c>
      <c r="U2027" s="199">
        <f t="shared" si="1598"/>
        <v>0</v>
      </c>
      <c r="V2027" s="199">
        <f t="shared" si="1599"/>
        <v>0</v>
      </c>
      <c r="W2027" s="199">
        <f t="shared" si="1600"/>
        <v>2.1030053317926143</v>
      </c>
      <c r="X2027" s="199" t="str">
        <f t="shared" si="1601"/>
        <v/>
      </c>
      <c r="Y2027" s="199" t="str">
        <f t="shared" si="1602"/>
        <v/>
      </c>
      <c r="Z2027" s="199" t="str">
        <f t="shared" si="1603"/>
        <v/>
      </c>
      <c r="AA2027" s="199" t="str">
        <f t="shared" si="1604"/>
        <v/>
      </c>
      <c r="AB2027" s="201">
        <f t="shared" ca="1" si="1605"/>
        <v>4.2188611217120577</v>
      </c>
      <c r="AD2027" s="162">
        <f t="shared" si="1606"/>
        <v>0</v>
      </c>
      <c r="AE2027" s="162">
        <f t="shared" si="1607"/>
        <v>0</v>
      </c>
      <c r="AF2027" s="162">
        <f t="shared" si="1608"/>
        <v>0</v>
      </c>
      <c r="AG2027" s="162">
        <f t="shared" si="1609"/>
        <v>5.4032719041562802E-2</v>
      </c>
      <c r="AH2027" s="162" t="str">
        <f t="shared" si="1610"/>
        <v/>
      </c>
      <c r="AI2027" s="162" t="str">
        <f t="shared" si="1611"/>
        <v/>
      </c>
      <c r="AJ2027" s="162" t="str">
        <f t="shared" si="1612"/>
        <v/>
      </c>
      <c r="AK2027" s="162" t="str">
        <f t="shared" si="1613"/>
        <v/>
      </c>
      <c r="AM2027" s="199">
        <f t="shared" si="1616"/>
        <v>21.861532235924518</v>
      </c>
      <c r="AN2027" s="197">
        <f t="shared" si="1618"/>
        <v>0</v>
      </c>
      <c r="AO2027" s="197">
        <f t="shared" si="1619"/>
        <v>3.6169877493301974</v>
      </c>
      <c r="AP2027" s="197">
        <f t="shared" si="1620"/>
        <v>0</v>
      </c>
      <c r="AQ2027" s="197">
        <f t="shared" si="1621"/>
        <v>0</v>
      </c>
      <c r="AR2027" s="197" t="str">
        <f t="shared" si="1622"/>
        <v/>
      </c>
      <c r="AS2027" s="197" t="str">
        <f t="shared" si="1623"/>
        <v/>
      </c>
      <c r="AT2027" s="197" t="str">
        <f t="shared" si="1624"/>
        <v/>
      </c>
      <c r="AU2027" s="197" t="str">
        <f t="shared" si="1625"/>
        <v/>
      </c>
      <c r="AV2027" s="199">
        <f t="shared" ca="1" si="1617"/>
        <v>5.7724625954476529</v>
      </c>
      <c r="AX2027" s="162">
        <f t="shared" si="1580"/>
        <v>0</v>
      </c>
      <c r="AY2027" s="162">
        <f t="shared" si="1581"/>
        <v>4.0571007839366006E-2</v>
      </c>
      <c r="AZ2027" s="162">
        <f t="shared" si="1582"/>
        <v>0</v>
      </c>
      <c r="BA2027" s="162">
        <f t="shared" si="1583"/>
        <v>0</v>
      </c>
      <c r="BB2027" s="162" t="str">
        <f t="shared" si="1584"/>
        <v/>
      </c>
      <c r="BC2027" s="162" t="str">
        <f t="shared" si="1585"/>
        <v/>
      </c>
      <c r="BD2027" s="162" t="str">
        <f t="shared" si="1586"/>
        <v/>
      </c>
      <c r="BE2027" s="162" t="str">
        <f t="shared" si="1587"/>
        <v/>
      </c>
      <c r="BG2027" s="169">
        <f t="shared" si="1614"/>
        <v>50.075845182113433</v>
      </c>
      <c r="BH2027" s="169">
        <f t="shared" ca="1" si="1615"/>
        <v>4.0431540419887497</v>
      </c>
    </row>
    <row r="2028" spans="11:60" x14ac:dyDescent="0.25">
      <c r="K2028" s="199">
        <f t="shared" si="1588"/>
        <v>50.127231375219758</v>
      </c>
      <c r="L2028" s="201">
        <f t="shared" si="1589"/>
        <v>0.42040918964940405</v>
      </c>
      <c r="M2028" s="201">
        <f t="shared" si="1590"/>
        <v>0.42394492229212732</v>
      </c>
      <c r="N2028" s="201">
        <f t="shared" si="1591"/>
        <v>0.44561206464742981</v>
      </c>
      <c r="O2028" s="201">
        <f t="shared" si="1592"/>
        <v>0.42079762943005594</v>
      </c>
      <c r="P2028" s="201" t="str">
        <f t="shared" si="1593"/>
        <v/>
      </c>
      <c r="Q2028" s="201" t="str">
        <f t="shared" si="1594"/>
        <v/>
      </c>
      <c r="R2028" s="201" t="str">
        <f t="shared" si="1595"/>
        <v/>
      </c>
      <c r="S2028" s="201" t="str">
        <f t="shared" si="1596"/>
        <v/>
      </c>
      <c r="T2028" s="199">
        <f t="shared" si="1597"/>
        <v>0</v>
      </c>
      <c r="U2028" s="199">
        <f t="shared" si="1598"/>
        <v>0</v>
      </c>
      <c r="V2028" s="199">
        <f t="shared" si="1599"/>
        <v>0</v>
      </c>
      <c r="W2028" s="199">
        <f t="shared" si="1600"/>
        <v>2.2542873965938903</v>
      </c>
      <c r="X2028" s="199" t="str">
        <f t="shared" si="1601"/>
        <v/>
      </c>
      <c r="Y2028" s="199" t="str">
        <f t="shared" si="1602"/>
        <v/>
      </c>
      <c r="Z2028" s="199" t="str">
        <f t="shared" si="1603"/>
        <v/>
      </c>
      <c r="AA2028" s="199" t="str">
        <f t="shared" si="1604"/>
        <v/>
      </c>
      <c r="AB2028" s="201">
        <f t="shared" ca="1" si="1605"/>
        <v>4.4140103242454813</v>
      </c>
      <c r="AD2028" s="162">
        <f t="shared" si="1606"/>
        <v>0</v>
      </c>
      <c r="AE2028" s="162">
        <f t="shared" si="1607"/>
        <v>0</v>
      </c>
      <c r="AF2028" s="162">
        <f t="shared" si="1608"/>
        <v>0</v>
      </c>
      <c r="AG2028" s="162">
        <f t="shared" si="1609"/>
        <v>5.7919623739263744E-2</v>
      </c>
      <c r="AH2028" s="162" t="str">
        <f t="shared" si="1610"/>
        <v/>
      </c>
      <c r="AI2028" s="162" t="str">
        <f t="shared" si="1611"/>
        <v/>
      </c>
      <c r="AJ2028" s="162" t="str">
        <f t="shared" si="1612"/>
        <v/>
      </c>
      <c r="AK2028" s="162" t="str">
        <f t="shared" si="1613"/>
        <v/>
      </c>
      <c r="AM2028" s="199">
        <f t="shared" si="1616"/>
        <v>21.87274903029903</v>
      </c>
      <c r="AN2028" s="197">
        <f t="shared" si="1618"/>
        <v>0</v>
      </c>
      <c r="AO2028" s="197">
        <f t="shared" si="1619"/>
        <v>3.0354327298207884</v>
      </c>
      <c r="AP2028" s="197">
        <f t="shared" si="1620"/>
        <v>0</v>
      </c>
      <c r="AQ2028" s="197">
        <f t="shared" si="1621"/>
        <v>0</v>
      </c>
      <c r="AR2028" s="197" t="str">
        <f t="shared" si="1622"/>
        <v/>
      </c>
      <c r="AS2028" s="197" t="str">
        <f t="shared" si="1623"/>
        <v/>
      </c>
      <c r="AT2028" s="197" t="str">
        <f t="shared" si="1624"/>
        <v/>
      </c>
      <c r="AU2028" s="197" t="str">
        <f t="shared" si="1625"/>
        <v/>
      </c>
      <c r="AV2028" s="199">
        <f t="shared" ca="1" si="1617"/>
        <v>5.108844026911898</v>
      </c>
      <c r="AX2028" s="162">
        <f t="shared" si="1580"/>
        <v>0</v>
      </c>
      <c r="AY2028" s="162">
        <f t="shared" si="1581"/>
        <v>3.404782476806361E-2</v>
      </c>
      <c r="AZ2028" s="162">
        <f t="shared" si="1582"/>
        <v>0</v>
      </c>
      <c r="BA2028" s="162">
        <f t="shared" si="1583"/>
        <v>0</v>
      </c>
      <c r="BB2028" s="162" t="str">
        <f t="shared" si="1584"/>
        <v/>
      </c>
      <c r="BC2028" s="162" t="str">
        <f t="shared" si="1585"/>
        <v/>
      </c>
      <c r="BD2028" s="162" t="str">
        <f t="shared" si="1586"/>
        <v/>
      </c>
      <c r="BE2028" s="162" t="str">
        <f t="shared" si="1587"/>
        <v/>
      </c>
      <c r="BG2028" s="169">
        <f t="shared" si="1614"/>
        <v>50.101538278666595</v>
      </c>
      <c r="BH2028" s="169">
        <f t="shared" ca="1" si="1615"/>
        <v>4.2188611217120577</v>
      </c>
    </row>
    <row r="2029" spans="11:60" x14ac:dyDescent="0.25">
      <c r="K2029" s="199">
        <f t="shared" si="1588"/>
        <v>50.15292447177292</v>
      </c>
      <c r="L2029" s="201">
        <f t="shared" si="1589"/>
        <v>0.42062467360104389</v>
      </c>
      <c r="M2029" s="201">
        <f t="shared" si="1590"/>
        <v>0.42416221851062663</v>
      </c>
      <c r="N2029" s="201">
        <f t="shared" si="1591"/>
        <v>0.44584046652577292</v>
      </c>
      <c r="O2029" s="201">
        <f t="shared" si="1592"/>
        <v>0.42101331247948187</v>
      </c>
      <c r="P2029" s="201" t="str">
        <f t="shared" si="1593"/>
        <v/>
      </c>
      <c r="Q2029" s="201" t="str">
        <f t="shared" si="1594"/>
        <v/>
      </c>
      <c r="R2029" s="201" t="str">
        <f t="shared" si="1595"/>
        <v/>
      </c>
      <c r="S2029" s="201" t="str">
        <f t="shared" si="1596"/>
        <v/>
      </c>
      <c r="T2029" s="199">
        <f t="shared" si="1597"/>
        <v>0</v>
      </c>
      <c r="U2029" s="199">
        <f t="shared" si="1598"/>
        <v>0</v>
      </c>
      <c r="V2029" s="199">
        <f t="shared" si="1599"/>
        <v>0</v>
      </c>
      <c r="W2029" s="199">
        <f t="shared" si="1600"/>
        <v>2.4155417546764637</v>
      </c>
      <c r="X2029" s="199" t="str">
        <f t="shared" si="1601"/>
        <v/>
      </c>
      <c r="Y2029" s="199" t="str">
        <f t="shared" si="1602"/>
        <v/>
      </c>
      <c r="Z2029" s="199" t="str">
        <f t="shared" si="1603"/>
        <v/>
      </c>
      <c r="AA2029" s="199" t="str">
        <f t="shared" si="1604"/>
        <v/>
      </c>
      <c r="AB2029" s="201">
        <f t="shared" ca="1" si="1605"/>
        <v>4.5806729216560074</v>
      </c>
      <c r="AD2029" s="162">
        <f t="shared" si="1606"/>
        <v>0</v>
      </c>
      <c r="AE2029" s="162">
        <f t="shared" si="1607"/>
        <v>0</v>
      </c>
      <c r="AF2029" s="162">
        <f t="shared" si="1608"/>
        <v>0</v>
      </c>
      <c r="AG2029" s="162">
        <f t="shared" si="1609"/>
        <v>6.2062747531097515E-2</v>
      </c>
      <c r="AH2029" s="162" t="str">
        <f t="shared" si="1610"/>
        <v/>
      </c>
      <c r="AI2029" s="162" t="str">
        <f t="shared" si="1611"/>
        <v/>
      </c>
      <c r="AJ2029" s="162" t="str">
        <f t="shared" si="1612"/>
        <v/>
      </c>
      <c r="AK2029" s="162" t="str">
        <f t="shared" si="1613"/>
        <v/>
      </c>
      <c r="AM2029" s="199">
        <f t="shared" si="1616"/>
        <v>21.883965824673542</v>
      </c>
      <c r="AN2029" s="197">
        <f t="shared" si="1618"/>
        <v>0</v>
      </c>
      <c r="AO2029" s="197">
        <f t="shared" si="1619"/>
        <v>2.5467914148302113</v>
      </c>
      <c r="AP2029" s="197">
        <f t="shared" si="1620"/>
        <v>0</v>
      </c>
      <c r="AQ2029" s="197">
        <f t="shared" si="1621"/>
        <v>0</v>
      </c>
      <c r="AR2029" s="197" t="str">
        <f t="shared" si="1622"/>
        <v/>
      </c>
      <c r="AS2029" s="197" t="str">
        <f t="shared" si="1623"/>
        <v/>
      </c>
      <c r="AT2029" s="197" t="str">
        <f t="shared" si="1624"/>
        <v/>
      </c>
      <c r="AU2029" s="197" t="str">
        <f t="shared" si="1625"/>
        <v/>
      </c>
      <c r="AV2029" s="199">
        <f t="shared" ca="1" si="1617"/>
        <v>4.62881511937527</v>
      </c>
      <c r="AX2029" s="162">
        <f t="shared" si="1580"/>
        <v>0</v>
      </c>
      <c r="AY2029" s="162">
        <f t="shared" si="1581"/>
        <v>2.8566835614923132E-2</v>
      </c>
      <c r="AZ2029" s="162">
        <f t="shared" si="1582"/>
        <v>0</v>
      </c>
      <c r="BA2029" s="162">
        <f t="shared" si="1583"/>
        <v>0</v>
      </c>
      <c r="BB2029" s="162" t="str">
        <f t="shared" si="1584"/>
        <v/>
      </c>
      <c r="BC2029" s="162" t="str">
        <f t="shared" si="1585"/>
        <v/>
      </c>
      <c r="BD2029" s="162" t="str">
        <f t="shared" si="1586"/>
        <v/>
      </c>
      <c r="BE2029" s="162" t="str">
        <f t="shared" si="1587"/>
        <v/>
      </c>
      <c r="BG2029" s="169">
        <f t="shared" si="1614"/>
        <v>50.127231375219758</v>
      </c>
      <c r="BH2029" s="169">
        <f t="shared" ca="1" si="1615"/>
        <v>4.4140103242454813</v>
      </c>
    </row>
    <row r="2030" spans="11:60" x14ac:dyDescent="0.25">
      <c r="K2030" s="199">
        <f t="shared" si="1588"/>
        <v>50.178617568326082</v>
      </c>
      <c r="L2030" s="201">
        <f t="shared" si="1589"/>
        <v>0.42084015755268378</v>
      </c>
      <c r="M2030" s="201">
        <f t="shared" si="1590"/>
        <v>0.42437951472912594</v>
      </c>
      <c r="N2030" s="201">
        <f t="shared" si="1591"/>
        <v>0.44606886840411603</v>
      </c>
      <c r="O2030" s="201">
        <f t="shared" si="1592"/>
        <v>0.42122899552890786</v>
      </c>
      <c r="P2030" s="201" t="str">
        <f t="shared" si="1593"/>
        <v/>
      </c>
      <c r="Q2030" s="201" t="str">
        <f t="shared" si="1594"/>
        <v/>
      </c>
      <c r="R2030" s="201" t="str">
        <f t="shared" si="1595"/>
        <v/>
      </c>
      <c r="S2030" s="201" t="str">
        <f t="shared" si="1596"/>
        <v/>
      </c>
      <c r="T2030" s="199">
        <f t="shared" si="1597"/>
        <v>0</v>
      </c>
      <c r="U2030" s="199">
        <f t="shared" si="1598"/>
        <v>0</v>
      </c>
      <c r="V2030" s="199">
        <f t="shared" si="1599"/>
        <v>0</v>
      </c>
      <c r="W2030" s="199">
        <f t="shared" si="1600"/>
        <v>2.5872477059209804</v>
      </c>
      <c r="X2030" s="199" t="str">
        <f t="shared" si="1601"/>
        <v/>
      </c>
      <c r="Y2030" s="199" t="str">
        <f t="shared" si="1602"/>
        <v/>
      </c>
      <c r="Z2030" s="199" t="str">
        <f t="shared" si="1603"/>
        <v/>
      </c>
      <c r="AA2030" s="199" t="str">
        <f t="shared" si="1604"/>
        <v/>
      </c>
      <c r="AB2030" s="201">
        <f t="shared" ca="1" si="1605"/>
        <v>4.6535679341707201</v>
      </c>
      <c r="AD2030" s="162">
        <f t="shared" si="1606"/>
        <v>0</v>
      </c>
      <c r="AE2030" s="162">
        <f t="shared" si="1607"/>
        <v>0</v>
      </c>
      <c r="AF2030" s="162">
        <f t="shared" si="1608"/>
        <v>0</v>
      </c>
      <c r="AG2030" s="162">
        <f t="shared" si="1609"/>
        <v>6.6474405115175467E-2</v>
      </c>
      <c r="AH2030" s="162" t="str">
        <f t="shared" si="1610"/>
        <v/>
      </c>
      <c r="AI2030" s="162" t="str">
        <f t="shared" si="1611"/>
        <v/>
      </c>
      <c r="AJ2030" s="162" t="str">
        <f t="shared" si="1612"/>
        <v/>
      </c>
      <c r="AK2030" s="162" t="str">
        <f t="shared" si="1613"/>
        <v/>
      </c>
      <c r="AM2030" s="199">
        <f t="shared" si="1616"/>
        <v>21.895182619048054</v>
      </c>
      <c r="AN2030" s="197">
        <f t="shared" si="1618"/>
        <v>0</v>
      </c>
      <c r="AO2030" s="197">
        <f t="shared" si="1619"/>
        <v>2.1364620032244597</v>
      </c>
      <c r="AP2030" s="197">
        <f t="shared" si="1620"/>
        <v>0</v>
      </c>
      <c r="AQ2030" s="197">
        <f t="shared" si="1621"/>
        <v>0</v>
      </c>
      <c r="AR2030" s="197" t="str">
        <f t="shared" si="1622"/>
        <v/>
      </c>
      <c r="AS2030" s="197" t="str">
        <f t="shared" si="1623"/>
        <v/>
      </c>
      <c r="AT2030" s="197" t="str">
        <f t="shared" si="1624"/>
        <v/>
      </c>
      <c r="AU2030" s="197" t="str">
        <f t="shared" si="1625"/>
        <v/>
      </c>
      <c r="AV2030" s="199">
        <f t="shared" ca="1" si="1617"/>
        <v>4.2807696362419119</v>
      </c>
      <c r="AX2030" s="162">
        <f t="shared" si="1580"/>
        <v>0</v>
      </c>
      <c r="AY2030" s="162">
        <f t="shared" si="1581"/>
        <v>2.3964254979126891E-2</v>
      </c>
      <c r="AZ2030" s="162">
        <f t="shared" si="1582"/>
        <v>0</v>
      </c>
      <c r="BA2030" s="162">
        <f t="shared" si="1583"/>
        <v>0</v>
      </c>
      <c r="BB2030" s="162" t="str">
        <f t="shared" si="1584"/>
        <v/>
      </c>
      <c r="BC2030" s="162" t="str">
        <f t="shared" si="1585"/>
        <v/>
      </c>
      <c r="BD2030" s="162" t="str">
        <f t="shared" si="1586"/>
        <v/>
      </c>
      <c r="BE2030" s="162" t="str">
        <f t="shared" si="1587"/>
        <v/>
      </c>
      <c r="BG2030" s="169">
        <f t="shared" si="1614"/>
        <v>50.15292447177292</v>
      </c>
      <c r="BH2030" s="169">
        <f t="shared" ca="1" si="1615"/>
        <v>4.5806729216560074</v>
      </c>
    </row>
    <row r="2031" spans="11:60" x14ac:dyDescent="0.25">
      <c r="K2031" s="199">
        <f t="shared" si="1588"/>
        <v>50.204310664879245</v>
      </c>
      <c r="L2031" s="201">
        <f t="shared" si="1589"/>
        <v>0.42105564150432367</v>
      </c>
      <c r="M2031" s="201">
        <f t="shared" si="1590"/>
        <v>0.42459681094762525</v>
      </c>
      <c r="N2031" s="201">
        <f t="shared" si="1591"/>
        <v>0.44629727028245914</v>
      </c>
      <c r="O2031" s="201">
        <f t="shared" si="1592"/>
        <v>0.42144467857833384</v>
      </c>
      <c r="P2031" s="201" t="str">
        <f t="shared" si="1593"/>
        <v/>
      </c>
      <c r="Q2031" s="201" t="str">
        <f t="shared" si="1594"/>
        <v/>
      </c>
      <c r="R2031" s="201" t="str">
        <f t="shared" si="1595"/>
        <v/>
      </c>
      <c r="S2031" s="201" t="str">
        <f t="shared" si="1596"/>
        <v/>
      </c>
      <c r="T2031" s="199">
        <f t="shared" si="1597"/>
        <v>0</v>
      </c>
      <c r="U2031" s="199">
        <f t="shared" si="1598"/>
        <v>0</v>
      </c>
      <c r="V2031" s="199">
        <f t="shared" si="1599"/>
        <v>0</v>
      </c>
      <c r="W2031" s="199">
        <f t="shared" si="1600"/>
        <v>2.7698683766901429</v>
      </c>
      <c r="X2031" s="199" t="str">
        <f t="shared" si="1601"/>
        <v/>
      </c>
      <c r="Y2031" s="199" t="str">
        <f t="shared" si="1602"/>
        <v/>
      </c>
      <c r="Z2031" s="199" t="str">
        <f t="shared" si="1603"/>
        <v/>
      </c>
      <c r="AA2031" s="199" t="str">
        <f t="shared" si="1604"/>
        <v/>
      </c>
      <c r="AB2031" s="201">
        <f t="shared" ca="1" si="1605"/>
        <v>4.7796554307137971</v>
      </c>
      <c r="AD2031" s="162">
        <f t="shared" si="1606"/>
        <v>0</v>
      </c>
      <c r="AE2031" s="162">
        <f t="shared" si="1607"/>
        <v>0</v>
      </c>
      <c r="AF2031" s="162">
        <f t="shared" si="1608"/>
        <v>0</v>
      </c>
      <c r="AG2031" s="162">
        <f t="shared" si="1609"/>
        <v>7.1166495641850819E-2</v>
      </c>
      <c r="AH2031" s="162" t="str">
        <f t="shared" si="1610"/>
        <v/>
      </c>
      <c r="AI2031" s="162" t="str">
        <f t="shared" si="1611"/>
        <v/>
      </c>
      <c r="AJ2031" s="162" t="str">
        <f t="shared" si="1612"/>
        <v/>
      </c>
      <c r="AK2031" s="162" t="str">
        <f t="shared" si="1613"/>
        <v/>
      </c>
      <c r="AM2031" s="199">
        <f t="shared" si="1616"/>
        <v>21.906399413422566</v>
      </c>
      <c r="AN2031" s="197">
        <f t="shared" si="1618"/>
        <v>0</v>
      </c>
      <c r="AO2031" s="197">
        <f t="shared" si="1619"/>
        <v>1.7920372215271154</v>
      </c>
      <c r="AP2031" s="197">
        <f t="shared" si="1620"/>
        <v>0</v>
      </c>
      <c r="AQ2031" s="197">
        <f t="shared" si="1621"/>
        <v>0</v>
      </c>
      <c r="AR2031" s="197" t="str">
        <f t="shared" si="1622"/>
        <v/>
      </c>
      <c r="AS2031" s="197" t="str">
        <f t="shared" si="1623"/>
        <v/>
      </c>
      <c r="AT2031" s="197" t="str">
        <f t="shared" si="1624"/>
        <v/>
      </c>
      <c r="AU2031" s="197" t="str">
        <f t="shared" si="1625"/>
        <v/>
      </c>
      <c r="AV2031" s="199">
        <f t="shared" ca="1" si="1617"/>
        <v>4.0016739132187986</v>
      </c>
      <c r="AX2031" s="162">
        <f t="shared" si="1580"/>
        <v>0</v>
      </c>
      <c r="AY2031" s="162">
        <f t="shared" si="1581"/>
        <v>2.0100913025341574E-2</v>
      </c>
      <c r="AZ2031" s="162">
        <f t="shared" si="1582"/>
        <v>0</v>
      </c>
      <c r="BA2031" s="162">
        <f t="shared" si="1583"/>
        <v>0</v>
      </c>
      <c r="BB2031" s="162" t="str">
        <f t="shared" si="1584"/>
        <v/>
      </c>
      <c r="BC2031" s="162" t="str">
        <f t="shared" si="1585"/>
        <v/>
      </c>
      <c r="BD2031" s="162" t="str">
        <f t="shared" si="1586"/>
        <v/>
      </c>
      <c r="BE2031" s="162" t="str">
        <f t="shared" si="1587"/>
        <v/>
      </c>
      <c r="BG2031" s="169">
        <f t="shared" si="1614"/>
        <v>50.178617568326082</v>
      </c>
      <c r="BH2031" s="169">
        <f t="shared" ca="1" si="1615"/>
        <v>4.6535679341707201</v>
      </c>
    </row>
    <row r="2032" spans="11:60" x14ac:dyDescent="0.25">
      <c r="K2032" s="199">
        <f t="shared" si="1588"/>
        <v>50.230003761432407</v>
      </c>
      <c r="L2032" s="201">
        <f t="shared" si="1589"/>
        <v>0.42127112545596351</v>
      </c>
      <c r="M2032" s="201">
        <f t="shared" si="1590"/>
        <v>0.4248141071661245</v>
      </c>
      <c r="N2032" s="201">
        <f t="shared" si="1591"/>
        <v>0.44652567216080224</v>
      </c>
      <c r="O2032" s="201">
        <f t="shared" si="1592"/>
        <v>0.42166036162775977</v>
      </c>
      <c r="P2032" s="201" t="str">
        <f t="shared" si="1593"/>
        <v/>
      </c>
      <c r="Q2032" s="201" t="str">
        <f t="shared" si="1594"/>
        <v/>
      </c>
      <c r="R2032" s="201" t="str">
        <f t="shared" si="1595"/>
        <v/>
      </c>
      <c r="S2032" s="201" t="str">
        <f t="shared" si="1596"/>
        <v/>
      </c>
      <c r="T2032" s="199">
        <f t="shared" si="1597"/>
        <v>0</v>
      </c>
      <c r="U2032" s="199">
        <f t="shared" si="1598"/>
        <v>0</v>
      </c>
      <c r="V2032" s="199">
        <f t="shared" si="1599"/>
        <v>0</v>
      </c>
      <c r="W2032" s="199">
        <f t="shared" si="1600"/>
        <v>2.9638398528117391</v>
      </c>
      <c r="X2032" s="199" t="str">
        <f t="shared" si="1601"/>
        <v/>
      </c>
      <c r="Y2032" s="199" t="str">
        <f t="shared" si="1602"/>
        <v/>
      </c>
      <c r="Z2032" s="199" t="str">
        <f t="shared" si="1603"/>
        <v/>
      </c>
      <c r="AA2032" s="199" t="str">
        <f t="shared" si="1604"/>
        <v/>
      </c>
      <c r="AB2032" s="201">
        <f t="shared" ca="1" si="1605"/>
        <v>5.0143814070214239</v>
      </c>
      <c r="AD2032" s="162">
        <f t="shared" si="1606"/>
        <v>0</v>
      </c>
      <c r="AE2032" s="162">
        <f t="shared" si="1607"/>
        <v>0</v>
      </c>
      <c r="AF2032" s="162">
        <f t="shared" si="1608"/>
        <v>0</v>
      </c>
      <c r="AG2032" s="162">
        <f t="shared" si="1609"/>
        <v>7.6150223506402409E-2</v>
      </c>
      <c r="AH2032" s="162" t="str">
        <f t="shared" si="1610"/>
        <v/>
      </c>
      <c r="AI2032" s="162" t="str">
        <f t="shared" si="1611"/>
        <v/>
      </c>
      <c r="AJ2032" s="162" t="str">
        <f t="shared" si="1612"/>
        <v/>
      </c>
      <c r="AK2032" s="162" t="str">
        <f t="shared" si="1613"/>
        <v/>
      </c>
      <c r="AM2032" s="199">
        <f t="shared" si="1616"/>
        <v>21.917616207797078</v>
      </c>
      <c r="AN2032" s="197">
        <f t="shared" si="1618"/>
        <v>0</v>
      </c>
      <c r="AO2032" s="197">
        <f t="shared" si="1619"/>
        <v>1.5030164695295074</v>
      </c>
      <c r="AP2032" s="197">
        <f t="shared" si="1620"/>
        <v>0</v>
      </c>
      <c r="AQ2032" s="197">
        <f t="shared" si="1621"/>
        <v>0</v>
      </c>
      <c r="AR2032" s="197" t="str">
        <f t="shared" si="1622"/>
        <v/>
      </c>
      <c r="AS2032" s="197" t="str">
        <f t="shared" si="1623"/>
        <v/>
      </c>
      <c r="AT2032" s="197" t="str">
        <f t="shared" si="1624"/>
        <v/>
      </c>
      <c r="AU2032" s="197" t="str">
        <f t="shared" si="1625"/>
        <v/>
      </c>
      <c r="AV2032" s="199">
        <f t="shared" ca="1" si="1617"/>
        <v>3.6873456915124416</v>
      </c>
      <c r="AX2032" s="162">
        <f t="shared" si="1580"/>
        <v>0</v>
      </c>
      <c r="AY2032" s="162">
        <f t="shared" si="1581"/>
        <v>1.6859026680217559E-2</v>
      </c>
      <c r="AZ2032" s="162">
        <f t="shared" si="1582"/>
        <v>0</v>
      </c>
      <c r="BA2032" s="162">
        <f t="shared" si="1583"/>
        <v>0</v>
      </c>
      <c r="BB2032" s="162" t="str">
        <f t="shared" si="1584"/>
        <v/>
      </c>
      <c r="BC2032" s="162" t="str">
        <f t="shared" si="1585"/>
        <v/>
      </c>
      <c r="BD2032" s="162" t="str">
        <f t="shared" si="1586"/>
        <v/>
      </c>
      <c r="BE2032" s="162" t="str">
        <f t="shared" si="1587"/>
        <v/>
      </c>
      <c r="BG2032" s="169">
        <f t="shared" si="1614"/>
        <v>50.204310664879245</v>
      </c>
      <c r="BH2032" s="169">
        <f t="shared" ca="1" si="1615"/>
        <v>4.7796554307137971</v>
      </c>
    </row>
    <row r="2033" spans="11:60" x14ac:dyDescent="0.25">
      <c r="K2033" s="199">
        <f t="shared" si="1588"/>
        <v>50.255696857985569</v>
      </c>
      <c r="L2033" s="201">
        <f t="shared" si="1589"/>
        <v>0.42148660940760341</v>
      </c>
      <c r="M2033" s="201">
        <f t="shared" si="1590"/>
        <v>0.42503140338462381</v>
      </c>
      <c r="N2033" s="201">
        <f t="shared" si="1591"/>
        <v>0.44675407403914541</v>
      </c>
      <c r="O2033" s="201">
        <f t="shared" si="1592"/>
        <v>0.42187604467718576</v>
      </c>
      <c r="P2033" s="201" t="str">
        <f t="shared" si="1593"/>
        <v/>
      </c>
      <c r="Q2033" s="201" t="str">
        <f t="shared" si="1594"/>
        <v/>
      </c>
      <c r="R2033" s="201" t="str">
        <f t="shared" si="1595"/>
        <v/>
      </c>
      <c r="S2033" s="201" t="str">
        <f t="shared" si="1596"/>
        <v/>
      </c>
      <c r="T2033" s="199">
        <f t="shared" si="1597"/>
        <v>0</v>
      </c>
      <c r="U2033" s="199">
        <f t="shared" si="1598"/>
        <v>0</v>
      </c>
      <c r="V2033" s="199">
        <f t="shared" si="1599"/>
        <v>0</v>
      </c>
      <c r="W2033" s="199">
        <f t="shared" si="1600"/>
        <v>3.1695579735464876</v>
      </c>
      <c r="X2033" s="199" t="str">
        <f t="shared" si="1601"/>
        <v/>
      </c>
      <c r="Y2033" s="199" t="str">
        <f t="shared" si="1602"/>
        <v/>
      </c>
      <c r="Z2033" s="199" t="str">
        <f t="shared" si="1603"/>
        <v/>
      </c>
      <c r="AA2033" s="199" t="str">
        <f t="shared" si="1604"/>
        <v/>
      </c>
      <c r="AB2033" s="201">
        <f t="shared" ca="1" si="1605"/>
        <v>5.3148062537731162</v>
      </c>
      <c r="AD2033" s="162">
        <f t="shared" si="1606"/>
        <v>0</v>
      </c>
      <c r="AE2033" s="162">
        <f t="shared" si="1607"/>
        <v>0</v>
      </c>
      <c r="AF2033" s="162">
        <f t="shared" si="1608"/>
        <v>0</v>
      </c>
      <c r="AG2033" s="162">
        <f t="shared" si="1609"/>
        <v>8.1435759045175415E-2</v>
      </c>
      <c r="AH2033" s="162" t="str">
        <f t="shared" si="1610"/>
        <v/>
      </c>
      <c r="AI2033" s="162" t="str">
        <f t="shared" si="1611"/>
        <v/>
      </c>
      <c r="AJ2033" s="162" t="str">
        <f t="shared" si="1612"/>
        <v/>
      </c>
      <c r="AK2033" s="162" t="str">
        <f t="shared" si="1613"/>
        <v/>
      </c>
      <c r="AM2033" s="199">
        <f t="shared" si="1616"/>
        <v>21.92883300217159</v>
      </c>
      <c r="AN2033" s="197">
        <f t="shared" si="1618"/>
        <v>0</v>
      </c>
      <c r="AO2033" s="197">
        <f t="shared" si="1619"/>
        <v>1.2605373954098211</v>
      </c>
      <c r="AP2033" s="197">
        <f t="shared" si="1620"/>
        <v>0</v>
      </c>
      <c r="AQ2033" s="197">
        <f t="shared" si="1621"/>
        <v>0</v>
      </c>
      <c r="AR2033" s="197" t="str">
        <f t="shared" si="1622"/>
        <v/>
      </c>
      <c r="AS2033" s="197" t="str">
        <f t="shared" si="1623"/>
        <v/>
      </c>
      <c r="AT2033" s="197" t="str">
        <f t="shared" si="1624"/>
        <v/>
      </c>
      <c r="AU2033" s="197" t="str">
        <f t="shared" si="1625"/>
        <v/>
      </c>
      <c r="AV2033" s="199">
        <f t="shared" ca="1" si="1617"/>
        <v>3.3269835895315167</v>
      </c>
      <c r="AX2033" s="162">
        <f t="shared" si="1580"/>
        <v>0</v>
      </c>
      <c r="AY2033" s="162">
        <f t="shared" si="1581"/>
        <v>1.413918876569497E-2</v>
      </c>
      <c r="AZ2033" s="162">
        <f t="shared" si="1582"/>
        <v>0</v>
      </c>
      <c r="BA2033" s="162">
        <f t="shared" si="1583"/>
        <v>0</v>
      </c>
      <c r="BB2033" s="162" t="str">
        <f t="shared" si="1584"/>
        <v/>
      </c>
      <c r="BC2033" s="162" t="str">
        <f t="shared" si="1585"/>
        <v/>
      </c>
      <c r="BD2033" s="162" t="str">
        <f t="shared" si="1586"/>
        <v/>
      </c>
      <c r="BE2033" s="162" t="str">
        <f t="shared" si="1587"/>
        <v/>
      </c>
      <c r="BG2033" s="169">
        <f t="shared" si="1614"/>
        <v>50.230003761432407</v>
      </c>
      <c r="BH2033" s="169">
        <f t="shared" ca="1" si="1615"/>
        <v>5.0143814070214239</v>
      </c>
    </row>
    <row r="2034" spans="11:60" x14ac:dyDescent="0.25">
      <c r="K2034" s="199">
        <f t="shared" si="1588"/>
        <v>50.281389954538732</v>
      </c>
      <c r="L2034" s="201">
        <f t="shared" si="1589"/>
        <v>0.4217020933592433</v>
      </c>
      <c r="M2034" s="201">
        <f t="shared" si="1590"/>
        <v>0.42524869960312311</v>
      </c>
      <c r="N2034" s="201">
        <f t="shared" si="1591"/>
        <v>0.44698247591748852</v>
      </c>
      <c r="O2034" s="201">
        <f t="shared" si="1592"/>
        <v>0.42209172772661169</v>
      </c>
      <c r="P2034" s="201" t="str">
        <f t="shared" si="1593"/>
        <v/>
      </c>
      <c r="Q2034" s="201" t="str">
        <f t="shared" si="1594"/>
        <v/>
      </c>
      <c r="R2034" s="201" t="str">
        <f t="shared" si="1595"/>
        <v/>
      </c>
      <c r="S2034" s="201" t="str">
        <f t="shared" si="1596"/>
        <v/>
      </c>
      <c r="T2034" s="199">
        <f t="shared" si="1597"/>
        <v>0</v>
      </c>
      <c r="U2034" s="199">
        <f t="shared" si="1598"/>
        <v>0</v>
      </c>
      <c r="V2034" s="199">
        <f t="shared" si="1599"/>
        <v>0</v>
      </c>
      <c r="W2034" s="199">
        <f t="shared" si="1600"/>
        <v>3.3873624822442445</v>
      </c>
      <c r="X2034" s="199" t="str">
        <f t="shared" si="1601"/>
        <v/>
      </c>
      <c r="Y2034" s="199" t="str">
        <f t="shared" si="1602"/>
        <v/>
      </c>
      <c r="Z2034" s="199" t="str">
        <f t="shared" si="1603"/>
        <v/>
      </c>
      <c r="AA2034" s="199" t="str">
        <f t="shared" si="1604"/>
        <v/>
      </c>
      <c r="AB2034" s="201">
        <f t="shared" ca="1" si="1605"/>
        <v>5.428830830879507</v>
      </c>
      <c r="AD2034" s="162">
        <f t="shared" si="1606"/>
        <v>0</v>
      </c>
      <c r="AE2034" s="162">
        <f t="shared" si="1607"/>
        <v>0</v>
      </c>
      <c r="AF2034" s="162">
        <f t="shared" si="1608"/>
        <v>0</v>
      </c>
      <c r="AG2034" s="162">
        <f t="shared" si="1609"/>
        <v>8.7031831316860958E-2</v>
      </c>
      <c r="AH2034" s="162" t="str">
        <f t="shared" si="1610"/>
        <v/>
      </c>
      <c r="AI2034" s="162" t="str">
        <f t="shared" si="1611"/>
        <v/>
      </c>
      <c r="AJ2034" s="162" t="str">
        <f t="shared" si="1612"/>
        <v/>
      </c>
      <c r="AK2034" s="162" t="str">
        <f t="shared" si="1613"/>
        <v/>
      </c>
      <c r="AM2034" s="199">
        <f t="shared" si="1616"/>
        <v>21.940049796546102</v>
      </c>
      <c r="AN2034" s="197">
        <f t="shared" si="1618"/>
        <v>0</v>
      </c>
      <c r="AO2034" s="197">
        <f t="shared" si="1619"/>
        <v>1.0571347327263696</v>
      </c>
      <c r="AP2034" s="197">
        <f t="shared" si="1620"/>
        <v>0</v>
      </c>
      <c r="AQ2034" s="197">
        <f t="shared" si="1621"/>
        <v>0</v>
      </c>
      <c r="AR2034" s="197" t="str">
        <f t="shared" si="1622"/>
        <v/>
      </c>
      <c r="AS2034" s="197" t="str">
        <f t="shared" si="1623"/>
        <v/>
      </c>
      <c r="AT2034" s="197" t="str">
        <f t="shared" si="1624"/>
        <v/>
      </c>
      <c r="AU2034" s="197" t="str">
        <f t="shared" si="1625"/>
        <v/>
      </c>
      <c r="AV2034" s="199">
        <f t="shared" ca="1" si="1617"/>
        <v>3.1660105669159737</v>
      </c>
      <c r="AX2034" s="162">
        <f t="shared" si="1580"/>
        <v>0</v>
      </c>
      <c r="AY2034" s="162">
        <f t="shared" si="1581"/>
        <v>1.1857662923146455E-2</v>
      </c>
      <c r="AZ2034" s="162">
        <f t="shared" si="1582"/>
        <v>0</v>
      </c>
      <c r="BA2034" s="162">
        <f t="shared" si="1583"/>
        <v>0</v>
      </c>
      <c r="BB2034" s="162" t="str">
        <f t="shared" si="1584"/>
        <v/>
      </c>
      <c r="BC2034" s="162" t="str">
        <f t="shared" si="1585"/>
        <v/>
      </c>
      <c r="BD2034" s="162" t="str">
        <f t="shared" si="1586"/>
        <v/>
      </c>
      <c r="BE2034" s="162" t="str">
        <f t="shared" si="1587"/>
        <v/>
      </c>
      <c r="BG2034" s="169">
        <f t="shared" si="1614"/>
        <v>50.255696857985569</v>
      </c>
      <c r="BH2034" s="169">
        <f t="shared" ca="1" si="1615"/>
        <v>5.3148062537731162</v>
      </c>
    </row>
    <row r="2035" spans="11:60" x14ac:dyDescent="0.25">
      <c r="K2035" s="199">
        <f t="shared" si="1588"/>
        <v>50.307083051091894</v>
      </c>
      <c r="L2035" s="201">
        <f t="shared" si="1589"/>
        <v>0.42191757731088314</v>
      </c>
      <c r="M2035" s="201">
        <f t="shared" si="1590"/>
        <v>0.42546599582162237</v>
      </c>
      <c r="N2035" s="201">
        <f t="shared" si="1591"/>
        <v>0.44721087779583163</v>
      </c>
      <c r="O2035" s="201">
        <f t="shared" si="1592"/>
        <v>0.42230741077603767</v>
      </c>
      <c r="P2035" s="201" t="str">
        <f t="shared" si="1593"/>
        <v/>
      </c>
      <c r="Q2035" s="201" t="str">
        <f t="shared" si="1594"/>
        <v/>
      </c>
      <c r="R2035" s="201" t="str">
        <f t="shared" si="1595"/>
        <v/>
      </c>
      <c r="S2035" s="201" t="str">
        <f t="shared" si="1596"/>
        <v/>
      </c>
      <c r="T2035" s="199">
        <f t="shared" si="1597"/>
        <v>0</v>
      </c>
      <c r="U2035" s="199">
        <f t="shared" si="1598"/>
        <v>0</v>
      </c>
      <c r="V2035" s="199">
        <f t="shared" si="1599"/>
        <v>0</v>
      </c>
      <c r="W2035" s="199">
        <f t="shared" si="1600"/>
        <v>3.617518243689319</v>
      </c>
      <c r="X2035" s="199" t="str">
        <f t="shared" si="1601"/>
        <v/>
      </c>
      <c r="Y2035" s="199" t="str">
        <f t="shared" si="1602"/>
        <v/>
      </c>
      <c r="Z2035" s="199" t="str">
        <f t="shared" si="1603"/>
        <v/>
      </c>
      <c r="AA2035" s="199" t="str">
        <f t="shared" si="1604"/>
        <v/>
      </c>
      <c r="AB2035" s="201">
        <f t="shared" ca="1" si="1605"/>
        <v>5.6459923111300752</v>
      </c>
      <c r="AD2035" s="162">
        <f t="shared" si="1606"/>
        <v>0</v>
      </c>
      <c r="AE2035" s="162">
        <f t="shared" si="1607"/>
        <v>0</v>
      </c>
      <c r="AF2035" s="162">
        <f t="shared" si="1608"/>
        <v>0</v>
      </c>
      <c r="AG2035" s="162">
        <f t="shared" si="1609"/>
        <v>9.2945245517935857E-2</v>
      </c>
      <c r="AH2035" s="162" t="str">
        <f t="shared" si="1610"/>
        <v/>
      </c>
      <c r="AI2035" s="162" t="str">
        <f t="shared" si="1611"/>
        <v/>
      </c>
      <c r="AJ2035" s="162" t="str">
        <f t="shared" si="1612"/>
        <v/>
      </c>
      <c r="AK2035" s="162" t="str">
        <f t="shared" si="1613"/>
        <v/>
      </c>
      <c r="AM2035" s="199">
        <f t="shared" si="1616"/>
        <v>21.951266590920614</v>
      </c>
      <c r="AN2035" s="197">
        <f t="shared" si="1618"/>
        <v>0</v>
      </c>
      <c r="AO2035" s="197">
        <f t="shared" si="1619"/>
        <v>0.88652854045368679</v>
      </c>
      <c r="AP2035" s="197">
        <f t="shared" si="1620"/>
        <v>0</v>
      </c>
      <c r="AQ2035" s="197">
        <f t="shared" si="1621"/>
        <v>0</v>
      </c>
      <c r="AR2035" s="197" t="str">
        <f t="shared" si="1622"/>
        <v/>
      </c>
      <c r="AS2035" s="197" t="str">
        <f t="shared" si="1623"/>
        <v/>
      </c>
      <c r="AT2035" s="197" t="str">
        <f t="shared" si="1624"/>
        <v/>
      </c>
      <c r="AU2035" s="197" t="str">
        <f t="shared" si="1625"/>
        <v/>
      </c>
      <c r="AV2035" s="199">
        <f t="shared" ca="1" si="1617"/>
        <v>2.9535884183490908</v>
      </c>
      <c r="AX2035" s="162">
        <f t="shared" si="1580"/>
        <v>0</v>
      </c>
      <c r="AY2035" s="162">
        <f t="shared" si="1581"/>
        <v>9.944008345405304E-3</v>
      </c>
      <c r="AZ2035" s="162">
        <f t="shared" si="1582"/>
        <v>0</v>
      </c>
      <c r="BA2035" s="162">
        <f t="shared" si="1583"/>
        <v>0</v>
      </c>
      <c r="BB2035" s="162" t="str">
        <f t="shared" si="1584"/>
        <v/>
      </c>
      <c r="BC2035" s="162" t="str">
        <f t="shared" si="1585"/>
        <v/>
      </c>
      <c r="BD2035" s="162" t="str">
        <f t="shared" si="1586"/>
        <v/>
      </c>
      <c r="BE2035" s="162" t="str">
        <f t="shared" si="1587"/>
        <v/>
      </c>
      <c r="BG2035" s="169">
        <f t="shared" si="1614"/>
        <v>50.281389954538732</v>
      </c>
      <c r="BH2035" s="169">
        <f t="shared" ca="1" si="1615"/>
        <v>5.428830830879507</v>
      </c>
    </row>
    <row r="2036" spans="11:60" x14ac:dyDescent="0.25">
      <c r="K2036" s="199">
        <f t="shared" si="1588"/>
        <v>50.332776147645056</v>
      </c>
      <c r="L2036" s="201">
        <f t="shared" si="1589"/>
        <v>0.42213306126252303</v>
      </c>
      <c r="M2036" s="201">
        <f t="shared" si="1590"/>
        <v>0.42568329204012167</v>
      </c>
      <c r="N2036" s="201">
        <f t="shared" si="1591"/>
        <v>0.44743927967417474</v>
      </c>
      <c r="O2036" s="201">
        <f t="shared" si="1592"/>
        <v>0.4225230938254636</v>
      </c>
      <c r="P2036" s="201" t="str">
        <f t="shared" si="1593"/>
        <v/>
      </c>
      <c r="Q2036" s="201" t="str">
        <f t="shared" si="1594"/>
        <v/>
      </c>
      <c r="R2036" s="201" t="str">
        <f t="shared" si="1595"/>
        <v/>
      </c>
      <c r="S2036" s="201" t="str">
        <f t="shared" si="1596"/>
        <v/>
      </c>
      <c r="T2036" s="199">
        <f t="shared" si="1597"/>
        <v>0</v>
      </c>
      <c r="U2036" s="199">
        <f t="shared" si="1598"/>
        <v>0</v>
      </c>
      <c r="V2036" s="199">
        <f t="shared" si="1599"/>
        <v>0</v>
      </c>
      <c r="W2036" s="199">
        <f t="shared" si="1600"/>
        <v>3.8601932787867987</v>
      </c>
      <c r="X2036" s="199" t="str">
        <f t="shared" si="1601"/>
        <v/>
      </c>
      <c r="Y2036" s="199" t="str">
        <f t="shared" si="1602"/>
        <v/>
      </c>
      <c r="Z2036" s="199" t="str">
        <f t="shared" si="1603"/>
        <v/>
      </c>
      <c r="AA2036" s="199" t="str">
        <f t="shared" si="1604"/>
        <v/>
      </c>
      <c r="AB2036" s="201">
        <f t="shared" ca="1" si="1605"/>
        <v>5.9340708837091967</v>
      </c>
      <c r="AD2036" s="162">
        <f t="shared" si="1606"/>
        <v>0</v>
      </c>
      <c r="AE2036" s="162">
        <f t="shared" si="1607"/>
        <v>0</v>
      </c>
      <c r="AF2036" s="162">
        <f t="shared" si="1608"/>
        <v>0</v>
      </c>
      <c r="AG2036" s="162">
        <f t="shared" si="1609"/>
        <v>9.9180318625737451E-2</v>
      </c>
      <c r="AH2036" s="162" t="str">
        <f t="shared" si="1610"/>
        <v/>
      </c>
      <c r="AI2036" s="162" t="str">
        <f t="shared" si="1611"/>
        <v/>
      </c>
      <c r="AJ2036" s="162" t="str">
        <f t="shared" si="1612"/>
        <v/>
      </c>
      <c r="AK2036" s="162" t="str">
        <f t="shared" si="1613"/>
        <v/>
      </c>
      <c r="AM2036" s="199">
        <f t="shared" si="1616"/>
        <v>21.962483385295126</v>
      </c>
      <c r="AN2036" s="197">
        <f t="shared" si="1618"/>
        <v>0</v>
      </c>
      <c r="AO2036" s="197">
        <f t="shared" si="1619"/>
        <v>0.74344098794644098</v>
      </c>
      <c r="AP2036" s="197">
        <f t="shared" si="1620"/>
        <v>0</v>
      </c>
      <c r="AQ2036" s="197">
        <f t="shared" si="1621"/>
        <v>0</v>
      </c>
      <c r="AR2036" s="197" t="str">
        <f t="shared" si="1622"/>
        <v/>
      </c>
      <c r="AS2036" s="197" t="str">
        <f t="shared" si="1623"/>
        <v/>
      </c>
      <c r="AT2036" s="197" t="str">
        <f t="shared" si="1624"/>
        <v/>
      </c>
      <c r="AU2036" s="197" t="str">
        <f t="shared" si="1625"/>
        <v/>
      </c>
      <c r="AV2036" s="199">
        <f t="shared" ca="1" si="1617"/>
        <v>2.8143016429699808</v>
      </c>
      <c r="AX2036" s="162">
        <f t="shared" si="1580"/>
        <v>0</v>
      </c>
      <c r="AY2036" s="162">
        <f t="shared" si="1581"/>
        <v>8.3390246913793292E-3</v>
      </c>
      <c r="AZ2036" s="162">
        <f t="shared" si="1582"/>
        <v>0</v>
      </c>
      <c r="BA2036" s="162">
        <f t="shared" si="1583"/>
        <v>0</v>
      </c>
      <c r="BB2036" s="162" t="str">
        <f t="shared" si="1584"/>
        <v/>
      </c>
      <c r="BC2036" s="162" t="str">
        <f t="shared" si="1585"/>
        <v/>
      </c>
      <c r="BD2036" s="162" t="str">
        <f t="shared" si="1586"/>
        <v/>
      </c>
      <c r="BE2036" s="162" t="str">
        <f t="shared" si="1587"/>
        <v/>
      </c>
      <c r="BG2036" s="169">
        <f t="shared" si="1614"/>
        <v>50.307083051091894</v>
      </c>
      <c r="BH2036" s="169">
        <f t="shared" ca="1" si="1615"/>
        <v>5.6459923111300752</v>
      </c>
    </row>
    <row r="2037" spans="11:60" x14ac:dyDescent="0.25">
      <c r="K2037" s="199">
        <f t="shared" si="1588"/>
        <v>50.358469244198218</v>
      </c>
      <c r="L2037" s="201">
        <f t="shared" si="1589"/>
        <v>0.42234854521416293</v>
      </c>
      <c r="M2037" s="201">
        <f t="shared" si="1590"/>
        <v>0.42590058825862098</v>
      </c>
      <c r="N2037" s="201">
        <f t="shared" si="1591"/>
        <v>0.44766768155251785</v>
      </c>
      <c r="O2037" s="201">
        <f t="shared" si="1592"/>
        <v>0.42273877687488959</v>
      </c>
      <c r="P2037" s="201" t="str">
        <f t="shared" si="1593"/>
        <v/>
      </c>
      <c r="Q2037" s="201" t="str">
        <f t="shared" si="1594"/>
        <v/>
      </c>
      <c r="R2037" s="201" t="str">
        <f t="shared" si="1595"/>
        <v/>
      </c>
      <c r="S2037" s="201" t="str">
        <f t="shared" si="1596"/>
        <v/>
      </c>
      <c r="T2037" s="199">
        <f t="shared" si="1597"/>
        <v>0</v>
      </c>
      <c r="U2037" s="199">
        <f t="shared" si="1598"/>
        <v>0</v>
      </c>
      <c r="V2037" s="199">
        <f t="shared" si="1599"/>
        <v>0</v>
      </c>
      <c r="W2037" s="199">
        <f t="shared" si="1600"/>
        <v>4.115433444261102</v>
      </c>
      <c r="X2037" s="199" t="str">
        <f t="shared" si="1601"/>
        <v/>
      </c>
      <c r="Y2037" s="199" t="str">
        <f t="shared" si="1602"/>
        <v/>
      </c>
      <c r="Z2037" s="199" t="str">
        <f t="shared" si="1603"/>
        <v/>
      </c>
      <c r="AA2037" s="199" t="str">
        <f t="shared" si="1604"/>
        <v/>
      </c>
      <c r="AB2037" s="201">
        <f t="shared" ca="1" si="1605"/>
        <v>6.2749191161867293</v>
      </c>
      <c r="AD2037" s="162">
        <f t="shared" si="1606"/>
        <v>0</v>
      </c>
      <c r="AE2037" s="162">
        <f t="shared" si="1607"/>
        <v>0</v>
      </c>
      <c r="AF2037" s="162">
        <f t="shared" si="1608"/>
        <v>0</v>
      </c>
      <c r="AG2037" s="162">
        <f t="shared" si="1609"/>
        <v>0.10573822884151386</v>
      </c>
      <c r="AH2037" s="162" t="str">
        <f t="shared" si="1610"/>
        <v/>
      </c>
      <c r="AI2037" s="162" t="str">
        <f t="shared" si="1611"/>
        <v/>
      </c>
      <c r="AJ2037" s="162" t="str">
        <f t="shared" si="1612"/>
        <v/>
      </c>
      <c r="AK2037" s="162" t="str">
        <f t="shared" si="1613"/>
        <v/>
      </c>
      <c r="AM2037" s="199">
        <f t="shared" si="1616"/>
        <v>21.973700179669638</v>
      </c>
      <c r="AN2037" s="197">
        <f t="shared" si="1618"/>
        <v>0</v>
      </c>
      <c r="AO2037" s="197">
        <f t="shared" si="1619"/>
        <v>0.62343938243379926</v>
      </c>
      <c r="AP2037" s="197">
        <f t="shared" si="1620"/>
        <v>0</v>
      </c>
      <c r="AQ2037" s="197">
        <f t="shared" si="1621"/>
        <v>0</v>
      </c>
      <c r="AR2037" s="197" t="str">
        <f t="shared" si="1622"/>
        <v/>
      </c>
      <c r="AS2037" s="197" t="str">
        <f t="shared" si="1623"/>
        <v/>
      </c>
      <c r="AT2037" s="197" t="str">
        <f t="shared" si="1624"/>
        <v/>
      </c>
      <c r="AU2037" s="197" t="str">
        <f t="shared" si="1625"/>
        <v/>
      </c>
      <c r="AV2037" s="199">
        <f t="shared" ca="1" si="1617"/>
        <v>2.7520043594105621</v>
      </c>
      <c r="AX2037" s="162">
        <f t="shared" si="1580"/>
        <v>0</v>
      </c>
      <c r="AY2037" s="162">
        <f t="shared" si="1581"/>
        <v>6.9929913577327137E-3</v>
      </c>
      <c r="AZ2037" s="162">
        <f t="shared" si="1582"/>
        <v>0</v>
      </c>
      <c r="BA2037" s="162">
        <f t="shared" si="1583"/>
        <v>0</v>
      </c>
      <c r="BB2037" s="162" t="str">
        <f t="shared" si="1584"/>
        <v/>
      </c>
      <c r="BC2037" s="162" t="str">
        <f t="shared" si="1585"/>
        <v/>
      </c>
      <c r="BD2037" s="162" t="str">
        <f t="shared" si="1586"/>
        <v/>
      </c>
      <c r="BE2037" s="162" t="str">
        <f t="shared" si="1587"/>
        <v/>
      </c>
      <c r="BG2037" s="169">
        <f t="shared" si="1614"/>
        <v>50.332776147645056</v>
      </c>
      <c r="BH2037" s="169">
        <f t="shared" ca="1" si="1615"/>
        <v>5.9340708837091967</v>
      </c>
    </row>
    <row r="2038" spans="11:60" x14ac:dyDescent="0.25">
      <c r="K2038" s="199">
        <f t="shared" si="1588"/>
        <v>50.384162340751381</v>
      </c>
      <c r="L2038" s="201">
        <f t="shared" si="1589"/>
        <v>0.42256402916580282</v>
      </c>
      <c r="M2038" s="201">
        <f t="shared" si="1590"/>
        <v>0.42611788447712029</v>
      </c>
      <c r="N2038" s="201">
        <f t="shared" si="1591"/>
        <v>0.44789608343086096</v>
      </c>
      <c r="O2038" s="201">
        <f t="shared" si="1592"/>
        <v>0.42295445992431557</v>
      </c>
      <c r="P2038" s="201" t="str">
        <f t="shared" si="1593"/>
        <v/>
      </c>
      <c r="Q2038" s="201" t="str">
        <f t="shared" si="1594"/>
        <v/>
      </c>
      <c r="R2038" s="201" t="str">
        <f t="shared" si="1595"/>
        <v/>
      </c>
      <c r="S2038" s="201" t="str">
        <f t="shared" si="1596"/>
        <v/>
      </c>
      <c r="T2038" s="199">
        <f t="shared" si="1597"/>
        <v>0</v>
      </c>
      <c r="U2038" s="199">
        <f t="shared" si="1598"/>
        <v>0</v>
      </c>
      <c r="V2038" s="199">
        <f t="shared" si="1599"/>
        <v>0</v>
      </c>
      <c r="W2038" s="199">
        <f t="shared" si="1600"/>
        <v>4.3831337101278827</v>
      </c>
      <c r="X2038" s="199" t="str">
        <f t="shared" si="1601"/>
        <v/>
      </c>
      <c r="Y2038" s="199" t="str">
        <f t="shared" si="1602"/>
        <v/>
      </c>
      <c r="Z2038" s="199" t="str">
        <f t="shared" si="1603"/>
        <v/>
      </c>
      <c r="AA2038" s="199" t="str">
        <f t="shared" si="1604"/>
        <v/>
      </c>
      <c r="AB2038" s="201">
        <f t="shared" ca="1" si="1605"/>
        <v>6.4490240383275275</v>
      </c>
      <c r="AD2038" s="162">
        <f t="shared" si="1606"/>
        <v>0</v>
      </c>
      <c r="AE2038" s="162">
        <f t="shared" si="1607"/>
        <v>0</v>
      </c>
      <c r="AF2038" s="162">
        <f t="shared" si="1608"/>
        <v>0</v>
      </c>
      <c r="AG2038" s="162">
        <f t="shared" si="1609"/>
        <v>0.11261627761973628</v>
      </c>
      <c r="AH2038" s="162" t="str">
        <f t="shared" si="1610"/>
        <v/>
      </c>
      <c r="AI2038" s="162" t="str">
        <f t="shared" si="1611"/>
        <v/>
      </c>
      <c r="AJ2038" s="162" t="str">
        <f t="shared" si="1612"/>
        <v/>
      </c>
      <c r="AK2038" s="162" t="str">
        <f t="shared" si="1613"/>
        <v/>
      </c>
      <c r="AM2038" s="199">
        <f t="shared" si="1616"/>
        <v>21.98491697404415</v>
      </c>
      <c r="AN2038" s="197">
        <f t="shared" si="1618"/>
        <v>0</v>
      </c>
      <c r="AO2038" s="197">
        <f t="shared" si="1619"/>
        <v>0.52280256749037035</v>
      </c>
      <c r="AP2038" s="197">
        <f t="shared" si="1620"/>
        <v>0</v>
      </c>
      <c r="AQ2038" s="197">
        <f t="shared" si="1621"/>
        <v>0</v>
      </c>
      <c r="AR2038" s="197" t="str">
        <f t="shared" si="1622"/>
        <v/>
      </c>
      <c r="AS2038" s="197" t="str">
        <f t="shared" si="1623"/>
        <v/>
      </c>
      <c r="AT2038" s="197" t="str">
        <f t="shared" si="1624"/>
        <v/>
      </c>
      <c r="AU2038" s="197" t="str">
        <f t="shared" si="1625"/>
        <v/>
      </c>
      <c r="AV2038" s="199">
        <f t="shared" ca="1" si="1617"/>
        <v>2.573511133932711</v>
      </c>
      <c r="AX2038" s="162">
        <f t="shared" ref="AX2038:AX2101" si="1626">IF(AN2038="","",($AM2039-$AM2038)*AN2038)</f>
        <v>0</v>
      </c>
      <c r="AY2038" s="162">
        <f t="shared" ref="AY2038:AY2101" si="1627">IF(AO2038="","",($AM2039-$AM2038)*AO2038)</f>
        <v>5.864168898006449E-3</v>
      </c>
      <c r="AZ2038" s="162">
        <f t="shared" ref="AZ2038:AZ2101" si="1628">IF(AP2038="","",($AM2039-$AM2038)*AP2038)</f>
        <v>0</v>
      </c>
      <c r="BA2038" s="162">
        <f t="shared" ref="BA2038:BA2101" si="1629">IF(AQ2038="","",($AM2039-$AM2038)*AQ2038)</f>
        <v>0</v>
      </c>
      <c r="BB2038" s="162" t="str">
        <f t="shared" ref="BB2038:BB2101" si="1630">IF(AR2038="","",($AM2039-$AM2038)*AR2038)</f>
        <v/>
      </c>
      <c r="BC2038" s="162" t="str">
        <f t="shared" ref="BC2038:BC2101" si="1631">IF(AS2038="","",($AM2039-$AM2038)*AS2038)</f>
        <v/>
      </c>
      <c r="BD2038" s="162" t="str">
        <f t="shared" ref="BD2038:BD2101" si="1632">IF(AT2038="","",($AM2039-$AM2038)*AT2038)</f>
        <v/>
      </c>
      <c r="BE2038" s="162" t="str">
        <f t="shared" ref="BE2038:BE2101" si="1633">IF(AU2038="","",($AM2039-$AM2038)*AU2038)</f>
        <v/>
      </c>
      <c r="BG2038" s="169">
        <f t="shared" si="1614"/>
        <v>50.358469244198218</v>
      </c>
      <c r="BH2038" s="169">
        <f t="shared" ca="1" si="1615"/>
        <v>6.2749191161867293</v>
      </c>
    </row>
    <row r="2039" spans="11:60" x14ac:dyDescent="0.25">
      <c r="K2039" s="199">
        <f t="shared" si="1588"/>
        <v>50.409855437304543</v>
      </c>
      <c r="L2039" s="201">
        <f t="shared" si="1589"/>
        <v>0.42277951311744272</v>
      </c>
      <c r="M2039" s="201">
        <f t="shared" si="1590"/>
        <v>0.4263351806956196</v>
      </c>
      <c r="N2039" s="201">
        <f t="shared" si="1591"/>
        <v>0.44812448530920412</v>
      </c>
      <c r="O2039" s="201">
        <f t="shared" si="1592"/>
        <v>0.4231701429737415</v>
      </c>
      <c r="P2039" s="201" t="str">
        <f t="shared" si="1593"/>
        <v/>
      </c>
      <c r="Q2039" s="201" t="str">
        <f t="shared" si="1594"/>
        <v/>
      </c>
      <c r="R2039" s="201" t="str">
        <f t="shared" si="1595"/>
        <v/>
      </c>
      <c r="S2039" s="201" t="str">
        <f t="shared" si="1596"/>
        <v/>
      </c>
      <c r="T2039" s="199">
        <f t="shared" si="1597"/>
        <v>0</v>
      </c>
      <c r="U2039" s="199">
        <f t="shared" si="1598"/>
        <v>0</v>
      </c>
      <c r="V2039" s="199">
        <f t="shared" si="1599"/>
        <v>0</v>
      </c>
      <c r="W2039" s="199">
        <f t="shared" si="1600"/>
        <v>4.6630061736813646</v>
      </c>
      <c r="X2039" s="199" t="str">
        <f t="shared" si="1601"/>
        <v/>
      </c>
      <c r="Y2039" s="199" t="str">
        <f t="shared" si="1602"/>
        <v/>
      </c>
      <c r="Z2039" s="199" t="str">
        <f t="shared" si="1603"/>
        <v/>
      </c>
      <c r="AA2039" s="199" t="str">
        <f t="shared" si="1604"/>
        <v/>
      </c>
      <c r="AB2039" s="201">
        <f t="shared" ca="1" si="1605"/>
        <v>6.7918928188937668</v>
      </c>
      <c r="AD2039" s="162">
        <f t="shared" si="1606"/>
        <v>0</v>
      </c>
      <c r="AE2039" s="162">
        <f t="shared" si="1607"/>
        <v>0</v>
      </c>
      <c r="AF2039" s="162">
        <f t="shared" si="1608"/>
        <v>0</v>
      </c>
      <c r="AG2039" s="162">
        <f t="shared" si="1609"/>
        <v>0.11980706784838729</v>
      </c>
      <c r="AH2039" s="162" t="str">
        <f t="shared" si="1610"/>
        <v/>
      </c>
      <c r="AI2039" s="162" t="str">
        <f t="shared" si="1611"/>
        <v/>
      </c>
      <c r="AJ2039" s="162" t="str">
        <f t="shared" si="1612"/>
        <v/>
      </c>
      <c r="AK2039" s="162" t="str">
        <f t="shared" si="1613"/>
        <v/>
      </c>
      <c r="AM2039" s="199">
        <f t="shared" si="1616"/>
        <v>21.996133768418662</v>
      </c>
      <c r="AN2039" s="197">
        <f t="shared" si="1618"/>
        <v>0</v>
      </c>
      <c r="AO2039" s="197">
        <f t="shared" si="1619"/>
        <v>0.43840772659712285</v>
      </c>
      <c r="AP2039" s="197">
        <f t="shared" si="1620"/>
        <v>0</v>
      </c>
      <c r="AQ2039" s="197">
        <f t="shared" si="1621"/>
        <v>0</v>
      </c>
      <c r="AR2039" s="197" t="str">
        <f t="shared" si="1622"/>
        <v/>
      </c>
      <c r="AS2039" s="197" t="str">
        <f t="shared" si="1623"/>
        <v/>
      </c>
      <c r="AT2039" s="197" t="str">
        <f t="shared" si="1624"/>
        <v/>
      </c>
      <c r="AU2039" s="197" t="str">
        <f t="shared" si="1625"/>
        <v/>
      </c>
      <c r="AV2039" s="199">
        <f t="shared" ca="1" si="1617"/>
        <v>2.5184129175544312</v>
      </c>
      <c r="AX2039" s="162">
        <f t="shared" si="1626"/>
        <v>0</v>
      </c>
      <c r="AY2039" s="162">
        <f t="shared" si="1627"/>
        <v>4.9175293214372296E-3</v>
      </c>
      <c r="AZ2039" s="162">
        <f t="shared" si="1628"/>
        <v>0</v>
      </c>
      <c r="BA2039" s="162">
        <f t="shared" si="1629"/>
        <v>0</v>
      </c>
      <c r="BB2039" s="162" t="str">
        <f t="shared" si="1630"/>
        <v/>
      </c>
      <c r="BC2039" s="162" t="str">
        <f t="shared" si="1631"/>
        <v/>
      </c>
      <c r="BD2039" s="162" t="str">
        <f t="shared" si="1632"/>
        <v/>
      </c>
      <c r="BE2039" s="162" t="str">
        <f t="shared" si="1633"/>
        <v/>
      </c>
      <c r="BG2039" s="169">
        <f t="shared" si="1614"/>
        <v>50.384162340751381</v>
      </c>
      <c r="BH2039" s="169">
        <f t="shared" ca="1" si="1615"/>
        <v>6.4490240383275275</v>
      </c>
    </row>
    <row r="2040" spans="11:60" x14ac:dyDescent="0.25">
      <c r="K2040" s="199">
        <f t="shared" si="1588"/>
        <v>50.435548533857705</v>
      </c>
      <c r="L2040" s="201">
        <f t="shared" si="1589"/>
        <v>0.42299499706908256</v>
      </c>
      <c r="M2040" s="201">
        <f t="shared" si="1590"/>
        <v>0.42655247691411891</v>
      </c>
      <c r="N2040" s="201">
        <f t="shared" si="1591"/>
        <v>0.44835288718754723</v>
      </c>
      <c r="O2040" s="201">
        <f t="shared" si="1592"/>
        <v>0.42338582602316743</v>
      </c>
      <c r="P2040" s="201" t="str">
        <f t="shared" si="1593"/>
        <v/>
      </c>
      <c r="Q2040" s="201" t="str">
        <f t="shared" si="1594"/>
        <v/>
      </c>
      <c r="R2040" s="201" t="str">
        <f t="shared" si="1595"/>
        <v/>
      </c>
      <c r="S2040" s="201" t="str">
        <f t="shared" si="1596"/>
        <v/>
      </c>
      <c r="T2040" s="199">
        <f t="shared" si="1597"/>
        <v>0</v>
      </c>
      <c r="U2040" s="199">
        <f t="shared" si="1598"/>
        <v>0</v>
      </c>
      <c r="V2040" s="199">
        <f t="shared" si="1599"/>
        <v>0</v>
      </c>
      <c r="W2040" s="199">
        <f t="shared" si="1600"/>
        <v>4.954545208371643</v>
      </c>
      <c r="X2040" s="199" t="str">
        <f t="shared" si="1601"/>
        <v/>
      </c>
      <c r="Y2040" s="199" t="str">
        <f t="shared" si="1602"/>
        <v/>
      </c>
      <c r="Z2040" s="199" t="str">
        <f t="shared" si="1603"/>
        <v/>
      </c>
      <c r="AA2040" s="199" t="str">
        <f t="shared" si="1604"/>
        <v/>
      </c>
      <c r="AB2040" s="201">
        <f t="shared" ca="1" si="1605"/>
        <v>7.0825720429709378</v>
      </c>
      <c r="AD2040" s="162">
        <f t="shared" si="1606"/>
        <v>0</v>
      </c>
      <c r="AE2040" s="162">
        <f t="shared" si="1607"/>
        <v>0</v>
      </c>
      <c r="AF2040" s="162">
        <f t="shared" si="1608"/>
        <v>0</v>
      </c>
      <c r="AG2040" s="162">
        <f t="shared" si="1609"/>
        <v>0.12729760841570034</v>
      </c>
      <c r="AH2040" s="162" t="str">
        <f t="shared" si="1610"/>
        <v/>
      </c>
      <c r="AI2040" s="162" t="str">
        <f t="shared" si="1611"/>
        <v/>
      </c>
      <c r="AJ2040" s="162" t="str">
        <f t="shared" si="1612"/>
        <v/>
      </c>
      <c r="AK2040" s="162" t="str">
        <f t="shared" si="1613"/>
        <v/>
      </c>
      <c r="AM2040" s="199">
        <f t="shared" si="1616"/>
        <v>22.007350562793174</v>
      </c>
      <c r="AN2040" s="197">
        <f t="shared" si="1618"/>
        <v>0</v>
      </c>
      <c r="AO2040" s="197">
        <f t="shared" si="1619"/>
        <v>0.36763477443725606</v>
      </c>
      <c r="AP2040" s="197">
        <f t="shared" si="1620"/>
        <v>0</v>
      </c>
      <c r="AQ2040" s="197">
        <f t="shared" si="1621"/>
        <v>0</v>
      </c>
      <c r="AR2040" s="197" t="str">
        <f t="shared" si="1622"/>
        <v/>
      </c>
      <c r="AS2040" s="197" t="str">
        <f t="shared" si="1623"/>
        <v/>
      </c>
      <c r="AT2040" s="197" t="str">
        <f t="shared" si="1624"/>
        <v/>
      </c>
      <c r="AU2040" s="197" t="str">
        <f t="shared" si="1625"/>
        <v/>
      </c>
      <c r="AV2040" s="199">
        <f t="shared" ca="1" si="1617"/>
        <v>2.4956225172274964</v>
      </c>
      <c r="AX2040" s="162">
        <f t="shared" si="1626"/>
        <v>0</v>
      </c>
      <c r="AY2040" s="162">
        <f t="shared" si="1627"/>
        <v>4.1236836697828251E-3</v>
      </c>
      <c r="AZ2040" s="162">
        <f t="shared" si="1628"/>
        <v>0</v>
      </c>
      <c r="BA2040" s="162">
        <f t="shared" si="1629"/>
        <v>0</v>
      </c>
      <c r="BB2040" s="162" t="str">
        <f t="shared" si="1630"/>
        <v/>
      </c>
      <c r="BC2040" s="162" t="str">
        <f t="shared" si="1631"/>
        <v/>
      </c>
      <c r="BD2040" s="162" t="str">
        <f t="shared" si="1632"/>
        <v/>
      </c>
      <c r="BE2040" s="162" t="str">
        <f t="shared" si="1633"/>
        <v/>
      </c>
      <c r="BG2040" s="169">
        <f t="shared" si="1614"/>
        <v>50.409855437304543</v>
      </c>
      <c r="BH2040" s="169">
        <f t="shared" ca="1" si="1615"/>
        <v>6.7918928188937668</v>
      </c>
    </row>
    <row r="2041" spans="11:60" x14ac:dyDescent="0.25">
      <c r="K2041" s="199">
        <f t="shared" si="1588"/>
        <v>50.461241630410868</v>
      </c>
      <c r="L2041" s="201">
        <f t="shared" si="1589"/>
        <v>0.42321048102072245</v>
      </c>
      <c r="M2041" s="201">
        <f t="shared" si="1590"/>
        <v>0.42676977313261821</v>
      </c>
      <c r="N2041" s="201">
        <f t="shared" si="1591"/>
        <v>0.44858128906589034</v>
      </c>
      <c r="O2041" s="201">
        <f t="shared" si="1592"/>
        <v>0.42360150907259347</v>
      </c>
      <c r="P2041" s="201" t="str">
        <f t="shared" si="1593"/>
        <v/>
      </c>
      <c r="Q2041" s="201" t="str">
        <f t="shared" si="1594"/>
        <v/>
      </c>
      <c r="R2041" s="201" t="str">
        <f t="shared" si="1595"/>
        <v/>
      </c>
      <c r="S2041" s="201" t="str">
        <f t="shared" si="1596"/>
        <v/>
      </c>
      <c r="T2041" s="199">
        <f t="shared" si="1597"/>
        <v>0</v>
      </c>
      <c r="U2041" s="199">
        <f t="shared" si="1598"/>
        <v>0</v>
      </c>
      <c r="V2041" s="199">
        <f t="shared" si="1599"/>
        <v>0</v>
      </c>
      <c r="W2041" s="199">
        <f t="shared" si="1600"/>
        <v>5.2569904899213542</v>
      </c>
      <c r="X2041" s="199" t="str">
        <f t="shared" si="1601"/>
        <v/>
      </c>
      <c r="Y2041" s="199" t="str">
        <f t="shared" si="1602"/>
        <v/>
      </c>
      <c r="Z2041" s="199" t="str">
        <f t="shared" si="1603"/>
        <v/>
      </c>
      <c r="AA2041" s="199" t="str">
        <f t="shared" si="1604"/>
        <v/>
      </c>
      <c r="AB2041" s="201">
        <f t="shared" ca="1" si="1605"/>
        <v>7.4027245674996056</v>
      </c>
      <c r="AD2041" s="162">
        <f t="shared" si="1606"/>
        <v>0</v>
      </c>
      <c r="AE2041" s="162">
        <f t="shared" si="1607"/>
        <v>0</v>
      </c>
      <c r="AF2041" s="162">
        <f t="shared" si="1608"/>
        <v>0</v>
      </c>
      <c r="AG2041" s="162">
        <f t="shared" si="1609"/>
        <v>0.13506836423660545</v>
      </c>
      <c r="AH2041" s="162" t="str">
        <f t="shared" si="1610"/>
        <v/>
      </c>
      <c r="AI2041" s="162" t="str">
        <f t="shared" si="1611"/>
        <v/>
      </c>
      <c r="AJ2041" s="162" t="str">
        <f t="shared" si="1612"/>
        <v/>
      </c>
      <c r="AK2041" s="162" t="str">
        <f t="shared" si="1613"/>
        <v/>
      </c>
      <c r="AM2041" s="199">
        <f t="shared" si="1616"/>
        <v>22.018567357167687</v>
      </c>
      <c r="AN2041" s="197">
        <f t="shared" si="1618"/>
        <v>0</v>
      </c>
      <c r="AO2041" s="197">
        <f t="shared" si="1619"/>
        <v>0.30828577811322028</v>
      </c>
      <c r="AP2041" s="197">
        <f t="shared" si="1620"/>
        <v>0</v>
      </c>
      <c r="AQ2041" s="197">
        <f t="shared" si="1621"/>
        <v>0</v>
      </c>
      <c r="AR2041" s="197" t="str">
        <f t="shared" si="1622"/>
        <v/>
      </c>
      <c r="AS2041" s="197" t="str">
        <f t="shared" si="1623"/>
        <v/>
      </c>
      <c r="AT2041" s="197" t="str">
        <f t="shared" si="1624"/>
        <v/>
      </c>
      <c r="AU2041" s="197" t="str">
        <f t="shared" si="1625"/>
        <v/>
      </c>
      <c r="AV2041" s="199">
        <f t="shared" ca="1" si="1617"/>
        <v>2.4576886685152539</v>
      </c>
      <c r="AX2041" s="162">
        <f t="shared" si="1626"/>
        <v>0</v>
      </c>
      <c r="AY2041" s="162">
        <f t="shared" si="1627"/>
        <v>3.457978181682443E-3</v>
      </c>
      <c r="AZ2041" s="162">
        <f t="shared" si="1628"/>
        <v>0</v>
      </c>
      <c r="BA2041" s="162">
        <f t="shared" si="1629"/>
        <v>0</v>
      </c>
      <c r="BB2041" s="162" t="str">
        <f t="shared" si="1630"/>
        <v/>
      </c>
      <c r="BC2041" s="162" t="str">
        <f t="shared" si="1631"/>
        <v/>
      </c>
      <c r="BD2041" s="162" t="str">
        <f t="shared" si="1632"/>
        <v/>
      </c>
      <c r="BE2041" s="162" t="str">
        <f t="shared" si="1633"/>
        <v/>
      </c>
      <c r="BG2041" s="169">
        <f t="shared" si="1614"/>
        <v>50.435548533857705</v>
      </c>
      <c r="BH2041" s="169">
        <f t="shared" ca="1" si="1615"/>
        <v>7.0825720429709378</v>
      </c>
    </row>
    <row r="2042" spans="11:60" x14ac:dyDescent="0.25">
      <c r="K2042" s="199">
        <f t="shared" si="1588"/>
        <v>50.48693472696403</v>
      </c>
      <c r="L2042" s="201">
        <f t="shared" si="1589"/>
        <v>0.42342596497236235</v>
      </c>
      <c r="M2042" s="201">
        <f t="shared" si="1590"/>
        <v>0.42698706935111747</v>
      </c>
      <c r="N2042" s="201">
        <f t="shared" si="1591"/>
        <v>0.44880969094423345</v>
      </c>
      <c r="O2042" s="201">
        <f t="shared" si="1592"/>
        <v>0.4238171921220194</v>
      </c>
      <c r="P2042" s="201" t="str">
        <f t="shared" si="1593"/>
        <v/>
      </c>
      <c r="Q2042" s="201" t="str">
        <f t="shared" si="1594"/>
        <v/>
      </c>
      <c r="R2042" s="201" t="str">
        <f t="shared" si="1595"/>
        <v/>
      </c>
      <c r="S2042" s="201" t="str">
        <f t="shared" si="1596"/>
        <v/>
      </c>
      <c r="T2042" s="199">
        <f t="shared" si="1597"/>
        <v>0</v>
      </c>
      <c r="U2042" s="199">
        <f t="shared" si="1598"/>
        <v>0</v>
      </c>
      <c r="V2042" s="199">
        <f t="shared" si="1599"/>
        <v>0</v>
      </c>
      <c r="W2042" s="199">
        <f t="shared" si="1600"/>
        <v>5.5692890759167488</v>
      </c>
      <c r="X2042" s="199" t="str">
        <f t="shared" si="1601"/>
        <v/>
      </c>
      <c r="Y2042" s="199" t="str">
        <f t="shared" si="1602"/>
        <v/>
      </c>
      <c r="Z2042" s="199" t="str">
        <f t="shared" si="1603"/>
        <v/>
      </c>
      <c r="AA2042" s="199" t="str">
        <f t="shared" si="1604"/>
        <v/>
      </c>
      <c r="AB2042" s="201">
        <f t="shared" ca="1" si="1605"/>
        <v>7.6868100848252467</v>
      </c>
      <c r="AD2042" s="162">
        <f t="shared" si="1606"/>
        <v>0</v>
      </c>
      <c r="AE2042" s="162">
        <f t="shared" si="1607"/>
        <v>0</v>
      </c>
      <c r="AF2042" s="162">
        <f t="shared" si="1608"/>
        <v>0</v>
      </c>
      <c r="AG2042" s="162">
        <f t="shared" si="1609"/>
        <v>0.14309228196000118</v>
      </c>
      <c r="AH2042" s="162" t="str">
        <f t="shared" si="1610"/>
        <v/>
      </c>
      <c r="AI2042" s="162" t="str">
        <f t="shared" si="1611"/>
        <v/>
      </c>
      <c r="AJ2042" s="162" t="str">
        <f t="shared" si="1612"/>
        <v/>
      </c>
      <c r="AK2042" s="162" t="str">
        <f t="shared" si="1613"/>
        <v/>
      </c>
      <c r="AM2042" s="199">
        <f t="shared" si="1616"/>
        <v>22.029784151542199</v>
      </c>
      <c r="AN2042" s="197">
        <f t="shared" si="1618"/>
        <v>0</v>
      </c>
      <c r="AO2042" s="197">
        <f t="shared" si="1619"/>
        <v>0.25851714802535092</v>
      </c>
      <c r="AP2042" s="197">
        <f t="shared" si="1620"/>
        <v>0</v>
      </c>
      <c r="AQ2042" s="197">
        <f t="shared" si="1621"/>
        <v>0</v>
      </c>
      <c r="AR2042" s="197" t="str">
        <f t="shared" si="1622"/>
        <v/>
      </c>
      <c r="AS2042" s="197" t="str">
        <f t="shared" si="1623"/>
        <v/>
      </c>
      <c r="AT2042" s="197" t="str">
        <f t="shared" si="1624"/>
        <v/>
      </c>
      <c r="AU2042" s="197" t="str">
        <f t="shared" si="1625"/>
        <v/>
      </c>
      <c r="AV2042" s="199">
        <f t="shared" ca="1" si="1617"/>
        <v>2.4266884838728853</v>
      </c>
      <c r="AX2042" s="162">
        <f t="shared" si="1626"/>
        <v>0</v>
      </c>
      <c r="AY2042" s="162">
        <f t="shared" si="1627"/>
        <v>2.8997336916856582E-3</v>
      </c>
      <c r="AZ2042" s="162">
        <f t="shared" si="1628"/>
        <v>0</v>
      </c>
      <c r="BA2042" s="162">
        <f t="shared" si="1629"/>
        <v>0</v>
      </c>
      <c r="BB2042" s="162" t="str">
        <f t="shared" si="1630"/>
        <v/>
      </c>
      <c r="BC2042" s="162" t="str">
        <f t="shared" si="1631"/>
        <v/>
      </c>
      <c r="BD2042" s="162" t="str">
        <f t="shared" si="1632"/>
        <v/>
      </c>
      <c r="BE2042" s="162" t="str">
        <f t="shared" si="1633"/>
        <v/>
      </c>
      <c r="BG2042" s="169">
        <f t="shared" si="1614"/>
        <v>50.461241630410868</v>
      </c>
      <c r="BH2042" s="169">
        <f t="shared" ca="1" si="1615"/>
        <v>7.4027245674996056</v>
      </c>
    </row>
    <row r="2043" spans="11:60" x14ac:dyDescent="0.25">
      <c r="K2043" s="199">
        <f t="shared" si="1588"/>
        <v>50.512627823517192</v>
      </c>
      <c r="L2043" s="201">
        <f t="shared" si="1589"/>
        <v>0.42364144892400218</v>
      </c>
      <c r="M2043" s="201">
        <f t="shared" si="1590"/>
        <v>0.42720436556961677</v>
      </c>
      <c r="N2043" s="201">
        <f t="shared" si="1591"/>
        <v>0.44903809282257656</v>
      </c>
      <c r="O2043" s="201">
        <f t="shared" si="1592"/>
        <v>0.42403287517144533</v>
      </c>
      <c r="P2043" s="201" t="str">
        <f t="shared" si="1593"/>
        <v/>
      </c>
      <c r="Q2043" s="201" t="str">
        <f t="shared" si="1594"/>
        <v/>
      </c>
      <c r="R2043" s="201" t="str">
        <f t="shared" si="1595"/>
        <v/>
      </c>
      <c r="S2043" s="201" t="str">
        <f t="shared" si="1596"/>
        <v/>
      </c>
      <c r="T2043" s="199">
        <f t="shared" si="1597"/>
        <v>0</v>
      </c>
      <c r="U2043" s="199">
        <f t="shared" si="1598"/>
        <v>0</v>
      </c>
      <c r="V2043" s="199">
        <f t="shared" si="1599"/>
        <v>0</v>
      </c>
      <c r="W2043" s="199">
        <f t="shared" si="1600"/>
        <v>5.8900582351445339</v>
      </c>
      <c r="X2043" s="199" t="str">
        <f t="shared" si="1601"/>
        <v/>
      </c>
      <c r="Y2043" s="199" t="str">
        <f t="shared" si="1602"/>
        <v/>
      </c>
      <c r="Z2043" s="199" t="str">
        <f t="shared" si="1603"/>
        <v/>
      </c>
      <c r="AA2043" s="199" t="str">
        <f t="shared" si="1604"/>
        <v/>
      </c>
      <c r="AB2043" s="201">
        <f t="shared" ca="1" si="1605"/>
        <v>7.9883315810561406</v>
      </c>
      <c r="AD2043" s="162">
        <f t="shared" si="1606"/>
        <v>0</v>
      </c>
      <c r="AE2043" s="162">
        <f t="shared" si="1607"/>
        <v>0</v>
      </c>
      <c r="AF2043" s="162">
        <f t="shared" si="1608"/>
        <v>0</v>
      </c>
      <c r="AG2043" s="162">
        <f t="shared" si="1609"/>
        <v>0.15133383493931737</v>
      </c>
      <c r="AH2043" s="162" t="str">
        <f t="shared" si="1610"/>
        <v/>
      </c>
      <c r="AI2043" s="162" t="str">
        <f t="shared" si="1611"/>
        <v/>
      </c>
      <c r="AJ2043" s="162" t="str">
        <f t="shared" si="1612"/>
        <v/>
      </c>
      <c r="AK2043" s="162" t="str">
        <f t="shared" si="1613"/>
        <v/>
      </c>
      <c r="AM2043" s="199">
        <f t="shared" si="1616"/>
        <v>22.041000945916711</v>
      </c>
      <c r="AN2043" s="197">
        <f t="shared" si="1618"/>
        <v>0</v>
      </c>
      <c r="AO2043" s="197">
        <f t="shared" si="1619"/>
        <v>0.21678263492246547</v>
      </c>
      <c r="AP2043" s="197">
        <f t="shared" si="1620"/>
        <v>0</v>
      </c>
      <c r="AQ2043" s="197">
        <f t="shared" si="1621"/>
        <v>0</v>
      </c>
      <c r="AR2043" s="197" t="str">
        <f t="shared" si="1622"/>
        <v/>
      </c>
      <c r="AS2043" s="197" t="str">
        <f t="shared" si="1623"/>
        <v/>
      </c>
      <c r="AT2043" s="197" t="str">
        <f t="shared" si="1624"/>
        <v/>
      </c>
      <c r="AU2043" s="197" t="str">
        <f t="shared" si="1625"/>
        <v/>
      </c>
      <c r="AV2043" s="199">
        <f t="shared" ca="1" si="1617"/>
        <v>2.2981180203488409</v>
      </c>
      <c r="AX2043" s="162">
        <f t="shared" si="1626"/>
        <v>0</v>
      </c>
      <c r="AY2043" s="162">
        <f t="shared" si="1627"/>
        <v>2.4316062398902129E-3</v>
      </c>
      <c r="AZ2043" s="162">
        <f t="shared" si="1628"/>
        <v>0</v>
      </c>
      <c r="BA2043" s="162">
        <f t="shared" si="1629"/>
        <v>0</v>
      </c>
      <c r="BB2043" s="162" t="str">
        <f t="shared" si="1630"/>
        <v/>
      </c>
      <c r="BC2043" s="162" t="str">
        <f t="shared" si="1631"/>
        <v/>
      </c>
      <c r="BD2043" s="162" t="str">
        <f t="shared" si="1632"/>
        <v/>
      </c>
      <c r="BE2043" s="162" t="str">
        <f t="shared" si="1633"/>
        <v/>
      </c>
      <c r="BG2043" s="169">
        <f t="shared" si="1614"/>
        <v>50.48693472696403</v>
      </c>
      <c r="BH2043" s="169">
        <f t="shared" ca="1" si="1615"/>
        <v>7.6868100848252467</v>
      </c>
    </row>
    <row r="2044" spans="11:60" x14ac:dyDescent="0.25">
      <c r="K2044" s="199">
        <f t="shared" si="1588"/>
        <v>50.538320920070355</v>
      </c>
      <c r="L2044" s="201">
        <f t="shared" si="1589"/>
        <v>0.42385693287564208</v>
      </c>
      <c r="M2044" s="201">
        <f t="shared" si="1590"/>
        <v>0.42742166178811608</v>
      </c>
      <c r="N2044" s="201">
        <f t="shared" si="1591"/>
        <v>0.44926649470091973</v>
      </c>
      <c r="O2044" s="201">
        <f t="shared" si="1592"/>
        <v>0.42424855822087132</v>
      </c>
      <c r="P2044" s="201" t="str">
        <f t="shared" si="1593"/>
        <v/>
      </c>
      <c r="Q2044" s="201" t="str">
        <f t="shared" si="1594"/>
        <v/>
      </c>
      <c r="R2044" s="201" t="str">
        <f t="shared" si="1595"/>
        <v/>
      </c>
      <c r="S2044" s="201" t="str">
        <f t="shared" si="1596"/>
        <v/>
      </c>
      <c r="T2044" s="199">
        <f t="shared" si="1597"/>
        <v>0</v>
      </c>
      <c r="U2044" s="199">
        <f t="shared" si="1598"/>
        <v>0</v>
      </c>
      <c r="V2044" s="199">
        <f t="shared" si="1599"/>
        <v>0</v>
      </c>
      <c r="W2044" s="199">
        <f t="shared" si="1600"/>
        <v>6.217551310796094</v>
      </c>
      <c r="X2044" s="199" t="str">
        <f t="shared" si="1601"/>
        <v/>
      </c>
      <c r="Y2044" s="199" t="str">
        <f t="shared" si="1602"/>
        <v/>
      </c>
      <c r="Z2044" s="199" t="str">
        <f t="shared" si="1603"/>
        <v/>
      </c>
      <c r="AA2044" s="199" t="str">
        <f t="shared" si="1604"/>
        <v/>
      </c>
      <c r="AB2044" s="201">
        <f t="shared" ca="1" si="1605"/>
        <v>8.2708049691026204</v>
      </c>
      <c r="AD2044" s="162">
        <f t="shared" si="1606"/>
        <v>0</v>
      </c>
      <c r="AE2044" s="162">
        <f t="shared" si="1607"/>
        <v>0</v>
      </c>
      <c r="AF2044" s="162">
        <f t="shared" si="1608"/>
        <v>0</v>
      </c>
      <c r="AG2044" s="162">
        <f t="shared" si="1609"/>
        <v>0.159748146152525</v>
      </c>
      <c r="AH2044" s="162" t="str">
        <f t="shared" si="1610"/>
        <v/>
      </c>
      <c r="AI2044" s="162" t="str">
        <f t="shared" si="1611"/>
        <v/>
      </c>
      <c r="AJ2044" s="162" t="str">
        <f t="shared" si="1612"/>
        <v/>
      </c>
      <c r="AK2044" s="162" t="str">
        <f t="shared" si="1613"/>
        <v/>
      </c>
      <c r="AM2044" s="199">
        <f t="shared" si="1616"/>
        <v>22.052217740291223</v>
      </c>
      <c r="AN2044" s="197">
        <f t="shared" si="1618"/>
        <v>0</v>
      </c>
      <c r="AO2044" s="197">
        <f t="shared" si="1619"/>
        <v>0.18178544641148656</v>
      </c>
      <c r="AP2044" s="197">
        <f t="shared" si="1620"/>
        <v>0</v>
      </c>
      <c r="AQ2044" s="197">
        <f t="shared" si="1621"/>
        <v>0</v>
      </c>
      <c r="AR2044" s="197" t="str">
        <f t="shared" si="1622"/>
        <v/>
      </c>
      <c r="AS2044" s="197" t="str">
        <f t="shared" si="1623"/>
        <v/>
      </c>
      <c r="AT2044" s="197" t="str">
        <f t="shared" si="1624"/>
        <v/>
      </c>
      <c r="AU2044" s="197" t="str">
        <f t="shared" si="1625"/>
        <v/>
      </c>
      <c r="AV2044" s="199">
        <f t="shared" ca="1" si="1617"/>
        <v>2.2773677442576812</v>
      </c>
      <c r="AX2044" s="162">
        <f t="shared" si="1626"/>
        <v>0</v>
      </c>
      <c r="AY2044" s="162">
        <f t="shared" si="1627"/>
        <v>2.0390499726765264E-3</v>
      </c>
      <c r="AZ2044" s="162">
        <f t="shared" si="1628"/>
        <v>0</v>
      </c>
      <c r="BA2044" s="162">
        <f t="shared" si="1629"/>
        <v>0</v>
      </c>
      <c r="BB2044" s="162" t="str">
        <f t="shared" si="1630"/>
        <v/>
      </c>
      <c r="BC2044" s="162" t="str">
        <f t="shared" si="1631"/>
        <v/>
      </c>
      <c r="BD2044" s="162" t="str">
        <f t="shared" si="1632"/>
        <v/>
      </c>
      <c r="BE2044" s="162" t="str">
        <f t="shared" si="1633"/>
        <v/>
      </c>
      <c r="BG2044" s="169">
        <f t="shared" si="1614"/>
        <v>50.512627823517192</v>
      </c>
      <c r="BH2044" s="169">
        <f t="shared" ca="1" si="1615"/>
        <v>7.9883315810561406</v>
      </c>
    </row>
    <row r="2045" spans="11:60" x14ac:dyDescent="0.25">
      <c r="K2045" s="199">
        <f t="shared" si="1588"/>
        <v>50.564014016623517</v>
      </c>
      <c r="L2045" s="201">
        <f t="shared" si="1589"/>
        <v>0.42407241682728197</v>
      </c>
      <c r="M2045" s="201">
        <f t="shared" si="1590"/>
        <v>0.42763895800661539</v>
      </c>
      <c r="N2045" s="201">
        <f t="shared" si="1591"/>
        <v>0.44949489657926284</v>
      </c>
      <c r="O2045" s="201">
        <f t="shared" si="1592"/>
        <v>0.4244642412702973</v>
      </c>
      <c r="P2045" s="201" t="str">
        <f t="shared" si="1593"/>
        <v/>
      </c>
      <c r="Q2045" s="201" t="str">
        <f t="shared" si="1594"/>
        <v/>
      </c>
      <c r="R2045" s="201" t="str">
        <f t="shared" si="1595"/>
        <v/>
      </c>
      <c r="S2045" s="201" t="str">
        <f t="shared" si="1596"/>
        <v/>
      </c>
      <c r="T2045" s="199">
        <f t="shared" si="1597"/>
        <v>0</v>
      </c>
      <c r="U2045" s="199">
        <f t="shared" si="1598"/>
        <v>0</v>
      </c>
      <c r="V2045" s="199">
        <f t="shared" si="1599"/>
        <v>0</v>
      </c>
      <c r="W2045" s="199">
        <f t="shared" si="1600"/>
        <v>6.5496295186271283</v>
      </c>
      <c r="X2045" s="199" t="str">
        <f t="shared" si="1601"/>
        <v/>
      </c>
      <c r="Y2045" s="199" t="str">
        <f t="shared" si="1602"/>
        <v/>
      </c>
      <c r="Z2045" s="199" t="str">
        <f t="shared" si="1603"/>
        <v/>
      </c>
      <c r="AA2045" s="199" t="str">
        <f t="shared" si="1604"/>
        <v/>
      </c>
      <c r="AB2045" s="201">
        <f t="shared" ca="1" si="1605"/>
        <v>8.7063775928822302</v>
      </c>
      <c r="AD2045" s="162">
        <f t="shared" si="1606"/>
        <v>0</v>
      </c>
      <c r="AE2045" s="162">
        <f t="shared" si="1607"/>
        <v>0</v>
      </c>
      <c r="AF2045" s="162">
        <f t="shared" si="1608"/>
        <v>0</v>
      </c>
      <c r="AG2045" s="162">
        <f t="shared" si="1609"/>
        <v>0.16828026360952886</v>
      </c>
      <c r="AH2045" s="162" t="str">
        <f t="shared" si="1610"/>
        <v/>
      </c>
      <c r="AI2045" s="162" t="str">
        <f t="shared" si="1611"/>
        <v/>
      </c>
      <c r="AJ2045" s="162" t="str">
        <f t="shared" si="1612"/>
        <v/>
      </c>
      <c r="AK2045" s="162" t="str">
        <f t="shared" si="1613"/>
        <v/>
      </c>
      <c r="AM2045" s="199">
        <f t="shared" si="1616"/>
        <v>22.063434534665735</v>
      </c>
      <c r="AN2045" s="197">
        <f t="shared" si="1618"/>
        <v>0</v>
      </c>
      <c r="AO2045" s="197">
        <f t="shared" si="1619"/>
        <v>0.15243804479120862</v>
      </c>
      <c r="AP2045" s="197">
        <f t="shared" si="1620"/>
        <v>0</v>
      </c>
      <c r="AQ2045" s="197">
        <f t="shared" si="1621"/>
        <v>0</v>
      </c>
      <c r="AR2045" s="197" t="str">
        <f t="shared" si="1622"/>
        <v/>
      </c>
      <c r="AS2045" s="197" t="str">
        <f t="shared" si="1623"/>
        <v/>
      </c>
      <c r="AT2045" s="197" t="str">
        <f t="shared" si="1624"/>
        <v/>
      </c>
      <c r="AU2045" s="197" t="str">
        <f t="shared" si="1625"/>
        <v/>
      </c>
      <c r="AV2045" s="199">
        <f t="shared" ca="1" si="1617"/>
        <v>2.281269446827741</v>
      </c>
      <c r="AX2045" s="162">
        <f t="shared" si="1626"/>
        <v>0</v>
      </c>
      <c r="AY2045" s="162">
        <f t="shared" si="1627"/>
        <v>1.7098662032756467E-3</v>
      </c>
      <c r="AZ2045" s="162">
        <f t="shared" si="1628"/>
        <v>0</v>
      </c>
      <c r="BA2045" s="162">
        <f t="shared" si="1629"/>
        <v>0</v>
      </c>
      <c r="BB2045" s="162" t="str">
        <f t="shared" si="1630"/>
        <v/>
      </c>
      <c r="BC2045" s="162" t="str">
        <f t="shared" si="1631"/>
        <v/>
      </c>
      <c r="BD2045" s="162" t="str">
        <f t="shared" si="1632"/>
        <v/>
      </c>
      <c r="BE2045" s="162" t="str">
        <f t="shared" si="1633"/>
        <v/>
      </c>
      <c r="BG2045" s="169">
        <f t="shared" si="1614"/>
        <v>50.538320920070355</v>
      </c>
      <c r="BH2045" s="169">
        <f t="shared" ca="1" si="1615"/>
        <v>8.2708049691026204</v>
      </c>
    </row>
    <row r="2046" spans="11:60" x14ac:dyDescent="0.25">
      <c r="K2046" s="199">
        <f t="shared" si="1588"/>
        <v>50.589707113176679</v>
      </c>
      <c r="L2046" s="201">
        <f t="shared" si="1589"/>
        <v>0.42428790077892181</v>
      </c>
      <c r="M2046" s="201">
        <f t="shared" si="1590"/>
        <v>0.4278562542251147</v>
      </c>
      <c r="N2046" s="201">
        <f t="shared" si="1591"/>
        <v>0.44972329845760595</v>
      </c>
      <c r="O2046" s="201">
        <f t="shared" si="1592"/>
        <v>0.42467992431972323</v>
      </c>
      <c r="P2046" s="201" t="str">
        <f t="shared" si="1593"/>
        <v/>
      </c>
      <c r="Q2046" s="201" t="str">
        <f t="shared" si="1594"/>
        <v/>
      </c>
      <c r="R2046" s="201" t="str">
        <f t="shared" si="1595"/>
        <v/>
      </c>
      <c r="S2046" s="201" t="str">
        <f t="shared" si="1596"/>
        <v/>
      </c>
      <c r="T2046" s="199">
        <f t="shared" si="1597"/>
        <v>0</v>
      </c>
      <c r="U2046" s="199">
        <f t="shared" si="1598"/>
        <v>0</v>
      </c>
      <c r="V2046" s="199">
        <f t="shared" si="1599"/>
        <v>0</v>
      </c>
      <c r="W2046" s="199">
        <f t="shared" si="1600"/>
        <v>6.8837431629415429</v>
      </c>
      <c r="X2046" s="199" t="str">
        <f t="shared" si="1601"/>
        <v/>
      </c>
      <c r="Y2046" s="199" t="str">
        <f t="shared" si="1602"/>
        <v/>
      </c>
      <c r="Z2046" s="199" t="str">
        <f t="shared" si="1603"/>
        <v/>
      </c>
      <c r="AA2046" s="199" t="str">
        <f t="shared" si="1604"/>
        <v/>
      </c>
      <c r="AB2046" s="201">
        <f t="shared" ca="1" si="1605"/>
        <v>9.0165095848504606</v>
      </c>
      <c r="AD2046" s="162">
        <f t="shared" si="1606"/>
        <v>0</v>
      </c>
      <c r="AE2046" s="162">
        <f t="shared" si="1607"/>
        <v>0</v>
      </c>
      <c r="AF2046" s="162">
        <f t="shared" si="1608"/>
        <v>0</v>
      </c>
      <c r="AG2046" s="162">
        <f t="shared" si="1609"/>
        <v>0.17686467773262804</v>
      </c>
      <c r="AH2046" s="162" t="str">
        <f t="shared" si="1610"/>
        <v/>
      </c>
      <c r="AI2046" s="162" t="str">
        <f t="shared" si="1611"/>
        <v/>
      </c>
      <c r="AJ2046" s="162" t="str">
        <f t="shared" si="1612"/>
        <v/>
      </c>
      <c r="AK2046" s="162" t="str">
        <f t="shared" si="1613"/>
        <v/>
      </c>
      <c r="AM2046" s="199">
        <f t="shared" si="1616"/>
        <v>22.074651329040247</v>
      </c>
      <c r="AN2046" s="197">
        <f t="shared" si="1618"/>
        <v>0</v>
      </c>
      <c r="AO2046" s="197">
        <f t="shared" si="1619"/>
        <v>0.12782840625224276</v>
      </c>
      <c r="AP2046" s="197">
        <f t="shared" si="1620"/>
        <v>0</v>
      </c>
      <c r="AQ2046" s="197">
        <f t="shared" si="1621"/>
        <v>0</v>
      </c>
      <c r="AR2046" s="197" t="str">
        <f t="shared" si="1622"/>
        <v/>
      </c>
      <c r="AS2046" s="197" t="str">
        <f t="shared" si="1623"/>
        <v/>
      </c>
      <c r="AT2046" s="197" t="str">
        <f t="shared" si="1624"/>
        <v/>
      </c>
      <c r="AU2046" s="197" t="str">
        <f t="shared" si="1625"/>
        <v/>
      </c>
      <c r="AV2046" s="199">
        <f t="shared" ca="1" si="1617"/>
        <v>2.2533652248044684</v>
      </c>
      <c r="AX2046" s="162">
        <f t="shared" si="1626"/>
        <v>0</v>
      </c>
      <c r="AY2046" s="162">
        <f t="shared" si="1627"/>
        <v>1.433824948152999E-3</v>
      </c>
      <c r="AZ2046" s="162">
        <f t="shared" si="1628"/>
        <v>0</v>
      </c>
      <c r="BA2046" s="162">
        <f t="shared" si="1629"/>
        <v>0</v>
      </c>
      <c r="BB2046" s="162" t="str">
        <f t="shared" si="1630"/>
        <v/>
      </c>
      <c r="BC2046" s="162" t="str">
        <f t="shared" si="1631"/>
        <v/>
      </c>
      <c r="BD2046" s="162" t="str">
        <f t="shared" si="1632"/>
        <v/>
      </c>
      <c r="BE2046" s="162" t="str">
        <f t="shared" si="1633"/>
        <v/>
      </c>
      <c r="BG2046" s="169">
        <f t="shared" si="1614"/>
        <v>50.564014016623517</v>
      </c>
      <c r="BH2046" s="169">
        <f t="shared" ca="1" si="1615"/>
        <v>8.7063775928822302</v>
      </c>
    </row>
    <row r="2047" spans="11:60" x14ac:dyDescent="0.25">
      <c r="K2047" s="199">
        <f t="shared" si="1588"/>
        <v>50.615400209729842</v>
      </c>
      <c r="L2047" s="201">
        <f t="shared" si="1589"/>
        <v>0.42450338473056171</v>
      </c>
      <c r="M2047" s="201">
        <f t="shared" si="1590"/>
        <v>0.42807355044361395</v>
      </c>
      <c r="N2047" s="201">
        <f t="shared" si="1591"/>
        <v>0.44995170033594911</v>
      </c>
      <c r="O2047" s="201">
        <f t="shared" si="1592"/>
        <v>0.42489560736914922</v>
      </c>
      <c r="P2047" s="201" t="str">
        <f t="shared" si="1593"/>
        <v/>
      </c>
      <c r="Q2047" s="201" t="str">
        <f t="shared" si="1594"/>
        <v/>
      </c>
      <c r="R2047" s="201" t="str">
        <f t="shared" si="1595"/>
        <v/>
      </c>
      <c r="S2047" s="201" t="str">
        <f t="shared" si="1596"/>
        <v/>
      </c>
      <c r="T2047" s="199">
        <f t="shared" si="1597"/>
        <v>0</v>
      </c>
      <c r="U2047" s="199">
        <f t="shared" si="1598"/>
        <v>0</v>
      </c>
      <c r="V2047" s="199">
        <f t="shared" si="1599"/>
        <v>0</v>
      </c>
      <c r="W2047" s="199">
        <f t="shared" si="1600"/>
        <v>7.2169262070540272</v>
      </c>
      <c r="X2047" s="199" t="str">
        <f t="shared" si="1601"/>
        <v/>
      </c>
      <c r="Y2047" s="199" t="str">
        <f t="shared" si="1602"/>
        <v/>
      </c>
      <c r="Z2047" s="199" t="str">
        <f t="shared" si="1603"/>
        <v/>
      </c>
      <c r="AA2047" s="199" t="str">
        <f t="shared" si="1604"/>
        <v/>
      </c>
      <c r="AB2047" s="201">
        <f t="shared" ca="1" si="1605"/>
        <v>9.2708571895535989</v>
      </c>
      <c r="AD2047" s="162">
        <f t="shared" si="1606"/>
        <v>0</v>
      </c>
      <c r="AE2047" s="162">
        <f t="shared" si="1607"/>
        <v>0</v>
      </c>
      <c r="AF2047" s="162">
        <f t="shared" si="1608"/>
        <v>0</v>
      </c>
      <c r="AG2047" s="162">
        <f t="shared" si="1609"/>
        <v>0.18542518185488666</v>
      </c>
      <c r="AH2047" s="162" t="str">
        <f t="shared" si="1610"/>
        <v/>
      </c>
      <c r="AI2047" s="162" t="str">
        <f t="shared" si="1611"/>
        <v/>
      </c>
      <c r="AJ2047" s="162" t="str">
        <f t="shared" si="1612"/>
        <v/>
      </c>
      <c r="AK2047" s="162" t="str">
        <f t="shared" si="1613"/>
        <v/>
      </c>
      <c r="AM2047" s="199">
        <f t="shared" si="1616"/>
        <v>22.085868123414759</v>
      </c>
      <c r="AN2047" s="197">
        <f t="shared" si="1618"/>
        <v>0</v>
      </c>
      <c r="AO2047" s="197">
        <f t="shared" si="1619"/>
        <v>0.10719171018034479</v>
      </c>
      <c r="AP2047" s="197">
        <f t="shared" si="1620"/>
        <v>0</v>
      </c>
      <c r="AQ2047" s="197">
        <f t="shared" si="1621"/>
        <v>0</v>
      </c>
      <c r="AR2047" s="197" t="str">
        <f t="shared" si="1622"/>
        <v/>
      </c>
      <c r="AS2047" s="197" t="str">
        <f t="shared" si="1623"/>
        <v/>
      </c>
      <c r="AT2047" s="197" t="str">
        <f t="shared" si="1624"/>
        <v/>
      </c>
      <c r="AU2047" s="197" t="str">
        <f t="shared" si="1625"/>
        <v/>
      </c>
      <c r="AV2047" s="199">
        <f t="shared" ca="1" si="1617"/>
        <v>2.2603389171052966</v>
      </c>
      <c r="AX2047" s="162">
        <f t="shared" si="1626"/>
        <v>0</v>
      </c>
      <c r="AY2047" s="162">
        <f t="shared" si="1627"/>
        <v>1.2023473717452189E-3</v>
      </c>
      <c r="AZ2047" s="162">
        <f t="shared" si="1628"/>
        <v>0</v>
      </c>
      <c r="BA2047" s="162">
        <f t="shared" si="1629"/>
        <v>0</v>
      </c>
      <c r="BB2047" s="162" t="str">
        <f t="shared" si="1630"/>
        <v/>
      </c>
      <c r="BC2047" s="162" t="str">
        <f t="shared" si="1631"/>
        <v/>
      </c>
      <c r="BD2047" s="162" t="str">
        <f t="shared" si="1632"/>
        <v/>
      </c>
      <c r="BE2047" s="162" t="str">
        <f t="shared" si="1633"/>
        <v/>
      </c>
      <c r="BG2047" s="169">
        <f t="shared" si="1614"/>
        <v>50.589707113176679</v>
      </c>
      <c r="BH2047" s="169">
        <f t="shared" ca="1" si="1615"/>
        <v>9.0165095848504606</v>
      </c>
    </row>
    <row r="2048" spans="11:60" x14ac:dyDescent="0.25">
      <c r="K2048" s="199">
        <f t="shared" si="1588"/>
        <v>50.641093306283004</v>
      </c>
      <c r="L2048" s="201">
        <f t="shared" si="1589"/>
        <v>0.4247188686822016</v>
      </c>
      <c r="M2048" s="201">
        <f t="shared" si="1590"/>
        <v>0.42829084666211326</v>
      </c>
      <c r="N2048" s="201">
        <f t="shared" si="1591"/>
        <v>0.45018010221429222</v>
      </c>
      <c r="O2048" s="201">
        <f t="shared" si="1592"/>
        <v>0.42511129041857521</v>
      </c>
      <c r="P2048" s="201" t="str">
        <f t="shared" si="1593"/>
        <v/>
      </c>
      <c r="Q2048" s="201" t="str">
        <f t="shared" si="1594"/>
        <v/>
      </c>
      <c r="R2048" s="201" t="str">
        <f t="shared" si="1595"/>
        <v/>
      </c>
      <c r="S2048" s="201" t="str">
        <f t="shared" si="1596"/>
        <v/>
      </c>
      <c r="T2048" s="199">
        <f t="shared" si="1597"/>
        <v>0</v>
      </c>
      <c r="U2048" s="199">
        <f t="shared" si="1598"/>
        <v>0</v>
      </c>
      <c r="V2048" s="199">
        <f t="shared" si="1599"/>
        <v>0</v>
      </c>
      <c r="W2048" s="199">
        <f t="shared" si="1600"/>
        <v>7.5458083412600683</v>
      </c>
      <c r="X2048" s="199" t="str">
        <f t="shared" si="1601"/>
        <v/>
      </c>
      <c r="Y2048" s="199" t="str">
        <f t="shared" si="1602"/>
        <v/>
      </c>
      <c r="Z2048" s="199" t="str">
        <f t="shared" si="1603"/>
        <v/>
      </c>
      <c r="AA2048" s="199" t="str">
        <f t="shared" si="1604"/>
        <v/>
      </c>
      <c r="AB2048" s="201">
        <f t="shared" ca="1" si="1605"/>
        <v>9.5762608016006752</v>
      </c>
      <c r="AD2048" s="162">
        <f t="shared" si="1606"/>
        <v>0</v>
      </c>
      <c r="AE2048" s="162">
        <f t="shared" si="1607"/>
        <v>0</v>
      </c>
      <c r="AF2048" s="162">
        <f t="shared" si="1608"/>
        <v>0</v>
      </c>
      <c r="AG2048" s="162">
        <f t="shared" si="1609"/>
        <v>0.19387518228365255</v>
      </c>
      <c r="AH2048" s="162" t="str">
        <f t="shared" si="1610"/>
        <v/>
      </c>
      <c r="AI2048" s="162" t="str">
        <f t="shared" si="1611"/>
        <v/>
      </c>
      <c r="AJ2048" s="162" t="str">
        <f t="shared" si="1612"/>
        <v/>
      </c>
      <c r="AK2048" s="162" t="str">
        <f t="shared" si="1613"/>
        <v/>
      </c>
      <c r="AM2048" s="199">
        <f t="shared" si="1616"/>
        <v>22.097084917789271</v>
      </c>
      <c r="AN2048" s="197">
        <f t="shared" si="1618"/>
        <v>0</v>
      </c>
      <c r="AO2048" s="197">
        <f t="shared" si="1619"/>
        <v>8.9886588919174906E-2</v>
      </c>
      <c r="AP2048" s="197">
        <f t="shared" si="1620"/>
        <v>0</v>
      </c>
      <c r="AQ2048" s="197">
        <f t="shared" si="1621"/>
        <v>0</v>
      </c>
      <c r="AR2048" s="197" t="str">
        <f t="shared" si="1622"/>
        <v/>
      </c>
      <c r="AS2048" s="197" t="str">
        <f t="shared" si="1623"/>
        <v/>
      </c>
      <c r="AT2048" s="197" t="str">
        <f t="shared" si="1624"/>
        <v/>
      </c>
      <c r="AU2048" s="197" t="str">
        <f t="shared" si="1625"/>
        <v/>
      </c>
      <c r="AV2048" s="199">
        <f t="shared" ca="1" si="1617"/>
        <v>2.2754587319569937</v>
      </c>
      <c r="AX2048" s="162">
        <f t="shared" si="1626"/>
        <v>0</v>
      </c>
      <c r="AY2048" s="162">
        <f t="shared" si="1627"/>
        <v>1.0082393849326794E-3</v>
      </c>
      <c r="AZ2048" s="162">
        <f t="shared" si="1628"/>
        <v>0</v>
      </c>
      <c r="BA2048" s="162">
        <f t="shared" si="1629"/>
        <v>0</v>
      </c>
      <c r="BB2048" s="162" t="str">
        <f t="shared" si="1630"/>
        <v/>
      </c>
      <c r="BC2048" s="162" t="str">
        <f t="shared" si="1631"/>
        <v/>
      </c>
      <c r="BD2048" s="162" t="str">
        <f t="shared" si="1632"/>
        <v/>
      </c>
      <c r="BE2048" s="162" t="str">
        <f t="shared" si="1633"/>
        <v/>
      </c>
      <c r="BG2048" s="169">
        <f t="shared" si="1614"/>
        <v>50.615400209729842</v>
      </c>
      <c r="BH2048" s="169">
        <f t="shared" ca="1" si="1615"/>
        <v>9.2708571895535989</v>
      </c>
    </row>
    <row r="2049" spans="11:60" x14ac:dyDescent="0.25">
      <c r="K2049" s="199">
        <f t="shared" si="1588"/>
        <v>50.666786402836166</v>
      </c>
      <c r="L2049" s="201">
        <f t="shared" si="1589"/>
        <v>0.42493435263384144</v>
      </c>
      <c r="M2049" s="201">
        <f t="shared" si="1590"/>
        <v>0.42850814288061256</v>
      </c>
      <c r="N2049" s="201">
        <f t="shared" si="1591"/>
        <v>0.45040850409263533</v>
      </c>
      <c r="O2049" s="201">
        <f t="shared" si="1592"/>
        <v>0.42532697346800113</v>
      </c>
      <c r="P2049" s="201" t="str">
        <f t="shared" si="1593"/>
        <v/>
      </c>
      <c r="Q2049" s="201" t="str">
        <f t="shared" si="1594"/>
        <v/>
      </c>
      <c r="R2049" s="201" t="str">
        <f t="shared" si="1595"/>
        <v/>
      </c>
      <c r="S2049" s="201" t="str">
        <f t="shared" si="1596"/>
        <v/>
      </c>
      <c r="T2049" s="199">
        <f t="shared" si="1597"/>
        <v>0</v>
      </c>
      <c r="U2049" s="199">
        <f t="shared" si="1598"/>
        <v>0</v>
      </c>
      <c r="V2049" s="199">
        <f t="shared" si="1599"/>
        <v>0</v>
      </c>
      <c r="W2049" s="199">
        <f t="shared" si="1600"/>
        <v>7.8666485138096354</v>
      </c>
      <c r="X2049" s="199" t="str">
        <f t="shared" si="1601"/>
        <v/>
      </c>
      <c r="Y2049" s="199" t="str">
        <f t="shared" si="1602"/>
        <v/>
      </c>
      <c r="Z2049" s="199" t="str">
        <f t="shared" si="1603"/>
        <v/>
      </c>
      <c r="AA2049" s="199" t="str">
        <f t="shared" si="1604"/>
        <v/>
      </c>
      <c r="AB2049" s="201">
        <f t="shared" ca="1" si="1605"/>
        <v>9.9081976629895898</v>
      </c>
      <c r="AD2049" s="162">
        <f t="shared" si="1606"/>
        <v>0</v>
      </c>
      <c r="AE2049" s="162">
        <f t="shared" si="1607"/>
        <v>0</v>
      </c>
      <c r="AF2049" s="162">
        <f t="shared" si="1608"/>
        <v>0</v>
      </c>
      <c r="AG2049" s="162">
        <f t="shared" si="1609"/>
        <v>0.20211855981510182</v>
      </c>
      <c r="AH2049" s="162" t="str">
        <f t="shared" si="1610"/>
        <v/>
      </c>
      <c r="AI2049" s="162" t="str">
        <f t="shared" si="1611"/>
        <v/>
      </c>
      <c r="AJ2049" s="162" t="str">
        <f t="shared" si="1612"/>
        <v/>
      </c>
      <c r="AK2049" s="162" t="str">
        <f t="shared" si="1613"/>
        <v/>
      </c>
      <c r="AM2049" s="199">
        <f t="shared" si="1616"/>
        <v>22.108301712163783</v>
      </c>
      <c r="AN2049" s="197">
        <f t="shared" si="1618"/>
        <v>0</v>
      </c>
      <c r="AO2049" s="197">
        <f t="shared" si="1619"/>
        <v>7.5375205873162626E-2</v>
      </c>
      <c r="AP2049" s="197">
        <f t="shared" si="1620"/>
        <v>0</v>
      </c>
      <c r="AQ2049" s="197">
        <f t="shared" si="1621"/>
        <v>0</v>
      </c>
      <c r="AR2049" s="197" t="str">
        <f t="shared" si="1622"/>
        <v/>
      </c>
      <c r="AS2049" s="197" t="str">
        <f t="shared" si="1623"/>
        <v/>
      </c>
      <c r="AT2049" s="197" t="str">
        <f t="shared" si="1624"/>
        <v/>
      </c>
      <c r="AU2049" s="197" t="str">
        <f t="shared" si="1625"/>
        <v/>
      </c>
      <c r="AV2049" s="199">
        <f t="shared" ca="1" si="1617"/>
        <v>2.1569529578452507</v>
      </c>
      <c r="AX2049" s="162">
        <f t="shared" si="1626"/>
        <v>0</v>
      </c>
      <c r="AY2049" s="162">
        <f t="shared" si="1627"/>
        <v>8.4546818521577906E-4</v>
      </c>
      <c r="AZ2049" s="162">
        <f t="shared" si="1628"/>
        <v>0</v>
      </c>
      <c r="BA2049" s="162">
        <f t="shared" si="1629"/>
        <v>0</v>
      </c>
      <c r="BB2049" s="162" t="str">
        <f t="shared" si="1630"/>
        <v/>
      </c>
      <c r="BC2049" s="162" t="str">
        <f t="shared" si="1631"/>
        <v/>
      </c>
      <c r="BD2049" s="162" t="str">
        <f t="shared" si="1632"/>
        <v/>
      </c>
      <c r="BE2049" s="162" t="str">
        <f t="shared" si="1633"/>
        <v/>
      </c>
      <c r="BG2049" s="169">
        <f t="shared" si="1614"/>
        <v>50.641093306283004</v>
      </c>
      <c r="BH2049" s="169">
        <f t="shared" ca="1" si="1615"/>
        <v>9.5762608016006752</v>
      </c>
    </row>
    <row r="2050" spans="11:60" x14ac:dyDescent="0.25">
      <c r="K2050" s="199">
        <f t="shared" si="1588"/>
        <v>50.692479499389329</v>
      </c>
      <c r="L2050" s="201">
        <f t="shared" si="1589"/>
        <v>0.42514983658548133</v>
      </c>
      <c r="M2050" s="201">
        <f t="shared" si="1590"/>
        <v>0.42872543909911187</v>
      </c>
      <c r="N2050" s="201">
        <f t="shared" si="1591"/>
        <v>0.45063690597097844</v>
      </c>
      <c r="O2050" s="201">
        <f t="shared" si="1592"/>
        <v>0.42554265651742712</v>
      </c>
      <c r="P2050" s="201" t="str">
        <f t="shared" si="1593"/>
        <v/>
      </c>
      <c r="Q2050" s="201" t="str">
        <f t="shared" si="1594"/>
        <v/>
      </c>
      <c r="R2050" s="201" t="str">
        <f t="shared" si="1595"/>
        <v/>
      </c>
      <c r="S2050" s="201" t="str">
        <f t="shared" si="1596"/>
        <v/>
      </c>
      <c r="T2050" s="199">
        <f t="shared" si="1597"/>
        <v>0</v>
      </c>
      <c r="U2050" s="199">
        <f t="shared" si="1598"/>
        <v>0</v>
      </c>
      <c r="V2050" s="199">
        <f t="shared" si="1599"/>
        <v>0</v>
      </c>
      <c r="W2050" s="199">
        <f t="shared" si="1600"/>
        <v>8.175393194867377</v>
      </c>
      <c r="X2050" s="199" t="str">
        <f t="shared" si="1601"/>
        <v/>
      </c>
      <c r="Y2050" s="199" t="str">
        <f t="shared" si="1602"/>
        <v/>
      </c>
      <c r="Z2050" s="199" t="str">
        <f t="shared" si="1603"/>
        <v/>
      </c>
      <c r="AA2050" s="199" t="str">
        <f t="shared" si="1604"/>
        <v/>
      </c>
      <c r="AB2050" s="201">
        <f t="shared" ca="1" si="1605"/>
        <v>10.310891995191021</v>
      </c>
      <c r="AD2050" s="162">
        <f t="shared" si="1606"/>
        <v>0</v>
      </c>
      <c r="AE2050" s="162">
        <f t="shared" si="1607"/>
        <v>0</v>
      </c>
      <c r="AF2050" s="162">
        <f t="shared" si="1608"/>
        <v>0</v>
      </c>
      <c r="AG2050" s="162">
        <f t="shared" si="1609"/>
        <v>0.21005116671579369</v>
      </c>
      <c r="AH2050" s="162" t="str">
        <f t="shared" si="1610"/>
        <v/>
      </c>
      <c r="AI2050" s="162" t="str">
        <f t="shared" si="1611"/>
        <v/>
      </c>
      <c r="AJ2050" s="162" t="str">
        <f t="shared" si="1612"/>
        <v/>
      </c>
      <c r="AK2050" s="162" t="str">
        <f t="shared" si="1613"/>
        <v/>
      </c>
      <c r="AM2050" s="199">
        <f t="shared" si="1616"/>
        <v>22.119518506538295</v>
      </c>
      <c r="AN2050" s="197">
        <f t="shared" si="1618"/>
        <v>0</v>
      </c>
      <c r="AO2050" s="197">
        <f t="shared" si="1619"/>
        <v>6.320654633188727E-2</v>
      </c>
      <c r="AP2050" s="197">
        <f t="shared" si="1620"/>
        <v>0</v>
      </c>
      <c r="AQ2050" s="197">
        <f t="shared" si="1621"/>
        <v>0</v>
      </c>
      <c r="AR2050" s="197" t="str">
        <f t="shared" si="1622"/>
        <v/>
      </c>
      <c r="AS2050" s="197" t="str">
        <f t="shared" si="1623"/>
        <v/>
      </c>
      <c r="AT2050" s="197" t="str">
        <f t="shared" si="1624"/>
        <v/>
      </c>
      <c r="AU2050" s="197" t="str">
        <f t="shared" si="1625"/>
        <v/>
      </c>
      <c r="AV2050" s="199">
        <f t="shared" ca="1" si="1617"/>
        <v>2.193340334242103</v>
      </c>
      <c r="AX2050" s="162">
        <f t="shared" si="1626"/>
        <v>0</v>
      </c>
      <c r="AY2050" s="162">
        <f t="shared" si="1627"/>
        <v>7.0897483332784913E-4</v>
      </c>
      <c r="AZ2050" s="162">
        <f t="shared" si="1628"/>
        <v>0</v>
      </c>
      <c r="BA2050" s="162">
        <f t="shared" si="1629"/>
        <v>0</v>
      </c>
      <c r="BB2050" s="162" t="str">
        <f t="shared" si="1630"/>
        <v/>
      </c>
      <c r="BC2050" s="162" t="str">
        <f t="shared" si="1631"/>
        <v/>
      </c>
      <c r="BD2050" s="162" t="str">
        <f t="shared" si="1632"/>
        <v/>
      </c>
      <c r="BE2050" s="162" t="str">
        <f t="shared" si="1633"/>
        <v/>
      </c>
      <c r="BG2050" s="169">
        <f t="shared" si="1614"/>
        <v>50.666786402836166</v>
      </c>
      <c r="BH2050" s="169">
        <f t="shared" ca="1" si="1615"/>
        <v>9.9081976629895898</v>
      </c>
    </row>
    <row r="2051" spans="11:60" x14ac:dyDescent="0.25">
      <c r="K2051" s="199">
        <f t="shared" si="1588"/>
        <v>50.718172595942491</v>
      </c>
      <c r="L2051" s="201">
        <f t="shared" si="1589"/>
        <v>0.42536532053712123</v>
      </c>
      <c r="M2051" s="201">
        <f t="shared" si="1590"/>
        <v>0.42894273531761112</v>
      </c>
      <c r="N2051" s="201">
        <f t="shared" si="1591"/>
        <v>0.45086530784932155</v>
      </c>
      <c r="O2051" s="201">
        <f t="shared" si="1592"/>
        <v>0.42575833956685305</v>
      </c>
      <c r="P2051" s="201" t="str">
        <f t="shared" si="1593"/>
        <v/>
      </c>
      <c r="Q2051" s="201" t="str">
        <f t="shared" si="1594"/>
        <v/>
      </c>
      <c r="R2051" s="201" t="str">
        <f t="shared" si="1595"/>
        <v/>
      </c>
      <c r="S2051" s="201" t="str">
        <f t="shared" si="1596"/>
        <v/>
      </c>
      <c r="T2051" s="199">
        <f t="shared" si="1597"/>
        <v>0</v>
      </c>
      <c r="U2051" s="199">
        <f t="shared" si="1598"/>
        <v>0</v>
      </c>
      <c r="V2051" s="199">
        <f t="shared" si="1599"/>
        <v>0</v>
      </c>
      <c r="W2051" s="199">
        <f t="shared" si="1600"/>
        <v>8.4677613283879953</v>
      </c>
      <c r="X2051" s="199" t="str">
        <f t="shared" si="1601"/>
        <v/>
      </c>
      <c r="Y2051" s="199" t="str">
        <f t="shared" si="1602"/>
        <v/>
      </c>
      <c r="Z2051" s="199" t="str">
        <f t="shared" si="1603"/>
        <v/>
      </c>
      <c r="AA2051" s="199" t="str">
        <f t="shared" si="1604"/>
        <v/>
      </c>
      <c r="AB2051" s="201">
        <f t="shared" ca="1" si="1605"/>
        <v>10.501081851569667</v>
      </c>
      <c r="AD2051" s="162">
        <f t="shared" si="1606"/>
        <v>0</v>
      </c>
      <c r="AE2051" s="162">
        <f t="shared" si="1607"/>
        <v>0</v>
      </c>
      <c r="AF2051" s="162">
        <f t="shared" si="1608"/>
        <v>0</v>
      </c>
      <c r="AG2051" s="162">
        <f t="shared" si="1609"/>
        <v>0.21756300939940679</v>
      </c>
      <c r="AH2051" s="162" t="str">
        <f t="shared" si="1610"/>
        <v/>
      </c>
      <c r="AI2051" s="162" t="str">
        <f t="shared" si="1611"/>
        <v/>
      </c>
      <c r="AJ2051" s="162" t="str">
        <f t="shared" si="1612"/>
        <v/>
      </c>
      <c r="AK2051" s="162" t="str">
        <f t="shared" si="1613"/>
        <v/>
      </c>
      <c r="AM2051" s="199">
        <f t="shared" si="1616"/>
        <v>22.130735300912807</v>
      </c>
      <c r="AN2051" s="197">
        <f t="shared" si="1618"/>
        <v>0</v>
      </c>
      <c r="AO2051" s="197">
        <f t="shared" si="1619"/>
        <v>5.3002403784969031E-2</v>
      </c>
      <c r="AP2051" s="197">
        <f t="shared" si="1620"/>
        <v>0</v>
      </c>
      <c r="AQ2051" s="197">
        <f t="shared" si="1621"/>
        <v>0</v>
      </c>
      <c r="AR2051" s="197" t="str">
        <f t="shared" si="1622"/>
        <v/>
      </c>
      <c r="AS2051" s="197" t="str">
        <f t="shared" si="1623"/>
        <v/>
      </c>
      <c r="AT2051" s="197" t="str">
        <f t="shared" si="1624"/>
        <v/>
      </c>
      <c r="AU2051" s="197" t="str">
        <f t="shared" si="1625"/>
        <v/>
      </c>
      <c r="AV2051" s="199">
        <f t="shared" ca="1" si="1617"/>
        <v>2.1936014377225477</v>
      </c>
      <c r="AX2051" s="162">
        <f t="shared" si="1626"/>
        <v>0</v>
      </c>
      <c r="AY2051" s="162">
        <f t="shared" si="1627"/>
        <v>5.9451706461085749E-4</v>
      </c>
      <c r="AZ2051" s="162">
        <f t="shared" si="1628"/>
        <v>0</v>
      </c>
      <c r="BA2051" s="162">
        <f t="shared" si="1629"/>
        <v>0</v>
      </c>
      <c r="BB2051" s="162" t="str">
        <f t="shared" si="1630"/>
        <v/>
      </c>
      <c r="BC2051" s="162" t="str">
        <f t="shared" si="1631"/>
        <v/>
      </c>
      <c r="BD2051" s="162" t="str">
        <f t="shared" si="1632"/>
        <v/>
      </c>
      <c r="BE2051" s="162" t="str">
        <f t="shared" si="1633"/>
        <v/>
      </c>
      <c r="BG2051" s="169">
        <f t="shared" si="1614"/>
        <v>50.692479499389329</v>
      </c>
      <c r="BH2051" s="169">
        <f t="shared" ca="1" si="1615"/>
        <v>10.310891995191021</v>
      </c>
    </row>
    <row r="2052" spans="11:60" x14ac:dyDescent="0.25">
      <c r="K2052" s="199">
        <f t="shared" si="1588"/>
        <v>50.743865692495653</v>
      </c>
      <c r="L2052" s="201">
        <f t="shared" si="1589"/>
        <v>0.42558080448876107</v>
      </c>
      <c r="M2052" s="201">
        <f t="shared" si="1590"/>
        <v>0.42916003153611043</v>
      </c>
      <c r="N2052" s="201">
        <f t="shared" si="1591"/>
        <v>0.45109370972766466</v>
      </c>
      <c r="O2052" s="201">
        <f t="shared" si="1592"/>
        <v>0.42597402261627898</v>
      </c>
      <c r="P2052" s="201" t="str">
        <f t="shared" si="1593"/>
        <v/>
      </c>
      <c r="Q2052" s="201" t="str">
        <f t="shared" si="1594"/>
        <v/>
      </c>
      <c r="R2052" s="201" t="str">
        <f t="shared" si="1595"/>
        <v/>
      </c>
      <c r="S2052" s="201" t="str">
        <f t="shared" si="1596"/>
        <v/>
      </c>
      <c r="T2052" s="199">
        <f t="shared" si="1597"/>
        <v>0</v>
      </c>
      <c r="U2052" s="199">
        <f t="shared" si="1598"/>
        <v>0</v>
      </c>
      <c r="V2052" s="199">
        <f t="shared" si="1599"/>
        <v>0</v>
      </c>
      <c r="W2052" s="199">
        <f t="shared" si="1600"/>
        <v>8.73935596120341</v>
      </c>
      <c r="X2052" s="199" t="str">
        <f t="shared" si="1601"/>
        <v/>
      </c>
      <c r="Y2052" s="199" t="str">
        <f t="shared" si="1602"/>
        <v/>
      </c>
      <c r="Z2052" s="199" t="str">
        <f t="shared" si="1603"/>
        <v/>
      </c>
      <c r="AA2052" s="199" t="str">
        <f t="shared" si="1604"/>
        <v/>
      </c>
      <c r="AB2052" s="201">
        <f t="shared" ca="1" si="1605"/>
        <v>10.83886917304908</v>
      </c>
      <c r="AD2052" s="162">
        <f t="shared" si="1606"/>
        <v>0</v>
      </c>
      <c r="AE2052" s="162">
        <f t="shared" si="1607"/>
        <v>0</v>
      </c>
      <c r="AF2052" s="162">
        <f t="shared" si="1608"/>
        <v>0</v>
      </c>
      <c r="AG2052" s="162">
        <f t="shared" si="1609"/>
        <v>0.22454111652365391</v>
      </c>
      <c r="AH2052" s="162" t="str">
        <f t="shared" si="1610"/>
        <v/>
      </c>
      <c r="AI2052" s="162" t="str">
        <f t="shared" si="1611"/>
        <v/>
      </c>
      <c r="AJ2052" s="162" t="str">
        <f t="shared" si="1612"/>
        <v/>
      </c>
      <c r="AK2052" s="162" t="str">
        <f t="shared" si="1613"/>
        <v/>
      </c>
      <c r="AM2052" s="199">
        <f t="shared" si="1616"/>
        <v>22.141952095287319</v>
      </c>
      <c r="AN2052" s="197">
        <f t="shared" si="1618"/>
        <v>0</v>
      </c>
      <c r="AO2052" s="197">
        <f t="shared" si="1619"/>
        <v>4.4445627410019624E-2</v>
      </c>
      <c r="AP2052" s="197">
        <f t="shared" si="1620"/>
        <v>0</v>
      </c>
      <c r="AQ2052" s="197">
        <f t="shared" si="1621"/>
        <v>0</v>
      </c>
      <c r="AR2052" s="197" t="str">
        <f t="shared" si="1622"/>
        <v/>
      </c>
      <c r="AS2052" s="197" t="str">
        <f t="shared" si="1623"/>
        <v/>
      </c>
      <c r="AT2052" s="197" t="str">
        <f t="shared" si="1624"/>
        <v/>
      </c>
      <c r="AU2052" s="197" t="str">
        <f t="shared" si="1625"/>
        <v/>
      </c>
      <c r="AV2052" s="199">
        <f t="shared" ca="1" si="1617"/>
        <v>2.1396174499730396</v>
      </c>
      <c r="AX2052" s="162">
        <f t="shared" si="1626"/>
        <v>0</v>
      </c>
      <c r="AY2052" s="162">
        <f t="shared" si="1627"/>
        <v>4.9853746350436723E-4</v>
      </c>
      <c r="AZ2052" s="162">
        <f t="shared" si="1628"/>
        <v>0</v>
      </c>
      <c r="BA2052" s="162">
        <f t="shared" si="1629"/>
        <v>0</v>
      </c>
      <c r="BB2052" s="162" t="str">
        <f t="shared" si="1630"/>
        <v/>
      </c>
      <c r="BC2052" s="162" t="str">
        <f t="shared" si="1631"/>
        <v/>
      </c>
      <c r="BD2052" s="162" t="str">
        <f t="shared" si="1632"/>
        <v/>
      </c>
      <c r="BE2052" s="162" t="str">
        <f t="shared" si="1633"/>
        <v/>
      </c>
      <c r="BG2052" s="169">
        <f t="shared" si="1614"/>
        <v>50.718172595942491</v>
      </c>
      <c r="BH2052" s="169">
        <f t="shared" ca="1" si="1615"/>
        <v>10.501081851569667</v>
      </c>
    </row>
    <row r="2053" spans="11:60" x14ac:dyDescent="0.25">
      <c r="K2053" s="199">
        <f t="shared" si="1588"/>
        <v>50.769558789048816</v>
      </c>
      <c r="L2053" s="201">
        <f t="shared" si="1589"/>
        <v>0.42579628844040096</v>
      </c>
      <c r="M2053" s="201">
        <f t="shared" si="1590"/>
        <v>0.42937732775460968</v>
      </c>
      <c r="N2053" s="201">
        <f t="shared" si="1591"/>
        <v>0.45132211160600777</v>
      </c>
      <c r="O2053" s="201">
        <f t="shared" si="1592"/>
        <v>0.42618970566570497</v>
      </c>
      <c r="P2053" s="201" t="str">
        <f t="shared" si="1593"/>
        <v/>
      </c>
      <c r="Q2053" s="201" t="str">
        <f t="shared" si="1594"/>
        <v/>
      </c>
      <c r="R2053" s="201" t="str">
        <f t="shared" si="1595"/>
        <v/>
      </c>
      <c r="S2053" s="201" t="str">
        <f t="shared" si="1596"/>
        <v/>
      </c>
      <c r="T2053" s="199">
        <f t="shared" si="1597"/>
        <v>0</v>
      </c>
      <c r="U2053" s="199">
        <f t="shared" si="1598"/>
        <v>0</v>
      </c>
      <c r="V2053" s="199">
        <f t="shared" si="1599"/>
        <v>0</v>
      </c>
      <c r="W2053" s="199">
        <f t="shared" si="1600"/>
        <v>8.9858000006118406</v>
      </c>
      <c r="X2053" s="199" t="str">
        <f t="shared" si="1601"/>
        <v/>
      </c>
      <c r="Y2053" s="199" t="str">
        <f t="shared" si="1602"/>
        <v/>
      </c>
      <c r="Z2053" s="199" t="str">
        <f t="shared" si="1603"/>
        <v/>
      </c>
      <c r="AA2053" s="199" t="str">
        <f t="shared" si="1604"/>
        <v/>
      </c>
      <c r="AB2053" s="201">
        <f t="shared" ca="1" si="1605"/>
        <v>11.074549158154587</v>
      </c>
      <c r="AD2053" s="162">
        <f t="shared" si="1606"/>
        <v>0</v>
      </c>
      <c r="AE2053" s="162">
        <f t="shared" si="1607"/>
        <v>0</v>
      </c>
      <c r="AF2053" s="162">
        <f t="shared" si="1608"/>
        <v>0</v>
      </c>
      <c r="AG2053" s="162">
        <f t="shared" si="1609"/>
        <v>0.23087302702312607</v>
      </c>
      <c r="AH2053" s="162" t="str">
        <f t="shared" si="1610"/>
        <v/>
      </c>
      <c r="AI2053" s="162" t="str">
        <f t="shared" si="1611"/>
        <v/>
      </c>
      <c r="AJ2053" s="162" t="str">
        <f t="shared" si="1612"/>
        <v/>
      </c>
      <c r="AK2053" s="162" t="str">
        <f t="shared" si="1613"/>
        <v/>
      </c>
      <c r="AM2053" s="199">
        <f t="shared" si="1616"/>
        <v>22.153168889661831</v>
      </c>
      <c r="AN2053" s="197">
        <f t="shared" si="1618"/>
        <v>0</v>
      </c>
      <c r="AO2053" s="197">
        <f t="shared" si="1619"/>
        <v>3.7270266185731406E-2</v>
      </c>
      <c r="AP2053" s="197">
        <f t="shared" si="1620"/>
        <v>0</v>
      </c>
      <c r="AQ2053" s="197">
        <f t="shared" si="1621"/>
        <v>0</v>
      </c>
      <c r="AR2053" s="197" t="str">
        <f t="shared" si="1622"/>
        <v/>
      </c>
      <c r="AS2053" s="197" t="str">
        <f t="shared" si="1623"/>
        <v/>
      </c>
      <c r="AT2053" s="197" t="str">
        <f t="shared" si="1624"/>
        <v/>
      </c>
      <c r="AU2053" s="197" t="str">
        <f t="shared" si="1625"/>
        <v/>
      </c>
      <c r="AV2053" s="199">
        <f t="shared" ca="1" si="1617"/>
        <v>2.2213713752585353</v>
      </c>
      <c r="AX2053" s="162">
        <f t="shared" si="1626"/>
        <v>0</v>
      </c>
      <c r="AY2053" s="162">
        <f t="shared" si="1627"/>
        <v>4.1805291208867919E-4</v>
      </c>
      <c r="AZ2053" s="162">
        <f t="shared" si="1628"/>
        <v>0</v>
      </c>
      <c r="BA2053" s="162">
        <f t="shared" si="1629"/>
        <v>0</v>
      </c>
      <c r="BB2053" s="162" t="str">
        <f t="shared" si="1630"/>
        <v/>
      </c>
      <c r="BC2053" s="162" t="str">
        <f t="shared" si="1631"/>
        <v/>
      </c>
      <c r="BD2053" s="162" t="str">
        <f t="shared" si="1632"/>
        <v/>
      </c>
      <c r="BE2053" s="162" t="str">
        <f t="shared" si="1633"/>
        <v/>
      </c>
      <c r="BG2053" s="169">
        <f t="shared" si="1614"/>
        <v>50.743865692495653</v>
      </c>
      <c r="BH2053" s="169">
        <f t="shared" ca="1" si="1615"/>
        <v>10.83886917304908</v>
      </c>
    </row>
    <row r="2054" spans="11:60" x14ac:dyDescent="0.25">
      <c r="K2054" s="199">
        <f t="shared" si="1588"/>
        <v>50.795251885601978</v>
      </c>
      <c r="L2054" s="201">
        <f t="shared" si="1589"/>
        <v>0.42601177239204086</v>
      </c>
      <c r="M2054" s="201">
        <f t="shared" si="1590"/>
        <v>0.42959462397310899</v>
      </c>
      <c r="N2054" s="201">
        <f t="shared" si="1591"/>
        <v>0.45155051348435093</v>
      </c>
      <c r="O2054" s="201">
        <f t="shared" si="1592"/>
        <v>0.42640538871513095</v>
      </c>
      <c r="P2054" s="201" t="str">
        <f t="shared" si="1593"/>
        <v/>
      </c>
      <c r="Q2054" s="201" t="str">
        <f t="shared" si="1594"/>
        <v/>
      </c>
      <c r="R2054" s="201" t="str">
        <f t="shared" si="1595"/>
        <v/>
      </c>
      <c r="S2054" s="201" t="str">
        <f t="shared" si="1596"/>
        <v/>
      </c>
      <c r="T2054" s="199">
        <f t="shared" si="1597"/>
        <v>0</v>
      </c>
      <c r="U2054" s="199">
        <f t="shared" si="1598"/>
        <v>0</v>
      </c>
      <c r="V2054" s="199">
        <f t="shared" si="1599"/>
        <v>0</v>
      </c>
      <c r="W2054" s="199">
        <f t="shared" si="1600"/>
        <v>9.2028906564789352</v>
      </c>
      <c r="X2054" s="199" t="str">
        <f t="shared" si="1601"/>
        <v/>
      </c>
      <c r="Y2054" s="199" t="str">
        <f t="shared" si="1602"/>
        <v/>
      </c>
      <c r="Z2054" s="199" t="str">
        <f t="shared" si="1603"/>
        <v/>
      </c>
      <c r="AA2054" s="199" t="str">
        <f t="shared" si="1604"/>
        <v/>
      </c>
      <c r="AB2054" s="201">
        <f t="shared" ca="1" si="1605"/>
        <v>11.337836962123088</v>
      </c>
      <c r="AD2054" s="162">
        <f t="shared" si="1606"/>
        <v>0</v>
      </c>
      <c r="AE2054" s="162">
        <f t="shared" si="1607"/>
        <v>0</v>
      </c>
      <c r="AF2054" s="162">
        <f t="shared" si="1608"/>
        <v>0</v>
      </c>
      <c r="AG2054" s="162">
        <f t="shared" si="1609"/>
        <v>0.23645075820510866</v>
      </c>
      <c r="AH2054" s="162" t="str">
        <f t="shared" si="1610"/>
        <v/>
      </c>
      <c r="AI2054" s="162" t="str">
        <f t="shared" si="1611"/>
        <v/>
      </c>
      <c r="AJ2054" s="162" t="str">
        <f t="shared" si="1612"/>
        <v/>
      </c>
      <c r="AK2054" s="162" t="str">
        <f t="shared" si="1613"/>
        <v/>
      </c>
      <c r="AM2054" s="199">
        <f t="shared" si="1616"/>
        <v>22.164385684036343</v>
      </c>
      <c r="AN2054" s="197">
        <f t="shared" si="1618"/>
        <v>0</v>
      </c>
      <c r="AO2054" s="197">
        <f t="shared" si="1619"/>
        <v>3.1253303730528287E-2</v>
      </c>
      <c r="AP2054" s="197">
        <f t="shared" si="1620"/>
        <v>0</v>
      </c>
      <c r="AQ2054" s="197">
        <f t="shared" si="1621"/>
        <v>0</v>
      </c>
      <c r="AR2054" s="197" t="str">
        <f t="shared" si="1622"/>
        <v/>
      </c>
      <c r="AS2054" s="197" t="str">
        <f t="shared" si="1623"/>
        <v/>
      </c>
      <c r="AT2054" s="197" t="str">
        <f t="shared" si="1624"/>
        <v/>
      </c>
      <c r="AU2054" s="197" t="str">
        <f t="shared" si="1625"/>
        <v/>
      </c>
      <c r="AV2054" s="199">
        <f t="shared" ca="1" si="1617"/>
        <v>2.0858001181623722</v>
      </c>
      <c r="AX2054" s="162">
        <f t="shared" si="1626"/>
        <v>0</v>
      </c>
      <c r="AY2054" s="162">
        <f t="shared" si="1627"/>
        <v>3.5056188146950654E-4</v>
      </c>
      <c r="AZ2054" s="162">
        <f t="shared" si="1628"/>
        <v>0</v>
      </c>
      <c r="BA2054" s="162">
        <f t="shared" si="1629"/>
        <v>0</v>
      </c>
      <c r="BB2054" s="162" t="str">
        <f t="shared" si="1630"/>
        <v/>
      </c>
      <c r="BC2054" s="162" t="str">
        <f t="shared" si="1631"/>
        <v/>
      </c>
      <c r="BD2054" s="162" t="str">
        <f t="shared" si="1632"/>
        <v/>
      </c>
      <c r="BE2054" s="162" t="str">
        <f t="shared" si="1633"/>
        <v/>
      </c>
      <c r="BG2054" s="169">
        <f t="shared" si="1614"/>
        <v>50.769558789048816</v>
      </c>
      <c r="BH2054" s="169">
        <f t="shared" ca="1" si="1615"/>
        <v>11.074549158154587</v>
      </c>
    </row>
    <row r="2055" spans="11:60" x14ac:dyDescent="0.25">
      <c r="K2055" s="199">
        <f t="shared" si="1588"/>
        <v>50.82094498215514</v>
      </c>
      <c r="L2055" s="201">
        <f t="shared" si="1589"/>
        <v>0.42622725634368075</v>
      </c>
      <c r="M2055" s="201">
        <f t="shared" si="1590"/>
        <v>0.4298119201916083</v>
      </c>
      <c r="N2055" s="201">
        <f t="shared" si="1591"/>
        <v>0.45177891536269404</v>
      </c>
      <c r="O2055" s="201">
        <f t="shared" si="1592"/>
        <v>0.42662107176455694</v>
      </c>
      <c r="P2055" s="201" t="str">
        <f t="shared" si="1593"/>
        <v/>
      </c>
      <c r="Q2055" s="201" t="str">
        <f t="shared" si="1594"/>
        <v/>
      </c>
      <c r="R2055" s="201" t="str">
        <f t="shared" si="1595"/>
        <v/>
      </c>
      <c r="S2055" s="201" t="str">
        <f t="shared" si="1596"/>
        <v/>
      </c>
      <c r="T2055" s="199">
        <f t="shared" si="1597"/>
        <v>0</v>
      </c>
      <c r="U2055" s="199">
        <f t="shared" si="1598"/>
        <v>0</v>
      </c>
      <c r="V2055" s="199">
        <f t="shared" si="1599"/>
        <v>0</v>
      </c>
      <c r="W2055" s="199">
        <f t="shared" si="1600"/>
        <v>9.3867642256768189</v>
      </c>
      <c r="X2055" s="199" t="str">
        <f t="shared" si="1601"/>
        <v/>
      </c>
      <c r="Y2055" s="199" t="str">
        <f t="shared" si="1602"/>
        <v/>
      </c>
      <c r="Z2055" s="199" t="str">
        <f t="shared" si="1603"/>
        <v/>
      </c>
      <c r="AA2055" s="199" t="str">
        <f t="shared" si="1604"/>
        <v/>
      </c>
      <c r="AB2055" s="201">
        <f t="shared" ca="1" si="1605"/>
        <v>11.477017545914121</v>
      </c>
      <c r="AD2055" s="162">
        <f t="shared" si="1606"/>
        <v>0</v>
      </c>
      <c r="AE2055" s="162">
        <f t="shared" si="1607"/>
        <v>0</v>
      </c>
      <c r="AF2055" s="162">
        <f t="shared" si="1608"/>
        <v>0</v>
      </c>
      <c r="AG2055" s="162">
        <f t="shared" si="1609"/>
        <v>0.24117503957208444</v>
      </c>
      <c r="AH2055" s="162" t="str">
        <f t="shared" si="1610"/>
        <v/>
      </c>
      <c r="AI2055" s="162" t="str">
        <f t="shared" si="1611"/>
        <v/>
      </c>
      <c r="AJ2055" s="162" t="str">
        <f t="shared" si="1612"/>
        <v/>
      </c>
      <c r="AK2055" s="162" t="str">
        <f t="shared" si="1613"/>
        <v/>
      </c>
      <c r="AM2055" s="199">
        <f t="shared" si="1616"/>
        <v>22.175602478410855</v>
      </c>
      <c r="AN2055" s="197">
        <f t="shared" si="1618"/>
        <v>0</v>
      </c>
      <c r="AO2055" s="197">
        <f t="shared" si="1619"/>
        <v>2.6207727231306221E-2</v>
      </c>
      <c r="AP2055" s="197">
        <f t="shared" si="1620"/>
        <v>0</v>
      </c>
      <c r="AQ2055" s="197">
        <f t="shared" si="1621"/>
        <v>0</v>
      </c>
      <c r="AR2055" s="197" t="str">
        <f t="shared" si="1622"/>
        <v/>
      </c>
      <c r="AS2055" s="197" t="str">
        <f t="shared" si="1623"/>
        <v/>
      </c>
      <c r="AT2055" s="197" t="str">
        <f t="shared" si="1624"/>
        <v/>
      </c>
      <c r="AU2055" s="197" t="str">
        <f t="shared" si="1625"/>
        <v/>
      </c>
      <c r="AV2055" s="199">
        <f t="shared" ca="1" si="1617"/>
        <v>2.1845354378348421</v>
      </c>
      <c r="AX2055" s="162">
        <f t="shared" si="1626"/>
        <v>0</v>
      </c>
      <c r="AY2055" s="162">
        <f t="shared" si="1627"/>
        <v>2.9396668737686219E-4</v>
      </c>
      <c r="AZ2055" s="162">
        <f t="shared" si="1628"/>
        <v>0</v>
      </c>
      <c r="BA2055" s="162">
        <f t="shared" si="1629"/>
        <v>0</v>
      </c>
      <c r="BB2055" s="162" t="str">
        <f t="shared" si="1630"/>
        <v/>
      </c>
      <c r="BC2055" s="162" t="str">
        <f t="shared" si="1631"/>
        <v/>
      </c>
      <c r="BD2055" s="162" t="str">
        <f t="shared" si="1632"/>
        <v/>
      </c>
      <c r="BE2055" s="162" t="str">
        <f t="shared" si="1633"/>
        <v/>
      </c>
      <c r="BG2055" s="169">
        <f t="shared" si="1614"/>
        <v>50.795251885601978</v>
      </c>
      <c r="BH2055" s="169">
        <f t="shared" ca="1" si="1615"/>
        <v>11.337836962123088</v>
      </c>
    </row>
    <row r="2056" spans="11:60" x14ac:dyDescent="0.25">
      <c r="K2056" s="199">
        <f t="shared" si="1588"/>
        <v>50.846638078708303</v>
      </c>
      <c r="L2056" s="201">
        <f t="shared" si="1589"/>
        <v>0.42644274029532064</v>
      </c>
      <c r="M2056" s="201">
        <f t="shared" si="1590"/>
        <v>0.43002921641010761</v>
      </c>
      <c r="N2056" s="201">
        <f t="shared" si="1591"/>
        <v>0.45200731724103715</v>
      </c>
      <c r="O2056" s="201">
        <f t="shared" si="1592"/>
        <v>0.42683675481398287</v>
      </c>
      <c r="P2056" s="201" t="str">
        <f t="shared" si="1593"/>
        <v/>
      </c>
      <c r="Q2056" s="201" t="str">
        <f t="shared" si="1594"/>
        <v/>
      </c>
      <c r="R2056" s="201" t="str">
        <f t="shared" si="1595"/>
        <v/>
      </c>
      <c r="S2056" s="201" t="str">
        <f t="shared" si="1596"/>
        <v/>
      </c>
      <c r="T2056" s="199">
        <f t="shared" si="1597"/>
        <v>0</v>
      </c>
      <c r="U2056" s="199">
        <f t="shared" si="1598"/>
        <v>0</v>
      </c>
      <c r="V2056" s="199">
        <f t="shared" si="1599"/>
        <v>0</v>
      </c>
      <c r="W2056" s="199">
        <f t="shared" si="1600"/>
        <v>9.5340604342726607</v>
      </c>
      <c r="X2056" s="199" t="str">
        <f t="shared" si="1601"/>
        <v/>
      </c>
      <c r="Y2056" s="199" t="str">
        <f t="shared" si="1602"/>
        <v/>
      </c>
      <c r="Z2056" s="199" t="str">
        <f t="shared" si="1603"/>
        <v/>
      </c>
      <c r="AA2056" s="199" t="str">
        <f t="shared" si="1604"/>
        <v/>
      </c>
      <c r="AB2056" s="201">
        <f t="shared" ca="1" si="1605"/>
        <v>11.646704493770464</v>
      </c>
      <c r="AD2056" s="162">
        <f t="shared" si="1606"/>
        <v>0</v>
      </c>
      <c r="AE2056" s="162">
        <f t="shared" si="1607"/>
        <v>0</v>
      </c>
      <c r="AF2056" s="162">
        <f t="shared" si="1608"/>
        <v>0</v>
      </c>
      <c r="AG2056" s="162">
        <f t="shared" si="1609"/>
        <v>0.24495953528145215</v>
      </c>
      <c r="AH2056" s="162" t="str">
        <f t="shared" si="1610"/>
        <v/>
      </c>
      <c r="AI2056" s="162" t="str">
        <f t="shared" si="1611"/>
        <v/>
      </c>
      <c r="AJ2056" s="162" t="str">
        <f t="shared" si="1612"/>
        <v/>
      </c>
      <c r="AK2056" s="162" t="str">
        <f t="shared" si="1613"/>
        <v/>
      </c>
      <c r="AM2056" s="199">
        <f t="shared" si="1616"/>
        <v>22.186819272785367</v>
      </c>
      <c r="AN2056" s="197">
        <f t="shared" si="1618"/>
        <v>0</v>
      </c>
      <c r="AO2056" s="197">
        <f t="shared" si="1619"/>
        <v>2.1976715187179707E-2</v>
      </c>
      <c r="AP2056" s="197">
        <f t="shared" si="1620"/>
        <v>0</v>
      </c>
      <c r="AQ2056" s="197">
        <f t="shared" si="1621"/>
        <v>0</v>
      </c>
      <c r="AR2056" s="197" t="str">
        <f t="shared" si="1622"/>
        <v/>
      </c>
      <c r="AS2056" s="197" t="str">
        <f t="shared" si="1623"/>
        <v/>
      </c>
      <c r="AT2056" s="197" t="str">
        <f t="shared" si="1624"/>
        <v/>
      </c>
      <c r="AU2056" s="197" t="str">
        <f t="shared" si="1625"/>
        <v/>
      </c>
      <c r="AV2056" s="199">
        <f t="shared" ca="1" si="1617"/>
        <v>2.2023334539096053</v>
      </c>
      <c r="AX2056" s="162">
        <f t="shared" si="1626"/>
        <v>0</v>
      </c>
      <c r="AY2056" s="162">
        <f t="shared" si="1627"/>
        <v>2.4650829528181115E-4</v>
      </c>
      <c r="AZ2056" s="162">
        <f t="shared" si="1628"/>
        <v>0</v>
      </c>
      <c r="BA2056" s="162">
        <f t="shared" si="1629"/>
        <v>0</v>
      </c>
      <c r="BB2056" s="162" t="str">
        <f t="shared" si="1630"/>
        <v/>
      </c>
      <c r="BC2056" s="162" t="str">
        <f t="shared" si="1631"/>
        <v/>
      </c>
      <c r="BD2056" s="162" t="str">
        <f t="shared" si="1632"/>
        <v/>
      </c>
      <c r="BE2056" s="162" t="str">
        <f t="shared" si="1633"/>
        <v/>
      </c>
      <c r="BG2056" s="169">
        <f t="shared" si="1614"/>
        <v>50.82094498215514</v>
      </c>
      <c r="BH2056" s="169">
        <f t="shared" ca="1" si="1615"/>
        <v>11.477017545914121</v>
      </c>
    </row>
    <row r="2057" spans="11:60" x14ac:dyDescent="0.25">
      <c r="K2057" s="199">
        <f t="shared" si="1588"/>
        <v>50.872331175261465</v>
      </c>
      <c r="L2057" s="201">
        <f t="shared" si="1589"/>
        <v>0.42665822424696048</v>
      </c>
      <c r="M2057" s="201">
        <f t="shared" si="1590"/>
        <v>0.43024651262860691</v>
      </c>
      <c r="N2057" s="201">
        <f t="shared" si="1591"/>
        <v>0.45223571911938026</v>
      </c>
      <c r="O2057" s="201">
        <f t="shared" si="1592"/>
        <v>0.42705243786340885</v>
      </c>
      <c r="P2057" s="201" t="str">
        <f t="shared" si="1593"/>
        <v/>
      </c>
      <c r="Q2057" s="201" t="str">
        <f t="shared" si="1594"/>
        <v/>
      </c>
      <c r="R2057" s="201" t="str">
        <f t="shared" si="1595"/>
        <v/>
      </c>
      <c r="S2057" s="201" t="str">
        <f t="shared" si="1596"/>
        <v/>
      </c>
      <c r="T2057" s="199">
        <f t="shared" si="1597"/>
        <v>0</v>
      </c>
      <c r="U2057" s="199">
        <f t="shared" si="1598"/>
        <v>0</v>
      </c>
      <c r="V2057" s="199">
        <f t="shared" si="1599"/>
        <v>0</v>
      </c>
      <c r="W2057" s="199">
        <f t="shared" si="1600"/>
        <v>9.6420740532667608</v>
      </c>
      <c r="X2057" s="199" t="str">
        <f t="shared" si="1601"/>
        <v/>
      </c>
      <c r="Y2057" s="199" t="str">
        <f t="shared" si="1602"/>
        <v/>
      </c>
      <c r="Z2057" s="199" t="str">
        <f t="shared" si="1603"/>
        <v/>
      </c>
      <c r="AA2057" s="199" t="str">
        <f t="shared" si="1604"/>
        <v/>
      </c>
      <c r="AB2057" s="201">
        <f t="shared" ca="1" si="1605"/>
        <v>11.734862841215923</v>
      </c>
      <c r="AD2057" s="162">
        <f t="shared" si="1606"/>
        <v>0</v>
      </c>
      <c r="AE2057" s="162">
        <f t="shared" si="1607"/>
        <v>0</v>
      </c>
      <c r="AF2057" s="162">
        <f t="shared" si="1608"/>
        <v>0</v>
      </c>
      <c r="AG2057" s="162">
        <f t="shared" si="1609"/>
        <v>0.24773473962332404</v>
      </c>
      <c r="AH2057" s="162" t="str">
        <f t="shared" si="1610"/>
        <v/>
      </c>
      <c r="AI2057" s="162" t="str">
        <f t="shared" si="1611"/>
        <v/>
      </c>
      <c r="AJ2057" s="162" t="str">
        <f t="shared" si="1612"/>
        <v/>
      </c>
      <c r="AK2057" s="162" t="str">
        <f t="shared" si="1613"/>
        <v/>
      </c>
      <c r="AM2057" s="199">
        <f t="shared" si="1616"/>
        <v>22.19803606715988</v>
      </c>
      <c r="AN2057" s="197">
        <f t="shared" si="1618"/>
        <v>0</v>
      </c>
      <c r="AO2057" s="197">
        <f t="shared" si="1619"/>
        <v>1.8428763405479175E-2</v>
      </c>
      <c r="AP2057" s="197">
        <f t="shared" si="1620"/>
        <v>0</v>
      </c>
      <c r="AQ2057" s="197">
        <f t="shared" si="1621"/>
        <v>0</v>
      </c>
      <c r="AR2057" s="197" t="str">
        <f t="shared" si="1622"/>
        <v/>
      </c>
      <c r="AS2057" s="197" t="str">
        <f t="shared" si="1623"/>
        <v/>
      </c>
      <c r="AT2057" s="197" t="str">
        <f t="shared" si="1624"/>
        <v/>
      </c>
      <c r="AU2057" s="197" t="str">
        <f t="shared" si="1625"/>
        <v/>
      </c>
      <c r="AV2057" s="199">
        <f t="shared" ca="1" si="1617"/>
        <v>2.1934708420641931</v>
      </c>
      <c r="AX2057" s="162">
        <f t="shared" si="1626"/>
        <v>0</v>
      </c>
      <c r="AY2057" s="162">
        <f t="shared" si="1627"/>
        <v>2.0671164969579257E-4</v>
      </c>
      <c r="AZ2057" s="162">
        <f t="shared" si="1628"/>
        <v>0</v>
      </c>
      <c r="BA2057" s="162">
        <f t="shared" si="1629"/>
        <v>0</v>
      </c>
      <c r="BB2057" s="162" t="str">
        <f t="shared" si="1630"/>
        <v/>
      </c>
      <c r="BC2057" s="162" t="str">
        <f t="shared" si="1631"/>
        <v/>
      </c>
      <c r="BD2057" s="162" t="str">
        <f t="shared" si="1632"/>
        <v/>
      </c>
      <c r="BE2057" s="162" t="str">
        <f t="shared" si="1633"/>
        <v/>
      </c>
      <c r="BG2057" s="169">
        <f t="shared" si="1614"/>
        <v>50.846638078708303</v>
      </c>
      <c r="BH2057" s="169">
        <f t="shared" ca="1" si="1615"/>
        <v>11.646704493770464</v>
      </c>
    </row>
    <row r="2058" spans="11:60" x14ac:dyDescent="0.25">
      <c r="K2058" s="199">
        <f t="shared" si="1588"/>
        <v>50.898024271814627</v>
      </c>
      <c r="L2058" s="201">
        <f t="shared" si="1589"/>
        <v>0.42687370819860038</v>
      </c>
      <c r="M2058" s="201">
        <f t="shared" si="1590"/>
        <v>0.43046380884710622</v>
      </c>
      <c r="N2058" s="201">
        <f t="shared" si="1591"/>
        <v>0.45246412099772343</v>
      </c>
      <c r="O2058" s="201">
        <f t="shared" si="1592"/>
        <v>0.42726812091283484</v>
      </c>
      <c r="P2058" s="201" t="str">
        <f t="shared" si="1593"/>
        <v/>
      </c>
      <c r="Q2058" s="201" t="str">
        <f t="shared" si="1594"/>
        <v/>
      </c>
      <c r="R2058" s="201" t="str">
        <f t="shared" si="1595"/>
        <v/>
      </c>
      <c r="S2058" s="201" t="str">
        <f t="shared" si="1596"/>
        <v/>
      </c>
      <c r="T2058" s="199">
        <f t="shared" si="1597"/>
        <v>0</v>
      </c>
      <c r="U2058" s="199">
        <f t="shared" si="1598"/>
        <v>0</v>
      </c>
      <c r="V2058" s="199">
        <f t="shared" si="1599"/>
        <v>0</v>
      </c>
      <c r="W2058" s="199">
        <f t="shared" si="1600"/>
        <v>9.708881355497617</v>
      </c>
      <c r="X2058" s="199" t="str">
        <f t="shared" si="1601"/>
        <v/>
      </c>
      <c r="Y2058" s="199" t="str">
        <f t="shared" si="1602"/>
        <v/>
      </c>
      <c r="Z2058" s="199" t="str">
        <f t="shared" si="1603"/>
        <v/>
      </c>
      <c r="AA2058" s="199" t="str">
        <f t="shared" si="1604"/>
        <v/>
      </c>
      <c r="AB2058" s="201">
        <f t="shared" ca="1" si="1605"/>
        <v>11.821052811268485</v>
      </c>
      <c r="AD2058" s="162">
        <f t="shared" si="1606"/>
        <v>0</v>
      </c>
      <c r="AE2058" s="162">
        <f t="shared" si="1607"/>
        <v>0</v>
      </c>
      <c r="AF2058" s="162">
        <f t="shared" si="1608"/>
        <v>0</v>
      </c>
      <c r="AG2058" s="162">
        <f t="shared" si="1609"/>
        <v>0.24945122608999773</v>
      </c>
      <c r="AH2058" s="162" t="str">
        <f t="shared" si="1610"/>
        <v/>
      </c>
      <c r="AI2058" s="162" t="str">
        <f t="shared" si="1611"/>
        <v/>
      </c>
      <c r="AJ2058" s="162" t="str">
        <f t="shared" si="1612"/>
        <v/>
      </c>
      <c r="AK2058" s="162" t="str">
        <f t="shared" si="1613"/>
        <v/>
      </c>
      <c r="AM2058" s="199">
        <f t="shared" si="1616"/>
        <v>22.209252861534392</v>
      </c>
      <c r="AN2058" s="197">
        <f t="shared" si="1618"/>
        <v>0</v>
      </c>
      <c r="AO2058" s="197">
        <f t="shared" si="1619"/>
        <v>1.5453597812794274E-2</v>
      </c>
      <c r="AP2058" s="197">
        <f t="shared" si="1620"/>
        <v>0</v>
      </c>
      <c r="AQ2058" s="197">
        <f t="shared" si="1621"/>
        <v>0</v>
      </c>
      <c r="AR2058" s="197" t="str">
        <f t="shared" si="1622"/>
        <v/>
      </c>
      <c r="AS2058" s="197" t="str">
        <f t="shared" si="1623"/>
        <v/>
      </c>
      <c r="AT2058" s="197" t="str">
        <f t="shared" si="1624"/>
        <v/>
      </c>
      <c r="AU2058" s="197" t="str">
        <f t="shared" si="1625"/>
        <v/>
      </c>
      <c r="AV2058" s="199">
        <f t="shared" ca="1" si="1617"/>
        <v>2.1373927694336143</v>
      </c>
      <c r="AX2058" s="162">
        <f t="shared" si="1626"/>
        <v>0</v>
      </c>
      <c r="AY2058" s="162">
        <f t="shared" si="1627"/>
        <v>1.7333982901252272E-4</v>
      </c>
      <c r="AZ2058" s="162">
        <f t="shared" si="1628"/>
        <v>0</v>
      </c>
      <c r="BA2058" s="162">
        <f t="shared" si="1629"/>
        <v>0</v>
      </c>
      <c r="BB2058" s="162" t="str">
        <f t="shared" si="1630"/>
        <v/>
      </c>
      <c r="BC2058" s="162" t="str">
        <f t="shared" si="1631"/>
        <v/>
      </c>
      <c r="BD2058" s="162" t="str">
        <f t="shared" si="1632"/>
        <v/>
      </c>
      <c r="BE2058" s="162" t="str">
        <f t="shared" si="1633"/>
        <v/>
      </c>
      <c r="BG2058" s="169">
        <f t="shared" si="1614"/>
        <v>50.872331175261465</v>
      </c>
      <c r="BH2058" s="169">
        <f t="shared" ca="1" si="1615"/>
        <v>11.734862841215923</v>
      </c>
    </row>
    <row r="2059" spans="11:60" x14ac:dyDescent="0.25">
      <c r="K2059" s="199">
        <f t="shared" si="1588"/>
        <v>50.92371736836779</v>
      </c>
      <c r="L2059" s="201">
        <f t="shared" si="1589"/>
        <v>0.42708919215024027</v>
      </c>
      <c r="M2059" s="201">
        <f t="shared" si="1590"/>
        <v>0.43068110506560553</v>
      </c>
      <c r="N2059" s="201">
        <f t="shared" si="1591"/>
        <v>0.45269252287606654</v>
      </c>
      <c r="O2059" s="201">
        <f t="shared" si="1592"/>
        <v>0.42748380396226082</v>
      </c>
      <c r="P2059" s="201" t="str">
        <f t="shared" si="1593"/>
        <v/>
      </c>
      <c r="Q2059" s="201" t="str">
        <f t="shared" si="1594"/>
        <v/>
      </c>
      <c r="R2059" s="201" t="str">
        <f t="shared" si="1595"/>
        <v/>
      </c>
      <c r="S2059" s="201" t="str">
        <f t="shared" si="1596"/>
        <v/>
      </c>
      <c r="T2059" s="199">
        <f t="shared" si="1597"/>
        <v>0</v>
      </c>
      <c r="U2059" s="199">
        <f t="shared" si="1598"/>
        <v>0</v>
      </c>
      <c r="V2059" s="199">
        <f t="shared" si="1599"/>
        <v>0</v>
      </c>
      <c r="W2059" s="199">
        <f t="shared" si="1600"/>
        <v>9.733430402381213</v>
      </c>
      <c r="X2059" s="199" t="str">
        <f t="shared" si="1601"/>
        <v/>
      </c>
      <c r="Y2059" s="199" t="str">
        <f t="shared" si="1602"/>
        <v/>
      </c>
      <c r="Z2059" s="199" t="str">
        <f t="shared" si="1603"/>
        <v/>
      </c>
      <c r="AA2059" s="199" t="str">
        <f t="shared" si="1604"/>
        <v/>
      </c>
      <c r="AB2059" s="201">
        <f t="shared" ca="1" si="1605"/>
        <v>11.747188459452166</v>
      </c>
      <c r="AD2059" s="162">
        <f t="shared" si="1606"/>
        <v>0</v>
      </c>
      <c r="AE2059" s="162">
        <f t="shared" si="1607"/>
        <v>0</v>
      </c>
      <c r="AF2059" s="162">
        <f t="shared" si="1608"/>
        <v>0</v>
      </c>
      <c r="AG2059" s="162">
        <f t="shared" si="1609"/>
        <v>0.25008196712186609</v>
      </c>
      <c r="AH2059" s="162" t="str">
        <f t="shared" si="1610"/>
        <v/>
      </c>
      <c r="AI2059" s="162" t="str">
        <f t="shared" si="1611"/>
        <v/>
      </c>
      <c r="AJ2059" s="162" t="str">
        <f t="shared" si="1612"/>
        <v/>
      </c>
      <c r="AK2059" s="162" t="str">
        <f t="shared" si="1613"/>
        <v/>
      </c>
      <c r="AM2059" s="199">
        <f t="shared" si="1616"/>
        <v>22.220469655908904</v>
      </c>
      <c r="AN2059" s="197">
        <f t="shared" si="1618"/>
        <v>0</v>
      </c>
      <c r="AO2059" s="197">
        <f t="shared" si="1619"/>
        <v>1.2958747077496564E-2</v>
      </c>
      <c r="AP2059" s="197">
        <f t="shared" si="1620"/>
        <v>0</v>
      </c>
      <c r="AQ2059" s="197">
        <f t="shared" si="1621"/>
        <v>0</v>
      </c>
      <c r="AR2059" s="197" t="str">
        <f t="shared" si="1622"/>
        <v/>
      </c>
      <c r="AS2059" s="197" t="str">
        <f t="shared" si="1623"/>
        <v/>
      </c>
      <c r="AT2059" s="197" t="str">
        <f t="shared" si="1624"/>
        <v/>
      </c>
      <c r="AU2059" s="197" t="str">
        <f t="shared" si="1625"/>
        <v/>
      </c>
      <c r="AV2059" s="199">
        <f t="shared" ca="1" si="1617"/>
        <v>2.0774038523079392</v>
      </c>
      <c r="AX2059" s="162">
        <f t="shared" si="1626"/>
        <v>0</v>
      </c>
      <c r="AY2059" s="162">
        <f t="shared" si="1627"/>
        <v>1.453556013195881E-4</v>
      </c>
      <c r="AZ2059" s="162">
        <f t="shared" si="1628"/>
        <v>0</v>
      </c>
      <c r="BA2059" s="162">
        <f t="shared" si="1629"/>
        <v>0</v>
      </c>
      <c r="BB2059" s="162" t="str">
        <f t="shared" si="1630"/>
        <v/>
      </c>
      <c r="BC2059" s="162" t="str">
        <f t="shared" si="1631"/>
        <v/>
      </c>
      <c r="BD2059" s="162" t="str">
        <f t="shared" si="1632"/>
        <v/>
      </c>
      <c r="BE2059" s="162" t="str">
        <f t="shared" si="1633"/>
        <v/>
      </c>
      <c r="BG2059" s="169">
        <f t="shared" si="1614"/>
        <v>50.898024271814627</v>
      </c>
      <c r="BH2059" s="169">
        <f t="shared" ca="1" si="1615"/>
        <v>11.821052811268485</v>
      </c>
    </row>
    <row r="2060" spans="11:60" x14ac:dyDescent="0.25">
      <c r="K2060" s="199">
        <f t="shared" si="1588"/>
        <v>50.949410464920952</v>
      </c>
      <c r="L2060" s="201">
        <f t="shared" si="1589"/>
        <v>0.42730467610188017</v>
      </c>
      <c r="M2060" s="201">
        <f t="shared" si="1590"/>
        <v>0.43089840128410478</v>
      </c>
      <c r="N2060" s="201">
        <f t="shared" si="1591"/>
        <v>0.45292092475440965</v>
      </c>
      <c r="O2060" s="201">
        <f t="shared" si="1592"/>
        <v>0.42769948701168675</v>
      </c>
      <c r="P2060" s="201" t="str">
        <f t="shared" si="1593"/>
        <v/>
      </c>
      <c r="Q2060" s="201" t="str">
        <f t="shared" si="1594"/>
        <v/>
      </c>
      <c r="R2060" s="201" t="str">
        <f t="shared" si="1595"/>
        <v/>
      </c>
      <c r="S2060" s="201" t="str">
        <f t="shared" si="1596"/>
        <v/>
      </c>
      <c r="T2060" s="199">
        <f t="shared" si="1597"/>
        <v>0</v>
      </c>
      <c r="U2060" s="199">
        <f t="shared" si="1598"/>
        <v>0</v>
      </c>
      <c r="V2060" s="199">
        <f t="shared" si="1599"/>
        <v>0</v>
      </c>
      <c r="W2060" s="199">
        <f t="shared" si="1600"/>
        <v>9.7155870829990842</v>
      </c>
      <c r="X2060" s="199" t="str">
        <f t="shared" si="1601"/>
        <v/>
      </c>
      <c r="Y2060" s="199" t="str">
        <f t="shared" si="1602"/>
        <v/>
      </c>
      <c r="Z2060" s="199" t="str">
        <f t="shared" si="1603"/>
        <v/>
      </c>
      <c r="AA2060" s="199" t="str">
        <f t="shared" si="1604"/>
        <v/>
      </c>
      <c r="AB2060" s="201">
        <f t="shared" ca="1" si="1605"/>
        <v>11.818714656575178</v>
      </c>
      <c r="AD2060" s="162">
        <f t="shared" si="1606"/>
        <v>0</v>
      </c>
      <c r="AE2060" s="162">
        <f t="shared" si="1607"/>
        <v>0</v>
      </c>
      <c r="AF2060" s="162">
        <f t="shared" si="1608"/>
        <v>0</v>
      </c>
      <c r="AG2060" s="162">
        <f t="shared" si="1609"/>
        <v>0.24962351699415214</v>
      </c>
      <c r="AH2060" s="162" t="str">
        <f t="shared" si="1610"/>
        <v/>
      </c>
      <c r="AI2060" s="162" t="str">
        <f t="shared" si="1611"/>
        <v/>
      </c>
      <c r="AJ2060" s="162" t="str">
        <f t="shared" si="1612"/>
        <v/>
      </c>
      <c r="AK2060" s="162" t="str">
        <f t="shared" si="1613"/>
        <v/>
      </c>
      <c r="AM2060" s="199">
        <f t="shared" si="1616"/>
        <v>22.231686450283416</v>
      </c>
      <c r="AN2060" s="197">
        <f t="shared" si="1618"/>
        <v>0</v>
      </c>
      <c r="AO2060" s="197">
        <f t="shared" si="1619"/>
        <v>1.0866668535204526E-2</v>
      </c>
      <c r="AP2060" s="197">
        <f t="shared" si="1620"/>
        <v>0</v>
      </c>
      <c r="AQ2060" s="197">
        <f t="shared" si="1621"/>
        <v>0</v>
      </c>
      <c r="AR2060" s="197" t="str">
        <f t="shared" si="1622"/>
        <v/>
      </c>
      <c r="AS2060" s="197" t="str">
        <f t="shared" si="1623"/>
        <v/>
      </c>
      <c r="AT2060" s="197" t="str">
        <f t="shared" si="1624"/>
        <v/>
      </c>
      <c r="AU2060" s="197" t="str">
        <f t="shared" si="1625"/>
        <v/>
      </c>
      <c r="AV2060" s="199">
        <f t="shared" ca="1" si="1617"/>
        <v>2.1833319372436173</v>
      </c>
      <c r="AX2060" s="162">
        <f t="shared" si="1626"/>
        <v>0</v>
      </c>
      <c r="AY2060" s="162">
        <f t="shared" si="1627"/>
        <v>1.2188918649536936E-4</v>
      </c>
      <c r="AZ2060" s="162">
        <f t="shared" si="1628"/>
        <v>0</v>
      </c>
      <c r="BA2060" s="162">
        <f t="shared" si="1629"/>
        <v>0</v>
      </c>
      <c r="BB2060" s="162" t="str">
        <f t="shared" si="1630"/>
        <v/>
      </c>
      <c r="BC2060" s="162" t="str">
        <f t="shared" si="1631"/>
        <v/>
      </c>
      <c r="BD2060" s="162" t="str">
        <f t="shared" si="1632"/>
        <v/>
      </c>
      <c r="BE2060" s="162" t="str">
        <f t="shared" si="1633"/>
        <v/>
      </c>
      <c r="BG2060" s="169">
        <f t="shared" si="1614"/>
        <v>50.92371736836779</v>
      </c>
      <c r="BH2060" s="169">
        <f t="shared" ca="1" si="1615"/>
        <v>11.747188459452166</v>
      </c>
    </row>
    <row r="2061" spans="11:60" x14ac:dyDescent="0.25">
      <c r="K2061" s="199">
        <f t="shared" si="1588"/>
        <v>50.975103561474114</v>
      </c>
      <c r="L2061" s="201">
        <f t="shared" si="1589"/>
        <v>0.42752016005352006</v>
      </c>
      <c r="M2061" s="201">
        <f t="shared" si="1590"/>
        <v>0.43111569750260409</v>
      </c>
      <c r="N2061" s="201">
        <f t="shared" si="1591"/>
        <v>0.45314932663275276</v>
      </c>
      <c r="O2061" s="201">
        <f t="shared" si="1592"/>
        <v>0.42791517006111274</v>
      </c>
      <c r="P2061" s="201" t="str">
        <f t="shared" si="1593"/>
        <v/>
      </c>
      <c r="Q2061" s="201" t="str">
        <f t="shared" si="1594"/>
        <v/>
      </c>
      <c r="R2061" s="201" t="str">
        <f t="shared" si="1595"/>
        <v/>
      </c>
      <c r="S2061" s="201" t="str">
        <f t="shared" si="1596"/>
        <v/>
      </c>
      <c r="T2061" s="199">
        <f t="shared" si="1597"/>
        <v>0</v>
      </c>
      <c r="U2061" s="199">
        <f t="shared" si="1598"/>
        <v>0</v>
      </c>
      <c r="V2061" s="199">
        <f t="shared" si="1599"/>
        <v>0</v>
      </c>
      <c r="W2061" s="199">
        <f t="shared" si="1600"/>
        <v>9.6561329218959013</v>
      </c>
      <c r="X2061" s="199" t="str">
        <f t="shared" si="1601"/>
        <v/>
      </c>
      <c r="Y2061" s="199" t="str">
        <f t="shared" si="1602"/>
        <v/>
      </c>
      <c r="Z2061" s="199" t="str">
        <f t="shared" si="1603"/>
        <v/>
      </c>
      <c r="AA2061" s="199" t="str">
        <f t="shared" si="1604"/>
        <v/>
      </c>
      <c r="AB2061" s="201">
        <f t="shared" ca="1" si="1605"/>
        <v>11.718202843786399</v>
      </c>
      <c r="AD2061" s="162">
        <f t="shared" si="1606"/>
        <v>0</v>
      </c>
      <c r="AE2061" s="162">
        <f t="shared" si="1607"/>
        <v>0</v>
      </c>
      <c r="AF2061" s="162">
        <f t="shared" si="1608"/>
        <v>0</v>
      </c>
      <c r="AG2061" s="162">
        <f t="shared" si="1609"/>
        <v>0.24809595549244079</v>
      </c>
      <c r="AH2061" s="162" t="str">
        <f t="shared" si="1610"/>
        <v/>
      </c>
      <c r="AI2061" s="162" t="str">
        <f t="shared" si="1611"/>
        <v/>
      </c>
      <c r="AJ2061" s="162" t="str">
        <f t="shared" si="1612"/>
        <v/>
      </c>
      <c r="AK2061" s="162" t="str">
        <f t="shared" si="1613"/>
        <v/>
      </c>
      <c r="AM2061" s="199">
        <f t="shared" si="1616"/>
        <v>22.242903244657928</v>
      </c>
      <c r="AN2061" s="197">
        <f t="shared" si="1618"/>
        <v>0</v>
      </c>
      <c r="AO2061" s="197">
        <f t="shared" si="1619"/>
        <v>9.1123380984673256E-3</v>
      </c>
      <c r="AP2061" s="197">
        <f t="shared" si="1620"/>
        <v>0</v>
      </c>
      <c r="AQ2061" s="197">
        <f t="shared" si="1621"/>
        <v>0</v>
      </c>
      <c r="AR2061" s="197" t="str">
        <f t="shared" si="1622"/>
        <v/>
      </c>
      <c r="AS2061" s="197" t="str">
        <f t="shared" si="1623"/>
        <v/>
      </c>
      <c r="AT2061" s="197" t="str">
        <f t="shared" si="1624"/>
        <v/>
      </c>
      <c r="AU2061" s="197" t="str">
        <f t="shared" si="1625"/>
        <v/>
      </c>
      <c r="AV2061" s="199">
        <f t="shared" ca="1" si="1617"/>
        <v>2.1125926428035333</v>
      </c>
      <c r="AX2061" s="162">
        <f t="shared" si="1626"/>
        <v>0</v>
      </c>
      <c r="AY2061" s="162">
        <f t="shared" si="1627"/>
        <v>1.0221122272154024E-4</v>
      </c>
      <c r="AZ2061" s="162">
        <f t="shared" si="1628"/>
        <v>0</v>
      </c>
      <c r="BA2061" s="162">
        <f t="shared" si="1629"/>
        <v>0</v>
      </c>
      <c r="BB2061" s="162" t="str">
        <f t="shared" si="1630"/>
        <v/>
      </c>
      <c r="BC2061" s="162" t="str">
        <f t="shared" si="1631"/>
        <v/>
      </c>
      <c r="BD2061" s="162" t="str">
        <f t="shared" si="1632"/>
        <v/>
      </c>
      <c r="BE2061" s="162" t="str">
        <f t="shared" si="1633"/>
        <v/>
      </c>
      <c r="BG2061" s="169">
        <f t="shared" si="1614"/>
        <v>50.949410464920952</v>
      </c>
      <c r="BH2061" s="169">
        <f t="shared" ca="1" si="1615"/>
        <v>11.818714656575178</v>
      </c>
    </row>
    <row r="2062" spans="11:60" x14ac:dyDescent="0.25">
      <c r="K2062" s="199">
        <f t="shared" ref="K2062:K2125" si="1634">K2061+1/($C$74*60)</f>
        <v>51.000796658027276</v>
      </c>
      <c r="L2062" s="201">
        <f t="shared" ref="L2062:L2125" si="1635">IF(Q$56="","",SQRT(($K2062*$K2062)/$Q$72))</f>
        <v>0.42773564400515995</v>
      </c>
      <c r="M2062" s="201">
        <f t="shared" ref="M2062:M2125" si="1636">IF(R$56="","",SQRT(($K2062*$K2062)/$R$72))</f>
        <v>0.4313329937211034</v>
      </c>
      <c r="N2062" s="201">
        <f t="shared" ref="N2062:N2125" si="1637">IF(S$56="","",SQRT(($K2062*$K2062)/$S$72))</f>
        <v>0.45337772851109587</v>
      </c>
      <c r="O2062" s="201">
        <f t="shared" ref="O2062:O2125" si="1638">IF(T$56="","",SQRT(($K2062*$K2062)/$T$72))</f>
        <v>0.42813085311053867</v>
      </c>
      <c r="P2062" s="201" t="str">
        <f t="shared" ref="P2062:P2125" si="1639">IF(U$56="","",SQRT(($K2062*$K2062)/$U$72))</f>
        <v/>
      </c>
      <c r="Q2062" s="201" t="str">
        <f t="shared" ref="Q2062:Q2125" si="1640">IF(V$56="","",SQRT(($K2062*$K2062)/$V$72))</f>
        <v/>
      </c>
      <c r="R2062" s="201" t="str">
        <f t="shared" ref="R2062:R2125" si="1641">IF(W$56="","",SQRT(($K2062*$K2062)/$W$72))</f>
        <v/>
      </c>
      <c r="S2062" s="201" t="str">
        <f t="shared" ref="S2062:S2125" si="1642">IF(X$56="","",SQRT(($K2062*$K2062)/$X$72))</f>
        <v/>
      </c>
      <c r="T2062" s="199">
        <f t="shared" ref="T2062:T2125" si="1643">IF(Q$56="","",IF(ABS(($K2062-Q$60) / ( L2062 / 2.2))&gt;20,0,IF(Q$60&lt;&gt;"",Q$64 * ( POWER(POWER(Q$67, 2),0.5) + POWER(POWER(Q$67, 2),-0.5)  ) / ( POWER(POWER(Q$67, 2),0.5) * EXP( POWER(1 + POWER(Q$67, 2),-1) * ($K2062-Q$60)/ ( L2062 / 2.2) ) + POWER(POWER(Q$67, 2),-0.5) * EXP(- POWER(Q$67, 2) * POWER(1 + POWER(Q$67, 2),-1) * ($K2062-Q$60) / ( L2062 / 2.2) ) ),"")))</f>
        <v>0</v>
      </c>
      <c r="U2062" s="199">
        <f t="shared" ref="U2062:U2125" si="1644">IF(R$56="","",IF(ABS(($K2062-R$60) / ( M2062 / 2.2))&gt;20,0,IF(R$60&lt;&gt;"",R$64 * ( POWER(POWER(R$67, 2),0.5) + POWER(POWER(R$67, 2),-0.5)  ) / ( POWER(POWER(R$67, 2),0.5) * EXP( POWER(1 + POWER(R$67, 2),-1) * ($K2062-R$60)/ ( M2062 / 2.2) ) + POWER(POWER(R$67, 2),-0.5) * EXP(- POWER(R$67, 2) * POWER(1 + POWER(R$67, 2),-1) * ($K2062-R$60) / ( M2062 / 2.2) ) ),"")))</f>
        <v>0</v>
      </c>
      <c r="V2062" s="199">
        <f t="shared" ref="V2062:V2125" si="1645">IF(S$56="","",IF(ABS(($K2062-S$60) / ( N2062 / 2.2))&gt;20,0,IF(S$60&lt;&gt;"",S$64 * ( POWER(POWER(S$67, 2),0.5) + POWER(POWER(S$67, 2),-0.5)  ) / ( POWER(POWER(S$67, 2),0.5) * EXP( POWER(1 + POWER(S$67, 2),-1) * ($K2062-S$60)/ ( N2062 / 2.2) ) + POWER(POWER(S$67, 2),-0.5) * EXP(- POWER(S$67, 2) * POWER(1 + POWER(S$67, 2),-1) * ($K2062-S$60) / ( N2062 / 2.2) ) ),"")))</f>
        <v>0</v>
      </c>
      <c r="W2062" s="199">
        <f t="shared" ref="W2062:W2125" si="1646">IF(T$56="","",IF(ABS(($K2062-T$60) / ( O2062 / 2.2))&gt;20,0,IF(T$60&lt;&gt;"",T$64 * ( POWER(POWER(T$67, 2),0.5) + POWER(POWER(T$67, 2),-0.5)  ) / ( POWER(POWER(T$67, 2),0.5) * EXP( POWER(1 + POWER(T$67, 2),-1) * ($K2062-T$60)/ ( O2062 / 2.2) ) + POWER(POWER(T$67, 2),-0.5) * EXP(- POWER(T$67, 2) * POWER(1 + POWER(T$67, 2),-1) * ($K2062-T$60) / ( O2062 / 2.2) ) ),"")))</f>
        <v>9.5567153318020548</v>
      </c>
      <c r="X2062" s="199" t="str">
        <f t="shared" ref="X2062:X2125" si="1647">IF(U$56="","",IF(ABS(($K2062-U$60) / ( P2062 / 2.2))&gt;20,0,IF(U$60&lt;&gt;"",U$64 * ( POWER(POWER(U$67, 2),0.5) + POWER(POWER(U$67, 2),-0.5)  ) / ( POWER(POWER(U$67, 2),0.5) * EXP( POWER(1 + POWER(U$67, 2),-1) * ($K2062-U$60)/ ( P2062 / 2.2) ) + POWER(POWER(U$67, 2),-0.5) * EXP(- POWER(U$67, 2) * POWER(1 + POWER(U$67, 2),-1) * ($K2062-U$60) / ( P2062 / 2.2) ) ),"")))</f>
        <v/>
      </c>
      <c r="Y2062" s="199" t="str">
        <f t="shared" ref="Y2062:Y2125" si="1648">IF(V$56="","",IF(ABS(($K2062-V$60) / ( Q2062 / 2.2))&gt;20,0,IF(V$60&lt;&gt;"",V$64 * ( POWER(POWER(V$67, 2),0.5) + POWER(POWER(V$67, 2),-0.5)  ) / ( POWER(POWER(V$67, 2),0.5) * EXP( POWER(1 + POWER(V$67, 2),-1) * ($K2062-V$60)/ ( Q2062 / 2.2) ) + POWER(POWER(V$67, 2),-0.5) * EXP(- POWER(V$67, 2) * POWER(1 + POWER(V$67, 2),-1) * ($K2062-V$60) / ( Q2062 / 2.2) ) ),"")))</f>
        <v/>
      </c>
      <c r="Z2062" s="199" t="str">
        <f t="shared" ref="Z2062:Z2125" si="1649">IF(W$56="","",IF(ABS(($K2062-W$60) / ( R2062 / 2.2))&gt;20,0,IF(W$60&lt;&gt;"",W$64 * ( POWER(POWER(W$67, 2),0.5) + POWER(POWER(W$67, 2),-0.5)  ) / ( POWER(POWER(W$67, 2),0.5) * EXP( POWER(1 + POWER(W$67, 2),-1) * ($K2062-W$60)/ ( R2062 / 2.2) ) + POWER(POWER(W$67, 2),-0.5) * EXP(- POWER(W$67, 2) * POWER(1 + POWER(W$67, 2),-1) * ($K2062-W$60) / ( R2062 / 2.2) ) ),"")))</f>
        <v/>
      </c>
      <c r="AA2062" s="199" t="str">
        <f t="shared" ref="AA2062:AA2125" si="1650">IF(X$56="","",IF(ABS(($K2062-X$60) / ( S2062 / 2.2))&gt;20,0,IF(X$60&lt;&gt;"",X$64 * ( POWER(POWER(X$67, 2),0.5) + POWER(POWER(X$67, 2),-0.5)  ) / ( POWER(POWER(X$67, 2),0.5) * EXP( POWER(1 + POWER(X$67, 2),-1) * ($K2062-X$60)/ ( S2062 / 2.2) ) + POWER(POWER(X$67, 2),-0.5) * EXP(- POWER(X$67, 2) * POWER(1 + POWER(X$67, 2),-1) * ($K2062-X$60) / ( S2062 / 2.2) ) ),"")))</f>
        <v/>
      </c>
      <c r="AB2062" s="201">
        <f t="shared" ref="AB2062:AB2125" ca="1" si="1651">SUM(T2062:AA2062)+RAND()*$C$69+$C$67</f>
        <v>11.625857726210866</v>
      </c>
      <c r="AD2062" s="162">
        <f t="shared" ref="AD2062:AD2125" si="1652">IF(Q$56="","",($K2062-$K2061)*T2062)</f>
        <v>0</v>
      </c>
      <c r="AE2062" s="162">
        <f t="shared" ref="AE2062:AE2125" si="1653">IF(R$56="","",($K2062-$K2061)*U2062)</f>
        <v>0</v>
      </c>
      <c r="AF2062" s="162">
        <f t="shared" ref="AF2062:AF2125" si="1654">IF(S$56="","",($K2062-$K2061)*V2062)</f>
        <v>0</v>
      </c>
      <c r="AG2062" s="162">
        <f t="shared" ref="AG2062:AG2125" si="1655">IF(T$56="","",($K2062-$K2061)*W2062)</f>
        <v>0.24554160975107686</v>
      </c>
      <c r="AH2062" s="162" t="str">
        <f t="shared" ref="AH2062:AH2125" si="1656">IF(U$56="","",($K2062-$K2061)*X2062)</f>
        <v/>
      </c>
      <c r="AI2062" s="162" t="str">
        <f t="shared" ref="AI2062:AI2125" si="1657">IF(V$56="","",($K2062-$K2061)*Y2062)</f>
        <v/>
      </c>
      <c r="AJ2062" s="162" t="str">
        <f t="shared" ref="AJ2062:AJ2125" si="1658">IF(W$56="","",($K2062-$K2061)*Z2062)</f>
        <v/>
      </c>
      <c r="AK2062" s="162" t="str">
        <f t="shared" ref="AK2062:AK2125" si="1659">IF(X$56="","",($K2062-$K2061)*AA2062)</f>
        <v/>
      </c>
      <c r="AM2062" s="199">
        <f t="shared" si="1616"/>
        <v>22.25412003903244</v>
      </c>
      <c r="AN2062" s="197">
        <f t="shared" si="1618"/>
        <v>0</v>
      </c>
      <c r="AO2062" s="197">
        <f t="shared" si="1619"/>
        <v>7.6412292486932529E-3</v>
      </c>
      <c r="AP2062" s="197">
        <f t="shared" si="1620"/>
        <v>0</v>
      </c>
      <c r="AQ2062" s="197">
        <f t="shared" si="1621"/>
        <v>0</v>
      </c>
      <c r="AR2062" s="197" t="str">
        <f t="shared" si="1622"/>
        <v/>
      </c>
      <c r="AS2062" s="197" t="str">
        <f t="shared" si="1623"/>
        <v/>
      </c>
      <c r="AT2062" s="197" t="str">
        <f t="shared" si="1624"/>
        <v/>
      </c>
      <c r="AU2062" s="197" t="str">
        <f t="shared" si="1625"/>
        <v/>
      </c>
      <c r="AV2062" s="199">
        <f t="shared" ca="1" si="1617"/>
        <v>2.173192080231797</v>
      </c>
      <c r="AX2062" s="162">
        <f t="shared" si="1626"/>
        <v>0</v>
      </c>
      <c r="AY2062" s="162">
        <f t="shared" si="1627"/>
        <v>8.5710097251099512E-5</v>
      </c>
      <c r="AZ2062" s="162">
        <f t="shared" si="1628"/>
        <v>0</v>
      </c>
      <c r="BA2062" s="162">
        <f t="shared" si="1629"/>
        <v>0</v>
      </c>
      <c r="BB2062" s="162" t="str">
        <f t="shared" si="1630"/>
        <v/>
      </c>
      <c r="BC2062" s="162" t="str">
        <f t="shared" si="1631"/>
        <v/>
      </c>
      <c r="BD2062" s="162" t="str">
        <f t="shared" si="1632"/>
        <v/>
      </c>
      <c r="BE2062" s="162" t="str">
        <f t="shared" si="1633"/>
        <v/>
      </c>
      <c r="BG2062" s="169">
        <f t="shared" ref="BG2062:BG2125" si="1660">IF($C$8="isocratic",K2061,AM2062)</f>
        <v>50.975103561474114</v>
      </c>
      <c r="BH2062" s="169">
        <f t="shared" ref="BH2062:BH2125" ca="1" si="1661">IF($C$8="isocratic",AB2061,AV2062)</f>
        <v>11.718202843786399</v>
      </c>
    </row>
    <row r="2063" spans="11:60" x14ac:dyDescent="0.25">
      <c r="K2063" s="199">
        <f t="shared" si="1634"/>
        <v>51.026489754580439</v>
      </c>
      <c r="L2063" s="201">
        <f t="shared" si="1635"/>
        <v>0.42795112795679979</v>
      </c>
      <c r="M2063" s="201">
        <f t="shared" si="1636"/>
        <v>0.4315502899396027</v>
      </c>
      <c r="N2063" s="201">
        <f t="shared" si="1637"/>
        <v>0.45360613038943898</v>
      </c>
      <c r="O2063" s="201">
        <f t="shared" si="1638"/>
        <v>0.42834653615996465</v>
      </c>
      <c r="P2063" s="201" t="str">
        <f t="shared" si="1639"/>
        <v/>
      </c>
      <c r="Q2063" s="201" t="str">
        <f t="shared" si="1640"/>
        <v/>
      </c>
      <c r="R2063" s="201" t="str">
        <f t="shared" si="1641"/>
        <v/>
      </c>
      <c r="S2063" s="201" t="str">
        <f t="shared" si="1642"/>
        <v/>
      </c>
      <c r="T2063" s="199">
        <f t="shared" si="1643"/>
        <v>0</v>
      </c>
      <c r="U2063" s="199">
        <f t="shared" si="1644"/>
        <v>0</v>
      </c>
      <c r="V2063" s="199">
        <f t="shared" si="1645"/>
        <v>0</v>
      </c>
      <c r="W2063" s="199">
        <f t="shared" si="1646"/>
        <v>9.4197555011351426</v>
      </c>
      <c r="X2063" s="199" t="str">
        <f t="shared" si="1647"/>
        <v/>
      </c>
      <c r="Y2063" s="199" t="str">
        <f t="shared" si="1648"/>
        <v/>
      </c>
      <c r="Z2063" s="199" t="str">
        <f t="shared" si="1649"/>
        <v/>
      </c>
      <c r="AA2063" s="199" t="str">
        <f t="shared" si="1650"/>
        <v/>
      </c>
      <c r="AB2063" s="201">
        <f t="shared" ca="1" si="1651"/>
        <v>11.481984161238808</v>
      </c>
      <c r="AD2063" s="162">
        <f t="shared" si="1652"/>
        <v>0</v>
      </c>
      <c r="AE2063" s="162">
        <f t="shared" si="1653"/>
        <v>0</v>
      </c>
      <c r="AF2063" s="162">
        <f t="shared" si="1654"/>
        <v>0</v>
      </c>
      <c r="AG2063" s="162">
        <f t="shared" si="1655"/>
        <v>0.24202268759784715</v>
      </c>
      <c r="AH2063" s="162" t="str">
        <f t="shared" si="1656"/>
        <v/>
      </c>
      <c r="AI2063" s="162" t="str">
        <f t="shared" si="1657"/>
        <v/>
      </c>
      <c r="AJ2063" s="162" t="str">
        <f t="shared" si="1658"/>
        <v/>
      </c>
      <c r="AK2063" s="162" t="str">
        <f t="shared" si="1659"/>
        <v/>
      </c>
      <c r="AM2063" s="199">
        <f t="shared" ref="AM2063:AM2126" si="1662">AM2062+MAX($AK$57:$AR$57)*1.2/3000</f>
        <v>22.265336833406952</v>
      </c>
      <c r="AN2063" s="197">
        <f t="shared" si="1618"/>
        <v>0</v>
      </c>
      <c r="AO2063" s="197">
        <f t="shared" si="1619"/>
        <v>6.4076182988653755E-3</v>
      </c>
      <c r="AP2063" s="197">
        <f t="shared" si="1620"/>
        <v>0</v>
      </c>
      <c r="AQ2063" s="197">
        <f t="shared" si="1621"/>
        <v>0</v>
      </c>
      <c r="AR2063" s="197" t="str">
        <f t="shared" si="1622"/>
        <v/>
      </c>
      <c r="AS2063" s="197" t="str">
        <f t="shared" si="1623"/>
        <v/>
      </c>
      <c r="AT2063" s="197" t="str">
        <f t="shared" si="1624"/>
        <v/>
      </c>
      <c r="AU2063" s="197" t="str">
        <f t="shared" si="1625"/>
        <v/>
      </c>
      <c r="AV2063" s="199">
        <f t="shared" ref="AV2063:AV2126" ca="1" si="1663">SUM(AN2063:AU2063)+RAND()*$C$69+K2063*$C$70+$C$67</f>
        <v>2.0824258584683442</v>
      </c>
      <c r="AX2063" s="162">
        <f t="shared" si="1626"/>
        <v>0</v>
      </c>
      <c r="AY2063" s="162">
        <f t="shared" si="1627"/>
        <v>7.18729368887337E-5</v>
      </c>
      <c r="AZ2063" s="162">
        <f t="shared" si="1628"/>
        <v>0</v>
      </c>
      <c r="BA2063" s="162">
        <f t="shared" si="1629"/>
        <v>0</v>
      </c>
      <c r="BB2063" s="162" t="str">
        <f t="shared" si="1630"/>
        <v/>
      </c>
      <c r="BC2063" s="162" t="str">
        <f t="shared" si="1631"/>
        <v/>
      </c>
      <c r="BD2063" s="162" t="str">
        <f t="shared" si="1632"/>
        <v/>
      </c>
      <c r="BE2063" s="162" t="str">
        <f t="shared" si="1633"/>
        <v/>
      </c>
      <c r="BG2063" s="169">
        <f t="shared" si="1660"/>
        <v>51.000796658027276</v>
      </c>
      <c r="BH2063" s="169">
        <f t="shared" ca="1" si="1661"/>
        <v>11.625857726210866</v>
      </c>
    </row>
    <row r="2064" spans="11:60" x14ac:dyDescent="0.25">
      <c r="K2064" s="199">
        <f t="shared" si="1634"/>
        <v>51.052182851133601</v>
      </c>
      <c r="L2064" s="201">
        <f t="shared" si="1635"/>
        <v>0.42816661190843969</v>
      </c>
      <c r="M2064" s="201">
        <f t="shared" si="1636"/>
        <v>0.43176758615810201</v>
      </c>
      <c r="N2064" s="201">
        <f t="shared" si="1637"/>
        <v>0.45383453226778214</v>
      </c>
      <c r="O2064" s="201">
        <f t="shared" si="1638"/>
        <v>0.42856221920939064</v>
      </c>
      <c r="P2064" s="201" t="str">
        <f t="shared" si="1639"/>
        <v/>
      </c>
      <c r="Q2064" s="201" t="str">
        <f t="shared" si="1640"/>
        <v/>
      </c>
      <c r="R2064" s="201" t="str">
        <f t="shared" si="1641"/>
        <v/>
      </c>
      <c r="S2064" s="201" t="str">
        <f t="shared" si="1642"/>
        <v/>
      </c>
      <c r="T2064" s="199">
        <f t="shared" si="1643"/>
        <v>0</v>
      </c>
      <c r="U2064" s="199">
        <f t="shared" si="1644"/>
        <v>0</v>
      </c>
      <c r="V2064" s="199">
        <f t="shared" si="1645"/>
        <v>0</v>
      </c>
      <c r="W2064" s="199">
        <f t="shared" si="1646"/>
        <v>9.2483227998188955</v>
      </c>
      <c r="X2064" s="199" t="str">
        <f t="shared" si="1647"/>
        <v/>
      </c>
      <c r="Y2064" s="199" t="str">
        <f t="shared" si="1648"/>
        <v/>
      </c>
      <c r="Z2064" s="199" t="str">
        <f t="shared" si="1649"/>
        <v/>
      </c>
      <c r="AA2064" s="199" t="str">
        <f t="shared" si="1650"/>
        <v/>
      </c>
      <c r="AB2064" s="201">
        <f t="shared" ca="1" si="1651"/>
        <v>11.400925994799033</v>
      </c>
      <c r="AD2064" s="162">
        <f t="shared" si="1652"/>
        <v>0</v>
      </c>
      <c r="AE2064" s="162">
        <f t="shared" si="1653"/>
        <v>0</v>
      </c>
      <c r="AF2064" s="162">
        <f t="shared" si="1654"/>
        <v>0</v>
      </c>
      <c r="AG2064" s="162">
        <f t="shared" si="1655"/>
        <v>0.23761805065055935</v>
      </c>
      <c r="AH2064" s="162" t="str">
        <f t="shared" si="1656"/>
        <v/>
      </c>
      <c r="AI2064" s="162" t="str">
        <f t="shared" si="1657"/>
        <v/>
      </c>
      <c r="AJ2064" s="162" t="str">
        <f t="shared" si="1658"/>
        <v/>
      </c>
      <c r="AK2064" s="162" t="str">
        <f t="shared" si="1659"/>
        <v/>
      </c>
      <c r="AM2064" s="199">
        <f t="shared" si="1662"/>
        <v>22.276553627781464</v>
      </c>
      <c r="AN2064" s="197">
        <f t="shared" ref="AN2064:AN2127" si="1664">IF(AK$56="NOT ELUTED","",IF(AK$51="","",IF(ABS(($AM2064-AK$57)/(AK$72/2.2))&gt;20,0,AK$62*(POWER(POWER(AK$66,2),0.5)+POWER(POWER(AK$66,2),-0.5))/(POWER(POWER(AK$66,2),0.5)*EXP(POWER(1+POWER(AK$66,2),-1)*($AM2064-AK$57)/(AK$72/2.2))+POWER(POWER(AK$66,2),-0.5)*EXP(-POWER(AK$66,2)*POWER(1+POWER(AK$66,2),-1)*($AM2064-AK$57)/(AK$72/2.2))))))</f>
        <v>0</v>
      </c>
      <c r="AO2064" s="197">
        <f t="shared" ref="AO2064:AO2127" si="1665">IF(AL$56="NOT ELUTED","",IF(AL$51="","",IF(ABS(($AM2064-AL$57)/(AL$72/2.2))&gt;20,0,AL$62*(POWER(POWER(AL$66,2),0.5)+POWER(POWER(AL$66,2),-0.5))/(POWER(POWER(AL$66,2),0.5)*EXP(POWER(1+POWER(AL$66,2),-1)*($AM2064-AL$57)/(AL$72/2.2))+POWER(POWER(AL$66,2),-0.5)*EXP(-POWER(AL$66,2)*POWER(1+POWER(AL$66,2),-1)*($AM2064-AL$57)/(AL$72/2.2))))))</f>
        <v>5.3731632549177165E-3</v>
      </c>
      <c r="AP2064" s="197">
        <f t="shared" ref="AP2064:AP2127" si="1666">IF(AM$56="NOT ELUTED","",IF(AM$51="","",IF(ABS(($AM2064-AM$57)/(AM$72/2.2))&gt;20,0,AM$62*(POWER(POWER(AM$66,2),0.5)+POWER(POWER(AM$66,2),-0.5))/(POWER(POWER(AM$66,2),0.5)*EXP(POWER(1+POWER(AM$66,2),-1)*($AM2064-AM$57)/(AM$72/2.2))+POWER(POWER(AM$66,2),-0.5)*EXP(-POWER(AM$66,2)*POWER(1+POWER(AM$66,2),-1)*($AM2064-AM$57)/(AM$72/2.2))))))</f>
        <v>0</v>
      </c>
      <c r="AQ2064" s="197">
        <f t="shared" ref="AQ2064:AQ2127" si="1667">IF(AN$56="NOT ELUTED","",IF(AN$51="","",IF(ABS(($AM2064-AN$57)/(AN$72/2.2))&gt;20,0,AN$62*(POWER(POWER(AN$66,2),0.5)+POWER(POWER(AN$66,2),-0.5))/(POWER(POWER(AN$66,2),0.5)*EXP(POWER(1+POWER(AN$66,2),-1)*($AM2064-AN$57)/(AN$72/2.2))+POWER(POWER(AN$66,2),-0.5)*EXP(-POWER(AN$66,2)*POWER(1+POWER(AN$66,2),-1)*($AM2064-AN$57)/(AN$72/2.2))))))</f>
        <v>0</v>
      </c>
      <c r="AR2064" s="197" t="str">
        <f t="shared" ref="AR2064:AR2127" si="1668">IF(AO$56="NOT ELUTED","",IF(AO$51="","",IF(ABS(($AM2064-AO$57)/(AO$72/2.2))&gt;20,0,AO$62*(POWER(POWER(AO$66,2),0.5)+POWER(POWER(AO$66,2),-0.5))/(POWER(POWER(AO$66,2),0.5)*EXP(POWER(1+POWER(AO$66,2),-1)*($AM2064-AO$57)/(AO$72/2.2))+POWER(POWER(AO$66,2),-0.5)*EXP(-POWER(AO$66,2)*POWER(1+POWER(AO$66,2),-1)*($AM2064-AO$57)/(AO$72/2.2))))))</f>
        <v/>
      </c>
      <c r="AS2064" s="197" t="str">
        <f t="shared" ref="AS2064:AS2127" si="1669">IF(AP$56="NOT ELUTED","",IF(AP$51="","",IF(ABS(($AM2064-AP$57)/(AP$72/2.2))&gt;20,0,AP$62*(POWER(POWER(AP$66,2),0.5)+POWER(POWER(AP$66,2),-0.5))/(POWER(POWER(AP$66,2),0.5)*EXP(POWER(1+POWER(AP$66,2),-1)*($AM2064-AP$57)/(AP$72/2.2))+POWER(POWER(AP$66,2),-0.5)*EXP(-POWER(AP$66,2)*POWER(1+POWER(AP$66,2),-1)*($AM2064-AP$57)/(AP$72/2.2))))))</f>
        <v/>
      </c>
      <c r="AT2064" s="197" t="str">
        <f t="shared" ref="AT2064:AT2127" si="1670">IF(AQ$56="NOT ELUTED","",IF(AQ$51="","",IF(ABS(($AM2064-AQ$57)/(AQ$72/2.2))&gt;20,0,AQ$62*(POWER(POWER(AQ$66,2),0.5)+POWER(POWER(AQ$66,2),-0.5))/(POWER(POWER(AQ$66,2),0.5)*EXP(POWER(1+POWER(AQ$66,2),-1)*($AM2064-AQ$57)/(AQ$72/2.2))+POWER(POWER(AQ$66,2),-0.5)*EXP(-POWER(AQ$66,2)*POWER(1+POWER(AQ$66,2),-1)*($AM2064-AQ$57)/(AQ$72/2.2))))))</f>
        <v/>
      </c>
      <c r="AU2064" s="197" t="str">
        <f t="shared" ref="AU2064:AU2127" si="1671">IF(AR$56="NOT ELUTED","",IF(AR$51="","",IF(ABS(($AM2064-AR$57)/(AR$72/2.2))&gt;20,0,AR$62*(POWER(POWER(AR$66,2),0.5)+POWER(POWER(AR$66,2),-0.5))/(POWER(POWER(AR$66,2),0.5)*EXP(POWER(1+POWER(AR$66,2),-1)*($AM2064-AR$57)/(AR$72/2.2))+POWER(POWER(AR$66,2),-0.5)*EXP(-POWER(AR$66,2)*POWER(1+POWER(AR$66,2),-1)*($AM2064-AR$57)/(AR$72/2.2))))))</f>
        <v/>
      </c>
      <c r="AV2064" s="199">
        <f t="shared" ca="1" si="1663"/>
        <v>2.1855278428236247</v>
      </c>
      <c r="AX2064" s="162">
        <f t="shared" si="1626"/>
        <v>0</v>
      </c>
      <c r="AY2064" s="162">
        <f t="shared" si="1627"/>
        <v>6.0269667371095962E-5</v>
      </c>
      <c r="AZ2064" s="162">
        <f t="shared" si="1628"/>
        <v>0</v>
      </c>
      <c r="BA2064" s="162">
        <f t="shared" si="1629"/>
        <v>0</v>
      </c>
      <c r="BB2064" s="162" t="str">
        <f t="shared" si="1630"/>
        <v/>
      </c>
      <c r="BC2064" s="162" t="str">
        <f t="shared" si="1631"/>
        <v/>
      </c>
      <c r="BD2064" s="162" t="str">
        <f t="shared" si="1632"/>
        <v/>
      </c>
      <c r="BE2064" s="162" t="str">
        <f t="shared" si="1633"/>
        <v/>
      </c>
      <c r="BG2064" s="169">
        <f t="shared" si="1660"/>
        <v>51.026489754580439</v>
      </c>
      <c r="BH2064" s="169">
        <f t="shared" ca="1" si="1661"/>
        <v>11.481984161238808</v>
      </c>
    </row>
    <row r="2065" spans="11:60" x14ac:dyDescent="0.25">
      <c r="K2065" s="199">
        <f t="shared" si="1634"/>
        <v>51.077875947686763</v>
      </c>
      <c r="L2065" s="201">
        <f t="shared" si="1635"/>
        <v>0.42838209586007958</v>
      </c>
      <c r="M2065" s="201">
        <f t="shared" si="1636"/>
        <v>0.43198488237660126</v>
      </c>
      <c r="N2065" s="201">
        <f t="shared" si="1637"/>
        <v>0.45406293414612525</v>
      </c>
      <c r="O2065" s="201">
        <f t="shared" si="1638"/>
        <v>0.42877790225881657</v>
      </c>
      <c r="P2065" s="201" t="str">
        <f t="shared" si="1639"/>
        <v/>
      </c>
      <c r="Q2065" s="201" t="str">
        <f t="shared" si="1640"/>
        <v/>
      </c>
      <c r="R2065" s="201" t="str">
        <f t="shared" si="1641"/>
        <v/>
      </c>
      <c r="S2065" s="201" t="str">
        <f t="shared" si="1642"/>
        <v/>
      </c>
      <c r="T2065" s="199">
        <f t="shared" si="1643"/>
        <v>0</v>
      </c>
      <c r="U2065" s="199">
        <f t="shared" si="1644"/>
        <v>0</v>
      </c>
      <c r="V2065" s="199">
        <f t="shared" si="1645"/>
        <v>0</v>
      </c>
      <c r="W2065" s="199">
        <f t="shared" si="1646"/>
        <v>9.0459869693852362</v>
      </c>
      <c r="X2065" s="199" t="str">
        <f t="shared" si="1647"/>
        <v/>
      </c>
      <c r="Y2065" s="199" t="str">
        <f t="shared" si="1648"/>
        <v/>
      </c>
      <c r="Z2065" s="199" t="str">
        <f t="shared" si="1649"/>
        <v/>
      </c>
      <c r="AA2065" s="199" t="str">
        <f t="shared" si="1650"/>
        <v/>
      </c>
      <c r="AB2065" s="201">
        <f t="shared" ca="1" si="1651"/>
        <v>11.154634070375241</v>
      </c>
      <c r="AD2065" s="162">
        <f t="shared" si="1652"/>
        <v>0</v>
      </c>
      <c r="AE2065" s="162">
        <f t="shared" si="1653"/>
        <v>0</v>
      </c>
      <c r="AF2065" s="162">
        <f t="shared" si="1654"/>
        <v>0</v>
      </c>
      <c r="AG2065" s="162">
        <f t="shared" si="1655"/>
        <v>0.23241941662306306</v>
      </c>
      <c r="AH2065" s="162" t="str">
        <f t="shared" si="1656"/>
        <v/>
      </c>
      <c r="AI2065" s="162" t="str">
        <f t="shared" si="1657"/>
        <v/>
      </c>
      <c r="AJ2065" s="162" t="str">
        <f t="shared" si="1658"/>
        <v/>
      </c>
      <c r="AK2065" s="162" t="str">
        <f t="shared" si="1659"/>
        <v/>
      </c>
      <c r="AM2065" s="199">
        <f t="shared" si="1662"/>
        <v>22.287770422155976</v>
      </c>
      <c r="AN2065" s="197">
        <f t="shared" si="1664"/>
        <v>0</v>
      </c>
      <c r="AO2065" s="197">
        <f t="shared" si="1665"/>
        <v>4.5057121064949789E-3</v>
      </c>
      <c r="AP2065" s="197">
        <f t="shared" si="1666"/>
        <v>0</v>
      </c>
      <c r="AQ2065" s="197">
        <f t="shared" si="1667"/>
        <v>0</v>
      </c>
      <c r="AR2065" s="197" t="str">
        <f t="shared" si="1668"/>
        <v/>
      </c>
      <c r="AS2065" s="197" t="str">
        <f t="shared" si="1669"/>
        <v/>
      </c>
      <c r="AT2065" s="197" t="str">
        <f t="shared" si="1670"/>
        <v/>
      </c>
      <c r="AU2065" s="197" t="str">
        <f t="shared" si="1671"/>
        <v/>
      </c>
      <c r="AV2065" s="199">
        <f t="shared" ca="1" si="1663"/>
        <v>2.0724855634342281</v>
      </c>
      <c r="AX2065" s="162">
        <f t="shared" si="1626"/>
        <v>0</v>
      </c>
      <c r="AY2065" s="162">
        <f t="shared" si="1627"/>
        <v>5.0539646209303771E-5</v>
      </c>
      <c r="AZ2065" s="162">
        <f t="shared" si="1628"/>
        <v>0</v>
      </c>
      <c r="BA2065" s="162">
        <f t="shared" si="1629"/>
        <v>0</v>
      </c>
      <c r="BB2065" s="162" t="str">
        <f t="shared" si="1630"/>
        <v/>
      </c>
      <c r="BC2065" s="162" t="str">
        <f t="shared" si="1631"/>
        <v/>
      </c>
      <c r="BD2065" s="162" t="str">
        <f t="shared" si="1632"/>
        <v/>
      </c>
      <c r="BE2065" s="162" t="str">
        <f t="shared" si="1633"/>
        <v/>
      </c>
      <c r="BG2065" s="169">
        <f t="shared" si="1660"/>
        <v>51.052182851133601</v>
      </c>
      <c r="BH2065" s="169">
        <f t="shared" ca="1" si="1661"/>
        <v>11.400925994799033</v>
      </c>
    </row>
    <row r="2066" spans="11:60" x14ac:dyDescent="0.25">
      <c r="K2066" s="199">
        <f t="shared" si="1634"/>
        <v>51.103569044239926</v>
      </c>
      <c r="L2066" s="201">
        <f t="shared" si="1635"/>
        <v>0.42859757981171942</v>
      </c>
      <c r="M2066" s="201">
        <f t="shared" si="1636"/>
        <v>0.43220217859510057</v>
      </c>
      <c r="N2066" s="201">
        <f t="shared" si="1637"/>
        <v>0.45429133602446836</v>
      </c>
      <c r="O2066" s="201">
        <f t="shared" si="1638"/>
        <v>0.4289935853082425</v>
      </c>
      <c r="P2066" s="201" t="str">
        <f t="shared" si="1639"/>
        <v/>
      </c>
      <c r="Q2066" s="201" t="str">
        <f t="shared" si="1640"/>
        <v/>
      </c>
      <c r="R2066" s="201" t="str">
        <f t="shared" si="1641"/>
        <v/>
      </c>
      <c r="S2066" s="201" t="str">
        <f t="shared" si="1642"/>
        <v/>
      </c>
      <c r="T2066" s="199">
        <f t="shared" si="1643"/>
        <v>0</v>
      </c>
      <c r="U2066" s="199">
        <f t="shared" si="1644"/>
        <v>0</v>
      </c>
      <c r="V2066" s="199">
        <f t="shared" si="1645"/>
        <v>0</v>
      </c>
      <c r="W2066" s="199">
        <f t="shared" si="1646"/>
        <v>8.816660215529037</v>
      </c>
      <c r="X2066" s="199" t="str">
        <f t="shared" si="1647"/>
        <v/>
      </c>
      <c r="Y2066" s="199" t="str">
        <f t="shared" si="1648"/>
        <v/>
      </c>
      <c r="Z2066" s="199" t="str">
        <f t="shared" si="1649"/>
        <v/>
      </c>
      <c r="AA2066" s="199" t="str">
        <f t="shared" si="1650"/>
        <v/>
      </c>
      <c r="AB2066" s="201">
        <f t="shared" ca="1" si="1651"/>
        <v>10.885737441339229</v>
      </c>
      <c r="AD2066" s="162">
        <f t="shared" si="1652"/>
        <v>0</v>
      </c>
      <c r="AE2066" s="162">
        <f t="shared" si="1653"/>
        <v>0</v>
      </c>
      <c r="AF2066" s="162">
        <f t="shared" si="1654"/>
        <v>0</v>
      </c>
      <c r="AG2066" s="162">
        <f t="shared" si="1655"/>
        <v>0.22652730219401246</v>
      </c>
      <c r="AH2066" s="162" t="str">
        <f t="shared" si="1656"/>
        <v/>
      </c>
      <c r="AI2066" s="162" t="str">
        <f t="shared" si="1657"/>
        <v/>
      </c>
      <c r="AJ2066" s="162" t="str">
        <f t="shared" si="1658"/>
        <v/>
      </c>
      <c r="AK2066" s="162" t="str">
        <f t="shared" si="1659"/>
        <v/>
      </c>
      <c r="AM2066" s="199">
        <f t="shared" si="1662"/>
        <v>22.298987216530488</v>
      </c>
      <c r="AN2066" s="197">
        <f t="shared" si="1664"/>
        <v>0</v>
      </c>
      <c r="AO2066" s="197">
        <f t="shared" si="1665"/>
        <v>3.7783035082081949E-3</v>
      </c>
      <c r="AP2066" s="197">
        <f t="shared" si="1666"/>
        <v>0</v>
      </c>
      <c r="AQ2066" s="197">
        <f t="shared" si="1667"/>
        <v>0</v>
      </c>
      <c r="AR2066" s="197" t="str">
        <f t="shared" si="1668"/>
        <v/>
      </c>
      <c r="AS2066" s="197" t="str">
        <f t="shared" si="1669"/>
        <v/>
      </c>
      <c r="AT2066" s="197" t="str">
        <f t="shared" si="1670"/>
        <v/>
      </c>
      <c r="AU2066" s="197" t="str">
        <f t="shared" si="1671"/>
        <v/>
      </c>
      <c r="AV2066" s="199">
        <f t="shared" ca="1" si="1663"/>
        <v>2.1671337772091546</v>
      </c>
      <c r="AX2066" s="162">
        <f t="shared" si="1626"/>
        <v>0</v>
      </c>
      <c r="AY2066" s="162">
        <f t="shared" si="1627"/>
        <v>4.2380453536068873E-5</v>
      </c>
      <c r="AZ2066" s="162">
        <f t="shared" si="1628"/>
        <v>0</v>
      </c>
      <c r="BA2066" s="162">
        <f t="shared" si="1629"/>
        <v>0</v>
      </c>
      <c r="BB2066" s="162" t="str">
        <f t="shared" si="1630"/>
        <v/>
      </c>
      <c r="BC2066" s="162" t="str">
        <f t="shared" si="1631"/>
        <v/>
      </c>
      <c r="BD2066" s="162" t="str">
        <f t="shared" si="1632"/>
        <v/>
      </c>
      <c r="BE2066" s="162" t="str">
        <f t="shared" si="1633"/>
        <v/>
      </c>
      <c r="BG2066" s="169">
        <f t="shared" si="1660"/>
        <v>51.077875947686763</v>
      </c>
      <c r="BH2066" s="169">
        <f t="shared" ca="1" si="1661"/>
        <v>11.154634070375241</v>
      </c>
    </row>
    <row r="2067" spans="11:60" x14ac:dyDescent="0.25">
      <c r="K2067" s="199">
        <f t="shared" si="1634"/>
        <v>51.129262140793088</v>
      </c>
      <c r="L2067" s="201">
        <f t="shared" si="1635"/>
        <v>0.42881306376335931</v>
      </c>
      <c r="M2067" s="201">
        <f t="shared" si="1636"/>
        <v>0.43241947481359988</v>
      </c>
      <c r="N2067" s="201">
        <f t="shared" si="1637"/>
        <v>0.45451973790281147</v>
      </c>
      <c r="O2067" s="201">
        <f t="shared" si="1638"/>
        <v>0.42920926835766848</v>
      </c>
      <c r="P2067" s="201" t="str">
        <f t="shared" si="1639"/>
        <v/>
      </c>
      <c r="Q2067" s="201" t="str">
        <f t="shared" si="1640"/>
        <v/>
      </c>
      <c r="R2067" s="201" t="str">
        <f t="shared" si="1641"/>
        <v/>
      </c>
      <c r="S2067" s="201" t="str">
        <f t="shared" si="1642"/>
        <v/>
      </c>
      <c r="T2067" s="199">
        <f t="shared" si="1643"/>
        <v>0</v>
      </c>
      <c r="U2067" s="199">
        <f t="shared" si="1644"/>
        <v>0</v>
      </c>
      <c r="V2067" s="199">
        <f t="shared" si="1645"/>
        <v>0</v>
      </c>
      <c r="W2067" s="199">
        <f t="shared" si="1646"/>
        <v>8.5644407116458989</v>
      </c>
      <c r="X2067" s="199" t="str">
        <f t="shared" si="1647"/>
        <v/>
      </c>
      <c r="Y2067" s="199" t="str">
        <f t="shared" si="1648"/>
        <v/>
      </c>
      <c r="Z2067" s="199" t="str">
        <f t="shared" si="1649"/>
        <v/>
      </c>
      <c r="AA2067" s="199" t="str">
        <f t="shared" si="1650"/>
        <v/>
      </c>
      <c r="AB2067" s="201">
        <f t="shared" ca="1" si="1651"/>
        <v>10.644108586553505</v>
      </c>
      <c r="AD2067" s="162">
        <f t="shared" si="1652"/>
        <v>0</v>
      </c>
      <c r="AE2067" s="162">
        <f t="shared" si="1653"/>
        <v>0</v>
      </c>
      <c r="AF2067" s="162">
        <f t="shared" si="1654"/>
        <v>0</v>
      </c>
      <c r="AG2067" s="162">
        <f t="shared" si="1655"/>
        <v>0.22004700212815229</v>
      </c>
      <c r="AH2067" s="162" t="str">
        <f t="shared" si="1656"/>
        <v/>
      </c>
      <c r="AI2067" s="162" t="str">
        <f t="shared" si="1657"/>
        <v/>
      </c>
      <c r="AJ2067" s="162" t="str">
        <f t="shared" si="1658"/>
        <v/>
      </c>
      <c r="AK2067" s="162" t="str">
        <f t="shared" si="1659"/>
        <v/>
      </c>
      <c r="AM2067" s="199">
        <f t="shared" si="1662"/>
        <v>22.310204010905</v>
      </c>
      <c r="AN2067" s="197">
        <f t="shared" si="1664"/>
        <v>0</v>
      </c>
      <c r="AO2067" s="197">
        <f t="shared" si="1665"/>
        <v>0</v>
      </c>
      <c r="AP2067" s="197">
        <f t="shared" si="1666"/>
        <v>0</v>
      </c>
      <c r="AQ2067" s="197">
        <f t="shared" si="1667"/>
        <v>0</v>
      </c>
      <c r="AR2067" s="197" t="str">
        <f t="shared" si="1668"/>
        <v/>
      </c>
      <c r="AS2067" s="197" t="str">
        <f t="shared" si="1669"/>
        <v/>
      </c>
      <c r="AT2067" s="197" t="str">
        <f t="shared" si="1670"/>
        <v/>
      </c>
      <c r="AU2067" s="197" t="str">
        <f t="shared" si="1671"/>
        <v/>
      </c>
      <c r="AV2067" s="199">
        <f t="shared" ca="1" si="1663"/>
        <v>2.2089403124917952</v>
      </c>
      <c r="AX2067" s="162">
        <f t="shared" si="1626"/>
        <v>0</v>
      </c>
      <c r="AY2067" s="162">
        <f t="shared" si="1627"/>
        <v>0</v>
      </c>
      <c r="AZ2067" s="162">
        <f t="shared" si="1628"/>
        <v>0</v>
      </c>
      <c r="BA2067" s="162">
        <f t="shared" si="1629"/>
        <v>0</v>
      </c>
      <c r="BB2067" s="162" t="str">
        <f t="shared" si="1630"/>
        <v/>
      </c>
      <c r="BC2067" s="162" t="str">
        <f t="shared" si="1631"/>
        <v/>
      </c>
      <c r="BD2067" s="162" t="str">
        <f t="shared" si="1632"/>
        <v/>
      </c>
      <c r="BE2067" s="162" t="str">
        <f t="shared" si="1633"/>
        <v/>
      </c>
      <c r="BG2067" s="169">
        <f t="shared" si="1660"/>
        <v>51.103569044239926</v>
      </c>
      <c r="BH2067" s="169">
        <f t="shared" ca="1" si="1661"/>
        <v>10.885737441339229</v>
      </c>
    </row>
    <row r="2068" spans="11:60" x14ac:dyDescent="0.25">
      <c r="K2068" s="199">
        <f t="shared" si="1634"/>
        <v>51.15495523734625</v>
      </c>
      <c r="L2068" s="201">
        <f t="shared" si="1635"/>
        <v>0.42902854771499915</v>
      </c>
      <c r="M2068" s="201">
        <f t="shared" si="1636"/>
        <v>0.43263677103209913</v>
      </c>
      <c r="N2068" s="201">
        <f t="shared" si="1637"/>
        <v>0.45474813978115464</v>
      </c>
      <c r="O2068" s="201">
        <f t="shared" si="1638"/>
        <v>0.42942495140709447</v>
      </c>
      <c r="P2068" s="201" t="str">
        <f t="shared" si="1639"/>
        <v/>
      </c>
      <c r="Q2068" s="201" t="str">
        <f t="shared" si="1640"/>
        <v/>
      </c>
      <c r="R2068" s="201" t="str">
        <f t="shared" si="1641"/>
        <v/>
      </c>
      <c r="S2068" s="201" t="str">
        <f t="shared" si="1642"/>
        <v/>
      </c>
      <c r="T2068" s="199">
        <f t="shared" si="1643"/>
        <v>0</v>
      </c>
      <c r="U2068" s="199">
        <f t="shared" si="1644"/>
        <v>0</v>
      </c>
      <c r="V2068" s="199">
        <f t="shared" si="1645"/>
        <v>0</v>
      </c>
      <c r="W2068" s="199">
        <f t="shared" si="1646"/>
        <v>8.2934672514364891</v>
      </c>
      <c r="X2068" s="199" t="str">
        <f t="shared" si="1647"/>
        <v/>
      </c>
      <c r="Y2068" s="199" t="str">
        <f t="shared" si="1648"/>
        <v/>
      </c>
      <c r="Z2068" s="199" t="str">
        <f t="shared" si="1649"/>
        <v/>
      </c>
      <c r="AA2068" s="199" t="str">
        <f t="shared" si="1650"/>
        <v/>
      </c>
      <c r="AB2068" s="201">
        <f t="shared" ca="1" si="1651"/>
        <v>10.339544540288291</v>
      </c>
      <c r="AD2068" s="162">
        <f t="shared" si="1652"/>
        <v>0</v>
      </c>
      <c r="AE2068" s="162">
        <f t="shared" si="1653"/>
        <v>0</v>
      </c>
      <c r="AF2068" s="162">
        <f t="shared" si="1654"/>
        <v>0</v>
      </c>
      <c r="AG2068" s="162">
        <f t="shared" si="1655"/>
        <v>0.21308485485164744</v>
      </c>
      <c r="AH2068" s="162" t="str">
        <f t="shared" si="1656"/>
        <v/>
      </c>
      <c r="AI2068" s="162" t="str">
        <f t="shared" si="1657"/>
        <v/>
      </c>
      <c r="AJ2068" s="162" t="str">
        <f t="shared" si="1658"/>
        <v/>
      </c>
      <c r="AK2068" s="162" t="str">
        <f t="shared" si="1659"/>
        <v/>
      </c>
      <c r="AM2068" s="199">
        <f t="shared" si="1662"/>
        <v>22.321420805279512</v>
      </c>
      <c r="AN2068" s="197">
        <f t="shared" si="1664"/>
        <v>0</v>
      </c>
      <c r="AO2068" s="197">
        <f t="shared" si="1665"/>
        <v>0</v>
      </c>
      <c r="AP2068" s="197">
        <f t="shared" si="1666"/>
        <v>0</v>
      </c>
      <c r="AQ2068" s="197">
        <f t="shared" si="1667"/>
        <v>0</v>
      </c>
      <c r="AR2068" s="197" t="str">
        <f t="shared" si="1668"/>
        <v/>
      </c>
      <c r="AS2068" s="197" t="str">
        <f t="shared" si="1669"/>
        <v/>
      </c>
      <c r="AT2068" s="197" t="str">
        <f t="shared" si="1670"/>
        <v/>
      </c>
      <c r="AU2068" s="197" t="str">
        <f t="shared" si="1671"/>
        <v/>
      </c>
      <c r="AV2068" s="199">
        <f t="shared" ca="1" si="1663"/>
        <v>2.1728111215633974</v>
      </c>
      <c r="AX2068" s="162">
        <f t="shared" si="1626"/>
        <v>0</v>
      </c>
      <c r="AY2068" s="162">
        <f t="shared" si="1627"/>
        <v>0</v>
      </c>
      <c r="AZ2068" s="162">
        <f t="shared" si="1628"/>
        <v>0</v>
      </c>
      <c r="BA2068" s="162">
        <f t="shared" si="1629"/>
        <v>0</v>
      </c>
      <c r="BB2068" s="162" t="str">
        <f t="shared" si="1630"/>
        <v/>
      </c>
      <c r="BC2068" s="162" t="str">
        <f t="shared" si="1631"/>
        <v/>
      </c>
      <c r="BD2068" s="162" t="str">
        <f t="shared" si="1632"/>
        <v/>
      </c>
      <c r="BE2068" s="162" t="str">
        <f t="shared" si="1633"/>
        <v/>
      </c>
      <c r="BG2068" s="169">
        <f t="shared" si="1660"/>
        <v>51.129262140793088</v>
      </c>
      <c r="BH2068" s="169">
        <f t="shared" ca="1" si="1661"/>
        <v>10.644108586553505</v>
      </c>
    </row>
    <row r="2069" spans="11:60" x14ac:dyDescent="0.25">
      <c r="K2069" s="199">
        <f t="shared" si="1634"/>
        <v>51.180648333899413</v>
      </c>
      <c r="L2069" s="201">
        <f t="shared" si="1635"/>
        <v>0.4292440316666391</v>
      </c>
      <c r="M2069" s="201">
        <f t="shared" si="1636"/>
        <v>0.4328540672505985</v>
      </c>
      <c r="N2069" s="201">
        <f t="shared" si="1637"/>
        <v>0.45497654165949775</v>
      </c>
      <c r="O2069" s="201">
        <f t="shared" si="1638"/>
        <v>0.42964063445652045</v>
      </c>
      <c r="P2069" s="201" t="str">
        <f t="shared" si="1639"/>
        <v/>
      </c>
      <c r="Q2069" s="201" t="str">
        <f t="shared" si="1640"/>
        <v/>
      </c>
      <c r="R2069" s="201" t="str">
        <f t="shared" si="1641"/>
        <v/>
      </c>
      <c r="S2069" s="201" t="str">
        <f t="shared" si="1642"/>
        <v/>
      </c>
      <c r="T2069" s="199">
        <f t="shared" si="1643"/>
        <v>0</v>
      </c>
      <c r="U2069" s="199">
        <f t="shared" si="1644"/>
        <v>0</v>
      </c>
      <c r="V2069" s="199">
        <f t="shared" si="1645"/>
        <v>0</v>
      </c>
      <c r="W2069" s="199">
        <f t="shared" si="1646"/>
        <v>8.0077922925427796</v>
      </c>
      <c r="X2069" s="199" t="str">
        <f t="shared" si="1647"/>
        <v/>
      </c>
      <c r="Y2069" s="199" t="str">
        <f t="shared" si="1648"/>
        <v/>
      </c>
      <c r="Z2069" s="199" t="str">
        <f t="shared" si="1649"/>
        <v/>
      </c>
      <c r="AA2069" s="199" t="str">
        <f t="shared" si="1650"/>
        <v/>
      </c>
      <c r="AB2069" s="201">
        <f t="shared" ca="1" si="1651"/>
        <v>10.10271821997109</v>
      </c>
      <c r="AD2069" s="162">
        <f t="shared" si="1652"/>
        <v>0</v>
      </c>
      <c r="AE2069" s="162">
        <f t="shared" si="1653"/>
        <v>0</v>
      </c>
      <c r="AF2069" s="162">
        <f t="shared" si="1654"/>
        <v>0</v>
      </c>
      <c r="AG2069" s="162">
        <f t="shared" si="1655"/>
        <v>0.20574498054997067</v>
      </c>
      <c r="AH2069" s="162" t="str">
        <f t="shared" si="1656"/>
        <v/>
      </c>
      <c r="AI2069" s="162" t="str">
        <f t="shared" si="1657"/>
        <v/>
      </c>
      <c r="AJ2069" s="162" t="str">
        <f t="shared" si="1658"/>
        <v/>
      </c>
      <c r="AK2069" s="162" t="str">
        <f t="shared" si="1659"/>
        <v/>
      </c>
      <c r="AM2069" s="199">
        <f t="shared" si="1662"/>
        <v>22.332637599654024</v>
      </c>
      <c r="AN2069" s="197">
        <f t="shared" si="1664"/>
        <v>0</v>
      </c>
      <c r="AO2069" s="197">
        <f t="shared" si="1665"/>
        <v>0</v>
      </c>
      <c r="AP2069" s="197">
        <f t="shared" si="1666"/>
        <v>0</v>
      </c>
      <c r="AQ2069" s="197">
        <f t="shared" si="1667"/>
        <v>0</v>
      </c>
      <c r="AR2069" s="197" t="str">
        <f t="shared" si="1668"/>
        <v/>
      </c>
      <c r="AS2069" s="197" t="str">
        <f t="shared" si="1669"/>
        <v/>
      </c>
      <c r="AT2069" s="197" t="str">
        <f t="shared" si="1670"/>
        <v/>
      </c>
      <c r="AU2069" s="197" t="str">
        <f t="shared" si="1671"/>
        <v/>
      </c>
      <c r="AV2069" s="199">
        <f t="shared" ca="1" si="1663"/>
        <v>2.0912686331032249</v>
      </c>
      <c r="AX2069" s="162">
        <f t="shared" si="1626"/>
        <v>0</v>
      </c>
      <c r="AY2069" s="162">
        <f t="shared" si="1627"/>
        <v>0</v>
      </c>
      <c r="AZ2069" s="162">
        <f t="shared" si="1628"/>
        <v>0</v>
      </c>
      <c r="BA2069" s="162">
        <f t="shared" si="1629"/>
        <v>0</v>
      </c>
      <c r="BB2069" s="162" t="str">
        <f t="shared" si="1630"/>
        <v/>
      </c>
      <c r="BC2069" s="162" t="str">
        <f t="shared" si="1631"/>
        <v/>
      </c>
      <c r="BD2069" s="162" t="str">
        <f t="shared" si="1632"/>
        <v/>
      </c>
      <c r="BE2069" s="162" t="str">
        <f t="shared" si="1633"/>
        <v/>
      </c>
      <c r="BG2069" s="169">
        <f t="shared" si="1660"/>
        <v>51.15495523734625</v>
      </c>
      <c r="BH2069" s="169">
        <f t="shared" ca="1" si="1661"/>
        <v>10.339544540288291</v>
      </c>
    </row>
    <row r="2070" spans="11:60" x14ac:dyDescent="0.25">
      <c r="K2070" s="199">
        <f t="shared" si="1634"/>
        <v>51.206341430452575</v>
      </c>
      <c r="L2070" s="201">
        <f t="shared" si="1635"/>
        <v>0.42945951561827889</v>
      </c>
      <c r="M2070" s="201">
        <f t="shared" si="1636"/>
        <v>0.43307136346909775</v>
      </c>
      <c r="N2070" s="201">
        <f t="shared" si="1637"/>
        <v>0.45520494353784086</v>
      </c>
      <c r="O2070" s="201">
        <f t="shared" si="1638"/>
        <v>0.42985631750594638</v>
      </c>
      <c r="P2070" s="201" t="str">
        <f t="shared" si="1639"/>
        <v/>
      </c>
      <c r="Q2070" s="201" t="str">
        <f t="shared" si="1640"/>
        <v/>
      </c>
      <c r="R2070" s="201" t="str">
        <f t="shared" si="1641"/>
        <v/>
      </c>
      <c r="S2070" s="201" t="str">
        <f t="shared" si="1642"/>
        <v/>
      </c>
      <c r="T2070" s="199">
        <f t="shared" si="1643"/>
        <v>0</v>
      </c>
      <c r="U2070" s="199">
        <f t="shared" si="1644"/>
        <v>0</v>
      </c>
      <c r="V2070" s="199">
        <f t="shared" si="1645"/>
        <v>0</v>
      </c>
      <c r="W2070" s="199">
        <f t="shared" si="1646"/>
        <v>7.711277872204148</v>
      </c>
      <c r="X2070" s="199" t="str">
        <f t="shared" si="1647"/>
        <v/>
      </c>
      <c r="Y2070" s="199" t="str">
        <f t="shared" si="1648"/>
        <v/>
      </c>
      <c r="Z2070" s="199" t="str">
        <f t="shared" si="1649"/>
        <v/>
      </c>
      <c r="AA2070" s="199" t="str">
        <f t="shared" si="1650"/>
        <v/>
      </c>
      <c r="AB2070" s="201">
        <f t="shared" ca="1" si="1651"/>
        <v>9.765235929942591</v>
      </c>
      <c r="AD2070" s="162">
        <f t="shared" si="1652"/>
        <v>0</v>
      </c>
      <c r="AE2070" s="162">
        <f t="shared" si="1653"/>
        <v>0</v>
      </c>
      <c r="AF2070" s="162">
        <f t="shared" si="1654"/>
        <v>0</v>
      </c>
      <c r="AG2070" s="162">
        <f t="shared" si="1655"/>
        <v>0.19812660691880526</v>
      </c>
      <c r="AH2070" s="162" t="str">
        <f t="shared" si="1656"/>
        <v/>
      </c>
      <c r="AI2070" s="162" t="str">
        <f t="shared" si="1657"/>
        <v/>
      </c>
      <c r="AJ2070" s="162" t="str">
        <f t="shared" si="1658"/>
        <v/>
      </c>
      <c r="AK2070" s="162" t="str">
        <f t="shared" si="1659"/>
        <v/>
      </c>
      <c r="AM2070" s="199">
        <f t="shared" si="1662"/>
        <v>22.343854394028536</v>
      </c>
      <c r="AN2070" s="197">
        <f t="shared" si="1664"/>
        <v>0</v>
      </c>
      <c r="AO2070" s="197">
        <f t="shared" si="1665"/>
        <v>0</v>
      </c>
      <c r="AP2070" s="197">
        <f t="shared" si="1666"/>
        <v>0</v>
      </c>
      <c r="AQ2070" s="197">
        <f t="shared" si="1667"/>
        <v>0</v>
      </c>
      <c r="AR2070" s="197" t="str">
        <f t="shared" si="1668"/>
        <v/>
      </c>
      <c r="AS2070" s="197" t="str">
        <f t="shared" si="1669"/>
        <v/>
      </c>
      <c r="AT2070" s="197" t="str">
        <f t="shared" si="1670"/>
        <v/>
      </c>
      <c r="AU2070" s="197" t="str">
        <f t="shared" si="1671"/>
        <v/>
      </c>
      <c r="AV2070" s="199">
        <f t="shared" ca="1" si="1663"/>
        <v>2.08298311693882</v>
      </c>
      <c r="AX2070" s="162">
        <f t="shared" si="1626"/>
        <v>0</v>
      </c>
      <c r="AY2070" s="162">
        <f t="shared" si="1627"/>
        <v>0</v>
      </c>
      <c r="AZ2070" s="162">
        <f t="shared" si="1628"/>
        <v>0</v>
      </c>
      <c r="BA2070" s="162">
        <f t="shared" si="1629"/>
        <v>0</v>
      </c>
      <c r="BB2070" s="162" t="str">
        <f t="shared" si="1630"/>
        <v/>
      </c>
      <c r="BC2070" s="162" t="str">
        <f t="shared" si="1631"/>
        <v/>
      </c>
      <c r="BD2070" s="162" t="str">
        <f t="shared" si="1632"/>
        <v/>
      </c>
      <c r="BE2070" s="162" t="str">
        <f t="shared" si="1633"/>
        <v/>
      </c>
      <c r="BG2070" s="169">
        <f t="shared" si="1660"/>
        <v>51.180648333899413</v>
      </c>
      <c r="BH2070" s="169">
        <f t="shared" ca="1" si="1661"/>
        <v>10.10271821997109</v>
      </c>
    </row>
    <row r="2071" spans="11:60" x14ac:dyDescent="0.25">
      <c r="K2071" s="199">
        <f t="shared" si="1634"/>
        <v>51.232034527005737</v>
      </c>
      <c r="L2071" s="201">
        <f t="shared" si="1635"/>
        <v>0.42967499956991884</v>
      </c>
      <c r="M2071" s="201">
        <f t="shared" si="1636"/>
        <v>0.43328865968759711</v>
      </c>
      <c r="N2071" s="201">
        <f t="shared" si="1637"/>
        <v>0.45543334541618402</v>
      </c>
      <c r="O2071" s="201">
        <f t="shared" si="1638"/>
        <v>0.43007200055537237</v>
      </c>
      <c r="P2071" s="201" t="str">
        <f t="shared" si="1639"/>
        <v/>
      </c>
      <c r="Q2071" s="201" t="str">
        <f t="shared" si="1640"/>
        <v/>
      </c>
      <c r="R2071" s="201" t="str">
        <f t="shared" si="1641"/>
        <v/>
      </c>
      <c r="S2071" s="201" t="str">
        <f t="shared" si="1642"/>
        <v/>
      </c>
      <c r="T2071" s="199">
        <f t="shared" si="1643"/>
        <v>0</v>
      </c>
      <c r="U2071" s="199">
        <f t="shared" si="1644"/>
        <v>0</v>
      </c>
      <c r="V2071" s="199">
        <f t="shared" si="1645"/>
        <v>0</v>
      </c>
      <c r="W2071" s="199">
        <f t="shared" si="1646"/>
        <v>7.4075162475209586</v>
      </c>
      <c r="X2071" s="199" t="str">
        <f t="shared" si="1647"/>
        <v/>
      </c>
      <c r="Y2071" s="199" t="str">
        <f t="shared" si="1648"/>
        <v/>
      </c>
      <c r="Z2071" s="199" t="str">
        <f t="shared" si="1649"/>
        <v/>
      </c>
      <c r="AA2071" s="199" t="str">
        <f t="shared" si="1650"/>
        <v/>
      </c>
      <c r="AB2071" s="201">
        <f t="shared" ca="1" si="1651"/>
        <v>9.4775456264044315</v>
      </c>
      <c r="AD2071" s="162">
        <f t="shared" si="1652"/>
        <v>0</v>
      </c>
      <c r="AE2071" s="162">
        <f t="shared" si="1653"/>
        <v>0</v>
      </c>
      <c r="AF2071" s="162">
        <f t="shared" si="1654"/>
        <v>0</v>
      </c>
      <c r="AG2071" s="162">
        <f t="shared" si="1655"/>
        <v>0.19032203016667462</v>
      </c>
      <c r="AH2071" s="162" t="str">
        <f t="shared" si="1656"/>
        <v/>
      </c>
      <c r="AI2071" s="162" t="str">
        <f t="shared" si="1657"/>
        <v/>
      </c>
      <c r="AJ2071" s="162" t="str">
        <f t="shared" si="1658"/>
        <v/>
      </c>
      <c r="AK2071" s="162" t="str">
        <f t="shared" si="1659"/>
        <v/>
      </c>
      <c r="AM2071" s="199">
        <f t="shared" si="1662"/>
        <v>22.355071188403048</v>
      </c>
      <c r="AN2071" s="197">
        <f t="shared" si="1664"/>
        <v>0</v>
      </c>
      <c r="AO2071" s="197">
        <f t="shared" si="1665"/>
        <v>0</v>
      </c>
      <c r="AP2071" s="197">
        <f t="shared" si="1666"/>
        <v>0</v>
      </c>
      <c r="AQ2071" s="197">
        <f t="shared" si="1667"/>
        <v>0</v>
      </c>
      <c r="AR2071" s="197" t="str">
        <f t="shared" si="1668"/>
        <v/>
      </c>
      <c r="AS2071" s="197" t="str">
        <f t="shared" si="1669"/>
        <v/>
      </c>
      <c r="AT2071" s="197" t="str">
        <f t="shared" si="1670"/>
        <v/>
      </c>
      <c r="AU2071" s="197" t="str">
        <f t="shared" si="1671"/>
        <v/>
      </c>
      <c r="AV2071" s="199">
        <f t="shared" ca="1" si="1663"/>
        <v>2.0799405653514413</v>
      </c>
      <c r="AX2071" s="162">
        <f t="shared" si="1626"/>
        <v>0</v>
      </c>
      <c r="AY2071" s="162">
        <f t="shared" si="1627"/>
        <v>0</v>
      </c>
      <c r="AZ2071" s="162">
        <f t="shared" si="1628"/>
        <v>0</v>
      </c>
      <c r="BA2071" s="162">
        <f t="shared" si="1629"/>
        <v>0</v>
      </c>
      <c r="BB2071" s="162" t="str">
        <f t="shared" si="1630"/>
        <v/>
      </c>
      <c r="BC2071" s="162" t="str">
        <f t="shared" si="1631"/>
        <v/>
      </c>
      <c r="BD2071" s="162" t="str">
        <f t="shared" si="1632"/>
        <v/>
      </c>
      <c r="BE2071" s="162" t="str">
        <f t="shared" si="1633"/>
        <v/>
      </c>
      <c r="BG2071" s="169">
        <f t="shared" si="1660"/>
        <v>51.206341430452575</v>
      </c>
      <c r="BH2071" s="169">
        <f t="shared" ca="1" si="1661"/>
        <v>9.765235929942591</v>
      </c>
    </row>
    <row r="2072" spans="11:60" x14ac:dyDescent="0.25">
      <c r="K2072" s="199">
        <f t="shared" si="1634"/>
        <v>51.2577276235589</v>
      </c>
      <c r="L2072" s="201">
        <f t="shared" si="1635"/>
        <v>0.42989048352155868</v>
      </c>
      <c r="M2072" s="201">
        <f t="shared" si="1636"/>
        <v>0.43350595590609636</v>
      </c>
      <c r="N2072" s="201">
        <f t="shared" si="1637"/>
        <v>0.45566174729452708</v>
      </c>
      <c r="O2072" s="201">
        <f t="shared" si="1638"/>
        <v>0.4302876836047983</v>
      </c>
      <c r="P2072" s="201" t="str">
        <f t="shared" si="1639"/>
        <v/>
      </c>
      <c r="Q2072" s="201" t="str">
        <f t="shared" si="1640"/>
        <v/>
      </c>
      <c r="R2072" s="201" t="str">
        <f t="shared" si="1641"/>
        <v/>
      </c>
      <c r="S2072" s="201" t="str">
        <f t="shared" si="1642"/>
        <v/>
      </c>
      <c r="T2072" s="199">
        <f t="shared" si="1643"/>
        <v>0</v>
      </c>
      <c r="U2072" s="199">
        <f t="shared" si="1644"/>
        <v>0</v>
      </c>
      <c r="V2072" s="199">
        <f t="shared" si="1645"/>
        <v>0</v>
      </c>
      <c r="W2072" s="199">
        <f t="shared" si="1646"/>
        <v>7.0997748978798478</v>
      </c>
      <c r="X2072" s="199" t="str">
        <f t="shared" si="1647"/>
        <v/>
      </c>
      <c r="Y2072" s="199" t="str">
        <f t="shared" si="1648"/>
        <v/>
      </c>
      <c r="Z2072" s="199" t="str">
        <f t="shared" si="1649"/>
        <v/>
      </c>
      <c r="AA2072" s="199" t="str">
        <f t="shared" si="1650"/>
        <v/>
      </c>
      <c r="AB2072" s="201">
        <f t="shared" ca="1" si="1651"/>
        <v>9.2119320013431789</v>
      </c>
      <c r="AD2072" s="162">
        <f t="shared" si="1652"/>
        <v>0</v>
      </c>
      <c r="AE2072" s="162">
        <f t="shared" si="1653"/>
        <v>0</v>
      </c>
      <c r="AF2072" s="162">
        <f t="shared" si="1654"/>
        <v>0</v>
      </c>
      <c r="AG2072" s="162">
        <f t="shared" si="1655"/>
        <v>0.18241520195694508</v>
      </c>
      <c r="AH2072" s="162" t="str">
        <f t="shared" si="1656"/>
        <v/>
      </c>
      <c r="AI2072" s="162" t="str">
        <f t="shared" si="1657"/>
        <v/>
      </c>
      <c r="AJ2072" s="162" t="str">
        <f t="shared" si="1658"/>
        <v/>
      </c>
      <c r="AK2072" s="162" t="str">
        <f t="shared" si="1659"/>
        <v/>
      </c>
      <c r="AM2072" s="199">
        <f t="shared" si="1662"/>
        <v>22.36628798277756</v>
      </c>
      <c r="AN2072" s="197">
        <f t="shared" si="1664"/>
        <v>0</v>
      </c>
      <c r="AO2072" s="197">
        <f t="shared" si="1665"/>
        <v>0</v>
      </c>
      <c r="AP2072" s="197">
        <f t="shared" si="1666"/>
        <v>0</v>
      </c>
      <c r="AQ2072" s="197">
        <f t="shared" si="1667"/>
        <v>0</v>
      </c>
      <c r="AR2072" s="197" t="str">
        <f t="shared" si="1668"/>
        <v/>
      </c>
      <c r="AS2072" s="197" t="str">
        <f t="shared" si="1669"/>
        <v/>
      </c>
      <c r="AT2072" s="197" t="str">
        <f t="shared" si="1670"/>
        <v/>
      </c>
      <c r="AU2072" s="197" t="str">
        <f t="shared" si="1671"/>
        <v/>
      </c>
      <c r="AV2072" s="199">
        <f t="shared" ca="1" si="1663"/>
        <v>2.0839656511642071</v>
      </c>
      <c r="AX2072" s="162">
        <f t="shared" si="1626"/>
        <v>0</v>
      </c>
      <c r="AY2072" s="162">
        <f t="shared" si="1627"/>
        <v>0</v>
      </c>
      <c r="AZ2072" s="162">
        <f t="shared" si="1628"/>
        <v>0</v>
      </c>
      <c r="BA2072" s="162">
        <f t="shared" si="1629"/>
        <v>0</v>
      </c>
      <c r="BB2072" s="162" t="str">
        <f t="shared" si="1630"/>
        <v/>
      </c>
      <c r="BC2072" s="162" t="str">
        <f t="shared" si="1631"/>
        <v/>
      </c>
      <c r="BD2072" s="162" t="str">
        <f t="shared" si="1632"/>
        <v/>
      </c>
      <c r="BE2072" s="162" t="str">
        <f t="shared" si="1633"/>
        <v/>
      </c>
      <c r="BG2072" s="169">
        <f t="shared" si="1660"/>
        <v>51.232034527005737</v>
      </c>
      <c r="BH2072" s="169">
        <f t="shared" ca="1" si="1661"/>
        <v>9.4775456264044315</v>
      </c>
    </row>
    <row r="2073" spans="11:60" x14ac:dyDescent="0.25">
      <c r="K2073" s="199">
        <f t="shared" si="1634"/>
        <v>51.283420720112062</v>
      </c>
      <c r="L2073" s="201">
        <f t="shared" si="1635"/>
        <v>0.43010596747319857</v>
      </c>
      <c r="M2073" s="201">
        <f t="shared" si="1636"/>
        <v>0.43372325212459567</v>
      </c>
      <c r="N2073" s="201">
        <f t="shared" si="1637"/>
        <v>0.45589014917287024</v>
      </c>
      <c r="O2073" s="201">
        <f t="shared" si="1638"/>
        <v>0.43050336665422428</v>
      </c>
      <c r="P2073" s="201" t="str">
        <f t="shared" si="1639"/>
        <v/>
      </c>
      <c r="Q2073" s="201" t="str">
        <f t="shared" si="1640"/>
        <v/>
      </c>
      <c r="R2073" s="201" t="str">
        <f t="shared" si="1641"/>
        <v/>
      </c>
      <c r="S2073" s="201" t="str">
        <f t="shared" si="1642"/>
        <v/>
      </c>
      <c r="T2073" s="199">
        <f t="shared" si="1643"/>
        <v>0</v>
      </c>
      <c r="U2073" s="199">
        <f t="shared" si="1644"/>
        <v>0</v>
      </c>
      <c r="V2073" s="199">
        <f t="shared" si="1645"/>
        <v>0</v>
      </c>
      <c r="W2073" s="199">
        <f t="shared" si="1646"/>
        <v>6.790963874292256</v>
      </c>
      <c r="X2073" s="199" t="str">
        <f t="shared" si="1647"/>
        <v/>
      </c>
      <c r="Y2073" s="199" t="str">
        <f t="shared" si="1648"/>
        <v/>
      </c>
      <c r="Z2073" s="199" t="str">
        <f t="shared" si="1649"/>
        <v/>
      </c>
      <c r="AA2073" s="199" t="str">
        <f t="shared" si="1650"/>
        <v/>
      </c>
      <c r="AB2073" s="201">
        <f t="shared" ca="1" si="1651"/>
        <v>8.8532109936059236</v>
      </c>
      <c r="AD2073" s="162">
        <f t="shared" si="1652"/>
        <v>0</v>
      </c>
      <c r="AE2073" s="162">
        <f t="shared" si="1653"/>
        <v>0</v>
      </c>
      <c r="AF2073" s="162">
        <f t="shared" si="1654"/>
        <v>0</v>
      </c>
      <c r="AG2073" s="162">
        <f t="shared" si="1655"/>
        <v>0.1744808905112282</v>
      </c>
      <c r="AH2073" s="162" t="str">
        <f t="shared" si="1656"/>
        <v/>
      </c>
      <c r="AI2073" s="162" t="str">
        <f t="shared" si="1657"/>
        <v/>
      </c>
      <c r="AJ2073" s="162" t="str">
        <f t="shared" si="1658"/>
        <v/>
      </c>
      <c r="AK2073" s="162" t="str">
        <f t="shared" si="1659"/>
        <v/>
      </c>
      <c r="AM2073" s="199">
        <f t="shared" si="1662"/>
        <v>22.377504777152073</v>
      </c>
      <c r="AN2073" s="197">
        <f t="shared" si="1664"/>
        <v>0</v>
      </c>
      <c r="AO2073" s="197">
        <f t="shared" si="1665"/>
        <v>0</v>
      </c>
      <c r="AP2073" s="197">
        <f t="shared" si="1666"/>
        <v>0</v>
      </c>
      <c r="AQ2073" s="197">
        <f t="shared" si="1667"/>
        <v>0</v>
      </c>
      <c r="AR2073" s="197" t="str">
        <f t="shared" si="1668"/>
        <v/>
      </c>
      <c r="AS2073" s="197" t="str">
        <f t="shared" si="1669"/>
        <v/>
      </c>
      <c r="AT2073" s="197" t="str">
        <f t="shared" si="1670"/>
        <v/>
      </c>
      <c r="AU2073" s="197" t="str">
        <f t="shared" si="1671"/>
        <v/>
      </c>
      <c r="AV2073" s="199">
        <f t="shared" ca="1" si="1663"/>
        <v>2.1777343487785012</v>
      </c>
      <c r="AX2073" s="162">
        <f t="shared" si="1626"/>
        <v>0</v>
      </c>
      <c r="AY2073" s="162">
        <f t="shared" si="1627"/>
        <v>0</v>
      </c>
      <c r="AZ2073" s="162">
        <f t="shared" si="1628"/>
        <v>0</v>
      </c>
      <c r="BA2073" s="162">
        <f t="shared" si="1629"/>
        <v>0</v>
      </c>
      <c r="BB2073" s="162" t="str">
        <f t="shared" si="1630"/>
        <v/>
      </c>
      <c r="BC2073" s="162" t="str">
        <f t="shared" si="1631"/>
        <v/>
      </c>
      <c r="BD2073" s="162" t="str">
        <f t="shared" si="1632"/>
        <v/>
      </c>
      <c r="BE2073" s="162" t="str">
        <f t="shared" si="1633"/>
        <v/>
      </c>
      <c r="BG2073" s="169">
        <f t="shared" si="1660"/>
        <v>51.2577276235589</v>
      </c>
      <c r="BH2073" s="169">
        <f t="shared" ca="1" si="1661"/>
        <v>9.2119320013431789</v>
      </c>
    </row>
    <row r="2074" spans="11:60" x14ac:dyDescent="0.25">
      <c r="K2074" s="199">
        <f t="shared" si="1634"/>
        <v>51.309113816665224</v>
      </c>
      <c r="L2074" s="201">
        <f t="shared" si="1635"/>
        <v>0.43032145142483841</v>
      </c>
      <c r="M2074" s="201">
        <f t="shared" si="1636"/>
        <v>0.43394054834309492</v>
      </c>
      <c r="N2074" s="201">
        <f t="shared" si="1637"/>
        <v>0.45611855105121329</v>
      </c>
      <c r="O2074" s="201">
        <f t="shared" si="1638"/>
        <v>0.43071904970365021</v>
      </c>
      <c r="P2074" s="201" t="str">
        <f t="shared" si="1639"/>
        <v/>
      </c>
      <c r="Q2074" s="201" t="str">
        <f t="shared" si="1640"/>
        <v/>
      </c>
      <c r="R2074" s="201" t="str">
        <f t="shared" si="1641"/>
        <v/>
      </c>
      <c r="S2074" s="201" t="str">
        <f t="shared" si="1642"/>
        <v/>
      </c>
      <c r="T2074" s="199">
        <f t="shared" si="1643"/>
        <v>0</v>
      </c>
      <c r="U2074" s="199">
        <f t="shared" si="1644"/>
        <v>0</v>
      </c>
      <c r="V2074" s="199">
        <f t="shared" si="1645"/>
        <v>0</v>
      </c>
      <c r="W2074" s="199">
        <f t="shared" si="1646"/>
        <v>6.4836224212361389</v>
      </c>
      <c r="X2074" s="199" t="str">
        <f t="shared" si="1647"/>
        <v/>
      </c>
      <c r="Y2074" s="199" t="str">
        <f t="shared" si="1648"/>
        <v/>
      </c>
      <c r="Z2074" s="199" t="str">
        <f t="shared" si="1649"/>
        <v/>
      </c>
      <c r="AA2074" s="199" t="str">
        <f t="shared" si="1650"/>
        <v/>
      </c>
      <c r="AB2074" s="201">
        <f t="shared" ca="1" si="1651"/>
        <v>8.6341527319066156</v>
      </c>
      <c r="AD2074" s="162">
        <f t="shared" si="1652"/>
        <v>0</v>
      </c>
      <c r="AE2074" s="162">
        <f t="shared" si="1653"/>
        <v>0</v>
      </c>
      <c r="AF2074" s="162">
        <f t="shared" si="1654"/>
        <v>0</v>
      </c>
      <c r="AG2074" s="162">
        <f t="shared" si="1655"/>
        <v>0.16658433688306817</v>
      </c>
      <c r="AH2074" s="162" t="str">
        <f t="shared" si="1656"/>
        <v/>
      </c>
      <c r="AI2074" s="162" t="str">
        <f t="shared" si="1657"/>
        <v/>
      </c>
      <c r="AJ2074" s="162" t="str">
        <f t="shared" si="1658"/>
        <v/>
      </c>
      <c r="AK2074" s="162" t="str">
        <f t="shared" si="1659"/>
        <v/>
      </c>
      <c r="AM2074" s="199">
        <f t="shared" si="1662"/>
        <v>22.388721571526585</v>
      </c>
      <c r="AN2074" s="197">
        <f t="shared" si="1664"/>
        <v>0</v>
      </c>
      <c r="AO2074" s="197">
        <f t="shared" si="1665"/>
        <v>0</v>
      </c>
      <c r="AP2074" s="197">
        <f t="shared" si="1666"/>
        <v>0</v>
      </c>
      <c r="AQ2074" s="197">
        <f t="shared" si="1667"/>
        <v>0</v>
      </c>
      <c r="AR2074" s="197" t="str">
        <f t="shared" si="1668"/>
        <v/>
      </c>
      <c r="AS2074" s="197" t="str">
        <f t="shared" si="1669"/>
        <v/>
      </c>
      <c r="AT2074" s="197" t="str">
        <f t="shared" si="1670"/>
        <v/>
      </c>
      <c r="AU2074" s="197" t="str">
        <f t="shared" si="1671"/>
        <v/>
      </c>
      <c r="AV2074" s="199">
        <f t="shared" ca="1" si="1663"/>
        <v>2.1119726482264602</v>
      </c>
      <c r="AX2074" s="162">
        <f t="shared" si="1626"/>
        <v>0</v>
      </c>
      <c r="AY2074" s="162">
        <f t="shared" si="1627"/>
        <v>0</v>
      </c>
      <c r="AZ2074" s="162">
        <f t="shared" si="1628"/>
        <v>0</v>
      </c>
      <c r="BA2074" s="162">
        <f t="shared" si="1629"/>
        <v>0</v>
      </c>
      <c r="BB2074" s="162" t="str">
        <f t="shared" si="1630"/>
        <v/>
      </c>
      <c r="BC2074" s="162" t="str">
        <f t="shared" si="1631"/>
        <v/>
      </c>
      <c r="BD2074" s="162" t="str">
        <f t="shared" si="1632"/>
        <v/>
      </c>
      <c r="BE2074" s="162" t="str">
        <f t="shared" si="1633"/>
        <v/>
      </c>
      <c r="BG2074" s="169">
        <f t="shared" si="1660"/>
        <v>51.283420720112062</v>
      </c>
      <c r="BH2074" s="169">
        <f t="shared" ca="1" si="1661"/>
        <v>8.8532109936059236</v>
      </c>
    </row>
    <row r="2075" spans="11:60" x14ac:dyDescent="0.25">
      <c r="K2075" s="199">
        <f t="shared" si="1634"/>
        <v>51.334806913218387</v>
      </c>
      <c r="L2075" s="201">
        <f t="shared" si="1635"/>
        <v>0.43053693537647836</v>
      </c>
      <c r="M2075" s="201">
        <f t="shared" si="1636"/>
        <v>0.43415784456159423</v>
      </c>
      <c r="N2075" s="201">
        <f t="shared" si="1637"/>
        <v>0.45634695292955646</v>
      </c>
      <c r="O2075" s="201">
        <f t="shared" si="1638"/>
        <v>0.4309347327530762</v>
      </c>
      <c r="P2075" s="201" t="str">
        <f t="shared" si="1639"/>
        <v/>
      </c>
      <c r="Q2075" s="201" t="str">
        <f t="shared" si="1640"/>
        <v/>
      </c>
      <c r="R2075" s="201" t="str">
        <f t="shared" si="1641"/>
        <v/>
      </c>
      <c r="S2075" s="201" t="str">
        <f t="shared" si="1642"/>
        <v/>
      </c>
      <c r="T2075" s="199">
        <f t="shared" si="1643"/>
        <v>0</v>
      </c>
      <c r="U2075" s="199">
        <f t="shared" si="1644"/>
        <v>0</v>
      </c>
      <c r="V2075" s="199">
        <f t="shared" si="1645"/>
        <v>0</v>
      </c>
      <c r="W2075" s="199">
        <f t="shared" si="1646"/>
        <v>6.1799212764223928</v>
      </c>
      <c r="X2075" s="199" t="str">
        <f t="shared" si="1647"/>
        <v/>
      </c>
      <c r="Y2075" s="199" t="str">
        <f t="shared" si="1648"/>
        <v/>
      </c>
      <c r="Z2075" s="199" t="str">
        <f t="shared" si="1649"/>
        <v/>
      </c>
      <c r="AA2075" s="199" t="str">
        <f t="shared" si="1650"/>
        <v/>
      </c>
      <c r="AB2075" s="201">
        <f t="shared" ca="1" si="1651"/>
        <v>8.1904578357080364</v>
      </c>
      <c r="AD2075" s="162">
        <f t="shared" si="1652"/>
        <v>0</v>
      </c>
      <c r="AE2075" s="162">
        <f t="shared" si="1653"/>
        <v>0</v>
      </c>
      <c r="AF2075" s="162">
        <f t="shared" si="1654"/>
        <v>0</v>
      </c>
      <c r="AG2075" s="162">
        <f t="shared" si="1655"/>
        <v>0.15878131404606266</v>
      </c>
      <c r="AH2075" s="162" t="str">
        <f t="shared" si="1656"/>
        <v/>
      </c>
      <c r="AI2075" s="162" t="str">
        <f t="shared" si="1657"/>
        <v/>
      </c>
      <c r="AJ2075" s="162" t="str">
        <f t="shared" si="1658"/>
        <v/>
      </c>
      <c r="AK2075" s="162" t="str">
        <f t="shared" si="1659"/>
        <v/>
      </c>
      <c r="AM2075" s="199">
        <f t="shared" si="1662"/>
        <v>22.399938365901097</v>
      </c>
      <c r="AN2075" s="197">
        <f t="shared" si="1664"/>
        <v>0</v>
      </c>
      <c r="AO2075" s="197">
        <f t="shared" si="1665"/>
        <v>0</v>
      </c>
      <c r="AP2075" s="197">
        <f t="shared" si="1666"/>
        <v>0</v>
      </c>
      <c r="AQ2075" s="197">
        <f t="shared" si="1667"/>
        <v>0</v>
      </c>
      <c r="AR2075" s="197" t="str">
        <f t="shared" si="1668"/>
        <v/>
      </c>
      <c r="AS2075" s="197" t="str">
        <f t="shared" si="1669"/>
        <v/>
      </c>
      <c r="AT2075" s="197" t="str">
        <f t="shared" si="1670"/>
        <v/>
      </c>
      <c r="AU2075" s="197" t="str">
        <f t="shared" si="1671"/>
        <v/>
      </c>
      <c r="AV2075" s="199">
        <f t="shared" ca="1" si="1663"/>
        <v>2.1374057099828101</v>
      </c>
      <c r="AX2075" s="162">
        <f t="shared" si="1626"/>
        <v>0</v>
      </c>
      <c r="AY2075" s="162">
        <f t="shared" si="1627"/>
        <v>0</v>
      </c>
      <c r="AZ2075" s="162">
        <f t="shared" si="1628"/>
        <v>0</v>
      </c>
      <c r="BA2075" s="162">
        <f t="shared" si="1629"/>
        <v>0</v>
      </c>
      <c r="BB2075" s="162" t="str">
        <f t="shared" si="1630"/>
        <v/>
      </c>
      <c r="BC2075" s="162" t="str">
        <f t="shared" si="1631"/>
        <v/>
      </c>
      <c r="BD2075" s="162" t="str">
        <f t="shared" si="1632"/>
        <v/>
      </c>
      <c r="BE2075" s="162" t="str">
        <f t="shared" si="1633"/>
        <v/>
      </c>
      <c r="BG2075" s="169">
        <f t="shared" si="1660"/>
        <v>51.309113816665224</v>
      </c>
      <c r="BH2075" s="169">
        <f t="shared" ca="1" si="1661"/>
        <v>8.6341527319066156</v>
      </c>
    </row>
    <row r="2076" spans="11:60" x14ac:dyDescent="0.25">
      <c r="K2076" s="199">
        <f t="shared" si="1634"/>
        <v>51.360500009771549</v>
      </c>
      <c r="L2076" s="201">
        <f t="shared" si="1635"/>
        <v>0.4307524193281182</v>
      </c>
      <c r="M2076" s="201">
        <f t="shared" si="1636"/>
        <v>0.43437514078009354</v>
      </c>
      <c r="N2076" s="201">
        <f t="shared" si="1637"/>
        <v>0.45657535480789962</v>
      </c>
      <c r="O2076" s="201">
        <f t="shared" si="1638"/>
        <v>0.43115041580250218</v>
      </c>
      <c r="P2076" s="201" t="str">
        <f t="shared" si="1639"/>
        <v/>
      </c>
      <c r="Q2076" s="201" t="str">
        <f t="shared" si="1640"/>
        <v/>
      </c>
      <c r="R2076" s="201" t="str">
        <f t="shared" si="1641"/>
        <v/>
      </c>
      <c r="S2076" s="201" t="str">
        <f t="shared" si="1642"/>
        <v/>
      </c>
      <c r="T2076" s="199">
        <f t="shared" si="1643"/>
        <v>0</v>
      </c>
      <c r="U2076" s="199">
        <f t="shared" si="1644"/>
        <v>0</v>
      </c>
      <c r="V2076" s="199">
        <f t="shared" si="1645"/>
        <v>0</v>
      </c>
      <c r="W2076" s="199">
        <f t="shared" si="1646"/>
        <v>5.8816769680289314</v>
      </c>
      <c r="X2076" s="199" t="str">
        <f t="shared" si="1647"/>
        <v/>
      </c>
      <c r="Y2076" s="199" t="str">
        <f t="shared" si="1648"/>
        <v/>
      </c>
      <c r="Z2076" s="199" t="str">
        <f t="shared" si="1649"/>
        <v/>
      </c>
      <c r="AA2076" s="199" t="str">
        <f t="shared" si="1650"/>
        <v/>
      </c>
      <c r="AB2076" s="201">
        <f t="shared" ca="1" si="1651"/>
        <v>7.9965631202252272</v>
      </c>
      <c r="AD2076" s="162">
        <f t="shared" si="1652"/>
        <v>0</v>
      </c>
      <c r="AE2076" s="162">
        <f t="shared" si="1653"/>
        <v>0</v>
      </c>
      <c r="AF2076" s="162">
        <f t="shared" si="1654"/>
        <v>0</v>
      </c>
      <c r="AG2076" s="162">
        <f t="shared" si="1655"/>
        <v>0.15111849423407833</v>
      </c>
      <c r="AH2076" s="162" t="str">
        <f t="shared" si="1656"/>
        <v/>
      </c>
      <c r="AI2076" s="162" t="str">
        <f t="shared" si="1657"/>
        <v/>
      </c>
      <c r="AJ2076" s="162" t="str">
        <f t="shared" si="1658"/>
        <v/>
      </c>
      <c r="AK2076" s="162" t="str">
        <f t="shared" si="1659"/>
        <v/>
      </c>
      <c r="AM2076" s="199">
        <f t="shared" si="1662"/>
        <v>22.411155160275609</v>
      </c>
      <c r="AN2076" s="197">
        <f t="shared" si="1664"/>
        <v>0</v>
      </c>
      <c r="AO2076" s="197">
        <f t="shared" si="1665"/>
        <v>0</v>
      </c>
      <c r="AP2076" s="197">
        <f t="shared" si="1666"/>
        <v>0</v>
      </c>
      <c r="AQ2076" s="197">
        <f t="shared" si="1667"/>
        <v>0</v>
      </c>
      <c r="AR2076" s="197" t="str">
        <f t="shared" si="1668"/>
        <v/>
      </c>
      <c r="AS2076" s="197" t="str">
        <f t="shared" si="1669"/>
        <v/>
      </c>
      <c r="AT2076" s="197" t="str">
        <f t="shared" si="1670"/>
        <v/>
      </c>
      <c r="AU2076" s="197" t="str">
        <f t="shared" si="1671"/>
        <v/>
      </c>
      <c r="AV2076" s="199">
        <f t="shared" ca="1" si="1663"/>
        <v>2.1465865404787525</v>
      </c>
      <c r="AX2076" s="162">
        <f t="shared" si="1626"/>
        <v>0</v>
      </c>
      <c r="AY2076" s="162">
        <f t="shared" si="1627"/>
        <v>0</v>
      </c>
      <c r="AZ2076" s="162">
        <f t="shared" si="1628"/>
        <v>0</v>
      </c>
      <c r="BA2076" s="162">
        <f t="shared" si="1629"/>
        <v>0</v>
      </c>
      <c r="BB2076" s="162" t="str">
        <f t="shared" si="1630"/>
        <v/>
      </c>
      <c r="BC2076" s="162" t="str">
        <f t="shared" si="1631"/>
        <v/>
      </c>
      <c r="BD2076" s="162" t="str">
        <f t="shared" si="1632"/>
        <v/>
      </c>
      <c r="BE2076" s="162" t="str">
        <f t="shared" si="1633"/>
        <v/>
      </c>
      <c r="BG2076" s="169">
        <f t="shared" si="1660"/>
        <v>51.334806913218387</v>
      </c>
      <c r="BH2076" s="169">
        <f t="shared" ca="1" si="1661"/>
        <v>8.1904578357080364</v>
      </c>
    </row>
    <row r="2077" spans="11:60" x14ac:dyDescent="0.25">
      <c r="K2077" s="199">
        <f t="shared" si="1634"/>
        <v>51.386193106324711</v>
      </c>
      <c r="L2077" s="201">
        <f t="shared" si="1635"/>
        <v>0.43096790327975809</v>
      </c>
      <c r="M2077" s="201">
        <f t="shared" si="1636"/>
        <v>0.43459243699859285</v>
      </c>
      <c r="N2077" s="201">
        <f t="shared" si="1637"/>
        <v>0.45680375668624268</v>
      </c>
      <c r="O2077" s="201">
        <f t="shared" si="1638"/>
        <v>0.43136609885192811</v>
      </c>
      <c r="P2077" s="201" t="str">
        <f t="shared" si="1639"/>
        <v/>
      </c>
      <c r="Q2077" s="201" t="str">
        <f t="shared" si="1640"/>
        <v/>
      </c>
      <c r="R2077" s="201" t="str">
        <f t="shared" si="1641"/>
        <v/>
      </c>
      <c r="S2077" s="201" t="str">
        <f t="shared" si="1642"/>
        <v/>
      </c>
      <c r="T2077" s="199">
        <f t="shared" si="1643"/>
        <v>0</v>
      </c>
      <c r="U2077" s="199">
        <f t="shared" si="1644"/>
        <v>0</v>
      </c>
      <c r="V2077" s="199">
        <f t="shared" si="1645"/>
        <v>0</v>
      </c>
      <c r="W2077" s="199">
        <f t="shared" si="1646"/>
        <v>5.590374654439791</v>
      </c>
      <c r="X2077" s="199" t="str">
        <f t="shared" si="1647"/>
        <v/>
      </c>
      <c r="Y2077" s="199" t="str">
        <f t="shared" si="1648"/>
        <v/>
      </c>
      <c r="Z2077" s="199" t="str">
        <f t="shared" si="1649"/>
        <v/>
      </c>
      <c r="AA2077" s="199" t="str">
        <f t="shared" si="1650"/>
        <v/>
      </c>
      <c r="AB2077" s="201">
        <f t="shared" ca="1" si="1651"/>
        <v>7.6379939976162428</v>
      </c>
      <c r="AD2077" s="162">
        <f t="shared" si="1652"/>
        <v>0</v>
      </c>
      <c r="AE2077" s="162">
        <f t="shared" si="1653"/>
        <v>0</v>
      </c>
      <c r="AF2077" s="162">
        <f t="shared" si="1654"/>
        <v>0</v>
      </c>
      <c r="AG2077" s="162">
        <f t="shared" si="1655"/>
        <v>0.14363403576487299</v>
      </c>
      <c r="AH2077" s="162" t="str">
        <f t="shared" si="1656"/>
        <v/>
      </c>
      <c r="AI2077" s="162" t="str">
        <f t="shared" si="1657"/>
        <v/>
      </c>
      <c r="AJ2077" s="162" t="str">
        <f t="shared" si="1658"/>
        <v/>
      </c>
      <c r="AK2077" s="162" t="str">
        <f t="shared" si="1659"/>
        <v/>
      </c>
      <c r="AM2077" s="199">
        <f t="shared" si="1662"/>
        <v>22.422371954650121</v>
      </c>
      <c r="AN2077" s="197">
        <f t="shared" si="1664"/>
        <v>0</v>
      </c>
      <c r="AO2077" s="197">
        <f t="shared" si="1665"/>
        <v>0</v>
      </c>
      <c r="AP2077" s="197">
        <f t="shared" si="1666"/>
        <v>0</v>
      </c>
      <c r="AQ2077" s="197">
        <f t="shared" si="1667"/>
        <v>0</v>
      </c>
      <c r="AR2077" s="197" t="str">
        <f t="shared" si="1668"/>
        <v/>
      </c>
      <c r="AS2077" s="197" t="str">
        <f t="shared" si="1669"/>
        <v/>
      </c>
      <c r="AT2077" s="197" t="str">
        <f t="shared" si="1670"/>
        <v/>
      </c>
      <c r="AU2077" s="197" t="str">
        <f t="shared" si="1671"/>
        <v/>
      </c>
      <c r="AV2077" s="199">
        <f t="shared" ca="1" si="1663"/>
        <v>2.1508524664527666</v>
      </c>
      <c r="AX2077" s="162">
        <f t="shared" si="1626"/>
        <v>0</v>
      </c>
      <c r="AY2077" s="162">
        <f t="shared" si="1627"/>
        <v>0</v>
      </c>
      <c r="AZ2077" s="162">
        <f t="shared" si="1628"/>
        <v>0</v>
      </c>
      <c r="BA2077" s="162">
        <f t="shared" si="1629"/>
        <v>0</v>
      </c>
      <c r="BB2077" s="162" t="str">
        <f t="shared" si="1630"/>
        <v/>
      </c>
      <c r="BC2077" s="162" t="str">
        <f t="shared" si="1631"/>
        <v/>
      </c>
      <c r="BD2077" s="162" t="str">
        <f t="shared" si="1632"/>
        <v/>
      </c>
      <c r="BE2077" s="162" t="str">
        <f t="shared" si="1633"/>
        <v/>
      </c>
      <c r="BG2077" s="169">
        <f t="shared" si="1660"/>
        <v>51.360500009771549</v>
      </c>
      <c r="BH2077" s="169">
        <f t="shared" ca="1" si="1661"/>
        <v>7.9965631202252272</v>
      </c>
    </row>
    <row r="2078" spans="11:60" x14ac:dyDescent="0.25">
      <c r="K2078" s="199">
        <f t="shared" si="1634"/>
        <v>51.411886202877874</v>
      </c>
      <c r="L2078" s="201">
        <f t="shared" si="1635"/>
        <v>0.43118338723139799</v>
      </c>
      <c r="M2078" s="201">
        <f t="shared" si="1636"/>
        <v>0.43480973321709215</v>
      </c>
      <c r="N2078" s="201">
        <f t="shared" si="1637"/>
        <v>0.45703215856458584</v>
      </c>
      <c r="O2078" s="201">
        <f t="shared" si="1638"/>
        <v>0.4315817819013541</v>
      </c>
      <c r="P2078" s="201" t="str">
        <f t="shared" si="1639"/>
        <v/>
      </c>
      <c r="Q2078" s="201" t="str">
        <f t="shared" si="1640"/>
        <v/>
      </c>
      <c r="R2078" s="201" t="str">
        <f t="shared" si="1641"/>
        <v/>
      </c>
      <c r="S2078" s="201" t="str">
        <f t="shared" si="1642"/>
        <v/>
      </c>
      <c r="T2078" s="199">
        <f t="shared" si="1643"/>
        <v>0</v>
      </c>
      <c r="U2078" s="199">
        <f t="shared" si="1644"/>
        <v>0</v>
      </c>
      <c r="V2078" s="199">
        <f t="shared" si="1645"/>
        <v>0</v>
      </c>
      <c r="W2078" s="199">
        <f t="shared" si="1646"/>
        <v>5.3071964704818324</v>
      </c>
      <c r="X2078" s="199" t="str">
        <f t="shared" si="1647"/>
        <v/>
      </c>
      <c r="Y2078" s="199" t="str">
        <f t="shared" si="1648"/>
        <v/>
      </c>
      <c r="Z2078" s="199" t="str">
        <f t="shared" si="1649"/>
        <v/>
      </c>
      <c r="AA2078" s="199" t="str">
        <f t="shared" si="1650"/>
        <v/>
      </c>
      <c r="AB2078" s="201">
        <f t="shared" ca="1" si="1651"/>
        <v>7.4160760291016308</v>
      </c>
      <c r="AD2078" s="162">
        <f t="shared" si="1652"/>
        <v>0</v>
      </c>
      <c r="AE2078" s="162">
        <f t="shared" si="1653"/>
        <v>0</v>
      </c>
      <c r="AF2078" s="162">
        <f t="shared" si="1654"/>
        <v>0</v>
      </c>
      <c r="AG2078" s="162">
        <f t="shared" si="1655"/>
        <v>0.136358311342692</v>
      </c>
      <c r="AH2078" s="162" t="str">
        <f t="shared" si="1656"/>
        <v/>
      </c>
      <c r="AI2078" s="162" t="str">
        <f t="shared" si="1657"/>
        <v/>
      </c>
      <c r="AJ2078" s="162" t="str">
        <f t="shared" si="1658"/>
        <v/>
      </c>
      <c r="AK2078" s="162" t="str">
        <f t="shared" si="1659"/>
        <v/>
      </c>
      <c r="AM2078" s="199">
        <f t="shared" si="1662"/>
        <v>22.433588749024633</v>
      </c>
      <c r="AN2078" s="197">
        <f t="shared" si="1664"/>
        <v>0</v>
      </c>
      <c r="AO2078" s="197">
        <f t="shared" si="1665"/>
        <v>0</v>
      </c>
      <c r="AP2078" s="197">
        <f t="shared" si="1666"/>
        <v>0</v>
      </c>
      <c r="AQ2078" s="197">
        <f t="shared" si="1667"/>
        <v>0</v>
      </c>
      <c r="AR2078" s="197" t="str">
        <f t="shared" si="1668"/>
        <v/>
      </c>
      <c r="AS2078" s="197" t="str">
        <f t="shared" si="1669"/>
        <v/>
      </c>
      <c r="AT2078" s="197" t="str">
        <f t="shared" si="1670"/>
        <v/>
      </c>
      <c r="AU2078" s="197" t="str">
        <f t="shared" si="1671"/>
        <v/>
      </c>
      <c r="AV2078" s="199">
        <f t="shared" ca="1" si="1663"/>
        <v>2.0575913735325786</v>
      </c>
      <c r="AX2078" s="162">
        <f t="shared" si="1626"/>
        <v>0</v>
      </c>
      <c r="AY2078" s="162">
        <f t="shared" si="1627"/>
        <v>0</v>
      </c>
      <c r="AZ2078" s="162">
        <f t="shared" si="1628"/>
        <v>0</v>
      </c>
      <c r="BA2078" s="162">
        <f t="shared" si="1629"/>
        <v>0</v>
      </c>
      <c r="BB2078" s="162" t="str">
        <f t="shared" si="1630"/>
        <v/>
      </c>
      <c r="BC2078" s="162" t="str">
        <f t="shared" si="1631"/>
        <v/>
      </c>
      <c r="BD2078" s="162" t="str">
        <f t="shared" si="1632"/>
        <v/>
      </c>
      <c r="BE2078" s="162" t="str">
        <f t="shared" si="1633"/>
        <v/>
      </c>
      <c r="BG2078" s="169">
        <f t="shared" si="1660"/>
        <v>51.386193106324711</v>
      </c>
      <c r="BH2078" s="169">
        <f t="shared" ca="1" si="1661"/>
        <v>7.6379939976162428</v>
      </c>
    </row>
    <row r="2079" spans="11:60" x14ac:dyDescent="0.25">
      <c r="K2079" s="199">
        <f t="shared" si="1634"/>
        <v>51.437579299431036</v>
      </c>
      <c r="L2079" s="201">
        <f t="shared" si="1635"/>
        <v>0.43139887118303782</v>
      </c>
      <c r="M2079" s="201">
        <f t="shared" si="1636"/>
        <v>0.43502702943559146</v>
      </c>
      <c r="N2079" s="201">
        <f t="shared" si="1637"/>
        <v>0.45726056044292895</v>
      </c>
      <c r="O2079" s="201">
        <f t="shared" si="1638"/>
        <v>0.43179746495078009</v>
      </c>
      <c r="P2079" s="201" t="str">
        <f t="shared" si="1639"/>
        <v/>
      </c>
      <c r="Q2079" s="201" t="str">
        <f t="shared" si="1640"/>
        <v/>
      </c>
      <c r="R2079" s="201" t="str">
        <f t="shared" si="1641"/>
        <v/>
      </c>
      <c r="S2079" s="201" t="str">
        <f t="shared" si="1642"/>
        <v/>
      </c>
      <c r="T2079" s="199">
        <f t="shared" si="1643"/>
        <v>0</v>
      </c>
      <c r="U2079" s="199">
        <f t="shared" si="1644"/>
        <v>0</v>
      </c>
      <c r="V2079" s="199">
        <f t="shared" si="1645"/>
        <v>0</v>
      </c>
      <c r="W2079" s="199">
        <f t="shared" si="1646"/>
        <v>5.0330528573981947</v>
      </c>
      <c r="X2079" s="199" t="str">
        <f t="shared" si="1647"/>
        <v/>
      </c>
      <c r="Y2079" s="199" t="str">
        <f t="shared" si="1648"/>
        <v/>
      </c>
      <c r="Z2079" s="199" t="str">
        <f t="shared" si="1649"/>
        <v/>
      </c>
      <c r="AA2079" s="199" t="str">
        <f t="shared" si="1650"/>
        <v/>
      </c>
      <c r="AB2079" s="201">
        <f t="shared" ca="1" si="1651"/>
        <v>7.1717818262785205</v>
      </c>
      <c r="AD2079" s="162">
        <f t="shared" si="1652"/>
        <v>0</v>
      </c>
      <c r="AE2079" s="162">
        <f t="shared" si="1653"/>
        <v>0</v>
      </c>
      <c r="AF2079" s="162">
        <f t="shared" si="1654"/>
        <v>0</v>
      </c>
      <c r="AG2079" s="162">
        <f t="shared" si="1655"/>
        <v>0.12931471302230133</v>
      </c>
      <c r="AH2079" s="162" t="str">
        <f t="shared" si="1656"/>
        <v/>
      </c>
      <c r="AI2079" s="162" t="str">
        <f t="shared" si="1657"/>
        <v/>
      </c>
      <c r="AJ2079" s="162" t="str">
        <f t="shared" si="1658"/>
        <v/>
      </c>
      <c r="AK2079" s="162" t="str">
        <f t="shared" si="1659"/>
        <v/>
      </c>
      <c r="AM2079" s="199">
        <f t="shared" si="1662"/>
        <v>22.444805543399145</v>
      </c>
      <c r="AN2079" s="197">
        <f t="shared" si="1664"/>
        <v>0</v>
      </c>
      <c r="AO2079" s="197">
        <f t="shared" si="1665"/>
        <v>0</v>
      </c>
      <c r="AP2079" s="197">
        <f t="shared" si="1666"/>
        <v>0</v>
      </c>
      <c r="AQ2079" s="197">
        <f t="shared" si="1667"/>
        <v>0</v>
      </c>
      <c r="AR2079" s="197" t="str">
        <f t="shared" si="1668"/>
        <v/>
      </c>
      <c r="AS2079" s="197" t="str">
        <f t="shared" si="1669"/>
        <v/>
      </c>
      <c r="AT2079" s="197" t="str">
        <f t="shared" si="1670"/>
        <v/>
      </c>
      <c r="AU2079" s="197" t="str">
        <f t="shared" si="1671"/>
        <v/>
      </c>
      <c r="AV2079" s="199">
        <f t="shared" ca="1" si="1663"/>
        <v>2.1807399824728364</v>
      </c>
      <c r="AX2079" s="162">
        <f t="shared" si="1626"/>
        <v>0</v>
      </c>
      <c r="AY2079" s="162">
        <f t="shared" si="1627"/>
        <v>0</v>
      </c>
      <c r="AZ2079" s="162">
        <f t="shared" si="1628"/>
        <v>0</v>
      </c>
      <c r="BA2079" s="162">
        <f t="shared" si="1629"/>
        <v>0</v>
      </c>
      <c r="BB2079" s="162" t="str">
        <f t="shared" si="1630"/>
        <v/>
      </c>
      <c r="BC2079" s="162" t="str">
        <f t="shared" si="1631"/>
        <v/>
      </c>
      <c r="BD2079" s="162" t="str">
        <f t="shared" si="1632"/>
        <v/>
      </c>
      <c r="BE2079" s="162" t="str">
        <f t="shared" si="1633"/>
        <v/>
      </c>
      <c r="BG2079" s="169">
        <f t="shared" si="1660"/>
        <v>51.411886202877874</v>
      </c>
      <c r="BH2079" s="169">
        <f t="shared" ca="1" si="1661"/>
        <v>7.4160760291016308</v>
      </c>
    </row>
    <row r="2080" spans="11:60" x14ac:dyDescent="0.25">
      <c r="K2080" s="199">
        <f t="shared" si="1634"/>
        <v>51.463272395984198</v>
      </c>
      <c r="L2080" s="201">
        <f t="shared" si="1635"/>
        <v>0.43161435513467772</v>
      </c>
      <c r="M2080" s="201">
        <f t="shared" si="1636"/>
        <v>0.43524432565409071</v>
      </c>
      <c r="N2080" s="201">
        <f t="shared" si="1637"/>
        <v>0.45748896232127206</v>
      </c>
      <c r="O2080" s="201">
        <f t="shared" si="1638"/>
        <v>0.43201314800020602</v>
      </c>
      <c r="P2080" s="201" t="str">
        <f t="shared" si="1639"/>
        <v/>
      </c>
      <c r="Q2080" s="201" t="str">
        <f t="shared" si="1640"/>
        <v/>
      </c>
      <c r="R2080" s="201" t="str">
        <f t="shared" si="1641"/>
        <v/>
      </c>
      <c r="S2080" s="201" t="str">
        <f t="shared" si="1642"/>
        <v/>
      </c>
      <c r="T2080" s="199">
        <f t="shared" si="1643"/>
        <v>0</v>
      </c>
      <c r="U2080" s="199">
        <f t="shared" si="1644"/>
        <v>0</v>
      </c>
      <c r="V2080" s="199">
        <f t="shared" si="1645"/>
        <v>0</v>
      </c>
      <c r="W2080" s="199">
        <f t="shared" si="1646"/>
        <v>4.7686148865721094</v>
      </c>
      <c r="X2080" s="199" t="str">
        <f t="shared" si="1647"/>
        <v/>
      </c>
      <c r="Y2080" s="199" t="str">
        <f t="shared" si="1648"/>
        <v/>
      </c>
      <c r="Z2080" s="199" t="str">
        <f t="shared" si="1649"/>
        <v/>
      </c>
      <c r="AA2080" s="199" t="str">
        <f t="shared" si="1650"/>
        <v/>
      </c>
      <c r="AB2080" s="201">
        <f t="shared" ca="1" si="1651"/>
        <v>6.8844596722134286</v>
      </c>
      <c r="AD2080" s="162">
        <f t="shared" si="1652"/>
        <v>0</v>
      </c>
      <c r="AE2080" s="162">
        <f t="shared" si="1653"/>
        <v>0</v>
      </c>
      <c r="AF2080" s="162">
        <f t="shared" si="1654"/>
        <v>0</v>
      </c>
      <c r="AG2080" s="162">
        <f t="shared" si="1655"/>
        <v>0.12252048270554439</v>
      </c>
      <c r="AH2080" s="162" t="str">
        <f t="shared" si="1656"/>
        <v/>
      </c>
      <c r="AI2080" s="162" t="str">
        <f t="shared" si="1657"/>
        <v/>
      </c>
      <c r="AJ2080" s="162" t="str">
        <f t="shared" si="1658"/>
        <v/>
      </c>
      <c r="AK2080" s="162" t="str">
        <f t="shared" si="1659"/>
        <v/>
      </c>
      <c r="AM2080" s="199">
        <f t="shared" si="1662"/>
        <v>22.456022337773657</v>
      </c>
      <c r="AN2080" s="197">
        <f t="shared" si="1664"/>
        <v>0</v>
      </c>
      <c r="AO2080" s="197">
        <f t="shared" si="1665"/>
        <v>0</v>
      </c>
      <c r="AP2080" s="197">
        <f t="shared" si="1666"/>
        <v>0</v>
      </c>
      <c r="AQ2080" s="197">
        <f t="shared" si="1667"/>
        <v>0</v>
      </c>
      <c r="AR2080" s="197" t="str">
        <f t="shared" si="1668"/>
        <v/>
      </c>
      <c r="AS2080" s="197" t="str">
        <f t="shared" si="1669"/>
        <v/>
      </c>
      <c r="AT2080" s="197" t="str">
        <f t="shared" si="1670"/>
        <v/>
      </c>
      <c r="AU2080" s="197" t="str">
        <f t="shared" si="1671"/>
        <v/>
      </c>
      <c r="AV2080" s="199">
        <f t="shared" ca="1" si="1663"/>
        <v>2.0862150377657747</v>
      </c>
      <c r="AX2080" s="162">
        <f t="shared" si="1626"/>
        <v>0</v>
      </c>
      <c r="AY2080" s="162">
        <f t="shared" si="1627"/>
        <v>0</v>
      </c>
      <c r="AZ2080" s="162">
        <f t="shared" si="1628"/>
        <v>0</v>
      </c>
      <c r="BA2080" s="162">
        <f t="shared" si="1629"/>
        <v>0</v>
      </c>
      <c r="BB2080" s="162" t="str">
        <f t="shared" si="1630"/>
        <v/>
      </c>
      <c r="BC2080" s="162" t="str">
        <f t="shared" si="1631"/>
        <v/>
      </c>
      <c r="BD2080" s="162" t="str">
        <f t="shared" si="1632"/>
        <v/>
      </c>
      <c r="BE2080" s="162" t="str">
        <f t="shared" si="1633"/>
        <v/>
      </c>
      <c r="BG2080" s="169">
        <f t="shared" si="1660"/>
        <v>51.437579299431036</v>
      </c>
      <c r="BH2080" s="169">
        <f t="shared" ca="1" si="1661"/>
        <v>7.1717818262785205</v>
      </c>
    </row>
    <row r="2081" spans="11:60" x14ac:dyDescent="0.25">
      <c r="K2081" s="199">
        <f t="shared" si="1634"/>
        <v>51.488965492537361</v>
      </c>
      <c r="L2081" s="201">
        <f t="shared" si="1635"/>
        <v>0.43182983908631761</v>
      </c>
      <c r="M2081" s="201">
        <f t="shared" si="1636"/>
        <v>0.43546162187259002</v>
      </c>
      <c r="N2081" s="201">
        <f t="shared" si="1637"/>
        <v>0.45771736419961517</v>
      </c>
      <c r="O2081" s="201">
        <f t="shared" si="1638"/>
        <v>0.432228831049632</v>
      </c>
      <c r="P2081" s="201" t="str">
        <f t="shared" si="1639"/>
        <v/>
      </c>
      <c r="Q2081" s="201" t="str">
        <f t="shared" si="1640"/>
        <v/>
      </c>
      <c r="R2081" s="201" t="str">
        <f t="shared" si="1641"/>
        <v/>
      </c>
      <c r="S2081" s="201" t="str">
        <f t="shared" si="1642"/>
        <v/>
      </c>
      <c r="T2081" s="199">
        <f t="shared" si="1643"/>
        <v>0</v>
      </c>
      <c r="U2081" s="199">
        <f t="shared" si="1644"/>
        <v>0</v>
      </c>
      <c r="V2081" s="199">
        <f t="shared" si="1645"/>
        <v>0</v>
      </c>
      <c r="W2081" s="199">
        <f t="shared" si="1646"/>
        <v>4.5143460889069837</v>
      </c>
      <c r="X2081" s="199" t="str">
        <f t="shared" si="1647"/>
        <v/>
      </c>
      <c r="Y2081" s="199" t="str">
        <f t="shared" si="1648"/>
        <v/>
      </c>
      <c r="Z2081" s="199" t="str">
        <f t="shared" si="1649"/>
        <v/>
      </c>
      <c r="AA2081" s="199" t="str">
        <f t="shared" si="1650"/>
        <v/>
      </c>
      <c r="AB2081" s="201">
        <f t="shared" ca="1" si="1651"/>
        <v>6.5871430413084218</v>
      </c>
      <c r="AD2081" s="162">
        <f t="shared" si="1652"/>
        <v>0</v>
      </c>
      <c r="AE2081" s="162">
        <f t="shared" si="1653"/>
        <v>0</v>
      </c>
      <c r="AF2081" s="162">
        <f t="shared" si="1654"/>
        <v>0</v>
      </c>
      <c r="AG2081" s="162">
        <f t="shared" si="1655"/>
        <v>0.11598752993667782</v>
      </c>
      <c r="AH2081" s="162" t="str">
        <f t="shared" si="1656"/>
        <v/>
      </c>
      <c r="AI2081" s="162" t="str">
        <f t="shared" si="1657"/>
        <v/>
      </c>
      <c r="AJ2081" s="162" t="str">
        <f t="shared" si="1658"/>
        <v/>
      </c>
      <c r="AK2081" s="162" t="str">
        <f t="shared" si="1659"/>
        <v/>
      </c>
      <c r="AM2081" s="199">
        <f t="shared" si="1662"/>
        <v>22.467239132148169</v>
      </c>
      <c r="AN2081" s="197">
        <f t="shared" si="1664"/>
        <v>0</v>
      </c>
      <c r="AO2081" s="197">
        <f t="shared" si="1665"/>
        <v>0</v>
      </c>
      <c r="AP2081" s="197">
        <f t="shared" si="1666"/>
        <v>0</v>
      </c>
      <c r="AQ2081" s="197">
        <f t="shared" si="1667"/>
        <v>0</v>
      </c>
      <c r="AR2081" s="197" t="str">
        <f t="shared" si="1668"/>
        <v/>
      </c>
      <c r="AS2081" s="197" t="str">
        <f t="shared" si="1669"/>
        <v/>
      </c>
      <c r="AT2081" s="197" t="str">
        <f t="shared" si="1670"/>
        <v/>
      </c>
      <c r="AU2081" s="197" t="str">
        <f t="shared" si="1671"/>
        <v/>
      </c>
      <c r="AV2081" s="199">
        <f t="shared" ca="1" si="1663"/>
        <v>2.2115908583865647</v>
      </c>
      <c r="AX2081" s="162">
        <f t="shared" si="1626"/>
        <v>0</v>
      </c>
      <c r="AY2081" s="162">
        <f t="shared" si="1627"/>
        <v>0</v>
      </c>
      <c r="AZ2081" s="162">
        <f t="shared" si="1628"/>
        <v>0</v>
      </c>
      <c r="BA2081" s="162">
        <f t="shared" si="1629"/>
        <v>0</v>
      </c>
      <c r="BB2081" s="162" t="str">
        <f t="shared" si="1630"/>
        <v/>
      </c>
      <c r="BC2081" s="162" t="str">
        <f t="shared" si="1631"/>
        <v/>
      </c>
      <c r="BD2081" s="162" t="str">
        <f t="shared" si="1632"/>
        <v/>
      </c>
      <c r="BE2081" s="162" t="str">
        <f t="shared" si="1633"/>
        <v/>
      </c>
      <c r="BG2081" s="169">
        <f t="shared" si="1660"/>
        <v>51.463272395984198</v>
      </c>
      <c r="BH2081" s="169">
        <f t="shared" ca="1" si="1661"/>
        <v>6.8844596722134286</v>
      </c>
    </row>
    <row r="2082" spans="11:60" x14ac:dyDescent="0.25">
      <c r="K2082" s="199">
        <f t="shared" si="1634"/>
        <v>51.514658589090523</v>
      </c>
      <c r="L2082" s="201">
        <f t="shared" si="1635"/>
        <v>0.43204532303795745</v>
      </c>
      <c r="M2082" s="201">
        <f t="shared" si="1636"/>
        <v>0.43567891809108933</v>
      </c>
      <c r="N2082" s="201">
        <f t="shared" si="1637"/>
        <v>0.45794576607795828</v>
      </c>
      <c r="O2082" s="201">
        <f t="shared" si="1638"/>
        <v>0.43244451409905793</v>
      </c>
      <c r="P2082" s="201" t="str">
        <f t="shared" si="1639"/>
        <v/>
      </c>
      <c r="Q2082" s="201" t="str">
        <f t="shared" si="1640"/>
        <v/>
      </c>
      <c r="R2082" s="201" t="str">
        <f t="shared" si="1641"/>
        <v/>
      </c>
      <c r="S2082" s="201" t="str">
        <f t="shared" si="1642"/>
        <v/>
      </c>
      <c r="T2082" s="199">
        <f t="shared" si="1643"/>
        <v>0</v>
      </c>
      <c r="U2082" s="199">
        <f t="shared" si="1644"/>
        <v>0</v>
      </c>
      <c r="V2082" s="199">
        <f t="shared" si="1645"/>
        <v>0</v>
      </c>
      <c r="W2082" s="199">
        <f t="shared" si="1646"/>
        <v>4.2705327433494444</v>
      </c>
      <c r="X2082" s="199" t="str">
        <f t="shared" si="1647"/>
        <v/>
      </c>
      <c r="Y2082" s="199" t="str">
        <f t="shared" si="1648"/>
        <v/>
      </c>
      <c r="Z2082" s="199" t="str">
        <f t="shared" si="1649"/>
        <v/>
      </c>
      <c r="AA2082" s="199" t="str">
        <f t="shared" si="1650"/>
        <v/>
      </c>
      <c r="AB2082" s="201">
        <f t="shared" ca="1" si="1651"/>
        <v>6.2954243710437598</v>
      </c>
      <c r="AD2082" s="162">
        <f t="shared" si="1652"/>
        <v>0</v>
      </c>
      <c r="AE2082" s="162">
        <f t="shared" si="1653"/>
        <v>0</v>
      </c>
      <c r="AF2082" s="162">
        <f t="shared" si="1654"/>
        <v>0</v>
      </c>
      <c r="AG2082" s="162">
        <f t="shared" si="1655"/>
        <v>0.10972321010831844</v>
      </c>
      <c r="AH2082" s="162" t="str">
        <f t="shared" si="1656"/>
        <v/>
      </c>
      <c r="AI2082" s="162" t="str">
        <f t="shared" si="1657"/>
        <v/>
      </c>
      <c r="AJ2082" s="162" t="str">
        <f t="shared" si="1658"/>
        <v/>
      </c>
      <c r="AK2082" s="162" t="str">
        <f t="shared" si="1659"/>
        <v/>
      </c>
      <c r="AM2082" s="199">
        <f t="shared" si="1662"/>
        <v>22.478455926522681</v>
      </c>
      <c r="AN2082" s="197">
        <f t="shared" si="1664"/>
        <v>0</v>
      </c>
      <c r="AO2082" s="197">
        <f t="shared" si="1665"/>
        <v>0</v>
      </c>
      <c r="AP2082" s="197">
        <f t="shared" si="1666"/>
        <v>0</v>
      </c>
      <c r="AQ2082" s="197">
        <f t="shared" si="1667"/>
        <v>0</v>
      </c>
      <c r="AR2082" s="197" t="str">
        <f t="shared" si="1668"/>
        <v/>
      </c>
      <c r="AS2082" s="197" t="str">
        <f t="shared" si="1669"/>
        <v/>
      </c>
      <c r="AT2082" s="197" t="str">
        <f t="shared" si="1670"/>
        <v/>
      </c>
      <c r="AU2082" s="197" t="str">
        <f t="shared" si="1671"/>
        <v/>
      </c>
      <c r="AV2082" s="199">
        <f t="shared" ca="1" si="1663"/>
        <v>2.1715929490117198</v>
      </c>
      <c r="AX2082" s="162">
        <f t="shared" si="1626"/>
        <v>0</v>
      </c>
      <c r="AY2082" s="162">
        <f t="shared" si="1627"/>
        <v>0</v>
      </c>
      <c r="AZ2082" s="162">
        <f t="shared" si="1628"/>
        <v>0</v>
      </c>
      <c r="BA2082" s="162">
        <f t="shared" si="1629"/>
        <v>0</v>
      </c>
      <c r="BB2082" s="162" t="str">
        <f t="shared" si="1630"/>
        <v/>
      </c>
      <c r="BC2082" s="162" t="str">
        <f t="shared" si="1631"/>
        <v/>
      </c>
      <c r="BD2082" s="162" t="str">
        <f t="shared" si="1632"/>
        <v/>
      </c>
      <c r="BE2082" s="162" t="str">
        <f t="shared" si="1633"/>
        <v/>
      </c>
      <c r="BG2082" s="169">
        <f t="shared" si="1660"/>
        <v>51.488965492537361</v>
      </c>
      <c r="BH2082" s="169">
        <f t="shared" ca="1" si="1661"/>
        <v>6.5871430413084218</v>
      </c>
    </row>
    <row r="2083" spans="11:60" x14ac:dyDescent="0.25">
      <c r="K2083" s="199">
        <f t="shared" si="1634"/>
        <v>51.540351685643685</v>
      </c>
      <c r="L2083" s="201">
        <f t="shared" si="1635"/>
        <v>0.43226080698959735</v>
      </c>
      <c r="M2083" s="201">
        <f t="shared" si="1636"/>
        <v>0.43589621430958864</v>
      </c>
      <c r="N2083" s="201">
        <f t="shared" si="1637"/>
        <v>0.45817416795630145</v>
      </c>
      <c r="O2083" s="201">
        <f t="shared" si="1638"/>
        <v>0.43266019714848392</v>
      </c>
      <c r="P2083" s="201" t="str">
        <f t="shared" si="1639"/>
        <v/>
      </c>
      <c r="Q2083" s="201" t="str">
        <f t="shared" si="1640"/>
        <v/>
      </c>
      <c r="R2083" s="201" t="str">
        <f t="shared" si="1641"/>
        <v/>
      </c>
      <c r="S2083" s="201" t="str">
        <f t="shared" si="1642"/>
        <v/>
      </c>
      <c r="T2083" s="199">
        <f t="shared" si="1643"/>
        <v>0</v>
      </c>
      <c r="U2083" s="199">
        <f t="shared" si="1644"/>
        <v>0</v>
      </c>
      <c r="V2083" s="199">
        <f t="shared" si="1645"/>
        <v>0</v>
      </c>
      <c r="W2083" s="199">
        <f t="shared" si="1646"/>
        <v>4.0373119460940217</v>
      </c>
      <c r="X2083" s="199" t="str">
        <f t="shared" si="1647"/>
        <v/>
      </c>
      <c r="Y2083" s="199" t="str">
        <f t="shared" si="1648"/>
        <v/>
      </c>
      <c r="Z2083" s="199" t="str">
        <f t="shared" si="1649"/>
        <v/>
      </c>
      <c r="AA2083" s="199" t="str">
        <f t="shared" si="1650"/>
        <v/>
      </c>
      <c r="AB2083" s="201">
        <f t="shared" ca="1" si="1651"/>
        <v>6.1869544180244196</v>
      </c>
      <c r="AD2083" s="162">
        <f t="shared" si="1652"/>
        <v>0</v>
      </c>
      <c r="AE2083" s="162">
        <f t="shared" si="1653"/>
        <v>0</v>
      </c>
      <c r="AF2083" s="162">
        <f t="shared" si="1654"/>
        <v>0</v>
      </c>
      <c r="AG2083" s="162">
        <f t="shared" si="1655"/>
        <v>0.10373104564622937</v>
      </c>
      <c r="AH2083" s="162" t="str">
        <f t="shared" si="1656"/>
        <v/>
      </c>
      <c r="AI2083" s="162" t="str">
        <f t="shared" si="1657"/>
        <v/>
      </c>
      <c r="AJ2083" s="162" t="str">
        <f t="shared" si="1658"/>
        <v/>
      </c>
      <c r="AK2083" s="162" t="str">
        <f t="shared" si="1659"/>
        <v/>
      </c>
      <c r="AM2083" s="199">
        <f t="shared" si="1662"/>
        <v>22.489672720897193</v>
      </c>
      <c r="AN2083" s="197">
        <f t="shared" si="1664"/>
        <v>0</v>
      </c>
      <c r="AO2083" s="197">
        <f t="shared" si="1665"/>
        <v>0</v>
      </c>
      <c r="AP2083" s="197">
        <f t="shared" si="1666"/>
        <v>0</v>
      </c>
      <c r="AQ2083" s="197">
        <f t="shared" si="1667"/>
        <v>0</v>
      </c>
      <c r="AR2083" s="197" t="str">
        <f t="shared" si="1668"/>
        <v/>
      </c>
      <c r="AS2083" s="197" t="str">
        <f t="shared" si="1669"/>
        <v/>
      </c>
      <c r="AT2083" s="197" t="str">
        <f t="shared" si="1670"/>
        <v/>
      </c>
      <c r="AU2083" s="197" t="str">
        <f t="shared" si="1671"/>
        <v/>
      </c>
      <c r="AV2083" s="199">
        <f t="shared" ca="1" si="1663"/>
        <v>2.0691152278267038</v>
      </c>
      <c r="AX2083" s="162">
        <f t="shared" si="1626"/>
        <v>0</v>
      </c>
      <c r="AY2083" s="162">
        <f t="shared" si="1627"/>
        <v>0</v>
      </c>
      <c r="AZ2083" s="162">
        <f t="shared" si="1628"/>
        <v>0</v>
      </c>
      <c r="BA2083" s="162">
        <f t="shared" si="1629"/>
        <v>0</v>
      </c>
      <c r="BB2083" s="162" t="str">
        <f t="shared" si="1630"/>
        <v/>
      </c>
      <c r="BC2083" s="162" t="str">
        <f t="shared" si="1631"/>
        <v/>
      </c>
      <c r="BD2083" s="162" t="str">
        <f t="shared" si="1632"/>
        <v/>
      </c>
      <c r="BE2083" s="162" t="str">
        <f t="shared" si="1633"/>
        <v/>
      </c>
      <c r="BG2083" s="169">
        <f t="shared" si="1660"/>
        <v>51.514658589090523</v>
      </c>
      <c r="BH2083" s="169">
        <f t="shared" ca="1" si="1661"/>
        <v>6.2954243710437598</v>
      </c>
    </row>
    <row r="2084" spans="11:60" x14ac:dyDescent="0.25">
      <c r="K2084" s="199">
        <f t="shared" si="1634"/>
        <v>51.566044782196848</v>
      </c>
      <c r="L2084" s="201">
        <f t="shared" si="1635"/>
        <v>0.43247629094123724</v>
      </c>
      <c r="M2084" s="201">
        <f t="shared" si="1636"/>
        <v>0.43611351052808794</v>
      </c>
      <c r="N2084" s="201">
        <f t="shared" si="1637"/>
        <v>0.45840256983464456</v>
      </c>
      <c r="O2084" s="201">
        <f t="shared" si="1638"/>
        <v>0.43287588019790985</v>
      </c>
      <c r="P2084" s="201" t="str">
        <f t="shared" si="1639"/>
        <v/>
      </c>
      <c r="Q2084" s="201" t="str">
        <f t="shared" si="1640"/>
        <v/>
      </c>
      <c r="R2084" s="201" t="str">
        <f t="shared" si="1641"/>
        <v/>
      </c>
      <c r="S2084" s="201" t="str">
        <f t="shared" si="1642"/>
        <v/>
      </c>
      <c r="T2084" s="199">
        <f t="shared" si="1643"/>
        <v>0</v>
      </c>
      <c r="U2084" s="199">
        <f t="shared" si="1644"/>
        <v>0</v>
      </c>
      <c r="V2084" s="199">
        <f t="shared" si="1645"/>
        <v>0</v>
      </c>
      <c r="W2084" s="199">
        <f t="shared" si="1646"/>
        <v>3.8146970746610975</v>
      </c>
      <c r="X2084" s="199" t="str">
        <f t="shared" si="1647"/>
        <v/>
      </c>
      <c r="Y2084" s="199" t="str">
        <f t="shared" si="1648"/>
        <v/>
      </c>
      <c r="Z2084" s="199" t="str">
        <f t="shared" si="1649"/>
        <v/>
      </c>
      <c r="AA2084" s="199" t="str">
        <f t="shared" si="1650"/>
        <v/>
      </c>
      <c r="AB2084" s="201">
        <f t="shared" ca="1" si="1651"/>
        <v>5.8810970821780248</v>
      </c>
      <c r="AD2084" s="162">
        <f t="shared" si="1652"/>
        <v>0</v>
      </c>
      <c r="AE2084" s="162">
        <f t="shared" si="1653"/>
        <v>0</v>
      </c>
      <c r="AF2084" s="162">
        <f t="shared" si="1654"/>
        <v>0</v>
      </c>
      <c r="AG2084" s="162">
        <f t="shared" si="1655"/>
        <v>9.8011380260333431E-2</v>
      </c>
      <c r="AH2084" s="162" t="str">
        <f t="shared" si="1656"/>
        <v/>
      </c>
      <c r="AI2084" s="162" t="str">
        <f t="shared" si="1657"/>
        <v/>
      </c>
      <c r="AJ2084" s="162" t="str">
        <f t="shared" si="1658"/>
        <v/>
      </c>
      <c r="AK2084" s="162" t="str">
        <f t="shared" si="1659"/>
        <v/>
      </c>
      <c r="AM2084" s="199">
        <f t="shared" si="1662"/>
        <v>22.500889515271705</v>
      </c>
      <c r="AN2084" s="197">
        <f t="shared" si="1664"/>
        <v>0</v>
      </c>
      <c r="AO2084" s="197">
        <f t="shared" si="1665"/>
        <v>0</v>
      </c>
      <c r="AP2084" s="197">
        <f t="shared" si="1666"/>
        <v>0</v>
      </c>
      <c r="AQ2084" s="197">
        <f t="shared" si="1667"/>
        <v>0</v>
      </c>
      <c r="AR2084" s="197" t="str">
        <f t="shared" si="1668"/>
        <v/>
      </c>
      <c r="AS2084" s="197" t="str">
        <f t="shared" si="1669"/>
        <v/>
      </c>
      <c r="AT2084" s="197" t="str">
        <f t="shared" si="1670"/>
        <v/>
      </c>
      <c r="AU2084" s="197" t="str">
        <f t="shared" si="1671"/>
        <v/>
      </c>
      <c r="AV2084" s="199">
        <f t="shared" ca="1" si="1663"/>
        <v>2.1313864620966823</v>
      </c>
      <c r="AX2084" s="162">
        <f t="shared" si="1626"/>
        <v>0</v>
      </c>
      <c r="AY2084" s="162">
        <f t="shared" si="1627"/>
        <v>0</v>
      </c>
      <c r="AZ2084" s="162">
        <f t="shared" si="1628"/>
        <v>0</v>
      </c>
      <c r="BA2084" s="162">
        <f t="shared" si="1629"/>
        <v>0</v>
      </c>
      <c r="BB2084" s="162" t="str">
        <f t="shared" si="1630"/>
        <v/>
      </c>
      <c r="BC2084" s="162" t="str">
        <f t="shared" si="1631"/>
        <v/>
      </c>
      <c r="BD2084" s="162" t="str">
        <f t="shared" si="1632"/>
        <v/>
      </c>
      <c r="BE2084" s="162" t="str">
        <f t="shared" si="1633"/>
        <v/>
      </c>
      <c r="BG2084" s="169">
        <f t="shared" si="1660"/>
        <v>51.540351685643685</v>
      </c>
      <c r="BH2084" s="169">
        <f t="shared" ca="1" si="1661"/>
        <v>6.1869544180244196</v>
      </c>
    </row>
    <row r="2085" spans="11:60" x14ac:dyDescent="0.25">
      <c r="K2085" s="199">
        <f t="shared" si="1634"/>
        <v>51.59173787875001</v>
      </c>
      <c r="L2085" s="201">
        <f t="shared" si="1635"/>
        <v>0.43269177489287708</v>
      </c>
      <c r="M2085" s="201">
        <f t="shared" si="1636"/>
        <v>0.4363308067465872</v>
      </c>
      <c r="N2085" s="201">
        <f t="shared" si="1637"/>
        <v>0.45863097171298767</v>
      </c>
      <c r="O2085" s="201">
        <f t="shared" si="1638"/>
        <v>0.43309156324733583</v>
      </c>
      <c r="P2085" s="201" t="str">
        <f t="shared" si="1639"/>
        <v/>
      </c>
      <c r="Q2085" s="201" t="str">
        <f t="shared" si="1640"/>
        <v/>
      </c>
      <c r="R2085" s="201" t="str">
        <f t="shared" si="1641"/>
        <v/>
      </c>
      <c r="S2085" s="201" t="str">
        <f t="shared" si="1642"/>
        <v/>
      </c>
      <c r="T2085" s="199">
        <f t="shared" si="1643"/>
        <v>0</v>
      </c>
      <c r="U2085" s="199">
        <f t="shared" si="1644"/>
        <v>0</v>
      </c>
      <c r="V2085" s="199">
        <f t="shared" si="1645"/>
        <v>0</v>
      </c>
      <c r="W2085" s="199">
        <f t="shared" si="1646"/>
        <v>3.6026004835390646</v>
      </c>
      <c r="X2085" s="199" t="str">
        <f t="shared" si="1647"/>
        <v/>
      </c>
      <c r="Y2085" s="199" t="str">
        <f t="shared" si="1648"/>
        <v/>
      </c>
      <c r="Z2085" s="199" t="str">
        <f t="shared" si="1649"/>
        <v/>
      </c>
      <c r="AA2085" s="199" t="str">
        <f t="shared" si="1650"/>
        <v/>
      </c>
      <c r="AB2085" s="201">
        <f t="shared" ca="1" si="1651"/>
        <v>5.6083732448716148</v>
      </c>
      <c r="AD2085" s="162">
        <f t="shared" si="1652"/>
        <v>0</v>
      </c>
      <c r="AE2085" s="162">
        <f t="shared" si="1653"/>
        <v>0</v>
      </c>
      <c r="AF2085" s="162">
        <f t="shared" si="1654"/>
        <v>0</v>
      </c>
      <c r="AG2085" s="162">
        <f t="shared" si="1655"/>
        <v>9.256196206603845E-2</v>
      </c>
      <c r="AH2085" s="162" t="str">
        <f t="shared" si="1656"/>
        <v/>
      </c>
      <c r="AI2085" s="162" t="str">
        <f t="shared" si="1657"/>
        <v/>
      </c>
      <c r="AJ2085" s="162" t="str">
        <f t="shared" si="1658"/>
        <v/>
      </c>
      <c r="AK2085" s="162" t="str">
        <f t="shared" si="1659"/>
        <v/>
      </c>
      <c r="AM2085" s="199">
        <f t="shared" si="1662"/>
        <v>22.512106309646217</v>
      </c>
      <c r="AN2085" s="197">
        <f t="shared" si="1664"/>
        <v>0</v>
      </c>
      <c r="AO2085" s="197">
        <f t="shared" si="1665"/>
        <v>0</v>
      </c>
      <c r="AP2085" s="197">
        <f t="shared" si="1666"/>
        <v>0</v>
      </c>
      <c r="AQ2085" s="197">
        <f t="shared" si="1667"/>
        <v>0</v>
      </c>
      <c r="AR2085" s="197" t="str">
        <f t="shared" si="1668"/>
        <v/>
      </c>
      <c r="AS2085" s="197" t="str">
        <f t="shared" si="1669"/>
        <v/>
      </c>
      <c r="AT2085" s="197" t="str">
        <f t="shared" si="1670"/>
        <v/>
      </c>
      <c r="AU2085" s="197" t="str">
        <f t="shared" si="1671"/>
        <v/>
      </c>
      <c r="AV2085" s="199">
        <f t="shared" ca="1" si="1663"/>
        <v>2.0796243599755972</v>
      </c>
      <c r="AX2085" s="162">
        <f t="shared" si="1626"/>
        <v>0</v>
      </c>
      <c r="AY2085" s="162">
        <f t="shared" si="1627"/>
        <v>0</v>
      </c>
      <c r="AZ2085" s="162">
        <f t="shared" si="1628"/>
        <v>0</v>
      </c>
      <c r="BA2085" s="162">
        <f t="shared" si="1629"/>
        <v>0</v>
      </c>
      <c r="BB2085" s="162" t="str">
        <f t="shared" si="1630"/>
        <v/>
      </c>
      <c r="BC2085" s="162" t="str">
        <f t="shared" si="1631"/>
        <v/>
      </c>
      <c r="BD2085" s="162" t="str">
        <f t="shared" si="1632"/>
        <v/>
      </c>
      <c r="BE2085" s="162" t="str">
        <f t="shared" si="1633"/>
        <v/>
      </c>
      <c r="BG2085" s="169">
        <f t="shared" si="1660"/>
        <v>51.566044782196848</v>
      </c>
      <c r="BH2085" s="169">
        <f t="shared" ca="1" si="1661"/>
        <v>5.8810970821780248</v>
      </c>
    </row>
    <row r="2086" spans="11:60" x14ac:dyDescent="0.25">
      <c r="K2086" s="199">
        <f t="shared" si="1634"/>
        <v>51.617430975303172</v>
      </c>
      <c r="L2086" s="201">
        <f t="shared" si="1635"/>
        <v>0.43290725884451697</v>
      </c>
      <c r="M2086" s="201">
        <f t="shared" si="1636"/>
        <v>0.4365481029650865</v>
      </c>
      <c r="N2086" s="201">
        <f t="shared" si="1637"/>
        <v>0.45885937359133078</v>
      </c>
      <c r="O2086" s="201">
        <f t="shared" si="1638"/>
        <v>0.43330724629676182</v>
      </c>
      <c r="P2086" s="201" t="str">
        <f t="shared" si="1639"/>
        <v/>
      </c>
      <c r="Q2086" s="201" t="str">
        <f t="shared" si="1640"/>
        <v/>
      </c>
      <c r="R2086" s="201" t="str">
        <f t="shared" si="1641"/>
        <v/>
      </c>
      <c r="S2086" s="201" t="str">
        <f t="shared" si="1642"/>
        <v/>
      </c>
      <c r="T2086" s="199">
        <f t="shared" si="1643"/>
        <v>0</v>
      </c>
      <c r="U2086" s="199">
        <f t="shared" si="1644"/>
        <v>0</v>
      </c>
      <c r="V2086" s="199">
        <f t="shared" si="1645"/>
        <v>0</v>
      </c>
      <c r="W2086" s="199">
        <f t="shared" si="1646"/>
        <v>3.4008534294853487</v>
      </c>
      <c r="X2086" s="199" t="str">
        <f t="shared" si="1647"/>
        <v/>
      </c>
      <c r="Y2086" s="199" t="str">
        <f t="shared" si="1648"/>
        <v/>
      </c>
      <c r="Z2086" s="199" t="str">
        <f t="shared" si="1649"/>
        <v/>
      </c>
      <c r="AA2086" s="199" t="str">
        <f t="shared" si="1650"/>
        <v/>
      </c>
      <c r="AB2086" s="201">
        <f t="shared" ca="1" si="1651"/>
        <v>5.5002345231225025</v>
      </c>
      <c r="AD2086" s="162">
        <f t="shared" si="1652"/>
        <v>0</v>
      </c>
      <c r="AE2086" s="162">
        <f t="shared" si="1653"/>
        <v>0</v>
      </c>
      <c r="AF2086" s="162">
        <f t="shared" si="1654"/>
        <v>0</v>
      </c>
      <c r="AG2086" s="162">
        <f t="shared" si="1655"/>
        <v>8.7378455526920265E-2</v>
      </c>
      <c r="AH2086" s="162" t="str">
        <f t="shared" si="1656"/>
        <v/>
      </c>
      <c r="AI2086" s="162" t="str">
        <f t="shared" si="1657"/>
        <v/>
      </c>
      <c r="AJ2086" s="162" t="str">
        <f t="shared" si="1658"/>
        <v/>
      </c>
      <c r="AK2086" s="162" t="str">
        <f t="shared" si="1659"/>
        <v/>
      </c>
      <c r="AM2086" s="199">
        <f t="shared" si="1662"/>
        <v>22.523323104020729</v>
      </c>
      <c r="AN2086" s="197">
        <f t="shared" si="1664"/>
        <v>0</v>
      </c>
      <c r="AO2086" s="197">
        <f t="shared" si="1665"/>
        <v>0</v>
      </c>
      <c r="AP2086" s="197">
        <f t="shared" si="1666"/>
        <v>0</v>
      </c>
      <c r="AQ2086" s="197">
        <f t="shared" si="1667"/>
        <v>0</v>
      </c>
      <c r="AR2086" s="197" t="str">
        <f t="shared" si="1668"/>
        <v/>
      </c>
      <c r="AS2086" s="197" t="str">
        <f t="shared" si="1669"/>
        <v/>
      </c>
      <c r="AT2086" s="197" t="str">
        <f t="shared" si="1670"/>
        <v/>
      </c>
      <c r="AU2086" s="197" t="str">
        <f t="shared" si="1671"/>
        <v/>
      </c>
      <c r="AV2086" s="199">
        <f t="shared" ca="1" si="1663"/>
        <v>2.183309850285414</v>
      </c>
      <c r="AX2086" s="162">
        <f t="shared" si="1626"/>
        <v>0</v>
      </c>
      <c r="AY2086" s="162">
        <f t="shared" si="1627"/>
        <v>0</v>
      </c>
      <c r="AZ2086" s="162">
        <f t="shared" si="1628"/>
        <v>0</v>
      </c>
      <c r="BA2086" s="162">
        <f t="shared" si="1629"/>
        <v>0</v>
      </c>
      <c r="BB2086" s="162" t="str">
        <f t="shared" si="1630"/>
        <v/>
      </c>
      <c r="BC2086" s="162" t="str">
        <f t="shared" si="1631"/>
        <v/>
      </c>
      <c r="BD2086" s="162" t="str">
        <f t="shared" si="1632"/>
        <v/>
      </c>
      <c r="BE2086" s="162" t="str">
        <f t="shared" si="1633"/>
        <v/>
      </c>
      <c r="BG2086" s="169">
        <f t="shared" si="1660"/>
        <v>51.59173787875001</v>
      </c>
      <c r="BH2086" s="169">
        <f t="shared" ca="1" si="1661"/>
        <v>5.6083732448716148</v>
      </c>
    </row>
    <row r="2087" spans="11:60" x14ac:dyDescent="0.25">
      <c r="K2087" s="199">
        <f t="shared" si="1634"/>
        <v>51.643124071856334</v>
      </c>
      <c r="L2087" s="201">
        <f t="shared" si="1635"/>
        <v>0.43312274279615687</v>
      </c>
      <c r="M2087" s="201">
        <f t="shared" si="1636"/>
        <v>0.43676539918358576</v>
      </c>
      <c r="N2087" s="201">
        <f t="shared" si="1637"/>
        <v>0.45908777546967389</v>
      </c>
      <c r="O2087" s="201">
        <f t="shared" si="1638"/>
        <v>0.43352292934618775</v>
      </c>
      <c r="P2087" s="201" t="str">
        <f t="shared" si="1639"/>
        <v/>
      </c>
      <c r="Q2087" s="201" t="str">
        <f t="shared" si="1640"/>
        <v/>
      </c>
      <c r="R2087" s="201" t="str">
        <f t="shared" si="1641"/>
        <v/>
      </c>
      <c r="S2087" s="201" t="str">
        <f t="shared" si="1642"/>
        <v/>
      </c>
      <c r="T2087" s="199">
        <f t="shared" si="1643"/>
        <v>0</v>
      </c>
      <c r="U2087" s="199">
        <f t="shared" si="1644"/>
        <v>0</v>
      </c>
      <c r="V2087" s="199">
        <f t="shared" si="1645"/>
        <v>0</v>
      </c>
      <c r="W2087" s="199">
        <f t="shared" si="1646"/>
        <v>3.2092233354085185</v>
      </c>
      <c r="X2087" s="199" t="str">
        <f t="shared" si="1647"/>
        <v/>
      </c>
      <c r="Y2087" s="199" t="str">
        <f t="shared" si="1648"/>
        <v/>
      </c>
      <c r="Z2087" s="199" t="str">
        <f t="shared" si="1649"/>
        <v/>
      </c>
      <c r="AA2087" s="199" t="str">
        <f t="shared" si="1650"/>
        <v/>
      </c>
      <c r="AB2087" s="201">
        <f t="shared" ca="1" si="1651"/>
        <v>5.246587432847484</v>
      </c>
      <c r="AD2087" s="162">
        <f t="shared" si="1652"/>
        <v>0</v>
      </c>
      <c r="AE2087" s="162">
        <f t="shared" si="1653"/>
        <v>0</v>
      </c>
      <c r="AF2087" s="162">
        <f t="shared" si="1654"/>
        <v>0</v>
      </c>
      <c r="AG2087" s="162">
        <f t="shared" si="1655"/>
        <v>8.2454885017312685E-2</v>
      </c>
      <c r="AH2087" s="162" t="str">
        <f t="shared" si="1656"/>
        <v/>
      </c>
      <c r="AI2087" s="162" t="str">
        <f t="shared" si="1657"/>
        <v/>
      </c>
      <c r="AJ2087" s="162" t="str">
        <f t="shared" si="1658"/>
        <v/>
      </c>
      <c r="AK2087" s="162" t="str">
        <f t="shared" si="1659"/>
        <v/>
      </c>
      <c r="AM2087" s="199">
        <f t="shared" si="1662"/>
        <v>22.534539898395241</v>
      </c>
      <c r="AN2087" s="197">
        <f t="shared" si="1664"/>
        <v>0</v>
      </c>
      <c r="AO2087" s="197">
        <f t="shared" si="1665"/>
        <v>0</v>
      </c>
      <c r="AP2087" s="197">
        <f t="shared" si="1666"/>
        <v>0</v>
      </c>
      <c r="AQ2087" s="197">
        <f t="shared" si="1667"/>
        <v>0</v>
      </c>
      <c r="AR2087" s="197" t="str">
        <f t="shared" si="1668"/>
        <v/>
      </c>
      <c r="AS2087" s="197" t="str">
        <f t="shared" si="1669"/>
        <v/>
      </c>
      <c r="AT2087" s="197" t="str">
        <f t="shared" si="1670"/>
        <v/>
      </c>
      <c r="AU2087" s="197" t="str">
        <f t="shared" si="1671"/>
        <v/>
      </c>
      <c r="AV2087" s="199">
        <f t="shared" ca="1" si="1663"/>
        <v>2.0817012785265177</v>
      </c>
      <c r="AX2087" s="162">
        <f t="shared" si="1626"/>
        <v>0</v>
      </c>
      <c r="AY2087" s="162">
        <f t="shared" si="1627"/>
        <v>0</v>
      </c>
      <c r="AZ2087" s="162">
        <f t="shared" si="1628"/>
        <v>0</v>
      </c>
      <c r="BA2087" s="162">
        <f t="shared" si="1629"/>
        <v>0</v>
      </c>
      <c r="BB2087" s="162" t="str">
        <f t="shared" si="1630"/>
        <v/>
      </c>
      <c r="BC2087" s="162" t="str">
        <f t="shared" si="1631"/>
        <v/>
      </c>
      <c r="BD2087" s="162" t="str">
        <f t="shared" si="1632"/>
        <v/>
      </c>
      <c r="BE2087" s="162" t="str">
        <f t="shared" si="1633"/>
        <v/>
      </c>
      <c r="BG2087" s="169">
        <f t="shared" si="1660"/>
        <v>51.617430975303172</v>
      </c>
      <c r="BH2087" s="169">
        <f t="shared" ca="1" si="1661"/>
        <v>5.5002345231225025</v>
      </c>
    </row>
    <row r="2088" spans="11:60" x14ac:dyDescent="0.25">
      <c r="K2088" s="199">
        <f t="shared" si="1634"/>
        <v>51.668817168409497</v>
      </c>
      <c r="L2088" s="201">
        <f t="shared" si="1635"/>
        <v>0.43333822674779676</v>
      </c>
      <c r="M2088" s="201">
        <f t="shared" si="1636"/>
        <v>0.43698269540208512</v>
      </c>
      <c r="N2088" s="201">
        <f t="shared" si="1637"/>
        <v>0.45931617734801705</v>
      </c>
      <c r="O2088" s="201">
        <f t="shared" si="1638"/>
        <v>0.43373861239561373</v>
      </c>
      <c r="P2088" s="201" t="str">
        <f t="shared" si="1639"/>
        <v/>
      </c>
      <c r="Q2088" s="201" t="str">
        <f t="shared" si="1640"/>
        <v/>
      </c>
      <c r="R2088" s="201" t="str">
        <f t="shared" si="1641"/>
        <v/>
      </c>
      <c r="S2088" s="201" t="str">
        <f t="shared" si="1642"/>
        <v/>
      </c>
      <c r="T2088" s="199">
        <f t="shared" si="1643"/>
        <v>0</v>
      </c>
      <c r="U2088" s="199">
        <f t="shared" si="1644"/>
        <v>0</v>
      </c>
      <c r="V2088" s="199">
        <f t="shared" si="1645"/>
        <v>0</v>
      </c>
      <c r="W2088" s="199">
        <f t="shared" si="1646"/>
        <v>3.02742857245951</v>
      </c>
      <c r="X2088" s="199" t="str">
        <f t="shared" si="1647"/>
        <v/>
      </c>
      <c r="Y2088" s="199" t="str">
        <f t="shared" si="1648"/>
        <v/>
      </c>
      <c r="Z2088" s="199" t="str">
        <f t="shared" si="1649"/>
        <v/>
      </c>
      <c r="AA2088" s="199" t="str">
        <f t="shared" si="1650"/>
        <v/>
      </c>
      <c r="AB2088" s="201">
        <f t="shared" ca="1" si="1651"/>
        <v>5.0626594936255227</v>
      </c>
      <c r="AD2088" s="162">
        <f t="shared" si="1652"/>
        <v>0</v>
      </c>
      <c r="AE2088" s="162">
        <f t="shared" si="1653"/>
        <v>0</v>
      </c>
      <c r="AF2088" s="162">
        <f t="shared" si="1654"/>
        <v>0</v>
      </c>
      <c r="AG2088" s="162">
        <f t="shared" si="1655"/>
        <v>7.778401462000456E-2</v>
      </c>
      <c r="AH2088" s="162" t="str">
        <f t="shared" si="1656"/>
        <v/>
      </c>
      <c r="AI2088" s="162" t="str">
        <f t="shared" si="1657"/>
        <v/>
      </c>
      <c r="AJ2088" s="162" t="str">
        <f t="shared" si="1658"/>
        <v/>
      </c>
      <c r="AK2088" s="162" t="str">
        <f t="shared" si="1659"/>
        <v/>
      </c>
      <c r="AM2088" s="199">
        <f t="shared" si="1662"/>
        <v>22.545756692769753</v>
      </c>
      <c r="AN2088" s="197">
        <f t="shared" si="1664"/>
        <v>0</v>
      </c>
      <c r="AO2088" s="197">
        <f t="shared" si="1665"/>
        <v>0</v>
      </c>
      <c r="AP2088" s="197">
        <f t="shared" si="1666"/>
        <v>0</v>
      </c>
      <c r="AQ2088" s="197">
        <f t="shared" si="1667"/>
        <v>0</v>
      </c>
      <c r="AR2088" s="197" t="str">
        <f t="shared" si="1668"/>
        <v/>
      </c>
      <c r="AS2088" s="197" t="str">
        <f t="shared" si="1669"/>
        <v/>
      </c>
      <c r="AT2088" s="197" t="str">
        <f t="shared" si="1670"/>
        <v/>
      </c>
      <c r="AU2088" s="197" t="str">
        <f t="shared" si="1671"/>
        <v/>
      </c>
      <c r="AV2088" s="199">
        <f t="shared" ca="1" si="1663"/>
        <v>2.1973187554163287</v>
      </c>
      <c r="AX2088" s="162">
        <f t="shared" si="1626"/>
        <v>0</v>
      </c>
      <c r="AY2088" s="162">
        <f t="shared" si="1627"/>
        <v>0</v>
      </c>
      <c r="AZ2088" s="162">
        <f t="shared" si="1628"/>
        <v>0</v>
      </c>
      <c r="BA2088" s="162">
        <f t="shared" si="1629"/>
        <v>0</v>
      </c>
      <c r="BB2088" s="162" t="str">
        <f t="shared" si="1630"/>
        <v/>
      </c>
      <c r="BC2088" s="162" t="str">
        <f t="shared" si="1631"/>
        <v/>
      </c>
      <c r="BD2088" s="162" t="str">
        <f t="shared" si="1632"/>
        <v/>
      </c>
      <c r="BE2088" s="162" t="str">
        <f t="shared" si="1633"/>
        <v/>
      </c>
      <c r="BG2088" s="169">
        <f t="shared" si="1660"/>
        <v>51.643124071856334</v>
      </c>
      <c r="BH2088" s="169">
        <f t="shared" ca="1" si="1661"/>
        <v>5.246587432847484</v>
      </c>
    </row>
    <row r="2089" spans="11:60" x14ac:dyDescent="0.25">
      <c r="K2089" s="199">
        <f t="shared" si="1634"/>
        <v>51.694510264962659</v>
      </c>
      <c r="L2089" s="201">
        <f t="shared" si="1635"/>
        <v>0.4335537106994366</v>
      </c>
      <c r="M2089" s="201">
        <f t="shared" si="1636"/>
        <v>0.43719999162058437</v>
      </c>
      <c r="N2089" s="201">
        <f t="shared" si="1637"/>
        <v>0.45954457922636016</v>
      </c>
      <c r="O2089" s="201">
        <f t="shared" si="1638"/>
        <v>0.43395429544503972</v>
      </c>
      <c r="P2089" s="201" t="str">
        <f t="shared" si="1639"/>
        <v/>
      </c>
      <c r="Q2089" s="201" t="str">
        <f t="shared" si="1640"/>
        <v/>
      </c>
      <c r="R2089" s="201" t="str">
        <f t="shared" si="1641"/>
        <v/>
      </c>
      <c r="S2089" s="201" t="str">
        <f t="shared" si="1642"/>
        <v/>
      </c>
      <c r="T2089" s="199">
        <f t="shared" si="1643"/>
        <v>0</v>
      </c>
      <c r="U2089" s="199">
        <f t="shared" si="1644"/>
        <v>0</v>
      </c>
      <c r="V2089" s="199">
        <f t="shared" si="1645"/>
        <v>0</v>
      </c>
      <c r="W2089" s="199">
        <f t="shared" si="1646"/>
        <v>2.8551509800519494</v>
      </c>
      <c r="X2089" s="199" t="str">
        <f t="shared" si="1647"/>
        <v/>
      </c>
      <c r="Y2089" s="199" t="str">
        <f t="shared" si="1648"/>
        <v/>
      </c>
      <c r="Z2089" s="199" t="str">
        <f t="shared" si="1649"/>
        <v/>
      </c>
      <c r="AA2089" s="199" t="str">
        <f t="shared" si="1650"/>
        <v/>
      </c>
      <c r="AB2089" s="201">
        <f t="shared" ca="1" si="1651"/>
        <v>4.8821269729921823</v>
      </c>
      <c r="AD2089" s="162">
        <f t="shared" si="1652"/>
        <v>0</v>
      </c>
      <c r="AE2089" s="162">
        <f t="shared" si="1653"/>
        <v>0</v>
      </c>
      <c r="AF2089" s="162">
        <f t="shared" si="1654"/>
        <v>0</v>
      </c>
      <c r="AG2089" s="162">
        <f t="shared" si="1655"/>
        <v>7.3357669804330769E-2</v>
      </c>
      <c r="AH2089" s="162" t="str">
        <f t="shared" si="1656"/>
        <v/>
      </c>
      <c r="AI2089" s="162" t="str">
        <f t="shared" si="1657"/>
        <v/>
      </c>
      <c r="AJ2089" s="162" t="str">
        <f t="shared" si="1658"/>
        <v/>
      </c>
      <c r="AK2089" s="162" t="str">
        <f t="shared" si="1659"/>
        <v/>
      </c>
      <c r="AM2089" s="199">
        <f t="shared" si="1662"/>
        <v>22.556973487144266</v>
      </c>
      <c r="AN2089" s="197">
        <f t="shared" si="1664"/>
        <v>0</v>
      </c>
      <c r="AO2089" s="197">
        <f t="shared" si="1665"/>
        <v>0</v>
      </c>
      <c r="AP2089" s="197">
        <f t="shared" si="1666"/>
        <v>0</v>
      </c>
      <c r="AQ2089" s="197">
        <f t="shared" si="1667"/>
        <v>0</v>
      </c>
      <c r="AR2089" s="197" t="str">
        <f t="shared" si="1668"/>
        <v/>
      </c>
      <c r="AS2089" s="197" t="str">
        <f t="shared" si="1669"/>
        <v/>
      </c>
      <c r="AT2089" s="197" t="str">
        <f t="shared" si="1670"/>
        <v/>
      </c>
      <c r="AU2089" s="197" t="str">
        <f t="shared" si="1671"/>
        <v/>
      </c>
      <c r="AV2089" s="199">
        <f t="shared" ca="1" si="1663"/>
        <v>2.2011719487520627</v>
      </c>
      <c r="AX2089" s="162">
        <f t="shared" si="1626"/>
        <v>0</v>
      </c>
      <c r="AY2089" s="162">
        <f t="shared" si="1627"/>
        <v>0</v>
      </c>
      <c r="AZ2089" s="162">
        <f t="shared" si="1628"/>
        <v>0</v>
      </c>
      <c r="BA2089" s="162">
        <f t="shared" si="1629"/>
        <v>0</v>
      </c>
      <c r="BB2089" s="162" t="str">
        <f t="shared" si="1630"/>
        <v/>
      </c>
      <c r="BC2089" s="162" t="str">
        <f t="shared" si="1631"/>
        <v/>
      </c>
      <c r="BD2089" s="162" t="str">
        <f t="shared" si="1632"/>
        <v/>
      </c>
      <c r="BE2089" s="162" t="str">
        <f t="shared" si="1633"/>
        <v/>
      </c>
      <c r="BG2089" s="169">
        <f t="shared" si="1660"/>
        <v>51.668817168409497</v>
      </c>
      <c r="BH2089" s="169">
        <f t="shared" ca="1" si="1661"/>
        <v>5.0626594936255227</v>
      </c>
    </row>
    <row r="2090" spans="11:60" x14ac:dyDescent="0.25">
      <c r="K2090" s="199">
        <f t="shared" si="1634"/>
        <v>51.720203361515821</v>
      </c>
      <c r="L2090" s="201">
        <f t="shared" si="1635"/>
        <v>0.4337691946510765</v>
      </c>
      <c r="M2090" s="201">
        <f t="shared" si="1636"/>
        <v>0.43741728783908368</v>
      </c>
      <c r="N2090" s="201">
        <f t="shared" si="1637"/>
        <v>0.45977298110470327</v>
      </c>
      <c r="O2090" s="201">
        <f t="shared" si="1638"/>
        <v>0.43416997849446565</v>
      </c>
      <c r="P2090" s="201" t="str">
        <f t="shared" si="1639"/>
        <v/>
      </c>
      <c r="Q2090" s="201" t="str">
        <f t="shared" si="1640"/>
        <v/>
      </c>
      <c r="R2090" s="201" t="str">
        <f t="shared" si="1641"/>
        <v/>
      </c>
      <c r="S2090" s="201" t="str">
        <f t="shared" si="1642"/>
        <v/>
      </c>
      <c r="T2090" s="199">
        <f t="shared" si="1643"/>
        <v>0</v>
      </c>
      <c r="U2090" s="199">
        <f t="shared" si="1644"/>
        <v>0</v>
      </c>
      <c r="V2090" s="199">
        <f t="shared" si="1645"/>
        <v>0</v>
      </c>
      <c r="W2090" s="199">
        <f t="shared" si="1646"/>
        <v>2.6920463611507217</v>
      </c>
      <c r="X2090" s="199" t="str">
        <f t="shared" si="1647"/>
        <v/>
      </c>
      <c r="Y2090" s="199" t="str">
        <f t="shared" si="1648"/>
        <v/>
      </c>
      <c r="Z2090" s="199" t="str">
        <f t="shared" si="1649"/>
        <v/>
      </c>
      <c r="AA2090" s="199" t="str">
        <f t="shared" si="1650"/>
        <v/>
      </c>
      <c r="AB2090" s="201">
        <f t="shared" ca="1" si="1651"/>
        <v>4.765593444311131</v>
      </c>
      <c r="AD2090" s="162">
        <f t="shared" si="1652"/>
        <v>0</v>
      </c>
      <c r="AE2090" s="162">
        <f t="shared" si="1653"/>
        <v>0</v>
      </c>
      <c r="AF2090" s="162">
        <f t="shared" si="1654"/>
        <v>0</v>
      </c>
      <c r="AG2090" s="162">
        <f t="shared" si="1655"/>
        <v>6.9167007082634777E-2</v>
      </c>
      <c r="AH2090" s="162" t="str">
        <f t="shared" si="1656"/>
        <v/>
      </c>
      <c r="AI2090" s="162" t="str">
        <f t="shared" si="1657"/>
        <v/>
      </c>
      <c r="AJ2090" s="162" t="str">
        <f t="shared" si="1658"/>
        <v/>
      </c>
      <c r="AK2090" s="162" t="str">
        <f t="shared" si="1659"/>
        <v/>
      </c>
      <c r="AM2090" s="199">
        <f t="shared" si="1662"/>
        <v>22.568190281518778</v>
      </c>
      <c r="AN2090" s="197">
        <f t="shared" si="1664"/>
        <v>0</v>
      </c>
      <c r="AO2090" s="197">
        <f t="shared" si="1665"/>
        <v>0</v>
      </c>
      <c r="AP2090" s="197">
        <f t="shared" si="1666"/>
        <v>0</v>
      </c>
      <c r="AQ2090" s="197">
        <f t="shared" si="1667"/>
        <v>0</v>
      </c>
      <c r="AR2090" s="197" t="str">
        <f t="shared" si="1668"/>
        <v/>
      </c>
      <c r="AS2090" s="197" t="str">
        <f t="shared" si="1669"/>
        <v/>
      </c>
      <c r="AT2090" s="197" t="str">
        <f t="shared" si="1670"/>
        <v/>
      </c>
      <c r="AU2090" s="197" t="str">
        <f t="shared" si="1671"/>
        <v/>
      </c>
      <c r="AV2090" s="199">
        <f t="shared" ca="1" si="1663"/>
        <v>2.1284974986737906</v>
      </c>
      <c r="AX2090" s="162">
        <f t="shared" si="1626"/>
        <v>0</v>
      </c>
      <c r="AY2090" s="162">
        <f t="shared" si="1627"/>
        <v>0</v>
      </c>
      <c r="AZ2090" s="162">
        <f t="shared" si="1628"/>
        <v>0</v>
      </c>
      <c r="BA2090" s="162">
        <f t="shared" si="1629"/>
        <v>0</v>
      </c>
      <c r="BB2090" s="162" t="str">
        <f t="shared" si="1630"/>
        <v/>
      </c>
      <c r="BC2090" s="162" t="str">
        <f t="shared" si="1631"/>
        <v/>
      </c>
      <c r="BD2090" s="162" t="str">
        <f t="shared" si="1632"/>
        <v/>
      </c>
      <c r="BE2090" s="162" t="str">
        <f t="shared" si="1633"/>
        <v/>
      </c>
      <c r="BG2090" s="169">
        <f t="shared" si="1660"/>
        <v>51.694510264962659</v>
      </c>
      <c r="BH2090" s="169">
        <f t="shared" ca="1" si="1661"/>
        <v>4.8821269729921823</v>
      </c>
    </row>
    <row r="2091" spans="11:60" x14ac:dyDescent="0.25">
      <c r="K2091" s="199">
        <f t="shared" si="1634"/>
        <v>51.745896458068984</v>
      </c>
      <c r="L2091" s="201">
        <f t="shared" si="1635"/>
        <v>0.43398467860271639</v>
      </c>
      <c r="M2091" s="201">
        <f t="shared" si="1636"/>
        <v>0.43763458405758299</v>
      </c>
      <c r="N2091" s="201">
        <f t="shared" si="1637"/>
        <v>0.46000138298304638</v>
      </c>
      <c r="O2091" s="201">
        <f t="shared" si="1638"/>
        <v>0.43438566154389163</v>
      </c>
      <c r="P2091" s="201" t="str">
        <f t="shared" si="1639"/>
        <v/>
      </c>
      <c r="Q2091" s="201" t="str">
        <f t="shared" si="1640"/>
        <v/>
      </c>
      <c r="R2091" s="201" t="str">
        <f t="shared" si="1641"/>
        <v/>
      </c>
      <c r="S2091" s="201" t="str">
        <f t="shared" si="1642"/>
        <v/>
      </c>
      <c r="T2091" s="199">
        <f t="shared" si="1643"/>
        <v>0</v>
      </c>
      <c r="U2091" s="199">
        <f t="shared" si="1644"/>
        <v>0</v>
      </c>
      <c r="V2091" s="199">
        <f t="shared" si="1645"/>
        <v>0</v>
      </c>
      <c r="W2091" s="199">
        <f t="shared" si="1646"/>
        <v>2.5377531919727097</v>
      </c>
      <c r="X2091" s="199" t="str">
        <f t="shared" si="1647"/>
        <v/>
      </c>
      <c r="Y2091" s="199" t="str">
        <f t="shared" si="1648"/>
        <v/>
      </c>
      <c r="Z2091" s="199" t="str">
        <f t="shared" si="1649"/>
        <v/>
      </c>
      <c r="AA2091" s="199" t="str">
        <f t="shared" si="1650"/>
        <v/>
      </c>
      <c r="AB2091" s="201">
        <f t="shared" ca="1" si="1651"/>
        <v>4.5636672005171972</v>
      </c>
      <c r="AD2091" s="162">
        <f t="shared" si="1652"/>
        <v>0</v>
      </c>
      <c r="AE2091" s="162">
        <f t="shared" si="1653"/>
        <v>0</v>
      </c>
      <c r="AF2091" s="162">
        <f t="shared" si="1654"/>
        <v>0</v>
      </c>
      <c r="AG2091" s="162">
        <f t="shared" si="1655"/>
        <v>6.5202737789450696E-2</v>
      </c>
      <c r="AH2091" s="162" t="str">
        <f t="shared" si="1656"/>
        <v/>
      </c>
      <c r="AI2091" s="162" t="str">
        <f t="shared" si="1657"/>
        <v/>
      </c>
      <c r="AJ2091" s="162" t="str">
        <f t="shared" si="1658"/>
        <v/>
      </c>
      <c r="AK2091" s="162" t="str">
        <f t="shared" si="1659"/>
        <v/>
      </c>
      <c r="AM2091" s="199">
        <f t="shared" si="1662"/>
        <v>22.57940707589329</v>
      </c>
      <c r="AN2091" s="197">
        <f t="shared" si="1664"/>
        <v>0</v>
      </c>
      <c r="AO2091" s="197">
        <f t="shared" si="1665"/>
        <v>0</v>
      </c>
      <c r="AP2091" s="197">
        <f t="shared" si="1666"/>
        <v>0</v>
      </c>
      <c r="AQ2091" s="197">
        <f t="shared" si="1667"/>
        <v>0</v>
      </c>
      <c r="AR2091" s="197" t="str">
        <f t="shared" si="1668"/>
        <v/>
      </c>
      <c r="AS2091" s="197" t="str">
        <f t="shared" si="1669"/>
        <v/>
      </c>
      <c r="AT2091" s="197" t="str">
        <f t="shared" si="1670"/>
        <v/>
      </c>
      <c r="AU2091" s="197" t="str">
        <f t="shared" si="1671"/>
        <v/>
      </c>
      <c r="AV2091" s="199">
        <f t="shared" ca="1" si="1663"/>
        <v>2.105486000933015</v>
      </c>
      <c r="AX2091" s="162">
        <f t="shared" si="1626"/>
        <v>0</v>
      </c>
      <c r="AY2091" s="162">
        <f t="shared" si="1627"/>
        <v>0</v>
      </c>
      <c r="AZ2091" s="162">
        <f t="shared" si="1628"/>
        <v>0</v>
      </c>
      <c r="BA2091" s="162">
        <f t="shared" si="1629"/>
        <v>0</v>
      </c>
      <c r="BB2091" s="162" t="str">
        <f t="shared" si="1630"/>
        <v/>
      </c>
      <c r="BC2091" s="162" t="str">
        <f t="shared" si="1631"/>
        <v/>
      </c>
      <c r="BD2091" s="162" t="str">
        <f t="shared" si="1632"/>
        <v/>
      </c>
      <c r="BE2091" s="162" t="str">
        <f t="shared" si="1633"/>
        <v/>
      </c>
      <c r="BG2091" s="169">
        <f t="shared" si="1660"/>
        <v>51.720203361515821</v>
      </c>
      <c r="BH2091" s="169">
        <f t="shared" ca="1" si="1661"/>
        <v>4.765593444311131</v>
      </c>
    </row>
    <row r="2092" spans="11:60" x14ac:dyDescent="0.25">
      <c r="K2092" s="199">
        <f t="shared" si="1634"/>
        <v>51.771589554622146</v>
      </c>
      <c r="L2092" s="201">
        <f t="shared" si="1635"/>
        <v>0.43420016255435628</v>
      </c>
      <c r="M2092" s="201">
        <f t="shared" si="1636"/>
        <v>0.43785188027608229</v>
      </c>
      <c r="N2092" s="201">
        <f t="shared" si="1637"/>
        <v>0.46022978486138949</v>
      </c>
      <c r="O2092" s="201">
        <f t="shared" si="1638"/>
        <v>0.43460134459331756</v>
      </c>
      <c r="P2092" s="201" t="str">
        <f t="shared" si="1639"/>
        <v/>
      </c>
      <c r="Q2092" s="201" t="str">
        <f t="shared" si="1640"/>
        <v/>
      </c>
      <c r="R2092" s="201" t="str">
        <f t="shared" si="1641"/>
        <v/>
      </c>
      <c r="S2092" s="201" t="str">
        <f t="shared" si="1642"/>
        <v/>
      </c>
      <c r="T2092" s="199">
        <f t="shared" si="1643"/>
        <v>0</v>
      </c>
      <c r="U2092" s="199">
        <f t="shared" si="1644"/>
        <v>0</v>
      </c>
      <c r="V2092" s="199">
        <f t="shared" si="1645"/>
        <v>0</v>
      </c>
      <c r="W2092" s="199">
        <f t="shared" si="1646"/>
        <v>2.3918997764773504</v>
      </c>
      <c r="X2092" s="199" t="str">
        <f t="shared" si="1647"/>
        <v/>
      </c>
      <c r="Y2092" s="199" t="str">
        <f t="shared" si="1648"/>
        <v/>
      </c>
      <c r="Z2092" s="199" t="str">
        <f t="shared" si="1649"/>
        <v/>
      </c>
      <c r="AA2092" s="199" t="str">
        <f t="shared" si="1650"/>
        <v/>
      </c>
      <c r="AB2092" s="201">
        <f t="shared" ca="1" si="1651"/>
        <v>4.526344662277225</v>
      </c>
      <c r="AD2092" s="162">
        <f t="shared" si="1652"/>
        <v>0</v>
      </c>
      <c r="AE2092" s="162">
        <f t="shared" si="1653"/>
        <v>0</v>
      </c>
      <c r="AF2092" s="162">
        <f t="shared" si="1654"/>
        <v>0</v>
      </c>
      <c r="AG2092" s="162">
        <f t="shared" si="1655"/>
        <v>6.1455311902519939E-2</v>
      </c>
      <c r="AH2092" s="162" t="str">
        <f t="shared" si="1656"/>
        <v/>
      </c>
      <c r="AI2092" s="162" t="str">
        <f t="shared" si="1657"/>
        <v/>
      </c>
      <c r="AJ2092" s="162" t="str">
        <f t="shared" si="1658"/>
        <v/>
      </c>
      <c r="AK2092" s="162" t="str">
        <f t="shared" si="1659"/>
        <v/>
      </c>
      <c r="AM2092" s="199">
        <f t="shared" si="1662"/>
        <v>22.590623870267802</v>
      </c>
      <c r="AN2092" s="197">
        <f t="shared" si="1664"/>
        <v>0</v>
      </c>
      <c r="AO2092" s="197">
        <f t="shared" si="1665"/>
        <v>0</v>
      </c>
      <c r="AP2092" s="197">
        <f t="shared" si="1666"/>
        <v>0</v>
      </c>
      <c r="AQ2092" s="197">
        <f t="shared" si="1667"/>
        <v>0</v>
      </c>
      <c r="AR2092" s="197" t="str">
        <f t="shared" si="1668"/>
        <v/>
      </c>
      <c r="AS2092" s="197" t="str">
        <f t="shared" si="1669"/>
        <v/>
      </c>
      <c r="AT2092" s="197" t="str">
        <f t="shared" si="1670"/>
        <v/>
      </c>
      <c r="AU2092" s="197" t="str">
        <f t="shared" si="1671"/>
        <v/>
      </c>
      <c r="AV2092" s="199">
        <f t="shared" ca="1" si="1663"/>
        <v>2.1358380831258104</v>
      </c>
      <c r="AX2092" s="162">
        <f t="shared" si="1626"/>
        <v>0</v>
      </c>
      <c r="AY2092" s="162">
        <f t="shared" si="1627"/>
        <v>0</v>
      </c>
      <c r="AZ2092" s="162">
        <f t="shared" si="1628"/>
        <v>0</v>
      </c>
      <c r="BA2092" s="162">
        <f t="shared" si="1629"/>
        <v>0</v>
      </c>
      <c r="BB2092" s="162" t="str">
        <f t="shared" si="1630"/>
        <v/>
      </c>
      <c r="BC2092" s="162" t="str">
        <f t="shared" si="1631"/>
        <v/>
      </c>
      <c r="BD2092" s="162" t="str">
        <f t="shared" si="1632"/>
        <v/>
      </c>
      <c r="BE2092" s="162" t="str">
        <f t="shared" si="1633"/>
        <v/>
      </c>
      <c r="BG2092" s="169">
        <f t="shared" si="1660"/>
        <v>51.745896458068984</v>
      </c>
      <c r="BH2092" s="169">
        <f t="shared" ca="1" si="1661"/>
        <v>4.5636672005171972</v>
      </c>
    </row>
    <row r="2093" spans="11:60" x14ac:dyDescent="0.25">
      <c r="K2093" s="199">
        <f t="shared" si="1634"/>
        <v>51.797282651175308</v>
      </c>
      <c r="L2093" s="201">
        <f t="shared" si="1635"/>
        <v>0.43441564650599618</v>
      </c>
      <c r="M2093" s="201">
        <f t="shared" si="1636"/>
        <v>0.43806917649458155</v>
      </c>
      <c r="N2093" s="201">
        <f t="shared" si="1637"/>
        <v>0.46045818673973266</v>
      </c>
      <c r="O2093" s="201">
        <f t="shared" si="1638"/>
        <v>0.43481702764274355</v>
      </c>
      <c r="P2093" s="201" t="str">
        <f t="shared" si="1639"/>
        <v/>
      </c>
      <c r="Q2093" s="201" t="str">
        <f t="shared" si="1640"/>
        <v/>
      </c>
      <c r="R2093" s="201" t="str">
        <f t="shared" si="1641"/>
        <v/>
      </c>
      <c r="S2093" s="201" t="str">
        <f t="shared" si="1642"/>
        <v/>
      </c>
      <c r="T2093" s="199">
        <f t="shared" si="1643"/>
        <v>0</v>
      </c>
      <c r="U2093" s="199">
        <f t="shared" si="1644"/>
        <v>0</v>
      </c>
      <c r="V2093" s="199">
        <f t="shared" si="1645"/>
        <v>0</v>
      </c>
      <c r="W2093" s="199">
        <f t="shared" si="1646"/>
        <v>2.2541100606783631</v>
      </c>
      <c r="X2093" s="199" t="str">
        <f t="shared" si="1647"/>
        <v/>
      </c>
      <c r="Y2093" s="199" t="str">
        <f t="shared" si="1648"/>
        <v/>
      </c>
      <c r="Z2093" s="199" t="str">
        <f t="shared" si="1649"/>
        <v/>
      </c>
      <c r="AA2093" s="199" t="str">
        <f t="shared" si="1650"/>
        <v/>
      </c>
      <c r="AB2093" s="201">
        <f t="shared" ca="1" si="1651"/>
        <v>4.3481503316122456</v>
      </c>
      <c r="AD2093" s="162">
        <f t="shared" si="1652"/>
        <v>0</v>
      </c>
      <c r="AE2093" s="162">
        <f t="shared" si="1653"/>
        <v>0</v>
      </c>
      <c r="AF2093" s="162">
        <f t="shared" si="1654"/>
        <v>0</v>
      </c>
      <c r="AG2093" s="162">
        <f t="shared" si="1655"/>
        <v>5.7915067430463756E-2</v>
      </c>
      <c r="AH2093" s="162" t="str">
        <f t="shared" si="1656"/>
        <v/>
      </c>
      <c r="AI2093" s="162" t="str">
        <f t="shared" si="1657"/>
        <v/>
      </c>
      <c r="AJ2093" s="162" t="str">
        <f t="shared" si="1658"/>
        <v/>
      </c>
      <c r="AK2093" s="162" t="str">
        <f t="shared" si="1659"/>
        <v/>
      </c>
      <c r="AM2093" s="199">
        <f t="shared" si="1662"/>
        <v>22.601840664642314</v>
      </c>
      <c r="AN2093" s="197">
        <f t="shared" si="1664"/>
        <v>0</v>
      </c>
      <c r="AO2093" s="197">
        <f t="shared" si="1665"/>
        <v>0</v>
      </c>
      <c r="AP2093" s="197">
        <f t="shared" si="1666"/>
        <v>0</v>
      </c>
      <c r="AQ2093" s="197">
        <f t="shared" si="1667"/>
        <v>0</v>
      </c>
      <c r="AR2093" s="197" t="str">
        <f t="shared" si="1668"/>
        <v/>
      </c>
      <c r="AS2093" s="197" t="str">
        <f t="shared" si="1669"/>
        <v/>
      </c>
      <c r="AT2093" s="197" t="str">
        <f t="shared" si="1670"/>
        <v/>
      </c>
      <c r="AU2093" s="197" t="str">
        <f t="shared" si="1671"/>
        <v/>
      </c>
      <c r="AV2093" s="199">
        <f t="shared" ca="1" si="1663"/>
        <v>2.1151167033722018</v>
      </c>
      <c r="AX2093" s="162">
        <f t="shared" si="1626"/>
        <v>0</v>
      </c>
      <c r="AY2093" s="162">
        <f t="shared" si="1627"/>
        <v>0</v>
      </c>
      <c r="AZ2093" s="162">
        <f t="shared" si="1628"/>
        <v>0</v>
      </c>
      <c r="BA2093" s="162">
        <f t="shared" si="1629"/>
        <v>0</v>
      </c>
      <c r="BB2093" s="162" t="str">
        <f t="shared" si="1630"/>
        <v/>
      </c>
      <c r="BC2093" s="162" t="str">
        <f t="shared" si="1631"/>
        <v/>
      </c>
      <c r="BD2093" s="162" t="str">
        <f t="shared" si="1632"/>
        <v/>
      </c>
      <c r="BE2093" s="162" t="str">
        <f t="shared" si="1633"/>
        <v/>
      </c>
      <c r="BG2093" s="169">
        <f t="shared" si="1660"/>
        <v>51.771589554622146</v>
      </c>
      <c r="BH2093" s="169">
        <f t="shared" ca="1" si="1661"/>
        <v>4.526344662277225</v>
      </c>
    </row>
    <row r="2094" spans="11:60" x14ac:dyDescent="0.25">
      <c r="K2094" s="199">
        <f t="shared" si="1634"/>
        <v>51.822975747728471</v>
      </c>
      <c r="L2094" s="201">
        <f t="shared" si="1635"/>
        <v>0.43463113045763602</v>
      </c>
      <c r="M2094" s="201">
        <f t="shared" si="1636"/>
        <v>0.43828647271308085</v>
      </c>
      <c r="N2094" s="201">
        <f t="shared" si="1637"/>
        <v>0.46068658861807577</v>
      </c>
      <c r="O2094" s="201">
        <f t="shared" si="1638"/>
        <v>0.43503271069216953</v>
      </c>
      <c r="P2094" s="201" t="str">
        <f t="shared" si="1639"/>
        <v/>
      </c>
      <c r="Q2094" s="201" t="str">
        <f t="shared" si="1640"/>
        <v/>
      </c>
      <c r="R2094" s="201" t="str">
        <f t="shared" si="1641"/>
        <v/>
      </c>
      <c r="S2094" s="201" t="str">
        <f t="shared" si="1642"/>
        <v/>
      </c>
      <c r="T2094" s="199">
        <f t="shared" si="1643"/>
        <v>0</v>
      </c>
      <c r="U2094" s="199">
        <f t="shared" si="1644"/>
        <v>0</v>
      </c>
      <c r="V2094" s="199">
        <f t="shared" si="1645"/>
        <v>0</v>
      </c>
      <c r="W2094" s="199">
        <f t="shared" si="1646"/>
        <v>2.1240083028216419</v>
      </c>
      <c r="X2094" s="199" t="str">
        <f t="shared" si="1647"/>
        <v/>
      </c>
      <c r="Y2094" s="199" t="str">
        <f t="shared" si="1648"/>
        <v/>
      </c>
      <c r="Z2094" s="199" t="str">
        <f t="shared" si="1649"/>
        <v/>
      </c>
      <c r="AA2094" s="199" t="str">
        <f t="shared" si="1650"/>
        <v/>
      </c>
      <c r="AB2094" s="201">
        <f t="shared" ca="1" si="1651"/>
        <v>4.1669158949625871</v>
      </c>
      <c r="AD2094" s="162">
        <f t="shared" si="1652"/>
        <v>0</v>
      </c>
      <c r="AE2094" s="162">
        <f t="shared" si="1653"/>
        <v>0</v>
      </c>
      <c r="AF2094" s="162">
        <f t="shared" si="1654"/>
        <v>0</v>
      </c>
      <c r="AG2094" s="162">
        <f t="shared" si="1655"/>
        <v>5.4572350404114879E-2</v>
      </c>
      <c r="AH2094" s="162" t="str">
        <f t="shared" si="1656"/>
        <v/>
      </c>
      <c r="AI2094" s="162" t="str">
        <f t="shared" si="1657"/>
        <v/>
      </c>
      <c r="AJ2094" s="162" t="str">
        <f t="shared" si="1658"/>
        <v/>
      </c>
      <c r="AK2094" s="162" t="str">
        <f t="shared" si="1659"/>
        <v/>
      </c>
      <c r="AM2094" s="199">
        <f t="shared" si="1662"/>
        <v>22.613057459016826</v>
      </c>
      <c r="AN2094" s="197">
        <f t="shared" si="1664"/>
        <v>0</v>
      </c>
      <c r="AO2094" s="197">
        <f t="shared" si="1665"/>
        <v>0</v>
      </c>
      <c r="AP2094" s="197">
        <f t="shared" si="1666"/>
        <v>0</v>
      </c>
      <c r="AQ2094" s="197">
        <f t="shared" si="1667"/>
        <v>0</v>
      </c>
      <c r="AR2094" s="197" t="str">
        <f t="shared" si="1668"/>
        <v/>
      </c>
      <c r="AS2094" s="197" t="str">
        <f t="shared" si="1669"/>
        <v/>
      </c>
      <c r="AT2094" s="197" t="str">
        <f t="shared" si="1670"/>
        <v/>
      </c>
      <c r="AU2094" s="197" t="str">
        <f t="shared" si="1671"/>
        <v/>
      </c>
      <c r="AV2094" s="199">
        <f t="shared" ca="1" si="1663"/>
        <v>2.158881854250092</v>
      </c>
      <c r="AX2094" s="162">
        <f t="shared" si="1626"/>
        <v>0</v>
      </c>
      <c r="AY2094" s="162">
        <f t="shared" si="1627"/>
        <v>0</v>
      </c>
      <c r="AZ2094" s="162">
        <f t="shared" si="1628"/>
        <v>0</v>
      </c>
      <c r="BA2094" s="162">
        <f t="shared" si="1629"/>
        <v>0</v>
      </c>
      <c r="BB2094" s="162" t="str">
        <f t="shared" si="1630"/>
        <v/>
      </c>
      <c r="BC2094" s="162" t="str">
        <f t="shared" si="1631"/>
        <v/>
      </c>
      <c r="BD2094" s="162" t="str">
        <f t="shared" si="1632"/>
        <v/>
      </c>
      <c r="BE2094" s="162" t="str">
        <f t="shared" si="1633"/>
        <v/>
      </c>
      <c r="BG2094" s="169">
        <f t="shared" si="1660"/>
        <v>51.797282651175308</v>
      </c>
      <c r="BH2094" s="169">
        <f t="shared" ca="1" si="1661"/>
        <v>4.3481503316122456</v>
      </c>
    </row>
    <row r="2095" spans="11:60" x14ac:dyDescent="0.25">
      <c r="K2095" s="199">
        <f t="shared" si="1634"/>
        <v>51.848668844281633</v>
      </c>
      <c r="L2095" s="201">
        <f t="shared" si="1635"/>
        <v>0.43484661440927591</v>
      </c>
      <c r="M2095" s="201">
        <f t="shared" si="1636"/>
        <v>0.43850376893158016</v>
      </c>
      <c r="N2095" s="201">
        <f t="shared" si="1637"/>
        <v>0.46091499049641887</v>
      </c>
      <c r="O2095" s="201">
        <f t="shared" si="1638"/>
        <v>0.43524839374159552</v>
      </c>
      <c r="P2095" s="201" t="str">
        <f t="shared" si="1639"/>
        <v/>
      </c>
      <c r="Q2095" s="201" t="str">
        <f t="shared" si="1640"/>
        <v/>
      </c>
      <c r="R2095" s="201" t="str">
        <f t="shared" si="1641"/>
        <v/>
      </c>
      <c r="S2095" s="201" t="str">
        <f t="shared" si="1642"/>
        <v/>
      </c>
      <c r="T2095" s="199">
        <f t="shared" si="1643"/>
        <v>0</v>
      </c>
      <c r="U2095" s="199">
        <f t="shared" si="1644"/>
        <v>0</v>
      </c>
      <c r="V2095" s="199">
        <f t="shared" si="1645"/>
        <v>0</v>
      </c>
      <c r="W2095" s="199">
        <f t="shared" si="1646"/>
        <v>2.0012227749404508</v>
      </c>
      <c r="X2095" s="199" t="str">
        <f t="shared" si="1647"/>
        <v/>
      </c>
      <c r="Y2095" s="199" t="str">
        <f t="shared" si="1648"/>
        <v/>
      </c>
      <c r="Z2095" s="199" t="str">
        <f t="shared" si="1649"/>
        <v/>
      </c>
      <c r="AA2095" s="199" t="str">
        <f t="shared" si="1650"/>
        <v/>
      </c>
      <c r="AB2095" s="201">
        <f t="shared" ca="1" si="1651"/>
        <v>4.1669950227311325</v>
      </c>
      <c r="AD2095" s="162">
        <f t="shared" si="1652"/>
        <v>0</v>
      </c>
      <c r="AE2095" s="162">
        <f t="shared" si="1653"/>
        <v>0</v>
      </c>
      <c r="AF2095" s="162">
        <f t="shared" si="1654"/>
        <v>0</v>
      </c>
      <c r="AG2095" s="162">
        <f t="shared" si="1655"/>
        <v>5.1417609980932429E-2</v>
      </c>
      <c r="AH2095" s="162" t="str">
        <f t="shared" si="1656"/>
        <v/>
      </c>
      <c r="AI2095" s="162" t="str">
        <f t="shared" si="1657"/>
        <v/>
      </c>
      <c r="AJ2095" s="162" t="str">
        <f t="shared" si="1658"/>
        <v/>
      </c>
      <c r="AK2095" s="162" t="str">
        <f t="shared" si="1659"/>
        <v/>
      </c>
      <c r="AM2095" s="199">
        <f t="shared" si="1662"/>
        <v>22.624274253391338</v>
      </c>
      <c r="AN2095" s="197">
        <f t="shared" si="1664"/>
        <v>0</v>
      </c>
      <c r="AO2095" s="197">
        <f t="shared" si="1665"/>
        <v>0</v>
      </c>
      <c r="AP2095" s="197">
        <f t="shared" si="1666"/>
        <v>0</v>
      </c>
      <c r="AQ2095" s="197">
        <f t="shared" si="1667"/>
        <v>0</v>
      </c>
      <c r="AR2095" s="197" t="str">
        <f t="shared" si="1668"/>
        <v/>
      </c>
      <c r="AS2095" s="197" t="str">
        <f t="shared" si="1669"/>
        <v/>
      </c>
      <c r="AT2095" s="197" t="str">
        <f t="shared" si="1670"/>
        <v/>
      </c>
      <c r="AU2095" s="197" t="str">
        <f t="shared" si="1671"/>
        <v/>
      </c>
      <c r="AV2095" s="199">
        <f t="shared" ca="1" si="1663"/>
        <v>2.167439349602621</v>
      </c>
      <c r="AX2095" s="162">
        <f t="shared" si="1626"/>
        <v>0</v>
      </c>
      <c r="AY2095" s="162">
        <f t="shared" si="1627"/>
        <v>0</v>
      </c>
      <c r="AZ2095" s="162">
        <f t="shared" si="1628"/>
        <v>0</v>
      </c>
      <c r="BA2095" s="162">
        <f t="shared" si="1629"/>
        <v>0</v>
      </c>
      <c r="BB2095" s="162" t="str">
        <f t="shared" si="1630"/>
        <v/>
      </c>
      <c r="BC2095" s="162" t="str">
        <f t="shared" si="1631"/>
        <v/>
      </c>
      <c r="BD2095" s="162" t="str">
        <f t="shared" si="1632"/>
        <v/>
      </c>
      <c r="BE2095" s="162" t="str">
        <f t="shared" si="1633"/>
        <v/>
      </c>
      <c r="BG2095" s="169">
        <f t="shared" si="1660"/>
        <v>51.822975747728471</v>
      </c>
      <c r="BH2095" s="169">
        <f t="shared" ca="1" si="1661"/>
        <v>4.1669158949625871</v>
      </c>
    </row>
    <row r="2096" spans="11:60" x14ac:dyDescent="0.25">
      <c r="K2096" s="199">
        <f t="shared" si="1634"/>
        <v>51.874361940834795</v>
      </c>
      <c r="L2096" s="201">
        <f t="shared" si="1635"/>
        <v>0.43506209836091581</v>
      </c>
      <c r="M2096" s="201">
        <f t="shared" si="1636"/>
        <v>0.43872106515007947</v>
      </c>
      <c r="N2096" s="201">
        <f t="shared" si="1637"/>
        <v>0.46114339237476204</v>
      </c>
      <c r="O2096" s="201">
        <f t="shared" si="1638"/>
        <v>0.43546407679102145</v>
      </c>
      <c r="P2096" s="201" t="str">
        <f t="shared" si="1639"/>
        <v/>
      </c>
      <c r="Q2096" s="201" t="str">
        <f t="shared" si="1640"/>
        <v/>
      </c>
      <c r="R2096" s="201" t="str">
        <f t="shared" si="1641"/>
        <v/>
      </c>
      <c r="S2096" s="201" t="str">
        <f t="shared" si="1642"/>
        <v/>
      </c>
      <c r="T2096" s="199">
        <f t="shared" si="1643"/>
        <v>0</v>
      </c>
      <c r="U2096" s="199">
        <f t="shared" si="1644"/>
        <v>0</v>
      </c>
      <c r="V2096" s="199">
        <f t="shared" si="1645"/>
        <v>0</v>
      </c>
      <c r="W2096" s="199">
        <f t="shared" si="1646"/>
        <v>1.8853886506491995</v>
      </c>
      <c r="X2096" s="199" t="str">
        <f t="shared" si="1647"/>
        <v/>
      </c>
      <c r="Y2096" s="199" t="str">
        <f t="shared" si="1648"/>
        <v/>
      </c>
      <c r="Z2096" s="199" t="str">
        <f t="shared" si="1649"/>
        <v/>
      </c>
      <c r="AA2096" s="199" t="str">
        <f t="shared" si="1650"/>
        <v/>
      </c>
      <c r="AB2096" s="201">
        <f t="shared" ca="1" si="1651"/>
        <v>3.9501505102137293</v>
      </c>
      <c r="AD2096" s="162">
        <f t="shared" si="1652"/>
        <v>0</v>
      </c>
      <c r="AE2096" s="162">
        <f t="shared" si="1653"/>
        <v>0</v>
      </c>
      <c r="AF2096" s="162">
        <f t="shared" si="1654"/>
        <v>0</v>
      </c>
      <c r="AG2096" s="162">
        <f t="shared" si="1655"/>
        <v>4.8441472641366307E-2</v>
      </c>
      <c r="AH2096" s="162" t="str">
        <f t="shared" si="1656"/>
        <v/>
      </c>
      <c r="AI2096" s="162" t="str">
        <f t="shared" si="1657"/>
        <v/>
      </c>
      <c r="AJ2096" s="162" t="str">
        <f t="shared" si="1658"/>
        <v/>
      </c>
      <c r="AK2096" s="162" t="str">
        <f t="shared" si="1659"/>
        <v/>
      </c>
      <c r="AM2096" s="199">
        <f t="shared" si="1662"/>
        <v>22.63549104776585</v>
      </c>
      <c r="AN2096" s="197">
        <f t="shared" si="1664"/>
        <v>0</v>
      </c>
      <c r="AO2096" s="197">
        <f t="shared" si="1665"/>
        <v>0</v>
      </c>
      <c r="AP2096" s="197">
        <f t="shared" si="1666"/>
        <v>0</v>
      </c>
      <c r="AQ2096" s="197">
        <f t="shared" si="1667"/>
        <v>0</v>
      </c>
      <c r="AR2096" s="197" t="str">
        <f t="shared" si="1668"/>
        <v/>
      </c>
      <c r="AS2096" s="197" t="str">
        <f t="shared" si="1669"/>
        <v/>
      </c>
      <c r="AT2096" s="197" t="str">
        <f t="shared" si="1670"/>
        <v/>
      </c>
      <c r="AU2096" s="197" t="str">
        <f t="shared" si="1671"/>
        <v/>
      </c>
      <c r="AV2096" s="199">
        <f t="shared" ca="1" si="1663"/>
        <v>2.1424756764906547</v>
      </c>
      <c r="AX2096" s="162">
        <f t="shared" si="1626"/>
        <v>0</v>
      </c>
      <c r="AY2096" s="162">
        <f t="shared" si="1627"/>
        <v>0</v>
      </c>
      <c r="AZ2096" s="162">
        <f t="shared" si="1628"/>
        <v>0</v>
      </c>
      <c r="BA2096" s="162">
        <f t="shared" si="1629"/>
        <v>0</v>
      </c>
      <c r="BB2096" s="162" t="str">
        <f t="shared" si="1630"/>
        <v/>
      </c>
      <c r="BC2096" s="162" t="str">
        <f t="shared" si="1631"/>
        <v/>
      </c>
      <c r="BD2096" s="162" t="str">
        <f t="shared" si="1632"/>
        <v/>
      </c>
      <c r="BE2096" s="162" t="str">
        <f t="shared" si="1633"/>
        <v/>
      </c>
      <c r="BG2096" s="169">
        <f t="shared" si="1660"/>
        <v>51.848668844281633</v>
      </c>
      <c r="BH2096" s="169">
        <f t="shared" ca="1" si="1661"/>
        <v>4.1669950227311325</v>
      </c>
    </row>
    <row r="2097" spans="11:60" x14ac:dyDescent="0.25">
      <c r="K2097" s="199">
        <f t="shared" si="1634"/>
        <v>51.900055037387958</v>
      </c>
      <c r="L2097" s="201">
        <f t="shared" si="1635"/>
        <v>0.43527758231255564</v>
      </c>
      <c r="M2097" s="201">
        <f t="shared" si="1636"/>
        <v>0.43893836136857872</v>
      </c>
      <c r="N2097" s="201">
        <f t="shared" si="1637"/>
        <v>0.46137179425310515</v>
      </c>
      <c r="O2097" s="201">
        <f t="shared" si="1638"/>
        <v>0.43567975984044738</v>
      </c>
      <c r="P2097" s="201" t="str">
        <f t="shared" si="1639"/>
        <v/>
      </c>
      <c r="Q2097" s="201" t="str">
        <f t="shared" si="1640"/>
        <v/>
      </c>
      <c r="R2097" s="201" t="str">
        <f t="shared" si="1641"/>
        <v/>
      </c>
      <c r="S2097" s="201" t="str">
        <f t="shared" si="1642"/>
        <v/>
      </c>
      <c r="T2097" s="199">
        <f t="shared" si="1643"/>
        <v>0</v>
      </c>
      <c r="U2097" s="199">
        <f t="shared" si="1644"/>
        <v>0</v>
      </c>
      <c r="V2097" s="199">
        <f t="shared" si="1645"/>
        <v>0</v>
      </c>
      <c r="W2097" s="199">
        <f t="shared" si="1646"/>
        <v>1.7761502142021537</v>
      </c>
      <c r="X2097" s="199" t="str">
        <f t="shared" si="1647"/>
        <v/>
      </c>
      <c r="Y2097" s="199" t="str">
        <f t="shared" si="1648"/>
        <v/>
      </c>
      <c r="Z2097" s="199" t="str">
        <f t="shared" si="1649"/>
        <v/>
      </c>
      <c r="AA2097" s="199" t="str">
        <f t="shared" si="1650"/>
        <v/>
      </c>
      <c r="AB2097" s="201">
        <f t="shared" ca="1" si="1651"/>
        <v>3.776657238046734</v>
      </c>
      <c r="AD2097" s="162">
        <f t="shared" si="1652"/>
        <v>0</v>
      </c>
      <c r="AE2097" s="162">
        <f t="shared" si="1653"/>
        <v>0</v>
      </c>
      <c r="AF2097" s="162">
        <f t="shared" si="1654"/>
        <v>0</v>
      </c>
      <c r="AG2097" s="162">
        <f t="shared" si="1655"/>
        <v>4.5634798946415873E-2</v>
      </c>
      <c r="AH2097" s="162" t="str">
        <f t="shared" si="1656"/>
        <v/>
      </c>
      <c r="AI2097" s="162" t="str">
        <f t="shared" si="1657"/>
        <v/>
      </c>
      <c r="AJ2097" s="162" t="str">
        <f t="shared" si="1658"/>
        <v/>
      </c>
      <c r="AK2097" s="162" t="str">
        <f t="shared" si="1659"/>
        <v/>
      </c>
      <c r="AM2097" s="199">
        <f t="shared" si="1662"/>
        <v>22.646707842140362</v>
      </c>
      <c r="AN2097" s="197">
        <f t="shared" si="1664"/>
        <v>0</v>
      </c>
      <c r="AO2097" s="197">
        <f t="shared" si="1665"/>
        <v>0</v>
      </c>
      <c r="AP2097" s="197">
        <f t="shared" si="1666"/>
        <v>0</v>
      </c>
      <c r="AQ2097" s="197">
        <f t="shared" si="1667"/>
        <v>0</v>
      </c>
      <c r="AR2097" s="197" t="str">
        <f t="shared" si="1668"/>
        <v/>
      </c>
      <c r="AS2097" s="197" t="str">
        <f t="shared" si="1669"/>
        <v/>
      </c>
      <c r="AT2097" s="197" t="str">
        <f t="shared" si="1670"/>
        <v/>
      </c>
      <c r="AU2097" s="197" t="str">
        <f t="shared" si="1671"/>
        <v/>
      </c>
      <c r="AV2097" s="199">
        <f t="shared" ca="1" si="1663"/>
        <v>2.1199929386286311</v>
      </c>
      <c r="AX2097" s="162">
        <f t="shared" si="1626"/>
        <v>0</v>
      </c>
      <c r="AY2097" s="162">
        <f t="shared" si="1627"/>
        <v>0</v>
      </c>
      <c r="AZ2097" s="162">
        <f t="shared" si="1628"/>
        <v>0</v>
      </c>
      <c r="BA2097" s="162">
        <f t="shared" si="1629"/>
        <v>0</v>
      </c>
      <c r="BB2097" s="162" t="str">
        <f t="shared" si="1630"/>
        <v/>
      </c>
      <c r="BC2097" s="162" t="str">
        <f t="shared" si="1631"/>
        <v/>
      </c>
      <c r="BD2097" s="162" t="str">
        <f t="shared" si="1632"/>
        <v/>
      </c>
      <c r="BE2097" s="162" t="str">
        <f t="shared" si="1633"/>
        <v/>
      </c>
      <c r="BG2097" s="169">
        <f t="shared" si="1660"/>
        <v>51.874361940834795</v>
      </c>
      <c r="BH2097" s="169">
        <f t="shared" ca="1" si="1661"/>
        <v>3.9501505102137293</v>
      </c>
    </row>
    <row r="2098" spans="11:60" x14ac:dyDescent="0.25">
      <c r="K2098" s="199">
        <f t="shared" si="1634"/>
        <v>51.92574813394112</v>
      </c>
      <c r="L2098" s="201">
        <f t="shared" si="1635"/>
        <v>0.43549306626419554</v>
      </c>
      <c r="M2098" s="201">
        <f t="shared" si="1636"/>
        <v>0.43915565758707809</v>
      </c>
      <c r="N2098" s="201">
        <f t="shared" si="1637"/>
        <v>0.46160019613144826</v>
      </c>
      <c r="O2098" s="201">
        <f t="shared" si="1638"/>
        <v>0.43589544288987336</v>
      </c>
      <c r="P2098" s="201" t="str">
        <f t="shared" si="1639"/>
        <v/>
      </c>
      <c r="Q2098" s="201" t="str">
        <f t="shared" si="1640"/>
        <v/>
      </c>
      <c r="R2098" s="201" t="str">
        <f t="shared" si="1641"/>
        <v/>
      </c>
      <c r="S2098" s="201" t="str">
        <f t="shared" si="1642"/>
        <v/>
      </c>
      <c r="T2098" s="199">
        <f t="shared" si="1643"/>
        <v>0</v>
      </c>
      <c r="U2098" s="199">
        <f t="shared" si="1644"/>
        <v>0</v>
      </c>
      <c r="V2098" s="199">
        <f t="shared" si="1645"/>
        <v>0</v>
      </c>
      <c r="W2098" s="199">
        <f t="shared" si="1646"/>
        <v>1.6731625073859573</v>
      </c>
      <c r="X2098" s="199" t="str">
        <f t="shared" si="1647"/>
        <v/>
      </c>
      <c r="Y2098" s="199" t="str">
        <f t="shared" si="1648"/>
        <v/>
      </c>
      <c r="Z2098" s="199" t="str">
        <f t="shared" si="1649"/>
        <v/>
      </c>
      <c r="AA2098" s="199" t="str">
        <f t="shared" si="1650"/>
        <v/>
      </c>
      <c r="AB2098" s="201">
        <f t="shared" ca="1" si="1651"/>
        <v>3.7428732807849876</v>
      </c>
      <c r="AD2098" s="162">
        <f t="shared" si="1652"/>
        <v>0</v>
      </c>
      <c r="AE2098" s="162">
        <f t="shared" si="1653"/>
        <v>0</v>
      </c>
      <c r="AF2098" s="162">
        <f t="shared" si="1654"/>
        <v>0</v>
      </c>
      <c r="AG2098" s="162">
        <f t="shared" si="1655"/>
        <v>4.2988725851398561E-2</v>
      </c>
      <c r="AH2098" s="162" t="str">
        <f t="shared" si="1656"/>
        <v/>
      </c>
      <c r="AI2098" s="162" t="str">
        <f t="shared" si="1657"/>
        <v/>
      </c>
      <c r="AJ2098" s="162" t="str">
        <f t="shared" si="1658"/>
        <v/>
      </c>
      <c r="AK2098" s="162" t="str">
        <f t="shared" si="1659"/>
        <v/>
      </c>
      <c r="AM2098" s="199">
        <f t="shared" si="1662"/>
        <v>22.657924636514874</v>
      </c>
      <c r="AN2098" s="197">
        <f t="shared" si="1664"/>
        <v>0</v>
      </c>
      <c r="AO2098" s="197">
        <f t="shared" si="1665"/>
        <v>0</v>
      </c>
      <c r="AP2098" s="197">
        <f t="shared" si="1666"/>
        <v>0</v>
      </c>
      <c r="AQ2098" s="197">
        <f t="shared" si="1667"/>
        <v>0</v>
      </c>
      <c r="AR2098" s="197" t="str">
        <f t="shared" si="1668"/>
        <v/>
      </c>
      <c r="AS2098" s="197" t="str">
        <f t="shared" si="1669"/>
        <v/>
      </c>
      <c r="AT2098" s="197" t="str">
        <f t="shared" si="1670"/>
        <v/>
      </c>
      <c r="AU2098" s="197" t="str">
        <f t="shared" si="1671"/>
        <v/>
      </c>
      <c r="AV2098" s="199">
        <f t="shared" ca="1" si="1663"/>
        <v>2.1146051434445781</v>
      </c>
      <c r="AX2098" s="162">
        <f t="shared" si="1626"/>
        <v>0</v>
      </c>
      <c r="AY2098" s="162">
        <f t="shared" si="1627"/>
        <v>0</v>
      </c>
      <c r="AZ2098" s="162">
        <f t="shared" si="1628"/>
        <v>0</v>
      </c>
      <c r="BA2098" s="162">
        <f t="shared" si="1629"/>
        <v>0</v>
      </c>
      <c r="BB2098" s="162" t="str">
        <f t="shared" si="1630"/>
        <v/>
      </c>
      <c r="BC2098" s="162" t="str">
        <f t="shared" si="1631"/>
        <v/>
      </c>
      <c r="BD2098" s="162" t="str">
        <f t="shared" si="1632"/>
        <v/>
      </c>
      <c r="BE2098" s="162" t="str">
        <f t="shared" si="1633"/>
        <v/>
      </c>
      <c r="BG2098" s="169">
        <f t="shared" si="1660"/>
        <v>51.900055037387958</v>
      </c>
      <c r="BH2098" s="169">
        <f t="shared" ca="1" si="1661"/>
        <v>3.776657238046734</v>
      </c>
    </row>
    <row r="2099" spans="11:60" x14ac:dyDescent="0.25">
      <c r="K2099" s="199">
        <f t="shared" si="1634"/>
        <v>51.951441230494282</v>
      </c>
      <c r="L2099" s="201">
        <f t="shared" si="1635"/>
        <v>0.43570855021583543</v>
      </c>
      <c r="M2099" s="201">
        <f t="shared" si="1636"/>
        <v>0.43937295380557734</v>
      </c>
      <c r="N2099" s="201">
        <f t="shared" si="1637"/>
        <v>0.46182859800979137</v>
      </c>
      <c r="O2099" s="201">
        <f t="shared" si="1638"/>
        <v>0.43611112593929935</v>
      </c>
      <c r="P2099" s="201" t="str">
        <f t="shared" si="1639"/>
        <v/>
      </c>
      <c r="Q2099" s="201" t="str">
        <f t="shared" si="1640"/>
        <v/>
      </c>
      <c r="R2099" s="201" t="str">
        <f t="shared" si="1641"/>
        <v/>
      </c>
      <c r="S2099" s="201" t="str">
        <f t="shared" si="1642"/>
        <v/>
      </c>
      <c r="T2099" s="199">
        <f t="shared" si="1643"/>
        <v>0</v>
      </c>
      <c r="U2099" s="199">
        <f t="shared" si="1644"/>
        <v>0</v>
      </c>
      <c r="V2099" s="199">
        <f t="shared" si="1645"/>
        <v>0</v>
      </c>
      <c r="W2099" s="199">
        <f t="shared" si="1646"/>
        <v>1.576092514033486</v>
      </c>
      <c r="X2099" s="199" t="str">
        <f t="shared" si="1647"/>
        <v/>
      </c>
      <c r="Y2099" s="199" t="str">
        <f t="shared" si="1648"/>
        <v/>
      </c>
      <c r="Z2099" s="199" t="str">
        <f t="shared" si="1649"/>
        <v/>
      </c>
      <c r="AA2099" s="199" t="str">
        <f t="shared" si="1650"/>
        <v/>
      </c>
      <c r="AB2099" s="201">
        <f t="shared" ca="1" si="1651"/>
        <v>3.6248197174503396</v>
      </c>
      <c r="AD2099" s="162">
        <f t="shared" si="1652"/>
        <v>0</v>
      </c>
      <c r="AE2099" s="162">
        <f t="shared" si="1653"/>
        <v>0</v>
      </c>
      <c r="AF2099" s="162">
        <f t="shared" si="1654"/>
        <v>0</v>
      </c>
      <c r="AG2099" s="162">
        <f t="shared" si="1655"/>
        <v>4.0494697139778699E-2</v>
      </c>
      <c r="AH2099" s="162" t="str">
        <f t="shared" si="1656"/>
        <v/>
      </c>
      <c r="AI2099" s="162" t="str">
        <f t="shared" si="1657"/>
        <v/>
      </c>
      <c r="AJ2099" s="162" t="str">
        <f t="shared" si="1658"/>
        <v/>
      </c>
      <c r="AK2099" s="162" t="str">
        <f t="shared" si="1659"/>
        <v/>
      </c>
      <c r="AM2099" s="199">
        <f t="shared" si="1662"/>
        <v>22.669141430889386</v>
      </c>
      <c r="AN2099" s="197">
        <f t="shared" si="1664"/>
        <v>0</v>
      </c>
      <c r="AO2099" s="197">
        <f t="shared" si="1665"/>
        <v>0</v>
      </c>
      <c r="AP2099" s="197">
        <f t="shared" si="1666"/>
        <v>0</v>
      </c>
      <c r="AQ2099" s="197">
        <f t="shared" si="1667"/>
        <v>0</v>
      </c>
      <c r="AR2099" s="197" t="str">
        <f t="shared" si="1668"/>
        <v/>
      </c>
      <c r="AS2099" s="197" t="str">
        <f t="shared" si="1669"/>
        <v/>
      </c>
      <c r="AT2099" s="197" t="str">
        <f t="shared" si="1670"/>
        <v/>
      </c>
      <c r="AU2099" s="197" t="str">
        <f t="shared" si="1671"/>
        <v/>
      </c>
      <c r="AV2099" s="199">
        <f t="shared" ca="1" si="1663"/>
        <v>2.1840661613985319</v>
      </c>
      <c r="AX2099" s="162">
        <f t="shared" si="1626"/>
        <v>0</v>
      </c>
      <c r="AY2099" s="162">
        <f t="shared" si="1627"/>
        <v>0</v>
      </c>
      <c r="AZ2099" s="162">
        <f t="shared" si="1628"/>
        <v>0</v>
      </c>
      <c r="BA2099" s="162">
        <f t="shared" si="1629"/>
        <v>0</v>
      </c>
      <c r="BB2099" s="162" t="str">
        <f t="shared" si="1630"/>
        <v/>
      </c>
      <c r="BC2099" s="162" t="str">
        <f t="shared" si="1631"/>
        <v/>
      </c>
      <c r="BD2099" s="162" t="str">
        <f t="shared" si="1632"/>
        <v/>
      </c>
      <c r="BE2099" s="162" t="str">
        <f t="shared" si="1633"/>
        <v/>
      </c>
      <c r="BG2099" s="169">
        <f t="shared" si="1660"/>
        <v>51.92574813394112</v>
      </c>
      <c r="BH2099" s="169">
        <f t="shared" ca="1" si="1661"/>
        <v>3.7428732807849876</v>
      </c>
    </row>
    <row r="2100" spans="11:60" x14ac:dyDescent="0.25">
      <c r="K2100" s="199">
        <f t="shared" si="1634"/>
        <v>51.977134327047445</v>
      </c>
      <c r="L2100" s="201">
        <f t="shared" si="1635"/>
        <v>0.43592403416747527</v>
      </c>
      <c r="M2100" s="201">
        <f t="shared" si="1636"/>
        <v>0.43959025002407665</v>
      </c>
      <c r="N2100" s="201">
        <f t="shared" si="1637"/>
        <v>0.46205699988813448</v>
      </c>
      <c r="O2100" s="201">
        <f t="shared" si="1638"/>
        <v>0.43632680898872528</v>
      </c>
      <c r="P2100" s="201" t="str">
        <f t="shared" si="1639"/>
        <v/>
      </c>
      <c r="Q2100" s="201" t="str">
        <f t="shared" si="1640"/>
        <v/>
      </c>
      <c r="R2100" s="201" t="str">
        <f t="shared" si="1641"/>
        <v/>
      </c>
      <c r="S2100" s="201" t="str">
        <f t="shared" si="1642"/>
        <v/>
      </c>
      <c r="T2100" s="199">
        <f t="shared" si="1643"/>
        <v>0</v>
      </c>
      <c r="U2100" s="199">
        <f t="shared" si="1644"/>
        <v>0</v>
      </c>
      <c r="V2100" s="199">
        <f t="shared" si="1645"/>
        <v>0</v>
      </c>
      <c r="W2100" s="199">
        <f t="shared" si="1646"/>
        <v>1.4846199669575326</v>
      </c>
      <c r="X2100" s="199" t="str">
        <f t="shared" si="1647"/>
        <v/>
      </c>
      <c r="Y2100" s="199" t="str">
        <f t="shared" si="1648"/>
        <v/>
      </c>
      <c r="Z2100" s="199" t="str">
        <f t="shared" si="1649"/>
        <v/>
      </c>
      <c r="AA2100" s="199" t="str">
        <f t="shared" si="1650"/>
        <v/>
      </c>
      <c r="AB2100" s="201">
        <f t="shared" ca="1" si="1651"/>
        <v>3.6105625399040422</v>
      </c>
      <c r="AD2100" s="162">
        <f t="shared" si="1652"/>
        <v>0</v>
      </c>
      <c r="AE2100" s="162">
        <f t="shared" si="1653"/>
        <v>0</v>
      </c>
      <c r="AF2100" s="162">
        <f t="shared" si="1654"/>
        <v>0</v>
      </c>
      <c r="AG2100" s="162">
        <f t="shared" si="1655"/>
        <v>3.8144484155792538E-2</v>
      </c>
      <c r="AH2100" s="162" t="str">
        <f t="shared" si="1656"/>
        <v/>
      </c>
      <c r="AI2100" s="162" t="str">
        <f t="shared" si="1657"/>
        <v/>
      </c>
      <c r="AJ2100" s="162" t="str">
        <f t="shared" si="1658"/>
        <v/>
      </c>
      <c r="AK2100" s="162" t="str">
        <f t="shared" si="1659"/>
        <v/>
      </c>
      <c r="AM2100" s="199">
        <f t="shared" si="1662"/>
        <v>22.680358225263898</v>
      </c>
      <c r="AN2100" s="197">
        <f t="shared" si="1664"/>
        <v>0</v>
      </c>
      <c r="AO2100" s="197">
        <f t="shared" si="1665"/>
        <v>0</v>
      </c>
      <c r="AP2100" s="197">
        <f t="shared" si="1666"/>
        <v>0</v>
      </c>
      <c r="AQ2100" s="197">
        <f t="shared" si="1667"/>
        <v>0</v>
      </c>
      <c r="AR2100" s="197" t="str">
        <f t="shared" si="1668"/>
        <v/>
      </c>
      <c r="AS2100" s="197" t="str">
        <f t="shared" si="1669"/>
        <v/>
      </c>
      <c r="AT2100" s="197" t="str">
        <f t="shared" si="1670"/>
        <v/>
      </c>
      <c r="AU2100" s="197" t="str">
        <f t="shared" si="1671"/>
        <v/>
      </c>
      <c r="AV2100" s="199">
        <f t="shared" ca="1" si="1663"/>
        <v>2.1912931744367659</v>
      </c>
      <c r="AX2100" s="162">
        <f t="shared" si="1626"/>
        <v>0</v>
      </c>
      <c r="AY2100" s="162">
        <f t="shared" si="1627"/>
        <v>0</v>
      </c>
      <c r="AZ2100" s="162">
        <f t="shared" si="1628"/>
        <v>0</v>
      </c>
      <c r="BA2100" s="162">
        <f t="shared" si="1629"/>
        <v>0</v>
      </c>
      <c r="BB2100" s="162" t="str">
        <f t="shared" si="1630"/>
        <v/>
      </c>
      <c r="BC2100" s="162" t="str">
        <f t="shared" si="1631"/>
        <v/>
      </c>
      <c r="BD2100" s="162" t="str">
        <f t="shared" si="1632"/>
        <v/>
      </c>
      <c r="BE2100" s="162" t="str">
        <f t="shared" si="1633"/>
        <v/>
      </c>
      <c r="BG2100" s="169">
        <f t="shared" si="1660"/>
        <v>51.951441230494282</v>
      </c>
      <c r="BH2100" s="169">
        <f t="shared" ca="1" si="1661"/>
        <v>3.6248197174503396</v>
      </c>
    </row>
    <row r="2101" spans="11:60" x14ac:dyDescent="0.25">
      <c r="K2101" s="199">
        <f t="shared" si="1634"/>
        <v>52.002827423600607</v>
      </c>
      <c r="L2101" s="201">
        <f t="shared" si="1635"/>
        <v>0.43613951811911517</v>
      </c>
      <c r="M2101" s="201">
        <f t="shared" si="1636"/>
        <v>0.43980754624257595</v>
      </c>
      <c r="N2101" s="201">
        <f t="shared" si="1637"/>
        <v>0.46228540176647759</v>
      </c>
      <c r="O2101" s="201">
        <f t="shared" si="1638"/>
        <v>0.43654249203815126</v>
      </c>
      <c r="P2101" s="201" t="str">
        <f t="shared" si="1639"/>
        <v/>
      </c>
      <c r="Q2101" s="201" t="str">
        <f t="shared" si="1640"/>
        <v/>
      </c>
      <c r="R2101" s="201" t="str">
        <f t="shared" si="1641"/>
        <v/>
      </c>
      <c r="S2101" s="201" t="str">
        <f t="shared" si="1642"/>
        <v/>
      </c>
      <c r="T2101" s="199">
        <f t="shared" si="1643"/>
        <v>0</v>
      </c>
      <c r="U2101" s="199">
        <f t="shared" si="1644"/>
        <v>0</v>
      </c>
      <c r="V2101" s="199">
        <f t="shared" si="1645"/>
        <v>0</v>
      </c>
      <c r="W2101" s="199">
        <f t="shared" si="1646"/>
        <v>1.3984378489002947</v>
      </c>
      <c r="X2101" s="199" t="str">
        <f t="shared" si="1647"/>
        <v/>
      </c>
      <c r="Y2101" s="199" t="str">
        <f t="shared" si="1648"/>
        <v/>
      </c>
      <c r="Z2101" s="199" t="str">
        <f t="shared" si="1649"/>
        <v/>
      </c>
      <c r="AA2101" s="199" t="str">
        <f t="shared" si="1650"/>
        <v/>
      </c>
      <c r="AB2101" s="201">
        <f t="shared" ca="1" si="1651"/>
        <v>3.5224868761396806</v>
      </c>
      <c r="AD2101" s="162">
        <f t="shared" si="1652"/>
        <v>0</v>
      </c>
      <c r="AE2101" s="162">
        <f t="shared" si="1653"/>
        <v>0</v>
      </c>
      <c r="AF2101" s="162">
        <f t="shared" si="1654"/>
        <v>0</v>
      </c>
      <c r="AG2101" s="162">
        <f t="shared" si="1655"/>
        <v>3.5930198675391892E-2</v>
      </c>
      <c r="AH2101" s="162" t="str">
        <f t="shared" si="1656"/>
        <v/>
      </c>
      <c r="AI2101" s="162" t="str">
        <f t="shared" si="1657"/>
        <v/>
      </c>
      <c r="AJ2101" s="162" t="str">
        <f t="shared" si="1658"/>
        <v/>
      </c>
      <c r="AK2101" s="162" t="str">
        <f t="shared" si="1659"/>
        <v/>
      </c>
      <c r="AM2101" s="199">
        <f t="shared" si="1662"/>
        <v>22.69157501963841</v>
      </c>
      <c r="AN2101" s="197">
        <f t="shared" si="1664"/>
        <v>0</v>
      </c>
      <c r="AO2101" s="197">
        <f t="shared" si="1665"/>
        <v>0</v>
      </c>
      <c r="AP2101" s="197">
        <f t="shared" si="1666"/>
        <v>0</v>
      </c>
      <c r="AQ2101" s="197">
        <f t="shared" si="1667"/>
        <v>0</v>
      </c>
      <c r="AR2101" s="197" t="str">
        <f t="shared" si="1668"/>
        <v/>
      </c>
      <c r="AS2101" s="197" t="str">
        <f t="shared" si="1669"/>
        <v/>
      </c>
      <c r="AT2101" s="197" t="str">
        <f t="shared" si="1670"/>
        <v/>
      </c>
      <c r="AU2101" s="197" t="str">
        <f t="shared" si="1671"/>
        <v/>
      </c>
      <c r="AV2101" s="199">
        <f t="shared" ca="1" si="1663"/>
        <v>2.1135275201434305</v>
      </c>
      <c r="AX2101" s="162">
        <f t="shared" si="1626"/>
        <v>0</v>
      </c>
      <c r="AY2101" s="162">
        <f t="shared" si="1627"/>
        <v>0</v>
      </c>
      <c r="AZ2101" s="162">
        <f t="shared" si="1628"/>
        <v>0</v>
      </c>
      <c r="BA2101" s="162">
        <f t="shared" si="1629"/>
        <v>0</v>
      </c>
      <c r="BB2101" s="162" t="str">
        <f t="shared" si="1630"/>
        <v/>
      </c>
      <c r="BC2101" s="162" t="str">
        <f t="shared" si="1631"/>
        <v/>
      </c>
      <c r="BD2101" s="162" t="str">
        <f t="shared" si="1632"/>
        <v/>
      </c>
      <c r="BE2101" s="162" t="str">
        <f t="shared" si="1633"/>
        <v/>
      </c>
      <c r="BG2101" s="169">
        <f t="shared" si="1660"/>
        <v>51.977134327047445</v>
      </c>
      <c r="BH2101" s="169">
        <f t="shared" ca="1" si="1661"/>
        <v>3.6105625399040422</v>
      </c>
    </row>
    <row r="2102" spans="11:60" x14ac:dyDescent="0.25">
      <c r="K2102" s="199">
        <f t="shared" si="1634"/>
        <v>52.028520520153769</v>
      </c>
      <c r="L2102" s="201">
        <f t="shared" si="1635"/>
        <v>0.43635500207075506</v>
      </c>
      <c r="M2102" s="201">
        <f t="shared" si="1636"/>
        <v>0.44002484246107526</v>
      </c>
      <c r="N2102" s="201">
        <f t="shared" si="1637"/>
        <v>0.4625138036448207</v>
      </c>
      <c r="O2102" s="201">
        <f t="shared" si="1638"/>
        <v>0.43675817508757725</v>
      </c>
      <c r="P2102" s="201" t="str">
        <f t="shared" si="1639"/>
        <v/>
      </c>
      <c r="Q2102" s="201" t="str">
        <f t="shared" si="1640"/>
        <v/>
      </c>
      <c r="R2102" s="201" t="str">
        <f t="shared" si="1641"/>
        <v/>
      </c>
      <c r="S2102" s="201" t="str">
        <f t="shared" si="1642"/>
        <v/>
      </c>
      <c r="T2102" s="199">
        <f t="shared" si="1643"/>
        <v>0</v>
      </c>
      <c r="U2102" s="199">
        <f t="shared" si="1644"/>
        <v>0</v>
      </c>
      <c r="V2102" s="199">
        <f t="shared" si="1645"/>
        <v>0</v>
      </c>
      <c r="W2102" s="199">
        <f t="shared" si="1646"/>
        <v>1.317252647596292</v>
      </c>
      <c r="X2102" s="199" t="str">
        <f t="shared" si="1647"/>
        <v/>
      </c>
      <c r="Y2102" s="199" t="str">
        <f t="shared" si="1648"/>
        <v/>
      </c>
      <c r="Z2102" s="199" t="str">
        <f t="shared" si="1649"/>
        <v/>
      </c>
      <c r="AA2102" s="199" t="str">
        <f t="shared" si="1650"/>
        <v/>
      </c>
      <c r="AB2102" s="201">
        <f t="shared" ca="1" si="1651"/>
        <v>3.359748742651878</v>
      </c>
      <c r="AD2102" s="162">
        <f t="shared" si="1652"/>
        <v>0</v>
      </c>
      <c r="AE2102" s="162">
        <f t="shared" si="1653"/>
        <v>0</v>
      </c>
      <c r="AF2102" s="162">
        <f t="shared" si="1654"/>
        <v>0</v>
      </c>
      <c r="AG2102" s="162">
        <f t="shared" si="1655"/>
        <v>3.3844299459600227E-2</v>
      </c>
      <c r="AH2102" s="162" t="str">
        <f t="shared" si="1656"/>
        <v/>
      </c>
      <c r="AI2102" s="162" t="str">
        <f t="shared" si="1657"/>
        <v/>
      </c>
      <c r="AJ2102" s="162" t="str">
        <f t="shared" si="1658"/>
        <v/>
      </c>
      <c r="AK2102" s="162" t="str">
        <f t="shared" si="1659"/>
        <v/>
      </c>
      <c r="AM2102" s="199">
        <f t="shared" si="1662"/>
        <v>22.702791814012922</v>
      </c>
      <c r="AN2102" s="197">
        <f t="shared" si="1664"/>
        <v>0</v>
      </c>
      <c r="AO2102" s="197">
        <f t="shared" si="1665"/>
        <v>0</v>
      </c>
      <c r="AP2102" s="197">
        <f t="shared" si="1666"/>
        <v>0</v>
      </c>
      <c r="AQ2102" s="197">
        <f t="shared" si="1667"/>
        <v>0</v>
      </c>
      <c r="AR2102" s="197" t="str">
        <f t="shared" si="1668"/>
        <v/>
      </c>
      <c r="AS2102" s="197" t="str">
        <f t="shared" si="1669"/>
        <v/>
      </c>
      <c r="AT2102" s="197" t="str">
        <f t="shared" si="1670"/>
        <v/>
      </c>
      <c r="AU2102" s="197" t="str">
        <f t="shared" si="1671"/>
        <v/>
      </c>
      <c r="AV2102" s="199">
        <f t="shared" ca="1" si="1663"/>
        <v>2.2112205647938192</v>
      </c>
      <c r="AX2102" s="162">
        <f t="shared" ref="AX2102:AX2165" si="1672">IF(AN2102="","",($AM2103-$AM2102)*AN2102)</f>
        <v>0</v>
      </c>
      <c r="AY2102" s="162">
        <f t="shared" ref="AY2102:AY2165" si="1673">IF(AO2102="","",($AM2103-$AM2102)*AO2102)</f>
        <v>0</v>
      </c>
      <c r="AZ2102" s="162">
        <f t="shared" ref="AZ2102:AZ2165" si="1674">IF(AP2102="","",($AM2103-$AM2102)*AP2102)</f>
        <v>0</v>
      </c>
      <c r="BA2102" s="162">
        <f t="shared" ref="BA2102:BA2165" si="1675">IF(AQ2102="","",($AM2103-$AM2102)*AQ2102)</f>
        <v>0</v>
      </c>
      <c r="BB2102" s="162" t="str">
        <f t="shared" ref="BB2102:BB2165" si="1676">IF(AR2102="","",($AM2103-$AM2102)*AR2102)</f>
        <v/>
      </c>
      <c r="BC2102" s="162" t="str">
        <f t="shared" ref="BC2102:BC2165" si="1677">IF(AS2102="","",($AM2103-$AM2102)*AS2102)</f>
        <v/>
      </c>
      <c r="BD2102" s="162" t="str">
        <f t="shared" ref="BD2102:BD2165" si="1678">IF(AT2102="","",($AM2103-$AM2102)*AT2102)</f>
        <v/>
      </c>
      <c r="BE2102" s="162" t="str">
        <f t="shared" ref="BE2102:BE2165" si="1679">IF(AU2102="","",($AM2103-$AM2102)*AU2102)</f>
        <v/>
      </c>
      <c r="BG2102" s="169">
        <f t="shared" si="1660"/>
        <v>52.002827423600607</v>
      </c>
      <c r="BH2102" s="169">
        <f t="shared" ca="1" si="1661"/>
        <v>3.5224868761396806</v>
      </c>
    </row>
    <row r="2103" spans="11:60" x14ac:dyDescent="0.25">
      <c r="K2103" s="199">
        <f t="shared" si="1634"/>
        <v>52.054213616706932</v>
      </c>
      <c r="L2103" s="201">
        <f t="shared" si="1635"/>
        <v>0.43657048602239495</v>
      </c>
      <c r="M2103" s="201">
        <f t="shared" si="1636"/>
        <v>0.44024213867957457</v>
      </c>
      <c r="N2103" s="201">
        <f t="shared" si="1637"/>
        <v>0.46274220552316386</v>
      </c>
      <c r="O2103" s="201">
        <f t="shared" si="1638"/>
        <v>0.43697385813700318</v>
      </c>
      <c r="P2103" s="201" t="str">
        <f t="shared" si="1639"/>
        <v/>
      </c>
      <c r="Q2103" s="201" t="str">
        <f t="shared" si="1640"/>
        <v/>
      </c>
      <c r="R2103" s="201" t="str">
        <f t="shared" si="1641"/>
        <v/>
      </c>
      <c r="S2103" s="201" t="str">
        <f t="shared" si="1642"/>
        <v/>
      </c>
      <c r="T2103" s="199">
        <f t="shared" si="1643"/>
        <v>0</v>
      </c>
      <c r="U2103" s="199">
        <f t="shared" si="1644"/>
        <v>0</v>
      </c>
      <c r="V2103" s="199">
        <f t="shared" si="1645"/>
        <v>0</v>
      </c>
      <c r="W2103" s="199">
        <f t="shared" si="1646"/>
        <v>1.2407844151244021</v>
      </c>
      <c r="X2103" s="199" t="str">
        <f t="shared" si="1647"/>
        <v/>
      </c>
      <c r="Y2103" s="199" t="str">
        <f t="shared" si="1648"/>
        <v/>
      </c>
      <c r="Z2103" s="199" t="str">
        <f t="shared" si="1649"/>
        <v/>
      </c>
      <c r="AA2103" s="199" t="str">
        <f t="shared" si="1650"/>
        <v/>
      </c>
      <c r="AB2103" s="201">
        <f t="shared" ca="1" si="1651"/>
        <v>3.2658942170709149</v>
      </c>
      <c r="AD2103" s="162">
        <f t="shared" si="1652"/>
        <v>0</v>
      </c>
      <c r="AE2103" s="162">
        <f t="shared" si="1653"/>
        <v>0</v>
      </c>
      <c r="AF2103" s="162">
        <f t="shared" si="1654"/>
        <v>0</v>
      </c>
      <c r="AG2103" s="162">
        <f t="shared" si="1655"/>
        <v>3.1879593779450301E-2</v>
      </c>
      <c r="AH2103" s="162" t="str">
        <f t="shared" si="1656"/>
        <v/>
      </c>
      <c r="AI2103" s="162" t="str">
        <f t="shared" si="1657"/>
        <v/>
      </c>
      <c r="AJ2103" s="162" t="str">
        <f t="shared" si="1658"/>
        <v/>
      </c>
      <c r="AK2103" s="162" t="str">
        <f t="shared" si="1659"/>
        <v/>
      </c>
      <c r="AM2103" s="199">
        <f t="shared" si="1662"/>
        <v>22.714008608387434</v>
      </c>
      <c r="AN2103" s="197">
        <f t="shared" si="1664"/>
        <v>0</v>
      </c>
      <c r="AO2103" s="197">
        <f t="shared" si="1665"/>
        <v>0</v>
      </c>
      <c r="AP2103" s="197">
        <f t="shared" si="1666"/>
        <v>0</v>
      </c>
      <c r="AQ2103" s="197">
        <f t="shared" si="1667"/>
        <v>0</v>
      </c>
      <c r="AR2103" s="197" t="str">
        <f t="shared" si="1668"/>
        <v/>
      </c>
      <c r="AS2103" s="197" t="str">
        <f t="shared" si="1669"/>
        <v/>
      </c>
      <c r="AT2103" s="197" t="str">
        <f t="shared" si="1670"/>
        <v/>
      </c>
      <c r="AU2103" s="197" t="str">
        <f t="shared" si="1671"/>
        <v/>
      </c>
      <c r="AV2103" s="199">
        <f t="shared" ca="1" si="1663"/>
        <v>2.1104749623185306</v>
      </c>
      <c r="AX2103" s="162">
        <f t="shared" si="1672"/>
        <v>0</v>
      </c>
      <c r="AY2103" s="162">
        <f t="shared" si="1673"/>
        <v>0</v>
      </c>
      <c r="AZ2103" s="162">
        <f t="shared" si="1674"/>
        <v>0</v>
      </c>
      <c r="BA2103" s="162">
        <f t="shared" si="1675"/>
        <v>0</v>
      </c>
      <c r="BB2103" s="162" t="str">
        <f t="shared" si="1676"/>
        <v/>
      </c>
      <c r="BC2103" s="162" t="str">
        <f t="shared" si="1677"/>
        <v/>
      </c>
      <c r="BD2103" s="162" t="str">
        <f t="shared" si="1678"/>
        <v/>
      </c>
      <c r="BE2103" s="162" t="str">
        <f t="shared" si="1679"/>
        <v/>
      </c>
      <c r="BG2103" s="169">
        <f t="shared" si="1660"/>
        <v>52.028520520153769</v>
      </c>
      <c r="BH2103" s="169">
        <f t="shared" ca="1" si="1661"/>
        <v>3.359748742651878</v>
      </c>
    </row>
    <row r="2104" spans="11:60" x14ac:dyDescent="0.25">
      <c r="K2104" s="199">
        <f t="shared" si="1634"/>
        <v>52.079906713260094</v>
      </c>
      <c r="L2104" s="201">
        <f t="shared" si="1635"/>
        <v>0.43678596997403479</v>
      </c>
      <c r="M2104" s="201">
        <f t="shared" si="1636"/>
        <v>0.44045943489807382</v>
      </c>
      <c r="N2104" s="201">
        <f t="shared" si="1637"/>
        <v>0.46297060740150703</v>
      </c>
      <c r="O2104" s="201">
        <f t="shared" si="1638"/>
        <v>0.43718954118642916</v>
      </c>
      <c r="P2104" s="201" t="str">
        <f t="shared" si="1639"/>
        <v/>
      </c>
      <c r="Q2104" s="201" t="str">
        <f t="shared" si="1640"/>
        <v/>
      </c>
      <c r="R2104" s="201" t="str">
        <f t="shared" si="1641"/>
        <v/>
      </c>
      <c r="S2104" s="201" t="str">
        <f t="shared" si="1642"/>
        <v/>
      </c>
      <c r="T2104" s="199">
        <f t="shared" si="1643"/>
        <v>0</v>
      </c>
      <c r="U2104" s="199">
        <f t="shared" si="1644"/>
        <v>0</v>
      </c>
      <c r="V2104" s="199">
        <f t="shared" si="1645"/>
        <v>0</v>
      </c>
      <c r="W2104" s="199">
        <f t="shared" si="1646"/>
        <v>1.1687666732294975</v>
      </c>
      <c r="X2104" s="199" t="str">
        <f t="shared" si="1647"/>
        <v/>
      </c>
      <c r="Y2104" s="199" t="str">
        <f t="shared" si="1648"/>
        <v/>
      </c>
      <c r="Z2104" s="199" t="str">
        <f t="shared" si="1649"/>
        <v/>
      </c>
      <c r="AA2104" s="199" t="str">
        <f t="shared" si="1650"/>
        <v/>
      </c>
      <c r="AB2104" s="201">
        <f t="shared" ca="1" si="1651"/>
        <v>3.2258823026181296</v>
      </c>
      <c r="AD2104" s="162">
        <f t="shared" si="1652"/>
        <v>0</v>
      </c>
      <c r="AE2104" s="162">
        <f t="shared" si="1653"/>
        <v>0</v>
      </c>
      <c r="AF2104" s="162">
        <f t="shared" si="1654"/>
        <v>0</v>
      </c>
      <c r="AG2104" s="162">
        <f t="shared" si="1655"/>
        <v>3.0029234983403794E-2</v>
      </c>
      <c r="AH2104" s="162" t="str">
        <f t="shared" si="1656"/>
        <v/>
      </c>
      <c r="AI2104" s="162" t="str">
        <f t="shared" si="1657"/>
        <v/>
      </c>
      <c r="AJ2104" s="162" t="str">
        <f t="shared" si="1658"/>
        <v/>
      </c>
      <c r="AK2104" s="162" t="str">
        <f t="shared" si="1659"/>
        <v/>
      </c>
      <c r="AM2104" s="199">
        <f t="shared" si="1662"/>
        <v>22.725225402761946</v>
      </c>
      <c r="AN2104" s="197">
        <f t="shared" si="1664"/>
        <v>0</v>
      </c>
      <c r="AO2104" s="197">
        <f t="shared" si="1665"/>
        <v>0</v>
      </c>
      <c r="AP2104" s="197">
        <f t="shared" si="1666"/>
        <v>0</v>
      </c>
      <c r="AQ2104" s="197">
        <f t="shared" si="1667"/>
        <v>0</v>
      </c>
      <c r="AR2104" s="197" t="str">
        <f t="shared" si="1668"/>
        <v/>
      </c>
      <c r="AS2104" s="197" t="str">
        <f t="shared" si="1669"/>
        <v/>
      </c>
      <c r="AT2104" s="197" t="str">
        <f t="shared" si="1670"/>
        <v/>
      </c>
      <c r="AU2104" s="197" t="str">
        <f t="shared" si="1671"/>
        <v/>
      </c>
      <c r="AV2104" s="199">
        <f t="shared" ca="1" si="1663"/>
        <v>2.2172651812537745</v>
      </c>
      <c r="AX2104" s="162">
        <f t="shared" si="1672"/>
        <v>0</v>
      </c>
      <c r="AY2104" s="162">
        <f t="shared" si="1673"/>
        <v>0</v>
      </c>
      <c r="AZ2104" s="162">
        <f t="shared" si="1674"/>
        <v>0</v>
      </c>
      <c r="BA2104" s="162">
        <f t="shared" si="1675"/>
        <v>0</v>
      </c>
      <c r="BB2104" s="162" t="str">
        <f t="shared" si="1676"/>
        <v/>
      </c>
      <c r="BC2104" s="162" t="str">
        <f t="shared" si="1677"/>
        <v/>
      </c>
      <c r="BD2104" s="162" t="str">
        <f t="shared" si="1678"/>
        <v/>
      </c>
      <c r="BE2104" s="162" t="str">
        <f t="shared" si="1679"/>
        <v/>
      </c>
      <c r="BG2104" s="169">
        <f t="shared" si="1660"/>
        <v>52.054213616706932</v>
      </c>
      <c r="BH2104" s="169">
        <f t="shared" ca="1" si="1661"/>
        <v>3.2658942170709149</v>
      </c>
    </row>
    <row r="2105" spans="11:60" x14ac:dyDescent="0.25">
      <c r="K2105" s="199">
        <f t="shared" si="1634"/>
        <v>52.105599809813256</v>
      </c>
      <c r="L2105" s="201">
        <f t="shared" si="1635"/>
        <v>0.43700145392567469</v>
      </c>
      <c r="M2105" s="201">
        <f t="shared" si="1636"/>
        <v>0.44067673111657313</v>
      </c>
      <c r="N2105" s="201">
        <f t="shared" si="1637"/>
        <v>0.46319900927985008</v>
      </c>
      <c r="O2105" s="201">
        <f t="shared" si="1638"/>
        <v>0.43740522423585509</v>
      </c>
      <c r="P2105" s="201" t="str">
        <f t="shared" si="1639"/>
        <v/>
      </c>
      <c r="Q2105" s="201" t="str">
        <f t="shared" si="1640"/>
        <v/>
      </c>
      <c r="R2105" s="201" t="str">
        <f t="shared" si="1641"/>
        <v/>
      </c>
      <c r="S2105" s="201" t="str">
        <f t="shared" si="1642"/>
        <v/>
      </c>
      <c r="T2105" s="199">
        <f t="shared" si="1643"/>
        <v>0</v>
      </c>
      <c r="U2105" s="199">
        <f t="shared" si="1644"/>
        <v>0</v>
      </c>
      <c r="V2105" s="199">
        <f t="shared" si="1645"/>
        <v>0</v>
      </c>
      <c r="W2105" s="199">
        <f t="shared" si="1646"/>
        <v>1.1009461990682494</v>
      </c>
      <c r="X2105" s="199" t="str">
        <f t="shared" si="1647"/>
        <v/>
      </c>
      <c r="Y2105" s="199" t="str">
        <f t="shared" si="1648"/>
        <v/>
      </c>
      <c r="Z2105" s="199" t="str">
        <f t="shared" si="1649"/>
        <v/>
      </c>
      <c r="AA2105" s="199" t="str">
        <f t="shared" si="1650"/>
        <v/>
      </c>
      <c r="AB2105" s="201">
        <f t="shared" ca="1" si="1651"/>
        <v>3.178222749318584</v>
      </c>
      <c r="AD2105" s="162">
        <f t="shared" si="1652"/>
        <v>0</v>
      </c>
      <c r="AE2105" s="162">
        <f t="shared" si="1653"/>
        <v>0</v>
      </c>
      <c r="AF2105" s="162">
        <f t="shared" si="1654"/>
        <v>0</v>
      </c>
      <c r="AG2105" s="162">
        <f t="shared" si="1655"/>
        <v>2.8286716992497598E-2</v>
      </c>
      <c r="AH2105" s="162" t="str">
        <f t="shared" si="1656"/>
        <v/>
      </c>
      <c r="AI2105" s="162" t="str">
        <f t="shared" si="1657"/>
        <v/>
      </c>
      <c r="AJ2105" s="162" t="str">
        <f t="shared" si="1658"/>
        <v/>
      </c>
      <c r="AK2105" s="162" t="str">
        <f t="shared" si="1659"/>
        <v/>
      </c>
      <c r="AM2105" s="199">
        <f t="shared" si="1662"/>
        <v>22.736442197136459</v>
      </c>
      <c r="AN2105" s="197">
        <f t="shared" si="1664"/>
        <v>0</v>
      </c>
      <c r="AO2105" s="197">
        <f t="shared" si="1665"/>
        <v>0</v>
      </c>
      <c r="AP2105" s="197">
        <f t="shared" si="1666"/>
        <v>0</v>
      </c>
      <c r="AQ2105" s="197">
        <f t="shared" si="1667"/>
        <v>0</v>
      </c>
      <c r="AR2105" s="197" t="str">
        <f t="shared" si="1668"/>
        <v/>
      </c>
      <c r="AS2105" s="197" t="str">
        <f t="shared" si="1669"/>
        <v/>
      </c>
      <c r="AT2105" s="197" t="str">
        <f t="shared" si="1670"/>
        <v/>
      </c>
      <c r="AU2105" s="197" t="str">
        <f t="shared" si="1671"/>
        <v/>
      </c>
      <c r="AV2105" s="199">
        <f t="shared" ca="1" si="1663"/>
        <v>2.0536851922298878</v>
      </c>
      <c r="AX2105" s="162">
        <f t="shared" si="1672"/>
        <v>0</v>
      </c>
      <c r="AY2105" s="162">
        <f t="shared" si="1673"/>
        <v>0</v>
      </c>
      <c r="AZ2105" s="162">
        <f t="shared" si="1674"/>
        <v>0</v>
      </c>
      <c r="BA2105" s="162">
        <f t="shared" si="1675"/>
        <v>0</v>
      </c>
      <c r="BB2105" s="162" t="str">
        <f t="shared" si="1676"/>
        <v/>
      </c>
      <c r="BC2105" s="162" t="str">
        <f t="shared" si="1677"/>
        <v/>
      </c>
      <c r="BD2105" s="162" t="str">
        <f t="shared" si="1678"/>
        <v/>
      </c>
      <c r="BE2105" s="162" t="str">
        <f t="shared" si="1679"/>
        <v/>
      </c>
      <c r="BG2105" s="169">
        <f t="shared" si="1660"/>
        <v>52.079906713260094</v>
      </c>
      <c r="BH2105" s="169">
        <f t="shared" ca="1" si="1661"/>
        <v>3.2258823026181296</v>
      </c>
    </row>
    <row r="2106" spans="11:60" x14ac:dyDescent="0.25">
      <c r="K2106" s="199">
        <f t="shared" si="1634"/>
        <v>52.131292906366419</v>
      </c>
      <c r="L2106" s="201">
        <f t="shared" si="1635"/>
        <v>0.43721693787731458</v>
      </c>
      <c r="M2106" s="201">
        <f t="shared" si="1636"/>
        <v>0.44089402733507244</v>
      </c>
      <c r="N2106" s="201">
        <f t="shared" si="1637"/>
        <v>0.46342741115819319</v>
      </c>
      <c r="O2106" s="201">
        <f t="shared" si="1638"/>
        <v>0.43762090728528108</v>
      </c>
      <c r="P2106" s="201" t="str">
        <f t="shared" si="1639"/>
        <v/>
      </c>
      <c r="Q2106" s="201" t="str">
        <f t="shared" si="1640"/>
        <v/>
      </c>
      <c r="R2106" s="201" t="str">
        <f t="shared" si="1641"/>
        <v/>
      </c>
      <c r="S2106" s="201" t="str">
        <f t="shared" si="1642"/>
        <v/>
      </c>
      <c r="T2106" s="199">
        <f t="shared" si="1643"/>
        <v>0</v>
      </c>
      <c r="U2106" s="199">
        <f t="shared" si="1644"/>
        <v>0</v>
      </c>
      <c r="V2106" s="199">
        <f t="shared" si="1645"/>
        <v>0</v>
      </c>
      <c r="W2106" s="199">
        <f t="shared" si="1646"/>
        <v>1.037082719722495</v>
      </c>
      <c r="X2106" s="199" t="str">
        <f t="shared" si="1647"/>
        <v/>
      </c>
      <c r="Y2106" s="199" t="str">
        <f t="shared" si="1648"/>
        <v/>
      </c>
      <c r="Z2106" s="199" t="str">
        <f t="shared" si="1649"/>
        <v/>
      </c>
      <c r="AA2106" s="199" t="str">
        <f t="shared" si="1650"/>
        <v/>
      </c>
      <c r="AB2106" s="201">
        <f t="shared" ca="1" si="1651"/>
        <v>3.0723420284539023</v>
      </c>
      <c r="AD2106" s="162">
        <f t="shared" si="1652"/>
        <v>0</v>
      </c>
      <c r="AE2106" s="162">
        <f t="shared" si="1653"/>
        <v>0</v>
      </c>
      <c r="AF2106" s="162">
        <f t="shared" si="1654"/>
        <v>0</v>
      </c>
      <c r="AG2106" s="162">
        <f t="shared" si="1655"/>
        <v>2.6645866451446242E-2</v>
      </c>
      <c r="AH2106" s="162" t="str">
        <f t="shared" si="1656"/>
        <v/>
      </c>
      <c r="AI2106" s="162" t="str">
        <f t="shared" si="1657"/>
        <v/>
      </c>
      <c r="AJ2106" s="162" t="str">
        <f t="shared" si="1658"/>
        <v/>
      </c>
      <c r="AK2106" s="162" t="str">
        <f t="shared" si="1659"/>
        <v/>
      </c>
      <c r="AM2106" s="199">
        <f t="shared" si="1662"/>
        <v>22.747658991510971</v>
      </c>
      <c r="AN2106" s="197">
        <f t="shared" si="1664"/>
        <v>0</v>
      </c>
      <c r="AO2106" s="197">
        <f t="shared" si="1665"/>
        <v>0</v>
      </c>
      <c r="AP2106" s="197">
        <f t="shared" si="1666"/>
        <v>0</v>
      </c>
      <c r="AQ2106" s="197">
        <f t="shared" si="1667"/>
        <v>0</v>
      </c>
      <c r="AR2106" s="197" t="str">
        <f t="shared" si="1668"/>
        <v/>
      </c>
      <c r="AS2106" s="197" t="str">
        <f t="shared" si="1669"/>
        <v/>
      </c>
      <c r="AT2106" s="197" t="str">
        <f t="shared" si="1670"/>
        <v/>
      </c>
      <c r="AU2106" s="197" t="str">
        <f t="shared" si="1671"/>
        <v/>
      </c>
      <c r="AV2106" s="199">
        <f t="shared" ca="1" si="1663"/>
        <v>2.1324777278924549</v>
      </c>
      <c r="AX2106" s="162">
        <f t="shared" si="1672"/>
        <v>0</v>
      </c>
      <c r="AY2106" s="162">
        <f t="shared" si="1673"/>
        <v>0</v>
      </c>
      <c r="AZ2106" s="162">
        <f t="shared" si="1674"/>
        <v>0</v>
      </c>
      <c r="BA2106" s="162">
        <f t="shared" si="1675"/>
        <v>0</v>
      </c>
      <c r="BB2106" s="162" t="str">
        <f t="shared" si="1676"/>
        <v/>
      </c>
      <c r="BC2106" s="162" t="str">
        <f t="shared" si="1677"/>
        <v/>
      </c>
      <c r="BD2106" s="162" t="str">
        <f t="shared" si="1678"/>
        <v/>
      </c>
      <c r="BE2106" s="162" t="str">
        <f t="shared" si="1679"/>
        <v/>
      </c>
      <c r="BG2106" s="169">
        <f t="shared" si="1660"/>
        <v>52.105599809813256</v>
      </c>
      <c r="BH2106" s="169">
        <f t="shared" ca="1" si="1661"/>
        <v>3.178222749318584</v>
      </c>
    </row>
    <row r="2107" spans="11:60" x14ac:dyDescent="0.25">
      <c r="K2107" s="199">
        <f t="shared" si="1634"/>
        <v>52.156986002919581</v>
      </c>
      <c r="L2107" s="201">
        <f t="shared" si="1635"/>
        <v>0.43743242182895448</v>
      </c>
      <c r="M2107" s="201">
        <f t="shared" si="1636"/>
        <v>0.44111132355357169</v>
      </c>
      <c r="N2107" s="201">
        <f t="shared" si="1637"/>
        <v>0.46365581303653636</v>
      </c>
      <c r="O2107" s="201">
        <f t="shared" si="1638"/>
        <v>0.43783659033470701</v>
      </c>
      <c r="P2107" s="201" t="str">
        <f t="shared" si="1639"/>
        <v/>
      </c>
      <c r="Q2107" s="201" t="str">
        <f t="shared" si="1640"/>
        <v/>
      </c>
      <c r="R2107" s="201" t="str">
        <f t="shared" si="1641"/>
        <v/>
      </c>
      <c r="S2107" s="201" t="str">
        <f t="shared" si="1642"/>
        <v/>
      </c>
      <c r="T2107" s="199">
        <f t="shared" si="1643"/>
        <v>0</v>
      </c>
      <c r="U2107" s="199">
        <f t="shared" si="1644"/>
        <v>0</v>
      </c>
      <c r="V2107" s="199">
        <f t="shared" si="1645"/>
        <v>0</v>
      </c>
      <c r="W2107" s="199">
        <f t="shared" si="1646"/>
        <v>0.976948538680806</v>
      </c>
      <c r="X2107" s="199" t="str">
        <f t="shared" si="1647"/>
        <v/>
      </c>
      <c r="Y2107" s="199" t="str">
        <f t="shared" si="1648"/>
        <v/>
      </c>
      <c r="Z2107" s="199" t="str">
        <f t="shared" si="1649"/>
        <v/>
      </c>
      <c r="AA2107" s="199" t="str">
        <f t="shared" si="1650"/>
        <v/>
      </c>
      <c r="AB2107" s="201">
        <f t="shared" ca="1" si="1651"/>
        <v>3.0938293004146451</v>
      </c>
      <c r="AD2107" s="162">
        <f t="shared" si="1652"/>
        <v>0</v>
      </c>
      <c r="AE2107" s="162">
        <f t="shared" si="1653"/>
        <v>0</v>
      </c>
      <c r="AF2107" s="162">
        <f t="shared" si="1654"/>
        <v>0</v>
      </c>
      <c r="AG2107" s="162">
        <f t="shared" si="1655"/>
        <v>2.5100833131796781E-2</v>
      </c>
      <c r="AH2107" s="162" t="str">
        <f t="shared" si="1656"/>
        <v/>
      </c>
      <c r="AI2107" s="162" t="str">
        <f t="shared" si="1657"/>
        <v/>
      </c>
      <c r="AJ2107" s="162" t="str">
        <f t="shared" si="1658"/>
        <v/>
      </c>
      <c r="AK2107" s="162" t="str">
        <f t="shared" si="1659"/>
        <v/>
      </c>
      <c r="AM2107" s="199">
        <f t="shared" si="1662"/>
        <v>22.758875785885483</v>
      </c>
      <c r="AN2107" s="197">
        <f t="shared" si="1664"/>
        <v>0</v>
      </c>
      <c r="AO2107" s="197">
        <f t="shared" si="1665"/>
        <v>0</v>
      </c>
      <c r="AP2107" s="197">
        <f t="shared" si="1666"/>
        <v>0</v>
      </c>
      <c r="AQ2107" s="197">
        <f t="shared" si="1667"/>
        <v>0</v>
      </c>
      <c r="AR2107" s="197" t="str">
        <f t="shared" si="1668"/>
        <v/>
      </c>
      <c r="AS2107" s="197" t="str">
        <f t="shared" si="1669"/>
        <v/>
      </c>
      <c r="AT2107" s="197" t="str">
        <f t="shared" si="1670"/>
        <v/>
      </c>
      <c r="AU2107" s="197" t="str">
        <f t="shared" si="1671"/>
        <v/>
      </c>
      <c r="AV2107" s="199">
        <f t="shared" ca="1" si="1663"/>
        <v>2.205807279146105</v>
      </c>
      <c r="AX2107" s="162">
        <f t="shared" si="1672"/>
        <v>0</v>
      </c>
      <c r="AY2107" s="162">
        <f t="shared" si="1673"/>
        <v>0</v>
      </c>
      <c r="AZ2107" s="162">
        <f t="shared" si="1674"/>
        <v>0</v>
      </c>
      <c r="BA2107" s="162">
        <f t="shared" si="1675"/>
        <v>0</v>
      </c>
      <c r="BB2107" s="162" t="str">
        <f t="shared" si="1676"/>
        <v/>
      </c>
      <c r="BC2107" s="162" t="str">
        <f t="shared" si="1677"/>
        <v/>
      </c>
      <c r="BD2107" s="162" t="str">
        <f t="shared" si="1678"/>
        <v/>
      </c>
      <c r="BE2107" s="162" t="str">
        <f t="shared" si="1679"/>
        <v/>
      </c>
      <c r="BG2107" s="169">
        <f t="shared" si="1660"/>
        <v>52.131292906366419</v>
      </c>
      <c r="BH2107" s="169">
        <f t="shared" ca="1" si="1661"/>
        <v>3.0723420284539023</v>
      </c>
    </row>
    <row r="2108" spans="11:60" x14ac:dyDescent="0.25">
      <c r="K2108" s="199">
        <f t="shared" si="1634"/>
        <v>52.182679099472743</v>
      </c>
      <c r="L2108" s="201">
        <f t="shared" si="1635"/>
        <v>0.43764790578059432</v>
      </c>
      <c r="M2108" s="201">
        <f t="shared" si="1636"/>
        <v>0.441328619772071</v>
      </c>
      <c r="N2108" s="201">
        <f t="shared" si="1637"/>
        <v>0.46388421491487947</v>
      </c>
      <c r="O2108" s="201">
        <f t="shared" si="1638"/>
        <v>0.438052273384133</v>
      </c>
      <c r="P2108" s="201" t="str">
        <f t="shared" si="1639"/>
        <v/>
      </c>
      <c r="Q2108" s="201" t="str">
        <f t="shared" si="1640"/>
        <v/>
      </c>
      <c r="R2108" s="201" t="str">
        <f t="shared" si="1641"/>
        <v/>
      </c>
      <c r="S2108" s="201" t="str">
        <f t="shared" si="1642"/>
        <v/>
      </c>
      <c r="T2108" s="199">
        <f t="shared" si="1643"/>
        <v>0</v>
      </c>
      <c r="U2108" s="199">
        <f t="shared" si="1644"/>
        <v>0</v>
      </c>
      <c r="V2108" s="199">
        <f t="shared" si="1645"/>
        <v>0</v>
      </c>
      <c r="W2108" s="199">
        <f t="shared" si="1646"/>
        <v>0.92032811318048624</v>
      </c>
      <c r="X2108" s="199" t="str">
        <f t="shared" si="1647"/>
        <v/>
      </c>
      <c r="Y2108" s="199" t="str">
        <f t="shared" si="1648"/>
        <v/>
      </c>
      <c r="Z2108" s="199" t="str">
        <f t="shared" si="1649"/>
        <v/>
      </c>
      <c r="AA2108" s="199" t="str">
        <f t="shared" si="1650"/>
        <v/>
      </c>
      <c r="AB2108" s="201">
        <f t="shared" ca="1" si="1651"/>
        <v>2.922505930805765</v>
      </c>
      <c r="AD2108" s="162">
        <f t="shared" si="1652"/>
        <v>0</v>
      </c>
      <c r="AE2108" s="162">
        <f t="shared" si="1653"/>
        <v>0</v>
      </c>
      <c r="AF2108" s="162">
        <f t="shared" si="1654"/>
        <v>0</v>
      </c>
      <c r="AG2108" s="162">
        <f t="shared" si="1655"/>
        <v>2.3646079072535933E-2</v>
      </c>
      <c r="AH2108" s="162" t="str">
        <f t="shared" si="1656"/>
        <v/>
      </c>
      <c r="AI2108" s="162" t="str">
        <f t="shared" si="1657"/>
        <v/>
      </c>
      <c r="AJ2108" s="162" t="str">
        <f t="shared" si="1658"/>
        <v/>
      </c>
      <c r="AK2108" s="162" t="str">
        <f t="shared" si="1659"/>
        <v/>
      </c>
      <c r="AM2108" s="199">
        <f t="shared" si="1662"/>
        <v>22.770092580259995</v>
      </c>
      <c r="AN2108" s="197">
        <f t="shared" si="1664"/>
        <v>0</v>
      </c>
      <c r="AO2108" s="197">
        <f t="shared" si="1665"/>
        <v>0</v>
      </c>
      <c r="AP2108" s="197">
        <f t="shared" si="1666"/>
        <v>0</v>
      </c>
      <c r="AQ2108" s="197">
        <f t="shared" si="1667"/>
        <v>0</v>
      </c>
      <c r="AR2108" s="197" t="str">
        <f t="shared" si="1668"/>
        <v/>
      </c>
      <c r="AS2108" s="197" t="str">
        <f t="shared" si="1669"/>
        <v/>
      </c>
      <c r="AT2108" s="197" t="str">
        <f t="shared" si="1670"/>
        <v/>
      </c>
      <c r="AU2108" s="197" t="str">
        <f t="shared" si="1671"/>
        <v/>
      </c>
      <c r="AV2108" s="199">
        <f t="shared" ca="1" si="1663"/>
        <v>2.2153422185198903</v>
      </c>
      <c r="AX2108" s="162">
        <f t="shared" si="1672"/>
        <v>0</v>
      </c>
      <c r="AY2108" s="162">
        <f t="shared" si="1673"/>
        <v>0</v>
      </c>
      <c r="AZ2108" s="162">
        <f t="shared" si="1674"/>
        <v>0</v>
      </c>
      <c r="BA2108" s="162">
        <f t="shared" si="1675"/>
        <v>0</v>
      </c>
      <c r="BB2108" s="162" t="str">
        <f t="shared" si="1676"/>
        <v/>
      </c>
      <c r="BC2108" s="162" t="str">
        <f t="shared" si="1677"/>
        <v/>
      </c>
      <c r="BD2108" s="162" t="str">
        <f t="shared" si="1678"/>
        <v/>
      </c>
      <c r="BE2108" s="162" t="str">
        <f t="shared" si="1679"/>
        <v/>
      </c>
      <c r="BG2108" s="169">
        <f t="shared" si="1660"/>
        <v>52.156986002919581</v>
      </c>
      <c r="BH2108" s="169">
        <f t="shared" ca="1" si="1661"/>
        <v>3.0938293004146451</v>
      </c>
    </row>
    <row r="2109" spans="11:60" x14ac:dyDescent="0.25">
      <c r="K2109" s="199">
        <f t="shared" si="1634"/>
        <v>52.208372196025906</v>
      </c>
      <c r="L2109" s="201">
        <f t="shared" si="1635"/>
        <v>0.43786338973223421</v>
      </c>
      <c r="M2109" s="201">
        <f t="shared" si="1636"/>
        <v>0.4415459159905703</v>
      </c>
      <c r="N2109" s="201">
        <f t="shared" si="1637"/>
        <v>0.46411261679322258</v>
      </c>
      <c r="O2109" s="201">
        <f t="shared" si="1638"/>
        <v>0.43826795643355898</v>
      </c>
      <c r="P2109" s="201" t="str">
        <f t="shared" si="1639"/>
        <v/>
      </c>
      <c r="Q2109" s="201" t="str">
        <f t="shared" si="1640"/>
        <v/>
      </c>
      <c r="R2109" s="201" t="str">
        <f t="shared" si="1641"/>
        <v/>
      </c>
      <c r="S2109" s="201" t="str">
        <f t="shared" si="1642"/>
        <v/>
      </c>
      <c r="T2109" s="199">
        <f t="shared" si="1643"/>
        <v>0</v>
      </c>
      <c r="U2109" s="199">
        <f t="shared" si="1644"/>
        <v>0</v>
      </c>
      <c r="V2109" s="199">
        <f t="shared" si="1645"/>
        <v>0</v>
      </c>
      <c r="W2109" s="199">
        <f t="shared" si="1646"/>
        <v>0.86701759770733711</v>
      </c>
      <c r="X2109" s="199" t="str">
        <f t="shared" si="1647"/>
        <v/>
      </c>
      <c r="Y2109" s="199" t="str">
        <f t="shared" si="1648"/>
        <v/>
      </c>
      <c r="Z2109" s="199" t="str">
        <f t="shared" si="1649"/>
        <v/>
      </c>
      <c r="AA2109" s="199" t="str">
        <f t="shared" si="1650"/>
        <v/>
      </c>
      <c r="AB2109" s="201">
        <f t="shared" ca="1" si="1651"/>
        <v>2.9646897251780091</v>
      </c>
      <c r="AD2109" s="162">
        <f t="shared" si="1652"/>
        <v>0</v>
      </c>
      <c r="AE2109" s="162">
        <f t="shared" si="1653"/>
        <v>0</v>
      </c>
      <c r="AF2109" s="162">
        <f t="shared" si="1654"/>
        <v>0</v>
      </c>
      <c r="AG2109" s="162">
        <f t="shared" si="1655"/>
        <v>2.2276366851185458E-2</v>
      </c>
      <c r="AH2109" s="162" t="str">
        <f t="shared" si="1656"/>
        <v/>
      </c>
      <c r="AI2109" s="162" t="str">
        <f t="shared" si="1657"/>
        <v/>
      </c>
      <c r="AJ2109" s="162" t="str">
        <f t="shared" si="1658"/>
        <v/>
      </c>
      <c r="AK2109" s="162" t="str">
        <f t="shared" si="1659"/>
        <v/>
      </c>
      <c r="AM2109" s="199">
        <f t="shared" si="1662"/>
        <v>22.781309374634507</v>
      </c>
      <c r="AN2109" s="197">
        <f t="shared" si="1664"/>
        <v>0</v>
      </c>
      <c r="AO2109" s="197">
        <f t="shared" si="1665"/>
        <v>0</v>
      </c>
      <c r="AP2109" s="197">
        <f t="shared" si="1666"/>
        <v>0</v>
      </c>
      <c r="AQ2109" s="197">
        <f t="shared" si="1667"/>
        <v>0</v>
      </c>
      <c r="AR2109" s="197" t="str">
        <f t="shared" si="1668"/>
        <v/>
      </c>
      <c r="AS2109" s="197" t="str">
        <f t="shared" si="1669"/>
        <v/>
      </c>
      <c r="AT2109" s="197" t="str">
        <f t="shared" si="1670"/>
        <v/>
      </c>
      <c r="AU2109" s="197" t="str">
        <f t="shared" si="1671"/>
        <v/>
      </c>
      <c r="AV2109" s="199">
        <f t="shared" ca="1" si="1663"/>
        <v>2.1095332930940525</v>
      </c>
      <c r="AX2109" s="162">
        <f t="shared" si="1672"/>
        <v>0</v>
      </c>
      <c r="AY2109" s="162">
        <f t="shared" si="1673"/>
        <v>0</v>
      </c>
      <c r="AZ2109" s="162">
        <f t="shared" si="1674"/>
        <v>0</v>
      </c>
      <c r="BA2109" s="162">
        <f t="shared" si="1675"/>
        <v>0</v>
      </c>
      <c r="BB2109" s="162" t="str">
        <f t="shared" si="1676"/>
        <v/>
      </c>
      <c r="BC2109" s="162" t="str">
        <f t="shared" si="1677"/>
        <v/>
      </c>
      <c r="BD2109" s="162" t="str">
        <f t="shared" si="1678"/>
        <v/>
      </c>
      <c r="BE2109" s="162" t="str">
        <f t="shared" si="1679"/>
        <v/>
      </c>
      <c r="BG2109" s="169">
        <f t="shared" si="1660"/>
        <v>52.182679099472743</v>
      </c>
      <c r="BH2109" s="169">
        <f t="shared" ca="1" si="1661"/>
        <v>2.922505930805765</v>
      </c>
    </row>
    <row r="2110" spans="11:60" x14ac:dyDescent="0.25">
      <c r="K2110" s="199">
        <f t="shared" si="1634"/>
        <v>52.234065292579068</v>
      </c>
      <c r="L2110" s="201">
        <f t="shared" si="1635"/>
        <v>0.4380788736838741</v>
      </c>
      <c r="M2110" s="201">
        <f t="shared" si="1636"/>
        <v>0.44176321220906961</v>
      </c>
      <c r="N2110" s="201">
        <f t="shared" si="1637"/>
        <v>0.46434101867156569</v>
      </c>
      <c r="O2110" s="201">
        <f t="shared" si="1638"/>
        <v>0.43848363948298491</v>
      </c>
      <c r="P2110" s="201" t="str">
        <f t="shared" si="1639"/>
        <v/>
      </c>
      <c r="Q2110" s="201" t="str">
        <f t="shared" si="1640"/>
        <v/>
      </c>
      <c r="R2110" s="201" t="str">
        <f t="shared" si="1641"/>
        <v/>
      </c>
      <c r="S2110" s="201" t="str">
        <f t="shared" si="1642"/>
        <v/>
      </c>
      <c r="T2110" s="199">
        <f t="shared" si="1643"/>
        <v>0</v>
      </c>
      <c r="U2110" s="199">
        <f t="shared" si="1644"/>
        <v>0</v>
      </c>
      <c r="V2110" s="199">
        <f t="shared" si="1645"/>
        <v>0</v>
      </c>
      <c r="W2110" s="199">
        <f t="shared" si="1646"/>
        <v>0.81682436596221875</v>
      </c>
      <c r="X2110" s="199" t="str">
        <f t="shared" si="1647"/>
        <v/>
      </c>
      <c r="Y2110" s="199" t="str">
        <f t="shared" si="1648"/>
        <v/>
      </c>
      <c r="Z2110" s="199" t="str">
        <f t="shared" si="1649"/>
        <v/>
      </c>
      <c r="AA2110" s="199" t="str">
        <f t="shared" si="1650"/>
        <v/>
      </c>
      <c r="AB2110" s="201">
        <f t="shared" ca="1" si="1651"/>
        <v>2.9549198981622045</v>
      </c>
      <c r="AD2110" s="162">
        <f t="shared" si="1652"/>
        <v>0</v>
      </c>
      <c r="AE2110" s="162">
        <f t="shared" si="1653"/>
        <v>0</v>
      </c>
      <c r="AF2110" s="162">
        <f t="shared" si="1654"/>
        <v>0</v>
      </c>
      <c r="AG2110" s="162">
        <f t="shared" si="1655"/>
        <v>2.0986747301642881E-2</v>
      </c>
      <c r="AH2110" s="162" t="str">
        <f t="shared" si="1656"/>
        <v/>
      </c>
      <c r="AI2110" s="162" t="str">
        <f t="shared" si="1657"/>
        <v/>
      </c>
      <c r="AJ2110" s="162" t="str">
        <f t="shared" si="1658"/>
        <v/>
      </c>
      <c r="AK2110" s="162" t="str">
        <f t="shared" si="1659"/>
        <v/>
      </c>
      <c r="AM2110" s="199">
        <f t="shared" si="1662"/>
        <v>22.792526169009019</v>
      </c>
      <c r="AN2110" s="197">
        <f t="shared" si="1664"/>
        <v>0</v>
      </c>
      <c r="AO2110" s="197">
        <f t="shared" si="1665"/>
        <v>0</v>
      </c>
      <c r="AP2110" s="197">
        <f t="shared" si="1666"/>
        <v>0</v>
      </c>
      <c r="AQ2110" s="197">
        <f t="shared" si="1667"/>
        <v>0</v>
      </c>
      <c r="AR2110" s="197" t="str">
        <f t="shared" si="1668"/>
        <v/>
      </c>
      <c r="AS2110" s="197" t="str">
        <f t="shared" si="1669"/>
        <v/>
      </c>
      <c r="AT2110" s="197" t="str">
        <f t="shared" si="1670"/>
        <v/>
      </c>
      <c r="AU2110" s="197" t="str">
        <f t="shared" si="1671"/>
        <v/>
      </c>
      <c r="AV2110" s="199">
        <f t="shared" ca="1" si="1663"/>
        <v>2.1063905472173499</v>
      </c>
      <c r="AX2110" s="162">
        <f t="shared" si="1672"/>
        <v>0</v>
      </c>
      <c r="AY2110" s="162">
        <f t="shared" si="1673"/>
        <v>0</v>
      </c>
      <c r="AZ2110" s="162">
        <f t="shared" si="1674"/>
        <v>0</v>
      </c>
      <c r="BA2110" s="162">
        <f t="shared" si="1675"/>
        <v>0</v>
      </c>
      <c r="BB2110" s="162" t="str">
        <f t="shared" si="1676"/>
        <v/>
      </c>
      <c r="BC2110" s="162" t="str">
        <f t="shared" si="1677"/>
        <v/>
      </c>
      <c r="BD2110" s="162" t="str">
        <f t="shared" si="1678"/>
        <v/>
      </c>
      <c r="BE2110" s="162" t="str">
        <f t="shared" si="1679"/>
        <v/>
      </c>
      <c r="BG2110" s="169">
        <f t="shared" si="1660"/>
        <v>52.208372196025906</v>
      </c>
      <c r="BH2110" s="169">
        <f t="shared" ca="1" si="1661"/>
        <v>2.9646897251780091</v>
      </c>
    </row>
    <row r="2111" spans="11:60" x14ac:dyDescent="0.25">
      <c r="K2111" s="199">
        <f t="shared" si="1634"/>
        <v>52.25975838913223</v>
      </c>
      <c r="L2111" s="201">
        <f t="shared" si="1635"/>
        <v>0.43829435763551394</v>
      </c>
      <c r="M2111" s="201">
        <f t="shared" si="1636"/>
        <v>0.44198050842756892</v>
      </c>
      <c r="N2111" s="201">
        <f t="shared" si="1637"/>
        <v>0.46456942054990885</v>
      </c>
      <c r="O2111" s="201">
        <f t="shared" si="1638"/>
        <v>0.4386993225324109</v>
      </c>
      <c r="P2111" s="201" t="str">
        <f t="shared" si="1639"/>
        <v/>
      </c>
      <c r="Q2111" s="201" t="str">
        <f t="shared" si="1640"/>
        <v/>
      </c>
      <c r="R2111" s="201" t="str">
        <f t="shared" si="1641"/>
        <v/>
      </c>
      <c r="S2111" s="201" t="str">
        <f t="shared" si="1642"/>
        <v/>
      </c>
      <c r="T2111" s="199">
        <f t="shared" si="1643"/>
        <v>0</v>
      </c>
      <c r="U2111" s="199">
        <f t="shared" si="1644"/>
        <v>0</v>
      </c>
      <c r="V2111" s="199">
        <f t="shared" si="1645"/>
        <v>0</v>
      </c>
      <c r="W2111" s="199">
        <f t="shared" si="1646"/>
        <v>0.76956652112822832</v>
      </c>
      <c r="X2111" s="199" t="str">
        <f t="shared" si="1647"/>
        <v/>
      </c>
      <c r="Y2111" s="199" t="str">
        <f t="shared" si="1648"/>
        <v/>
      </c>
      <c r="Z2111" s="199" t="str">
        <f t="shared" si="1649"/>
        <v/>
      </c>
      <c r="AA2111" s="199" t="str">
        <f t="shared" si="1650"/>
        <v/>
      </c>
      <c r="AB2111" s="201">
        <f t="shared" ca="1" si="1651"/>
        <v>2.7899064900665258</v>
      </c>
      <c r="AD2111" s="162">
        <f t="shared" si="1652"/>
        <v>0</v>
      </c>
      <c r="AE2111" s="162">
        <f t="shared" si="1653"/>
        <v>0</v>
      </c>
      <c r="AF2111" s="162">
        <f t="shared" si="1654"/>
        <v>0</v>
      </c>
      <c r="AG2111" s="162">
        <f t="shared" si="1655"/>
        <v>1.9772546931428801E-2</v>
      </c>
      <c r="AH2111" s="162" t="str">
        <f t="shared" si="1656"/>
        <v/>
      </c>
      <c r="AI2111" s="162" t="str">
        <f t="shared" si="1657"/>
        <v/>
      </c>
      <c r="AJ2111" s="162" t="str">
        <f t="shared" si="1658"/>
        <v/>
      </c>
      <c r="AK2111" s="162" t="str">
        <f t="shared" si="1659"/>
        <v/>
      </c>
      <c r="AM2111" s="199">
        <f t="shared" si="1662"/>
        <v>22.803742963383531</v>
      </c>
      <c r="AN2111" s="197">
        <f t="shared" si="1664"/>
        <v>0</v>
      </c>
      <c r="AO2111" s="197">
        <f t="shared" si="1665"/>
        <v>0</v>
      </c>
      <c r="AP2111" s="197">
        <f t="shared" si="1666"/>
        <v>0</v>
      </c>
      <c r="AQ2111" s="197">
        <f t="shared" si="1667"/>
        <v>0</v>
      </c>
      <c r="AR2111" s="197" t="str">
        <f t="shared" si="1668"/>
        <v/>
      </c>
      <c r="AS2111" s="197" t="str">
        <f t="shared" si="1669"/>
        <v/>
      </c>
      <c r="AT2111" s="197" t="str">
        <f t="shared" si="1670"/>
        <v/>
      </c>
      <c r="AU2111" s="197" t="str">
        <f t="shared" si="1671"/>
        <v/>
      </c>
      <c r="AV2111" s="199">
        <f t="shared" ca="1" si="1663"/>
        <v>2.054987071183592</v>
      </c>
      <c r="AX2111" s="162">
        <f t="shared" si="1672"/>
        <v>0</v>
      </c>
      <c r="AY2111" s="162">
        <f t="shared" si="1673"/>
        <v>0</v>
      </c>
      <c r="AZ2111" s="162">
        <f t="shared" si="1674"/>
        <v>0</v>
      </c>
      <c r="BA2111" s="162">
        <f t="shared" si="1675"/>
        <v>0</v>
      </c>
      <c r="BB2111" s="162" t="str">
        <f t="shared" si="1676"/>
        <v/>
      </c>
      <c r="BC2111" s="162" t="str">
        <f t="shared" si="1677"/>
        <v/>
      </c>
      <c r="BD2111" s="162" t="str">
        <f t="shared" si="1678"/>
        <v/>
      </c>
      <c r="BE2111" s="162" t="str">
        <f t="shared" si="1679"/>
        <v/>
      </c>
      <c r="BG2111" s="169">
        <f t="shared" si="1660"/>
        <v>52.234065292579068</v>
      </c>
      <c r="BH2111" s="169">
        <f t="shared" ca="1" si="1661"/>
        <v>2.9549198981622045</v>
      </c>
    </row>
    <row r="2112" spans="11:60" x14ac:dyDescent="0.25">
      <c r="K2112" s="199">
        <f t="shared" si="1634"/>
        <v>52.285451485685392</v>
      </c>
      <c r="L2112" s="201">
        <f t="shared" si="1635"/>
        <v>0.43850984158715384</v>
      </c>
      <c r="M2112" s="201">
        <f t="shared" si="1636"/>
        <v>0.44219780464606817</v>
      </c>
      <c r="N2112" s="201">
        <f t="shared" si="1637"/>
        <v>0.46479782242825196</v>
      </c>
      <c r="O2112" s="201">
        <f t="shared" si="1638"/>
        <v>0.43891500558183688</v>
      </c>
      <c r="P2112" s="201" t="str">
        <f t="shared" si="1639"/>
        <v/>
      </c>
      <c r="Q2112" s="201" t="str">
        <f t="shared" si="1640"/>
        <v/>
      </c>
      <c r="R2112" s="201" t="str">
        <f t="shared" si="1641"/>
        <v/>
      </c>
      <c r="S2112" s="201" t="str">
        <f t="shared" si="1642"/>
        <v/>
      </c>
      <c r="T2112" s="199">
        <f t="shared" si="1643"/>
        <v>0</v>
      </c>
      <c r="U2112" s="199">
        <f t="shared" si="1644"/>
        <v>0</v>
      </c>
      <c r="V2112" s="199">
        <f t="shared" si="1645"/>
        <v>0</v>
      </c>
      <c r="W2112" s="199">
        <f t="shared" si="1646"/>
        <v>0.72507240222906433</v>
      </c>
      <c r="X2112" s="199" t="str">
        <f t="shared" si="1647"/>
        <v/>
      </c>
      <c r="Y2112" s="199" t="str">
        <f t="shared" si="1648"/>
        <v/>
      </c>
      <c r="Z2112" s="199" t="str">
        <f t="shared" si="1649"/>
        <v/>
      </c>
      <c r="AA2112" s="199" t="str">
        <f t="shared" si="1650"/>
        <v/>
      </c>
      <c r="AB2112" s="201">
        <f t="shared" ca="1" si="1651"/>
        <v>2.8097958695215826</v>
      </c>
      <c r="AD2112" s="162">
        <f t="shared" si="1652"/>
        <v>0</v>
      </c>
      <c r="AE2112" s="162">
        <f t="shared" si="1653"/>
        <v>0</v>
      </c>
      <c r="AF2112" s="162">
        <f t="shared" si="1654"/>
        <v>0</v>
      </c>
      <c r="AG2112" s="162">
        <f t="shared" si="1655"/>
        <v>1.8629355238504695E-2</v>
      </c>
      <c r="AH2112" s="162" t="str">
        <f t="shared" si="1656"/>
        <v/>
      </c>
      <c r="AI2112" s="162" t="str">
        <f t="shared" si="1657"/>
        <v/>
      </c>
      <c r="AJ2112" s="162" t="str">
        <f t="shared" si="1658"/>
        <v/>
      </c>
      <c r="AK2112" s="162" t="str">
        <f t="shared" si="1659"/>
        <v/>
      </c>
      <c r="AM2112" s="199">
        <f t="shared" si="1662"/>
        <v>22.814959757758043</v>
      </c>
      <c r="AN2112" s="197">
        <f t="shared" si="1664"/>
        <v>0</v>
      </c>
      <c r="AO2112" s="197">
        <f t="shared" si="1665"/>
        <v>0</v>
      </c>
      <c r="AP2112" s="197">
        <f t="shared" si="1666"/>
        <v>0</v>
      </c>
      <c r="AQ2112" s="197">
        <f t="shared" si="1667"/>
        <v>0</v>
      </c>
      <c r="AR2112" s="197" t="str">
        <f t="shared" si="1668"/>
        <v/>
      </c>
      <c r="AS2112" s="197" t="str">
        <f t="shared" si="1669"/>
        <v/>
      </c>
      <c r="AT2112" s="197" t="str">
        <f t="shared" si="1670"/>
        <v/>
      </c>
      <c r="AU2112" s="197" t="str">
        <f t="shared" si="1671"/>
        <v/>
      </c>
      <c r="AV2112" s="199">
        <f t="shared" ca="1" si="1663"/>
        <v>2.1089008247193619</v>
      </c>
      <c r="AX2112" s="162">
        <f t="shared" si="1672"/>
        <v>0</v>
      </c>
      <c r="AY2112" s="162">
        <f t="shared" si="1673"/>
        <v>0</v>
      </c>
      <c r="AZ2112" s="162">
        <f t="shared" si="1674"/>
        <v>0</v>
      </c>
      <c r="BA2112" s="162">
        <f t="shared" si="1675"/>
        <v>0</v>
      </c>
      <c r="BB2112" s="162" t="str">
        <f t="shared" si="1676"/>
        <v/>
      </c>
      <c r="BC2112" s="162" t="str">
        <f t="shared" si="1677"/>
        <v/>
      </c>
      <c r="BD2112" s="162" t="str">
        <f t="shared" si="1678"/>
        <v/>
      </c>
      <c r="BE2112" s="162" t="str">
        <f t="shared" si="1679"/>
        <v/>
      </c>
      <c r="BG2112" s="169">
        <f t="shared" si="1660"/>
        <v>52.25975838913223</v>
      </c>
      <c r="BH2112" s="169">
        <f t="shared" ca="1" si="1661"/>
        <v>2.7899064900665258</v>
      </c>
    </row>
    <row r="2113" spans="11:60" x14ac:dyDescent="0.25">
      <c r="K2113" s="199">
        <f t="shared" si="1634"/>
        <v>52.311144582238555</v>
      </c>
      <c r="L2113" s="201">
        <f t="shared" si="1635"/>
        <v>0.43872532553879373</v>
      </c>
      <c r="M2113" s="201">
        <f t="shared" si="1636"/>
        <v>0.44241510086456753</v>
      </c>
      <c r="N2113" s="201">
        <f t="shared" si="1637"/>
        <v>0.46502622430659507</v>
      </c>
      <c r="O2113" s="201">
        <f t="shared" si="1638"/>
        <v>0.43913068863126287</v>
      </c>
      <c r="P2113" s="201" t="str">
        <f t="shared" si="1639"/>
        <v/>
      </c>
      <c r="Q2113" s="201" t="str">
        <f t="shared" si="1640"/>
        <v/>
      </c>
      <c r="R2113" s="201" t="str">
        <f t="shared" si="1641"/>
        <v/>
      </c>
      <c r="S2113" s="201" t="str">
        <f t="shared" si="1642"/>
        <v/>
      </c>
      <c r="T2113" s="199">
        <f t="shared" si="1643"/>
        <v>0</v>
      </c>
      <c r="U2113" s="199">
        <f t="shared" si="1644"/>
        <v>0</v>
      </c>
      <c r="V2113" s="199">
        <f t="shared" si="1645"/>
        <v>0</v>
      </c>
      <c r="W2113" s="199">
        <f t="shared" si="1646"/>
        <v>0.68318009268835533</v>
      </c>
      <c r="X2113" s="199" t="str">
        <f t="shared" si="1647"/>
        <v/>
      </c>
      <c r="Y2113" s="199" t="str">
        <f t="shared" si="1648"/>
        <v/>
      </c>
      <c r="Z2113" s="199" t="str">
        <f t="shared" si="1649"/>
        <v/>
      </c>
      <c r="AA2113" s="199" t="str">
        <f t="shared" si="1650"/>
        <v/>
      </c>
      <c r="AB2113" s="201">
        <f t="shared" ca="1" si="1651"/>
        <v>2.8484147318578312</v>
      </c>
      <c r="AD2113" s="162">
        <f t="shared" si="1652"/>
        <v>0</v>
      </c>
      <c r="AE2113" s="162">
        <f t="shared" si="1653"/>
        <v>0</v>
      </c>
      <c r="AF2113" s="162">
        <f t="shared" si="1654"/>
        <v>0</v>
      </c>
      <c r="AG2113" s="162">
        <f t="shared" si="1655"/>
        <v>1.7553012084640298E-2</v>
      </c>
      <c r="AH2113" s="162" t="str">
        <f t="shared" si="1656"/>
        <v/>
      </c>
      <c r="AI2113" s="162" t="str">
        <f t="shared" si="1657"/>
        <v/>
      </c>
      <c r="AJ2113" s="162" t="str">
        <f t="shared" si="1658"/>
        <v/>
      </c>
      <c r="AK2113" s="162" t="str">
        <f t="shared" si="1659"/>
        <v/>
      </c>
      <c r="AM2113" s="199">
        <f t="shared" si="1662"/>
        <v>22.826176552132555</v>
      </c>
      <c r="AN2113" s="197">
        <f t="shared" si="1664"/>
        <v>0</v>
      </c>
      <c r="AO2113" s="197">
        <f t="shared" si="1665"/>
        <v>0</v>
      </c>
      <c r="AP2113" s="197">
        <f t="shared" si="1666"/>
        <v>0</v>
      </c>
      <c r="AQ2113" s="197">
        <f t="shared" si="1667"/>
        <v>0</v>
      </c>
      <c r="AR2113" s="197" t="str">
        <f t="shared" si="1668"/>
        <v/>
      </c>
      <c r="AS2113" s="197" t="str">
        <f t="shared" si="1669"/>
        <v/>
      </c>
      <c r="AT2113" s="197" t="str">
        <f t="shared" si="1670"/>
        <v/>
      </c>
      <c r="AU2113" s="197" t="str">
        <f t="shared" si="1671"/>
        <v/>
      </c>
      <c r="AV2113" s="199">
        <f t="shared" ca="1" si="1663"/>
        <v>2.1548623445796835</v>
      </c>
      <c r="AX2113" s="162">
        <f t="shared" si="1672"/>
        <v>0</v>
      </c>
      <c r="AY2113" s="162">
        <f t="shared" si="1673"/>
        <v>0</v>
      </c>
      <c r="AZ2113" s="162">
        <f t="shared" si="1674"/>
        <v>0</v>
      </c>
      <c r="BA2113" s="162">
        <f t="shared" si="1675"/>
        <v>0</v>
      </c>
      <c r="BB2113" s="162" t="str">
        <f t="shared" si="1676"/>
        <v/>
      </c>
      <c r="BC2113" s="162" t="str">
        <f t="shared" si="1677"/>
        <v/>
      </c>
      <c r="BD2113" s="162" t="str">
        <f t="shared" si="1678"/>
        <v/>
      </c>
      <c r="BE2113" s="162" t="str">
        <f t="shared" si="1679"/>
        <v/>
      </c>
      <c r="BG2113" s="169">
        <f t="shared" si="1660"/>
        <v>52.285451485685392</v>
      </c>
      <c r="BH2113" s="169">
        <f t="shared" ca="1" si="1661"/>
        <v>2.8097958695215826</v>
      </c>
    </row>
    <row r="2114" spans="11:60" x14ac:dyDescent="0.25">
      <c r="K2114" s="199">
        <f t="shared" si="1634"/>
        <v>52.336837678791717</v>
      </c>
      <c r="L2114" s="201">
        <f t="shared" si="1635"/>
        <v>0.43894080949043357</v>
      </c>
      <c r="M2114" s="201">
        <f t="shared" si="1636"/>
        <v>0.44263239708306679</v>
      </c>
      <c r="N2114" s="201">
        <f t="shared" si="1637"/>
        <v>0.46525462618493818</v>
      </c>
      <c r="O2114" s="201">
        <f t="shared" si="1638"/>
        <v>0.4393463716806888</v>
      </c>
      <c r="P2114" s="201" t="str">
        <f t="shared" si="1639"/>
        <v/>
      </c>
      <c r="Q2114" s="201" t="str">
        <f t="shared" si="1640"/>
        <v/>
      </c>
      <c r="R2114" s="201" t="str">
        <f t="shared" si="1641"/>
        <v/>
      </c>
      <c r="S2114" s="201" t="str">
        <f t="shared" si="1642"/>
        <v/>
      </c>
      <c r="T2114" s="199">
        <f t="shared" si="1643"/>
        <v>0</v>
      </c>
      <c r="U2114" s="199">
        <f t="shared" si="1644"/>
        <v>0</v>
      </c>
      <c r="V2114" s="199">
        <f t="shared" si="1645"/>
        <v>0</v>
      </c>
      <c r="W2114" s="199">
        <f t="shared" si="1646"/>
        <v>0.64373693582178237</v>
      </c>
      <c r="X2114" s="199" t="str">
        <f t="shared" si="1647"/>
        <v/>
      </c>
      <c r="Y2114" s="199" t="str">
        <f t="shared" si="1648"/>
        <v/>
      </c>
      <c r="Z2114" s="199" t="str">
        <f t="shared" si="1649"/>
        <v/>
      </c>
      <c r="AA2114" s="199" t="str">
        <f t="shared" si="1650"/>
        <v/>
      </c>
      <c r="AB2114" s="201">
        <f t="shared" ca="1" si="1651"/>
        <v>2.7163949431422627</v>
      </c>
      <c r="AD2114" s="162">
        <f t="shared" si="1652"/>
        <v>0</v>
      </c>
      <c r="AE2114" s="162">
        <f t="shared" si="1653"/>
        <v>0</v>
      </c>
      <c r="AF2114" s="162">
        <f t="shared" si="1654"/>
        <v>0</v>
      </c>
      <c r="AG2114" s="162">
        <f t="shared" si="1655"/>
        <v>1.653959524690591E-2</v>
      </c>
      <c r="AH2114" s="162" t="str">
        <f t="shared" si="1656"/>
        <v/>
      </c>
      <c r="AI2114" s="162" t="str">
        <f t="shared" si="1657"/>
        <v/>
      </c>
      <c r="AJ2114" s="162" t="str">
        <f t="shared" si="1658"/>
        <v/>
      </c>
      <c r="AK2114" s="162" t="str">
        <f t="shared" si="1659"/>
        <v/>
      </c>
      <c r="AM2114" s="199">
        <f t="shared" si="1662"/>
        <v>22.837393346507067</v>
      </c>
      <c r="AN2114" s="197">
        <f t="shared" si="1664"/>
        <v>0</v>
      </c>
      <c r="AO2114" s="197">
        <f t="shared" si="1665"/>
        <v>0</v>
      </c>
      <c r="AP2114" s="197">
        <f t="shared" si="1666"/>
        <v>0</v>
      </c>
      <c r="AQ2114" s="197">
        <f t="shared" si="1667"/>
        <v>0</v>
      </c>
      <c r="AR2114" s="197" t="str">
        <f t="shared" si="1668"/>
        <v/>
      </c>
      <c r="AS2114" s="197" t="str">
        <f t="shared" si="1669"/>
        <v/>
      </c>
      <c r="AT2114" s="197" t="str">
        <f t="shared" si="1670"/>
        <v/>
      </c>
      <c r="AU2114" s="197" t="str">
        <f t="shared" si="1671"/>
        <v/>
      </c>
      <c r="AV2114" s="199">
        <f t="shared" ca="1" si="1663"/>
        <v>2.2090266682263349</v>
      </c>
      <c r="AX2114" s="162">
        <f t="shared" si="1672"/>
        <v>0</v>
      </c>
      <c r="AY2114" s="162">
        <f t="shared" si="1673"/>
        <v>0</v>
      </c>
      <c r="AZ2114" s="162">
        <f t="shared" si="1674"/>
        <v>0</v>
      </c>
      <c r="BA2114" s="162">
        <f t="shared" si="1675"/>
        <v>0</v>
      </c>
      <c r="BB2114" s="162" t="str">
        <f t="shared" si="1676"/>
        <v/>
      </c>
      <c r="BC2114" s="162" t="str">
        <f t="shared" si="1677"/>
        <v/>
      </c>
      <c r="BD2114" s="162" t="str">
        <f t="shared" si="1678"/>
        <v/>
      </c>
      <c r="BE2114" s="162" t="str">
        <f t="shared" si="1679"/>
        <v/>
      </c>
      <c r="BG2114" s="169">
        <f t="shared" si="1660"/>
        <v>52.311144582238555</v>
      </c>
      <c r="BH2114" s="169">
        <f t="shared" ca="1" si="1661"/>
        <v>2.8484147318578312</v>
      </c>
    </row>
    <row r="2115" spans="11:60" x14ac:dyDescent="0.25">
      <c r="K2115" s="199">
        <f t="shared" si="1634"/>
        <v>52.362530775344879</v>
      </c>
      <c r="L2115" s="201">
        <f t="shared" si="1635"/>
        <v>0.43915629344207346</v>
      </c>
      <c r="M2115" s="201">
        <f t="shared" si="1636"/>
        <v>0.44284969330156609</v>
      </c>
      <c r="N2115" s="201">
        <f t="shared" si="1637"/>
        <v>0.46548302806328129</v>
      </c>
      <c r="O2115" s="201">
        <f t="shared" si="1638"/>
        <v>0.43956205473011473</v>
      </c>
      <c r="P2115" s="201" t="str">
        <f t="shared" si="1639"/>
        <v/>
      </c>
      <c r="Q2115" s="201" t="str">
        <f t="shared" si="1640"/>
        <v/>
      </c>
      <c r="R2115" s="201" t="str">
        <f t="shared" si="1641"/>
        <v/>
      </c>
      <c r="S2115" s="201" t="str">
        <f t="shared" si="1642"/>
        <v/>
      </c>
      <c r="T2115" s="199">
        <f t="shared" si="1643"/>
        <v>0</v>
      </c>
      <c r="U2115" s="199">
        <f t="shared" si="1644"/>
        <v>0</v>
      </c>
      <c r="V2115" s="199">
        <f t="shared" si="1645"/>
        <v>0</v>
      </c>
      <c r="W2115" s="199">
        <f t="shared" si="1646"/>
        <v>0.60659906086838233</v>
      </c>
      <c r="X2115" s="199" t="str">
        <f t="shared" si="1647"/>
        <v/>
      </c>
      <c r="Y2115" s="199" t="str">
        <f t="shared" si="1648"/>
        <v/>
      </c>
      <c r="Z2115" s="199" t="str">
        <f t="shared" si="1649"/>
        <v/>
      </c>
      <c r="AA2115" s="199" t="str">
        <f t="shared" si="1650"/>
        <v/>
      </c>
      <c r="AB2115" s="201">
        <f t="shared" ca="1" si="1651"/>
        <v>2.6458270564810098</v>
      </c>
      <c r="AD2115" s="162">
        <f t="shared" si="1652"/>
        <v>0</v>
      </c>
      <c r="AE2115" s="162">
        <f t="shared" si="1653"/>
        <v>0</v>
      </c>
      <c r="AF2115" s="162">
        <f t="shared" si="1654"/>
        <v>0</v>
      </c>
      <c r="AG2115" s="162">
        <f t="shared" si="1655"/>
        <v>1.5585408239948934E-2</v>
      </c>
      <c r="AH2115" s="162" t="str">
        <f t="shared" si="1656"/>
        <v/>
      </c>
      <c r="AI2115" s="162" t="str">
        <f t="shared" si="1657"/>
        <v/>
      </c>
      <c r="AJ2115" s="162" t="str">
        <f t="shared" si="1658"/>
        <v/>
      </c>
      <c r="AK2115" s="162" t="str">
        <f t="shared" si="1659"/>
        <v/>
      </c>
      <c r="AM2115" s="199">
        <f t="shared" si="1662"/>
        <v>22.848610140881579</v>
      </c>
      <c r="AN2115" s="197">
        <f t="shared" si="1664"/>
        <v>0</v>
      </c>
      <c r="AO2115" s="197">
        <f t="shared" si="1665"/>
        <v>0</v>
      </c>
      <c r="AP2115" s="197">
        <f t="shared" si="1666"/>
        <v>0</v>
      </c>
      <c r="AQ2115" s="197">
        <f t="shared" si="1667"/>
        <v>0</v>
      </c>
      <c r="AR2115" s="197" t="str">
        <f t="shared" si="1668"/>
        <v/>
      </c>
      <c r="AS2115" s="197" t="str">
        <f t="shared" si="1669"/>
        <v/>
      </c>
      <c r="AT2115" s="197" t="str">
        <f t="shared" si="1670"/>
        <v/>
      </c>
      <c r="AU2115" s="197" t="str">
        <f t="shared" si="1671"/>
        <v/>
      </c>
      <c r="AV2115" s="199">
        <f t="shared" ca="1" si="1663"/>
        <v>2.0702092844184929</v>
      </c>
      <c r="AX2115" s="162">
        <f t="shared" si="1672"/>
        <v>0</v>
      </c>
      <c r="AY2115" s="162">
        <f t="shared" si="1673"/>
        <v>0</v>
      </c>
      <c r="AZ2115" s="162">
        <f t="shared" si="1674"/>
        <v>0</v>
      </c>
      <c r="BA2115" s="162">
        <f t="shared" si="1675"/>
        <v>0</v>
      </c>
      <c r="BB2115" s="162" t="str">
        <f t="shared" si="1676"/>
        <v/>
      </c>
      <c r="BC2115" s="162" t="str">
        <f t="shared" si="1677"/>
        <v/>
      </c>
      <c r="BD2115" s="162" t="str">
        <f t="shared" si="1678"/>
        <v/>
      </c>
      <c r="BE2115" s="162" t="str">
        <f t="shared" si="1679"/>
        <v/>
      </c>
      <c r="BG2115" s="169">
        <f t="shared" si="1660"/>
        <v>52.336837678791717</v>
      </c>
      <c r="BH2115" s="169">
        <f t="shared" ca="1" si="1661"/>
        <v>2.7163949431422627</v>
      </c>
    </row>
    <row r="2116" spans="11:60" x14ac:dyDescent="0.25">
      <c r="K2116" s="199">
        <f t="shared" si="1634"/>
        <v>52.388223871898042</v>
      </c>
      <c r="L2116" s="201">
        <f t="shared" si="1635"/>
        <v>0.43937177739371336</v>
      </c>
      <c r="M2116" s="201">
        <f t="shared" si="1636"/>
        <v>0.44306698952006535</v>
      </c>
      <c r="N2116" s="201">
        <f t="shared" si="1637"/>
        <v>0.4657114299416244</v>
      </c>
      <c r="O2116" s="201">
        <f t="shared" si="1638"/>
        <v>0.43977773777954071</v>
      </c>
      <c r="P2116" s="201" t="str">
        <f t="shared" si="1639"/>
        <v/>
      </c>
      <c r="Q2116" s="201" t="str">
        <f t="shared" si="1640"/>
        <v/>
      </c>
      <c r="R2116" s="201" t="str">
        <f t="shared" si="1641"/>
        <v/>
      </c>
      <c r="S2116" s="201" t="str">
        <f t="shared" si="1642"/>
        <v/>
      </c>
      <c r="T2116" s="199">
        <f t="shared" si="1643"/>
        <v>0</v>
      </c>
      <c r="U2116" s="199">
        <f t="shared" si="1644"/>
        <v>0</v>
      </c>
      <c r="V2116" s="199">
        <f t="shared" si="1645"/>
        <v>0</v>
      </c>
      <c r="W2116" s="199">
        <f t="shared" si="1646"/>
        <v>0.57163092225172329</v>
      </c>
      <c r="X2116" s="199" t="str">
        <f t="shared" si="1647"/>
        <v/>
      </c>
      <c r="Y2116" s="199" t="str">
        <f t="shared" si="1648"/>
        <v/>
      </c>
      <c r="Z2116" s="199" t="str">
        <f t="shared" si="1649"/>
        <v/>
      </c>
      <c r="AA2116" s="199" t="str">
        <f t="shared" si="1650"/>
        <v/>
      </c>
      <c r="AB2116" s="201">
        <f t="shared" ca="1" si="1651"/>
        <v>2.6343020754846824</v>
      </c>
      <c r="AD2116" s="162">
        <f t="shared" si="1652"/>
        <v>0</v>
      </c>
      <c r="AE2116" s="162">
        <f t="shared" si="1653"/>
        <v>0</v>
      </c>
      <c r="AF2116" s="162">
        <f t="shared" si="1654"/>
        <v>0</v>
      </c>
      <c r="AG2116" s="162">
        <f t="shared" si="1655"/>
        <v>1.4686968478186751E-2</v>
      </c>
      <c r="AH2116" s="162" t="str">
        <f t="shared" si="1656"/>
        <v/>
      </c>
      <c r="AI2116" s="162" t="str">
        <f t="shared" si="1657"/>
        <v/>
      </c>
      <c r="AJ2116" s="162" t="str">
        <f t="shared" si="1658"/>
        <v/>
      </c>
      <c r="AK2116" s="162" t="str">
        <f t="shared" si="1659"/>
        <v/>
      </c>
      <c r="AM2116" s="199">
        <f t="shared" si="1662"/>
        <v>22.859826935256091</v>
      </c>
      <c r="AN2116" s="197">
        <f t="shared" si="1664"/>
        <v>0</v>
      </c>
      <c r="AO2116" s="197">
        <f t="shared" si="1665"/>
        <v>0</v>
      </c>
      <c r="AP2116" s="197">
        <f t="shared" si="1666"/>
        <v>0</v>
      </c>
      <c r="AQ2116" s="197">
        <f t="shared" si="1667"/>
        <v>0</v>
      </c>
      <c r="AR2116" s="197" t="str">
        <f t="shared" si="1668"/>
        <v/>
      </c>
      <c r="AS2116" s="197" t="str">
        <f t="shared" si="1669"/>
        <v/>
      </c>
      <c r="AT2116" s="197" t="str">
        <f t="shared" si="1670"/>
        <v/>
      </c>
      <c r="AU2116" s="197" t="str">
        <f t="shared" si="1671"/>
        <v/>
      </c>
      <c r="AV2116" s="199">
        <f t="shared" ca="1" si="1663"/>
        <v>2.1500164445930872</v>
      </c>
      <c r="AX2116" s="162">
        <f t="shared" si="1672"/>
        <v>0</v>
      </c>
      <c r="AY2116" s="162">
        <f t="shared" si="1673"/>
        <v>0</v>
      </c>
      <c r="AZ2116" s="162">
        <f t="shared" si="1674"/>
        <v>0</v>
      </c>
      <c r="BA2116" s="162">
        <f t="shared" si="1675"/>
        <v>0</v>
      </c>
      <c r="BB2116" s="162" t="str">
        <f t="shared" si="1676"/>
        <v/>
      </c>
      <c r="BC2116" s="162" t="str">
        <f t="shared" si="1677"/>
        <v/>
      </c>
      <c r="BD2116" s="162" t="str">
        <f t="shared" si="1678"/>
        <v/>
      </c>
      <c r="BE2116" s="162" t="str">
        <f t="shared" si="1679"/>
        <v/>
      </c>
      <c r="BG2116" s="169">
        <f t="shared" si="1660"/>
        <v>52.362530775344879</v>
      </c>
      <c r="BH2116" s="169">
        <f t="shared" ca="1" si="1661"/>
        <v>2.6458270564810098</v>
      </c>
    </row>
    <row r="2117" spans="11:60" x14ac:dyDescent="0.25">
      <c r="K2117" s="199">
        <f t="shared" si="1634"/>
        <v>52.413916968451204</v>
      </c>
      <c r="L2117" s="201">
        <f t="shared" si="1635"/>
        <v>0.43958726134535325</v>
      </c>
      <c r="M2117" s="201">
        <f t="shared" si="1636"/>
        <v>0.44328428573856465</v>
      </c>
      <c r="N2117" s="201">
        <f t="shared" si="1637"/>
        <v>0.46593983181996751</v>
      </c>
      <c r="O2117" s="201">
        <f t="shared" si="1638"/>
        <v>0.43999342082896664</v>
      </c>
      <c r="P2117" s="201" t="str">
        <f t="shared" si="1639"/>
        <v/>
      </c>
      <c r="Q2117" s="201" t="str">
        <f t="shared" si="1640"/>
        <v/>
      </c>
      <c r="R2117" s="201" t="str">
        <f t="shared" si="1641"/>
        <v/>
      </c>
      <c r="S2117" s="201" t="str">
        <f t="shared" si="1642"/>
        <v/>
      </c>
      <c r="T2117" s="199">
        <f t="shared" si="1643"/>
        <v>0</v>
      </c>
      <c r="U2117" s="199">
        <f t="shared" si="1644"/>
        <v>0</v>
      </c>
      <c r="V2117" s="199">
        <f t="shared" si="1645"/>
        <v>0</v>
      </c>
      <c r="W2117" s="199">
        <f t="shared" si="1646"/>
        <v>0.53870485401983192</v>
      </c>
      <c r="X2117" s="199" t="str">
        <f t="shared" si="1647"/>
        <v/>
      </c>
      <c r="Y2117" s="199" t="str">
        <f t="shared" si="1648"/>
        <v/>
      </c>
      <c r="Z2117" s="199" t="str">
        <f t="shared" si="1649"/>
        <v/>
      </c>
      <c r="AA2117" s="199" t="str">
        <f t="shared" si="1650"/>
        <v/>
      </c>
      <c r="AB2117" s="201">
        <f t="shared" ca="1" si="1651"/>
        <v>2.5545175176116945</v>
      </c>
      <c r="AD2117" s="162">
        <f t="shared" si="1652"/>
        <v>0</v>
      </c>
      <c r="AE2117" s="162">
        <f t="shared" si="1653"/>
        <v>0</v>
      </c>
      <c r="AF2117" s="162">
        <f t="shared" si="1654"/>
        <v>0</v>
      </c>
      <c r="AG2117" s="162">
        <f t="shared" si="1655"/>
        <v>1.3840995827988754E-2</v>
      </c>
      <c r="AH2117" s="162" t="str">
        <f t="shared" si="1656"/>
        <v/>
      </c>
      <c r="AI2117" s="162" t="str">
        <f t="shared" si="1657"/>
        <v/>
      </c>
      <c r="AJ2117" s="162" t="str">
        <f t="shared" si="1658"/>
        <v/>
      </c>
      <c r="AK2117" s="162" t="str">
        <f t="shared" si="1659"/>
        <v/>
      </c>
      <c r="AM2117" s="199">
        <f t="shared" si="1662"/>
        <v>22.871043729630603</v>
      </c>
      <c r="AN2117" s="197">
        <f t="shared" si="1664"/>
        <v>0</v>
      </c>
      <c r="AO2117" s="197">
        <f t="shared" si="1665"/>
        <v>0</v>
      </c>
      <c r="AP2117" s="197">
        <f t="shared" si="1666"/>
        <v>0</v>
      </c>
      <c r="AQ2117" s="197">
        <f t="shared" si="1667"/>
        <v>0</v>
      </c>
      <c r="AR2117" s="197" t="str">
        <f t="shared" si="1668"/>
        <v/>
      </c>
      <c r="AS2117" s="197" t="str">
        <f t="shared" si="1669"/>
        <v/>
      </c>
      <c r="AT2117" s="197" t="str">
        <f t="shared" si="1670"/>
        <v/>
      </c>
      <c r="AU2117" s="197" t="str">
        <f t="shared" si="1671"/>
        <v/>
      </c>
      <c r="AV2117" s="199">
        <f t="shared" ca="1" si="1663"/>
        <v>2.1605693142921258</v>
      </c>
      <c r="AX2117" s="162">
        <f t="shared" si="1672"/>
        <v>0</v>
      </c>
      <c r="AY2117" s="162">
        <f t="shared" si="1673"/>
        <v>0</v>
      </c>
      <c r="AZ2117" s="162">
        <f t="shared" si="1674"/>
        <v>0</v>
      </c>
      <c r="BA2117" s="162">
        <f t="shared" si="1675"/>
        <v>0</v>
      </c>
      <c r="BB2117" s="162" t="str">
        <f t="shared" si="1676"/>
        <v/>
      </c>
      <c r="BC2117" s="162" t="str">
        <f t="shared" si="1677"/>
        <v/>
      </c>
      <c r="BD2117" s="162" t="str">
        <f t="shared" si="1678"/>
        <v/>
      </c>
      <c r="BE2117" s="162" t="str">
        <f t="shared" si="1679"/>
        <v/>
      </c>
      <c r="BG2117" s="169">
        <f t="shared" si="1660"/>
        <v>52.388223871898042</v>
      </c>
      <c r="BH2117" s="169">
        <f t="shared" ca="1" si="1661"/>
        <v>2.6343020754846824</v>
      </c>
    </row>
    <row r="2118" spans="11:60" x14ac:dyDescent="0.25">
      <c r="K2118" s="199">
        <f t="shared" si="1634"/>
        <v>52.439610065004366</v>
      </c>
      <c r="L2118" s="201">
        <f t="shared" si="1635"/>
        <v>0.43980274529699309</v>
      </c>
      <c r="M2118" s="201">
        <f t="shared" si="1636"/>
        <v>0.44350158195706396</v>
      </c>
      <c r="N2118" s="201">
        <f t="shared" si="1637"/>
        <v>0.46616823369831067</v>
      </c>
      <c r="O2118" s="201">
        <f t="shared" si="1638"/>
        <v>0.44020910387839263</v>
      </c>
      <c r="P2118" s="201" t="str">
        <f t="shared" si="1639"/>
        <v/>
      </c>
      <c r="Q2118" s="201" t="str">
        <f t="shared" si="1640"/>
        <v/>
      </c>
      <c r="R2118" s="201" t="str">
        <f t="shared" si="1641"/>
        <v/>
      </c>
      <c r="S2118" s="201" t="str">
        <f t="shared" si="1642"/>
        <v/>
      </c>
      <c r="T2118" s="199">
        <f t="shared" si="1643"/>
        <v>0</v>
      </c>
      <c r="U2118" s="199">
        <f t="shared" si="1644"/>
        <v>0</v>
      </c>
      <c r="V2118" s="199">
        <f t="shared" si="1645"/>
        <v>0</v>
      </c>
      <c r="W2118" s="199">
        <f t="shared" si="1646"/>
        <v>0.5077006408146959</v>
      </c>
      <c r="X2118" s="199" t="str">
        <f t="shared" si="1647"/>
        <v/>
      </c>
      <c r="Y2118" s="199" t="str">
        <f t="shared" si="1648"/>
        <v/>
      </c>
      <c r="Z2118" s="199" t="str">
        <f t="shared" si="1649"/>
        <v/>
      </c>
      <c r="AA2118" s="199" t="str">
        <f t="shared" si="1650"/>
        <v/>
      </c>
      <c r="AB2118" s="201">
        <f t="shared" ca="1" si="1651"/>
        <v>2.5495426720755834</v>
      </c>
      <c r="AD2118" s="162">
        <f t="shared" si="1652"/>
        <v>0</v>
      </c>
      <c r="AE2118" s="162">
        <f t="shared" si="1653"/>
        <v>0</v>
      </c>
      <c r="AF2118" s="162">
        <f t="shared" si="1654"/>
        <v>0</v>
      </c>
      <c r="AG2118" s="162">
        <f t="shared" si="1655"/>
        <v>1.3044401584554364E-2</v>
      </c>
      <c r="AH2118" s="162" t="str">
        <f t="shared" si="1656"/>
        <v/>
      </c>
      <c r="AI2118" s="162" t="str">
        <f t="shared" si="1657"/>
        <v/>
      </c>
      <c r="AJ2118" s="162" t="str">
        <f t="shared" si="1658"/>
        <v/>
      </c>
      <c r="AK2118" s="162" t="str">
        <f t="shared" si="1659"/>
        <v/>
      </c>
      <c r="AM2118" s="199">
        <f t="shared" si="1662"/>
        <v>22.882260524005115</v>
      </c>
      <c r="AN2118" s="197">
        <f t="shared" si="1664"/>
        <v>0</v>
      </c>
      <c r="AO2118" s="197">
        <f t="shared" si="1665"/>
        <v>0</v>
      </c>
      <c r="AP2118" s="197">
        <f t="shared" si="1666"/>
        <v>0</v>
      </c>
      <c r="AQ2118" s="197">
        <f t="shared" si="1667"/>
        <v>0</v>
      </c>
      <c r="AR2118" s="197" t="str">
        <f t="shared" si="1668"/>
        <v/>
      </c>
      <c r="AS2118" s="197" t="str">
        <f t="shared" si="1669"/>
        <v/>
      </c>
      <c r="AT2118" s="197" t="str">
        <f t="shared" si="1670"/>
        <v/>
      </c>
      <c r="AU2118" s="197" t="str">
        <f t="shared" si="1671"/>
        <v/>
      </c>
      <c r="AV2118" s="199">
        <f t="shared" ca="1" si="1663"/>
        <v>2.2053883558161429</v>
      </c>
      <c r="AX2118" s="162">
        <f t="shared" si="1672"/>
        <v>0</v>
      </c>
      <c r="AY2118" s="162">
        <f t="shared" si="1673"/>
        <v>0</v>
      </c>
      <c r="AZ2118" s="162">
        <f t="shared" si="1674"/>
        <v>0</v>
      </c>
      <c r="BA2118" s="162">
        <f t="shared" si="1675"/>
        <v>0</v>
      </c>
      <c r="BB2118" s="162" t="str">
        <f t="shared" si="1676"/>
        <v/>
      </c>
      <c r="BC2118" s="162" t="str">
        <f t="shared" si="1677"/>
        <v/>
      </c>
      <c r="BD2118" s="162" t="str">
        <f t="shared" si="1678"/>
        <v/>
      </c>
      <c r="BE2118" s="162" t="str">
        <f t="shared" si="1679"/>
        <v/>
      </c>
      <c r="BG2118" s="169">
        <f t="shared" si="1660"/>
        <v>52.413916968451204</v>
      </c>
      <c r="BH2118" s="169">
        <f t="shared" ca="1" si="1661"/>
        <v>2.5545175176116945</v>
      </c>
    </row>
    <row r="2119" spans="11:60" x14ac:dyDescent="0.25">
      <c r="K2119" s="199">
        <f t="shared" si="1634"/>
        <v>52.465303161557529</v>
      </c>
      <c r="L2119" s="201">
        <f t="shared" si="1635"/>
        <v>0.44001822924863299</v>
      </c>
      <c r="M2119" s="201">
        <f t="shared" si="1636"/>
        <v>0.44371887817556327</v>
      </c>
      <c r="N2119" s="201">
        <f t="shared" si="1637"/>
        <v>0.46639663557665378</v>
      </c>
      <c r="O2119" s="201">
        <f t="shared" si="1638"/>
        <v>0.44042478692781861</v>
      </c>
      <c r="P2119" s="201" t="str">
        <f t="shared" si="1639"/>
        <v/>
      </c>
      <c r="Q2119" s="201" t="str">
        <f t="shared" si="1640"/>
        <v/>
      </c>
      <c r="R2119" s="201" t="str">
        <f t="shared" si="1641"/>
        <v/>
      </c>
      <c r="S2119" s="201" t="str">
        <f t="shared" si="1642"/>
        <v/>
      </c>
      <c r="T2119" s="199">
        <f t="shared" si="1643"/>
        <v>0</v>
      </c>
      <c r="U2119" s="199">
        <f t="shared" si="1644"/>
        <v>0</v>
      </c>
      <c r="V2119" s="199">
        <f t="shared" si="1645"/>
        <v>0</v>
      </c>
      <c r="W2119" s="199">
        <f t="shared" si="1646"/>
        <v>0.47850510624263903</v>
      </c>
      <c r="X2119" s="199" t="str">
        <f t="shared" si="1647"/>
        <v/>
      </c>
      <c r="Y2119" s="199" t="str">
        <f t="shared" si="1648"/>
        <v/>
      </c>
      <c r="Z2119" s="199" t="str">
        <f t="shared" si="1649"/>
        <v/>
      </c>
      <c r="AA2119" s="199" t="str">
        <f t="shared" si="1650"/>
        <v/>
      </c>
      <c r="AB2119" s="201">
        <f t="shared" ca="1" si="1651"/>
        <v>2.5801599312577936</v>
      </c>
      <c r="AD2119" s="162">
        <f t="shared" si="1652"/>
        <v>0</v>
      </c>
      <c r="AE2119" s="162">
        <f t="shared" si="1653"/>
        <v>0</v>
      </c>
      <c r="AF2119" s="162">
        <f t="shared" si="1654"/>
        <v>0</v>
      </c>
      <c r="AG2119" s="162">
        <f t="shared" si="1655"/>
        <v>1.2294277895873319E-2</v>
      </c>
      <c r="AH2119" s="162" t="str">
        <f t="shared" si="1656"/>
        <v/>
      </c>
      <c r="AI2119" s="162" t="str">
        <f t="shared" si="1657"/>
        <v/>
      </c>
      <c r="AJ2119" s="162" t="str">
        <f t="shared" si="1658"/>
        <v/>
      </c>
      <c r="AK2119" s="162" t="str">
        <f t="shared" si="1659"/>
        <v/>
      </c>
      <c r="AM2119" s="199">
        <f t="shared" si="1662"/>
        <v>22.893477318379627</v>
      </c>
      <c r="AN2119" s="197">
        <f t="shared" si="1664"/>
        <v>0</v>
      </c>
      <c r="AO2119" s="197">
        <f t="shared" si="1665"/>
        <v>0</v>
      </c>
      <c r="AP2119" s="197">
        <f t="shared" si="1666"/>
        <v>0</v>
      </c>
      <c r="AQ2119" s="197">
        <f t="shared" si="1667"/>
        <v>0</v>
      </c>
      <c r="AR2119" s="197" t="str">
        <f t="shared" si="1668"/>
        <v/>
      </c>
      <c r="AS2119" s="197" t="str">
        <f t="shared" si="1669"/>
        <v/>
      </c>
      <c r="AT2119" s="197" t="str">
        <f t="shared" si="1670"/>
        <v/>
      </c>
      <c r="AU2119" s="197" t="str">
        <f t="shared" si="1671"/>
        <v/>
      </c>
      <c r="AV2119" s="199">
        <f t="shared" ca="1" si="1663"/>
        <v>2.1627076143619539</v>
      </c>
      <c r="AX2119" s="162">
        <f t="shared" si="1672"/>
        <v>0</v>
      </c>
      <c r="AY2119" s="162">
        <f t="shared" si="1673"/>
        <v>0</v>
      </c>
      <c r="AZ2119" s="162">
        <f t="shared" si="1674"/>
        <v>0</v>
      </c>
      <c r="BA2119" s="162">
        <f t="shared" si="1675"/>
        <v>0</v>
      </c>
      <c r="BB2119" s="162" t="str">
        <f t="shared" si="1676"/>
        <v/>
      </c>
      <c r="BC2119" s="162" t="str">
        <f t="shared" si="1677"/>
        <v/>
      </c>
      <c r="BD2119" s="162" t="str">
        <f t="shared" si="1678"/>
        <v/>
      </c>
      <c r="BE2119" s="162" t="str">
        <f t="shared" si="1679"/>
        <v/>
      </c>
      <c r="BG2119" s="169">
        <f t="shared" si="1660"/>
        <v>52.439610065004366</v>
      </c>
      <c r="BH2119" s="169">
        <f t="shared" ca="1" si="1661"/>
        <v>2.5495426720755834</v>
      </c>
    </row>
    <row r="2120" spans="11:60" x14ac:dyDescent="0.25">
      <c r="K2120" s="199">
        <f t="shared" si="1634"/>
        <v>52.490996258110691</v>
      </c>
      <c r="L2120" s="201">
        <f t="shared" si="1635"/>
        <v>0.44023371320027288</v>
      </c>
      <c r="M2120" s="201">
        <f t="shared" si="1636"/>
        <v>0.44393617439406258</v>
      </c>
      <c r="N2120" s="201">
        <f t="shared" si="1637"/>
        <v>0.46662503745499695</v>
      </c>
      <c r="O2120" s="201">
        <f t="shared" si="1638"/>
        <v>0.4406404699772446</v>
      </c>
      <c r="P2120" s="201" t="str">
        <f t="shared" si="1639"/>
        <v/>
      </c>
      <c r="Q2120" s="201" t="str">
        <f t="shared" si="1640"/>
        <v/>
      </c>
      <c r="R2120" s="201" t="str">
        <f t="shared" si="1641"/>
        <v/>
      </c>
      <c r="S2120" s="201" t="str">
        <f t="shared" si="1642"/>
        <v/>
      </c>
      <c r="T2120" s="199">
        <f t="shared" si="1643"/>
        <v>0</v>
      </c>
      <c r="U2120" s="199">
        <f t="shared" si="1644"/>
        <v>0</v>
      </c>
      <c r="V2120" s="199">
        <f t="shared" si="1645"/>
        <v>0</v>
      </c>
      <c r="W2120" s="199">
        <f t="shared" si="1646"/>
        <v>0.45101171913490706</v>
      </c>
      <c r="X2120" s="199" t="str">
        <f t="shared" si="1647"/>
        <v/>
      </c>
      <c r="Y2120" s="199" t="str">
        <f t="shared" si="1648"/>
        <v/>
      </c>
      <c r="Z2120" s="199" t="str">
        <f t="shared" si="1649"/>
        <v/>
      </c>
      <c r="AA2120" s="199" t="str">
        <f t="shared" si="1650"/>
        <v/>
      </c>
      <c r="AB2120" s="201">
        <f t="shared" ca="1" si="1651"/>
        <v>2.5141679320308579</v>
      </c>
      <c r="AD2120" s="162">
        <f t="shared" si="1652"/>
        <v>0</v>
      </c>
      <c r="AE2120" s="162">
        <f t="shared" si="1653"/>
        <v>0</v>
      </c>
      <c r="AF2120" s="162">
        <f t="shared" si="1654"/>
        <v>0</v>
      </c>
      <c r="AG2120" s="162">
        <f t="shared" si="1655"/>
        <v>1.1587887646340894E-2</v>
      </c>
      <c r="AH2120" s="162" t="str">
        <f t="shared" si="1656"/>
        <v/>
      </c>
      <c r="AI2120" s="162" t="str">
        <f t="shared" si="1657"/>
        <v/>
      </c>
      <c r="AJ2120" s="162" t="str">
        <f t="shared" si="1658"/>
        <v/>
      </c>
      <c r="AK2120" s="162" t="str">
        <f t="shared" si="1659"/>
        <v/>
      </c>
      <c r="AM2120" s="199">
        <f t="shared" si="1662"/>
        <v>22.904694112754139</v>
      </c>
      <c r="AN2120" s="197">
        <f t="shared" si="1664"/>
        <v>0</v>
      </c>
      <c r="AO2120" s="197">
        <f t="shared" si="1665"/>
        <v>0</v>
      </c>
      <c r="AP2120" s="197">
        <f t="shared" si="1666"/>
        <v>0</v>
      </c>
      <c r="AQ2120" s="197">
        <f t="shared" si="1667"/>
        <v>0</v>
      </c>
      <c r="AR2120" s="197" t="str">
        <f t="shared" si="1668"/>
        <v/>
      </c>
      <c r="AS2120" s="197" t="str">
        <f t="shared" si="1669"/>
        <v/>
      </c>
      <c r="AT2120" s="197" t="str">
        <f t="shared" si="1670"/>
        <v/>
      </c>
      <c r="AU2120" s="197" t="str">
        <f t="shared" si="1671"/>
        <v/>
      </c>
      <c r="AV2120" s="199">
        <f t="shared" ca="1" si="1663"/>
        <v>2.0725354417019646</v>
      </c>
      <c r="AX2120" s="162">
        <f t="shared" si="1672"/>
        <v>0</v>
      </c>
      <c r="AY2120" s="162">
        <f t="shared" si="1673"/>
        <v>0</v>
      </c>
      <c r="AZ2120" s="162">
        <f t="shared" si="1674"/>
        <v>0</v>
      </c>
      <c r="BA2120" s="162">
        <f t="shared" si="1675"/>
        <v>0</v>
      </c>
      <c r="BB2120" s="162" t="str">
        <f t="shared" si="1676"/>
        <v/>
      </c>
      <c r="BC2120" s="162" t="str">
        <f t="shared" si="1677"/>
        <v/>
      </c>
      <c r="BD2120" s="162" t="str">
        <f t="shared" si="1678"/>
        <v/>
      </c>
      <c r="BE2120" s="162" t="str">
        <f t="shared" si="1679"/>
        <v/>
      </c>
      <c r="BG2120" s="169">
        <f t="shared" si="1660"/>
        <v>52.465303161557529</v>
      </c>
      <c r="BH2120" s="169">
        <f t="shared" ca="1" si="1661"/>
        <v>2.5801599312577936</v>
      </c>
    </row>
    <row r="2121" spans="11:60" x14ac:dyDescent="0.25">
      <c r="K2121" s="199">
        <f t="shared" si="1634"/>
        <v>52.516689354663853</v>
      </c>
      <c r="L2121" s="201">
        <f t="shared" si="1635"/>
        <v>0.44044919715191277</v>
      </c>
      <c r="M2121" s="201">
        <f t="shared" si="1636"/>
        <v>0.44415347061256188</v>
      </c>
      <c r="N2121" s="201">
        <f t="shared" si="1637"/>
        <v>0.46685343933334006</v>
      </c>
      <c r="O2121" s="201">
        <f t="shared" si="1638"/>
        <v>0.44085615302667053</v>
      </c>
      <c r="P2121" s="201" t="str">
        <f t="shared" si="1639"/>
        <v/>
      </c>
      <c r="Q2121" s="201" t="str">
        <f t="shared" si="1640"/>
        <v/>
      </c>
      <c r="R2121" s="201" t="str">
        <f t="shared" si="1641"/>
        <v/>
      </c>
      <c r="S2121" s="201" t="str">
        <f t="shared" si="1642"/>
        <v/>
      </c>
      <c r="T2121" s="199">
        <f t="shared" si="1643"/>
        <v>0</v>
      </c>
      <c r="U2121" s="199">
        <f t="shared" si="1644"/>
        <v>0</v>
      </c>
      <c r="V2121" s="199">
        <f t="shared" si="1645"/>
        <v>0</v>
      </c>
      <c r="W2121" s="199">
        <f t="shared" si="1646"/>
        <v>0.42512021788587284</v>
      </c>
      <c r="X2121" s="199" t="str">
        <f t="shared" si="1647"/>
        <v/>
      </c>
      <c r="Y2121" s="199" t="str">
        <f t="shared" si="1648"/>
        <v/>
      </c>
      <c r="Z2121" s="199" t="str">
        <f t="shared" si="1649"/>
        <v/>
      </c>
      <c r="AA2121" s="199" t="str">
        <f t="shared" si="1650"/>
        <v/>
      </c>
      <c r="AB2121" s="201">
        <f t="shared" ca="1" si="1651"/>
        <v>2.4659205742776868</v>
      </c>
      <c r="AD2121" s="162">
        <f t="shared" si="1652"/>
        <v>0</v>
      </c>
      <c r="AE2121" s="162">
        <f t="shared" si="1653"/>
        <v>0</v>
      </c>
      <c r="AF2121" s="162">
        <f t="shared" si="1654"/>
        <v>0</v>
      </c>
      <c r="AG2121" s="162">
        <f t="shared" si="1655"/>
        <v>1.0922654804843134E-2</v>
      </c>
      <c r="AH2121" s="162" t="str">
        <f t="shared" si="1656"/>
        <v/>
      </c>
      <c r="AI2121" s="162" t="str">
        <f t="shared" si="1657"/>
        <v/>
      </c>
      <c r="AJ2121" s="162" t="str">
        <f t="shared" si="1658"/>
        <v/>
      </c>
      <c r="AK2121" s="162" t="str">
        <f t="shared" si="1659"/>
        <v/>
      </c>
      <c r="AM2121" s="199">
        <f t="shared" si="1662"/>
        <v>22.915910907128652</v>
      </c>
      <c r="AN2121" s="197">
        <f t="shared" si="1664"/>
        <v>0</v>
      </c>
      <c r="AO2121" s="197">
        <f t="shared" si="1665"/>
        <v>0</v>
      </c>
      <c r="AP2121" s="197">
        <f t="shared" si="1666"/>
        <v>0</v>
      </c>
      <c r="AQ2121" s="197">
        <f t="shared" si="1667"/>
        <v>0</v>
      </c>
      <c r="AR2121" s="197" t="str">
        <f t="shared" si="1668"/>
        <v/>
      </c>
      <c r="AS2121" s="197" t="str">
        <f t="shared" si="1669"/>
        <v/>
      </c>
      <c r="AT2121" s="197" t="str">
        <f t="shared" si="1670"/>
        <v/>
      </c>
      <c r="AU2121" s="197" t="str">
        <f t="shared" si="1671"/>
        <v/>
      </c>
      <c r="AV2121" s="199">
        <f t="shared" ca="1" si="1663"/>
        <v>2.1998094961689256</v>
      </c>
      <c r="AX2121" s="162">
        <f t="shared" si="1672"/>
        <v>0</v>
      </c>
      <c r="AY2121" s="162">
        <f t="shared" si="1673"/>
        <v>0</v>
      </c>
      <c r="AZ2121" s="162">
        <f t="shared" si="1674"/>
        <v>0</v>
      </c>
      <c r="BA2121" s="162">
        <f t="shared" si="1675"/>
        <v>0</v>
      </c>
      <c r="BB2121" s="162" t="str">
        <f t="shared" si="1676"/>
        <v/>
      </c>
      <c r="BC2121" s="162" t="str">
        <f t="shared" si="1677"/>
        <v/>
      </c>
      <c r="BD2121" s="162" t="str">
        <f t="shared" si="1678"/>
        <v/>
      </c>
      <c r="BE2121" s="162" t="str">
        <f t="shared" si="1679"/>
        <v/>
      </c>
      <c r="BG2121" s="169">
        <f t="shared" si="1660"/>
        <v>52.490996258110691</v>
      </c>
      <c r="BH2121" s="169">
        <f t="shared" ca="1" si="1661"/>
        <v>2.5141679320308579</v>
      </c>
    </row>
    <row r="2122" spans="11:60" x14ac:dyDescent="0.25">
      <c r="K2122" s="199">
        <f t="shared" si="1634"/>
        <v>52.542382451217016</v>
      </c>
      <c r="L2122" s="201">
        <f t="shared" si="1635"/>
        <v>0.44066468110355261</v>
      </c>
      <c r="M2122" s="201">
        <f t="shared" si="1636"/>
        <v>0.44437076683106119</v>
      </c>
      <c r="N2122" s="201">
        <f t="shared" si="1637"/>
        <v>0.46708184121168317</v>
      </c>
      <c r="O2122" s="201">
        <f t="shared" si="1638"/>
        <v>0.44107183607609651</v>
      </c>
      <c r="P2122" s="201" t="str">
        <f t="shared" si="1639"/>
        <v/>
      </c>
      <c r="Q2122" s="201" t="str">
        <f t="shared" si="1640"/>
        <v/>
      </c>
      <c r="R2122" s="201" t="str">
        <f t="shared" si="1641"/>
        <v/>
      </c>
      <c r="S2122" s="201" t="str">
        <f t="shared" si="1642"/>
        <v/>
      </c>
      <c r="T2122" s="199">
        <f t="shared" si="1643"/>
        <v>0</v>
      </c>
      <c r="U2122" s="199">
        <f t="shared" si="1644"/>
        <v>0</v>
      </c>
      <c r="V2122" s="199">
        <f t="shared" si="1645"/>
        <v>0</v>
      </c>
      <c r="W2122" s="199">
        <f t="shared" si="1646"/>
        <v>0.40073625281985648</v>
      </c>
      <c r="X2122" s="199" t="str">
        <f t="shared" si="1647"/>
        <v/>
      </c>
      <c r="Y2122" s="199" t="str">
        <f t="shared" si="1648"/>
        <v/>
      </c>
      <c r="Z2122" s="199" t="str">
        <f t="shared" si="1649"/>
        <v/>
      </c>
      <c r="AA2122" s="199" t="str">
        <f t="shared" si="1650"/>
        <v/>
      </c>
      <c r="AB2122" s="201">
        <f t="shared" ca="1" si="1651"/>
        <v>2.5452873601122707</v>
      </c>
      <c r="AD2122" s="162">
        <f t="shared" si="1652"/>
        <v>0</v>
      </c>
      <c r="AE2122" s="162">
        <f t="shared" si="1653"/>
        <v>0</v>
      </c>
      <c r="AF2122" s="162">
        <f t="shared" si="1654"/>
        <v>0</v>
      </c>
      <c r="AG2122" s="162">
        <f t="shared" si="1655"/>
        <v>1.0296155236053038E-2</v>
      </c>
      <c r="AH2122" s="162" t="str">
        <f t="shared" si="1656"/>
        <v/>
      </c>
      <c r="AI2122" s="162" t="str">
        <f t="shared" si="1657"/>
        <v/>
      </c>
      <c r="AJ2122" s="162" t="str">
        <f t="shared" si="1658"/>
        <v/>
      </c>
      <c r="AK2122" s="162" t="str">
        <f t="shared" si="1659"/>
        <v/>
      </c>
      <c r="AM2122" s="199">
        <f t="shared" si="1662"/>
        <v>22.927127701503164</v>
      </c>
      <c r="AN2122" s="197">
        <f t="shared" si="1664"/>
        <v>0</v>
      </c>
      <c r="AO2122" s="197">
        <f t="shared" si="1665"/>
        <v>0</v>
      </c>
      <c r="AP2122" s="197">
        <f t="shared" si="1666"/>
        <v>0</v>
      </c>
      <c r="AQ2122" s="197">
        <f t="shared" si="1667"/>
        <v>0</v>
      </c>
      <c r="AR2122" s="197" t="str">
        <f t="shared" si="1668"/>
        <v/>
      </c>
      <c r="AS2122" s="197" t="str">
        <f t="shared" si="1669"/>
        <v/>
      </c>
      <c r="AT2122" s="197" t="str">
        <f t="shared" si="1670"/>
        <v/>
      </c>
      <c r="AU2122" s="197" t="str">
        <f t="shared" si="1671"/>
        <v/>
      </c>
      <c r="AV2122" s="199">
        <f t="shared" ca="1" si="1663"/>
        <v>2.0593329420182971</v>
      </c>
      <c r="AX2122" s="162">
        <f t="shared" si="1672"/>
        <v>0</v>
      </c>
      <c r="AY2122" s="162">
        <f t="shared" si="1673"/>
        <v>0</v>
      </c>
      <c r="AZ2122" s="162">
        <f t="shared" si="1674"/>
        <v>0</v>
      </c>
      <c r="BA2122" s="162">
        <f t="shared" si="1675"/>
        <v>0</v>
      </c>
      <c r="BB2122" s="162" t="str">
        <f t="shared" si="1676"/>
        <v/>
      </c>
      <c r="BC2122" s="162" t="str">
        <f t="shared" si="1677"/>
        <v/>
      </c>
      <c r="BD2122" s="162" t="str">
        <f t="shared" si="1678"/>
        <v/>
      </c>
      <c r="BE2122" s="162" t="str">
        <f t="shared" si="1679"/>
        <v/>
      </c>
      <c r="BG2122" s="169">
        <f t="shared" si="1660"/>
        <v>52.516689354663853</v>
      </c>
      <c r="BH2122" s="169">
        <f t="shared" ca="1" si="1661"/>
        <v>2.4659205742776868</v>
      </c>
    </row>
    <row r="2123" spans="11:60" x14ac:dyDescent="0.25">
      <c r="K2123" s="199">
        <f t="shared" si="1634"/>
        <v>52.568075547770178</v>
      </c>
      <c r="L2123" s="201">
        <f t="shared" si="1635"/>
        <v>0.44088016505519251</v>
      </c>
      <c r="M2123" s="201">
        <f t="shared" si="1636"/>
        <v>0.44458806304956044</v>
      </c>
      <c r="N2123" s="201">
        <f t="shared" si="1637"/>
        <v>0.46731024309002628</v>
      </c>
      <c r="O2123" s="201">
        <f t="shared" si="1638"/>
        <v>0.44128751912552244</v>
      </c>
      <c r="P2123" s="201" t="str">
        <f t="shared" si="1639"/>
        <v/>
      </c>
      <c r="Q2123" s="201" t="str">
        <f t="shared" si="1640"/>
        <v/>
      </c>
      <c r="R2123" s="201" t="str">
        <f t="shared" si="1641"/>
        <v/>
      </c>
      <c r="S2123" s="201" t="str">
        <f t="shared" si="1642"/>
        <v/>
      </c>
      <c r="T2123" s="199">
        <f t="shared" si="1643"/>
        <v>0</v>
      </c>
      <c r="U2123" s="199">
        <f t="shared" si="1644"/>
        <v>0</v>
      </c>
      <c r="V2123" s="199">
        <f t="shared" si="1645"/>
        <v>0</v>
      </c>
      <c r="W2123" s="199">
        <f t="shared" si="1646"/>
        <v>0.37777104635466346</v>
      </c>
      <c r="X2123" s="199" t="str">
        <f t="shared" si="1647"/>
        <v/>
      </c>
      <c r="Y2123" s="199" t="str">
        <f t="shared" si="1648"/>
        <v/>
      </c>
      <c r="Z2123" s="199" t="str">
        <f t="shared" si="1649"/>
        <v/>
      </c>
      <c r="AA2123" s="199" t="str">
        <f t="shared" si="1650"/>
        <v/>
      </c>
      <c r="AB2123" s="201">
        <f t="shared" ca="1" si="1651"/>
        <v>2.4067505802286773</v>
      </c>
      <c r="AD2123" s="162">
        <f t="shared" si="1652"/>
        <v>0</v>
      </c>
      <c r="AE2123" s="162">
        <f t="shared" si="1653"/>
        <v>0</v>
      </c>
      <c r="AF2123" s="162">
        <f t="shared" si="1654"/>
        <v>0</v>
      </c>
      <c r="AG2123" s="162">
        <f t="shared" si="1655"/>
        <v>9.7061079689795271E-3</v>
      </c>
      <c r="AH2123" s="162" t="str">
        <f t="shared" si="1656"/>
        <v/>
      </c>
      <c r="AI2123" s="162" t="str">
        <f t="shared" si="1657"/>
        <v/>
      </c>
      <c r="AJ2123" s="162" t="str">
        <f t="shared" si="1658"/>
        <v/>
      </c>
      <c r="AK2123" s="162" t="str">
        <f t="shared" si="1659"/>
        <v/>
      </c>
      <c r="AM2123" s="199">
        <f t="shared" si="1662"/>
        <v>22.938344495877676</v>
      </c>
      <c r="AN2123" s="197">
        <f t="shared" si="1664"/>
        <v>0</v>
      </c>
      <c r="AO2123" s="197">
        <f t="shared" si="1665"/>
        <v>0</v>
      </c>
      <c r="AP2123" s="197">
        <f t="shared" si="1666"/>
        <v>0</v>
      </c>
      <c r="AQ2123" s="197">
        <f t="shared" si="1667"/>
        <v>0</v>
      </c>
      <c r="AR2123" s="197" t="str">
        <f t="shared" si="1668"/>
        <v/>
      </c>
      <c r="AS2123" s="197" t="str">
        <f t="shared" si="1669"/>
        <v/>
      </c>
      <c r="AT2123" s="197" t="str">
        <f t="shared" si="1670"/>
        <v/>
      </c>
      <c r="AU2123" s="197" t="str">
        <f t="shared" si="1671"/>
        <v/>
      </c>
      <c r="AV2123" s="199">
        <f t="shared" ca="1" si="1663"/>
        <v>2.1669610666147565</v>
      </c>
      <c r="AX2123" s="162">
        <f t="shared" si="1672"/>
        <v>0</v>
      </c>
      <c r="AY2123" s="162">
        <f t="shared" si="1673"/>
        <v>0</v>
      </c>
      <c r="AZ2123" s="162">
        <f t="shared" si="1674"/>
        <v>0</v>
      </c>
      <c r="BA2123" s="162">
        <f t="shared" si="1675"/>
        <v>0</v>
      </c>
      <c r="BB2123" s="162" t="str">
        <f t="shared" si="1676"/>
        <v/>
      </c>
      <c r="BC2123" s="162" t="str">
        <f t="shared" si="1677"/>
        <v/>
      </c>
      <c r="BD2123" s="162" t="str">
        <f t="shared" si="1678"/>
        <v/>
      </c>
      <c r="BE2123" s="162" t="str">
        <f t="shared" si="1679"/>
        <v/>
      </c>
      <c r="BG2123" s="169">
        <f t="shared" si="1660"/>
        <v>52.542382451217016</v>
      </c>
      <c r="BH2123" s="169">
        <f t="shared" ca="1" si="1661"/>
        <v>2.5452873601122707</v>
      </c>
    </row>
    <row r="2124" spans="11:60" x14ac:dyDescent="0.25">
      <c r="K2124" s="199">
        <f t="shared" si="1634"/>
        <v>52.59376864432334</v>
      </c>
      <c r="L2124" s="201">
        <f t="shared" si="1635"/>
        <v>0.44109564900683235</v>
      </c>
      <c r="M2124" s="201">
        <f t="shared" si="1636"/>
        <v>0.44480535926805975</v>
      </c>
      <c r="N2124" s="201">
        <f t="shared" si="1637"/>
        <v>0.46753864496836939</v>
      </c>
      <c r="O2124" s="201">
        <f t="shared" si="1638"/>
        <v>0.44150320217494843</v>
      </c>
      <c r="P2124" s="201" t="str">
        <f t="shared" si="1639"/>
        <v/>
      </c>
      <c r="Q2124" s="201" t="str">
        <f t="shared" si="1640"/>
        <v/>
      </c>
      <c r="R2124" s="201" t="str">
        <f t="shared" si="1641"/>
        <v/>
      </c>
      <c r="S2124" s="201" t="str">
        <f t="shared" si="1642"/>
        <v/>
      </c>
      <c r="T2124" s="199">
        <f t="shared" si="1643"/>
        <v>0</v>
      </c>
      <c r="U2124" s="199">
        <f t="shared" si="1644"/>
        <v>0</v>
      </c>
      <c r="V2124" s="199">
        <f t="shared" si="1645"/>
        <v>0</v>
      </c>
      <c r="W2124" s="199">
        <f t="shared" si="1646"/>
        <v>0.35614107059054212</v>
      </c>
      <c r="X2124" s="199" t="str">
        <f t="shared" si="1647"/>
        <v/>
      </c>
      <c r="Y2124" s="199" t="str">
        <f t="shared" si="1648"/>
        <v/>
      </c>
      <c r="Z2124" s="199" t="str">
        <f t="shared" si="1649"/>
        <v/>
      </c>
      <c r="AA2124" s="199" t="str">
        <f t="shared" si="1650"/>
        <v/>
      </c>
      <c r="AB2124" s="201">
        <f t="shared" ca="1" si="1651"/>
        <v>2.4419612668978123</v>
      </c>
      <c r="AD2124" s="162">
        <f t="shared" si="1652"/>
        <v>0</v>
      </c>
      <c r="AE2124" s="162">
        <f t="shared" si="1653"/>
        <v>0</v>
      </c>
      <c r="AF2124" s="162">
        <f t="shared" si="1654"/>
        <v>0</v>
      </c>
      <c r="AG2124" s="162">
        <f t="shared" si="1655"/>
        <v>9.1503669132293967E-3</v>
      </c>
      <c r="AH2124" s="162" t="str">
        <f t="shared" si="1656"/>
        <v/>
      </c>
      <c r="AI2124" s="162" t="str">
        <f t="shared" si="1657"/>
        <v/>
      </c>
      <c r="AJ2124" s="162" t="str">
        <f t="shared" si="1658"/>
        <v/>
      </c>
      <c r="AK2124" s="162" t="str">
        <f t="shared" si="1659"/>
        <v/>
      </c>
      <c r="AM2124" s="199">
        <f t="shared" si="1662"/>
        <v>22.949561290252188</v>
      </c>
      <c r="AN2124" s="197">
        <f t="shared" si="1664"/>
        <v>0</v>
      </c>
      <c r="AO2124" s="197">
        <f t="shared" si="1665"/>
        <v>0</v>
      </c>
      <c r="AP2124" s="197">
        <f t="shared" si="1666"/>
        <v>0</v>
      </c>
      <c r="AQ2124" s="197">
        <f t="shared" si="1667"/>
        <v>0</v>
      </c>
      <c r="AR2124" s="197" t="str">
        <f t="shared" si="1668"/>
        <v/>
      </c>
      <c r="AS2124" s="197" t="str">
        <f t="shared" si="1669"/>
        <v/>
      </c>
      <c r="AT2124" s="197" t="str">
        <f t="shared" si="1670"/>
        <v/>
      </c>
      <c r="AU2124" s="197" t="str">
        <f t="shared" si="1671"/>
        <v/>
      </c>
      <c r="AV2124" s="199">
        <f t="shared" ca="1" si="1663"/>
        <v>2.1174634497243781</v>
      </c>
      <c r="AX2124" s="162">
        <f t="shared" si="1672"/>
        <v>0</v>
      </c>
      <c r="AY2124" s="162">
        <f t="shared" si="1673"/>
        <v>0</v>
      </c>
      <c r="AZ2124" s="162">
        <f t="shared" si="1674"/>
        <v>0</v>
      </c>
      <c r="BA2124" s="162">
        <f t="shared" si="1675"/>
        <v>0</v>
      </c>
      <c r="BB2124" s="162" t="str">
        <f t="shared" si="1676"/>
        <v/>
      </c>
      <c r="BC2124" s="162" t="str">
        <f t="shared" si="1677"/>
        <v/>
      </c>
      <c r="BD2124" s="162" t="str">
        <f t="shared" si="1678"/>
        <v/>
      </c>
      <c r="BE2124" s="162" t="str">
        <f t="shared" si="1679"/>
        <v/>
      </c>
      <c r="BG2124" s="169">
        <f t="shared" si="1660"/>
        <v>52.568075547770178</v>
      </c>
      <c r="BH2124" s="169">
        <f t="shared" ca="1" si="1661"/>
        <v>2.4067505802286773</v>
      </c>
    </row>
    <row r="2125" spans="11:60" x14ac:dyDescent="0.25">
      <c r="K2125" s="199">
        <f t="shared" si="1634"/>
        <v>52.619461740876503</v>
      </c>
      <c r="L2125" s="201">
        <f t="shared" si="1635"/>
        <v>0.44131113295847224</v>
      </c>
      <c r="M2125" s="201">
        <f t="shared" si="1636"/>
        <v>0.445022655486559</v>
      </c>
      <c r="N2125" s="201">
        <f t="shared" si="1637"/>
        <v>0.4677670468467125</v>
      </c>
      <c r="O2125" s="201">
        <f t="shared" si="1638"/>
        <v>0.44171888522437436</v>
      </c>
      <c r="P2125" s="201" t="str">
        <f t="shared" si="1639"/>
        <v/>
      </c>
      <c r="Q2125" s="201" t="str">
        <f t="shared" si="1640"/>
        <v/>
      </c>
      <c r="R2125" s="201" t="str">
        <f t="shared" si="1641"/>
        <v/>
      </c>
      <c r="S2125" s="201" t="str">
        <f t="shared" si="1642"/>
        <v/>
      </c>
      <c r="T2125" s="199">
        <f t="shared" si="1643"/>
        <v>0</v>
      </c>
      <c r="U2125" s="199">
        <f t="shared" si="1644"/>
        <v>0</v>
      </c>
      <c r="V2125" s="199">
        <f t="shared" si="1645"/>
        <v>0</v>
      </c>
      <c r="W2125" s="199">
        <f t="shared" si="1646"/>
        <v>0.33576774184920399</v>
      </c>
      <c r="X2125" s="199" t="str">
        <f t="shared" si="1647"/>
        <v/>
      </c>
      <c r="Y2125" s="199" t="str">
        <f t="shared" si="1648"/>
        <v/>
      </c>
      <c r="Z2125" s="199" t="str">
        <f t="shared" si="1649"/>
        <v/>
      </c>
      <c r="AA2125" s="199" t="str">
        <f t="shared" si="1650"/>
        <v/>
      </c>
      <c r="AB2125" s="201">
        <f t="shared" ca="1" si="1651"/>
        <v>2.3827415862857495</v>
      </c>
      <c r="AD2125" s="162">
        <f t="shared" si="1652"/>
        <v>0</v>
      </c>
      <c r="AE2125" s="162">
        <f t="shared" si="1653"/>
        <v>0</v>
      </c>
      <c r="AF2125" s="162">
        <f t="shared" si="1654"/>
        <v>0</v>
      </c>
      <c r="AG2125" s="162">
        <f t="shared" si="1655"/>
        <v>8.6269130107688788E-3</v>
      </c>
      <c r="AH2125" s="162" t="str">
        <f t="shared" si="1656"/>
        <v/>
      </c>
      <c r="AI2125" s="162" t="str">
        <f t="shared" si="1657"/>
        <v/>
      </c>
      <c r="AJ2125" s="162" t="str">
        <f t="shared" si="1658"/>
        <v/>
      </c>
      <c r="AK2125" s="162" t="str">
        <f t="shared" si="1659"/>
        <v/>
      </c>
      <c r="AM2125" s="199">
        <f t="shared" si="1662"/>
        <v>22.9607780846267</v>
      </c>
      <c r="AN2125" s="197">
        <f t="shared" si="1664"/>
        <v>0</v>
      </c>
      <c r="AO2125" s="197">
        <f t="shared" si="1665"/>
        <v>0</v>
      </c>
      <c r="AP2125" s="197">
        <f t="shared" si="1666"/>
        <v>0</v>
      </c>
      <c r="AQ2125" s="197">
        <f t="shared" si="1667"/>
        <v>0</v>
      </c>
      <c r="AR2125" s="197" t="str">
        <f t="shared" si="1668"/>
        <v/>
      </c>
      <c r="AS2125" s="197" t="str">
        <f t="shared" si="1669"/>
        <v/>
      </c>
      <c r="AT2125" s="197" t="str">
        <f t="shared" si="1670"/>
        <v/>
      </c>
      <c r="AU2125" s="197" t="str">
        <f t="shared" si="1671"/>
        <v/>
      </c>
      <c r="AV2125" s="199">
        <f t="shared" ca="1" si="1663"/>
        <v>2.1833356601597473</v>
      </c>
      <c r="AX2125" s="162">
        <f t="shared" si="1672"/>
        <v>0</v>
      </c>
      <c r="AY2125" s="162">
        <f t="shared" si="1673"/>
        <v>0</v>
      </c>
      <c r="AZ2125" s="162">
        <f t="shared" si="1674"/>
        <v>0</v>
      </c>
      <c r="BA2125" s="162">
        <f t="shared" si="1675"/>
        <v>0</v>
      </c>
      <c r="BB2125" s="162" t="str">
        <f t="shared" si="1676"/>
        <v/>
      </c>
      <c r="BC2125" s="162" t="str">
        <f t="shared" si="1677"/>
        <v/>
      </c>
      <c r="BD2125" s="162" t="str">
        <f t="shared" si="1678"/>
        <v/>
      </c>
      <c r="BE2125" s="162" t="str">
        <f t="shared" si="1679"/>
        <v/>
      </c>
      <c r="BG2125" s="169">
        <f t="shared" si="1660"/>
        <v>52.59376864432334</v>
      </c>
      <c r="BH2125" s="169">
        <f t="shared" ca="1" si="1661"/>
        <v>2.4419612668978123</v>
      </c>
    </row>
    <row r="2126" spans="11:60" x14ac:dyDescent="0.25">
      <c r="K2126" s="199">
        <f t="shared" ref="K2126:K2189" si="1680">K2125+1/($C$74*60)</f>
        <v>52.645154837429665</v>
      </c>
      <c r="L2126" s="201">
        <f t="shared" ref="L2126:L2189" si="1681">IF(Q$56="","",SQRT(($K2126*$K2126)/$Q$72))</f>
        <v>0.44152661691011214</v>
      </c>
      <c r="M2126" s="201">
        <f t="shared" ref="M2126:M2189" si="1682">IF(R$56="","",SQRT(($K2126*$K2126)/$R$72))</f>
        <v>0.44523995170505831</v>
      </c>
      <c r="N2126" s="201">
        <f t="shared" ref="N2126:N2189" si="1683">IF(S$56="","",SQRT(($K2126*$K2126)/$S$72))</f>
        <v>0.46799544872505566</v>
      </c>
      <c r="O2126" s="201">
        <f t="shared" ref="O2126:O2189" si="1684">IF(T$56="","",SQRT(($K2126*$K2126)/$T$72))</f>
        <v>0.44193456827380034</v>
      </c>
      <c r="P2126" s="201" t="str">
        <f t="shared" ref="P2126:P2189" si="1685">IF(U$56="","",SQRT(($K2126*$K2126)/$U$72))</f>
        <v/>
      </c>
      <c r="Q2126" s="201" t="str">
        <f t="shared" ref="Q2126:Q2189" si="1686">IF(V$56="","",SQRT(($K2126*$K2126)/$V$72))</f>
        <v/>
      </c>
      <c r="R2126" s="201" t="str">
        <f t="shared" ref="R2126:R2189" si="1687">IF(W$56="","",SQRT(($K2126*$K2126)/$W$72))</f>
        <v/>
      </c>
      <c r="S2126" s="201" t="str">
        <f t="shared" ref="S2126:S2189" si="1688">IF(X$56="","",SQRT(($K2126*$K2126)/$X$72))</f>
        <v/>
      </c>
      <c r="T2126" s="199">
        <f t="shared" ref="T2126:T2189" si="1689">IF(Q$56="","",IF(ABS(($K2126-Q$60) / ( L2126 / 2.2))&gt;20,0,IF(Q$60&lt;&gt;"",Q$64 * ( POWER(POWER(Q$67, 2),0.5) + POWER(POWER(Q$67, 2),-0.5)  ) / ( POWER(POWER(Q$67, 2),0.5) * EXP( POWER(1 + POWER(Q$67, 2),-1) * ($K2126-Q$60)/ ( L2126 / 2.2) ) + POWER(POWER(Q$67, 2),-0.5) * EXP(- POWER(Q$67, 2) * POWER(1 + POWER(Q$67, 2),-1) * ($K2126-Q$60) / ( L2126 / 2.2) ) ),"")))</f>
        <v>0</v>
      </c>
      <c r="U2126" s="199">
        <f t="shared" ref="U2126:U2189" si="1690">IF(R$56="","",IF(ABS(($K2126-R$60) / ( M2126 / 2.2))&gt;20,0,IF(R$60&lt;&gt;"",R$64 * ( POWER(POWER(R$67, 2),0.5) + POWER(POWER(R$67, 2),-0.5)  ) / ( POWER(POWER(R$67, 2),0.5) * EXP( POWER(1 + POWER(R$67, 2),-1) * ($K2126-R$60)/ ( M2126 / 2.2) ) + POWER(POWER(R$67, 2),-0.5) * EXP(- POWER(R$67, 2) * POWER(1 + POWER(R$67, 2),-1) * ($K2126-R$60) / ( M2126 / 2.2) ) ),"")))</f>
        <v>0</v>
      </c>
      <c r="V2126" s="199">
        <f t="shared" ref="V2126:V2189" si="1691">IF(S$56="","",IF(ABS(($K2126-S$60) / ( N2126 / 2.2))&gt;20,0,IF(S$60&lt;&gt;"",S$64 * ( POWER(POWER(S$67, 2),0.5) + POWER(POWER(S$67, 2),-0.5)  ) / ( POWER(POWER(S$67, 2),0.5) * EXP( POWER(1 + POWER(S$67, 2),-1) * ($K2126-S$60)/ ( N2126 / 2.2) ) + POWER(POWER(S$67, 2),-0.5) * EXP(- POWER(S$67, 2) * POWER(1 + POWER(S$67, 2),-1) * ($K2126-S$60) / ( N2126 / 2.2) ) ),"")))</f>
        <v>0</v>
      </c>
      <c r="W2126" s="199">
        <f t="shared" ref="W2126:W2189" si="1692">IF(T$56="","",IF(ABS(($K2126-T$60) / ( O2126 / 2.2))&gt;20,0,IF(T$60&lt;&gt;"",T$64 * ( POWER(POWER(T$67, 2),0.5) + POWER(POWER(T$67, 2),-0.5)  ) / ( POWER(POWER(T$67, 2),0.5) * EXP( POWER(1 + POWER(T$67, 2),-1) * ($K2126-T$60)/ ( O2126 / 2.2) ) + POWER(POWER(T$67, 2),-0.5) * EXP(- POWER(T$67, 2) * POWER(1 + POWER(T$67, 2),-1) * ($K2126-T$60) / ( O2126 / 2.2) ) ),"")))</f>
        <v>0.31657713161199402</v>
      </c>
      <c r="X2126" s="199" t="str">
        <f t="shared" ref="X2126:X2189" si="1693">IF(U$56="","",IF(ABS(($K2126-U$60) / ( P2126 / 2.2))&gt;20,0,IF(U$60&lt;&gt;"",U$64 * ( POWER(POWER(U$67, 2),0.5) + POWER(POWER(U$67, 2),-0.5)  ) / ( POWER(POWER(U$67, 2),0.5) * EXP( POWER(1 + POWER(U$67, 2),-1) * ($K2126-U$60)/ ( P2126 / 2.2) ) + POWER(POWER(U$67, 2),-0.5) * EXP(- POWER(U$67, 2) * POWER(1 + POWER(U$67, 2),-1) * ($K2126-U$60) / ( P2126 / 2.2) ) ),"")))</f>
        <v/>
      </c>
      <c r="Y2126" s="199" t="str">
        <f t="shared" ref="Y2126:Y2189" si="1694">IF(V$56="","",IF(ABS(($K2126-V$60) / ( Q2126 / 2.2))&gt;20,0,IF(V$60&lt;&gt;"",V$64 * ( POWER(POWER(V$67, 2),0.5) + POWER(POWER(V$67, 2),-0.5)  ) / ( POWER(POWER(V$67, 2),0.5) * EXP( POWER(1 + POWER(V$67, 2),-1) * ($K2126-V$60)/ ( Q2126 / 2.2) ) + POWER(POWER(V$67, 2),-0.5) * EXP(- POWER(V$67, 2) * POWER(1 + POWER(V$67, 2),-1) * ($K2126-V$60) / ( Q2126 / 2.2) ) ),"")))</f>
        <v/>
      </c>
      <c r="Z2126" s="199" t="str">
        <f t="shared" ref="Z2126:Z2189" si="1695">IF(W$56="","",IF(ABS(($K2126-W$60) / ( R2126 / 2.2))&gt;20,0,IF(W$60&lt;&gt;"",W$64 * ( POWER(POWER(W$67, 2),0.5) + POWER(POWER(W$67, 2),-0.5)  ) / ( POWER(POWER(W$67, 2),0.5) * EXP( POWER(1 + POWER(W$67, 2),-1) * ($K2126-W$60)/ ( R2126 / 2.2) ) + POWER(POWER(W$67, 2),-0.5) * EXP(- POWER(W$67, 2) * POWER(1 + POWER(W$67, 2),-1) * ($K2126-W$60) / ( R2126 / 2.2) ) ),"")))</f>
        <v/>
      </c>
      <c r="AA2126" s="199" t="str">
        <f t="shared" ref="AA2126:AA2189" si="1696">IF(X$56="","",IF(ABS(($K2126-X$60) / ( S2126 / 2.2))&gt;20,0,IF(X$60&lt;&gt;"",X$64 * ( POWER(POWER(X$67, 2),0.5) + POWER(POWER(X$67, 2),-0.5)  ) / ( POWER(POWER(X$67, 2),0.5) * EXP( POWER(1 + POWER(X$67, 2),-1) * ($K2126-X$60)/ ( S2126 / 2.2) ) + POWER(POWER(X$67, 2),-0.5) * EXP(- POWER(X$67, 2) * POWER(1 + POWER(X$67, 2),-1) * ($K2126-X$60) / ( S2126 / 2.2) ) ),"")))</f>
        <v/>
      </c>
      <c r="AB2126" s="201">
        <f t="shared" ref="AB2126:AB2189" ca="1" si="1697">SUM(T2126:AA2126)+RAND()*$C$69+$C$67</f>
        <v>2.3739223365250446</v>
      </c>
      <c r="AD2126" s="162">
        <f t="shared" ref="AD2126:AD2189" si="1698">IF(Q$56="","",($K2126-$K2125)*T2126)</f>
        <v>0</v>
      </c>
      <c r="AE2126" s="162">
        <f t="shared" ref="AE2126:AE2189" si="1699">IF(R$56="","",($K2126-$K2125)*U2126)</f>
        <v>0</v>
      </c>
      <c r="AF2126" s="162">
        <f t="shared" ref="AF2126:AF2189" si="1700">IF(S$56="","",($K2126-$K2125)*V2126)</f>
        <v>0</v>
      </c>
      <c r="AG2126" s="162">
        <f t="shared" ref="AG2126:AG2189" si="1701">IF(T$56="","",($K2126-$K2125)*W2126)</f>
        <v>8.1338468090301382E-3</v>
      </c>
      <c r="AH2126" s="162" t="str">
        <f t="shared" ref="AH2126:AH2189" si="1702">IF(U$56="","",($K2126-$K2125)*X2126)</f>
        <v/>
      </c>
      <c r="AI2126" s="162" t="str">
        <f t="shared" ref="AI2126:AI2189" si="1703">IF(V$56="","",($K2126-$K2125)*Y2126)</f>
        <v/>
      </c>
      <c r="AJ2126" s="162" t="str">
        <f t="shared" ref="AJ2126:AJ2189" si="1704">IF(W$56="","",($K2126-$K2125)*Z2126)</f>
        <v/>
      </c>
      <c r="AK2126" s="162" t="str">
        <f t="shared" ref="AK2126:AK2189" si="1705">IF(X$56="","",($K2126-$K2125)*AA2126)</f>
        <v/>
      </c>
      <c r="AM2126" s="199">
        <f t="shared" si="1662"/>
        <v>22.971994879001212</v>
      </c>
      <c r="AN2126" s="197">
        <f t="shared" si="1664"/>
        <v>0</v>
      </c>
      <c r="AO2126" s="197">
        <f t="shared" si="1665"/>
        <v>0</v>
      </c>
      <c r="AP2126" s="197">
        <f t="shared" si="1666"/>
        <v>0</v>
      </c>
      <c r="AQ2126" s="197">
        <f t="shared" si="1667"/>
        <v>0</v>
      </c>
      <c r="AR2126" s="197" t="str">
        <f t="shared" si="1668"/>
        <v/>
      </c>
      <c r="AS2126" s="197" t="str">
        <f t="shared" si="1669"/>
        <v/>
      </c>
      <c r="AT2126" s="197" t="str">
        <f t="shared" si="1670"/>
        <v/>
      </c>
      <c r="AU2126" s="197" t="str">
        <f t="shared" si="1671"/>
        <v/>
      </c>
      <c r="AV2126" s="199">
        <f t="shared" ca="1" si="1663"/>
        <v>2.0734334475330045</v>
      </c>
      <c r="AX2126" s="162">
        <f t="shared" si="1672"/>
        <v>0</v>
      </c>
      <c r="AY2126" s="162">
        <f t="shared" si="1673"/>
        <v>0</v>
      </c>
      <c r="AZ2126" s="162">
        <f t="shared" si="1674"/>
        <v>0</v>
      </c>
      <c r="BA2126" s="162">
        <f t="shared" si="1675"/>
        <v>0</v>
      </c>
      <c r="BB2126" s="162" t="str">
        <f t="shared" si="1676"/>
        <v/>
      </c>
      <c r="BC2126" s="162" t="str">
        <f t="shared" si="1677"/>
        <v/>
      </c>
      <c r="BD2126" s="162" t="str">
        <f t="shared" si="1678"/>
        <v/>
      </c>
      <c r="BE2126" s="162" t="str">
        <f t="shared" si="1679"/>
        <v/>
      </c>
      <c r="BG2126" s="169">
        <f t="shared" ref="BG2126:BG2189" si="1706">IF($C$8="isocratic",K2125,AM2126)</f>
        <v>52.619461740876503</v>
      </c>
      <c r="BH2126" s="169">
        <f t="shared" ref="BH2126:BH2189" ca="1" si="1707">IF($C$8="isocratic",AB2125,AV2126)</f>
        <v>2.3827415862857495</v>
      </c>
    </row>
    <row r="2127" spans="11:60" x14ac:dyDescent="0.25">
      <c r="K2127" s="199">
        <f t="shared" si="1680"/>
        <v>52.670847933982827</v>
      </c>
      <c r="L2127" s="201">
        <f t="shared" si="1681"/>
        <v>0.44174210086175203</v>
      </c>
      <c r="M2127" s="201">
        <f t="shared" si="1682"/>
        <v>0.44545724792355762</v>
      </c>
      <c r="N2127" s="201">
        <f t="shared" si="1683"/>
        <v>0.46822385060339877</v>
      </c>
      <c r="O2127" s="201">
        <f t="shared" si="1684"/>
        <v>0.44215025132322633</v>
      </c>
      <c r="P2127" s="201" t="str">
        <f t="shared" si="1685"/>
        <v/>
      </c>
      <c r="Q2127" s="201" t="str">
        <f t="shared" si="1686"/>
        <v/>
      </c>
      <c r="R2127" s="201" t="str">
        <f t="shared" si="1687"/>
        <v/>
      </c>
      <c r="S2127" s="201" t="str">
        <f t="shared" si="1688"/>
        <v/>
      </c>
      <c r="T2127" s="199">
        <f t="shared" si="1689"/>
        <v>0</v>
      </c>
      <c r="U2127" s="199">
        <f t="shared" si="1690"/>
        <v>0</v>
      </c>
      <c r="V2127" s="199">
        <f t="shared" si="1691"/>
        <v>0</v>
      </c>
      <c r="W2127" s="199">
        <f t="shared" si="1692"/>
        <v>0.29849969325372055</v>
      </c>
      <c r="X2127" s="199" t="str">
        <f t="shared" si="1693"/>
        <v/>
      </c>
      <c r="Y2127" s="199" t="str">
        <f t="shared" si="1694"/>
        <v/>
      </c>
      <c r="Z2127" s="199" t="str">
        <f t="shared" si="1695"/>
        <v/>
      </c>
      <c r="AA2127" s="199" t="str">
        <f t="shared" si="1696"/>
        <v/>
      </c>
      <c r="AB2127" s="201">
        <f t="shared" ca="1" si="1697"/>
        <v>2.437681438126889</v>
      </c>
      <c r="AD2127" s="162">
        <f t="shared" si="1698"/>
        <v>0</v>
      </c>
      <c r="AE2127" s="162">
        <f t="shared" si="1699"/>
        <v>0</v>
      </c>
      <c r="AF2127" s="162">
        <f t="shared" si="1700"/>
        <v>0</v>
      </c>
      <c r="AG2127" s="162">
        <f t="shared" si="1701"/>
        <v>7.6693814398571779E-3</v>
      </c>
      <c r="AH2127" s="162" t="str">
        <f t="shared" si="1702"/>
        <v/>
      </c>
      <c r="AI2127" s="162" t="str">
        <f t="shared" si="1703"/>
        <v/>
      </c>
      <c r="AJ2127" s="162" t="str">
        <f t="shared" si="1704"/>
        <v/>
      </c>
      <c r="AK2127" s="162" t="str">
        <f t="shared" si="1705"/>
        <v/>
      </c>
      <c r="AM2127" s="199">
        <f t="shared" ref="AM2127:AM2190" si="1708">AM2126+MAX($AK$57:$AR$57)*1.2/3000</f>
        <v>22.983211673375724</v>
      </c>
      <c r="AN2127" s="197">
        <f t="shared" si="1664"/>
        <v>0</v>
      </c>
      <c r="AO2127" s="197">
        <f t="shared" si="1665"/>
        <v>0</v>
      </c>
      <c r="AP2127" s="197">
        <f t="shared" si="1666"/>
        <v>0</v>
      </c>
      <c r="AQ2127" s="197">
        <f t="shared" si="1667"/>
        <v>0</v>
      </c>
      <c r="AR2127" s="197" t="str">
        <f t="shared" si="1668"/>
        <v/>
      </c>
      <c r="AS2127" s="197" t="str">
        <f t="shared" si="1669"/>
        <v/>
      </c>
      <c r="AT2127" s="197" t="str">
        <f t="shared" si="1670"/>
        <v/>
      </c>
      <c r="AU2127" s="197" t="str">
        <f t="shared" si="1671"/>
        <v/>
      </c>
      <c r="AV2127" s="199">
        <f t="shared" ref="AV2127:AV2190" ca="1" si="1709">SUM(AN2127:AU2127)+RAND()*$C$69+K2127*$C$70+$C$67</f>
        <v>2.1891714999035221</v>
      </c>
      <c r="AX2127" s="162">
        <f t="shared" si="1672"/>
        <v>0</v>
      </c>
      <c r="AY2127" s="162">
        <f t="shared" si="1673"/>
        <v>0</v>
      </c>
      <c r="AZ2127" s="162">
        <f t="shared" si="1674"/>
        <v>0</v>
      </c>
      <c r="BA2127" s="162">
        <f t="shared" si="1675"/>
        <v>0</v>
      </c>
      <c r="BB2127" s="162" t="str">
        <f t="shared" si="1676"/>
        <v/>
      </c>
      <c r="BC2127" s="162" t="str">
        <f t="shared" si="1677"/>
        <v/>
      </c>
      <c r="BD2127" s="162" t="str">
        <f t="shared" si="1678"/>
        <v/>
      </c>
      <c r="BE2127" s="162" t="str">
        <f t="shared" si="1679"/>
        <v/>
      </c>
      <c r="BG2127" s="169">
        <f t="shared" si="1706"/>
        <v>52.645154837429665</v>
      </c>
      <c r="BH2127" s="169">
        <f t="shared" ca="1" si="1707"/>
        <v>2.3739223365250446</v>
      </c>
    </row>
    <row r="2128" spans="11:60" x14ac:dyDescent="0.25">
      <c r="K2128" s="199">
        <f t="shared" si="1680"/>
        <v>52.69654103053599</v>
      </c>
      <c r="L2128" s="201">
        <f t="shared" si="1681"/>
        <v>0.44195758481339187</v>
      </c>
      <c r="M2128" s="201">
        <f t="shared" si="1682"/>
        <v>0.44567454414205693</v>
      </c>
      <c r="N2128" s="201">
        <f t="shared" si="1683"/>
        <v>0.46845225248174188</v>
      </c>
      <c r="O2128" s="201">
        <f t="shared" si="1684"/>
        <v>0.44236593437265226</v>
      </c>
      <c r="P2128" s="201" t="str">
        <f t="shared" si="1685"/>
        <v/>
      </c>
      <c r="Q2128" s="201" t="str">
        <f t="shared" si="1686"/>
        <v/>
      </c>
      <c r="R2128" s="201" t="str">
        <f t="shared" si="1687"/>
        <v/>
      </c>
      <c r="S2128" s="201" t="str">
        <f t="shared" si="1688"/>
        <v/>
      </c>
      <c r="T2128" s="199">
        <f t="shared" si="1689"/>
        <v>0</v>
      </c>
      <c r="U2128" s="199">
        <f t="shared" si="1690"/>
        <v>0</v>
      </c>
      <c r="V2128" s="199">
        <f t="shared" si="1691"/>
        <v>0</v>
      </c>
      <c r="W2128" s="199">
        <f t="shared" si="1692"/>
        <v>0.28147000393443222</v>
      </c>
      <c r="X2128" s="199" t="str">
        <f t="shared" si="1693"/>
        <v/>
      </c>
      <c r="Y2128" s="199" t="str">
        <f t="shared" si="1694"/>
        <v/>
      </c>
      <c r="Z2128" s="199" t="str">
        <f t="shared" si="1695"/>
        <v/>
      </c>
      <c r="AA2128" s="199" t="str">
        <f t="shared" si="1696"/>
        <v/>
      </c>
      <c r="AB2128" s="201">
        <f t="shared" ca="1" si="1697"/>
        <v>2.3877957692869392</v>
      </c>
      <c r="AD2128" s="162">
        <f t="shared" si="1698"/>
        <v>0</v>
      </c>
      <c r="AE2128" s="162">
        <f t="shared" si="1699"/>
        <v>0</v>
      </c>
      <c r="AF2128" s="162">
        <f t="shared" si="1700"/>
        <v>0</v>
      </c>
      <c r="AG2128" s="162">
        <f t="shared" si="1701"/>
        <v>7.2318359879063451E-3</v>
      </c>
      <c r="AH2128" s="162" t="str">
        <f t="shared" si="1702"/>
        <v/>
      </c>
      <c r="AI2128" s="162" t="str">
        <f t="shared" si="1703"/>
        <v/>
      </c>
      <c r="AJ2128" s="162" t="str">
        <f t="shared" si="1704"/>
        <v/>
      </c>
      <c r="AK2128" s="162" t="str">
        <f t="shared" si="1705"/>
        <v/>
      </c>
      <c r="AM2128" s="199">
        <f t="shared" si="1708"/>
        <v>22.994428467750236</v>
      </c>
      <c r="AN2128" s="197">
        <f t="shared" ref="AN2128:AN2191" si="1710">IF(AK$56="NOT ELUTED","",IF(AK$51="","",IF(ABS(($AM2128-AK$57)/(AK$72/2.2))&gt;20,0,AK$62*(POWER(POWER(AK$66,2),0.5)+POWER(POWER(AK$66,2),-0.5))/(POWER(POWER(AK$66,2),0.5)*EXP(POWER(1+POWER(AK$66,2),-1)*($AM2128-AK$57)/(AK$72/2.2))+POWER(POWER(AK$66,2),-0.5)*EXP(-POWER(AK$66,2)*POWER(1+POWER(AK$66,2),-1)*($AM2128-AK$57)/(AK$72/2.2))))))</f>
        <v>0</v>
      </c>
      <c r="AO2128" s="197">
        <f t="shared" ref="AO2128:AO2191" si="1711">IF(AL$56="NOT ELUTED","",IF(AL$51="","",IF(ABS(($AM2128-AL$57)/(AL$72/2.2))&gt;20,0,AL$62*(POWER(POWER(AL$66,2),0.5)+POWER(POWER(AL$66,2),-0.5))/(POWER(POWER(AL$66,2),0.5)*EXP(POWER(1+POWER(AL$66,2),-1)*($AM2128-AL$57)/(AL$72/2.2))+POWER(POWER(AL$66,2),-0.5)*EXP(-POWER(AL$66,2)*POWER(1+POWER(AL$66,2),-1)*($AM2128-AL$57)/(AL$72/2.2))))))</f>
        <v>0</v>
      </c>
      <c r="AP2128" s="197">
        <f t="shared" ref="AP2128:AP2191" si="1712">IF(AM$56="NOT ELUTED","",IF(AM$51="","",IF(ABS(($AM2128-AM$57)/(AM$72/2.2))&gt;20,0,AM$62*(POWER(POWER(AM$66,2),0.5)+POWER(POWER(AM$66,2),-0.5))/(POWER(POWER(AM$66,2),0.5)*EXP(POWER(1+POWER(AM$66,2),-1)*($AM2128-AM$57)/(AM$72/2.2))+POWER(POWER(AM$66,2),-0.5)*EXP(-POWER(AM$66,2)*POWER(1+POWER(AM$66,2),-1)*($AM2128-AM$57)/(AM$72/2.2))))))</f>
        <v>0</v>
      </c>
      <c r="AQ2128" s="197">
        <f t="shared" ref="AQ2128:AQ2191" si="1713">IF(AN$56="NOT ELUTED","",IF(AN$51="","",IF(ABS(($AM2128-AN$57)/(AN$72/2.2))&gt;20,0,AN$62*(POWER(POWER(AN$66,2),0.5)+POWER(POWER(AN$66,2),-0.5))/(POWER(POWER(AN$66,2),0.5)*EXP(POWER(1+POWER(AN$66,2),-1)*($AM2128-AN$57)/(AN$72/2.2))+POWER(POWER(AN$66,2),-0.5)*EXP(-POWER(AN$66,2)*POWER(1+POWER(AN$66,2),-1)*($AM2128-AN$57)/(AN$72/2.2))))))</f>
        <v>0</v>
      </c>
      <c r="AR2128" s="197" t="str">
        <f t="shared" ref="AR2128:AR2191" si="1714">IF(AO$56="NOT ELUTED","",IF(AO$51="","",IF(ABS(($AM2128-AO$57)/(AO$72/2.2))&gt;20,0,AO$62*(POWER(POWER(AO$66,2),0.5)+POWER(POWER(AO$66,2),-0.5))/(POWER(POWER(AO$66,2),0.5)*EXP(POWER(1+POWER(AO$66,2),-1)*($AM2128-AO$57)/(AO$72/2.2))+POWER(POWER(AO$66,2),-0.5)*EXP(-POWER(AO$66,2)*POWER(1+POWER(AO$66,2),-1)*($AM2128-AO$57)/(AO$72/2.2))))))</f>
        <v/>
      </c>
      <c r="AS2128" s="197" t="str">
        <f t="shared" ref="AS2128:AS2191" si="1715">IF(AP$56="NOT ELUTED","",IF(AP$51="","",IF(ABS(($AM2128-AP$57)/(AP$72/2.2))&gt;20,0,AP$62*(POWER(POWER(AP$66,2),0.5)+POWER(POWER(AP$66,2),-0.5))/(POWER(POWER(AP$66,2),0.5)*EXP(POWER(1+POWER(AP$66,2),-1)*($AM2128-AP$57)/(AP$72/2.2))+POWER(POWER(AP$66,2),-0.5)*EXP(-POWER(AP$66,2)*POWER(1+POWER(AP$66,2),-1)*($AM2128-AP$57)/(AP$72/2.2))))))</f>
        <v/>
      </c>
      <c r="AT2128" s="197" t="str">
        <f t="shared" ref="AT2128:AT2191" si="1716">IF(AQ$56="NOT ELUTED","",IF(AQ$51="","",IF(ABS(($AM2128-AQ$57)/(AQ$72/2.2))&gt;20,0,AQ$62*(POWER(POWER(AQ$66,2),0.5)+POWER(POWER(AQ$66,2),-0.5))/(POWER(POWER(AQ$66,2),0.5)*EXP(POWER(1+POWER(AQ$66,2),-1)*($AM2128-AQ$57)/(AQ$72/2.2))+POWER(POWER(AQ$66,2),-0.5)*EXP(-POWER(AQ$66,2)*POWER(1+POWER(AQ$66,2),-1)*($AM2128-AQ$57)/(AQ$72/2.2))))))</f>
        <v/>
      </c>
      <c r="AU2128" s="197" t="str">
        <f t="shared" ref="AU2128:AU2191" si="1717">IF(AR$56="NOT ELUTED","",IF(AR$51="","",IF(ABS(($AM2128-AR$57)/(AR$72/2.2))&gt;20,0,AR$62*(POWER(POWER(AR$66,2),0.5)+POWER(POWER(AR$66,2),-0.5))/(POWER(POWER(AR$66,2),0.5)*EXP(POWER(1+POWER(AR$66,2),-1)*($AM2128-AR$57)/(AR$72/2.2))+POWER(POWER(AR$66,2),-0.5)*EXP(-POWER(AR$66,2)*POWER(1+POWER(AR$66,2),-1)*($AM2128-AR$57)/(AR$72/2.2))))))</f>
        <v/>
      </c>
      <c r="AV2128" s="199">
        <f t="shared" ca="1" si="1709"/>
        <v>2.2146239560105352</v>
      </c>
      <c r="AX2128" s="162">
        <f t="shared" si="1672"/>
        <v>0</v>
      </c>
      <c r="AY2128" s="162">
        <f t="shared" si="1673"/>
        <v>0</v>
      </c>
      <c r="AZ2128" s="162">
        <f t="shared" si="1674"/>
        <v>0</v>
      </c>
      <c r="BA2128" s="162">
        <f t="shared" si="1675"/>
        <v>0</v>
      </c>
      <c r="BB2128" s="162" t="str">
        <f t="shared" si="1676"/>
        <v/>
      </c>
      <c r="BC2128" s="162" t="str">
        <f t="shared" si="1677"/>
        <v/>
      </c>
      <c r="BD2128" s="162" t="str">
        <f t="shared" si="1678"/>
        <v/>
      </c>
      <c r="BE2128" s="162" t="str">
        <f t="shared" si="1679"/>
        <v/>
      </c>
      <c r="BG2128" s="169">
        <f t="shared" si="1706"/>
        <v>52.670847933982827</v>
      </c>
      <c r="BH2128" s="169">
        <f t="shared" ca="1" si="1707"/>
        <v>2.437681438126889</v>
      </c>
    </row>
    <row r="2129" spans="11:60" x14ac:dyDescent="0.25">
      <c r="K2129" s="199">
        <f t="shared" si="1680"/>
        <v>52.722234127089152</v>
      </c>
      <c r="L2129" s="201">
        <f t="shared" si="1681"/>
        <v>0.44217306876503176</v>
      </c>
      <c r="M2129" s="201">
        <f t="shared" si="1682"/>
        <v>0.44589184036055624</v>
      </c>
      <c r="N2129" s="201">
        <f t="shared" si="1683"/>
        <v>0.46868065436008499</v>
      </c>
      <c r="O2129" s="201">
        <f t="shared" si="1684"/>
        <v>0.44258161742207824</v>
      </c>
      <c r="P2129" s="201" t="str">
        <f t="shared" si="1685"/>
        <v/>
      </c>
      <c r="Q2129" s="201" t="str">
        <f t="shared" si="1686"/>
        <v/>
      </c>
      <c r="R2129" s="201" t="str">
        <f t="shared" si="1687"/>
        <v/>
      </c>
      <c r="S2129" s="201" t="str">
        <f t="shared" si="1688"/>
        <v/>
      </c>
      <c r="T2129" s="199">
        <f t="shared" si="1689"/>
        <v>0</v>
      </c>
      <c r="U2129" s="199">
        <f t="shared" si="1690"/>
        <v>0</v>
      </c>
      <c r="V2129" s="199">
        <f t="shared" si="1691"/>
        <v>0</v>
      </c>
      <c r="W2129" s="199">
        <f t="shared" si="1692"/>
        <v>0.26542652099182262</v>
      </c>
      <c r="X2129" s="199" t="str">
        <f t="shared" si="1693"/>
        <v/>
      </c>
      <c r="Y2129" s="199" t="str">
        <f t="shared" si="1694"/>
        <v/>
      </c>
      <c r="Z2129" s="199" t="str">
        <f t="shared" si="1695"/>
        <v/>
      </c>
      <c r="AA2129" s="199" t="str">
        <f t="shared" si="1696"/>
        <v/>
      </c>
      <c r="AB2129" s="201">
        <f t="shared" ca="1" si="1697"/>
        <v>2.4225690805291555</v>
      </c>
      <c r="AD2129" s="162">
        <f t="shared" si="1698"/>
        <v>0</v>
      </c>
      <c r="AE2129" s="162">
        <f t="shared" si="1699"/>
        <v>0</v>
      </c>
      <c r="AF2129" s="162">
        <f t="shared" si="1700"/>
        <v>0</v>
      </c>
      <c r="AG2129" s="162">
        <f t="shared" si="1701"/>
        <v>6.8196292316128641E-3</v>
      </c>
      <c r="AH2129" s="162" t="str">
        <f t="shared" si="1702"/>
        <v/>
      </c>
      <c r="AI2129" s="162" t="str">
        <f t="shared" si="1703"/>
        <v/>
      </c>
      <c r="AJ2129" s="162" t="str">
        <f t="shared" si="1704"/>
        <v/>
      </c>
      <c r="AK2129" s="162" t="str">
        <f t="shared" si="1705"/>
        <v/>
      </c>
      <c r="AM2129" s="199">
        <f t="shared" si="1708"/>
        <v>23.005645262124748</v>
      </c>
      <c r="AN2129" s="197">
        <f t="shared" si="1710"/>
        <v>0</v>
      </c>
      <c r="AO2129" s="197">
        <f t="shared" si="1711"/>
        <v>0</v>
      </c>
      <c r="AP2129" s="197">
        <f t="shared" si="1712"/>
        <v>0</v>
      </c>
      <c r="AQ2129" s="197">
        <f t="shared" si="1713"/>
        <v>0</v>
      </c>
      <c r="AR2129" s="197" t="str">
        <f t="shared" si="1714"/>
        <v/>
      </c>
      <c r="AS2129" s="197" t="str">
        <f t="shared" si="1715"/>
        <v/>
      </c>
      <c r="AT2129" s="197" t="str">
        <f t="shared" si="1716"/>
        <v/>
      </c>
      <c r="AU2129" s="197" t="str">
        <f t="shared" si="1717"/>
        <v/>
      </c>
      <c r="AV2129" s="199">
        <f t="shared" ca="1" si="1709"/>
        <v>2.1426202211101644</v>
      </c>
      <c r="AX2129" s="162">
        <f t="shared" si="1672"/>
        <v>0</v>
      </c>
      <c r="AY2129" s="162">
        <f t="shared" si="1673"/>
        <v>0</v>
      </c>
      <c r="AZ2129" s="162">
        <f t="shared" si="1674"/>
        <v>0</v>
      </c>
      <c r="BA2129" s="162">
        <f t="shared" si="1675"/>
        <v>0</v>
      </c>
      <c r="BB2129" s="162" t="str">
        <f t="shared" si="1676"/>
        <v/>
      </c>
      <c r="BC2129" s="162" t="str">
        <f t="shared" si="1677"/>
        <v/>
      </c>
      <c r="BD2129" s="162" t="str">
        <f t="shared" si="1678"/>
        <v/>
      </c>
      <c r="BE2129" s="162" t="str">
        <f t="shared" si="1679"/>
        <v/>
      </c>
      <c r="BG2129" s="169">
        <f t="shared" si="1706"/>
        <v>52.69654103053599</v>
      </c>
      <c r="BH2129" s="169">
        <f t="shared" ca="1" si="1707"/>
        <v>2.3877957692869392</v>
      </c>
    </row>
    <row r="2130" spans="11:60" x14ac:dyDescent="0.25">
      <c r="K2130" s="199">
        <f t="shared" si="1680"/>
        <v>52.747927223642314</v>
      </c>
      <c r="L2130" s="201">
        <f t="shared" si="1681"/>
        <v>0.44238855271667166</v>
      </c>
      <c r="M2130" s="201">
        <f t="shared" si="1682"/>
        <v>0.44610913657905554</v>
      </c>
      <c r="N2130" s="201">
        <f t="shared" si="1683"/>
        <v>0.46890905623842816</v>
      </c>
      <c r="O2130" s="201">
        <f t="shared" si="1684"/>
        <v>0.44279730047150423</v>
      </c>
      <c r="P2130" s="201" t="str">
        <f t="shared" si="1685"/>
        <v/>
      </c>
      <c r="Q2130" s="201" t="str">
        <f t="shared" si="1686"/>
        <v/>
      </c>
      <c r="R2130" s="201" t="str">
        <f t="shared" si="1687"/>
        <v/>
      </c>
      <c r="S2130" s="201" t="str">
        <f t="shared" si="1688"/>
        <v/>
      </c>
      <c r="T2130" s="199">
        <f t="shared" si="1689"/>
        <v>0</v>
      </c>
      <c r="U2130" s="199">
        <f t="shared" si="1690"/>
        <v>0</v>
      </c>
      <c r="V2130" s="199">
        <f t="shared" si="1691"/>
        <v>0</v>
      </c>
      <c r="W2130" s="199">
        <f t="shared" si="1692"/>
        <v>0.25031135216889044</v>
      </c>
      <c r="X2130" s="199" t="str">
        <f t="shared" si="1693"/>
        <v/>
      </c>
      <c r="Y2130" s="199" t="str">
        <f t="shared" si="1694"/>
        <v/>
      </c>
      <c r="Z2130" s="199" t="str">
        <f t="shared" si="1695"/>
        <v/>
      </c>
      <c r="AA2130" s="199" t="str">
        <f t="shared" si="1696"/>
        <v/>
      </c>
      <c r="AB2130" s="201">
        <f t="shared" ca="1" si="1697"/>
        <v>2.4040317403368974</v>
      </c>
      <c r="AD2130" s="162">
        <f t="shared" si="1698"/>
        <v>0</v>
      </c>
      <c r="AE2130" s="162">
        <f t="shared" si="1699"/>
        <v>0</v>
      </c>
      <c r="AF2130" s="162">
        <f t="shared" si="1700"/>
        <v>0</v>
      </c>
      <c r="AG2130" s="162">
        <f t="shared" si="1701"/>
        <v>6.4312737396279183E-3</v>
      </c>
      <c r="AH2130" s="162" t="str">
        <f t="shared" si="1702"/>
        <v/>
      </c>
      <c r="AI2130" s="162" t="str">
        <f t="shared" si="1703"/>
        <v/>
      </c>
      <c r="AJ2130" s="162" t="str">
        <f t="shared" si="1704"/>
        <v/>
      </c>
      <c r="AK2130" s="162" t="str">
        <f t="shared" si="1705"/>
        <v/>
      </c>
      <c r="AM2130" s="199">
        <f t="shared" si="1708"/>
        <v>23.01686205649926</v>
      </c>
      <c r="AN2130" s="197">
        <f t="shared" si="1710"/>
        <v>0</v>
      </c>
      <c r="AO2130" s="197">
        <f t="shared" si="1711"/>
        <v>0</v>
      </c>
      <c r="AP2130" s="197">
        <f t="shared" si="1712"/>
        <v>0</v>
      </c>
      <c r="AQ2130" s="197">
        <f t="shared" si="1713"/>
        <v>0</v>
      </c>
      <c r="AR2130" s="197" t="str">
        <f t="shared" si="1714"/>
        <v/>
      </c>
      <c r="AS2130" s="197" t="str">
        <f t="shared" si="1715"/>
        <v/>
      </c>
      <c r="AT2130" s="197" t="str">
        <f t="shared" si="1716"/>
        <v/>
      </c>
      <c r="AU2130" s="197" t="str">
        <f t="shared" si="1717"/>
        <v/>
      </c>
      <c r="AV2130" s="199">
        <f t="shared" ca="1" si="1709"/>
        <v>2.1723899016199111</v>
      </c>
      <c r="AX2130" s="162">
        <f t="shared" si="1672"/>
        <v>0</v>
      </c>
      <c r="AY2130" s="162">
        <f t="shared" si="1673"/>
        <v>0</v>
      </c>
      <c r="AZ2130" s="162">
        <f t="shared" si="1674"/>
        <v>0</v>
      </c>
      <c r="BA2130" s="162">
        <f t="shared" si="1675"/>
        <v>0</v>
      </c>
      <c r="BB2130" s="162" t="str">
        <f t="shared" si="1676"/>
        <v/>
      </c>
      <c r="BC2130" s="162" t="str">
        <f t="shared" si="1677"/>
        <v/>
      </c>
      <c r="BD2130" s="162" t="str">
        <f t="shared" si="1678"/>
        <v/>
      </c>
      <c r="BE2130" s="162" t="str">
        <f t="shared" si="1679"/>
        <v/>
      </c>
      <c r="BG2130" s="169">
        <f t="shared" si="1706"/>
        <v>52.722234127089152</v>
      </c>
      <c r="BH2130" s="169">
        <f t="shared" ca="1" si="1707"/>
        <v>2.4225690805291555</v>
      </c>
    </row>
    <row r="2131" spans="11:60" x14ac:dyDescent="0.25">
      <c r="K2131" s="199">
        <f t="shared" si="1680"/>
        <v>52.773620320195477</v>
      </c>
      <c r="L2131" s="201">
        <f t="shared" si="1681"/>
        <v>0.4426040366683115</v>
      </c>
      <c r="M2131" s="201">
        <f t="shared" si="1682"/>
        <v>0.44632643279755485</v>
      </c>
      <c r="N2131" s="201">
        <f t="shared" si="1683"/>
        <v>0.46913745811677121</v>
      </c>
      <c r="O2131" s="201">
        <f t="shared" si="1684"/>
        <v>0.44301298352093016</v>
      </c>
      <c r="P2131" s="201" t="str">
        <f t="shared" si="1685"/>
        <v/>
      </c>
      <c r="Q2131" s="201" t="str">
        <f t="shared" si="1686"/>
        <v/>
      </c>
      <c r="R2131" s="201" t="str">
        <f t="shared" si="1687"/>
        <v/>
      </c>
      <c r="S2131" s="201" t="str">
        <f t="shared" si="1688"/>
        <v/>
      </c>
      <c r="T2131" s="199">
        <f t="shared" si="1689"/>
        <v>0</v>
      </c>
      <c r="U2131" s="199">
        <f t="shared" si="1690"/>
        <v>0</v>
      </c>
      <c r="V2131" s="199">
        <f t="shared" si="1691"/>
        <v>0</v>
      </c>
      <c r="W2131" s="199">
        <f t="shared" si="1692"/>
        <v>0.23607003901244672</v>
      </c>
      <c r="X2131" s="199" t="str">
        <f t="shared" si="1693"/>
        <v/>
      </c>
      <c r="Y2131" s="199" t="str">
        <f t="shared" si="1694"/>
        <v/>
      </c>
      <c r="Z2131" s="199" t="str">
        <f t="shared" si="1695"/>
        <v/>
      </c>
      <c r="AA2131" s="199" t="str">
        <f t="shared" si="1696"/>
        <v/>
      </c>
      <c r="AB2131" s="201">
        <f t="shared" ca="1" si="1697"/>
        <v>2.3561270903151361</v>
      </c>
      <c r="AD2131" s="162">
        <f t="shared" si="1698"/>
        <v>0</v>
      </c>
      <c r="AE2131" s="162">
        <f t="shared" si="1699"/>
        <v>0</v>
      </c>
      <c r="AF2131" s="162">
        <f t="shared" si="1700"/>
        <v>0</v>
      </c>
      <c r="AG2131" s="162">
        <f t="shared" si="1701"/>
        <v>6.065370305655589E-3</v>
      </c>
      <c r="AH2131" s="162" t="str">
        <f t="shared" si="1702"/>
        <v/>
      </c>
      <c r="AI2131" s="162" t="str">
        <f t="shared" si="1703"/>
        <v/>
      </c>
      <c r="AJ2131" s="162" t="str">
        <f t="shared" si="1704"/>
        <v/>
      </c>
      <c r="AK2131" s="162" t="str">
        <f t="shared" si="1705"/>
        <v/>
      </c>
      <c r="AM2131" s="199">
        <f t="shared" si="1708"/>
        <v>23.028078850873772</v>
      </c>
      <c r="AN2131" s="197">
        <f t="shared" si="1710"/>
        <v>0</v>
      </c>
      <c r="AO2131" s="197">
        <f t="shared" si="1711"/>
        <v>0</v>
      </c>
      <c r="AP2131" s="197">
        <f t="shared" si="1712"/>
        <v>0</v>
      </c>
      <c r="AQ2131" s="197">
        <f t="shared" si="1713"/>
        <v>0</v>
      </c>
      <c r="AR2131" s="197" t="str">
        <f t="shared" si="1714"/>
        <v/>
      </c>
      <c r="AS2131" s="197" t="str">
        <f t="shared" si="1715"/>
        <v/>
      </c>
      <c r="AT2131" s="197" t="str">
        <f t="shared" si="1716"/>
        <v/>
      </c>
      <c r="AU2131" s="197" t="str">
        <f t="shared" si="1717"/>
        <v/>
      </c>
      <c r="AV2131" s="199">
        <f t="shared" ca="1" si="1709"/>
        <v>2.1616718424061192</v>
      </c>
      <c r="AX2131" s="162">
        <f t="shared" si="1672"/>
        <v>0</v>
      </c>
      <c r="AY2131" s="162">
        <f t="shared" si="1673"/>
        <v>0</v>
      </c>
      <c r="AZ2131" s="162">
        <f t="shared" si="1674"/>
        <v>0</v>
      </c>
      <c r="BA2131" s="162">
        <f t="shared" si="1675"/>
        <v>0</v>
      </c>
      <c r="BB2131" s="162" t="str">
        <f t="shared" si="1676"/>
        <v/>
      </c>
      <c r="BC2131" s="162" t="str">
        <f t="shared" si="1677"/>
        <v/>
      </c>
      <c r="BD2131" s="162" t="str">
        <f t="shared" si="1678"/>
        <v/>
      </c>
      <c r="BE2131" s="162" t="str">
        <f t="shared" si="1679"/>
        <v/>
      </c>
      <c r="BG2131" s="169">
        <f t="shared" si="1706"/>
        <v>52.747927223642314</v>
      </c>
      <c r="BH2131" s="169">
        <f t="shared" ca="1" si="1707"/>
        <v>2.4040317403368974</v>
      </c>
    </row>
    <row r="2132" spans="11:60" x14ac:dyDescent="0.25">
      <c r="K2132" s="199">
        <f t="shared" si="1680"/>
        <v>52.799313416748639</v>
      </c>
      <c r="L2132" s="201">
        <f t="shared" si="1681"/>
        <v>0.44281952061995139</v>
      </c>
      <c r="M2132" s="201">
        <f t="shared" si="1682"/>
        <v>0.4465437290160541</v>
      </c>
      <c r="N2132" s="201">
        <f t="shared" si="1683"/>
        <v>0.46936585999511438</v>
      </c>
      <c r="O2132" s="201">
        <f t="shared" si="1684"/>
        <v>0.44322866657035614</v>
      </c>
      <c r="P2132" s="201" t="str">
        <f t="shared" si="1685"/>
        <v/>
      </c>
      <c r="Q2132" s="201" t="str">
        <f t="shared" si="1686"/>
        <v/>
      </c>
      <c r="R2132" s="201" t="str">
        <f t="shared" si="1687"/>
        <v/>
      </c>
      <c r="S2132" s="201" t="str">
        <f t="shared" si="1688"/>
        <v/>
      </c>
      <c r="T2132" s="199">
        <f t="shared" si="1689"/>
        <v>0</v>
      </c>
      <c r="U2132" s="199">
        <f t="shared" si="1690"/>
        <v>0</v>
      </c>
      <c r="V2132" s="199">
        <f t="shared" si="1691"/>
        <v>0</v>
      </c>
      <c r="W2132" s="199">
        <f t="shared" si="1692"/>
        <v>0.22265135278601458</v>
      </c>
      <c r="X2132" s="199" t="str">
        <f t="shared" si="1693"/>
        <v/>
      </c>
      <c r="Y2132" s="199" t="str">
        <f t="shared" si="1694"/>
        <v/>
      </c>
      <c r="Z2132" s="199" t="str">
        <f t="shared" si="1695"/>
        <v/>
      </c>
      <c r="AA2132" s="199" t="str">
        <f t="shared" si="1696"/>
        <v/>
      </c>
      <c r="AB2132" s="201">
        <f t="shared" ca="1" si="1697"/>
        <v>2.321310730567538</v>
      </c>
      <c r="AD2132" s="162">
        <f t="shared" si="1698"/>
        <v>0</v>
      </c>
      <c r="AE2132" s="162">
        <f t="shared" si="1699"/>
        <v>0</v>
      </c>
      <c r="AF2132" s="162">
        <f t="shared" si="1700"/>
        <v>0</v>
      </c>
      <c r="AG2132" s="162">
        <f t="shared" si="1701"/>
        <v>5.7206027048232787E-3</v>
      </c>
      <c r="AH2132" s="162" t="str">
        <f t="shared" si="1702"/>
        <v/>
      </c>
      <c r="AI2132" s="162" t="str">
        <f t="shared" si="1703"/>
        <v/>
      </c>
      <c r="AJ2132" s="162" t="str">
        <f t="shared" si="1704"/>
        <v/>
      </c>
      <c r="AK2132" s="162" t="str">
        <f t="shared" si="1705"/>
        <v/>
      </c>
      <c r="AM2132" s="199">
        <f t="shared" si="1708"/>
        <v>23.039295645248284</v>
      </c>
      <c r="AN2132" s="197">
        <f t="shared" si="1710"/>
        <v>0</v>
      </c>
      <c r="AO2132" s="197">
        <f t="shared" si="1711"/>
        <v>0</v>
      </c>
      <c r="AP2132" s="197">
        <f t="shared" si="1712"/>
        <v>0</v>
      </c>
      <c r="AQ2132" s="197">
        <f t="shared" si="1713"/>
        <v>0</v>
      </c>
      <c r="AR2132" s="197" t="str">
        <f t="shared" si="1714"/>
        <v/>
      </c>
      <c r="AS2132" s="197" t="str">
        <f t="shared" si="1715"/>
        <v/>
      </c>
      <c r="AT2132" s="197" t="str">
        <f t="shared" si="1716"/>
        <v/>
      </c>
      <c r="AU2132" s="197" t="str">
        <f t="shared" si="1717"/>
        <v/>
      </c>
      <c r="AV2132" s="199">
        <f t="shared" ca="1" si="1709"/>
        <v>2.1771279347211929</v>
      </c>
      <c r="AX2132" s="162">
        <f t="shared" si="1672"/>
        <v>0</v>
      </c>
      <c r="AY2132" s="162">
        <f t="shared" si="1673"/>
        <v>0</v>
      </c>
      <c r="AZ2132" s="162">
        <f t="shared" si="1674"/>
        <v>0</v>
      </c>
      <c r="BA2132" s="162">
        <f t="shared" si="1675"/>
        <v>0</v>
      </c>
      <c r="BB2132" s="162" t="str">
        <f t="shared" si="1676"/>
        <v/>
      </c>
      <c r="BC2132" s="162" t="str">
        <f t="shared" si="1677"/>
        <v/>
      </c>
      <c r="BD2132" s="162" t="str">
        <f t="shared" si="1678"/>
        <v/>
      </c>
      <c r="BE2132" s="162" t="str">
        <f t="shared" si="1679"/>
        <v/>
      </c>
      <c r="BG2132" s="169">
        <f t="shared" si="1706"/>
        <v>52.773620320195477</v>
      </c>
      <c r="BH2132" s="169">
        <f t="shared" ca="1" si="1707"/>
        <v>2.3561270903151361</v>
      </c>
    </row>
    <row r="2133" spans="11:60" x14ac:dyDescent="0.25">
      <c r="K2133" s="199">
        <f t="shared" si="1680"/>
        <v>52.825006513301801</v>
      </c>
      <c r="L2133" s="201">
        <f t="shared" si="1681"/>
        <v>0.44303500457159128</v>
      </c>
      <c r="M2133" s="201">
        <f t="shared" si="1682"/>
        <v>0.44676102523455341</v>
      </c>
      <c r="N2133" s="201">
        <f t="shared" si="1683"/>
        <v>0.46959426187345749</v>
      </c>
      <c r="O2133" s="201">
        <f t="shared" si="1684"/>
        <v>0.44344434961978207</v>
      </c>
      <c r="P2133" s="201" t="str">
        <f t="shared" si="1685"/>
        <v/>
      </c>
      <c r="Q2133" s="201" t="str">
        <f t="shared" si="1686"/>
        <v/>
      </c>
      <c r="R2133" s="201" t="str">
        <f t="shared" si="1687"/>
        <v/>
      </c>
      <c r="S2133" s="201" t="str">
        <f t="shared" si="1688"/>
        <v/>
      </c>
      <c r="T2133" s="199">
        <f t="shared" si="1689"/>
        <v>0</v>
      </c>
      <c r="U2133" s="199">
        <f t="shared" si="1690"/>
        <v>0</v>
      </c>
      <c r="V2133" s="199">
        <f t="shared" si="1691"/>
        <v>0</v>
      </c>
      <c r="W2133" s="199">
        <f t="shared" si="1692"/>
        <v>0.21000710225395583</v>
      </c>
      <c r="X2133" s="199" t="str">
        <f t="shared" si="1693"/>
        <v/>
      </c>
      <c r="Y2133" s="199" t="str">
        <f t="shared" si="1694"/>
        <v/>
      </c>
      <c r="Z2133" s="199" t="str">
        <f t="shared" si="1695"/>
        <v/>
      </c>
      <c r="AA2133" s="199" t="str">
        <f t="shared" si="1696"/>
        <v/>
      </c>
      <c r="AB2133" s="201">
        <f t="shared" ca="1" si="1697"/>
        <v>2.2824994262045921</v>
      </c>
      <c r="AD2133" s="162">
        <f t="shared" si="1698"/>
        <v>0</v>
      </c>
      <c r="AE2133" s="162">
        <f t="shared" si="1699"/>
        <v>0</v>
      </c>
      <c r="AF2133" s="162">
        <f t="shared" si="1700"/>
        <v>0</v>
      </c>
      <c r="AG2133" s="162">
        <f t="shared" si="1701"/>
        <v>5.3957327550607191E-3</v>
      </c>
      <c r="AH2133" s="162" t="str">
        <f t="shared" si="1702"/>
        <v/>
      </c>
      <c r="AI2133" s="162" t="str">
        <f t="shared" si="1703"/>
        <v/>
      </c>
      <c r="AJ2133" s="162" t="str">
        <f t="shared" si="1704"/>
        <v/>
      </c>
      <c r="AK2133" s="162" t="str">
        <f t="shared" si="1705"/>
        <v/>
      </c>
      <c r="AM2133" s="199">
        <f t="shared" si="1708"/>
        <v>23.050512439622796</v>
      </c>
      <c r="AN2133" s="197">
        <f t="shared" si="1710"/>
        <v>0</v>
      </c>
      <c r="AO2133" s="197">
        <f t="shared" si="1711"/>
        <v>0</v>
      </c>
      <c r="AP2133" s="197">
        <f t="shared" si="1712"/>
        <v>0</v>
      </c>
      <c r="AQ2133" s="197">
        <f t="shared" si="1713"/>
        <v>0</v>
      </c>
      <c r="AR2133" s="197" t="str">
        <f t="shared" si="1714"/>
        <v/>
      </c>
      <c r="AS2133" s="197" t="str">
        <f t="shared" si="1715"/>
        <v/>
      </c>
      <c r="AT2133" s="197" t="str">
        <f t="shared" si="1716"/>
        <v/>
      </c>
      <c r="AU2133" s="197" t="str">
        <f t="shared" si="1717"/>
        <v/>
      </c>
      <c r="AV2133" s="199">
        <f t="shared" ca="1" si="1709"/>
        <v>2.1505431495947085</v>
      </c>
      <c r="AX2133" s="162">
        <f t="shared" si="1672"/>
        <v>0</v>
      </c>
      <c r="AY2133" s="162">
        <f t="shared" si="1673"/>
        <v>0</v>
      </c>
      <c r="AZ2133" s="162">
        <f t="shared" si="1674"/>
        <v>0</v>
      </c>
      <c r="BA2133" s="162">
        <f t="shared" si="1675"/>
        <v>0</v>
      </c>
      <c r="BB2133" s="162" t="str">
        <f t="shared" si="1676"/>
        <v/>
      </c>
      <c r="BC2133" s="162" t="str">
        <f t="shared" si="1677"/>
        <v/>
      </c>
      <c r="BD2133" s="162" t="str">
        <f t="shared" si="1678"/>
        <v/>
      </c>
      <c r="BE2133" s="162" t="str">
        <f t="shared" si="1679"/>
        <v/>
      </c>
      <c r="BG2133" s="169">
        <f t="shared" si="1706"/>
        <v>52.799313416748639</v>
      </c>
      <c r="BH2133" s="169">
        <f t="shared" ca="1" si="1707"/>
        <v>2.321310730567538</v>
      </c>
    </row>
    <row r="2134" spans="11:60" x14ac:dyDescent="0.25">
      <c r="K2134" s="199">
        <f t="shared" si="1680"/>
        <v>52.850699609854964</v>
      </c>
      <c r="L2134" s="201">
        <f t="shared" si="1681"/>
        <v>0.44325048852323118</v>
      </c>
      <c r="M2134" s="201">
        <f t="shared" si="1682"/>
        <v>0.44697832145305272</v>
      </c>
      <c r="N2134" s="201">
        <f t="shared" si="1683"/>
        <v>0.4698226637518006</v>
      </c>
      <c r="O2134" s="201">
        <f t="shared" si="1684"/>
        <v>0.44366003266920806</v>
      </c>
      <c r="P2134" s="201" t="str">
        <f t="shared" si="1685"/>
        <v/>
      </c>
      <c r="Q2134" s="201" t="str">
        <f t="shared" si="1686"/>
        <v/>
      </c>
      <c r="R2134" s="201" t="str">
        <f t="shared" si="1687"/>
        <v/>
      </c>
      <c r="S2134" s="201" t="str">
        <f t="shared" si="1688"/>
        <v/>
      </c>
      <c r="T2134" s="199">
        <f t="shared" si="1689"/>
        <v>0</v>
      </c>
      <c r="U2134" s="199">
        <f t="shared" si="1690"/>
        <v>0</v>
      </c>
      <c r="V2134" s="199">
        <f t="shared" si="1691"/>
        <v>0</v>
      </c>
      <c r="W2134" s="199">
        <f t="shared" si="1692"/>
        <v>0.19809195271090468</v>
      </c>
      <c r="X2134" s="199" t="str">
        <f t="shared" si="1693"/>
        <v/>
      </c>
      <c r="Y2134" s="199" t="str">
        <f t="shared" si="1694"/>
        <v/>
      </c>
      <c r="Z2134" s="199" t="str">
        <f t="shared" si="1695"/>
        <v/>
      </c>
      <c r="AA2134" s="199" t="str">
        <f t="shared" si="1696"/>
        <v/>
      </c>
      <c r="AB2134" s="201">
        <f t="shared" ca="1" si="1697"/>
        <v>2.274625089567202</v>
      </c>
      <c r="AD2134" s="162">
        <f t="shared" si="1698"/>
        <v>0</v>
      </c>
      <c r="AE2134" s="162">
        <f t="shared" si="1699"/>
        <v>0</v>
      </c>
      <c r="AF2134" s="162">
        <f t="shared" si="1700"/>
        <v>0</v>
      </c>
      <c r="AG2134" s="162">
        <f t="shared" si="1701"/>
        <v>5.089595667405738E-3</v>
      </c>
      <c r="AH2134" s="162" t="str">
        <f t="shared" si="1702"/>
        <v/>
      </c>
      <c r="AI2134" s="162" t="str">
        <f t="shared" si="1703"/>
        <v/>
      </c>
      <c r="AJ2134" s="162" t="str">
        <f t="shared" si="1704"/>
        <v/>
      </c>
      <c r="AK2134" s="162" t="str">
        <f t="shared" si="1705"/>
        <v/>
      </c>
      <c r="AM2134" s="199">
        <f t="shared" si="1708"/>
        <v>23.061729233997308</v>
      </c>
      <c r="AN2134" s="197">
        <f t="shared" si="1710"/>
        <v>0</v>
      </c>
      <c r="AO2134" s="197">
        <f t="shared" si="1711"/>
        <v>0</v>
      </c>
      <c r="AP2134" s="197">
        <f t="shared" si="1712"/>
        <v>0</v>
      </c>
      <c r="AQ2134" s="197">
        <f t="shared" si="1713"/>
        <v>0</v>
      </c>
      <c r="AR2134" s="197" t="str">
        <f t="shared" si="1714"/>
        <v/>
      </c>
      <c r="AS2134" s="197" t="str">
        <f t="shared" si="1715"/>
        <v/>
      </c>
      <c r="AT2134" s="197" t="str">
        <f t="shared" si="1716"/>
        <v/>
      </c>
      <c r="AU2134" s="197" t="str">
        <f t="shared" si="1717"/>
        <v/>
      </c>
      <c r="AV2134" s="199">
        <f t="shared" ca="1" si="1709"/>
        <v>2.1389253038632496</v>
      </c>
      <c r="AX2134" s="162">
        <f t="shared" si="1672"/>
        <v>0</v>
      </c>
      <c r="AY2134" s="162">
        <f t="shared" si="1673"/>
        <v>0</v>
      </c>
      <c r="AZ2134" s="162">
        <f t="shared" si="1674"/>
        <v>0</v>
      </c>
      <c r="BA2134" s="162">
        <f t="shared" si="1675"/>
        <v>0</v>
      </c>
      <c r="BB2134" s="162" t="str">
        <f t="shared" si="1676"/>
        <v/>
      </c>
      <c r="BC2134" s="162" t="str">
        <f t="shared" si="1677"/>
        <v/>
      </c>
      <c r="BD2134" s="162" t="str">
        <f t="shared" si="1678"/>
        <v/>
      </c>
      <c r="BE2134" s="162" t="str">
        <f t="shared" si="1679"/>
        <v/>
      </c>
      <c r="BG2134" s="169">
        <f t="shared" si="1706"/>
        <v>52.825006513301801</v>
      </c>
      <c r="BH2134" s="169">
        <f t="shared" ca="1" si="1707"/>
        <v>2.2824994262045921</v>
      </c>
    </row>
    <row r="2135" spans="11:60" x14ac:dyDescent="0.25">
      <c r="K2135" s="199">
        <f t="shared" si="1680"/>
        <v>52.876392706408126</v>
      </c>
      <c r="L2135" s="201">
        <f t="shared" si="1681"/>
        <v>0.44346597247487107</v>
      </c>
      <c r="M2135" s="201">
        <f t="shared" si="1682"/>
        <v>0.44719561767155203</v>
      </c>
      <c r="N2135" s="201">
        <f t="shared" si="1683"/>
        <v>0.47005106563014371</v>
      </c>
      <c r="O2135" s="201">
        <f t="shared" si="1684"/>
        <v>0.44387571571863399</v>
      </c>
      <c r="P2135" s="201" t="str">
        <f t="shared" si="1685"/>
        <v/>
      </c>
      <c r="Q2135" s="201" t="str">
        <f t="shared" si="1686"/>
        <v/>
      </c>
      <c r="R2135" s="201" t="str">
        <f t="shared" si="1687"/>
        <v/>
      </c>
      <c r="S2135" s="201" t="str">
        <f t="shared" si="1688"/>
        <v/>
      </c>
      <c r="T2135" s="199">
        <f t="shared" si="1689"/>
        <v>0</v>
      </c>
      <c r="U2135" s="199">
        <f t="shared" si="1690"/>
        <v>0</v>
      </c>
      <c r="V2135" s="199">
        <f t="shared" si="1691"/>
        <v>0</v>
      </c>
      <c r="W2135" s="199">
        <f t="shared" si="1692"/>
        <v>0.18686325565075987</v>
      </c>
      <c r="X2135" s="199" t="str">
        <f t="shared" si="1693"/>
        <v/>
      </c>
      <c r="Y2135" s="199" t="str">
        <f t="shared" si="1694"/>
        <v/>
      </c>
      <c r="Z2135" s="199" t="str">
        <f t="shared" si="1695"/>
        <v/>
      </c>
      <c r="AA2135" s="199" t="str">
        <f t="shared" si="1696"/>
        <v/>
      </c>
      <c r="AB2135" s="201">
        <f t="shared" ca="1" si="1697"/>
        <v>2.2756842859989712</v>
      </c>
      <c r="AD2135" s="162">
        <f t="shared" si="1698"/>
        <v>0</v>
      </c>
      <c r="AE2135" s="162">
        <f t="shared" si="1699"/>
        <v>0</v>
      </c>
      <c r="AF2135" s="162">
        <f t="shared" si="1700"/>
        <v>0</v>
      </c>
      <c r="AG2135" s="162">
        <f t="shared" si="1701"/>
        <v>4.8010956696732275E-3</v>
      </c>
      <c r="AH2135" s="162" t="str">
        <f t="shared" si="1702"/>
        <v/>
      </c>
      <c r="AI2135" s="162" t="str">
        <f t="shared" si="1703"/>
        <v/>
      </c>
      <c r="AJ2135" s="162" t="str">
        <f t="shared" si="1704"/>
        <v/>
      </c>
      <c r="AK2135" s="162" t="str">
        <f t="shared" si="1705"/>
        <v/>
      </c>
      <c r="AM2135" s="199">
        <f t="shared" si="1708"/>
        <v>23.07294602837182</v>
      </c>
      <c r="AN2135" s="197">
        <f t="shared" si="1710"/>
        <v>0</v>
      </c>
      <c r="AO2135" s="197">
        <f t="shared" si="1711"/>
        <v>0</v>
      </c>
      <c r="AP2135" s="197">
        <f t="shared" si="1712"/>
        <v>0</v>
      </c>
      <c r="AQ2135" s="197">
        <f t="shared" si="1713"/>
        <v>0</v>
      </c>
      <c r="AR2135" s="197" t="str">
        <f t="shared" si="1714"/>
        <v/>
      </c>
      <c r="AS2135" s="197" t="str">
        <f t="shared" si="1715"/>
        <v/>
      </c>
      <c r="AT2135" s="197" t="str">
        <f t="shared" si="1716"/>
        <v/>
      </c>
      <c r="AU2135" s="197" t="str">
        <f t="shared" si="1717"/>
        <v/>
      </c>
      <c r="AV2135" s="199">
        <f t="shared" ca="1" si="1709"/>
        <v>2.0594148986911587</v>
      </c>
      <c r="AX2135" s="162">
        <f t="shared" si="1672"/>
        <v>0</v>
      </c>
      <c r="AY2135" s="162">
        <f t="shared" si="1673"/>
        <v>0</v>
      </c>
      <c r="AZ2135" s="162">
        <f t="shared" si="1674"/>
        <v>0</v>
      </c>
      <c r="BA2135" s="162">
        <f t="shared" si="1675"/>
        <v>0</v>
      </c>
      <c r="BB2135" s="162" t="str">
        <f t="shared" si="1676"/>
        <v/>
      </c>
      <c r="BC2135" s="162" t="str">
        <f t="shared" si="1677"/>
        <v/>
      </c>
      <c r="BD2135" s="162" t="str">
        <f t="shared" si="1678"/>
        <v/>
      </c>
      <c r="BE2135" s="162" t="str">
        <f t="shared" si="1679"/>
        <v/>
      </c>
      <c r="BG2135" s="169">
        <f t="shared" si="1706"/>
        <v>52.850699609854964</v>
      </c>
      <c r="BH2135" s="169">
        <f t="shared" ca="1" si="1707"/>
        <v>2.274625089567202</v>
      </c>
    </row>
    <row r="2136" spans="11:60" x14ac:dyDescent="0.25">
      <c r="K2136" s="199">
        <f t="shared" si="1680"/>
        <v>52.902085802961288</v>
      </c>
      <c r="L2136" s="201">
        <f t="shared" si="1681"/>
        <v>0.44368145642651091</v>
      </c>
      <c r="M2136" s="201">
        <f t="shared" si="1682"/>
        <v>0.44741291389005128</v>
      </c>
      <c r="N2136" s="201">
        <f t="shared" si="1683"/>
        <v>0.47027946750848681</v>
      </c>
      <c r="O2136" s="201">
        <f t="shared" si="1684"/>
        <v>0.44409139876805998</v>
      </c>
      <c r="P2136" s="201" t="str">
        <f t="shared" si="1685"/>
        <v/>
      </c>
      <c r="Q2136" s="201" t="str">
        <f t="shared" si="1686"/>
        <v/>
      </c>
      <c r="R2136" s="201" t="str">
        <f t="shared" si="1687"/>
        <v/>
      </c>
      <c r="S2136" s="201" t="str">
        <f t="shared" si="1688"/>
        <v/>
      </c>
      <c r="T2136" s="199">
        <f t="shared" si="1689"/>
        <v>0</v>
      </c>
      <c r="U2136" s="199">
        <f t="shared" si="1690"/>
        <v>0</v>
      </c>
      <c r="V2136" s="199">
        <f t="shared" si="1691"/>
        <v>0</v>
      </c>
      <c r="W2136" s="199">
        <f t="shared" si="1692"/>
        <v>0.17628088849164497</v>
      </c>
      <c r="X2136" s="199" t="str">
        <f t="shared" si="1693"/>
        <v/>
      </c>
      <c r="Y2136" s="199" t="str">
        <f t="shared" si="1694"/>
        <v/>
      </c>
      <c r="Z2136" s="199" t="str">
        <f t="shared" si="1695"/>
        <v/>
      </c>
      <c r="AA2136" s="199" t="str">
        <f t="shared" si="1696"/>
        <v/>
      </c>
      <c r="AB2136" s="201">
        <f t="shared" ca="1" si="1697"/>
        <v>2.3036380039587439</v>
      </c>
      <c r="AD2136" s="162">
        <f t="shared" si="1698"/>
        <v>0</v>
      </c>
      <c r="AE2136" s="162">
        <f t="shared" si="1699"/>
        <v>0</v>
      </c>
      <c r="AF2136" s="162">
        <f t="shared" si="1700"/>
        <v>0</v>
      </c>
      <c r="AG2136" s="162">
        <f t="shared" si="1701"/>
        <v>4.5292018884930743E-3</v>
      </c>
      <c r="AH2136" s="162" t="str">
        <f t="shared" si="1702"/>
        <v/>
      </c>
      <c r="AI2136" s="162" t="str">
        <f t="shared" si="1703"/>
        <v/>
      </c>
      <c r="AJ2136" s="162" t="str">
        <f t="shared" si="1704"/>
        <v/>
      </c>
      <c r="AK2136" s="162" t="str">
        <f t="shared" si="1705"/>
        <v/>
      </c>
      <c r="AM2136" s="199">
        <f t="shared" si="1708"/>
        <v>23.084162822746332</v>
      </c>
      <c r="AN2136" s="197">
        <f t="shared" si="1710"/>
        <v>0</v>
      </c>
      <c r="AO2136" s="197">
        <f t="shared" si="1711"/>
        <v>0</v>
      </c>
      <c r="AP2136" s="197">
        <f t="shared" si="1712"/>
        <v>0</v>
      </c>
      <c r="AQ2136" s="197">
        <f t="shared" si="1713"/>
        <v>0</v>
      </c>
      <c r="AR2136" s="197" t="str">
        <f t="shared" si="1714"/>
        <v/>
      </c>
      <c r="AS2136" s="197" t="str">
        <f t="shared" si="1715"/>
        <v/>
      </c>
      <c r="AT2136" s="197" t="str">
        <f t="shared" si="1716"/>
        <v/>
      </c>
      <c r="AU2136" s="197" t="str">
        <f t="shared" si="1717"/>
        <v/>
      </c>
      <c r="AV2136" s="199">
        <f t="shared" ca="1" si="1709"/>
        <v>2.1300970230180103</v>
      </c>
      <c r="AX2136" s="162">
        <f t="shared" si="1672"/>
        <v>0</v>
      </c>
      <c r="AY2136" s="162">
        <f t="shared" si="1673"/>
        <v>0</v>
      </c>
      <c r="AZ2136" s="162">
        <f t="shared" si="1674"/>
        <v>0</v>
      </c>
      <c r="BA2136" s="162">
        <f t="shared" si="1675"/>
        <v>0</v>
      </c>
      <c r="BB2136" s="162" t="str">
        <f t="shared" si="1676"/>
        <v/>
      </c>
      <c r="BC2136" s="162" t="str">
        <f t="shared" si="1677"/>
        <v/>
      </c>
      <c r="BD2136" s="162" t="str">
        <f t="shared" si="1678"/>
        <v/>
      </c>
      <c r="BE2136" s="162" t="str">
        <f t="shared" si="1679"/>
        <v/>
      </c>
      <c r="BG2136" s="169">
        <f t="shared" si="1706"/>
        <v>52.876392706408126</v>
      </c>
      <c r="BH2136" s="169">
        <f t="shared" ca="1" si="1707"/>
        <v>2.2756842859989712</v>
      </c>
    </row>
    <row r="2137" spans="11:60" x14ac:dyDescent="0.25">
      <c r="K2137" s="199">
        <f t="shared" si="1680"/>
        <v>52.92777889951445</v>
      </c>
      <c r="L2137" s="201">
        <f t="shared" si="1681"/>
        <v>0.44389694037815081</v>
      </c>
      <c r="M2137" s="201">
        <f t="shared" si="1682"/>
        <v>0.44763021010855059</v>
      </c>
      <c r="N2137" s="201">
        <f t="shared" si="1683"/>
        <v>0.47050786938682998</v>
      </c>
      <c r="O2137" s="201">
        <f t="shared" si="1684"/>
        <v>0.44430708181748596</v>
      </c>
      <c r="P2137" s="201" t="str">
        <f t="shared" si="1685"/>
        <v/>
      </c>
      <c r="Q2137" s="201" t="str">
        <f t="shared" si="1686"/>
        <v/>
      </c>
      <c r="R2137" s="201" t="str">
        <f t="shared" si="1687"/>
        <v/>
      </c>
      <c r="S2137" s="201" t="str">
        <f t="shared" si="1688"/>
        <v/>
      </c>
      <c r="T2137" s="199">
        <f t="shared" si="1689"/>
        <v>0</v>
      </c>
      <c r="U2137" s="199">
        <f t="shared" si="1690"/>
        <v>0</v>
      </c>
      <c r="V2137" s="199">
        <f t="shared" si="1691"/>
        <v>0</v>
      </c>
      <c r="W2137" s="199">
        <f t="shared" si="1692"/>
        <v>0.16630710379675703</v>
      </c>
      <c r="X2137" s="199" t="str">
        <f t="shared" si="1693"/>
        <v/>
      </c>
      <c r="Y2137" s="199" t="str">
        <f t="shared" si="1694"/>
        <v/>
      </c>
      <c r="Z2137" s="199" t="str">
        <f t="shared" si="1695"/>
        <v/>
      </c>
      <c r="AA2137" s="199" t="str">
        <f t="shared" si="1696"/>
        <v/>
      </c>
      <c r="AB2137" s="201">
        <f t="shared" ca="1" si="1697"/>
        <v>2.3241640891872231</v>
      </c>
      <c r="AD2137" s="162">
        <f t="shared" si="1698"/>
        <v>0</v>
      </c>
      <c r="AE2137" s="162">
        <f t="shared" si="1699"/>
        <v>0</v>
      </c>
      <c r="AF2137" s="162">
        <f t="shared" si="1700"/>
        <v>0</v>
      </c>
      <c r="AG2137" s="162">
        <f t="shared" si="1701"/>
        <v>4.2729444753268663E-3</v>
      </c>
      <c r="AH2137" s="162" t="str">
        <f t="shared" si="1702"/>
        <v/>
      </c>
      <c r="AI2137" s="162" t="str">
        <f t="shared" si="1703"/>
        <v/>
      </c>
      <c r="AJ2137" s="162" t="str">
        <f t="shared" si="1704"/>
        <v/>
      </c>
      <c r="AK2137" s="162" t="str">
        <f t="shared" si="1705"/>
        <v/>
      </c>
      <c r="AM2137" s="199">
        <f t="shared" si="1708"/>
        <v>23.095379617120845</v>
      </c>
      <c r="AN2137" s="197">
        <f t="shared" si="1710"/>
        <v>0</v>
      </c>
      <c r="AO2137" s="197">
        <f t="shared" si="1711"/>
        <v>0</v>
      </c>
      <c r="AP2137" s="197">
        <f t="shared" si="1712"/>
        <v>0</v>
      </c>
      <c r="AQ2137" s="197">
        <f t="shared" si="1713"/>
        <v>0</v>
      </c>
      <c r="AR2137" s="197" t="str">
        <f t="shared" si="1714"/>
        <v/>
      </c>
      <c r="AS2137" s="197" t="str">
        <f t="shared" si="1715"/>
        <v/>
      </c>
      <c r="AT2137" s="197" t="str">
        <f t="shared" si="1716"/>
        <v/>
      </c>
      <c r="AU2137" s="197" t="str">
        <f t="shared" si="1717"/>
        <v/>
      </c>
      <c r="AV2137" s="199">
        <f t="shared" ca="1" si="1709"/>
        <v>2.1652724290844532</v>
      </c>
      <c r="AX2137" s="162">
        <f t="shared" si="1672"/>
        <v>0</v>
      </c>
      <c r="AY2137" s="162">
        <f t="shared" si="1673"/>
        <v>0</v>
      </c>
      <c r="AZ2137" s="162">
        <f t="shared" si="1674"/>
        <v>0</v>
      </c>
      <c r="BA2137" s="162">
        <f t="shared" si="1675"/>
        <v>0</v>
      </c>
      <c r="BB2137" s="162" t="str">
        <f t="shared" si="1676"/>
        <v/>
      </c>
      <c r="BC2137" s="162" t="str">
        <f t="shared" si="1677"/>
        <v/>
      </c>
      <c r="BD2137" s="162" t="str">
        <f t="shared" si="1678"/>
        <v/>
      </c>
      <c r="BE2137" s="162" t="str">
        <f t="shared" si="1679"/>
        <v/>
      </c>
      <c r="BG2137" s="169">
        <f t="shared" si="1706"/>
        <v>52.902085802961288</v>
      </c>
      <c r="BH2137" s="169">
        <f t="shared" ca="1" si="1707"/>
        <v>2.3036380039587439</v>
      </c>
    </row>
    <row r="2138" spans="11:60" x14ac:dyDescent="0.25">
      <c r="K2138" s="199">
        <f t="shared" si="1680"/>
        <v>52.953471996067613</v>
      </c>
      <c r="L2138" s="201">
        <f t="shared" si="1681"/>
        <v>0.4441124243297907</v>
      </c>
      <c r="M2138" s="201">
        <f t="shared" si="1682"/>
        <v>0.44784750632704989</v>
      </c>
      <c r="N2138" s="201">
        <f t="shared" si="1683"/>
        <v>0.47073627126517309</v>
      </c>
      <c r="O2138" s="201">
        <f t="shared" si="1684"/>
        <v>0.44452276486691195</v>
      </c>
      <c r="P2138" s="201" t="str">
        <f t="shared" si="1685"/>
        <v/>
      </c>
      <c r="Q2138" s="201" t="str">
        <f t="shared" si="1686"/>
        <v/>
      </c>
      <c r="R2138" s="201" t="str">
        <f t="shared" si="1687"/>
        <v/>
      </c>
      <c r="S2138" s="201" t="str">
        <f t="shared" si="1688"/>
        <v/>
      </c>
      <c r="T2138" s="199">
        <f t="shared" si="1689"/>
        <v>0</v>
      </c>
      <c r="U2138" s="199">
        <f t="shared" si="1690"/>
        <v>0</v>
      </c>
      <c r="V2138" s="199">
        <f t="shared" si="1691"/>
        <v>0</v>
      </c>
      <c r="W2138" s="199">
        <f t="shared" si="1692"/>
        <v>0.15690638745527927</v>
      </c>
      <c r="X2138" s="199" t="str">
        <f t="shared" si="1693"/>
        <v/>
      </c>
      <c r="Y2138" s="199" t="str">
        <f t="shared" si="1694"/>
        <v/>
      </c>
      <c r="Z2138" s="199" t="str">
        <f t="shared" si="1695"/>
        <v/>
      </c>
      <c r="AA2138" s="199" t="str">
        <f t="shared" si="1696"/>
        <v/>
      </c>
      <c r="AB2138" s="201">
        <f t="shared" ca="1" si="1697"/>
        <v>2.2307135721669642</v>
      </c>
      <c r="AD2138" s="162">
        <f t="shared" si="1698"/>
        <v>0</v>
      </c>
      <c r="AE2138" s="162">
        <f t="shared" si="1699"/>
        <v>0</v>
      </c>
      <c r="AF2138" s="162">
        <f t="shared" si="1700"/>
        <v>0</v>
      </c>
      <c r="AG2138" s="162">
        <f t="shared" si="1701"/>
        <v>4.031410962696387E-3</v>
      </c>
      <c r="AH2138" s="162" t="str">
        <f t="shared" si="1702"/>
        <v/>
      </c>
      <c r="AI2138" s="162" t="str">
        <f t="shared" si="1703"/>
        <v/>
      </c>
      <c r="AJ2138" s="162" t="str">
        <f t="shared" si="1704"/>
        <v/>
      </c>
      <c r="AK2138" s="162" t="str">
        <f t="shared" si="1705"/>
        <v/>
      </c>
      <c r="AM2138" s="199">
        <f t="shared" si="1708"/>
        <v>23.106596411495357</v>
      </c>
      <c r="AN2138" s="197">
        <f t="shared" si="1710"/>
        <v>0</v>
      </c>
      <c r="AO2138" s="197">
        <f t="shared" si="1711"/>
        <v>0</v>
      </c>
      <c r="AP2138" s="197">
        <f t="shared" si="1712"/>
        <v>0</v>
      </c>
      <c r="AQ2138" s="197">
        <f t="shared" si="1713"/>
        <v>0</v>
      </c>
      <c r="AR2138" s="197" t="str">
        <f t="shared" si="1714"/>
        <v/>
      </c>
      <c r="AS2138" s="197" t="str">
        <f t="shared" si="1715"/>
        <v/>
      </c>
      <c r="AT2138" s="197" t="str">
        <f t="shared" si="1716"/>
        <v/>
      </c>
      <c r="AU2138" s="197" t="str">
        <f t="shared" si="1717"/>
        <v/>
      </c>
      <c r="AV2138" s="199">
        <f t="shared" ca="1" si="1709"/>
        <v>2.1028658769840494</v>
      </c>
      <c r="AX2138" s="162">
        <f t="shared" si="1672"/>
        <v>0</v>
      </c>
      <c r="AY2138" s="162">
        <f t="shared" si="1673"/>
        <v>0</v>
      </c>
      <c r="AZ2138" s="162">
        <f t="shared" si="1674"/>
        <v>0</v>
      </c>
      <c r="BA2138" s="162">
        <f t="shared" si="1675"/>
        <v>0</v>
      </c>
      <c r="BB2138" s="162" t="str">
        <f t="shared" si="1676"/>
        <v/>
      </c>
      <c r="BC2138" s="162" t="str">
        <f t="shared" si="1677"/>
        <v/>
      </c>
      <c r="BD2138" s="162" t="str">
        <f t="shared" si="1678"/>
        <v/>
      </c>
      <c r="BE2138" s="162" t="str">
        <f t="shared" si="1679"/>
        <v/>
      </c>
      <c r="BG2138" s="169">
        <f t="shared" si="1706"/>
        <v>52.92777889951445</v>
      </c>
      <c r="BH2138" s="169">
        <f t="shared" ca="1" si="1707"/>
        <v>2.3241640891872231</v>
      </c>
    </row>
    <row r="2139" spans="11:60" x14ac:dyDescent="0.25">
      <c r="K2139" s="199">
        <f t="shared" si="1680"/>
        <v>52.979165092620775</v>
      </c>
      <c r="L2139" s="201">
        <f t="shared" si="1681"/>
        <v>0.44432790828143054</v>
      </c>
      <c r="M2139" s="201">
        <f t="shared" si="1682"/>
        <v>0.4480648025455492</v>
      </c>
      <c r="N2139" s="201">
        <f t="shared" si="1683"/>
        <v>0.4709646731435162</v>
      </c>
      <c r="O2139" s="201">
        <f t="shared" si="1684"/>
        <v>0.44473844791633788</v>
      </c>
      <c r="P2139" s="201" t="str">
        <f t="shared" si="1685"/>
        <v/>
      </c>
      <c r="Q2139" s="201" t="str">
        <f t="shared" si="1686"/>
        <v/>
      </c>
      <c r="R2139" s="201" t="str">
        <f t="shared" si="1687"/>
        <v/>
      </c>
      <c r="S2139" s="201" t="str">
        <f t="shared" si="1688"/>
        <v/>
      </c>
      <c r="T2139" s="199">
        <f t="shared" si="1689"/>
        <v>0</v>
      </c>
      <c r="U2139" s="199">
        <f t="shared" si="1690"/>
        <v>0</v>
      </c>
      <c r="V2139" s="199">
        <f t="shared" si="1691"/>
        <v>0</v>
      </c>
      <c r="W2139" s="199">
        <f t="shared" si="1692"/>
        <v>0.14804532531214051</v>
      </c>
      <c r="X2139" s="199" t="str">
        <f t="shared" si="1693"/>
        <v/>
      </c>
      <c r="Y2139" s="199" t="str">
        <f t="shared" si="1694"/>
        <v/>
      </c>
      <c r="Z2139" s="199" t="str">
        <f t="shared" si="1695"/>
        <v/>
      </c>
      <c r="AA2139" s="199" t="str">
        <f t="shared" si="1696"/>
        <v/>
      </c>
      <c r="AB2139" s="201">
        <f t="shared" ca="1" si="1697"/>
        <v>2.1668964267116402</v>
      </c>
      <c r="AD2139" s="162">
        <f t="shared" si="1698"/>
        <v>0</v>
      </c>
      <c r="AE2139" s="162">
        <f t="shared" si="1699"/>
        <v>0</v>
      </c>
      <c r="AF2139" s="162">
        <f t="shared" si="1700"/>
        <v>0</v>
      </c>
      <c r="AG2139" s="162">
        <f t="shared" si="1701"/>
        <v>3.803742837489152E-3</v>
      </c>
      <c r="AH2139" s="162" t="str">
        <f t="shared" si="1702"/>
        <v/>
      </c>
      <c r="AI2139" s="162" t="str">
        <f t="shared" si="1703"/>
        <v/>
      </c>
      <c r="AJ2139" s="162" t="str">
        <f t="shared" si="1704"/>
        <v/>
      </c>
      <c r="AK2139" s="162" t="str">
        <f t="shared" si="1705"/>
        <v/>
      </c>
      <c r="AM2139" s="199">
        <f t="shared" si="1708"/>
        <v>23.117813205869869</v>
      </c>
      <c r="AN2139" s="197">
        <f t="shared" si="1710"/>
        <v>0</v>
      </c>
      <c r="AO2139" s="197">
        <f t="shared" si="1711"/>
        <v>0</v>
      </c>
      <c r="AP2139" s="197">
        <f t="shared" si="1712"/>
        <v>0</v>
      </c>
      <c r="AQ2139" s="197">
        <f t="shared" si="1713"/>
        <v>0</v>
      </c>
      <c r="AR2139" s="197" t="str">
        <f t="shared" si="1714"/>
        <v/>
      </c>
      <c r="AS2139" s="197" t="str">
        <f t="shared" si="1715"/>
        <v/>
      </c>
      <c r="AT2139" s="197" t="str">
        <f t="shared" si="1716"/>
        <v/>
      </c>
      <c r="AU2139" s="197" t="str">
        <f t="shared" si="1717"/>
        <v/>
      </c>
      <c r="AV2139" s="199">
        <f t="shared" ca="1" si="1709"/>
        <v>2.1860003762227707</v>
      </c>
      <c r="AX2139" s="162">
        <f t="shared" si="1672"/>
        <v>0</v>
      </c>
      <c r="AY2139" s="162">
        <f t="shared" si="1673"/>
        <v>0</v>
      </c>
      <c r="AZ2139" s="162">
        <f t="shared" si="1674"/>
        <v>0</v>
      </c>
      <c r="BA2139" s="162">
        <f t="shared" si="1675"/>
        <v>0</v>
      </c>
      <c r="BB2139" s="162" t="str">
        <f t="shared" si="1676"/>
        <v/>
      </c>
      <c r="BC2139" s="162" t="str">
        <f t="shared" si="1677"/>
        <v/>
      </c>
      <c r="BD2139" s="162" t="str">
        <f t="shared" si="1678"/>
        <v/>
      </c>
      <c r="BE2139" s="162" t="str">
        <f t="shared" si="1679"/>
        <v/>
      </c>
      <c r="BG2139" s="169">
        <f t="shared" si="1706"/>
        <v>52.953471996067613</v>
      </c>
      <c r="BH2139" s="169">
        <f t="shared" ca="1" si="1707"/>
        <v>2.2307135721669642</v>
      </c>
    </row>
    <row r="2140" spans="11:60" x14ac:dyDescent="0.25">
      <c r="K2140" s="199">
        <f t="shared" si="1680"/>
        <v>53.004858189173937</v>
      </c>
      <c r="L2140" s="201">
        <f t="shared" si="1681"/>
        <v>0.44454339223307043</v>
      </c>
      <c r="M2140" s="201">
        <f t="shared" si="1682"/>
        <v>0.44828209876404845</v>
      </c>
      <c r="N2140" s="201">
        <f t="shared" si="1683"/>
        <v>0.47119307502185931</v>
      </c>
      <c r="O2140" s="201">
        <f t="shared" si="1684"/>
        <v>0.44495413096576381</v>
      </c>
      <c r="P2140" s="201" t="str">
        <f t="shared" si="1685"/>
        <v/>
      </c>
      <c r="Q2140" s="201" t="str">
        <f t="shared" si="1686"/>
        <v/>
      </c>
      <c r="R2140" s="201" t="str">
        <f t="shared" si="1687"/>
        <v/>
      </c>
      <c r="S2140" s="201" t="str">
        <f t="shared" si="1688"/>
        <v/>
      </c>
      <c r="T2140" s="199">
        <f t="shared" si="1689"/>
        <v>0</v>
      </c>
      <c r="U2140" s="199">
        <f t="shared" si="1690"/>
        <v>0</v>
      </c>
      <c r="V2140" s="199">
        <f t="shared" si="1691"/>
        <v>0</v>
      </c>
      <c r="W2140" s="199">
        <f t="shared" si="1692"/>
        <v>0.1396924777599747</v>
      </c>
      <c r="X2140" s="199" t="str">
        <f t="shared" si="1693"/>
        <v/>
      </c>
      <c r="Y2140" s="199" t="str">
        <f t="shared" si="1694"/>
        <v/>
      </c>
      <c r="Z2140" s="199" t="str">
        <f t="shared" si="1695"/>
        <v/>
      </c>
      <c r="AA2140" s="199" t="str">
        <f t="shared" si="1696"/>
        <v/>
      </c>
      <c r="AB2140" s="201">
        <f t="shared" ca="1" si="1697"/>
        <v>2.2709938539688306</v>
      </c>
      <c r="AD2140" s="162">
        <f t="shared" si="1698"/>
        <v>0</v>
      </c>
      <c r="AE2140" s="162">
        <f t="shared" si="1699"/>
        <v>0</v>
      </c>
      <c r="AF2140" s="162">
        <f t="shared" si="1700"/>
        <v>0</v>
      </c>
      <c r="AG2140" s="162">
        <f t="shared" si="1701"/>
        <v>3.5891323188375103E-3</v>
      </c>
      <c r="AH2140" s="162" t="str">
        <f t="shared" si="1702"/>
        <v/>
      </c>
      <c r="AI2140" s="162" t="str">
        <f t="shared" si="1703"/>
        <v/>
      </c>
      <c r="AJ2140" s="162" t="str">
        <f t="shared" si="1704"/>
        <v/>
      </c>
      <c r="AK2140" s="162" t="str">
        <f t="shared" si="1705"/>
        <v/>
      </c>
      <c r="AM2140" s="199">
        <f t="shared" si="1708"/>
        <v>23.129030000244381</v>
      </c>
      <c r="AN2140" s="197">
        <f t="shared" si="1710"/>
        <v>0</v>
      </c>
      <c r="AO2140" s="197">
        <f t="shared" si="1711"/>
        <v>0</v>
      </c>
      <c r="AP2140" s="197">
        <f t="shared" si="1712"/>
        <v>0</v>
      </c>
      <c r="AQ2140" s="197">
        <f t="shared" si="1713"/>
        <v>0</v>
      </c>
      <c r="AR2140" s="197" t="str">
        <f t="shared" si="1714"/>
        <v/>
      </c>
      <c r="AS2140" s="197" t="str">
        <f t="shared" si="1715"/>
        <v/>
      </c>
      <c r="AT2140" s="197" t="str">
        <f t="shared" si="1716"/>
        <v/>
      </c>
      <c r="AU2140" s="197" t="str">
        <f t="shared" si="1717"/>
        <v/>
      </c>
      <c r="AV2140" s="199">
        <f t="shared" ca="1" si="1709"/>
        <v>2.0637966806008521</v>
      </c>
      <c r="AX2140" s="162">
        <f t="shared" si="1672"/>
        <v>0</v>
      </c>
      <c r="AY2140" s="162">
        <f t="shared" si="1673"/>
        <v>0</v>
      </c>
      <c r="AZ2140" s="162">
        <f t="shared" si="1674"/>
        <v>0</v>
      </c>
      <c r="BA2140" s="162">
        <f t="shared" si="1675"/>
        <v>0</v>
      </c>
      <c r="BB2140" s="162" t="str">
        <f t="shared" si="1676"/>
        <v/>
      </c>
      <c r="BC2140" s="162" t="str">
        <f t="shared" si="1677"/>
        <v/>
      </c>
      <c r="BD2140" s="162" t="str">
        <f t="shared" si="1678"/>
        <v/>
      </c>
      <c r="BE2140" s="162" t="str">
        <f t="shared" si="1679"/>
        <v/>
      </c>
      <c r="BG2140" s="169">
        <f t="shared" si="1706"/>
        <v>52.979165092620775</v>
      </c>
      <c r="BH2140" s="169">
        <f t="shared" ca="1" si="1707"/>
        <v>2.1668964267116402</v>
      </c>
    </row>
    <row r="2141" spans="11:60" x14ac:dyDescent="0.25">
      <c r="K2141" s="199">
        <f t="shared" si="1680"/>
        <v>53.0305512857271</v>
      </c>
      <c r="L2141" s="201">
        <f t="shared" si="1681"/>
        <v>0.44475887618471033</v>
      </c>
      <c r="M2141" s="201">
        <f t="shared" si="1682"/>
        <v>0.44849939498254776</v>
      </c>
      <c r="N2141" s="201">
        <f t="shared" si="1683"/>
        <v>0.47142147690020242</v>
      </c>
      <c r="O2141" s="201">
        <f t="shared" si="1684"/>
        <v>0.44516981401518979</v>
      </c>
      <c r="P2141" s="201" t="str">
        <f t="shared" si="1685"/>
        <v/>
      </c>
      <c r="Q2141" s="201" t="str">
        <f t="shared" si="1686"/>
        <v/>
      </c>
      <c r="R2141" s="201" t="str">
        <f t="shared" si="1687"/>
        <v/>
      </c>
      <c r="S2141" s="201" t="str">
        <f t="shared" si="1688"/>
        <v/>
      </c>
      <c r="T2141" s="199">
        <f t="shared" si="1689"/>
        <v>0</v>
      </c>
      <c r="U2141" s="199">
        <f t="shared" si="1690"/>
        <v>0</v>
      </c>
      <c r="V2141" s="199">
        <f t="shared" si="1691"/>
        <v>0</v>
      </c>
      <c r="W2141" s="199">
        <f t="shared" si="1692"/>
        <v>0.13181826183094919</v>
      </c>
      <c r="X2141" s="199" t="str">
        <f t="shared" si="1693"/>
        <v/>
      </c>
      <c r="Y2141" s="199" t="str">
        <f t="shared" si="1694"/>
        <v/>
      </c>
      <c r="Z2141" s="199" t="str">
        <f t="shared" si="1695"/>
        <v/>
      </c>
      <c r="AA2141" s="199" t="str">
        <f t="shared" si="1696"/>
        <v/>
      </c>
      <c r="AB2141" s="201">
        <f t="shared" ca="1" si="1697"/>
        <v>2.2390028319253337</v>
      </c>
      <c r="AD2141" s="162">
        <f t="shared" si="1698"/>
        <v>0</v>
      </c>
      <c r="AE2141" s="162">
        <f t="shared" si="1699"/>
        <v>0</v>
      </c>
      <c r="AF2141" s="162">
        <f t="shared" si="1700"/>
        <v>0</v>
      </c>
      <c r="AG2141" s="162">
        <f t="shared" si="1701"/>
        <v>3.3868193286926088E-3</v>
      </c>
      <c r="AH2141" s="162" t="str">
        <f t="shared" si="1702"/>
        <v/>
      </c>
      <c r="AI2141" s="162" t="str">
        <f t="shared" si="1703"/>
        <v/>
      </c>
      <c r="AJ2141" s="162" t="str">
        <f t="shared" si="1704"/>
        <v/>
      </c>
      <c r="AK2141" s="162" t="str">
        <f t="shared" si="1705"/>
        <v/>
      </c>
      <c r="AM2141" s="199">
        <f t="shared" si="1708"/>
        <v>23.140246794618893</v>
      </c>
      <c r="AN2141" s="197">
        <f t="shared" si="1710"/>
        <v>0</v>
      </c>
      <c r="AO2141" s="197">
        <f t="shared" si="1711"/>
        <v>0</v>
      </c>
      <c r="AP2141" s="197">
        <f t="shared" si="1712"/>
        <v>0</v>
      </c>
      <c r="AQ2141" s="197">
        <f t="shared" si="1713"/>
        <v>0</v>
      </c>
      <c r="AR2141" s="197" t="str">
        <f t="shared" si="1714"/>
        <v/>
      </c>
      <c r="AS2141" s="197" t="str">
        <f t="shared" si="1715"/>
        <v/>
      </c>
      <c r="AT2141" s="197" t="str">
        <f t="shared" si="1716"/>
        <v/>
      </c>
      <c r="AU2141" s="197" t="str">
        <f t="shared" si="1717"/>
        <v/>
      </c>
      <c r="AV2141" s="199">
        <f t="shared" ca="1" si="1709"/>
        <v>2.1143617867160147</v>
      </c>
      <c r="AX2141" s="162">
        <f t="shared" si="1672"/>
        <v>0</v>
      </c>
      <c r="AY2141" s="162">
        <f t="shared" si="1673"/>
        <v>0</v>
      </c>
      <c r="AZ2141" s="162">
        <f t="shared" si="1674"/>
        <v>0</v>
      </c>
      <c r="BA2141" s="162">
        <f t="shared" si="1675"/>
        <v>0</v>
      </c>
      <c r="BB2141" s="162" t="str">
        <f t="shared" si="1676"/>
        <v/>
      </c>
      <c r="BC2141" s="162" t="str">
        <f t="shared" si="1677"/>
        <v/>
      </c>
      <c r="BD2141" s="162" t="str">
        <f t="shared" si="1678"/>
        <v/>
      </c>
      <c r="BE2141" s="162" t="str">
        <f t="shared" si="1679"/>
        <v/>
      </c>
      <c r="BG2141" s="169">
        <f t="shared" si="1706"/>
        <v>53.004858189173937</v>
      </c>
      <c r="BH2141" s="169">
        <f t="shared" ca="1" si="1707"/>
        <v>2.2709938539688306</v>
      </c>
    </row>
    <row r="2142" spans="11:60" x14ac:dyDescent="0.25">
      <c r="K2142" s="199">
        <f t="shared" si="1680"/>
        <v>53.056244382280262</v>
      </c>
      <c r="L2142" s="201">
        <f t="shared" si="1681"/>
        <v>0.44497436013635022</v>
      </c>
      <c r="M2142" s="201">
        <f t="shared" si="1682"/>
        <v>0.44871669120104707</v>
      </c>
      <c r="N2142" s="201">
        <f t="shared" si="1683"/>
        <v>0.47164987877854558</v>
      </c>
      <c r="O2142" s="201">
        <f t="shared" si="1684"/>
        <v>0.44538549706461578</v>
      </c>
      <c r="P2142" s="201" t="str">
        <f t="shared" si="1685"/>
        <v/>
      </c>
      <c r="Q2142" s="201" t="str">
        <f t="shared" si="1686"/>
        <v/>
      </c>
      <c r="R2142" s="201" t="str">
        <f t="shared" si="1687"/>
        <v/>
      </c>
      <c r="S2142" s="201" t="str">
        <f t="shared" si="1688"/>
        <v/>
      </c>
      <c r="T2142" s="199">
        <f t="shared" si="1689"/>
        <v>0</v>
      </c>
      <c r="U2142" s="199">
        <f t="shared" si="1690"/>
        <v>0</v>
      </c>
      <c r="V2142" s="199">
        <f t="shared" si="1691"/>
        <v>0</v>
      </c>
      <c r="W2142" s="199">
        <f t="shared" si="1692"/>
        <v>0.12439484034994547</v>
      </c>
      <c r="X2142" s="199" t="str">
        <f t="shared" si="1693"/>
        <v/>
      </c>
      <c r="Y2142" s="199" t="str">
        <f t="shared" si="1694"/>
        <v/>
      </c>
      <c r="Z2142" s="199" t="str">
        <f t="shared" si="1695"/>
        <v/>
      </c>
      <c r="AA2142" s="199" t="str">
        <f t="shared" si="1696"/>
        <v/>
      </c>
      <c r="AB2142" s="201">
        <f t="shared" ca="1" si="1697"/>
        <v>2.128564061850557</v>
      </c>
      <c r="AD2142" s="162">
        <f t="shared" si="1698"/>
        <v>0</v>
      </c>
      <c r="AE2142" s="162">
        <f t="shared" si="1699"/>
        <v>0</v>
      </c>
      <c r="AF2142" s="162">
        <f t="shared" si="1700"/>
        <v>0</v>
      </c>
      <c r="AG2142" s="162">
        <f t="shared" si="1701"/>
        <v>3.1960886438263609E-3</v>
      </c>
      <c r="AH2142" s="162" t="str">
        <f t="shared" si="1702"/>
        <v/>
      </c>
      <c r="AI2142" s="162" t="str">
        <f t="shared" si="1703"/>
        <v/>
      </c>
      <c r="AJ2142" s="162" t="str">
        <f t="shared" si="1704"/>
        <v/>
      </c>
      <c r="AK2142" s="162" t="str">
        <f t="shared" si="1705"/>
        <v/>
      </c>
      <c r="AM2142" s="199">
        <f t="shared" si="1708"/>
        <v>23.151463588993405</v>
      </c>
      <c r="AN2142" s="197">
        <f t="shared" si="1710"/>
        <v>0</v>
      </c>
      <c r="AO2142" s="197">
        <f t="shared" si="1711"/>
        <v>0</v>
      </c>
      <c r="AP2142" s="197">
        <f t="shared" si="1712"/>
        <v>0</v>
      </c>
      <c r="AQ2142" s="197">
        <f t="shared" si="1713"/>
        <v>0</v>
      </c>
      <c r="AR2142" s="197" t="str">
        <f t="shared" si="1714"/>
        <v/>
      </c>
      <c r="AS2142" s="197" t="str">
        <f t="shared" si="1715"/>
        <v/>
      </c>
      <c r="AT2142" s="197" t="str">
        <f t="shared" si="1716"/>
        <v/>
      </c>
      <c r="AU2142" s="197" t="str">
        <f t="shared" si="1717"/>
        <v/>
      </c>
      <c r="AV2142" s="199">
        <f t="shared" ca="1" si="1709"/>
        <v>2.1448748168378908</v>
      </c>
      <c r="AX2142" s="162">
        <f t="shared" si="1672"/>
        <v>0</v>
      </c>
      <c r="AY2142" s="162">
        <f t="shared" si="1673"/>
        <v>0</v>
      </c>
      <c r="AZ2142" s="162">
        <f t="shared" si="1674"/>
        <v>0</v>
      </c>
      <c r="BA2142" s="162">
        <f t="shared" si="1675"/>
        <v>0</v>
      </c>
      <c r="BB2142" s="162" t="str">
        <f t="shared" si="1676"/>
        <v/>
      </c>
      <c r="BC2142" s="162" t="str">
        <f t="shared" si="1677"/>
        <v/>
      </c>
      <c r="BD2142" s="162" t="str">
        <f t="shared" si="1678"/>
        <v/>
      </c>
      <c r="BE2142" s="162" t="str">
        <f t="shared" si="1679"/>
        <v/>
      </c>
      <c r="BG2142" s="169">
        <f t="shared" si="1706"/>
        <v>53.0305512857271</v>
      </c>
      <c r="BH2142" s="169">
        <f t="shared" ca="1" si="1707"/>
        <v>2.2390028319253337</v>
      </c>
    </row>
    <row r="2143" spans="11:60" x14ac:dyDescent="0.25">
      <c r="K2143" s="199">
        <f t="shared" si="1680"/>
        <v>53.081937478833424</v>
      </c>
      <c r="L2143" s="201">
        <f t="shared" si="1681"/>
        <v>0.44518984408799006</v>
      </c>
      <c r="M2143" s="201">
        <f t="shared" si="1682"/>
        <v>0.44893398741954638</v>
      </c>
      <c r="N2143" s="201">
        <f t="shared" si="1683"/>
        <v>0.47187828065688869</v>
      </c>
      <c r="O2143" s="201">
        <f t="shared" si="1684"/>
        <v>0.44560118011404176</v>
      </c>
      <c r="P2143" s="201" t="str">
        <f t="shared" si="1685"/>
        <v/>
      </c>
      <c r="Q2143" s="201" t="str">
        <f t="shared" si="1686"/>
        <v/>
      </c>
      <c r="R2143" s="201" t="str">
        <f t="shared" si="1687"/>
        <v/>
      </c>
      <c r="S2143" s="201" t="str">
        <f t="shared" si="1688"/>
        <v/>
      </c>
      <c r="T2143" s="199">
        <f t="shared" si="1689"/>
        <v>0</v>
      </c>
      <c r="U2143" s="199">
        <f t="shared" si="1690"/>
        <v>0</v>
      </c>
      <c r="V2143" s="199">
        <f t="shared" si="1691"/>
        <v>0</v>
      </c>
      <c r="W2143" s="199">
        <f t="shared" si="1692"/>
        <v>0.1173960177337794</v>
      </c>
      <c r="X2143" s="199" t="str">
        <f t="shared" si="1693"/>
        <v/>
      </c>
      <c r="Y2143" s="199" t="str">
        <f t="shared" si="1694"/>
        <v/>
      </c>
      <c r="Z2143" s="199" t="str">
        <f t="shared" si="1695"/>
        <v/>
      </c>
      <c r="AA2143" s="199" t="str">
        <f t="shared" si="1696"/>
        <v/>
      </c>
      <c r="AB2143" s="201">
        <f t="shared" ca="1" si="1697"/>
        <v>2.1880267335735835</v>
      </c>
      <c r="AD2143" s="162">
        <f t="shared" si="1698"/>
        <v>0</v>
      </c>
      <c r="AE2143" s="162">
        <f t="shared" si="1699"/>
        <v>0</v>
      </c>
      <c r="AF2143" s="162">
        <f t="shared" si="1700"/>
        <v>0</v>
      </c>
      <c r="AG2143" s="162">
        <f t="shared" si="1701"/>
        <v>3.0162672185907501E-3</v>
      </c>
      <c r="AH2143" s="162" t="str">
        <f t="shared" si="1702"/>
        <v/>
      </c>
      <c r="AI2143" s="162" t="str">
        <f t="shared" si="1703"/>
        <v/>
      </c>
      <c r="AJ2143" s="162" t="str">
        <f t="shared" si="1704"/>
        <v/>
      </c>
      <c r="AK2143" s="162" t="str">
        <f t="shared" si="1705"/>
        <v/>
      </c>
      <c r="AM2143" s="199">
        <f t="shared" si="1708"/>
        <v>23.162680383367917</v>
      </c>
      <c r="AN2143" s="197">
        <f t="shared" si="1710"/>
        <v>0</v>
      </c>
      <c r="AO2143" s="197">
        <f t="shared" si="1711"/>
        <v>0</v>
      </c>
      <c r="AP2143" s="197">
        <f t="shared" si="1712"/>
        <v>0</v>
      </c>
      <c r="AQ2143" s="197">
        <f t="shared" si="1713"/>
        <v>0</v>
      </c>
      <c r="AR2143" s="197" t="str">
        <f t="shared" si="1714"/>
        <v/>
      </c>
      <c r="AS2143" s="197" t="str">
        <f t="shared" si="1715"/>
        <v/>
      </c>
      <c r="AT2143" s="197" t="str">
        <f t="shared" si="1716"/>
        <v/>
      </c>
      <c r="AU2143" s="197" t="str">
        <f t="shared" si="1717"/>
        <v/>
      </c>
      <c r="AV2143" s="199">
        <f t="shared" ca="1" si="1709"/>
        <v>2.067796992303184</v>
      </c>
      <c r="AX2143" s="162">
        <f t="shared" si="1672"/>
        <v>0</v>
      </c>
      <c r="AY2143" s="162">
        <f t="shared" si="1673"/>
        <v>0</v>
      </c>
      <c r="AZ2143" s="162">
        <f t="shared" si="1674"/>
        <v>0</v>
      </c>
      <c r="BA2143" s="162">
        <f t="shared" si="1675"/>
        <v>0</v>
      </c>
      <c r="BB2143" s="162" t="str">
        <f t="shared" si="1676"/>
        <v/>
      </c>
      <c r="BC2143" s="162" t="str">
        <f t="shared" si="1677"/>
        <v/>
      </c>
      <c r="BD2143" s="162" t="str">
        <f t="shared" si="1678"/>
        <v/>
      </c>
      <c r="BE2143" s="162" t="str">
        <f t="shared" si="1679"/>
        <v/>
      </c>
      <c r="BG2143" s="169">
        <f t="shared" si="1706"/>
        <v>53.056244382280262</v>
      </c>
      <c r="BH2143" s="169">
        <f t="shared" ca="1" si="1707"/>
        <v>2.128564061850557</v>
      </c>
    </row>
    <row r="2144" spans="11:60" x14ac:dyDescent="0.25">
      <c r="K2144" s="199">
        <f t="shared" si="1680"/>
        <v>53.107630575386587</v>
      </c>
      <c r="L2144" s="201">
        <f t="shared" si="1681"/>
        <v>0.44540532803962996</v>
      </c>
      <c r="M2144" s="201">
        <f t="shared" si="1682"/>
        <v>0.44915128363804568</v>
      </c>
      <c r="N2144" s="201">
        <f t="shared" si="1683"/>
        <v>0.4721066825352318</v>
      </c>
      <c r="O2144" s="201">
        <f t="shared" si="1684"/>
        <v>0.44581686316346769</v>
      </c>
      <c r="P2144" s="201" t="str">
        <f t="shared" si="1685"/>
        <v/>
      </c>
      <c r="Q2144" s="201" t="str">
        <f t="shared" si="1686"/>
        <v/>
      </c>
      <c r="R2144" s="201" t="str">
        <f t="shared" si="1687"/>
        <v/>
      </c>
      <c r="S2144" s="201" t="str">
        <f t="shared" si="1688"/>
        <v/>
      </c>
      <c r="T2144" s="199">
        <f t="shared" si="1689"/>
        <v>0</v>
      </c>
      <c r="U2144" s="199">
        <f t="shared" si="1690"/>
        <v>0</v>
      </c>
      <c r="V2144" s="199">
        <f t="shared" si="1691"/>
        <v>0</v>
      </c>
      <c r="W2144" s="199">
        <f t="shared" si="1692"/>
        <v>0.11079714204358601</v>
      </c>
      <c r="X2144" s="199" t="str">
        <f t="shared" si="1693"/>
        <v/>
      </c>
      <c r="Y2144" s="199" t="str">
        <f t="shared" si="1694"/>
        <v/>
      </c>
      <c r="Z2144" s="199" t="str">
        <f t="shared" si="1695"/>
        <v/>
      </c>
      <c r="AA2144" s="199" t="str">
        <f t="shared" si="1696"/>
        <v/>
      </c>
      <c r="AB2144" s="201">
        <f t="shared" ca="1" si="1697"/>
        <v>2.227446457351081</v>
      </c>
      <c r="AD2144" s="162">
        <f t="shared" si="1698"/>
        <v>0</v>
      </c>
      <c r="AE2144" s="162">
        <f t="shared" si="1699"/>
        <v>0</v>
      </c>
      <c r="AF2144" s="162">
        <f t="shared" si="1700"/>
        <v>0</v>
      </c>
      <c r="AG2144" s="162">
        <f t="shared" si="1701"/>
        <v>2.8467216683402958E-3</v>
      </c>
      <c r="AH2144" s="162" t="str">
        <f t="shared" si="1702"/>
        <v/>
      </c>
      <c r="AI2144" s="162" t="str">
        <f t="shared" si="1703"/>
        <v/>
      </c>
      <c r="AJ2144" s="162" t="str">
        <f t="shared" si="1704"/>
        <v/>
      </c>
      <c r="AK2144" s="162" t="str">
        <f t="shared" si="1705"/>
        <v/>
      </c>
      <c r="AM2144" s="199">
        <f t="shared" si="1708"/>
        <v>23.173897177742429</v>
      </c>
      <c r="AN2144" s="197">
        <f t="shared" si="1710"/>
        <v>0</v>
      </c>
      <c r="AO2144" s="197">
        <f t="shared" si="1711"/>
        <v>0</v>
      </c>
      <c r="AP2144" s="197">
        <f t="shared" si="1712"/>
        <v>0</v>
      </c>
      <c r="AQ2144" s="197">
        <f t="shared" si="1713"/>
        <v>0</v>
      </c>
      <c r="AR2144" s="197" t="str">
        <f t="shared" si="1714"/>
        <v/>
      </c>
      <c r="AS2144" s="197" t="str">
        <f t="shared" si="1715"/>
        <v/>
      </c>
      <c r="AT2144" s="197" t="str">
        <f t="shared" si="1716"/>
        <v/>
      </c>
      <c r="AU2144" s="197" t="str">
        <f t="shared" si="1717"/>
        <v/>
      </c>
      <c r="AV2144" s="199">
        <f t="shared" ca="1" si="1709"/>
        <v>2.1367924085515853</v>
      </c>
      <c r="AX2144" s="162">
        <f t="shared" si="1672"/>
        <v>0</v>
      </c>
      <c r="AY2144" s="162">
        <f t="shared" si="1673"/>
        <v>0</v>
      </c>
      <c r="AZ2144" s="162">
        <f t="shared" si="1674"/>
        <v>0</v>
      </c>
      <c r="BA2144" s="162">
        <f t="shared" si="1675"/>
        <v>0</v>
      </c>
      <c r="BB2144" s="162" t="str">
        <f t="shared" si="1676"/>
        <v/>
      </c>
      <c r="BC2144" s="162" t="str">
        <f t="shared" si="1677"/>
        <v/>
      </c>
      <c r="BD2144" s="162" t="str">
        <f t="shared" si="1678"/>
        <v/>
      </c>
      <c r="BE2144" s="162" t="str">
        <f t="shared" si="1679"/>
        <v/>
      </c>
      <c r="BG2144" s="169">
        <f t="shared" si="1706"/>
        <v>53.081937478833424</v>
      </c>
      <c r="BH2144" s="169">
        <f t="shared" ca="1" si="1707"/>
        <v>2.1880267335735835</v>
      </c>
    </row>
    <row r="2145" spans="11:60" x14ac:dyDescent="0.25">
      <c r="K2145" s="199">
        <f t="shared" si="1680"/>
        <v>53.133323671939749</v>
      </c>
      <c r="L2145" s="201">
        <f t="shared" si="1681"/>
        <v>0.44562081199126979</v>
      </c>
      <c r="M2145" s="201">
        <f t="shared" si="1682"/>
        <v>0.44936857985654494</v>
      </c>
      <c r="N2145" s="201">
        <f t="shared" si="1683"/>
        <v>0.47233508441357491</v>
      </c>
      <c r="O2145" s="201">
        <f t="shared" si="1684"/>
        <v>0.44603254621289368</v>
      </c>
      <c r="P2145" s="201" t="str">
        <f t="shared" si="1685"/>
        <v/>
      </c>
      <c r="Q2145" s="201" t="str">
        <f t="shared" si="1686"/>
        <v/>
      </c>
      <c r="R2145" s="201" t="str">
        <f t="shared" si="1687"/>
        <v/>
      </c>
      <c r="S2145" s="201" t="str">
        <f t="shared" si="1688"/>
        <v/>
      </c>
      <c r="T2145" s="199">
        <f t="shared" si="1689"/>
        <v>0</v>
      </c>
      <c r="U2145" s="199">
        <f t="shared" si="1690"/>
        <v>0</v>
      </c>
      <c r="V2145" s="199">
        <f t="shared" si="1691"/>
        <v>0</v>
      </c>
      <c r="W2145" s="199">
        <f t="shared" si="1692"/>
        <v>0.10457501291913798</v>
      </c>
      <c r="X2145" s="199" t="str">
        <f t="shared" si="1693"/>
        <v/>
      </c>
      <c r="Y2145" s="199" t="str">
        <f t="shared" si="1694"/>
        <v/>
      </c>
      <c r="Z2145" s="199" t="str">
        <f t="shared" si="1695"/>
        <v/>
      </c>
      <c r="AA2145" s="199" t="str">
        <f t="shared" si="1696"/>
        <v/>
      </c>
      <c r="AB2145" s="201">
        <f t="shared" ca="1" si="1697"/>
        <v>2.1494337951566935</v>
      </c>
      <c r="AD2145" s="162">
        <f t="shared" si="1698"/>
        <v>0</v>
      </c>
      <c r="AE2145" s="162">
        <f t="shared" si="1699"/>
        <v>0</v>
      </c>
      <c r="AF2145" s="162">
        <f t="shared" si="1700"/>
        <v>0</v>
      </c>
      <c r="AG2145" s="162">
        <f t="shared" si="1701"/>
        <v>2.6868559039796092E-3</v>
      </c>
      <c r="AH2145" s="162" t="str">
        <f t="shared" si="1702"/>
        <v/>
      </c>
      <c r="AI2145" s="162" t="str">
        <f t="shared" si="1703"/>
        <v/>
      </c>
      <c r="AJ2145" s="162" t="str">
        <f t="shared" si="1704"/>
        <v/>
      </c>
      <c r="AK2145" s="162" t="str">
        <f t="shared" si="1705"/>
        <v/>
      </c>
      <c r="AM2145" s="199">
        <f t="shared" si="1708"/>
        <v>23.185113972116941</v>
      </c>
      <c r="AN2145" s="197">
        <f t="shared" si="1710"/>
        <v>0</v>
      </c>
      <c r="AO2145" s="197">
        <f t="shared" si="1711"/>
        <v>0</v>
      </c>
      <c r="AP2145" s="197">
        <f t="shared" si="1712"/>
        <v>0</v>
      </c>
      <c r="AQ2145" s="197">
        <f t="shared" si="1713"/>
        <v>0</v>
      </c>
      <c r="AR2145" s="197" t="str">
        <f t="shared" si="1714"/>
        <v/>
      </c>
      <c r="AS2145" s="197" t="str">
        <f t="shared" si="1715"/>
        <v/>
      </c>
      <c r="AT2145" s="197" t="str">
        <f t="shared" si="1716"/>
        <v/>
      </c>
      <c r="AU2145" s="197" t="str">
        <f t="shared" si="1717"/>
        <v/>
      </c>
      <c r="AV2145" s="199">
        <f t="shared" ca="1" si="1709"/>
        <v>2.2118508481267534</v>
      </c>
      <c r="AX2145" s="162">
        <f t="shared" si="1672"/>
        <v>0</v>
      </c>
      <c r="AY2145" s="162">
        <f t="shared" si="1673"/>
        <v>0</v>
      </c>
      <c r="AZ2145" s="162">
        <f t="shared" si="1674"/>
        <v>0</v>
      </c>
      <c r="BA2145" s="162">
        <f t="shared" si="1675"/>
        <v>0</v>
      </c>
      <c r="BB2145" s="162" t="str">
        <f t="shared" si="1676"/>
        <v/>
      </c>
      <c r="BC2145" s="162" t="str">
        <f t="shared" si="1677"/>
        <v/>
      </c>
      <c r="BD2145" s="162" t="str">
        <f t="shared" si="1678"/>
        <v/>
      </c>
      <c r="BE2145" s="162" t="str">
        <f t="shared" si="1679"/>
        <v/>
      </c>
      <c r="BG2145" s="169">
        <f t="shared" si="1706"/>
        <v>53.107630575386587</v>
      </c>
      <c r="BH2145" s="169">
        <f t="shared" ca="1" si="1707"/>
        <v>2.227446457351081</v>
      </c>
    </row>
    <row r="2146" spans="11:60" x14ac:dyDescent="0.25">
      <c r="K2146" s="199">
        <f t="shared" si="1680"/>
        <v>53.159016768492911</v>
      </c>
      <c r="L2146" s="201">
        <f t="shared" si="1681"/>
        <v>0.44583629594290969</v>
      </c>
      <c r="M2146" s="201">
        <f t="shared" si="1682"/>
        <v>0.44958587607504424</v>
      </c>
      <c r="N2146" s="201">
        <f t="shared" si="1683"/>
        <v>0.47256348629191808</v>
      </c>
      <c r="O2146" s="201">
        <f t="shared" si="1684"/>
        <v>0.44624822926231966</v>
      </c>
      <c r="P2146" s="201" t="str">
        <f t="shared" si="1685"/>
        <v/>
      </c>
      <c r="Q2146" s="201" t="str">
        <f t="shared" si="1686"/>
        <v/>
      </c>
      <c r="R2146" s="201" t="str">
        <f t="shared" si="1687"/>
        <v/>
      </c>
      <c r="S2146" s="201" t="str">
        <f t="shared" si="1688"/>
        <v/>
      </c>
      <c r="T2146" s="199">
        <f t="shared" si="1689"/>
        <v>0</v>
      </c>
      <c r="U2146" s="199">
        <f t="shared" si="1690"/>
        <v>0</v>
      </c>
      <c r="V2146" s="199">
        <f t="shared" si="1691"/>
        <v>0</v>
      </c>
      <c r="W2146" s="199">
        <f t="shared" si="1692"/>
        <v>9.8707795044618102E-2</v>
      </c>
      <c r="X2146" s="199" t="str">
        <f t="shared" si="1693"/>
        <v/>
      </c>
      <c r="Y2146" s="199" t="str">
        <f t="shared" si="1694"/>
        <v/>
      </c>
      <c r="Z2146" s="199" t="str">
        <f t="shared" si="1695"/>
        <v/>
      </c>
      <c r="AA2146" s="199" t="str">
        <f t="shared" si="1696"/>
        <v/>
      </c>
      <c r="AB2146" s="201">
        <f t="shared" ca="1" si="1697"/>
        <v>2.1889268344969803</v>
      </c>
      <c r="AD2146" s="162">
        <f t="shared" si="1698"/>
        <v>0</v>
      </c>
      <c r="AE2146" s="162">
        <f t="shared" si="1699"/>
        <v>0</v>
      </c>
      <c r="AF2146" s="162">
        <f t="shared" si="1700"/>
        <v>0</v>
      </c>
      <c r="AG2146" s="162">
        <f t="shared" si="1701"/>
        <v>2.53610890863113E-3</v>
      </c>
      <c r="AH2146" s="162" t="str">
        <f t="shared" si="1702"/>
        <v/>
      </c>
      <c r="AI2146" s="162" t="str">
        <f t="shared" si="1703"/>
        <v/>
      </c>
      <c r="AJ2146" s="162" t="str">
        <f t="shared" si="1704"/>
        <v/>
      </c>
      <c r="AK2146" s="162" t="str">
        <f t="shared" si="1705"/>
        <v/>
      </c>
      <c r="AM2146" s="199">
        <f t="shared" si="1708"/>
        <v>23.196330766491453</v>
      </c>
      <c r="AN2146" s="197">
        <f t="shared" si="1710"/>
        <v>0</v>
      </c>
      <c r="AO2146" s="197">
        <f t="shared" si="1711"/>
        <v>0</v>
      </c>
      <c r="AP2146" s="197">
        <f t="shared" si="1712"/>
        <v>0</v>
      </c>
      <c r="AQ2146" s="197">
        <f t="shared" si="1713"/>
        <v>0</v>
      </c>
      <c r="AR2146" s="197" t="str">
        <f t="shared" si="1714"/>
        <v/>
      </c>
      <c r="AS2146" s="197" t="str">
        <f t="shared" si="1715"/>
        <v/>
      </c>
      <c r="AT2146" s="197" t="str">
        <f t="shared" si="1716"/>
        <v/>
      </c>
      <c r="AU2146" s="197" t="str">
        <f t="shared" si="1717"/>
        <v/>
      </c>
      <c r="AV2146" s="199">
        <f t="shared" ca="1" si="1709"/>
        <v>2.0884748477498678</v>
      </c>
      <c r="AX2146" s="162">
        <f t="shared" si="1672"/>
        <v>0</v>
      </c>
      <c r="AY2146" s="162">
        <f t="shared" si="1673"/>
        <v>0</v>
      </c>
      <c r="AZ2146" s="162">
        <f t="shared" si="1674"/>
        <v>0</v>
      </c>
      <c r="BA2146" s="162">
        <f t="shared" si="1675"/>
        <v>0</v>
      </c>
      <c r="BB2146" s="162" t="str">
        <f t="shared" si="1676"/>
        <v/>
      </c>
      <c r="BC2146" s="162" t="str">
        <f t="shared" si="1677"/>
        <v/>
      </c>
      <c r="BD2146" s="162" t="str">
        <f t="shared" si="1678"/>
        <v/>
      </c>
      <c r="BE2146" s="162" t="str">
        <f t="shared" si="1679"/>
        <v/>
      </c>
      <c r="BG2146" s="169">
        <f t="shared" si="1706"/>
        <v>53.133323671939749</v>
      </c>
      <c r="BH2146" s="169">
        <f t="shared" ca="1" si="1707"/>
        <v>2.1494337951566935</v>
      </c>
    </row>
    <row r="2147" spans="11:60" x14ac:dyDescent="0.25">
      <c r="K2147" s="199">
        <f t="shared" si="1680"/>
        <v>53.184709865046074</v>
      </c>
      <c r="L2147" s="201">
        <f t="shared" si="1681"/>
        <v>0.44605177989454958</v>
      </c>
      <c r="M2147" s="201">
        <f t="shared" si="1682"/>
        <v>0.44980317229354355</v>
      </c>
      <c r="N2147" s="201">
        <f t="shared" si="1683"/>
        <v>0.47279188817026119</v>
      </c>
      <c r="O2147" s="201">
        <f t="shared" si="1684"/>
        <v>0.44646391231174559</v>
      </c>
      <c r="P2147" s="201" t="str">
        <f t="shared" si="1685"/>
        <v/>
      </c>
      <c r="Q2147" s="201" t="str">
        <f t="shared" si="1686"/>
        <v/>
      </c>
      <c r="R2147" s="201" t="str">
        <f t="shared" si="1687"/>
        <v/>
      </c>
      <c r="S2147" s="201" t="str">
        <f t="shared" si="1688"/>
        <v/>
      </c>
      <c r="T2147" s="199">
        <f t="shared" si="1689"/>
        <v>0</v>
      </c>
      <c r="U2147" s="199">
        <f t="shared" si="1690"/>
        <v>0</v>
      </c>
      <c r="V2147" s="199">
        <f t="shared" si="1691"/>
        <v>0</v>
      </c>
      <c r="W2147" s="199">
        <f t="shared" si="1692"/>
        <v>9.3174936815235684E-2</v>
      </c>
      <c r="X2147" s="199" t="str">
        <f t="shared" si="1693"/>
        <v/>
      </c>
      <c r="Y2147" s="199" t="str">
        <f t="shared" si="1694"/>
        <v/>
      </c>
      <c r="Z2147" s="199" t="str">
        <f t="shared" si="1695"/>
        <v/>
      </c>
      <c r="AA2147" s="199" t="str">
        <f t="shared" si="1696"/>
        <v/>
      </c>
      <c r="AB2147" s="201">
        <f t="shared" ca="1" si="1697"/>
        <v>2.0972797133941143</v>
      </c>
      <c r="AD2147" s="162">
        <f t="shared" si="1698"/>
        <v>0</v>
      </c>
      <c r="AE2147" s="162">
        <f t="shared" si="1699"/>
        <v>0</v>
      </c>
      <c r="AF2147" s="162">
        <f t="shared" si="1700"/>
        <v>0</v>
      </c>
      <c r="AG2147" s="162">
        <f t="shared" si="1701"/>
        <v>2.3939526479286491E-3</v>
      </c>
      <c r="AH2147" s="162" t="str">
        <f t="shared" si="1702"/>
        <v/>
      </c>
      <c r="AI2147" s="162" t="str">
        <f t="shared" si="1703"/>
        <v/>
      </c>
      <c r="AJ2147" s="162" t="str">
        <f t="shared" si="1704"/>
        <v/>
      </c>
      <c r="AK2147" s="162" t="str">
        <f t="shared" si="1705"/>
        <v/>
      </c>
      <c r="AM2147" s="199">
        <f t="shared" si="1708"/>
        <v>23.207547560865965</v>
      </c>
      <c r="AN2147" s="197">
        <f t="shared" si="1710"/>
        <v>0</v>
      </c>
      <c r="AO2147" s="197">
        <f t="shared" si="1711"/>
        <v>0</v>
      </c>
      <c r="AP2147" s="197">
        <f t="shared" si="1712"/>
        <v>0</v>
      </c>
      <c r="AQ2147" s="197">
        <f t="shared" si="1713"/>
        <v>0</v>
      </c>
      <c r="AR2147" s="197" t="str">
        <f t="shared" si="1714"/>
        <v/>
      </c>
      <c r="AS2147" s="197" t="str">
        <f t="shared" si="1715"/>
        <v/>
      </c>
      <c r="AT2147" s="197" t="str">
        <f t="shared" si="1716"/>
        <v/>
      </c>
      <c r="AU2147" s="197" t="str">
        <f t="shared" si="1717"/>
        <v/>
      </c>
      <c r="AV2147" s="199">
        <f t="shared" ca="1" si="1709"/>
        <v>2.1086672896600676</v>
      </c>
      <c r="AX2147" s="162">
        <f t="shared" si="1672"/>
        <v>0</v>
      </c>
      <c r="AY2147" s="162">
        <f t="shared" si="1673"/>
        <v>0</v>
      </c>
      <c r="AZ2147" s="162">
        <f t="shared" si="1674"/>
        <v>0</v>
      </c>
      <c r="BA2147" s="162">
        <f t="shared" si="1675"/>
        <v>0</v>
      </c>
      <c r="BB2147" s="162" t="str">
        <f t="shared" si="1676"/>
        <v/>
      </c>
      <c r="BC2147" s="162" t="str">
        <f t="shared" si="1677"/>
        <v/>
      </c>
      <c r="BD2147" s="162" t="str">
        <f t="shared" si="1678"/>
        <v/>
      </c>
      <c r="BE2147" s="162" t="str">
        <f t="shared" si="1679"/>
        <v/>
      </c>
      <c r="BG2147" s="169">
        <f t="shared" si="1706"/>
        <v>53.159016768492911</v>
      </c>
      <c r="BH2147" s="169">
        <f t="shared" ca="1" si="1707"/>
        <v>2.1889268344969803</v>
      </c>
    </row>
    <row r="2148" spans="11:60" x14ac:dyDescent="0.25">
      <c r="K2148" s="199">
        <f t="shared" si="1680"/>
        <v>53.210402961599236</v>
      </c>
      <c r="L2148" s="201">
        <f t="shared" si="1681"/>
        <v>0.44626726384618948</v>
      </c>
      <c r="M2148" s="201">
        <f t="shared" si="1682"/>
        <v>0.4500204685120428</v>
      </c>
      <c r="N2148" s="201">
        <f t="shared" si="1683"/>
        <v>0.4730202900486043</v>
      </c>
      <c r="O2148" s="201">
        <f t="shared" si="1684"/>
        <v>0.44667959536117158</v>
      </c>
      <c r="P2148" s="201" t="str">
        <f t="shared" si="1685"/>
        <v/>
      </c>
      <c r="Q2148" s="201" t="str">
        <f t="shared" si="1686"/>
        <v/>
      </c>
      <c r="R2148" s="201" t="str">
        <f t="shared" si="1687"/>
        <v/>
      </c>
      <c r="S2148" s="201" t="str">
        <f t="shared" si="1688"/>
        <v/>
      </c>
      <c r="T2148" s="199">
        <f t="shared" si="1689"/>
        <v>0</v>
      </c>
      <c r="U2148" s="199">
        <f t="shared" si="1690"/>
        <v>0</v>
      </c>
      <c r="V2148" s="199">
        <f t="shared" si="1691"/>
        <v>0</v>
      </c>
      <c r="W2148" s="199">
        <f t="shared" si="1692"/>
        <v>8.795709389302532E-2</v>
      </c>
      <c r="X2148" s="199" t="str">
        <f t="shared" si="1693"/>
        <v/>
      </c>
      <c r="Y2148" s="199" t="str">
        <f t="shared" si="1694"/>
        <v/>
      </c>
      <c r="Z2148" s="199" t="str">
        <f t="shared" si="1695"/>
        <v/>
      </c>
      <c r="AA2148" s="199" t="str">
        <f t="shared" si="1696"/>
        <v/>
      </c>
      <c r="AB2148" s="201">
        <f t="shared" ca="1" si="1697"/>
        <v>2.1492070895517728</v>
      </c>
      <c r="AD2148" s="162">
        <f t="shared" si="1698"/>
        <v>0</v>
      </c>
      <c r="AE2148" s="162">
        <f t="shared" si="1699"/>
        <v>0</v>
      </c>
      <c r="AF2148" s="162">
        <f t="shared" si="1700"/>
        <v>0</v>
      </c>
      <c r="AG2148" s="162">
        <f t="shared" si="1701"/>
        <v>2.2598901059290633E-3</v>
      </c>
      <c r="AH2148" s="162" t="str">
        <f t="shared" si="1702"/>
        <v/>
      </c>
      <c r="AI2148" s="162" t="str">
        <f t="shared" si="1703"/>
        <v/>
      </c>
      <c r="AJ2148" s="162" t="str">
        <f t="shared" si="1704"/>
        <v/>
      </c>
      <c r="AK2148" s="162" t="str">
        <f t="shared" si="1705"/>
        <v/>
      </c>
      <c r="AM2148" s="199">
        <f t="shared" si="1708"/>
        <v>23.218764355240477</v>
      </c>
      <c r="AN2148" s="197">
        <f t="shared" si="1710"/>
        <v>0</v>
      </c>
      <c r="AO2148" s="197">
        <f t="shared" si="1711"/>
        <v>0</v>
      </c>
      <c r="AP2148" s="197">
        <f t="shared" si="1712"/>
        <v>0</v>
      </c>
      <c r="AQ2148" s="197">
        <f t="shared" si="1713"/>
        <v>0</v>
      </c>
      <c r="AR2148" s="197" t="str">
        <f t="shared" si="1714"/>
        <v/>
      </c>
      <c r="AS2148" s="197" t="str">
        <f t="shared" si="1715"/>
        <v/>
      </c>
      <c r="AT2148" s="197" t="str">
        <f t="shared" si="1716"/>
        <v/>
      </c>
      <c r="AU2148" s="197" t="str">
        <f t="shared" si="1717"/>
        <v/>
      </c>
      <c r="AV2148" s="199">
        <f t="shared" ca="1" si="1709"/>
        <v>2.0878977560520888</v>
      </c>
      <c r="AX2148" s="162">
        <f t="shared" si="1672"/>
        <v>0</v>
      </c>
      <c r="AY2148" s="162">
        <f t="shared" si="1673"/>
        <v>0</v>
      </c>
      <c r="AZ2148" s="162">
        <f t="shared" si="1674"/>
        <v>0</v>
      </c>
      <c r="BA2148" s="162">
        <f t="shared" si="1675"/>
        <v>0</v>
      </c>
      <c r="BB2148" s="162" t="str">
        <f t="shared" si="1676"/>
        <v/>
      </c>
      <c r="BC2148" s="162" t="str">
        <f t="shared" si="1677"/>
        <v/>
      </c>
      <c r="BD2148" s="162" t="str">
        <f t="shared" si="1678"/>
        <v/>
      </c>
      <c r="BE2148" s="162" t="str">
        <f t="shared" si="1679"/>
        <v/>
      </c>
      <c r="BG2148" s="169">
        <f t="shared" si="1706"/>
        <v>53.184709865046074</v>
      </c>
      <c r="BH2148" s="169">
        <f t="shared" ca="1" si="1707"/>
        <v>2.0972797133941143</v>
      </c>
    </row>
    <row r="2149" spans="11:60" x14ac:dyDescent="0.25">
      <c r="K2149" s="199">
        <f t="shared" si="1680"/>
        <v>53.236096058152398</v>
      </c>
      <c r="L2149" s="201">
        <f t="shared" si="1681"/>
        <v>0.44648274779782937</v>
      </c>
      <c r="M2149" s="201">
        <f t="shared" si="1682"/>
        <v>0.45023776473054211</v>
      </c>
      <c r="N2149" s="201">
        <f t="shared" si="1683"/>
        <v>0.47324869192694741</v>
      </c>
      <c r="O2149" s="201">
        <f t="shared" si="1684"/>
        <v>0.44689527841059751</v>
      </c>
      <c r="P2149" s="201" t="str">
        <f t="shared" si="1685"/>
        <v/>
      </c>
      <c r="Q2149" s="201" t="str">
        <f t="shared" si="1686"/>
        <v/>
      </c>
      <c r="R2149" s="201" t="str">
        <f t="shared" si="1687"/>
        <v/>
      </c>
      <c r="S2149" s="201" t="str">
        <f t="shared" si="1688"/>
        <v/>
      </c>
      <c r="T2149" s="199">
        <f t="shared" si="1689"/>
        <v>0</v>
      </c>
      <c r="U2149" s="199">
        <f t="shared" si="1690"/>
        <v>0</v>
      </c>
      <c r="V2149" s="199">
        <f t="shared" si="1691"/>
        <v>0</v>
      </c>
      <c r="W2149" s="199">
        <f t="shared" si="1692"/>
        <v>8.3036057358198329E-2</v>
      </c>
      <c r="X2149" s="199" t="str">
        <f t="shared" si="1693"/>
        <v/>
      </c>
      <c r="Y2149" s="199" t="str">
        <f t="shared" si="1694"/>
        <v/>
      </c>
      <c r="Z2149" s="199" t="str">
        <f t="shared" si="1695"/>
        <v/>
      </c>
      <c r="AA2149" s="199" t="str">
        <f t="shared" si="1696"/>
        <v/>
      </c>
      <c r="AB2149" s="201">
        <f t="shared" ca="1" si="1697"/>
        <v>2.2384192948349044</v>
      </c>
      <c r="AD2149" s="162">
        <f t="shared" si="1698"/>
        <v>0</v>
      </c>
      <c r="AE2149" s="162">
        <f t="shared" si="1699"/>
        <v>0</v>
      </c>
      <c r="AF2149" s="162">
        <f t="shared" si="1700"/>
        <v>0</v>
      </c>
      <c r="AG2149" s="162">
        <f t="shared" si="1701"/>
        <v>2.1334534390981142E-3</v>
      </c>
      <c r="AH2149" s="162" t="str">
        <f t="shared" si="1702"/>
        <v/>
      </c>
      <c r="AI2149" s="162" t="str">
        <f t="shared" si="1703"/>
        <v/>
      </c>
      <c r="AJ2149" s="162" t="str">
        <f t="shared" si="1704"/>
        <v/>
      </c>
      <c r="AK2149" s="162" t="str">
        <f t="shared" si="1705"/>
        <v/>
      </c>
      <c r="AM2149" s="199">
        <f t="shared" si="1708"/>
        <v>23.229981149614989</v>
      </c>
      <c r="AN2149" s="197">
        <f t="shared" si="1710"/>
        <v>0</v>
      </c>
      <c r="AO2149" s="197">
        <f t="shared" si="1711"/>
        <v>0</v>
      </c>
      <c r="AP2149" s="197">
        <f t="shared" si="1712"/>
        <v>0</v>
      </c>
      <c r="AQ2149" s="197">
        <f t="shared" si="1713"/>
        <v>0</v>
      </c>
      <c r="AR2149" s="197" t="str">
        <f t="shared" si="1714"/>
        <v/>
      </c>
      <c r="AS2149" s="197" t="str">
        <f t="shared" si="1715"/>
        <v/>
      </c>
      <c r="AT2149" s="197" t="str">
        <f t="shared" si="1716"/>
        <v/>
      </c>
      <c r="AU2149" s="197" t="str">
        <f t="shared" si="1717"/>
        <v/>
      </c>
      <c r="AV2149" s="199">
        <f t="shared" ca="1" si="1709"/>
        <v>2.134357504704147</v>
      </c>
      <c r="AX2149" s="162">
        <f t="shared" si="1672"/>
        <v>0</v>
      </c>
      <c r="AY2149" s="162">
        <f t="shared" si="1673"/>
        <v>0</v>
      </c>
      <c r="AZ2149" s="162">
        <f t="shared" si="1674"/>
        <v>0</v>
      </c>
      <c r="BA2149" s="162">
        <f t="shared" si="1675"/>
        <v>0</v>
      </c>
      <c r="BB2149" s="162" t="str">
        <f t="shared" si="1676"/>
        <v/>
      </c>
      <c r="BC2149" s="162" t="str">
        <f t="shared" si="1677"/>
        <v/>
      </c>
      <c r="BD2149" s="162" t="str">
        <f t="shared" si="1678"/>
        <v/>
      </c>
      <c r="BE2149" s="162" t="str">
        <f t="shared" si="1679"/>
        <v/>
      </c>
      <c r="BG2149" s="169">
        <f t="shared" si="1706"/>
        <v>53.210402961599236</v>
      </c>
      <c r="BH2149" s="169">
        <f t="shared" ca="1" si="1707"/>
        <v>2.1492070895517728</v>
      </c>
    </row>
    <row r="2150" spans="11:60" x14ac:dyDescent="0.25">
      <c r="K2150" s="199">
        <f t="shared" si="1680"/>
        <v>53.261789154705561</v>
      </c>
      <c r="L2150" s="201">
        <f t="shared" si="1681"/>
        <v>0.44669823174946921</v>
      </c>
      <c r="M2150" s="201">
        <f t="shared" si="1682"/>
        <v>0.45045506094904142</v>
      </c>
      <c r="N2150" s="201">
        <f t="shared" si="1683"/>
        <v>0.47347709380529052</v>
      </c>
      <c r="O2150" s="201">
        <f t="shared" si="1684"/>
        <v>0.44711096146002349</v>
      </c>
      <c r="P2150" s="201" t="str">
        <f t="shared" si="1685"/>
        <v/>
      </c>
      <c r="Q2150" s="201" t="str">
        <f t="shared" si="1686"/>
        <v/>
      </c>
      <c r="R2150" s="201" t="str">
        <f t="shared" si="1687"/>
        <v/>
      </c>
      <c r="S2150" s="201" t="str">
        <f t="shared" si="1688"/>
        <v/>
      </c>
      <c r="T2150" s="199">
        <f t="shared" si="1689"/>
        <v>0</v>
      </c>
      <c r="U2150" s="199">
        <f t="shared" si="1690"/>
        <v>0</v>
      </c>
      <c r="V2150" s="199">
        <f t="shared" si="1691"/>
        <v>0</v>
      </c>
      <c r="W2150" s="199">
        <f t="shared" si="1692"/>
        <v>7.8394686179558498E-2</v>
      </c>
      <c r="X2150" s="199" t="str">
        <f t="shared" si="1693"/>
        <v/>
      </c>
      <c r="Y2150" s="199" t="str">
        <f t="shared" si="1694"/>
        <v/>
      </c>
      <c r="Z2150" s="199" t="str">
        <f t="shared" si="1695"/>
        <v/>
      </c>
      <c r="AA2150" s="199" t="str">
        <f t="shared" si="1696"/>
        <v/>
      </c>
      <c r="AB2150" s="201">
        <f t="shared" ca="1" si="1697"/>
        <v>2.122630247565068</v>
      </c>
      <c r="AD2150" s="162">
        <f t="shared" si="1698"/>
        <v>0</v>
      </c>
      <c r="AE2150" s="162">
        <f t="shared" si="1699"/>
        <v>0</v>
      </c>
      <c r="AF2150" s="162">
        <f t="shared" si="1700"/>
        <v>0</v>
      </c>
      <c r="AG2150" s="162">
        <f t="shared" si="1701"/>
        <v>2.0142022412662562E-3</v>
      </c>
      <c r="AH2150" s="162" t="str">
        <f t="shared" si="1702"/>
        <v/>
      </c>
      <c r="AI2150" s="162" t="str">
        <f t="shared" si="1703"/>
        <v/>
      </c>
      <c r="AJ2150" s="162" t="str">
        <f t="shared" si="1704"/>
        <v/>
      </c>
      <c r="AK2150" s="162" t="str">
        <f t="shared" si="1705"/>
        <v/>
      </c>
      <c r="AM2150" s="199">
        <f t="shared" si="1708"/>
        <v>23.241197943989501</v>
      </c>
      <c r="AN2150" s="197">
        <f t="shared" si="1710"/>
        <v>0</v>
      </c>
      <c r="AO2150" s="197">
        <f t="shared" si="1711"/>
        <v>0</v>
      </c>
      <c r="AP2150" s="197">
        <f t="shared" si="1712"/>
        <v>0</v>
      </c>
      <c r="AQ2150" s="197">
        <f t="shared" si="1713"/>
        <v>0</v>
      </c>
      <c r="AR2150" s="197" t="str">
        <f t="shared" si="1714"/>
        <v/>
      </c>
      <c r="AS2150" s="197" t="str">
        <f t="shared" si="1715"/>
        <v/>
      </c>
      <c r="AT2150" s="197" t="str">
        <f t="shared" si="1716"/>
        <v/>
      </c>
      <c r="AU2150" s="197" t="str">
        <f t="shared" si="1717"/>
        <v/>
      </c>
      <c r="AV2150" s="199">
        <f t="shared" ca="1" si="1709"/>
        <v>2.1061935295626926</v>
      </c>
      <c r="AX2150" s="162">
        <f t="shared" si="1672"/>
        <v>0</v>
      </c>
      <c r="AY2150" s="162">
        <f t="shared" si="1673"/>
        <v>0</v>
      </c>
      <c r="AZ2150" s="162">
        <f t="shared" si="1674"/>
        <v>0</v>
      </c>
      <c r="BA2150" s="162">
        <f t="shared" si="1675"/>
        <v>0</v>
      </c>
      <c r="BB2150" s="162" t="str">
        <f t="shared" si="1676"/>
        <v/>
      </c>
      <c r="BC2150" s="162" t="str">
        <f t="shared" si="1677"/>
        <v/>
      </c>
      <c r="BD2150" s="162" t="str">
        <f t="shared" si="1678"/>
        <v/>
      </c>
      <c r="BE2150" s="162" t="str">
        <f t="shared" si="1679"/>
        <v/>
      </c>
      <c r="BG2150" s="169">
        <f t="shared" si="1706"/>
        <v>53.236096058152398</v>
      </c>
      <c r="BH2150" s="169">
        <f t="shared" ca="1" si="1707"/>
        <v>2.2384192948349044</v>
      </c>
    </row>
    <row r="2151" spans="11:60" x14ac:dyDescent="0.25">
      <c r="K2151" s="199">
        <f t="shared" si="1680"/>
        <v>53.287482251258723</v>
      </c>
      <c r="L2151" s="201">
        <f t="shared" si="1681"/>
        <v>0.4469137157011091</v>
      </c>
      <c r="M2151" s="201">
        <f t="shared" si="1682"/>
        <v>0.45067235716754078</v>
      </c>
      <c r="N2151" s="201">
        <f t="shared" si="1683"/>
        <v>0.47370549568363368</v>
      </c>
      <c r="O2151" s="201">
        <f t="shared" si="1684"/>
        <v>0.44732664450944948</v>
      </c>
      <c r="P2151" s="201" t="str">
        <f t="shared" si="1685"/>
        <v/>
      </c>
      <c r="Q2151" s="201" t="str">
        <f t="shared" si="1686"/>
        <v/>
      </c>
      <c r="R2151" s="201" t="str">
        <f t="shared" si="1687"/>
        <v/>
      </c>
      <c r="S2151" s="201" t="str">
        <f t="shared" si="1688"/>
        <v/>
      </c>
      <c r="T2151" s="199">
        <f t="shared" si="1689"/>
        <v>0</v>
      </c>
      <c r="U2151" s="199">
        <f t="shared" si="1690"/>
        <v>0</v>
      </c>
      <c r="V2151" s="199">
        <f t="shared" si="1691"/>
        <v>0</v>
      </c>
      <c r="W2151" s="199">
        <f t="shared" si="1692"/>
        <v>7.4016843743736585E-2</v>
      </c>
      <c r="X2151" s="199" t="str">
        <f t="shared" si="1693"/>
        <v/>
      </c>
      <c r="Y2151" s="199" t="str">
        <f t="shared" si="1694"/>
        <v/>
      </c>
      <c r="Z2151" s="199" t="str">
        <f t="shared" si="1695"/>
        <v/>
      </c>
      <c r="AA2151" s="199" t="str">
        <f t="shared" si="1696"/>
        <v/>
      </c>
      <c r="AB2151" s="201">
        <f t="shared" ca="1" si="1697"/>
        <v>2.2325745359387681</v>
      </c>
      <c r="AD2151" s="162">
        <f t="shared" si="1698"/>
        <v>0</v>
      </c>
      <c r="AE2151" s="162">
        <f t="shared" si="1699"/>
        <v>0</v>
      </c>
      <c r="AF2151" s="162">
        <f t="shared" si="1700"/>
        <v>0</v>
      </c>
      <c r="AG2151" s="162">
        <f t="shared" si="1701"/>
        <v>1.9017219128681525E-3</v>
      </c>
      <c r="AH2151" s="162" t="str">
        <f t="shared" si="1702"/>
        <v/>
      </c>
      <c r="AI2151" s="162" t="str">
        <f t="shared" si="1703"/>
        <v/>
      </c>
      <c r="AJ2151" s="162" t="str">
        <f t="shared" si="1704"/>
        <v/>
      </c>
      <c r="AK2151" s="162" t="str">
        <f t="shared" si="1705"/>
        <v/>
      </c>
      <c r="AM2151" s="199">
        <f t="shared" si="1708"/>
        <v>23.252414738364013</v>
      </c>
      <c r="AN2151" s="197">
        <f t="shared" si="1710"/>
        <v>0</v>
      </c>
      <c r="AO2151" s="197">
        <f t="shared" si="1711"/>
        <v>0</v>
      </c>
      <c r="AP2151" s="197">
        <f t="shared" si="1712"/>
        <v>0</v>
      </c>
      <c r="AQ2151" s="197">
        <f t="shared" si="1713"/>
        <v>0</v>
      </c>
      <c r="AR2151" s="197" t="str">
        <f t="shared" si="1714"/>
        <v/>
      </c>
      <c r="AS2151" s="197" t="str">
        <f t="shared" si="1715"/>
        <v/>
      </c>
      <c r="AT2151" s="197" t="str">
        <f t="shared" si="1716"/>
        <v/>
      </c>
      <c r="AU2151" s="197" t="str">
        <f t="shared" si="1717"/>
        <v/>
      </c>
      <c r="AV2151" s="199">
        <f t="shared" ca="1" si="1709"/>
        <v>2.1984265921427664</v>
      </c>
      <c r="AX2151" s="162">
        <f t="shared" si="1672"/>
        <v>0</v>
      </c>
      <c r="AY2151" s="162">
        <f t="shared" si="1673"/>
        <v>0</v>
      </c>
      <c r="AZ2151" s="162">
        <f t="shared" si="1674"/>
        <v>0</v>
      </c>
      <c r="BA2151" s="162">
        <f t="shared" si="1675"/>
        <v>0</v>
      </c>
      <c r="BB2151" s="162" t="str">
        <f t="shared" si="1676"/>
        <v/>
      </c>
      <c r="BC2151" s="162" t="str">
        <f t="shared" si="1677"/>
        <v/>
      </c>
      <c r="BD2151" s="162" t="str">
        <f t="shared" si="1678"/>
        <v/>
      </c>
      <c r="BE2151" s="162" t="str">
        <f t="shared" si="1679"/>
        <v/>
      </c>
      <c r="BG2151" s="169">
        <f t="shared" si="1706"/>
        <v>53.261789154705561</v>
      </c>
      <c r="BH2151" s="169">
        <f t="shared" ca="1" si="1707"/>
        <v>2.122630247565068</v>
      </c>
    </row>
    <row r="2152" spans="11:60" x14ac:dyDescent="0.25">
      <c r="K2152" s="199">
        <f t="shared" si="1680"/>
        <v>53.313175347811885</v>
      </c>
      <c r="L2152" s="201">
        <f t="shared" si="1681"/>
        <v>0.447129199652749</v>
      </c>
      <c r="M2152" s="201">
        <f t="shared" si="1682"/>
        <v>0.45088965338604003</v>
      </c>
      <c r="N2152" s="201">
        <f t="shared" si="1683"/>
        <v>0.47393389756197674</v>
      </c>
      <c r="O2152" s="201">
        <f t="shared" si="1684"/>
        <v>0.44754232755887541</v>
      </c>
      <c r="P2152" s="201" t="str">
        <f t="shared" si="1685"/>
        <v/>
      </c>
      <c r="Q2152" s="201" t="str">
        <f t="shared" si="1686"/>
        <v/>
      </c>
      <c r="R2152" s="201" t="str">
        <f t="shared" si="1687"/>
        <v/>
      </c>
      <c r="S2152" s="201" t="str">
        <f t="shared" si="1688"/>
        <v/>
      </c>
      <c r="T2152" s="199">
        <f t="shared" si="1689"/>
        <v>0</v>
      </c>
      <c r="U2152" s="199">
        <f t="shared" si="1690"/>
        <v>0</v>
      </c>
      <c r="V2152" s="199">
        <f t="shared" si="1691"/>
        <v>0</v>
      </c>
      <c r="W2152" s="199">
        <f t="shared" si="1692"/>
        <v>6.9887338198387092E-2</v>
      </c>
      <c r="X2152" s="199" t="str">
        <f t="shared" si="1693"/>
        <v/>
      </c>
      <c r="Y2152" s="199" t="str">
        <f t="shared" si="1694"/>
        <v/>
      </c>
      <c r="Z2152" s="199" t="str">
        <f t="shared" si="1695"/>
        <v/>
      </c>
      <c r="AA2152" s="199" t="str">
        <f t="shared" si="1696"/>
        <v/>
      </c>
      <c r="AB2152" s="201">
        <f t="shared" ca="1" si="1697"/>
        <v>2.2193301106018906</v>
      </c>
      <c r="AD2152" s="162">
        <f t="shared" si="1698"/>
        <v>0</v>
      </c>
      <c r="AE2152" s="162">
        <f t="shared" si="1699"/>
        <v>0</v>
      </c>
      <c r="AF2152" s="162">
        <f t="shared" si="1700"/>
        <v>0</v>
      </c>
      <c r="AG2152" s="162">
        <f t="shared" si="1701"/>
        <v>1.7956221281746688E-3</v>
      </c>
      <c r="AH2152" s="162" t="str">
        <f t="shared" si="1702"/>
        <v/>
      </c>
      <c r="AI2152" s="162" t="str">
        <f t="shared" si="1703"/>
        <v/>
      </c>
      <c r="AJ2152" s="162" t="str">
        <f t="shared" si="1704"/>
        <v/>
      </c>
      <c r="AK2152" s="162" t="str">
        <f t="shared" si="1705"/>
        <v/>
      </c>
      <c r="AM2152" s="199">
        <f t="shared" si="1708"/>
        <v>23.263631532738525</v>
      </c>
      <c r="AN2152" s="197">
        <f t="shared" si="1710"/>
        <v>0</v>
      </c>
      <c r="AO2152" s="197">
        <f t="shared" si="1711"/>
        <v>0</v>
      </c>
      <c r="AP2152" s="197">
        <f t="shared" si="1712"/>
        <v>0</v>
      </c>
      <c r="AQ2152" s="197">
        <f t="shared" si="1713"/>
        <v>0</v>
      </c>
      <c r="AR2152" s="197" t="str">
        <f t="shared" si="1714"/>
        <v/>
      </c>
      <c r="AS2152" s="197" t="str">
        <f t="shared" si="1715"/>
        <v/>
      </c>
      <c r="AT2152" s="197" t="str">
        <f t="shared" si="1716"/>
        <v/>
      </c>
      <c r="AU2152" s="197" t="str">
        <f t="shared" si="1717"/>
        <v/>
      </c>
      <c r="AV2152" s="199">
        <f t="shared" ca="1" si="1709"/>
        <v>2.1538158244723835</v>
      </c>
      <c r="AX2152" s="162">
        <f t="shared" si="1672"/>
        <v>0</v>
      </c>
      <c r="AY2152" s="162">
        <f t="shared" si="1673"/>
        <v>0</v>
      </c>
      <c r="AZ2152" s="162">
        <f t="shared" si="1674"/>
        <v>0</v>
      </c>
      <c r="BA2152" s="162">
        <f t="shared" si="1675"/>
        <v>0</v>
      </c>
      <c r="BB2152" s="162" t="str">
        <f t="shared" si="1676"/>
        <v/>
      </c>
      <c r="BC2152" s="162" t="str">
        <f t="shared" si="1677"/>
        <v/>
      </c>
      <c r="BD2152" s="162" t="str">
        <f t="shared" si="1678"/>
        <v/>
      </c>
      <c r="BE2152" s="162" t="str">
        <f t="shared" si="1679"/>
        <v/>
      </c>
      <c r="BG2152" s="169">
        <f t="shared" si="1706"/>
        <v>53.287482251258723</v>
      </c>
      <c r="BH2152" s="169">
        <f t="shared" ca="1" si="1707"/>
        <v>2.2325745359387681</v>
      </c>
    </row>
    <row r="2153" spans="11:60" x14ac:dyDescent="0.25">
      <c r="K2153" s="199">
        <f t="shared" si="1680"/>
        <v>53.338868444365048</v>
      </c>
      <c r="L2153" s="201">
        <f t="shared" si="1681"/>
        <v>0.44734468360438889</v>
      </c>
      <c r="M2153" s="201">
        <f t="shared" si="1682"/>
        <v>0.45110694960453934</v>
      </c>
      <c r="N2153" s="201">
        <f t="shared" si="1683"/>
        <v>0.4741622994403199</v>
      </c>
      <c r="O2153" s="201">
        <f t="shared" si="1684"/>
        <v>0.44775801060830139</v>
      </c>
      <c r="P2153" s="201" t="str">
        <f t="shared" si="1685"/>
        <v/>
      </c>
      <c r="Q2153" s="201" t="str">
        <f t="shared" si="1686"/>
        <v/>
      </c>
      <c r="R2153" s="201" t="str">
        <f t="shared" si="1687"/>
        <v/>
      </c>
      <c r="S2153" s="201" t="str">
        <f t="shared" si="1688"/>
        <v/>
      </c>
      <c r="T2153" s="199">
        <f t="shared" si="1689"/>
        <v>0</v>
      </c>
      <c r="U2153" s="199">
        <f t="shared" si="1690"/>
        <v>0</v>
      </c>
      <c r="V2153" s="199">
        <f t="shared" si="1691"/>
        <v>0</v>
      </c>
      <c r="W2153" s="199">
        <f t="shared" si="1692"/>
        <v>6.5991866379041406E-2</v>
      </c>
      <c r="X2153" s="199" t="str">
        <f t="shared" si="1693"/>
        <v/>
      </c>
      <c r="Y2153" s="199" t="str">
        <f t="shared" si="1694"/>
        <v/>
      </c>
      <c r="Z2153" s="199" t="str">
        <f t="shared" si="1695"/>
        <v/>
      </c>
      <c r="AA2153" s="199" t="str">
        <f t="shared" si="1696"/>
        <v/>
      </c>
      <c r="AB2153" s="201">
        <f t="shared" ca="1" si="1697"/>
        <v>2.152143009343245</v>
      </c>
      <c r="AD2153" s="162">
        <f t="shared" si="1698"/>
        <v>0</v>
      </c>
      <c r="AE2153" s="162">
        <f t="shared" si="1699"/>
        <v>0</v>
      </c>
      <c r="AF2153" s="162">
        <f t="shared" si="1700"/>
        <v>0</v>
      </c>
      <c r="AG2153" s="162">
        <f t="shared" si="1701"/>
        <v>1.6955353946000971E-3</v>
      </c>
      <c r="AH2153" s="162" t="str">
        <f t="shared" si="1702"/>
        <v/>
      </c>
      <c r="AI2153" s="162" t="str">
        <f t="shared" si="1703"/>
        <v/>
      </c>
      <c r="AJ2153" s="162" t="str">
        <f t="shared" si="1704"/>
        <v/>
      </c>
      <c r="AK2153" s="162" t="str">
        <f t="shared" si="1705"/>
        <v/>
      </c>
      <c r="AM2153" s="199">
        <f t="shared" si="1708"/>
        <v>23.274848327113038</v>
      </c>
      <c r="AN2153" s="197">
        <f t="shared" si="1710"/>
        <v>0</v>
      </c>
      <c r="AO2153" s="197">
        <f t="shared" si="1711"/>
        <v>0</v>
      </c>
      <c r="AP2153" s="197">
        <f t="shared" si="1712"/>
        <v>0</v>
      </c>
      <c r="AQ2153" s="197">
        <f t="shared" si="1713"/>
        <v>0</v>
      </c>
      <c r="AR2153" s="197" t="str">
        <f t="shared" si="1714"/>
        <v/>
      </c>
      <c r="AS2153" s="197" t="str">
        <f t="shared" si="1715"/>
        <v/>
      </c>
      <c r="AT2153" s="197" t="str">
        <f t="shared" si="1716"/>
        <v/>
      </c>
      <c r="AU2153" s="197" t="str">
        <f t="shared" si="1717"/>
        <v/>
      </c>
      <c r="AV2153" s="199">
        <f t="shared" ca="1" si="1709"/>
        <v>2.1544785654158787</v>
      </c>
      <c r="AX2153" s="162">
        <f t="shared" si="1672"/>
        <v>0</v>
      </c>
      <c r="AY2153" s="162">
        <f t="shared" si="1673"/>
        <v>0</v>
      </c>
      <c r="AZ2153" s="162">
        <f t="shared" si="1674"/>
        <v>0</v>
      </c>
      <c r="BA2153" s="162">
        <f t="shared" si="1675"/>
        <v>0</v>
      </c>
      <c r="BB2153" s="162" t="str">
        <f t="shared" si="1676"/>
        <v/>
      </c>
      <c r="BC2153" s="162" t="str">
        <f t="shared" si="1677"/>
        <v/>
      </c>
      <c r="BD2153" s="162" t="str">
        <f t="shared" si="1678"/>
        <v/>
      </c>
      <c r="BE2153" s="162" t="str">
        <f t="shared" si="1679"/>
        <v/>
      </c>
      <c r="BG2153" s="169">
        <f t="shared" si="1706"/>
        <v>53.313175347811885</v>
      </c>
      <c r="BH2153" s="169">
        <f t="shared" ca="1" si="1707"/>
        <v>2.2193301106018906</v>
      </c>
    </row>
    <row r="2154" spans="11:60" x14ac:dyDescent="0.25">
      <c r="K2154" s="199">
        <f t="shared" si="1680"/>
        <v>53.36456154091821</v>
      </c>
      <c r="L2154" s="201">
        <f t="shared" si="1681"/>
        <v>0.44756016755602873</v>
      </c>
      <c r="M2154" s="201">
        <f t="shared" si="1682"/>
        <v>0.45132424582303859</v>
      </c>
      <c r="N2154" s="201">
        <f t="shared" si="1683"/>
        <v>0.47439070131866301</v>
      </c>
      <c r="O2154" s="201">
        <f t="shared" si="1684"/>
        <v>0.44797369365772732</v>
      </c>
      <c r="P2154" s="201" t="str">
        <f t="shared" si="1685"/>
        <v/>
      </c>
      <c r="Q2154" s="201" t="str">
        <f t="shared" si="1686"/>
        <v/>
      </c>
      <c r="R2154" s="201" t="str">
        <f t="shared" si="1687"/>
        <v/>
      </c>
      <c r="S2154" s="201" t="str">
        <f t="shared" si="1688"/>
        <v/>
      </c>
      <c r="T2154" s="199">
        <f t="shared" si="1689"/>
        <v>0</v>
      </c>
      <c r="U2154" s="199">
        <f t="shared" si="1690"/>
        <v>0</v>
      </c>
      <c r="V2154" s="199">
        <f t="shared" si="1691"/>
        <v>0</v>
      </c>
      <c r="W2154" s="199">
        <f t="shared" si="1692"/>
        <v>6.2316961103059579E-2</v>
      </c>
      <c r="X2154" s="199" t="str">
        <f t="shared" si="1693"/>
        <v/>
      </c>
      <c r="Y2154" s="199" t="str">
        <f t="shared" si="1694"/>
        <v/>
      </c>
      <c r="Z2154" s="199" t="str">
        <f t="shared" si="1695"/>
        <v/>
      </c>
      <c r="AA2154" s="199" t="str">
        <f t="shared" si="1696"/>
        <v/>
      </c>
      <c r="AB2154" s="201">
        <f t="shared" ca="1" si="1697"/>
        <v>2.0658687551227399</v>
      </c>
      <c r="AD2154" s="162">
        <f t="shared" si="1698"/>
        <v>0</v>
      </c>
      <c r="AE2154" s="162">
        <f t="shared" si="1699"/>
        <v>0</v>
      </c>
      <c r="AF2154" s="162">
        <f t="shared" si="1700"/>
        <v>0</v>
      </c>
      <c r="AG2154" s="162">
        <f t="shared" si="1701"/>
        <v>1.6011156985205703E-3</v>
      </c>
      <c r="AH2154" s="162" t="str">
        <f t="shared" si="1702"/>
        <v/>
      </c>
      <c r="AI2154" s="162" t="str">
        <f t="shared" si="1703"/>
        <v/>
      </c>
      <c r="AJ2154" s="162" t="str">
        <f t="shared" si="1704"/>
        <v/>
      </c>
      <c r="AK2154" s="162" t="str">
        <f t="shared" si="1705"/>
        <v/>
      </c>
      <c r="AM2154" s="199">
        <f t="shared" si="1708"/>
        <v>23.28606512148755</v>
      </c>
      <c r="AN2154" s="197">
        <f t="shared" si="1710"/>
        <v>0</v>
      </c>
      <c r="AO2154" s="197">
        <f t="shared" si="1711"/>
        <v>0</v>
      </c>
      <c r="AP2154" s="197">
        <f t="shared" si="1712"/>
        <v>0</v>
      </c>
      <c r="AQ2154" s="197">
        <f t="shared" si="1713"/>
        <v>0</v>
      </c>
      <c r="AR2154" s="197" t="str">
        <f t="shared" si="1714"/>
        <v/>
      </c>
      <c r="AS2154" s="197" t="str">
        <f t="shared" si="1715"/>
        <v/>
      </c>
      <c r="AT2154" s="197" t="str">
        <f t="shared" si="1716"/>
        <v/>
      </c>
      <c r="AU2154" s="197" t="str">
        <f t="shared" si="1717"/>
        <v/>
      </c>
      <c r="AV2154" s="199">
        <f t="shared" ca="1" si="1709"/>
        <v>2.0644592964319006</v>
      </c>
      <c r="AX2154" s="162">
        <f t="shared" si="1672"/>
        <v>0</v>
      </c>
      <c r="AY2154" s="162">
        <f t="shared" si="1673"/>
        <v>0</v>
      </c>
      <c r="AZ2154" s="162">
        <f t="shared" si="1674"/>
        <v>0</v>
      </c>
      <c r="BA2154" s="162">
        <f t="shared" si="1675"/>
        <v>0</v>
      </c>
      <c r="BB2154" s="162" t="str">
        <f t="shared" si="1676"/>
        <v/>
      </c>
      <c r="BC2154" s="162" t="str">
        <f t="shared" si="1677"/>
        <v/>
      </c>
      <c r="BD2154" s="162" t="str">
        <f t="shared" si="1678"/>
        <v/>
      </c>
      <c r="BE2154" s="162" t="str">
        <f t="shared" si="1679"/>
        <v/>
      </c>
      <c r="BG2154" s="169">
        <f t="shared" si="1706"/>
        <v>53.338868444365048</v>
      </c>
      <c r="BH2154" s="169">
        <f t="shared" ca="1" si="1707"/>
        <v>2.152143009343245</v>
      </c>
    </row>
    <row r="2155" spans="11:60" x14ac:dyDescent="0.25">
      <c r="K2155" s="199">
        <f t="shared" si="1680"/>
        <v>53.390254637471372</v>
      </c>
      <c r="L2155" s="201">
        <f t="shared" si="1681"/>
        <v>0.44777565150766863</v>
      </c>
      <c r="M2155" s="201">
        <f t="shared" si="1682"/>
        <v>0.45154154204153796</v>
      </c>
      <c r="N2155" s="201">
        <f t="shared" si="1683"/>
        <v>0.47461910319700612</v>
      </c>
      <c r="O2155" s="201">
        <f t="shared" si="1684"/>
        <v>0.44818937670715331</v>
      </c>
      <c r="P2155" s="201" t="str">
        <f t="shared" si="1685"/>
        <v/>
      </c>
      <c r="Q2155" s="201" t="str">
        <f t="shared" si="1686"/>
        <v/>
      </c>
      <c r="R2155" s="201" t="str">
        <f t="shared" si="1687"/>
        <v/>
      </c>
      <c r="S2155" s="201" t="str">
        <f t="shared" si="1688"/>
        <v/>
      </c>
      <c r="T2155" s="199">
        <f t="shared" si="1689"/>
        <v>0</v>
      </c>
      <c r="U2155" s="199">
        <f t="shared" si="1690"/>
        <v>0</v>
      </c>
      <c r="V2155" s="199">
        <f t="shared" si="1691"/>
        <v>0</v>
      </c>
      <c r="W2155" s="199">
        <f t="shared" si="1692"/>
        <v>5.8849941627097592E-2</v>
      </c>
      <c r="X2155" s="199" t="str">
        <f t="shared" si="1693"/>
        <v/>
      </c>
      <c r="Y2155" s="199" t="str">
        <f t="shared" si="1694"/>
        <v/>
      </c>
      <c r="Z2155" s="199" t="str">
        <f t="shared" si="1695"/>
        <v/>
      </c>
      <c r="AA2155" s="199" t="str">
        <f t="shared" si="1696"/>
        <v/>
      </c>
      <c r="AB2155" s="201">
        <f t="shared" ca="1" si="1697"/>
        <v>2.0598305336997429</v>
      </c>
      <c r="AD2155" s="162">
        <f t="shared" si="1698"/>
        <v>0</v>
      </c>
      <c r="AE2155" s="162">
        <f t="shared" si="1699"/>
        <v>0</v>
      </c>
      <c r="AF2155" s="162">
        <f t="shared" si="1700"/>
        <v>0</v>
      </c>
      <c r="AG2155" s="162">
        <f t="shared" si="1701"/>
        <v>1.5120372323729849E-3</v>
      </c>
      <c r="AH2155" s="162" t="str">
        <f t="shared" si="1702"/>
        <v/>
      </c>
      <c r="AI2155" s="162" t="str">
        <f t="shared" si="1703"/>
        <v/>
      </c>
      <c r="AJ2155" s="162" t="str">
        <f t="shared" si="1704"/>
        <v/>
      </c>
      <c r="AK2155" s="162" t="str">
        <f t="shared" si="1705"/>
        <v/>
      </c>
      <c r="AM2155" s="199">
        <f t="shared" si="1708"/>
        <v>23.297281915862062</v>
      </c>
      <c r="AN2155" s="197">
        <f t="shared" si="1710"/>
        <v>0</v>
      </c>
      <c r="AO2155" s="197">
        <f t="shared" si="1711"/>
        <v>0</v>
      </c>
      <c r="AP2155" s="197">
        <f t="shared" si="1712"/>
        <v>0</v>
      </c>
      <c r="AQ2155" s="197">
        <f t="shared" si="1713"/>
        <v>0</v>
      </c>
      <c r="AR2155" s="197" t="str">
        <f t="shared" si="1714"/>
        <v/>
      </c>
      <c r="AS2155" s="197" t="str">
        <f t="shared" si="1715"/>
        <v/>
      </c>
      <c r="AT2155" s="197" t="str">
        <f t="shared" si="1716"/>
        <v/>
      </c>
      <c r="AU2155" s="197" t="str">
        <f t="shared" si="1717"/>
        <v/>
      </c>
      <c r="AV2155" s="199">
        <f t="shared" ca="1" si="1709"/>
        <v>2.0842884836191464</v>
      </c>
      <c r="AX2155" s="162">
        <f t="shared" si="1672"/>
        <v>0</v>
      </c>
      <c r="AY2155" s="162">
        <f t="shared" si="1673"/>
        <v>0</v>
      </c>
      <c r="AZ2155" s="162">
        <f t="shared" si="1674"/>
        <v>0</v>
      </c>
      <c r="BA2155" s="162">
        <f t="shared" si="1675"/>
        <v>0</v>
      </c>
      <c r="BB2155" s="162" t="str">
        <f t="shared" si="1676"/>
        <v/>
      </c>
      <c r="BC2155" s="162" t="str">
        <f t="shared" si="1677"/>
        <v/>
      </c>
      <c r="BD2155" s="162" t="str">
        <f t="shared" si="1678"/>
        <v/>
      </c>
      <c r="BE2155" s="162" t="str">
        <f t="shared" si="1679"/>
        <v/>
      </c>
      <c r="BG2155" s="169">
        <f t="shared" si="1706"/>
        <v>53.36456154091821</v>
      </c>
      <c r="BH2155" s="169">
        <f t="shared" ca="1" si="1707"/>
        <v>2.0658687551227399</v>
      </c>
    </row>
    <row r="2156" spans="11:60" x14ac:dyDescent="0.25">
      <c r="K2156" s="199">
        <f t="shared" si="1680"/>
        <v>53.415947734024535</v>
      </c>
      <c r="L2156" s="201">
        <f t="shared" si="1681"/>
        <v>0.44799113545930852</v>
      </c>
      <c r="M2156" s="201">
        <f t="shared" si="1682"/>
        <v>0.45175883826003721</v>
      </c>
      <c r="N2156" s="201">
        <f t="shared" si="1683"/>
        <v>0.47484750507534929</v>
      </c>
      <c r="O2156" s="201">
        <f t="shared" si="1684"/>
        <v>0.44840505975657924</v>
      </c>
      <c r="P2156" s="201" t="str">
        <f t="shared" si="1685"/>
        <v/>
      </c>
      <c r="Q2156" s="201" t="str">
        <f t="shared" si="1686"/>
        <v/>
      </c>
      <c r="R2156" s="201" t="str">
        <f t="shared" si="1687"/>
        <v/>
      </c>
      <c r="S2156" s="201" t="str">
        <f t="shared" si="1688"/>
        <v/>
      </c>
      <c r="T2156" s="199">
        <f t="shared" si="1689"/>
        <v>0</v>
      </c>
      <c r="U2156" s="199">
        <f t="shared" si="1690"/>
        <v>0</v>
      </c>
      <c r="V2156" s="199">
        <f t="shared" si="1691"/>
        <v>0</v>
      </c>
      <c r="W2156" s="199">
        <f t="shared" si="1692"/>
        <v>5.5578867076742838E-2</v>
      </c>
      <c r="X2156" s="199" t="str">
        <f t="shared" si="1693"/>
        <v/>
      </c>
      <c r="Y2156" s="199" t="str">
        <f t="shared" si="1694"/>
        <v/>
      </c>
      <c r="Z2156" s="199" t="str">
        <f t="shared" si="1695"/>
        <v/>
      </c>
      <c r="AA2156" s="199" t="str">
        <f t="shared" si="1696"/>
        <v/>
      </c>
      <c r="AB2156" s="201">
        <f t="shared" ca="1" si="1697"/>
        <v>2.1065174221944263</v>
      </c>
      <c r="AD2156" s="162">
        <f t="shared" si="1698"/>
        <v>0</v>
      </c>
      <c r="AE2156" s="162">
        <f t="shared" si="1699"/>
        <v>0</v>
      </c>
      <c r="AF2156" s="162">
        <f t="shared" si="1700"/>
        <v>0</v>
      </c>
      <c r="AG2156" s="162">
        <f t="shared" si="1701"/>
        <v>1.4279931981181283E-3</v>
      </c>
      <c r="AH2156" s="162" t="str">
        <f t="shared" si="1702"/>
        <v/>
      </c>
      <c r="AI2156" s="162" t="str">
        <f t="shared" si="1703"/>
        <v/>
      </c>
      <c r="AJ2156" s="162" t="str">
        <f t="shared" si="1704"/>
        <v/>
      </c>
      <c r="AK2156" s="162" t="str">
        <f t="shared" si="1705"/>
        <v/>
      </c>
      <c r="AM2156" s="199">
        <f t="shared" si="1708"/>
        <v>23.308498710236574</v>
      </c>
      <c r="AN2156" s="197">
        <f t="shared" si="1710"/>
        <v>0</v>
      </c>
      <c r="AO2156" s="197">
        <f t="shared" si="1711"/>
        <v>0</v>
      </c>
      <c r="AP2156" s="197">
        <f t="shared" si="1712"/>
        <v>0</v>
      </c>
      <c r="AQ2156" s="197">
        <f t="shared" si="1713"/>
        <v>0</v>
      </c>
      <c r="AR2156" s="197" t="str">
        <f t="shared" si="1714"/>
        <v/>
      </c>
      <c r="AS2156" s="197" t="str">
        <f t="shared" si="1715"/>
        <v/>
      </c>
      <c r="AT2156" s="197" t="str">
        <f t="shared" si="1716"/>
        <v/>
      </c>
      <c r="AU2156" s="197" t="str">
        <f t="shared" si="1717"/>
        <v/>
      </c>
      <c r="AV2156" s="199">
        <f t="shared" ca="1" si="1709"/>
        <v>2.0654101654751762</v>
      </c>
      <c r="AX2156" s="162">
        <f t="shared" si="1672"/>
        <v>0</v>
      </c>
      <c r="AY2156" s="162">
        <f t="shared" si="1673"/>
        <v>0</v>
      </c>
      <c r="AZ2156" s="162">
        <f t="shared" si="1674"/>
        <v>0</v>
      </c>
      <c r="BA2156" s="162">
        <f t="shared" si="1675"/>
        <v>0</v>
      </c>
      <c r="BB2156" s="162" t="str">
        <f t="shared" si="1676"/>
        <v/>
      </c>
      <c r="BC2156" s="162" t="str">
        <f t="shared" si="1677"/>
        <v/>
      </c>
      <c r="BD2156" s="162" t="str">
        <f t="shared" si="1678"/>
        <v/>
      </c>
      <c r="BE2156" s="162" t="str">
        <f t="shared" si="1679"/>
        <v/>
      </c>
      <c r="BG2156" s="169">
        <f t="shared" si="1706"/>
        <v>53.390254637471372</v>
      </c>
      <c r="BH2156" s="169">
        <f t="shared" ca="1" si="1707"/>
        <v>2.0598305336997429</v>
      </c>
    </row>
    <row r="2157" spans="11:60" x14ac:dyDescent="0.25">
      <c r="K2157" s="199">
        <f t="shared" si="1680"/>
        <v>53.441640830577697</v>
      </c>
      <c r="L2157" s="201">
        <f t="shared" si="1681"/>
        <v>0.44820661941094841</v>
      </c>
      <c r="M2157" s="201">
        <f t="shared" si="1682"/>
        <v>0.45197613447853652</v>
      </c>
      <c r="N2157" s="201">
        <f t="shared" si="1683"/>
        <v>0.4750759069536924</v>
      </c>
      <c r="O2157" s="201">
        <f t="shared" si="1684"/>
        <v>0.44862074280600528</v>
      </c>
      <c r="P2157" s="201" t="str">
        <f t="shared" si="1685"/>
        <v/>
      </c>
      <c r="Q2157" s="201" t="str">
        <f t="shared" si="1686"/>
        <v/>
      </c>
      <c r="R2157" s="201" t="str">
        <f t="shared" si="1687"/>
        <v/>
      </c>
      <c r="S2157" s="201" t="str">
        <f t="shared" si="1688"/>
        <v/>
      </c>
      <c r="T2157" s="199">
        <f t="shared" si="1689"/>
        <v>0</v>
      </c>
      <c r="U2157" s="199">
        <f t="shared" si="1690"/>
        <v>0</v>
      </c>
      <c r="V2157" s="199">
        <f t="shared" si="1691"/>
        <v>0</v>
      </c>
      <c r="W2157" s="199">
        <f t="shared" si="1692"/>
        <v>5.2492492668506398E-2</v>
      </c>
      <c r="X2157" s="199" t="str">
        <f t="shared" si="1693"/>
        <v/>
      </c>
      <c r="Y2157" s="199" t="str">
        <f t="shared" si="1694"/>
        <v/>
      </c>
      <c r="Z2157" s="199" t="str">
        <f t="shared" si="1695"/>
        <v/>
      </c>
      <c r="AA2157" s="199" t="str">
        <f t="shared" si="1696"/>
        <v/>
      </c>
      <c r="AB2157" s="201">
        <f t="shared" ca="1" si="1697"/>
        <v>2.1286453368109157</v>
      </c>
      <c r="AD2157" s="162">
        <f t="shared" si="1698"/>
        <v>0</v>
      </c>
      <c r="AE2157" s="162">
        <f t="shared" si="1699"/>
        <v>0</v>
      </c>
      <c r="AF2157" s="162">
        <f t="shared" si="1700"/>
        <v>0</v>
      </c>
      <c r="AG2157" s="162">
        <f t="shared" si="1701"/>
        <v>1.3486946824481001E-3</v>
      </c>
      <c r="AH2157" s="162" t="str">
        <f t="shared" si="1702"/>
        <v/>
      </c>
      <c r="AI2157" s="162" t="str">
        <f t="shared" si="1703"/>
        <v/>
      </c>
      <c r="AJ2157" s="162" t="str">
        <f t="shared" si="1704"/>
        <v/>
      </c>
      <c r="AK2157" s="162" t="str">
        <f t="shared" si="1705"/>
        <v/>
      </c>
      <c r="AM2157" s="199">
        <f t="shared" si="1708"/>
        <v>23.319715504611086</v>
      </c>
      <c r="AN2157" s="197">
        <f t="shared" si="1710"/>
        <v>0</v>
      </c>
      <c r="AO2157" s="197">
        <f t="shared" si="1711"/>
        <v>0</v>
      </c>
      <c r="AP2157" s="197">
        <f t="shared" si="1712"/>
        <v>0</v>
      </c>
      <c r="AQ2157" s="197">
        <f t="shared" si="1713"/>
        <v>0</v>
      </c>
      <c r="AR2157" s="197" t="str">
        <f t="shared" si="1714"/>
        <v/>
      </c>
      <c r="AS2157" s="197" t="str">
        <f t="shared" si="1715"/>
        <v/>
      </c>
      <c r="AT2157" s="197" t="str">
        <f t="shared" si="1716"/>
        <v/>
      </c>
      <c r="AU2157" s="197" t="str">
        <f t="shared" si="1717"/>
        <v/>
      </c>
      <c r="AV2157" s="199">
        <f t="shared" ca="1" si="1709"/>
        <v>2.0883041740450259</v>
      </c>
      <c r="AX2157" s="162">
        <f t="shared" si="1672"/>
        <v>0</v>
      </c>
      <c r="AY2157" s="162">
        <f t="shared" si="1673"/>
        <v>0</v>
      </c>
      <c r="AZ2157" s="162">
        <f t="shared" si="1674"/>
        <v>0</v>
      </c>
      <c r="BA2157" s="162">
        <f t="shared" si="1675"/>
        <v>0</v>
      </c>
      <c r="BB2157" s="162" t="str">
        <f t="shared" si="1676"/>
        <v/>
      </c>
      <c r="BC2157" s="162" t="str">
        <f t="shared" si="1677"/>
        <v/>
      </c>
      <c r="BD2157" s="162" t="str">
        <f t="shared" si="1678"/>
        <v/>
      </c>
      <c r="BE2157" s="162" t="str">
        <f t="shared" si="1679"/>
        <v/>
      </c>
      <c r="BG2157" s="169">
        <f t="shared" si="1706"/>
        <v>53.415947734024535</v>
      </c>
      <c r="BH2157" s="169">
        <f t="shared" ca="1" si="1707"/>
        <v>2.1065174221944263</v>
      </c>
    </row>
    <row r="2158" spans="11:60" x14ac:dyDescent="0.25">
      <c r="K2158" s="199">
        <f t="shared" si="1680"/>
        <v>53.467333927130859</v>
      </c>
      <c r="L2158" s="201">
        <f t="shared" si="1681"/>
        <v>0.44842210336258825</v>
      </c>
      <c r="M2158" s="201">
        <f t="shared" si="1682"/>
        <v>0.45219343069703583</v>
      </c>
      <c r="N2158" s="201">
        <f t="shared" si="1683"/>
        <v>0.4753043088320355</v>
      </c>
      <c r="O2158" s="201">
        <f t="shared" si="1684"/>
        <v>0.44883642585543115</v>
      </c>
      <c r="P2158" s="201" t="str">
        <f t="shared" si="1685"/>
        <v/>
      </c>
      <c r="Q2158" s="201" t="str">
        <f t="shared" si="1686"/>
        <v/>
      </c>
      <c r="R2158" s="201" t="str">
        <f t="shared" si="1687"/>
        <v/>
      </c>
      <c r="S2158" s="201" t="str">
        <f t="shared" si="1688"/>
        <v/>
      </c>
      <c r="T2158" s="199">
        <f t="shared" si="1689"/>
        <v>0</v>
      </c>
      <c r="U2158" s="199">
        <f t="shared" si="1690"/>
        <v>0</v>
      </c>
      <c r="V2158" s="199">
        <f t="shared" si="1691"/>
        <v>0</v>
      </c>
      <c r="W2158" s="199">
        <f t="shared" si="1692"/>
        <v>4.958022855521705E-2</v>
      </c>
      <c r="X2158" s="199" t="str">
        <f t="shared" si="1693"/>
        <v/>
      </c>
      <c r="Y2158" s="199" t="str">
        <f t="shared" si="1694"/>
        <v/>
      </c>
      <c r="Z2158" s="199" t="str">
        <f t="shared" si="1695"/>
        <v/>
      </c>
      <c r="AA2158" s="199" t="str">
        <f t="shared" si="1696"/>
        <v/>
      </c>
      <c r="AB2158" s="201">
        <f t="shared" ca="1" si="1697"/>
        <v>2.1427749058556951</v>
      </c>
      <c r="AD2158" s="162">
        <f t="shared" si="1698"/>
        <v>0</v>
      </c>
      <c r="AE2158" s="162">
        <f t="shared" si="1699"/>
        <v>0</v>
      </c>
      <c r="AF2158" s="162">
        <f t="shared" si="1700"/>
        <v>0</v>
      </c>
      <c r="AG2158" s="162">
        <f t="shared" si="1701"/>
        <v>1.2738695993970471E-3</v>
      </c>
      <c r="AH2158" s="162" t="str">
        <f t="shared" si="1702"/>
        <v/>
      </c>
      <c r="AI2158" s="162" t="str">
        <f t="shared" si="1703"/>
        <v/>
      </c>
      <c r="AJ2158" s="162" t="str">
        <f t="shared" si="1704"/>
        <v/>
      </c>
      <c r="AK2158" s="162" t="str">
        <f t="shared" si="1705"/>
        <v/>
      </c>
      <c r="AM2158" s="199">
        <f t="shared" si="1708"/>
        <v>23.330932298985598</v>
      </c>
      <c r="AN2158" s="197">
        <f t="shared" si="1710"/>
        <v>0</v>
      </c>
      <c r="AO2158" s="197">
        <f t="shared" si="1711"/>
        <v>0</v>
      </c>
      <c r="AP2158" s="197">
        <f t="shared" si="1712"/>
        <v>0</v>
      </c>
      <c r="AQ2158" s="197">
        <f t="shared" si="1713"/>
        <v>0</v>
      </c>
      <c r="AR2158" s="197" t="str">
        <f t="shared" si="1714"/>
        <v/>
      </c>
      <c r="AS2158" s="197" t="str">
        <f t="shared" si="1715"/>
        <v/>
      </c>
      <c r="AT2158" s="197" t="str">
        <f t="shared" si="1716"/>
        <v/>
      </c>
      <c r="AU2158" s="197" t="str">
        <f t="shared" si="1717"/>
        <v/>
      </c>
      <c r="AV2158" s="199">
        <f t="shared" ca="1" si="1709"/>
        <v>2.0788157469948523</v>
      </c>
      <c r="AX2158" s="162">
        <f t="shared" si="1672"/>
        <v>0</v>
      </c>
      <c r="AY2158" s="162">
        <f t="shared" si="1673"/>
        <v>0</v>
      </c>
      <c r="AZ2158" s="162">
        <f t="shared" si="1674"/>
        <v>0</v>
      </c>
      <c r="BA2158" s="162">
        <f t="shared" si="1675"/>
        <v>0</v>
      </c>
      <c r="BB2158" s="162" t="str">
        <f t="shared" si="1676"/>
        <v/>
      </c>
      <c r="BC2158" s="162" t="str">
        <f t="shared" si="1677"/>
        <v/>
      </c>
      <c r="BD2158" s="162" t="str">
        <f t="shared" si="1678"/>
        <v/>
      </c>
      <c r="BE2158" s="162" t="str">
        <f t="shared" si="1679"/>
        <v/>
      </c>
      <c r="BG2158" s="169">
        <f t="shared" si="1706"/>
        <v>53.441640830577697</v>
      </c>
      <c r="BH2158" s="169">
        <f t="shared" ca="1" si="1707"/>
        <v>2.1286453368109157</v>
      </c>
    </row>
    <row r="2159" spans="11:60" x14ac:dyDescent="0.25">
      <c r="K2159" s="199">
        <f t="shared" si="1680"/>
        <v>53.493027023684022</v>
      </c>
      <c r="L2159" s="201">
        <f t="shared" si="1681"/>
        <v>0.44863758731422815</v>
      </c>
      <c r="M2159" s="201">
        <f t="shared" si="1682"/>
        <v>0.45241072691553513</v>
      </c>
      <c r="N2159" s="201">
        <f t="shared" si="1683"/>
        <v>0.47553271071037867</v>
      </c>
      <c r="O2159" s="201">
        <f t="shared" si="1684"/>
        <v>0.44905210890485719</v>
      </c>
      <c r="P2159" s="201" t="str">
        <f t="shared" si="1685"/>
        <v/>
      </c>
      <c r="Q2159" s="201" t="str">
        <f t="shared" si="1686"/>
        <v/>
      </c>
      <c r="R2159" s="201" t="str">
        <f t="shared" si="1687"/>
        <v/>
      </c>
      <c r="S2159" s="201" t="str">
        <f t="shared" si="1688"/>
        <v/>
      </c>
      <c r="T2159" s="199">
        <f t="shared" si="1689"/>
        <v>0</v>
      </c>
      <c r="U2159" s="199">
        <f t="shared" si="1690"/>
        <v>0</v>
      </c>
      <c r="V2159" s="199">
        <f t="shared" si="1691"/>
        <v>0</v>
      </c>
      <c r="W2159" s="199">
        <f t="shared" si="1692"/>
        <v>4.6832101136092104E-2</v>
      </c>
      <c r="X2159" s="199" t="str">
        <f t="shared" si="1693"/>
        <v/>
      </c>
      <c r="Y2159" s="199" t="str">
        <f t="shared" si="1694"/>
        <v/>
      </c>
      <c r="Z2159" s="199" t="str">
        <f t="shared" si="1695"/>
        <v/>
      </c>
      <c r="AA2159" s="199" t="str">
        <f t="shared" si="1696"/>
        <v/>
      </c>
      <c r="AB2159" s="201">
        <f t="shared" ca="1" si="1697"/>
        <v>2.0506533145245851</v>
      </c>
      <c r="AD2159" s="162">
        <f t="shared" si="1698"/>
        <v>0</v>
      </c>
      <c r="AE2159" s="162">
        <f t="shared" si="1699"/>
        <v>0</v>
      </c>
      <c r="AF2159" s="162">
        <f t="shared" si="1700"/>
        <v>0</v>
      </c>
      <c r="AG2159" s="162">
        <f t="shared" si="1701"/>
        <v>1.2032616962770772E-3</v>
      </c>
      <c r="AH2159" s="162" t="str">
        <f t="shared" si="1702"/>
        <v/>
      </c>
      <c r="AI2159" s="162" t="str">
        <f t="shared" si="1703"/>
        <v/>
      </c>
      <c r="AJ2159" s="162" t="str">
        <f t="shared" si="1704"/>
        <v/>
      </c>
      <c r="AK2159" s="162" t="str">
        <f t="shared" si="1705"/>
        <v/>
      </c>
      <c r="AM2159" s="199">
        <f t="shared" si="1708"/>
        <v>23.34214909336011</v>
      </c>
      <c r="AN2159" s="197">
        <f t="shared" si="1710"/>
        <v>0</v>
      </c>
      <c r="AO2159" s="197">
        <f t="shared" si="1711"/>
        <v>0</v>
      </c>
      <c r="AP2159" s="197">
        <f t="shared" si="1712"/>
        <v>0</v>
      </c>
      <c r="AQ2159" s="197">
        <f t="shared" si="1713"/>
        <v>0</v>
      </c>
      <c r="AR2159" s="197" t="str">
        <f t="shared" si="1714"/>
        <v/>
      </c>
      <c r="AS2159" s="197" t="str">
        <f t="shared" si="1715"/>
        <v/>
      </c>
      <c r="AT2159" s="197" t="str">
        <f t="shared" si="1716"/>
        <v/>
      </c>
      <c r="AU2159" s="197" t="str">
        <f t="shared" si="1717"/>
        <v/>
      </c>
      <c r="AV2159" s="199">
        <f t="shared" ca="1" si="1709"/>
        <v>2.1568704238384275</v>
      </c>
      <c r="AX2159" s="162">
        <f t="shared" si="1672"/>
        <v>0</v>
      </c>
      <c r="AY2159" s="162">
        <f t="shared" si="1673"/>
        <v>0</v>
      </c>
      <c r="AZ2159" s="162">
        <f t="shared" si="1674"/>
        <v>0</v>
      </c>
      <c r="BA2159" s="162">
        <f t="shared" si="1675"/>
        <v>0</v>
      </c>
      <c r="BB2159" s="162" t="str">
        <f t="shared" si="1676"/>
        <v/>
      </c>
      <c r="BC2159" s="162" t="str">
        <f t="shared" si="1677"/>
        <v/>
      </c>
      <c r="BD2159" s="162" t="str">
        <f t="shared" si="1678"/>
        <v/>
      </c>
      <c r="BE2159" s="162" t="str">
        <f t="shared" si="1679"/>
        <v/>
      </c>
      <c r="BG2159" s="169">
        <f t="shared" si="1706"/>
        <v>53.467333927130859</v>
      </c>
      <c r="BH2159" s="169">
        <f t="shared" ca="1" si="1707"/>
        <v>2.1427749058556951</v>
      </c>
    </row>
    <row r="2160" spans="11:60" x14ac:dyDescent="0.25">
      <c r="K2160" s="199">
        <f t="shared" si="1680"/>
        <v>53.518720120237184</v>
      </c>
      <c r="L2160" s="201">
        <f t="shared" si="1681"/>
        <v>0.44885307126586804</v>
      </c>
      <c r="M2160" s="201">
        <f t="shared" si="1682"/>
        <v>0.45262802313403439</v>
      </c>
      <c r="N2160" s="201">
        <f t="shared" si="1683"/>
        <v>0.47576111258872172</v>
      </c>
      <c r="O2160" s="201">
        <f t="shared" si="1684"/>
        <v>0.44926779195428312</v>
      </c>
      <c r="P2160" s="201" t="str">
        <f t="shared" si="1685"/>
        <v/>
      </c>
      <c r="Q2160" s="201" t="str">
        <f t="shared" si="1686"/>
        <v/>
      </c>
      <c r="R2160" s="201" t="str">
        <f t="shared" si="1687"/>
        <v/>
      </c>
      <c r="S2160" s="201" t="str">
        <f t="shared" si="1688"/>
        <v/>
      </c>
      <c r="T2160" s="199">
        <f t="shared" si="1689"/>
        <v>0</v>
      </c>
      <c r="U2160" s="199">
        <f t="shared" si="1690"/>
        <v>0</v>
      </c>
      <c r="V2160" s="199">
        <f t="shared" si="1691"/>
        <v>0</v>
      </c>
      <c r="W2160" s="199">
        <f t="shared" si="1692"/>
        <v>4.4238716682376819E-2</v>
      </c>
      <c r="X2160" s="199" t="str">
        <f t="shared" si="1693"/>
        <v/>
      </c>
      <c r="Y2160" s="199" t="str">
        <f t="shared" si="1694"/>
        <v/>
      </c>
      <c r="Z2160" s="199" t="str">
        <f t="shared" si="1695"/>
        <v/>
      </c>
      <c r="AA2160" s="199" t="str">
        <f t="shared" si="1696"/>
        <v/>
      </c>
      <c r="AB2160" s="201">
        <f t="shared" ca="1" si="1697"/>
        <v>2.135789986514248</v>
      </c>
      <c r="AD2160" s="162">
        <f t="shared" si="1698"/>
        <v>0</v>
      </c>
      <c r="AE2160" s="162">
        <f t="shared" si="1699"/>
        <v>0</v>
      </c>
      <c r="AF2160" s="162">
        <f t="shared" si="1700"/>
        <v>0</v>
      </c>
      <c r="AG2160" s="162">
        <f t="shared" si="1701"/>
        <v>1.1366296191083003E-3</v>
      </c>
      <c r="AH2160" s="162" t="str">
        <f t="shared" si="1702"/>
        <v/>
      </c>
      <c r="AI2160" s="162" t="str">
        <f t="shared" si="1703"/>
        <v/>
      </c>
      <c r="AJ2160" s="162" t="str">
        <f t="shared" si="1704"/>
        <v/>
      </c>
      <c r="AK2160" s="162" t="str">
        <f t="shared" si="1705"/>
        <v/>
      </c>
      <c r="AM2160" s="199">
        <f t="shared" si="1708"/>
        <v>23.353365887734622</v>
      </c>
      <c r="AN2160" s="197">
        <f t="shared" si="1710"/>
        <v>0</v>
      </c>
      <c r="AO2160" s="197">
        <f t="shared" si="1711"/>
        <v>0</v>
      </c>
      <c r="AP2160" s="197">
        <f t="shared" si="1712"/>
        <v>0</v>
      </c>
      <c r="AQ2160" s="197">
        <f t="shared" si="1713"/>
        <v>0</v>
      </c>
      <c r="AR2160" s="197" t="str">
        <f t="shared" si="1714"/>
        <v/>
      </c>
      <c r="AS2160" s="197" t="str">
        <f t="shared" si="1715"/>
        <v/>
      </c>
      <c r="AT2160" s="197" t="str">
        <f t="shared" si="1716"/>
        <v/>
      </c>
      <c r="AU2160" s="197" t="str">
        <f t="shared" si="1717"/>
        <v/>
      </c>
      <c r="AV2160" s="199">
        <f t="shared" ca="1" si="1709"/>
        <v>2.1096398229477473</v>
      </c>
      <c r="AX2160" s="162">
        <f t="shared" si="1672"/>
        <v>0</v>
      </c>
      <c r="AY2160" s="162">
        <f t="shared" si="1673"/>
        <v>0</v>
      </c>
      <c r="AZ2160" s="162">
        <f t="shared" si="1674"/>
        <v>0</v>
      </c>
      <c r="BA2160" s="162">
        <f t="shared" si="1675"/>
        <v>0</v>
      </c>
      <c r="BB2160" s="162" t="str">
        <f t="shared" si="1676"/>
        <v/>
      </c>
      <c r="BC2160" s="162" t="str">
        <f t="shared" si="1677"/>
        <v/>
      </c>
      <c r="BD2160" s="162" t="str">
        <f t="shared" si="1678"/>
        <v/>
      </c>
      <c r="BE2160" s="162" t="str">
        <f t="shared" si="1679"/>
        <v/>
      </c>
      <c r="BG2160" s="169">
        <f t="shared" si="1706"/>
        <v>53.493027023684022</v>
      </c>
      <c r="BH2160" s="169">
        <f t="shared" ca="1" si="1707"/>
        <v>2.0506533145245851</v>
      </c>
    </row>
    <row r="2161" spans="11:60" x14ac:dyDescent="0.25">
      <c r="K2161" s="199">
        <f t="shared" si="1680"/>
        <v>53.544413216790346</v>
      </c>
      <c r="L2161" s="201">
        <f t="shared" si="1681"/>
        <v>0.44906855521750788</v>
      </c>
      <c r="M2161" s="201">
        <f t="shared" si="1682"/>
        <v>0.45284531935253369</v>
      </c>
      <c r="N2161" s="201">
        <f t="shared" si="1683"/>
        <v>0.47598951446706483</v>
      </c>
      <c r="O2161" s="201">
        <f t="shared" si="1684"/>
        <v>0.44948347500370905</v>
      </c>
      <c r="P2161" s="201" t="str">
        <f t="shared" si="1685"/>
        <v/>
      </c>
      <c r="Q2161" s="201" t="str">
        <f t="shared" si="1686"/>
        <v/>
      </c>
      <c r="R2161" s="201" t="str">
        <f t="shared" si="1687"/>
        <v/>
      </c>
      <c r="S2161" s="201" t="str">
        <f t="shared" si="1688"/>
        <v/>
      </c>
      <c r="T2161" s="199">
        <f t="shared" si="1689"/>
        <v>0</v>
      </c>
      <c r="U2161" s="199">
        <f t="shared" si="1690"/>
        <v>0</v>
      </c>
      <c r="V2161" s="199">
        <f t="shared" si="1691"/>
        <v>0</v>
      </c>
      <c r="W2161" s="199">
        <f t="shared" si="1692"/>
        <v>4.1791227138496104E-2</v>
      </c>
      <c r="X2161" s="199" t="str">
        <f t="shared" si="1693"/>
        <v/>
      </c>
      <c r="Y2161" s="199" t="str">
        <f t="shared" si="1694"/>
        <v/>
      </c>
      <c r="Z2161" s="199" t="str">
        <f t="shared" si="1695"/>
        <v/>
      </c>
      <c r="AA2161" s="199" t="str">
        <f t="shared" si="1696"/>
        <v/>
      </c>
      <c r="AB2161" s="201">
        <f t="shared" ca="1" si="1697"/>
        <v>2.1825471622592794</v>
      </c>
      <c r="AD2161" s="162">
        <f t="shared" si="1698"/>
        <v>0</v>
      </c>
      <c r="AE2161" s="162">
        <f t="shared" si="1699"/>
        <v>0</v>
      </c>
      <c r="AF2161" s="162">
        <f t="shared" si="1700"/>
        <v>0</v>
      </c>
      <c r="AG2161" s="162">
        <f t="shared" si="1701"/>
        <v>1.0737460339445178E-3</v>
      </c>
      <c r="AH2161" s="162" t="str">
        <f t="shared" si="1702"/>
        <v/>
      </c>
      <c r="AI2161" s="162" t="str">
        <f t="shared" si="1703"/>
        <v/>
      </c>
      <c r="AJ2161" s="162" t="str">
        <f t="shared" si="1704"/>
        <v/>
      </c>
      <c r="AK2161" s="162" t="str">
        <f t="shared" si="1705"/>
        <v/>
      </c>
      <c r="AM2161" s="199">
        <f t="shared" si="1708"/>
        <v>23.364582682109134</v>
      </c>
      <c r="AN2161" s="197">
        <f t="shared" si="1710"/>
        <v>0</v>
      </c>
      <c r="AO2161" s="197">
        <f t="shared" si="1711"/>
        <v>0</v>
      </c>
      <c r="AP2161" s="197">
        <f t="shared" si="1712"/>
        <v>0</v>
      </c>
      <c r="AQ2161" s="197">
        <f t="shared" si="1713"/>
        <v>0</v>
      </c>
      <c r="AR2161" s="197" t="str">
        <f t="shared" si="1714"/>
        <v/>
      </c>
      <c r="AS2161" s="197" t="str">
        <f t="shared" si="1715"/>
        <v/>
      </c>
      <c r="AT2161" s="197" t="str">
        <f t="shared" si="1716"/>
        <v/>
      </c>
      <c r="AU2161" s="197" t="str">
        <f t="shared" si="1717"/>
        <v/>
      </c>
      <c r="AV2161" s="199">
        <f t="shared" ca="1" si="1709"/>
        <v>2.1125121821465198</v>
      </c>
      <c r="AX2161" s="162">
        <f t="shared" si="1672"/>
        <v>0</v>
      </c>
      <c r="AY2161" s="162">
        <f t="shared" si="1673"/>
        <v>0</v>
      </c>
      <c r="AZ2161" s="162">
        <f t="shared" si="1674"/>
        <v>0</v>
      </c>
      <c r="BA2161" s="162">
        <f t="shared" si="1675"/>
        <v>0</v>
      </c>
      <c r="BB2161" s="162" t="str">
        <f t="shared" si="1676"/>
        <v/>
      </c>
      <c r="BC2161" s="162" t="str">
        <f t="shared" si="1677"/>
        <v/>
      </c>
      <c r="BD2161" s="162" t="str">
        <f t="shared" si="1678"/>
        <v/>
      </c>
      <c r="BE2161" s="162" t="str">
        <f t="shared" si="1679"/>
        <v/>
      </c>
      <c r="BG2161" s="169">
        <f t="shared" si="1706"/>
        <v>53.518720120237184</v>
      </c>
      <c r="BH2161" s="169">
        <f t="shared" ca="1" si="1707"/>
        <v>2.135789986514248</v>
      </c>
    </row>
    <row r="2162" spans="11:60" x14ac:dyDescent="0.25">
      <c r="K2162" s="199">
        <f t="shared" si="1680"/>
        <v>53.570106313343508</v>
      </c>
      <c r="L2162" s="201">
        <f t="shared" si="1681"/>
        <v>0.44928403916914778</v>
      </c>
      <c r="M2162" s="201">
        <f t="shared" si="1682"/>
        <v>0.45306261557103306</v>
      </c>
      <c r="N2162" s="201">
        <f t="shared" si="1683"/>
        <v>0.476217916345408</v>
      </c>
      <c r="O2162" s="201">
        <f t="shared" si="1684"/>
        <v>0.4496991580531351</v>
      </c>
      <c r="P2162" s="201" t="str">
        <f t="shared" si="1685"/>
        <v/>
      </c>
      <c r="Q2162" s="201" t="str">
        <f t="shared" si="1686"/>
        <v/>
      </c>
      <c r="R2162" s="201" t="str">
        <f t="shared" si="1687"/>
        <v/>
      </c>
      <c r="S2162" s="201" t="str">
        <f t="shared" si="1688"/>
        <v/>
      </c>
      <c r="T2162" s="199">
        <f t="shared" si="1689"/>
        <v>0</v>
      </c>
      <c r="U2162" s="199">
        <f t="shared" si="1690"/>
        <v>0</v>
      </c>
      <c r="V2162" s="199">
        <f t="shared" si="1691"/>
        <v>0</v>
      </c>
      <c r="W2162" s="199">
        <f t="shared" si="1692"/>
        <v>3.9481297967170245E-2</v>
      </c>
      <c r="X2162" s="199" t="str">
        <f t="shared" si="1693"/>
        <v/>
      </c>
      <c r="Y2162" s="199" t="str">
        <f t="shared" si="1694"/>
        <v/>
      </c>
      <c r="Z2162" s="199" t="str">
        <f t="shared" si="1695"/>
        <v/>
      </c>
      <c r="AA2162" s="199" t="str">
        <f t="shared" si="1696"/>
        <v/>
      </c>
      <c r="AB2162" s="201">
        <f t="shared" ca="1" si="1697"/>
        <v>2.0854256050808515</v>
      </c>
      <c r="AD2162" s="162">
        <f t="shared" si="1698"/>
        <v>0</v>
      </c>
      <c r="AE2162" s="162">
        <f t="shared" si="1699"/>
        <v>0</v>
      </c>
      <c r="AF2162" s="162">
        <f t="shared" si="1700"/>
        <v>0</v>
      </c>
      <c r="AG2162" s="162">
        <f t="shared" si="1701"/>
        <v>1.0143968007146763E-3</v>
      </c>
      <c r="AH2162" s="162" t="str">
        <f t="shared" si="1702"/>
        <v/>
      </c>
      <c r="AI2162" s="162" t="str">
        <f t="shared" si="1703"/>
        <v/>
      </c>
      <c r="AJ2162" s="162" t="str">
        <f t="shared" si="1704"/>
        <v/>
      </c>
      <c r="AK2162" s="162" t="str">
        <f t="shared" si="1705"/>
        <v/>
      </c>
      <c r="AM2162" s="199">
        <f t="shared" si="1708"/>
        <v>23.375799476483646</v>
      </c>
      <c r="AN2162" s="197">
        <f t="shared" si="1710"/>
        <v>0</v>
      </c>
      <c r="AO2162" s="197">
        <f t="shared" si="1711"/>
        <v>0</v>
      </c>
      <c r="AP2162" s="197">
        <f t="shared" si="1712"/>
        <v>0</v>
      </c>
      <c r="AQ2162" s="197">
        <f t="shared" si="1713"/>
        <v>0</v>
      </c>
      <c r="AR2162" s="197" t="str">
        <f t="shared" si="1714"/>
        <v/>
      </c>
      <c r="AS2162" s="197" t="str">
        <f t="shared" si="1715"/>
        <v/>
      </c>
      <c r="AT2162" s="197" t="str">
        <f t="shared" si="1716"/>
        <v/>
      </c>
      <c r="AU2162" s="197" t="str">
        <f t="shared" si="1717"/>
        <v/>
      </c>
      <c r="AV2162" s="199">
        <f t="shared" ca="1" si="1709"/>
        <v>2.1075805669206402</v>
      </c>
      <c r="AX2162" s="162">
        <f t="shared" si="1672"/>
        <v>0</v>
      </c>
      <c r="AY2162" s="162">
        <f t="shared" si="1673"/>
        <v>0</v>
      </c>
      <c r="AZ2162" s="162">
        <f t="shared" si="1674"/>
        <v>0</v>
      </c>
      <c r="BA2162" s="162">
        <f t="shared" si="1675"/>
        <v>0</v>
      </c>
      <c r="BB2162" s="162" t="str">
        <f t="shared" si="1676"/>
        <v/>
      </c>
      <c r="BC2162" s="162" t="str">
        <f t="shared" si="1677"/>
        <v/>
      </c>
      <c r="BD2162" s="162" t="str">
        <f t="shared" si="1678"/>
        <v/>
      </c>
      <c r="BE2162" s="162" t="str">
        <f t="shared" si="1679"/>
        <v/>
      </c>
      <c r="BG2162" s="169">
        <f t="shared" si="1706"/>
        <v>53.544413216790346</v>
      </c>
      <c r="BH2162" s="169">
        <f t="shared" ca="1" si="1707"/>
        <v>2.1825471622592794</v>
      </c>
    </row>
    <row r="2163" spans="11:60" x14ac:dyDescent="0.25">
      <c r="K2163" s="199">
        <f t="shared" si="1680"/>
        <v>53.595799409896671</v>
      </c>
      <c r="L2163" s="201">
        <f t="shared" si="1681"/>
        <v>0.44949952312078761</v>
      </c>
      <c r="M2163" s="201">
        <f t="shared" si="1682"/>
        <v>0.45327991178953231</v>
      </c>
      <c r="N2163" s="201">
        <f t="shared" si="1683"/>
        <v>0.47644631822375111</v>
      </c>
      <c r="O2163" s="201">
        <f t="shared" si="1684"/>
        <v>0.44991484110256097</v>
      </c>
      <c r="P2163" s="201" t="str">
        <f t="shared" si="1685"/>
        <v/>
      </c>
      <c r="Q2163" s="201" t="str">
        <f t="shared" si="1686"/>
        <v/>
      </c>
      <c r="R2163" s="201" t="str">
        <f t="shared" si="1687"/>
        <v/>
      </c>
      <c r="S2163" s="201" t="str">
        <f t="shared" si="1688"/>
        <v/>
      </c>
      <c r="T2163" s="199">
        <f t="shared" si="1689"/>
        <v>0</v>
      </c>
      <c r="U2163" s="199">
        <f t="shared" si="1690"/>
        <v>0</v>
      </c>
      <c r="V2163" s="199">
        <f t="shared" si="1691"/>
        <v>0</v>
      </c>
      <c r="W2163" s="199">
        <f t="shared" si="1692"/>
        <v>3.7301077914942728E-2</v>
      </c>
      <c r="X2163" s="199" t="str">
        <f t="shared" si="1693"/>
        <v/>
      </c>
      <c r="Y2163" s="199" t="str">
        <f t="shared" si="1694"/>
        <v/>
      </c>
      <c r="Z2163" s="199" t="str">
        <f t="shared" si="1695"/>
        <v/>
      </c>
      <c r="AA2163" s="199" t="str">
        <f t="shared" si="1696"/>
        <v/>
      </c>
      <c r="AB2163" s="201">
        <f t="shared" ca="1" si="1697"/>
        <v>2.0875457589035147</v>
      </c>
      <c r="AD2163" s="162">
        <f t="shared" si="1698"/>
        <v>0</v>
      </c>
      <c r="AE2163" s="162">
        <f t="shared" si="1699"/>
        <v>0</v>
      </c>
      <c r="AF2163" s="162">
        <f t="shared" si="1700"/>
        <v>0</v>
      </c>
      <c r="AG2163" s="162">
        <f t="shared" si="1701"/>
        <v>9.5838019640565411E-4</v>
      </c>
      <c r="AH2163" s="162" t="str">
        <f t="shared" si="1702"/>
        <v/>
      </c>
      <c r="AI2163" s="162" t="str">
        <f t="shared" si="1703"/>
        <v/>
      </c>
      <c r="AJ2163" s="162" t="str">
        <f t="shared" si="1704"/>
        <v/>
      </c>
      <c r="AK2163" s="162" t="str">
        <f t="shared" si="1705"/>
        <v/>
      </c>
      <c r="AM2163" s="199">
        <f t="shared" si="1708"/>
        <v>23.387016270858158</v>
      </c>
      <c r="AN2163" s="197">
        <f t="shared" si="1710"/>
        <v>0</v>
      </c>
      <c r="AO2163" s="197">
        <f t="shared" si="1711"/>
        <v>0</v>
      </c>
      <c r="AP2163" s="197">
        <f t="shared" si="1712"/>
        <v>0</v>
      </c>
      <c r="AQ2163" s="197">
        <f t="shared" si="1713"/>
        <v>0</v>
      </c>
      <c r="AR2163" s="197" t="str">
        <f t="shared" si="1714"/>
        <v/>
      </c>
      <c r="AS2163" s="197" t="str">
        <f t="shared" si="1715"/>
        <v/>
      </c>
      <c r="AT2163" s="197" t="str">
        <f t="shared" si="1716"/>
        <v/>
      </c>
      <c r="AU2163" s="197" t="str">
        <f t="shared" si="1717"/>
        <v/>
      </c>
      <c r="AV2163" s="199">
        <f t="shared" ca="1" si="1709"/>
        <v>2.1572691638826762</v>
      </c>
      <c r="AX2163" s="162">
        <f t="shared" si="1672"/>
        <v>0</v>
      </c>
      <c r="AY2163" s="162">
        <f t="shared" si="1673"/>
        <v>0</v>
      </c>
      <c r="AZ2163" s="162">
        <f t="shared" si="1674"/>
        <v>0</v>
      </c>
      <c r="BA2163" s="162">
        <f t="shared" si="1675"/>
        <v>0</v>
      </c>
      <c r="BB2163" s="162" t="str">
        <f t="shared" si="1676"/>
        <v/>
      </c>
      <c r="BC2163" s="162" t="str">
        <f t="shared" si="1677"/>
        <v/>
      </c>
      <c r="BD2163" s="162" t="str">
        <f t="shared" si="1678"/>
        <v/>
      </c>
      <c r="BE2163" s="162" t="str">
        <f t="shared" si="1679"/>
        <v/>
      </c>
      <c r="BG2163" s="169">
        <f t="shared" si="1706"/>
        <v>53.570106313343508</v>
      </c>
      <c r="BH2163" s="169">
        <f t="shared" ca="1" si="1707"/>
        <v>2.0854256050808515</v>
      </c>
    </row>
    <row r="2164" spans="11:60" x14ac:dyDescent="0.25">
      <c r="K2164" s="199">
        <f t="shared" si="1680"/>
        <v>53.621492506449833</v>
      </c>
      <c r="L2164" s="201">
        <f t="shared" si="1681"/>
        <v>0.44971500707242751</v>
      </c>
      <c r="M2164" s="201">
        <f t="shared" si="1682"/>
        <v>0.45349720800803162</v>
      </c>
      <c r="N2164" s="201">
        <f t="shared" si="1683"/>
        <v>0.47667472010209422</v>
      </c>
      <c r="O2164" s="201">
        <f t="shared" si="1684"/>
        <v>0.45013052415198695</v>
      </c>
      <c r="P2164" s="201" t="str">
        <f t="shared" si="1685"/>
        <v/>
      </c>
      <c r="Q2164" s="201" t="str">
        <f t="shared" si="1686"/>
        <v/>
      </c>
      <c r="R2164" s="201" t="str">
        <f t="shared" si="1687"/>
        <v/>
      </c>
      <c r="S2164" s="201" t="str">
        <f t="shared" si="1688"/>
        <v/>
      </c>
      <c r="T2164" s="199">
        <f t="shared" si="1689"/>
        <v>0</v>
      </c>
      <c r="U2164" s="199">
        <f t="shared" si="1690"/>
        <v>0</v>
      </c>
      <c r="V2164" s="199">
        <f t="shared" si="1691"/>
        <v>0</v>
      </c>
      <c r="W2164" s="199">
        <f t="shared" si="1692"/>
        <v>3.5243170582088611E-2</v>
      </c>
      <c r="X2164" s="199" t="str">
        <f t="shared" si="1693"/>
        <v/>
      </c>
      <c r="Y2164" s="199" t="str">
        <f t="shared" si="1694"/>
        <v/>
      </c>
      <c r="Z2164" s="199" t="str">
        <f t="shared" si="1695"/>
        <v/>
      </c>
      <c r="AA2164" s="199" t="str">
        <f t="shared" si="1696"/>
        <v/>
      </c>
      <c r="AB2164" s="201">
        <f t="shared" ca="1" si="1697"/>
        <v>2.1727526019910055</v>
      </c>
      <c r="AD2164" s="162">
        <f t="shared" si="1698"/>
        <v>0</v>
      </c>
      <c r="AE2164" s="162">
        <f t="shared" si="1699"/>
        <v>0</v>
      </c>
      <c r="AF2164" s="162">
        <f t="shared" si="1700"/>
        <v>0</v>
      </c>
      <c r="AG2164" s="162">
        <f t="shared" si="1701"/>
        <v>9.0550618460517255E-4</v>
      </c>
      <c r="AH2164" s="162" t="str">
        <f t="shared" si="1702"/>
        <v/>
      </c>
      <c r="AI2164" s="162" t="str">
        <f t="shared" si="1703"/>
        <v/>
      </c>
      <c r="AJ2164" s="162" t="str">
        <f t="shared" si="1704"/>
        <v/>
      </c>
      <c r="AK2164" s="162" t="str">
        <f t="shared" si="1705"/>
        <v/>
      </c>
      <c r="AM2164" s="199">
        <f t="shared" si="1708"/>
        <v>23.39823306523267</v>
      </c>
      <c r="AN2164" s="197">
        <f t="shared" si="1710"/>
        <v>0</v>
      </c>
      <c r="AO2164" s="197">
        <f t="shared" si="1711"/>
        <v>0</v>
      </c>
      <c r="AP2164" s="197">
        <f t="shared" si="1712"/>
        <v>0</v>
      </c>
      <c r="AQ2164" s="197">
        <f t="shared" si="1713"/>
        <v>0</v>
      </c>
      <c r="AR2164" s="197" t="str">
        <f t="shared" si="1714"/>
        <v/>
      </c>
      <c r="AS2164" s="197" t="str">
        <f t="shared" si="1715"/>
        <v/>
      </c>
      <c r="AT2164" s="197" t="str">
        <f t="shared" si="1716"/>
        <v/>
      </c>
      <c r="AU2164" s="197" t="str">
        <f t="shared" si="1717"/>
        <v/>
      </c>
      <c r="AV2164" s="199">
        <f t="shared" ca="1" si="1709"/>
        <v>2.0811452436720645</v>
      </c>
      <c r="AX2164" s="162">
        <f t="shared" si="1672"/>
        <v>0</v>
      </c>
      <c r="AY2164" s="162">
        <f t="shared" si="1673"/>
        <v>0</v>
      </c>
      <c r="AZ2164" s="162">
        <f t="shared" si="1674"/>
        <v>0</v>
      </c>
      <c r="BA2164" s="162">
        <f t="shared" si="1675"/>
        <v>0</v>
      </c>
      <c r="BB2164" s="162" t="str">
        <f t="shared" si="1676"/>
        <v/>
      </c>
      <c r="BC2164" s="162" t="str">
        <f t="shared" si="1677"/>
        <v/>
      </c>
      <c r="BD2164" s="162" t="str">
        <f t="shared" si="1678"/>
        <v/>
      </c>
      <c r="BE2164" s="162" t="str">
        <f t="shared" si="1679"/>
        <v/>
      </c>
      <c r="BG2164" s="169">
        <f t="shared" si="1706"/>
        <v>53.595799409896671</v>
      </c>
      <c r="BH2164" s="169">
        <f t="shared" ca="1" si="1707"/>
        <v>2.0875457589035147</v>
      </c>
    </row>
    <row r="2165" spans="11:60" x14ac:dyDescent="0.25">
      <c r="K2165" s="199">
        <f t="shared" si="1680"/>
        <v>53.647185603002995</v>
      </c>
      <c r="L2165" s="201">
        <f t="shared" si="1681"/>
        <v>0.4499304910240674</v>
      </c>
      <c r="M2165" s="201">
        <f t="shared" si="1682"/>
        <v>0.45371450422653092</v>
      </c>
      <c r="N2165" s="201">
        <f t="shared" si="1683"/>
        <v>0.47690312198043738</v>
      </c>
      <c r="O2165" s="201">
        <f t="shared" si="1684"/>
        <v>0.45034620720141294</v>
      </c>
      <c r="P2165" s="201" t="str">
        <f t="shared" si="1685"/>
        <v/>
      </c>
      <c r="Q2165" s="201" t="str">
        <f t="shared" si="1686"/>
        <v/>
      </c>
      <c r="R2165" s="201" t="str">
        <f t="shared" si="1687"/>
        <v/>
      </c>
      <c r="S2165" s="201" t="str">
        <f t="shared" si="1688"/>
        <v/>
      </c>
      <c r="T2165" s="199">
        <f t="shared" si="1689"/>
        <v>0</v>
      </c>
      <c r="U2165" s="199">
        <f t="shared" si="1690"/>
        <v>0</v>
      </c>
      <c r="V2165" s="199">
        <f t="shared" si="1691"/>
        <v>0</v>
      </c>
      <c r="W2165" s="199">
        <f t="shared" si="1692"/>
        <v>3.3300607687927447E-2</v>
      </c>
      <c r="X2165" s="199" t="str">
        <f t="shared" si="1693"/>
        <v/>
      </c>
      <c r="Y2165" s="199" t="str">
        <f t="shared" si="1694"/>
        <v/>
      </c>
      <c r="Z2165" s="199" t="str">
        <f t="shared" si="1695"/>
        <v/>
      </c>
      <c r="AA2165" s="199" t="str">
        <f t="shared" si="1696"/>
        <v/>
      </c>
      <c r="AB2165" s="201">
        <f t="shared" ca="1" si="1697"/>
        <v>2.0761154053873159</v>
      </c>
      <c r="AD2165" s="162">
        <f t="shared" si="1698"/>
        <v>0</v>
      </c>
      <c r="AE2165" s="162">
        <f t="shared" si="1699"/>
        <v>0</v>
      </c>
      <c r="AF2165" s="162">
        <f t="shared" si="1700"/>
        <v>0</v>
      </c>
      <c r="AG2165" s="162">
        <f t="shared" si="1701"/>
        <v>8.555957286048993E-4</v>
      </c>
      <c r="AH2165" s="162" t="str">
        <f t="shared" si="1702"/>
        <v/>
      </c>
      <c r="AI2165" s="162" t="str">
        <f t="shared" si="1703"/>
        <v/>
      </c>
      <c r="AJ2165" s="162" t="str">
        <f t="shared" si="1704"/>
        <v/>
      </c>
      <c r="AK2165" s="162" t="str">
        <f t="shared" si="1705"/>
        <v/>
      </c>
      <c r="AM2165" s="199">
        <f t="shared" si="1708"/>
        <v>23.409449859607182</v>
      </c>
      <c r="AN2165" s="197">
        <f t="shared" si="1710"/>
        <v>0</v>
      </c>
      <c r="AO2165" s="197">
        <f t="shared" si="1711"/>
        <v>0</v>
      </c>
      <c r="AP2165" s="197">
        <f t="shared" si="1712"/>
        <v>0</v>
      </c>
      <c r="AQ2165" s="197">
        <f t="shared" si="1713"/>
        <v>0</v>
      </c>
      <c r="AR2165" s="197" t="str">
        <f t="shared" si="1714"/>
        <v/>
      </c>
      <c r="AS2165" s="197" t="str">
        <f t="shared" si="1715"/>
        <v/>
      </c>
      <c r="AT2165" s="197" t="str">
        <f t="shared" si="1716"/>
        <v/>
      </c>
      <c r="AU2165" s="197" t="str">
        <f t="shared" si="1717"/>
        <v/>
      </c>
      <c r="AV2165" s="199">
        <f t="shared" ca="1" si="1709"/>
        <v>2.1476639644300985</v>
      </c>
      <c r="AX2165" s="162">
        <f t="shared" si="1672"/>
        <v>0</v>
      </c>
      <c r="AY2165" s="162">
        <f t="shared" si="1673"/>
        <v>0</v>
      </c>
      <c r="AZ2165" s="162">
        <f t="shared" si="1674"/>
        <v>0</v>
      </c>
      <c r="BA2165" s="162">
        <f t="shared" si="1675"/>
        <v>0</v>
      </c>
      <c r="BB2165" s="162" t="str">
        <f t="shared" si="1676"/>
        <v/>
      </c>
      <c r="BC2165" s="162" t="str">
        <f t="shared" si="1677"/>
        <v/>
      </c>
      <c r="BD2165" s="162" t="str">
        <f t="shared" si="1678"/>
        <v/>
      </c>
      <c r="BE2165" s="162" t="str">
        <f t="shared" si="1679"/>
        <v/>
      </c>
      <c r="BG2165" s="169">
        <f t="shared" si="1706"/>
        <v>53.621492506449833</v>
      </c>
      <c r="BH2165" s="169">
        <f t="shared" ca="1" si="1707"/>
        <v>2.1727526019910055</v>
      </c>
    </row>
    <row r="2166" spans="11:60" x14ac:dyDescent="0.25">
      <c r="K2166" s="199">
        <f t="shared" si="1680"/>
        <v>53.672878699556158</v>
      </c>
      <c r="L2166" s="201">
        <f t="shared" si="1681"/>
        <v>0.4501459749757073</v>
      </c>
      <c r="M2166" s="201">
        <f t="shared" si="1682"/>
        <v>0.45393180044503018</v>
      </c>
      <c r="N2166" s="201">
        <f t="shared" si="1683"/>
        <v>0.47713152385878044</v>
      </c>
      <c r="O2166" s="201">
        <f t="shared" si="1684"/>
        <v>0.45056189025083887</v>
      </c>
      <c r="P2166" s="201" t="str">
        <f t="shared" si="1685"/>
        <v/>
      </c>
      <c r="Q2166" s="201" t="str">
        <f t="shared" si="1686"/>
        <v/>
      </c>
      <c r="R2166" s="201" t="str">
        <f t="shared" si="1687"/>
        <v/>
      </c>
      <c r="S2166" s="201" t="str">
        <f t="shared" si="1688"/>
        <v/>
      </c>
      <c r="T2166" s="199">
        <f t="shared" si="1689"/>
        <v>0</v>
      </c>
      <c r="U2166" s="199">
        <f t="shared" si="1690"/>
        <v>0</v>
      </c>
      <c r="V2166" s="199">
        <f t="shared" si="1691"/>
        <v>0</v>
      </c>
      <c r="W2166" s="199">
        <f t="shared" si="1692"/>
        <v>3.1466823929206057E-2</v>
      </c>
      <c r="X2166" s="199" t="str">
        <f t="shared" si="1693"/>
        <v/>
      </c>
      <c r="Y2166" s="199" t="str">
        <f t="shared" si="1694"/>
        <v/>
      </c>
      <c r="Z2166" s="199" t="str">
        <f t="shared" si="1695"/>
        <v/>
      </c>
      <c r="AA2166" s="199" t="str">
        <f t="shared" si="1696"/>
        <v/>
      </c>
      <c r="AB2166" s="201">
        <f t="shared" ca="1" si="1697"/>
        <v>2.0976090988857337</v>
      </c>
      <c r="AD2166" s="162">
        <f t="shared" si="1698"/>
        <v>0</v>
      </c>
      <c r="AE2166" s="162">
        <f t="shared" si="1699"/>
        <v>0</v>
      </c>
      <c r="AF2166" s="162">
        <f t="shared" si="1700"/>
        <v>0</v>
      </c>
      <c r="AG2166" s="162">
        <f t="shared" si="1701"/>
        <v>8.0848014543444973E-4</v>
      </c>
      <c r="AH2166" s="162" t="str">
        <f t="shared" si="1702"/>
        <v/>
      </c>
      <c r="AI2166" s="162" t="str">
        <f t="shared" si="1703"/>
        <v/>
      </c>
      <c r="AJ2166" s="162" t="str">
        <f t="shared" si="1704"/>
        <v/>
      </c>
      <c r="AK2166" s="162" t="str">
        <f t="shared" si="1705"/>
        <v/>
      </c>
      <c r="AM2166" s="199">
        <f t="shared" si="1708"/>
        <v>23.420666653981694</v>
      </c>
      <c r="AN2166" s="197">
        <f t="shared" si="1710"/>
        <v>0</v>
      </c>
      <c r="AO2166" s="197">
        <f t="shared" si="1711"/>
        <v>0</v>
      </c>
      <c r="AP2166" s="197">
        <f t="shared" si="1712"/>
        <v>0</v>
      </c>
      <c r="AQ2166" s="197">
        <f t="shared" si="1713"/>
        <v>0</v>
      </c>
      <c r="AR2166" s="197" t="str">
        <f t="shared" si="1714"/>
        <v/>
      </c>
      <c r="AS2166" s="197" t="str">
        <f t="shared" si="1715"/>
        <v/>
      </c>
      <c r="AT2166" s="197" t="str">
        <f t="shared" si="1716"/>
        <v/>
      </c>
      <c r="AU2166" s="197" t="str">
        <f t="shared" si="1717"/>
        <v/>
      </c>
      <c r="AV2166" s="199">
        <f t="shared" ca="1" si="1709"/>
        <v>2.0587122980676864</v>
      </c>
      <c r="AX2166" s="162">
        <f t="shared" ref="AX2166:AX2229" si="1718">IF(AN2166="","",($AM2167-$AM2166)*AN2166)</f>
        <v>0</v>
      </c>
      <c r="AY2166" s="162">
        <f t="shared" ref="AY2166:AY2229" si="1719">IF(AO2166="","",($AM2167-$AM2166)*AO2166)</f>
        <v>0</v>
      </c>
      <c r="AZ2166" s="162">
        <f t="shared" ref="AZ2166:AZ2229" si="1720">IF(AP2166="","",($AM2167-$AM2166)*AP2166)</f>
        <v>0</v>
      </c>
      <c r="BA2166" s="162">
        <f t="shared" ref="BA2166:BA2229" si="1721">IF(AQ2166="","",($AM2167-$AM2166)*AQ2166)</f>
        <v>0</v>
      </c>
      <c r="BB2166" s="162" t="str">
        <f t="shared" ref="BB2166:BB2229" si="1722">IF(AR2166="","",($AM2167-$AM2166)*AR2166)</f>
        <v/>
      </c>
      <c r="BC2166" s="162" t="str">
        <f t="shared" ref="BC2166:BC2229" si="1723">IF(AS2166="","",($AM2167-$AM2166)*AS2166)</f>
        <v/>
      </c>
      <c r="BD2166" s="162" t="str">
        <f t="shared" ref="BD2166:BD2229" si="1724">IF(AT2166="","",($AM2167-$AM2166)*AT2166)</f>
        <v/>
      </c>
      <c r="BE2166" s="162" t="str">
        <f t="shared" ref="BE2166:BE2229" si="1725">IF(AU2166="","",($AM2167-$AM2166)*AU2166)</f>
        <v/>
      </c>
      <c r="BG2166" s="169">
        <f t="shared" si="1706"/>
        <v>53.647185603002995</v>
      </c>
      <c r="BH2166" s="169">
        <f t="shared" ca="1" si="1707"/>
        <v>2.0761154053873159</v>
      </c>
    </row>
    <row r="2167" spans="11:60" x14ac:dyDescent="0.25">
      <c r="K2167" s="199">
        <f t="shared" si="1680"/>
        <v>53.69857179610932</v>
      </c>
      <c r="L2167" s="201">
        <f t="shared" si="1681"/>
        <v>0.45036145892734714</v>
      </c>
      <c r="M2167" s="201">
        <f t="shared" si="1682"/>
        <v>0.45414909666352948</v>
      </c>
      <c r="N2167" s="201">
        <f t="shared" si="1683"/>
        <v>0.4773599257371236</v>
      </c>
      <c r="O2167" s="201">
        <f t="shared" si="1684"/>
        <v>0.45077757330026486</v>
      </c>
      <c r="P2167" s="201" t="str">
        <f t="shared" si="1685"/>
        <v/>
      </c>
      <c r="Q2167" s="201" t="str">
        <f t="shared" si="1686"/>
        <v/>
      </c>
      <c r="R2167" s="201" t="str">
        <f t="shared" si="1687"/>
        <v/>
      </c>
      <c r="S2167" s="201" t="str">
        <f t="shared" si="1688"/>
        <v/>
      </c>
      <c r="T2167" s="199">
        <f t="shared" si="1689"/>
        <v>0</v>
      </c>
      <c r="U2167" s="199">
        <f t="shared" si="1690"/>
        <v>0</v>
      </c>
      <c r="V2167" s="199">
        <f t="shared" si="1691"/>
        <v>0</v>
      </c>
      <c r="W2167" s="199">
        <f t="shared" si="1692"/>
        <v>2.9735633335441585E-2</v>
      </c>
      <c r="X2167" s="199" t="str">
        <f t="shared" si="1693"/>
        <v/>
      </c>
      <c r="Y2167" s="199" t="str">
        <f t="shared" si="1694"/>
        <v/>
      </c>
      <c r="Z2167" s="199" t="str">
        <f t="shared" si="1695"/>
        <v/>
      </c>
      <c r="AA2167" s="199" t="str">
        <f t="shared" si="1696"/>
        <v/>
      </c>
      <c r="AB2167" s="201">
        <f t="shared" ca="1" si="1697"/>
        <v>2.0385909101258539</v>
      </c>
      <c r="AD2167" s="162">
        <f t="shared" si="1698"/>
        <v>0</v>
      </c>
      <c r="AE2167" s="162">
        <f t="shared" si="1699"/>
        <v>0</v>
      </c>
      <c r="AF2167" s="162">
        <f t="shared" si="1700"/>
        <v>0</v>
      </c>
      <c r="AG2167" s="162">
        <f t="shared" si="1701"/>
        <v>7.6400049835693279E-4</v>
      </c>
      <c r="AH2167" s="162" t="str">
        <f t="shared" si="1702"/>
        <v/>
      </c>
      <c r="AI2167" s="162" t="str">
        <f t="shared" si="1703"/>
        <v/>
      </c>
      <c r="AJ2167" s="162" t="str">
        <f t="shared" si="1704"/>
        <v/>
      </c>
      <c r="AK2167" s="162" t="str">
        <f t="shared" si="1705"/>
        <v/>
      </c>
      <c r="AM2167" s="199">
        <f t="shared" si="1708"/>
        <v>23.431883448356206</v>
      </c>
      <c r="AN2167" s="197">
        <f t="shared" si="1710"/>
        <v>0</v>
      </c>
      <c r="AO2167" s="197">
        <f t="shared" si="1711"/>
        <v>0</v>
      </c>
      <c r="AP2167" s="197">
        <f t="shared" si="1712"/>
        <v>0</v>
      </c>
      <c r="AQ2167" s="197">
        <f t="shared" si="1713"/>
        <v>0</v>
      </c>
      <c r="AR2167" s="197" t="str">
        <f t="shared" si="1714"/>
        <v/>
      </c>
      <c r="AS2167" s="197" t="str">
        <f t="shared" si="1715"/>
        <v/>
      </c>
      <c r="AT2167" s="197" t="str">
        <f t="shared" si="1716"/>
        <v/>
      </c>
      <c r="AU2167" s="197" t="str">
        <f t="shared" si="1717"/>
        <v/>
      </c>
      <c r="AV2167" s="199">
        <f t="shared" ca="1" si="1709"/>
        <v>2.0967876402088756</v>
      </c>
      <c r="AX2167" s="162">
        <f t="shared" si="1718"/>
        <v>0</v>
      </c>
      <c r="AY2167" s="162">
        <f t="shared" si="1719"/>
        <v>0</v>
      </c>
      <c r="AZ2167" s="162">
        <f t="shared" si="1720"/>
        <v>0</v>
      </c>
      <c r="BA2167" s="162">
        <f t="shared" si="1721"/>
        <v>0</v>
      </c>
      <c r="BB2167" s="162" t="str">
        <f t="shared" si="1722"/>
        <v/>
      </c>
      <c r="BC2167" s="162" t="str">
        <f t="shared" si="1723"/>
        <v/>
      </c>
      <c r="BD2167" s="162" t="str">
        <f t="shared" si="1724"/>
        <v/>
      </c>
      <c r="BE2167" s="162" t="str">
        <f t="shared" si="1725"/>
        <v/>
      </c>
      <c r="BG2167" s="169">
        <f t="shared" si="1706"/>
        <v>53.672878699556158</v>
      </c>
      <c r="BH2167" s="169">
        <f t="shared" ca="1" si="1707"/>
        <v>2.0976090988857337</v>
      </c>
    </row>
    <row r="2168" spans="11:60" x14ac:dyDescent="0.25">
      <c r="K2168" s="199">
        <f t="shared" si="1680"/>
        <v>53.724264892662482</v>
      </c>
      <c r="L2168" s="201">
        <f t="shared" si="1681"/>
        <v>0.45057694287898703</v>
      </c>
      <c r="M2168" s="201">
        <f t="shared" si="1682"/>
        <v>0.45436639288202879</v>
      </c>
      <c r="N2168" s="201">
        <f t="shared" si="1683"/>
        <v>0.47758832761546671</v>
      </c>
      <c r="O2168" s="201">
        <f t="shared" si="1684"/>
        <v>0.45099325634969084</v>
      </c>
      <c r="P2168" s="201" t="str">
        <f t="shared" si="1685"/>
        <v/>
      </c>
      <c r="Q2168" s="201" t="str">
        <f t="shared" si="1686"/>
        <v/>
      </c>
      <c r="R2168" s="201" t="str">
        <f t="shared" si="1687"/>
        <v/>
      </c>
      <c r="S2168" s="201" t="str">
        <f t="shared" si="1688"/>
        <v/>
      </c>
      <c r="T2168" s="199">
        <f t="shared" si="1689"/>
        <v>0</v>
      </c>
      <c r="U2168" s="199">
        <f t="shared" si="1690"/>
        <v>0</v>
      </c>
      <c r="V2168" s="199">
        <f t="shared" si="1691"/>
        <v>0</v>
      </c>
      <c r="W2168" s="199">
        <f t="shared" si="1692"/>
        <v>2.8101207030970021E-2</v>
      </c>
      <c r="X2168" s="199" t="str">
        <f t="shared" si="1693"/>
        <v/>
      </c>
      <c r="Y2168" s="199" t="str">
        <f t="shared" si="1694"/>
        <v/>
      </c>
      <c r="Z2168" s="199" t="str">
        <f t="shared" si="1695"/>
        <v/>
      </c>
      <c r="AA2168" s="199" t="str">
        <f t="shared" si="1696"/>
        <v/>
      </c>
      <c r="AB2168" s="201">
        <f t="shared" ca="1" si="1697"/>
        <v>2.1257689241367737</v>
      </c>
      <c r="AD2168" s="162">
        <f t="shared" si="1698"/>
        <v>0</v>
      </c>
      <c r="AE2168" s="162">
        <f t="shared" si="1699"/>
        <v>0</v>
      </c>
      <c r="AF2168" s="162">
        <f t="shared" si="1700"/>
        <v>0</v>
      </c>
      <c r="AG2168" s="162">
        <f t="shared" si="1701"/>
        <v>7.2200702550711659E-4</v>
      </c>
      <c r="AH2168" s="162" t="str">
        <f t="shared" si="1702"/>
        <v/>
      </c>
      <c r="AI2168" s="162" t="str">
        <f t="shared" si="1703"/>
        <v/>
      </c>
      <c r="AJ2168" s="162" t="str">
        <f t="shared" si="1704"/>
        <v/>
      </c>
      <c r="AK2168" s="162" t="str">
        <f t="shared" si="1705"/>
        <v/>
      </c>
      <c r="AM2168" s="199">
        <f t="shared" si="1708"/>
        <v>23.443100242730718</v>
      </c>
      <c r="AN2168" s="197">
        <f t="shared" si="1710"/>
        <v>0</v>
      </c>
      <c r="AO2168" s="197">
        <f t="shared" si="1711"/>
        <v>0</v>
      </c>
      <c r="AP2168" s="197">
        <f t="shared" si="1712"/>
        <v>0</v>
      </c>
      <c r="AQ2168" s="197">
        <f t="shared" si="1713"/>
        <v>0</v>
      </c>
      <c r="AR2168" s="197" t="str">
        <f t="shared" si="1714"/>
        <v/>
      </c>
      <c r="AS2168" s="197" t="str">
        <f t="shared" si="1715"/>
        <v/>
      </c>
      <c r="AT2168" s="197" t="str">
        <f t="shared" si="1716"/>
        <v/>
      </c>
      <c r="AU2168" s="197" t="str">
        <f t="shared" si="1717"/>
        <v/>
      </c>
      <c r="AV2168" s="199">
        <f t="shared" ca="1" si="1709"/>
        <v>2.0728386007945638</v>
      </c>
      <c r="AX2168" s="162">
        <f t="shared" si="1718"/>
        <v>0</v>
      </c>
      <c r="AY2168" s="162">
        <f t="shared" si="1719"/>
        <v>0</v>
      </c>
      <c r="AZ2168" s="162">
        <f t="shared" si="1720"/>
        <v>0</v>
      </c>
      <c r="BA2168" s="162">
        <f t="shared" si="1721"/>
        <v>0</v>
      </c>
      <c r="BB2168" s="162" t="str">
        <f t="shared" si="1722"/>
        <v/>
      </c>
      <c r="BC2168" s="162" t="str">
        <f t="shared" si="1723"/>
        <v/>
      </c>
      <c r="BD2168" s="162" t="str">
        <f t="shared" si="1724"/>
        <v/>
      </c>
      <c r="BE2168" s="162" t="str">
        <f t="shared" si="1725"/>
        <v/>
      </c>
      <c r="BG2168" s="169">
        <f t="shared" si="1706"/>
        <v>53.69857179610932</v>
      </c>
      <c r="BH2168" s="169">
        <f t="shared" ca="1" si="1707"/>
        <v>2.0385909101258539</v>
      </c>
    </row>
    <row r="2169" spans="11:60" x14ac:dyDescent="0.25">
      <c r="K2169" s="199">
        <f t="shared" si="1680"/>
        <v>53.749957989215645</v>
      </c>
      <c r="L2169" s="201">
        <f t="shared" si="1681"/>
        <v>0.45079242683062692</v>
      </c>
      <c r="M2169" s="201">
        <f t="shared" si="1682"/>
        <v>0.4545836891005281</v>
      </c>
      <c r="N2169" s="201">
        <f t="shared" si="1683"/>
        <v>0.47781672949380988</v>
      </c>
      <c r="O2169" s="201">
        <f t="shared" si="1684"/>
        <v>0.45120893939911683</v>
      </c>
      <c r="P2169" s="201" t="str">
        <f t="shared" si="1685"/>
        <v/>
      </c>
      <c r="Q2169" s="201" t="str">
        <f t="shared" si="1686"/>
        <v/>
      </c>
      <c r="R2169" s="201" t="str">
        <f t="shared" si="1687"/>
        <v/>
      </c>
      <c r="S2169" s="201" t="str">
        <f t="shared" si="1688"/>
        <v/>
      </c>
      <c r="T2169" s="199">
        <f t="shared" si="1689"/>
        <v>0</v>
      </c>
      <c r="U2169" s="199">
        <f t="shared" si="1690"/>
        <v>0</v>
      </c>
      <c r="V2169" s="199">
        <f t="shared" si="1691"/>
        <v>0</v>
      </c>
      <c r="W2169" s="199">
        <f t="shared" si="1692"/>
        <v>2.6558052318939391E-2</v>
      </c>
      <c r="X2169" s="199" t="str">
        <f t="shared" si="1693"/>
        <v/>
      </c>
      <c r="Y2169" s="199" t="str">
        <f t="shared" si="1694"/>
        <v/>
      </c>
      <c r="Z2169" s="199" t="str">
        <f t="shared" si="1695"/>
        <v/>
      </c>
      <c r="AA2169" s="199" t="str">
        <f t="shared" si="1696"/>
        <v/>
      </c>
      <c r="AB2169" s="201">
        <f t="shared" ca="1" si="1697"/>
        <v>2.103627187915079</v>
      </c>
      <c r="AD2169" s="162">
        <f t="shared" si="1698"/>
        <v>0</v>
      </c>
      <c r="AE2169" s="162">
        <f t="shared" si="1699"/>
        <v>0</v>
      </c>
      <c r="AF2169" s="162">
        <f t="shared" si="1700"/>
        <v>0</v>
      </c>
      <c r="AG2169" s="162">
        <f t="shared" si="1701"/>
        <v>6.8235860249444625E-4</v>
      </c>
      <c r="AH2169" s="162" t="str">
        <f t="shared" si="1702"/>
        <v/>
      </c>
      <c r="AI2169" s="162" t="str">
        <f t="shared" si="1703"/>
        <v/>
      </c>
      <c r="AJ2169" s="162" t="str">
        <f t="shared" si="1704"/>
        <v/>
      </c>
      <c r="AK2169" s="162" t="str">
        <f t="shared" si="1705"/>
        <v/>
      </c>
      <c r="AM2169" s="199">
        <f t="shared" si="1708"/>
        <v>23.454317037105231</v>
      </c>
      <c r="AN2169" s="197">
        <f t="shared" si="1710"/>
        <v>0</v>
      </c>
      <c r="AO2169" s="197">
        <f t="shared" si="1711"/>
        <v>0</v>
      </c>
      <c r="AP2169" s="197">
        <f t="shared" si="1712"/>
        <v>0</v>
      </c>
      <c r="AQ2169" s="197">
        <f t="shared" si="1713"/>
        <v>0</v>
      </c>
      <c r="AR2169" s="197" t="str">
        <f t="shared" si="1714"/>
        <v/>
      </c>
      <c r="AS2169" s="197" t="str">
        <f t="shared" si="1715"/>
        <v/>
      </c>
      <c r="AT2169" s="197" t="str">
        <f t="shared" si="1716"/>
        <v/>
      </c>
      <c r="AU2169" s="197" t="str">
        <f t="shared" si="1717"/>
        <v/>
      </c>
      <c r="AV2169" s="199">
        <f t="shared" ca="1" si="1709"/>
        <v>2.055078986273513</v>
      </c>
      <c r="AX2169" s="162">
        <f t="shared" si="1718"/>
        <v>0</v>
      </c>
      <c r="AY2169" s="162">
        <f t="shared" si="1719"/>
        <v>0</v>
      </c>
      <c r="AZ2169" s="162">
        <f t="shared" si="1720"/>
        <v>0</v>
      </c>
      <c r="BA2169" s="162">
        <f t="shared" si="1721"/>
        <v>0</v>
      </c>
      <c r="BB2169" s="162" t="str">
        <f t="shared" si="1722"/>
        <v/>
      </c>
      <c r="BC2169" s="162" t="str">
        <f t="shared" si="1723"/>
        <v/>
      </c>
      <c r="BD2169" s="162" t="str">
        <f t="shared" si="1724"/>
        <v/>
      </c>
      <c r="BE2169" s="162" t="str">
        <f t="shared" si="1725"/>
        <v/>
      </c>
      <c r="BG2169" s="169">
        <f t="shared" si="1706"/>
        <v>53.724264892662482</v>
      </c>
      <c r="BH2169" s="169">
        <f t="shared" ca="1" si="1707"/>
        <v>2.1257689241367737</v>
      </c>
    </row>
    <row r="2170" spans="11:60" x14ac:dyDescent="0.25">
      <c r="K2170" s="199">
        <f t="shared" si="1680"/>
        <v>53.775651085768807</v>
      </c>
      <c r="L2170" s="201">
        <f t="shared" si="1681"/>
        <v>0.45100791078226682</v>
      </c>
      <c r="M2170" s="201">
        <f t="shared" si="1682"/>
        <v>0.45480098531902741</v>
      </c>
      <c r="N2170" s="201">
        <f t="shared" si="1683"/>
        <v>0.47804513137215299</v>
      </c>
      <c r="O2170" s="201">
        <f t="shared" si="1684"/>
        <v>0.45142462244854276</v>
      </c>
      <c r="P2170" s="201" t="str">
        <f t="shared" si="1685"/>
        <v/>
      </c>
      <c r="Q2170" s="201" t="str">
        <f t="shared" si="1686"/>
        <v/>
      </c>
      <c r="R2170" s="201" t="str">
        <f t="shared" si="1687"/>
        <v/>
      </c>
      <c r="S2170" s="201" t="str">
        <f t="shared" si="1688"/>
        <v/>
      </c>
      <c r="T2170" s="199">
        <f t="shared" si="1689"/>
        <v>0</v>
      </c>
      <c r="U2170" s="199">
        <f t="shared" si="1690"/>
        <v>0</v>
      </c>
      <c r="V2170" s="199">
        <f t="shared" si="1691"/>
        <v>0</v>
      </c>
      <c r="W2170" s="199">
        <f t="shared" si="1692"/>
        <v>2.5100993007646736E-2</v>
      </c>
      <c r="X2170" s="199" t="str">
        <f t="shared" si="1693"/>
        <v/>
      </c>
      <c r="Y2170" s="199" t="str">
        <f t="shared" si="1694"/>
        <v/>
      </c>
      <c r="Z2170" s="199" t="str">
        <f t="shared" si="1695"/>
        <v/>
      </c>
      <c r="AA2170" s="199" t="str">
        <f t="shared" si="1696"/>
        <v/>
      </c>
      <c r="AB2170" s="201">
        <f t="shared" ca="1" si="1697"/>
        <v>2.0483986261987104</v>
      </c>
      <c r="AD2170" s="162">
        <f t="shared" si="1698"/>
        <v>0</v>
      </c>
      <c r="AE2170" s="162">
        <f t="shared" si="1699"/>
        <v>0</v>
      </c>
      <c r="AF2170" s="162">
        <f t="shared" si="1700"/>
        <v>0</v>
      </c>
      <c r="AG2170" s="162">
        <f t="shared" si="1701"/>
        <v>6.4492223692571985E-4</v>
      </c>
      <c r="AH2170" s="162" t="str">
        <f t="shared" si="1702"/>
        <v/>
      </c>
      <c r="AI2170" s="162" t="str">
        <f t="shared" si="1703"/>
        <v/>
      </c>
      <c r="AJ2170" s="162" t="str">
        <f t="shared" si="1704"/>
        <v/>
      </c>
      <c r="AK2170" s="162" t="str">
        <f t="shared" si="1705"/>
        <v/>
      </c>
      <c r="AM2170" s="199">
        <f t="shared" si="1708"/>
        <v>23.465533831479743</v>
      </c>
      <c r="AN2170" s="197">
        <f t="shared" si="1710"/>
        <v>0</v>
      </c>
      <c r="AO2170" s="197">
        <f t="shared" si="1711"/>
        <v>0</v>
      </c>
      <c r="AP2170" s="197">
        <f t="shared" si="1712"/>
        <v>0</v>
      </c>
      <c r="AQ2170" s="197">
        <f t="shared" si="1713"/>
        <v>0</v>
      </c>
      <c r="AR2170" s="197" t="str">
        <f t="shared" si="1714"/>
        <v/>
      </c>
      <c r="AS2170" s="197" t="str">
        <f t="shared" si="1715"/>
        <v/>
      </c>
      <c r="AT2170" s="197" t="str">
        <f t="shared" si="1716"/>
        <v/>
      </c>
      <c r="AU2170" s="197" t="str">
        <f t="shared" si="1717"/>
        <v/>
      </c>
      <c r="AV2170" s="199">
        <f t="shared" ca="1" si="1709"/>
        <v>2.1313395203761982</v>
      </c>
      <c r="AX2170" s="162">
        <f t="shared" si="1718"/>
        <v>0</v>
      </c>
      <c r="AY2170" s="162">
        <f t="shared" si="1719"/>
        <v>0</v>
      </c>
      <c r="AZ2170" s="162">
        <f t="shared" si="1720"/>
        <v>0</v>
      </c>
      <c r="BA2170" s="162">
        <f t="shared" si="1721"/>
        <v>0</v>
      </c>
      <c r="BB2170" s="162" t="str">
        <f t="shared" si="1722"/>
        <v/>
      </c>
      <c r="BC2170" s="162" t="str">
        <f t="shared" si="1723"/>
        <v/>
      </c>
      <c r="BD2170" s="162" t="str">
        <f t="shared" si="1724"/>
        <v/>
      </c>
      <c r="BE2170" s="162" t="str">
        <f t="shared" si="1725"/>
        <v/>
      </c>
      <c r="BG2170" s="169">
        <f t="shared" si="1706"/>
        <v>53.749957989215645</v>
      </c>
      <c r="BH2170" s="169">
        <f t="shared" ca="1" si="1707"/>
        <v>2.103627187915079</v>
      </c>
    </row>
    <row r="2171" spans="11:60" x14ac:dyDescent="0.25">
      <c r="K2171" s="199">
        <f t="shared" si="1680"/>
        <v>53.801344182321969</v>
      </c>
      <c r="L2171" s="201">
        <f t="shared" si="1681"/>
        <v>0.45122339473390666</v>
      </c>
      <c r="M2171" s="201">
        <f t="shared" si="1682"/>
        <v>0.45501828153752666</v>
      </c>
      <c r="N2171" s="201">
        <f t="shared" si="1683"/>
        <v>0.47827353325049604</v>
      </c>
      <c r="O2171" s="201">
        <f t="shared" si="1684"/>
        <v>0.45164030549796874</v>
      </c>
      <c r="P2171" s="201" t="str">
        <f t="shared" si="1685"/>
        <v/>
      </c>
      <c r="Q2171" s="201" t="str">
        <f t="shared" si="1686"/>
        <v/>
      </c>
      <c r="R2171" s="201" t="str">
        <f t="shared" si="1687"/>
        <v/>
      </c>
      <c r="S2171" s="201" t="str">
        <f t="shared" si="1688"/>
        <v/>
      </c>
      <c r="T2171" s="199">
        <f t="shared" si="1689"/>
        <v>0</v>
      </c>
      <c r="U2171" s="199">
        <f t="shared" si="1690"/>
        <v>0</v>
      </c>
      <c r="V2171" s="199">
        <f t="shared" si="1691"/>
        <v>0</v>
      </c>
      <c r="W2171" s="199">
        <f t="shared" si="1692"/>
        <v>2.3725150904461874E-2</v>
      </c>
      <c r="X2171" s="199" t="str">
        <f t="shared" si="1693"/>
        <v/>
      </c>
      <c r="Y2171" s="199" t="str">
        <f t="shared" si="1694"/>
        <v/>
      </c>
      <c r="Z2171" s="199" t="str">
        <f t="shared" si="1695"/>
        <v/>
      </c>
      <c r="AA2171" s="199" t="str">
        <f t="shared" si="1696"/>
        <v/>
      </c>
      <c r="AB2171" s="201">
        <f t="shared" ca="1" si="1697"/>
        <v>2.1650607579294112</v>
      </c>
      <c r="AD2171" s="162">
        <f t="shared" si="1698"/>
        <v>0</v>
      </c>
      <c r="AE2171" s="162">
        <f t="shared" si="1699"/>
        <v>0</v>
      </c>
      <c r="AF2171" s="162">
        <f t="shared" si="1700"/>
        <v>0</v>
      </c>
      <c r="AG2171" s="162">
        <f t="shared" si="1701"/>
        <v>6.0957259292668525E-4</v>
      </c>
      <c r="AH2171" s="162" t="str">
        <f t="shared" si="1702"/>
        <v/>
      </c>
      <c r="AI2171" s="162" t="str">
        <f t="shared" si="1703"/>
        <v/>
      </c>
      <c r="AJ2171" s="162" t="str">
        <f t="shared" si="1704"/>
        <v/>
      </c>
      <c r="AK2171" s="162" t="str">
        <f t="shared" si="1705"/>
        <v/>
      </c>
      <c r="AM2171" s="199">
        <f t="shared" si="1708"/>
        <v>23.476750625854255</v>
      </c>
      <c r="AN2171" s="197">
        <f t="shared" si="1710"/>
        <v>0</v>
      </c>
      <c r="AO2171" s="197">
        <f t="shared" si="1711"/>
        <v>0</v>
      </c>
      <c r="AP2171" s="197">
        <f t="shared" si="1712"/>
        <v>0</v>
      </c>
      <c r="AQ2171" s="197">
        <f t="shared" si="1713"/>
        <v>0</v>
      </c>
      <c r="AR2171" s="197" t="str">
        <f t="shared" si="1714"/>
        <v/>
      </c>
      <c r="AS2171" s="197" t="str">
        <f t="shared" si="1715"/>
        <v/>
      </c>
      <c r="AT2171" s="197" t="str">
        <f t="shared" si="1716"/>
        <v/>
      </c>
      <c r="AU2171" s="197" t="str">
        <f t="shared" si="1717"/>
        <v/>
      </c>
      <c r="AV2171" s="199">
        <f t="shared" ca="1" si="1709"/>
        <v>2.1842876932440092</v>
      </c>
      <c r="AX2171" s="162">
        <f t="shared" si="1718"/>
        <v>0</v>
      </c>
      <c r="AY2171" s="162">
        <f t="shared" si="1719"/>
        <v>0</v>
      </c>
      <c r="AZ2171" s="162">
        <f t="shared" si="1720"/>
        <v>0</v>
      </c>
      <c r="BA2171" s="162">
        <f t="shared" si="1721"/>
        <v>0</v>
      </c>
      <c r="BB2171" s="162" t="str">
        <f t="shared" si="1722"/>
        <v/>
      </c>
      <c r="BC2171" s="162" t="str">
        <f t="shared" si="1723"/>
        <v/>
      </c>
      <c r="BD2171" s="162" t="str">
        <f t="shared" si="1724"/>
        <v/>
      </c>
      <c r="BE2171" s="162" t="str">
        <f t="shared" si="1725"/>
        <v/>
      </c>
      <c r="BG2171" s="169">
        <f t="shared" si="1706"/>
        <v>53.775651085768807</v>
      </c>
      <c r="BH2171" s="169">
        <f t="shared" ca="1" si="1707"/>
        <v>2.0483986261987104</v>
      </c>
    </row>
    <row r="2172" spans="11:60" x14ac:dyDescent="0.25">
      <c r="K2172" s="199">
        <f t="shared" si="1680"/>
        <v>53.827037278875132</v>
      </c>
      <c r="L2172" s="201">
        <f t="shared" si="1681"/>
        <v>0.45143887868554655</v>
      </c>
      <c r="M2172" s="201">
        <f t="shared" si="1682"/>
        <v>0.45523557775602597</v>
      </c>
      <c r="N2172" s="201">
        <f t="shared" si="1683"/>
        <v>0.47850193512883921</v>
      </c>
      <c r="O2172" s="201">
        <f t="shared" si="1684"/>
        <v>0.45185598854739467</v>
      </c>
      <c r="P2172" s="201" t="str">
        <f t="shared" si="1685"/>
        <v/>
      </c>
      <c r="Q2172" s="201" t="str">
        <f t="shared" si="1686"/>
        <v/>
      </c>
      <c r="R2172" s="201" t="str">
        <f t="shared" si="1687"/>
        <v/>
      </c>
      <c r="S2172" s="201" t="str">
        <f t="shared" si="1688"/>
        <v/>
      </c>
      <c r="T2172" s="199">
        <f t="shared" si="1689"/>
        <v>0</v>
      </c>
      <c r="U2172" s="199">
        <f t="shared" si="1690"/>
        <v>0</v>
      </c>
      <c r="V2172" s="199">
        <f t="shared" si="1691"/>
        <v>0</v>
      </c>
      <c r="W2172" s="199">
        <f t="shared" si="1692"/>
        <v>2.2425928407128926E-2</v>
      </c>
      <c r="X2172" s="199" t="str">
        <f t="shared" si="1693"/>
        <v/>
      </c>
      <c r="Y2172" s="199" t="str">
        <f t="shared" si="1694"/>
        <v/>
      </c>
      <c r="Z2172" s="199" t="str">
        <f t="shared" si="1695"/>
        <v/>
      </c>
      <c r="AA2172" s="199" t="str">
        <f t="shared" si="1696"/>
        <v/>
      </c>
      <c r="AB2172" s="201">
        <f t="shared" ca="1" si="1697"/>
        <v>2.0671962155919164</v>
      </c>
      <c r="AD2172" s="162">
        <f t="shared" si="1698"/>
        <v>0</v>
      </c>
      <c r="AE2172" s="162">
        <f t="shared" si="1699"/>
        <v>0</v>
      </c>
      <c r="AF2172" s="162">
        <f t="shared" si="1700"/>
        <v>0</v>
      </c>
      <c r="AG2172" s="162">
        <f t="shared" si="1701"/>
        <v>5.7619154385866913E-4</v>
      </c>
      <c r="AH2172" s="162" t="str">
        <f t="shared" si="1702"/>
        <v/>
      </c>
      <c r="AI2172" s="162" t="str">
        <f t="shared" si="1703"/>
        <v/>
      </c>
      <c r="AJ2172" s="162" t="str">
        <f t="shared" si="1704"/>
        <v/>
      </c>
      <c r="AK2172" s="162" t="str">
        <f t="shared" si="1705"/>
        <v/>
      </c>
      <c r="AM2172" s="199">
        <f t="shared" si="1708"/>
        <v>23.487967420228767</v>
      </c>
      <c r="AN2172" s="197">
        <f t="shared" si="1710"/>
        <v>0</v>
      </c>
      <c r="AO2172" s="197">
        <f t="shared" si="1711"/>
        <v>0</v>
      </c>
      <c r="AP2172" s="197">
        <f t="shared" si="1712"/>
        <v>0</v>
      </c>
      <c r="AQ2172" s="197">
        <f t="shared" si="1713"/>
        <v>0</v>
      </c>
      <c r="AR2172" s="197" t="str">
        <f t="shared" si="1714"/>
        <v/>
      </c>
      <c r="AS2172" s="197" t="str">
        <f t="shared" si="1715"/>
        <v/>
      </c>
      <c r="AT2172" s="197" t="str">
        <f t="shared" si="1716"/>
        <v/>
      </c>
      <c r="AU2172" s="197" t="str">
        <f t="shared" si="1717"/>
        <v/>
      </c>
      <c r="AV2172" s="199">
        <f t="shared" ca="1" si="1709"/>
        <v>2.1036149977654692</v>
      </c>
      <c r="AX2172" s="162">
        <f t="shared" si="1718"/>
        <v>0</v>
      </c>
      <c r="AY2172" s="162">
        <f t="shared" si="1719"/>
        <v>0</v>
      </c>
      <c r="AZ2172" s="162">
        <f t="shared" si="1720"/>
        <v>0</v>
      </c>
      <c r="BA2172" s="162">
        <f t="shared" si="1721"/>
        <v>0</v>
      </c>
      <c r="BB2172" s="162" t="str">
        <f t="shared" si="1722"/>
        <v/>
      </c>
      <c r="BC2172" s="162" t="str">
        <f t="shared" si="1723"/>
        <v/>
      </c>
      <c r="BD2172" s="162" t="str">
        <f t="shared" si="1724"/>
        <v/>
      </c>
      <c r="BE2172" s="162" t="str">
        <f t="shared" si="1725"/>
        <v/>
      </c>
      <c r="BG2172" s="169">
        <f t="shared" si="1706"/>
        <v>53.801344182321969</v>
      </c>
      <c r="BH2172" s="169">
        <f t="shared" ca="1" si="1707"/>
        <v>2.1650607579294112</v>
      </c>
    </row>
    <row r="2173" spans="11:60" x14ac:dyDescent="0.25">
      <c r="K2173" s="199">
        <f t="shared" si="1680"/>
        <v>53.852730375428294</v>
      </c>
      <c r="L2173" s="201">
        <f t="shared" si="1681"/>
        <v>0.45165436263718645</v>
      </c>
      <c r="M2173" s="201">
        <f t="shared" si="1682"/>
        <v>0.45545287397452522</v>
      </c>
      <c r="N2173" s="201">
        <f t="shared" si="1683"/>
        <v>0.47873033700718232</v>
      </c>
      <c r="O2173" s="201">
        <f t="shared" si="1684"/>
        <v>0.45207167159682066</v>
      </c>
      <c r="P2173" s="201" t="str">
        <f t="shared" si="1685"/>
        <v/>
      </c>
      <c r="Q2173" s="201" t="str">
        <f t="shared" si="1686"/>
        <v/>
      </c>
      <c r="R2173" s="201" t="str">
        <f t="shared" si="1687"/>
        <v/>
      </c>
      <c r="S2173" s="201" t="str">
        <f t="shared" si="1688"/>
        <v/>
      </c>
      <c r="T2173" s="199">
        <f t="shared" si="1689"/>
        <v>0</v>
      </c>
      <c r="U2173" s="199">
        <f t="shared" si="1690"/>
        <v>0</v>
      </c>
      <c r="V2173" s="199">
        <f t="shared" si="1691"/>
        <v>0</v>
      </c>
      <c r="W2173" s="199">
        <f t="shared" si="1692"/>
        <v>2.1198992126506725E-2</v>
      </c>
      <c r="X2173" s="199" t="str">
        <f t="shared" si="1693"/>
        <v/>
      </c>
      <c r="Y2173" s="199" t="str">
        <f t="shared" si="1694"/>
        <v/>
      </c>
      <c r="Z2173" s="199" t="str">
        <f t="shared" si="1695"/>
        <v/>
      </c>
      <c r="AA2173" s="199" t="str">
        <f t="shared" si="1696"/>
        <v/>
      </c>
      <c r="AB2173" s="201">
        <f t="shared" ca="1" si="1697"/>
        <v>2.1727217842767312</v>
      </c>
      <c r="AD2173" s="162">
        <f t="shared" si="1698"/>
        <v>0</v>
      </c>
      <c r="AE2173" s="162">
        <f t="shared" si="1699"/>
        <v>0</v>
      </c>
      <c r="AF2173" s="162">
        <f t="shared" si="1700"/>
        <v>0</v>
      </c>
      <c r="AG2173" s="162">
        <f t="shared" si="1701"/>
        <v>5.4466775153606513E-4</v>
      </c>
      <c r="AH2173" s="162" t="str">
        <f t="shared" si="1702"/>
        <v/>
      </c>
      <c r="AI2173" s="162" t="str">
        <f t="shared" si="1703"/>
        <v/>
      </c>
      <c r="AJ2173" s="162" t="str">
        <f t="shared" si="1704"/>
        <v/>
      </c>
      <c r="AK2173" s="162" t="str">
        <f t="shared" si="1705"/>
        <v/>
      </c>
      <c r="AM2173" s="199">
        <f t="shared" si="1708"/>
        <v>23.499184214603279</v>
      </c>
      <c r="AN2173" s="197">
        <f t="shared" si="1710"/>
        <v>0</v>
      </c>
      <c r="AO2173" s="197">
        <f t="shared" si="1711"/>
        <v>0</v>
      </c>
      <c r="AP2173" s="197">
        <f t="shared" si="1712"/>
        <v>0</v>
      </c>
      <c r="AQ2173" s="197">
        <f t="shared" si="1713"/>
        <v>0</v>
      </c>
      <c r="AR2173" s="197" t="str">
        <f t="shared" si="1714"/>
        <v/>
      </c>
      <c r="AS2173" s="197" t="str">
        <f t="shared" si="1715"/>
        <v/>
      </c>
      <c r="AT2173" s="197" t="str">
        <f t="shared" si="1716"/>
        <v/>
      </c>
      <c r="AU2173" s="197" t="str">
        <f t="shared" si="1717"/>
        <v/>
      </c>
      <c r="AV2173" s="199">
        <f t="shared" ca="1" si="1709"/>
        <v>2.1391642431443976</v>
      </c>
      <c r="AX2173" s="162">
        <f t="shared" si="1718"/>
        <v>0</v>
      </c>
      <c r="AY2173" s="162">
        <f t="shared" si="1719"/>
        <v>0</v>
      </c>
      <c r="AZ2173" s="162">
        <f t="shared" si="1720"/>
        <v>0</v>
      </c>
      <c r="BA2173" s="162">
        <f t="shared" si="1721"/>
        <v>0</v>
      </c>
      <c r="BB2173" s="162" t="str">
        <f t="shared" si="1722"/>
        <v/>
      </c>
      <c r="BC2173" s="162" t="str">
        <f t="shared" si="1723"/>
        <v/>
      </c>
      <c r="BD2173" s="162" t="str">
        <f t="shared" si="1724"/>
        <v/>
      </c>
      <c r="BE2173" s="162" t="str">
        <f t="shared" si="1725"/>
        <v/>
      </c>
      <c r="BG2173" s="169">
        <f t="shared" si="1706"/>
        <v>53.827037278875132</v>
      </c>
      <c r="BH2173" s="169">
        <f t="shared" ca="1" si="1707"/>
        <v>2.0671962155919164</v>
      </c>
    </row>
    <row r="2174" spans="11:60" x14ac:dyDescent="0.25">
      <c r="K2174" s="199">
        <f t="shared" si="1680"/>
        <v>53.878423471981456</v>
      </c>
      <c r="L2174" s="201">
        <f t="shared" si="1681"/>
        <v>0.45186984658882634</v>
      </c>
      <c r="M2174" s="201">
        <f t="shared" si="1682"/>
        <v>0.45567017019302458</v>
      </c>
      <c r="N2174" s="201">
        <f t="shared" si="1683"/>
        <v>0.47895873888552543</v>
      </c>
      <c r="O2174" s="201">
        <f t="shared" si="1684"/>
        <v>0.45228735464624659</v>
      </c>
      <c r="P2174" s="201" t="str">
        <f t="shared" si="1685"/>
        <v/>
      </c>
      <c r="Q2174" s="201" t="str">
        <f t="shared" si="1686"/>
        <v/>
      </c>
      <c r="R2174" s="201" t="str">
        <f t="shared" si="1687"/>
        <v/>
      </c>
      <c r="S2174" s="201" t="str">
        <f t="shared" si="1688"/>
        <v/>
      </c>
      <c r="T2174" s="199">
        <f t="shared" si="1689"/>
        <v>0</v>
      </c>
      <c r="U2174" s="199">
        <f t="shared" si="1690"/>
        <v>0</v>
      </c>
      <c r="V2174" s="199">
        <f t="shared" si="1691"/>
        <v>0</v>
      </c>
      <c r="W2174" s="199">
        <f t="shared" si="1692"/>
        <v>2.0040257478816725E-2</v>
      </c>
      <c r="X2174" s="199" t="str">
        <f t="shared" si="1693"/>
        <v/>
      </c>
      <c r="Y2174" s="199" t="str">
        <f t="shared" si="1694"/>
        <v/>
      </c>
      <c r="Z2174" s="199" t="str">
        <f t="shared" si="1695"/>
        <v/>
      </c>
      <c r="AA2174" s="199" t="str">
        <f t="shared" si="1696"/>
        <v/>
      </c>
      <c r="AB2174" s="201">
        <f t="shared" ca="1" si="1697"/>
        <v>2.1841892761236372</v>
      </c>
      <c r="AD2174" s="162">
        <f t="shared" si="1698"/>
        <v>0</v>
      </c>
      <c r="AE2174" s="162">
        <f t="shared" si="1699"/>
        <v>0</v>
      </c>
      <c r="AF2174" s="162">
        <f t="shared" si="1700"/>
        <v>0</v>
      </c>
      <c r="AG2174" s="162">
        <f t="shared" si="1701"/>
        <v>5.1489627035347142E-4</v>
      </c>
      <c r="AH2174" s="162" t="str">
        <f t="shared" si="1702"/>
        <v/>
      </c>
      <c r="AI2174" s="162" t="str">
        <f t="shared" si="1703"/>
        <v/>
      </c>
      <c r="AJ2174" s="162" t="str">
        <f t="shared" si="1704"/>
        <v/>
      </c>
      <c r="AK2174" s="162" t="str">
        <f t="shared" si="1705"/>
        <v/>
      </c>
      <c r="AM2174" s="199">
        <f t="shared" si="1708"/>
        <v>23.510401008977791</v>
      </c>
      <c r="AN2174" s="197">
        <f t="shared" si="1710"/>
        <v>0</v>
      </c>
      <c r="AO2174" s="197">
        <f t="shared" si="1711"/>
        <v>0</v>
      </c>
      <c r="AP2174" s="197">
        <f t="shared" si="1712"/>
        <v>0</v>
      </c>
      <c r="AQ2174" s="197">
        <f t="shared" si="1713"/>
        <v>0</v>
      </c>
      <c r="AR2174" s="197" t="str">
        <f t="shared" si="1714"/>
        <v/>
      </c>
      <c r="AS2174" s="197" t="str">
        <f t="shared" si="1715"/>
        <v/>
      </c>
      <c r="AT2174" s="197" t="str">
        <f t="shared" si="1716"/>
        <v/>
      </c>
      <c r="AU2174" s="197" t="str">
        <f t="shared" si="1717"/>
        <v/>
      </c>
      <c r="AV2174" s="199">
        <f t="shared" ca="1" si="1709"/>
        <v>2.2034009981220821</v>
      </c>
      <c r="AX2174" s="162">
        <f t="shared" si="1718"/>
        <v>0</v>
      </c>
      <c r="AY2174" s="162">
        <f t="shared" si="1719"/>
        <v>0</v>
      </c>
      <c r="AZ2174" s="162">
        <f t="shared" si="1720"/>
        <v>0</v>
      </c>
      <c r="BA2174" s="162">
        <f t="shared" si="1721"/>
        <v>0</v>
      </c>
      <c r="BB2174" s="162" t="str">
        <f t="shared" si="1722"/>
        <v/>
      </c>
      <c r="BC2174" s="162" t="str">
        <f t="shared" si="1723"/>
        <v/>
      </c>
      <c r="BD2174" s="162" t="str">
        <f t="shared" si="1724"/>
        <v/>
      </c>
      <c r="BE2174" s="162" t="str">
        <f t="shared" si="1725"/>
        <v/>
      </c>
      <c r="BG2174" s="169">
        <f t="shared" si="1706"/>
        <v>53.852730375428294</v>
      </c>
      <c r="BH2174" s="169">
        <f t="shared" ca="1" si="1707"/>
        <v>2.1727217842767312</v>
      </c>
    </row>
    <row r="2175" spans="11:60" x14ac:dyDescent="0.25">
      <c r="K2175" s="199">
        <f t="shared" si="1680"/>
        <v>53.904116568534619</v>
      </c>
      <c r="L2175" s="201">
        <f t="shared" si="1681"/>
        <v>0.45208533054046618</v>
      </c>
      <c r="M2175" s="201">
        <f t="shared" si="1682"/>
        <v>0.45588746641152389</v>
      </c>
      <c r="N2175" s="201">
        <f t="shared" si="1683"/>
        <v>0.47918714076386859</v>
      </c>
      <c r="O2175" s="201">
        <f t="shared" si="1684"/>
        <v>0.45250303769567257</v>
      </c>
      <c r="P2175" s="201" t="str">
        <f t="shared" si="1685"/>
        <v/>
      </c>
      <c r="Q2175" s="201" t="str">
        <f t="shared" si="1686"/>
        <v/>
      </c>
      <c r="R2175" s="201" t="str">
        <f t="shared" si="1687"/>
        <v/>
      </c>
      <c r="S2175" s="201" t="str">
        <f t="shared" si="1688"/>
        <v/>
      </c>
      <c r="T2175" s="199">
        <f t="shared" si="1689"/>
        <v>0</v>
      </c>
      <c r="U2175" s="199">
        <f t="shared" si="1690"/>
        <v>0</v>
      </c>
      <c r="V2175" s="199">
        <f t="shared" si="1691"/>
        <v>0</v>
      </c>
      <c r="W2175" s="199">
        <f t="shared" si="1692"/>
        <v>1.8945874189230071E-2</v>
      </c>
      <c r="X2175" s="199" t="str">
        <f t="shared" si="1693"/>
        <v/>
      </c>
      <c r="Y2175" s="199" t="str">
        <f t="shared" si="1694"/>
        <v/>
      </c>
      <c r="Z2175" s="199" t="str">
        <f t="shared" si="1695"/>
        <v/>
      </c>
      <c r="AA2175" s="199" t="str">
        <f t="shared" si="1696"/>
        <v/>
      </c>
      <c r="AB2175" s="201">
        <f t="shared" ca="1" si="1697"/>
        <v>2.1818166439924318</v>
      </c>
      <c r="AD2175" s="162">
        <f t="shared" si="1698"/>
        <v>0</v>
      </c>
      <c r="AE2175" s="162">
        <f t="shared" si="1699"/>
        <v>0</v>
      </c>
      <c r="AF2175" s="162">
        <f t="shared" si="1700"/>
        <v>0</v>
      </c>
      <c r="AG2175" s="162">
        <f t="shared" si="1701"/>
        <v>4.8677817482795408E-4</v>
      </c>
      <c r="AH2175" s="162" t="str">
        <f t="shared" si="1702"/>
        <v/>
      </c>
      <c r="AI2175" s="162" t="str">
        <f t="shared" si="1703"/>
        <v/>
      </c>
      <c r="AJ2175" s="162" t="str">
        <f t="shared" si="1704"/>
        <v/>
      </c>
      <c r="AK2175" s="162" t="str">
        <f t="shared" si="1705"/>
        <v/>
      </c>
      <c r="AM2175" s="199">
        <f t="shared" si="1708"/>
        <v>23.521617803352303</v>
      </c>
      <c r="AN2175" s="197">
        <f t="shared" si="1710"/>
        <v>0</v>
      </c>
      <c r="AO2175" s="197">
        <f t="shared" si="1711"/>
        <v>0</v>
      </c>
      <c r="AP2175" s="197">
        <f t="shared" si="1712"/>
        <v>0</v>
      </c>
      <c r="AQ2175" s="197">
        <f t="shared" si="1713"/>
        <v>0</v>
      </c>
      <c r="AR2175" s="197" t="str">
        <f t="shared" si="1714"/>
        <v/>
      </c>
      <c r="AS2175" s="197" t="str">
        <f t="shared" si="1715"/>
        <v/>
      </c>
      <c r="AT2175" s="197" t="str">
        <f t="shared" si="1716"/>
        <v/>
      </c>
      <c r="AU2175" s="197" t="str">
        <f t="shared" si="1717"/>
        <v/>
      </c>
      <c r="AV2175" s="199">
        <f t="shared" ca="1" si="1709"/>
        <v>2.1121491567959536</v>
      </c>
      <c r="AX2175" s="162">
        <f t="shared" si="1718"/>
        <v>0</v>
      </c>
      <c r="AY2175" s="162">
        <f t="shared" si="1719"/>
        <v>0</v>
      </c>
      <c r="AZ2175" s="162">
        <f t="shared" si="1720"/>
        <v>0</v>
      </c>
      <c r="BA2175" s="162">
        <f t="shared" si="1721"/>
        <v>0</v>
      </c>
      <c r="BB2175" s="162" t="str">
        <f t="shared" si="1722"/>
        <v/>
      </c>
      <c r="BC2175" s="162" t="str">
        <f t="shared" si="1723"/>
        <v/>
      </c>
      <c r="BD2175" s="162" t="str">
        <f t="shared" si="1724"/>
        <v/>
      </c>
      <c r="BE2175" s="162" t="str">
        <f t="shared" si="1725"/>
        <v/>
      </c>
      <c r="BG2175" s="169">
        <f t="shared" si="1706"/>
        <v>53.878423471981456</v>
      </c>
      <c r="BH2175" s="169">
        <f t="shared" ca="1" si="1707"/>
        <v>2.1841892761236372</v>
      </c>
    </row>
    <row r="2176" spans="11:60" x14ac:dyDescent="0.25">
      <c r="K2176" s="199">
        <f t="shared" si="1680"/>
        <v>53.929809665087781</v>
      </c>
      <c r="L2176" s="201">
        <f t="shared" si="1681"/>
        <v>0.45230081449210607</v>
      </c>
      <c r="M2176" s="201">
        <f t="shared" si="1682"/>
        <v>0.45610476263002314</v>
      </c>
      <c r="N2176" s="201">
        <f t="shared" si="1683"/>
        <v>0.4794155426422117</v>
      </c>
      <c r="O2176" s="201">
        <f t="shared" si="1684"/>
        <v>0.45271872074509856</v>
      </c>
      <c r="P2176" s="201" t="str">
        <f t="shared" si="1685"/>
        <v/>
      </c>
      <c r="Q2176" s="201" t="str">
        <f t="shared" si="1686"/>
        <v/>
      </c>
      <c r="R2176" s="201" t="str">
        <f t="shared" si="1687"/>
        <v/>
      </c>
      <c r="S2176" s="201" t="str">
        <f t="shared" si="1688"/>
        <v/>
      </c>
      <c r="T2176" s="199">
        <f t="shared" si="1689"/>
        <v>0</v>
      </c>
      <c r="U2176" s="199">
        <f t="shared" si="1690"/>
        <v>0</v>
      </c>
      <c r="V2176" s="199">
        <f t="shared" si="1691"/>
        <v>0</v>
      </c>
      <c r="W2176" s="199">
        <f t="shared" si="1692"/>
        <v>1.7912212652157755E-2</v>
      </c>
      <c r="X2176" s="199" t="str">
        <f t="shared" si="1693"/>
        <v/>
      </c>
      <c r="Y2176" s="199" t="str">
        <f t="shared" si="1694"/>
        <v/>
      </c>
      <c r="Z2176" s="199" t="str">
        <f t="shared" si="1695"/>
        <v/>
      </c>
      <c r="AA2176" s="199" t="str">
        <f t="shared" si="1696"/>
        <v/>
      </c>
      <c r="AB2176" s="201">
        <f t="shared" ca="1" si="1697"/>
        <v>2.0610334057855249</v>
      </c>
      <c r="AD2176" s="162">
        <f t="shared" si="1698"/>
        <v>0</v>
      </c>
      <c r="AE2176" s="162">
        <f t="shared" si="1699"/>
        <v>0</v>
      </c>
      <c r="AF2176" s="162">
        <f t="shared" si="1700"/>
        <v>0</v>
      </c>
      <c r="AG2176" s="162">
        <f t="shared" si="1701"/>
        <v>4.6022020915266492E-4</v>
      </c>
      <c r="AH2176" s="162" t="str">
        <f t="shared" si="1702"/>
        <v/>
      </c>
      <c r="AI2176" s="162" t="str">
        <f t="shared" si="1703"/>
        <v/>
      </c>
      <c r="AJ2176" s="162" t="str">
        <f t="shared" si="1704"/>
        <v/>
      </c>
      <c r="AK2176" s="162" t="str">
        <f t="shared" si="1705"/>
        <v/>
      </c>
      <c r="AM2176" s="199">
        <f t="shared" si="1708"/>
        <v>23.532834597726815</v>
      </c>
      <c r="AN2176" s="197">
        <f t="shared" si="1710"/>
        <v>0</v>
      </c>
      <c r="AO2176" s="197">
        <f t="shared" si="1711"/>
        <v>0</v>
      </c>
      <c r="AP2176" s="197">
        <f t="shared" si="1712"/>
        <v>0</v>
      </c>
      <c r="AQ2176" s="197">
        <f t="shared" si="1713"/>
        <v>0</v>
      </c>
      <c r="AR2176" s="197" t="str">
        <f t="shared" si="1714"/>
        <v/>
      </c>
      <c r="AS2176" s="197" t="str">
        <f t="shared" si="1715"/>
        <v/>
      </c>
      <c r="AT2176" s="197" t="str">
        <f t="shared" si="1716"/>
        <v/>
      </c>
      <c r="AU2176" s="197" t="str">
        <f t="shared" si="1717"/>
        <v/>
      </c>
      <c r="AV2176" s="199">
        <f t="shared" ca="1" si="1709"/>
        <v>2.0749187625745771</v>
      </c>
      <c r="AX2176" s="162">
        <f t="shared" si="1718"/>
        <v>0</v>
      </c>
      <c r="AY2176" s="162">
        <f t="shared" si="1719"/>
        <v>0</v>
      </c>
      <c r="AZ2176" s="162">
        <f t="shared" si="1720"/>
        <v>0</v>
      </c>
      <c r="BA2176" s="162">
        <f t="shared" si="1721"/>
        <v>0</v>
      </c>
      <c r="BB2176" s="162" t="str">
        <f t="shared" si="1722"/>
        <v/>
      </c>
      <c r="BC2176" s="162" t="str">
        <f t="shared" si="1723"/>
        <v/>
      </c>
      <c r="BD2176" s="162" t="str">
        <f t="shared" si="1724"/>
        <v/>
      </c>
      <c r="BE2176" s="162" t="str">
        <f t="shared" si="1725"/>
        <v/>
      </c>
      <c r="BG2176" s="169">
        <f t="shared" si="1706"/>
        <v>53.904116568534619</v>
      </c>
      <c r="BH2176" s="169">
        <f t="shared" ca="1" si="1707"/>
        <v>2.1818166439924318</v>
      </c>
    </row>
    <row r="2177" spans="11:60" x14ac:dyDescent="0.25">
      <c r="K2177" s="199">
        <f t="shared" si="1680"/>
        <v>53.955502761640943</v>
      </c>
      <c r="L2177" s="201">
        <f t="shared" si="1681"/>
        <v>0.45251629844374591</v>
      </c>
      <c r="M2177" s="201">
        <f t="shared" si="1682"/>
        <v>0.45632205884852245</v>
      </c>
      <c r="N2177" s="201">
        <f t="shared" si="1683"/>
        <v>0.47964394452055475</v>
      </c>
      <c r="O2177" s="201">
        <f t="shared" si="1684"/>
        <v>0.45293440379452449</v>
      </c>
      <c r="P2177" s="201" t="str">
        <f t="shared" si="1685"/>
        <v/>
      </c>
      <c r="Q2177" s="201" t="str">
        <f t="shared" si="1686"/>
        <v/>
      </c>
      <c r="R2177" s="201" t="str">
        <f t="shared" si="1687"/>
        <v/>
      </c>
      <c r="S2177" s="201" t="str">
        <f t="shared" si="1688"/>
        <v/>
      </c>
      <c r="T2177" s="199">
        <f t="shared" si="1689"/>
        <v>0</v>
      </c>
      <c r="U2177" s="199">
        <f t="shared" si="1690"/>
        <v>0</v>
      </c>
      <c r="V2177" s="199">
        <f t="shared" si="1691"/>
        <v>0</v>
      </c>
      <c r="W2177" s="199">
        <f t="shared" si="1692"/>
        <v>1.6935851096923436E-2</v>
      </c>
      <c r="X2177" s="199" t="str">
        <f t="shared" si="1693"/>
        <v/>
      </c>
      <c r="Y2177" s="199" t="str">
        <f t="shared" si="1694"/>
        <v/>
      </c>
      <c r="Z2177" s="199" t="str">
        <f t="shared" si="1695"/>
        <v/>
      </c>
      <c r="AA2177" s="199" t="str">
        <f t="shared" si="1696"/>
        <v/>
      </c>
      <c r="AB2177" s="201">
        <f t="shared" ca="1" si="1697"/>
        <v>2.1722247729463517</v>
      </c>
      <c r="AD2177" s="162">
        <f t="shared" si="1698"/>
        <v>0</v>
      </c>
      <c r="AE2177" s="162">
        <f t="shared" si="1699"/>
        <v>0</v>
      </c>
      <c r="AF2177" s="162">
        <f t="shared" si="1700"/>
        <v>0</v>
      </c>
      <c r="AG2177" s="162">
        <f t="shared" si="1701"/>
        <v>4.3513445744323384E-4</v>
      </c>
      <c r="AH2177" s="162" t="str">
        <f t="shared" si="1702"/>
        <v/>
      </c>
      <c r="AI2177" s="162" t="str">
        <f t="shared" si="1703"/>
        <v/>
      </c>
      <c r="AJ2177" s="162" t="str">
        <f t="shared" si="1704"/>
        <v/>
      </c>
      <c r="AK2177" s="162" t="str">
        <f t="shared" si="1705"/>
        <v/>
      </c>
      <c r="AM2177" s="199">
        <f t="shared" si="1708"/>
        <v>23.544051392101327</v>
      </c>
      <c r="AN2177" s="197">
        <f t="shared" si="1710"/>
        <v>0</v>
      </c>
      <c r="AO2177" s="197">
        <f t="shared" si="1711"/>
        <v>0</v>
      </c>
      <c r="AP2177" s="197">
        <f t="shared" si="1712"/>
        <v>0</v>
      </c>
      <c r="AQ2177" s="197">
        <f t="shared" si="1713"/>
        <v>0</v>
      </c>
      <c r="AR2177" s="197" t="str">
        <f t="shared" si="1714"/>
        <v/>
      </c>
      <c r="AS2177" s="197" t="str">
        <f t="shared" si="1715"/>
        <v/>
      </c>
      <c r="AT2177" s="197" t="str">
        <f t="shared" si="1716"/>
        <v/>
      </c>
      <c r="AU2177" s="197" t="str">
        <f t="shared" si="1717"/>
        <v/>
      </c>
      <c r="AV2177" s="199">
        <f t="shared" ca="1" si="1709"/>
        <v>2.0596435035544847</v>
      </c>
      <c r="AX2177" s="162">
        <f t="shared" si="1718"/>
        <v>0</v>
      </c>
      <c r="AY2177" s="162">
        <f t="shared" si="1719"/>
        <v>0</v>
      </c>
      <c r="AZ2177" s="162">
        <f t="shared" si="1720"/>
        <v>0</v>
      </c>
      <c r="BA2177" s="162">
        <f t="shared" si="1721"/>
        <v>0</v>
      </c>
      <c r="BB2177" s="162" t="str">
        <f t="shared" si="1722"/>
        <v/>
      </c>
      <c r="BC2177" s="162" t="str">
        <f t="shared" si="1723"/>
        <v/>
      </c>
      <c r="BD2177" s="162" t="str">
        <f t="shared" si="1724"/>
        <v/>
      </c>
      <c r="BE2177" s="162" t="str">
        <f t="shared" si="1725"/>
        <v/>
      </c>
      <c r="BG2177" s="169">
        <f t="shared" si="1706"/>
        <v>53.929809665087781</v>
      </c>
      <c r="BH2177" s="169">
        <f t="shared" ca="1" si="1707"/>
        <v>2.0610334057855249</v>
      </c>
    </row>
    <row r="2178" spans="11:60" x14ac:dyDescent="0.25">
      <c r="K2178" s="199">
        <f t="shared" si="1680"/>
        <v>53.981195858194106</v>
      </c>
      <c r="L2178" s="201">
        <f t="shared" si="1681"/>
        <v>0.45273178239538581</v>
      </c>
      <c r="M2178" s="201">
        <f t="shared" si="1682"/>
        <v>0.45653935506702176</v>
      </c>
      <c r="N2178" s="201">
        <f t="shared" si="1683"/>
        <v>0.47987234639889792</v>
      </c>
      <c r="O2178" s="201">
        <f t="shared" si="1684"/>
        <v>0.45315008684395047</v>
      </c>
      <c r="P2178" s="201" t="str">
        <f t="shared" si="1685"/>
        <v/>
      </c>
      <c r="Q2178" s="201" t="str">
        <f t="shared" si="1686"/>
        <v/>
      </c>
      <c r="R2178" s="201" t="str">
        <f t="shared" si="1687"/>
        <v/>
      </c>
      <c r="S2178" s="201" t="str">
        <f t="shared" si="1688"/>
        <v/>
      </c>
      <c r="T2178" s="199">
        <f t="shared" si="1689"/>
        <v>0</v>
      </c>
      <c r="U2178" s="199">
        <f t="shared" si="1690"/>
        <v>0</v>
      </c>
      <c r="V2178" s="199">
        <f t="shared" si="1691"/>
        <v>0</v>
      </c>
      <c r="W2178" s="199">
        <f t="shared" si="1692"/>
        <v>1.6013563510611326E-2</v>
      </c>
      <c r="X2178" s="199" t="str">
        <f t="shared" si="1693"/>
        <v/>
      </c>
      <c r="Y2178" s="199" t="str">
        <f t="shared" si="1694"/>
        <v/>
      </c>
      <c r="Z2178" s="199" t="str">
        <f t="shared" si="1695"/>
        <v/>
      </c>
      <c r="AA2178" s="199" t="str">
        <f t="shared" si="1696"/>
        <v/>
      </c>
      <c r="AB2178" s="201">
        <f t="shared" ca="1" si="1697"/>
        <v>2.1306194813248727</v>
      </c>
      <c r="AD2178" s="162">
        <f t="shared" si="1698"/>
        <v>0</v>
      </c>
      <c r="AE2178" s="162">
        <f t="shared" si="1699"/>
        <v>0</v>
      </c>
      <c r="AF2178" s="162">
        <f t="shared" si="1700"/>
        <v>0</v>
      </c>
      <c r="AG2178" s="162">
        <f t="shared" si="1701"/>
        <v>4.1143803343833373E-4</v>
      </c>
      <c r="AH2178" s="162" t="str">
        <f t="shared" si="1702"/>
        <v/>
      </c>
      <c r="AI2178" s="162" t="str">
        <f t="shared" si="1703"/>
        <v/>
      </c>
      <c r="AJ2178" s="162" t="str">
        <f t="shared" si="1704"/>
        <v/>
      </c>
      <c r="AK2178" s="162" t="str">
        <f t="shared" si="1705"/>
        <v/>
      </c>
      <c r="AM2178" s="199">
        <f t="shared" si="1708"/>
        <v>23.555268186475839</v>
      </c>
      <c r="AN2178" s="197">
        <f t="shared" si="1710"/>
        <v>0</v>
      </c>
      <c r="AO2178" s="197">
        <f t="shared" si="1711"/>
        <v>0</v>
      </c>
      <c r="AP2178" s="197">
        <f t="shared" si="1712"/>
        <v>0</v>
      </c>
      <c r="AQ2178" s="197">
        <f t="shared" si="1713"/>
        <v>0</v>
      </c>
      <c r="AR2178" s="197" t="str">
        <f t="shared" si="1714"/>
        <v/>
      </c>
      <c r="AS2178" s="197" t="str">
        <f t="shared" si="1715"/>
        <v/>
      </c>
      <c r="AT2178" s="197" t="str">
        <f t="shared" si="1716"/>
        <v/>
      </c>
      <c r="AU2178" s="197" t="str">
        <f t="shared" si="1717"/>
        <v/>
      </c>
      <c r="AV2178" s="199">
        <f t="shared" ca="1" si="1709"/>
        <v>2.2056984054509932</v>
      </c>
      <c r="AX2178" s="162">
        <f t="shared" si="1718"/>
        <v>0</v>
      </c>
      <c r="AY2178" s="162">
        <f t="shared" si="1719"/>
        <v>0</v>
      </c>
      <c r="AZ2178" s="162">
        <f t="shared" si="1720"/>
        <v>0</v>
      </c>
      <c r="BA2178" s="162">
        <f t="shared" si="1721"/>
        <v>0</v>
      </c>
      <c r="BB2178" s="162" t="str">
        <f t="shared" si="1722"/>
        <v/>
      </c>
      <c r="BC2178" s="162" t="str">
        <f t="shared" si="1723"/>
        <v/>
      </c>
      <c r="BD2178" s="162" t="str">
        <f t="shared" si="1724"/>
        <v/>
      </c>
      <c r="BE2178" s="162" t="str">
        <f t="shared" si="1725"/>
        <v/>
      </c>
      <c r="BG2178" s="169">
        <f t="shared" si="1706"/>
        <v>53.955502761640943</v>
      </c>
      <c r="BH2178" s="169">
        <f t="shared" ca="1" si="1707"/>
        <v>2.1722247729463517</v>
      </c>
    </row>
    <row r="2179" spans="11:60" x14ac:dyDescent="0.25">
      <c r="K2179" s="199">
        <f t="shared" si="1680"/>
        <v>54.006888954747268</v>
      </c>
      <c r="L2179" s="201">
        <f t="shared" si="1681"/>
        <v>0.4529472663470257</v>
      </c>
      <c r="M2179" s="201">
        <f t="shared" si="1682"/>
        <v>0.45675665128552106</v>
      </c>
      <c r="N2179" s="201">
        <f t="shared" si="1683"/>
        <v>0.48010074827724109</v>
      </c>
      <c r="O2179" s="201">
        <f t="shared" si="1684"/>
        <v>0.45336576989337646</v>
      </c>
      <c r="P2179" s="201" t="str">
        <f t="shared" si="1685"/>
        <v/>
      </c>
      <c r="Q2179" s="201" t="str">
        <f t="shared" si="1686"/>
        <v/>
      </c>
      <c r="R2179" s="201" t="str">
        <f t="shared" si="1687"/>
        <v/>
      </c>
      <c r="S2179" s="201" t="str">
        <f t="shared" si="1688"/>
        <v/>
      </c>
      <c r="T2179" s="199">
        <f t="shared" si="1689"/>
        <v>0</v>
      </c>
      <c r="U2179" s="199">
        <f t="shared" si="1690"/>
        <v>0</v>
      </c>
      <c r="V2179" s="199">
        <f t="shared" si="1691"/>
        <v>0</v>
      </c>
      <c r="W2179" s="199">
        <f t="shared" si="1692"/>
        <v>1.5142308272803245E-2</v>
      </c>
      <c r="X2179" s="199" t="str">
        <f t="shared" si="1693"/>
        <v/>
      </c>
      <c r="Y2179" s="199" t="str">
        <f t="shared" si="1694"/>
        <v/>
      </c>
      <c r="Z2179" s="199" t="str">
        <f t="shared" si="1695"/>
        <v/>
      </c>
      <c r="AA2179" s="199" t="str">
        <f t="shared" si="1696"/>
        <v/>
      </c>
      <c r="AB2179" s="201">
        <f t="shared" ca="1" si="1697"/>
        <v>2.0179387334229357</v>
      </c>
      <c r="AD2179" s="162">
        <f t="shared" si="1698"/>
        <v>0</v>
      </c>
      <c r="AE2179" s="162">
        <f t="shared" si="1699"/>
        <v>0</v>
      </c>
      <c r="AF2179" s="162">
        <f t="shared" si="1700"/>
        <v>0</v>
      </c>
      <c r="AG2179" s="162">
        <f t="shared" si="1701"/>
        <v>3.8905278849088237E-4</v>
      </c>
      <c r="AH2179" s="162" t="str">
        <f t="shared" si="1702"/>
        <v/>
      </c>
      <c r="AI2179" s="162" t="str">
        <f t="shared" si="1703"/>
        <v/>
      </c>
      <c r="AJ2179" s="162" t="str">
        <f t="shared" si="1704"/>
        <v/>
      </c>
      <c r="AK2179" s="162" t="str">
        <f t="shared" si="1705"/>
        <v/>
      </c>
      <c r="AM2179" s="199">
        <f t="shared" si="1708"/>
        <v>23.566484980850351</v>
      </c>
      <c r="AN2179" s="197">
        <f t="shared" si="1710"/>
        <v>0</v>
      </c>
      <c r="AO2179" s="197">
        <f t="shared" si="1711"/>
        <v>0</v>
      </c>
      <c r="AP2179" s="197">
        <f t="shared" si="1712"/>
        <v>0</v>
      </c>
      <c r="AQ2179" s="197">
        <f t="shared" si="1713"/>
        <v>0</v>
      </c>
      <c r="AR2179" s="197" t="str">
        <f t="shared" si="1714"/>
        <v/>
      </c>
      <c r="AS2179" s="197" t="str">
        <f t="shared" si="1715"/>
        <v/>
      </c>
      <c r="AT2179" s="197" t="str">
        <f t="shared" si="1716"/>
        <v/>
      </c>
      <c r="AU2179" s="197" t="str">
        <f t="shared" si="1717"/>
        <v/>
      </c>
      <c r="AV2179" s="199">
        <f t="shared" ca="1" si="1709"/>
        <v>2.0668340244518708</v>
      </c>
      <c r="AX2179" s="162">
        <f t="shared" si="1718"/>
        <v>0</v>
      </c>
      <c r="AY2179" s="162">
        <f t="shared" si="1719"/>
        <v>0</v>
      </c>
      <c r="AZ2179" s="162">
        <f t="shared" si="1720"/>
        <v>0</v>
      </c>
      <c r="BA2179" s="162">
        <f t="shared" si="1721"/>
        <v>0</v>
      </c>
      <c r="BB2179" s="162" t="str">
        <f t="shared" si="1722"/>
        <v/>
      </c>
      <c r="BC2179" s="162" t="str">
        <f t="shared" si="1723"/>
        <v/>
      </c>
      <c r="BD2179" s="162" t="str">
        <f t="shared" si="1724"/>
        <v/>
      </c>
      <c r="BE2179" s="162" t="str">
        <f t="shared" si="1725"/>
        <v/>
      </c>
      <c r="BG2179" s="169">
        <f t="shared" si="1706"/>
        <v>53.981195858194106</v>
      </c>
      <c r="BH2179" s="169">
        <f t="shared" ca="1" si="1707"/>
        <v>2.1306194813248727</v>
      </c>
    </row>
    <row r="2180" spans="11:60" x14ac:dyDescent="0.25">
      <c r="K2180" s="199">
        <f t="shared" si="1680"/>
        <v>54.03258205130043</v>
      </c>
      <c r="L2180" s="201">
        <f t="shared" si="1681"/>
        <v>0.4531627502986656</v>
      </c>
      <c r="M2180" s="201">
        <f t="shared" si="1682"/>
        <v>0.45697394750402032</v>
      </c>
      <c r="N2180" s="201">
        <f t="shared" si="1683"/>
        <v>0.48032915015558414</v>
      </c>
      <c r="O2180" s="201">
        <f t="shared" si="1684"/>
        <v>0.45358145294280239</v>
      </c>
      <c r="P2180" s="201" t="str">
        <f t="shared" si="1685"/>
        <v/>
      </c>
      <c r="Q2180" s="201" t="str">
        <f t="shared" si="1686"/>
        <v/>
      </c>
      <c r="R2180" s="201" t="str">
        <f t="shared" si="1687"/>
        <v/>
      </c>
      <c r="S2180" s="201" t="str">
        <f t="shared" si="1688"/>
        <v/>
      </c>
      <c r="T2180" s="199">
        <f t="shared" si="1689"/>
        <v>0</v>
      </c>
      <c r="U2180" s="199">
        <f t="shared" si="1690"/>
        <v>0</v>
      </c>
      <c r="V2180" s="199">
        <f t="shared" si="1691"/>
        <v>0</v>
      </c>
      <c r="W2180" s="199">
        <f t="shared" si="1692"/>
        <v>1.4319217459662473E-2</v>
      </c>
      <c r="X2180" s="199" t="str">
        <f t="shared" si="1693"/>
        <v/>
      </c>
      <c r="Y2180" s="199" t="str">
        <f t="shared" si="1694"/>
        <v/>
      </c>
      <c r="Z2180" s="199" t="str">
        <f t="shared" si="1695"/>
        <v/>
      </c>
      <c r="AA2180" s="199" t="str">
        <f t="shared" si="1696"/>
        <v/>
      </c>
      <c r="AB2180" s="201">
        <f t="shared" ca="1" si="1697"/>
        <v>2.0339243793403852</v>
      </c>
      <c r="AD2180" s="162">
        <f t="shared" si="1698"/>
        <v>0</v>
      </c>
      <c r="AE2180" s="162">
        <f t="shared" si="1699"/>
        <v>0</v>
      </c>
      <c r="AF2180" s="162">
        <f t="shared" si="1700"/>
        <v>0</v>
      </c>
      <c r="AG2180" s="162">
        <f t="shared" si="1701"/>
        <v>3.6790503675683561E-4</v>
      </c>
      <c r="AH2180" s="162" t="str">
        <f t="shared" si="1702"/>
        <v/>
      </c>
      <c r="AI2180" s="162" t="str">
        <f t="shared" si="1703"/>
        <v/>
      </c>
      <c r="AJ2180" s="162" t="str">
        <f t="shared" si="1704"/>
        <v/>
      </c>
      <c r="AK2180" s="162" t="str">
        <f t="shared" si="1705"/>
        <v/>
      </c>
      <c r="AM2180" s="199">
        <f t="shared" si="1708"/>
        <v>23.577701775224863</v>
      </c>
      <c r="AN2180" s="197">
        <f t="shared" si="1710"/>
        <v>0</v>
      </c>
      <c r="AO2180" s="197">
        <f t="shared" si="1711"/>
        <v>0</v>
      </c>
      <c r="AP2180" s="197">
        <f t="shared" si="1712"/>
        <v>0</v>
      </c>
      <c r="AQ2180" s="197">
        <f t="shared" si="1713"/>
        <v>0</v>
      </c>
      <c r="AR2180" s="197" t="str">
        <f t="shared" si="1714"/>
        <v/>
      </c>
      <c r="AS2180" s="197" t="str">
        <f t="shared" si="1715"/>
        <v/>
      </c>
      <c r="AT2180" s="197" t="str">
        <f t="shared" si="1716"/>
        <v/>
      </c>
      <c r="AU2180" s="197" t="str">
        <f t="shared" si="1717"/>
        <v/>
      </c>
      <c r="AV2180" s="199">
        <f t="shared" ca="1" si="1709"/>
        <v>2.1961924622019589</v>
      </c>
      <c r="AX2180" s="162">
        <f t="shared" si="1718"/>
        <v>0</v>
      </c>
      <c r="AY2180" s="162">
        <f t="shared" si="1719"/>
        <v>0</v>
      </c>
      <c r="AZ2180" s="162">
        <f t="shared" si="1720"/>
        <v>0</v>
      </c>
      <c r="BA2180" s="162">
        <f t="shared" si="1721"/>
        <v>0</v>
      </c>
      <c r="BB2180" s="162" t="str">
        <f t="shared" si="1722"/>
        <v/>
      </c>
      <c r="BC2180" s="162" t="str">
        <f t="shared" si="1723"/>
        <v/>
      </c>
      <c r="BD2180" s="162" t="str">
        <f t="shared" si="1724"/>
        <v/>
      </c>
      <c r="BE2180" s="162" t="str">
        <f t="shared" si="1725"/>
        <v/>
      </c>
      <c r="BG2180" s="169">
        <f t="shared" si="1706"/>
        <v>54.006888954747268</v>
      </c>
      <c r="BH2180" s="169">
        <f t="shared" ca="1" si="1707"/>
        <v>2.0179387334229357</v>
      </c>
    </row>
    <row r="2181" spans="11:60" x14ac:dyDescent="0.25">
      <c r="K2181" s="199">
        <f t="shared" si="1680"/>
        <v>54.058275147853593</v>
      </c>
      <c r="L2181" s="201">
        <f t="shared" si="1681"/>
        <v>0.45337823425030543</v>
      </c>
      <c r="M2181" s="201">
        <f t="shared" si="1682"/>
        <v>0.45719124372251962</v>
      </c>
      <c r="N2181" s="201">
        <f t="shared" si="1683"/>
        <v>0.48055755203392725</v>
      </c>
      <c r="O2181" s="201">
        <f t="shared" si="1684"/>
        <v>0.45379713599222832</v>
      </c>
      <c r="P2181" s="201" t="str">
        <f t="shared" si="1685"/>
        <v/>
      </c>
      <c r="Q2181" s="201" t="str">
        <f t="shared" si="1686"/>
        <v/>
      </c>
      <c r="R2181" s="201" t="str">
        <f t="shared" si="1687"/>
        <v/>
      </c>
      <c r="S2181" s="201" t="str">
        <f t="shared" si="1688"/>
        <v/>
      </c>
      <c r="T2181" s="199">
        <f t="shared" si="1689"/>
        <v>0</v>
      </c>
      <c r="U2181" s="199">
        <f t="shared" si="1690"/>
        <v>0</v>
      </c>
      <c r="V2181" s="199">
        <f t="shared" si="1691"/>
        <v>0</v>
      </c>
      <c r="W2181" s="199">
        <f t="shared" si="1692"/>
        <v>1.3541586777397006E-2</v>
      </c>
      <c r="X2181" s="199" t="str">
        <f t="shared" si="1693"/>
        <v/>
      </c>
      <c r="Y2181" s="199" t="str">
        <f t="shared" si="1694"/>
        <v/>
      </c>
      <c r="Z2181" s="199" t="str">
        <f t="shared" si="1695"/>
        <v/>
      </c>
      <c r="AA2181" s="199" t="str">
        <f t="shared" si="1696"/>
        <v/>
      </c>
      <c r="AB2181" s="201">
        <f t="shared" ca="1" si="1697"/>
        <v>2.1164434265765681</v>
      </c>
      <c r="AD2181" s="162">
        <f t="shared" si="1698"/>
        <v>0</v>
      </c>
      <c r="AE2181" s="162">
        <f t="shared" si="1699"/>
        <v>0</v>
      </c>
      <c r="AF2181" s="162">
        <f t="shared" si="1700"/>
        <v>0</v>
      </c>
      <c r="AG2181" s="162">
        <f t="shared" si="1701"/>
        <v>3.4792529655468745E-4</v>
      </c>
      <c r="AH2181" s="162" t="str">
        <f t="shared" si="1702"/>
        <v/>
      </c>
      <c r="AI2181" s="162" t="str">
        <f t="shared" si="1703"/>
        <v/>
      </c>
      <c r="AJ2181" s="162" t="str">
        <f t="shared" si="1704"/>
        <v/>
      </c>
      <c r="AK2181" s="162" t="str">
        <f t="shared" si="1705"/>
        <v/>
      </c>
      <c r="AM2181" s="199">
        <f t="shared" si="1708"/>
        <v>23.588918569599375</v>
      </c>
      <c r="AN2181" s="197">
        <f t="shared" si="1710"/>
        <v>0</v>
      </c>
      <c r="AO2181" s="197">
        <f t="shared" si="1711"/>
        <v>0</v>
      </c>
      <c r="AP2181" s="197">
        <f t="shared" si="1712"/>
        <v>0</v>
      </c>
      <c r="AQ2181" s="197">
        <f t="shared" si="1713"/>
        <v>0</v>
      </c>
      <c r="AR2181" s="197" t="str">
        <f t="shared" si="1714"/>
        <v/>
      </c>
      <c r="AS2181" s="197" t="str">
        <f t="shared" si="1715"/>
        <v/>
      </c>
      <c r="AT2181" s="197" t="str">
        <f t="shared" si="1716"/>
        <v/>
      </c>
      <c r="AU2181" s="197" t="str">
        <f t="shared" si="1717"/>
        <v/>
      </c>
      <c r="AV2181" s="199">
        <f t="shared" ca="1" si="1709"/>
        <v>2.2066014931612945</v>
      </c>
      <c r="AX2181" s="162">
        <f t="shared" si="1718"/>
        <v>0</v>
      </c>
      <c r="AY2181" s="162">
        <f t="shared" si="1719"/>
        <v>0</v>
      </c>
      <c r="AZ2181" s="162">
        <f t="shared" si="1720"/>
        <v>0</v>
      </c>
      <c r="BA2181" s="162">
        <f t="shared" si="1721"/>
        <v>0</v>
      </c>
      <c r="BB2181" s="162" t="str">
        <f t="shared" si="1722"/>
        <v/>
      </c>
      <c r="BC2181" s="162" t="str">
        <f t="shared" si="1723"/>
        <v/>
      </c>
      <c r="BD2181" s="162" t="str">
        <f t="shared" si="1724"/>
        <v/>
      </c>
      <c r="BE2181" s="162" t="str">
        <f t="shared" si="1725"/>
        <v/>
      </c>
      <c r="BG2181" s="169">
        <f t="shared" si="1706"/>
        <v>54.03258205130043</v>
      </c>
      <c r="BH2181" s="169">
        <f t="shared" ca="1" si="1707"/>
        <v>2.0339243793403852</v>
      </c>
    </row>
    <row r="2182" spans="11:60" x14ac:dyDescent="0.25">
      <c r="K2182" s="199">
        <f t="shared" si="1680"/>
        <v>54.083968244406755</v>
      </c>
      <c r="L2182" s="201">
        <f t="shared" si="1681"/>
        <v>0.45359371820194538</v>
      </c>
      <c r="M2182" s="201">
        <f t="shared" si="1682"/>
        <v>0.45740853994101893</v>
      </c>
      <c r="N2182" s="201">
        <f t="shared" si="1683"/>
        <v>0.48078595391227041</v>
      </c>
      <c r="O2182" s="201">
        <f t="shared" si="1684"/>
        <v>0.45401281904165436</v>
      </c>
      <c r="P2182" s="201" t="str">
        <f t="shared" si="1685"/>
        <v/>
      </c>
      <c r="Q2182" s="201" t="str">
        <f t="shared" si="1686"/>
        <v/>
      </c>
      <c r="R2182" s="201" t="str">
        <f t="shared" si="1687"/>
        <v/>
      </c>
      <c r="S2182" s="201" t="str">
        <f t="shared" si="1688"/>
        <v/>
      </c>
      <c r="T2182" s="199">
        <f t="shared" si="1689"/>
        <v>0</v>
      </c>
      <c r="U2182" s="199">
        <f t="shared" si="1690"/>
        <v>0</v>
      </c>
      <c r="V2182" s="199">
        <f t="shared" si="1691"/>
        <v>0</v>
      </c>
      <c r="W2182" s="199">
        <f t="shared" si="1692"/>
        <v>1.2806866087552242E-2</v>
      </c>
      <c r="X2182" s="199" t="str">
        <f t="shared" si="1693"/>
        <v/>
      </c>
      <c r="Y2182" s="199" t="str">
        <f t="shared" si="1694"/>
        <v/>
      </c>
      <c r="Z2182" s="199" t="str">
        <f t="shared" si="1695"/>
        <v/>
      </c>
      <c r="AA2182" s="199" t="str">
        <f t="shared" si="1696"/>
        <v/>
      </c>
      <c r="AB2182" s="201">
        <f t="shared" ca="1" si="1697"/>
        <v>2.1263531970226244</v>
      </c>
      <c r="AD2182" s="162">
        <f t="shared" si="1698"/>
        <v>0</v>
      </c>
      <c r="AE2182" s="162">
        <f t="shared" si="1699"/>
        <v>0</v>
      </c>
      <c r="AF2182" s="162">
        <f t="shared" si="1700"/>
        <v>0</v>
      </c>
      <c r="AG2182" s="162">
        <f t="shared" si="1701"/>
        <v>3.2904804693089989E-4</v>
      </c>
      <c r="AH2182" s="162" t="str">
        <f t="shared" si="1702"/>
        <v/>
      </c>
      <c r="AI2182" s="162" t="str">
        <f t="shared" si="1703"/>
        <v/>
      </c>
      <c r="AJ2182" s="162" t="str">
        <f t="shared" si="1704"/>
        <v/>
      </c>
      <c r="AK2182" s="162" t="str">
        <f t="shared" si="1705"/>
        <v/>
      </c>
      <c r="AM2182" s="199">
        <f t="shared" si="1708"/>
        <v>23.600135363973887</v>
      </c>
      <c r="AN2182" s="197">
        <f t="shared" si="1710"/>
        <v>0</v>
      </c>
      <c r="AO2182" s="197">
        <f t="shared" si="1711"/>
        <v>0</v>
      </c>
      <c r="AP2182" s="197">
        <f t="shared" si="1712"/>
        <v>0</v>
      </c>
      <c r="AQ2182" s="197">
        <f t="shared" si="1713"/>
        <v>0</v>
      </c>
      <c r="AR2182" s="197" t="str">
        <f t="shared" si="1714"/>
        <v/>
      </c>
      <c r="AS2182" s="197" t="str">
        <f t="shared" si="1715"/>
        <v/>
      </c>
      <c r="AT2182" s="197" t="str">
        <f t="shared" si="1716"/>
        <v/>
      </c>
      <c r="AU2182" s="197" t="str">
        <f t="shared" si="1717"/>
        <v/>
      </c>
      <c r="AV2182" s="199">
        <f t="shared" ca="1" si="1709"/>
        <v>2.1724495484124433</v>
      </c>
      <c r="AX2182" s="162">
        <f t="shared" si="1718"/>
        <v>0</v>
      </c>
      <c r="AY2182" s="162">
        <f t="shared" si="1719"/>
        <v>0</v>
      </c>
      <c r="AZ2182" s="162">
        <f t="shared" si="1720"/>
        <v>0</v>
      </c>
      <c r="BA2182" s="162">
        <f t="shared" si="1721"/>
        <v>0</v>
      </c>
      <c r="BB2182" s="162" t="str">
        <f t="shared" si="1722"/>
        <v/>
      </c>
      <c r="BC2182" s="162" t="str">
        <f t="shared" si="1723"/>
        <v/>
      </c>
      <c r="BD2182" s="162" t="str">
        <f t="shared" si="1724"/>
        <v/>
      </c>
      <c r="BE2182" s="162" t="str">
        <f t="shared" si="1725"/>
        <v/>
      </c>
      <c r="BG2182" s="169">
        <f t="shared" si="1706"/>
        <v>54.058275147853593</v>
      </c>
      <c r="BH2182" s="169">
        <f t="shared" ca="1" si="1707"/>
        <v>2.1164434265765681</v>
      </c>
    </row>
    <row r="2183" spans="11:60" x14ac:dyDescent="0.25">
      <c r="K2183" s="199">
        <f t="shared" si="1680"/>
        <v>54.109661340959917</v>
      </c>
      <c r="L2183" s="201">
        <f t="shared" si="1681"/>
        <v>0.45380920215358522</v>
      </c>
      <c r="M2183" s="201">
        <f t="shared" si="1682"/>
        <v>0.45762583615951818</v>
      </c>
      <c r="N2183" s="201">
        <f t="shared" si="1683"/>
        <v>0.48101435579061352</v>
      </c>
      <c r="O2183" s="201">
        <f t="shared" si="1684"/>
        <v>0.45422850209108029</v>
      </c>
      <c r="P2183" s="201" t="str">
        <f t="shared" si="1685"/>
        <v/>
      </c>
      <c r="Q2183" s="201" t="str">
        <f t="shared" si="1686"/>
        <v/>
      </c>
      <c r="R2183" s="201" t="str">
        <f t="shared" si="1687"/>
        <v/>
      </c>
      <c r="S2183" s="201" t="str">
        <f t="shared" si="1688"/>
        <v/>
      </c>
      <c r="T2183" s="199">
        <f t="shared" si="1689"/>
        <v>0</v>
      </c>
      <c r="U2183" s="199">
        <f t="shared" si="1690"/>
        <v>0</v>
      </c>
      <c r="V2183" s="199">
        <f t="shared" si="1691"/>
        <v>0</v>
      </c>
      <c r="W2183" s="199">
        <f t="shared" si="1692"/>
        <v>1.2112650488852923E-2</v>
      </c>
      <c r="X2183" s="199" t="str">
        <f t="shared" si="1693"/>
        <v/>
      </c>
      <c r="Y2183" s="199" t="str">
        <f t="shared" si="1694"/>
        <v/>
      </c>
      <c r="Z2183" s="199" t="str">
        <f t="shared" si="1695"/>
        <v/>
      </c>
      <c r="AA2183" s="199" t="str">
        <f t="shared" si="1696"/>
        <v/>
      </c>
      <c r="AB2183" s="201">
        <f t="shared" ca="1" si="1697"/>
        <v>2.1668559729556849</v>
      </c>
      <c r="AD2183" s="162">
        <f t="shared" si="1698"/>
        <v>0</v>
      </c>
      <c r="AE2183" s="162">
        <f t="shared" si="1699"/>
        <v>0</v>
      </c>
      <c r="AF2183" s="162">
        <f t="shared" si="1700"/>
        <v>0</v>
      </c>
      <c r="AG2183" s="162">
        <f t="shared" si="1701"/>
        <v>3.1121149852480692E-4</v>
      </c>
      <c r="AH2183" s="162" t="str">
        <f t="shared" si="1702"/>
        <v/>
      </c>
      <c r="AI2183" s="162" t="str">
        <f t="shared" si="1703"/>
        <v/>
      </c>
      <c r="AJ2183" s="162" t="str">
        <f t="shared" si="1704"/>
        <v/>
      </c>
      <c r="AK2183" s="162" t="str">
        <f t="shared" si="1705"/>
        <v/>
      </c>
      <c r="AM2183" s="199">
        <f t="shared" si="1708"/>
        <v>23.611352158348399</v>
      </c>
      <c r="AN2183" s="197">
        <f t="shared" si="1710"/>
        <v>0</v>
      </c>
      <c r="AO2183" s="197">
        <f t="shared" si="1711"/>
        <v>0</v>
      </c>
      <c r="AP2183" s="197">
        <f t="shared" si="1712"/>
        <v>0</v>
      </c>
      <c r="AQ2183" s="197">
        <f t="shared" si="1713"/>
        <v>0</v>
      </c>
      <c r="AR2183" s="197" t="str">
        <f t="shared" si="1714"/>
        <v/>
      </c>
      <c r="AS2183" s="197" t="str">
        <f t="shared" si="1715"/>
        <v/>
      </c>
      <c r="AT2183" s="197" t="str">
        <f t="shared" si="1716"/>
        <v/>
      </c>
      <c r="AU2183" s="197" t="str">
        <f t="shared" si="1717"/>
        <v/>
      </c>
      <c r="AV2183" s="199">
        <f t="shared" ca="1" si="1709"/>
        <v>2.2065247540824684</v>
      </c>
      <c r="AX2183" s="162">
        <f t="shared" si="1718"/>
        <v>0</v>
      </c>
      <c r="AY2183" s="162">
        <f t="shared" si="1719"/>
        <v>0</v>
      </c>
      <c r="AZ2183" s="162">
        <f t="shared" si="1720"/>
        <v>0</v>
      </c>
      <c r="BA2183" s="162">
        <f t="shared" si="1721"/>
        <v>0</v>
      </c>
      <c r="BB2183" s="162" t="str">
        <f t="shared" si="1722"/>
        <v/>
      </c>
      <c r="BC2183" s="162" t="str">
        <f t="shared" si="1723"/>
        <v/>
      </c>
      <c r="BD2183" s="162" t="str">
        <f t="shared" si="1724"/>
        <v/>
      </c>
      <c r="BE2183" s="162" t="str">
        <f t="shared" si="1725"/>
        <v/>
      </c>
      <c r="BG2183" s="169">
        <f t="shared" si="1706"/>
        <v>54.083968244406755</v>
      </c>
      <c r="BH2183" s="169">
        <f t="shared" ca="1" si="1707"/>
        <v>2.1263531970226244</v>
      </c>
    </row>
    <row r="2184" spans="11:60" x14ac:dyDescent="0.25">
      <c r="K2184" s="199">
        <f t="shared" si="1680"/>
        <v>54.13535443751308</v>
      </c>
      <c r="L2184" s="201">
        <f t="shared" si="1681"/>
        <v>0.45402468610522512</v>
      </c>
      <c r="M2184" s="201">
        <f t="shared" si="1682"/>
        <v>0.45784313237801755</v>
      </c>
      <c r="N2184" s="201">
        <f t="shared" si="1683"/>
        <v>0.48124275766895669</v>
      </c>
      <c r="O2184" s="201">
        <f t="shared" si="1684"/>
        <v>0.45444418514050627</v>
      </c>
      <c r="P2184" s="201" t="str">
        <f t="shared" si="1685"/>
        <v/>
      </c>
      <c r="Q2184" s="201" t="str">
        <f t="shared" si="1686"/>
        <v/>
      </c>
      <c r="R2184" s="201" t="str">
        <f t="shared" si="1687"/>
        <v/>
      </c>
      <c r="S2184" s="201" t="str">
        <f t="shared" si="1688"/>
        <v/>
      </c>
      <c r="T2184" s="199">
        <f t="shared" si="1689"/>
        <v>0</v>
      </c>
      <c r="U2184" s="199">
        <f t="shared" si="1690"/>
        <v>0</v>
      </c>
      <c r="V2184" s="199">
        <f t="shared" si="1691"/>
        <v>0</v>
      </c>
      <c r="W2184" s="199">
        <f t="shared" si="1692"/>
        <v>1.1456671922445321E-2</v>
      </c>
      <c r="X2184" s="199" t="str">
        <f t="shared" si="1693"/>
        <v/>
      </c>
      <c r="Y2184" s="199" t="str">
        <f t="shared" si="1694"/>
        <v/>
      </c>
      <c r="Z2184" s="199" t="str">
        <f t="shared" si="1695"/>
        <v/>
      </c>
      <c r="AA2184" s="199" t="str">
        <f t="shared" si="1696"/>
        <v/>
      </c>
      <c r="AB2184" s="201">
        <f t="shared" ca="1" si="1697"/>
        <v>2.1632206216353977</v>
      </c>
      <c r="AD2184" s="162">
        <f t="shared" si="1698"/>
        <v>0</v>
      </c>
      <c r="AE2184" s="162">
        <f t="shared" si="1699"/>
        <v>0</v>
      </c>
      <c r="AF2184" s="162">
        <f t="shared" si="1700"/>
        <v>0</v>
      </c>
      <c r="AG2184" s="162">
        <f t="shared" si="1701"/>
        <v>2.9435737788129144E-4</v>
      </c>
      <c r="AH2184" s="162" t="str">
        <f t="shared" si="1702"/>
        <v/>
      </c>
      <c r="AI2184" s="162" t="str">
        <f t="shared" si="1703"/>
        <v/>
      </c>
      <c r="AJ2184" s="162" t="str">
        <f t="shared" si="1704"/>
        <v/>
      </c>
      <c r="AK2184" s="162" t="str">
        <f t="shared" si="1705"/>
        <v/>
      </c>
      <c r="AM2184" s="199">
        <f t="shared" si="1708"/>
        <v>23.622568952722911</v>
      </c>
      <c r="AN2184" s="197">
        <f t="shared" si="1710"/>
        <v>0</v>
      </c>
      <c r="AO2184" s="197">
        <f t="shared" si="1711"/>
        <v>0</v>
      </c>
      <c r="AP2184" s="197">
        <f t="shared" si="1712"/>
        <v>0</v>
      </c>
      <c r="AQ2184" s="197">
        <f t="shared" si="1713"/>
        <v>0</v>
      </c>
      <c r="AR2184" s="197" t="str">
        <f t="shared" si="1714"/>
        <v/>
      </c>
      <c r="AS2184" s="197" t="str">
        <f t="shared" si="1715"/>
        <v/>
      </c>
      <c r="AT2184" s="197" t="str">
        <f t="shared" si="1716"/>
        <v/>
      </c>
      <c r="AU2184" s="197" t="str">
        <f t="shared" si="1717"/>
        <v/>
      </c>
      <c r="AV2184" s="199">
        <f t="shared" ca="1" si="1709"/>
        <v>2.0814375422871203</v>
      </c>
      <c r="AX2184" s="162">
        <f t="shared" si="1718"/>
        <v>0</v>
      </c>
      <c r="AY2184" s="162">
        <f t="shared" si="1719"/>
        <v>0</v>
      </c>
      <c r="AZ2184" s="162">
        <f t="shared" si="1720"/>
        <v>0</v>
      </c>
      <c r="BA2184" s="162">
        <f t="shared" si="1721"/>
        <v>0</v>
      </c>
      <c r="BB2184" s="162" t="str">
        <f t="shared" si="1722"/>
        <v/>
      </c>
      <c r="BC2184" s="162" t="str">
        <f t="shared" si="1723"/>
        <v/>
      </c>
      <c r="BD2184" s="162" t="str">
        <f t="shared" si="1724"/>
        <v/>
      </c>
      <c r="BE2184" s="162" t="str">
        <f t="shared" si="1725"/>
        <v/>
      </c>
      <c r="BG2184" s="169">
        <f t="shared" si="1706"/>
        <v>54.109661340959917</v>
      </c>
      <c r="BH2184" s="169">
        <f t="shared" ca="1" si="1707"/>
        <v>2.1668559729556849</v>
      </c>
    </row>
    <row r="2185" spans="11:60" x14ac:dyDescent="0.25">
      <c r="K2185" s="199">
        <f t="shared" si="1680"/>
        <v>54.161047534066242</v>
      </c>
      <c r="L2185" s="201">
        <f t="shared" si="1681"/>
        <v>0.45424017005686501</v>
      </c>
      <c r="M2185" s="201">
        <f t="shared" si="1682"/>
        <v>0.4580604285965168</v>
      </c>
      <c r="N2185" s="201">
        <f t="shared" si="1683"/>
        <v>0.4814711595472998</v>
      </c>
      <c r="O2185" s="201">
        <f t="shared" si="1684"/>
        <v>0.4546598681899322</v>
      </c>
      <c r="P2185" s="201" t="str">
        <f t="shared" si="1685"/>
        <v/>
      </c>
      <c r="Q2185" s="201" t="str">
        <f t="shared" si="1686"/>
        <v/>
      </c>
      <c r="R2185" s="201" t="str">
        <f t="shared" si="1687"/>
        <v/>
      </c>
      <c r="S2185" s="201" t="str">
        <f t="shared" si="1688"/>
        <v/>
      </c>
      <c r="T2185" s="199">
        <f t="shared" si="1689"/>
        <v>0</v>
      </c>
      <c r="U2185" s="199">
        <f t="shared" si="1690"/>
        <v>0</v>
      </c>
      <c r="V2185" s="199">
        <f t="shared" si="1691"/>
        <v>0</v>
      </c>
      <c r="W2185" s="199">
        <f t="shared" si="1692"/>
        <v>1.0836791269390685E-2</v>
      </c>
      <c r="X2185" s="199" t="str">
        <f t="shared" si="1693"/>
        <v/>
      </c>
      <c r="Y2185" s="199" t="str">
        <f t="shared" si="1694"/>
        <v/>
      </c>
      <c r="Z2185" s="199" t="str">
        <f t="shared" si="1695"/>
        <v/>
      </c>
      <c r="AA2185" s="199" t="str">
        <f t="shared" si="1696"/>
        <v/>
      </c>
      <c r="AB2185" s="201">
        <f t="shared" ca="1" si="1697"/>
        <v>2.1062516552997295</v>
      </c>
      <c r="AD2185" s="162">
        <f t="shared" si="1698"/>
        <v>0</v>
      </c>
      <c r="AE2185" s="162">
        <f t="shared" si="1699"/>
        <v>0</v>
      </c>
      <c r="AF2185" s="162">
        <f t="shared" si="1700"/>
        <v>0</v>
      </c>
      <c r="AG2185" s="162">
        <f t="shared" si="1701"/>
        <v>2.7843072441092136E-4</v>
      </c>
      <c r="AH2185" s="162" t="str">
        <f t="shared" si="1702"/>
        <v/>
      </c>
      <c r="AI2185" s="162" t="str">
        <f t="shared" si="1703"/>
        <v/>
      </c>
      <c r="AJ2185" s="162" t="str">
        <f t="shared" si="1704"/>
        <v/>
      </c>
      <c r="AK2185" s="162" t="str">
        <f t="shared" si="1705"/>
        <v/>
      </c>
      <c r="AM2185" s="199">
        <f t="shared" si="1708"/>
        <v>23.633785747097424</v>
      </c>
      <c r="AN2185" s="197">
        <f t="shared" si="1710"/>
        <v>0</v>
      </c>
      <c r="AO2185" s="197">
        <f t="shared" si="1711"/>
        <v>0</v>
      </c>
      <c r="AP2185" s="197">
        <f t="shared" si="1712"/>
        <v>0</v>
      </c>
      <c r="AQ2185" s="197">
        <f t="shared" si="1713"/>
        <v>0</v>
      </c>
      <c r="AR2185" s="197" t="str">
        <f t="shared" si="1714"/>
        <v/>
      </c>
      <c r="AS2185" s="197" t="str">
        <f t="shared" si="1715"/>
        <v/>
      </c>
      <c r="AT2185" s="197" t="str">
        <f t="shared" si="1716"/>
        <v/>
      </c>
      <c r="AU2185" s="197" t="str">
        <f t="shared" si="1717"/>
        <v/>
      </c>
      <c r="AV2185" s="199">
        <f t="shared" ca="1" si="1709"/>
        <v>2.1811343727563863</v>
      </c>
      <c r="AX2185" s="162">
        <f t="shared" si="1718"/>
        <v>0</v>
      </c>
      <c r="AY2185" s="162">
        <f t="shared" si="1719"/>
        <v>0</v>
      </c>
      <c r="AZ2185" s="162">
        <f t="shared" si="1720"/>
        <v>0</v>
      </c>
      <c r="BA2185" s="162">
        <f t="shared" si="1721"/>
        <v>0</v>
      </c>
      <c r="BB2185" s="162" t="str">
        <f t="shared" si="1722"/>
        <v/>
      </c>
      <c r="BC2185" s="162" t="str">
        <f t="shared" si="1723"/>
        <v/>
      </c>
      <c r="BD2185" s="162" t="str">
        <f t="shared" si="1724"/>
        <v/>
      </c>
      <c r="BE2185" s="162" t="str">
        <f t="shared" si="1725"/>
        <v/>
      </c>
      <c r="BG2185" s="169">
        <f t="shared" si="1706"/>
        <v>54.13535443751308</v>
      </c>
      <c r="BH2185" s="169">
        <f t="shared" ca="1" si="1707"/>
        <v>2.1632206216353977</v>
      </c>
    </row>
    <row r="2186" spans="11:60" x14ac:dyDescent="0.25">
      <c r="K2186" s="199">
        <f t="shared" si="1680"/>
        <v>54.186740630619404</v>
      </c>
      <c r="L2186" s="201">
        <f t="shared" si="1681"/>
        <v>0.45445565400850491</v>
      </c>
      <c r="M2186" s="201">
        <f t="shared" si="1682"/>
        <v>0.45827772481501611</v>
      </c>
      <c r="N2186" s="201">
        <f t="shared" si="1683"/>
        <v>0.48169956142564291</v>
      </c>
      <c r="O2186" s="201">
        <f t="shared" si="1684"/>
        <v>0.45487555123935819</v>
      </c>
      <c r="P2186" s="201" t="str">
        <f t="shared" si="1685"/>
        <v/>
      </c>
      <c r="Q2186" s="201" t="str">
        <f t="shared" si="1686"/>
        <v/>
      </c>
      <c r="R2186" s="201" t="str">
        <f t="shared" si="1687"/>
        <v/>
      </c>
      <c r="S2186" s="201" t="str">
        <f t="shared" si="1688"/>
        <v/>
      </c>
      <c r="T2186" s="199">
        <f t="shared" si="1689"/>
        <v>0</v>
      </c>
      <c r="U2186" s="199">
        <f t="shared" si="1690"/>
        <v>0</v>
      </c>
      <c r="V2186" s="199">
        <f t="shared" si="1691"/>
        <v>0</v>
      </c>
      <c r="W2186" s="199">
        <f t="shared" si="1692"/>
        <v>1.0250990911140347E-2</v>
      </c>
      <c r="X2186" s="199" t="str">
        <f t="shared" si="1693"/>
        <v/>
      </c>
      <c r="Y2186" s="199" t="str">
        <f t="shared" si="1694"/>
        <v/>
      </c>
      <c r="Z2186" s="199" t="str">
        <f t="shared" si="1695"/>
        <v/>
      </c>
      <c r="AA2186" s="199" t="str">
        <f t="shared" si="1696"/>
        <v/>
      </c>
      <c r="AB2186" s="201">
        <f t="shared" ca="1" si="1697"/>
        <v>2.064169533549773</v>
      </c>
      <c r="AD2186" s="162">
        <f t="shared" si="1698"/>
        <v>0</v>
      </c>
      <c r="AE2186" s="162">
        <f t="shared" si="1699"/>
        <v>0</v>
      </c>
      <c r="AF2186" s="162">
        <f t="shared" si="1700"/>
        <v>0</v>
      </c>
      <c r="AG2186" s="162">
        <f t="shared" si="1701"/>
        <v>2.6337969924551831E-4</v>
      </c>
      <c r="AH2186" s="162" t="str">
        <f t="shared" si="1702"/>
        <v/>
      </c>
      <c r="AI2186" s="162" t="str">
        <f t="shared" si="1703"/>
        <v/>
      </c>
      <c r="AJ2186" s="162" t="str">
        <f t="shared" si="1704"/>
        <v/>
      </c>
      <c r="AK2186" s="162" t="str">
        <f t="shared" si="1705"/>
        <v/>
      </c>
      <c r="AM2186" s="199">
        <f t="shared" si="1708"/>
        <v>23.645002541471936</v>
      </c>
      <c r="AN2186" s="197">
        <f t="shared" si="1710"/>
        <v>0</v>
      </c>
      <c r="AO2186" s="197">
        <f t="shared" si="1711"/>
        <v>0</v>
      </c>
      <c r="AP2186" s="197">
        <f t="shared" si="1712"/>
        <v>0</v>
      </c>
      <c r="AQ2186" s="197">
        <f t="shared" si="1713"/>
        <v>0</v>
      </c>
      <c r="AR2186" s="197" t="str">
        <f t="shared" si="1714"/>
        <v/>
      </c>
      <c r="AS2186" s="197" t="str">
        <f t="shared" si="1715"/>
        <v/>
      </c>
      <c r="AT2186" s="197" t="str">
        <f t="shared" si="1716"/>
        <v/>
      </c>
      <c r="AU2186" s="197" t="str">
        <f t="shared" si="1717"/>
        <v/>
      </c>
      <c r="AV2186" s="199">
        <f t="shared" ca="1" si="1709"/>
        <v>2.1636676234496512</v>
      </c>
      <c r="AX2186" s="162">
        <f t="shared" si="1718"/>
        <v>0</v>
      </c>
      <c r="AY2186" s="162">
        <f t="shared" si="1719"/>
        <v>0</v>
      </c>
      <c r="AZ2186" s="162">
        <f t="shared" si="1720"/>
        <v>0</v>
      </c>
      <c r="BA2186" s="162">
        <f t="shared" si="1721"/>
        <v>0</v>
      </c>
      <c r="BB2186" s="162" t="str">
        <f t="shared" si="1722"/>
        <v/>
      </c>
      <c r="BC2186" s="162" t="str">
        <f t="shared" si="1723"/>
        <v/>
      </c>
      <c r="BD2186" s="162" t="str">
        <f t="shared" si="1724"/>
        <v/>
      </c>
      <c r="BE2186" s="162" t="str">
        <f t="shared" si="1725"/>
        <v/>
      </c>
      <c r="BG2186" s="169">
        <f t="shared" si="1706"/>
        <v>54.161047534066242</v>
      </c>
      <c r="BH2186" s="169">
        <f t="shared" ca="1" si="1707"/>
        <v>2.1062516552997295</v>
      </c>
    </row>
    <row r="2187" spans="11:60" x14ac:dyDescent="0.25">
      <c r="K2187" s="199">
        <f t="shared" si="1680"/>
        <v>54.212433727172566</v>
      </c>
      <c r="L2187" s="201">
        <f t="shared" si="1681"/>
        <v>0.45467113796014474</v>
      </c>
      <c r="M2187" s="201">
        <f t="shared" si="1682"/>
        <v>0.45849502103351542</v>
      </c>
      <c r="N2187" s="201">
        <f t="shared" si="1683"/>
        <v>0.48192796330398602</v>
      </c>
      <c r="O2187" s="201">
        <f t="shared" si="1684"/>
        <v>0.45509123428878412</v>
      </c>
      <c r="P2187" s="201" t="str">
        <f t="shared" si="1685"/>
        <v/>
      </c>
      <c r="Q2187" s="201" t="str">
        <f t="shared" si="1686"/>
        <v/>
      </c>
      <c r="R2187" s="201" t="str">
        <f t="shared" si="1687"/>
        <v/>
      </c>
      <c r="S2187" s="201" t="str">
        <f t="shared" si="1688"/>
        <v/>
      </c>
      <c r="T2187" s="199">
        <f t="shared" si="1689"/>
        <v>0</v>
      </c>
      <c r="U2187" s="199">
        <f t="shared" si="1690"/>
        <v>0</v>
      </c>
      <c r="V2187" s="199">
        <f t="shared" si="1691"/>
        <v>0</v>
      </c>
      <c r="W2187" s="199">
        <f t="shared" si="1692"/>
        <v>9.6973677254857376E-3</v>
      </c>
      <c r="X2187" s="199" t="str">
        <f t="shared" si="1693"/>
        <v/>
      </c>
      <c r="Y2187" s="199" t="str">
        <f t="shared" si="1694"/>
        <v/>
      </c>
      <c r="Z2187" s="199" t="str">
        <f t="shared" si="1695"/>
        <v/>
      </c>
      <c r="AA2187" s="199" t="str">
        <f t="shared" si="1696"/>
        <v/>
      </c>
      <c r="AB2187" s="201">
        <f t="shared" ca="1" si="1697"/>
        <v>2.100000959789897</v>
      </c>
      <c r="AD2187" s="162">
        <f t="shared" si="1698"/>
        <v>0</v>
      </c>
      <c r="AE2187" s="162">
        <f t="shared" si="1699"/>
        <v>0</v>
      </c>
      <c r="AF2187" s="162">
        <f t="shared" si="1700"/>
        <v>0</v>
      </c>
      <c r="AG2187" s="162">
        <f t="shared" si="1701"/>
        <v>2.4915540528242511E-4</v>
      </c>
      <c r="AH2187" s="162" t="str">
        <f t="shared" si="1702"/>
        <v/>
      </c>
      <c r="AI2187" s="162" t="str">
        <f t="shared" si="1703"/>
        <v/>
      </c>
      <c r="AJ2187" s="162" t="str">
        <f t="shared" si="1704"/>
        <v/>
      </c>
      <c r="AK2187" s="162" t="str">
        <f t="shared" si="1705"/>
        <v/>
      </c>
      <c r="AM2187" s="199">
        <f t="shared" si="1708"/>
        <v>23.656219335846448</v>
      </c>
      <c r="AN2187" s="197">
        <f t="shared" si="1710"/>
        <v>0</v>
      </c>
      <c r="AO2187" s="197">
        <f t="shared" si="1711"/>
        <v>0</v>
      </c>
      <c r="AP2187" s="197">
        <f t="shared" si="1712"/>
        <v>0</v>
      </c>
      <c r="AQ2187" s="197">
        <f t="shared" si="1713"/>
        <v>0</v>
      </c>
      <c r="AR2187" s="197" t="str">
        <f t="shared" si="1714"/>
        <v/>
      </c>
      <c r="AS2187" s="197" t="str">
        <f t="shared" si="1715"/>
        <v/>
      </c>
      <c r="AT2187" s="197" t="str">
        <f t="shared" si="1716"/>
        <v/>
      </c>
      <c r="AU2187" s="197" t="str">
        <f t="shared" si="1717"/>
        <v/>
      </c>
      <c r="AV2187" s="199">
        <f t="shared" ca="1" si="1709"/>
        <v>2.1927235195411581</v>
      </c>
      <c r="AX2187" s="162">
        <f t="shared" si="1718"/>
        <v>0</v>
      </c>
      <c r="AY2187" s="162">
        <f t="shared" si="1719"/>
        <v>0</v>
      </c>
      <c r="AZ2187" s="162">
        <f t="shared" si="1720"/>
        <v>0</v>
      </c>
      <c r="BA2187" s="162">
        <f t="shared" si="1721"/>
        <v>0</v>
      </c>
      <c r="BB2187" s="162" t="str">
        <f t="shared" si="1722"/>
        <v/>
      </c>
      <c r="BC2187" s="162" t="str">
        <f t="shared" si="1723"/>
        <v/>
      </c>
      <c r="BD2187" s="162" t="str">
        <f t="shared" si="1724"/>
        <v/>
      </c>
      <c r="BE2187" s="162" t="str">
        <f t="shared" si="1725"/>
        <v/>
      </c>
      <c r="BG2187" s="169">
        <f t="shared" si="1706"/>
        <v>54.186740630619404</v>
      </c>
      <c r="BH2187" s="169">
        <f t="shared" ca="1" si="1707"/>
        <v>2.064169533549773</v>
      </c>
    </row>
    <row r="2188" spans="11:60" x14ac:dyDescent="0.25">
      <c r="K2188" s="199">
        <f t="shared" si="1680"/>
        <v>54.238126823725729</v>
      </c>
      <c r="L2188" s="201">
        <f t="shared" si="1681"/>
        <v>0.45488662191178464</v>
      </c>
      <c r="M2188" s="201">
        <f t="shared" si="1682"/>
        <v>0.45871231725201467</v>
      </c>
      <c r="N2188" s="201">
        <f t="shared" si="1683"/>
        <v>0.48215636518232913</v>
      </c>
      <c r="O2188" s="201">
        <f t="shared" si="1684"/>
        <v>0.4553069173382101</v>
      </c>
      <c r="P2188" s="201" t="str">
        <f t="shared" si="1685"/>
        <v/>
      </c>
      <c r="Q2188" s="201" t="str">
        <f t="shared" si="1686"/>
        <v/>
      </c>
      <c r="R2188" s="201" t="str">
        <f t="shared" si="1687"/>
        <v/>
      </c>
      <c r="S2188" s="201" t="str">
        <f t="shared" si="1688"/>
        <v/>
      </c>
      <c r="T2188" s="199">
        <f t="shared" si="1689"/>
        <v>0</v>
      </c>
      <c r="U2188" s="199">
        <f t="shared" si="1690"/>
        <v>0</v>
      </c>
      <c r="V2188" s="199">
        <f t="shared" si="1691"/>
        <v>0</v>
      </c>
      <c r="W2188" s="199">
        <f t="shared" si="1692"/>
        <v>9.1741264921338193E-3</v>
      </c>
      <c r="X2188" s="199" t="str">
        <f t="shared" si="1693"/>
        <v/>
      </c>
      <c r="Y2188" s="199" t="str">
        <f t="shared" si="1694"/>
        <v/>
      </c>
      <c r="Z2188" s="199" t="str">
        <f t="shared" si="1695"/>
        <v/>
      </c>
      <c r="AA2188" s="199" t="str">
        <f t="shared" si="1696"/>
        <v/>
      </c>
      <c r="AB2188" s="201">
        <f t="shared" ca="1" si="1697"/>
        <v>2.1111469781969339</v>
      </c>
      <c r="AD2188" s="162">
        <f t="shared" si="1698"/>
        <v>0</v>
      </c>
      <c r="AE2188" s="162">
        <f t="shared" si="1699"/>
        <v>0</v>
      </c>
      <c r="AF2188" s="162">
        <f t="shared" si="1700"/>
        <v>0</v>
      </c>
      <c r="AG2188" s="162">
        <f t="shared" si="1701"/>
        <v>2.3571171775331855E-4</v>
      </c>
      <c r="AH2188" s="162" t="str">
        <f t="shared" si="1702"/>
        <v/>
      </c>
      <c r="AI2188" s="162" t="str">
        <f t="shared" si="1703"/>
        <v/>
      </c>
      <c r="AJ2188" s="162" t="str">
        <f t="shared" si="1704"/>
        <v/>
      </c>
      <c r="AK2188" s="162" t="str">
        <f t="shared" si="1705"/>
        <v/>
      </c>
      <c r="AM2188" s="199">
        <f t="shared" si="1708"/>
        <v>23.66743613022096</v>
      </c>
      <c r="AN2188" s="197">
        <f t="shared" si="1710"/>
        <v>0</v>
      </c>
      <c r="AO2188" s="197">
        <f t="shared" si="1711"/>
        <v>0</v>
      </c>
      <c r="AP2188" s="197">
        <f t="shared" si="1712"/>
        <v>0</v>
      </c>
      <c r="AQ2188" s="197">
        <f t="shared" si="1713"/>
        <v>0</v>
      </c>
      <c r="AR2188" s="197" t="str">
        <f t="shared" si="1714"/>
        <v/>
      </c>
      <c r="AS2188" s="197" t="str">
        <f t="shared" si="1715"/>
        <v/>
      </c>
      <c r="AT2188" s="197" t="str">
        <f t="shared" si="1716"/>
        <v/>
      </c>
      <c r="AU2188" s="197" t="str">
        <f t="shared" si="1717"/>
        <v/>
      </c>
      <c r="AV2188" s="199">
        <f t="shared" ca="1" si="1709"/>
        <v>2.1463543753531917</v>
      </c>
      <c r="AX2188" s="162">
        <f t="shared" si="1718"/>
        <v>0</v>
      </c>
      <c r="AY2188" s="162">
        <f t="shared" si="1719"/>
        <v>0</v>
      </c>
      <c r="AZ2188" s="162">
        <f t="shared" si="1720"/>
        <v>0</v>
      </c>
      <c r="BA2188" s="162">
        <f t="shared" si="1721"/>
        <v>0</v>
      </c>
      <c r="BB2188" s="162" t="str">
        <f t="shared" si="1722"/>
        <v/>
      </c>
      <c r="BC2188" s="162" t="str">
        <f t="shared" si="1723"/>
        <v/>
      </c>
      <c r="BD2188" s="162" t="str">
        <f t="shared" si="1724"/>
        <v/>
      </c>
      <c r="BE2188" s="162" t="str">
        <f t="shared" si="1725"/>
        <v/>
      </c>
      <c r="BG2188" s="169">
        <f t="shared" si="1706"/>
        <v>54.212433727172566</v>
      </c>
      <c r="BH2188" s="169">
        <f t="shared" ca="1" si="1707"/>
        <v>2.100000959789897</v>
      </c>
    </row>
    <row r="2189" spans="11:60" x14ac:dyDescent="0.25">
      <c r="K2189" s="199">
        <f t="shared" si="1680"/>
        <v>54.263819920278891</v>
      </c>
      <c r="L2189" s="201">
        <f t="shared" si="1681"/>
        <v>0.45510210586342448</v>
      </c>
      <c r="M2189" s="201">
        <f t="shared" si="1682"/>
        <v>0.45892961347051398</v>
      </c>
      <c r="N2189" s="201">
        <f t="shared" si="1683"/>
        <v>0.48238476706067224</v>
      </c>
      <c r="O2189" s="201">
        <f t="shared" si="1684"/>
        <v>0.45552260038763609</v>
      </c>
      <c r="P2189" s="201" t="str">
        <f t="shared" si="1685"/>
        <v/>
      </c>
      <c r="Q2189" s="201" t="str">
        <f t="shared" si="1686"/>
        <v/>
      </c>
      <c r="R2189" s="201" t="str">
        <f t="shared" si="1687"/>
        <v/>
      </c>
      <c r="S2189" s="201" t="str">
        <f t="shared" si="1688"/>
        <v/>
      </c>
      <c r="T2189" s="199">
        <f t="shared" si="1689"/>
        <v>0</v>
      </c>
      <c r="U2189" s="199">
        <f t="shared" si="1690"/>
        <v>0</v>
      </c>
      <c r="V2189" s="199">
        <f t="shared" si="1691"/>
        <v>0</v>
      </c>
      <c r="W2189" s="199">
        <f t="shared" si="1692"/>
        <v>8.6795736836124716E-3</v>
      </c>
      <c r="X2189" s="199" t="str">
        <f t="shared" si="1693"/>
        <v/>
      </c>
      <c r="Y2189" s="199" t="str">
        <f t="shared" si="1694"/>
        <v/>
      </c>
      <c r="Z2189" s="199" t="str">
        <f t="shared" si="1695"/>
        <v/>
      </c>
      <c r="AA2189" s="199" t="str">
        <f t="shared" si="1696"/>
        <v/>
      </c>
      <c r="AB2189" s="201">
        <f t="shared" ca="1" si="1697"/>
        <v>2.1203231818710657</v>
      </c>
      <c r="AD2189" s="162">
        <f t="shared" si="1698"/>
        <v>0</v>
      </c>
      <c r="AE2189" s="162">
        <f t="shared" si="1699"/>
        <v>0</v>
      </c>
      <c r="AF2189" s="162">
        <f t="shared" si="1700"/>
        <v>0</v>
      </c>
      <c r="AG2189" s="162">
        <f t="shared" si="1701"/>
        <v>2.2300512469334197E-4</v>
      </c>
      <c r="AH2189" s="162" t="str">
        <f t="shared" si="1702"/>
        <v/>
      </c>
      <c r="AI2189" s="162" t="str">
        <f t="shared" si="1703"/>
        <v/>
      </c>
      <c r="AJ2189" s="162" t="str">
        <f t="shared" si="1704"/>
        <v/>
      </c>
      <c r="AK2189" s="162" t="str">
        <f t="shared" si="1705"/>
        <v/>
      </c>
      <c r="AM2189" s="199">
        <f t="shared" si="1708"/>
        <v>23.678652924595472</v>
      </c>
      <c r="AN2189" s="197">
        <f t="shared" si="1710"/>
        <v>0</v>
      </c>
      <c r="AO2189" s="197">
        <f t="shared" si="1711"/>
        <v>0</v>
      </c>
      <c r="AP2189" s="197">
        <f t="shared" si="1712"/>
        <v>0</v>
      </c>
      <c r="AQ2189" s="197">
        <f t="shared" si="1713"/>
        <v>0</v>
      </c>
      <c r="AR2189" s="197" t="str">
        <f t="shared" si="1714"/>
        <v/>
      </c>
      <c r="AS2189" s="197" t="str">
        <f t="shared" si="1715"/>
        <v/>
      </c>
      <c r="AT2189" s="197" t="str">
        <f t="shared" si="1716"/>
        <v/>
      </c>
      <c r="AU2189" s="197" t="str">
        <f t="shared" si="1717"/>
        <v/>
      </c>
      <c r="AV2189" s="199">
        <f t="shared" ca="1" si="1709"/>
        <v>2.2085710580514446</v>
      </c>
      <c r="AX2189" s="162">
        <f t="shared" si="1718"/>
        <v>0</v>
      </c>
      <c r="AY2189" s="162">
        <f t="shared" si="1719"/>
        <v>0</v>
      </c>
      <c r="AZ2189" s="162">
        <f t="shared" si="1720"/>
        <v>0</v>
      </c>
      <c r="BA2189" s="162">
        <f t="shared" si="1721"/>
        <v>0</v>
      </c>
      <c r="BB2189" s="162" t="str">
        <f t="shared" si="1722"/>
        <v/>
      </c>
      <c r="BC2189" s="162" t="str">
        <f t="shared" si="1723"/>
        <v/>
      </c>
      <c r="BD2189" s="162" t="str">
        <f t="shared" si="1724"/>
        <v/>
      </c>
      <c r="BE2189" s="162" t="str">
        <f t="shared" si="1725"/>
        <v/>
      </c>
      <c r="BG2189" s="169">
        <f t="shared" si="1706"/>
        <v>54.238126823725729</v>
      </c>
      <c r="BH2189" s="169">
        <f t="shared" ca="1" si="1707"/>
        <v>2.1111469781969339</v>
      </c>
    </row>
    <row r="2190" spans="11:60" x14ac:dyDescent="0.25">
      <c r="K2190" s="199">
        <f t="shared" ref="K2190:K2253" si="1726">K2189+1/($C$74*60)</f>
        <v>54.289513016832053</v>
      </c>
      <c r="L2190" s="201">
        <f t="shared" ref="L2190:L2253" si="1727">IF(Q$56="","",SQRT(($K2190*$K2190)/$Q$72))</f>
        <v>0.45531758981506437</v>
      </c>
      <c r="M2190" s="201">
        <f t="shared" ref="M2190:M2253" si="1728">IF(R$56="","",SQRT(($K2190*$K2190)/$R$72))</f>
        <v>0.45914690968901328</v>
      </c>
      <c r="N2190" s="201">
        <f t="shared" ref="N2190:N2253" si="1729">IF(S$56="","",SQRT(($K2190*$K2190)/$S$72))</f>
        <v>0.48261316893901535</v>
      </c>
      <c r="O2190" s="201">
        <f t="shared" ref="O2190:O2253" si="1730">IF(T$56="","",SQRT(($K2190*$K2190)/$T$72))</f>
        <v>0.45573828343706202</v>
      </c>
      <c r="P2190" s="201" t="str">
        <f t="shared" ref="P2190:P2253" si="1731">IF(U$56="","",SQRT(($K2190*$K2190)/$U$72))</f>
        <v/>
      </c>
      <c r="Q2190" s="201" t="str">
        <f t="shared" ref="Q2190:Q2253" si="1732">IF(V$56="","",SQRT(($K2190*$K2190)/$V$72))</f>
        <v/>
      </c>
      <c r="R2190" s="201" t="str">
        <f t="shared" ref="R2190:R2253" si="1733">IF(W$56="","",SQRT(($K2190*$K2190)/$W$72))</f>
        <v/>
      </c>
      <c r="S2190" s="201" t="str">
        <f t="shared" ref="S2190:S2253" si="1734">IF(X$56="","",SQRT(($K2190*$K2190)/$X$72))</f>
        <v/>
      </c>
      <c r="T2190" s="199">
        <f t="shared" ref="T2190:T2253" si="1735">IF(Q$56="","",IF(ABS(($K2190-Q$60) / ( L2190 / 2.2))&gt;20,0,IF(Q$60&lt;&gt;"",Q$64 * ( POWER(POWER(Q$67, 2),0.5) + POWER(POWER(Q$67, 2),-0.5)  ) / ( POWER(POWER(Q$67, 2),0.5) * EXP( POWER(1 + POWER(Q$67, 2),-1) * ($K2190-Q$60)/ ( L2190 / 2.2) ) + POWER(POWER(Q$67, 2),-0.5) * EXP(- POWER(Q$67, 2) * POWER(1 + POWER(Q$67, 2),-1) * ($K2190-Q$60) / ( L2190 / 2.2) ) ),"")))</f>
        <v>0</v>
      </c>
      <c r="U2190" s="199">
        <f t="shared" ref="U2190:U2253" si="1736">IF(R$56="","",IF(ABS(($K2190-R$60) / ( M2190 / 2.2))&gt;20,0,IF(R$60&lt;&gt;"",R$64 * ( POWER(POWER(R$67, 2),0.5) + POWER(POWER(R$67, 2),-0.5)  ) / ( POWER(POWER(R$67, 2),0.5) * EXP( POWER(1 + POWER(R$67, 2),-1) * ($K2190-R$60)/ ( M2190 / 2.2) ) + POWER(POWER(R$67, 2),-0.5) * EXP(- POWER(R$67, 2) * POWER(1 + POWER(R$67, 2),-1) * ($K2190-R$60) / ( M2190 / 2.2) ) ),"")))</f>
        <v>0</v>
      </c>
      <c r="V2190" s="199">
        <f t="shared" ref="V2190:V2253" si="1737">IF(S$56="","",IF(ABS(($K2190-S$60) / ( N2190 / 2.2))&gt;20,0,IF(S$60&lt;&gt;"",S$64 * ( POWER(POWER(S$67, 2),0.5) + POWER(POWER(S$67, 2),-0.5)  ) / ( POWER(POWER(S$67, 2),0.5) * EXP( POWER(1 + POWER(S$67, 2),-1) * ($K2190-S$60)/ ( N2190 / 2.2) ) + POWER(POWER(S$67, 2),-0.5) * EXP(- POWER(S$67, 2) * POWER(1 + POWER(S$67, 2),-1) * ($K2190-S$60) / ( N2190 / 2.2) ) ),"")))</f>
        <v>0</v>
      </c>
      <c r="W2190" s="199">
        <f t="shared" ref="W2190:W2253" si="1738">IF(T$56="","",IF(ABS(($K2190-T$60) / ( O2190 / 2.2))&gt;20,0,IF(T$60&lt;&gt;"",T$64 * ( POWER(POWER(T$67, 2),0.5) + POWER(POWER(T$67, 2),-0.5)  ) / ( POWER(POWER(T$67, 2),0.5) * EXP( POWER(1 + POWER(T$67, 2),-1) * ($K2190-T$60)/ ( O2190 / 2.2) ) + POWER(POWER(T$67, 2),-0.5) * EXP(- POWER(T$67, 2) * POWER(1 + POWER(T$67, 2),-1) * ($K2190-T$60) / ( O2190 / 2.2) ) ),"")))</f>
        <v>8.2121116186723471E-3</v>
      </c>
      <c r="X2190" s="199" t="str">
        <f t="shared" ref="X2190:X2253" si="1739">IF(U$56="","",IF(ABS(($K2190-U$60) / ( P2190 / 2.2))&gt;20,0,IF(U$60&lt;&gt;"",U$64 * ( POWER(POWER(U$67, 2),0.5) + POWER(POWER(U$67, 2),-0.5)  ) / ( POWER(POWER(U$67, 2),0.5) * EXP( POWER(1 + POWER(U$67, 2),-1) * ($K2190-U$60)/ ( P2190 / 2.2) ) + POWER(POWER(U$67, 2),-0.5) * EXP(- POWER(U$67, 2) * POWER(1 + POWER(U$67, 2),-1) * ($K2190-U$60) / ( P2190 / 2.2) ) ),"")))</f>
        <v/>
      </c>
      <c r="Y2190" s="199" t="str">
        <f t="shared" ref="Y2190:Y2253" si="1740">IF(V$56="","",IF(ABS(($K2190-V$60) / ( Q2190 / 2.2))&gt;20,0,IF(V$60&lt;&gt;"",V$64 * ( POWER(POWER(V$67, 2),0.5) + POWER(POWER(V$67, 2),-0.5)  ) / ( POWER(POWER(V$67, 2),0.5) * EXP( POWER(1 + POWER(V$67, 2),-1) * ($K2190-V$60)/ ( Q2190 / 2.2) ) + POWER(POWER(V$67, 2),-0.5) * EXP(- POWER(V$67, 2) * POWER(1 + POWER(V$67, 2),-1) * ($K2190-V$60) / ( Q2190 / 2.2) ) ),"")))</f>
        <v/>
      </c>
      <c r="Z2190" s="199" t="str">
        <f t="shared" ref="Z2190:Z2253" si="1741">IF(W$56="","",IF(ABS(($K2190-W$60) / ( R2190 / 2.2))&gt;20,0,IF(W$60&lt;&gt;"",W$64 * ( POWER(POWER(W$67, 2),0.5) + POWER(POWER(W$67, 2),-0.5)  ) / ( POWER(POWER(W$67, 2),0.5) * EXP( POWER(1 + POWER(W$67, 2),-1) * ($K2190-W$60)/ ( R2190 / 2.2) ) + POWER(POWER(W$67, 2),-0.5) * EXP(- POWER(W$67, 2) * POWER(1 + POWER(W$67, 2),-1) * ($K2190-W$60) / ( R2190 / 2.2) ) ),"")))</f>
        <v/>
      </c>
      <c r="AA2190" s="199" t="str">
        <f t="shared" ref="AA2190:AA2253" si="1742">IF(X$56="","",IF(ABS(($K2190-X$60) / ( S2190 / 2.2))&gt;20,0,IF(X$60&lt;&gt;"",X$64 * ( POWER(POWER(X$67, 2),0.5) + POWER(POWER(X$67, 2),-0.5)  ) / ( POWER(POWER(X$67, 2),0.5) * EXP( POWER(1 + POWER(X$67, 2),-1) * ($K2190-X$60)/ ( S2190 / 2.2) ) + POWER(POWER(X$67, 2),-0.5) * EXP(- POWER(X$67, 2) * POWER(1 + POWER(X$67, 2),-1) * ($K2190-X$60) / ( S2190 / 2.2) ) ),"")))</f>
        <v/>
      </c>
      <c r="AB2190" s="201">
        <f t="shared" ref="AB2190:AB2253" ca="1" si="1743">SUM(T2190:AA2190)+RAND()*$C$69+$C$67</f>
        <v>2.1526364197849577</v>
      </c>
      <c r="AD2190" s="162">
        <f t="shared" ref="AD2190:AD2253" si="1744">IF(Q$56="","",($K2190-$K2189)*T2190)</f>
        <v>0</v>
      </c>
      <c r="AE2190" s="162">
        <f t="shared" ref="AE2190:AE2253" si="1745">IF(R$56="","",($K2190-$K2189)*U2190)</f>
        <v>0</v>
      </c>
      <c r="AF2190" s="162">
        <f t="shared" ref="AF2190:AF2253" si="1746">IF(S$56="","",($K2190-$K2189)*V2190)</f>
        <v>0</v>
      </c>
      <c r="AG2190" s="162">
        <f t="shared" ref="AG2190:AG2253" si="1747">IF(T$56="","",($K2190-$K2189)*W2190)</f>
        <v>2.1099457672389473E-4</v>
      </c>
      <c r="AH2190" s="162" t="str">
        <f t="shared" ref="AH2190:AH2253" si="1748">IF(U$56="","",($K2190-$K2189)*X2190)</f>
        <v/>
      </c>
      <c r="AI2190" s="162" t="str">
        <f t="shared" ref="AI2190:AI2253" si="1749">IF(V$56="","",($K2190-$K2189)*Y2190)</f>
        <v/>
      </c>
      <c r="AJ2190" s="162" t="str">
        <f t="shared" ref="AJ2190:AJ2253" si="1750">IF(W$56="","",($K2190-$K2189)*Z2190)</f>
        <v/>
      </c>
      <c r="AK2190" s="162" t="str">
        <f t="shared" ref="AK2190:AK2253" si="1751">IF(X$56="","",($K2190-$K2189)*AA2190)</f>
        <v/>
      </c>
      <c r="AM2190" s="199">
        <f t="shared" si="1708"/>
        <v>23.689869718969984</v>
      </c>
      <c r="AN2190" s="197">
        <f t="shared" si="1710"/>
        <v>0</v>
      </c>
      <c r="AO2190" s="197">
        <f t="shared" si="1711"/>
        <v>0</v>
      </c>
      <c r="AP2190" s="197">
        <f t="shared" si="1712"/>
        <v>0</v>
      </c>
      <c r="AQ2190" s="197">
        <f t="shared" si="1713"/>
        <v>0</v>
      </c>
      <c r="AR2190" s="197" t="str">
        <f t="shared" si="1714"/>
        <v/>
      </c>
      <c r="AS2190" s="197" t="str">
        <f t="shared" si="1715"/>
        <v/>
      </c>
      <c r="AT2190" s="197" t="str">
        <f t="shared" si="1716"/>
        <v/>
      </c>
      <c r="AU2190" s="197" t="str">
        <f t="shared" si="1717"/>
        <v/>
      </c>
      <c r="AV2190" s="199">
        <f t="shared" ca="1" si="1709"/>
        <v>2.1260207713933434</v>
      </c>
      <c r="AX2190" s="162">
        <f t="shared" si="1718"/>
        <v>0</v>
      </c>
      <c r="AY2190" s="162">
        <f t="shared" si="1719"/>
        <v>0</v>
      </c>
      <c r="AZ2190" s="162">
        <f t="shared" si="1720"/>
        <v>0</v>
      </c>
      <c r="BA2190" s="162">
        <f t="shared" si="1721"/>
        <v>0</v>
      </c>
      <c r="BB2190" s="162" t="str">
        <f t="shared" si="1722"/>
        <v/>
      </c>
      <c r="BC2190" s="162" t="str">
        <f t="shared" si="1723"/>
        <v/>
      </c>
      <c r="BD2190" s="162" t="str">
        <f t="shared" si="1724"/>
        <v/>
      </c>
      <c r="BE2190" s="162" t="str">
        <f t="shared" si="1725"/>
        <v/>
      </c>
      <c r="BG2190" s="169">
        <f t="shared" ref="BG2190:BG2253" si="1752">IF($C$8="isocratic",K2189,AM2190)</f>
        <v>54.263819920278891</v>
      </c>
      <c r="BH2190" s="169">
        <f t="shared" ref="BH2190:BH2253" ca="1" si="1753">IF($C$8="isocratic",AB2189,AV2190)</f>
        <v>2.1203231818710657</v>
      </c>
    </row>
    <row r="2191" spans="11:60" x14ac:dyDescent="0.25">
      <c r="K2191" s="199">
        <f t="shared" si="1726"/>
        <v>54.315206113385216</v>
      </c>
      <c r="L2191" s="201">
        <f t="shared" si="1727"/>
        <v>0.45553307376670427</v>
      </c>
      <c r="M2191" s="201">
        <f t="shared" si="1728"/>
        <v>0.45936420590751259</v>
      </c>
      <c r="N2191" s="201">
        <f t="shared" si="1729"/>
        <v>0.48284157081735851</v>
      </c>
      <c r="O2191" s="201">
        <f t="shared" si="1730"/>
        <v>0.455953966486488</v>
      </c>
      <c r="P2191" s="201" t="str">
        <f t="shared" si="1731"/>
        <v/>
      </c>
      <c r="Q2191" s="201" t="str">
        <f t="shared" si="1732"/>
        <v/>
      </c>
      <c r="R2191" s="201" t="str">
        <f t="shared" si="1733"/>
        <v/>
      </c>
      <c r="S2191" s="201" t="str">
        <f t="shared" si="1734"/>
        <v/>
      </c>
      <c r="T2191" s="199">
        <f t="shared" si="1735"/>
        <v>0</v>
      </c>
      <c r="U2191" s="199">
        <f t="shared" si="1736"/>
        <v>0</v>
      </c>
      <c r="V2191" s="199">
        <f t="shared" si="1737"/>
        <v>0</v>
      </c>
      <c r="W2191" s="199">
        <f t="shared" si="1738"/>
        <v>7.7702329567218217E-3</v>
      </c>
      <c r="X2191" s="199" t="str">
        <f t="shared" si="1739"/>
        <v/>
      </c>
      <c r="Y2191" s="199" t="str">
        <f t="shared" si="1740"/>
        <v/>
      </c>
      <c r="Z2191" s="199" t="str">
        <f t="shared" si="1741"/>
        <v/>
      </c>
      <c r="AA2191" s="199" t="str">
        <f t="shared" si="1742"/>
        <v/>
      </c>
      <c r="AB2191" s="201">
        <f t="shared" ca="1" si="1743"/>
        <v>2.0941903371375332</v>
      </c>
      <c r="AD2191" s="162">
        <f t="shared" si="1744"/>
        <v>0</v>
      </c>
      <c r="AE2191" s="162">
        <f t="shared" si="1745"/>
        <v>0</v>
      </c>
      <c r="AF2191" s="162">
        <f t="shared" si="1746"/>
        <v>0</v>
      </c>
      <c r="AG2191" s="162">
        <f t="shared" si="1747"/>
        <v>1.9964134559761771E-4</v>
      </c>
      <c r="AH2191" s="162" t="str">
        <f t="shared" si="1748"/>
        <v/>
      </c>
      <c r="AI2191" s="162" t="str">
        <f t="shared" si="1749"/>
        <v/>
      </c>
      <c r="AJ2191" s="162" t="str">
        <f t="shared" si="1750"/>
        <v/>
      </c>
      <c r="AK2191" s="162" t="str">
        <f t="shared" si="1751"/>
        <v/>
      </c>
      <c r="AM2191" s="199">
        <f t="shared" ref="AM2191:AM2254" si="1754">AM2190+MAX($AK$57:$AR$57)*1.2/3000</f>
        <v>23.701086513344496</v>
      </c>
      <c r="AN2191" s="197">
        <f t="shared" si="1710"/>
        <v>0</v>
      </c>
      <c r="AO2191" s="197">
        <f t="shared" si="1711"/>
        <v>0</v>
      </c>
      <c r="AP2191" s="197">
        <f t="shared" si="1712"/>
        <v>0</v>
      </c>
      <c r="AQ2191" s="197">
        <f t="shared" si="1713"/>
        <v>0</v>
      </c>
      <c r="AR2191" s="197" t="str">
        <f t="shared" si="1714"/>
        <v/>
      </c>
      <c r="AS2191" s="197" t="str">
        <f t="shared" si="1715"/>
        <v/>
      </c>
      <c r="AT2191" s="197" t="str">
        <f t="shared" si="1716"/>
        <v/>
      </c>
      <c r="AU2191" s="197" t="str">
        <f t="shared" si="1717"/>
        <v/>
      </c>
      <c r="AV2191" s="199">
        <f t="shared" ref="AV2191:AV2254" ca="1" si="1755">SUM(AN2191:AU2191)+RAND()*$C$69+K2191*$C$70+$C$67</f>
        <v>2.0989767058668223</v>
      </c>
      <c r="AX2191" s="162">
        <f t="shared" si="1718"/>
        <v>0</v>
      </c>
      <c r="AY2191" s="162">
        <f t="shared" si="1719"/>
        <v>0</v>
      </c>
      <c r="AZ2191" s="162">
        <f t="shared" si="1720"/>
        <v>0</v>
      </c>
      <c r="BA2191" s="162">
        <f t="shared" si="1721"/>
        <v>0</v>
      </c>
      <c r="BB2191" s="162" t="str">
        <f t="shared" si="1722"/>
        <v/>
      </c>
      <c r="BC2191" s="162" t="str">
        <f t="shared" si="1723"/>
        <v/>
      </c>
      <c r="BD2191" s="162" t="str">
        <f t="shared" si="1724"/>
        <v/>
      </c>
      <c r="BE2191" s="162" t="str">
        <f t="shared" si="1725"/>
        <v/>
      </c>
      <c r="BG2191" s="169">
        <f t="shared" si="1752"/>
        <v>54.289513016832053</v>
      </c>
      <c r="BH2191" s="169">
        <f t="shared" ca="1" si="1753"/>
        <v>2.1526364197849577</v>
      </c>
    </row>
    <row r="2192" spans="11:60" x14ac:dyDescent="0.25">
      <c r="K2192" s="199">
        <f t="shared" si="1726"/>
        <v>54.340899209938378</v>
      </c>
      <c r="L2192" s="201">
        <f t="shared" si="1727"/>
        <v>0.45574855771834416</v>
      </c>
      <c r="M2192" s="201">
        <f t="shared" si="1728"/>
        <v>0.4595815021260119</v>
      </c>
      <c r="N2192" s="201">
        <f t="shared" si="1729"/>
        <v>0.48306997269570162</v>
      </c>
      <c r="O2192" s="201">
        <f t="shared" si="1730"/>
        <v>0.45616964953591399</v>
      </c>
      <c r="P2192" s="201" t="str">
        <f t="shared" si="1731"/>
        <v/>
      </c>
      <c r="Q2192" s="201" t="str">
        <f t="shared" si="1732"/>
        <v/>
      </c>
      <c r="R2192" s="201" t="str">
        <f t="shared" si="1733"/>
        <v/>
      </c>
      <c r="S2192" s="201" t="str">
        <f t="shared" si="1734"/>
        <v/>
      </c>
      <c r="T2192" s="199">
        <f t="shared" si="1735"/>
        <v>0</v>
      </c>
      <c r="U2192" s="199">
        <f t="shared" si="1736"/>
        <v>0</v>
      </c>
      <c r="V2192" s="199">
        <f t="shared" si="1737"/>
        <v>0</v>
      </c>
      <c r="W2192" s="199">
        <f t="shared" si="1738"/>
        <v>7.3525155131208622E-3</v>
      </c>
      <c r="X2192" s="199" t="str">
        <f t="shared" si="1739"/>
        <v/>
      </c>
      <c r="Y2192" s="199" t="str">
        <f t="shared" si="1740"/>
        <v/>
      </c>
      <c r="Z2192" s="199" t="str">
        <f t="shared" si="1741"/>
        <v/>
      </c>
      <c r="AA2192" s="199" t="str">
        <f t="shared" si="1742"/>
        <v/>
      </c>
      <c r="AB2192" s="201">
        <f t="shared" ca="1" si="1743"/>
        <v>2.0078968905664256</v>
      </c>
      <c r="AD2192" s="162">
        <f t="shared" si="1744"/>
        <v>0</v>
      </c>
      <c r="AE2192" s="162">
        <f t="shared" si="1745"/>
        <v>0</v>
      </c>
      <c r="AF2192" s="162">
        <f t="shared" si="1746"/>
        <v>0</v>
      </c>
      <c r="AG2192" s="162">
        <f t="shared" si="1747"/>
        <v>1.8890889098723812E-4</v>
      </c>
      <c r="AH2192" s="162" t="str">
        <f t="shared" si="1748"/>
        <v/>
      </c>
      <c r="AI2192" s="162" t="str">
        <f t="shared" si="1749"/>
        <v/>
      </c>
      <c r="AJ2192" s="162" t="str">
        <f t="shared" si="1750"/>
        <v/>
      </c>
      <c r="AK2192" s="162" t="str">
        <f t="shared" si="1751"/>
        <v/>
      </c>
      <c r="AM2192" s="199">
        <f t="shared" si="1754"/>
        <v>23.712303307719008</v>
      </c>
      <c r="AN2192" s="197">
        <f t="shared" ref="AN2192:AN2255" si="1756">IF(AK$56="NOT ELUTED","",IF(AK$51="","",IF(ABS(($AM2192-AK$57)/(AK$72/2.2))&gt;20,0,AK$62*(POWER(POWER(AK$66,2),0.5)+POWER(POWER(AK$66,2),-0.5))/(POWER(POWER(AK$66,2),0.5)*EXP(POWER(1+POWER(AK$66,2),-1)*($AM2192-AK$57)/(AK$72/2.2))+POWER(POWER(AK$66,2),-0.5)*EXP(-POWER(AK$66,2)*POWER(1+POWER(AK$66,2),-1)*($AM2192-AK$57)/(AK$72/2.2))))))</f>
        <v>0</v>
      </c>
      <c r="AO2192" s="197">
        <f t="shared" ref="AO2192:AO2255" si="1757">IF(AL$56="NOT ELUTED","",IF(AL$51="","",IF(ABS(($AM2192-AL$57)/(AL$72/2.2))&gt;20,0,AL$62*(POWER(POWER(AL$66,2),0.5)+POWER(POWER(AL$66,2),-0.5))/(POWER(POWER(AL$66,2),0.5)*EXP(POWER(1+POWER(AL$66,2),-1)*($AM2192-AL$57)/(AL$72/2.2))+POWER(POWER(AL$66,2),-0.5)*EXP(-POWER(AL$66,2)*POWER(1+POWER(AL$66,2),-1)*($AM2192-AL$57)/(AL$72/2.2))))))</f>
        <v>0</v>
      </c>
      <c r="AP2192" s="197">
        <f t="shared" ref="AP2192:AP2255" si="1758">IF(AM$56="NOT ELUTED","",IF(AM$51="","",IF(ABS(($AM2192-AM$57)/(AM$72/2.2))&gt;20,0,AM$62*(POWER(POWER(AM$66,2),0.5)+POWER(POWER(AM$66,2),-0.5))/(POWER(POWER(AM$66,2),0.5)*EXP(POWER(1+POWER(AM$66,2),-1)*($AM2192-AM$57)/(AM$72/2.2))+POWER(POWER(AM$66,2),-0.5)*EXP(-POWER(AM$66,2)*POWER(1+POWER(AM$66,2),-1)*($AM2192-AM$57)/(AM$72/2.2))))))</f>
        <v>0</v>
      </c>
      <c r="AQ2192" s="197">
        <f t="shared" ref="AQ2192:AQ2255" si="1759">IF(AN$56="NOT ELUTED","",IF(AN$51="","",IF(ABS(($AM2192-AN$57)/(AN$72/2.2))&gt;20,0,AN$62*(POWER(POWER(AN$66,2),0.5)+POWER(POWER(AN$66,2),-0.5))/(POWER(POWER(AN$66,2),0.5)*EXP(POWER(1+POWER(AN$66,2),-1)*($AM2192-AN$57)/(AN$72/2.2))+POWER(POWER(AN$66,2),-0.5)*EXP(-POWER(AN$66,2)*POWER(1+POWER(AN$66,2),-1)*($AM2192-AN$57)/(AN$72/2.2))))))</f>
        <v>0</v>
      </c>
      <c r="AR2192" s="197" t="str">
        <f t="shared" ref="AR2192:AR2255" si="1760">IF(AO$56="NOT ELUTED","",IF(AO$51="","",IF(ABS(($AM2192-AO$57)/(AO$72/2.2))&gt;20,0,AO$62*(POWER(POWER(AO$66,2),0.5)+POWER(POWER(AO$66,2),-0.5))/(POWER(POWER(AO$66,2),0.5)*EXP(POWER(1+POWER(AO$66,2),-1)*($AM2192-AO$57)/(AO$72/2.2))+POWER(POWER(AO$66,2),-0.5)*EXP(-POWER(AO$66,2)*POWER(1+POWER(AO$66,2),-1)*($AM2192-AO$57)/(AO$72/2.2))))))</f>
        <v/>
      </c>
      <c r="AS2192" s="197" t="str">
        <f t="shared" ref="AS2192:AS2255" si="1761">IF(AP$56="NOT ELUTED","",IF(AP$51="","",IF(ABS(($AM2192-AP$57)/(AP$72/2.2))&gt;20,0,AP$62*(POWER(POWER(AP$66,2),0.5)+POWER(POWER(AP$66,2),-0.5))/(POWER(POWER(AP$66,2),0.5)*EXP(POWER(1+POWER(AP$66,2),-1)*($AM2192-AP$57)/(AP$72/2.2))+POWER(POWER(AP$66,2),-0.5)*EXP(-POWER(AP$66,2)*POWER(1+POWER(AP$66,2),-1)*($AM2192-AP$57)/(AP$72/2.2))))))</f>
        <v/>
      </c>
      <c r="AT2192" s="197" t="str">
        <f t="shared" ref="AT2192:AT2255" si="1762">IF(AQ$56="NOT ELUTED","",IF(AQ$51="","",IF(ABS(($AM2192-AQ$57)/(AQ$72/2.2))&gt;20,0,AQ$62*(POWER(POWER(AQ$66,2),0.5)+POWER(POWER(AQ$66,2),-0.5))/(POWER(POWER(AQ$66,2),0.5)*EXP(POWER(1+POWER(AQ$66,2),-1)*($AM2192-AQ$57)/(AQ$72/2.2))+POWER(POWER(AQ$66,2),-0.5)*EXP(-POWER(AQ$66,2)*POWER(1+POWER(AQ$66,2),-1)*($AM2192-AQ$57)/(AQ$72/2.2))))))</f>
        <v/>
      </c>
      <c r="AU2192" s="197" t="str">
        <f t="shared" ref="AU2192:AU2255" si="1763">IF(AR$56="NOT ELUTED","",IF(AR$51="","",IF(ABS(($AM2192-AR$57)/(AR$72/2.2))&gt;20,0,AR$62*(POWER(POWER(AR$66,2),0.5)+POWER(POWER(AR$66,2),-0.5))/(POWER(POWER(AR$66,2),0.5)*EXP(POWER(1+POWER(AR$66,2),-1)*($AM2192-AR$57)/(AR$72/2.2))+POWER(POWER(AR$66,2),-0.5)*EXP(-POWER(AR$66,2)*POWER(1+POWER(AR$66,2),-1)*($AM2192-AR$57)/(AR$72/2.2))))))</f>
        <v/>
      </c>
      <c r="AV2192" s="199">
        <f t="shared" ca="1" si="1755"/>
        <v>2.2134712257486955</v>
      </c>
      <c r="AX2192" s="162">
        <f t="shared" si="1718"/>
        <v>0</v>
      </c>
      <c r="AY2192" s="162">
        <f t="shared" si="1719"/>
        <v>0</v>
      </c>
      <c r="AZ2192" s="162">
        <f t="shared" si="1720"/>
        <v>0</v>
      </c>
      <c r="BA2192" s="162">
        <f t="shared" si="1721"/>
        <v>0</v>
      </c>
      <c r="BB2192" s="162" t="str">
        <f t="shared" si="1722"/>
        <v/>
      </c>
      <c r="BC2192" s="162" t="str">
        <f t="shared" si="1723"/>
        <v/>
      </c>
      <c r="BD2192" s="162" t="str">
        <f t="shared" si="1724"/>
        <v/>
      </c>
      <c r="BE2192" s="162" t="str">
        <f t="shared" si="1725"/>
        <v/>
      </c>
      <c r="BG2192" s="169">
        <f t="shared" si="1752"/>
        <v>54.315206113385216</v>
      </c>
      <c r="BH2192" s="169">
        <f t="shared" ca="1" si="1753"/>
        <v>2.0941903371375332</v>
      </c>
    </row>
    <row r="2193" spans="11:60" x14ac:dyDescent="0.25">
      <c r="K2193" s="199">
        <f t="shared" si="1726"/>
        <v>54.36659230649154</v>
      </c>
      <c r="L2193" s="201">
        <f t="shared" si="1727"/>
        <v>0.45596404166998405</v>
      </c>
      <c r="M2193" s="201">
        <f t="shared" si="1728"/>
        <v>0.45979879834451121</v>
      </c>
      <c r="N2193" s="201">
        <f t="shared" si="1729"/>
        <v>0.48329837457404473</v>
      </c>
      <c r="O2193" s="201">
        <f t="shared" si="1730"/>
        <v>0.45638533258533992</v>
      </c>
      <c r="P2193" s="201" t="str">
        <f t="shared" si="1731"/>
        <v/>
      </c>
      <c r="Q2193" s="201" t="str">
        <f t="shared" si="1732"/>
        <v/>
      </c>
      <c r="R2193" s="201" t="str">
        <f t="shared" si="1733"/>
        <v/>
      </c>
      <c r="S2193" s="201" t="str">
        <f t="shared" si="1734"/>
        <v/>
      </c>
      <c r="T2193" s="199">
        <f t="shared" si="1735"/>
        <v>0</v>
      </c>
      <c r="U2193" s="199">
        <f t="shared" si="1736"/>
        <v>0</v>
      </c>
      <c r="V2193" s="199">
        <f t="shared" si="1737"/>
        <v>0</v>
      </c>
      <c r="W2193" s="199">
        <f t="shared" si="1738"/>
        <v>6.9576173763689743E-3</v>
      </c>
      <c r="X2193" s="199" t="str">
        <f t="shared" si="1739"/>
        <v/>
      </c>
      <c r="Y2193" s="199" t="str">
        <f t="shared" si="1740"/>
        <v/>
      </c>
      <c r="Z2193" s="199" t="str">
        <f t="shared" si="1741"/>
        <v/>
      </c>
      <c r="AA2193" s="199" t="str">
        <f t="shared" si="1742"/>
        <v/>
      </c>
      <c r="AB2193" s="201">
        <f t="shared" ca="1" si="1743"/>
        <v>2.0237939378592471</v>
      </c>
      <c r="AD2193" s="162">
        <f t="shared" si="1744"/>
        <v>0</v>
      </c>
      <c r="AE2193" s="162">
        <f t="shared" si="1745"/>
        <v>0</v>
      </c>
      <c r="AF2193" s="162">
        <f t="shared" si="1746"/>
        <v>0</v>
      </c>
      <c r="AG2193" s="162">
        <f t="shared" si="1747"/>
        <v>1.7876273503100796E-4</v>
      </c>
      <c r="AH2193" s="162" t="str">
        <f t="shared" si="1748"/>
        <v/>
      </c>
      <c r="AI2193" s="162" t="str">
        <f t="shared" si="1749"/>
        <v/>
      </c>
      <c r="AJ2193" s="162" t="str">
        <f t="shared" si="1750"/>
        <v/>
      </c>
      <c r="AK2193" s="162" t="str">
        <f t="shared" si="1751"/>
        <v/>
      </c>
      <c r="AM2193" s="199">
        <f t="shared" si="1754"/>
        <v>23.72352010209352</v>
      </c>
      <c r="AN2193" s="197">
        <f t="shared" si="1756"/>
        <v>0</v>
      </c>
      <c r="AO2193" s="197">
        <f t="shared" si="1757"/>
        <v>0</v>
      </c>
      <c r="AP2193" s="197">
        <f t="shared" si="1758"/>
        <v>0</v>
      </c>
      <c r="AQ2193" s="197">
        <f t="shared" si="1759"/>
        <v>0</v>
      </c>
      <c r="AR2193" s="197" t="str">
        <f t="shared" si="1760"/>
        <v/>
      </c>
      <c r="AS2193" s="197" t="str">
        <f t="shared" si="1761"/>
        <v/>
      </c>
      <c r="AT2193" s="197" t="str">
        <f t="shared" si="1762"/>
        <v/>
      </c>
      <c r="AU2193" s="197" t="str">
        <f t="shared" si="1763"/>
        <v/>
      </c>
      <c r="AV2193" s="199">
        <f t="shared" ca="1" si="1755"/>
        <v>2.0930000333188676</v>
      </c>
      <c r="AX2193" s="162">
        <f t="shared" si="1718"/>
        <v>0</v>
      </c>
      <c r="AY2193" s="162">
        <f t="shared" si="1719"/>
        <v>0</v>
      </c>
      <c r="AZ2193" s="162">
        <f t="shared" si="1720"/>
        <v>0</v>
      </c>
      <c r="BA2193" s="162">
        <f t="shared" si="1721"/>
        <v>0</v>
      </c>
      <c r="BB2193" s="162" t="str">
        <f t="shared" si="1722"/>
        <v/>
      </c>
      <c r="BC2193" s="162" t="str">
        <f t="shared" si="1723"/>
        <v/>
      </c>
      <c r="BD2193" s="162" t="str">
        <f t="shared" si="1724"/>
        <v/>
      </c>
      <c r="BE2193" s="162" t="str">
        <f t="shared" si="1725"/>
        <v/>
      </c>
      <c r="BG2193" s="169">
        <f t="shared" si="1752"/>
        <v>54.340899209938378</v>
      </c>
      <c r="BH2193" s="169">
        <f t="shared" ca="1" si="1753"/>
        <v>2.0078968905664256</v>
      </c>
    </row>
    <row r="2194" spans="11:60" x14ac:dyDescent="0.25">
      <c r="K2194" s="199">
        <f t="shared" si="1726"/>
        <v>54.392285403044703</v>
      </c>
      <c r="L2194" s="201">
        <f t="shared" si="1727"/>
        <v>0.45617952562162389</v>
      </c>
      <c r="M2194" s="201">
        <f t="shared" si="1728"/>
        <v>0.46001609456301046</v>
      </c>
      <c r="N2194" s="201">
        <f t="shared" si="1729"/>
        <v>0.4835267764523879</v>
      </c>
      <c r="O2194" s="201">
        <f t="shared" si="1730"/>
        <v>0.45660101563476591</v>
      </c>
      <c r="P2194" s="201" t="str">
        <f t="shared" si="1731"/>
        <v/>
      </c>
      <c r="Q2194" s="201" t="str">
        <f t="shared" si="1732"/>
        <v/>
      </c>
      <c r="R2194" s="201" t="str">
        <f t="shared" si="1733"/>
        <v/>
      </c>
      <c r="S2194" s="201" t="str">
        <f t="shared" si="1734"/>
        <v/>
      </c>
      <c r="T2194" s="199">
        <f t="shared" si="1735"/>
        <v>0</v>
      </c>
      <c r="U2194" s="199">
        <f t="shared" si="1736"/>
        <v>0</v>
      </c>
      <c r="V2194" s="199">
        <f t="shared" si="1737"/>
        <v>0</v>
      </c>
      <c r="W2194" s="199">
        <f t="shared" si="1738"/>
        <v>6.5842723093588714E-3</v>
      </c>
      <c r="X2194" s="199" t="str">
        <f t="shared" si="1739"/>
        <v/>
      </c>
      <c r="Y2194" s="199" t="str">
        <f t="shared" si="1740"/>
        <v/>
      </c>
      <c r="Z2194" s="199" t="str">
        <f t="shared" si="1741"/>
        <v/>
      </c>
      <c r="AA2194" s="199" t="str">
        <f t="shared" si="1742"/>
        <v/>
      </c>
      <c r="AB2194" s="201">
        <f t="shared" ca="1" si="1743"/>
        <v>2.0870818358139065</v>
      </c>
      <c r="AD2194" s="162">
        <f t="shared" si="1744"/>
        <v>0</v>
      </c>
      <c r="AE2194" s="162">
        <f t="shared" si="1745"/>
        <v>0</v>
      </c>
      <c r="AF2194" s="162">
        <f t="shared" si="1746"/>
        <v>0</v>
      </c>
      <c r="AG2194" s="162">
        <f t="shared" si="1747"/>
        <v>1.6917034417667052E-4</v>
      </c>
      <c r="AH2194" s="162" t="str">
        <f t="shared" si="1748"/>
        <v/>
      </c>
      <c r="AI2194" s="162" t="str">
        <f t="shared" si="1749"/>
        <v/>
      </c>
      <c r="AJ2194" s="162" t="str">
        <f t="shared" si="1750"/>
        <v/>
      </c>
      <c r="AK2194" s="162" t="str">
        <f t="shared" si="1751"/>
        <v/>
      </c>
      <c r="AM2194" s="199">
        <f t="shared" si="1754"/>
        <v>23.734736896468032</v>
      </c>
      <c r="AN2194" s="197">
        <f t="shared" si="1756"/>
        <v>0</v>
      </c>
      <c r="AO2194" s="197">
        <f t="shared" si="1757"/>
        <v>0</v>
      </c>
      <c r="AP2194" s="197">
        <f t="shared" si="1758"/>
        <v>0</v>
      </c>
      <c r="AQ2194" s="197">
        <f t="shared" si="1759"/>
        <v>0</v>
      </c>
      <c r="AR2194" s="197" t="str">
        <f t="shared" si="1760"/>
        <v/>
      </c>
      <c r="AS2194" s="197" t="str">
        <f t="shared" si="1761"/>
        <v/>
      </c>
      <c r="AT2194" s="197" t="str">
        <f t="shared" si="1762"/>
        <v/>
      </c>
      <c r="AU2194" s="197" t="str">
        <f t="shared" si="1763"/>
        <v/>
      </c>
      <c r="AV2194" s="199">
        <f t="shared" ca="1" si="1755"/>
        <v>2.1187853740534206</v>
      </c>
      <c r="AX2194" s="162">
        <f t="shared" si="1718"/>
        <v>0</v>
      </c>
      <c r="AY2194" s="162">
        <f t="shared" si="1719"/>
        <v>0</v>
      </c>
      <c r="AZ2194" s="162">
        <f t="shared" si="1720"/>
        <v>0</v>
      </c>
      <c r="BA2194" s="162">
        <f t="shared" si="1721"/>
        <v>0</v>
      </c>
      <c r="BB2194" s="162" t="str">
        <f t="shared" si="1722"/>
        <v/>
      </c>
      <c r="BC2194" s="162" t="str">
        <f t="shared" si="1723"/>
        <v/>
      </c>
      <c r="BD2194" s="162" t="str">
        <f t="shared" si="1724"/>
        <v/>
      </c>
      <c r="BE2194" s="162" t="str">
        <f t="shared" si="1725"/>
        <v/>
      </c>
      <c r="BG2194" s="169">
        <f t="shared" si="1752"/>
        <v>54.36659230649154</v>
      </c>
      <c r="BH2194" s="169">
        <f t="shared" ca="1" si="1753"/>
        <v>2.0237939378592471</v>
      </c>
    </row>
    <row r="2195" spans="11:60" x14ac:dyDescent="0.25">
      <c r="K2195" s="199">
        <f t="shared" si="1726"/>
        <v>54.417978499597865</v>
      </c>
      <c r="L2195" s="201">
        <f t="shared" si="1727"/>
        <v>0.45639500957326379</v>
      </c>
      <c r="M2195" s="201">
        <f t="shared" si="1728"/>
        <v>0.46023339078150977</v>
      </c>
      <c r="N2195" s="201">
        <f t="shared" si="1729"/>
        <v>0.48375517833073101</v>
      </c>
      <c r="O2195" s="201">
        <f t="shared" si="1730"/>
        <v>0.45681669868419189</v>
      </c>
      <c r="P2195" s="201" t="str">
        <f t="shared" si="1731"/>
        <v/>
      </c>
      <c r="Q2195" s="201" t="str">
        <f t="shared" si="1732"/>
        <v/>
      </c>
      <c r="R2195" s="201" t="str">
        <f t="shared" si="1733"/>
        <v/>
      </c>
      <c r="S2195" s="201" t="str">
        <f t="shared" si="1734"/>
        <v/>
      </c>
      <c r="T2195" s="199">
        <f t="shared" si="1735"/>
        <v>0</v>
      </c>
      <c r="U2195" s="199">
        <f t="shared" si="1736"/>
        <v>0</v>
      </c>
      <c r="V2195" s="199">
        <f t="shared" si="1737"/>
        <v>0</v>
      </c>
      <c r="W2195" s="199">
        <f t="shared" si="1738"/>
        <v>6.2312854179347524E-3</v>
      </c>
      <c r="X2195" s="199" t="str">
        <f t="shared" si="1739"/>
        <v/>
      </c>
      <c r="Y2195" s="199" t="str">
        <f t="shared" si="1740"/>
        <v/>
      </c>
      <c r="Z2195" s="199" t="str">
        <f t="shared" si="1741"/>
        <v/>
      </c>
      <c r="AA2195" s="199" t="str">
        <f t="shared" si="1742"/>
        <v/>
      </c>
      <c r="AB2195" s="201">
        <f t="shared" ca="1" si="1743"/>
        <v>2.0931599758354649</v>
      </c>
      <c r="AD2195" s="162">
        <f t="shared" si="1744"/>
        <v>0</v>
      </c>
      <c r="AE2195" s="162">
        <f t="shared" si="1745"/>
        <v>0</v>
      </c>
      <c r="AF2195" s="162">
        <f t="shared" si="1746"/>
        <v>0</v>
      </c>
      <c r="AG2195" s="162">
        <f t="shared" si="1747"/>
        <v>1.6010101789331002E-4</v>
      </c>
      <c r="AH2195" s="162" t="str">
        <f t="shared" si="1748"/>
        <v/>
      </c>
      <c r="AI2195" s="162" t="str">
        <f t="shared" si="1749"/>
        <v/>
      </c>
      <c r="AJ2195" s="162" t="str">
        <f t="shared" si="1750"/>
        <v/>
      </c>
      <c r="AK2195" s="162" t="str">
        <f t="shared" si="1751"/>
        <v/>
      </c>
      <c r="AM2195" s="199">
        <f t="shared" si="1754"/>
        <v>23.745953690842544</v>
      </c>
      <c r="AN2195" s="197">
        <f t="shared" si="1756"/>
        <v>0</v>
      </c>
      <c r="AO2195" s="197">
        <f t="shared" si="1757"/>
        <v>0</v>
      </c>
      <c r="AP2195" s="197">
        <f t="shared" si="1758"/>
        <v>0</v>
      </c>
      <c r="AQ2195" s="197">
        <f t="shared" si="1759"/>
        <v>0</v>
      </c>
      <c r="AR2195" s="197" t="str">
        <f t="shared" si="1760"/>
        <v/>
      </c>
      <c r="AS2195" s="197" t="str">
        <f t="shared" si="1761"/>
        <v/>
      </c>
      <c r="AT2195" s="197" t="str">
        <f t="shared" si="1762"/>
        <v/>
      </c>
      <c r="AU2195" s="197" t="str">
        <f t="shared" si="1763"/>
        <v/>
      </c>
      <c r="AV2195" s="199">
        <f t="shared" ca="1" si="1755"/>
        <v>2.1052167019375494</v>
      </c>
      <c r="AX2195" s="162">
        <f t="shared" si="1718"/>
        <v>0</v>
      </c>
      <c r="AY2195" s="162">
        <f t="shared" si="1719"/>
        <v>0</v>
      </c>
      <c r="AZ2195" s="162">
        <f t="shared" si="1720"/>
        <v>0</v>
      </c>
      <c r="BA2195" s="162">
        <f t="shared" si="1721"/>
        <v>0</v>
      </c>
      <c r="BB2195" s="162" t="str">
        <f t="shared" si="1722"/>
        <v/>
      </c>
      <c r="BC2195" s="162" t="str">
        <f t="shared" si="1723"/>
        <v/>
      </c>
      <c r="BD2195" s="162" t="str">
        <f t="shared" si="1724"/>
        <v/>
      </c>
      <c r="BE2195" s="162" t="str">
        <f t="shared" si="1725"/>
        <v/>
      </c>
      <c r="BG2195" s="169">
        <f t="shared" si="1752"/>
        <v>54.392285403044703</v>
      </c>
      <c r="BH2195" s="169">
        <f t="shared" ca="1" si="1753"/>
        <v>2.0870818358139065</v>
      </c>
    </row>
    <row r="2196" spans="11:60" x14ac:dyDescent="0.25">
      <c r="K2196" s="199">
        <f t="shared" si="1726"/>
        <v>54.443671596151027</v>
      </c>
      <c r="L2196" s="201">
        <f t="shared" si="1727"/>
        <v>0.45661049352490363</v>
      </c>
      <c r="M2196" s="201">
        <f t="shared" si="1728"/>
        <v>0.46045068700000907</v>
      </c>
      <c r="N2196" s="201">
        <f t="shared" si="1729"/>
        <v>0.48398358020907412</v>
      </c>
      <c r="O2196" s="201">
        <f t="shared" si="1730"/>
        <v>0.45703238173361782</v>
      </c>
      <c r="P2196" s="201" t="str">
        <f t="shared" si="1731"/>
        <v/>
      </c>
      <c r="Q2196" s="201" t="str">
        <f t="shared" si="1732"/>
        <v/>
      </c>
      <c r="R2196" s="201" t="str">
        <f t="shared" si="1733"/>
        <v/>
      </c>
      <c r="S2196" s="201" t="str">
        <f t="shared" si="1734"/>
        <v/>
      </c>
      <c r="T2196" s="199">
        <f t="shared" si="1735"/>
        <v>0</v>
      </c>
      <c r="U2196" s="199">
        <f t="shared" si="1736"/>
        <v>0</v>
      </c>
      <c r="V2196" s="199">
        <f t="shared" si="1737"/>
        <v>0</v>
      </c>
      <c r="W2196" s="199">
        <f t="shared" si="1738"/>
        <v>5.8975290709969404E-3</v>
      </c>
      <c r="X2196" s="199" t="str">
        <f t="shared" si="1739"/>
        <v/>
      </c>
      <c r="Y2196" s="199" t="str">
        <f t="shared" si="1740"/>
        <v/>
      </c>
      <c r="Z2196" s="199" t="str">
        <f t="shared" si="1741"/>
        <v/>
      </c>
      <c r="AA2196" s="199" t="str">
        <f t="shared" si="1742"/>
        <v/>
      </c>
      <c r="AB2196" s="201">
        <f t="shared" ca="1" si="1743"/>
        <v>2.0669252178607187</v>
      </c>
      <c r="AD2196" s="162">
        <f t="shared" si="1744"/>
        <v>0</v>
      </c>
      <c r="AE2196" s="162">
        <f t="shared" si="1745"/>
        <v>0</v>
      </c>
      <c r="AF2196" s="162">
        <f t="shared" si="1746"/>
        <v>0</v>
      </c>
      <c r="AG2196" s="162">
        <f t="shared" si="1747"/>
        <v>1.5152578384620608E-4</v>
      </c>
      <c r="AH2196" s="162" t="str">
        <f t="shared" si="1748"/>
        <v/>
      </c>
      <c r="AI2196" s="162" t="str">
        <f t="shared" si="1749"/>
        <v/>
      </c>
      <c r="AJ2196" s="162" t="str">
        <f t="shared" si="1750"/>
        <v/>
      </c>
      <c r="AK2196" s="162" t="str">
        <f t="shared" si="1751"/>
        <v/>
      </c>
      <c r="AM2196" s="199">
        <f t="shared" si="1754"/>
        <v>23.757170485217056</v>
      </c>
      <c r="AN2196" s="197">
        <f t="shared" si="1756"/>
        <v>0</v>
      </c>
      <c r="AO2196" s="197">
        <f t="shared" si="1757"/>
        <v>0</v>
      </c>
      <c r="AP2196" s="197">
        <f t="shared" si="1758"/>
        <v>0</v>
      </c>
      <c r="AQ2196" s="197">
        <f t="shared" si="1759"/>
        <v>0</v>
      </c>
      <c r="AR2196" s="197" t="str">
        <f t="shared" si="1760"/>
        <v/>
      </c>
      <c r="AS2196" s="197" t="str">
        <f t="shared" si="1761"/>
        <v/>
      </c>
      <c r="AT2196" s="197" t="str">
        <f t="shared" si="1762"/>
        <v/>
      </c>
      <c r="AU2196" s="197" t="str">
        <f t="shared" si="1763"/>
        <v/>
      </c>
      <c r="AV2196" s="199">
        <f t="shared" ca="1" si="1755"/>
        <v>2.1541625689087054</v>
      </c>
      <c r="AX2196" s="162">
        <f t="shared" si="1718"/>
        <v>0</v>
      </c>
      <c r="AY2196" s="162">
        <f t="shared" si="1719"/>
        <v>0</v>
      </c>
      <c r="AZ2196" s="162">
        <f t="shared" si="1720"/>
        <v>0</v>
      </c>
      <c r="BA2196" s="162">
        <f t="shared" si="1721"/>
        <v>0</v>
      </c>
      <c r="BB2196" s="162" t="str">
        <f t="shared" si="1722"/>
        <v/>
      </c>
      <c r="BC2196" s="162" t="str">
        <f t="shared" si="1723"/>
        <v/>
      </c>
      <c r="BD2196" s="162" t="str">
        <f t="shared" si="1724"/>
        <v/>
      </c>
      <c r="BE2196" s="162" t="str">
        <f t="shared" si="1725"/>
        <v/>
      </c>
      <c r="BG2196" s="169">
        <f t="shared" si="1752"/>
        <v>54.417978499597865</v>
      </c>
      <c r="BH2196" s="169">
        <f t="shared" ca="1" si="1753"/>
        <v>2.0931599758354649</v>
      </c>
    </row>
    <row r="2197" spans="11:60" x14ac:dyDescent="0.25">
      <c r="K2197" s="199">
        <f t="shared" si="1726"/>
        <v>54.46936469270419</v>
      </c>
      <c r="L2197" s="201">
        <f t="shared" si="1727"/>
        <v>0.45682597747654352</v>
      </c>
      <c r="M2197" s="201">
        <f t="shared" si="1728"/>
        <v>0.46066798321850838</v>
      </c>
      <c r="N2197" s="201">
        <f t="shared" si="1729"/>
        <v>0.48421198208741723</v>
      </c>
      <c r="O2197" s="201">
        <f t="shared" si="1730"/>
        <v>0.45724806478304381</v>
      </c>
      <c r="P2197" s="201" t="str">
        <f t="shared" si="1731"/>
        <v/>
      </c>
      <c r="Q2197" s="201" t="str">
        <f t="shared" si="1732"/>
        <v/>
      </c>
      <c r="R2197" s="201" t="str">
        <f t="shared" si="1733"/>
        <v/>
      </c>
      <c r="S2197" s="201" t="str">
        <f t="shared" si="1734"/>
        <v/>
      </c>
      <c r="T2197" s="199">
        <f t="shared" si="1735"/>
        <v>0</v>
      </c>
      <c r="U2197" s="199">
        <f t="shared" si="1736"/>
        <v>0</v>
      </c>
      <c r="V2197" s="199">
        <f t="shared" si="1737"/>
        <v>0</v>
      </c>
      <c r="W2197" s="199">
        <f t="shared" si="1738"/>
        <v>5.5819390573361091E-3</v>
      </c>
      <c r="X2197" s="199" t="str">
        <f t="shared" si="1739"/>
        <v/>
      </c>
      <c r="Y2197" s="199" t="str">
        <f t="shared" si="1740"/>
        <v/>
      </c>
      <c r="Z2197" s="199" t="str">
        <f t="shared" si="1741"/>
        <v/>
      </c>
      <c r="AA2197" s="199" t="str">
        <f t="shared" si="1742"/>
        <v/>
      </c>
      <c r="AB2197" s="201">
        <f t="shared" ca="1" si="1743"/>
        <v>2.1647438626680069</v>
      </c>
      <c r="AD2197" s="162">
        <f t="shared" si="1744"/>
        <v>0</v>
      </c>
      <c r="AE2197" s="162">
        <f t="shared" si="1745"/>
        <v>0</v>
      </c>
      <c r="AF2197" s="162">
        <f t="shared" si="1746"/>
        <v>0</v>
      </c>
      <c r="AG2197" s="162">
        <f t="shared" si="1747"/>
        <v>1.4341729915400451E-4</v>
      </c>
      <c r="AH2197" s="162" t="str">
        <f t="shared" si="1748"/>
        <v/>
      </c>
      <c r="AI2197" s="162" t="str">
        <f t="shared" si="1749"/>
        <v/>
      </c>
      <c r="AJ2197" s="162" t="str">
        <f t="shared" si="1750"/>
        <v/>
      </c>
      <c r="AK2197" s="162" t="str">
        <f t="shared" si="1751"/>
        <v/>
      </c>
      <c r="AM2197" s="199">
        <f t="shared" si="1754"/>
        <v>23.768387279591568</v>
      </c>
      <c r="AN2197" s="197">
        <f t="shared" si="1756"/>
        <v>0</v>
      </c>
      <c r="AO2197" s="197">
        <f t="shared" si="1757"/>
        <v>0</v>
      </c>
      <c r="AP2197" s="197">
        <f t="shared" si="1758"/>
        <v>0</v>
      </c>
      <c r="AQ2197" s="197">
        <f t="shared" si="1759"/>
        <v>0</v>
      </c>
      <c r="AR2197" s="197" t="str">
        <f t="shared" si="1760"/>
        <v/>
      </c>
      <c r="AS2197" s="197" t="str">
        <f t="shared" si="1761"/>
        <v/>
      </c>
      <c r="AT2197" s="197" t="str">
        <f t="shared" si="1762"/>
        <v/>
      </c>
      <c r="AU2197" s="197" t="str">
        <f t="shared" si="1763"/>
        <v/>
      </c>
      <c r="AV2197" s="199">
        <f t="shared" ca="1" si="1755"/>
        <v>2.1673084598739298</v>
      </c>
      <c r="AX2197" s="162">
        <f t="shared" si="1718"/>
        <v>0</v>
      </c>
      <c r="AY2197" s="162">
        <f t="shared" si="1719"/>
        <v>0</v>
      </c>
      <c r="AZ2197" s="162">
        <f t="shared" si="1720"/>
        <v>0</v>
      </c>
      <c r="BA2197" s="162">
        <f t="shared" si="1721"/>
        <v>0</v>
      </c>
      <c r="BB2197" s="162" t="str">
        <f t="shared" si="1722"/>
        <v/>
      </c>
      <c r="BC2197" s="162" t="str">
        <f t="shared" si="1723"/>
        <v/>
      </c>
      <c r="BD2197" s="162" t="str">
        <f t="shared" si="1724"/>
        <v/>
      </c>
      <c r="BE2197" s="162" t="str">
        <f t="shared" si="1725"/>
        <v/>
      </c>
      <c r="BG2197" s="169">
        <f t="shared" si="1752"/>
        <v>54.443671596151027</v>
      </c>
      <c r="BH2197" s="169">
        <f t="shared" ca="1" si="1753"/>
        <v>2.0669252178607187</v>
      </c>
    </row>
    <row r="2198" spans="11:60" x14ac:dyDescent="0.25">
      <c r="K2198" s="199">
        <f t="shared" si="1726"/>
        <v>54.495057789257352</v>
      </c>
      <c r="L2198" s="201">
        <f t="shared" si="1727"/>
        <v>0.45704146142818342</v>
      </c>
      <c r="M2198" s="201">
        <f t="shared" si="1728"/>
        <v>0.46088527943700769</v>
      </c>
      <c r="N2198" s="201">
        <f t="shared" si="1729"/>
        <v>0.48444038396576039</v>
      </c>
      <c r="O2198" s="201">
        <f t="shared" si="1730"/>
        <v>0.45746374783246974</v>
      </c>
      <c r="P2198" s="201" t="str">
        <f t="shared" si="1731"/>
        <v/>
      </c>
      <c r="Q2198" s="201" t="str">
        <f t="shared" si="1732"/>
        <v/>
      </c>
      <c r="R2198" s="201" t="str">
        <f t="shared" si="1733"/>
        <v/>
      </c>
      <c r="S2198" s="201" t="str">
        <f t="shared" si="1734"/>
        <v/>
      </c>
      <c r="T2198" s="199">
        <f t="shared" si="1735"/>
        <v>0</v>
      </c>
      <c r="U2198" s="199">
        <f t="shared" si="1736"/>
        <v>0</v>
      </c>
      <c r="V2198" s="199">
        <f t="shared" si="1737"/>
        <v>0</v>
      </c>
      <c r="W2198" s="199">
        <f t="shared" si="1738"/>
        <v>5.2835109652655246E-3</v>
      </c>
      <c r="X2198" s="199" t="str">
        <f t="shared" si="1739"/>
        <v/>
      </c>
      <c r="Y2198" s="199" t="str">
        <f t="shared" si="1740"/>
        <v/>
      </c>
      <c r="Z2198" s="199" t="str">
        <f t="shared" si="1741"/>
        <v/>
      </c>
      <c r="AA2198" s="199" t="str">
        <f t="shared" si="1742"/>
        <v/>
      </c>
      <c r="AB2198" s="201">
        <f t="shared" ca="1" si="1743"/>
        <v>2.0130008927189609</v>
      </c>
      <c r="AD2198" s="162">
        <f t="shared" si="1744"/>
        <v>0</v>
      </c>
      <c r="AE2198" s="162">
        <f t="shared" si="1745"/>
        <v>0</v>
      </c>
      <c r="AF2198" s="162">
        <f t="shared" si="1746"/>
        <v>0</v>
      </c>
      <c r="AG2198" s="162">
        <f t="shared" si="1747"/>
        <v>1.3574975737025896E-4</v>
      </c>
      <c r="AH2198" s="162" t="str">
        <f t="shared" si="1748"/>
        <v/>
      </c>
      <c r="AI2198" s="162" t="str">
        <f t="shared" si="1749"/>
        <v/>
      </c>
      <c r="AJ2198" s="162" t="str">
        <f t="shared" si="1750"/>
        <v/>
      </c>
      <c r="AK2198" s="162" t="str">
        <f t="shared" si="1751"/>
        <v/>
      </c>
      <c r="AM2198" s="199">
        <f t="shared" si="1754"/>
        <v>23.77960407396608</v>
      </c>
      <c r="AN2198" s="197">
        <f t="shared" si="1756"/>
        <v>0</v>
      </c>
      <c r="AO2198" s="197">
        <f t="shared" si="1757"/>
        <v>0</v>
      </c>
      <c r="AP2198" s="197">
        <f t="shared" si="1758"/>
        <v>0</v>
      </c>
      <c r="AQ2198" s="197">
        <f t="shared" si="1759"/>
        <v>0</v>
      </c>
      <c r="AR2198" s="197" t="str">
        <f t="shared" si="1760"/>
        <v/>
      </c>
      <c r="AS2198" s="197" t="str">
        <f t="shared" si="1761"/>
        <v/>
      </c>
      <c r="AT2198" s="197" t="str">
        <f t="shared" si="1762"/>
        <v/>
      </c>
      <c r="AU2198" s="197" t="str">
        <f t="shared" si="1763"/>
        <v/>
      </c>
      <c r="AV2198" s="199">
        <f t="shared" ca="1" si="1755"/>
        <v>2.1019724690618284</v>
      </c>
      <c r="AX2198" s="162">
        <f t="shared" si="1718"/>
        <v>0</v>
      </c>
      <c r="AY2198" s="162">
        <f t="shared" si="1719"/>
        <v>0</v>
      </c>
      <c r="AZ2198" s="162">
        <f t="shared" si="1720"/>
        <v>0</v>
      </c>
      <c r="BA2198" s="162">
        <f t="shared" si="1721"/>
        <v>0</v>
      </c>
      <c r="BB2198" s="162" t="str">
        <f t="shared" si="1722"/>
        <v/>
      </c>
      <c r="BC2198" s="162" t="str">
        <f t="shared" si="1723"/>
        <v/>
      </c>
      <c r="BD2198" s="162" t="str">
        <f t="shared" si="1724"/>
        <v/>
      </c>
      <c r="BE2198" s="162" t="str">
        <f t="shared" si="1725"/>
        <v/>
      </c>
      <c r="BG2198" s="169">
        <f t="shared" si="1752"/>
        <v>54.46936469270419</v>
      </c>
      <c r="BH2198" s="169">
        <f t="shared" ca="1" si="1753"/>
        <v>2.1647438626680069</v>
      </c>
    </row>
    <row r="2199" spans="11:60" x14ac:dyDescent="0.25">
      <c r="K2199" s="199">
        <f t="shared" si="1726"/>
        <v>54.520750885810514</v>
      </c>
      <c r="L2199" s="201">
        <f t="shared" si="1727"/>
        <v>0.45725694537982331</v>
      </c>
      <c r="M2199" s="201">
        <f t="shared" si="1728"/>
        <v>0.46110257565550694</v>
      </c>
      <c r="N2199" s="201">
        <f t="shared" si="1729"/>
        <v>0.4846687858441035</v>
      </c>
      <c r="O2199" s="201">
        <f t="shared" si="1730"/>
        <v>0.45767943088189572</v>
      </c>
      <c r="P2199" s="201" t="str">
        <f t="shared" si="1731"/>
        <v/>
      </c>
      <c r="Q2199" s="201" t="str">
        <f t="shared" si="1732"/>
        <v/>
      </c>
      <c r="R2199" s="201" t="str">
        <f t="shared" si="1733"/>
        <v/>
      </c>
      <c r="S2199" s="201" t="str">
        <f t="shared" si="1734"/>
        <v/>
      </c>
      <c r="T2199" s="199">
        <f t="shared" si="1735"/>
        <v>0</v>
      </c>
      <c r="U2199" s="199">
        <f t="shared" si="1736"/>
        <v>0</v>
      </c>
      <c r="V2199" s="199">
        <f t="shared" si="1737"/>
        <v>0</v>
      </c>
      <c r="W2199" s="199">
        <f t="shared" si="1738"/>
        <v>5.0012967719505891E-3</v>
      </c>
      <c r="X2199" s="199" t="str">
        <f t="shared" si="1739"/>
        <v/>
      </c>
      <c r="Y2199" s="199" t="str">
        <f t="shared" si="1740"/>
        <v/>
      </c>
      <c r="Z2199" s="199" t="str">
        <f t="shared" si="1741"/>
        <v/>
      </c>
      <c r="AA2199" s="199" t="str">
        <f t="shared" si="1742"/>
        <v/>
      </c>
      <c r="AB2199" s="201">
        <f t="shared" ca="1" si="1743"/>
        <v>2.1677056857263444</v>
      </c>
      <c r="AD2199" s="162">
        <f t="shared" si="1744"/>
        <v>0</v>
      </c>
      <c r="AE2199" s="162">
        <f t="shared" si="1745"/>
        <v>0</v>
      </c>
      <c r="AF2199" s="162">
        <f t="shared" si="1746"/>
        <v>0</v>
      </c>
      <c r="AG2199" s="162">
        <f t="shared" si="1747"/>
        <v>1.2849880085274553E-4</v>
      </c>
      <c r="AH2199" s="162" t="str">
        <f t="shared" si="1748"/>
        <v/>
      </c>
      <c r="AI2199" s="162" t="str">
        <f t="shared" si="1749"/>
        <v/>
      </c>
      <c r="AJ2199" s="162" t="str">
        <f t="shared" si="1750"/>
        <v/>
      </c>
      <c r="AK2199" s="162" t="str">
        <f t="shared" si="1751"/>
        <v/>
      </c>
      <c r="AM2199" s="199">
        <f t="shared" si="1754"/>
        <v>23.790820868340592</v>
      </c>
      <c r="AN2199" s="197">
        <f t="shared" si="1756"/>
        <v>0</v>
      </c>
      <c r="AO2199" s="197">
        <f t="shared" si="1757"/>
        <v>0</v>
      </c>
      <c r="AP2199" s="197">
        <f t="shared" si="1758"/>
        <v>0</v>
      </c>
      <c r="AQ2199" s="197">
        <f t="shared" si="1759"/>
        <v>0</v>
      </c>
      <c r="AR2199" s="197" t="str">
        <f t="shared" si="1760"/>
        <v/>
      </c>
      <c r="AS2199" s="197" t="str">
        <f t="shared" si="1761"/>
        <v/>
      </c>
      <c r="AT2199" s="197" t="str">
        <f t="shared" si="1762"/>
        <v/>
      </c>
      <c r="AU2199" s="197" t="str">
        <f t="shared" si="1763"/>
        <v/>
      </c>
      <c r="AV2199" s="199">
        <f t="shared" ca="1" si="1755"/>
        <v>2.1193110027241273</v>
      </c>
      <c r="AX2199" s="162">
        <f t="shared" si="1718"/>
        <v>0</v>
      </c>
      <c r="AY2199" s="162">
        <f t="shared" si="1719"/>
        <v>0</v>
      </c>
      <c r="AZ2199" s="162">
        <f t="shared" si="1720"/>
        <v>0</v>
      </c>
      <c r="BA2199" s="162">
        <f t="shared" si="1721"/>
        <v>0</v>
      </c>
      <c r="BB2199" s="162" t="str">
        <f t="shared" si="1722"/>
        <v/>
      </c>
      <c r="BC2199" s="162" t="str">
        <f t="shared" si="1723"/>
        <v/>
      </c>
      <c r="BD2199" s="162" t="str">
        <f t="shared" si="1724"/>
        <v/>
      </c>
      <c r="BE2199" s="162" t="str">
        <f t="shared" si="1725"/>
        <v/>
      </c>
      <c r="BG2199" s="169">
        <f t="shared" si="1752"/>
        <v>54.495057789257352</v>
      </c>
      <c r="BH2199" s="169">
        <f t="shared" ca="1" si="1753"/>
        <v>2.0130008927189609</v>
      </c>
    </row>
    <row r="2200" spans="11:60" x14ac:dyDescent="0.25">
      <c r="K2200" s="199">
        <f t="shared" si="1726"/>
        <v>54.546443982363677</v>
      </c>
      <c r="L2200" s="201">
        <f t="shared" si="1727"/>
        <v>0.45747242933146315</v>
      </c>
      <c r="M2200" s="201">
        <f t="shared" si="1728"/>
        <v>0.46131987187400625</v>
      </c>
      <c r="N2200" s="201">
        <f t="shared" si="1729"/>
        <v>0.48489718772244661</v>
      </c>
      <c r="O2200" s="201">
        <f t="shared" si="1730"/>
        <v>0.45789511393132171</v>
      </c>
      <c r="P2200" s="201" t="str">
        <f t="shared" si="1731"/>
        <v/>
      </c>
      <c r="Q2200" s="201" t="str">
        <f t="shared" si="1732"/>
        <v/>
      </c>
      <c r="R2200" s="201" t="str">
        <f t="shared" si="1733"/>
        <v/>
      </c>
      <c r="S2200" s="201" t="str">
        <f t="shared" si="1734"/>
        <v/>
      </c>
      <c r="T2200" s="199">
        <f t="shared" si="1735"/>
        <v>0</v>
      </c>
      <c r="U2200" s="199">
        <f t="shared" si="1736"/>
        <v>0</v>
      </c>
      <c r="V2200" s="199">
        <f t="shared" si="1737"/>
        <v>0</v>
      </c>
      <c r="W2200" s="199">
        <f t="shared" si="1738"/>
        <v>4.734401630116486E-3</v>
      </c>
      <c r="X2200" s="199" t="str">
        <f t="shared" si="1739"/>
        <v/>
      </c>
      <c r="Y2200" s="199" t="str">
        <f t="shared" si="1740"/>
        <v/>
      </c>
      <c r="Z2200" s="199" t="str">
        <f t="shared" si="1741"/>
        <v/>
      </c>
      <c r="AA2200" s="199" t="str">
        <f t="shared" si="1742"/>
        <v/>
      </c>
      <c r="AB2200" s="201">
        <f t="shared" ca="1" si="1743"/>
        <v>2.0802049827806264</v>
      </c>
      <c r="AD2200" s="162">
        <f t="shared" si="1744"/>
        <v>0</v>
      </c>
      <c r="AE2200" s="162">
        <f t="shared" si="1745"/>
        <v>0</v>
      </c>
      <c r="AF2200" s="162">
        <f t="shared" si="1746"/>
        <v>0</v>
      </c>
      <c r="AG2200" s="162">
        <f t="shared" si="1747"/>
        <v>1.2164143820403195E-4</v>
      </c>
      <c r="AH2200" s="162" t="str">
        <f t="shared" si="1748"/>
        <v/>
      </c>
      <c r="AI2200" s="162" t="str">
        <f t="shared" si="1749"/>
        <v/>
      </c>
      <c r="AJ2200" s="162" t="str">
        <f t="shared" si="1750"/>
        <v/>
      </c>
      <c r="AK2200" s="162" t="str">
        <f t="shared" si="1751"/>
        <v/>
      </c>
      <c r="AM2200" s="199">
        <f t="shared" si="1754"/>
        <v>23.802037662715104</v>
      </c>
      <c r="AN2200" s="197">
        <f t="shared" si="1756"/>
        <v>0</v>
      </c>
      <c r="AO2200" s="197">
        <f t="shared" si="1757"/>
        <v>0</v>
      </c>
      <c r="AP2200" s="197">
        <f t="shared" si="1758"/>
        <v>0</v>
      </c>
      <c r="AQ2200" s="197">
        <f t="shared" si="1759"/>
        <v>0</v>
      </c>
      <c r="AR2200" s="197" t="str">
        <f t="shared" si="1760"/>
        <v/>
      </c>
      <c r="AS2200" s="197" t="str">
        <f t="shared" si="1761"/>
        <v/>
      </c>
      <c r="AT2200" s="197" t="str">
        <f t="shared" si="1762"/>
        <v/>
      </c>
      <c r="AU2200" s="197" t="str">
        <f t="shared" si="1763"/>
        <v/>
      </c>
      <c r="AV2200" s="199">
        <f t="shared" ca="1" si="1755"/>
        <v>2.1274609912542388</v>
      </c>
      <c r="AX2200" s="162">
        <f t="shared" si="1718"/>
        <v>0</v>
      </c>
      <c r="AY2200" s="162">
        <f t="shared" si="1719"/>
        <v>0</v>
      </c>
      <c r="AZ2200" s="162">
        <f t="shared" si="1720"/>
        <v>0</v>
      </c>
      <c r="BA2200" s="162">
        <f t="shared" si="1721"/>
        <v>0</v>
      </c>
      <c r="BB2200" s="162" t="str">
        <f t="shared" si="1722"/>
        <v/>
      </c>
      <c r="BC2200" s="162" t="str">
        <f t="shared" si="1723"/>
        <v/>
      </c>
      <c r="BD2200" s="162" t="str">
        <f t="shared" si="1724"/>
        <v/>
      </c>
      <c r="BE2200" s="162" t="str">
        <f t="shared" si="1725"/>
        <v/>
      </c>
      <c r="BG2200" s="169">
        <f t="shared" si="1752"/>
        <v>54.520750885810514</v>
      </c>
      <c r="BH2200" s="169">
        <f t="shared" ca="1" si="1753"/>
        <v>2.1677056857263444</v>
      </c>
    </row>
    <row r="2201" spans="11:60" x14ac:dyDescent="0.25">
      <c r="K2201" s="199">
        <f t="shared" si="1726"/>
        <v>54.572137078916839</v>
      </c>
      <c r="L2201" s="201">
        <f t="shared" si="1727"/>
        <v>0.45768791328310304</v>
      </c>
      <c r="M2201" s="201">
        <f t="shared" si="1728"/>
        <v>0.46153716809250556</v>
      </c>
      <c r="N2201" s="201">
        <f t="shared" si="1729"/>
        <v>0.48512558960078972</v>
      </c>
      <c r="O2201" s="201">
        <f t="shared" si="1730"/>
        <v>0.45811079698074764</v>
      </c>
      <c r="P2201" s="201" t="str">
        <f t="shared" si="1731"/>
        <v/>
      </c>
      <c r="Q2201" s="201" t="str">
        <f t="shared" si="1732"/>
        <v/>
      </c>
      <c r="R2201" s="201" t="str">
        <f t="shared" si="1733"/>
        <v/>
      </c>
      <c r="S2201" s="201" t="str">
        <f t="shared" si="1734"/>
        <v/>
      </c>
      <c r="T2201" s="199">
        <f t="shared" si="1735"/>
        <v>0</v>
      </c>
      <c r="U2201" s="199">
        <f t="shared" si="1736"/>
        <v>0</v>
      </c>
      <c r="V2201" s="199">
        <f t="shared" si="1737"/>
        <v>0</v>
      </c>
      <c r="W2201" s="199">
        <f t="shared" si="1738"/>
        <v>4.4819808405479672E-3</v>
      </c>
      <c r="X2201" s="199" t="str">
        <f t="shared" si="1739"/>
        <v/>
      </c>
      <c r="Y2201" s="199" t="str">
        <f t="shared" si="1740"/>
        <v/>
      </c>
      <c r="Z2201" s="199" t="str">
        <f t="shared" si="1741"/>
        <v/>
      </c>
      <c r="AA2201" s="199" t="str">
        <f t="shared" si="1742"/>
        <v/>
      </c>
      <c r="AB2201" s="201">
        <f t="shared" ca="1" si="1743"/>
        <v>2.0777850326483995</v>
      </c>
      <c r="AD2201" s="162">
        <f t="shared" si="1744"/>
        <v>0</v>
      </c>
      <c r="AE2201" s="162">
        <f t="shared" si="1745"/>
        <v>0</v>
      </c>
      <c r="AF2201" s="162">
        <f t="shared" si="1746"/>
        <v>0</v>
      </c>
      <c r="AG2201" s="162">
        <f t="shared" si="1747"/>
        <v>1.1515596648562254E-4</v>
      </c>
      <c r="AH2201" s="162" t="str">
        <f t="shared" si="1748"/>
        <v/>
      </c>
      <c r="AI2201" s="162" t="str">
        <f t="shared" si="1749"/>
        <v/>
      </c>
      <c r="AJ2201" s="162" t="str">
        <f t="shared" si="1750"/>
        <v/>
      </c>
      <c r="AK2201" s="162" t="str">
        <f t="shared" si="1751"/>
        <v/>
      </c>
      <c r="AM2201" s="199">
        <f t="shared" si="1754"/>
        <v>23.813254457089617</v>
      </c>
      <c r="AN2201" s="197">
        <f t="shared" si="1756"/>
        <v>0</v>
      </c>
      <c r="AO2201" s="197">
        <f t="shared" si="1757"/>
        <v>0</v>
      </c>
      <c r="AP2201" s="197">
        <f t="shared" si="1758"/>
        <v>0</v>
      </c>
      <c r="AQ2201" s="197">
        <f t="shared" si="1759"/>
        <v>0</v>
      </c>
      <c r="AR2201" s="197" t="str">
        <f t="shared" si="1760"/>
        <v/>
      </c>
      <c r="AS2201" s="197" t="str">
        <f t="shared" si="1761"/>
        <v/>
      </c>
      <c r="AT2201" s="197" t="str">
        <f t="shared" si="1762"/>
        <v/>
      </c>
      <c r="AU2201" s="197" t="str">
        <f t="shared" si="1763"/>
        <v/>
      </c>
      <c r="AV2201" s="199">
        <f t="shared" ca="1" si="1755"/>
        <v>2.1385138401688621</v>
      </c>
      <c r="AX2201" s="162">
        <f t="shared" si="1718"/>
        <v>0</v>
      </c>
      <c r="AY2201" s="162">
        <f t="shared" si="1719"/>
        <v>0</v>
      </c>
      <c r="AZ2201" s="162">
        <f t="shared" si="1720"/>
        <v>0</v>
      </c>
      <c r="BA2201" s="162">
        <f t="shared" si="1721"/>
        <v>0</v>
      </c>
      <c r="BB2201" s="162" t="str">
        <f t="shared" si="1722"/>
        <v/>
      </c>
      <c r="BC2201" s="162" t="str">
        <f t="shared" si="1723"/>
        <v/>
      </c>
      <c r="BD2201" s="162" t="str">
        <f t="shared" si="1724"/>
        <v/>
      </c>
      <c r="BE2201" s="162" t="str">
        <f t="shared" si="1725"/>
        <v/>
      </c>
      <c r="BG2201" s="169">
        <f t="shared" si="1752"/>
        <v>54.546443982363677</v>
      </c>
      <c r="BH2201" s="169">
        <f t="shared" ca="1" si="1753"/>
        <v>2.0802049827806264</v>
      </c>
    </row>
    <row r="2202" spans="11:60" x14ac:dyDescent="0.25">
      <c r="K2202" s="199">
        <f t="shared" si="1726"/>
        <v>54.597830175470001</v>
      </c>
      <c r="L2202" s="201">
        <f t="shared" si="1727"/>
        <v>0.45790339723474294</v>
      </c>
      <c r="M2202" s="201">
        <f t="shared" si="1728"/>
        <v>0.46175446431100486</v>
      </c>
      <c r="N2202" s="201">
        <f t="shared" si="1729"/>
        <v>0.48535399147913283</v>
      </c>
      <c r="O2202" s="201">
        <f t="shared" si="1730"/>
        <v>0.45832648003017362</v>
      </c>
      <c r="P2202" s="201" t="str">
        <f t="shared" si="1731"/>
        <v/>
      </c>
      <c r="Q2202" s="201" t="str">
        <f t="shared" si="1732"/>
        <v/>
      </c>
      <c r="R2202" s="201" t="str">
        <f t="shared" si="1733"/>
        <v/>
      </c>
      <c r="S2202" s="201" t="str">
        <f t="shared" si="1734"/>
        <v/>
      </c>
      <c r="T2202" s="199">
        <f t="shared" si="1735"/>
        <v>0</v>
      </c>
      <c r="U2202" s="199">
        <f t="shared" si="1736"/>
        <v>0</v>
      </c>
      <c r="V2202" s="199">
        <f t="shared" si="1737"/>
        <v>0</v>
      </c>
      <c r="W2202" s="199">
        <f t="shared" si="1738"/>
        <v>4.2432369994853114E-3</v>
      </c>
      <c r="X2202" s="199" t="str">
        <f t="shared" si="1739"/>
        <v/>
      </c>
      <c r="Y2202" s="199" t="str">
        <f t="shared" si="1740"/>
        <v/>
      </c>
      <c r="Z2202" s="199" t="str">
        <f t="shared" si="1741"/>
        <v/>
      </c>
      <c r="AA2202" s="199" t="str">
        <f t="shared" si="1742"/>
        <v/>
      </c>
      <c r="AB2202" s="201">
        <f t="shared" ca="1" si="1743"/>
        <v>2.1083890572734525</v>
      </c>
      <c r="AD2202" s="162">
        <f t="shared" si="1744"/>
        <v>0</v>
      </c>
      <c r="AE2202" s="162">
        <f t="shared" si="1745"/>
        <v>0</v>
      </c>
      <c r="AF2202" s="162">
        <f t="shared" si="1746"/>
        <v>0</v>
      </c>
      <c r="AG2202" s="162">
        <f t="shared" si="1747"/>
        <v>1.0902189792572688E-4</v>
      </c>
      <c r="AH2202" s="162" t="str">
        <f t="shared" si="1748"/>
        <v/>
      </c>
      <c r="AI2202" s="162" t="str">
        <f t="shared" si="1749"/>
        <v/>
      </c>
      <c r="AJ2202" s="162" t="str">
        <f t="shared" si="1750"/>
        <v/>
      </c>
      <c r="AK2202" s="162" t="str">
        <f t="shared" si="1751"/>
        <v/>
      </c>
      <c r="AM2202" s="199">
        <f t="shared" si="1754"/>
        <v>23.824471251464129</v>
      </c>
      <c r="AN2202" s="197">
        <f t="shared" si="1756"/>
        <v>0</v>
      </c>
      <c r="AO2202" s="197">
        <f t="shared" si="1757"/>
        <v>0</v>
      </c>
      <c r="AP2202" s="197">
        <f t="shared" si="1758"/>
        <v>0</v>
      </c>
      <c r="AQ2202" s="197">
        <f t="shared" si="1759"/>
        <v>0</v>
      </c>
      <c r="AR2202" s="197" t="str">
        <f t="shared" si="1760"/>
        <v/>
      </c>
      <c r="AS2202" s="197" t="str">
        <f t="shared" si="1761"/>
        <v/>
      </c>
      <c r="AT2202" s="197" t="str">
        <f t="shared" si="1762"/>
        <v/>
      </c>
      <c r="AU2202" s="197" t="str">
        <f t="shared" si="1763"/>
        <v/>
      </c>
      <c r="AV2202" s="199">
        <f t="shared" ca="1" si="1755"/>
        <v>2.0772172851160136</v>
      </c>
      <c r="AX2202" s="162">
        <f t="shared" si="1718"/>
        <v>0</v>
      </c>
      <c r="AY2202" s="162">
        <f t="shared" si="1719"/>
        <v>0</v>
      </c>
      <c r="AZ2202" s="162">
        <f t="shared" si="1720"/>
        <v>0</v>
      </c>
      <c r="BA2202" s="162">
        <f t="shared" si="1721"/>
        <v>0</v>
      </c>
      <c r="BB2202" s="162" t="str">
        <f t="shared" si="1722"/>
        <v/>
      </c>
      <c r="BC2202" s="162" t="str">
        <f t="shared" si="1723"/>
        <v/>
      </c>
      <c r="BD2202" s="162" t="str">
        <f t="shared" si="1724"/>
        <v/>
      </c>
      <c r="BE2202" s="162" t="str">
        <f t="shared" si="1725"/>
        <v/>
      </c>
      <c r="BG2202" s="169">
        <f t="shared" si="1752"/>
        <v>54.572137078916839</v>
      </c>
      <c r="BH2202" s="169">
        <f t="shared" ca="1" si="1753"/>
        <v>2.0777850326483995</v>
      </c>
    </row>
    <row r="2203" spans="11:60" x14ac:dyDescent="0.25">
      <c r="K2203" s="199">
        <f t="shared" si="1726"/>
        <v>54.623523272023164</v>
      </c>
      <c r="L2203" s="201">
        <f t="shared" si="1727"/>
        <v>0.45811888118638278</v>
      </c>
      <c r="M2203" s="201">
        <f t="shared" si="1728"/>
        <v>0.46197176052950417</v>
      </c>
      <c r="N2203" s="201">
        <f t="shared" si="1729"/>
        <v>0.48558239335747594</v>
      </c>
      <c r="O2203" s="201">
        <f t="shared" si="1730"/>
        <v>0.45854216307959955</v>
      </c>
      <c r="P2203" s="201" t="str">
        <f t="shared" si="1731"/>
        <v/>
      </c>
      <c r="Q2203" s="201" t="str">
        <f t="shared" si="1732"/>
        <v/>
      </c>
      <c r="R2203" s="201" t="str">
        <f t="shared" si="1733"/>
        <v/>
      </c>
      <c r="S2203" s="201" t="str">
        <f t="shared" si="1734"/>
        <v/>
      </c>
      <c r="T2203" s="199">
        <f t="shared" si="1735"/>
        <v>0</v>
      </c>
      <c r="U2203" s="199">
        <f t="shared" si="1736"/>
        <v>0</v>
      </c>
      <c r="V2203" s="199">
        <f t="shared" si="1737"/>
        <v>0</v>
      </c>
      <c r="W2203" s="199">
        <f t="shared" si="1738"/>
        <v>4.0174173106681437E-3</v>
      </c>
      <c r="X2203" s="199" t="str">
        <f t="shared" si="1739"/>
        <v/>
      </c>
      <c r="Y2203" s="199" t="str">
        <f t="shared" si="1740"/>
        <v/>
      </c>
      <c r="Z2203" s="199" t="str">
        <f t="shared" si="1741"/>
        <v/>
      </c>
      <c r="AA2203" s="199" t="str">
        <f t="shared" si="1742"/>
        <v/>
      </c>
      <c r="AB2203" s="201">
        <f t="shared" ca="1" si="1743"/>
        <v>2.1166051038243832</v>
      </c>
      <c r="AD2203" s="162">
        <f t="shared" si="1744"/>
        <v>0</v>
      </c>
      <c r="AE2203" s="162">
        <f t="shared" si="1745"/>
        <v>0</v>
      </c>
      <c r="AF2203" s="162">
        <f t="shared" si="1746"/>
        <v>0</v>
      </c>
      <c r="AG2203" s="162">
        <f t="shared" si="1747"/>
        <v>1.0321989085734232E-4</v>
      </c>
      <c r="AH2203" s="162" t="str">
        <f t="shared" si="1748"/>
        <v/>
      </c>
      <c r="AI2203" s="162" t="str">
        <f t="shared" si="1749"/>
        <v/>
      </c>
      <c r="AJ2203" s="162" t="str">
        <f t="shared" si="1750"/>
        <v/>
      </c>
      <c r="AK2203" s="162" t="str">
        <f t="shared" si="1751"/>
        <v/>
      </c>
      <c r="AM2203" s="199">
        <f t="shared" si="1754"/>
        <v>23.835688045838641</v>
      </c>
      <c r="AN2203" s="197">
        <f t="shared" si="1756"/>
        <v>0</v>
      </c>
      <c r="AO2203" s="197">
        <f t="shared" si="1757"/>
        <v>0</v>
      </c>
      <c r="AP2203" s="197">
        <f t="shared" si="1758"/>
        <v>0</v>
      </c>
      <c r="AQ2203" s="197">
        <f t="shared" si="1759"/>
        <v>0</v>
      </c>
      <c r="AR2203" s="197" t="str">
        <f t="shared" si="1760"/>
        <v/>
      </c>
      <c r="AS2203" s="197" t="str">
        <f t="shared" si="1761"/>
        <v/>
      </c>
      <c r="AT2203" s="197" t="str">
        <f t="shared" si="1762"/>
        <v/>
      </c>
      <c r="AU2203" s="197" t="str">
        <f t="shared" si="1763"/>
        <v/>
      </c>
      <c r="AV2203" s="199">
        <f t="shared" ca="1" si="1755"/>
        <v>2.1691137151344675</v>
      </c>
      <c r="AX2203" s="162">
        <f t="shared" si="1718"/>
        <v>0</v>
      </c>
      <c r="AY2203" s="162">
        <f t="shared" si="1719"/>
        <v>0</v>
      </c>
      <c r="AZ2203" s="162">
        <f t="shared" si="1720"/>
        <v>0</v>
      </c>
      <c r="BA2203" s="162">
        <f t="shared" si="1721"/>
        <v>0</v>
      </c>
      <c r="BB2203" s="162" t="str">
        <f t="shared" si="1722"/>
        <v/>
      </c>
      <c r="BC2203" s="162" t="str">
        <f t="shared" si="1723"/>
        <v/>
      </c>
      <c r="BD2203" s="162" t="str">
        <f t="shared" si="1724"/>
        <v/>
      </c>
      <c r="BE2203" s="162" t="str">
        <f t="shared" si="1725"/>
        <v/>
      </c>
      <c r="BG2203" s="169">
        <f t="shared" si="1752"/>
        <v>54.597830175470001</v>
      </c>
      <c r="BH2203" s="169">
        <f t="shared" ca="1" si="1753"/>
        <v>2.1083890572734525</v>
      </c>
    </row>
    <row r="2204" spans="11:60" x14ac:dyDescent="0.25">
      <c r="K2204" s="199">
        <f t="shared" si="1726"/>
        <v>54.649216368576326</v>
      </c>
      <c r="L2204" s="201">
        <f t="shared" si="1727"/>
        <v>0.45833436513802267</v>
      </c>
      <c r="M2204" s="201">
        <f t="shared" si="1728"/>
        <v>0.46218905674800348</v>
      </c>
      <c r="N2204" s="201">
        <f t="shared" si="1729"/>
        <v>0.48581079523581905</v>
      </c>
      <c r="O2204" s="201">
        <f t="shared" si="1730"/>
        <v>0.45875784612902554</v>
      </c>
      <c r="P2204" s="201" t="str">
        <f t="shared" si="1731"/>
        <v/>
      </c>
      <c r="Q2204" s="201" t="str">
        <f t="shared" si="1732"/>
        <v/>
      </c>
      <c r="R2204" s="201" t="str">
        <f t="shared" si="1733"/>
        <v/>
      </c>
      <c r="S2204" s="201" t="str">
        <f t="shared" si="1734"/>
        <v/>
      </c>
      <c r="T2204" s="199">
        <f t="shared" si="1735"/>
        <v>0</v>
      </c>
      <c r="U2204" s="199">
        <f t="shared" si="1736"/>
        <v>0</v>
      </c>
      <c r="V2204" s="199">
        <f t="shared" si="1737"/>
        <v>0</v>
      </c>
      <c r="W2204" s="199">
        <f t="shared" si="1738"/>
        <v>3.8038110523878547E-3</v>
      </c>
      <c r="X2204" s="199" t="str">
        <f t="shared" si="1739"/>
        <v/>
      </c>
      <c r="Y2204" s="199" t="str">
        <f t="shared" si="1740"/>
        <v/>
      </c>
      <c r="Z2204" s="199" t="str">
        <f t="shared" si="1741"/>
        <v/>
      </c>
      <c r="AA2204" s="199" t="str">
        <f t="shared" si="1742"/>
        <v/>
      </c>
      <c r="AB2204" s="201">
        <f t="shared" ca="1" si="1743"/>
        <v>2.0990970492794898</v>
      </c>
      <c r="AD2204" s="162">
        <f t="shared" si="1744"/>
        <v>0</v>
      </c>
      <c r="AE2204" s="162">
        <f t="shared" si="1745"/>
        <v>0</v>
      </c>
      <c r="AF2204" s="162">
        <f t="shared" si="1746"/>
        <v>0</v>
      </c>
      <c r="AG2204" s="162">
        <f t="shared" si="1747"/>
        <v>9.7731684638987121E-5</v>
      </c>
      <c r="AH2204" s="162" t="str">
        <f t="shared" si="1748"/>
        <v/>
      </c>
      <c r="AI2204" s="162" t="str">
        <f t="shared" si="1749"/>
        <v/>
      </c>
      <c r="AJ2204" s="162" t="str">
        <f t="shared" si="1750"/>
        <v/>
      </c>
      <c r="AK2204" s="162" t="str">
        <f t="shared" si="1751"/>
        <v/>
      </c>
      <c r="AM2204" s="199">
        <f t="shared" si="1754"/>
        <v>23.846904840213153</v>
      </c>
      <c r="AN2204" s="197">
        <f t="shared" si="1756"/>
        <v>0</v>
      </c>
      <c r="AO2204" s="197">
        <f t="shared" si="1757"/>
        <v>0</v>
      </c>
      <c r="AP2204" s="197">
        <f t="shared" si="1758"/>
        <v>0</v>
      </c>
      <c r="AQ2204" s="197">
        <f t="shared" si="1759"/>
        <v>0</v>
      </c>
      <c r="AR2204" s="197" t="str">
        <f t="shared" si="1760"/>
        <v/>
      </c>
      <c r="AS2204" s="197" t="str">
        <f t="shared" si="1761"/>
        <v/>
      </c>
      <c r="AT2204" s="197" t="str">
        <f t="shared" si="1762"/>
        <v/>
      </c>
      <c r="AU2204" s="197" t="str">
        <f t="shared" si="1763"/>
        <v/>
      </c>
      <c r="AV2204" s="199">
        <f t="shared" ca="1" si="1755"/>
        <v>2.1319269870548871</v>
      </c>
      <c r="AX2204" s="162">
        <f t="shared" si="1718"/>
        <v>0</v>
      </c>
      <c r="AY2204" s="162">
        <f t="shared" si="1719"/>
        <v>0</v>
      </c>
      <c r="AZ2204" s="162">
        <f t="shared" si="1720"/>
        <v>0</v>
      </c>
      <c r="BA2204" s="162">
        <f t="shared" si="1721"/>
        <v>0</v>
      </c>
      <c r="BB2204" s="162" t="str">
        <f t="shared" si="1722"/>
        <v/>
      </c>
      <c r="BC2204" s="162" t="str">
        <f t="shared" si="1723"/>
        <v/>
      </c>
      <c r="BD2204" s="162" t="str">
        <f t="shared" si="1724"/>
        <v/>
      </c>
      <c r="BE2204" s="162" t="str">
        <f t="shared" si="1725"/>
        <v/>
      </c>
      <c r="BG2204" s="169">
        <f t="shared" si="1752"/>
        <v>54.623523272023164</v>
      </c>
      <c r="BH2204" s="169">
        <f t="shared" ca="1" si="1753"/>
        <v>2.1166051038243832</v>
      </c>
    </row>
    <row r="2205" spans="11:60" x14ac:dyDescent="0.25">
      <c r="K2205" s="199">
        <f t="shared" si="1726"/>
        <v>54.674909465129488</v>
      </c>
      <c r="L2205" s="201">
        <f t="shared" si="1727"/>
        <v>0.45854984908966256</v>
      </c>
      <c r="M2205" s="201">
        <f t="shared" si="1728"/>
        <v>0.46240635296650273</v>
      </c>
      <c r="N2205" s="201">
        <f t="shared" si="1729"/>
        <v>0.48603919711416221</v>
      </c>
      <c r="O2205" s="201">
        <f t="shared" si="1730"/>
        <v>0.45897352917845152</v>
      </c>
      <c r="P2205" s="201" t="str">
        <f t="shared" si="1731"/>
        <v/>
      </c>
      <c r="Q2205" s="201" t="str">
        <f t="shared" si="1732"/>
        <v/>
      </c>
      <c r="R2205" s="201" t="str">
        <f t="shared" si="1733"/>
        <v/>
      </c>
      <c r="S2205" s="201" t="str">
        <f t="shared" si="1734"/>
        <v/>
      </c>
      <c r="T2205" s="199">
        <f t="shared" si="1735"/>
        <v>0</v>
      </c>
      <c r="U2205" s="199">
        <f t="shared" si="1736"/>
        <v>0</v>
      </c>
      <c r="V2205" s="199">
        <f t="shared" si="1737"/>
        <v>0</v>
      </c>
      <c r="W2205" s="199">
        <f t="shared" si="1738"/>
        <v>3.6017471904814377E-3</v>
      </c>
      <c r="X2205" s="199" t="str">
        <f t="shared" si="1739"/>
        <v/>
      </c>
      <c r="Y2205" s="199" t="str">
        <f t="shared" si="1740"/>
        <v/>
      </c>
      <c r="Z2205" s="199" t="str">
        <f t="shared" si="1741"/>
        <v/>
      </c>
      <c r="AA2205" s="199" t="str">
        <f t="shared" si="1742"/>
        <v/>
      </c>
      <c r="AB2205" s="201">
        <f t="shared" ca="1" si="1743"/>
        <v>2.0944886029489678</v>
      </c>
      <c r="AD2205" s="162">
        <f t="shared" si="1744"/>
        <v>0</v>
      </c>
      <c r="AE2205" s="162">
        <f t="shared" si="1745"/>
        <v>0</v>
      </c>
      <c r="AF2205" s="162">
        <f t="shared" si="1746"/>
        <v>0</v>
      </c>
      <c r="AG2205" s="162">
        <f t="shared" si="1747"/>
        <v>9.2540038325120697E-5</v>
      </c>
      <c r="AH2205" s="162" t="str">
        <f t="shared" si="1748"/>
        <v/>
      </c>
      <c r="AI2205" s="162" t="str">
        <f t="shared" si="1749"/>
        <v/>
      </c>
      <c r="AJ2205" s="162" t="str">
        <f t="shared" si="1750"/>
        <v/>
      </c>
      <c r="AK2205" s="162" t="str">
        <f t="shared" si="1751"/>
        <v/>
      </c>
      <c r="AM2205" s="199">
        <f t="shared" si="1754"/>
        <v>23.858121634587665</v>
      </c>
      <c r="AN2205" s="197">
        <f t="shared" si="1756"/>
        <v>0</v>
      </c>
      <c r="AO2205" s="197">
        <f t="shared" si="1757"/>
        <v>0</v>
      </c>
      <c r="AP2205" s="197">
        <f t="shared" si="1758"/>
        <v>0</v>
      </c>
      <c r="AQ2205" s="197">
        <f t="shared" si="1759"/>
        <v>0</v>
      </c>
      <c r="AR2205" s="197" t="str">
        <f t="shared" si="1760"/>
        <v/>
      </c>
      <c r="AS2205" s="197" t="str">
        <f t="shared" si="1761"/>
        <v/>
      </c>
      <c r="AT2205" s="197" t="str">
        <f t="shared" si="1762"/>
        <v/>
      </c>
      <c r="AU2205" s="197" t="str">
        <f t="shared" si="1763"/>
        <v/>
      </c>
      <c r="AV2205" s="199">
        <f t="shared" ca="1" si="1755"/>
        <v>2.0551597600146825</v>
      </c>
      <c r="AX2205" s="162">
        <f t="shared" si="1718"/>
        <v>0</v>
      </c>
      <c r="AY2205" s="162">
        <f t="shared" si="1719"/>
        <v>0</v>
      </c>
      <c r="AZ2205" s="162">
        <f t="shared" si="1720"/>
        <v>0</v>
      </c>
      <c r="BA2205" s="162">
        <f t="shared" si="1721"/>
        <v>0</v>
      </c>
      <c r="BB2205" s="162" t="str">
        <f t="shared" si="1722"/>
        <v/>
      </c>
      <c r="BC2205" s="162" t="str">
        <f t="shared" si="1723"/>
        <v/>
      </c>
      <c r="BD2205" s="162" t="str">
        <f t="shared" si="1724"/>
        <v/>
      </c>
      <c r="BE2205" s="162" t="str">
        <f t="shared" si="1725"/>
        <v/>
      </c>
      <c r="BG2205" s="169">
        <f t="shared" si="1752"/>
        <v>54.649216368576326</v>
      </c>
      <c r="BH2205" s="169">
        <f t="shared" ca="1" si="1753"/>
        <v>2.0990970492794898</v>
      </c>
    </row>
    <row r="2206" spans="11:60" x14ac:dyDescent="0.25">
      <c r="K2206" s="199">
        <f t="shared" si="1726"/>
        <v>54.700602561682651</v>
      </c>
      <c r="L2206" s="201">
        <f t="shared" si="1727"/>
        <v>0.4587653330413024</v>
      </c>
      <c r="M2206" s="201">
        <f t="shared" si="1728"/>
        <v>0.46262364918500204</v>
      </c>
      <c r="N2206" s="201">
        <f t="shared" si="1729"/>
        <v>0.48626759899250532</v>
      </c>
      <c r="O2206" s="201">
        <f t="shared" si="1730"/>
        <v>0.45918921222787745</v>
      </c>
      <c r="P2206" s="201" t="str">
        <f t="shared" si="1731"/>
        <v/>
      </c>
      <c r="Q2206" s="201" t="str">
        <f t="shared" si="1732"/>
        <v/>
      </c>
      <c r="R2206" s="201" t="str">
        <f t="shared" si="1733"/>
        <v/>
      </c>
      <c r="S2206" s="201" t="str">
        <f t="shared" si="1734"/>
        <v/>
      </c>
      <c r="T2206" s="199">
        <f t="shared" si="1735"/>
        <v>0</v>
      </c>
      <c r="U2206" s="199">
        <f t="shared" si="1736"/>
        <v>0</v>
      </c>
      <c r="V2206" s="199">
        <f t="shared" si="1737"/>
        <v>0</v>
      </c>
      <c r="W2206" s="199">
        <f t="shared" si="1738"/>
        <v>3.4105921287373837E-3</v>
      </c>
      <c r="X2206" s="199" t="str">
        <f t="shared" si="1739"/>
        <v/>
      </c>
      <c r="Y2206" s="199" t="str">
        <f t="shared" si="1740"/>
        <v/>
      </c>
      <c r="Z2206" s="199" t="str">
        <f t="shared" si="1741"/>
        <v/>
      </c>
      <c r="AA2206" s="199" t="str">
        <f t="shared" si="1742"/>
        <v/>
      </c>
      <c r="AB2206" s="201">
        <f t="shared" ca="1" si="1743"/>
        <v>2.0431198778373898</v>
      </c>
      <c r="AD2206" s="162">
        <f t="shared" si="1744"/>
        <v>0</v>
      </c>
      <c r="AE2206" s="162">
        <f t="shared" si="1745"/>
        <v>0</v>
      </c>
      <c r="AF2206" s="162">
        <f t="shared" si="1746"/>
        <v>0</v>
      </c>
      <c r="AG2206" s="162">
        <f t="shared" si="1747"/>
        <v>8.7628672867105006E-5</v>
      </c>
      <c r="AH2206" s="162" t="str">
        <f t="shared" si="1748"/>
        <v/>
      </c>
      <c r="AI2206" s="162" t="str">
        <f t="shared" si="1749"/>
        <v/>
      </c>
      <c r="AJ2206" s="162" t="str">
        <f t="shared" si="1750"/>
        <v/>
      </c>
      <c r="AK2206" s="162" t="str">
        <f t="shared" si="1751"/>
        <v/>
      </c>
      <c r="AM2206" s="199">
        <f t="shared" si="1754"/>
        <v>23.869338428962177</v>
      </c>
      <c r="AN2206" s="197">
        <f t="shared" si="1756"/>
        <v>0</v>
      </c>
      <c r="AO2206" s="197">
        <f t="shared" si="1757"/>
        <v>0</v>
      </c>
      <c r="AP2206" s="197">
        <f t="shared" si="1758"/>
        <v>0</v>
      </c>
      <c r="AQ2206" s="197">
        <f t="shared" si="1759"/>
        <v>0</v>
      </c>
      <c r="AR2206" s="197" t="str">
        <f t="shared" si="1760"/>
        <v/>
      </c>
      <c r="AS2206" s="197" t="str">
        <f t="shared" si="1761"/>
        <v/>
      </c>
      <c r="AT2206" s="197" t="str">
        <f t="shared" si="1762"/>
        <v/>
      </c>
      <c r="AU2206" s="197" t="str">
        <f t="shared" si="1763"/>
        <v/>
      </c>
      <c r="AV2206" s="199">
        <f t="shared" ca="1" si="1755"/>
        <v>2.0948729848585752</v>
      </c>
      <c r="AX2206" s="162">
        <f t="shared" si="1718"/>
        <v>0</v>
      </c>
      <c r="AY2206" s="162">
        <f t="shared" si="1719"/>
        <v>0</v>
      </c>
      <c r="AZ2206" s="162">
        <f t="shared" si="1720"/>
        <v>0</v>
      </c>
      <c r="BA2206" s="162">
        <f t="shared" si="1721"/>
        <v>0</v>
      </c>
      <c r="BB2206" s="162" t="str">
        <f t="shared" si="1722"/>
        <v/>
      </c>
      <c r="BC2206" s="162" t="str">
        <f t="shared" si="1723"/>
        <v/>
      </c>
      <c r="BD2206" s="162" t="str">
        <f t="shared" si="1724"/>
        <v/>
      </c>
      <c r="BE2206" s="162" t="str">
        <f t="shared" si="1725"/>
        <v/>
      </c>
      <c r="BG2206" s="169">
        <f t="shared" si="1752"/>
        <v>54.674909465129488</v>
      </c>
      <c r="BH2206" s="169">
        <f t="shared" ca="1" si="1753"/>
        <v>2.0944886029489678</v>
      </c>
    </row>
    <row r="2207" spans="11:60" x14ac:dyDescent="0.25">
      <c r="K2207" s="199">
        <f t="shared" si="1726"/>
        <v>54.726295658235813</v>
      </c>
      <c r="L2207" s="201">
        <f t="shared" si="1727"/>
        <v>0.45898081699294235</v>
      </c>
      <c r="M2207" s="201">
        <f t="shared" si="1728"/>
        <v>0.46284094540350135</v>
      </c>
      <c r="N2207" s="201">
        <f t="shared" si="1729"/>
        <v>0.48649600087084843</v>
      </c>
      <c r="O2207" s="201">
        <f t="shared" si="1730"/>
        <v>0.45940489527730344</v>
      </c>
      <c r="P2207" s="201" t="str">
        <f t="shared" si="1731"/>
        <v/>
      </c>
      <c r="Q2207" s="201" t="str">
        <f t="shared" si="1732"/>
        <v/>
      </c>
      <c r="R2207" s="201" t="str">
        <f t="shared" si="1733"/>
        <v/>
      </c>
      <c r="S2207" s="201" t="str">
        <f t="shared" si="1734"/>
        <v/>
      </c>
      <c r="T2207" s="199">
        <f t="shared" si="1735"/>
        <v>0</v>
      </c>
      <c r="U2207" s="199">
        <f t="shared" si="1736"/>
        <v>0</v>
      </c>
      <c r="V2207" s="199">
        <f t="shared" si="1737"/>
        <v>0</v>
      </c>
      <c r="W2207" s="199">
        <f t="shared" si="1738"/>
        <v>3.2297475886899382E-3</v>
      </c>
      <c r="X2207" s="199" t="str">
        <f t="shared" si="1739"/>
        <v/>
      </c>
      <c r="Y2207" s="199" t="str">
        <f t="shared" si="1740"/>
        <v/>
      </c>
      <c r="Z2207" s="199" t="str">
        <f t="shared" si="1741"/>
        <v/>
      </c>
      <c r="AA2207" s="199" t="str">
        <f t="shared" si="1742"/>
        <v/>
      </c>
      <c r="AB2207" s="201">
        <f t="shared" ca="1" si="1743"/>
        <v>2.0811102126435075</v>
      </c>
      <c r="AD2207" s="162">
        <f t="shared" si="1744"/>
        <v>0</v>
      </c>
      <c r="AE2207" s="162">
        <f t="shared" si="1745"/>
        <v>0</v>
      </c>
      <c r="AF2207" s="162">
        <f t="shared" si="1746"/>
        <v>0</v>
      </c>
      <c r="AG2207" s="162">
        <f t="shared" si="1747"/>
        <v>8.2982216638553762E-5</v>
      </c>
      <c r="AH2207" s="162" t="str">
        <f t="shared" si="1748"/>
        <v/>
      </c>
      <c r="AI2207" s="162" t="str">
        <f t="shared" si="1749"/>
        <v/>
      </c>
      <c r="AJ2207" s="162" t="str">
        <f t="shared" si="1750"/>
        <v/>
      </c>
      <c r="AK2207" s="162" t="str">
        <f t="shared" si="1751"/>
        <v/>
      </c>
      <c r="AM2207" s="199">
        <f t="shared" si="1754"/>
        <v>23.880555223336689</v>
      </c>
      <c r="AN2207" s="197">
        <f t="shared" si="1756"/>
        <v>0</v>
      </c>
      <c r="AO2207" s="197">
        <f t="shared" si="1757"/>
        <v>0</v>
      </c>
      <c r="AP2207" s="197">
        <f t="shared" si="1758"/>
        <v>0</v>
      </c>
      <c r="AQ2207" s="197">
        <f t="shared" si="1759"/>
        <v>0</v>
      </c>
      <c r="AR2207" s="197" t="str">
        <f t="shared" si="1760"/>
        <v/>
      </c>
      <c r="AS2207" s="197" t="str">
        <f t="shared" si="1761"/>
        <v/>
      </c>
      <c r="AT2207" s="197" t="str">
        <f t="shared" si="1762"/>
        <v/>
      </c>
      <c r="AU2207" s="197" t="str">
        <f t="shared" si="1763"/>
        <v/>
      </c>
      <c r="AV2207" s="199">
        <f t="shared" ca="1" si="1755"/>
        <v>2.0889961602865705</v>
      </c>
      <c r="AX2207" s="162">
        <f t="shared" si="1718"/>
        <v>0</v>
      </c>
      <c r="AY2207" s="162">
        <f t="shared" si="1719"/>
        <v>0</v>
      </c>
      <c r="AZ2207" s="162">
        <f t="shared" si="1720"/>
        <v>0</v>
      </c>
      <c r="BA2207" s="162">
        <f t="shared" si="1721"/>
        <v>0</v>
      </c>
      <c r="BB2207" s="162" t="str">
        <f t="shared" si="1722"/>
        <v/>
      </c>
      <c r="BC2207" s="162" t="str">
        <f t="shared" si="1723"/>
        <v/>
      </c>
      <c r="BD2207" s="162" t="str">
        <f t="shared" si="1724"/>
        <v/>
      </c>
      <c r="BE2207" s="162" t="str">
        <f t="shared" si="1725"/>
        <v/>
      </c>
      <c r="BG2207" s="169">
        <f t="shared" si="1752"/>
        <v>54.700602561682651</v>
      </c>
      <c r="BH2207" s="169">
        <f t="shared" ca="1" si="1753"/>
        <v>2.0431198778373898</v>
      </c>
    </row>
    <row r="2208" spans="11:60" x14ac:dyDescent="0.25">
      <c r="K2208" s="199">
        <f t="shared" si="1726"/>
        <v>54.751988754788975</v>
      </c>
      <c r="L2208" s="201">
        <f t="shared" si="1727"/>
        <v>0.45919630094458219</v>
      </c>
      <c r="M2208" s="201">
        <f t="shared" si="1728"/>
        <v>0.4630582416220006</v>
      </c>
      <c r="N2208" s="201">
        <f t="shared" si="1729"/>
        <v>0.48672440274919154</v>
      </c>
      <c r="O2208" s="201">
        <f t="shared" si="1730"/>
        <v>0.45962057832672937</v>
      </c>
      <c r="P2208" s="201" t="str">
        <f t="shared" si="1731"/>
        <v/>
      </c>
      <c r="Q2208" s="201" t="str">
        <f t="shared" si="1732"/>
        <v/>
      </c>
      <c r="R2208" s="201" t="str">
        <f t="shared" si="1733"/>
        <v/>
      </c>
      <c r="S2208" s="201" t="str">
        <f t="shared" si="1734"/>
        <v/>
      </c>
      <c r="T2208" s="199">
        <f t="shared" si="1735"/>
        <v>0</v>
      </c>
      <c r="U2208" s="199">
        <f t="shared" si="1736"/>
        <v>0</v>
      </c>
      <c r="V2208" s="199">
        <f t="shared" si="1737"/>
        <v>0</v>
      </c>
      <c r="W2208" s="199">
        <f t="shared" si="1738"/>
        <v>3.0586486112525913E-3</v>
      </c>
      <c r="X2208" s="199" t="str">
        <f t="shared" si="1739"/>
        <v/>
      </c>
      <c r="Y2208" s="199" t="str">
        <f t="shared" si="1740"/>
        <v/>
      </c>
      <c r="Z2208" s="199" t="str">
        <f t="shared" si="1741"/>
        <v/>
      </c>
      <c r="AA2208" s="199" t="str">
        <f t="shared" si="1742"/>
        <v/>
      </c>
      <c r="AB2208" s="201">
        <f t="shared" ca="1" si="1743"/>
        <v>2.0408762959671449</v>
      </c>
      <c r="AD2208" s="162">
        <f t="shared" si="1744"/>
        <v>0</v>
      </c>
      <c r="AE2208" s="162">
        <f t="shared" si="1745"/>
        <v>0</v>
      </c>
      <c r="AF2208" s="162">
        <f t="shared" si="1746"/>
        <v>0</v>
      </c>
      <c r="AG2208" s="162">
        <f t="shared" si="1747"/>
        <v>7.858615409110867E-5</v>
      </c>
      <c r="AH2208" s="162" t="str">
        <f t="shared" si="1748"/>
        <v/>
      </c>
      <c r="AI2208" s="162" t="str">
        <f t="shared" si="1749"/>
        <v/>
      </c>
      <c r="AJ2208" s="162" t="str">
        <f t="shared" si="1750"/>
        <v/>
      </c>
      <c r="AK2208" s="162" t="str">
        <f t="shared" si="1751"/>
        <v/>
      </c>
      <c r="AM2208" s="199">
        <f t="shared" si="1754"/>
        <v>23.891772017711201</v>
      </c>
      <c r="AN2208" s="197">
        <f t="shared" si="1756"/>
        <v>0</v>
      </c>
      <c r="AO2208" s="197">
        <f t="shared" si="1757"/>
        <v>0</v>
      </c>
      <c r="AP2208" s="197">
        <f t="shared" si="1758"/>
        <v>0</v>
      </c>
      <c r="AQ2208" s="197">
        <f t="shared" si="1759"/>
        <v>0</v>
      </c>
      <c r="AR2208" s="197" t="str">
        <f t="shared" si="1760"/>
        <v/>
      </c>
      <c r="AS2208" s="197" t="str">
        <f t="shared" si="1761"/>
        <v/>
      </c>
      <c r="AT2208" s="197" t="str">
        <f t="shared" si="1762"/>
        <v/>
      </c>
      <c r="AU2208" s="197" t="str">
        <f t="shared" si="1763"/>
        <v/>
      </c>
      <c r="AV2208" s="199">
        <f t="shared" ca="1" si="1755"/>
        <v>2.1832939870618251</v>
      </c>
      <c r="AX2208" s="162">
        <f t="shared" si="1718"/>
        <v>0</v>
      </c>
      <c r="AY2208" s="162">
        <f t="shared" si="1719"/>
        <v>0</v>
      </c>
      <c r="AZ2208" s="162">
        <f t="shared" si="1720"/>
        <v>0</v>
      </c>
      <c r="BA2208" s="162">
        <f t="shared" si="1721"/>
        <v>0</v>
      </c>
      <c r="BB2208" s="162" t="str">
        <f t="shared" si="1722"/>
        <v/>
      </c>
      <c r="BC2208" s="162" t="str">
        <f t="shared" si="1723"/>
        <v/>
      </c>
      <c r="BD2208" s="162" t="str">
        <f t="shared" si="1724"/>
        <v/>
      </c>
      <c r="BE2208" s="162" t="str">
        <f t="shared" si="1725"/>
        <v/>
      </c>
      <c r="BG2208" s="169">
        <f t="shared" si="1752"/>
        <v>54.726295658235813</v>
      </c>
      <c r="BH2208" s="169">
        <f t="shared" ca="1" si="1753"/>
        <v>2.0811102126435075</v>
      </c>
    </row>
    <row r="2209" spans="11:60" x14ac:dyDescent="0.25">
      <c r="K2209" s="199">
        <f t="shared" si="1726"/>
        <v>54.777681851342138</v>
      </c>
      <c r="L2209" s="201">
        <f t="shared" si="1727"/>
        <v>0.45941178489622209</v>
      </c>
      <c r="M2209" s="201">
        <f t="shared" si="1728"/>
        <v>0.46327553784049991</v>
      </c>
      <c r="N2209" s="201">
        <f t="shared" si="1729"/>
        <v>0.48695280462753471</v>
      </c>
      <c r="O2209" s="201">
        <f t="shared" si="1730"/>
        <v>0.45983626137615535</v>
      </c>
      <c r="P2209" s="201" t="str">
        <f t="shared" si="1731"/>
        <v/>
      </c>
      <c r="Q2209" s="201" t="str">
        <f t="shared" si="1732"/>
        <v/>
      </c>
      <c r="R2209" s="201" t="str">
        <f t="shared" si="1733"/>
        <v/>
      </c>
      <c r="S2209" s="201" t="str">
        <f t="shared" si="1734"/>
        <v/>
      </c>
      <c r="T2209" s="199">
        <f t="shared" si="1735"/>
        <v>0</v>
      </c>
      <c r="U2209" s="199">
        <f t="shared" si="1736"/>
        <v>0</v>
      </c>
      <c r="V2209" s="199">
        <f t="shared" si="1737"/>
        <v>0</v>
      </c>
      <c r="W2209" s="199">
        <f t="shared" si="1738"/>
        <v>2.8967616730890666E-3</v>
      </c>
      <c r="X2209" s="199" t="str">
        <f t="shared" si="1739"/>
        <v/>
      </c>
      <c r="Y2209" s="199" t="str">
        <f t="shared" si="1740"/>
        <v/>
      </c>
      <c r="Z2209" s="199" t="str">
        <f t="shared" si="1741"/>
        <v/>
      </c>
      <c r="AA2209" s="199" t="str">
        <f t="shared" si="1742"/>
        <v/>
      </c>
      <c r="AB2209" s="201">
        <f t="shared" ca="1" si="1743"/>
        <v>2.0559232418662572</v>
      </c>
      <c r="AD2209" s="162">
        <f t="shared" si="1744"/>
        <v>0</v>
      </c>
      <c r="AE2209" s="162">
        <f t="shared" si="1745"/>
        <v>0</v>
      </c>
      <c r="AF2209" s="162">
        <f t="shared" si="1746"/>
        <v>0</v>
      </c>
      <c r="AG2209" s="162">
        <f t="shared" si="1747"/>
        <v>7.4426777358177417E-5</v>
      </c>
      <c r="AH2209" s="162" t="str">
        <f t="shared" si="1748"/>
        <v/>
      </c>
      <c r="AI2209" s="162" t="str">
        <f t="shared" si="1749"/>
        <v/>
      </c>
      <c r="AJ2209" s="162" t="str">
        <f t="shared" si="1750"/>
        <v/>
      </c>
      <c r="AK2209" s="162" t="str">
        <f t="shared" si="1751"/>
        <v/>
      </c>
      <c r="AM2209" s="199">
        <f t="shared" si="1754"/>
        <v>23.902988812085713</v>
      </c>
      <c r="AN2209" s="197">
        <f t="shared" si="1756"/>
        <v>0</v>
      </c>
      <c r="AO2209" s="197">
        <f t="shared" si="1757"/>
        <v>0</v>
      </c>
      <c r="AP2209" s="197">
        <f t="shared" si="1758"/>
        <v>0</v>
      </c>
      <c r="AQ2209" s="197">
        <f t="shared" si="1759"/>
        <v>0</v>
      </c>
      <c r="AR2209" s="197" t="str">
        <f t="shared" si="1760"/>
        <v/>
      </c>
      <c r="AS2209" s="197" t="str">
        <f t="shared" si="1761"/>
        <v/>
      </c>
      <c r="AT2209" s="197" t="str">
        <f t="shared" si="1762"/>
        <v/>
      </c>
      <c r="AU2209" s="197" t="str">
        <f t="shared" si="1763"/>
        <v/>
      </c>
      <c r="AV2209" s="199">
        <f t="shared" ca="1" si="1755"/>
        <v>2.1244012062645501</v>
      </c>
      <c r="AX2209" s="162">
        <f t="shared" si="1718"/>
        <v>0</v>
      </c>
      <c r="AY2209" s="162">
        <f t="shared" si="1719"/>
        <v>0</v>
      </c>
      <c r="AZ2209" s="162">
        <f t="shared" si="1720"/>
        <v>0</v>
      </c>
      <c r="BA2209" s="162">
        <f t="shared" si="1721"/>
        <v>0</v>
      </c>
      <c r="BB2209" s="162" t="str">
        <f t="shared" si="1722"/>
        <v/>
      </c>
      <c r="BC2209" s="162" t="str">
        <f t="shared" si="1723"/>
        <v/>
      </c>
      <c r="BD2209" s="162" t="str">
        <f t="shared" si="1724"/>
        <v/>
      </c>
      <c r="BE2209" s="162" t="str">
        <f t="shared" si="1725"/>
        <v/>
      </c>
      <c r="BG2209" s="169">
        <f t="shared" si="1752"/>
        <v>54.751988754788975</v>
      </c>
      <c r="BH2209" s="169">
        <f t="shared" ca="1" si="1753"/>
        <v>2.0408762959671449</v>
      </c>
    </row>
    <row r="2210" spans="11:60" x14ac:dyDescent="0.25">
      <c r="K2210" s="199">
        <f t="shared" si="1726"/>
        <v>54.8033749478953</v>
      </c>
      <c r="L2210" s="201">
        <f t="shared" si="1727"/>
        <v>0.45962726884786193</v>
      </c>
      <c r="M2210" s="201">
        <f t="shared" si="1728"/>
        <v>0.46349283405899921</v>
      </c>
      <c r="N2210" s="201">
        <f t="shared" si="1729"/>
        <v>0.48718120650587782</v>
      </c>
      <c r="O2210" s="201">
        <f t="shared" si="1730"/>
        <v>0.46005194442558134</v>
      </c>
      <c r="P2210" s="201" t="str">
        <f t="shared" si="1731"/>
        <v/>
      </c>
      <c r="Q2210" s="201" t="str">
        <f t="shared" si="1732"/>
        <v/>
      </c>
      <c r="R2210" s="201" t="str">
        <f t="shared" si="1733"/>
        <v/>
      </c>
      <c r="S2210" s="201" t="str">
        <f t="shared" si="1734"/>
        <v/>
      </c>
      <c r="T2210" s="199">
        <f t="shared" si="1735"/>
        <v>0</v>
      </c>
      <c r="U2210" s="199">
        <f t="shared" si="1736"/>
        <v>0</v>
      </c>
      <c r="V2210" s="199">
        <f t="shared" si="1737"/>
        <v>0</v>
      </c>
      <c r="W2210" s="199">
        <f t="shared" si="1738"/>
        <v>2.7435829110389479E-3</v>
      </c>
      <c r="X2210" s="199" t="str">
        <f t="shared" si="1739"/>
        <v/>
      </c>
      <c r="Y2210" s="199" t="str">
        <f t="shared" si="1740"/>
        <v/>
      </c>
      <c r="Z2210" s="199" t="str">
        <f t="shared" si="1741"/>
        <v/>
      </c>
      <c r="AA2210" s="199" t="str">
        <f t="shared" si="1742"/>
        <v/>
      </c>
      <c r="AB2210" s="201">
        <f t="shared" ca="1" si="1743"/>
        <v>2.0343304609696213</v>
      </c>
      <c r="AD2210" s="162">
        <f t="shared" si="1744"/>
        <v>0</v>
      </c>
      <c r="AE2210" s="162">
        <f t="shared" si="1745"/>
        <v>0</v>
      </c>
      <c r="AF2210" s="162">
        <f t="shared" si="1746"/>
        <v>0</v>
      </c>
      <c r="AG2210" s="162">
        <f t="shared" si="1747"/>
        <v>7.0491140634929835E-5</v>
      </c>
      <c r="AH2210" s="162" t="str">
        <f t="shared" si="1748"/>
        <v/>
      </c>
      <c r="AI2210" s="162" t="str">
        <f t="shared" si="1749"/>
        <v/>
      </c>
      <c r="AJ2210" s="162" t="str">
        <f t="shared" si="1750"/>
        <v/>
      </c>
      <c r="AK2210" s="162" t="str">
        <f t="shared" si="1751"/>
        <v/>
      </c>
      <c r="AM2210" s="199">
        <f t="shared" si="1754"/>
        <v>23.914205606460225</v>
      </c>
      <c r="AN2210" s="197">
        <f t="shared" si="1756"/>
        <v>0</v>
      </c>
      <c r="AO2210" s="197">
        <f t="shared" si="1757"/>
        <v>0</v>
      </c>
      <c r="AP2210" s="197">
        <f t="shared" si="1758"/>
        <v>0</v>
      </c>
      <c r="AQ2210" s="197">
        <f t="shared" si="1759"/>
        <v>0</v>
      </c>
      <c r="AR2210" s="197" t="str">
        <f t="shared" si="1760"/>
        <v/>
      </c>
      <c r="AS2210" s="197" t="str">
        <f t="shared" si="1761"/>
        <v/>
      </c>
      <c r="AT2210" s="197" t="str">
        <f t="shared" si="1762"/>
        <v/>
      </c>
      <c r="AU2210" s="197" t="str">
        <f t="shared" si="1763"/>
        <v/>
      </c>
      <c r="AV2210" s="199">
        <f t="shared" ca="1" si="1755"/>
        <v>2.1691078869823621</v>
      </c>
      <c r="AX2210" s="162">
        <f t="shared" si="1718"/>
        <v>0</v>
      </c>
      <c r="AY2210" s="162">
        <f t="shared" si="1719"/>
        <v>0</v>
      </c>
      <c r="AZ2210" s="162">
        <f t="shared" si="1720"/>
        <v>0</v>
      </c>
      <c r="BA2210" s="162">
        <f t="shared" si="1721"/>
        <v>0</v>
      </c>
      <c r="BB2210" s="162" t="str">
        <f t="shared" si="1722"/>
        <v/>
      </c>
      <c r="BC2210" s="162" t="str">
        <f t="shared" si="1723"/>
        <v/>
      </c>
      <c r="BD2210" s="162" t="str">
        <f t="shared" si="1724"/>
        <v/>
      </c>
      <c r="BE2210" s="162" t="str">
        <f t="shared" si="1725"/>
        <v/>
      </c>
      <c r="BG2210" s="169">
        <f t="shared" si="1752"/>
        <v>54.777681851342138</v>
      </c>
      <c r="BH2210" s="169">
        <f t="shared" ca="1" si="1753"/>
        <v>2.0559232418662572</v>
      </c>
    </row>
    <row r="2211" spans="11:60" x14ac:dyDescent="0.25">
      <c r="K2211" s="199">
        <f t="shared" si="1726"/>
        <v>54.829068044448462</v>
      </c>
      <c r="L2211" s="201">
        <f t="shared" si="1727"/>
        <v>0.45984275279950182</v>
      </c>
      <c r="M2211" s="201">
        <f t="shared" si="1728"/>
        <v>0.46371013027749852</v>
      </c>
      <c r="N2211" s="201">
        <f t="shared" si="1729"/>
        <v>0.48740960838422093</v>
      </c>
      <c r="O2211" s="201">
        <f t="shared" si="1730"/>
        <v>0.46026762747500727</v>
      </c>
      <c r="P2211" s="201" t="str">
        <f t="shared" si="1731"/>
        <v/>
      </c>
      <c r="Q2211" s="201" t="str">
        <f t="shared" si="1732"/>
        <v/>
      </c>
      <c r="R2211" s="201" t="str">
        <f t="shared" si="1733"/>
        <v/>
      </c>
      <c r="S2211" s="201" t="str">
        <f t="shared" si="1734"/>
        <v/>
      </c>
      <c r="T2211" s="199">
        <f t="shared" si="1735"/>
        <v>0</v>
      </c>
      <c r="U2211" s="199">
        <f t="shared" si="1736"/>
        <v>0</v>
      </c>
      <c r="V2211" s="199">
        <f t="shared" si="1737"/>
        <v>0</v>
      </c>
      <c r="W2211" s="199">
        <f t="shared" si="1738"/>
        <v>2.5986364483105758E-3</v>
      </c>
      <c r="X2211" s="199" t="str">
        <f t="shared" si="1739"/>
        <v/>
      </c>
      <c r="Y2211" s="199" t="str">
        <f t="shared" si="1740"/>
        <v/>
      </c>
      <c r="Z2211" s="199" t="str">
        <f t="shared" si="1741"/>
        <v/>
      </c>
      <c r="AA2211" s="199" t="str">
        <f t="shared" si="1742"/>
        <v/>
      </c>
      <c r="AB2211" s="201">
        <f t="shared" ca="1" si="1743"/>
        <v>2.0070943954455869</v>
      </c>
      <c r="AD2211" s="162">
        <f t="shared" si="1744"/>
        <v>0</v>
      </c>
      <c r="AE2211" s="162">
        <f t="shared" si="1745"/>
        <v>0</v>
      </c>
      <c r="AF2211" s="162">
        <f t="shared" si="1746"/>
        <v>0</v>
      </c>
      <c r="AG2211" s="162">
        <f t="shared" si="1747"/>
        <v>6.6767017173010429E-5</v>
      </c>
      <c r="AH2211" s="162" t="str">
        <f t="shared" si="1748"/>
        <v/>
      </c>
      <c r="AI2211" s="162" t="str">
        <f t="shared" si="1749"/>
        <v/>
      </c>
      <c r="AJ2211" s="162" t="str">
        <f t="shared" si="1750"/>
        <v/>
      </c>
      <c r="AK2211" s="162" t="str">
        <f t="shared" si="1751"/>
        <v/>
      </c>
      <c r="AM2211" s="199">
        <f t="shared" si="1754"/>
        <v>23.925422400834737</v>
      </c>
      <c r="AN2211" s="197">
        <f t="shared" si="1756"/>
        <v>0</v>
      </c>
      <c r="AO2211" s="197">
        <f t="shared" si="1757"/>
        <v>0</v>
      </c>
      <c r="AP2211" s="197">
        <f t="shared" si="1758"/>
        <v>0</v>
      </c>
      <c r="AQ2211" s="197">
        <f t="shared" si="1759"/>
        <v>0</v>
      </c>
      <c r="AR2211" s="197" t="str">
        <f t="shared" si="1760"/>
        <v/>
      </c>
      <c r="AS2211" s="197" t="str">
        <f t="shared" si="1761"/>
        <v/>
      </c>
      <c r="AT2211" s="197" t="str">
        <f t="shared" si="1762"/>
        <v/>
      </c>
      <c r="AU2211" s="197" t="str">
        <f t="shared" si="1763"/>
        <v/>
      </c>
      <c r="AV2211" s="199">
        <f t="shared" ca="1" si="1755"/>
        <v>2.1858142969338492</v>
      </c>
      <c r="AX2211" s="162">
        <f t="shared" si="1718"/>
        <v>0</v>
      </c>
      <c r="AY2211" s="162">
        <f t="shared" si="1719"/>
        <v>0</v>
      </c>
      <c r="AZ2211" s="162">
        <f t="shared" si="1720"/>
        <v>0</v>
      </c>
      <c r="BA2211" s="162">
        <f t="shared" si="1721"/>
        <v>0</v>
      </c>
      <c r="BB2211" s="162" t="str">
        <f t="shared" si="1722"/>
        <v/>
      </c>
      <c r="BC2211" s="162" t="str">
        <f t="shared" si="1723"/>
        <v/>
      </c>
      <c r="BD2211" s="162" t="str">
        <f t="shared" si="1724"/>
        <v/>
      </c>
      <c r="BE2211" s="162" t="str">
        <f t="shared" si="1725"/>
        <v/>
      </c>
      <c r="BG2211" s="169">
        <f t="shared" si="1752"/>
        <v>54.8033749478953</v>
      </c>
      <c r="BH2211" s="169">
        <f t="shared" ca="1" si="1753"/>
        <v>2.0343304609696213</v>
      </c>
    </row>
    <row r="2212" spans="11:60" x14ac:dyDescent="0.25">
      <c r="K2212" s="199">
        <f t="shared" si="1726"/>
        <v>54.854761141001624</v>
      </c>
      <c r="L2212" s="201">
        <f t="shared" si="1727"/>
        <v>0.46005823675114171</v>
      </c>
      <c r="M2212" s="201">
        <f t="shared" si="1728"/>
        <v>0.46392742649599783</v>
      </c>
      <c r="N2212" s="201">
        <f t="shared" si="1729"/>
        <v>0.48763801026256404</v>
      </c>
      <c r="O2212" s="201">
        <f t="shared" si="1730"/>
        <v>0.46048331052443325</v>
      </c>
      <c r="P2212" s="201" t="str">
        <f t="shared" si="1731"/>
        <v/>
      </c>
      <c r="Q2212" s="201" t="str">
        <f t="shared" si="1732"/>
        <v/>
      </c>
      <c r="R2212" s="201" t="str">
        <f t="shared" si="1733"/>
        <v/>
      </c>
      <c r="S2212" s="201" t="str">
        <f t="shared" si="1734"/>
        <v/>
      </c>
      <c r="T2212" s="199">
        <f t="shared" si="1735"/>
        <v>0</v>
      </c>
      <c r="U2212" s="199">
        <f t="shared" si="1736"/>
        <v>0</v>
      </c>
      <c r="V2212" s="199">
        <f t="shared" si="1737"/>
        <v>0</v>
      </c>
      <c r="W2212" s="199">
        <f t="shared" si="1738"/>
        <v>2.4614728165242654E-3</v>
      </c>
      <c r="X2212" s="199" t="str">
        <f t="shared" si="1739"/>
        <v/>
      </c>
      <c r="Y2212" s="199" t="str">
        <f t="shared" si="1740"/>
        <v/>
      </c>
      <c r="Z2212" s="199" t="str">
        <f t="shared" si="1741"/>
        <v/>
      </c>
      <c r="AA2212" s="199" t="str">
        <f t="shared" si="1742"/>
        <v/>
      </c>
      <c r="AB2212" s="201">
        <f t="shared" ca="1" si="1743"/>
        <v>2.0233104959969763</v>
      </c>
      <c r="AD2212" s="162">
        <f t="shared" si="1744"/>
        <v>0</v>
      </c>
      <c r="AE2212" s="162">
        <f t="shared" si="1745"/>
        <v>0</v>
      </c>
      <c r="AF2212" s="162">
        <f t="shared" si="1746"/>
        <v>0</v>
      </c>
      <c r="AG2212" s="162">
        <f t="shared" si="1747"/>
        <v>6.3242858737942357E-5</v>
      </c>
      <c r="AH2212" s="162" t="str">
        <f t="shared" si="1748"/>
        <v/>
      </c>
      <c r="AI2212" s="162" t="str">
        <f t="shared" si="1749"/>
        <v/>
      </c>
      <c r="AJ2212" s="162" t="str">
        <f t="shared" si="1750"/>
        <v/>
      </c>
      <c r="AK2212" s="162" t="str">
        <f t="shared" si="1751"/>
        <v/>
      </c>
      <c r="AM2212" s="199">
        <f t="shared" si="1754"/>
        <v>23.936639195209249</v>
      </c>
      <c r="AN2212" s="197">
        <f t="shared" si="1756"/>
        <v>0</v>
      </c>
      <c r="AO2212" s="197">
        <f t="shared" si="1757"/>
        <v>0</v>
      </c>
      <c r="AP2212" s="197">
        <f t="shared" si="1758"/>
        <v>0</v>
      </c>
      <c r="AQ2212" s="197">
        <f t="shared" si="1759"/>
        <v>0</v>
      </c>
      <c r="AR2212" s="197" t="str">
        <f t="shared" si="1760"/>
        <v/>
      </c>
      <c r="AS2212" s="197" t="str">
        <f t="shared" si="1761"/>
        <v/>
      </c>
      <c r="AT2212" s="197" t="str">
        <f t="shared" si="1762"/>
        <v/>
      </c>
      <c r="AU2212" s="197" t="str">
        <f t="shared" si="1763"/>
        <v/>
      </c>
      <c r="AV2212" s="199">
        <f t="shared" ca="1" si="1755"/>
        <v>2.0906599446931629</v>
      </c>
      <c r="AX2212" s="162">
        <f t="shared" si="1718"/>
        <v>0</v>
      </c>
      <c r="AY2212" s="162">
        <f t="shared" si="1719"/>
        <v>0</v>
      </c>
      <c r="AZ2212" s="162">
        <f t="shared" si="1720"/>
        <v>0</v>
      </c>
      <c r="BA2212" s="162">
        <f t="shared" si="1721"/>
        <v>0</v>
      </c>
      <c r="BB2212" s="162" t="str">
        <f t="shared" si="1722"/>
        <v/>
      </c>
      <c r="BC2212" s="162" t="str">
        <f t="shared" si="1723"/>
        <v/>
      </c>
      <c r="BD2212" s="162" t="str">
        <f t="shared" si="1724"/>
        <v/>
      </c>
      <c r="BE2212" s="162" t="str">
        <f t="shared" si="1725"/>
        <v/>
      </c>
      <c r="BG2212" s="169">
        <f t="shared" si="1752"/>
        <v>54.829068044448462</v>
      </c>
      <c r="BH2212" s="169">
        <f t="shared" ca="1" si="1753"/>
        <v>2.0070943954455869</v>
      </c>
    </row>
    <row r="2213" spans="11:60" x14ac:dyDescent="0.25">
      <c r="K2213" s="199">
        <f t="shared" si="1726"/>
        <v>54.880454237554787</v>
      </c>
      <c r="L2213" s="201">
        <f t="shared" si="1727"/>
        <v>0.46027372070278161</v>
      </c>
      <c r="M2213" s="201">
        <f t="shared" si="1728"/>
        <v>0.46414472271449714</v>
      </c>
      <c r="N2213" s="201">
        <f t="shared" si="1729"/>
        <v>0.48786641214090715</v>
      </c>
      <c r="O2213" s="201">
        <f t="shared" si="1730"/>
        <v>0.46069899357385924</v>
      </c>
      <c r="P2213" s="201" t="str">
        <f t="shared" si="1731"/>
        <v/>
      </c>
      <c r="Q2213" s="201" t="str">
        <f t="shared" si="1732"/>
        <v/>
      </c>
      <c r="R2213" s="201" t="str">
        <f t="shared" si="1733"/>
        <v/>
      </c>
      <c r="S2213" s="201" t="str">
        <f t="shared" si="1734"/>
        <v/>
      </c>
      <c r="T2213" s="199">
        <f t="shared" si="1735"/>
        <v>0</v>
      </c>
      <c r="U2213" s="199">
        <f t="shared" si="1736"/>
        <v>0</v>
      </c>
      <c r="V2213" s="199">
        <f t="shared" si="1737"/>
        <v>0</v>
      </c>
      <c r="W2213" s="199">
        <f t="shared" si="1738"/>
        <v>2.3316674680380028E-3</v>
      </c>
      <c r="X2213" s="199" t="str">
        <f t="shared" si="1739"/>
        <v/>
      </c>
      <c r="Y2213" s="199" t="str">
        <f t="shared" si="1740"/>
        <v/>
      </c>
      <c r="Z2213" s="199" t="str">
        <f t="shared" si="1741"/>
        <v/>
      </c>
      <c r="AA2213" s="199" t="str">
        <f t="shared" si="1742"/>
        <v/>
      </c>
      <c r="AB2213" s="201">
        <f t="shared" ca="1" si="1743"/>
        <v>2.0230608665200536</v>
      </c>
      <c r="AD2213" s="162">
        <f t="shared" si="1744"/>
        <v>0</v>
      </c>
      <c r="AE2213" s="162">
        <f t="shared" si="1745"/>
        <v>0</v>
      </c>
      <c r="AF2213" s="162">
        <f t="shared" si="1746"/>
        <v>0</v>
      </c>
      <c r="AG2213" s="162">
        <f t="shared" si="1747"/>
        <v>5.9907757386167923E-5</v>
      </c>
      <c r="AH2213" s="162" t="str">
        <f t="shared" si="1748"/>
        <v/>
      </c>
      <c r="AI2213" s="162" t="str">
        <f t="shared" si="1749"/>
        <v/>
      </c>
      <c r="AJ2213" s="162" t="str">
        <f t="shared" si="1750"/>
        <v/>
      </c>
      <c r="AK2213" s="162" t="str">
        <f t="shared" si="1751"/>
        <v/>
      </c>
      <c r="AM2213" s="199">
        <f t="shared" si="1754"/>
        <v>23.947855989583761</v>
      </c>
      <c r="AN2213" s="197">
        <f t="shared" si="1756"/>
        <v>0</v>
      </c>
      <c r="AO2213" s="197">
        <f t="shared" si="1757"/>
        <v>0</v>
      </c>
      <c r="AP2213" s="197">
        <f t="shared" si="1758"/>
        <v>0</v>
      </c>
      <c r="AQ2213" s="197">
        <f t="shared" si="1759"/>
        <v>0</v>
      </c>
      <c r="AR2213" s="197" t="str">
        <f t="shared" si="1760"/>
        <v/>
      </c>
      <c r="AS2213" s="197" t="str">
        <f t="shared" si="1761"/>
        <v/>
      </c>
      <c r="AT2213" s="197" t="str">
        <f t="shared" si="1762"/>
        <v/>
      </c>
      <c r="AU2213" s="197" t="str">
        <f t="shared" si="1763"/>
        <v/>
      </c>
      <c r="AV2213" s="199">
        <f t="shared" ca="1" si="1755"/>
        <v>2.1883926644122567</v>
      </c>
      <c r="AX2213" s="162">
        <f t="shared" si="1718"/>
        <v>0</v>
      </c>
      <c r="AY2213" s="162">
        <f t="shared" si="1719"/>
        <v>0</v>
      </c>
      <c r="AZ2213" s="162">
        <f t="shared" si="1720"/>
        <v>0</v>
      </c>
      <c r="BA2213" s="162">
        <f t="shared" si="1721"/>
        <v>0</v>
      </c>
      <c r="BB2213" s="162" t="str">
        <f t="shared" si="1722"/>
        <v/>
      </c>
      <c r="BC2213" s="162" t="str">
        <f t="shared" si="1723"/>
        <v/>
      </c>
      <c r="BD2213" s="162" t="str">
        <f t="shared" si="1724"/>
        <v/>
      </c>
      <c r="BE2213" s="162" t="str">
        <f t="shared" si="1725"/>
        <v/>
      </c>
      <c r="BG2213" s="169">
        <f t="shared" si="1752"/>
        <v>54.854761141001624</v>
      </c>
      <c r="BH2213" s="169">
        <f t="shared" ca="1" si="1753"/>
        <v>2.0233104959969763</v>
      </c>
    </row>
    <row r="2214" spans="11:60" x14ac:dyDescent="0.25">
      <c r="K2214" s="199">
        <f t="shared" si="1726"/>
        <v>54.906147334107949</v>
      </c>
      <c r="L2214" s="201">
        <f t="shared" si="1727"/>
        <v>0.46048920465442145</v>
      </c>
      <c r="M2214" s="201">
        <f t="shared" si="1728"/>
        <v>0.46436201893299645</v>
      </c>
      <c r="N2214" s="201">
        <f t="shared" si="1729"/>
        <v>0.48809481401925031</v>
      </c>
      <c r="O2214" s="201">
        <f t="shared" si="1730"/>
        <v>0.46091467662328517</v>
      </c>
      <c r="P2214" s="201" t="str">
        <f t="shared" si="1731"/>
        <v/>
      </c>
      <c r="Q2214" s="201" t="str">
        <f t="shared" si="1732"/>
        <v/>
      </c>
      <c r="R2214" s="201" t="str">
        <f t="shared" si="1733"/>
        <v/>
      </c>
      <c r="S2214" s="201" t="str">
        <f t="shared" si="1734"/>
        <v/>
      </c>
      <c r="T2214" s="199">
        <f t="shared" si="1735"/>
        <v>0</v>
      </c>
      <c r="U2214" s="199">
        <f t="shared" si="1736"/>
        <v>0</v>
      </c>
      <c r="V2214" s="199">
        <f t="shared" si="1737"/>
        <v>0</v>
      </c>
      <c r="W2214" s="199">
        <f t="shared" si="1738"/>
        <v>2.2088193733157662E-3</v>
      </c>
      <c r="X2214" s="199" t="str">
        <f t="shared" si="1739"/>
        <v/>
      </c>
      <c r="Y2214" s="199" t="str">
        <f t="shared" si="1740"/>
        <v/>
      </c>
      <c r="Z2214" s="199" t="str">
        <f t="shared" si="1741"/>
        <v/>
      </c>
      <c r="AA2214" s="199" t="str">
        <f t="shared" si="1742"/>
        <v/>
      </c>
      <c r="AB2214" s="201">
        <f t="shared" ca="1" si="1743"/>
        <v>2.0068147923286186</v>
      </c>
      <c r="AD2214" s="162">
        <f t="shared" si="1744"/>
        <v>0</v>
      </c>
      <c r="AE2214" s="162">
        <f t="shared" si="1745"/>
        <v>0</v>
      </c>
      <c r="AF2214" s="162">
        <f t="shared" si="1746"/>
        <v>0</v>
      </c>
      <c r="AG2214" s="162">
        <f t="shared" si="1747"/>
        <v>5.6751409427097469E-5</v>
      </c>
      <c r="AH2214" s="162" t="str">
        <f t="shared" si="1748"/>
        <v/>
      </c>
      <c r="AI2214" s="162" t="str">
        <f t="shared" si="1749"/>
        <v/>
      </c>
      <c r="AJ2214" s="162" t="str">
        <f t="shared" si="1750"/>
        <v/>
      </c>
      <c r="AK2214" s="162" t="str">
        <f t="shared" si="1751"/>
        <v/>
      </c>
      <c r="AM2214" s="199">
        <f t="shared" si="1754"/>
        <v>23.959072783958273</v>
      </c>
      <c r="AN2214" s="197">
        <f t="shared" si="1756"/>
        <v>0</v>
      </c>
      <c r="AO2214" s="197">
        <f t="shared" si="1757"/>
        <v>0</v>
      </c>
      <c r="AP2214" s="197">
        <f t="shared" si="1758"/>
        <v>0</v>
      </c>
      <c r="AQ2214" s="197">
        <f t="shared" si="1759"/>
        <v>0</v>
      </c>
      <c r="AR2214" s="197" t="str">
        <f t="shared" si="1760"/>
        <v/>
      </c>
      <c r="AS2214" s="197" t="str">
        <f t="shared" si="1761"/>
        <v/>
      </c>
      <c r="AT2214" s="197" t="str">
        <f t="shared" si="1762"/>
        <v/>
      </c>
      <c r="AU2214" s="197" t="str">
        <f t="shared" si="1763"/>
        <v/>
      </c>
      <c r="AV2214" s="199">
        <f t="shared" ca="1" si="1755"/>
        <v>2.1891691039210142</v>
      </c>
      <c r="AX2214" s="162">
        <f t="shared" si="1718"/>
        <v>0</v>
      </c>
      <c r="AY2214" s="162">
        <f t="shared" si="1719"/>
        <v>0</v>
      </c>
      <c r="AZ2214" s="162">
        <f t="shared" si="1720"/>
        <v>0</v>
      </c>
      <c r="BA2214" s="162">
        <f t="shared" si="1721"/>
        <v>0</v>
      </c>
      <c r="BB2214" s="162" t="str">
        <f t="shared" si="1722"/>
        <v/>
      </c>
      <c r="BC2214" s="162" t="str">
        <f t="shared" si="1723"/>
        <v/>
      </c>
      <c r="BD2214" s="162" t="str">
        <f t="shared" si="1724"/>
        <v/>
      </c>
      <c r="BE2214" s="162" t="str">
        <f t="shared" si="1725"/>
        <v/>
      </c>
      <c r="BG2214" s="169">
        <f t="shared" si="1752"/>
        <v>54.880454237554787</v>
      </c>
      <c r="BH2214" s="169">
        <f t="shared" ca="1" si="1753"/>
        <v>2.0230608665200536</v>
      </c>
    </row>
    <row r="2215" spans="11:60" x14ac:dyDescent="0.25">
      <c r="K2215" s="199">
        <f t="shared" si="1726"/>
        <v>54.931840430661111</v>
      </c>
      <c r="L2215" s="201">
        <f t="shared" si="1727"/>
        <v>0.46070468860606134</v>
      </c>
      <c r="M2215" s="201">
        <f t="shared" si="1728"/>
        <v>0.4645793151514957</v>
      </c>
      <c r="N2215" s="201">
        <f t="shared" si="1729"/>
        <v>0.48832321589759342</v>
      </c>
      <c r="O2215" s="201">
        <f t="shared" si="1730"/>
        <v>0.46113035967271115</v>
      </c>
      <c r="P2215" s="201" t="str">
        <f t="shared" si="1731"/>
        <v/>
      </c>
      <c r="Q2215" s="201" t="str">
        <f t="shared" si="1732"/>
        <v/>
      </c>
      <c r="R2215" s="201" t="str">
        <f t="shared" si="1733"/>
        <v/>
      </c>
      <c r="S2215" s="201" t="str">
        <f t="shared" si="1734"/>
        <v/>
      </c>
      <c r="T2215" s="199">
        <f t="shared" si="1735"/>
        <v>0</v>
      </c>
      <c r="U2215" s="199">
        <f t="shared" si="1736"/>
        <v>0</v>
      </c>
      <c r="V2215" s="199">
        <f t="shared" si="1737"/>
        <v>0</v>
      </c>
      <c r="W2215" s="199">
        <f t="shared" si="1738"/>
        <v>2.0925496984069507E-3</v>
      </c>
      <c r="X2215" s="199" t="str">
        <f t="shared" si="1739"/>
        <v/>
      </c>
      <c r="Y2215" s="199" t="str">
        <f t="shared" si="1740"/>
        <v/>
      </c>
      <c r="Z2215" s="199" t="str">
        <f t="shared" si="1741"/>
        <v/>
      </c>
      <c r="AA2215" s="199" t="str">
        <f t="shared" si="1742"/>
        <v/>
      </c>
      <c r="AB2215" s="201">
        <f t="shared" ca="1" si="1743"/>
        <v>2.1532783757253102</v>
      </c>
      <c r="AD2215" s="162">
        <f t="shared" si="1744"/>
        <v>0</v>
      </c>
      <c r="AE2215" s="162">
        <f t="shared" si="1745"/>
        <v>0</v>
      </c>
      <c r="AF2215" s="162">
        <f t="shared" si="1746"/>
        <v>0</v>
      </c>
      <c r="AG2215" s="162">
        <f t="shared" si="1747"/>
        <v>5.3764081443460478E-5</v>
      </c>
      <c r="AH2215" s="162" t="str">
        <f t="shared" si="1748"/>
        <v/>
      </c>
      <c r="AI2215" s="162" t="str">
        <f t="shared" si="1749"/>
        <v/>
      </c>
      <c r="AJ2215" s="162" t="str">
        <f t="shared" si="1750"/>
        <v/>
      </c>
      <c r="AK2215" s="162" t="str">
        <f t="shared" si="1751"/>
        <v/>
      </c>
      <c r="AM2215" s="199">
        <f t="shared" si="1754"/>
        <v>23.970289578332785</v>
      </c>
      <c r="AN2215" s="197">
        <f t="shared" si="1756"/>
        <v>0</v>
      </c>
      <c r="AO2215" s="197">
        <f t="shared" si="1757"/>
        <v>0</v>
      </c>
      <c r="AP2215" s="197">
        <f t="shared" si="1758"/>
        <v>0</v>
      </c>
      <c r="AQ2215" s="197">
        <f t="shared" si="1759"/>
        <v>0</v>
      </c>
      <c r="AR2215" s="197" t="str">
        <f t="shared" si="1760"/>
        <v/>
      </c>
      <c r="AS2215" s="197" t="str">
        <f t="shared" si="1761"/>
        <v/>
      </c>
      <c r="AT2215" s="197" t="str">
        <f t="shared" si="1762"/>
        <v/>
      </c>
      <c r="AU2215" s="197" t="str">
        <f t="shared" si="1763"/>
        <v/>
      </c>
      <c r="AV2215" s="199">
        <f t="shared" ca="1" si="1755"/>
        <v>2.2003419063838936</v>
      </c>
      <c r="AX2215" s="162">
        <f t="shared" si="1718"/>
        <v>0</v>
      </c>
      <c r="AY2215" s="162">
        <f t="shared" si="1719"/>
        <v>0</v>
      </c>
      <c r="AZ2215" s="162">
        <f t="shared" si="1720"/>
        <v>0</v>
      </c>
      <c r="BA2215" s="162">
        <f t="shared" si="1721"/>
        <v>0</v>
      </c>
      <c r="BB2215" s="162" t="str">
        <f t="shared" si="1722"/>
        <v/>
      </c>
      <c r="BC2215" s="162" t="str">
        <f t="shared" si="1723"/>
        <v/>
      </c>
      <c r="BD2215" s="162" t="str">
        <f t="shared" si="1724"/>
        <v/>
      </c>
      <c r="BE2215" s="162" t="str">
        <f t="shared" si="1725"/>
        <v/>
      </c>
      <c r="BG2215" s="169">
        <f t="shared" si="1752"/>
        <v>54.906147334107949</v>
      </c>
      <c r="BH2215" s="169">
        <f t="shared" ca="1" si="1753"/>
        <v>2.0068147923286186</v>
      </c>
    </row>
    <row r="2216" spans="11:60" x14ac:dyDescent="0.25">
      <c r="K2216" s="199">
        <f t="shared" si="1726"/>
        <v>54.957533527214274</v>
      </c>
      <c r="L2216" s="201">
        <f t="shared" si="1727"/>
        <v>0.46092017255770124</v>
      </c>
      <c r="M2216" s="201">
        <f t="shared" si="1728"/>
        <v>0.46479661136999501</v>
      </c>
      <c r="N2216" s="201">
        <f t="shared" si="1729"/>
        <v>0.48855161777593653</v>
      </c>
      <c r="O2216" s="201">
        <f t="shared" si="1730"/>
        <v>0.46134604272213708</v>
      </c>
      <c r="P2216" s="201" t="str">
        <f t="shared" si="1731"/>
        <v/>
      </c>
      <c r="Q2216" s="201" t="str">
        <f t="shared" si="1732"/>
        <v/>
      </c>
      <c r="R2216" s="201" t="str">
        <f t="shared" si="1733"/>
        <v/>
      </c>
      <c r="S2216" s="201" t="str">
        <f t="shared" si="1734"/>
        <v/>
      </c>
      <c r="T2216" s="199">
        <f t="shared" si="1735"/>
        <v>0</v>
      </c>
      <c r="U2216" s="199">
        <f t="shared" si="1736"/>
        <v>0</v>
      </c>
      <c r="V2216" s="199">
        <f t="shared" si="1737"/>
        <v>0</v>
      </c>
      <c r="W2216" s="199">
        <f t="shared" si="1738"/>
        <v>1.9825005578952763E-3</v>
      </c>
      <c r="X2216" s="199" t="str">
        <f t="shared" si="1739"/>
        <v/>
      </c>
      <c r="Y2216" s="199" t="str">
        <f t="shared" si="1740"/>
        <v/>
      </c>
      <c r="Z2216" s="199" t="str">
        <f t="shared" si="1741"/>
        <v/>
      </c>
      <c r="AA2216" s="199" t="str">
        <f t="shared" si="1742"/>
        <v/>
      </c>
      <c r="AB2216" s="201">
        <f t="shared" ca="1" si="1743"/>
        <v>2.1284220983870346</v>
      </c>
      <c r="AD2216" s="162">
        <f t="shared" si="1744"/>
        <v>0</v>
      </c>
      <c r="AE2216" s="162">
        <f t="shared" si="1745"/>
        <v>0</v>
      </c>
      <c r="AF2216" s="162">
        <f t="shared" si="1746"/>
        <v>0</v>
      </c>
      <c r="AG2216" s="162">
        <f t="shared" si="1747"/>
        <v>5.0936578250701501E-5</v>
      </c>
      <c r="AH2216" s="162" t="str">
        <f t="shared" si="1748"/>
        <v/>
      </c>
      <c r="AI2216" s="162" t="str">
        <f t="shared" si="1749"/>
        <v/>
      </c>
      <c r="AJ2216" s="162" t="str">
        <f t="shared" si="1750"/>
        <v/>
      </c>
      <c r="AK2216" s="162" t="str">
        <f t="shared" si="1751"/>
        <v/>
      </c>
      <c r="AM2216" s="199">
        <f t="shared" si="1754"/>
        <v>23.981506372707297</v>
      </c>
      <c r="AN2216" s="197">
        <f t="shared" si="1756"/>
        <v>0</v>
      </c>
      <c r="AO2216" s="197">
        <f t="shared" si="1757"/>
        <v>0</v>
      </c>
      <c r="AP2216" s="197">
        <f t="shared" si="1758"/>
        <v>0</v>
      </c>
      <c r="AQ2216" s="197">
        <f t="shared" si="1759"/>
        <v>0</v>
      </c>
      <c r="AR2216" s="197" t="str">
        <f t="shared" si="1760"/>
        <v/>
      </c>
      <c r="AS2216" s="197" t="str">
        <f t="shared" si="1761"/>
        <v/>
      </c>
      <c r="AT2216" s="197" t="str">
        <f t="shared" si="1762"/>
        <v/>
      </c>
      <c r="AU2216" s="197" t="str">
        <f t="shared" si="1763"/>
        <v/>
      </c>
      <c r="AV2216" s="199">
        <f t="shared" ca="1" si="1755"/>
        <v>2.1813287789726901</v>
      </c>
      <c r="AX2216" s="162">
        <f t="shared" si="1718"/>
        <v>0</v>
      </c>
      <c r="AY2216" s="162">
        <f t="shared" si="1719"/>
        <v>0</v>
      </c>
      <c r="AZ2216" s="162">
        <f t="shared" si="1720"/>
        <v>0</v>
      </c>
      <c r="BA2216" s="162">
        <f t="shared" si="1721"/>
        <v>0</v>
      </c>
      <c r="BB2216" s="162" t="str">
        <f t="shared" si="1722"/>
        <v/>
      </c>
      <c r="BC2216" s="162" t="str">
        <f t="shared" si="1723"/>
        <v/>
      </c>
      <c r="BD2216" s="162" t="str">
        <f t="shared" si="1724"/>
        <v/>
      </c>
      <c r="BE2216" s="162" t="str">
        <f t="shared" si="1725"/>
        <v/>
      </c>
      <c r="BG2216" s="169">
        <f t="shared" si="1752"/>
        <v>54.931840430661111</v>
      </c>
      <c r="BH2216" s="169">
        <f t="shared" ca="1" si="1753"/>
        <v>2.1532783757253102</v>
      </c>
    </row>
    <row r="2217" spans="11:60" x14ac:dyDescent="0.25">
      <c r="K2217" s="199">
        <f t="shared" si="1726"/>
        <v>54.983226623767436</v>
      </c>
      <c r="L2217" s="201">
        <f t="shared" si="1727"/>
        <v>0.46113565650934113</v>
      </c>
      <c r="M2217" s="201">
        <f t="shared" si="1728"/>
        <v>0.46501390758849431</v>
      </c>
      <c r="N2217" s="201">
        <f t="shared" si="1729"/>
        <v>0.48878001965427964</v>
      </c>
      <c r="O2217" s="201">
        <f t="shared" si="1730"/>
        <v>0.46156172577156307</v>
      </c>
      <c r="P2217" s="201" t="str">
        <f t="shared" si="1731"/>
        <v/>
      </c>
      <c r="Q2217" s="201" t="str">
        <f t="shared" si="1732"/>
        <v/>
      </c>
      <c r="R2217" s="201" t="str">
        <f t="shared" si="1733"/>
        <v/>
      </c>
      <c r="S2217" s="201" t="str">
        <f t="shared" si="1734"/>
        <v/>
      </c>
      <c r="T2217" s="199">
        <f t="shared" si="1735"/>
        <v>0</v>
      </c>
      <c r="U2217" s="199">
        <f t="shared" si="1736"/>
        <v>0</v>
      </c>
      <c r="V2217" s="199">
        <f t="shared" si="1737"/>
        <v>0</v>
      </c>
      <c r="W2217" s="199">
        <f t="shared" si="1738"/>
        <v>1.8783338389485539E-3</v>
      </c>
      <c r="X2217" s="199" t="str">
        <f t="shared" si="1739"/>
        <v/>
      </c>
      <c r="Y2217" s="199" t="str">
        <f t="shared" si="1740"/>
        <v/>
      </c>
      <c r="Z2217" s="199" t="str">
        <f t="shared" si="1741"/>
        <v/>
      </c>
      <c r="AA2217" s="199" t="str">
        <f t="shared" si="1742"/>
        <v/>
      </c>
      <c r="AB2217" s="201">
        <f t="shared" ca="1" si="1743"/>
        <v>2.007442164260385</v>
      </c>
      <c r="AD2217" s="162">
        <f t="shared" si="1744"/>
        <v>0</v>
      </c>
      <c r="AE2217" s="162">
        <f t="shared" si="1745"/>
        <v>0</v>
      </c>
      <c r="AF2217" s="162">
        <f t="shared" si="1746"/>
        <v>0</v>
      </c>
      <c r="AG2217" s="162">
        <f t="shared" si="1747"/>
        <v>4.8260212683177238E-5</v>
      </c>
      <c r="AH2217" s="162" t="str">
        <f t="shared" si="1748"/>
        <v/>
      </c>
      <c r="AI2217" s="162" t="str">
        <f t="shared" si="1749"/>
        <v/>
      </c>
      <c r="AJ2217" s="162" t="str">
        <f t="shared" si="1750"/>
        <v/>
      </c>
      <c r="AK2217" s="162" t="str">
        <f t="shared" si="1751"/>
        <v/>
      </c>
      <c r="AM2217" s="199">
        <f t="shared" si="1754"/>
        <v>23.99272316708181</v>
      </c>
      <c r="AN2217" s="197">
        <f t="shared" si="1756"/>
        <v>0</v>
      </c>
      <c r="AO2217" s="197">
        <f t="shared" si="1757"/>
        <v>0</v>
      </c>
      <c r="AP2217" s="197">
        <f t="shared" si="1758"/>
        <v>0</v>
      </c>
      <c r="AQ2217" s="197">
        <f t="shared" si="1759"/>
        <v>0</v>
      </c>
      <c r="AR2217" s="197" t="str">
        <f t="shared" si="1760"/>
        <v/>
      </c>
      <c r="AS2217" s="197" t="str">
        <f t="shared" si="1761"/>
        <v/>
      </c>
      <c r="AT2217" s="197" t="str">
        <f t="shared" si="1762"/>
        <v/>
      </c>
      <c r="AU2217" s="197" t="str">
        <f t="shared" si="1763"/>
        <v/>
      </c>
      <c r="AV2217" s="199">
        <f t="shared" ca="1" si="1755"/>
        <v>2.180459593507301</v>
      </c>
      <c r="AX2217" s="162">
        <f t="shared" si="1718"/>
        <v>0</v>
      </c>
      <c r="AY2217" s="162">
        <f t="shared" si="1719"/>
        <v>0</v>
      </c>
      <c r="AZ2217" s="162">
        <f t="shared" si="1720"/>
        <v>0</v>
      </c>
      <c r="BA2217" s="162">
        <f t="shared" si="1721"/>
        <v>0</v>
      </c>
      <c r="BB2217" s="162" t="str">
        <f t="shared" si="1722"/>
        <v/>
      </c>
      <c r="BC2217" s="162" t="str">
        <f t="shared" si="1723"/>
        <v/>
      </c>
      <c r="BD2217" s="162" t="str">
        <f t="shared" si="1724"/>
        <v/>
      </c>
      <c r="BE2217" s="162" t="str">
        <f t="shared" si="1725"/>
        <v/>
      </c>
      <c r="BG2217" s="169">
        <f t="shared" si="1752"/>
        <v>54.957533527214274</v>
      </c>
      <c r="BH2217" s="169">
        <f t="shared" ca="1" si="1753"/>
        <v>2.1284220983870346</v>
      </c>
    </row>
    <row r="2218" spans="11:60" x14ac:dyDescent="0.25">
      <c r="K2218" s="199">
        <f t="shared" si="1726"/>
        <v>55.008919720320598</v>
      </c>
      <c r="L2218" s="201">
        <f t="shared" si="1727"/>
        <v>0.46135114046098097</v>
      </c>
      <c r="M2218" s="201">
        <f t="shared" si="1728"/>
        <v>0.46523120380699362</v>
      </c>
      <c r="N2218" s="201">
        <f t="shared" si="1729"/>
        <v>0.48900842153262281</v>
      </c>
      <c r="O2218" s="201">
        <f t="shared" si="1730"/>
        <v>0.46177740882098905</v>
      </c>
      <c r="P2218" s="201" t="str">
        <f t="shared" si="1731"/>
        <v/>
      </c>
      <c r="Q2218" s="201" t="str">
        <f t="shared" si="1732"/>
        <v/>
      </c>
      <c r="R2218" s="201" t="str">
        <f t="shared" si="1733"/>
        <v/>
      </c>
      <c r="S2218" s="201" t="str">
        <f t="shared" si="1734"/>
        <v/>
      </c>
      <c r="T2218" s="199">
        <f t="shared" si="1735"/>
        <v>0</v>
      </c>
      <c r="U2218" s="199">
        <f t="shared" si="1736"/>
        <v>0</v>
      </c>
      <c r="V2218" s="199">
        <f t="shared" si="1737"/>
        <v>0</v>
      </c>
      <c r="W2218" s="199">
        <f t="shared" si="1738"/>
        <v>1.7797300923567949E-3</v>
      </c>
      <c r="X2218" s="199" t="str">
        <f t="shared" si="1739"/>
        <v/>
      </c>
      <c r="Y2218" s="199" t="str">
        <f t="shared" si="1740"/>
        <v/>
      </c>
      <c r="Z2218" s="199" t="str">
        <f t="shared" si="1741"/>
        <v/>
      </c>
      <c r="AA2218" s="199" t="str">
        <f t="shared" si="1742"/>
        <v/>
      </c>
      <c r="AB2218" s="201">
        <f t="shared" ca="1" si="1743"/>
        <v>2.0520162786356488</v>
      </c>
      <c r="AD2218" s="162">
        <f t="shared" si="1744"/>
        <v>0</v>
      </c>
      <c r="AE2218" s="162">
        <f t="shared" si="1745"/>
        <v>0</v>
      </c>
      <c r="AF2218" s="162">
        <f t="shared" si="1746"/>
        <v>0</v>
      </c>
      <c r="AG2218" s="162">
        <f t="shared" si="1747"/>
        <v>4.5726777101491624E-5</v>
      </c>
      <c r="AH2218" s="162" t="str">
        <f t="shared" si="1748"/>
        <v/>
      </c>
      <c r="AI2218" s="162" t="str">
        <f t="shared" si="1749"/>
        <v/>
      </c>
      <c r="AJ2218" s="162" t="str">
        <f t="shared" si="1750"/>
        <v/>
      </c>
      <c r="AK2218" s="162" t="str">
        <f t="shared" si="1751"/>
        <v/>
      </c>
      <c r="AM2218" s="199">
        <f t="shared" si="1754"/>
        <v>24.003939961456322</v>
      </c>
      <c r="AN2218" s="197">
        <f t="shared" si="1756"/>
        <v>0</v>
      </c>
      <c r="AO2218" s="197">
        <f t="shared" si="1757"/>
        <v>0</v>
      </c>
      <c r="AP2218" s="197">
        <f t="shared" si="1758"/>
        <v>0</v>
      </c>
      <c r="AQ2218" s="197">
        <f t="shared" si="1759"/>
        <v>0</v>
      </c>
      <c r="AR2218" s="197" t="str">
        <f t="shared" si="1760"/>
        <v/>
      </c>
      <c r="AS2218" s="197" t="str">
        <f t="shared" si="1761"/>
        <v/>
      </c>
      <c r="AT2218" s="197" t="str">
        <f t="shared" si="1762"/>
        <v/>
      </c>
      <c r="AU2218" s="197" t="str">
        <f t="shared" si="1763"/>
        <v/>
      </c>
      <c r="AV2218" s="199">
        <f t="shared" ca="1" si="1755"/>
        <v>2.1187048808589948</v>
      </c>
      <c r="AX2218" s="162">
        <f t="shared" si="1718"/>
        <v>0</v>
      </c>
      <c r="AY2218" s="162">
        <f t="shared" si="1719"/>
        <v>0</v>
      </c>
      <c r="AZ2218" s="162">
        <f t="shared" si="1720"/>
        <v>0</v>
      </c>
      <c r="BA2218" s="162">
        <f t="shared" si="1721"/>
        <v>0</v>
      </c>
      <c r="BB2218" s="162" t="str">
        <f t="shared" si="1722"/>
        <v/>
      </c>
      <c r="BC2218" s="162" t="str">
        <f t="shared" si="1723"/>
        <v/>
      </c>
      <c r="BD2218" s="162" t="str">
        <f t="shared" si="1724"/>
        <v/>
      </c>
      <c r="BE2218" s="162" t="str">
        <f t="shared" si="1725"/>
        <v/>
      </c>
      <c r="BG2218" s="169">
        <f t="shared" si="1752"/>
        <v>54.983226623767436</v>
      </c>
      <c r="BH2218" s="169">
        <f t="shared" ca="1" si="1753"/>
        <v>2.007442164260385</v>
      </c>
    </row>
    <row r="2219" spans="11:60" x14ac:dyDescent="0.25">
      <c r="K2219" s="199">
        <f t="shared" si="1726"/>
        <v>55.034612816873761</v>
      </c>
      <c r="L2219" s="201">
        <f t="shared" si="1727"/>
        <v>0.46156662441262086</v>
      </c>
      <c r="M2219" s="201">
        <f t="shared" si="1728"/>
        <v>0.46544850002549287</v>
      </c>
      <c r="N2219" s="201">
        <f t="shared" si="1729"/>
        <v>0.48923682341096586</v>
      </c>
      <c r="O2219" s="201">
        <f t="shared" si="1730"/>
        <v>0.46199309187041498</v>
      </c>
      <c r="P2219" s="201" t="str">
        <f t="shared" si="1731"/>
        <v/>
      </c>
      <c r="Q2219" s="201" t="str">
        <f t="shared" si="1732"/>
        <v/>
      </c>
      <c r="R2219" s="201" t="str">
        <f t="shared" si="1733"/>
        <v/>
      </c>
      <c r="S2219" s="201" t="str">
        <f t="shared" si="1734"/>
        <v/>
      </c>
      <c r="T2219" s="199">
        <f t="shared" si="1735"/>
        <v>0</v>
      </c>
      <c r="U2219" s="199">
        <f t="shared" si="1736"/>
        <v>0</v>
      </c>
      <c r="V2219" s="199">
        <f t="shared" si="1737"/>
        <v>0</v>
      </c>
      <c r="W2219" s="199">
        <f t="shared" si="1738"/>
        <v>1.6863874866876788E-3</v>
      </c>
      <c r="X2219" s="199" t="str">
        <f t="shared" si="1739"/>
        <v/>
      </c>
      <c r="Y2219" s="199" t="str">
        <f t="shared" si="1740"/>
        <v/>
      </c>
      <c r="Z2219" s="199" t="str">
        <f t="shared" si="1741"/>
        <v/>
      </c>
      <c r="AA2219" s="199" t="str">
        <f t="shared" si="1742"/>
        <v/>
      </c>
      <c r="AB2219" s="201">
        <f t="shared" ca="1" si="1743"/>
        <v>2.0180477009924207</v>
      </c>
      <c r="AD2219" s="162">
        <f t="shared" si="1744"/>
        <v>0</v>
      </c>
      <c r="AE2219" s="162">
        <f t="shared" si="1745"/>
        <v>0</v>
      </c>
      <c r="AF2219" s="162">
        <f t="shared" si="1746"/>
        <v>0</v>
      </c>
      <c r="AG2219" s="162">
        <f t="shared" si="1747"/>
        <v>4.3328516521511268E-5</v>
      </c>
      <c r="AH2219" s="162" t="str">
        <f t="shared" si="1748"/>
        <v/>
      </c>
      <c r="AI2219" s="162" t="str">
        <f t="shared" si="1749"/>
        <v/>
      </c>
      <c r="AJ2219" s="162" t="str">
        <f t="shared" si="1750"/>
        <v/>
      </c>
      <c r="AK2219" s="162" t="str">
        <f t="shared" si="1751"/>
        <v/>
      </c>
      <c r="AM2219" s="199">
        <f t="shared" si="1754"/>
        <v>24.015156755830834</v>
      </c>
      <c r="AN2219" s="197">
        <f t="shared" si="1756"/>
        <v>0</v>
      </c>
      <c r="AO2219" s="197">
        <f t="shared" si="1757"/>
        <v>0</v>
      </c>
      <c r="AP2219" s="197">
        <f t="shared" si="1758"/>
        <v>0</v>
      </c>
      <c r="AQ2219" s="197">
        <f t="shared" si="1759"/>
        <v>0</v>
      </c>
      <c r="AR2219" s="197" t="str">
        <f t="shared" si="1760"/>
        <v/>
      </c>
      <c r="AS2219" s="197" t="str">
        <f t="shared" si="1761"/>
        <v/>
      </c>
      <c r="AT2219" s="197" t="str">
        <f t="shared" si="1762"/>
        <v/>
      </c>
      <c r="AU2219" s="197" t="str">
        <f t="shared" si="1763"/>
        <v/>
      </c>
      <c r="AV2219" s="199">
        <f t="shared" ca="1" si="1755"/>
        <v>2.1740307876929279</v>
      </c>
      <c r="AX2219" s="162">
        <f t="shared" si="1718"/>
        <v>0</v>
      </c>
      <c r="AY2219" s="162">
        <f t="shared" si="1719"/>
        <v>0</v>
      </c>
      <c r="AZ2219" s="162">
        <f t="shared" si="1720"/>
        <v>0</v>
      </c>
      <c r="BA2219" s="162">
        <f t="shared" si="1721"/>
        <v>0</v>
      </c>
      <c r="BB2219" s="162" t="str">
        <f t="shared" si="1722"/>
        <v/>
      </c>
      <c r="BC2219" s="162" t="str">
        <f t="shared" si="1723"/>
        <v/>
      </c>
      <c r="BD2219" s="162" t="str">
        <f t="shared" si="1724"/>
        <v/>
      </c>
      <c r="BE2219" s="162" t="str">
        <f t="shared" si="1725"/>
        <v/>
      </c>
      <c r="BG2219" s="169">
        <f t="shared" si="1752"/>
        <v>55.008919720320598</v>
      </c>
      <c r="BH2219" s="169">
        <f t="shared" ca="1" si="1753"/>
        <v>2.0520162786356488</v>
      </c>
    </row>
    <row r="2220" spans="11:60" x14ac:dyDescent="0.25">
      <c r="K2220" s="199">
        <f t="shared" si="1726"/>
        <v>55.060305913426923</v>
      </c>
      <c r="L2220" s="201">
        <f t="shared" si="1727"/>
        <v>0.46178210836426076</v>
      </c>
      <c r="M2220" s="201">
        <f t="shared" si="1728"/>
        <v>0.46566579624399218</v>
      </c>
      <c r="N2220" s="201">
        <f t="shared" si="1729"/>
        <v>0.48946522528930902</v>
      </c>
      <c r="O2220" s="201">
        <f t="shared" si="1730"/>
        <v>0.46220877491984097</v>
      </c>
      <c r="P2220" s="201" t="str">
        <f t="shared" si="1731"/>
        <v/>
      </c>
      <c r="Q2220" s="201" t="str">
        <f t="shared" si="1732"/>
        <v/>
      </c>
      <c r="R2220" s="201" t="str">
        <f t="shared" si="1733"/>
        <v/>
      </c>
      <c r="S2220" s="201" t="str">
        <f t="shared" si="1734"/>
        <v/>
      </c>
      <c r="T2220" s="199">
        <f t="shared" si="1735"/>
        <v>0</v>
      </c>
      <c r="U2220" s="199">
        <f t="shared" si="1736"/>
        <v>0</v>
      </c>
      <c r="V2220" s="199">
        <f t="shared" si="1737"/>
        <v>0</v>
      </c>
      <c r="W2220" s="199">
        <f t="shared" si="1738"/>
        <v>1.5980208219150017E-3</v>
      </c>
      <c r="X2220" s="199" t="str">
        <f t="shared" si="1739"/>
        <v/>
      </c>
      <c r="Y2220" s="199" t="str">
        <f t="shared" si="1740"/>
        <v/>
      </c>
      <c r="Z2220" s="199" t="str">
        <f t="shared" si="1741"/>
        <v/>
      </c>
      <c r="AA2220" s="199" t="str">
        <f t="shared" si="1742"/>
        <v/>
      </c>
      <c r="AB2220" s="201">
        <f t="shared" ca="1" si="1743"/>
        <v>2.0912725552600029</v>
      </c>
      <c r="AD2220" s="162">
        <f t="shared" si="1744"/>
        <v>0</v>
      </c>
      <c r="AE2220" s="162">
        <f t="shared" si="1745"/>
        <v>0</v>
      </c>
      <c r="AF2220" s="162">
        <f t="shared" si="1746"/>
        <v>0</v>
      </c>
      <c r="AG2220" s="162">
        <f t="shared" si="1747"/>
        <v>4.1058103271425949E-5</v>
      </c>
      <c r="AH2220" s="162" t="str">
        <f t="shared" si="1748"/>
        <v/>
      </c>
      <c r="AI2220" s="162" t="str">
        <f t="shared" si="1749"/>
        <v/>
      </c>
      <c r="AJ2220" s="162" t="str">
        <f t="shared" si="1750"/>
        <v/>
      </c>
      <c r="AK2220" s="162" t="str">
        <f t="shared" si="1751"/>
        <v/>
      </c>
      <c r="AM2220" s="199">
        <f t="shared" si="1754"/>
        <v>24.026373550205346</v>
      </c>
      <c r="AN2220" s="197">
        <f t="shared" si="1756"/>
        <v>0</v>
      </c>
      <c r="AO2220" s="197">
        <f t="shared" si="1757"/>
        <v>0</v>
      </c>
      <c r="AP2220" s="197">
        <f t="shared" si="1758"/>
        <v>0</v>
      </c>
      <c r="AQ2220" s="197">
        <f t="shared" si="1759"/>
        <v>0</v>
      </c>
      <c r="AR2220" s="197" t="str">
        <f t="shared" si="1760"/>
        <v/>
      </c>
      <c r="AS2220" s="197" t="str">
        <f t="shared" si="1761"/>
        <v/>
      </c>
      <c r="AT2220" s="197" t="str">
        <f t="shared" si="1762"/>
        <v/>
      </c>
      <c r="AU2220" s="197" t="str">
        <f t="shared" si="1763"/>
        <v/>
      </c>
      <c r="AV2220" s="199">
        <f t="shared" ca="1" si="1755"/>
        <v>2.1913260969329174</v>
      </c>
      <c r="AX2220" s="162">
        <f t="shared" si="1718"/>
        <v>0</v>
      </c>
      <c r="AY2220" s="162">
        <f t="shared" si="1719"/>
        <v>0</v>
      </c>
      <c r="AZ2220" s="162">
        <f t="shared" si="1720"/>
        <v>0</v>
      </c>
      <c r="BA2220" s="162">
        <f t="shared" si="1721"/>
        <v>0</v>
      </c>
      <c r="BB2220" s="162" t="str">
        <f t="shared" si="1722"/>
        <v/>
      </c>
      <c r="BC2220" s="162" t="str">
        <f t="shared" si="1723"/>
        <v/>
      </c>
      <c r="BD2220" s="162" t="str">
        <f t="shared" si="1724"/>
        <v/>
      </c>
      <c r="BE2220" s="162" t="str">
        <f t="shared" si="1725"/>
        <v/>
      </c>
      <c r="BG2220" s="169">
        <f t="shared" si="1752"/>
        <v>55.034612816873761</v>
      </c>
      <c r="BH2220" s="169">
        <f t="shared" ca="1" si="1753"/>
        <v>2.0180477009924207</v>
      </c>
    </row>
    <row r="2221" spans="11:60" x14ac:dyDescent="0.25">
      <c r="K2221" s="199">
        <f t="shared" si="1726"/>
        <v>55.085999009980085</v>
      </c>
      <c r="L2221" s="201">
        <f t="shared" si="1727"/>
        <v>0.4619975923159006</v>
      </c>
      <c r="M2221" s="201">
        <f t="shared" si="1728"/>
        <v>0.46588309246249149</v>
      </c>
      <c r="N2221" s="201">
        <f t="shared" si="1729"/>
        <v>0.48969362716765213</v>
      </c>
      <c r="O2221" s="201">
        <f t="shared" si="1730"/>
        <v>0.4624244579692669</v>
      </c>
      <c r="P2221" s="201" t="str">
        <f t="shared" si="1731"/>
        <v/>
      </c>
      <c r="Q2221" s="201" t="str">
        <f t="shared" si="1732"/>
        <v/>
      </c>
      <c r="R2221" s="201" t="str">
        <f t="shared" si="1733"/>
        <v/>
      </c>
      <c r="S2221" s="201" t="str">
        <f t="shared" si="1734"/>
        <v/>
      </c>
      <c r="T2221" s="199">
        <f t="shared" si="1735"/>
        <v>0</v>
      </c>
      <c r="U2221" s="199">
        <f t="shared" si="1736"/>
        <v>0</v>
      </c>
      <c r="V2221" s="199">
        <f t="shared" si="1737"/>
        <v>0</v>
      </c>
      <c r="W2221" s="199">
        <f t="shared" si="1738"/>
        <v>1.5143605990892925E-3</v>
      </c>
      <c r="X2221" s="199" t="str">
        <f t="shared" si="1739"/>
        <v/>
      </c>
      <c r="Y2221" s="199" t="str">
        <f t="shared" si="1740"/>
        <v/>
      </c>
      <c r="Z2221" s="199" t="str">
        <f t="shared" si="1741"/>
        <v/>
      </c>
      <c r="AA2221" s="199" t="str">
        <f t="shared" si="1742"/>
        <v/>
      </c>
      <c r="AB2221" s="201">
        <f t="shared" ca="1" si="1743"/>
        <v>2.0174203813702056</v>
      </c>
      <c r="AD2221" s="162">
        <f t="shared" si="1744"/>
        <v>0</v>
      </c>
      <c r="AE2221" s="162">
        <f t="shared" si="1745"/>
        <v>0</v>
      </c>
      <c r="AF2221" s="162">
        <f t="shared" si="1746"/>
        <v>0</v>
      </c>
      <c r="AG2221" s="162">
        <f t="shared" si="1747"/>
        <v>3.890861308870593E-5</v>
      </c>
      <c r="AH2221" s="162" t="str">
        <f t="shared" si="1748"/>
        <v/>
      </c>
      <c r="AI2221" s="162" t="str">
        <f t="shared" si="1749"/>
        <v/>
      </c>
      <c r="AJ2221" s="162" t="str">
        <f t="shared" si="1750"/>
        <v/>
      </c>
      <c r="AK2221" s="162" t="str">
        <f t="shared" si="1751"/>
        <v/>
      </c>
      <c r="AM2221" s="199">
        <f t="shared" si="1754"/>
        <v>24.037590344579858</v>
      </c>
      <c r="AN2221" s="197">
        <f t="shared" si="1756"/>
        <v>0</v>
      </c>
      <c r="AO2221" s="197">
        <f t="shared" si="1757"/>
        <v>0</v>
      </c>
      <c r="AP2221" s="197">
        <f t="shared" si="1758"/>
        <v>0</v>
      </c>
      <c r="AQ2221" s="197">
        <f t="shared" si="1759"/>
        <v>0</v>
      </c>
      <c r="AR2221" s="197" t="str">
        <f t="shared" si="1760"/>
        <v/>
      </c>
      <c r="AS2221" s="197" t="str">
        <f t="shared" si="1761"/>
        <v/>
      </c>
      <c r="AT2221" s="197" t="str">
        <f t="shared" si="1762"/>
        <v/>
      </c>
      <c r="AU2221" s="197" t="str">
        <f t="shared" si="1763"/>
        <v/>
      </c>
      <c r="AV2221" s="199">
        <f t="shared" ca="1" si="1755"/>
        <v>2.1172923505642229</v>
      </c>
      <c r="AX2221" s="162">
        <f t="shared" si="1718"/>
        <v>0</v>
      </c>
      <c r="AY2221" s="162">
        <f t="shared" si="1719"/>
        <v>0</v>
      </c>
      <c r="AZ2221" s="162">
        <f t="shared" si="1720"/>
        <v>0</v>
      </c>
      <c r="BA2221" s="162">
        <f t="shared" si="1721"/>
        <v>0</v>
      </c>
      <c r="BB2221" s="162" t="str">
        <f t="shared" si="1722"/>
        <v/>
      </c>
      <c r="BC2221" s="162" t="str">
        <f t="shared" si="1723"/>
        <v/>
      </c>
      <c r="BD2221" s="162" t="str">
        <f t="shared" si="1724"/>
        <v/>
      </c>
      <c r="BE2221" s="162" t="str">
        <f t="shared" si="1725"/>
        <v/>
      </c>
      <c r="BG2221" s="169">
        <f t="shared" si="1752"/>
        <v>55.060305913426923</v>
      </c>
      <c r="BH2221" s="169">
        <f t="shared" ca="1" si="1753"/>
        <v>2.0912725552600029</v>
      </c>
    </row>
    <row r="2222" spans="11:60" x14ac:dyDescent="0.25">
      <c r="K2222" s="199">
        <f t="shared" si="1726"/>
        <v>55.111692106533248</v>
      </c>
      <c r="L2222" s="201">
        <f t="shared" si="1727"/>
        <v>0.46221307626754049</v>
      </c>
      <c r="M2222" s="201">
        <f t="shared" si="1728"/>
        <v>0.4661003886809908</v>
      </c>
      <c r="N2222" s="201">
        <f t="shared" si="1729"/>
        <v>0.48992202904599524</v>
      </c>
      <c r="O2222" s="201">
        <f t="shared" si="1730"/>
        <v>0.46264014101869289</v>
      </c>
      <c r="P2222" s="201" t="str">
        <f t="shared" si="1731"/>
        <v/>
      </c>
      <c r="Q2222" s="201" t="str">
        <f t="shared" si="1732"/>
        <v/>
      </c>
      <c r="R2222" s="201" t="str">
        <f t="shared" si="1733"/>
        <v/>
      </c>
      <c r="S2222" s="201" t="str">
        <f t="shared" si="1734"/>
        <v/>
      </c>
      <c r="T2222" s="199">
        <f t="shared" si="1735"/>
        <v>0</v>
      </c>
      <c r="U2222" s="199">
        <f t="shared" si="1736"/>
        <v>0</v>
      </c>
      <c r="V2222" s="199">
        <f t="shared" si="1737"/>
        <v>0</v>
      </c>
      <c r="W2222" s="199">
        <f t="shared" si="1738"/>
        <v>1.4351521428203552E-3</v>
      </c>
      <c r="X2222" s="199" t="str">
        <f t="shared" si="1739"/>
        <v/>
      </c>
      <c r="Y2222" s="199" t="str">
        <f t="shared" si="1740"/>
        <v/>
      </c>
      <c r="Z2222" s="199" t="str">
        <f t="shared" si="1741"/>
        <v/>
      </c>
      <c r="AA2222" s="199" t="str">
        <f t="shared" si="1742"/>
        <v/>
      </c>
      <c r="AB2222" s="201">
        <f t="shared" ca="1" si="1743"/>
        <v>2.1050169547365427</v>
      </c>
      <c r="AD2222" s="162">
        <f t="shared" si="1744"/>
        <v>0</v>
      </c>
      <c r="AE2222" s="162">
        <f t="shared" si="1745"/>
        <v>0</v>
      </c>
      <c r="AF2222" s="162">
        <f t="shared" si="1746"/>
        <v>0</v>
      </c>
      <c r="AG2222" s="162">
        <f t="shared" si="1747"/>
        <v>3.6873502573961184E-5</v>
      </c>
      <c r="AH2222" s="162" t="str">
        <f t="shared" si="1748"/>
        <v/>
      </c>
      <c r="AI2222" s="162" t="str">
        <f t="shared" si="1749"/>
        <v/>
      </c>
      <c r="AJ2222" s="162" t="str">
        <f t="shared" si="1750"/>
        <v/>
      </c>
      <c r="AK2222" s="162" t="str">
        <f t="shared" si="1751"/>
        <v/>
      </c>
      <c r="AM2222" s="199">
        <f t="shared" si="1754"/>
        <v>24.04880713895437</v>
      </c>
      <c r="AN2222" s="197">
        <f t="shared" si="1756"/>
        <v>0</v>
      </c>
      <c r="AO2222" s="197">
        <f t="shared" si="1757"/>
        <v>0</v>
      </c>
      <c r="AP2222" s="197">
        <f t="shared" si="1758"/>
        <v>0</v>
      </c>
      <c r="AQ2222" s="197">
        <f t="shared" si="1759"/>
        <v>0</v>
      </c>
      <c r="AR2222" s="197" t="str">
        <f t="shared" si="1760"/>
        <v/>
      </c>
      <c r="AS2222" s="197" t="str">
        <f t="shared" si="1761"/>
        <v/>
      </c>
      <c r="AT2222" s="197" t="str">
        <f t="shared" si="1762"/>
        <v/>
      </c>
      <c r="AU2222" s="197" t="str">
        <f t="shared" si="1763"/>
        <v/>
      </c>
      <c r="AV2222" s="199">
        <f t="shared" ca="1" si="1755"/>
        <v>2.1479780508970738</v>
      </c>
      <c r="AX2222" s="162">
        <f t="shared" si="1718"/>
        <v>0</v>
      </c>
      <c r="AY2222" s="162">
        <f t="shared" si="1719"/>
        <v>0</v>
      </c>
      <c r="AZ2222" s="162">
        <f t="shared" si="1720"/>
        <v>0</v>
      </c>
      <c r="BA2222" s="162">
        <f t="shared" si="1721"/>
        <v>0</v>
      </c>
      <c r="BB2222" s="162" t="str">
        <f t="shared" si="1722"/>
        <v/>
      </c>
      <c r="BC2222" s="162" t="str">
        <f t="shared" si="1723"/>
        <v/>
      </c>
      <c r="BD2222" s="162" t="str">
        <f t="shared" si="1724"/>
        <v/>
      </c>
      <c r="BE2222" s="162" t="str">
        <f t="shared" si="1725"/>
        <v/>
      </c>
      <c r="BG2222" s="169">
        <f t="shared" si="1752"/>
        <v>55.085999009980085</v>
      </c>
      <c r="BH2222" s="169">
        <f t="shared" ca="1" si="1753"/>
        <v>2.0174203813702056</v>
      </c>
    </row>
    <row r="2223" spans="11:60" x14ac:dyDescent="0.25">
      <c r="K2223" s="199">
        <f t="shared" si="1726"/>
        <v>55.13738520308641</v>
      </c>
      <c r="L2223" s="201">
        <f t="shared" si="1727"/>
        <v>0.46242856021918038</v>
      </c>
      <c r="M2223" s="201">
        <f t="shared" si="1728"/>
        <v>0.4663176848994901</v>
      </c>
      <c r="N2223" s="201">
        <f t="shared" si="1729"/>
        <v>0.49015043092433841</v>
      </c>
      <c r="O2223" s="201">
        <f t="shared" si="1730"/>
        <v>0.46285582406811887</v>
      </c>
      <c r="P2223" s="201" t="str">
        <f t="shared" si="1731"/>
        <v/>
      </c>
      <c r="Q2223" s="201" t="str">
        <f t="shared" si="1732"/>
        <v/>
      </c>
      <c r="R2223" s="201" t="str">
        <f t="shared" si="1733"/>
        <v/>
      </c>
      <c r="S2223" s="201" t="str">
        <f t="shared" si="1734"/>
        <v/>
      </c>
      <c r="T2223" s="199">
        <f t="shared" si="1735"/>
        <v>0</v>
      </c>
      <c r="U2223" s="199">
        <f t="shared" si="1736"/>
        <v>0</v>
      </c>
      <c r="V2223" s="199">
        <f t="shared" si="1737"/>
        <v>0</v>
      </c>
      <c r="W2223" s="199">
        <f t="shared" si="1738"/>
        <v>0</v>
      </c>
      <c r="X2223" s="199" t="str">
        <f t="shared" si="1739"/>
        <v/>
      </c>
      <c r="Y2223" s="199" t="str">
        <f t="shared" si="1740"/>
        <v/>
      </c>
      <c r="Z2223" s="199" t="str">
        <f t="shared" si="1741"/>
        <v/>
      </c>
      <c r="AA2223" s="199" t="str">
        <f t="shared" si="1742"/>
        <v/>
      </c>
      <c r="AB2223" s="201">
        <f t="shared" ca="1" si="1743"/>
        <v>2.054541266440804</v>
      </c>
      <c r="AD2223" s="162">
        <f t="shared" si="1744"/>
        <v>0</v>
      </c>
      <c r="AE2223" s="162">
        <f t="shared" si="1745"/>
        <v>0</v>
      </c>
      <c r="AF2223" s="162">
        <f t="shared" si="1746"/>
        <v>0</v>
      </c>
      <c r="AG2223" s="162">
        <f t="shared" si="1747"/>
        <v>0</v>
      </c>
      <c r="AH2223" s="162" t="str">
        <f t="shared" si="1748"/>
        <v/>
      </c>
      <c r="AI2223" s="162" t="str">
        <f t="shared" si="1749"/>
        <v/>
      </c>
      <c r="AJ2223" s="162" t="str">
        <f t="shared" si="1750"/>
        <v/>
      </c>
      <c r="AK2223" s="162" t="str">
        <f t="shared" si="1751"/>
        <v/>
      </c>
      <c r="AM2223" s="199">
        <f t="shared" si="1754"/>
        <v>24.060023933328882</v>
      </c>
      <c r="AN2223" s="197">
        <f t="shared" si="1756"/>
        <v>0</v>
      </c>
      <c r="AO2223" s="197">
        <f t="shared" si="1757"/>
        <v>0</v>
      </c>
      <c r="AP2223" s="197">
        <f t="shared" si="1758"/>
        <v>0</v>
      </c>
      <c r="AQ2223" s="197">
        <f t="shared" si="1759"/>
        <v>0</v>
      </c>
      <c r="AR2223" s="197" t="str">
        <f t="shared" si="1760"/>
        <v/>
      </c>
      <c r="AS2223" s="197" t="str">
        <f t="shared" si="1761"/>
        <v/>
      </c>
      <c r="AT2223" s="197" t="str">
        <f t="shared" si="1762"/>
        <v/>
      </c>
      <c r="AU2223" s="197" t="str">
        <f t="shared" si="1763"/>
        <v/>
      </c>
      <c r="AV2223" s="199">
        <f t="shared" ca="1" si="1755"/>
        <v>2.0824623520639944</v>
      </c>
      <c r="AX2223" s="162">
        <f t="shared" si="1718"/>
        <v>0</v>
      </c>
      <c r="AY2223" s="162">
        <f t="shared" si="1719"/>
        <v>0</v>
      </c>
      <c r="AZ2223" s="162">
        <f t="shared" si="1720"/>
        <v>0</v>
      </c>
      <c r="BA2223" s="162">
        <f t="shared" si="1721"/>
        <v>0</v>
      </c>
      <c r="BB2223" s="162" t="str">
        <f t="shared" si="1722"/>
        <v/>
      </c>
      <c r="BC2223" s="162" t="str">
        <f t="shared" si="1723"/>
        <v/>
      </c>
      <c r="BD2223" s="162" t="str">
        <f t="shared" si="1724"/>
        <v/>
      </c>
      <c r="BE2223" s="162" t="str">
        <f t="shared" si="1725"/>
        <v/>
      </c>
      <c r="BG2223" s="169">
        <f t="shared" si="1752"/>
        <v>55.111692106533248</v>
      </c>
      <c r="BH2223" s="169">
        <f t="shared" ca="1" si="1753"/>
        <v>2.1050169547365427</v>
      </c>
    </row>
    <row r="2224" spans="11:60" x14ac:dyDescent="0.25">
      <c r="K2224" s="199">
        <f t="shared" si="1726"/>
        <v>55.163078299639572</v>
      </c>
      <c r="L2224" s="201">
        <f t="shared" si="1727"/>
        <v>0.46264404417082028</v>
      </c>
      <c r="M2224" s="201">
        <f t="shared" si="1728"/>
        <v>0.46653498111798941</v>
      </c>
      <c r="N2224" s="201">
        <f t="shared" si="1729"/>
        <v>0.49037883280268152</v>
      </c>
      <c r="O2224" s="201">
        <f t="shared" si="1730"/>
        <v>0.4630715071175448</v>
      </c>
      <c r="P2224" s="201" t="str">
        <f t="shared" si="1731"/>
        <v/>
      </c>
      <c r="Q2224" s="201" t="str">
        <f t="shared" si="1732"/>
        <v/>
      </c>
      <c r="R2224" s="201" t="str">
        <f t="shared" si="1733"/>
        <v/>
      </c>
      <c r="S2224" s="201" t="str">
        <f t="shared" si="1734"/>
        <v/>
      </c>
      <c r="T2224" s="199">
        <f t="shared" si="1735"/>
        <v>0</v>
      </c>
      <c r="U2224" s="199">
        <f t="shared" si="1736"/>
        <v>0</v>
      </c>
      <c r="V2224" s="199">
        <f t="shared" si="1737"/>
        <v>0</v>
      </c>
      <c r="W2224" s="199">
        <f t="shared" si="1738"/>
        <v>0</v>
      </c>
      <c r="X2224" s="199" t="str">
        <f t="shared" si="1739"/>
        <v/>
      </c>
      <c r="Y2224" s="199" t="str">
        <f t="shared" si="1740"/>
        <v/>
      </c>
      <c r="Z2224" s="199" t="str">
        <f t="shared" si="1741"/>
        <v/>
      </c>
      <c r="AA2224" s="199" t="str">
        <f t="shared" si="1742"/>
        <v/>
      </c>
      <c r="AB2224" s="201">
        <f t="shared" ca="1" si="1743"/>
        <v>2.0935224101365395</v>
      </c>
      <c r="AD2224" s="162">
        <f t="shared" si="1744"/>
        <v>0</v>
      </c>
      <c r="AE2224" s="162">
        <f t="shared" si="1745"/>
        <v>0</v>
      </c>
      <c r="AF2224" s="162">
        <f t="shared" si="1746"/>
        <v>0</v>
      </c>
      <c r="AG2224" s="162">
        <f t="shared" si="1747"/>
        <v>0</v>
      </c>
      <c r="AH2224" s="162" t="str">
        <f t="shared" si="1748"/>
        <v/>
      </c>
      <c r="AI2224" s="162" t="str">
        <f t="shared" si="1749"/>
        <v/>
      </c>
      <c r="AJ2224" s="162" t="str">
        <f t="shared" si="1750"/>
        <v/>
      </c>
      <c r="AK2224" s="162" t="str">
        <f t="shared" si="1751"/>
        <v/>
      </c>
      <c r="AM2224" s="199">
        <f t="shared" si="1754"/>
        <v>24.071240727703394</v>
      </c>
      <c r="AN2224" s="197">
        <f t="shared" si="1756"/>
        <v>0</v>
      </c>
      <c r="AO2224" s="197">
        <f t="shared" si="1757"/>
        <v>0</v>
      </c>
      <c r="AP2224" s="197">
        <f t="shared" si="1758"/>
        <v>0</v>
      </c>
      <c r="AQ2224" s="197">
        <f t="shared" si="1759"/>
        <v>0</v>
      </c>
      <c r="AR2224" s="197" t="str">
        <f t="shared" si="1760"/>
        <v/>
      </c>
      <c r="AS2224" s="197" t="str">
        <f t="shared" si="1761"/>
        <v/>
      </c>
      <c r="AT2224" s="197" t="str">
        <f t="shared" si="1762"/>
        <v/>
      </c>
      <c r="AU2224" s="197" t="str">
        <f t="shared" si="1763"/>
        <v/>
      </c>
      <c r="AV2224" s="199">
        <f t="shared" ca="1" si="1755"/>
        <v>2.0966186701767198</v>
      </c>
      <c r="AX2224" s="162">
        <f t="shared" si="1718"/>
        <v>0</v>
      </c>
      <c r="AY2224" s="162">
        <f t="shared" si="1719"/>
        <v>0</v>
      </c>
      <c r="AZ2224" s="162">
        <f t="shared" si="1720"/>
        <v>0</v>
      </c>
      <c r="BA2224" s="162">
        <f t="shared" si="1721"/>
        <v>0</v>
      </c>
      <c r="BB2224" s="162" t="str">
        <f t="shared" si="1722"/>
        <v/>
      </c>
      <c r="BC2224" s="162" t="str">
        <f t="shared" si="1723"/>
        <v/>
      </c>
      <c r="BD2224" s="162" t="str">
        <f t="shared" si="1724"/>
        <v/>
      </c>
      <c r="BE2224" s="162" t="str">
        <f t="shared" si="1725"/>
        <v/>
      </c>
      <c r="BG2224" s="169">
        <f t="shared" si="1752"/>
        <v>55.13738520308641</v>
      </c>
      <c r="BH2224" s="169">
        <f t="shared" ca="1" si="1753"/>
        <v>2.054541266440804</v>
      </c>
    </row>
    <row r="2225" spans="11:60" x14ac:dyDescent="0.25">
      <c r="K2225" s="199">
        <f t="shared" si="1726"/>
        <v>55.188771396192735</v>
      </c>
      <c r="L2225" s="201">
        <f t="shared" si="1727"/>
        <v>0.46285952812246012</v>
      </c>
      <c r="M2225" s="201">
        <f t="shared" si="1728"/>
        <v>0.46675227733648866</v>
      </c>
      <c r="N2225" s="201">
        <f t="shared" si="1729"/>
        <v>0.49060723468102457</v>
      </c>
      <c r="O2225" s="201">
        <f t="shared" si="1730"/>
        <v>0.46328719016697073</v>
      </c>
      <c r="P2225" s="201" t="str">
        <f t="shared" si="1731"/>
        <v/>
      </c>
      <c r="Q2225" s="201" t="str">
        <f t="shared" si="1732"/>
        <v/>
      </c>
      <c r="R2225" s="201" t="str">
        <f t="shared" si="1733"/>
        <v/>
      </c>
      <c r="S2225" s="201" t="str">
        <f t="shared" si="1734"/>
        <v/>
      </c>
      <c r="T2225" s="199">
        <f t="shared" si="1735"/>
        <v>0</v>
      </c>
      <c r="U2225" s="199">
        <f t="shared" si="1736"/>
        <v>0</v>
      </c>
      <c r="V2225" s="199">
        <f t="shared" si="1737"/>
        <v>0</v>
      </c>
      <c r="W2225" s="199">
        <f t="shared" si="1738"/>
        <v>0</v>
      </c>
      <c r="X2225" s="199" t="str">
        <f t="shared" si="1739"/>
        <v/>
      </c>
      <c r="Y2225" s="199" t="str">
        <f t="shared" si="1740"/>
        <v/>
      </c>
      <c r="Z2225" s="199" t="str">
        <f t="shared" si="1741"/>
        <v/>
      </c>
      <c r="AA2225" s="199" t="str">
        <f t="shared" si="1742"/>
        <v/>
      </c>
      <c r="AB2225" s="201">
        <f t="shared" ca="1" si="1743"/>
        <v>2.0931283692394684</v>
      </c>
      <c r="AD2225" s="162">
        <f t="shared" si="1744"/>
        <v>0</v>
      </c>
      <c r="AE2225" s="162">
        <f t="shared" si="1745"/>
        <v>0</v>
      </c>
      <c r="AF2225" s="162">
        <f t="shared" si="1746"/>
        <v>0</v>
      </c>
      <c r="AG2225" s="162">
        <f t="shared" si="1747"/>
        <v>0</v>
      </c>
      <c r="AH2225" s="162" t="str">
        <f t="shared" si="1748"/>
        <v/>
      </c>
      <c r="AI2225" s="162" t="str">
        <f t="shared" si="1749"/>
        <v/>
      </c>
      <c r="AJ2225" s="162" t="str">
        <f t="shared" si="1750"/>
        <v/>
      </c>
      <c r="AK2225" s="162" t="str">
        <f t="shared" si="1751"/>
        <v/>
      </c>
      <c r="AM2225" s="199">
        <f t="shared" si="1754"/>
        <v>24.082457522077906</v>
      </c>
      <c r="AN2225" s="197">
        <f t="shared" si="1756"/>
        <v>0</v>
      </c>
      <c r="AO2225" s="197">
        <f t="shared" si="1757"/>
        <v>0</v>
      </c>
      <c r="AP2225" s="197">
        <f t="shared" si="1758"/>
        <v>0</v>
      </c>
      <c r="AQ2225" s="197">
        <f t="shared" si="1759"/>
        <v>0</v>
      </c>
      <c r="AR2225" s="197" t="str">
        <f t="shared" si="1760"/>
        <v/>
      </c>
      <c r="AS2225" s="197" t="str">
        <f t="shared" si="1761"/>
        <v/>
      </c>
      <c r="AT2225" s="197" t="str">
        <f t="shared" si="1762"/>
        <v/>
      </c>
      <c r="AU2225" s="197" t="str">
        <f t="shared" si="1763"/>
        <v/>
      </c>
      <c r="AV2225" s="199">
        <f t="shared" ca="1" si="1755"/>
        <v>2.1575460328627507</v>
      </c>
      <c r="AX2225" s="162">
        <f t="shared" si="1718"/>
        <v>0</v>
      </c>
      <c r="AY2225" s="162">
        <f t="shared" si="1719"/>
        <v>0</v>
      </c>
      <c r="AZ2225" s="162">
        <f t="shared" si="1720"/>
        <v>0</v>
      </c>
      <c r="BA2225" s="162">
        <f t="shared" si="1721"/>
        <v>0</v>
      </c>
      <c r="BB2225" s="162" t="str">
        <f t="shared" si="1722"/>
        <v/>
      </c>
      <c r="BC2225" s="162" t="str">
        <f t="shared" si="1723"/>
        <v/>
      </c>
      <c r="BD2225" s="162" t="str">
        <f t="shared" si="1724"/>
        <v/>
      </c>
      <c r="BE2225" s="162" t="str">
        <f t="shared" si="1725"/>
        <v/>
      </c>
      <c r="BG2225" s="169">
        <f t="shared" si="1752"/>
        <v>55.163078299639572</v>
      </c>
      <c r="BH2225" s="169">
        <f t="shared" ca="1" si="1753"/>
        <v>2.0935224101365395</v>
      </c>
    </row>
    <row r="2226" spans="11:60" x14ac:dyDescent="0.25">
      <c r="K2226" s="199">
        <f t="shared" si="1726"/>
        <v>55.214464492745897</v>
      </c>
      <c r="L2226" s="201">
        <f t="shared" si="1727"/>
        <v>0.46307501207410001</v>
      </c>
      <c r="M2226" s="201">
        <f t="shared" si="1728"/>
        <v>0.46696957355498792</v>
      </c>
      <c r="N2226" s="201">
        <f t="shared" si="1729"/>
        <v>0.49083563655936774</v>
      </c>
      <c r="O2226" s="201">
        <f t="shared" si="1730"/>
        <v>0.46350287321639672</v>
      </c>
      <c r="P2226" s="201" t="str">
        <f t="shared" si="1731"/>
        <v/>
      </c>
      <c r="Q2226" s="201" t="str">
        <f t="shared" si="1732"/>
        <v/>
      </c>
      <c r="R2226" s="201" t="str">
        <f t="shared" si="1733"/>
        <v/>
      </c>
      <c r="S2226" s="201" t="str">
        <f t="shared" si="1734"/>
        <v/>
      </c>
      <c r="T2226" s="199">
        <f t="shared" si="1735"/>
        <v>0</v>
      </c>
      <c r="U2226" s="199">
        <f t="shared" si="1736"/>
        <v>0</v>
      </c>
      <c r="V2226" s="199">
        <f t="shared" si="1737"/>
        <v>0</v>
      </c>
      <c r="W2226" s="199">
        <f t="shared" si="1738"/>
        <v>0</v>
      </c>
      <c r="X2226" s="199" t="str">
        <f t="shared" si="1739"/>
        <v/>
      </c>
      <c r="Y2226" s="199" t="str">
        <f t="shared" si="1740"/>
        <v/>
      </c>
      <c r="Z2226" s="199" t="str">
        <f t="shared" si="1741"/>
        <v/>
      </c>
      <c r="AA2226" s="199" t="str">
        <f t="shared" si="1742"/>
        <v/>
      </c>
      <c r="AB2226" s="201">
        <f t="shared" ca="1" si="1743"/>
        <v>2.0797695883625718</v>
      </c>
      <c r="AD2226" s="162">
        <f t="shared" si="1744"/>
        <v>0</v>
      </c>
      <c r="AE2226" s="162">
        <f t="shared" si="1745"/>
        <v>0</v>
      </c>
      <c r="AF2226" s="162">
        <f t="shared" si="1746"/>
        <v>0</v>
      </c>
      <c r="AG2226" s="162">
        <f t="shared" si="1747"/>
        <v>0</v>
      </c>
      <c r="AH2226" s="162" t="str">
        <f t="shared" si="1748"/>
        <v/>
      </c>
      <c r="AI2226" s="162" t="str">
        <f t="shared" si="1749"/>
        <v/>
      </c>
      <c r="AJ2226" s="162" t="str">
        <f t="shared" si="1750"/>
        <v/>
      </c>
      <c r="AK2226" s="162" t="str">
        <f t="shared" si="1751"/>
        <v/>
      </c>
      <c r="AM2226" s="199">
        <f t="shared" si="1754"/>
        <v>24.093674316452418</v>
      </c>
      <c r="AN2226" s="197">
        <f t="shared" si="1756"/>
        <v>0</v>
      </c>
      <c r="AO2226" s="197">
        <f t="shared" si="1757"/>
        <v>0</v>
      </c>
      <c r="AP2226" s="197">
        <f t="shared" si="1758"/>
        <v>0</v>
      </c>
      <c r="AQ2226" s="197">
        <f t="shared" si="1759"/>
        <v>0</v>
      </c>
      <c r="AR2226" s="197" t="str">
        <f t="shared" si="1760"/>
        <v/>
      </c>
      <c r="AS2226" s="197" t="str">
        <f t="shared" si="1761"/>
        <v/>
      </c>
      <c r="AT2226" s="197" t="str">
        <f t="shared" si="1762"/>
        <v/>
      </c>
      <c r="AU2226" s="197" t="str">
        <f t="shared" si="1763"/>
        <v/>
      </c>
      <c r="AV2226" s="199">
        <f t="shared" ca="1" si="1755"/>
        <v>2.185061813406616</v>
      </c>
      <c r="AX2226" s="162">
        <f t="shared" si="1718"/>
        <v>0</v>
      </c>
      <c r="AY2226" s="162">
        <f t="shared" si="1719"/>
        <v>0</v>
      </c>
      <c r="AZ2226" s="162">
        <f t="shared" si="1720"/>
        <v>0</v>
      </c>
      <c r="BA2226" s="162">
        <f t="shared" si="1721"/>
        <v>0</v>
      </c>
      <c r="BB2226" s="162" t="str">
        <f t="shared" si="1722"/>
        <v/>
      </c>
      <c r="BC2226" s="162" t="str">
        <f t="shared" si="1723"/>
        <v/>
      </c>
      <c r="BD2226" s="162" t="str">
        <f t="shared" si="1724"/>
        <v/>
      </c>
      <c r="BE2226" s="162" t="str">
        <f t="shared" si="1725"/>
        <v/>
      </c>
      <c r="BG2226" s="169">
        <f t="shared" si="1752"/>
        <v>55.188771396192735</v>
      </c>
      <c r="BH2226" s="169">
        <f t="shared" ca="1" si="1753"/>
        <v>2.0931283692394684</v>
      </c>
    </row>
    <row r="2227" spans="11:60" x14ac:dyDescent="0.25">
      <c r="K2227" s="199">
        <f t="shared" si="1726"/>
        <v>55.240157589299059</v>
      </c>
      <c r="L2227" s="201">
        <f t="shared" si="1727"/>
        <v>0.46329049602573985</v>
      </c>
      <c r="M2227" s="201">
        <f t="shared" si="1728"/>
        <v>0.46718686977348722</v>
      </c>
      <c r="N2227" s="201">
        <f t="shared" si="1729"/>
        <v>0.49106403843771085</v>
      </c>
      <c r="O2227" s="201">
        <f t="shared" si="1730"/>
        <v>0.4637185562658227</v>
      </c>
      <c r="P2227" s="201" t="str">
        <f t="shared" si="1731"/>
        <v/>
      </c>
      <c r="Q2227" s="201" t="str">
        <f t="shared" si="1732"/>
        <v/>
      </c>
      <c r="R2227" s="201" t="str">
        <f t="shared" si="1733"/>
        <v/>
      </c>
      <c r="S2227" s="201" t="str">
        <f t="shared" si="1734"/>
        <v/>
      </c>
      <c r="T2227" s="199">
        <f t="shared" si="1735"/>
        <v>0</v>
      </c>
      <c r="U2227" s="199">
        <f t="shared" si="1736"/>
        <v>0</v>
      </c>
      <c r="V2227" s="199">
        <f t="shared" si="1737"/>
        <v>0</v>
      </c>
      <c r="W2227" s="199">
        <f t="shared" si="1738"/>
        <v>0</v>
      </c>
      <c r="X2227" s="199" t="str">
        <f t="shared" si="1739"/>
        <v/>
      </c>
      <c r="Y2227" s="199" t="str">
        <f t="shared" si="1740"/>
        <v/>
      </c>
      <c r="Z2227" s="199" t="str">
        <f t="shared" si="1741"/>
        <v/>
      </c>
      <c r="AA2227" s="199" t="str">
        <f t="shared" si="1742"/>
        <v/>
      </c>
      <c r="AB2227" s="201">
        <f t="shared" ca="1" si="1743"/>
        <v>2.0113473580939654</v>
      </c>
      <c r="AD2227" s="162">
        <f t="shared" si="1744"/>
        <v>0</v>
      </c>
      <c r="AE2227" s="162">
        <f t="shared" si="1745"/>
        <v>0</v>
      </c>
      <c r="AF2227" s="162">
        <f t="shared" si="1746"/>
        <v>0</v>
      </c>
      <c r="AG2227" s="162">
        <f t="shared" si="1747"/>
        <v>0</v>
      </c>
      <c r="AH2227" s="162" t="str">
        <f t="shared" si="1748"/>
        <v/>
      </c>
      <c r="AI2227" s="162" t="str">
        <f t="shared" si="1749"/>
        <v/>
      </c>
      <c r="AJ2227" s="162" t="str">
        <f t="shared" si="1750"/>
        <v/>
      </c>
      <c r="AK2227" s="162" t="str">
        <f t="shared" si="1751"/>
        <v/>
      </c>
      <c r="AM2227" s="199">
        <f t="shared" si="1754"/>
        <v>24.10489111082693</v>
      </c>
      <c r="AN2227" s="197">
        <f t="shared" si="1756"/>
        <v>0</v>
      </c>
      <c r="AO2227" s="197">
        <f t="shared" si="1757"/>
        <v>0</v>
      </c>
      <c r="AP2227" s="197">
        <f t="shared" si="1758"/>
        <v>0</v>
      </c>
      <c r="AQ2227" s="197">
        <f t="shared" si="1759"/>
        <v>0</v>
      </c>
      <c r="AR2227" s="197" t="str">
        <f t="shared" si="1760"/>
        <v/>
      </c>
      <c r="AS2227" s="197" t="str">
        <f t="shared" si="1761"/>
        <v/>
      </c>
      <c r="AT2227" s="197" t="str">
        <f t="shared" si="1762"/>
        <v/>
      </c>
      <c r="AU2227" s="197" t="str">
        <f t="shared" si="1763"/>
        <v/>
      </c>
      <c r="AV2227" s="199">
        <f t="shared" ca="1" si="1755"/>
        <v>2.1494452845200476</v>
      </c>
      <c r="AX2227" s="162">
        <f t="shared" si="1718"/>
        <v>0</v>
      </c>
      <c r="AY2227" s="162">
        <f t="shared" si="1719"/>
        <v>0</v>
      </c>
      <c r="AZ2227" s="162">
        <f t="shared" si="1720"/>
        <v>0</v>
      </c>
      <c r="BA2227" s="162">
        <f t="shared" si="1721"/>
        <v>0</v>
      </c>
      <c r="BB2227" s="162" t="str">
        <f t="shared" si="1722"/>
        <v/>
      </c>
      <c r="BC2227" s="162" t="str">
        <f t="shared" si="1723"/>
        <v/>
      </c>
      <c r="BD2227" s="162" t="str">
        <f t="shared" si="1724"/>
        <v/>
      </c>
      <c r="BE2227" s="162" t="str">
        <f t="shared" si="1725"/>
        <v/>
      </c>
      <c r="BG2227" s="169">
        <f t="shared" si="1752"/>
        <v>55.214464492745897</v>
      </c>
      <c r="BH2227" s="169">
        <f t="shared" ca="1" si="1753"/>
        <v>2.0797695883625718</v>
      </c>
    </row>
    <row r="2228" spans="11:60" x14ac:dyDescent="0.25">
      <c r="K2228" s="199">
        <f t="shared" si="1726"/>
        <v>55.265850685852222</v>
      </c>
      <c r="L2228" s="201">
        <f t="shared" si="1727"/>
        <v>0.46350597997737975</v>
      </c>
      <c r="M2228" s="201">
        <f t="shared" si="1728"/>
        <v>0.46740416599198653</v>
      </c>
      <c r="N2228" s="201">
        <f t="shared" si="1729"/>
        <v>0.49129244031605396</v>
      </c>
      <c r="O2228" s="201">
        <f t="shared" si="1730"/>
        <v>0.46393423931524869</v>
      </c>
      <c r="P2228" s="201" t="str">
        <f t="shared" si="1731"/>
        <v/>
      </c>
      <c r="Q2228" s="201" t="str">
        <f t="shared" si="1732"/>
        <v/>
      </c>
      <c r="R2228" s="201" t="str">
        <f t="shared" si="1733"/>
        <v/>
      </c>
      <c r="S2228" s="201" t="str">
        <f t="shared" si="1734"/>
        <v/>
      </c>
      <c r="T2228" s="199">
        <f t="shared" si="1735"/>
        <v>0</v>
      </c>
      <c r="U2228" s="199">
        <f t="shared" si="1736"/>
        <v>0</v>
      </c>
      <c r="V2228" s="199">
        <f t="shared" si="1737"/>
        <v>0</v>
      </c>
      <c r="W2228" s="199">
        <f t="shared" si="1738"/>
        <v>0</v>
      </c>
      <c r="X2228" s="199" t="str">
        <f t="shared" si="1739"/>
        <v/>
      </c>
      <c r="Y2228" s="199" t="str">
        <f t="shared" si="1740"/>
        <v/>
      </c>
      <c r="Z2228" s="199" t="str">
        <f t="shared" si="1741"/>
        <v/>
      </c>
      <c r="AA2228" s="199" t="str">
        <f t="shared" si="1742"/>
        <v/>
      </c>
      <c r="AB2228" s="201">
        <f t="shared" ca="1" si="1743"/>
        <v>2.1083341479929172</v>
      </c>
      <c r="AD2228" s="162">
        <f t="shared" si="1744"/>
        <v>0</v>
      </c>
      <c r="AE2228" s="162">
        <f t="shared" si="1745"/>
        <v>0</v>
      </c>
      <c r="AF2228" s="162">
        <f t="shared" si="1746"/>
        <v>0</v>
      </c>
      <c r="AG2228" s="162">
        <f t="shared" si="1747"/>
        <v>0</v>
      </c>
      <c r="AH2228" s="162" t="str">
        <f t="shared" si="1748"/>
        <v/>
      </c>
      <c r="AI2228" s="162" t="str">
        <f t="shared" si="1749"/>
        <v/>
      </c>
      <c r="AJ2228" s="162" t="str">
        <f t="shared" si="1750"/>
        <v/>
      </c>
      <c r="AK2228" s="162" t="str">
        <f t="shared" si="1751"/>
        <v/>
      </c>
      <c r="AM2228" s="199">
        <f t="shared" si="1754"/>
        <v>24.116107905201442</v>
      </c>
      <c r="AN2228" s="197">
        <f t="shared" si="1756"/>
        <v>0</v>
      </c>
      <c r="AO2228" s="197">
        <f t="shared" si="1757"/>
        <v>0</v>
      </c>
      <c r="AP2228" s="197">
        <f t="shared" si="1758"/>
        <v>0</v>
      </c>
      <c r="AQ2228" s="197">
        <f t="shared" si="1759"/>
        <v>0</v>
      </c>
      <c r="AR2228" s="197" t="str">
        <f t="shared" si="1760"/>
        <v/>
      </c>
      <c r="AS2228" s="197" t="str">
        <f t="shared" si="1761"/>
        <v/>
      </c>
      <c r="AT2228" s="197" t="str">
        <f t="shared" si="1762"/>
        <v/>
      </c>
      <c r="AU2228" s="197" t="str">
        <f t="shared" si="1763"/>
        <v/>
      </c>
      <c r="AV2228" s="199">
        <f t="shared" ca="1" si="1755"/>
        <v>2.0586228121888004</v>
      </c>
      <c r="AX2228" s="162">
        <f t="shared" si="1718"/>
        <v>0</v>
      </c>
      <c r="AY2228" s="162">
        <f t="shared" si="1719"/>
        <v>0</v>
      </c>
      <c r="AZ2228" s="162">
        <f t="shared" si="1720"/>
        <v>0</v>
      </c>
      <c r="BA2228" s="162">
        <f t="shared" si="1721"/>
        <v>0</v>
      </c>
      <c r="BB2228" s="162" t="str">
        <f t="shared" si="1722"/>
        <v/>
      </c>
      <c r="BC2228" s="162" t="str">
        <f t="shared" si="1723"/>
        <v/>
      </c>
      <c r="BD2228" s="162" t="str">
        <f t="shared" si="1724"/>
        <v/>
      </c>
      <c r="BE2228" s="162" t="str">
        <f t="shared" si="1725"/>
        <v/>
      </c>
      <c r="BG2228" s="169">
        <f t="shared" si="1752"/>
        <v>55.240157589299059</v>
      </c>
      <c r="BH2228" s="169">
        <f t="shared" ca="1" si="1753"/>
        <v>2.0113473580939654</v>
      </c>
    </row>
    <row r="2229" spans="11:60" x14ac:dyDescent="0.25">
      <c r="K2229" s="199">
        <f t="shared" si="1726"/>
        <v>55.291543782405384</v>
      </c>
      <c r="L2229" s="201">
        <f t="shared" si="1727"/>
        <v>0.46372146392901969</v>
      </c>
      <c r="M2229" s="201">
        <f t="shared" si="1728"/>
        <v>0.46762146221048584</v>
      </c>
      <c r="N2229" s="201">
        <f t="shared" si="1729"/>
        <v>0.49152084219439712</v>
      </c>
      <c r="O2229" s="201">
        <f t="shared" si="1730"/>
        <v>0.46414992236467462</v>
      </c>
      <c r="P2229" s="201" t="str">
        <f t="shared" si="1731"/>
        <v/>
      </c>
      <c r="Q2229" s="201" t="str">
        <f t="shared" si="1732"/>
        <v/>
      </c>
      <c r="R2229" s="201" t="str">
        <f t="shared" si="1733"/>
        <v/>
      </c>
      <c r="S2229" s="201" t="str">
        <f t="shared" si="1734"/>
        <v/>
      </c>
      <c r="T2229" s="199">
        <f t="shared" si="1735"/>
        <v>0</v>
      </c>
      <c r="U2229" s="199">
        <f t="shared" si="1736"/>
        <v>0</v>
      </c>
      <c r="V2229" s="199">
        <f t="shared" si="1737"/>
        <v>0</v>
      </c>
      <c r="W2229" s="199">
        <f t="shared" si="1738"/>
        <v>0</v>
      </c>
      <c r="X2229" s="199" t="str">
        <f t="shared" si="1739"/>
        <v/>
      </c>
      <c r="Y2229" s="199" t="str">
        <f t="shared" si="1740"/>
        <v/>
      </c>
      <c r="Z2229" s="199" t="str">
        <f t="shared" si="1741"/>
        <v/>
      </c>
      <c r="AA2229" s="199" t="str">
        <f t="shared" si="1742"/>
        <v/>
      </c>
      <c r="AB2229" s="201">
        <f t="shared" ca="1" si="1743"/>
        <v>2.1349079309992693</v>
      </c>
      <c r="AD2229" s="162">
        <f t="shared" si="1744"/>
        <v>0</v>
      </c>
      <c r="AE2229" s="162">
        <f t="shared" si="1745"/>
        <v>0</v>
      </c>
      <c r="AF2229" s="162">
        <f t="shared" si="1746"/>
        <v>0</v>
      </c>
      <c r="AG2229" s="162">
        <f t="shared" si="1747"/>
        <v>0</v>
      </c>
      <c r="AH2229" s="162" t="str">
        <f t="shared" si="1748"/>
        <v/>
      </c>
      <c r="AI2229" s="162" t="str">
        <f t="shared" si="1749"/>
        <v/>
      </c>
      <c r="AJ2229" s="162" t="str">
        <f t="shared" si="1750"/>
        <v/>
      </c>
      <c r="AK2229" s="162" t="str">
        <f t="shared" si="1751"/>
        <v/>
      </c>
      <c r="AM2229" s="199">
        <f t="shared" si="1754"/>
        <v>24.127324699575954</v>
      </c>
      <c r="AN2229" s="197">
        <f t="shared" si="1756"/>
        <v>0</v>
      </c>
      <c r="AO2229" s="197">
        <f t="shared" si="1757"/>
        <v>0</v>
      </c>
      <c r="AP2229" s="197">
        <f t="shared" si="1758"/>
        <v>0</v>
      </c>
      <c r="AQ2229" s="197">
        <f t="shared" si="1759"/>
        <v>0</v>
      </c>
      <c r="AR2229" s="197" t="str">
        <f t="shared" si="1760"/>
        <v/>
      </c>
      <c r="AS2229" s="197" t="str">
        <f t="shared" si="1761"/>
        <v/>
      </c>
      <c r="AT2229" s="197" t="str">
        <f t="shared" si="1762"/>
        <v/>
      </c>
      <c r="AU2229" s="197" t="str">
        <f t="shared" si="1763"/>
        <v/>
      </c>
      <c r="AV2229" s="199">
        <f t="shared" ca="1" si="1755"/>
        <v>2.0875535068187667</v>
      </c>
      <c r="AX2229" s="162">
        <f t="shared" si="1718"/>
        <v>0</v>
      </c>
      <c r="AY2229" s="162">
        <f t="shared" si="1719"/>
        <v>0</v>
      </c>
      <c r="AZ2229" s="162">
        <f t="shared" si="1720"/>
        <v>0</v>
      </c>
      <c r="BA2229" s="162">
        <f t="shared" si="1721"/>
        <v>0</v>
      </c>
      <c r="BB2229" s="162" t="str">
        <f t="shared" si="1722"/>
        <v/>
      </c>
      <c r="BC2229" s="162" t="str">
        <f t="shared" si="1723"/>
        <v/>
      </c>
      <c r="BD2229" s="162" t="str">
        <f t="shared" si="1724"/>
        <v/>
      </c>
      <c r="BE2229" s="162" t="str">
        <f t="shared" si="1725"/>
        <v/>
      </c>
      <c r="BG2229" s="169">
        <f t="shared" si="1752"/>
        <v>55.265850685852222</v>
      </c>
      <c r="BH2229" s="169">
        <f t="shared" ca="1" si="1753"/>
        <v>2.1083341479929172</v>
      </c>
    </row>
    <row r="2230" spans="11:60" x14ac:dyDescent="0.25">
      <c r="K2230" s="199">
        <f t="shared" si="1726"/>
        <v>55.317236878958546</v>
      </c>
      <c r="L2230" s="201">
        <f t="shared" si="1727"/>
        <v>0.46393694788065953</v>
      </c>
      <c r="M2230" s="201">
        <f t="shared" si="1728"/>
        <v>0.46783875842898515</v>
      </c>
      <c r="N2230" s="201">
        <f t="shared" si="1729"/>
        <v>0.49174924407274023</v>
      </c>
      <c r="O2230" s="201">
        <f t="shared" si="1730"/>
        <v>0.4643656054141006</v>
      </c>
      <c r="P2230" s="201" t="str">
        <f t="shared" si="1731"/>
        <v/>
      </c>
      <c r="Q2230" s="201" t="str">
        <f t="shared" si="1732"/>
        <v/>
      </c>
      <c r="R2230" s="201" t="str">
        <f t="shared" si="1733"/>
        <v/>
      </c>
      <c r="S2230" s="201" t="str">
        <f t="shared" si="1734"/>
        <v/>
      </c>
      <c r="T2230" s="199">
        <f t="shared" si="1735"/>
        <v>0</v>
      </c>
      <c r="U2230" s="199">
        <f t="shared" si="1736"/>
        <v>0</v>
      </c>
      <c r="V2230" s="199">
        <f t="shared" si="1737"/>
        <v>0</v>
      </c>
      <c r="W2230" s="199">
        <f t="shared" si="1738"/>
        <v>0</v>
      </c>
      <c r="X2230" s="199" t="str">
        <f t="shared" si="1739"/>
        <v/>
      </c>
      <c r="Y2230" s="199" t="str">
        <f t="shared" si="1740"/>
        <v/>
      </c>
      <c r="Z2230" s="199" t="str">
        <f t="shared" si="1741"/>
        <v/>
      </c>
      <c r="AA2230" s="199" t="str">
        <f t="shared" si="1742"/>
        <v/>
      </c>
      <c r="AB2230" s="201">
        <f t="shared" ca="1" si="1743"/>
        <v>2.095608437522209</v>
      </c>
      <c r="AD2230" s="162">
        <f t="shared" si="1744"/>
        <v>0</v>
      </c>
      <c r="AE2230" s="162">
        <f t="shared" si="1745"/>
        <v>0</v>
      </c>
      <c r="AF2230" s="162">
        <f t="shared" si="1746"/>
        <v>0</v>
      </c>
      <c r="AG2230" s="162">
        <f t="shared" si="1747"/>
        <v>0</v>
      </c>
      <c r="AH2230" s="162" t="str">
        <f t="shared" si="1748"/>
        <v/>
      </c>
      <c r="AI2230" s="162" t="str">
        <f t="shared" si="1749"/>
        <v/>
      </c>
      <c r="AJ2230" s="162" t="str">
        <f t="shared" si="1750"/>
        <v/>
      </c>
      <c r="AK2230" s="162" t="str">
        <f t="shared" si="1751"/>
        <v/>
      </c>
      <c r="AM2230" s="199">
        <f t="shared" si="1754"/>
        <v>24.138541493950466</v>
      </c>
      <c r="AN2230" s="197">
        <f t="shared" si="1756"/>
        <v>0</v>
      </c>
      <c r="AO2230" s="197">
        <f t="shared" si="1757"/>
        <v>0</v>
      </c>
      <c r="AP2230" s="197">
        <f t="shared" si="1758"/>
        <v>0</v>
      </c>
      <c r="AQ2230" s="197">
        <f t="shared" si="1759"/>
        <v>0</v>
      </c>
      <c r="AR2230" s="197" t="str">
        <f t="shared" si="1760"/>
        <v/>
      </c>
      <c r="AS2230" s="197" t="str">
        <f t="shared" si="1761"/>
        <v/>
      </c>
      <c r="AT2230" s="197" t="str">
        <f t="shared" si="1762"/>
        <v/>
      </c>
      <c r="AU2230" s="197" t="str">
        <f t="shared" si="1763"/>
        <v/>
      </c>
      <c r="AV2230" s="199">
        <f t="shared" ca="1" si="1755"/>
        <v>2.1704777395582231</v>
      </c>
      <c r="AX2230" s="162">
        <f t="shared" ref="AX2230:AX2293" si="1764">IF(AN2230="","",($AM2231-$AM2230)*AN2230)</f>
        <v>0</v>
      </c>
      <c r="AY2230" s="162">
        <f t="shared" ref="AY2230:AY2293" si="1765">IF(AO2230="","",($AM2231-$AM2230)*AO2230)</f>
        <v>0</v>
      </c>
      <c r="AZ2230" s="162">
        <f t="shared" ref="AZ2230:AZ2293" si="1766">IF(AP2230="","",($AM2231-$AM2230)*AP2230)</f>
        <v>0</v>
      </c>
      <c r="BA2230" s="162">
        <f t="shared" ref="BA2230:BA2293" si="1767">IF(AQ2230="","",($AM2231-$AM2230)*AQ2230)</f>
        <v>0</v>
      </c>
      <c r="BB2230" s="162" t="str">
        <f t="shared" ref="BB2230:BB2293" si="1768">IF(AR2230="","",($AM2231-$AM2230)*AR2230)</f>
        <v/>
      </c>
      <c r="BC2230" s="162" t="str">
        <f t="shared" ref="BC2230:BC2293" si="1769">IF(AS2230="","",($AM2231-$AM2230)*AS2230)</f>
        <v/>
      </c>
      <c r="BD2230" s="162" t="str">
        <f t="shared" ref="BD2230:BD2293" si="1770">IF(AT2230="","",($AM2231-$AM2230)*AT2230)</f>
        <v/>
      </c>
      <c r="BE2230" s="162" t="str">
        <f t="shared" ref="BE2230:BE2293" si="1771">IF(AU2230="","",($AM2231-$AM2230)*AU2230)</f>
        <v/>
      </c>
      <c r="BG2230" s="169">
        <f t="shared" si="1752"/>
        <v>55.291543782405384</v>
      </c>
      <c r="BH2230" s="169">
        <f t="shared" ca="1" si="1753"/>
        <v>2.1349079309992693</v>
      </c>
    </row>
    <row r="2231" spans="11:60" x14ac:dyDescent="0.25">
      <c r="K2231" s="199">
        <f t="shared" si="1726"/>
        <v>55.342929975511709</v>
      </c>
      <c r="L2231" s="201">
        <f t="shared" si="1727"/>
        <v>0.46415243183229943</v>
      </c>
      <c r="M2231" s="201">
        <f t="shared" si="1728"/>
        <v>0.46805605464748445</v>
      </c>
      <c r="N2231" s="201">
        <f t="shared" si="1729"/>
        <v>0.49197764595108334</v>
      </c>
      <c r="O2231" s="201">
        <f t="shared" si="1730"/>
        <v>0.46458128846352653</v>
      </c>
      <c r="P2231" s="201" t="str">
        <f t="shared" si="1731"/>
        <v/>
      </c>
      <c r="Q2231" s="201" t="str">
        <f t="shared" si="1732"/>
        <v/>
      </c>
      <c r="R2231" s="201" t="str">
        <f t="shared" si="1733"/>
        <v/>
      </c>
      <c r="S2231" s="201" t="str">
        <f t="shared" si="1734"/>
        <v/>
      </c>
      <c r="T2231" s="199">
        <f t="shared" si="1735"/>
        <v>0</v>
      </c>
      <c r="U2231" s="199">
        <f t="shared" si="1736"/>
        <v>0</v>
      </c>
      <c r="V2231" s="199">
        <f t="shared" si="1737"/>
        <v>0</v>
      </c>
      <c r="W2231" s="199">
        <f t="shared" si="1738"/>
        <v>0</v>
      </c>
      <c r="X2231" s="199" t="str">
        <f t="shared" si="1739"/>
        <v/>
      </c>
      <c r="Y2231" s="199" t="str">
        <f t="shared" si="1740"/>
        <v/>
      </c>
      <c r="Z2231" s="199" t="str">
        <f t="shared" si="1741"/>
        <v/>
      </c>
      <c r="AA2231" s="199" t="str">
        <f t="shared" si="1742"/>
        <v/>
      </c>
      <c r="AB2231" s="201">
        <f t="shared" ca="1" si="1743"/>
        <v>2.0665827258981904</v>
      </c>
      <c r="AD2231" s="162">
        <f t="shared" si="1744"/>
        <v>0</v>
      </c>
      <c r="AE2231" s="162">
        <f t="shared" si="1745"/>
        <v>0</v>
      </c>
      <c r="AF2231" s="162">
        <f t="shared" si="1746"/>
        <v>0</v>
      </c>
      <c r="AG2231" s="162">
        <f t="shared" si="1747"/>
        <v>0</v>
      </c>
      <c r="AH2231" s="162" t="str">
        <f t="shared" si="1748"/>
        <v/>
      </c>
      <c r="AI2231" s="162" t="str">
        <f t="shared" si="1749"/>
        <v/>
      </c>
      <c r="AJ2231" s="162" t="str">
        <f t="shared" si="1750"/>
        <v/>
      </c>
      <c r="AK2231" s="162" t="str">
        <f t="shared" si="1751"/>
        <v/>
      </c>
      <c r="AM2231" s="199">
        <f t="shared" si="1754"/>
        <v>24.149758288324978</v>
      </c>
      <c r="AN2231" s="197">
        <f t="shared" si="1756"/>
        <v>0</v>
      </c>
      <c r="AO2231" s="197">
        <f t="shared" si="1757"/>
        <v>0</v>
      </c>
      <c r="AP2231" s="197">
        <f t="shared" si="1758"/>
        <v>0</v>
      </c>
      <c r="AQ2231" s="197">
        <f t="shared" si="1759"/>
        <v>0</v>
      </c>
      <c r="AR2231" s="197" t="str">
        <f t="shared" si="1760"/>
        <v/>
      </c>
      <c r="AS2231" s="197" t="str">
        <f t="shared" si="1761"/>
        <v/>
      </c>
      <c r="AT2231" s="197" t="str">
        <f t="shared" si="1762"/>
        <v/>
      </c>
      <c r="AU2231" s="197" t="str">
        <f t="shared" si="1763"/>
        <v/>
      </c>
      <c r="AV2231" s="199">
        <f t="shared" ca="1" si="1755"/>
        <v>2.1081602746292716</v>
      </c>
      <c r="AX2231" s="162">
        <f t="shared" si="1764"/>
        <v>0</v>
      </c>
      <c r="AY2231" s="162">
        <f t="shared" si="1765"/>
        <v>0</v>
      </c>
      <c r="AZ2231" s="162">
        <f t="shared" si="1766"/>
        <v>0</v>
      </c>
      <c r="BA2231" s="162">
        <f t="shared" si="1767"/>
        <v>0</v>
      </c>
      <c r="BB2231" s="162" t="str">
        <f t="shared" si="1768"/>
        <v/>
      </c>
      <c r="BC2231" s="162" t="str">
        <f t="shared" si="1769"/>
        <v/>
      </c>
      <c r="BD2231" s="162" t="str">
        <f t="shared" si="1770"/>
        <v/>
      </c>
      <c r="BE2231" s="162" t="str">
        <f t="shared" si="1771"/>
        <v/>
      </c>
      <c r="BG2231" s="169">
        <f t="shared" si="1752"/>
        <v>55.317236878958546</v>
      </c>
      <c r="BH2231" s="169">
        <f t="shared" ca="1" si="1753"/>
        <v>2.095608437522209</v>
      </c>
    </row>
    <row r="2232" spans="11:60" x14ac:dyDescent="0.25">
      <c r="K2232" s="199">
        <f t="shared" si="1726"/>
        <v>55.368623072064871</v>
      </c>
      <c r="L2232" s="201">
        <f t="shared" si="1727"/>
        <v>0.46436791578393932</v>
      </c>
      <c r="M2232" s="201">
        <f t="shared" si="1728"/>
        <v>0.46827335086598376</v>
      </c>
      <c r="N2232" s="201">
        <f t="shared" si="1729"/>
        <v>0.49220604782942645</v>
      </c>
      <c r="O2232" s="201">
        <f t="shared" si="1730"/>
        <v>0.46479697151295252</v>
      </c>
      <c r="P2232" s="201" t="str">
        <f t="shared" si="1731"/>
        <v/>
      </c>
      <c r="Q2232" s="201" t="str">
        <f t="shared" si="1732"/>
        <v/>
      </c>
      <c r="R2232" s="201" t="str">
        <f t="shared" si="1733"/>
        <v/>
      </c>
      <c r="S2232" s="201" t="str">
        <f t="shared" si="1734"/>
        <v/>
      </c>
      <c r="T2232" s="199">
        <f t="shared" si="1735"/>
        <v>0</v>
      </c>
      <c r="U2232" s="199">
        <f t="shared" si="1736"/>
        <v>0</v>
      </c>
      <c r="V2232" s="199">
        <f t="shared" si="1737"/>
        <v>0</v>
      </c>
      <c r="W2232" s="199">
        <f t="shared" si="1738"/>
        <v>0</v>
      </c>
      <c r="X2232" s="199" t="str">
        <f t="shared" si="1739"/>
        <v/>
      </c>
      <c r="Y2232" s="199" t="str">
        <f t="shared" si="1740"/>
        <v/>
      </c>
      <c r="Z2232" s="199" t="str">
        <f t="shared" si="1741"/>
        <v/>
      </c>
      <c r="AA2232" s="199" t="str">
        <f t="shared" si="1742"/>
        <v/>
      </c>
      <c r="AB2232" s="201">
        <f t="shared" ca="1" si="1743"/>
        <v>2.0254301296455517</v>
      </c>
      <c r="AD2232" s="162">
        <f t="shared" si="1744"/>
        <v>0</v>
      </c>
      <c r="AE2232" s="162">
        <f t="shared" si="1745"/>
        <v>0</v>
      </c>
      <c r="AF2232" s="162">
        <f t="shared" si="1746"/>
        <v>0</v>
      </c>
      <c r="AG2232" s="162">
        <f t="shared" si="1747"/>
        <v>0</v>
      </c>
      <c r="AH2232" s="162" t="str">
        <f t="shared" si="1748"/>
        <v/>
      </c>
      <c r="AI2232" s="162" t="str">
        <f t="shared" si="1749"/>
        <v/>
      </c>
      <c r="AJ2232" s="162" t="str">
        <f t="shared" si="1750"/>
        <v/>
      </c>
      <c r="AK2232" s="162" t="str">
        <f t="shared" si="1751"/>
        <v/>
      </c>
      <c r="AM2232" s="199">
        <f t="shared" si="1754"/>
        <v>24.16097508269949</v>
      </c>
      <c r="AN2232" s="197">
        <f t="shared" si="1756"/>
        <v>0</v>
      </c>
      <c r="AO2232" s="197">
        <f t="shared" si="1757"/>
        <v>0</v>
      </c>
      <c r="AP2232" s="197">
        <f t="shared" si="1758"/>
        <v>0</v>
      </c>
      <c r="AQ2232" s="197">
        <f t="shared" si="1759"/>
        <v>0</v>
      </c>
      <c r="AR2232" s="197" t="str">
        <f t="shared" si="1760"/>
        <v/>
      </c>
      <c r="AS2232" s="197" t="str">
        <f t="shared" si="1761"/>
        <v/>
      </c>
      <c r="AT2232" s="197" t="str">
        <f t="shared" si="1762"/>
        <v/>
      </c>
      <c r="AU2232" s="197" t="str">
        <f t="shared" si="1763"/>
        <v/>
      </c>
      <c r="AV2232" s="199">
        <f t="shared" ca="1" si="1755"/>
        <v>2.1628467442142512</v>
      </c>
      <c r="AX2232" s="162">
        <f t="shared" si="1764"/>
        <v>0</v>
      </c>
      <c r="AY2232" s="162">
        <f t="shared" si="1765"/>
        <v>0</v>
      </c>
      <c r="AZ2232" s="162">
        <f t="shared" si="1766"/>
        <v>0</v>
      </c>
      <c r="BA2232" s="162">
        <f t="shared" si="1767"/>
        <v>0</v>
      </c>
      <c r="BB2232" s="162" t="str">
        <f t="shared" si="1768"/>
        <v/>
      </c>
      <c r="BC2232" s="162" t="str">
        <f t="shared" si="1769"/>
        <v/>
      </c>
      <c r="BD2232" s="162" t="str">
        <f t="shared" si="1770"/>
        <v/>
      </c>
      <c r="BE2232" s="162" t="str">
        <f t="shared" si="1771"/>
        <v/>
      </c>
      <c r="BG2232" s="169">
        <f t="shared" si="1752"/>
        <v>55.342929975511709</v>
      </c>
      <c r="BH2232" s="169">
        <f t="shared" ca="1" si="1753"/>
        <v>2.0665827258981904</v>
      </c>
    </row>
    <row r="2233" spans="11:60" x14ac:dyDescent="0.25">
      <c r="K2233" s="199">
        <f t="shared" si="1726"/>
        <v>55.394316168618033</v>
      </c>
      <c r="L2233" s="201">
        <f t="shared" si="1727"/>
        <v>0.46458339973557916</v>
      </c>
      <c r="M2233" s="201">
        <f t="shared" si="1728"/>
        <v>0.46849064708448301</v>
      </c>
      <c r="N2233" s="201">
        <f t="shared" si="1729"/>
        <v>0.49243444970776956</v>
      </c>
      <c r="O2233" s="201">
        <f t="shared" si="1730"/>
        <v>0.4650126545623785</v>
      </c>
      <c r="P2233" s="201" t="str">
        <f t="shared" si="1731"/>
        <v/>
      </c>
      <c r="Q2233" s="201" t="str">
        <f t="shared" si="1732"/>
        <v/>
      </c>
      <c r="R2233" s="201" t="str">
        <f t="shared" si="1733"/>
        <v/>
      </c>
      <c r="S2233" s="201" t="str">
        <f t="shared" si="1734"/>
        <v/>
      </c>
      <c r="T2233" s="199">
        <f t="shared" si="1735"/>
        <v>0</v>
      </c>
      <c r="U2233" s="199">
        <f t="shared" si="1736"/>
        <v>0</v>
      </c>
      <c r="V2233" s="199">
        <f t="shared" si="1737"/>
        <v>0</v>
      </c>
      <c r="W2233" s="199">
        <f t="shared" si="1738"/>
        <v>0</v>
      </c>
      <c r="X2233" s="199" t="str">
        <f t="shared" si="1739"/>
        <v/>
      </c>
      <c r="Y2233" s="199" t="str">
        <f t="shared" si="1740"/>
        <v/>
      </c>
      <c r="Z2233" s="199" t="str">
        <f t="shared" si="1741"/>
        <v/>
      </c>
      <c r="AA2233" s="199" t="str">
        <f t="shared" si="1742"/>
        <v/>
      </c>
      <c r="AB2233" s="201">
        <f t="shared" ca="1" si="1743"/>
        <v>2.0052489044732442</v>
      </c>
      <c r="AD2233" s="162">
        <f t="shared" si="1744"/>
        <v>0</v>
      </c>
      <c r="AE2233" s="162">
        <f t="shared" si="1745"/>
        <v>0</v>
      </c>
      <c r="AF2233" s="162">
        <f t="shared" si="1746"/>
        <v>0</v>
      </c>
      <c r="AG2233" s="162">
        <f t="shared" si="1747"/>
        <v>0</v>
      </c>
      <c r="AH2233" s="162" t="str">
        <f t="shared" si="1748"/>
        <v/>
      </c>
      <c r="AI2233" s="162" t="str">
        <f t="shared" si="1749"/>
        <v/>
      </c>
      <c r="AJ2233" s="162" t="str">
        <f t="shared" si="1750"/>
        <v/>
      </c>
      <c r="AK2233" s="162" t="str">
        <f t="shared" si="1751"/>
        <v/>
      </c>
      <c r="AM2233" s="199">
        <f t="shared" si="1754"/>
        <v>24.172191877074003</v>
      </c>
      <c r="AN2233" s="197">
        <f t="shared" si="1756"/>
        <v>0</v>
      </c>
      <c r="AO2233" s="197">
        <f t="shared" si="1757"/>
        <v>0</v>
      </c>
      <c r="AP2233" s="197">
        <f t="shared" si="1758"/>
        <v>0</v>
      </c>
      <c r="AQ2233" s="197">
        <f t="shared" si="1759"/>
        <v>0</v>
      </c>
      <c r="AR2233" s="197" t="str">
        <f t="shared" si="1760"/>
        <v/>
      </c>
      <c r="AS2233" s="197" t="str">
        <f t="shared" si="1761"/>
        <v/>
      </c>
      <c r="AT2233" s="197" t="str">
        <f t="shared" si="1762"/>
        <v/>
      </c>
      <c r="AU2233" s="197" t="str">
        <f t="shared" si="1763"/>
        <v/>
      </c>
      <c r="AV2233" s="199">
        <f t="shared" ca="1" si="1755"/>
        <v>2.1790450586722652</v>
      </c>
      <c r="AX2233" s="162">
        <f t="shared" si="1764"/>
        <v>0</v>
      </c>
      <c r="AY2233" s="162">
        <f t="shared" si="1765"/>
        <v>0</v>
      </c>
      <c r="AZ2233" s="162">
        <f t="shared" si="1766"/>
        <v>0</v>
      </c>
      <c r="BA2233" s="162">
        <f t="shared" si="1767"/>
        <v>0</v>
      </c>
      <c r="BB2233" s="162" t="str">
        <f t="shared" si="1768"/>
        <v/>
      </c>
      <c r="BC2233" s="162" t="str">
        <f t="shared" si="1769"/>
        <v/>
      </c>
      <c r="BD2233" s="162" t="str">
        <f t="shared" si="1770"/>
        <v/>
      </c>
      <c r="BE2233" s="162" t="str">
        <f t="shared" si="1771"/>
        <v/>
      </c>
      <c r="BG2233" s="169">
        <f t="shared" si="1752"/>
        <v>55.368623072064871</v>
      </c>
      <c r="BH2233" s="169">
        <f t="shared" ca="1" si="1753"/>
        <v>2.0254301296455517</v>
      </c>
    </row>
    <row r="2234" spans="11:60" x14ac:dyDescent="0.25">
      <c r="K2234" s="199">
        <f t="shared" si="1726"/>
        <v>55.420009265171196</v>
      </c>
      <c r="L2234" s="201">
        <f t="shared" si="1727"/>
        <v>0.46479888368721906</v>
      </c>
      <c r="M2234" s="201">
        <f t="shared" si="1728"/>
        <v>0.46870794330298232</v>
      </c>
      <c r="N2234" s="201">
        <f t="shared" si="1729"/>
        <v>0.49266285158611273</v>
      </c>
      <c r="O2234" s="201">
        <f t="shared" si="1730"/>
        <v>0.46522833761180443</v>
      </c>
      <c r="P2234" s="201" t="str">
        <f t="shared" si="1731"/>
        <v/>
      </c>
      <c r="Q2234" s="201" t="str">
        <f t="shared" si="1732"/>
        <v/>
      </c>
      <c r="R2234" s="201" t="str">
        <f t="shared" si="1733"/>
        <v/>
      </c>
      <c r="S2234" s="201" t="str">
        <f t="shared" si="1734"/>
        <v/>
      </c>
      <c r="T2234" s="199">
        <f t="shared" si="1735"/>
        <v>0</v>
      </c>
      <c r="U2234" s="199">
        <f t="shared" si="1736"/>
        <v>0</v>
      </c>
      <c r="V2234" s="199">
        <f t="shared" si="1737"/>
        <v>0</v>
      </c>
      <c r="W2234" s="199">
        <f t="shared" si="1738"/>
        <v>0</v>
      </c>
      <c r="X2234" s="199" t="str">
        <f t="shared" si="1739"/>
        <v/>
      </c>
      <c r="Y2234" s="199" t="str">
        <f t="shared" si="1740"/>
        <v/>
      </c>
      <c r="Z2234" s="199" t="str">
        <f t="shared" si="1741"/>
        <v/>
      </c>
      <c r="AA2234" s="199" t="str">
        <f t="shared" si="1742"/>
        <v/>
      </c>
      <c r="AB2234" s="201">
        <f t="shared" ca="1" si="1743"/>
        <v>2.1178993511247444</v>
      </c>
      <c r="AD2234" s="162">
        <f t="shared" si="1744"/>
        <v>0</v>
      </c>
      <c r="AE2234" s="162">
        <f t="shared" si="1745"/>
        <v>0</v>
      </c>
      <c r="AF2234" s="162">
        <f t="shared" si="1746"/>
        <v>0</v>
      </c>
      <c r="AG2234" s="162">
        <f t="shared" si="1747"/>
        <v>0</v>
      </c>
      <c r="AH2234" s="162" t="str">
        <f t="shared" si="1748"/>
        <v/>
      </c>
      <c r="AI2234" s="162" t="str">
        <f t="shared" si="1749"/>
        <v/>
      </c>
      <c r="AJ2234" s="162" t="str">
        <f t="shared" si="1750"/>
        <v/>
      </c>
      <c r="AK2234" s="162" t="str">
        <f t="shared" si="1751"/>
        <v/>
      </c>
      <c r="AM2234" s="199">
        <f t="shared" si="1754"/>
        <v>24.183408671448515</v>
      </c>
      <c r="AN2234" s="197">
        <f t="shared" si="1756"/>
        <v>0</v>
      </c>
      <c r="AO2234" s="197">
        <f t="shared" si="1757"/>
        <v>0</v>
      </c>
      <c r="AP2234" s="197">
        <f t="shared" si="1758"/>
        <v>0</v>
      </c>
      <c r="AQ2234" s="197">
        <f t="shared" si="1759"/>
        <v>0</v>
      </c>
      <c r="AR2234" s="197" t="str">
        <f t="shared" si="1760"/>
        <v/>
      </c>
      <c r="AS2234" s="197" t="str">
        <f t="shared" si="1761"/>
        <v/>
      </c>
      <c r="AT2234" s="197" t="str">
        <f t="shared" si="1762"/>
        <v/>
      </c>
      <c r="AU2234" s="197" t="str">
        <f t="shared" si="1763"/>
        <v/>
      </c>
      <c r="AV2234" s="199">
        <f t="shared" ca="1" si="1755"/>
        <v>2.1471938936882644</v>
      </c>
      <c r="AX2234" s="162">
        <f t="shared" si="1764"/>
        <v>0</v>
      </c>
      <c r="AY2234" s="162">
        <f t="shared" si="1765"/>
        <v>0</v>
      </c>
      <c r="AZ2234" s="162">
        <f t="shared" si="1766"/>
        <v>0</v>
      </c>
      <c r="BA2234" s="162">
        <f t="shared" si="1767"/>
        <v>0</v>
      </c>
      <c r="BB2234" s="162" t="str">
        <f t="shared" si="1768"/>
        <v/>
      </c>
      <c r="BC2234" s="162" t="str">
        <f t="shared" si="1769"/>
        <v/>
      </c>
      <c r="BD2234" s="162" t="str">
        <f t="shared" si="1770"/>
        <v/>
      </c>
      <c r="BE2234" s="162" t="str">
        <f t="shared" si="1771"/>
        <v/>
      </c>
      <c r="BG2234" s="169">
        <f t="shared" si="1752"/>
        <v>55.394316168618033</v>
      </c>
      <c r="BH2234" s="169">
        <f t="shared" ca="1" si="1753"/>
        <v>2.0052489044732442</v>
      </c>
    </row>
    <row r="2235" spans="11:60" x14ac:dyDescent="0.25">
      <c r="K2235" s="199">
        <f t="shared" si="1726"/>
        <v>55.445702361724358</v>
      </c>
      <c r="L2235" s="201">
        <f t="shared" si="1727"/>
        <v>0.46501436763885895</v>
      </c>
      <c r="M2235" s="201">
        <f t="shared" si="1728"/>
        <v>0.46892523952148163</v>
      </c>
      <c r="N2235" s="201">
        <f t="shared" si="1729"/>
        <v>0.49289125346445584</v>
      </c>
      <c r="O2235" s="201">
        <f t="shared" si="1730"/>
        <v>0.46544402066123042</v>
      </c>
      <c r="P2235" s="201" t="str">
        <f t="shared" si="1731"/>
        <v/>
      </c>
      <c r="Q2235" s="201" t="str">
        <f t="shared" si="1732"/>
        <v/>
      </c>
      <c r="R2235" s="201" t="str">
        <f t="shared" si="1733"/>
        <v/>
      </c>
      <c r="S2235" s="201" t="str">
        <f t="shared" si="1734"/>
        <v/>
      </c>
      <c r="T2235" s="199">
        <f t="shared" si="1735"/>
        <v>0</v>
      </c>
      <c r="U2235" s="199">
        <f t="shared" si="1736"/>
        <v>0</v>
      </c>
      <c r="V2235" s="199">
        <f t="shared" si="1737"/>
        <v>0</v>
      </c>
      <c r="W2235" s="199">
        <f t="shared" si="1738"/>
        <v>0</v>
      </c>
      <c r="X2235" s="199" t="str">
        <f t="shared" si="1739"/>
        <v/>
      </c>
      <c r="Y2235" s="199" t="str">
        <f t="shared" si="1740"/>
        <v/>
      </c>
      <c r="Z2235" s="199" t="str">
        <f t="shared" si="1741"/>
        <v/>
      </c>
      <c r="AA2235" s="199" t="str">
        <f t="shared" si="1742"/>
        <v/>
      </c>
      <c r="AB2235" s="201">
        <f t="shared" ca="1" si="1743"/>
        <v>2.0370602242540032</v>
      </c>
      <c r="AD2235" s="162">
        <f t="shared" si="1744"/>
        <v>0</v>
      </c>
      <c r="AE2235" s="162">
        <f t="shared" si="1745"/>
        <v>0</v>
      </c>
      <c r="AF2235" s="162">
        <f t="shared" si="1746"/>
        <v>0</v>
      </c>
      <c r="AG2235" s="162">
        <f t="shared" si="1747"/>
        <v>0</v>
      </c>
      <c r="AH2235" s="162" t="str">
        <f t="shared" si="1748"/>
        <v/>
      </c>
      <c r="AI2235" s="162" t="str">
        <f t="shared" si="1749"/>
        <v/>
      </c>
      <c r="AJ2235" s="162" t="str">
        <f t="shared" si="1750"/>
        <v/>
      </c>
      <c r="AK2235" s="162" t="str">
        <f t="shared" si="1751"/>
        <v/>
      </c>
      <c r="AM2235" s="199">
        <f t="shared" si="1754"/>
        <v>24.194625465823027</v>
      </c>
      <c r="AN2235" s="197">
        <f t="shared" si="1756"/>
        <v>0</v>
      </c>
      <c r="AO2235" s="197">
        <f t="shared" si="1757"/>
        <v>0</v>
      </c>
      <c r="AP2235" s="197">
        <f t="shared" si="1758"/>
        <v>0</v>
      </c>
      <c r="AQ2235" s="197">
        <f t="shared" si="1759"/>
        <v>0</v>
      </c>
      <c r="AR2235" s="197" t="str">
        <f t="shared" si="1760"/>
        <v/>
      </c>
      <c r="AS2235" s="197" t="str">
        <f t="shared" si="1761"/>
        <v/>
      </c>
      <c r="AT2235" s="197" t="str">
        <f t="shared" si="1762"/>
        <v/>
      </c>
      <c r="AU2235" s="197" t="str">
        <f t="shared" si="1763"/>
        <v/>
      </c>
      <c r="AV2235" s="199">
        <f t="shared" ca="1" si="1755"/>
        <v>2.060842593099061</v>
      </c>
      <c r="AX2235" s="162">
        <f t="shared" si="1764"/>
        <v>0</v>
      </c>
      <c r="AY2235" s="162">
        <f t="shared" si="1765"/>
        <v>0</v>
      </c>
      <c r="AZ2235" s="162">
        <f t="shared" si="1766"/>
        <v>0</v>
      </c>
      <c r="BA2235" s="162">
        <f t="shared" si="1767"/>
        <v>0</v>
      </c>
      <c r="BB2235" s="162" t="str">
        <f t="shared" si="1768"/>
        <v/>
      </c>
      <c r="BC2235" s="162" t="str">
        <f t="shared" si="1769"/>
        <v/>
      </c>
      <c r="BD2235" s="162" t="str">
        <f t="shared" si="1770"/>
        <v/>
      </c>
      <c r="BE2235" s="162" t="str">
        <f t="shared" si="1771"/>
        <v/>
      </c>
      <c r="BG2235" s="169">
        <f t="shared" si="1752"/>
        <v>55.420009265171196</v>
      </c>
      <c r="BH2235" s="169">
        <f t="shared" ca="1" si="1753"/>
        <v>2.1178993511247444</v>
      </c>
    </row>
    <row r="2236" spans="11:60" x14ac:dyDescent="0.25">
      <c r="K2236" s="199">
        <f t="shared" si="1726"/>
        <v>55.47139545827752</v>
      </c>
      <c r="L2236" s="201">
        <f t="shared" si="1727"/>
        <v>0.46522985159049879</v>
      </c>
      <c r="M2236" s="201">
        <f t="shared" si="1728"/>
        <v>0.46914253573998094</v>
      </c>
      <c r="N2236" s="201">
        <f t="shared" si="1729"/>
        <v>0.49311965534279895</v>
      </c>
      <c r="O2236" s="201">
        <f t="shared" si="1730"/>
        <v>0.46565970371065635</v>
      </c>
      <c r="P2236" s="201" t="str">
        <f t="shared" si="1731"/>
        <v/>
      </c>
      <c r="Q2236" s="201" t="str">
        <f t="shared" si="1732"/>
        <v/>
      </c>
      <c r="R2236" s="201" t="str">
        <f t="shared" si="1733"/>
        <v/>
      </c>
      <c r="S2236" s="201" t="str">
        <f t="shared" si="1734"/>
        <v/>
      </c>
      <c r="T2236" s="199">
        <f t="shared" si="1735"/>
        <v>0</v>
      </c>
      <c r="U2236" s="199">
        <f t="shared" si="1736"/>
        <v>0</v>
      </c>
      <c r="V2236" s="199">
        <f t="shared" si="1737"/>
        <v>0</v>
      </c>
      <c r="W2236" s="199">
        <f t="shared" si="1738"/>
        <v>0</v>
      </c>
      <c r="X2236" s="199" t="str">
        <f t="shared" si="1739"/>
        <v/>
      </c>
      <c r="Y2236" s="199" t="str">
        <f t="shared" si="1740"/>
        <v/>
      </c>
      <c r="Z2236" s="199" t="str">
        <f t="shared" si="1741"/>
        <v/>
      </c>
      <c r="AA2236" s="199" t="str">
        <f t="shared" si="1742"/>
        <v/>
      </c>
      <c r="AB2236" s="201">
        <f t="shared" ca="1" si="1743"/>
        <v>2.1107681408890127</v>
      </c>
      <c r="AD2236" s="162">
        <f t="shared" si="1744"/>
        <v>0</v>
      </c>
      <c r="AE2236" s="162">
        <f t="shared" si="1745"/>
        <v>0</v>
      </c>
      <c r="AF2236" s="162">
        <f t="shared" si="1746"/>
        <v>0</v>
      </c>
      <c r="AG2236" s="162">
        <f t="shared" si="1747"/>
        <v>0</v>
      </c>
      <c r="AH2236" s="162" t="str">
        <f t="shared" si="1748"/>
        <v/>
      </c>
      <c r="AI2236" s="162" t="str">
        <f t="shared" si="1749"/>
        <v/>
      </c>
      <c r="AJ2236" s="162" t="str">
        <f t="shared" si="1750"/>
        <v/>
      </c>
      <c r="AK2236" s="162" t="str">
        <f t="shared" si="1751"/>
        <v/>
      </c>
      <c r="AM2236" s="199">
        <f t="shared" si="1754"/>
        <v>24.205842260197539</v>
      </c>
      <c r="AN2236" s="197">
        <f t="shared" si="1756"/>
        <v>0</v>
      </c>
      <c r="AO2236" s="197">
        <f t="shared" si="1757"/>
        <v>0</v>
      </c>
      <c r="AP2236" s="197">
        <f t="shared" si="1758"/>
        <v>0</v>
      </c>
      <c r="AQ2236" s="197">
        <f t="shared" si="1759"/>
        <v>0</v>
      </c>
      <c r="AR2236" s="197" t="str">
        <f t="shared" si="1760"/>
        <v/>
      </c>
      <c r="AS2236" s="197" t="str">
        <f t="shared" si="1761"/>
        <v/>
      </c>
      <c r="AT2236" s="197" t="str">
        <f t="shared" si="1762"/>
        <v/>
      </c>
      <c r="AU2236" s="197" t="str">
        <f t="shared" si="1763"/>
        <v/>
      </c>
      <c r="AV2236" s="199">
        <f t="shared" ca="1" si="1755"/>
        <v>2.0826240078182874</v>
      </c>
      <c r="AX2236" s="162">
        <f t="shared" si="1764"/>
        <v>0</v>
      </c>
      <c r="AY2236" s="162">
        <f t="shared" si="1765"/>
        <v>0</v>
      </c>
      <c r="AZ2236" s="162">
        <f t="shared" si="1766"/>
        <v>0</v>
      </c>
      <c r="BA2236" s="162">
        <f t="shared" si="1767"/>
        <v>0</v>
      </c>
      <c r="BB2236" s="162" t="str">
        <f t="shared" si="1768"/>
        <v/>
      </c>
      <c r="BC2236" s="162" t="str">
        <f t="shared" si="1769"/>
        <v/>
      </c>
      <c r="BD2236" s="162" t="str">
        <f t="shared" si="1770"/>
        <v/>
      </c>
      <c r="BE2236" s="162" t="str">
        <f t="shared" si="1771"/>
        <v/>
      </c>
      <c r="BG2236" s="169">
        <f t="shared" si="1752"/>
        <v>55.445702361724358</v>
      </c>
      <c r="BH2236" s="169">
        <f t="shared" ca="1" si="1753"/>
        <v>2.0370602242540032</v>
      </c>
    </row>
    <row r="2237" spans="11:60" x14ac:dyDescent="0.25">
      <c r="K2237" s="199">
        <f t="shared" si="1726"/>
        <v>55.497088554830682</v>
      </c>
      <c r="L2237" s="201">
        <f t="shared" si="1727"/>
        <v>0.46544533554213868</v>
      </c>
      <c r="M2237" s="201">
        <f t="shared" si="1728"/>
        <v>0.46935983195848019</v>
      </c>
      <c r="N2237" s="201">
        <f t="shared" si="1729"/>
        <v>0.49334805722114206</v>
      </c>
      <c r="O2237" s="201">
        <f t="shared" si="1730"/>
        <v>0.46587538676008233</v>
      </c>
      <c r="P2237" s="201" t="str">
        <f t="shared" si="1731"/>
        <v/>
      </c>
      <c r="Q2237" s="201" t="str">
        <f t="shared" si="1732"/>
        <v/>
      </c>
      <c r="R2237" s="201" t="str">
        <f t="shared" si="1733"/>
        <v/>
      </c>
      <c r="S2237" s="201" t="str">
        <f t="shared" si="1734"/>
        <v/>
      </c>
      <c r="T2237" s="199">
        <f t="shared" si="1735"/>
        <v>0</v>
      </c>
      <c r="U2237" s="199">
        <f t="shared" si="1736"/>
        <v>0</v>
      </c>
      <c r="V2237" s="199">
        <f t="shared" si="1737"/>
        <v>0</v>
      </c>
      <c r="W2237" s="199">
        <f t="shared" si="1738"/>
        <v>0</v>
      </c>
      <c r="X2237" s="199" t="str">
        <f t="shared" si="1739"/>
        <v/>
      </c>
      <c r="Y2237" s="199" t="str">
        <f t="shared" si="1740"/>
        <v/>
      </c>
      <c r="Z2237" s="199" t="str">
        <f t="shared" si="1741"/>
        <v/>
      </c>
      <c r="AA2237" s="199" t="str">
        <f t="shared" si="1742"/>
        <v/>
      </c>
      <c r="AB2237" s="201">
        <f t="shared" ca="1" si="1743"/>
        <v>2.1217042016124581</v>
      </c>
      <c r="AD2237" s="162">
        <f t="shared" si="1744"/>
        <v>0</v>
      </c>
      <c r="AE2237" s="162">
        <f t="shared" si="1745"/>
        <v>0</v>
      </c>
      <c r="AF2237" s="162">
        <f t="shared" si="1746"/>
        <v>0</v>
      </c>
      <c r="AG2237" s="162">
        <f t="shared" si="1747"/>
        <v>0</v>
      </c>
      <c r="AH2237" s="162" t="str">
        <f t="shared" si="1748"/>
        <v/>
      </c>
      <c r="AI2237" s="162" t="str">
        <f t="shared" si="1749"/>
        <v/>
      </c>
      <c r="AJ2237" s="162" t="str">
        <f t="shared" si="1750"/>
        <v/>
      </c>
      <c r="AK2237" s="162" t="str">
        <f t="shared" si="1751"/>
        <v/>
      </c>
      <c r="AM2237" s="199">
        <f t="shared" si="1754"/>
        <v>24.217059054572051</v>
      </c>
      <c r="AN2237" s="197">
        <f t="shared" si="1756"/>
        <v>0</v>
      </c>
      <c r="AO2237" s="197">
        <f t="shared" si="1757"/>
        <v>0</v>
      </c>
      <c r="AP2237" s="197">
        <f t="shared" si="1758"/>
        <v>0</v>
      </c>
      <c r="AQ2237" s="197">
        <f t="shared" si="1759"/>
        <v>0</v>
      </c>
      <c r="AR2237" s="197" t="str">
        <f t="shared" si="1760"/>
        <v/>
      </c>
      <c r="AS2237" s="197" t="str">
        <f t="shared" si="1761"/>
        <v/>
      </c>
      <c r="AT2237" s="197" t="str">
        <f t="shared" si="1762"/>
        <v/>
      </c>
      <c r="AU2237" s="197" t="str">
        <f t="shared" si="1763"/>
        <v/>
      </c>
      <c r="AV2237" s="199">
        <f t="shared" ca="1" si="1755"/>
        <v>2.0850588322092851</v>
      </c>
      <c r="AX2237" s="162">
        <f t="shared" si="1764"/>
        <v>0</v>
      </c>
      <c r="AY2237" s="162">
        <f t="shared" si="1765"/>
        <v>0</v>
      </c>
      <c r="AZ2237" s="162">
        <f t="shared" si="1766"/>
        <v>0</v>
      </c>
      <c r="BA2237" s="162">
        <f t="shared" si="1767"/>
        <v>0</v>
      </c>
      <c r="BB2237" s="162" t="str">
        <f t="shared" si="1768"/>
        <v/>
      </c>
      <c r="BC2237" s="162" t="str">
        <f t="shared" si="1769"/>
        <v/>
      </c>
      <c r="BD2237" s="162" t="str">
        <f t="shared" si="1770"/>
        <v/>
      </c>
      <c r="BE2237" s="162" t="str">
        <f t="shared" si="1771"/>
        <v/>
      </c>
      <c r="BG2237" s="169">
        <f t="shared" si="1752"/>
        <v>55.47139545827752</v>
      </c>
      <c r="BH2237" s="169">
        <f t="shared" ca="1" si="1753"/>
        <v>2.1107681408890127</v>
      </c>
    </row>
    <row r="2238" spans="11:60" x14ac:dyDescent="0.25">
      <c r="K2238" s="199">
        <f t="shared" si="1726"/>
        <v>55.522781651383845</v>
      </c>
      <c r="L2238" s="201">
        <f t="shared" si="1727"/>
        <v>0.46566081949377858</v>
      </c>
      <c r="M2238" s="201">
        <f t="shared" si="1728"/>
        <v>0.4695771281769795</v>
      </c>
      <c r="N2238" s="201">
        <f t="shared" si="1729"/>
        <v>0.49357645909948517</v>
      </c>
      <c r="O2238" s="201">
        <f t="shared" si="1730"/>
        <v>0.46609106980950826</v>
      </c>
      <c r="P2238" s="201" t="str">
        <f t="shared" si="1731"/>
        <v/>
      </c>
      <c r="Q2238" s="201" t="str">
        <f t="shared" si="1732"/>
        <v/>
      </c>
      <c r="R2238" s="201" t="str">
        <f t="shared" si="1733"/>
        <v/>
      </c>
      <c r="S2238" s="201" t="str">
        <f t="shared" si="1734"/>
        <v/>
      </c>
      <c r="T2238" s="199">
        <f t="shared" si="1735"/>
        <v>0</v>
      </c>
      <c r="U2238" s="199">
        <f t="shared" si="1736"/>
        <v>0</v>
      </c>
      <c r="V2238" s="199">
        <f t="shared" si="1737"/>
        <v>0</v>
      </c>
      <c r="W2238" s="199">
        <f t="shared" si="1738"/>
        <v>0</v>
      </c>
      <c r="X2238" s="199" t="str">
        <f t="shared" si="1739"/>
        <v/>
      </c>
      <c r="Y2238" s="199" t="str">
        <f t="shared" si="1740"/>
        <v/>
      </c>
      <c r="Z2238" s="199" t="str">
        <f t="shared" si="1741"/>
        <v/>
      </c>
      <c r="AA2238" s="199" t="str">
        <f t="shared" si="1742"/>
        <v/>
      </c>
      <c r="AB2238" s="201">
        <f t="shared" ca="1" si="1743"/>
        <v>2.1155849024513409</v>
      </c>
      <c r="AD2238" s="162">
        <f t="shared" si="1744"/>
        <v>0</v>
      </c>
      <c r="AE2238" s="162">
        <f t="shared" si="1745"/>
        <v>0</v>
      </c>
      <c r="AF2238" s="162">
        <f t="shared" si="1746"/>
        <v>0</v>
      </c>
      <c r="AG2238" s="162">
        <f t="shared" si="1747"/>
        <v>0</v>
      </c>
      <c r="AH2238" s="162" t="str">
        <f t="shared" si="1748"/>
        <v/>
      </c>
      <c r="AI2238" s="162" t="str">
        <f t="shared" si="1749"/>
        <v/>
      </c>
      <c r="AJ2238" s="162" t="str">
        <f t="shared" si="1750"/>
        <v/>
      </c>
      <c r="AK2238" s="162" t="str">
        <f t="shared" si="1751"/>
        <v/>
      </c>
      <c r="AM2238" s="199">
        <f t="shared" si="1754"/>
        <v>24.228275848946563</v>
      </c>
      <c r="AN2238" s="197">
        <f t="shared" si="1756"/>
        <v>0</v>
      </c>
      <c r="AO2238" s="197">
        <f t="shared" si="1757"/>
        <v>0</v>
      </c>
      <c r="AP2238" s="197">
        <f t="shared" si="1758"/>
        <v>0</v>
      </c>
      <c r="AQ2238" s="197">
        <f t="shared" si="1759"/>
        <v>0</v>
      </c>
      <c r="AR2238" s="197" t="str">
        <f t="shared" si="1760"/>
        <v/>
      </c>
      <c r="AS2238" s="197" t="str">
        <f t="shared" si="1761"/>
        <v/>
      </c>
      <c r="AT2238" s="197" t="str">
        <f t="shared" si="1762"/>
        <v/>
      </c>
      <c r="AU2238" s="197" t="str">
        <f t="shared" si="1763"/>
        <v/>
      </c>
      <c r="AV2238" s="199">
        <f t="shared" ca="1" si="1755"/>
        <v>2.0566111786921852</v>
      </c>
      <c r="AX2238" s="162">
        <f t="shared" si="1764"/>
        <v>0</v>
      </c>
      <c r="AY2238" s="162">
        <f t="shared" si="1765"/>
        <v>0</v>
      </c>
      <c r="AZ2238" s="162">
        <f t="shared" si="1766"/>
        <v>0</v>
      </c>
      <c r="BA2238" s="162">
        <f t="shared" si="1767"/>
        <v>0</v>
      </c>
      <c r="BB2238" s="162" t="str">
        <f t="shared" si="1768"/>
        <v/>
      </c>
      <c r="BC2238" s="162" t="str">
        <f t="shared" si="1769"/>
        <v/>
      </c>
      <c r="BD2238" s="162" t="str">
        <f t="shared" si="1770"/>
        <v/>
      </c>
      <c r="BE2238" s="162" t="str">
        <f t="shared" si="1771"/>
        <v/>
      </c>
      <c r="BG2238" s="169">
        <f t="shared" si="1752"/>
        <v>55.497088554830682</v>
      </c>
      <c r="BH2238" s="169">
        <f t="shared" ca="1" si="1753"/>
        <v>2.1217042016124581</v>
      </c>
    </row>
    <row r="2239" spans="11:60" x14ac:dyDescent="0.25">
      <c r="K2239" s="199">
        <f t="shared" si="1726"/>
        <v>55.548474747937007</v>
      </c>
      <c r="L2239" s="201">
        <f t="shared" si="1727"/>
        <v>0.46587630344541847</v>
      </c>
      <c r="M2239" s="201">
        <f t="shared" si="1728"/>
        <v>0.4697944243954788</v>
      </c>
      <c r="N2239" s="201">
        <f t="shared" si="1729"/>
        <v>0.49380486097782833</v>
      </c>
      <c r="O2239" s="201">
        <f t="shared" si="1730"/>
        <v>0.46630675285893425</v>
      </c>
      <c r="P2239" s="201" t="str">
        <f t="shared" si="1731"/>
        <v/>
      </c>
      <c r="Q2239" s="201" t="str">
        <f t="shared" si="1732"/>
        <v/>
      </c>
      <c r="R2239" s="201" t="str">
        <f t="shared" si="1733"/>
        <v/>
      </c>
      <c r="S2239" s="201" t="str">
        <f t="shared" si="1734"/>
        <v/>
      </c>
      <c r="T2239" s="199">
        <f t="shared" si="1735"/>
        <v>0</v>
      </c>
      <c r="U2239" s="199">
        <f t="shared" si="1736"/>
        <v>0</v>
      </c>
      <c r="V2239" s="199">
        <f t="shared" si="1737"/>
        <v>0</v>
      </c>
      <c r="W2239" s="199">
        <f t="shared" si="1738"/>
        <v>0</v>
      </c>
      <c r="X2239" s="199" t="str">
        <f t="shared" si="1739"/>
        <v/>
      </c>
      <c r="Y2239" s="199" t="str">
        <f t="shared" si="1740"/>
        <v/>
      </c>
      <c r="Z2239" s="199" t="str">
        <f t="shared" si="1741"/>
        <v/>
      </c>
      <c r="AA2239" s="199" t="str">
        <f t="shared" si="1742"/>
        <v/>
      </c>
      <c r="AB2239" s="201">
        <f t="shared" ca="1" si="1743"/>
        <v>2.007087775619266</v>
      </c>
      <c r="AD2239" s="162">
        <f t="shared" si="1744"/>
        <v>0</v>
      </c>
      <c r="AE2239" s="162">
        <f t="shared" si="1745"/>
        <v>0</v>
      </c>
      <c r="AF2239" s="162">
        <f t="shared" si="1746"/>
        <v>0</v>
      </c>
      <c r="AG2239" s="162">
        <f t="shared" si="1747"/>
        <v>0</v>
      </c>
      <c r="AH2239" s="162" t="str">
        <f t="shared" si="1748"/>
        <v/>
      </c>
      <c r="AI2239" s="162" t="str">
        <f t="shared" si="1749"/>
        <v/>
      </c>
      <c r="AJ2239" s="162" t="str">
        <f t="shared" si="1750"/>
        <v/>
      </c>
      <c r="AK2239" s="162" t="str">
        <f t="shared" si="1751"/>
        <v/>
      </c>
      <c r="AM2239" s="199">
        <f t="shared" si="1754"/>
        <v>24.239492643321075</v>
      </c>
      <c r="AN2239" s="197">
        <f t="shared" si="1756"/>
        <v>0</v>
      </c>
      <c r="AO2239" s="197">
        <f t="shared" si="1757"/>
        <v>0</v>
      </c>
      <c r="AP2239" s="197">
        <f t="shared" si="1758"/>
        <v>0</v>
      </c>
      <c r="AQ2239" s="197">
        <f t="shared" si="1759"/>
        <v>0</v>
      </c>
      <c r="AR2239" s="197" t="str">
        <f t="shared" si="1760"/>
        <v/>
      </c>
      <c r="AS2239" s="197" t="str">
        <f t="shared" si="1761"/>
        <v/>
      </c>
      <c r="AT2239" s="197" t="str">
        <f t="shared" si="1762"/>
        <v/>
      </c>
      <c r="AU2239" s="197" t="str">
        <f t="shared" si="1763"/>
        <v/>
      </c>
      <c r="AV2239" s="199">
        <f t="shared" ca="1" si="1755"/>
        <v>2.1180650895378363</v>
      </c>
      <c r="AX2239" s="162">
        <f t="shared" si="1764"/>
        <v>0</v>
      </c>
      <c r="AY2239" s="162">
        <f t="shared" si="1765"/>
        <v>0</v>
      </c>
      <c r="AZ2239" s="162">
        <f t="shared" si="1766"/>
        <v>0</v>
      </c>
      <c r="BA2239" s="162">
        <f t="shared" si="1767"/>
        <v>0</v>
      </c>
      <c r="BB2239" s="162" t="str">
        <f t="shared" si="1768"/>
        <v/>
      </c>
      <c r="BC2239" s="162" t="str">
        <f t="shared" si="1769"/>
        <v/>
      </c>
      <c r="BD2239" s="162" t="str">
        <f t="shared" si="1770"/>
        <v/>
      </c>
      <c r="BE2239" s="162" t="str">
        <f t="shared" si="1771"/>
        <v/>
      </c>
      <c r="BG2239" s="169">
        <f t="shared" si="1752"/>
        <v>55.522781651383845</v>
      </c>
      <c r="BH2239" s="169">
        <f t="shared" ca="1" si="1753"/>
        <v>2.1155849024513409</v>
      </c>
    </row>
    <row r="2240" spans="11:60" x14ac:dyDescent="0.25">
      <c r="K2240" s="199">
        <f t="shared" si="1726"/>
        <v>55.574167844490169</v>
      </c>
      <c r="L2240" s="201">
        <f t="shared" si="1727"/>
        <v>0.46609178739705831</v>
      </c>
      <c r="M2240" s="201">
        <f t="shared" si="1728"/>
        <v>0.47001172061397811</v>
      </c>
      <c r="N2240" s="201">
        <f t="shared" si="1729"/>
        <v>0.49403326285617144</v>
      </c>
      <c r="O2240" s="201">
        <f t="shared" si="1730"/>
        <v>0.46652243590836023</v>
      </c>
      <c r="P2240" s="201" t="str">
        <f t="shared" si="1731"/>
        <v/>
      </c>
      <c r="Q2240" s="201" t="str">
        <f t="shared" si="1732"/>
        <v/>
      </c>
      <c r="R2240" s="201" t="str">
        <f t="shared" si="1733"/>
        <v/>
      </c>
      <c r="S2240" s="201" t="str">
        <f t="shared" si="1734"/>
        <v/>
      </c>
      <c r="T2240" s="199">
        <f t="shared" si="1735"/>
        <v>0</v>
      </c>
      <c r="U2240" s="199">
        <f t="shared" si="1736"/>
        <v>0</v>
      </c>
      <c r="V2240" s="199">
        <f t="shared" si="1737"/>
        <v>0</v>
      </c>
      <c r="W2240" s="199">
        <f t="shared" si="1738"/>
        <v>0</v>
      </c>
      <c r="X2240" s="199" t="str">
        <f t="shared" si="1739"/>
        <v/>
      </c>
      <c r="Y2240" s="199" t="str">
        <f t="shared" si="1740"/>
        <v/>
      </c>
      <c r="Z2240" s="199" t="str">
        <f t="shared" si="1741"/>
        <v/>
      </c>
      <c r="AA2240" s="199" t="str">
        <f t="shared" si="1742"/>
        <v/>
      </c>
      <c r="AB2240" s="201">
        <f t="shared" ca="1" si="1743"/>
        <v>2.112783363059533</v>
      </c>
      <c r="AD2240" s="162">
        <f t="shared" si="1744"/>
        <v>0</v>
      </c>
      <c r="AE2240" s="162">
        <f t="shared" si="1745"/>
        <v>0</v>
      </c>
      <c r="AF2240" s="162">
        <f t="shared" si="1746"/>
        <v>0</v>
      </c>
      <c r="AG2240" s="162">
        <f t="shared" si="1747"/>
        <v>0</v>
      </c>
      <c r="AH2240" s="162" t="str">
        <f t="shared" si="1748"/>
        <v/>
      </c>
      <c r="AI2240" s="162" t="str">
        <f t="shared" si="1749"/>
        <v/>
      </c>
      <c r="AJ2240" s="162" t="str">
        <f t="shared" si="1750"/>
        <v/>
      </c>
      <c r="AK2240" s="162" t="str">
        <f t="shared" si="1751"/>
        <v/>
      </c>
      <c r="AM2240" s="199">
        <f t="shared" si="1754"/>
        <v>24.250709437695587</v>
      </c>
      <c r="AN2240" s="197">
        <f t="shared" si="1756"/>
        <v>0</v>
      </c>
      <c r="AO2240" s="197">
        <f t="shared" si="1757"/>
        <v>0</v>
      </c>
      <c r="AP2240" s="197">
        <f t="shared" si="1758"/>
        <v>0</v>
      </c>
      <c r="AQ2240" s="197">
        <f t="shared" si="1759"/>
        <v>0</v>
      </c>
      <c r="AR2240" s="197" t="str">
        <f t="shared" si="1760"/>
        <v/>
      </c>
      <c r="AS2240" s="197" t="str">
        <f t="shared" si="1761"/>
        <v/>
      </c>
      <c r="AT2240" s="197" t="str">
        <f t="shared" si="1762"/>
        <v/>
      </c>
      <c r="AU2240" s="197" t="str">
        <f t="shared" si="1763"/>
        <v/>
      </c>
      <c r="AV2240" s="199">
        <f t="shared" ca="1" si="1755"/>
        <v>2.0787222491789401</v>
      </c>
      <c r="AX2240" s="162">
        <f t="shared" si="1764"/>
        <v>0</v>
      </c>
      <c r="AY2240" s="162">
        <f t="shared" si="1765"/>
        <v>0</v>
      </c>
      <c r="AZ2240" s="162">
        <f t="shared" si="1766"/>
        <v>0</v>
      </c>
      <c r="BA2240" s="162">
        <f t="shared" si="1767"/>
        <v>0</v>
      </c>
      <c r="BB2240" s="162" t="str">
        <f t="shared" si="1768"/>
        <v/>
      </c>
      <c r="BC2240" s="162" t="str">
        <f t="shared" si="1769"/>
        <v/>
      </c>
      <c r="BD2240" s="162" t="str">
        <f t="shared" si="1770"/>
        <v/>
      </c>
      <c r="BE2240" s="162" t="str">
        <f t="shared" si="1771"/>
        <v/>
      </c>
      <c r="BG2240" s="169">
        <f t="shared" si="1752"/>
        <v>55.548474747937007</v>
      </c>
      <c r="BH2240" s="169">
        <f t="shared" ca="1" si="1753"/>
        <v>2.007087775619266</v>
      </c>
    </row>
    <row r="2241" spans="11:60" x14ac:dyDescent="0.25">
      <c r="K2241" s="199">
        <f t="shared" si="1726"/>
        <v>55.599860941043332</v>
      </c>
      <c r="L2241" s="201">
        <f t="shared" si="1727"/>
        <v>0.4663072713486982</v>
      </c>
      <c r="M2241" s="201">
        <f t="shared" si="1728"/>
        <v>0.47022901683247742</v>
      </c>
      <c r="N2241" s="201">
        <f t="shared" si="1729"/>
        <v>0.49426166473451455</v>
      </c>
      <c r="O2241" s="201">
        <f t="shared" si="1730"/>
        <v>0.46673811895778622</v>
      </c>
      <c r="P2241" s="201" t="str">
        <f t="shared" si="1731"/>
        <v/>
      </c>
      <c r="Q2241" s="201" t="str">
        <f t="shared" si="1732"/>
        <v/>
      </c>
      <c r="R2241" s="201" t="str">
        <f t="shared" si="1733"/>
        <v/>
      </c>
      <c r="S2241" s="201" t="str">
        <f t="shared" si="1734"/>
        <v/>
      </c>
      <c r="T2241" s="199">
        <f t="shared" si="1735"/>
        <v>0</v>
      </c>
      <c r="U2241" s="199">
        <f t="shared" si="1736"/>
        <v>0</v>
      </c>
      <c r="V2241" s="199">
        <f t="shared" si="1737"/>
        <v>0</v>
      </c>
      <c r="W2241" s="199">
        <f t="shared" si="1738"/>
        <v>0</v>
      </c>
      <c r="X2241" s="199" t="str">
        <f t="shared" si="1739"/>
        <v/>
      </c>
      <c r="Y2241" s="199" t="str">
        <f t="shared" si="1740"/>
        <v/>
      </c>
      <c r="Z2241" s="199" t="str">
        <f t="shared" si="1741"/>
        <v/>
      </c>
      <c r="AA2241" s="199" t="str">
        <f t="shared" si="1742"/>
        <v/>
      </c>
      <c r="AB2241" s="201">
        <f t="shared" ca="1" si="1743"/>
        <v>2.0819272316633275</v>
      </c>
      <c r="AD2241" s="162">
        <f t="shared" si="1744"/>
        <v>0</v>
      </c>
      <c r="AE2241" s="162">
        <f t="shared" si="1745"/>
        <v>0</v>
      </c>
      <c r="AF2241" s="162">
        <f t="shared" si="1746"/>
        <v>0</v>
      </c>
      <c r="AG2241" s="162">
        <f t="shared" si="1747"/>
        <v>0</v>
      </c>
      <c r="AH2241" s="162" t="str">
        <f t="shared" si="1748"/>
        <v/>
      </c>
      <c r="AI2241" s="162" t="str">
        <f t="shared" si="1749"/>
        <v/>
      </c>
      <c r="AJ2241" s="162" t="str">
        <f t="shared" si="1750"/>
        <v/>
      </c>
      <c r="AK2241" s="162" t="str">
        <f t="shared" si="1751"/>
        <v/>
      </c>
      <c r="AM2241" s="199">
        <f t="shared" si="1754"/>
        <v>24.261926232070099</v>
      </c>
      <c r="AN2241" s="197">
        <f t="shared" si="1756"/>
        <v>0</v>
      </c>
      <c r="AO2241" s="197">
        <f t="shared" si="1757"/>
        <v>0</v>
      </c>
      <c r="AP2241" s="197">
        <f t="shared" si="1758"/>
        <v>0</v>
      </c>
      <c r="AQ2241" s="197">
        <f t="shared" si="1759"/>
        <v>0</v>
      </c>
      <c r="AR2241" s="197" t="str">
        <f t="shared" si="1760"/>
        <v/>
      </c>
      <c r="AS2241" s="197" t="str">
        <f t="shared" si="1761"/>
        <v/>
      </c>
      <c r="AT2241" s="197" t="str">
        <f t="shared" si="1762"/>
        <v/>
      </c>
      <c r="AU2241" s="197" t="str">
        <f t="shared" si="1763"/>
        <v/>
      </c>
      <c r="AV2241" s="199">
        <f t="shared" ca="1" si="1755"/>
        <v>2.2014655006464445</v>
      </c>
      <c r="AX2241" s="162">
        <f t="shared" si="1764"/>
        <v>0</v>
      </c>
      <c r="AY2241" s="162">
        <f t="shared" si="1765"/>
        <v>0</v>
      </c>
      <c r="AZ2241" s="162">
        <f t="shared" si="1766"/>
        <v>0</v>
      </c>
      <c r="BA2241" s="162">
        <f t="shared" si="1767"/>
        <v>0</v>
      </c>
      <c r="BB2241" s="162" t="str">
        <f t="shared" si="1768"/>
        <v/>
      </c>
      <c r="BC2241" s="162" t="str">
        <f t="shared" si="1769"/>
        <v/>
      </c>
      <c r="BD2241" s="162" t="str">
        <f t="shared" si="1770"/>
        <v/>
      </c>
      <c r="BE2241" s="162" t="str">
        <f t="shared" si="1771"/>
        <v/>
      </c>
      <c r="BG2241" s="169">
        <f t="shared" si="1752"/>
        <v>55.574167844490169</v>
      </c>
      <c r="BH2241" s="169">
        <f t="shared" ca="1" si="1753"/>
        <v>2.112783363059533</v>
      </c>
    </row>
    <row r="2242" spans="11:60" x14ac:dyDescent="0.25">
      <c r="K2242" s="199">
        <f t="shared" si="1726"/>
        <v>55.625554037596494</v>
      </c>
      <c r="L2242" s="201">
        <f t="shared" si="1727"/>
        <v>0.46652275530033804</v>
      </c>
      <c r="M2242" s="201">
        <f t="shared" si="1728"/>
        <v>0.47044631305097667</v>
      </c>
      <c r="N2242" s="201">
        <f t="shared" si="1729"/>
        <v>0.49449006661285766</v>
      </c>
      <c r="O2242" s="201">
        <f t="shared" si="1730"/>
        <v>0.46695380200721215</v>
      </c>
      <c r="P2242" s="201" t="str">
        <f t="shared" si="1731"/>
        <v/>
      </c>
      <c r="Q2242" s="201" t="str">
        <f t="shared" si="1732"/>
        <v/>
      </c>
      <c r="R2242" s="201" t="str">
        <f t="shared" si="1733"/>
        <v/>
      </c>
      <c r="S2242" s="201" t="str">
        <f t="shared" si="1734"/>
        <v/>
      </c>
      <c r="T2242" s="199">
        <f t="shared" si="1735"/>
        <v>0</v>
      </c>
      <c r="U2242" s="199">
        <f t="shared" si="1736"/>
        <v>0</v>
      </c>
      <c r="V2242" s="199">
        <f t="shared" si="1737"/>
        <v>0</v>
      </c>
      <c r="W2242" s="199">
        <f t="shared" si="1738"/>
        <v>0</v>
      </c>
      <c r="X2242" s="199" t="str">
        <f t="shared" si="1739"/>
        <v/>
      </c>
      <c r="Y2242" s="199" t="str">
        <f t="shared" si="1740"/>
        <v/>
      </c>
      <c r="Z2242" s="199" t="str">
        <f t="shared" si="1741"/>
        <v/>
      </c>
      <c r="AA2242" s="199" t="str">
        <f t="shared" si="1742"/>
        <v/>
      </c>
      <c r="AB2242" s="201">
        <f t="shared" ca="1" si="1743"/>
        <v>2.1003550283202856</v>
      </c>
      <c r="AD2242" s="162">
        <f t="shared" si="1744"/>
        <v>0</v>
      </c>
      <c r="AE2242" s="162">
        <f t="shared" si="1745"/>
        <v>0</v>
      </c>
      <c r="AF2242" s="162">
        <f t="shared" si="1746"/>
        <v>0</v>
      </c>
      <c r="AG2242" s="162">
        <f t="shared" si="1747"/>
        <v>0</v>
      </c>
      <c r="AH2242" s="162" t="str">
        <f t="shared" si="1748"/>
        <v/>
      </c>
      <c r="AI2242" s="162" t="str">
        <f t="shared" si="1749"/>
        <v/>
      </c>
      <c r="AJ2242" s="162" t="str">
        <f t="shared" si="1750"/>
        <v/>
      </c>
      <c r="AK2242" s="162" t="str">
        <f t="shared" si="1751"/>
        <v/>
      </c>
      <c r="AM2242" s="199">
        <f t="shared" si="1754"/>
        <v>24.273143026444611</v>
      </c>
      <c r="AN2242" s="197">
        <f t="shared" si="1756"/>
        <v>0</v>
      </c>
      <c r="AO2242" s="197">
        <f t="shared" si="1757"/>
        <v>0</v>
      </c>
      <c r="AP2242" s="197">
        <f t="shared" si="1758"/>
        <v>0</v>
      </c>
      <c r="AQ2242" s="197">
        <f t="shared" si="1759"/>
        <v>0</v>
      </c>
      <c r="AR2242" s="197" t="str">
        <f t="shared" si="1760"/>
        <v/>
      </c>
      <c r="AS2242" s="197" t="str">
        <f t="shared" si="1761"/>
        <v/>
      </c>
      <c r="AT2242" s="197" t="str">
        <f t="shared" si="1762"/>
        <v/>
      </c>
      <c r="AU2242" s="197" t="str">
        <f t="shared" si="1763"/>
        <v/>
      </c>
      <c r="AV2242" s="199">
        <f t="shared" ca="1" si="1755"/>
        <v>2.1207805086268534</v>
      </c>
      <c r="AX2242" s="162">
        <f t="shared" si="1764"/>
        <v>0</v>
      </c>
      <c r="AY2242" s="162">
        <f t="shared" si="1765"/>
        <v>0</v>
      </c>
      <c r="AZ2242" s="162">
        <f t="shared" si="1766"/>
        <v>0</v>
      </c>
      <c r="BA2242" s="162">
        <f t="shared" si="1767"/>
        <v>0</v>
      </c>
      <c r="BB2242" s="162" t="str">
        <f t="shared" si="1768"/>
        <v/>
      </c>
      <c r="BC2242" s="162" t="str">
        <f t="shared" si="1769"/>
        <v/>
      </c>
      <c r="BD2242" s="162" t="str">
        <f t="shared" si="1770"/>
        <v/>
      </c>
      <c r="BE2242" s="162" t="str">
        <f t="shared" si="1771"/>
        <v/>
      </c>
      <c r="BG2242" s="169">
        <f t="shared" si="1752"/>
        <v>55.599860941043332</v>
      </c>
      <c r="BH2242" s="169">
        <f t="shared" ca="1" si="1753"/>
        <v>2.0819272316633275</v>
      </c>
    </row>
    <row r="2243" spans="11:60" x14ac:dyDescent="0.25">
      <c r="K2243" s="199">
        <f t="shared" si="1726"/>
        <v>55.651247134149656</v>
      </c>
      <c r="L2243" s="201">
        <f t="shared" si="1727"/>
        <v>0.46673823925197794</v>
      </c>
      <c r="M2243" s="201">
        <f t="shared" si="1728"/>
        <v>0.47066360926947598</v>
      </c>
      <c r="N2243" s="201">
        <f t="shared" si="1729"/>
        <v>0.49471846849120077</v>
      </c>
      <c r="O2243" s="201">
        <f t="shared" si="1730"/>
        <v>0.46716948505663813</v>
      </c>
      <c r="P2243" s="201" t="str">
        <f t="shared" si="1731"/>
        <v/>
      </c>
      <c r="Q2243" s="201" t="str">
        <f t="shared" si="1732"/>
        <v/>
      </c>
      <c r="R2243" s="201" t="str">
        <f t="shared" si="1733"/>
        <v/>
      </c>
      <c r="S2243" s="201" t="str">
        <f t="shared" si="1734"/>
        <v/>
      </c>
      <c r="T2243" s="199">
        <f t="shared" si="1735"/>
        <v>0</v>
      </c>
      <c r="U2243" s="199">
        <f t="shared" si="1736"/>
        <v>0</v>
      </c>
      <c r="V2243" s="199">
        <f t="shared" si="1737"/>
        <v>0</v>
      </c>
      <c r="W2243" s="199">
        <f t="shared" si="1738"/>
        <v>0</v>
      </c>
      <c r="X2243" s="199" t="str">
        <f t="shared" si="1739"/>
        <v/>
      </c>
      <c r="Y2243" s="199" t="str">
        <f t="shared" si="1740"/>
        <v/>
      </c>
      <c r="Z2243" s="199" t="str">
        <f t="shared" si="1741"/>
        <v/>
      </c>
      <c r="AA2243" s="199" t="str">
        <f t="shared" si="1742"/>
        <v/>
      </c>
      <c r="AB2243" s="201">
        <f t="shared" ca="1" si="1743"/>
        <v>2.0558686649415909</v>
      </c>
      <c r="AD2243" s="162">
        <f t="shared" si="1744"/>
        <v>0</v>
      </c>
      <c r="AE2243" s="162">
        <f t="shared" si="1745"/>
        <v>0</v>
      </c>
      <c r="AF2243" s="162">
        <f t="shared" si="1746"/>
        <v>0</v>
      </c>
      <c r="AG2243" s="162">
        <f t="shared" si="1747"/>
        <v>0</v>
      </c>
      <c r="AH2243" s="162" t="str">
        <f t="shared" si="1748"/>
        <v/>
      </c>
      <c r="AI2243" s="162" t="str">
        <f t="shared" si="1749"/>
        <v/>
      </c>
      <c r="AJ2243" s="162" t="str">
        <f t="shared" si="1750"/>
        <v/>
      </c>
      <c r="AK2243" s="162" t="str">
        <f t="shared" si="1751"/>
        <v/>
      </c>
      <c r="AM2243" s="199">
        <f t="shared" si="1754"/>
        <v>24.284359820819123</v>
      </c>
      <c r="AN2243" s="197">
        <f t="shared" si="1756"/>
        <v>0</v>
      </c>
      <c r="AO2243" s="197">
        <f t="shared" si="1757"/>
        <v>0</v>
      </c>
      <c r="AP2243" s="197">
        <f t="shared" si="1758"/>
        <v>0</v>
      </c>
      <c r="AQ2243" s="197">
        <f t="shared" si="1759"/>
        <v>0</v>
      </c>
      <c r="AR2243" s="197" t="str">
        <f t="shared" si="1760"/>
        <v/>
      </c>
      <c r="AS2243" s="197" t="str">
        <f t="shared" si="1761"/>
        <v/>
      </c>
      <c r="AT2243" s="197" t="str">
        <f t="shared" si="1762"/>
        <v/>
      </c>
      <c r="AU2243" s="197" t="str">
        <f t="shared" si="1763"/>
        <v/>
      </c>
      <c r="AV2243" s="199">
        <f t="shared" ca="1" si="1755"/>
        <v>2.1529215824936387</v>
      </c>
      <c r="AX2243" s="162">
        <f t="shared" si="1764"/>
        <v>0</v>
      </c>
      <c r="AY2243" s="162">
        <f t="shared" si="1765"/>
        <v>0</v>
      </c>
      <c r="AZ2243" s="162">
        <f t="shared" si="1766"/>
        <v>0</v>
      </c>
      <c r="BA2243" s="162">
        <f t="shared" si="1767"/>
        <v>0</v>
      </c>
      <c r="BB2243" s="162" t="str">
        <f t="shared" si="1768"/>
        <v/>
      </c>
      <c r="BC2243" s="162" t="str">
        <f t="shared" si="1769"/>
        <v/>
      </c>
      <c r="BD2243" s="162" t="str">
        <f t="shared" si="1770"/>
        <v/>
      </c>
      <c r="BE2243" s="162" t="str">
        <f t="shared" si="1771"/>
        <v/>
      </c>
      <c r="BG2243" s="169">
        <f t="shared" si="1752"/>
        <v>55.625554037596494</v>
      </c>
      <c r="BH2243" s="169">
        <f t="shared" ca="1" si="1753"/>
        <v>2.1003550283202856</v>
      </c>
    </row>
    <row r="2244" spans="11:60" x14ac:dyDescent="0.25">
      <c r="K2244" s="199">
        <f t="shared" si="1726"/>
        <v>55.676940230702819</v>
      </c>
      <c r="L2244" s="201">
        <f t="shared" si="1727"/>
        <v>0.46695372320361783</v>
      </c>
      <c r="M2244" s="201">
        <f t="shared" si="1728"/>
        <v>0.47088090548797529</v>
      </c>
      <c r="N2244" s="201">
        <f t="shared" si="1729"/>
        <v>0.49494687036954393</v>
      </c>
      <c r="O2244" s="201">
        <f t="shared" si="1730"/>
        <v>0.46738516810606412</v>
      </c>
      <c r="P2244" s="201" t="str">
        <f t="shared" si="1731"/>
        <v/>
      </c>
      <c r="Q2244" s="201" t="str">
        <f t="shared" si="1732"/>
        <v/>
      </c>
      <c r="R2244" s="201" t="str">
        <f t="shared" si="1733"/>
        <v/>
      </c>
      <c r="S2244" s="201" t="str">
        <f t="shared" si="1734"/>
        <v/>
      </c>
      <c r="T2244" s="199">
        <f t="shared" si="1735"/>
        <v>0</v>
      </c>
      <c r="U2244" s="199">
        <f t="shared" si="1736"/>
        <v>0</v>
      </c>
      <c r="V2244" s="199">
        <f t="shared" si="1737"/>
        <v>0</v>
      </c>
      <c r="W2244" s="199">
        <f t="shared" si="1738"/>
        <v>0</v>
      </c>
      <c r="X2244" s="199" t="str">
        <f t="shared" si="1739"/>
        <v/>
      </c>
      <c r="Y2244" s="199" t="str">
        <f t="shared" si="1740"/>
        <v/>
      </c>
      <c r="Z2244" s="199" t="str">
        <f t="shared" si="1741"/>
        <v/>
      </c>
      <c r="AA2244" s="199" t="str">
        <f t="shared" si="1742"/>
        <v/>
      </c>
      <c r="AB2244" s="201">
        <f t="shared" ca="1" si="1743"/>
        <v>2.0208733692928722</v>
      </c>
      <c r="AD2244" s="162">
        <f t="shared" si="1744"/>
        <v>0</v>
      </c>
      <c r="AE2244" s="162">
        <f t="shared" si="1745"/>
        <v>0</v>
      </c>
      <c r="AF2244" s="162">
        <f t="shared" si="1746"/>
        <v>0</v>
      </c>
      <c r="AG2244" s="162">
        <f t="shared" si="1747"/>
        <v>0</v>
      </c>
      <c r="AH2244" s="162" t="str">
        <f t="shared" si="1748"/>
        <v/>
      </c>
      <c r="AI2244" s="162" t="str">
        <f t="shared" si="1749"/>
        <v/>
      </c>
      <c r="AJ2244" s="162" t="str">
        <f t="shared" si="1750"/>
        <v/>
      </c>
      <c r="AK2244" s="162" t="str">
        <f t="shared" si="1751"/>
        <v/>
      </c>
      <c r="AM2244" s="199">
        <f t="shared" si="1754"/>
        <v>24.295576615193635</v>
      </c>
      <c r="AN2244" s="197">
        <f t="shared" si="1756"/>
        <v>0</v>
      </c>
      <c r="AO2244" s="197">
        <f t="shared" si="1757"/>
        <v>0</v>
      </c>
      <c r="AP2244" s="197">
        <f t="shared" si="1758"/>
        <v>0</v>
      </c>
      <c r="AQ2244" s="197">
        <f t="shared" si="1759"/>
        <v>0</v>
      </c>
      <c r="AR2244" s="197" t="str">
        <f t="shared" si="1760"/>
        <v/>
      </c>
      <c r="AS2244" s="197" t="str">
        <f t="shared" si="1761"/>
        <v/>
      </c>
      <c r="AT2244" s="197" t="str">
        <f t="shared" si="1762"/>
        <v/>
      </c>
      <c r="AU2244" s="197" t="str">
        <f t="shared" si="1763"/>
        <v/>
      </c>
      <c r="AV2244" s="199">
        <f t="shared" ca="1" si="1755"/>
        <v>2.1222593121195903</v>
      </c>
      <c r="AX2244" s="162">
        <f t="shared" si="1764"/>
        <v>0</v>
      </c>
      <c r="AY2244" s="162">
        <f t="shared" si="1765"/>
        <v>0</v>
      </c>
      <c r="AZ2244" s="162">
        <f t="shared" si="1766"/>
        <v>0</v>
      </c>
      <c r="BA2244" s="162">
        <f t="shared" si="1767"/>
        <v>0</v>
      </c>
      <c r="BB2244" s="162" t="str">
        <f t="shared" si="1768"/>
        <v/>
      </c>
      <c r="BC2244" s="162" t="str">
        <f t="shared" si="1769"/>
        <v/>
      </c>
      <c r="BD2244" s="162" t="str">
        <f t="shared" si="1770"/>
        <v/>
      </c>
      <c r="BE2244" s="162" t="str">
        <f t="shared" si="1771"/>
        <v/>
      </c>
      <c r="BG2244" s="169">
        <f t="shared" si="1752"/>
        <v>55.651247134149656</v>
      </c>
      <c r="BH2244" s="169">
        <f t="shared" ca="1" si="1753"/>
        <v>2.0558686649415909</v>
      </c>
    </row>
    <row r="2245" spans="11:60" x14ac:dyDescent="0.25">
      <c r="K2245" s="199">
        <f t="shared" si="1726"/>
        <v>55.702633327255981</v>
      </c>
      <c r="L2245" s="201">
        <f t="shared" si="1727"/>
        <v>0.46716920715525767</v>
      </c>
      <c r="M2245" s="201">
        <f t="shared" si="1728"/>
        <v>0.4710982017064746</v>
      </c>
      <c r="N2245" s="201">
        <f t="shared" si="1729"/>
        <v>0.49517527224788704</v>
      </c>
      <c r="O2245" s="201">
        <f t="shared" si="1730"/>
        <v>0.46760085115549005</v>
      </c>
      <c r="P2245" s="201" t="str">
        <f t="shared" si="1731"/>
        <v/>
      </c>
      <c r="Q2245" s="201" t="str">
        <f t="shared" si="1732"/>
        <v/>
      </c>
      <c r="R2245" s="201" t="str">
        <f t="shared" si="1733"/>
        <v/>
      </c>
      <c r="S2245" s="201" t="str">
        <f t="shared" si="1734"/>
        <v/>
      </c>
      <c r="T2245" s="199">
        <f t="shared" si="1735"/>
        <v>0</v>
      </c>
      <c r="U2245" s="199">
        <f t="shared" si="1736"/>
        <v>0</v>
      </c>
      <c r="V2245" s="199">
        <f t="shared" si="1737"/>
        <v>0</v>
      </c>
      <c r="W2245" s="199">
        <f t="shared" si="1738"/>
        <v>0</v>
      </c>
      <c r="X2245" s="199" t="str">
        <f t="shared" si="1739"/>
        <v/>
      </c>
      <c r="Y2245" s="199" t="str">
        <f t="shared" si="1740"/>
        <v/>
      </c>
      <c r="Z2245" s="199" t="str">
        <f t="shared" si="1741"/>
        <v/>
      </c>
      <c r="AA2245" s="199" t="str">
        <f t="shared" si="1742"/>
        <v/>
      </c>
      <c r="AB2245" s="201">
        <f t="shared" ca="1" si="1743"/>
        <v>2.0282955635243223</v>
      </c>
      <c r="AD2245" s="162">
        <f t="shared" si="1744"/>
        <v>0</v>
      </c>
      <c r="AE2245" s="162">
        <f t="shared" si="1745"/>
        <v>0</v>
      </c>
      <c r="AF2245" s="162">
        <f t="shared" si="1746"/>
        <v>0</v>
      </c>
      <c r="AG2245" s="162">
        <f t="shared" si="1747"/>
        <v>0</v>
      </c>
      <c r="AH2245" s="162" t="str">
        <f t="shared" si="1748"/>
        <v/>
      </c>
      <c r="AI2245" s="162" t="str">
        <f t="shared" si="1749"/>
        <v/>
      </c>
      <c r="AJ2245" s="162" t="str">
        <f t="shared" si="1750"/>
        <v/>
      </c>
      <c r="AK2245" s="162" t="str">
        <f t="shared" si="1751"/>
        <v/>
      </c>
      <c r="AM2245" s="199">
        <f t="shared" si="1754"/>
        <v>24.306793409568147</v>
      </c>
      <c r="AN2245" s="197">
        <f t="shared" si="1756"/>
        <v>0</v>
      </c>
      <c r="AO2245" s="197">
        <f t="shared" si="1757"/>
        <v>0</v>
      </c>
      <c r="AP2245" s="197">
        <f t="shared" si="1758"/>
        <v>0</v>
      </c>
      <c r="AQ2245" s="197">
        <f t="shared" si="1759"/>
        <v>0</v>
      </c>
      <c r="AR2245" s="197" t="str">
        <f t="shared" si="1760"/>
        <v/>
      </c>
      <c r="AS2245" s="197" t="str">
        <f t="shared" si="1761"/>
        <v/>
      </c>
      <c r="AT2245" s="197" t="str">
        <f t="shared" si="1762"/>
        <v/>
      </c>
      <c r="AU2245" s="197" t="str">
        <f t="shared" si="1763"/>
        <v/>
      </c>
      <c r="AV2245" s="199">
        <f t="shared" ca="1" si="1755"/>
        <v>2.0900541645479116</v>
      </c>
      <c r="AX2245" s="162">
        <f t="shared" si="1764"/>
        <v>0</v>
      </c>
      <c r="AY2245" s="162">
        <f t="shared" si="1765"/>
        <v>0</v>
      </c>
      <c r="AZ2245" s="162">
        <f t="shared" si="1766"/>
        <v>0</v>
      </c>
      <c r="BA2245" s="162">
        <f t="shared" si="1767"/>
        <v>0</v>
      </c>
      <c r="BB2245" s="162" t="str">
        <f t="shared" si="1768"/>
        <v/>
      </c>
      <c r="BC2245" s="162" t="str">
        <f t="shared" si="1769"/>
        <v/>
      </c>
      <c r="BD2245" s="162" t="str">
        <f t="shared" si="1770"/>
        <v/>
      </c>
      <c r="BE2245" s="162" t="str">
        <f t="shared" si="1771"/>
        <v/>
      </c>
      <c r="BG2245" s="169">
        <f t="shared" si="1752"/>
        <v>55.676940230702819</v>
      </c>
      <c r="BH2245" s="169">
        <f t="shared" ca="1" si="1753"/>
        <v>2.0208733692928722</v>
      </c>
    </row>
    <row r="2246" spans="11:60" x14ac:dyDescent="0.25">
      <c r="K2246" s="199">
        <f t="shared" si="1726"/>
        <v>55.728326423809143</v>
      </c>
      <c r="L2246" s="201">
        <f t="shared" si="1727"/>
        <v>0.46738469110689757</v>
      </c>
      <c r="M2246" s="201">
        <f t="shared" si="1728"/>
        <v>0.4713154979249739</v>
      </c>
      <c r="N2246" s="201">
        <f t="shared" si="1729"/>
        <v>0.49540367412623015</v>
      </c>
      <c r="O2246" s="201">
        <f t="shared" si="1730"/>
        <v>0.46781653420491598</v>
      </c>
      <c r="P2246" s="201" t="str">
        <f t="shared" si="1731"/>
        <v/>
      </c>
      <c r="Q2246" s="201" t="str">
        <f t="shared" si="1732"/>
        <v/>
      </c>
      <c r="R2246" s="201" t="str">
        <f t="shared" si="1733"/>
        <v/>
      </c>
      <c r="S2246" s="201" t="str">
        <f t="shared" si="1734"/>
        <v/>
      </c>
      <c r="T2246" s="199">
        <f t="shared" si="1735"/>
        <v>0</v>
      </c>
      <c r="U2246" s="199">
        <f t="shared" si="1736"/>
        <v>0</v>
      </c>
      <c r="V2246" s="199">
        <f t="shared" si="1737"/>
        <v>0</v>
      </c>
      <c r="W2246" s="199">
        <f t="shared" si="1738"/>
        <v>0</v>
      </c>
      <c r="X2246" s="199" t="str">
        <f t="shared" si="1739"/>
        <v/>
      </c>
      <c r="Y2246" s="199" t="str">
        <f t="shared" si="1740"/>
        <v/>
      </c>
      <c r="Z2246" s="199" t="str">
        <f t="shared" si="1741"/>
        <v/>
      </c>
      <c r="AA2246" s="199" t="str">
        <f t="shared" si="1742"/>
        <v/>
      </c>
      <c r="AB2246" s="201">
        <f t="shared" ca="1" si="1743"/>
        <v>2.140398831706646</v>
      </c>
      <c r="AD2246" s="162">
        <f t="shared" si="1744"/>
        <v>0</v>
      </c>
      <c r="AE2246" s="162">
        <f t="shared" si="1745"/>
        <v>0</v>
      </c>
      <c r="AF2246" s="162">
        <f t="shared" si="1746"/>
        <v>0</v>
      </c>
      <c r="AG2246" s="162">
        <f t="shared" si="1747"/>
        <v>0</v>
      </c>
      <c r="AH2246" s="162" t="str">
        <f t="shared" si="1748"/>
        <v/>
      </c>
      <c r="AI2246" s="162" t="str">
        <f t="shared" si="1749"/>
        <v/>
      </c>
      <c r="AJ2246" s="162" t="str">
        <f t="shared" si="1750"/>
        <v/>
      </c>
      <c r="AK2246" s="162" t="str">
        <f t="shared" si="1751"/>
        <v/>
      </c>
      <c r="AM2246" s="199">
        <f t="shared" si="1754"/>
        <v>24.318010203942659</v>
      </c>
      <c r="AN2246" s="197">
        <f t="shared" si="1756"/>
        <v>0</v>
      </c>
      <c r="AO2246" s="197">
        <f t="shared" si="1757"/>
        <v>0</v>
      </c>
      <c r="AP2246" s="197">
        <f t="shared" si="1758"/>
        <v>0</v>
      </c>
      <c r="AQ2246" s="197">
        <f t="shared" si="1759"/>
        <v>0</v>
      </c>
      <c r="AR2246" s="197" t="str">
        <f t="shared" si="1760"/>
        <v/>
      </c>
      <c r="AS2246" s="197" t="str">
        <f t="shared" si="1761"/>
        <v/>
      </c>
      <c r="AT2246" s="197" t="str">
        <f t="shared" si="1762"/>
        <v/>
      </c>
      <c r="AU2246" s="197" t="str">
        <f t="shared" si="1763"/>
        <v/>
      </c>
      <c r="AV2246" s="199">
        <f t="shared" ca="1" si="1755"/>
        <v>2.1467540026168663</v>
      </c>
      <c r="AX2246" s="162">
        <f t="shared" si="1764"/>
        <v>0</v>
      </c>
      <c r="AY2246" s="162">
        <f t="shared" si="1765"/>
        <v>0</v>
      </c>
      <c r="AZ2246" s="162">
        <f t="shared" si="1766"/>
        <v>0</v>
      </c>
      <c r="BA2246" s="162">
        <f t="shared" si="1767"/>
        <v>0</v>
      </c>
      <c r="BB2246" s="162" t="str">
        <f t="shared" si="1768"/>
        <v/>
      </c>
      <c r="BC2246" s="162" t="str">
        <f t="shared" si="1769"/>
        <v/>
      </c>
      <c r="BD2246" s="162" t="str">
        <f t="shared" si="1770"/>
        <v/>
      </c>
      <c r="BE2246" s="162" t="str">
        <f t="shared" si="1771"/>
        <v/>
      </c>
      <c r="BG2246" s="169">
        <f t="shared" si="1752"/>
        <v>55.702633327255981</v>
      </c>
      <c r="BH2246" s="169">
        <f t="shared" ca="1" si="1753"/>
        <v>2.0282955635243223</v>
      </c>
    </row>
    <row r="2247" spans="11:60" x14ac:dyDescent="0.25">
      <c r="K2247" s="199">
        <f t="shared" si="1726"/>
        <v>55.754019520362306</v>
      </c>
      <c r="L2247" s="201">
        <f t="shared" si="1727"/>
        <v>0.46760017505853746</v>
      </c>
      <c r="M2247" s="201">
        <f t="shared" si="1728"/>
        <v>0.47153279414347316</v>
      </c>
      <c r="N2247" s="201">
        <f t="shared" si="1729"/>
        <v>0.49563207600457326</v>
      </c>
      <c r="O2247" s="201">
        <f t="shared" si="1730"/>
        <v>0.46803221725434196</v>
      </c>
      <c r="P2247" s="201" t="str">
        <f t="shared" si="1731"/>
        <v/>
      </c>
      <c r="Q2247" s="201" t="str">
        <f t="shared" si="1732"/>
        <v/>
      </c>
      <c r="R2247" s="201" t="str">
        <f t="shared" si="1733"/>
        <v/>
      </c>
      <c r="S2247" s="201" t="str">
        <f t="shared" si="1734"/>
        <v/>
      </c>
      <c r="T2247" s="199">
        <f t="shared" si="1735"/>
        <v>0</v>
      </c>
      <c r="U2247" s="199">
        <f t="shared" si="1736"/>
        <v>0</v>
      </c>
      <c r="V2247" s="199">
        <f t="shared" si="1737"/>
        <v>0</v>
      </c>
      <c r="W2247" s="199">
        <f t="shared" si="1738"/>
        <v>0</v>
      </c>
      <c r="X2247" s="199" t="str">
        <f t="shared" si="1739"/>
        <v/>
      </c>
      <c r="Y2247" s="199" t="str">
        <f t="shared" si="1740"/>
        <v/>
      </c>
      <c r="Z2247" s="199" t="str">
        <f t="shared" si="1741"/>
        <v/>
      </c>
      <c r="AA2247" s="199" t="str">
        <f t="shared" si="1742"/>
        <v/>
      </c>
      <c r="AB2247" s="201">
        <f t="shared" ca="1" si="1743"/>
        <v>2.0875064688137197</v>
      </c>
      <c r="AD2247" s="162">
        <f t="shared" si="1744"/>
        <v>0</v>
      </c>
      <c r="AE2247" s="162">
        <f t="shared" si="1745"/>
        <v>0</v>
      </c>
      <c r="AF2247" s="162">
        <f t="shared" si="1746"/>
        <v>0</v>
      </c>
      <c r="AG2247" s="162">
        <f t="shared" si="1747"/>
        <v>0</v>
      </c>
      <c r="AH2247" s="162" t="str">
        <f t="shared" si="1748"/>
        <v/>
      </c>
      <c r="AI2247" s="162" t="str">
        <f t="shared" si="1749"/>
        <v/>
      </c>
      <c r="AJ2247" s="162" t="str">
        <f t="shared" si="1750"/>
        <v/>
      </c>
      <c r="AK2247" s="162" t="str">
        <f t="shared" si="1751"/>
        <v/>
      </c>
      <c r="AM2247" s="199">
        <f t="shared" si="1754"/>
        <v>24.329226998317171</v>
      </c>
      <c r="AN2247" s="197">
        <f t="shared" si="1756"/>
        <v>0</v>
      </c>
      <c r="AO2247" s="197">
        <f t="shared" si="1757"/>
        <v>0</v>
      </c>
      <c r="AP2247" s="197">
        <f t="shared" si="1758"/>
        <v>0</v>
      </c>
      <c r="AQ2247" s="197">
        <f t="shared" si="1759"/>
        <v>0</v>
      </c>
      <c r="AR2247" s="197" t="str">
        <f t="shared" si="1760"/>
        <v/>
      </c>
      <c r="AS2247" s="197" t="str">
        <f t="shared" si="1761"/>
        <v/>
      </c>
      <c r="AT2247" s="197" t="str">
        <f t="shared" si="1762"/>
        <v/>
      </c>
      <c r="AU2247" s="197" t="str">
        <f t="shared" si="1763"/>
        <v/>
      </c>
      <c r="AV2247" s="199">
        <f t="shared" ca="1" si="1755"/>
        <v>2.1756023794214348</v>
      </c>
      <c r="AX2247" s="162">
        <f t="shared" si="1764"/>
        <v>0</v>
      </c>
      <c r="AY2247" s="162">
        <f t="shared" si="1765"/>
        <v>0</v>
      </c>
      <c r="AZ2247" s="162">
        <f t="shared" si="1766"/>
        <v>0</v>
      </c>
      <c r="BA2247" s="162">
        <f t="shared" si="1767"/>
        <v>0</v>
      </c>
      <c r="BB2247" s="162" t="str">
        <f t="shared" si="1768"/>
        <v/>
      </c>
      <c r="BC2247" s="162" t="str">
        <f t="shared" si="1769"/>
        <v/>
      </c>
      <c r="BD2247" s="162" t="str">
        <f t="shared" si="1770"/>
        <v/>
      </c>
      <c r="BE2247" s="162" t="str">
        <f t="shared" si="1771"/>
        <v/>
      </c>
      <c r="BG2247" s="169">
        <f t="shared" si="1752"/>
        <v>55.728326423809143</v>
      </c>
      <c r="BH2247" s="169">
        <f t="shared" ca="1" si="1753"/>
        <v>2.140398831706646</v>
      </c>
    </row>
    <row r="2248" spans="11:60" x14ac:dyDescent="0.25">
      <c r="K2248" s="199">
        <f t="shared" si="1726"/>
        <v>55.779712616915468</v>
      </c>
      <c r="L2248" s="201">
        <f t="shared" si="1727"/>
        <v>0.46781565901017735</v>
      </c>
      <c r="M2248" s="201">
        <f t="shared" si="1728"/>
        <v>0.47175009036197246</v>
      </c>
      <c r="N2248" s="201">
        <f t="shared" si="1729"/>
        <v>0.49586047788291637</v>
      </c>
      <c r="O2248" s="201">
        <f t="shared" si="1730"/>
        <v>0.46824790030376795</v>
      </c>
      <c r="P2248" s="201" t="str">
        <f t="shared" si="1731"/>
        <v/>
      </c>
      <c r="Q2248" s="201" t="str">
        <f t="shared" si="1732"/>
        <v/>
      </c>
      <c r="R2248" s="201" t="str">
        <f t="shared" si="1733"/>
        <v/>
      </c>
      <c r="S2248" s="201" t="str">
        <f t="shared" si="1734"/>
        <v/>
      </c>
      <c r="T2248" s="199">
        <f t="shared" si="1735"/>
        <v>0</v>
      </c>
      <c r="U2248" s="199">
        <f t="shared" si="1736"/>
        <v>0</v>
      </c>
      <c r="V2248" s="199">
        <f t="shared" si="1737"/>
        <v>0</v>
      </c>
      <c r="W2248" s="199">
        <f t="shared" si="1738"/>
        <v>0</v>
      </c>
      <c r="X2248" s="199" t="str">
        <f t="shared" si="1739"/>
        <v/>
      </c>
      <c r="Y2248" s="199" t="str">
        <f t="shared" si="1740"/>
        <v/>
      </c>
      <c r="Z2248" s="199" t="str">
        <f t="shared" si="1741"/>
        <v/>
      </c>
      <c r="AA2248" s="199" t="str">
        <f t="shared" si="1742"/>
        <v/>
      </c>
      <c r="AB2248" s="201">
        <f t="shared" ca="1" si="1743"/>
        <v>2.0851356949036162</v>
      </c>
      <c r="AD2248" s="162">
        <f t="shared" si="1744"/>
        <v>0</v>
      </c>
      <c r="AE2248" s="162">
        <f t="shared" si="1745"/>
        <v>0</v>
      </c>
      <c r="AF2248" s="162">
        <f t="shared" si="1746"/>
        <v>0</v>
      </c>
      <c r="AG2248" s="162">
        <f t="shared" si="1747"/>
        <v>0</v>
      </c>
      <c r="AH2248" s="162" t="str">
        <f t="shared" si="1748"/>
        <v/>
      </c>
      <c r="AI2248" s="162" t="str">
        <f t="shared" si="1749"/>
        <v/>
      </c>
      <c r="AJ2248" s="162" t="str">
        <f t="shared" si="1750"/>
        <v/>
      </c>
      <c r="AK2248" s="162" t="str">
        <f t="shared" si="1751"/>
        <v/>
      </c>
      <c r="AM2248" s="199">
        <f t="shared" si="1754"/>
        <v>24.340443792691683</v>
      </c>
      <c r="AN2248" s="197">
        <f t="shared" si="1756"/>
        <v>0</v>
      </c>
      <c r="AO2248" s="197">
        <f t="shared" si="1757"/>
        <v>0</v>
      </c>
      <c r="AP2248" s="197">
        <f t="shared" si="1758"/>
        <v>0</v>
      </c>
      <c r="AQ2248" s="197">
        <f t="shared" si="1759"/>
        <v>0</v>
      </c>
      <c r="AR2248" s="197" t="str">
        <f t="shared" si="1760"/>
        <v/>
      </c>
      <c r="AS2248" s="197" t="str">
        <f t="shared" si="1761"/>
        <v/>
      </c>
      <c r="AT2248" s="197" t="str">
        <f t="shared" si="1762"/>
        <v/>
      </c>
      <c r="AU2248" s="197" t="str">
        <f t="shared" si="1763"/>
        <v/>
      </c>
      <c r="AV2248" s="199">
        <f t="shared" ca="1" si="1755"/>
        <v>2.1474649817634632</v>
      </c>
      <c r="AX2248" s="162">
        <f t="shared" si="1764"/>
        <v>0</v>
      </c>
      <c r="AY2248" s="162">
        <f t="shared" si="1765"/>
        <v>0</v>
      </c>
      <c r="AZ2248" s="162">
        <f t="shared" si="1766"/>
        <v>0</v>
      </c>
      <c r="BA2248" s="162">
        <f t="shared" si="1767"/>
        <v>0</v>
      </c>
      <c r="BB2248" s="162" t="str">
        <f t="shared" si="1768"/>
        <v/>
      </c>
      <c r="BC2248" s="162" t="str">
        <f t="shared" si="1769"/>
        <v/>
      </c>
      <c r="BD2248" s="162" t="str">
        <f t="shared" si="1770"/>
        <v/>
      </c>
      <c r="BE2248" s="162" t="str">
        <f t="shared" si="1771"/>
        <v/>
      </c>
      <c r="BG2248" s="169">
        <f t="shared" si="1752"/>
        <v>55.754019520362306</v>
      </c>
      <c r="BH2248" s="169">
        <f t="shared" ca="1" si="1753"/>
        <v>2.0875064688137197</v>
      </c>
    </row>
    <row r="2249" spans="11:60" x14ac:dyDescent="0.25">
      <c r="K2249" s="199">
        <f t="shared" si="1726"/>
        <v>55.80540571346863</v>
      </c>
      <c r="L2249" s="201">
        <f t="shared" si="1727"/>
        <v>0.46803114296181725</v>
      </c>
      <c r="M2249" s="201">
        <f t="shared" si="1728"/>
        <v>0.47196738658047177</v>
      </c>
      <c r="N2249" s="201">
        <f t="shared" si="1729"/>
        <v>0.49608887976125954</v>
      </c>
      <c r="O2249" s="201">
        <f t="shared" si="1730"/>
        <v>0.46846358335319388</v>
      </c>
      <c r="P2249" s="201" t="str">
        <f t="shared" si="1731"/>
        <v/>
      </c>
      <c r="Q2249" s="201" t="str">
        <f t="shared" si="1732"/>
        <v/>
      </c>
      <c r="R2249" s="201" t="str">
        <f t="shared" si="1733"/>
        <v/>
      </c>
      <c r="S2249" s="201" t="str">
        <f t="shared" si="1734"/>
        <v/>
      </c>
      <c r="T2249" s="199">
        <f t="shared" si="1735"/>
        <v>0</v>
      </c>
      <c r="U2249" s="199">
        <f t="shared" si="1736"/>
        <v>0</v>
      </c>
      <c r="V2249" s="199">
        <f t="shared" si="1737"/>
        <v>0</v>
      </c>
      <c r="W2249" s="199">
        <f t="shared" si="1738"/>
        <v>0</v>
      </c>
      <c r="X2249" s="199" t="str">
        <f t="shared" si="1739"/>
        <v/>
      </c>
      <c r="Y2249" s="199" t="str">
        <f t="shared" si="1740"/>
        <v/>
      </c>
      <c r="Z2249" s="199" t="str">
        <f t="shared" si="1741"/>
        <v/>
      </c>
      <c r="AA2249" s="199" t="str">
        <f t="shared" si="1742"/>
        <v/>
      </c>
      <c r="AB2249" s="201">
        <f t="shared" ca="1" si="1743"/>
        <v>2.1069391499041017</v>
      </c>
      <c r="AD2249" s="162">
        <f t="shared" si="1744"/>
        <v>0</v>
      </c>
      <c r="AE2249" s="162">
        <f t="shared" si="1745"/>
        <v>0</v>
      </c>
      <c r="AF2249" s="162">
        <f t="shared" si="1746"/>
        <v>0</v>
      </c>
      <c r="AG2249" s="162">
        <f t="shared" si="1747"/>
        <v>0</v>
      </c>
      <c r="AH2249" s="162" t="str">
        <f t="shared" si="1748"/>
        <v/>
      </c>
      <c r="AI2249" s="162" t="str">
        <f t="shared" si="1749"/>
        <v/>
      </c>
      <c r="AJ2249" s="162" t="str">
        <f t="shared" si="1750"/>
        <v/>
      </c>
      <c r="AK2249" s="162" t="str">
        <f t="shared" si="1751"/>
        <v/>
      </c>
      <c r="AM2249" s="199">
        <f t="shared" si="1754"/>
        <v>24.351660587066196</v>
      </c>
      <c r="AN2249" s="197">
        <f t="shared" si="1756"/>
        <v>0</v>
      </c>
      <c r="AO2249" s="197">
        <f t="shared" si="1757"/>
        <v>0</v>
      </c>
      <c r="AP2249" s="197">
        <f t="shared" si="1758"/>
        <v>0</v>
      </c>
      <c r="AQ2249" s="197">
        <f t="shared" si="1759"/>
        <v>0</v>
      </c>
      <c r="AR2249" s="197" t="str">
        <f t="shared" si="1760"/>
        <v/>
      </c>
      <c r="AS2249" s="197" t="str">
        <f t="shared" si="1761"/>
        <v/>
      </c>
      <c r="AT2249" s="197" t="str">
        <f t="shared" si="1762"/>
        <v/>
      </c>
      <c r="AU2249" s="197" t="str">
        <f t="shared" si="1763"/>
        <v/>
      </c>
      <c r="AV2249" s="199">
        <f t="shared" ca="1" si="1755"/>
        <v>2.088750012102814</v>
      </c>
      <c r="AX2249" s="162">
        <f t="shared" si="1764"/>
        <v>0</v>
      </c>
      <c r="AY2249" s="162">
        <f t="shared" si="1765"/>
        <v>0</v>
      </c>
      <c r="AZ2249" s="162">
        <f t="shared" si="1766"/>
        <v>0</v>
      </c>
      <c r="BA2249" s="162">
        <f t="shared" si="1767"/>
        <v>0</v>
      </c>
      <c r="BB2249" s="162" t="str">
        <f t="shared" si="1768"/>
        <v/>
      </c>
      <c r="BC2249" s="162" t="str">
        <f t="shared" si="1769"/>
        <v/>
      </c>
      <c r="BD2249" s="162" t="str">
        <f t="shared" si="1770"/>
        <v/>
      </c>
      <c r="BE2249" s="162" t="str">
        <f t="shared" si="1771"/>
        <v/>
      </c>
      <c r="BG2249" s="169">
        <f t="shared" si="1752"/>
        <v>55.779712616915468</v>
      </c>
      <c r="BH2249" s="169">
        <f t="shared" ca="1" si="1753"/>
        <v>2.0851356949036162</v>
      </c>
    </row>
    <row r="2250" spans="11:60" x14ac:dyDescent="0.25">
      <c r="K2250" s="199">
        <f t="shared" si="1726"/>
        <v>55.831098810021793</v>
      </c>
      <c r="L2250" s="201">
        <f t="shared" si="1727"/>
        <v>0.46824662691345709</v>
      </c>
      <c r="M2250" s="201">
        <f t="shared" si="1728"/>
        <v>0.47218468279897102</v>
      </c>
      <c r="N2250" s="201">
        <f t="shared" si="1729"/>
        <v>0.49631728163960265</v>
      </c>
      <c r="O2250" s="201">
        <f t="shared" si="1730"/>
        <v>0.46867926640261981</v>
      </c>
      <c r="P2250" s="201" t="str">
        <f t="shared" si="1731"/>
        <v/>
      </c>
      <c r="Q2250" s="201" t="str">
        <f t="shared" si="1732"/>
        <v/>
      </c>
      <c r="R2250" s="201" t="str">
        <f t="shared" si="1733"/>
        <v/>
      </c>
      <c r="S2250" s="201" t="str">
        <f t="shared" si="1734"/>
        <v/>
      </c>
      <c r="T2250" s="199">
        <f t="shared" si="1735"/>
        <v>0</v>
      </c>
      <c r="U2250" s="199">
        <f t="shared" si="1736"/>
        <v>0</v>
      </c>
      <c r="V2250" s="199">
        <f t="shared" si="1737"/>
        <v>0</v>
      </c>
      <c r="W2250" s="199">
        <f t="shared" si="1738"/>
        <v>0</v>
      </c>
      <c r="X2250" s="199" t="str">
        <f t="shared" si="1739"/>
        <v/>
      </c>
      <c r="Y2250" s="199" t="str">
        <f t="shared" si="1740"/>
        <v/>
      </c>
      <c r="Z2250" s="199" t="str">
        <f t="shared" si="1741"/>
        <v/>
      </c>
      <c r="AA2250" s="199" t="str">
        <f t="shared" si="1742"/>
        <v/>
      </c>
      <c r="AB2250" s="201">
        <f t="shared" ca="1" si="1743"/>
        <v>2.0576735604413354</v>
      </c>
      <c r="AD2250" s="162">
        <f t="shared" si="1744"/>
        <v>0</v>
      </c>
      <c r="AE2250" s="162">
        <f t="shared" si="1745"/>
        <v>0</v>
      </c>
      <c r="AF2250" s="162">
        <f t="shared" si="1746"/>
        <v>0</v>
      </c>
      <c r="AG2250" s="162">
        <f t="shared" si="1747"/>
        <v>0</v>
      </c>
      <c r="AH2250" s="162" t="str">
        <f t="shared" si="1748"/>
        <v/>
      </c>
      <c r="AI2250" s="162" t="str">
        <f t="shared" si="1749"/>
        <v/>
      </c>
      <c r="AJ2250" s="162" t="str">
        <f t="shared" si="1750"/>
        <v/>
      </c>
      <c r="AK2250" s="162" t="str">
        <f t="shared" si="1751"/>
        <v/>
      </c>
      <c r="AM2250" s="199">
        <f t="shared" si="1754"/>
        <v>24.362877381440708</v>
      </c>
      <c r="AN2250" s="197">
        <f t="shared" si="1756"/>
        <v>0</v>
      </c>
      <c r="AO2250" s="197">
        <f t="shared" si="1757"/>
        <v>0</v>
      </c>
      <c r="AP2250" s="197">
        <f t="shared" si="1758"/>
        <v>0</v>
      </c>
      <c r="AQ2250" s="197">
        <f t="shared" si="1759"/>
        <v>0</v>
      </c>
      <c r="AR2250" s="197" t="str">
        <f t="shared" si="1760"/>
        <v/>
      </c>
      <c r="AS2250" s="197" t="str">
        <f t="shared" si="1761"/>
        <v/>
      </c>
      <c r="AT2250" s="197" t="str">
        <f t="shared" si="1762"/>
        <v/>
      </c>
      <c r="AU2250" s="197" t="str">
        <f t="shared" si="1763"/>
        <v/>
      </c>
      <c r="AV2250" s="199">
        <f t="shared" ca="1" si="1755"/>
        <v>2.1344951037934816</v>
      </c>
      <c r="AX2250" s="162">
        <f t="shared" si="1764"/>
        <v>0</v>
      </c>
      <c r="AY2250" s="162">
        <f t="shared" si="1765"/>
        <v>0</v>
      </c>
      <c r="AZ2250" s="162">
        <f t="shared" si="1766"/>
        <v>0</v>
      </c>
      <c r="BA2250" s="162">
        <f t="shared" si="1767"/>
        <v>0</v>
      </c>
      <c r="BB2250" s="162" t="str">
        <f t="shared" si="1768"/>
        <v/>
      </c>
      <c r="BC2250" s="162" t="str">
        <f t="shared" si="1769"/>
        <v/>
      </c>
      <c r="BD2250" s="162" t="str">
        <f t="shared" si="1770"/>
        <v/>
      </c>
      <c r="BE2250" s="162" t="str">
        <f t="shared" si="1771"/>
        <v/>
      </c>
      <c r="BG2250" s="169">
        <f t="shared" si="1752"/>
        <v>55.80540571346863</v>
      </c>
      <c r="BH2250" s="169">
        <f t="shared" ca="1" si="1753"/>
        <v>2.1069391499041017</v>
      </c>
    </row>
    <row r="2251" spans="11:60" x14ac:dyDescent="0.25">
      <c r="K2251" s="199">
        <f t="shared" si="1726"/>
        <v>55.856791906574955</v>
      </c>
      <c r="L2251" s="201">
        <f t="shared" si="1727"/>
        <v>0.46846211086509698</v>
      </c>
      <c r="M2251" s="201">
        <f t="shared" si="1728"/>
        <v>0.47240197901747039</v>
      </c>
      <c r="N2251" s="201">
        <f t="shared" si="1729"/>
        <v>0.49654568351794576</v>
      </c>
      <c r="O2251" s="201">
        <f t="shared" si="1730"/>
        <v>0.4688949494520458</v>
      </c>
      <c r="P2251" s="201" t="str">
        <f t="shared" si="1731"/>
        <v/>
      </c>
      <c r="Q2251" s="201" t="str">
        <f t="shared" si="1732"/>
        <v/>
      </c>
      <c r="R2251" s="201" t="str">
        <f t="shared" si="1733"/>
        <v/>
      </c>
      <c r="S2251" s="201" t="str">
        <f t="shared" si="1734"/>
        <v/>
      </c>
      <c r="T2251" s="199">
        <f t="shared" si="1735"/>
        <v>0</v>
      </c>
      <c r="U2251" s="199">
        <f t="shared" si="1736"/>
        <v>0</v>
      </c>
      <c r="V2251" s="199">
        <f t="shared" si="1737"/>
        <v>0</v>
      </c>
      <c r="W2251" s="199">
        <f t="shared" si="1738"/>
        <v>0</v>
      </c>
      <c r="X2251" s="199" t="str">
        <f t="shared" si="1739"/>
        <v/>
      </c>
      <c r="Y2251" s="199" t="str">
        <f t="shared" si="1740"/>
        <v/>
      </c>
      <c r="Z2251" s="199" t="str">
        <f t="shared" si="1741"/>
        <v/>
      </c>
      <c r="AA2251" s="199" t="str">
        <f t="shared" si="1742"/>
        <v/>
      </c>
      <c r="AB2251" s="201">
        <f t="shared" ca="1" si="1743"/>
        <v>2.1281875691800258</v>
      </c>
      <c r="AD2251" s="162">
        <f t="shared" si="1744"/>
        <v>0</v>
      </c>
      <c r="AE2251" s="162">
        <f t="shared" si="1745"/>
        <v>0</v>
      </c>
      <c r="AF2251" s="162">
        <f t="shared" si="1746"/>
        <v>0</v>
      </c>
      <c r="AG2251" s="162">
        <f t="shared" si="1747"/>
        <v>0</v>
      </c>
      <c r="AH2251" s="162" t="str">
        <f t="shared" si="1748"/>
        <v/>
      </c>
      <c r="AI2251" s="162" t="str">
        <f t="shared" si="1749"/>
        <v/>
      </c>
      <c r="AJ2251" s="162" t="str">
        <f t="shared" si="1750"/>
        <v/>
      </c>
      <c r="AK2251" s="162" t="str">
        <f t="shared" si="1751"/>
        <v/>
      </c>
      <c r="AM2251" s="199">
        <f t="shared" si="1754"/>
        <v>24.37409417581522</v>
      </c>
      <c r="AN2251" s="197">
        <f t="shared" si="1756"/>
        <v>0</v>
      </c>
      <c r="AO2251" s="197">
        <f t="shared" si="1757"/>
        <v>0</v>
      </c>
      <c r="AP2251" s="197">
        <f t="shared" si="1758"/>
        <v>0</v>
      </c>
      <c r="AQ2251" s="197">
        <f t="shared" si="1759"/>
        <v>0</v>
      </c>
      <c r="AR2251" s="197" t="str">
        <f t="shared" si="1760"/>
        <v/>
      </c>
      <c r="AS2251" s="197" t="str">
        <f t="shared" si="1761"/>
        <v/>
      </c>
      <c r="AT2251" s="197" t="str">
        <f t="shared" si="1762"/>
        <v/>
      </c>
      <c r="AU2251" s="197" t="str">
        <f t="shared" si="1763"/>
        <v/>
      </c>
      <c r="AV2251" s="199">
        <f t="shared" ca="1" si="1755"/>
        <v>2.2130001531472003</v>
      </c>
      <c r="AX2251" s="162">
        <f t="shared" si="1764"/>
        <v>0</v>
      </c>
      <c r="AY2251" s="162">
        <f t="shared" si="1765"/>
        <v>0</v>
      </c>
      <c r="AZ2251" s="162">
        <f t="shared" si="1766"/>
        <v>0</v>
      </c>
      <c r="BA2251" s="162">
        <f t="shared" si="1767"/>
        <v>0</v>
      </c>
      <c r="BB2251" s="162" t="str">
        <f t="shared" si="1768"/>
        <v/>
      </c>
      <c r="BC2251" s="162" t="str">
        <f t="shared" si="1769"/>
        <v/>
      </c>
      <c r="BD2251" s="162" t="str">
        <f t="shared" si="1770"/>
        <v/>
      </c>
      <c r="BE2251" s="162" t="str">
        <f t="shared" si="1771"/>
        <v/>
      </c>
      <c r="BG2251" s="169">
        <f t="shared" si="1752"/>
        <v>55.831098810021793</v>
      </c>
      <c r="BH2251" s="169">
        <f t="shared" ca="1" si="1753"/>
        <v>2.0576735604413354</v>
      </c>
    </row>
    <row r="2252" spans="11:60" x14ac:dyDescent="0.25">
      <c r="K2252" s="199">
        <f t="shared" si="1726"/>
        <v>55.882485003128117</v>
      </c>
      <c r="L2252" s="201">
        <f t="shared" si="1727"/>
        <v>0.46867759481673688</v>
      </c>
      <c r="M2252" s="201">
        <f t="shared" si="1728"/>
        <v>0.47261927523596964</v>
      </c>
      <c r="N2252" s="201">
        <f t="shared" si="1729"/>
        <v>0.49677408539628887</v>
      </c>
      <c r="O2252" s="201">
        <f t="shared" si="1730"/>
        <v>0.46911063250147178</v>
      </c>
      <c r="P2252" s="201" t="str">
        <f t="shared" si="1731"/>
        <v/>
      </c>
      <c r="Q2252" s="201" t="str">
        <f t="shared" si="1732"/>
        <v/>
      </c>
      <c r="R2252" s="201" t="str">
        <f t="shared" si="1733"/>
        <v/>
      </c>
      <c r="S2252" s="201" t="str">
        <f t="shared" si="1734"/>
        <v/>
      </c>
      <c r="T2252" s="199">
        <f t="shared" si="1735"/>
        <v>0</v>
      </c>
      <c r="U2252" s="199">
        <f t="shared" si="1736"/>
        <v>0</v>
      </c>
      <c r="V2252" s="199">
        <f t="shared" si="1737"/>
        <v>0</v>
      </c>
      <c r="W2252" s="199">
        <f t="shared" si="1738"/>
        <v>0</v>
      </c>
      <c r="X2252" s="199" t="str">
        <f t="shared" si="1739"/>
        <v/>
      </c>
      <c r="Y2252" s="199" t="str">
        <f t="shared" si="1740"/>
        <v/>
      </c>
      <c r="Z2252" s="199" t="str">
        <f t="shared" si="1741"/>
        <v/>
      </c>
      <c r="AA2252" s="199" t="str">
        <f t="shared" si="1742"/>
        <v/>
      </c>
      <c r="AB2252" s="201">
        <f t="shared" ca="1" si="1743"/>
        <v>2.0631624949432248</v>
      </c>
      <c r="AD2252" s="162">
        <f t="shared" si="1744"/>
        <v>0</v>
      </c>
      <c r="AE2252" s="162">
        <f t="shared" si="1745"/>
        <v>0</v>
      </c>
      <c r="AF2252" s="162">
        <f t="shared" si="1746"/>
        <v>0</v>
      </c>
      <c r="AG2252" s="162">
        <f t="shared" si="1747"/>
        <v>0</v>
      </c>
      <c r="AH2252" s="162" t="str">
        <f t="shared" si="1748"/>
        <v/>
      </c>
      <c r="AI2252" s="162" t="str">
        <f t="shared" si="1749"/>
        <v/>
      </c>
      <c r="AJ2252" s="162" t="str">
        <f t="shared" si="1750"/>
        <v/>
      </c>
      <c r="AK2252" s="162" t="str">
        <f t="shared" si="1751"/>
        <v/>
      </c>
      <c r="AM2252" s="199">
        <f t="shared" si="1754"/>
        <v>24.385310970189732</v>
      </c>
      <c r="AN2252" s="197">
        <f t="shared" si="1756"/>
        <v>0</v>
      </c>
      <c r="AO2252" s="197">
        <f t="shared" si="1757"/>
        <v>0</v>
      </c>
      <c r="AP2252" s="197">
        <f t="shared" si="1758"/>
        <v>0</v>
      </c>
      <c r="AQ2252" s="197">
        <f t="shared" si="1759"/>
        <v>0</v>
      </c>
      <c r="AR2252" s="197" t="str">
        <f t="shared" si="1760"/>
        <v/>
      </c>
      <c r="AS2252" s="197" t="str">
        <f t="shared" si="1761"/>
        <v/>
      </c>
      <c r="AT2252" s="197" t="str">
        <f t="shared" si="1762"/>
        <v/>
      </c>
      <c r="AU2252" s="197" t="str">
        <f t="shared" si="1763"/>
        <v/>
      </c>
      <c r="AV2252" s="199">
        <f t="shared" ca="1" si="1755"/>
        <v>2.1580043084120208</v>
      </c>
      <c r="AX2252" s="162">
        <f t="shared" si="1764"/>
        <v>0</v>
      </c>
      <c r="AY2252" s="162">
        <f t="shared" si="1765"/>
        <v>0</v>
      </c>
      <c r="AZ2252" s="162">
        <f t="shared" si="1766"/>
        <v>0</v>
      </c>
      <c r="BA2252" s="162">
        <f t="shared" si="1767"/>
        <v>0</v>
      </c>
      <c r="BB2252" s="162" t="str">
        <f t="shared" si="1768"/>
        <v/>
      </c>
      <c r="BC2252" s="162" t="str">
        <f t="shared" si="1769"/>
        <v/>
      </c>
      <c r="BD2252" s="162" t="str">
        <f t="shared" si="1770"/>
        <v/>
      </c>
      <c r="BE2252" s="162" t="str">
        <f t="shared" si="1771"/>
        <v/>
      </c>
      <c r="BG2252" s="169">
        <f t="shared" si="1752"/>
        <v>55.856791906574955</v>
      </c>
      <c r="BH2252" s="169">
        <f t="shared" ca="1" si="1753"/>
        <v>2.1281875691800258</v>
      </c>
    </row>
    <row r="2253" spans="11:60" x14ac:dyDescent="0.25">
      <c r="K2253" s="199">
        <f t="shared" si="1726"/>
        <v>55.90817809968128</v>
      </c>
      <c r="L2253" s="201">
        <f t="shared" si="1727"/>
        <v>0.46889307876837677</v>
      </c>
      <c r="M2253" s="201">
        <f t="shared" si="1728"/>
        <v>0.47283657145446895</v>
      </c>
      <c r="N2253" s="201">
        <f t="shared" si="1729"/>
        <v>0.49700248727463203</v>
      </c>
      <c r="O2253" s="201">
        <f t="shared" si="1730"/>
        <v>0.46932631555089777</v>
      </c>
      <c r="P2253" s="201" t="str">
        <f t="shared" si="1731"/>
        <v/>
      </c>
      <c r="Q2253" s="201" t="str">
        <f t="shared" si="1732"/>
        <v/>
      </c>
      <c r="R2253" s="201" t="str">
        <f t="shared" si="1733"/>
        <v/>
      </c>
      <c r="S2253" s="201" t="str">
        <f t="shared" si="1734"/>
        <v/>
      </c>
      <c r="T2253" s="199">
        <f t="shared" si="1735"/>
        <v>0</v>
      </c>
      <c r="U2253" s="199">
        <f t="shared" si="1736"/>
        <v>0</v>
      </c>
      <c r="V2253" s="199">
        <f t="shared" si="1737"/>
        <v>0</v>
      </c>
      <c r="W2253" s="199">
        <f t="shared" si="1738"/>
        <v>0</v>
      </c>
      <c r="X2253" s="199" t="str">
        <f t="shared" si="1739"/>
        <v/>
      </c>
      <c r="Y2253" s="199" t="str">
        <f t="shared" si="1740"/>
        <v/>
      </c>
      <c r="Z2253" s="199" t="str">
        <f t="shared" si="1741"/>
        <v/>
      </c>
      <c r="AA2253" s="199" t="str">
        <f t="shared" si="1742"/>
        <v/>
      </c>
      <c r="AB2253" s="201">
        <f t="shared" ca="1" si="1743"/>
        <v>2.0682747891283362</v>
      </c>
      <c r="AD2253" s="162">
        <f t="shared" si="1744"/>
        <v>0</v>
      </c>
      <c r="AE2253" s="162">
        <f t="shared" si="1745"/>
        <v>0</v>
      </c>
      <c r="AF2253" s="162">
        <f t="shared" si="1746"/>
        <v>0</v>
      </c>
      <c r="AG2253" s="162">
        <f t="shared" si="1747"/>
        <v>0</v>
      </c>
      <c r="AH2253" s="162" t="str">
        <f t="shared" si="1748"/>
        <v/>
      </c>
      <c r="AI2253" s="162" t="str">
        <f t="shared" si="1749"/>
        <v/>
      </c>
      <c r="AJ2253" s="162" t="str">
        <f t="shared" si="1750"/>
        <v/>
      </c>
      <c r="AK2253" s="162" t="str">
        <f t="shared" si="1751"/>
        <v/>
      </c>
      <c r="AM2253" s="199">
        <f t="shared" si="1754"/>
        <v>24.396527764564244</v>
      </c>
      <c r="AN2253" s="197">
        <f t="shared" si="1756"/>
        <v>0</v>
      </c>
      <c r="AO2253" s="197">
        <f t="shared" si="1757"/>
        <v>0</v>
      </c>
      <c r="AP2253" s="197">
        <f t="shared" si="1758"/>
        <v>0</v>
      </c>
      <c r="AQ2253" s="197">
        <f t="shared" si="1759"/>
        <v>0</v>
      </c>
      <c r="AR2253" s="197" t="str">
        <f t="shared" si="1760"/>
        <v/>
      </c>
      <c r="AS2253" s="197" t="str">
        <f t="shared" si="1761"/>
        <v/>
      </c>
      <c r="AT2253" s="197" t="str">
        <f t="shared" si="1762"/>
        <v/>
      </c>
      <c r="AU2253" s="197" t="str">
        <f t="shared" si="1763"/>
        <v/>
      </c>
      <c r="AV2253" s="199">
        <f t="shared" ca="1" si="1755"/>
        <v>2.1927951202563767</v>
      </c>
      <c r="AX2253" s="162">
        <f t="shared" si="1764"/>
        <v>0</v>
      </c>
      <c r="AY2253" s="162">
        <f t="shared" si="1765"/>
        <v>0</v>
      </c>
      <c r="AZ2253" s="162">
        <f t="shared" si="1766"/>
        <v>0</v>
      </c>
      <c r="BA2253" s="162">
        <f t="shared" si="1767"/>
        <v>0</v>
      </c>
      <c r="BB2253" s="162" t="str">
        <f t="shared" si="1768"/>
        <v/>
      </c>
      <c r="BC2253" s="162" t="str">
        <f t="shared" si="1769"/>
        <v/>
      </c>
      <c r="BD2253" s="162" t="str">
        <f t="shared" si="1770"/>
        <v/>
      </c>
      <c r="BE2253" s="162" t="str">
        <f t="shared" si="1771"/>
        <v/>
      </c>
      <c r="BG2253" s="169">
        <f t="shared" si="1752"/>
        <v>55.882485003128117</v>
      </c>
      <c r="BH2253" s="169">
        <f t="shared" ca="1" si="1753"/>
        <v>2.0631624949432248</v>
      </c>
    </row>
    <row r="2254" spans="11:60" x14ac:dyDescent="0.25">
      <c r="K2254" s="199">
        <f t="shared" ref="K2254:K2317" si="1772">K2253+1/($C$74*60)</f>
        <v>55.933871196234442</v>
      </c>
      <c r="L2254" s="201">
        <f t="shared" ref="L2254:L2317" si="1773">IF(Q$56="","",SQRT(($K2254*$K2254)/$Q$72))</f>
        <v>0.46910856272001661</v>
      </c>
      <c r="M2254" s="201">
        <f t="shared" ref="M2254:M2317" si="1774">IF(R$56="","",SQRT(($K2254*$K2254)/$R$72))</f>
        <v>0.47305386767296825</v>
      </c>
      <c r="N2254" s="201">
        <f t="shared" ref="N2254:N2317" si="1775">IF(S$56="","",SQRT(($K2254*$K2254)/$S$72))</f>
        <v>0.49723088915297509</v>
      </c>
      <c r="O2254" s="201">
        <f t="shared" ref="O2254:O2317" si="1776">IF(T$56="","",SQRT(($K2254*$K2254)/$T$72))</f>
        <v>0.4695419986003237</v>
      </c>
      <c r="P2254" s="201" t="str">
        <f t="shared" ref="P2254:P2317" si="1777">IF(U$56="","",SQRT(($K2254*$K2254)/$U$72))</f>
        <v/>
      </c>
      <c r="Q2254" s="201" t="str">
        <f t="shared" ref="Q2254:Q2317" si="1778">IF(V$56="","",SQRT(($K2254*$K2254)/$V$72))</f>
        <v/>
      </c>
      <c r="R2254" s="201" t="str">
        <f t="shared" ref="R2254:R2317" si="1779">IF(W$56="","",SQRT(($K2254*$K2254)/$W$72))</f>
        <v/>
      </c>
      <c r="S2254" s="201" t="str">
        <f t="shared" ref="S2254:S2317" si="1780">IF(X$56="","",SQRT(($K2254*$K2254)/$X$72))</f>
        <v/>
      </c>
      <c r="T2254" s="199">
        <f t="shared" ref="T2254:T2317" si="1781">IF(Q$56="","",IF(ABS(($K2254-Q$60) / ( L2254 / 2.2))&gt;20,0,IF(Q$60&lt;&gt;"",Q$64 * ( POWER(POWER(Q$67, 2),0.5) + POWER(POWER(Q$67, 2),-0.5)  ) / ( POWER(POWER(Q$67, 2),0.5) * EXP( POWER(1 + POWER(Q$67, 2),-1) * ($K2254-Q$60)/ ( L2254 / 2.2) ) + POWER(POWER(Q$67, 2),-0.5) * EXP(- POWER(Q$67, 2) * POWER(1 + POWER(Q$67, 2),-1) * ($K2254-Q$60) / ( L2254 / 2.2) ) ),"")))</f>
        <v>0</v>
      </c>
      <c r="U2254" s="199">
        <f t="shared" ref="U2254:U2317" si="1782">IF(R$56="","",IF(ABS(($K2254-R$60) / ( M2254 / 2.2))&gt;20,0,IF(R$60&lt;&gt;"",R$64 * ( POWER(POWER(R$67, 2),0.5) + POWER(POWER(R$67, 2),-0.5)  ) / ( POWER(POWER(R$67, 2),0.5) * EXP( POWER(1 + POWER(R$67, 2),-1) * ($K2254-R$60)/ ( M2254 / 2.2) ) + POWER(POWER(R$67, 2),-0.5) * EXP(- POWER(R$67, 2) * POWER(1 + POWER(R$67, 2),-1) * ($K2254-R$60) / ( M2254 / 2.2) ) ),"")))</f>
        <v>0</v>
      </c>
      <c r="V2254" s="199">
        <f t="shared" ref="V2254:V2317" si="1783">IF(S$56="","",IF(ABS(($K2254-S$60) / ( N2254 / 2.2))&gt;20,0,IF(S$60&lt;&gt;"",S$64 * ( POWER(POWER(S$67, 2),0.5) + POWER(POWER(S$67, 2),-0.5)  ) / ( POWER(POWER(S$67, 2),0.5) * EXP( POWER(1 + POWER(S$67, 2),-1) * ($K2254-S$60)/ ( N2254 / 2.2) ) + POWER(POWER(S$67, 2),-0.5) * EXP(- POWER(S$67, 2) * POWER(1 + POWER(S$67, 2),-1) * ($K2254-S$60) / ( N2254 / 2.2) ) ),"")))</f>
        <v>0</v>
      </c>
      <c r="W2254" s="199">
        <f t="shared" ref="W2254:W2317" si="1784">IF(T$56="","",IF(ABS(($K2254-T$60) / ( O2254 / 2.2))&gt;20,0,IF(T$60&lt;&gt;"",T$64 * ( POWER(POWER(T$67, 2),0.5) + POWER(POWER(T$67, 2),-0.5)  ) / ( POWER(POWER(T$67, 2),0.5) * EXP( POWER(1 + POWER(T$67, 2),-1) * ($K2254-T$60)/ ( O2254 / 2.2) ) + POWER(POWER(T$67, 2),-0.5) * EXP(- POWER(T$67, 2) * POWER(1 + POWER(T$67, 2),-1) * ($K2254-T$60) / ( O2254 / 2.2) ) ),"")))</f>
        <v>0</v>
      </c>
      <c r="X2254" s="199" t="str">
        <f t="shared" ref="X2254:X2317" si="1785">IF(U$56="","",IF(ABS(($K2254-U$60) / ( P2254 / 2.2))&gt;20,0,IF(U$60&lt;&gt;"",U$64 * ( POWER(POWER(U$67, 2),0.5) + POWER(POWER(U$67, 2),-0.5)  ) / ( POWER(POWER(U$67, 2),0.5) * EXP( POWER(1 + POWER(U$67, 2),-1) * ($K2254-U$60)/ ( P2254 / 2.2) ) + POWER(POWER(U$67, 2),-0.5) * EXP(- POWER(U$67, 2) * POWER(1 + POWER(U$67, 2),-1) * ($K2254-U$60) / ( P2254 / 2.2) ) ),"")))</f>
        <v/>
      </c>
      <c r="Y2254" s="199" t="str">
        <f t="shared" ref="Y2254:Y2317" si="1786">IF(V$56="","",IF(ABS(($K2254-V$60) / ( Q2254 / 2.2))&gt;20,0,IF(V$60&lt;&gt;"",V$64 * ( POWER(POWER(V$67, 2),0.5) + POWER(POWER(V$67, 2),-0.5)  ) / ( POWER(POWER(V$67, 2),0.5) * EXP( POWER(1 + POWER(V$67, 2),-1) * ($K2254-V$60)/ ( Q2254 / 2.2) ) + POWER(POWER(V$67, 2),-0.5) * EXP(- POWER(V$67, 2) * POWER(1 + POWER(V$67, 2),-1) * ($K2254-V$60) / ( Q2254 / 2.2) ) ),"")))</f>
        <v/>
      </c>
      <c r="Z2254" s="199" t="str">
        <f t="shared" ref="Z2254:Z2317" si="1787">IF(W$56="","",IF(ABS(($K2254-W$60) / ( R2254 / 2.2))&gt;20,0,IF(W$60&lt;&gt;"",W$64 * ( POWER(POWER(W$67, 2),0.5) + POWER(POWER(W$67, 2),-0.5)  ) / ( POWER(POWER(W$67, 2),0.5) * EXP( POWER(1 + POWER(W$67, 2),-1) * ($K2254-W$60)/ ( R2254 / 2.2) ) + POWER(POWER(W$67, 2),-0.5) * EXP(- POWER(W$67, 2) * POWER(1 + POWER(W$67, 2),-1) * ($K2254-W$60) / ( R2254 / 2.2) ) ),"")))</f>
        <v/>
      </c>
      <c r="AA2254" s="199" t="str">
        <f t="shared" ref="AA2254:AA2317" si="1788">IF(X$56="","",IF(ABS(($K2254-X$60) / ( S2254 / 2.2))&gt;20,0,IF(X$60&lt;&gt;"",X$64 * ( POWER(POWER(X$67, 2),0.5) + POWER(POWER(X$67, 2),-0.5)  ) / ( POWER(POWER(X$67, 2),0.5) * EXP( POWER(1 + POWER(X$67, 2),-1) * ($K2254-X$60)/ ( S2254 / 2.2) ) + POWER(POWER(X$67, 2),-0.5) * EXP(- POWER(X$67, 2) * POWER(1 + POWER(X$67, 2),-1) * ($K2254-X$60) / ( S2254 / 2.2) ) ),"")))</f>
        <v/>
      </c>
      <c r="AB2254" s="201">
        <f t="shared" ref="AB2254:AB2317" ca="1" si="1789">SUM(T2254:AA2254)+RAND()*$C$69+$C$67</f>
        <v>2.1246814923991231</v>
      </c>
      <c r="AD2254" s="162">
        <f t="shared" ref="AD2254:AD2317" si="1790">IF(Q$56="","",($K2254-$K2253)*T2254)</f>
        <v>0</v>
      </c>
      <c r="AE2254" s="162">
        <f t="shared" ref="AE2254:AE2317" si="1791">IF(R$56="","",($K2254-$K2253)*U2254)</f>
        <v>0</v>
      </c>
      <c r="AF2254" s="162">
        <f t="shared" ref="AF2254:AF2317" si="1792">IF(S$56="","",($K2254-$K2253)*V2254)</f>
        <v>0</v>
      </c>
      <c r="AG2254" s="162">
        <f t="shared" ref="AG2254:AG2317" si="1793">IF(T$56="","",($K2254-$K2253)*W2254)</f>
        <v>0</v>
      </c>
      <c r="AH2254" s="162" t="str">
        <f t="shared" ref="AH2254:AH2317" si="1794">IF(U$56="","",($K2254-$K2253)*X2254)</f>
        <v/>
      </c>
      <c r="AI2254" s="162" t="str">
        <f t="shared" ref="AI2254:AI2317" si="1795">IF(V$56="","",($K2254-$K2253)*Y2254)</f>
        <v/>
      </c>
      <c r="AJ2254" s="162" t="str">
        <f t="shared" ref="AJ2254:AJ2317" si="1796">IF(W$56="","",($K2254-$K2253)*Z2254)</f>
        <v/>
      </c>
      <c r="AK2254" s="162" t="str">
        <f t="shared" ref="AK2254:AK2317" si="1797">IF(X$56="","",($K2254-$K2253)*AA2254)</f>
        <v/>
      </c>
      <c r="AM2254" s="199">
        <f t="shared" si="1754"/>
        <v>24.407744558938756</v>
      </c>
      <c r="AN2254" s="197">
        <f t="shared" si="1756"/>
        <v>0</v>
      </c>
      <c r="AO2254" s="197">
        <f t="shared" si="1757"/>
        <v>0</v>
      </c>
      <c r="AP2254" s="197">
        <f t="shared" si="1758"/>
        <v>0</v>
      </c>
      <c r="AQ2254" s="197">
        <f t="shared" si="1759"/>
        <v>0</v>
      </c>
      <c r="AR2254" s="197" t="str">
        <f t="shared" si="1760"/>
        <v/>
      </c>
      <c r="AS2254" s="197" t="str">
        <f t="shared" si="1761"/>
        <v/>
      </c>
      <c r="AT2254" s="197" t="str">
        <f t="shared" si="1762"/>
        <v/>
      </c>
      <c r="AU2254" s="197" t="str">
        <f t="shared" si="1763"/>
        <v/>
      </c>
      <c r="AV2254" s="199">
        <f t="shared" ca="1" si="1755"/>
        <v>2.1324143735802554</v>
      </c>
      <c r="AX2254" s="162">
        <f t="shared" si="1764"/>
        <v>0</v>
      </c>
      <c r="AY2254" s="162">
        <f t="shared" si="1765"/>
        <v>0</v>
      </c>
      <c r="AZ2254" s="162">
        <f t="shared" si="1766"/>
        <v>0</v>
      </c>
      <c r="BA2254" s="162">
        <f t="shared" si="1767"/>
        <v>0</v>
      </c>
      <c r="BB2254" s="162" t="str">
        <f t="shared" si="1768"/>
        <v/>
      </c>
      <c r="BC2254" s="162" t="str">
        <f t="shared" si="1769"/>
        <v/>
      </c>
      <c r="BD2254" s="162" t="str">
        <f t="shared" si="1770"/>
        <v/>
      </c>
      <c r="BE2254" s="162" t="str">
        <f t="shared" si="1771"/>
        <v/>
      </c>
      <c r="BG2254" s="169">
        <f t="shared" ref="BG2254:BG2317" si="1798">IF($C$8="isocratic",K2253,AM2254)</f>
        <v>55.90817809968128</v>
      </c>
      <c r="BH2254" s="169">
        <f t="shared" ref="BH2254:BH2317" ca="1" si="1799">IF($C$8="isocratic",AB2253,AV2254)</f>
        <v>2.0682747891283362</v>
      </c>
    </row>
    <row r="2255" spans="11:60" x14ac:dyDescent="0.25">
      <c r="K2255" s="199">
        <f t="shared" si="1772"/>
        <v>55.959564292787604</v>
      </c>
      <c r="L2255" s="201">
        <f t="shared" si="1773"/>
        <v>0.4693240466716565</v>
      </c>
      <c r="M2255" s="201">
        <f t="shared" si="1774"/>
        <v>0.47327116389146756</v>
      </c>
      <c r="N2255" s="201">
        <f t="shared" si="1775"/>
        <v>0.49745929103131825</v>
      </c>
      <c r="O2255" s="201">
        <f t="shared" si="1776"/>
        <v>0.46975768164974968</v>
      </c>
      <c r="P2255" s="201" t="str">
        <f t="shared" si="1777"/>
        <v/>
      </c>
      <c r="Q2255" s="201" t="str">
        <f t="shared" si="1778"/>
        <v/>
      </c>
      <c r="R2255" s="201" t="str">
        <f t="shared" si="1779"/>
        <v/>
      </c>
      <c r="S2255" s="201" t="str">
        <f t="shared" si="1780"/>
        <v/>
      </c>
      <c r="T2255" s="199">
        <f t="shared" si="1781"/>
        <v>0</v>
      </c>
      <c r="U2255" s="199">
        <f t="shared" si="1782"/>
        <v>0</v>
      </c>
      <c r="V2255" s="199">
        <f t="shared" si="1783"/>
        <v>0</v>
      </c>
      <c r="W2255" s="199">
        <f t="shared" si="1784"/>
        <v>0</v>
      </c>
      <c r="X2255" s="199" t="str">
        <f t="shared" si="1785"/>
        <v/>
      </c>
      <c r="Y2255" s="199" t="str">
        <f t="shared" si="1786"/>
        <v/>
      </c>
      <c r="Z2255" s="199" t="str">
        <f t="shared" si="1787"/>
        <v/>
      </c>
      <c r="AA2255" s="199" t="str">
        <f t="shared" si="1788"/>
        <v/>
      </c>
      <c r="AB2255" s="201">
        <f t="shared" ca="1" si="1789"/>
        <v>2.1294100610196578</v>
      </c>
      <c r="AD2255" s="162">
        <f t="shared" si="1790"/>
        <v>0</v>
      </c>
      <c r="AE2255" s="162">
        <f t="shared" si="1791"/>
        <v>0</v>
      </c>
      <c r="AF2255" s="162">
        <f t="shared" si="1792"/>
        <v>0</v>
      </c>
      <c r="AG2255" s="162">
        <f t="shared" si="1793"/>
        <v>0</v>
      </c>
      <c r="AH2255" s="162" t="str">
        <f t="shared" si="1794"/>
        <v/>
      </c>
      <c r="AI2255" s="162" t="str">
        <f t="shared" si="1795"/>
        <v/>
      </c>
      <c r="AJ2255" s="162" t="str">
        <f t="shared" si="1796"/>
        <v/>
      </c>
      <c r="AK2255" s="162" t="str">
        <f t="shared" si="1797"/>
        <v/>
      </c>
      <c r="AM2255" s="199">
        <f t="shared" ref="AM2255:AM2318" si="1800">AM2254+MAX($AK$57:$AR$57)*1.2/3000</f>
        <v>24.418961353313268</v>
      </c>
      <c r="AN2255" s="197">
        <f t="shared" si="1756"/>
        <v>0</v>
      </c>
      <c r="AO2255" s="197">
        <f t="shared" si="1757"/>
        <v>0</v>
      </c>
      <c r="AP2255" s="197">
        <f t="shared" si="1758"/>
        <v>0</v>
      </c>
      <c r="AQ2255" s="197">
        <f t="shared" si="1759"/>
        <v>0</v>
      </c>
      <c r="AR2255" s="197" t="str">
        <f t="shared" si="1760"/>
        <v/>
      </c>
      <c r="AS2255" s="197" t="str">
        <f t="shared" si="1761"/>
        <v/>
      </c>
      <c r="AT2255" s="197" t="str">
        <f t="shared" si="1762"/>
        <v/>
      </c>
      <c r="AU2255" s="197" t="str">
        <f t="shared" si="1763"/>
        <v/>
      </c>
      <c r="AV2255" s="199">
        <f t="shared" ref="AV2255:AV2318" ca="1" si="1801">SUM(AN2255:AU2255)+RAND()*$C$69+K2255*$C$70+$C$67</f>
        <v>2.2146853625292713</v>
      </c>
      <c r="AX2255" s="162">
        <f t="shared" si="1764"/>
        <v>0</v>
      </c>
      <c r="AY2255" s="162">
        <f t="shared" si="1765"/>
        <v>0</v>
      </c>
      <c r="AZ2255" s="162">
        <f t="shared" si="1766"/>
        <v>0</v>
      </c>
      <c r="BA2255" s="162">
        <f t="shared" si="1767"/>
        <v>0</v>
      </c>
      <c r="BB2255" s="162" t="str">
        <f t="shared" si="1768"/>
        <v/>
      </c>
      <c r="BC2255" s="162" t="str">
        <f t="shared" si="1769"/>
        <v/>
      </c>
      <c r="BD2255" s="162" t="str">
        <f t="shared" si="1770"/>
        <v/>
      </c>
      <c r="BE2255" s="162" t="str">
        <f t="shared" si="1771"/>
        <v/>
      </c>
      <c r="BG2255" s="169">
        <f t="shared" si="1798"/>
        <v>55.933871196234442</v>
      </c>
      <c r="BH2255" s="169">
        <f t="shared" ca="1" si="1799"/>
        <v>2.1246814923991231</v>
      </c>
    </row>
    <row r="2256" spans="11:60" x14ac:dyDescent="0.25">
      <c r="K2256" s="199">
        <f t="shared" si="1772"/>
        <v>55.985257389340767</v>
      </c>
      <c r="L2256" s="201">
        <f t="shared" si="1773"/>
        <v>0.4695395306232964</v>
      </c>
      <c r="M2256" s="201">
        <f t="shared" si="1774"/>
        <v>0.47348846010996687</v>
      </c>
      <c r="N2256" s="201">
        <f t="shared" si="1775"/>
        <v>0.49768769290966136</v>
      </c>
      <c r="O2256" s="201">
        <f t="shared" si="1776"/>
        <v>0.46997336469917567</v>
      </c>
      <c r="P2256" s="201" t="str">
        <f t="shared" si="1777"/>
        <v/>
      </c>
      <c r="Q2256" s="201" t="str">
        <f t="shared" si="1778"/>
        <v/>
      </c>
      <c r="R2256" s="201" t="str">
        <f t="shared" si="1779"/>
        <v/>
      </c>
      <c r="S2256" s="201" t="str">
        <f t="shared" si="1780"/>
        <v/>
      </c>
      <c r="T2256" s="199">
        <f t="shared" si="1781"/>
        <v>0</v>
      </c>
      <c r="U2256" s="199">
        <f t="shared" si="1782"/>
        <v>0</v>
      </c>
      <c r="V2256" s="199">
        <f t="shared" si="1783"/>
        <v>0</v>
      </c>
      <c r="W2256" s="199">
        <f t="shared" si="1784"/>
        <v>0</v>
      </c>
      <c r="X2256" s="199" t="str">
        <f t="shared" si="1785"/>
        <v/>
      </c>
      <c r="Y2256" s="199" t="str">
        <f t="shared" si="1786"/>
        <v/>
      </c>
      <c r="Z2256" s="199" t="str">
        <f t="shared" si="1787"/>
        <v/>
      </c>
      <c r="AA2256" s="199" t="str">
        <f t="shared" si="1788"/>
        <v/>
      </c>
      <c r="AB2256" s="201">
        <f t="shared" ca="1" si="1789"/>
        <v>2.0802105033720641</v>
      </c>
      <c r="AD2256" s="162">
        <f t="shared" si="1790"/>
        <v>0</v>
      </c>
      <c r="AE2256" s="162">
        <f t="shared" si="1791"/>
        <v>0</v>
      </c>
      <c r="AF2256" s="162">
        <f t="shared" si="1792"/>
        <v>0</v>
      </c>
      <c r="AG2256" s="162">
        <f t="shared" si="1793"/>
        <v>0</v>
      </c>
      <c r="AH2256" s="162" t="str">
        <f t="shared" si="1794"/>
        <v/>
      </c>
      <c r="AI2256" s="162" t="str">
        <f t="shared" si="1795"/>
        <v/>
      </c>
      <c r="AJ2256" s="162" t="str">
        <f t="shared" si="1796"/>
        <v/>
      </c>
      <c r="AK2256" s="162" t="str">
        <f t="shared" si="1797"/>
        <v/>
      </c>
      <c r="AM2256" s="199">
        <f t="shared" si="1800"/>
        <v>24.43017814768778</v>
      </c>
      <c r="AN2256" s="197">
        <f t="shared" ref="AN2256:AN2319" si="1802">IF(AK$56="NOT ELUTED","",IF(AK$51="","",IF(ABS(($AM2256-AK$57)/(AK$72/2.2))&gt;20,0,AK$62*(POWER(POWER(AK$66,2),0.5)+POWER(POWER(AK$66,2),-0.5))/(POWER(POWER(AK$66,2),0.5)*EXP(POWER(1+POWER(AK$66,2),-1)*($AM2256-AK$57)/(AK$72/2.2))+POWER(POWER(AK$66,2),-0.5)*EXP(-POWER(AK$66,2)*POWER(1+POWER(AK$66,2),-1)*($AM2256-AK$57)/(AK$72/2.2))))))</f>
        <v>0</v>
      </c>
      <c r="AO2256" s="197">
        <f t="shared" ref="AO2256:AO2319" si="1803">IF(AL$56="NOT ELUTED","",IF(AL$51="","",IF(ABS(($AM2256-AL$57)/(AL$72/2.2))&gt;20,0,AL$62*(POWER(POWER(AL$66,2),0.5)+POWER(POWER(AL$66,2),-0.5))/(POWER(POWER(AL$66,2),0.5)*EXP(POWER(1+POWER(AL$66,2),-1)*($AM2256-AL$57)/(AL$72/2.2))+POWER(POWER(AL$66,2),-0.5)*EXP(-POWER(AL$66,2)*POWER(1+POWER(AL$66,2),-1)*($AM2256-AL$57)/(AL$72/2.2))))))</f>
        <v>0</v>
      </c>
      <c r="AP2256" s="197">
        <f t="shared" ref="AP2256:AP2319" si="1804">IF(AM$56="NOT ELUTED","",IF(AM$51="","",IF(ABS(($AM2256-AM$57)/(AM$72/2.2))&gt;20,0,AM$62*(POWER(POWER(AM$66,2),0.5)+POWER(POWER(AM$66,2),-0.5))/(POWER(POWER(AM$66,2),0.5)*EXP(POWER(1+POWER(AM$66,2),-1)*($AM2256-AM$57)/(AM$72/2.2))+POWER(POWER(AM$66,2),-0.5)*EXP(-POWER(AM$66,2)*POWER(1+POWER(AM$66,2),-1)*($AM2256-AM$57)/(AM$72/2.2))))))</f>
        <v>0</v>
      </c>
      <c r="AQ2256" s="197">
        <f t="shared" ref="AQ2256:AQ2319" si="1805">IF(AN$56="NOT ELUTED","",IF(AN$51="","",IF(ABS(($AM2256-AN$57)/(AN$72/2.2))&gt;20,0,AN$62*(POWER(POWER(AN$66,2),0.5)+POWER(POWER(AN$66,2),-0.5))/(POWER(POWER(AN$66,2),0.5)*EXP(POWER(1+POWER(AN$66,2),-1)*($AM2256-AN$57)/(AN$72/2.2))+POWER(POWER(AN$66,2),-0.5)*EXP(-POWER(AN$66,2)*POWER(1+POWER(AN$66,2),-1)*($AM2256-AN$57)/(AN$72/2.2))))))</f>
        <v>0</v>
      </c>
      <c r="AR2256" s="197" t="str">
        <f t="shared" ref="AR2256:AR2319" si="1806">IF(AO$56="NOT ELUTED","",IF(AO$51="","",IF(ABS(($AM2256-AO$57)/(AO$72/2.2))&gt;20,0,AO$62*(POWER(POWER(AO$66,2),0.5)+POWER(POWER(AO$66,2),-0.5))/(POWER(POWER(AO$66,2),0.5)*EXP(POWER(1+POWER(AO$66,2),-1)*($AM2256-AO$57)/(AO$72/2.2))+POWER(POWER(AO$66,2),-0.5)*EXP(-POWER(AO$66,2)*POWER(1+POWER(AO$66,2),-1)*($AM2256-AO$57)/(AO$72/2.2))))))</f>
        <v/>
      </c>
      <c r="AS2256" s="197" t="str">
        <f t="shared" ref="AS2256:AS2319" si="1807">IF(AP$56="NOT ELUTED","",IF(AP$51="","",IF(ABS(($AM2256-AP$57)/(AP$72/2.2))&gt;20,0,AP$62*(POWER(POWER(AP$66,2),0.5)+POWER(POWER(AP$66,2),-0.5))/(POWER(POWER(AP$66,2),0.5)*EXP(POWER(1+POWER(AP$66,2),-1)*($AM2256-AP$57)/(AP$72/2.2))+POWER(POWER(AP$66,2),-0.5)*EXP(-POWER(AP$66,2)*POWER(1+POWER(AP$66,2),-1)*($AM2256-AP$57)/(AP$72/2.2))))))</f>
        <v/>
      </c>
      <c r="AT2256" s="197" t="str">
        <f t="shared" ref="AT2256:AT2319" si="1808">IF(AQ$56="NOT ELUTED","",IF(AQ$51="","",IF(ABS(($AM2256-AQ$57)/(AQ$72/2.2))&gt;20,0,AQ$62*(POWER(POWER(AQ$66,2),0.5)+POWER(POWER(AQ$66,2),-0.5))/(POWER(POWER(AQ$66,2),0.5)*EXP(POWER(1+POWER(AQ$66,2),-1)*($AM2256-AQ$57)/(AQ$72/2.2))+POWER(POWER(AQ$66,2),-0.5)*EXP(-POWER(AQ$66,2)*POWER(1+POWER(AQ$66,2),-1)*($AM2256-AQ$57)/(AQ$72/2.2))))))</f>
        <v/>
      </c>
      <c r="AU2256" s="197" t="str">
        <f t="shared" ref="AU2256:AU2319" si="1809">IF(AR$56="NOT ELUTED","",IF(AR$51="","",IF(ABS(($AM2256-AR$57)/(AR$72/2.2))&gt;20,0,AR$62*(POWER(POWER(AR$66,2),0.5)+POWER(POWER(AR$66,2),-0.5))/(POWER(POWER(AR$66,2),0.5)*EXP(POWER(1+POWER(AR$66,2),-1)*($AM2256-AR$57)/(AR$72/2.2))+POWER(POWER(AR$66,2),-0.5)*EXP(-POWER(AR$66,2)*POWER(1+POWER(AR$66,2),-1)*($AM2256-AR$57)/(AR$72/2.2))))))</f>
        <v/>
      </c>
      <c r="AV2256" s="199">
        <f t="shared" ca="1" si="1801"/>
        <v>2.0666543558245638</v>
      </c>
      <c r="AX2256" s="162">
        <f t="shared" si="1764"/>
        <v>0</v>
      </c>
      <c r="AY2256" s="162">
        <f t="shared" si="1765"/>
        <v>0</v>
      </c>
      <c r="AZ2256" s="162">
        <f t="shared" si="1766"/>
        <v>0</v>
      </c>
      <c r="BA2256" s="162">
        <f t="shared" si="1767"/>
        <v>0</v>
      </c>
      <c r="BB2256" s="162" t="str">
        <f t="shared" si="1768"/>
        <v/>
      </c>
      <c r="BC2256" s="162" t="str">
        <f t="shared" si="1769"/>
        <v/>
      </c>
      <c r="BD2256" s="162" t="str">
        <f t="shared" si="1770"/>
        <v/>
      </c>
      <c r="BE2256" s="162" t="str">
        <f t="shared" si="1771"/>
        <v/>
      </c>
      <c r="BG2256" s="169">
        <f t="shared" si="1798"/>
        <v>55.959564292787604</v>
      </c>
      <c r="BH2256" s="169">
        <f t="shared" ca="1" si="1799"/>
        <v>2.1294100610196578</v>
      </c>
    </row>
    <row r="2257" spans="11:60" x14ac:dyDescent="0.25">
      <c r="K2257" s="199">
        <f t="shared" si="1772"/>
        <v>56.010950485893929</v>
      </c>
      <c r="L2257" s="201">
        <f t="shared" si="1773"/>
        <v>0.46975501457493624</v>
      </c>
      <c r="M2257" s="201">
        <f t="shared" si="1774"/>
        <v>0.47370575632846612</v>
      </c>
      <c r="N2257" s="201">
        <f t="shared" si="1775"/>
        <v>0.49791609478800447</v>
      </c>
      <c r="O2257" s="201">
        <f t="shared" si="1776"/>
        <v>0.4701890477486016</v>
      </c>
      <c r="P2257" s="201" t="str">
        <f t="shared" si="1777"/>
        <v/>
      </c>
      <c r="Q2257" s="201" t="str">
        <f t="shared" si="1778"/>
        <v/>
      </c>
      <c r="R2257" s="201" t="str">
        <f t="shared" si="1779"/>
        <v/>
      </c>
      <c r="S2257" s="201" t="str">
        <f t="shared" si="1780"/>
        <v/>
      </c>
      <c r="T2257" s="199">
        <f t="shared" si="1781"/>
        <v>0</v>
      </c>
      <c r="U2257" s="199">
        <f t="shared" si="1782"/>
        <v>0</v>
      </c>
      <c r="V2257" s="199">
        <f t="shared" si="1783"/>
        <v>0</v>
      </c>
      <c r="W2257" s="199">
        <f t="shared" si="1784"/>
        <v>0</v>
      </c>
      <c r="X2257" s="199" t="str">
        <f t="shared" si="1785"/>
        <v/>
      </c>
      <c r="Y2257" s="199" t="str">
        <f t="shared" si="1786"/>
        <v/>
      </c>
      <c r="Z2257" s="199" t="str">
        <f t="shared" si="1787"/>
        <v/>
      </c>
      <c r="AA2257" s="199" t="str">
        <f t="shared" si="1788"/>
        <v/>
      </c>
      <c r="AB2257" s="201">
        <f t="shared" ca="1" si="1789"/>
        <v>2.124373302005834</v>
      </c>
      <c r="AD2257" s="162">
        <f t="shared" si="1790"/>
        <v>0</v>
      </c>
      <c r="AE2257" s="162">
        <f t="shared" si="1791"/>
        <v>0</v>
      </c>
      <c r="AF2257" s="162">
        <f t="shared" si="1792"/>
        <v>0</v>
      </c>
      <c r="AG2257" s="162">
        <f t="shared" si="1793"/>
        <v>0</v>
      </c>
      <c r="AH2257" s="162" t="str">
        <f t="shared" si="1794"/>
        <v/>
      </c>
      <c r="AI2257" s="162" t="str">
        <f t="shared" si="1795"/>
        <v/>
      </c>
      <c r="AJ2257" s="162" t="str">
        <f t="shared" si="1796"/>
        <v/>
      </c>
      <c r="AK2257" s="162" t="str">
        <f t="shared" si="1797"/>
        <v/>
      </c>
      <c r="AM2257" s="199">
        <f t="shared" si="1800"/>
        <v>24.441394942062292</v>
      </c>
      <c r="AN2257" s="197">
        <f t="shared" si="1802"/>
        <v>0</v>
      </c>
      <c r="AO2257" s="197">
        <f t="shared" si="1803"/>
        <v>0</v>
      </c>
      <c r="AP2257" s="197">
        <f t="shared" si="1804"/>
        <v>0</v>
      </c>
      <c r="AQ2257" s="197">
        <f t="shared" si="1805"/>
        <v>0</v>
      </c>
      <c r="AR2257" s="197" t="str">
        <f t="shared" si="1806"/>
        <v/>
      </c>
      <c r="AS2257" s="197" t="str">
        <f t="shared" si="1807"/>
        <v/>
      </c>
      <c r="AT2257" s="197" t="str">
        <f t="shared" si="1808"/>
        <v/>
      </c>
      <c r="AU2257" s="197" t="str">
        <f t="shared" si="1809"/>
        <v/>
      </c>
      <c r="AV2257" s="199">
        <f t="shared" ca="1" si="1801"/>
        <v>2.1044068916752781</v>
      </c>
      <c r="AX2257" s="162">
        <f t="shared" si="1764"/>
        <v>0</v>
      </c>
      <c r="AY2257" s="162">
        <f t="shared" si="1765"/>
        <v>0</v>
      </c>
      <c r="AZ2257" s="162">
        <f t="shared" si="1766"/>
        <v>0</v>
      </c>
      <c r="BA2257" s="162">
        <f t="shared" si="1767"/>
        <v>0</v>
      </c>
      <c r="BB2257" s="162" t="str">
        <f t="shared" si="1768"/>
        <v/>
      </c>
      <c r="BC2257" s="162" t="str">
        <f t="shared" si="1769"/>
        <v/>
      </c>
      <c r="BD2257" s="162" t="str">
        <f t="shared" si="1770"/>
        <v/>
      </c>
      <c r="BE2257" s="162" t="str">
        <f t="shared" si="1771"/>
        <v/>
      </c>
      <c r="BG2257" s="169">
        <f t="shared" si="1798"/>
        <v>55.985257389340767</v>
      </c>
      <c r="BH2257" s="169">
        <f t="shared" ca="1" si="1799"/>
        <v>2.0802105033720641</v>
      </c>
    </row>
    <row r="2258" spans="11:60" x14ac:dyDescent="0.25">
      <c r="K2258" s="199">
        <f t="shared" si="1772"/>
        <v>56.036643582447091</v>
      </c>
      <c r="L2258" s="201">
        <f t="shared" si="1773"/>
        <v>0.46997049852657613</v>
      </c>
      <c r="M2258" s="201">
        <f t="shared" si="1774"/>
        <v>0.47392305254696543</v>
      </c>
      <c r="N2258" s="201">
        <f t="shared" si="1775"/>
        <v>0.49814449666634758</v>
      </c>
      <c r="O2258" s="201">
        <f t="shared" si="1776"/>
        <v>0.47040473079802758</v>
      </c>
      <c r="P2258" s="201" t="str">
        <f t="shared" si="1777"/>
        <v/>
      </c>
      <c r="Q2258" s="201" t="str">
        <f t="shared" si="1778"/>
        <v/>
      </c>
      <c r="R2258" s="201" t="str">
        <f t="shared" si="1779"/>
        <v/>
      </c>
      <c r="S2258" s="201" t="str">
        <f t="shared" si="1780"/>
        <v/>
      </c>
      <c r="T2258" s="199">
        <f t="shared" si="1781"/>
        <v>0</v>
      </c>
      <c r="U2258" s="199">
        <f t="shared" si="1782"/>
        <v>0</v>
      </c>
      <c r="V2258" s="199">
        <f t="shared" si="1783"/>
        <v>0</v>
      </c>
      <c r="W2258" s="199">
        <f t="shared" si="1784"/>
        <v>0</v>
      </c>
      <c r="X2258" s="199" t="str">
        <f t="shared" si="1785"/>
        <v/>
      </c>
      <c r="Y2258" s="199" t="str">
        <f t="shared" si="1786"/>
        <v/>
      </c>
      <c r="Z2258" s="199" t="str">
        <f t="shared" si="1787"/>
        <v/>
      </c>
      <c r="AA2258" s="199" t="str">
        <f t="shared" si="1788"/>
        <v/>
      </c>
      <c r="AB2258" s="201">
        <f t="shared" ca="1" si="1789"/>
        <v>2.1516337876929308</v>
      </c>
      <c r="AD2258" s="162">
        <f t="shared" si="1790"/>
        <v>0</v>
      </c>
      <c r="AE2258" s="162">
        <f t="shared" si="1791"/>
        <v>0</v>
      </c>
      <c r="AF2258" s="162">
        <f t="shared" si="1792"/>
        <v>0</v>
      </c>
      <c r="AG2258" s="162">
        <f t="shared" si="1793"/>
        <v>0</v>
      </c>
      <c r="AH2258" s="162" t="str">
        <f t="shared" si="1794"/>
        <v/>
      </c>
      <c r="AI2258" s="162" t="str">
        <f t="shared" si="1795"/>
        <v/>
      </c>
      <c r="AJ2258" s="162" t="str">
        <f t="shared" si="1796"/>
        <v/>
      </c>
      <c r="AK2258" s="162" t="str">
        <f t="shared" si="1797"/>
        <v/>
      </c>
      <c r="AM2258" s="199">
        <f t="shared" si="1800"/>
        <v>24.452611736436804</v>
      </c>
      <c r="AN2258" s="197">
        <f t="shared" si="1802"/>
        <v>0</v>
      </c>
      <c r="AO2258" s="197">
        <f t="shared" si="1803"/>
        <v>0</v>
      </c>
      <c r="AP2258" s="197">
        <f t="shared" si="1804"/>
        <v>0</v>
      </c>
      <c r="AQ2258" s="197">
        <f t="shared" si="1805"/>
        <v>0</v>
      </c>
      <c r="AR2258" s="197" t="str">
        <f t="shared" si="1806"/>
        <v/>
      </c>
      <c r="AS2258" s="197" t="str">
        <f t="shared" si="1807"/>
        <v/>
      </c>
      <c r="AT2258" s="197" t="str">
        <f t="shared" si="1808"/>
        <v/>
      </c>
      <c r="AU2258" s="197" t="str">
        <f t="shared" si="1809"/>
        <v/>
      </c>
      <c r="AV2258" s="199">
        <f t="shared" ca="1" si="1801"/>
        <v>2.2029247638780745</v>
      </c>
      <c r="AX2258" s="162">
        <f t="shared" si="1764"/>
        <v>0</v>
      </c>
      <c r="AY2258" s="162">
        <f t="shared" si="1765"/>
        <v>0</v>
      </c>
      <c r="AZ2258" s="162">
        <f t="shared" si="1766"/>
        <v>0</v>
      </c>
      <c r="BA2258" s="162">
        <f t="shared" si="1767"/>
        <v>0</v>
      </c>
      <c r="BB2258" s="162" t="str">
        <f t="shared" si="1768"/>
        <v/>
      </c>
      <c r="BC2258" s="162" t="str">
        <f t="shared" si="1769"/>
        <v/>
      </c>
      <c r="BD2258" s="162" t="str">
        <f t="shared" si="1770"/>
        <v/>
      </c>
      <c r="BE2258" s="162" t="str">
        <f t="shared" si="1771"/>
        <v/>
      </c>
      <c r="BG2258" s="169">
        <f t="shared" si="1798"/>
        <v>56.010950485893929</v>
      </c>
      <c r="BH2258" s="169">
        <f t="shared" ca="1" si="1799"/>
        <v>2.124373302005834</v>
      </c>
    </row>
    <row r="2259" spans="11:60" x14ac:dyDescent="0.25">
      <c r="K2259" s="199">
        <f t="shared" si="1772"/>
        <v>56.062336679000254</v>
      </c>
      <c r="L2259" s="201">
        <f t="shared" si="1773"/>
        <v>0.47018598247821602</v>
      </c>
      <c r="M2259" s="201">
        <f t="shared" si="1774"/>
        <v>0.47414034876546474</v>
      </c>
      <c r="N2259" s="201">
        <f t="shared" si="1775"/>
        <v>0.49837289854469075</v>
      </c>
      <c r="O2259" s="201">
        <f t="shared" si="1776"/>
        <v>0.47062041384745357</v>
      </c>
      <c r="P2259" s="201" t="str">
        <f t="shared" si="1777"/>
        <v/>
      </c>
      <c r="Q2259" s="201" t="str">
        <f t="shared" si="1778"/>
        <v/>
      </c>
      <c r="R2259" s="201" t="str">
        <f t="shared" si="1779"/>
        <v/>
      </c>
      <c r="S2259" s="201" t="str">
        <f t="shared" si="1780"/>
        <v/>
      </c>
      <c r="T2259" s="199">
        <f t="shared" si="1781"/>
        <v>0</v>
      </c>
      <c r="U2259" s="199">
        <f t="shared" si="1782"/>
        <v>0</v>
      </c>
      <c r="V2259" s="199">
        <f t="shared" si="1783"/>
        <v>0</v>
      </c>
      <c r="W2259" s="199">
        <f t="shared" si="1784"/>
        <v>0</v>
      </c>
      <c r="X2259" s="199" t="str">
        <f t="shared" si="1785"/>
        <v/>
      </c>
      <c r="Y2259" s="199" t="str">
        <f t="shared" si="1786"/>
        <v/>
      </c>
      <c r="Z2259" s="199" t="str">
        <f t="shared" si="1787"/>
        <v/>
      </c>
      <c r="AA2259" s="199" t="str">
        <f t="shared" si="1788"/>
        <v/>
      </c>
      <c r="AB2259" s="201">
        <f t="shared" ca="1" si="1789"/>
        <v>2.0568982547166481</v>
      </c>
      <c r="AD2259" s="162">
        <f t="shared" si="1790"/>
        <v>0</v>
      </c>
      <c r="AE2259" s="162">
        <f t="shared" si="1791"/>
        <v>0</v>
      </c>
      <c r="AF2259" s="162">
        <f t="shared" si="1792"/>
        <v>0</v>
      </c>
      <c r="AG2259" s="162">
        <f t="shared" si="1793"/>
        <v>0</v>
      </c>
      <c r="AH2259" s="162" t="str">
        <f t="shared" si="1794"/>
        <v/>
      </c>
      <c r="AI2259" s="162" t="str">
        <f t="shared" si="1795"/>
        <v/>
      </c>
      <c r="AJ2259" s="162" t="str">
        <f t="shared" si="1796"/>
        <v/>
      </c>
      <c r="AK2259" s="162" t="str">
        <f t="shared" si="1797"/>
        <v/>
      </c>
      <c r="AM2259" s="199">
        <f t="shared" si="1800"/>
        <v>24.463828530811316</v>
      </c>
      <c r="AN2259" s="197">
        <f t="shared" si="1802"/>
        <v>0</v>
      </c>
      <c r="AO2259" s="197">
        <f t="shared" si="1803"/>
        <v>0</v>
      </c>
      <c r="AP2259" s="197">
        <f t="shared" si="1804"/>
        <v>0</v>
      </c>
      <c r="AQ2259" s="197">
        <f t="shared" si="1805"/>
        <v>0</v>
      </c>
      <c r="AR2259" s="197" t="str">
        <f t="shared" si="1806"/>
        <v/>
      </c>
      <c r="AS2259" s="197" t="str">
        <f t="shared" si="1807"/>
        <v/>
      </c>
      <c r="AT2259" s="197" t="str">
        <f t="shared" si="1808"/>
        <v/>
      </c>
      <c r="AU2259" s="197" t="str">
        <f t="shared" si="1809"/>
        <v/>
      </c>
      <c r="AV2259" s="199">
        <f t="shared" ca="1" si="1801"/>
        <v>2.1563572972787108</v>
      </c>
      <c r="AX2259" s="162">
        <f t="shared" si="1764"/>
        <v>0</v>
      </c>
      <c r="AY2259" s="162">
        <f t="shared" si="1765"/>
        <v>0</v>
      </c>
      <c r="AZ2259" s="162">
        <f t="shared" si="1766"/>
        <v>0</v>
      </c>
      <c r="BA2259" s="162">
        <f t="shared" si="1767"/>
        <v>0</v>
      </c>
      <c r="BB2259" s="162" t="str">
        <f t="shared" si="1768"/>
        <v/>
      </c>
      <c r="BC2259" s="162" t="str">
        <f t="shared" si="1769"/>
        <v/>
      </c>
      <c r="BD2259" s="162" t="str">
        <f t="shared" si="1770"/>
        <v/>
      </c>
      <c r="BE2259" s="162" t="str">
        <f t="shared" si="1771"/>
        <v/>
      </c>
      <c r="BG2259" s="169">
        <f t="shared" si="1798"/>
        <v>56.036643582447091</v>
      </c>
      <c r="BH2259" s="169">
        <f t="shared" ca="1" si="1799"/>
        <v>2.1516337876929308</v>
      </c>
    </row>
    <row r="2260" spans="11:60" x14ac:dyDescent="0.25">
      <c r="K2260" s="199">
        <f t="shared" si="1772"/>
        <v>56.088029775553416</v>
      </c>
      <c r="L2260" s="201">
        <f t="shared" si="1773"/>
        <v>0.47040146642985592</v>
      </c>
      <c r="M2260" s="201">
        <f t="shared" si="1774"/>
        <v>0.47435764498396404</v>
      </c>
      <c r="N2260" s="201">
        <f t="shared" si="1775"/>
        <v>0.49860130042303386</v>
      </c>
      <c r="O2260" s="201">
        <f t="shared" si="1776"/>
        <v>0.4708360968968795</v>
      </c>
      <c r="P2260" s="201" t="str">
        <f t="shared" si="1777"/>
        <v/>
      </c>
      <c r="Q2260" s="201" t="str">
        <f t="shared" si="1778"/>
        <v/>
      </c>
      <c r="R2260" s="201" t="str">
        <f t="shared" si="1779"/>
        <v/>
      </c>
      <c r="S2260" s="201" t="str">
        <f t="shared" si="1780"/>
        <v/>
      </c>
      <c r="T2260" s="199">
        <f t="shared" si="1781"/>
        <v>0</v>
      </c>
      <c r="U2260" s="199">
        <f t="shared" si="1782"/>
        <v>0</v>
      </c>
      <c r="V2260" s="199">
        <f t="shared" si="1783"/>
        <v>0</v>
      </c>
      <c r="W2260" s="199">
        <f t="shared" si="1784"/>
        <v>0</v>
      </c>
      <c r="X2260" s="199" t="str">
        <f t="shared" si="1785"/>
        <v/>
      </c>
      <c r="Y2260" s="199" t="str">
        <f t="shared" si="1786"/>
        <v/>
      </c>
      <c r="Z2260" s="199" t="str">
        <f t="shared" si="1787"/>
        <v/>
      </c>
      <c r="AA2260" s="199" t="str">
        <f t="shared" si="1788"/>
        <v/>
      </c>
      <c r="AB2260" s="201">
        <f t="shared" ca="1" si="1789"/>
        <v>2.1340831350116289</v>
      </c>
      <c r="AD2260" s="162">
        <f t="shared" si="1790"/>
        <v>0</v>
      </c>
      <c r="AE2260" s="162">
        <f t="shared" si="1791"/>
        <v>0</v>
      </c>
      <c r="AF2260" s="162">
        <f t="shared" si="1792"/>
        <v>0</v>
      </c>
      <c r="AG2260" s="162">
        <f t="shared" si="1793"/>
        <v>0</v>
      </c>
      <c r="AH2260" s="162" t="str">
        <f t="shared" si="1794"/>
        <v/>
      </c>
      <c r="AI2260" s="162" t="str">
        <f t="shared" si="1795"/>
        <v/>
      </c>
      <c r="AJ2260" s="162" t="str">
        <f t="shared" si="1796"/>
        <v/>
      </c>
      <c r="AK2260" s="162" t="str">
        <f t="shared" si="1797"/>
        <v/>
      </c>
      <c r="AM2260" s="199">
        <f t="shared" si="1800"/>
        <v>24.475045325185828</v>
      </c>
      <c r="AN2260" s="197">
        <f t="shared" si="1802"/>
        <v>0</v>
      </c>
      <c r="AO2260" s="197">
        <f t="shared" si="1803"/>
        <v>0</v>
      </c>
      <c r="AP2260" s="197">
        <f t="shared" si="1804"/>
        <v>0</v>
      </c>
      <c r="AQ2260" s="197">
        <f t="shared" si="1805"/>
        <v>0</v>
      </c>
      <c r="AR2260" s="197" t="str">
        <f t="shared" si="1806"/>
        <v/>
      </c>
      <c r="AS2260" s="197" t="str">
        <f t="shared" si="1807"/>
        <v/>
      </c>
      <c r="AT2260" s="197" t="str">
        <f t="shared" si="1808"/>
        <v/>
      </c>
      <c r="AU2260" s="197" t="str">
        <f t="shared" si="1809"/>
        <v/>
      </c>
      <c r="AV2260" s="199">
        <f t="shared" ca="1" si="1801"/>
        <v>2.1867639541093493</v>
      </c>
      <c r="AX2260" s="162">
        <f t="shared" si="1764"/>
        <v>0</v>
      </c>
      <c r="AY2260" s="162">
        <f t="shared" si="1765"/>
        <v>0</v>
      </c>
      <c r="AZ2260" s="162">
        <f t="shared" si="1766"/>
        <v>0</v>
      </c>
      <c r="BA2260" s="162">
        <f t="shared" si="1767"/>
        <v>0</v>
      </c>
      <c r="BB2260" s="162" t="str">
        <f t="shared" si="1768"/>
        <v/>
      </c>
      <c r="BC2260" s="162" t="str">
        <f t="shared" si="1769"/>
        <v/>
      </c>
      <c r="BD2260" s="162" t="str">
        <f t="shared" si="1770"/>
        <v/>
      </c>
      <c r="BE2260" s="162" t="str">
        <f t="shared" si="1771"/>
        <v/>
      </c>
      <c r="BG2260" s="169">
        <f t="shared" si="1798"/>
        <v>56.062336679000254</v>
      </c>
      <c r="BH2260" s="169">
        <f t="shared" ca="1" si="1799"/>
        <v>2.0568982547166481</v>
      </c>
    </row>
    <row r="2261" spans="11:60" x14ac:dyDescent="0.25">
      <c r="K2261" s="199">
        <f t="shared" si="1772"/>
        <v>56.113722872106578</v>
      </c>
      <c r="L2261" s="201">
        <f t="shared" si="1773"/>
        <v>0.47061695038149581</v>
      </c>
      <c r="M2261" s="201">
        <f t="shared" si="1774"/>
        <v>0.4745749412024633</v>
      </c>
      <c r="N2261" s="201">
        <f t="shared" si="1775"/>
        <v>0.49882970230137696</v>
      </c>
      <c r="O2261" s="201">
        <f t="shared" si="1776"/>
        <v>0.47105177994630548</v>
      </c>
      <c r="P2261" s="201" t="str">
        <f t="shared" si="1777"/>
        <v/>
      </c>
      <c r="Q2261" s="201" t="str">
        <f t="shared" si="1778"/>
        <v/>
      </c>
      <c r="R2261" s="201" t="str">
        <f t="shared" si="1779"/>
        <v/>
      </c>
      <c r="S2261" s="201" t="str">
        <f t="shared" si="1780"/>
        <v/>
      </c>
      <c r="T2261" s="199">
        <f t="shared" si="1781"/>
        <v>0</v>
      </c>
      <c r="U2261" s="199">
        <f t="shared" si="1782"/>
        <v>0</v>
      </c>
      <c r="V2261" s="199">
        <f t="shared" si="1783"/>
        <v>0</v>
      </c>
      <c r="W2261" s="199">
        <f t="shared" si="1784"/>
        <v>0</v>
      </c>
      <c r="X2261" s="199" t="str">
        <f t="shared" si="1785"/>
        <v/>
      </c>
      <c r="Y2261" s="199" t="str">
        <f t="shared" si="1786"/>
        <v/>
      </c>
      <c r="Z2261" s="199" t="str">
        <f t="shared" si="1787"/>
        <v/>
      </c>
      <c r="AA2261" s="199" t="str">
        <f t="shared" si="1788"/>
        <v/>
      </c>
      <c r="AB2261" s="201">
        <f t="shared" ca="1" si="1789"/>
        <v>2.067266797780968</v>
      </c>
      <c r="AD2261" s="162">
        <f t="shared" si="1790"/>
        <v>0</v>
      </c>
      <c r="AE2261" s="162">
        <f t="shared" si="1791"/>
        <v>0</v>
      </c>
      <c r="AF2261" s="162">
        <f t="shared" si="1792"/>
        <v>0</v>
      </c>
      <c r="AG2261" s="162">
        <f t="shared" si="1793"/>
        <v>0</v>
      </c>
      <c r="AH2261" s="162" t="str">
        <f t="shared" si="1794"/>
        <v/>
      </c>
      <c r="AI2261" s="162" t="str">
        <f t="shared" si="1795"/>
        <v/>
      </c>
      <c r="AJ2261" s="162" t="str">
        <f t="shared" si="1796"/>
        <v/>
      </c>
      <c r="AK2261" s="162" t="str">
        <f t="shared" si="1797"/>
        <v/>
      </c>
      <c r="AM2261" s="199">
        <f t="shared" si="1800"/>
        <v>24.48626211956034</v>
      </c>
      <c r="AN2261" s="197">
        <f t="shared" si="1802"/>
        <v>0</v>
      </c>
      <c r="AO2261" s="197">
        <f t="shared" si="1803"/>
        <v>0</v>
      </c>
      <c r="AP2261" s="197">
        <f t="shared" si="1804"/>
        <v>0</v>
      </c>
      <c r="AQ2261" s="197">
        <f t="shared" si="1805"/>
        <v>0</v>
      </c>
      <c r="AR2261" s="197" t="str">
        <f t="shared" si="1806"/>
        <v/>
      </c>
      <c r="AS2261" s="197" t="str">
        <f t="shared" si="1807"/>
        <v/>
      </c>
      <c r="AT2261" s="197" t="str">
        <f t="shared" si="1808"/>
        <v/>
      </c>
      <c r="AU2261" s="197" t="str">
        <f t="shared" si="1809"/>
        <v/>
      </c>
      <c r="AV2261" s="199">
        <f t="shared" ca="1" si="1801"/>
        <v>2.1479838527291575</v>
      </c>
      <c r="AX2261" s="162">
        <f t="shared" si="1764"/>
        <v>0</v>
      </c>
      <c r="AY2261" s="162">
        <f t="shared" si="1765"/>
        <v>0</v>
      </c>
      <c r="AZ2261" s="162">
        <f t="shared" si="1766"/>
        <v>0</v>
      </c>
      <c r="BA2261" s="162">
        <f t="shared" si="1767"/>
        <v>0</v>
      </c>
      <c r="BB2261" s="162" t="str">
        <f t="shared" si="1768"/>
        <v/>
      </c>
      <c r="BC2261" s="162" t="str">
        <f t="shared" si="1769"/>
        <v/>
      </c>
      <c r="BD2261" s="162" t="str">
        <f t="shared" si="1770"/>
        <v/>
      </c>
      <c r="BE2261" s="162" t="str">
        <f t="shared" si="1771"/>
        <v/>
      </c>
      <c r="BG2261" s="169">
        <f t="shared" si="1798"/>
        <v>56.088029775553416</v>
      </c>
      <c r="BH2261" s="169">
        <f t="shared" ca="1" si="1799"/>
        <v>2.1340831350116289</v>
      </c>
    </row>
    <row r="2262" spans="11:60" x14ac:dyDescent="0.25">
      <c r="K2262" s="199">
        <f t="shared" si="1772"/>
        <v>56.13941596865974</v>
      </c>
      <c r="L2262" s="201">
        <f t="shared" si="1773"/>
        <v>0.47083243433313565</v>
      </c>
      <c r="M2262" s="201">
        <f t="shared" si="1774"/>
        <v>0.4747922374209626</v>
      </c>
      <c r="N2262" s="201">
        <f t="shared" si="1775"/>
        <v>0.49905810417972007</v>
      </c>
      <c r="O2262" s="201">
        <f t="shared" si="1776"/>
        <v>0.47126746299573141</v>
      </c>
      <c r="P2262" s="201" t="str">
        <f t="shared" si="1777"/>
        <v/>
      </c>
      <c r="Q2262" s="201" t="str">
        <f t="shared" si="1778"/>
        <v/>
      </c>
      <c r="R2262" s="201" t="str">
        <f t="shared" si="1779"/>
        <v/>
      </c>
      <c r="S2262" s="201" t="str">
        <f t="shared" si="1780"/>
        <v/>
      </c>
      <c r="T2262" s="199">
        <f t="shared" si="1781"/>
        <v>0</v>
      </c>
      <c r="U2262" s="199">
        <f t="shared" si="1782"/>
        <v>0</v>
      </c>
      <c r="V2262" s="199">
        <f t="shared" si="1783"/>
        <v>0</v>
      </c>
      <c r="W2262" s="199">
        <f t="shared" si="1784"/>
        <v>0</v>
      </c>
      <c r="X2262" s="199" t="str">
        <f t="shared" si="1785"/>
        <v/>
      </c>
      <c r="Y2262" s="199" t="str">
        <f t="shared" si="1786"/>
        <v/>
      </c>
      <c r="Z2262" s="199" t="str">
        <f t="shared" si="1787"/>
        <v/>
      </c>
      <c r="AA2262" s="199" t="str">
        <f t="shared" si="1788"/>
        <v/>
      </c>
      <c r="AB2262" s="201">
        <f t="shared" ca="1" si="1789"/>
        <v>2.0715687191631802</v>
      </c>
      <c r="AD2262" s="162">
        <f t="shared" si="1790"/>
        <v>0</v>
      </c>
      <c r="AE2262" s="162">
        <f t="shared" si="1791"/>
        <v>0</v>
      </c>
      <c r="AF2262" s="162">
        <f t="shared" si="1792"/>
        <v>0</v>
      </c>
      <c r="AG2262" s="162">
        <f t="shared" si="1793"/>
        <v>0</v>
      </c>
      <c r="AH2262" s="162" t="str">
        <f t="shared" si="1794"/>
        <v/>
      </c>
      <c r="AI2262" s="162" t="str">
        <f t="shared" si="1795"/>
        <v/>
      </c>
      <c r="AJ2262" s="162" t="str">
        <f t="shared" si="1796"/>
        <v/>
      </c>
      <c r="AK2262" s="162" t="str">
        <f t="shared" si="1797"/>
        <v/>
      </c>
      <c r="AM2262" s="199">
        <f t="shared" si="1800"/>
        <v>24.497478913934852</v>
      </c>
      <c r="AN2262" s="197">
        <f t="shared" si="1802"/>
        <v>0</v>
      </c>
      <c r="AO2262" s="197">
        <f t="shared" si="1803"/>
        <v>0</v>
      </c>
      <c r="AP2262" s="197">
        <f t="shared" si="1804"/>
        <v>0</v>
      </c>
      <c r="AQ2262" s="197">
        <f t="shared" si="1805"/>
        <v>0</v>
      </c>
      <c r="AR2262" s="197" t="str">
        <f t="shared" si="1806"/>
        <v/>
      </c>
      <c r="AS2262" s="197" t="str">
        <f t="shared" si="1807"/>
        <v/>
      </c>
      <c r="AT2262" s="197" t="str">
        <f t="shared" si="1808"/>
        <v/>
      </c>
      <c r="AU2262" s="197" t="str">
        <f t="shared" si="1809"/>
        <v/>
      </c>
      <c r="AV2262" s="199">
        <f t="shared" ca="1" si="1801"/>
        <v>2.1003867867397004</v>
      </c>
      <c r="AX2262" s="162">
        <f t="shared" si="1764"/>
        <v>0</v>
      </c>
      <c r="AY2262" s="162">
        <f t="shared" si="1765"/>
        <v>0</v>
      </c>
      <c r="AZ2262" s="162">
        <f t="shared" si="1766"/>
        <v>0</v>
      </c>
      <c r="BA2262" s="162">
        <f t="shared" si="1767"/>
        <v>0</v>
      </c>
      <c r="BB2262" s="162" t="str">
        <f t="shared" si="1768"/>
        <v/>
      </c>
      <c r="BC2262" s="162" t="str">
        <f t="shared" si="1769"/>
        <v/>
      </c>
      <c r="BD2262" s="162" t="str">
        <f t="shared" si="1770"/>
        <v/>
      </c>
      <c r="BE2262" s="162" t="str">
        <f t="shared" si="1771"/>
        <v/>
      </c>
      <c r="BG2262" s="169">
        <f t="shared" si="1798"/>
        <v>56.113722872106578</v>
      </c>
      <c r="BH2262" s="169">
        <f t="shared" ca="1" si="1799"/>
        <v>2.067266797780968</v>
      </c>
    </row>
    <row r="2263" spans="11:60" x14ac:dyDescent="0.25">
      <c r="K2263" s="199">
        <f t="shared" si="1772"/>
        <v>56.165109065212903</v>
      </c>
      <c r="L2263" s="201">
        <f t="shared" si="1773"/>
        <v>0.47104791828477555</v>
      </c>
      <c r="M2263" s="201">
        <f t="shared" si="1774"/>
        <v>0.47500953363946191</v>
      </c>
      <c r="N2263" s="201">
        <f t="shared" si="1775"/>
        <v>0.49928650605806324</v>
      </c>
      <c r="O2263" s="201">
        <f t="shared" si="1776"/>
        <v>0.4714831460451574</v>
      </c>
      <c r="P2263" s="201" t="str">
        <f t="shared" si="1777"/>
        <v/>
      </c>
      <c r="Q2263" s="201" t="str">
        <f t="shared" si="1778"/>
        <v/>
      </c>
      <c r="R2263" s="201" t="str">
        <f t="shared" si="1779"/>
        <v/>
      </c>
      <c r="S2263" s="201" t="str">
        <f t="shared" si="1780"/>
        <v/>
      </c>
      <c r="T2263" s="199">
        <f t="shared" si="1781"/>
        <v>0</v>
      </c>
      <c r="U2263" s="199">
        <f t="shared" si="1782"/>
        <v>0</v>
      </c>
      <c r="V2263" s="199">
        <f t="shared" si="1783"/>
        <v>0</v>
      </c>
      <c r="W2263" s="199">
        <f t="shared" si="1784"/>
        <v>0</v>
      </c>
      <c r="X2263" s="199" t="str">
        <f t="shared" si="1785"/>
        <v/>
      </c>
      <c r="Y2263" s="199" t="str">
        <f t="shared" si="1786"/>
        <v/>
      </c>
      <c r="Z2263" s="199" t="str">
        <f t="shared" si="1787"/>
        <v/>
      </c>
      <c r="AA2263" s="199" t="str">
        <f t="shared" si="1788"/>
        <v/>
      </c>
      <c r="AB2263" s="201">
        <f t="shared" ca="1" si="1789"/>
        <v>2.0757989304910525</v>
      </c>
      <c r="AD2263" s="162">
        <f t="shared" si="1790"/>
        <v>0</v>
      </c>
      <c r="AE2263" s="162">
        <f t="shared" si="1791"/>
        <v>0</v>
      </c>
      <c r="AF2263" s="162">
        <f t="shared" si="1792"/>
        <v>0</v>
      </c>
      <c r="AG2263" s="162">
        <f t="shared" si="1793"/>
        <v>0</v>
      </c>
      <c r="AH2263" s="162" t="str">
        <f t="shared" si="1794"/>
        <v/>
      </c>
      <c r="AI2263" s="162" t="str">
        <f t="shared" si="1795"/>
        <v/>
      </c>
      <c r="AJ2263" s="162" t="str">
        <f t="shared" si="1796"/>
        <v/>
      </c>
      <c r="AK2263" s="162" t="str">
        <f t="shared" si="1797"/>
        <v/>
      </c>
      <c r="AM2263" s="199">
        <f t="shared" si="1800"/>
        <v>24.508695708309364</v>
      </c>
      <c r="AN2263" s="197">
        <f t="shared" si="1802"/>
        <v>0</v>
      </c>
      <c r="AO2263" s="197">
        <f t="shared" si="1803"/>
        <v>0</v>
      </c>
      <c r="AP2263" s="197">
        <f t="shared" si="1804"/>
        <v>0</v>
      </c>
      <c r="AQ2263" s="197">
        <f t="shared" si="1805"/>
        <v>0</v>
      </c>
      <c r="AR2263" s="197" t="str">
        <f t="shared" si="1806"/>
        <v/>
      </c>
      <c r="AS2263" s="197" t="str">
        <f t="shared" si="1807"/>
        <v/>
      </c>
      <c r="AT2263" s="197" t="str">
        <f t="shared" si="1808"/>
        <v/>
      </c>
      <c r="AU2263" s="197" t="str">
        <f t="shared" si="1809"/>
        <v/>
      </c>
      <c r="AV2263" s="199">
        <f t="shared" ca="1" si="1801"/>
        <v>2.1437418025666974</v>
      </c>
      <c r="AX2263" s="162">
        <f t="shared" si="1764"/>
        <v>0</v>
      </c>
      <c r="AY2263" s="162">
        <f t="shared" si="1765"/>
        <v>0</v>
      </c>
      <c r="AZ2263" s="162">
        <f t="shared" si="1766"/>
        <v>0</v>
      </c>
      <c r="BA2263" s="162">
        <f t="shared" si="1767"/>
        <v>0</v>
      </c>
      <c r="BB2263" s="162" t="str">
        <f t="shared" si="1768"/>
        <v/>
      </c>
      <c r="BC2263" s="162" t="str">
        <f t="shared" si="1769"/>
        <v/>
      </c>
      <c r="BD2263" s="162" t="str">
        <f t="shared" si="1770"/>
        <v/>
      </c>
      <c r="BE2263" s="162" t="str">
        <f t="shared" si="1771"/>
        <v/>
      </c>
      <c r="BG2263" s="169">
        <f t="shared" si="1798"/>
        <v>56.13941596865974</v>
      </c>
      <c r="BH2263" s="169">
        <f t="shared" ca="1" si="1799"/>
        <v>2.0715687191631802</v>
      </c>
    </row>
    <row r="2264" spans="11:60" x14ac:dyDescent="0.25">
      <c r="K2264" s="199">
        <f t="shared" si="1772"/>
        <v>56.190802161766065</v>
      </c>
      <c r="L2264" s="201">
        <f t="shared" si="1773"/>
        <v>0.47126340223641544</v>
      </c>
      <c r="M2264" s="201">
        <f t="shared" si="1774"/>
        <v>0.47522682985796122</v>
      </c>
      <c r="N2264" s="201">
        <f t="shared" si="1775"/>
        <v>0.49951490793640635</v>
      </c>
      <c r="O2264" s="201">
        <f t="shared" si="1776"/>
        <v>0.47169882909458338</v>
      </c>
      <c r="P2264" s="201" t="str">
        <f t="shared" si="1777"/>
        <v/>
      </c>
      <c r="Q2264" s="201" t="str">
        <f t="shared" si="1778"/>
        <v/>
      </c>
      <c r="R2264" s="201" t="str">
        <f t="shared" si="1779"/>
        <v/>
      </c>
      <c r="S2264" s="201" t="str">
        <f t="shared" si="1780"/>
        <v/>
      </c>
      <c r="T2264" s="199">
        <f t="shared" si="1781"/>
        <v>0</v>
      </c>
      <c r="U2264" s="199">
        <f t="shared" si="1782"/>
        <v>0</v>
      </c>
      <c r="V2264" s="199">
        <f t="shared" si="1783"/>
        <v>0</v>
      </c>
      <c r="W2264" s="199">
        <f t="shared" si="1784"/>
        <v>0</v>
      </c>
      <c r="X2264" s="199" t="str">
        <f t="shared" si="1785"/>
        <v/>
      </c>
      <c r="Y2264" s="199" t="str">
        <f t="shared" si="1786"/>
        <v/>
      </c>
      <c r="Z2264" s="199" t="str">
        <f t="shared" si="1787"/>
        <v/>
      </c>
      <c r="AA2264" s="199" t="str">
        <f t="shared" si="1788"/>
        <v/>
      </c>
      <c r="AB2264" s="201">
        <f t="shared" ca="1" si="1789"/>
        <v>2.0434653913835605</v>
      </c>
      <c r="AD2264" s="162">
        <f t="shared" si="1790"/>
        <v>0</v>
      </c>
      <c r="AE2264" s="162">
        <f t="shared" si="1791"/>
        <v>0</v>
      </c>
      <c r="AF2264" s="162">
        <f t="shared" si="1792"/>
        <v>0</v>
      </c>
      <c r="AG2264" s="162">
        <f t="shared" si="1793"/>
        <v>0</v>
      </c>
      <c r="AH2264" s="162" t="str">
        <f t="shared" si="1794"/>
        <v/>
      </c>
      <c r="AI2264" s="162" t="str">
        <f t="shared" si="1795"/>
        <v/>
      </c>
      <c r="AJ2264" s="162" t="str">
        <f t="shared" si="1796"/>
        <v/>
      </c>
      <c r="AK2264" s="162" t="str">
        <f t="shared" si="1797"/>
        <v/>
      </c>
      <c r="AM2264" s="199">
        <f t="shared" si="1800"/>
        <v>24.519912502683876</v>
      </c>
      <c r="AN2264" s="197">
        <f t="shared" si="1802"/>
        <v>0</v>
      </c>
      <c r="AO2264" s="197">
        <f t="shared" si="1803"/>
        <v>0</v>
      </c>
      <c r="AP2264" s="197">
        <f t="shared" si="1804"/>
        <v>0</v>
      </c>
      <c r="AQ2264" s="197">
        <f t="shared" si="1805"/>
        <v>0</v>
      </c>
      <c r="AR2264" s="197" t="str">
        <f t="shared" si="1806"/>
        <v/>
      </c>
      <c r="AS2264" s="197" t="str">
        <f t="shared" si="1807"/>
        <v/>
      </c>
      <c r="AT2264" s="197" t="str">
        <f t="shared" si="1808"/>
        <v/>
      </c>
      <c r="AU2264" s="197" t="str">
        <f t="shared" si="1809"/>
        <v/>
      </c>
      <c r="AV2264" s="199">
        <f t="shared" ca="1" si="1801"/>
        <v>2.1231171645863514</v>
      </c>
      <c r="AX2264" s="162">
        <f t="shared" si="1764"/>
        <v>0</v>
      </c>
      <c r="AY2264" s="162">
        <f t="shared" si="1765"/>
        <v>0</v>
      </c>
      <c r="AZ2264" s="162">
        <f t="shared" si="1766"/>
        <v>0</v>
      </c>
      <c r="BA2264" s="162">
        <f t="shared" si="1767"/>
        <v>0</v>
      </c>
      <c r="BB2264" s="162" t="str">
        <f t="shared" si="1768"/>
        <v/>
      </c>
      <c r="BC2264" s="162" t="str">
        <f t="shared" si="1769"/>
        <v/>
      </c>
      <c r="BD2264" s="162" t="str">
        <f t="shared" si="1770"/>
        <v/>
      </c>
      <c r="BE2264" s="162" t="str">
        <f t="shared" si="1771"/>
        <v/>
      </c>
      <c r="BG2264" s="169">
        <f t="shared" si="1798"/>
        <v>56.165109065212903</v>
      </c>
      <c r="BH2264" s="169">
        <f t="shared" ca="1" si="1799"/>
        <v>2.0757989304910525</v>
      </c>
    </row>
    <row r="2265" spans="11:60" x14ac:dyDescent="0.25">
      <c r="K2265" s="199">
        <f t="shared" si="1772"/>
        <v>56.216495258319227</v>
      </c>
      <c r="L2265" s="201">
        <f t="shared" si="1773"/>
        <v>0.47147888618805528</v>
      </c>
      <c r="M2265" s="201">
        <f t="shared" si="1774"/>
        <v>0.47544412607646047</v>
      </c>
      <c r="N2265" s="201">
        <f t="shared" si="1775"/>
        <v>0.49974330981474946</v>
      </c>
      <c r="O2265" s="201">
        <f t="shared" si="1776"/>
        <v>0.47191451214400931</v>
      </c>
      <c r="P2265" s="201" t="str">
        <f t="shared" si="1777"/>
        <v/>
      </c>
      <c r="Q2265" s="201" t="str">
        <f t="shared" si="1778"/>
        <v/>
      </c>
      <c r="R2265" s="201" t="str">
        <f t="shared" si="1779"/>
        <v/>
      </c>
      <c r="S2265" s="201" t="str">
        <f t="shared" si="1780"/>
        <v/>
      </c>
      <c r="T2265" s="199">
        <f t="shared" si="1781"/>
        <v>0</v>
      </c>
      <c r="U2265" s="199">
        <f t="shared" si="1782"/>
        <v>0</v>
      </c>
      <c r="V2265" s="199">
        <f t="shared" si="1783"/>
        <v>0</v>
      </c>
      <c r="W2265" s="199">
        <f t="shared" si="1784"/>
        <v>0</v>
      </c>
      <c r="X2265" s="199" t="str">
        <f t="shared" si="1785"/>
        <v/>
      </c>
      <c r="Y2265" s="199" t="str">
        <f t="shared" si="1786"/>
        <v/>
      </c>
      <c r="Z2265" s="199" t="str">
        <f t="shared" si="1787"/>
        <v/>
      </c>
      <c r="AA2265" s="199" t="str">
        <f t="shared" si="1788"/>
        <v/>
      </c>
      <c r="AB2265" s="201">
        <f t="shared" ca="1" si="1789"/>
        <v>2.0441371081229205</v>
      </c>
      <c r="AD2265" s="162">
        <f t="shared" si="1790"/>
        <v>0</v>
      </c>
      <c r="AE2265" s="162">
        <f t="shared" si="1791"/>
        <v>0</v>
      </c>
      <c r="AF2265" s="162">
        <f t="shared" si="1792"/>
        <v>0</v>
      </c>
      <c r="AG2265" s="162">
        <f t="shared" si="1793"/>
        <v>0</v>
      </c>
      <c r="AH2265" s="162" t="str">
        <f t="shared" si="1794"/>
        <v/>
      </c>
      <c r="AI2265" s="162" t="str">
        <f t="shared" si="1795"/>
        <v/>
      </c>
      <c r="AJ2265" s="162" t="str">
        <f t="shared" si="1796"/>
        <v/>
      </c>
      <c r="AK2265" s="162" t="str">
        <f t="shared" si="1797"/>
        <v/>
      </c>
      <c r="AM2265" s="199">
        <f t="shared" si="1800"/>
        <v>24.531129297058389</v>
      </c>
      <c r="AN2265" s="197">
        <f t="shared" si="1802"/>
        <v>0</v>
      </c>
      <c r="AO2265" s="197">
        <f t="shared" si="1803"/>
        <v>0</v>
      </c>
      <c r="AP2265" s="197">
        <f t="shared" si="1804"/>
        <v>0</v>
      </c>
      <c r="AQ2265" s="197">
        <f t="shared" si="1805"/>
        <v>0</v>
      </c>
      <c r="AR2265" s="197" t="str">
        <f t="shared" si="1806"/>
        <v/>
      </c>
      <c r="AS2265" s="197" t="str">
        <f t="shared" si="1807"/>
        <v/>
      </c>
      <c r="AT2265" s="197" t="str">
        <f t="shared" si="1808"/>
        <v/>
      </c>
      <c r="AU2265" s="197" t="str">
        <f t="shared" si="1809"/>
        <v/>
      </c>
      <c r="AV2265" s="199">
        <f t="shared" ca="1" si="1801"/>
        <v>2.0576260679673832</v>
      </c>
      <c r="AX2265" s="162">
        <f t="shared" si="1764"/>
        <v>0</v>
      </c>
      <c r="AY2265" s="162">
        <f t="shared" si="1765"/>
        <v>0</v>
      </c>
      <c r="AZ2265" s="162">
        <f t="shared" si="1766"/>
        <v>0</v>
      </c>
      <c r="BA2265" s="162">
        <f t="shared" si="1767"/>
        <v>0</v>
      </c>
      <c r="BB2265" s="162" t="str">
        <f t="shared" si="1768"/>
        <v/>
      </c>
      <c r="BC2265" s="162" t="str">
        <f t="shared" si="1769"/>
        <v/>
      </c>
      <c r="BD2265" s="162" t="str">
        <f t="shared" si="1770"/>
        <v/>
      </c>
      <c r="BE2265" s="162" t="str">
        <f t="shared" si="1771"/>
        <v/>
      </c>
      <c r="BG2265" s="169">
        <f t="shared" si="1798"/>
        <v>56.190802161766065</v>
      </c>
      <c r="BH2265" s="169">
        <f t="shared" ca="1" si="1799"/>
        <v>2.0434653913835605</v>
      </c>
    </row>
    <row r="2266" spans="11:60" x14ac:dyDescent="0.25">
      <c r="K2266" s="199">
        <f t="shared" si="1772"/>
        <v>56.24218835487239</v>
      </c>
      <c r="L2266" s="201">
        <f t="shared" si="1773"/>
        <v>0.47169437013969517</v>
      </c>
      <c r="M2266" s="201">
        <f t="shared" si="1774"/>
        <v>0.47566142229495978</v>
      </c>
      <c r="N2266" s="201">
        <f t="shared" si="1775"/>
        <v>0.49997171169309257</v>
      </c>
      <c r="O2266" s="201">
        <f t="shared" si="1776"/>
        <v>0.47213019519343524</v>
      </c>
      <c r="P2266" s="201" t="str">
        <f t="shared" si="1777"/>
        <v/>
      </c>
      <c r="Q2266" s="201" t="str">
        <f t="shared" si="1778"/>
        <v/>
      </c>
      <c r="R2266" s="201" t="str">
        <f t="shared" si="1779"/>
        <v/>
      </c>
      <c r="S2266" s="201" t="str">
        <f t="shared" si="1780"/>
        <v/>
      </c>
      <c r="T2266" s="199">
        <f t="shared" si="1781"/>
        <v>0</v>
      </c>
      <c r="U2266" s="199">
        <f t="shared" si="1782"/>
        <v>0</v>
      </c>
      <c r="V2266" s="199">
        <f t="shared" si="1783"/>
        <v>0</v>
      </c>
      <c r="W2266" s="199">
        <f t="shared" si="1784"/>
        <v>0</v>
      </c>
      <c r="X2266" s="199" t="str">
        <f t="shared" si="1785"/>
        <v/>
      </c>
      <c r="Y2266" s="199" t="str">
        <f t="shared" si="1786"/>
        <v/>
      </c>
      <c r="Z2266" s="199" t="str">
        <f t="shared" si="1787"/>
        <v/>
      </c>
      <c r="AA2266" s="199" t="str">
        <f t="shared" si="1788"/>
        <v/>
      </c>
      <c r="AB2266" s="201">
        <f t="shared" ca="1" si="1789"/>
        <v>2.1387479306097736</v>
      </c>
      <c r="AD2266" s="162">
        <f t="shared" si="1790"/>
        <v>0</v>
      </c>
      <c r="AE2266" s="162">
        <f t="shared" si="1791"/>
        <v>0</v>
      </c>
      <c r="AF2266" s="162">
        <f t="shared" si="1792"/>
        <v>0</v>
      </c>
      <c r="AG2266" s="162">
        <f t="shared" si="1793"/>
        <v>0</v>
      </c>
      <c r="AH2266" s="162" t="str">
        <f t="shared" si="1794"/>
        <v/>
      </c>
      <c r="AI2266" s="162" t="str">
        <f t="shared" si="1795"/>
        <v/>
      </c>
      <c r="AJ2266" s="162" t="str">
        <f t="shared" si="1796"/>
        <v/>
      </c>
      <c r="AK2266" s="162" t="str">
        <f t="shared" si="1797"/>
        <v/>
      </c>
      <c r="AM2266" s="199">
        <f t="shared" si="1800"/>
        <v>24.542346091432901</v>
      </c>
      <c r="AN2266" s="197">
        <f t="shared" si="1802"/>
        <v>0</v>
      </c>
      <c r="AO2266" s="197">
        <f t="shared" si="1803"/>
        <v>0</v>
      </c>
      <c r="AP2266" s="197">
        <f t="shared" si="1804"/>
        <v>0</v>
      </c>
      <c r="AQ2266" s="197">
        <f t="shared" si="1805"/>
        <v>0</v>
      </c>
      <c r="AR2266" s="197" t="str">
        <f t="shared" si="1806"/>
        <v/>
      </c>
      <c r="AS2266" s="197" t="str">
        <f t="shared" si="1807"/>
        <v/>
      </c>
      <c r="AT2266" s="197" t="str">
        <f t="shared" si="1808"/>
        <v/>
      </c>
      <c r="AU2266" s="197" t="str">
        <f t="shared" si="1809"/>
        <v/>
      </c>
      <c r="AV2266" s="199">
        <f t="shared" ca="1" si="1801"/>
        <v>2.189799250860196</v>
      </c>
      <c r="AX2266" s="162">
        <f t="shared" si="1764"/>
        <v>0</v>
      </c>
      <c r="AY2266" s="162">
        <f t="shared" si="1765"/>
        <v>0</v>
      </c>
      <c r="AZ2266" s="162">
        <f t="shared" si="1766"/>
        <v>0</v>
      </c>
      <c r="BA2266" s="162">
        <f t="shared" si="1767"/>
        <v>0</v>
      </c>
      <c r="BB2266" s="162" t="str">
        <f t="shared" si="1768"/>
        <v/>
      </c>
      <c r="BC2266" s="162" t="str">
        <f t="shared" si="1769"/>
        <v/>
      </c>
      <c r="BD2266" s="162" t="str">
        <f t="shared" si="1770"/>
        <v/>
      </c>
      <c r="BE2266" s="162" t="str">
        <f t="shared" si="1771"/>
        <v/>
      </c>
      <c r="BG2266" s="169">
        <f t="shared" si="1798"/>
        <v>56.216495258319227</v>
      </c>
      <c r="BH2266" s="169">
        <f t="shared" ca="1" si="1799"/>
        <v>2.0441371081229205</v>
      </c>
    </row>
    <row r="2267" spans="11:60" x14ac:dyDescent="0.25">
      <c r="K2267" s="199">
        <f t="shared" si="1772"/>
        <v>56.267881451425552</v>
      </c>
      <c r="L2267" s="201">
        <f t="shared" si="1773"/>
        <v>0.47190985409133507</v>
      </c>
      <c r="M2267" s="201">
        <f t="shared" si="1774"/>
        <v>0.47587871851345909</v>
      </c>
      <c r="N2267" s="201">
        <f t="shared" si="1775"/>
        <v>0.50020011357143568</v>
      </c>
      <c r="O2267" s="201">
        <f t="shared" si="1776"/>
        <v>0.47234587824286128</v>
      </c>
      <c r="P2267" s="201" t="str">
        <f t="shared" si="1777"/>
        <v/>
      </c>
      <c r="Q2267" s="201" t="str">
        <f t="shared" si="1778"/>
        <v/>
      </c>
      <c r="R2267" s="201" t="str">
        <f t="shared" si="1779"/>
        <v/>
      </c>
      <c r="S2267" s="201" t="str">
        <f t="shared" si="1780"/>
        <v/>
      </c>
      <c r="T2267" s="199">
        <f t="shared" si="1781"/>
        <v>0</v>
      </c>
      <c r="U2267" s="199">
        <f t="shared" si="1782"/>
        <v>0</v>
      </c>
      <c r="V2267" s="199">
        <f t="shared" si="1783"/>
        <v>0</v>
      </c>
      <c r="W2267" s="199">
        <f t="shared" si="1784"/>
        <v>0</v>
      </c>
      <c r="X2267" s="199" t="str">
        <f t="shared" si="1785"/>
        <v/>
      </c>
      <c r="Y2267" s="199" t="str">
        <f t="shared" si="1786"/>
        <v/>
      </c>
      <c r="Z2267" s="199" t="str">
        <f t="shared" si="1787"/>
        <v/>
      </c>
      <c r="AA2267" s="199" t="str">
        <f t="shared" si="1788"/>
        <v/>
      </c>
      <c r="AB2267" s="201">
        <f t="shared" ca="1" si="1789"/>
        <v>2.0504555940070817</v>
      </c>
      <c r="AD2267" s="162">
        <f t="shared" si="1790"/>
        <v>0</v>
      </c>
      <c r="AE2267" s="162">
        <f t="shared" si="1791"/>
        <v>0</v>
      </c>
      <c r="AF2267" s="162">
        <f t="shared" si="1792"/>
        <v>0</v>
      </c>
      <c r="AG2267" s="162">
        <f t="shared" si="1793"/>
        <v>0</v>
      </c>
      <c r="AH2267" s="162" t="str">
        <f t="shared" si="1794"/>
        <v/>
      </c>
      <c r="AI2267" s="162" t="str">
        <f t="shared" si="1795"/>
        <v/>
      </c>
      <c r="AJ2267" s="162" t="str">
        <f t="shared" si="1796"/>
        <v/>
      </c>
      <c r="AK2267" s="162" t="str">
        <f t="shared" si="1797"/>
        <v/>
      </c>
      <c r="AM2267" s="199">
        <f t="shared" si="1800"/>
        <v>24.553562885807413</v>
      </c>
      <c r="AN2267" s="197">
        <f t="shared" si="1802"/>
        <v>0</v>
      </c>
      <c r="AO2267" s="197">
        <f t="shared" si="1803"/>
        <v>0</v>
      </c>
      <c r="AP2267" s="197">
        <f t="shared" si="1804"/>
        <v>0</v>
      </c>
      <c r="AQ2267" s="197">
        <f t="shared" si="1805"/>
        <v>0</v>
      </c>
      <c r="AR2267" s="197" t="str">
        <f t="shared" si="1806"/>
        <v/>
      </c>
      <c r="AS2267" s="197" t="str">
        <f t="shared" si="1807"/>
        <v/>
      </c>
      <c r="AT2267" s="197" t="str">
        <f t="shared" si="1808"/>
        <v/>
      </c>
      <c r="AU2267" s="197" t="str">
        <f t="shared" si="1809"/>
        <v/>
      </c>
      <c r="AV2267" s="199">
        <f t="shared" ca="1" si="1801"/>
        <v>2.0790838910778051</v>
      </c>
      <c r="AX2267" s="162">
        <f t="shared" si="1764"/>
        <v>0</v>
      </c>
      <c r="AY2267" s="162">
        <f t="shared" si="1765"/>
        <v>0</v>
      </c>
      <c r="AZ2267" s="162">
        <f t="shared" si="1766"/>
        <v>0</v>
      </c>
      <c r="BA2267" s="162">
        <f t="shared" si="1767"/>
        <v>0</v>
      </c>
      <c r="BB2267" s="162" t="str">
        <f t="shared" si="1768"/>
        <v/>
      </c>
      <c r="BC2267" s="162" t="str">
        <f t="shared" si="1769"/>
        <v/>
      </c>
      <c r="BD2267" s="162" t="str">
        <f t="shared" si="1770"/>
        <v/>
      </c>
      <c r="BE2267" s="162" t="str">
        <f t="shared" si="1771"/>
        <v/>
      </c>
      <c r="BG2267" s="169">
        <f t="shared" si="1798"/>
        <v>56.24218835487239</v>
      </c>
      <c r="BH2267" s="169">
        <f t="shared" ca="1" si="1799"/>
        <v>2.1387479306097736</v>
      </c>
    </row>
    <row r="2268" spans="11:60" x14ac:dyDescent="0.25">
      <c r="K2268" s="199">
        <f t="shared" si="1772"/>
        <v>56.293574547978714</v>
      </c>
      <c r="L2268" s="201">
        <f t="shared" si="1773"/>
        <v>0.47212533804297491</v>
      </c>
      <c r="M2268" s="201">
        <f t="shared" si="1774"/>
        <v>0.47609601473195839</v>
      </c>
      <c r="N2268" s="201">
        <f t="shared" si="1775"/>
        <v>0.50042851544977884</v>
      </c>
      <c r="O2268" s="201">
        <f t="shared" si="1776"/>
        <v>0.47256156129228721</v>
      </c>
      <c r="P2268" s="201" t="str">
        <f t="shared" si="1777"/>
        <v/>
      </c>
      <c r="Q2268" s="201" t="str">
        <f t="shared" si="1778"/>
        <v/>
      </c>
      <c r="R2268" s="201" t="str">
        <f t="shared" si="1779"/>
        <v/>
      </c>
      <c r="S2268" s="201" t="str">
        <f t="shared" si="1780"/>
        <v/>
      </c>
      <c r="T2268" s="199">
        <f t="shared" si="1781"/>
        <v>0</v>
      </c>
      <c r="U2268" s="199">
        <f t="shared" si="1782"/>
        <v>0</v>
      </c>
      <c r="V2268" s="199">
        <f t="shared" si="1783"/>
        <v>0</v>
      </c>
      <c r="W2268" s="199">
        <f t="shared" si="1784"/>
        <v>0</v>
      </c>
      <c r="X2268" s="199" t="str">
        <f t="shared" si="1785"/>
        <v/>
      </c>
      <c r="Y2268" s="199" t="str">
        <f t="shared" si="1786"/>
        <v/>
      </c>
      <c r="Z2268" s="199" t="str">
        <f t="shared" si="1787"/>
        <v/>
      </c>
      <c r="AA2268" s="199" t="str">
        <f t="shared" si="1788"/>
        <v/>
      </c>
      <c r="AB2268" s="201">
        <f t="shared" ca="1" si="1789"/>
        <v>2.0682780990776668</v>
      </c>
      <c r="AD2268" s="162">
        <f t="shared" si="1790"/>
        <v>0</v>
      </c>
      <c r="AE2268" s="162">
        <f t="shared" si="1791"/>
        <v>0</v>
      </c>
      <c r="AF2268" s="162">
        <f t="shared" si="1792"/>
        <v>0</v>
      </c>
      <c r="AG2268" s="162">
        <f t="shared" si="1793"/>
        <v>0</v>
      </c>
      <c r="AH2268" s="162" t="str">
        <f t="shared" si="1794"/>
        <v/>
      </c>
      <c r="AI2268" s="162" t="str">
        <f t="shared" si="1795"/>
        <v/>
      </c>
      <c r="AJ2268" s="162" t="str">
        <f t="shared" si="1796"/>
        <v/>
      </c>
      <c r="AK2268" s="162" t="str">
        <f t="shared" si="1797"/>
        <v/>
      </c>
      <c r="AM2268" s="199">
        <f t="shared" si="1800"/>
        <v>24.564779680181925</v>
      </c>
      <c r="AN2268" s="197">
        <f t="shared" si="1802"/>
        <v>0</v>
      </c>
      <c r="AO2268" s="197">
        <f t="shared" si="1803"/>
        <v>0</v>
      </c>
      <c r="AP2268" s="197">
        <f t="shared" si="1804"/>
        <v>0</v>
      </c>
      <c r="AQ2268" s="197">
        <f t="shared" si="1805"/>
        <v>0</v>
      </c>
      <c r="AR2268" s="197" t="str">
        <f t="shared" si="1806"/>
        <v/>
      </c>
      <c r="AS2268" s="197" t="str">
        <f t="shared" si="1807"/>
        <v/>
      </c>
      <c r="AT2268" s="197" t="str">
        <f t="shared" si="1808"/>
        <v/>
      </c>
      <c r="AU2268" s="197" t="str">
        <f t="shared" si="1809"/>
        <v/>
      </c>
      <c r="AV2268" s="199">
        <f t="shared" ca="1" si="1801"/>
        <v>2.1618679233008846</v>
      </c>
      <c r="AX2268" s="162">
        <f t="shared" si="1764"/>
        <v>0</v>
      </c>
      <c r="AY2268" s="162">
        <f t="shared" si="1765"/>
        <v>0</v>
      </c>
      <c r="AZ2268" s="162">
        <f t="shared" si="1766"/>
        <v>0</v>
      </c>
      <c r="BA2268" s="162">
        <f t="shared" si="1767"/>
        <v>0</v>
      </c>
      <c r="BB2268" s="162" t="str">
        <f t="shared" si="1768"/>
        <v/>
      </c>
      <c r="BC2268" s="162" t="str">
        <f t="shared" si="1769"/>
        <v/>
      </c>
      <c r="BD2268" s="162" t="str">
        <f t="shared" si="1770"/>
        <v/>
      </c>
      <c r="BE2268" s="162" t="str">
        <f t="shared" si="1771"/>
        <v/>
      </c>
      <c r="BG2268" s="169">
        <f t="shared" si="1798"/>
        <v>56.267881451425552</v>
      </c>
      <c r="BH2268" s="169">
        <f t="shared" ca="1" si="1799"/>
        <v>2.0504555940070817</v>
      </c>
    </row>
    <row r="2269" spans="11:60" x14ac:dyDescent="0.25">
      <c r="K2269" s="199">
        <f t="shared" si="1772"/>
        <v>56.319267644531877</v>
      </c>
      <c r="L2269" s="201">
        <f t="shared" si="1773"/>
        <v>0.4723408219946148</v>
      </c>
      <c r="M2269" s="201">
        <f t="shared" si="1774"/>
        <v>0.4763133109504577</v>
      </c>
      <c r="N2269" s="201">
        <f t="shared" si="1775"/>
        <v>0.5006569173281219</v>
      </c>
      <c r="O2269" s="201">
        <f t="shared" si="1776"/>
        <v>0.47277724434171314</v>
      </c>
      <c r="P2269" s="201" t="str">
        <f t="shared" si="1777"/>
        <v/>
      </c>
      <c r="Q2269" s="201" t="str">
        <f t="shared" si="1778"/>
        <v/>
      </c>
      <c r="R2269" s="201" t="str">
        <f t="shared" si="1779"/>
        <v/>
      </c>
      <c r="S2269" s="201" t="str">
        <f t="shared" si="1780"/>
        <v/>
      </c>
      <c r="T2269" s="199">
        <f t="shared" si="1781"/>
        <v>0</v>
      </c>
      <c r="U2269" s="199">
        <f t="shared" si="1782"/>
        <v>0</v>
      </c>
      <c r="V2269" s="199">
        <f t="shared" si="1783"/>
        <v>0</v>
      </c>
      <c r="W2269" s="199">
        <f t="shared" si="1784"/>
        <v>0</v>
      </c>
      <c r="X2269" s="199" t="str">
        <f t="shared" si="1785"/>
        <v/>
      </c>
      <c r="Y2269" s="199" t="str">
        <f t="shared" si="1786"/>
        <v/>
      </c>
      <c r="Z2269" s="199" t="str">
        <f t="shared" si="1787"/>
        <v/>
      </c>
      <c r="AA2269" s="199" t="str">
        <f t="shared" si="1788"/>
        <v/>
      </c>
      <c r="AB2269" s="201">
        <f t="shared" ca="1" si="1789"/>
        <v>2.1246197187703335</v>
      </c>
      <c r="AD2269" s="162">
        <f t="shared" si="1790"/>
        <v>0</v>
      </c>
      <c r="AE2269" s="162">
        <f t="shared" si="1791"/>
        <v>0</v>
      </c>
      <c r="AF2269" s="162">
        <f t="shared" si="1792"/>
        <v>0</v>
      </c>
      <c r="AG2269" s="162">
        <f t="shared" si="1793"/>
        <v>0</v>
      </c>
      <c r="AH2269" s="162" t="str">
        <f t="shared" si="1794"/>
        <v/>
      </c>
      <c r="AI2269" s="162" t="str">
        <f t="shared" si="1795"/>
        <v/>
      </c>
      <c r="AJ2269" s="162" t="str">
        <f t="shared" si="1796"/>
        <v/>
      </c>
      <c r="AK2269" s="162" t="str">
        <f t="shared" si="1797"/>
        <v/>
      </c>
      <c r="AM2269" s="199">
        <f t="shared" si="1800"/>
        <v>24.575996474556437</v>
      </c>
      <c r="AN2269" s="197">
        <f t="shared" si="1802"/>
        <v>0</v>
      </c>
      <c r="AO2269" s="197">
        <f t="shared" si="1803"/>
        <v>0</v>
      </c>
      <c r="AP2269" s="197">
        <f t="shared" si="1804"/>
        <v>0</v>
      </c>
      <c r="AQ2269" s="197">
        <f t="shared" si="1805"/>
        <v>0</v>
      </c>
      <c r="AR2269" s="197" t="str">
        <f t="shared" si="1806"/>
        <v/>
      </c>
      <c r="AS2269" s="197" t="str">
        <f t="shared" si="1807"/>
        <v/>
      </c>
      <c r="AT2269" s="197" t="str">
        <f t="shared" si="1808"/>
        <v/>
      </c>
      <c r="AU2269" s="197" t="str">
        <f t="shared" si="1809"/>
        <v/>
      </c>
      <c r="AV2269" s="199">
        <f t="shared" ca="1" si="1801"/>
        <v>2.1442170331060693</v>
      </c>
      <c r="AX2269" s="162">
        <f t="shared" si="1764"/>
        <v>0</v>
      </c>
      <c r="AY2269" s="162">
        <f t="shared" si="1765"/>
        <v>0</v>
      </c>
      <c r="AZ2269" s="162">
        <f t="shared" si="1766"/>
        <v>0</v>
      </c>
      <c r="BA2269" s="162">
        <f t="shared" si="1767"/>
        <v>0</v>
      </c>
      <c r="BB2269" s="162" t="str">
        <f t="shared" si="1768"/>
        <v/>
      </c>
      <c r="BC2269" s="162" t="str">
        <f t="shared" si="1769"/>
        <v/>
      </c>
      <c r="BD2269" s="162" t="str">
        <f t="shared" si="1770"/>
        <v/>
      </c>
      <c r="BE2269" s="162" t="str">
        <f t="shared" si="1771"/>
        <v/>
      </c>
      <c r="BG2269" s="169">
        <f t="shared" si="1798"/>
        <v>56.293574547978714</v>
      </c>
      <c r="BH2269" s="169">
        <f t="shared" ca="1" si="1799"/>
        <v>2.0682780990776668</v>
      </c>
    </row>
    <row r="2270" spans="11:60" x14ac:dyDescent="0.25">
      <c r="K2270" s="199">
        <f t="shared" si="1772"/>
        <v>56.344960741085039</v>
      </c>
      <c r="L2270" s="201">
        <f t="shared" si="1773"/>
        <v>0.4725563059462547</v>
      </c>
      <c r="M2270" s="201">
        <f t="shared" si="1774"/>
        <v>0.47653060716895701</v>
      </c>
      <c r="N2270" s="201">
        <f t="shared" si="1775"/>
        <v>0.50088531920646506</v>
      </c>
      <c r="O2270" s="201">
        <f t="shared" si="1776"/>
        <v>0.47299292739113913</v>
      </c>
      <c r="P2270" s="201" t="str">
        <f t="shared" si="1777"/>
        <v/>
      </c>
      <c r="Q2270" s="201" t="str">
        <f t="shared" si="1778"/>
        <v/>
      </c>
      <c r="R2270" s="201" t="str">
        <f t="shared" si="1779"/>
        <v/>
      </c>
      <c r="S2270" s="201" t="str">
        <f t="shared" si="1780"/>
        <v/>
      </c>
      <c r="T2270" s="199">
        <f t="shared" si="1781"/>
        <v>0</v>
      </c>
      <c r="U2270" s="199">
        <f t="shared" si="1782"/>
        <v>0</v>
      </c>
      <c r="V2270" s="199">
        <f t="shared" si="1783"/>
        <v>0</v>
      </c>
      <c r="W2270" s="199">
        <f t="shared" si="1784"/>
        <v>0</v>
      </c>
      <c r="X2270" s="199" t="str">
        <f t="shared" si="1785"/>
        <v/>
      </c>
      <c r="Y2270" s="199" t="str">
        <f t="shared" si="1786"/>
        <v/>
      </c>
      <c r="Z2270" s="199" t="str">
        <f t="shared" si="1787"/>
        <v/>
      </c>
      <c r="AA2270" s="199" t="str">
        <f t="shared" si="1788"/>
        <v/>
      </c>
      <c r="AB2270" s="201">
        <f t="shared" ca="1" si="1789"/>
        <v>2.1201443800412263</v>
      </c>
      <c r="AD2270" s="162">
        <f t="shared" si="1790"/>
        <v>0</v>
      </c>
      <c r="AE2270" s="162">
        <f t="shared" si="1791"/>
        <v>0</v>
      </c>
      <c r="AF2270" s="162">
        <f t="shared" si="1792"/>
        <v>0</v>
      </c>
      <c r="AG2270" s="162">
        <f t="shared" si="1793"/>
        <v>0</v>
      </c>
      <c r="AH2270" s="162" t="str">
        <f t="shared" si="1794"/>
        <v/>
      </c>
      <c r="AI2270" s="162" t="str">
        <f t="shared" si="1795"/>
        <v/>
      </c>
      <c r="AJ2270" s="162" t="str">
        <f t="shared" si="1796"/>
        <v/>
      </c>
      <c r="AK2270" s="162" t="str">
        <f t="shared" si="1797"/>
        <v/>
      </c>
      <c r="AM2270" s="199">
        <f t="shared" si="1800"/>
        <v>24.587213268930949</v>
      </c>
      <c r="AN2270" s="197">
        <f t="shared" si="1802"/>
        <v>0</v>
      </c>
      <c r="AO2270" s="197">
        <f t="shared" si="1803"/>
        <v>0</v>
      </c>
      <c r="AP2270" s="197">
        <f t="shared" si="1804"/>
        <v>0</v>
      </c>
      <c r="AQ2270" s="197">
        <f t="shared" si="1805"/>
        <v>0</v>
      </c>
      <c r="AR2270" s="197" t="str">
        <f t="shared" si="1806"/>
        <v/>
      </c>
      <c r="AS2270" s="197" t="str">
        <f t="shared" si="1807"/>
        <v/>
      </c>
      <c r="AT2270" s="197" t="str">
        <f t="shared" si="1808"/>
        <v/>
      </c>
      <c r="AU2270" s="197" t="str">
        <f t="shared" si="1809"/>
        <v/>
      </c>
      <c r="AV2270" s="199">
        <f t="shared" ca="1" si="1801"/>
        <v>2.111436142773425</v>
      </c>
      <c r="AX2270" s="162">
        <f t="shared" si="1764"/>
        <v>0</v>
      </c>
      <c r="AY2270" s="162">
        <f t="shared" si="1765"/>
        <v>0</v>
      </c>
      <c r="AZ2270" s="162">
        <f t="shared" si="1766"/>
        <v>0</v>
      </c>
      <c r="BA2270" s="162">
        <f t="shared" si="1767"/>
        <v>0</v>
      </c>
      <c r="BB2270" s="162" t="str">
        <f t="shared" si="1768"/>
        <v/>
      </c>
      <c r="BC2270" s="162" t="str">
        <f t="shared" si="1769"/>
        <v/>
      </c>
      <c r="BD2270" s="162" t="str">
        <f t="shared" si="1770"/>
        <v/>
      </c>
      <c r="BE2270" s="162" t="str">
        <f t="shared" si="1771"/>
        <v/>
      </c>
      <c r="BG2270" s="169">
        <f t="shared" si="1798"/>
        <v>56.319267644531877</v>
      </c>
      <c r="BH2270" s="169">
        <f t="shared" ca="1" si="1799"/>
        <v>2.1246197187703335</v>
      </c>
    </row>
    <row r="2271" spans="11:60" x14ac:dyDescent="0.25">
      <c r="K2271" s="199">
        <f t="shared" si="1772"/>
        <v>56.370653837638201</v>
      </c>
      <c r="L2271" s="201">
        <f t="shared" si="1773"/>
        <v>0.47277178989789459</v>
      </c>
      <c r="M2271" s="201">
        <f t="shared" si="1774"/>
        <v>0.47674790338745632</v>
      </c>
      <c r="N2271" s="201">
        <f t="shared" si="1775"/>
        <v>0.50111372108480823</v>
      </c>
      <c r="O2271" s="201">
        <f t="shared" si="1776"/>
        <v>0.47320861044056511</v>
      </c>
      <c r="P2271" s="201" t="str">
        <f t="shared" si="1777"/>
        <v/>
      </c>
      <c r="Q2271" s="201" t="str">
        <f t="shared" si="1778"/>
        <v/>
      </c>
      <c r="R2271" s="201" t="str">
        <f t="shared" si="1779"/>
        <v/>
      </c>
      <c r="S2271" s="201" t="str">
        <f t="shared" si="1780"/>
        <v/>
      </c>
      <c r="T2271" s="199">
        <f t="shared" si="1781"/>
        <v>0</v>
      </c>
      <c r="U2271" s="199">
        <f t="shared" si="1782"/>
        <v>0</v>
      </c>
      <c r="V2271" s="199">
        <f t="shared" si="1783"/>
        <v>0</v>
      </c>
      <c r="W2271" s="199">
        <f t="shared" si="1784"/>
        <v>0</v>
      </c>
      <c r="X2271" s="199" t="str">
        <f t="shared" si="1785"/>
        <v/>
      </c>
      <c r="Y2271" s="199" t="str">
        <f t="shared" si="1786"/>
        <v/>
      </c>
      <c r="Z2271" s="199" t="str">
        <f t="shared" si="1787"/>
        <v/>
      </c>
      <c r="AA2271" s="199" t="str">
        <f t="shared" si="1788"/>
        <v/>
      </c>
      <c r="AB2271" s="201">
        <f t="shared" ca="1" si="1789"/>
        <v>2.052914035976829</v>
      </c>
      <c r="AD2271" s="162">
        <f t="shared" si="1790"/>
        <v>0</v>
      </c>
      <c r="AE2271" s="162">
        <f t="shared" si="1791"/>
        <v>0</v>
      </c>
      <c r="AF2271" s="162">
        <f t="shared" si="1792"/>
        <v>0</v>
      </c>
      <c r="AG2271" s="162">
        <f t="shared" si="1793"/>
        <v>0</v>
      </c>
      <c r="AH2271" s="162" t="str">
        <f t="shared" si="1794"/>
        <v/>
      </c>
      <c r="AI2271" s="162" t="str">
        <f t="shared" si="1795"/>
        <v/>
      </c>
      <c r="AJ2271" s="162" t="str">
        <f t="shared" si="1796"/>
        <v/>
      </c>
      <c r="AK2271" s="162" t="str">
        <f t="shared" si="1797"/>
        <v/>
      </c>
      <c r="AM2271" s="199">
        <f t="shared" si="1800"/>
        <v>24.598430063305461</v>
      </c>
      <c r="AN2271" s="197">
        <f t="shared" si="1802"/>
        <v>0</v>
      </c>
      <c r="AO2271" s="197">
        <f t="shared" si="1803"/>
        <v>0</v>
      </c>
      <c r="AP2271" s="197">
        <f t="shared" si="1804"/>
        <v>0</v>
      </c>
      <c r="AQ2271" s="197">
        <f t="shared" si="1805"/>
        <v>0</v>
      </c>
      <c r="AR2271" s="197" t="str">
        <f t="shared" si="1806"/>
        <v/>
      </c>
      <c r="AS2271" s="197" t="str">
        <f t="shared" si="1807"/>
        <v/>
      </c>
      <c r="AT2271" s="197" t="str">
        <f t="shared" si="1808"/>
        <v/>
      </c>
      <c r="AU2271" s="197" t="str">
        <f t="shared" si="1809"/>
        <v/>
      </c>
      <c r="AV2271" s="199">
        <f t="shared" ca="1" si="1801"/>
        <v>2.1085355697290322</v>
      </c>
      <c r="AX2271" s="162">
        <f t="shared" si="1764"/>
        <v>0</v>
      </c>
      <c r="AY2271" s="162">
        <f t="shared" si="1765"/>
        <v>0</v>
      </c>
      <c r="AZ2271" s="162">
        <f t="shared" si="1766"/>
        <v>0</v>
      </c>
      <c r="BA2271" s="162">
        <f t="shared" si="1767"/>
        <v>0</v>
      </c>
      <c r="BB2271" s="162" t="str">
        <f t="shared" si="1768"/>
        <v/>
      </c>
      <c r="BC2271" s="162" t="str">
        <f t="shared" si="1769"/>
        <v/>
      </c>
      <c r="BD2271" s="162" t="str">
        <f t="shared" si="1770"/>
        <v/>
      </c>
      <c r="BE2271" s="162" t="str">
        <f t="shared" si="1771"/>
        <v/>
      </c>
      <c r="BG2271" s="169">
        <f t="shared" si="1798"/>
        <v>56.344960741085039</v>
      </c>
      <c r="BH2271" s="169">
        <f t="shared" ca="1" si="1799"/>
        <v>2.1201443800412263</v>
      </c>
    </row>
    <row r="2272" spans="11:60" x14ac:dyDescent="0.25">
      <c r="K2272" s="199">
        <f t="shared" si="1772"/>
        <v>56.396346934191364</v>
      </c>
      <c r="L2272" s="201">
        <f t="shared" si="1773"/>
        <v>0.47298727384953443</v>
      </c>
      <c r="M2272" s="201">
        <f t="shared" si="1774"/>
        <v>0.47696519960595557</v>
      </c>
      <c r="N2272" s="201">
        <f t="shared" si="1775"/>
        <v>0.50134212296315128</v>
      </c>
      <c r="O2272" s="201">
        <f t="shared" si="1776"/>
        <v>0.47342429348999104</v>
      </c>
      <c r="P2272" s="201" t="str">
        <f t="shared" si="1777"/>
        <v/>
      </c>
      <c r="Q2272" s="201" t="str">
        <f t="shared" si="1778"/>
        <v/>
      </c>
      <c r="R2272" s="201" t="str">
        <f t="shared" si="1779"/>
        <v/>
      </c>
      <c r="S2272" s="201" t="str">
        <f t="shared" si="1780"/>
        <v/>
      </c>
      <c r="T2272" s="199">
        <f t="shared" si="1781"/>
        <v>0</v>
      </c>
      <c r="U2272" s="199">
        <f t="shared" si="1782"/>
        <v>0</v>
      </c>
      <c r="V2272" s="199">
        <f t="shared" si="1783"/>
        <v>0</v>
      </c>
      <c r="W2272" s="199">
        <f t="shared" si="1784"/>
        <v>0</v>
      </c>
      <c r="X2272" s="199" t="str">
        <f t="shared" si="1785"/>
        <v/>
      </c>
      <c r="Y2272" s="199" t="str">
        <f t="shared" si="1786"/>
        <v/>
      </c>
      <c r="Z2272" s="199" t="str">
        <f t="shared" si="1787"/>
        <v/>
      </c>
      <c r="AA2272" s="199" t="str">
        <f t="shared" si="1788"/>
        <v/>
      </c>
      <c r="AB2272" s="201">
        <f t="shared" ca="1" si="1789"/>
        <v>2.08128710111506</v>
      </c>
      <c r="AD2272" s="162">
        <f t="shared" si="1790"/>
        <v>0</v>
      </c>
      <c r="AE2272" s="162">
        <f t="shared" si="1791"/>
        <v>0</v>
      </c>
      <c r="AF2272" s="162">
        <f t="shared" si="1792"/>
        <v>0</v>
      </c>
      <c r="AG2272" s="162">
        <f t="shared" si="1793"/>
        <v>0</v>
      </c>
      <c r="AH2272" s="162" t="str">
        <f t="shared" si="1794"/>
        <v/>
      </c>
      <c r="AI2272" s="162" t="str">
        <f t="shared" si="1795"/>
        <v/>
      </c>
      <c r="AJ2272" s="162" t="str">
        <f t="shared" si="1796"/>
        <v/>
      </c>
      <c r="AK2272" s="162" t="str">
        <f t="shared" si="1797"/>
        <v/>
      </c>
      <c r="AM2272" s="199">
        <f t="shared" si="1800"/>
        <v>24.609646857679973</v>
      </c>
      <c r="AN2272" s="197">
        <f t="shared" si="1802"/>
        <v>0</v>
      </c>
      <c r="AO2272" s="197">
        <f t="shared" si="1803"/>
        <v>0</v>
      </c>
      <c r="AP2272" s="197">
        <f t="shared" si="1804"/>
        <v>0</v>
      </c>
      <c r="AQ2272" s="197">
        <f t="shared" si="1805"/>
        <v>0</v>
      </c>
      <c r="AR2272" s="197" t="str">
        <f t="shared" si="1806"/>
        <v/>
      </c>
      <c r="AS2272" s="197" t="str">
        <f t="shared" si="1807"/>
        <v/>
      </c>
      <c r="AT2272" s="197" t="str">
        <f t="shared" si="1808"/>
        <v/>
      </c>
      <c r="AU2272" s="197" t="str">
        <f t="shared" si="1809"/>
        <v/>
      </c>
      <c r="AV2272" s="199">
        <f t="shared" ca="1" si="1801"/>
        <v>2.1616261279235278</v>
      </c>
      <c r="AX2272" s="162">
        <f t="shared" si="1764"/>
        <v>0</v>
      </c>
      <c r="AY2272" s="162">
        <f t="shared" si="1765"/>
        <v>0</v>
      </c>
      <c r="AZ2272" s="162">
        <f t="shared" si="1766"/>
        <v>0</v>
      </c>
      <c r="BA2272" s="162">
        <f t="shared" si="1767"/>
        <v>0</v>
      </c>
      <c r="BB2272" s="162" t="str">
        <f t="shared" si="1768"/>
        <v/>
      </c>
      <c r="BC2272" s="162" t="str">
        <f t="shared" si="1769"/>
        <v/>
      </c>
      <c r="BD2272" s="162" t="str">
        <f t="shared" si="1770"/>
        <v/>
      </c>
      <c r="BE2272" s="162" t="str">
        <f t="shared" si="1771"/>
        <v/>
      </c>
      <c r="BG2272" s="169">
        <f t="shared" si="1798"/>
        <v>56.370653837638201</v>
      </c>
      <c r="BH2272" s="169">
        <f t="shared" ca="1" si="1799"/>
        <v>2.052914035976829</v>
      </c>
    </row>
    <row r="2273" spans="11:60" x14ac:dyDescent="0.25">
      <c r="K2273" s="199">
        <f t="shared" si="1772"/>
        <v>56.422040030744526</v>
      </c>
      <c r="L2273" s="201">
        <f t="shared" si="1773"/>
        <v>0.47320275780117432</v>
      </c>
      <c r="M2273" s="201">
        <f t="shared" si="1774"/>
        <v>0.47718249582445488</v>
      </c>
      <c r="N2273" s="201">
        <f t="shared" si="1775"/>
        <v>0.50157052484149445</v>
      </c>
      <c r="O2273" s="201">
        <f t="shared" si="1776"/>
        <v>0.47363997653941703</v>
      </c>
      <c r="P2273" s="201" t="str">
        <f t="shared" si="1777"/>
        <v/>
      </c>
      <c r="Q2273" s="201" t="str">
        <f t="shared" si="1778"/>
        <v/>
      </c>
      <c r="R2273" s="201" t="str">
        <f t="shared" si="1779"/>
        <v/>
      </c>
      <c r="S2273" s="201" t="str">
        <f t="shared" si="1780"/>
        <v/>
      </c>
      <c r="T2273" s="199">
        <f t="shared" si="1781"/>
        <v>0</v>
      </c>
      <c r="U2273" s="199">
        <f t="shared" si="1782"/>
        <v>0</v>
      </c>
      <c r="V2273" s="199">
        <f t="shared" si="1783"/>
        <v>0</v>
      </c>
      <c r="W2273" s="199">
        <f t="shared" si="1784"/>
        <v>0</v>
      </c>
      <c r="X2273" s="199" t="str">
        <f t="shared" si="1785"/>
        <v/>
      </c>
      <c r="Y2273" s="199" t="str">
        <f t="shared" si="1786"/>
        <v/>
      </c>
      <c r="Z2273" s="199" t="str">
        <f t="shared" si="1787"/>
        <v/>
      </c>
      <c r="AA2273" s="199" t="str">
        <f t="shared" si="1788"/>
        <v/>
      </c>
      <c r="AB2273" s="201">
        <f t="shared" ca="1" si="1789"/>
        <v>2.1110415970880352</v>
      </c>
      <c r="AD2273" s="162">
        <f t="shared" si="1790"/>
        <v>0</v>
      </c>
      <c r="AE2273" s="162">
        <f t="shared" si="1791"/>
        <v>0</v>
      </c>
      <c r="AF2273" s="162">
        <f t="shared" si="1792"/>
        <v>0</v>
      </c>
      <c r="AG2273" s="162">
        <f t="shared" si="1793"/>
        <v>0</v>
      </c>
      <c r="AH2273" s="162" t="str">
        <f t="shared" si="1794"/>
        <v/>
      </c>
      <c r="AI2273" s="162" t="str">
        <f t="shared" si="1795"/>
        <v/>
      </c>
      <c r="AJ2273" s="162" t="str">
        <f t="shared" si="1796"/>
        <v/>
      </c>
      <c r="AK2273" s="162" t="str">
        <f t="shared" si="1797"/>
        <v/>
      </c>
      <c r="AM2273" s="199">
        <f t="shared" si="1800"/>
        <v>24.620863652054485</v>
      </c>
      <c r="AN2273" s="197">
        <f t="shared" si="1802"/>
        <v>0</v>
      </c>
      <c r="AO2273" s="197">
        <f t="shared" si="1803"/>
        <v>0</v>
      </c>
      <c r="AP2273" s="197">
        <f t="shared" si="1804"/>
        <v>0</v>
      </c>
      <c r="AQ2273" s="197">
        <f t="shared" si="1805"/>
        <v>0</v>
      </c>
      <c r="AR2273" s="197" t="str">
        <f t="shared" si="1806"/>
        <v/>
      </c>
      <c r="AS2273" s="197" t="str">
        <f t="shared" si="1807"/>
        <v/>
      </c>
      <c r="AT2273" s="197" t="str">
        <f t="shared" si="1808"/>
        <v/>
      </c>
      <c r="AU2273" s="197" t="str">
        <f t="shared" si="1809"/>
        <v/>
      </c>
      <c r="AV2273" s="199">
        <f t="shared" ca="1" si="1801"/>
        <v>2.1049563441502848</v>
      </c>
      <c r="AX2273" s="162">
        <f t="shared" si="1764"/>
        <v>0</v>
      </c>
      <c r="AY2273" s="162">
        <f t="shared" si="1765"/>
        <v>0</v>
      </c>
      <c r="AZ2273" s="162">
        <f t="shared" si="1766"/>
        <v>0</v>
      </c>
      <c r="BA2273" s="162">
        <f t="shared" si="1767"/>
        <v>0</v>
      </c>
      <c r="BB2273" s="162" t="str">
        <f t="shared" si="1768"/>
        <v/>
      </c>
      <c r="BC2273" s="162" t="str">
        <f t="shared" si="1769"/>
        <v/>
      </c>
      <c r="BD2273" s="162" t="str">
        <f t="shared" si="1770"/>
        <v/>
      </c>
      <c r="BE2273" s="162" t="str">
        <f t="shared" si="1771"/>
        <v/>
      </c>
      <c r="BG2273" s="169">
        <f t="shared" si="1798"/>
        <v>56.396346934191364</v>
      </c>
      <c r="BH2273" s="169">
        <f t="shared" ca="1" si="1799"/>
        <v>2.08128710111506</v>
      </c>
    </row>
    <row r="2274" spans="11:60" x14ac:dyDescent="0.25">
      <c r="K2274" s="199">
        <f t="shared" si="1772"/>
        <v>56.447733127297688</v>
      </c>
      <c r="L2274" s="201">
        <f t="shared" si="1773"/>
        <v>0.47341824175281422</v>
      </c>
      <c r="M2274" s="201">
        <f t="shared" si="1774"/>
        <v>0.47739979204295419</v>
      </c>
      <c r="N2274" s="201">
        <f t="shared" si="1775"/>
        <v>0.5017989267198375</v>
      </c>
      <c r="O2274" s="201">
        <f t="shared" si="1776"/>
        <v>0.47385565958884301</v>
      </c>
      <c r="P2274" s="201" t="str">
        <f t="shared" si="1777"/>
        <v/>
      </c>
      <c r="Q2274" s="201" t="str">
        <f t="shared" si="1778"/>
        <v/>
      </c>
      <c r="R2274" s="201" t="str">
        <f t="shared" si="1779"/>
        <v/>
      </c>
      <c r="S2274" s="201" t="str">
        <f t="shared" si="1780"/>
        <v/>
      </c>
      <c r="T2274" s="199">
        <f t="shared" si="1781"/>
        <v>0</v>
      </c>
      <c r="U2274" s="199">
        <f t="shared" si="1782"/>
        <v>0</v>
      </c>
      <c r="V2274" s="199">
        <f t="shared" si="1783"/>
        <v>0</v>
      </c>
      <c r="W2274" s="199">
        <f t="shared" si="1784"/>
        <v>0</v>
      </c>
      <c r="X2274" s="199" t="str">
        <f t="shared" si="1785"/>
        <v/>
      </c>
      <c r="Y2274" s="199" t="str">
        <f t="shared" si="1786"/>
        <v/>
      </c>
      <c r="Z2274" s="199" t="str">
        <f t="shared" si="1787"/>
        <v/>
      </c>
      <c r="AA2274" s="199" t="str">
        <f t="shared" si="1788"/>
        <v/>
      </c>
      <c r="AB2274" s="201">
        <f t="shared" ca="1" si="1789"/>
        <v>2.0568156905173054</v>
      </c>
      <c r="AD2274" s="162">
        <f t="shared" si="1790"/>
        <v>0</v>
      </c>
      <c r="AE2274" s="162">
        <f t="shared" si="1791"/>
        <v>0</v>
      </c>
      <c r="AF2274" s="162">
        <f t="shared" si="1792"/>
        <v>0</v>
      </c>
      <c r="AG2274" s="162">
        <f t="shared" si="1793"/>
        <v>0</v>
      </c>
      <c r="AH2274" s="162" t="str">
        <f t="shared" si="1794"/>
        <v/>
      </c>
      <c r="AI2274" s="162" t="str">
        <f t="shared" si="1795"/>
        <v/>
      </c>
      <c r="AJ2274" s="162" t="str">
        <f t="shared" si="1796"/>
        <v/>
      </c>
      <c r="AK2274" s="162" t="str">
        <f t="shared" si="1797"/>
        <v/>
      </c>
      <c r="AM2274" s="199">
        <f t="shared" si="1800"/>
        <v>24.632080446428997</v>
      </c>
      <c r="AN2274" s="197">
        <f t="shared" si="1802"/>
        <v>0</v>
      </c>
      <c r="AO2274" s="197">
        <f t="shared" si="1803"/>
        <v>0</v>
      </c>
      <c r="AP2274" s="197">
        <f t="shared" si="1804"/>
        <v>0</v>
      </c>
      <c r="AQ2274" s="197">
        <f t="shared" si="1805"/>
        <v>0</v>
      </c>
      <c r="AR2274" s="197" t="str">
        <f t="shared" si="1806"/>
        <v/>
      </c>
      <c r="AS2274" s="197" t="str">
        <f t="shared" si="1807"/>
        <v/>
      </c>
      <c r="AT2274" s="197" t="str">
        <f t="shared" si="1808"/>
        <v/>
      </c>
      <c r="AU2274" s="197" t="str">
        <f t="shared" si="1809"/>
        <v/>
      </c>
      <c r="AV2274" s="199">
        <f t="shared" ca="1" si="1801"/>
        <v>2.2016970296453096</v>
      </c>
      <c r="AX2274" s="162">
        <f t="shared" si="1764"/>
        <v>0</v>
      </c>
      <c r="AY2274" s="162">
        <f t="shared" si="1765"/>
        <v>0</v>
      </c>
      <c r="AZ2274" s="162">
        <f t="shared" si="1766"/>
        <v>0</v>
      </c>
      <c r="BA2274" s="162">
        <f t="shared" si="1767"/>
        <v>0</v>
      </c>
      <c r="BB2274" s="162" t="str">
        <f t="shared" si="1768"/>
        <v/>
      </c>
      <c r="BC2274" s="162" t="str">
        <f t="shared" si="1769"/>
        <v/>
      </c>
      <c r="BD2274" s="162" t="str">
        <f t="shared" si="1770"/>
        <v/>
      </c>
      <c r="BE2274" s="162" t="str">
        <f t="shared" si="1771"/>
        <v/>
      </c>
      <c r="BG2274" s="169">
        <f t="shared" si="1798"/>
        <v>56.422040030744526</v>
      </c>
      <c r="BH2274" s="169">
        <f t="shared" ca="1" si="1799"/>
        <v>2.1110415970880352</v>
      </c>
    </row>
    <row r="2275" spans="11:60" x14ac:dyDescent="0.25">
      <c r="K2275" s="199">
        <f t="shared" si="1772"/>
        <v>56.473426223850851</v>
      </c>
      <c r="L2275" s="201">
        <f t="shared" si="1773"/>
        <v>0.47363372570445406</v>
      </c>
      <c r="M2275" s="201">
        <f t="shared" si="1774"/>
        <v>0.47761708826145344</v>
      </c>
      <c r="N2275" s="201">
        <f t="shared" si="1775"/>
        <v>0.50202732859818067</v>
      </c>
      <c r="O2275" s="201">
        <f t="shared" si="1776"/>
        <v>0.47407134263826894</v>
      </c>
      <c r="P2275" s="201" t="str">
        <f t="shared" si="1777"/>
        <v/>
      </c>
      <c r="Q2275" s="201" t="str">
        <f t="shared" si="1778"/>
        <v/>
      </c>
      <c r="R2275" s="201" t="str">
        <f t="shared" si="1779"/>
        <v/>
      </c>
      <c r="S2275" s="201" t="str">
        <f t="shared" si="1780"/>
        <v/>
      </c>
      <c r="T2275" s="199">
        <f t="shared" si="1781"/>
        <v>0</v>
      </c>
      <c r="U2275" s="199">
        <f t="shared" si="1782"/>
        <v>0</v>
      </c>
      <c r="V2275" s="199">
        <f t="shared" si="1783"/>
        <v>0</v>
      </c>
      <c r="W2275" s="199">
        <f t="shared" si="1784"/>
        <v>0</v>
      </c>
      <c r="X2275" s="199" t="str">
        <f t="shared" si="1785"/>
        <v/>
      </c>
      <c r="Y2275" s="199" t="str">
        <f t="shared" si="1786"/>
        <v/>
      </c>
      <c r="Z2275" s="199" t="str">
        <f t="shared" si="1787"/>
        <v/>
      </c>
      <c r="AA2275" s="199" t="str">
        <f t="shared" si="1788"/>
        <v/>
      </c>
      <c r="AB2275" s="201">
        <f t="shared" ca="1" si="1789"/>
        <v>2.115564156187542</v>
      </c>
      <c r="AD2275" s="162">
        <f t="shared" si="1790"/>
        <v>0</v>
      </c>
      <c r="AE2275" s="162">
        <f t="shared" si="1791"/>
        <v>0</v>
      </c>
      <c r="AF2275" s="162">
        <f t="shared" si="1792"/>
        <v>0</v>
      </c>
      <c r="AG2275" s="162">
        <f t="shared" si="1793"/>
        <v>0</v>
      </c>
      <c r="AH2275" s="162" t="str">
        <f t="shared" si="1794"/>
        <v/>
      </c>
      <c r="AI2275" s="162" t="str">
        <f t="shared" si="1795"/>
        <v/>
      </c>
      <c r="AJ2275" s="162" t="str">
        <f t="shared" si="1796"/>
        <v/>
      </c>
      <c r="AK2275" s="162" t="str">
        <f t="shared" si="1797"/>
        <v/>
      </c>
      <c r="AM2275" s="199">
        <f t="shared" si="1800"/>
        <v>24.643297240803509</v>
      </c>
      <c r="AN2275" s="197">
        <f t="shared" si="1802"/>
        <v>0</v>
      </c>
      <c r="AO2275" s="197">
        <f t="shared" si="1803"/>
        <v>0</v>
      </c>
      <c r="AP2275" s="197">
        <f t="shared" si="1804"/>
        <v>0</v>
      </c>
      <c r="AQ2275" s="197">
        <f t="shared" si="1805"/>
        <v>0</v>
      </c>
      <c r="AR2275" s="197" t="str">
        <f t="shared" si="1806"/>
        <v/>
      </c>
      <c r="AS2275" s="197" t="str">
        <f t="shared" si="1807"/>
        <v/>
      </c>
      <c r="AT2275" s="197" t="str">
        <f t="shared" si="1808"/>
        <v/>
      </c>
      <c r="AU2275" s="197" t="str">
        <f t="shared" si="1809"/>
        <v/>
      </c>
      <c r="AV2275" s="199">
        <f t="shared" ca="1" si="1801"/>
        <v>2.1795295088336477</v>
      </c>
      <c r="AX2275" s="162">
        <f t="shared" si="1764"/>
        <v>0</v>
      </c>
      <c r="AY2275" s="162">
        <f t="shared" si="1765"/>
        <v>0</v>
      </c>
      <c r="AZ2275" s="162">
        <f t="shared" si="1766"/>
        <v>0</v>
      </c>
      <c r="BA2275" s="162">
        <f t="shared" si="1767"/>
        <v>0</v>
      </c>
      <c r="BB2275" s="162" t="str">
        <f t="shared" si="1768"/>
        <v/>
      </c>
      <c r="BC2275" s="162" t="str">
        <f t="shared" si="1769"/>
        <v/>
      </c>
      <c r="BD2275" s="162" t="str">
        <f t="shared" si="1770"/>
        <v/>
      </c>
      <c r="BE2275" s="162" t="str">
        <f t="shared" si="1771"/>
        <v/>
      </c>
      <c r="BG2275" s="169">
        <f t="shared" si="1798"/>
        <v>56.447733127297688</v>
      </c>
      <c r="BH2275" s="169">
        <f t="shared" ca="1" si="1799"/>
        <v>2.0568156905173054</v>
      </c>
    </row>
    <row r="2276" spans="11:60" x14ac:dyDescent="0.25">
      <c r="K2276" s="199">
        <f t="shared" si="1772"/>
        <v>56.499119320404013</v>
      </c>
      <c r="L2276" s="201">
        <f t="shared" si="1773"/>
        <v>0.47384920965609395</v>
      </c>
      <c r="M2276" s="201">
        <f t="shared" si="1774"/>
        <v>0.4778343844799528</v>
      </c>
      <c r="N2276" s="201">
        <f t="shared" si="1775"/>
        <v>0.50225573047652383</v>
      </c>
      <c r="O2276" s="201">
        <f t="shared" si="1776"/>
        <v>0.47428702568769493</v>
      </c>
      <c r="P2276" s="201" t="str">
        <f t="shared" si="1777"/>
        <v/>
      </c>
      <c r="Q2276" s="201" t="str">
        <f t="shared" si="1778"/>
        <v/>
      </c>
      <c r="R2276" s="201" t="str">
        <f t="shared" si="1779"/>
        <v/>
      </c>
      <c r="S2276" s="201" t="str">
        <f t="shared" si="1780"/>
        <v/>
      </c>
      <c r="T2276" s="199">
        <f t="shared" si="1781"/>
        <v>0</v>
      </c>
      <c r="U2276" s="199">
        <f t="shared" si="1782"/>
        <v>0</v>
      </c>
      <c r="V2276" s="199">
        <f t="shared" si="1783"/>
        <v>0</v>
      </c>
      <c r="W2276" s="199">
        <f t="shared" si="1784"/>
        <v>0</v>
      </c>
      <c r="X2276" s="199" t="str">
        <f t="shared" si="1785"/>
        <v/>
      </c>
      <c r="Y2276" s="199" t="str">
        <f t="shared" si="1786"/>
        <v/>
      </c>
      <c r="Z2276" s="199" t="str">
        <f t="shared" si="1787"/>
        <v/>
      </c>
      <c r="AA2276" s="199" t="str">
        <f t="shared" si="1788"/>
        <v/>
      </c>
      <c r="AB2276" s="201">
        <f t="shared" ca="1" si="1789"/>
        <v>2.0736838059659997</v>
      </c>
      <c r="AD2276" s="162">
        <f t="shared" si="1790"/>
        <v>0</v>
      </c>
      <c r="AE2276" s="162">
        <f t="shared" si="1791"/>
        <v>0</v>
      </c>
      <c r="AF2276" s="162">
        <f t="shared" si="1792"/>
        <v>0</v>
      </c>
      <c r="AG2276" s="162">
        <f t="shared" si="1793"/>
        <v>0</v>
      </c>
      <c r="AH2276" s="162" t="str">
        <f t="shared" si="1794"/>
        <v/>
      </c>
      <c r="AI2276" s="162" t="str">
        <f t="shared" si="1795"/>
        <v/>
      </c>
      <c r="AJ2276" s="162" t="str">
        <f t="shared" si="1796"/>
        <v/>
      </c>
      <c r="AK2276" s="162" t="str">
        <f t="shared" si="1797"/>
        <v/>
      </c>
      <c r="AM2276" s="199">
        <f t="shared" si="1800"/>
        <v>24.654514035178021</v>
      </c>
      <c r="AN2276" s="197">
        <f t="shared" si="1802"/>
        <v>0</v>
      </c>
      <c r="AO2276" s="197">
        <f t="shared" si="1803"/>
        <v>0</v>
      </c>
      <c r="AP2276" s="197">
        <f t="shared" si="1804"/>
        <v>0</v>
      </c>
      <c r="AQ2276" s="197">
        <f t="shared" si="1805"/>
        <v>0</v>
      </c>
      <c r="AR2276" s="197" t="str">
        <f t="shared" si="1806"/>
        <v/>
      </c>
      <c r="AS2276" s="197" t="str">
        <f t="shared" si="1807"/>
        <v/>
      </c>
      <c r="AT2276" s="197" t="str">
        <f t="shared" si="1808"/>
        <v/>
      </c>
      <c r="AU2276" s="197" t="str">
        <f t="shared" si="1809"/>
        <v/>
      </c>
      <c r="AV2276" s="199">
        <f t="shared" ca="1" si="1801"/>
        <v>2.1943992687228975</v>
      </c>
      <c r="AX2276" s="162">
        <f t="shared" si="1764"/>
        <v>0</v>
      </c>
      <c r="AY2276" s="162">
        <f t="shared" si="1765"/>
        <v>0</v>
      </c>
      <c r="AZ2276" s="162">
        <f t="shared" si="1766"/>
        <v>0</v>
      </c>
      <c r="BA2276" s="162">
        <f t="shared" si="1767"/>
        <v>0</v>
      </c>
      <c r="BB2276" s="162" t="str">
        <f t="shared" si="1768"/>
        <v/>
      </c>
      <c r="BC2276" s="162" t="str">
        <f t="shared" si="1769"/>
        <v/>
      </c>
      <c r="BD2276" s="162" t="str">
        <f t="shared" si="1770"/>
        <v/>
      </c>
      <c r="BE2276" s="162" t="str">
        <f t="shared" si="1771"/>
        <v/>
      </c>
      <c r="BG2276" s="169">
        <f t="shared" si="1798"/>
        <v>56.473426223850851</v>
      </c>
      <c r="BH2276" s="169">
        <f t="shared" ca="1" si="1799"/>
        <v>2.115564156187542</v>
      </c>
    </row>
    <row r="2277" spans="11:60" x14ac:dyDescent="0.25">
      <c r="K2277" s="199">
        <f t="shared" si="1772"/>
        <v>56.524812416957175</v>
      </c>
      <c r="L2277" s="201">
        <f t="shared" si="1773"/>
        <v>0.47406469360773384</v>
      </c>
      <c r="M2277" s="201">
        <f t="shared" si="1774"/>
        <v>0.47805168069845205</v>
      </c>
      <c r="N2277" s="201">
        <f t="shared" si="1775"/>
        <v>0.50248413235486689</v>
      </c>
      <c r="O2277" s="201">
        <f t="shared" si="1776"/>
        <v>0.47450270873712092</v>
      </c>
      <c r="P2277" s="201" t="str">
        <f t="shared" si="1777"/>
        <v/>
      </c>
      <c r="Q2277" s="201" t="str">
        <f t="shared" si="1778"/>
        <v/>
      </c>
      <c r="R2277" s="201" t="str">
        <f t="shared" si="1779"/>
        <v/>
      </c>
      <c r="S2277" s="201" t="str">
        <f t="shared" si="1780"/>
        <v/>
      </c>
      <c r="T2277" s="199">
        <f t="shared" si="1781"/>
        <v>0</v>
      </c>
      <c r="U2277" s="199">
        <f t="shared" si="1782"/>
        <v>0</v>
      </c>
      <c r="V2277" s="199">
        <f t="shared" si="1783"/>
        <v>0</v>
      </c>
      <c r="W2277" s="199">
        <f t="shared" si="1784"/>
        <v>0</v>
      </c>
      <c r="X2277" s="199" t="str">
        <f t="shared" si="1785"/>
        <v/>
      </c>
      <c r="Y2277" s="199" t="str">
        <f t="shared" si="1786"/>
        <v/>
      </c>
      <c r="Z2277" s="199" t="str">
        <f t="shared" si="1787"/>
        <v/>
      </c>
      <c r="AA2277" s="199" t="str">
        <f t="shared" si="1788"/>
        <v/>
      </c>
      <c r="AB2277" s="201">
        <f t="shared" ca="1" si="1789"/>
        <v>2.0286317161323435</v>
      </c>
      <c r="AD2277" s="162">
        <f t="shared" si="1790"/>
        <v>0</v>
      </c>
      <c r="AE2277" s="162">
        <f t="shared" si="1791"/>
        <v>0</v>
      </c>
      <c r="AF2277" s="162">
        <f t="shared" si="1792"/>
        <v>0</v>
      </c>
      <c r="AG2277" s="162">
        <f t="shared" si="1793"/>
        <v>0</v>
      </c>
      <c r="AH2277" s="162" t="str">
        <f t="shared" si="1794"/>
        <v/>
      </c>
      <c r="AI2277" s="162" t="str">
        <f t="shared" si="1795"/>
        <v/>
      </c>
      <c r="AJ2277" s="162" t="str">
        <f t="shared" si="1796"/>
        <v/>
      </c>
      <c r="AK2277" s="162" t="str">
        <f t="shared" si="1797"/>
        <v/>
      </c>
      <c r="AM2277" s="199">
        <f t="shared" si="1800"/>
        <v>24.665730829552533</v>
      </c>
      <c r="AN2277" s="197">
        <f t="shared" si="1802"/>
        <v>0</v>
      </c>
      <c r="AO2277" s="197">
        <f t="shared" si="1803"/>
        <v>0</v>
      </c>
      <c r="AP2277" s="197">
        <f t="shared" si="1804"/>
        <v>0</v>
      </c>
      <c r="AQ2277" s="197">
        <f t="shared" si="1805"/>
        <v>0</v>
      </c>
      <c r="AR2277" s="197" t="str">
        <f t="shared" si="1806"/>
        <v/>
      </c>
      <c r="AS2277" s="197" t="str">
        <f t="shared" si="1807"/>
        <v/>
      </c>
      <c r="AT2277" s="197" t="str">
        <f t="shared" si="1808"/>
        <v/>
      </c>
      <c r="AU2277" s="197" t="str">
        <f t="shared" si="1809"/>
        <v/>
      </c>
      <c r="AV2277" s="199">
        <f t="shared" ca="1" si="1801"/>
        <v>2.1580252380757443</v>
      </c>
      <c r="AX2277" s="162">
        <f t="shared" si="1764"/>
        <v>0</v>
      </c>
      <c r="AY2277" s="162">
        <f t="shared" si="1765"/>
        <v>0</v>
      </c>
      <c r="AZ2277" s="162">
        <f t="shared" si="1766"/>
        <v>0</v>
      </c>
      <c r="BA2277" s="162">
        <f t="shared" si="1767"/>
        <v>0</v>
      </c>
      <c r="BB2277" s="162" t="str">
        <f t="shared" si="1768"/>
        <v/>
      </c>
      <c r="BC2277" s="162" t="str">
        <f t="shared" si="1769"/>
        <v/>
      </c>
      <c r="BD2277" s="162" t="str">
        <f t="shared" si="1770"/>
        <v/>
      </c>
      <c r="BE2277" s="162" t="str">
        <f t="shared" si="1771"/>
        <v/>
      </c>
      <c r="BG2277" s="169">
        <f t="shared" si="1798"/>
        <v>56.499119320404013</v>
      </c>
      <c r="BH2277" s="169">
        <f t="shared" ca="1" si="1799"/>
        <v>2.0736838059659997</v>
      </c>
    </row>
    <row r="2278" spans="11:60" x14ac:dyDescent="0.25">
      <c r="K2278" s="199">
        <f t="shared" si="1772"/>
        <v>56.550505513510338</v>
      </c>
      <c r="L2278" s="201">
        <f t="shared" si="1773"/>
        <v>0.47428017755937368</v>
      </c>
      <c r="M2278" s="201">
        <f t="shared" si="1774"/>
        <v>0.47826897691695136</v>
      </c>
      <c r="N2278" s="201">
        <f t="shared" si="1775"/>
        <v>0.50271253423321005</v>
      </c>
      <c r="O2278" s="201">
        <f t="shared" si="1776"/>
        <v>0.47471839178654684</v>
      </c>
      <c r="P2278" s="201" t="str">
        <f t="shared" si="1777"/>
        <v/>
      </c>
      <c r="Q2278" s="201" t="str">
        <f t="shared" si="1778"/>
        <v/>
      </c>
      <c r="R2278" s="201" t="str">
        <f t="shared" si="1779"/>
        <v/>
      </c>
      <c r="S2278" s="201" t="str">
        <f t="shared" si="1780"/>
        <v/>
      </c>
      <c r="T2278" s="199">
        <f t="shared" si="1781"/>
        <v>0</v>
      </c>
      <c r="U2278" s="199">
        <f t="shared" si="1782"/>
        <v>0</v>
      </c>
      <c r="V2278" s="199">
        <f t="shared" si="1783"/>
        <v>0</v>
      </c>
      <c r="W2278" s="199">
        <f t="shared" si="1784"/>
        <v>0</v>
      </c>
      <c r="X2278" s="199" t="str">
        <f t="shared" si="1785"/>
        <v/>
      </c>
      <c r="Y2278" s="199" t="str">
        <f t="shared" si="1786"/>
        <v/>
      </c>
      <c r="Z2278" s="199" t="str">
        <f t="shared" si="1787"/>
        <v/>
      </c>
      <c r="AA2278" s="199" t="str">
        <f t="shared" si="1788"/>
        <v/>
      </c>
      <c r="AB2278" s="201">
        <f t="shared" ca="1" si="1789"/>
        <v>2.0533562554173779</v>
      </c>
      <c r="AD2278" s="162">
        <f t="shared" si="1790"/>
        <v>0</v>
      </c>
      <c r="AE2278" s="162">
        <f t="shared" si="1791"/>
        <v>0</v>
      </c>
      <c r="AF2278" s="162">
        <f t="shared" si="1792"/>
        <v>0</v>
      </c>
      <c r="AG2278" s="162">
        <f t="shared" si="1793"/>
        <v>0</v>
      </c>
      <c r="AH2278" s="162" t="str">
        <f t="shared" si="1794"/>
        <v/>
      </c>
      <c r="AI2278" s="162" t="str">
        <f t="shared" si="1795"/>
        <v/>
      </c>
      <c r="AJ2278" s="162" t="str">
        <f t="shared" si="1796"/>
        <v/>
      </c>
      <c r="AK2278" s="162" t="str">
        <f t="shared" si="1797"/>
        <v/>
      </c>
      <c r="AM2278" s="199">
        <f t="shared" si="1800"/>
        <v>24.676947623927045</v>
      </c>
      <c r="AN2278" s="197">
        <f t="shared" si="1802"/>
        <v>0</v>
      </c>
      <c r="AO2278" s="197">
        <f t="shared" si="1803"/>
        <v>0</v>
      </c>
      <c r="AP2278" s="197">
        <f t="shared" si="1804"/>
        <v>0</v>
      </c>
      <c r="AQ2278" s="197">
        <f t="shared" si="1805"/>
        <v>0</v>
      </c>
      <c r="AR2278" s="197" t="str">
        <f t="shared" si="1806"/>
        <v/>
      </c>
      <c r="AS2278" s="197" t="str">
        <f t="shared" si="1807"/>
        <v/>
      </c>
      <c r="AT2278" s="197" t="str">
        <f t="shared" si="1808"/>
        <v/>
      </c>
      <c r="AU2278" s="197" t="str">
        <f t="shared" si="1809"/>
        <v/>
      </c>
      <c r="AV2278" s="199">
        <f t="shared" ca="1" si="1801"/>
        <v>2.2169591125204606</v>
      </c>
      <c r="AX2278" s="162">
        <f t="shared" si="1764"/>
        <v>0</v>
      </c>
      <c r="AY2278" s="162">
        <f t="shared" si="1765"/>
        <v>0</v>
      </c>
      <c r="AZ2278" s="162">
        <f t="shared" si="1766"/>
        <v>0</v>
      </c>
      <c r="BA2278" s="162">
        <f t="shared" si="1767"/>
        <v>0</v>
      </c>
      <c r="BB2278" s="162" t="str">
        <f t="shared" si="1768"/>
        <v/>
      </c>
      <c r="BC2278" s="162" t="str">
        <f t="shared" si="1769"/>
        <v/>
      </c>
      <c r="BD2278" s="162" t="str">
        <f t="shared" si="1770"/>
        <v/>
      </c>
      <c r="BE2278" s="162" t="str">
        <f t="shared" si="1771"/>
        <v/>
      </c>
      <c r="BG2278" s="169">
        <f t="shared" si="1798"/>
        <v>56.524812416957175</v>
      </c>
      <c r="BH2278" s="169">
        <f t="shared" ca="1" si="1799"/>
        <v>2.0286317161323435</v>
      </c>
    </row>
    <row r="2279" spans="11:60" x14ac:dyDescent="0.25">
      <c r="K2279" s="199">
        <f t="shared" si="1772"/>
        <v>56.5761986100635</v>
      </c>
      <c r="L2279" s="201">
        <f t="shared" si="1773"/>
        <v>0.47449566151101363</v>
      </c>
      <c r="M2279" s="201">
        <f t="shared" si="1774"/>
        <v>0.47848627313545067</v>
      </c>
      <c r="N2279" s="201">
        <f t="shared" si="1775"/>
        <v>0.50294093611155322</v>
      </c>
      <c r="O2279" s="201">
        <f t="shared" si="1776"/>
        <v>0.47493407483597283</v>
      </c>
      <c r="P2279" s="201" t="str">
        <f t="shared" si="1777"/>
        <v/>
      </c>
      <c r="Q2279" s="201" t="str">
        <f t="shared" si="1778"/>
        <v/>
      </c>
      <c r="R2279" s="201" t="str">
        <f t="shared" si="1779"/>
        <v/>
      </c>
      <c r="S2279" s="201" t="str">
        <f t="shared" si="1780"/>
        <v/>
      </c>
      <c r="T2279" s="199">
        <f t="shared" si="1781"/>
        <v>0</v>
      </c>
      <c r="U2279" s="199">
        <f t="shared" si="1782"/>
        <v>0</v>
      </c>
      <c r="V2279" s="199">
        <f t="shared" si="1783"/>
        <v>0</v>
      </c>
      <c r="W2279" s="199">
        <f t="shared" si="1784"/>
        <v>0</v>
      </c>
      <c r="X2279" s="199" t="str">
        <f t="shared" si="1785"/>
        <v/>
      </c>
      <c r="Y2279" s="199" t="str">
        <f t="shared" si="1786"/>
        <v/>
      </c>
      <c r="Z2279" s="199" t="str">
        <f t="shared" si="1787"/>
        <v/>
      </c>
      <c r="AA2279" s="199" t="str">
        <f t="shared" si="1788"/>
        <v/>
      </c>
      <c r="AB2279" s="201">
        <f t="shared" ca="1" si="1789"/>
        <v>2.0400487022047309</v>
      </c>
      <c r="AD2279" s="162">
        <f t="shared" si="1790"/>
        <v>0</v>
      </c>
      <c r="AE2279" s="162">
        <f t="shared" si="1791"/>
        <v>0</v>
      </c>
      <c r="AF2279" s="162">
        <f t="shared" si="1792"/>
        <v>0</v>
      </c>
      <c r="AG2279" s="162">
        <f t="shared" si="1793"/>
        <v>0</v>
      </c>
      <c r="AH2279" s="162" t="str">
        <f t="shared" si="1794"/>
        <v/>
      </c>
      <c r="AI2279" s="162" t="str">
        <f t="shared" si="1795"/>
        <v/>
      </c>
      <c r="AJ2279" s="162" t="str">
        <f t="shared" si="1796"/>
        <v/>
      </c>
      <c r="AK2279" s="162" t="str">
        <f t="shared" si="1797"/>
        <v/>
      </c>
      <c r="AM2279" s="199">
        <f t="shared" si="1800"/>
        <v>24.688164418301557</v>
      </c>
      <c r="AN2279" s="197">
        <f t="shared" si="1802"/>
        <v>0</v>
      </c>
      <c r="AO2279" s="197">
        <f t="shared" si="1803"/>
        <v>0</v>
      </c>
      <c r="AP2279" s="197">
        <f t="shared" si="1804"/>
        <v>0</v>
      </c>
      <c r="AQ2279" s="197">
        <f t="shared" si="1805"/>
        <v>0</v>
      </c>
      <c r="AR2279" s="197" t="str">
        <f t="shared" si="1806"/>
        <v/>
      </c>
      <c r="AS2279" s="197" t="str">
        <f t="shared" si="1807"/>
        <v/>
      </c>
      <c r="AT2279" s="197" t="str">
        <f t="shared" si="1808"/>
        <v/>
      </c>
      <c r="AU2279" s="197" t="str">
        <f t="shared" si="1809"/>
        <v/>
      </c>
      <c r="AV2279" s="199">
        <f t="shared" ca="1" si="1801"/>
        <v>2.1648222747637038</v>
      </c>
      <c r="AX2279" s="162">
        <f t="shared" si="1764"/>
        <v>0</v>
      </c>
      <c r="AY2279" s="162">
        <f t="shared" si="1765"/>
        <v>0</v>
      </c>
      <c r="AZ2279" s="162">
        <f t="shared" si="1766"/>
        <v>0</v>
      </c>
      <c r="BA2279" s="162">
        <f t="shared" si="1767"/>
        <v>0</v>
      </c>
      <c r="BB2279" s="162" t="str">
        <f t="shared" si="1768"/>
        <v/>
      </c>
      <c r="BC2279" s="162" t="str">
        <f t="shared" si="1769"/>
        <v/>
      </c>
      <c r="BD2279" s="162" t="str">
        <f t="shared" si="1770"/>
        <v/>
      </c>
      <c r="BE2279" s="162" t="str">
        <f t="shared" si="1771"/>
        <v/>
      </c>
      <c r="BG2279" s="169">
        <f t="shared" si="1798"/>
        <v>56.550505513510338</v>
      </c>
      <c r="BH2279" s="169">
        <f t="shared" ca="1" si="1799"/>
        <v>2.0533562554173779</v>
      </c>
    </row>
    <row r="2280" spans="11:60" x14ac:dyDescent="0.25">
      <c r="K2280" s="199">
        <f t="shared" si="1772"/>
        <v>56.601891706616662</v>
      </c>
      <c r="L2280" s="201">
        <f t="shared" si="1773"/>
        <v>0.47471114546265347</v>
      </c>
      <c r="M2280" s="201">
        <f t="shared" si="1774"/>
        <v>0.47870356935394998</v>
      </c>
      <c r="N2280" s="201">
        <f t="shared" si="1775"/>
        <v>0.50316933798989627</v>
      </c>
      <c r="O2280" s="201">
        <f t="shared" si="1776"/>
        <v>0.47514975788539882</v>
      </c>
      <c r="P2280" s="201" t="str">
        <f t="shared" si="1777"/>
        <v/>
      </c>
      <c r="Q2280" s="201" t="str">
        <f t="shared" si="1778"/>
        <v/>
      </c>
      <c r="R2280" s="201" t="str">
        <f t="shared" si="1779"/>
        <v/>
      </c>
      <c r="S2280" s="201" t="str">
        <f t="shared" si="1780"/>
        <v/>
      </c>
      <c r="T2280" s="199">
        <f t="shared" si="1781"/>
        <v>0</v>
      </c>
      <c r="U2280" s="199">
        <f t="shared" si="1782"/>
        <v>0</v>
      </c>
      <c r="V2280" s="199">
        <f t="shared" si="1783"/>
        <v>0</v>
      </c>
      <c r="W2280" s="199">
        <f t="shared" si="1784"/>
        <v>0</v>
      </c>
      <c r="X2280" s="199" t="str">
        <f t="shared" si="1785"/>
        <v/>
      </c>
      <c r="Y2280" s="199" t="str">
        <f t="shared" si="1786"/>
        <v/>
      </c>
      <c r="Z2280" s="199" t="str">
        <f t="shared" si="1787"/>
        <v/>
      </c>
      <c r="AA2280" s="199" t="str">
        <f t="shared" si="1788"/>
        <v/>
      </c>
      <c r="AB2280" s="201">
        <f t="shared" ca="1" si="1789"/>
        <v>2.0956011777657082</v>
      </c>
      <c r="AD2280" s="162">
        <f t="shared" si="1790"/>
        <v>0</v>
      </c>
      <c r="AE2280" s="162">
        <f t="shared" si="1791"/>
        <v>0</v>
      </c>
      <c r="AF2280" s="162">
        <f t="shared" si="1792"/>
        <v>0</v>
      </c>
      <c r="AG2280" s="162">
        <f t="shared" si="1793"/>
        <v>0</v>
      </c>
      <c r="AH2280" s="162" t="str">
        <f t="shared" si="1794"/>
        <v/>
      </c>
      <c r="AI2280" s="162" t="str">
        <f t="shared" si="1795"/>
        <v/>
      </c>
      <c r="AJ2280" s="162" t="str">
        <f t="shared" si="1796"/>
        <v/>
      </c>
      <c r="AK2280" s="162" t="str">
        <f t="shared" si="1797"/>
        <v/>
      </c>
      <c r="AM2280" s="199">
        <f t="shared" si="1800"/>
        <v>24.699381212676069</v>
      </c>
      <c r="AN2280" s="197">
        <f t="shared" si="1802"/>
        <v>0</v>
      </c>
      <c r="AO2280" s="197">
        <f t="shared" si="1803"/>
        <v>0</v>
      </c>
      <c r="AP2280" s="197">
        <f t="shared" si="1804"/>
        <v>0</v>
      </c>
      <c r="AQ2280" s="197">
        <f t="shared" si="1805"/>
        <v>0</v>
      </c>
      <c r="AR2280" s="197" t="str">
        <f t="shared" si="1806"/>
        <v/>
      </c>
      <c r="AS2280" s="197" t="str">
        <f t="shared" si="1807"/>
        <v/>
      </c>
      <c r="AT2280" s="197" t="str">
        <f t="shared" si="1808"/>
        <v/>
      </c>
      <c r="AU2280" s="197" t="str">
        <f t="shared" si="1809"/>
        <v/>
      </c>
      <c r="AV2280" s="199">
        <f t="shared" ca="1" si="1801"/>
        <v>2.1359958192237869</v>
      </c>
      <c r="AX2280" s="162">
        <f t="shared" si="1764"/>
        <v>0</v>
      </c>
      <c r="AY2280" s="162">
        <f t="shared" si="1765"/>
        <v>0</v>
      </c>
      <c r="AZ2280" s="162">
        <f t="shared" si="1766"/>
        <v>0</v>
      </c>
      <c r="BA2280" s="162">
        <f t="shared" si="1767"/>
        <v>0</v>
      </c>
      <c r="BB2280" s="162" t="str">
        <f t="shared" si="1768"/>
        <v/>
      </c>
      <c r="BC2280" s="162" t="str">
        <f t="shared" si="1769"/>
        <v/>
      </c>
      <c r="BD2280" s="162" t="str">
        <f t="shared" si="1770"/>
        <v/>
      </c>
      <c r="BE2280" s="162" t="str">
        <f t="shared" si="1771"/>
        <v/>
      </c>
      <c r="BG2280" s="169">
        <f t="shared" si="1798"/>
        <v>56.5761986100635</v>
      </c>
      <c r="BH2280" s="169">
        <f t="shared" ca="1" si="1799"/>
        <v>2.0400487022047309</v>
      </c>
    </row>
    <row r="2281" spans="11:60" x14ac:dyDescent="0.25">
      <c r="K2281" s="199">
        <f t="shared" si="1772"/>
        <v>56.627584803169825</v>
      </c>
      <c r="L2281" s="201">
        <f t="shared" si="1773"/>
        <v>0.47492662941429337</v>
      </c>
      <c r="M2281" s="201">
        <f t="shared" si="1774"/>
        <v>0.47892086557244923</v>
      </c>
      <c r="N2281" s="201">
        <f t="shared" si="1775"/>
        <v>0.50339773986823944</v>
      </c>
      <c r="O2281" s="201">
        <f t="shared" si="1776"/>
        <v>0.47536544093482475</v>
      </c>
      <c r="P2281" s="201" t="str">
        <f t="shared" si="1777"/>
        <v/>
      </c>
      <c r="Q2281" s="201" t="str">
        <f t="shared" si="1778"/>
        <v/>
      </c>
      <c r="R2281" s="201" t="str">
        <f t="shared" si="1779"/>
        <v/>
      </c>
      <c r="S2281" s="201" t="str">
        <f t="shared" si="1780"/>
        <v/>
      </c>
      <c r="T2281" s="199">
        <f t="shared" si="1781"/>
        <v>0</v>
      </c>
      <c r="U2281" s="199">
        <f t="shared" si="1782"/>
        <v>0</v>
      </c>
      <c r="V2281" s="199">
        <f t="shared" si="1783"/>
        <v>0</v>
      </c>
      <c r="W2281" s="199">
        <f t="shared" si="1784"/>
        <v>0</v>
      </c>
      <c r="X2281" s="199" t="str">
        <f t="shared" si="1785"/>
        <v/>
      </c>
      <c r="Y2281" s="199" t="str">
        <f t="shared" si="1786"/>
        <v/>
      </c>
      <c r="Z2281" s="199" t="str">
        <f t="shared" si="1787"/>
        <v/>
      </c>
      <c r="AA2281" s="199" t="str">
        <f t="shared" si="1788"/>
        <v/>
      </c>
      <c r="AB2281" s="201">
        <f t="shared" ca="1" si="1789"/>
        <v>2.1321575330921951</v>
      </c>
      <c r="AD2281" s="162">
        <f t="shared" si="1790"/>
        <v>0</v>
      </c>
      <c r="AE2281" s="162">
        <f t="shared" si="1791"/>
        <v>0</v>
      </c>
      <c r="AF2281" s="162">
        <f t="shared" si="1792"/>
        <v>0</v>
      </c>
      <c r="AG2281" s="162">
        <f t="shared" si="1793"/>
        <v>0</v>
      </c>
      <c r="AH2281" s="162" t="str">
        <f t="shared" si="1794"/>
        <v/>
      </c>
      <c r="AI2281" s="162" t="str">
        <f t="shared" si="1795"/>
        <v/>
      </c>
      <c r="AJ2281" s="162" t="str">
        <f t="shared" si="1796"/>
        <v/>
      </c>
      <c r="AK2281" s="162" t="str">
        <f t="shared" si="1797"/>
        <v/>
      </c>
      <c r="AM2281" s="199">
        <f t="shared" si="1800"/>
        <v>24.710598007050582</v>
      </c>
      <c r="AN2281" s="197">
        <f t="shared" si="1802"/>
        <v>0</v>
      </c>
      <c r="AO2281" s="197">
        <f t="shared" si="1803"/>
        <v>0</v>
      </c>
      <c r="AP2281" s="197">
        <f t="shared" si="1804"/>
        <v>0</v>
      </c>
      <c r="AQ2281" s="197">
        <f t="shared" si="1805"/>
        <v>0</v>
      </c>
      <c r="AR2281" s="197" t="str">
        <f t="shared" si="1806"/>
        <v/>
      </c>
      <c r="AS2281" s="197" t="str">
        <f t="shared" si="1807"/>
        <v/>
      </c>
      <c r="AT2281" s="197" t="str">
        <f t="shared" si="1808"/>
        <v/>
      </c>
      <c r="AU2281" s="197" t="str">
        <f t="shared" si="1809"/>
        <v/>
      </c>
      <c r="AV2281" s="199">
        <f t="shared" ca="1" si="1801"/>
        <v>2.1727117162935508</v>
      </c>
      <c r="AX2281" s="162">
        <f t="shared" si="1764"/>
        <v>0</v>
      </c>
      <c r="AY2281" s="162">
        <f t="shared" si="1765"/>
        <v>0</v>
      </c>
      <c r="AZ2281" s="162">
        <f t="shared" si="1766"/>
        <v>0</v>
      </c>
      <c r="BA2281" s="162">
        <f t="shared" si="1767"/>
        <v>0</v>
      </c>
      <c r="BB2281" s="162" t="str">
        <f t="shared" si="1768"/>
        <v/>
      </c>
      <c r="BC2281" s="162" t="str">
        <f t="shared" si="1769"/>
        <v/>
      </c>
      <c r="BD2281" s="162" t="str">
        <f t="shared" si="1770"/>
        <v/>
      </c>
      <c r="BE2281" s="162" t="str">
        <f t="shared" si="1771"/>
        <v/>
      </c>
      <c r="BG2281" s="169">
        <f t="shared" si="1798"/>
        <v>56.601891706616662</v>
      </c>
      <c r="BH2281" s="169">
        <f t="shared" ca="1" si="1799"/>
        <v>2.0956011777657082</v>
      </c>
    </row>
    <row r="2282" spans="11:60" x14ac:dyDescent="0.25">
      <c r="K2282" s="199">
        <f t="shared" si="1772"/>
        <v>56.653277899722987</v>
      </c>
      <c r="L2282" s="201">
        <f t="shared" si="1773"/>
        <v>0.47514211336593326</v>
      </c>
      <c r="M2282" s="201">
        <f t="shared" si="1774"/>
        <v>0.47913816179094854</v>
      </c>
      <c r="N2282" s="201">
        <f t="shared" si="1775"/>
        <v>0.5036261417465826</v>
      </c>
      <c r="O2282" s="201">
        <f t="shared" si="1776"/>
        <v>0.47558112398425073</v>
      </c>
      <c r="P2282" s="201" t="str">
        <f t="shared" si="1777"/>
        <v/>
      </c>
      <c r="Q2282" s="201" t="str">
        <f t="shared" si="1778"/>
        <v/>
      </c>
      <c r="R2282" s="201" t="str">
        <f t="shared" si="1779"/>
        <v/>
      </c>
      <c r="S2282" s="201" t="str">
        <f t="shared" si="1780"/>
        <v/>
      </c>
      <c r="T2282" s="199">
        <f t="shared" si="1781"/>
        <v>0</v>
      </c>
      <c r="U2282" s="199">
        <f t="shared" si="1782"/>
        <v>0</v>
      </c>
      <c r="V2282" s="199">
        <f t="shared" si="1783"/>
        <v>0</v>
      </c>
      <c r="W2282" s="199">
        <f t="shared" si="1784"/>
        <v>0</v>
      </c>
      <c r="X2282" s="199" t="str">
        <f t="shared" si="1785"/>
        <v/>
      </c>
      <c r="Y2282" s="199" t="str">
        <f t="shared" si="1786"/>
        <v/>
      </c>
      <c r="Z2282" s="199" t="str">
        <f t="shared" si="1787"/>
        <v/>
      </c>
      <c r="AA2282" s="199" t="str">
        <f t="shared" si="1788"/>
        <v/>
      </c>
      <c r="AB2282" s="201">
        <f t="shared" ca="1" si="1789"/>
        <v>2.1272891013369617</v>
      </c>
      <c r="AD2282" s="162">
        <f t="shared" si="1790"/>
        <v>0</v>
      </c>
      <c r="AE2282" s="162">
        <f t="shared" si="1791"/>
        <v>0</v>
      </c>
      <c r="AF2282" s="162">
        <f t="shared" si="1792"/>
        <v>0</v>
      </c>
      <c r="AG2282" s="162">
        <f t="shared" si="1793"/>
        <v>0</v>
      </c>
      <c r="AH2282" s="162" t="str">
        <f t="shared" si="1794"/>
        <v/>
      </c>
      <c r="AI2282" s="162" t="str">
        <f t="shared" si="1795"/>
        <v/>
      </c>
      <c r="AJ2282" s="162" t="str">
        <f t="shared" si="1796"/>
        <v/>
      </c>
      <c r="AK2282" s="162" t="str">
        <f t="shared" si="1797"/>
        <v/>
      </c>
      <c r="AM2282" s="199">
        <f t="shared" si="1800"/>
        <v>24.721814801425094</v>
      </c>
      <c r="AN2282" s="197">
        <f t="shared" si="1802"/>
        <v>0</v>
      </c>
      <c r="AO2282" s="197">
        <f t="shared" si="1803"/>
        <v>0</v>
      </c>
      <c r="AP2282" s="197">
        <f t="shared" si="1804"/>
        <v>0</v>
      </c>
      <c r="AQ2282" s="197">
        <f t="shared" si="1805"/>
        <v>0</v>
      </c>
      <c r="AR2282" s="197" t="str">
        <f t="shared" si="1806"/>
        <v/>
      </c>
      <c r="AS2282" s="197" t="str">
        <f t="shared" si="1807"/>
        <v/>
      </c>
      <c r="AT2282" s="197" t="str">
        <f t="shared" si="1808"/>
        <v/>
      </c>
      <c r="AU2282" s="197" t="str">
        <f t="shared" si="1809"/>
        <v/>
      </c>
      <c r="AV2282" s="199">
        <f t="shared" ca="1" si="1801"/>
        <v>2.1400664075845341</v>
      </c>
      <c r="AX2282" s="162">
        <f t="shared" si="1764"/>
        <v>0</v>
      </c>
      <c r="AY2282" s="162">
        <f t="shared" si="1765"/>
        <v>0</v>
      </c>
      <c r="AZ2282" s="162">
        <f t="shared" si="1766"/>
        <v>0</v>
      </c>
      <c r="BA2282" s="162">
        <f t="shared" si="1767"/>
        <v>0</v>
      </c>
      <c r="BB2282" s="162" t="str">
        <f t="shared" si="1768"/>
        <v/>
      </c>
      <c r="BC2282" s="162" t="str">
        <f t="shared" si="1769"/>
        <v/>
      </c>
      <c r="BD2282" s="162" t="str">
        <f t="shared" si="1770"/>
        <v/>
      </c>
      <c r="BE2282" s="162" t="str">
        <f t="shared" si="1771"/>
        <v/>
      </c>
      <c r="BG2282" s="169">
        <f t="shared" si="1798"/>
        <v>56.627584803169825</v>
      </c>
      <c r="BH2282" s="169">
        <f t="shared" ca="1" si="1799"/>
        <v>2.1321575330921951</v>
      </c>
    </row>
    <row r="2283" spans="11:60" x14ac:dyDescent="0.25">
      <c r="K2283" s="199">
        <f t="shared" si="1772"/>
        <v>56.678970996276149</v>
      </c>
      <c r="L2283" s="201">
        <f t="shared" si="1773"/>
        <v>0.4753575973175731</v>
      </c>
      <c r="M2283" s="201">
        <f t="shared" si="1774"/>
        <v>0.47935545800944784</v>
      </c>
      <c r="N2283" s="201">
        <f t="shared" si="1775"/>
        <v>0.50385454362492565</v>
      </c>
      <c r="O2283" s="201">
        <f t="shared" si="1776"/>
        <v>0.47579680703367666</v>
      </c>
      <c r="P2283" s="201" t="str">
        <f t="shared" si="1777"/>
        <v/>
      </c>
      <c r="Q2283" s="201" t="str">
        <f t="shared" si="1778"/>
        <v/>
      </c>
      <c r="R2283" s="201" t="str">
        <f t="shared" si="1779"/>
        <v/>
      </c>
      <c r="S2283" s="201" t="str">
        <f t="shared" si="1780"/>
        <v/>
      </c>
      <c r="T2283" s="199">
        <f t="shared" si="1781"/>
        <v>0</v>
      </c>
      <c r="U2283" s="199">
        <f t="shared" si="1782"/>
        <v>0</v>
      </c>
      <c r="V2283" s="199">
        <f t="shared" si="1783"/>
        <v>0</v>
      </c>
      <c r="W2283" s="199">
        <f t="shared" si="1784"/>
        <v>0</v>
      </c>
      <c r="X2283" s="199" t="str">
        <f t="shared" si="1785"/>
        <v/>
      </c>
      <c r="Y2283" s="199" t="str">
        <f t="shared" si="1786"/>
        <v/>
      </c>
      <c r="Z2283" s="199" t="str">
        <f t="shared" si="1787"/>
        <v/>
      </c>
      <c r="AA2283" s="199" t="str">
        <f t="shared" si="1788"/>
        <v/>
      </c>
      <c r="AB2283" s="201">
        <f t="shared" ca="1" si="1789"/>
        <v>2.0538379782875542</v>
      </c>
      <c r="AD2283" s="162">
        <f t="shared" si="1790"/>
        <v>0</v>
      </c>
      <c r="AE2283" s="162">
        <f t="shared" si="1791"/>
        <v>0</v>
      </c>
      <c r="AF2283" s="162">
        <f t="shared" si="1792"/>
        <v>0</v>
      </c>
      <c r="AG2283" s="162">
        <f t="shared" si="1793"/>
        <v>0</v>
      </c>
      <c r="AH2283" s="162" t="str">
        <f t="shared" si="1794"/>
        <v/>
      </c>
      <c r="AI2283" s="162" t="str">
        <f t="shared" si="1795"/>
        <v/>
      </c>
      <c r="AJ2283" s="162" t="str">
        <f t="shared" si="1796"/>
        <v/>
      </c>
      <c r="AK2283" s="162" t="str">
        <f t="shared" si="1797"/>
        <v/>
      </c>
      <c r="AM2283" s="199">
        <f t="shared" si="1800"/>
        <v>24.733031595799606</v>
      </c>
      <c r="AN2283" s="197">
        <f t="shared" si="1802"/>
        <v>0</v>
      </c>
      <c r="AO2283" s="197">
        <f t="shared" si="1803"/>
        <v>0</v>
      </c>
      <c r="AP2283" s="197">
        <f t="shared" si="1804"/>
        <v>0</v>
      </c>
      <c r="AQ2283" s="197">
        <f t="shared" si="1805"/>
        <v>0</v>
      </c>
      <c r="AR2283" s="197" t="str">
        <f t="shared" si="1806"/>
        <v/>
      </c>
      <c r="AS2283" s="197" t="str">
        <f t="shared" si="1807"/>
        <v/>
      </c>
      <c r="AT2283" s="197" t="str">
        <f t="shared" si="1808"/>
        <v/>
      </c>
      <c r="AU2283" s="197" t="str">
        <f t="shared" si="1809"/>
        <v/>
      </c>
      <c r="AV2283" s="199">
        <f t="shared" ca="1" si="1801"/>
        <v>2.1520971170880898</v>
      </c>
      <c r="AX2283" s="162">
        <f t="shared" si="1764"/>
        <v>0</v>
      </c>
      <c r="AY2283" s="162">
        <f t="shared" si="1765"/>
        <v>0</v>
      </c>
      <c r="AZ2283" s="162">
        <f t="shared" si="1766"/>
        <v>0</v>
      </c>
      <c r="BA2283" s="162">
        <f t="shared" si="1767"/>
        <v>0</v>
      </c>
      <c r="BB2283" s="162" t="str">
        <f t="shared" si="1768"/>
        <v/>
      </c>
      <c r="BC2283" s="162" t="str">
        <f t="shared" si="1769"/>
        <v/>
      </c>
      <c r="BD2283" s="162" t="str">
        <f t="shared" si="1770"/>
        <v/>
      </c>
      <c r="BE2283" s="162" t="str">
        <f t="shared" si="1771"/>
        <v/>
      </c>
      <c r="BG2283" s="169">
        <f t="shared" si="1798"/>
        <v>56.653277899722987</v>
      </c>
      <c r="BH2283" s="169">
        <f t="shared" ca="1" si="1799"/>
        <v>2.1272891013369617</v>
      </c>
    </row>
    <row r="2284" spans="11:60" x14ac:dyDescent="0.25">
      <c r="K2284" s="199">
        <f t="shared" si="1772"/>
        <v>56.704664092829312</v>
      </c>
      <c r="L2284" s="201">
        <f t="shared" si="1773"/>
        <v>0.47557308126921299</v>
      </c>
      <c r="M2284" s="201">
        <f t="shared" si="1774"/>
        <v>0.47957275422794715</v>
      </c>
      <c r="N2284" s="201">
        <f t="shared" si="1775"/>
        <v>0.50408294550326882</v>
      </c>
      <c r="O2284" s="201">
        <f t="shared" si="1776"/>
        <v>0.47601249008310265</v>
      </c>
      <c r="P2284" s="201" t="str">
        <f t="shared" si="1777"/>
        <v/>
      </c>
      <c r="Q2284" s="201" t="str">
        <f t="shared" si="1778"/>
        <v/>
      </c>
      <c r="R2284" s="201" t="str">
        <f t="shared" si="1779"/>
        <v/>
      </c>
      <c r="S2284" s="201" t="str">
        <f t="shared" si="1780"/>
        <v/>
      </c>
      <c r="T2284" s="199">
        <f t="shared" si="1781"/>
        <v>0</v>
      </c>
      <c r="U2284" s="199">
        <f t="shared" si="1782"/>
        <v>0</v>
      </c>
      <c r="V2284" s="199">
        <f t="shared" si="1783"/>
        <v>0</v>
      </c>
      <c r="W2284" s="199">
        <f t="shared" si="1784"/>
        <v>0</v>
      </c>
      <c r="X2284" s="199" t="str">
        <f t="shared" si="1785"/>
        <v/>
      </c>
      <c r="Y2284" s="199" t="str">
        <f t="shared" si="1786"/>
        <v/>
      </c>
      <c r="Z2284" s="199" t="str">
        <f t="shared" si="1787"/>
        <v/>
      </c>
      <c r="AA2284" s="199" t="str">
        <f t="shared" si="1788"/>
        <v/>
      </c>
      <c r="AB2284" s="201">
        <f t="shared" ca="1" si="1789"/>
        <v>2.1155265662240152</v>
      </c>
      <c r="AD2284" s="162">
        <f t="shared" si="1790"/>
        <v>0</v>
      </c>
      <c r="AE2284" s="162">
        <f t="shared" si="1791"/>
        <v>0</v>
      </c>
      <c r="AF2284" s="162">
        <f t="shared" si="1792"/>
        <v>0</v>
      </c>
      <c r="AG2284" s="162">
        <f t="shared" si="1793"/>
        <v>0</v>
      </c>
      <c r="AH2284" s="162" t="str">
        <f t="shared" si="1794"/>
        <v/>
      </c>
      <c r="AI2284" s="162" t="str">
        <f t="shared" si="1795"/>
        <v/>
      </c>
      <c r="AJ2284" s="162" t="str">
        <f t="shared" si="1796"/>
        <v/>
      </c>
      <c r="AK2284" s="162" t="str">
        <f t="shared" si="1797"/>
        <v/>
      </c>
      <c r="AM2284" s="199">
        <f t="shared" si="1800"/>
        <v>24.744248390174118</v>
      </c>
      <c r="AN2284" s="197">
        <f t="shared" si="1802"/>
        <v>0</v>
      </c>
      <c r="AO2284" s="197">
        <f t="shared" si="1803"/>
        <v>0</v>
      </c>
      <c r="AP2284" s="197">
        <f t="shared" si="1804"/>
        <v>0</v>
      </c>
      <c r="AQ2284" s="197">
        <f t="shared" si="1805"/>
        <v>0</v>
      </c>
      <c r="AR2284" s="197" t="str">
        <f t="shared" si="1806"/>
        <v/>
      </c>
      <c r="AS2284" s="197" t="str">
        <f t="shared" si="1807"/>
        <v/>
      </c>
      <c r="AT2284" s="197" t="str">
        <f t="shared" si="1808"/>
        <v/>
      </c>
      <c r="AU2284" s="197" t="str">
        <f t="shared" si="1809"/>
        <v/>
      </c>
      <c r="AV2284" s="199">
        <f t="shared" ca="1" si="1801"/>
        <v>2.1574802909028885</v>
      </c>
      <c r="AX2284" s="162">
        <f t="shared" si="1764"/>
        <v>0</v>
      </c>
      <c r="AY2284" s="162">
        <f t="shared" si="1765"/>
        <v>0</v>
      </c>
      <c r="AZ2284" s="162">
        <f t="shared" si="1766"/>
        <v>0</v>
      </c>
      <c r="BA2284" s="162">
        <f t="shared" si="1767"/>
        <v>0</v>
      </c>
      <c r="BB2284" s="162" t="str">
        <f t="shared" si="1768"/>
        <v/>
      </c>
      <c r="BC2284" s="162" t="str">
        <f t="shared" si="1769"/>
        <v/>
      </c>
      <c r="BD2284" s="162" t="str">
        <f t="shared" si="1770"/>
        <v/>
      </c>
      <c r="BE2284" s="162" t="str">
        <f t="shared" si="1771"/>
        <v/>
      </c>
      <c r="BG2284" s="169">
        <f t="shared" si="1798"/>
        <v>56.678970996276149</v>
      </c>
      <c r="BH2284" s="169">
        <f t="shared" ca="1" si="1799"/>
        <v>2.0538379782875542</v>
      </c>
    </row>
    <row r="2285" spans="11:60" x14ac:dyDescent="0.25">
      <c r="K2285" s="199">
        <f t="shared" si="1772"/>
        <v>56.730357189382474</v>
      </c>
      <c r="L2285" s="201">
        <f t="shared" si="1773"/>
        <v>0.47578856522085289</v>
      </c>
      <c r="M2285" s="201">
        <f t="shared" si="1774"/>
        <v>0.47979005044644646</v>
      </c>
      <c r="N2285" s="201">
        <f t="shared" si="1775"/>
        <v>0.50431134738161187</v>
      </c>
      <c r="O2285" s="201">
        <f t="shared" si="1776"/>
        <v>0.47622817313252863</v>
      </c>
      <c r="P2285" s="201" t="str">
        <f t="shared" si="1777"/>
        <v/>
      </c>
      <c r="Q2285" s="201" t="str">
        <f t="shared" si="1778"/>
        <v/>
      </c>
      <c r="R2285" s="201" t="str">
        <f t="shared" si="1779"/>
        <v/>
      </c>
      <c r="S2285" s="201" t="str">
        <f t="shared" si="1780"/>
        <v/>
      </c>
      <c r="T2285" s="199">
        <f t="shared" si="1781"/>
        <v>0</v>
      </c>
      <c r="U2285" s="199">
        <f t="shared" si="1782"/>
        <v>0</v>
      </c>
      <c r="V2285" s="199">
        <f t="shared" si="1783"/>
        <v>0</v>
      </c>
      <c r="W2285" s="199">
        <f t="shared" si="1784"/>
        <v>0</v>
      </c>
      <c r="X2285" s="199" t="str">
        <f t="shared" si="1785"/>
        <v/>
      </c>
      <c r="Y2285" s="199" t="str">
        <f t="shared" si="1786"/>
        <v/>
      </c>
      <c r="Z2285" s="199" t="str">
        <f t="shared" si="1787"/>
        <v/>
      </c>
      <c r="AA2285" s="199" t="str">
        <f t="shared" si="1788"/>
        <v/>
      </c>
      <c r="AB2285" s="201">
        <f t="shared" ca="1" si="1789"/>
        <v>2.1648047124311693</v>
      </c>
      <c r="AD2285" s="162">
        <f t="shared" si="1790"/>
        <v>0</v>
      </c>
      <c r="AE2285" s="162">
        <f t="shared" si="1791"/>
        <v>0</v>
      </c>
      <c r="AF2285" s="162">
        <f t="shared" si="1792"/>
        <v>0</v>
      </c>
      <c r="AG2285" s="162">
        <f t="shared" si="1793"/>
        <v>0</v>
      </c>
      <c r="AH2285" s="162" t="str">
        <f t="shared" si="1794"/>
        <v/>
      </c>
      <c r="AI2285" s="162" t="str">
        <f t="shared" si="1795"/>
        <v/>
      </c>
      <c r="AJ2285" s="162" t="str">
        <f t="shared" si="1796"/>
        <v/>
      </c>
      <c r="AK2285" s="162" t="str">
        <f t="shared" si="1797"/>
        <v/>
      </c>
      <c r="AM2285" s="199">
        <f t="shared" si="1800"/>
        <v>24.75546518454863</v>
      </c>
      <c r="AN2285" s="197">
        <f t="shared" si="1802"/>
        <v>0</v>
      </c>
      <c r="AO2285" s="197">
        <f t="shared" si="1803"/>
        <v>0</v>
      </c>
      <c r="AP2285" s="197">
        <f t="shared" si="1804"/>
        <v>0</v>
      </c>
      <c r="AQ2285" s="197">
        <f t="shared" si="1805"/>
        <v>0</v>
      </c>
      <c r="AR2285" s="197" t="str">
        <f t="shared" si="1806"/>
        <v/>
      </c>
      <c r="AS2285" s="197" t="str">
        <f t="shared" si="1807"/>
        <v/>
      </c>
      <c r="AT2285" s="197" t="str">
        <f t="shared" si="1808"/>
        <v/>
      </c>
      <c r="AU2285" s="197" t="str">
        <f t="shared" si="1809"/>
        <v/>
      </c>
      <c r="AV2285" s="199">
        <f t="shared" ca="1" si="1801"/>
        <v>2.0633548556544139</v>
      </c>
      <c r="AX2285" s="162">
        <f t="shared" si="1764"/>
        <v>0</v>
      </c>
      <c r="AY2285" s="162">
        <f t="shared" si="1765"/>
        <v>0</v>
      </c>
      <c r="AZ2285" s="162">
        <f t="shared" si="1766"/>
        <v>0</v>
      </c>
      <c r="BA2285" s="162">
        <f t="shared" si="1767"/>
        <v>0</v>
      </c>
      <c r="BB2285" s="162" t="str">
        <f t="shared" si="1768"/>
        <v/>
      </c>
      <c r="BC2285" s="162" t="str">
        <f t="shared" si="1769"/>
        <v/>
      </c>
      <c r="BD2285" s="162" t="str">
        <f t="shared" si="1770"/>
        <v/>
      </c>
      <c r="BE2285" s="162" t="str">
        <f t="shared" si="1771"/>
        <v/>
      </c>
      <c r="BG2285" s="169">
        <f t="shared" si="1798"/>
        <v>56.704664092829312</v>
      </c>
      <c r="BH2285" s="169">
        <f t="shared" ca="1" si="1799"/>
        <v>2.1155265662240152</v>
      </c>
    </row>
    <row r="2286" spans="11:60" x14ac:dyDescent="0.25">
      <c r="K2286" s="199">
        <f t="shared" si="1772"/>
        <v>56.756050285935636</v>
      </c>
      <c r="L2286" s="201">
        <f t="shared" si="1773"/>
        <v>0.47600404917249278</v>
      </c>
      <c r="M2286" s="201">
        <f t="shared" si="1774"/>
        <v>0.48000734666494571</v>
      </c>
      <c r="N2286" s="201">
        <f t="shared" si="1775"/>
        <v>0.50453974925995504</v>
      </c>
      <c r="O2286" s="201">
        <f t="shared" si="1776"/>
        <v>0.47644385618195456</v>
      </c>
      <c r="P2286" s="201" t="str">
        <f t="shared" si="1777"/>
        <v/>
      </c>
      <c r="Q2286" s="201" t="str">
        <f t="shared" si="1778"/>
        <v/>
      </c>
      <c r="R2286" s="201" t="str">
        <f t="shared" si="1779"/>
        <v/>
      </c>
      <c r="S2286" s="201" t="str">
        <f t="shared" si="1780"/>
        <v/>
      </c>
      <c r="T2286" s="199">
        <f t="shared" si="1781"/>
        <v>0</v>
      </c>
      <c r="U2286" s="199">
        <f t="shared" si="1782"/>
        <v>0</v>
      </c>
      <c r="V2286" s="199">
        <f t="shared" si="1783"/>
        <v>0</v>
      </c>
      <c r="W2286" s="199">
        <f t="shared" si="1784"/>
        <v>0</v>
      </c>
      <c r="X2286" s="199" t="str">
        <f t="shared" si="1785"/>
        <v/>
      </c>
      <c r="Y2286" s="199" t="str">
        <f t="shared" si="1786"/>
        <v/>
      </c>
      <c r="Z2286" s="199" t="str">
        <f t="shared" si="1787"/>
        <v/>
      </c>
      <c r="AA2286" s="199" t="str">
        <f t="shared" si="1788"/>
        <v/>
      </c>
      <c r="AB2286" s="201">
        <f t="shared" ca="1" si="1789"/>
        <v>2.0236320954757896</v>
      </c>
      <c r="AD2286" s="162">
        <f t="shared" si="1790"/>
        <v>0</v>
      </c>
      <c r="AE2286" s="162">
        <f t="shared" si="1791"/>
        <v>0</v>
      </c>
      <c r="AF2286" s="162">
        <f t="shared" si="1792"/>
        <v>0</v>
      </c>
      <c r="AG2286" s="162">
        <f t="shared" si="1793"/>
        <v>0</v>
      </c>
      <c r="AH2286" s="162" t="str">
        <f t="shared" si="1794"/>
        <v/>
      </c>
      <c r="AI2286" s="162" t="str">
        <f t="shared" si="1795"/>
        <v/>
      </c>
      <c r="AJ2286" s="162" t="str">
        <f t="shared" si="1796"/>
        <v/>
      </c>
      <c r="AK2286" s="162" t="str">
        <f t="shared" si="1797"/>
        <v/>
      </c>
      <c r="AM2286" s="199">
        <f t="shared" si="1800"/>
        <v>24.766681978923142</v>
      </c>
      <c r="AN2286" s="197">
        <f t="shared" si="1802"/>
        <v>0</v>
      </c>
      <c r="AO2286" s="197">
        <f t="shared" si="1803"/>
        <v>0</v>
      </c>
      <c r="AP2286" s="197">
        <f t="shared" si="1804"/>
        <v>0</v>
      </c>
      <c r="AQ2286" s="197">
        <f t="shared" si="1805"/>
        <v>0</v>
      </c>
      <c r="AR2286" s="197" t="str">
        <f t="shared" si="1806"/>
        <v/>
      </c>
      <c r="AS2286" s="197" t="str">
        <f t="shared" si="1807"/>
        <v/>
      </c>
      <c r="AT2286" s="197" t="str">
        <f t="shared" si="1808"/>
        <v/>
      </c>
      <c r="AU2286" s="197" t="str">
        <f t="shared" si="1809"/>
        <v/>
      </c>
      <c r="AV2286" s="199">
        <f t="shared" ca="1" si="1801"/>
        <v>2.1705612096287656</v>
      </c>
      <c r="AX2286" s="162">
        <f t="shared" si="1764"/>
        <v>0</v>
      </c>
      <c r="AY2286" s="162">
        <f t="shared" si="1765"/>
        <v>0</v>
      </c>
      <c r="AZ2286" s="162">
        <f t="shared" si="1766"/>
        <v>0</v>
      </c>
      <c r="BA2286" s="162">
        <f t="shared" si="1767"/>
        <v>0</v>
      </c>
      <c r="BB2286" s="162" t="str">
        <f t="shared" si="1768"/>
        <v/>
      </c>
      <c r="BC2286" s="162" t="str">
        <f t="shared" si="1769"/>
        <v/>
      </c>
      <c r="BD2286" s="162" t="str">
        <f t="shared" si="1770"/>
        <v/>
      </c>
      <c r="BE2286" s="162" t="str">
        <f t="shared" si="1771"/>
        <v/>
      </c>
      <c r="BG2286" s="169">
        <f t="shared" si="1798"/>
        <v>56.730357189382474</v>
      </c>
      <c r="BH2286" s="169">
        <f t="shared" ca="1" si="1799"/>
        <v>2.1648047124311693</v>
      </c>
    </row>
    <row r="2287" spans="11:60" x14ac:dyDescent="0.25">
      <c r="K2287" s="199">
        <f t="shared" si="1772"/>
        <v>56.781743382488798</v>
      </c>
      <c r="L2287" s="201">
        <f t="shared" si="1773"/>
        <v>0.47621953312413262</v>
      </c>
      <c r="M2287" s="201">
        <f t="shared" si="1774"/>
        <v>0.48022464288344502</v>
      </c>
      <c r="N2287" s="201">
        <f t="shared" si="1775"/>
        <v>0.50476815113829809</v>
      </c>
      <c r="O2287" s="201">
        <f t="shared" si="1776"/>
        <v>0.47665953923138055</v>
      </c>
      <c r="P2287" s="201" t="str">
        <f t="shared" si="1777"/>
        <v/>
      </c>
      <c r="Q2287" s="201" t="str">
        <f t="shared" si="1778"/>
        <v/>
      </c>
      <c r="R2287" s="201" t="str">
        <f t="shared" si="1779"/>
        <v/>
      </c>
      <c r="S2287" s="201" t="str">
        <f t="shared" si="1780"/>
        <v/>
      </c>
      <c r="T2287" s="199">
        <f t="shared" si="1781"/>
        <v>0</v>
      </c>
      <c r="U2287" s="199">
        <f t="shared" si="1782"/>
        <v>0</v>
      </c>
      <c r="V2287" s="199">
        <f t="shared" si="1783"/>
        <v>0</v>
      </c>
      <c r="W2287" s="199">
        <f t="shared" si="1784"/>
        <v>0</v>
      </c>
      <c r="X2287" s="199" t="str">
        <f t="shared" si="1785"/>
        <v/>
      </c>
      <c r="Y2287" s="199" t="str">
        <f t="shared" si="1786"/>
        <v/>
      </c>
      <c r="Z2287" s="199" t="str">
        <f t="shared" si="1787"/>
        <v/>
      </c>
      <c r="AA2287" s="199" t="str">
        <f t="shared" si="1788"/>
        <v/>
      </c>
      <c r="AB2287" s="201">
        <f t="shared" ca="1" si="1789"/>
        <v>2.0083819569765042</v>
      </c>
      <c r="AD2287" s="162">
        <f t="shared" si="1790"/>
        <v>0</v>
      </c>
      <c r="AE2287" s="162">
        <f t="shared" si="1791"/>
        <v>0</v>
      </c>
      <c r="AF2287" s="162">
        <f t="shared" si="1792"/>
        <v>0</v>
      </c>
      <c r="AG2287" s="162">
        <f t="shared" si="1793"/>
        <v>0</v>
      </c>
      <c r="AH2287" s="162" t="str">
        <f t="shared" si="1794"/>
        <v/>
      </c>
      <c r="AI2287" s="162" t="str">
        <f t="shared" si="1795"/>
        <v/>
      </c>
      <c r="AJ2287" s="162" t="str">
        <f t="shared" si="1796"/>
        <v/>
      </c>
      <c r="AK2287" s="162" t="str">
        <f t="shared" si="1797"/>
        <v/>
      </c>
      <c r="AM2287" s="199">
        <f t="shared" si="1800"/>
        <v>24.777898773297654</v>
      </c>
      <c r="AN2287" s="197">
        <f t="shared" si="1802"/>
        <v>0</v>
      </c>
      <c r="AO2287" s="197">
        <f t="shared" si="1803"/>
        <v>0</v>
      </c>
      <c r="AP2287" s="197">
        <f t="shared" si="1804"/>
        <v>0</v>
      </c>
      <c r="AQ2287" s="197">
        <f t="shared" si="1805"/>
        <v>0</v>
      </c>
      <c r="AR2287" s="197" t="str">
        <f t="shared" si="1806"/>
        <v/>
      </c>
      <c r="AS2287" s="197" t="str">
        <f t="shared" si="1807"/>
        <v/>
      </c>
      <c r="AT2287" s="197" t="str">
        <f t="shared" si="1808"/>
        <v/>
      </c>
      <c r="AU2287" s="197" t="str">
        <f t="shared" si="1809"/>
        <v/>
      </c>
      <c r="AV2287" s="199">
        <f t="shared" ca="1" si="1801"/>
        <v>2.0750015934691199</v>
      </c>
      <c r="AX2287" s="162">
        <f t="shared" si="1764"/>
        <v>0</v>
      </c>
      <c r="AY2287" s="162">
        <f t="shared" si="1765"/>
        <v>0</v>
      </c>
      <c r="AZ2287" s="162">
        <f t="shared" si="1766"/>
        <v>0</v>
      </c>
      <c r="BA2287" s="162">
        <f t="shared" si="1767"/>
        <v>0</v>
      </c>
      <c r="BB2287" s="162" t="str">
        <f t="shared" si="1768"/>
        <v/>
      </c>
      <c r="BC2287" s="162" t="str">
        <f t="shared" si="1769"/>
        <v/>
      </c>
      <c r="BD2287" s="162" t="str">
        <f t="shared" si="1770"/>
        <v/>
      </c>
      <c r="BE2287" s="162" t="str">
        <f t="shared" si="1771"/>
        <v/>
      </c>
      <c r="BG2287" s="169">
        <f t="shared" si="1798"/>
        <v>56.756050285935636</v>
      </c>
      <c r="BH2287" s="169">
        <f t="shared" ca="1" si="1799"/>
        <v>2.0236320954757896</v>
      </c>
    </row>
    <row r="2288" spans="11:60" x14ac:dyDescent="0.25">
      <c r="K2288" s="199">
        <f t="shared" si="1772"/>
        <v>56.807436479041961</v>
      </c>
      <c r="L2288" s="201">
        <f t="shared" si="1773"/>
        <v>0.47643501707577252</v>
      </c>
      <c r="M2288" s="201">
        <f t="shared" si="1774"/>
        <v>0.48044193910194433</v>
      </c>
      <c r="N2288" s="201">
        <f t="shared" si="1775"/>
        <v>0.50499655301664126</v>
      </c>
      <c r="O2288" s="201">
        <f t="shared" si="1776"/>
        <v>0.47687522228080648</v>
      </c>
      <c r="P2288" s="201" t="str">
        <f t="shared" si="1777"/>
        <v/>
      </c>
      <c r="Q2288" s="201" t="str">
        <f t="shared" si="1778"/>
        <v/>
      </c>
      <c r="R2288" s="201" t="str">
        <f t="shared" si="1779"/>
        <v/>
      </c>
      <c r="S2288" s="201" t="str">
        <f t="shared" si="1780"/>
        <v/>
      </c>
      <c r="T2288" s="199">
        <f t="shared" si="1781"/>
        <v>0</v>
      </c>
      <c r="U2288" s="199">
        <f t="shared" si="1782"/>
        <v>0</v>
      </c>
      <c r="V2288" s="199">
        <f t="shared" si="1783"/>
        <v>0</v>
      </c>
      <c r="W2288" s="199">
        <f t="shared" si="1784"/>
        <v>0</v>
      </c>
      <c r="X2288" s="199" t="str">
        <f t="shared" si="1785"/>
        <v/>
      </c>
      <c r="Y2288" s="199" t="str">
        <f t="shared" si="1786"/>
        <v/>
      </c>
      <c r="Z2288" s="199" t="str">
        <f t="shared" si="1787"/>
        <v/>
      </c>
      <c r="AA2288" s="199" t="str">
        <f t="shared" si="1788"/>
        <v/>
      </c>
      <c r="AB2288" s="201">
        <f t="shared" ca="1" si="1789"/>
        <v>2.0627332644431497</v>
      </c>
      <c r="AD2288" s="162">
        <f t="shared" si="1790"/>
        <v>0</v>
      </c>
      <c r="AE2288" s="162">
        <f t="shared" si="1791"/>
        <v>0</v>
      </c>
      <c r="AF2288" s="162">
        <f t="shared" si="1792"/>
        <v>0</v>
      </c>
      <c r="AG2288" s="162">
        <f t="shared" si="1793"/>
        <v>0</v>
      </c>
      <c r="AH2288" s="162" t="str">
        <f t="shared" si="1794"/>
        <v/>
      </c>
      <c r="AI2288" s="162" t="str">
        <f t="shared" si="1795"/>
        <v/>
      </c>
      <c r="AJ2288" s="162" t="str">
        <f t="shared" si="1796"/>
        <v/>
      </c>
      <c r="AK2288" s="162" t="str">
        <f t="shared" si="1797"/>
        <v/>
      </c>
      <c r="AM2288" s="199">
        <f t="shared" si="1800"/>
        <v>24.789115567672166</v>
      </c>
      <c r="AN2288" s="197">
        <f t="shared" si="1802"/>
        <v>0</v>
      </c>
      <c r="AO2288" s="197">
        <f t="shared" si="1803"/>
        <v>0</v>
      </c>
      <c r="AP2288" s="197">
        <f t="shared" si="1804"/>
        <v>0</v>
      </c>
      <c r="AQ2288" s="197">
        <f t="shared" si="1805"/>
        <v>0</v>
      </c>
      <c r="AR2288" s="197" t="str">
        <f t="shared" si="1806"/>
        <v/>
      </c>
      <c r="AS2288" s="197" t="str">
        <f t="shared" si="1807"/>
        <v/>
      </c>
      <c r="AT2288" s="197" t="str">
        <f t="shared" si="1808"/>
        <v/>
      </c>
      <c r="AU2288" s="197" t="str">
        <f t="shared" si="1809"/>
        <v/>
      </c>
      <c r="AV2288" s="199">
        <f t="shared" ca="1" si="1801"/>
        <v>2.0713532821969212</v>
      </c>
      <c r="AX2288" s="162">
        <f t="shared" si="1764"/>
        <v>0</v>
      </c>
      <c r="AY2288" s="162">
        <f t="shared" si="1765"/>
        <v>0</v>
      </c>
      <c r="AZ2288" s="162">
        <f t="shared" si="1766"/>
        <v>0</v>
      </c>
      <c r="BA2288" s="162">
        <f t="shared" si="1767"/>
        <v>0</v>
      </c>
      <c r="BB2288" s="162" t="str">
        <f t="shared" si="1768"/>
        <v/>
      </c>
      <c r="BC2288" s="162" t="str">
        <f t="shared" si="1769"/>
        <v/>
      </c>
      <c r="BD2288" s="162" t="str">
        <f t="shared" si="1770"/>
        <v/>
      </c>
      <c r="BE2288" s="162" t="str">
        <f t="shared" si="1771"/>
        <v/>
      </c>
      <c r="BG2288" s="169">
        <f t="shared" si="1798"/>
        <v>56.781743382488798</v>
      </c>
      <c r="BH2288" s="169">
        <f t="shared" ca="1" si="1799"/>
        <v>2.0083819569765042</v>
      </c>
    </row>
    <row r="2289" spans="11:60" x14ac:dyDescent="0.25">
      <c r="K2289" s="199">
        <f t="shared" si="1772"/>
        <v>56.833129575595123</v>
      </c>
      <c r="L2289" s="201">
        <f t="shared" si="1773"/>
        <v>0.47665050102741235</v>
      </c>
      <c r="M2289" s="201">
        <f t="shared" si="1774"/>
        <v>0.48065923532044363</v>
      </c>
      <c r="N2289" s="201">
        <f t="shared" si="1775"/>
        <v>0.50522495489498431</v>
      </c>
      <c r="O2289" s="201">
        <f t="shared" si="1776"/>
        <v>0.47709090533023246</v>
      </c>
      <c r="P2289" s="201" t="str">
        <f t="shared" si="1777"/>
        <v/>
      </c>
      <c r="Q2289" s="201" t="str">
        <f t="shared" si="1778"/>
        <v/>
      </c>
      <c r="R2289" s="201" t="str">
        <f t="shared" si="1779"/>
        <v/>
      </c>
      <c r="S2289" s="201" t="str">
        <f t="shared" si="1780"/>
        <v/>
      </c>
      <c r="T2289" s="199">
        <f t="shared" si="1781"/>
        <v>0</v>
      </c>
      <c r="U2289" s="199">
        <f t="shared" si="1782"/>
        <v>0</v>
      </c>
      <c r="V2289" s="199">
        <f t="shared" si="1783"/>
        <v>0</v>
      </c>
      <c r="W2289" s="199">
        <f t="shared" si="1784"/>
        <v>0</v>
      </c>
      <c r="X2289" s="199" t="str">
        <f t="shared" si="1785"/>
        <v/>
      </c>
      <c r="Y2289" s="199" t="str">
        <f t="shared" si="1786"/>
        <v/>
      </c>
      <c r="Z2289" s="199" t="str">
        <f t="shared" si="1787"/>
        <v/>
      </c>
      <c r="AA2289" s="199" t="str">
        <f t="shared" si="1788"/>
        <v/>
      </c>
      <c r="AB2289" s="201">
        <f t="shared" ca="1" si="1789"/>
        <v>2.0785717204131045</v>
      </c>
      <c r="AD2289" s="162">
        <f t="shared" si="1790"/>
        <v>0</v>
      </c>
      <c r="AE2289" s="162">
        <f t="shared" si="1791"/>
        <v>0</v>
      </c>
      <c r="AF2289" s="162">
        <f t="shared" si="1792"/>
        <v>0</v>
      </c>
      <c r="AG2289" s="162">
        <f t="shared" si="1793"/>
        <v>0</v>
      </c>
      <c r="AH2289" s="162" t="str">
        <f t="shared" si="1794"/>
        <v/>
      </c>
      <c r="AI2289" s="162" t="str">
        <f t="shared" si="1795"/>
        <v/>
      </c>
      <c r="AJ2289" s="162" t="str">
        <f t="shared" si="1796"/>
        <v/>
      </c>
      <c r="AK2289" s="162" t="str">
        <f t="shared" si="1797"/>
        <v/>
      </c>
      <c r="AM2289" s="199">
        <f t="shared" si="1800"/>
        <v>24.800332362046678</v>
      </c>
      <c r="AN2289" s="197">
        <f t="shared" si="1802"/>
        <v>0</v>
      </c>
      <c r="AO2289" s="197">
        <f t="shared" si="1803"/>
        <v>0</v>
      </c>
      <c r="AP2289" s="197">
        <f t="shared" si="1804"/>
        <v>0</v>
      </c>
      <c r="AQ2289" s="197">
        <f t="shared" si="1805"/>
        <v>0</v>
      </c>
      <c r="AR2289" s="197" t="str">
        <f t="shared" si="1806"/>
        <v/>
      </c>
      <c r="AS2289" s="197" t="str">
        <f t="shared" si="1807"/>
        <v/>
      </c>
      <c r="AT2289" s="197" t="str">
        <f t="shared" si="1808"/>
        <v/>
      </c>
      <c r="AU2289" s="197" t="str">
        <f t="shared" si="1809"/>
        <v/>
      </c>
      <c r="AV2289" s="199">
        <f t="shared" ca="1" si="1801"/>
        <v>2.2211877231151611</v>
      </c>
      <c r="AX2289" s="162">
        <f t="shared" si="1764"/>
        <v>0</v>
      </c>
      <c r="AY2289" s="162">
        <f t="shared" si="1765"/>
        <v>0</v>
      </c>
      <c r="AZ2289" s="162">
        <f t="shared" si="1766"/>
        <v>0</v>
      </c>
      <c r="BA2289" s="162">
        <f t="shared" si="1767"/>
        <v>0</v>
      </c>
      <c r="BB2289" s="162" t="str">
        <f t="shared" si="1768"/>
        <v/>
      </c>
      <c r="BC2289" s="162" t="str">
        <f t="shared" si="1769"/>
        <v/>
      </c>
      <c r="BD2289" s="162" t="str">
        <f t="shared" si="1770"/>
        <v/>
      </c>
      <c r="BE2289" s="162" t="str">
        <f t="shared" si="1771"/>
        <v/>
      </c>
      <c r="BG2289" s="169">
        <f t="shared" si="1798"/>
        <v>56.807436479041961</v>
      </c>
      <c r="BH2289" s="169">
        <f t="shared" ca="1" si="1799"/>
        <v>2.0627332644431497</v>
      </c>
    </row>
    <row r="2290" spans="11:60" x14ac:dyDescent="0.25">
      <c r="K2290" s="199">
        <f t="shared" si="1772"/>
        <v>56.858822672148285</v>
      </c>
      <c r="L2290" s="201">
        <f t="shared" si="1773"/>
        <v>0.47686598497905225</v>
      </c>
      <c r="M2290" s="201">
        <f t="shared" si="1774"/>
        <v>0.48087653153894289</v>
      </c>
      <c r="N2290" s="201">
        <f t="shared" si="1775"/>
        <v>0.50545335677332748</v>
      </c>
      <c r="O2290" s="201">
        <f t="shared" si="1776"/>
        <v>0.47730658837965839</v>
      </c>
      <c r="P2290" s="201" t="str">
        <f t="shared" si="1777"/>
        <v/>
      </c>
      <c r="Q2290" s="201" t="str">
        <f t="shared" si="1778"/>
        <v/>
      </c>
      <c r="R2290" s="201" t="str">
        <f t="shared" si="1779"/>
        <v/>
      </c>
      <c r="S2290" s="201" t="str">
        <f t="shared" si="1780"/>
        <v/>
      </c>
      <c r="T2290" s="199">
        <f t="shared" si="1781"/>
        <v>0</v>
      </c>
      <c r="U2290" s="199">
        <f t="shared" si="1782"/>
        <v>0</v>
      </c>
      <c r="V2290" s="199">
        <f t="shared" si="1783"/>
        <v>0</v>
      </c>
      <c r="W2290" s="199">
        <f t="shared" si="1784"/>
        <v>0</v>
      </c>
      <c r="X2290" s="199" t="str">
        <f t="shared" si="1785"/>
        <v/>
      </c>
      <c r="Y2290" s="199" t="str">
        <f t="shared" si="1786"/>
        <v/>
      </c>
      <c r="Z2290" s="199" t="str">
        <f t="shared" si="1787"/>
        <v/>
      </c>
      <c r="AA2290" s="199" t="str">
        <f t="shared" si="1788"/>
        <v/>
      </c>
      <c r="AB2290" s="201">
        <f t="shared" ca="1" si="1789"/>
        <v>2.0707252810978098</v>
      </c>
      <c r="AD2290" s="162">
        <f t="shared" si="1790"/>
        <v>0</v>
      </c>
      <c r="AE2290" s="162">
        <f t="shared" si="1791"/>
        <v>0</v>
      </c>
      <c r="AF2290" s="162">
        <f t="shared" si="1792"/>
        <v>0</v>
      </c>
      <c r="AG2290" s="162">
        <f t="shared" si="1793"/>
        <v>0</v>
      </c>
      <c r="AH2290" s="162" t="str">
        <f t="shared" si="1794"/>
        <v/>
      </c>
      <c r="AI2290" s="162" t="str">
        <f t="shared" si="1795"/>
        <v/>
      </c>
      <c r="AJ2290" s="162" t="str">
        <f t="shared" si="1796"/>
        <v/>
      </c>
      <c r="AK2290" s="162" t="str">
        <f t="shared" si="1797"/>
        <v/>
      </c>
      <c r="AM2290" s="199">
        <f t="shared" si="1800"/>
        <v>24.81154915642119</v>
      </c>
      <c r="AN2290" s="197">
        <f t="shared" si="1802"/>
        <v>0</v>
      </c>
      <c r="AO2290" s="197">
        <f t="shared" si="1803"/>
        <v>0</v>
      </c>
      <c r="AP2290" s="197">
        <f t="shared" si="1804"/>
        <v>0</v>
      </c>
      <c r="AQ2290" s="197">
        <f t="shared" si="1805"/>
        <v>0</v>
      </c>
      <c r="AR2290" s="197" t="str">
        <f t="shared" si="1806"/>
        <v/>
      </c>
      <c r="AS2290" s="197" t="str">
        <f t="shared" si="1807"/>
        <v/>
      </c>
      <c r="AT2290" s="197" t="str">
        <f t="shared" si="1808"/>
        <v/>
      </c>
      <c r="AU2290" s="197" t="str">
        <f t="shared" si="1809"/>
        <v/>
      </c>
      <c r="AV2290" s="199">
        <f t="shared" ca="1" si="1801"/>
        <v>2.1936022997203897</v>
      </c>
      <c r="AX2290" s="162">
        <f t="shared" si="1764"/>
        <v>0</v>
      </c>
      <c r="AY2290" s="162">
        <f t="shared" si="1765"/>
        <v>0</v>
      </c>
      <c r="AZ2290" s="162">
        <f t="shared" si="1766"/>
        <v>0</v>
      </c>
      <c r="BA2290" s="162">
        <f t="shared" si="1767"/>
        <v>0</v>
      </c>
      <c r="BB2290" s="162" t="str">
        <f t="shared" si="1768"/>
        <v/>
      </c>
      <c r="BC2290" s="162" t="str">
        <f t="shared" si="1769"/>
        <v/>
      </c>
      <c r="BD2290" s="162" t="str">
        <f t="shared" si="1770"/>
        <v/>
      </c>
      <c r="BE2290" s="162" t="str">
        <f t="shared" si="1771"/>
        <v/>
      </c>
      <c r="BG2290" s="169">
        <f t="shared" si="1798"/>
        <v>56.833129575595123</v>
      </c>
      <c r="BH2290" s="169">
        <f t="shared" ca="1" si="1799"/>
        <v>2.0785717204131045</v>
      </c>
    </row>
    <row r="2291" spans="11:60" x14ac:dyDescent="0.25">
      <c r="K2291" s="199">
        <f t="shared" si="1772"/>
        <v>56.884515768701448</v>
      </c>
      <c r="L2291" s="201">
        <f t="shared" si="1773"/>
        <v>0.47708146893069214</v>
      </c>
      <c r="M2291" s="201">
        <f t="shared" si="1774"/>
        <v>0.48109382775744219</v>
      </c>
      <c r="N2291" s="201">
        <f t="shared" si="1775"/>
        <v>0.50568175865167053</v>
      </c>
      <c r="O2291" s="201">
        <f t="shared" si="1776"/>
        <v>0.47752227142908438</v>
      </c>
      <c r="P2291" s="201" t="str">
        <f t="shared" si="1777"/>
        <v/>
      </c>
      <c r="Q2291" s="201" t="str">
        <f t="shared" si="1778"/>
        <v/>
      </c>
      <c r="R2291" s="201" t="str">
        <f t="shared" si="1779"/>
        <v/>
      </c>
      <c r="S2291" s="201" t="str">
        <f t="shared" si="1780"/>
        <v/>
      </c>
      <c r="T2291" s="199">
        <f t="shared" si="1781"/>
        <v>0</v>
      </c>
      <c r="U2291" s="199">
        <f t="shared" si="1782"/>
        <v>0</v>
      </c>
      <c r="V2291" s="199">
        <f t="shared" si="1783"/>
        <v>0</v>
      </c>
      <c r="W2291" s="199">
        <f t="shared" si="1784"/>
        <v>0</v>
      </c>
      <c r="X2291" s="199" t="str">
        <f t="shared" si="1785"/>
        <v/>
      </c>
      <c r="Y2291" s="199" t="str">
        <f t="shared" si="1786"/>
        <v/>
      </c>
      <c r="Z2291" s="199" t="str">
        <f t="shared" si="1787"/>
        <v/>
      </c>
      <c r="AA2291" s="199" t="str">
        <f t="shared" si="1788"/>
        <v/>
      </c>
      <c r="AB2291" s="201">
        <f t="shared" ca="1" si="1789"/>
        <v>2.1117593052702666</v>
      </c>
      <c r="AD2291" s="162">
        <f t="shared" si="1790"/>
        <v>0</v>
      </c>
      <c r="AE2291" s="162">
        <f t="shared" si="1791"/>
        <v>0</v>
      </c>
      <c r="AF2291" s="162">
        <f t="shared" si="1792"/>
        <v>0</v>
      </c>
      <c r="AG2291" s="162">
        <f t="shared" si="1793"/>
        <v>0</v>
      </c>
      <c r="AH2291" s="162" t="str">
        <f t="shared" si="1794"/>
        <v/>
      </c>
      <c r="AI2291" s="162" t="str">
        <f t="shared" si="1795"/>
        <v/>
      </c>
      <c r="AJ2291" s="162" t="str">
        <f t="shared" si="1796"/>
        <v/>
      </c>
      <c r="AK2291" s="162" t="str">
        <f t="shared" si="1797"/>
        <v/>
      </c>
      <c r="AM2291" s="199">
        <f t="shared" si="1800"/>
        <v>24.822765950795702</v>
      </c>
      <c r="AN2291" s="197">
        <f t="shared" si="1802"/>
        <v>0</v>
      </c>
      <c r="AO2291" s="197">
        <f t="shared" si="1803"/>
        <v>0</v>
      </c>
      <c r="AP2291" s="197">
        <f t="shared" si="1804"/>
        <v>0</v>
      </c>
      <c r="AQ2291" s="197">
        <f t="shared" si="1805"/>
        <v>0</v>
      </c>
      <c r="AR2291" s="197" t="str">
        <f t="shared" si="1806"/>
        <v/>
      </c>
      <c r="AS2291" s="197" t="str">
        <f t="shared" si="1807"/>
        <v/>
      </c>
      <c r="AT2291" s="197" t="str">
        <f t="shared" si="1808"/>
        <v/>
      </c>
      <c r="AU2291" s="197" t="str">
        <f t="shared" si="1809"/>
        <v/>
      </c>
      <c r="AV2291" s="199">
        <f t="shared" ca="1" si="1801"/>
        <v>2.1013872156874971</v>
      </c>
      <c r="AX2291" s="162">
        <f t="shared" si="1764"/>
        <v>0</v>
      </c>
      <c r="AY2291" s="162">
        <f t="shared" si="1765"/>
        <v>0</v>
      </c>
      <c r="AZ2291" s="162">
        <f t="shared" si="1766"/>
        <v>0</v>
      </c>
      <c r="BA2291" s="162">
        <f t="shared" si="1767"/>
        <v>0</v>
      </c>
      <c r="BB2291" s="162" t="str">
        <f t="shared" si="1768"/>
        <v/>
      </c>
      <c r="BC2291" s="162" t="str">
        <f t="shared" si="1769"/>
        <v/>
      </c>
      <c r="BD2291" s="162" t="str">
        <f t="shared" si="1770"/>
        <v/>
      </c>
      <c r="BE2291" s="162" t="str">
        <f t="shared" si="1771"/>
        <v/>
      </c>
      <c r="BG2291" s="169">
        <f t="shared" si="1798"/>
        <v>56.858822672148285</v>
      </c>
      <c r="BH2291" s="169">
        <f t="shared" ca="1" si="1799"/>
        <v>2.0707252810978098</v>
      </c>
    </row>
    <row r="2292" spans="11:60" x14ac:dyDescent="0.25">
      <c r="K2292" s="199">
        <f t="shared" si="1772"/>
        <v>56.91020886525461</v>
      </c>
      <c r="L2292" s="201">
        <f t="shared" si="1773"/>
        <v>0.47729695288233204</v>
      </c>
      <c r="M2292" s="201">
        <f t="shared" si="1774"/>
        <v>0.4813111239759415</v>
      </c>
      <c r="N2292" s="201">
        <f t="shared" si="1775"/>
        <v>0.50591016053001381</v>
      </c>
      <c r="O2292" s="201">
        <f t="shared" si="1776"/>
        <v>0.47773795447851036</v>
      </c>
      <c r="P2292" s="201" t="str">
        <f t="shared" si="1777"/>
        <v/>
      </c>
      <c r="Q2292" s="201" t="str">
        <f t="shared" si="1778"/>
        <v/>
      </c>
      <c r="R2292" s="201" t="str">
        <f t="shared" si="1779"/>
        <v/>
      </c>
      <c r="S2292" s="201" t="str">
        <f t="shared" si="1780"/>
        <v/>
      </c>
      <c r="T2292" s="199">
        <f t="shared" si="1781"/>
        <v>0</v>
      </c>
      <c r="U2292" s="199">
        <f t="shared" si="1782"/>
        <v>0</v>
      </c>
      <c r="V2292" s="199">
        <f t="shared" si="1783"/>
        <v>0</v>
      </c>
      <c r="W2292" s="199">
        <f t="shared" si="1784"/>
        <v>0</v>
      </c>
      <c r="X2292" s="199" t="str">
        <f t="shared" si="1785"/>
        <v/>
      </c>
      <c r="Y2292" s="199" t="str">
        <f t="shared" si="1786"/>
        <v/>
      </c>
      <c r="Z2292" s="199" t="str">
        <f t="shared" si="1787"/>
        <v/>
      </c>
      <c r="AA2292" s="199" t="str">
        <f t="shared" si="1788"/>
        <v/>
      </c>
      <c r="AB2292" s="201">
        <f t="shared" ca="1" si="1789"/>
        <v>2.0028738425285897</v>
      </c>
      <c r="AD2292" s="162">
        <f t="shared" si="1790"/>
        <v>0</v>
      </c>
      <c r="AE2292" s="162">
        <f t="shared" si="1791"/>
        <v>0</v>
      </c>
      <c r="AF2292" s="162">
        <f t="shared" si="1792"/>
        <v>0</v>
      </c>
      <c r="AG2292" s="162">
        <f t="shared" si="1793"/>
        <v>0</v>
      </c>
      <c r="AH2292" s="162" t="str">
        <f t="shared" si="1794"/>
        <v/>
      </c>
      <c r="AI2292" s="162" t="str">
        <f t="shared" si="1795"/>
        <v/>
      </c>
      <c r="AJ2292" s="162" t="str">
        <f t="shared" si="1796"/>
        <v/>
      </c>
      <c r="AK2292" s="162" t="str">
        <f t="shared" si="1797"/>
        <v/>
      </c>
      <c r="AM2292" s="199">
        <f t="shared" si="1800"/>
        <v>24.833982745170214</v>
      </c>
      <c r="AN2292" s="197">
        <f t="shared" si="1802"/>
        <v>0</v>
      </c>
      <c r="AO2292" s="197">
        <f t="shared" si="1803"/>
        <v>0</v>
      </c>
      <c r="AP2292" s="197">
        <f t="shared" si="1804"/>
        <v>0</v>
      </c>
      <c r="AQ2292" s="197">
        <f t="shared" si="1805"/>
        <v>0</v>
      </c>
      <c r="AR2292" s="197" t="str">
        <f t="shared" si="1806"/>
        <v/>
      </c>
      <c r="AS2292" s="197" t="str">
        <f t="shared" si="1807"/>
        <v/>
      </c>
      <c r="AT2292" s="197" t="str">
        <f t="shared" si="1808"/>
        <v/>
      </c>
      <c r="AU2292" s="197" t="str">
        <f t="shared" si="1809"/>
        <v/>
      </c>
      <c r="AV2292" s="199">
        <f t="shared" ca="1" si="1801"/>
        <v>2.1808244183090206</v>
      </c>
      <c r="AX2292" s="162">
        <f t="shared" si="1764"/>
        <v>0</v>
      </c>
      <c r="AY2292" s="162">
        <f t="shared" si="1765"/>
        <v>0</v>
      </c>
      <c r="AZ2292" s="162">
        <f t="shared" si="1766"/>
        <v>0</v>
      </c>
      <c r="BA2292" s="162">
        <f t="shared" si="1767"/>
        <v>0</v>
      </c>
      <c r="BB2292" s="162" t="str">
        <f t="shared" si="1768"/>
        <v/>
      </c>
      <c r="BC2292" s="162" t="str">
        <f t="shared" si="1769"/>
        <v/>
      </c>
      <c r="BD2292" s="162" t="str">
        <f t="shared" si="1770"/>
        <v/>
      </c>
      <c r="BE2292" s="162" t="str">
        <f t="shared" si="1771"/>
        <v/>
      </c>
      <c r="BG2292" s="169">
        <f t="shared" si="1798"/>
        <v>56.884515768701448</v>
      </c>
      <c r="BH2292" s="169">
        <f t="shared" ca="1" si="1799"/>
        <v>2.1117593052702666</v>
      </c>
    </row>
    <row r="2293" spans="11:60" x14ac:dyDescent="0.25">
      <c r="K2293" s="199">
        <f t="shared" si="1772"/>
        <v>56.935901961807772</v>
      </c>
      <c r="L2293" s="201">
        <f t="shared" si="1773"/>
        <v>0.47751243683397188</v>
      </c>
      <c r="M2293" s="201">
        <f t="shared" si="1774"/>
        <v>0.48152842019444081</v>
      </c>
      <c r="N2293" s="201">
        <f t="shared" si="1775"/>
        <v>0.50613856240835686</v>
      </c>
      <c r="O2293" s="201">
        <f t="shared" si="1776"/>
        <v>0.47795363752793629</v>
      </c>
      <c r="P2293" s="201" t="str">
        <f t="shared" si="1777"/>
        <v/>
      </c>
      <c r="Q2293" s="201" t="str">
        <f t="shared" si="1778"/>
        <v/>
      </c>
      <c r="R2293" s="201" t="str">
        <f t="shared" si="1779"/>
        <v/>
      </c>
      <c r="S2293" s="201" t="str">
        <f t="shared" si="1780"/>
        <v/>
      </c>
      <c r="T2293" s="199">
        <f t="shared" si="1781"/>
        <v>0</v>
      </c>
      <c r="U2293" s="199">
        <f t="shared" si="1782"/>
        <v>0</v>
      </c>
      <c r="V2293" s="199">
        <f t="shared" si="1783"/>
        <v>0</v>
      </c>
      <c r="W2293" s="199">
        <f t="shared" si="1784"/>
        <v>0</v>
      </c>
      <c r="X2293" s="199" t="str">
        <f t="shared" si="1785"/>
        <v/>
      </c>
      <c r="Y2293" s="199" t="str">
        <f t="shared" si="1786"/>
        <v/>
      </c>
      <c r="Z2293" s="199" t="str">
        <f t="shared" si="1787"/>
        <v/>
      </c>
      <c r="AA2293" s="199" t="str">
        <f t="shared" si="1788"/>
        <v/>
      </c>
      <c r="AB2293" s="201">
        <f t="shared" ca="1" si="1789"/>
        <v>2.1532624888165781</v>
      </c>
      <c r="AD2293" s="162">
        <f t="shared" si="1790"/>
        <v>0</v>
      </c>
      <c r="AE2293" s="162">
        <f t="shared" si="1791"/>
        <v>0</v>
      </c>
      <c r="AF2293" s="162">
        <f t="shared" si="1792"/>
        <v>0</v>
      </c>
      <c r="AG2293" s="162">
        <f t="shared" si="1793"/>
        <v>0</v>
      </c>
      <c r="AH2293" s="162" t="str">
        <f t="shared" si="1794"/>
        <v/>
      </c>
      <c r="AI2293" s="162" t="str">
        <f t="shared" si="1795"/>
        <v/>
      </c>
      <c r="AJ2293" s="162" t="str">
        <f t="shared" si="1796"/>
        <v/>
      </c>
      <c r="AK2293" s="162" t="str">
        <f t="shared" si="1797"/>
        <v/>
      </c>
      <c r="AM2293" s="199">
        <f t="shared" si="1800"/>
        <v>24.845199539544726</v>
      </c>
      <c r="AN2293" s="197">
        <f t="shared" si="1802"/>
        <v>0</v>
      </c>
      <c r="AO2293" s="197">
        <f t="shared" si="1803"/>
        <v>0</v>
      </c>
      <c r="AP2293" s="197">
        <f t="shared" si="1804"/>
        <v>0</v>
      </c>
      <c r="AQ2293" s="197">
        <f t="shared" si="1805"/>
        <v>0</v>
      </c>
      <c r="AR2293" s="197" t="str">
        <f t="shared" si="1806"/>
        <v/>
      </c>
      <c r="AS2293" s="197" t="str">
        <f t="shared" si="1807"/>
        <v/>
      </c>
      <c r="AT2293" s="197" t="str">
        <f t="shared" si="1808"/>
        <v/>
      </c>
      <c r="AU2293" s="197" t="str">
        <f t="shared" si="1809"/>
        <v/>
      </c>
      <c r="AV2293" s="199">
        <f t="shared" ca="1" si="1801"/>
        <v>2.1267279880153231</v>
      </c>
      <c r="AX2293" s="162">
        <f t="shared" si="1764"/>
        <v>0</v>
      </c>
      <c r="AY2293" s="162">
        <f t="shared" si="1765"/>
        <v>0</v>
      </c>
      <c r="AZ2293" s="162">
        <f t="shared" si="1766"/>
        <v>0</v>
      </c>
      <c r="BA2293" s="162">
        <f t="shared" si="1767"/>
        <v>0</v>
      </c>
      <c r="BB2293" s="162" t="str">
        <f t="shared" si="1768"/>
        <v/>
      </c>
      <c r="BC2293" s="162" t="str">
        <f t="shared" si="1769"/>
        <v/>
      </c>
      <c r="BD2293" s="162" t="str">
        <f t="shared" si="1770"/>
        <v/>
      </c>
      <c r="BE2293" s="162" t="str">
        <f t="shared" si="1771"/>
        <v/>
      </c>
      <c r="BG2293" s="169">
        <f t="shared" si="1798"/>
        <v>56.91020886525461</v>
      </c>
      <c r="BH2293" s="169">
        <f t="shared" ca="1" si="1799"/>
        <v>2.0028738425285897</v>
      </c>
    </row>
    <row r="2294" spans="11:60" x14ac:dyDescent="0.25">
      <c r="K2294" s="199">
        <f t="shared" si="1772"/>
        <v>56.961595058360935</v>
      </c>
      <c r="L2294" s="201">
        <f t="shared" si="1773"/>
        <v>0.47772792078561177</v>
      </c>
      <c r="M2294" s="201">
        <f t="shared" si="1774"/>
        <v>0.48174571641294012</v>
      </c>
      <c r="N2294" s="201">
        <f t="shared" si="1775"/>
        <v>0.50636696428670003</v>
      </c>
      <c r="O2294" s="201">
        <f t="shared" si="1776"/>
        <v>0.47816932057736228</v>
      </c>
      <c r="P2294" s="201" t="str">
        <f t="shared" si="1777"/>
        <v/>
      </c>
      <c r="Q2294" s="201" t="str">
        <f t="shared" si="1778"/>
        <v/>
      </c>
      <c r="R2294" s="201" t="str">
        <f t="shared" si="1779"/>
        <v/>
      </c>
      <c r="S2294" s="201" t="str">
        <f t="shared" si="1780"/>
        <v/>
      </c>
      <c r="T2294" s="199">
        <f t="shared" si="1781"/>
        <v>0</v>
      </c>
      <c r="U2294" s="199">
        <f t="shared" si="1782"/>
        <v>0</v>
      </c>
      <c r="V2294" s="199">
        <f t="shared" si="1783"/>
        <v>0</v>
      </c>
      <c r="W2294" s="199">
        <f t="shared" si="1784"/>
        <v>0</v>
      </c>
      <c r="X2294" s="199" t="str">
        <f t="shared" si="1785"/>
        <v/>
      </c>
      <c r="Y2294" s="199" t="str">
        <f t="shared" si="1786"/>
        <v/>
      </c>
      <c r="Z2294" s="199" t="str">
        <f t="shared" si="1787"/>
        <v/>
      </c>
      <c r="AA2294" s="199" t="str">
        <f t="shared" si="1788"/>
        <v/>
      </c>
      <c r="AB2294" s="201">
        <f t="shared" ca="1" si="1789"/>
        <v>2.0453378626333478</v>
      </c>
      <c r="AD2294" s="162">
        <f t="shared" si="1790"/>
        <v>0</v>
      </c>
      <c r="AE2294" s="162">
        <f t="shared" si="1791"/>
        <v>0</v>
      </c>
      <c r="AF2294" s="162">
        <f t="shared" si="1792"/>
        <v>0</v>
      </c>
      <c r="AG2294" s="162">
        <f t="shared" si="1793"/>
        <v>0</v>
      </c>
      <c r="AH2294" s="162" t="str">
        <f t="shared" si="1794"/>
        <v/>
      </c>
      <c r="AI2294" s="162" t="str">
        <f t="shared" si="1795"/>
        <v/>
      </c>
      <c r="AJ2294" s="162" t="str">
        <f t="shared" si="1796"/>
        <v/>
      </c>
      <c r="AK2294" s="162" t="str">
        <f t="shared" si="1797"/>
        <v/>
      </c>
      <c r="AM2294" s="199">
        <f t="shared" si="1800"/>
        <v>24.856416333919238</v>
      </c>
      <c r="AN2294" s="197">
        <f t="shared" si="1802"/>
        <v>0</v>
      </c>
      <c r="AO2294" s="197">
        <f t="shared" si="1803"/>
        <v>0</v>
      </c>
      <c r="AP2294" s="197">
        <f t="shared" si="1804"/>
        <v>0</v>
      </c>
      <c r="AQ2294" s="197">
        <f t="shared" si="1805"/>
        <v>3.6249851644106551E-3</v>
      </c>
      <c r="AR2294" s="197" t="str">
        <f t="shared" si="1806"/>
        <v/>
      </c>
      <c r="AS2294" s="197" t="str">
        <f t="shared" si="1807"/>
        <v/>
      </c>
      <c r="AT2294" s="197" t="str">
        <f t="shared" si="1808"/>
        <v/>
      </c>
      <c r="AU2294" s="197" t="str">
        <f t="shared" si="1809"/>
        <v/>
      </c>
      <c r="AV2294" s="199">
        <f t="shared" ca="1" si="1801"/>
        <v>2.1303543161149889</v>
      </c>
      <c r="AX2294" s="162">
        <f t="shared" ref="AX2294:AX2357" si="1810">IF(AN2294="","",($AM2295-$AM2294)*AN2294)</f>
        <v>0</v>
      </c>
      <c r="AY2294" s="162">
        <f t="shared" ref="AY2294:AY2357" si="1811">IF(AO2294="","",($AM2295-$AM2294)*AO2294)</f>
        <v>0</v>
      </c>
      <c r="AZ2294" s="162">
        <f t="shared" ref="AZ2294:AZ2357" si="1812">IF(AP2294="","",($AM2295-$AM2294)*AP2294)</f>
        <v>0</v>
      </c>
      <c r="BA2294" s="162">
        <f t="shared" ref="BA2294:BA2357" si="1813">IF(AQ2294="","",($AM2295-$AM2294)*AQ2294)</f>
        <v>4.0660713199851119E-5</v>
      </c>
      <c r="BB2294" s="162" t="str">
        <f t="shared" ref="BB2294:BB2357" si="1814">IF(AR2294="","",($AM2295-$AM2294)*AR2294)</f>
        <v/>
      </c>
      <c r="BC2294" s="162" t="str">
        <f t="shared" ref="BC2294:BC2357" si="1815">IF(AS2294="","",($AM2295-$AM2294)*AS2294)</f>
        <v/>
      </c>
      <c r="BD2294" s="162" t="str">
        <f t="shared" ref="BD2294:BD2357" si="1816">IF(AT2294="","",($AM2295-$AM2294)*AT2294)</f>
        <v/>
      </c>
      <c r="BE2294" s="162" t="str">
        <f t="shared" ref="BE2294:BE2357" si="1817">IF(AU2294="","",($AM2295-$AM2294)*AU2294)</f>
        <v/>
      </c>
      <c r="BG2294" s="169">
        <f t="shared" si="1798"/>
        <v>56.935901961807772</v>
      </c>
      <c r="BH2294" s="169">
        <f t="shared" ca="1" si="1799"/>
        <v>2.1532624888165781</v>
      </c>
    </row>
    <row r="2295" spans="11:60" x14ac:dyDescent="0.25">
      <c r="K2295" s="199">
        <f t="shared" si="1772"/>
        <v>56.987288154914097</v>
      </c>
      <c r="L2295" s="201">
        <f t="shared" si="1773"/>
        <v>0.47794340473725166</v>
      </c>
      <c r="M2295" s="201">
        <f t="shared" si="1774"/>
        <v>0.48196301263143937</v>
      </c>
      <c r="N2295" s="201">
        <f t="shared" si="1775"/>
        <v>0.50659536616504308</v>
      </c>
      <c r="O2295" s="201">
        <f t="shared" si="1776"/>
        <v>0.47838500362678826</v>
      </c>
      <c r="P2295" s="201" t="str">
        <f t="shared" si="1777"/>
        <v/>
      </c>
      <c r="Q2295" s="201" t="str">
        <f t="shared" si="1778"/>
        <v/>
      </c>
      <c r="R2295" s="201" t="str">
        <f t="shared" si="1779"/>
        <v/>
      </c>
      <c r="S2295" s="201" t="str">
        <f t="shared" si="1780"/>
        <v/>
      </c>
      <c r="T2295" s="199">
        <f t="shared" si="1781"/>
        <v>0</v>
      </c>
      <c r="U2295" s="199">
        <f t="shared" si="1782"/>
        <v>0</v>
      </c>
      <c r="V2295" s="199">
        <f t="shared" si="1783"/>
        <v>0</v>
      </c>
      <c r="W2295" s="199">
        <f t="shared" si="1784"/>
        <v>0</v>
      </c>
      <c r="X2295" s="199" t="str">
        <f t="shared" si="1785"/>
        <v/>
      </c>
      <c r="Y2295" s="199" t="str">
        <f t="shared" si="1786"/>
        <v/>
      </c>
      <c r="Z2295" s="199" t="str">
        <f t="shared" si="1787"/>
        <v/>
      </c>
      <c r="AA2295" s="199" t="str">
        <f t="shared" si="1788"/>
        <v/>
      </c>
      <c r="AB2295" s="201">
        <f t="shared" ca="1" si="1789"/>
        <v>2.0101509950938707</v>
      </c>
      <c r="AD2295" s="162">
        <f t="shared" si="1790"/>
        <v>0</v>
      </c>
      <c r="AE2295" s="162">
        <f t="shared" si="1791"/>
        <v>0</v>
      </c>
      <c r="AF2295" s="162">
        <f t="shared" si="1792"/>
        <v>0</v>
      </c>
      <c r="AG2295" s="162">
        <f t="shared" si="1793"/>
        <v>0</v>
      </c>
      <c r="AH2295" s="162" t="str">
        <f t="shared" si="1794"/>
        <v/>
      </c>
      <c r="AI2295" s="162" t="str">
        <f t="shared" si="1795"/>
        <v/>
      </c>
      <c r="AJ2295" s="162" t="str">
        <f t="shared" si="1796"/>
        <v/>
      </c>
      <c r="AK2295" s="162" t="str">
        <f t="shared" si="1797"/>
        <v/>
      </c>
      <c r="AM2295" s="199">
        <f t="shared" si="1800"/>
        <v>24.86763312829375</v>
      </c>
      <c r="AN2295" s="197">
        <f t="shared" si="1802"/>
        <v>0</v>
      </c>
      <c r="AO2295" s="197">
        <f t="shared" si="1803"/>
        <v>0</v>
      </c>
      <c r="AP2295" s="197">
        <f t="shared" si="1804"/>
        <v>0</v>
      </c>
      <c r="AQ2295" s="197">
        <f t="shared" si="1805"/>
        <v>4.3870684956743723E-3</v>
      </c>
      <c r="AR2295" s="197" t="str">
        <f t="shared" si="1806"/>
        <v/>
      </c>
      <c r="AS2295" s="197" t="str">
        <f t="shared" si="1807"/>
        <v/>
      </c>
      <c r="AT2295" s="197" t="str">
        <f t="shared" si="1808"/>
        <v/>
      </c>
      <c r="AU2295" s="197" t="str">
        <f t="shared" si="1809"/>
        <v/>
      </c>
      <c r="AV2295" s="199">
        <f t="shared" ca="1" si="1801"/>
        <v>2.1053845227983383</v>
      </c>
      <c r="AX2295" s="162">
        <f t="shared" si="1810"/>
        <v>0</v>
      </c>
      <c r="AY2295" s="162">
        <f t="shared" si="1811"/>
        <v>0</v>
      </c>
      <c r="AZ2295" s="162">
        <f t="shared" si="1812"/>
        <v>0</v>
      </c>
      <c r="BA2295" s="162">
        <f t="shared" si="1813"/>
        <v>4.9208845222879392E-5</v>
      </c>
      <c r="BB2295" s="162" t="str">
        <f t="shared" si="1814"/>
        <v/>
      </c>
      <c r="BC2295" s="162" t="str">
        <f t="shared" si="1815"/>
        <v/>
      </c>
      <c r="BD2295" s="162" t="str">
        <f t="shared" si="1816"/>
        <v/>
      </c>
      <c r="BE2295" s="162" t="str">
        <f t="shared" si="1817"/>
        <v/>
      </c>
      <c r="BG2295" s="169">
        <f t="shared" si="1798"/>
        <v>56.961595058360935</v>
      </c>
      <c r="BH2295" s="169">
        <f t="shared" ca="1" si="1799"/>
        <v>2.0453378626333478</v>
      </c>
    </row>
    <row r="2296" spans="11:60" x14ac:dyDescent="0.25">
      <c r="K2296" s="199">
        <f t="shared" si="1772"/>
        <v>57.012981251467259</v>
      </c>
      <c r="L2296" s="201">
        <f t="shared" si="1773"/>
        <v>0.47815888868889156</v>
      </c>
      <c r="M2296" s="201">
        <f t="shared" si="1774"/>
        <v>0.48218030884993868</v>
      </c>
      <c r="N2296" s="201">
        <f t="shared" si="1775"/>
        <v>0.50682376804338625</v>
      </c>
      <c r="O2296" s="201">
        <f t="shared" si="1776"/>
        <v>0.47860068667621419</v>
      </c>
      <c r="P2296" s="201" t="str">
        <f t="shared" si="1777"/>
        <v/>
      </c>
      <c r="Q2296" s="201" t="str">
        <f t="shared" si="1778"/>
        <v/>
      </c>
      <c r="R2296" s="201" t="str">
        <f t="shared" si="1779"/>
        <v/>
      </c>
      <c r="S2296" s="201" t="str">
        <f t="shared" si="1780"/>
        <v/>
      </c>
      <c r="T2296" s="199">
        <f t="shared" si="1781"/>
        <v>0</v>
      </c>
      <c r="U2296" s="199">
        <f t="shared" si="1782"/>
        <v>0</v>
      </c>
      <c r="V2296" s="199">
        <f t="shared" si="1783"/>
        <v>0</v>
      </c>
      <c r="W2296" s="199">
        <f t="shared" si="1784"/>
        <v>0</v>
      </c>
      <c r="X2296" s="199" t="str">
        <f t="shared" si="1785"/>
        <v/>
      </c>
      <c r="Y2296" s="199" t="str">
        <f t="shared" si="1786"/>
        <v/>
      </c>
      <c r="Z2296" s="199" t="str">
        <f t="shared" si="1787"/>
        <v/>
      </c>
      <c r="AA2296" s="199" t="str">
        <f t="shared" si="1788"/>
        <v/>
      </c>
      <c r="AB2296" s="201">
        <f t="shared" ca="1" si="1789"/>
        <v>2.1577579034419019</v>
      </c>
      <c r="AD2296" s="162">
        <f t="shared" si="1790"/>
        <v>0</v>
      </c>
      <c r="AE2296" s="162">
        <f t="shared" si="1791"/>
        <v>0</v>
      </c>
      <c r="AF2296" s="162">
        <f t="shared" si="1792"/>
        <v>0</v>
      </c>
      <c r="AG2296" s="162">
        <f t="shared" si="1793"/>
        <v>0</v>
      </c>
      <c r="AH2296" s="162" t="str">
        <f t="shared" si="1794"/>
        <v/>
      </c>
      <c r="AI2296" s="162" t="str">
        <f t="shared" si="1795"/>
        <v/>
      </c>
      <c r="AJ2296" s="162" t="str">
        <f t="shared" si="1796"/>
        <v/>
      </c>
      <c r="AK2296" s="162" t="str">
        <f t="shared" si="1797"/>
        <v/>
      </c>
      <c r="AM2296" s="199">
        <f t="shared" si="1800"/>
        <v>24.878849922668262</v>
      </c>
      <c r="AN2296" s="197">
        <f t="shared" si="1802"/>
        <v>0</v>
      </c>
      <c r="AO2296" s="197">
        <f t="shared" si="1803"/>
        <v>0</v>
      </c>
      <c r="AP2296" s="197">
        <f t="shared" si="1804"/>
        <v>0</v>
      </c>
      <c r="AQ2296" s="197">
        <f t="shared" si="1805"/>
        <v>5.309365170933447E-3</v>
      </c>
      <c r="AR2296" s="197" t="str">
        <f t="shared" si="1806"/>
        <v/>
      </c>
      <c r="AS2296" s="197" t="str">
        <f t="shared" si="1807"/>
        <v/>
      </c>
      <c r="AT2296" s="197" t="str">
        <f t="shared" si="1808"/>
        <v/>
      </c>
      <c r="AU2296" s="197" t="str">
        <f t="shared" si="1809"/>
        <v/>
      </c>
      <c r="AV2296" s="199">
        <f t="shared" ca="1" si="1801"/>
        <v>2.1450569684456129</v>
      </c>
      <c r="AX2296" s="162">
        <f t="shared" si="1810"/>
        <v>0</v>
      </c>
      <c r="AY2296" s="162">
        <f t="shared" si="1811"/>
        <v>0</v>
      </c>
      <c r="AZ2296" s="162">
        <f t="shared" si="1812"/>
        <v>0</v>
      </c>
      <c r="BA2296" s="162">
        <f t="shared" si="1813"/>
        <v>5.9554057381556564E-5</v>
      </c>
      <c r="BB2296" s="162" t="str">
        <f t="shared" si="1814"/>
        <v/>
      </c>
      <c r="BC2296" s="162" t="str">
        <f t="shared" si="1815"/>
        <v/>
      </c>
      <c r="BD2296" s="162" t="str">
        <f t="shared" si="1816"/>
        <v/>
      </c>
      <c r="BE2296" s="162" t="str">
        <f t="shared" si="1817"/>
        <v/>
      </c>
      <c r="BG2296" s="169">
        <f t="shared" si="1798"/>
        <v>56.987288154914097</v>
      </c>
      <c r="BH2296" s="169">
        <f t="shared" ca="1" si="1799"/>
        <v>2.0101509950938707</v>
      </c>
    </row>
    <row r="2297" spans="11:60" x14ac:dyDescent="0.25">
      <c r="K2297" s="199">
        <f t="shared" si="1772"/>
        <v>57.038674348020422</v>
      </c>
      <c r="L2297" s="201">
        <f t="shared" si="1773"/>
        <v>0.4783743726405314</v>
      </c>
      <c r="M2297" s="201">
        <f t="shared" si="1774"/>
        <v>0.48239760506843798</v>
      </c>
      <c r="N2297" s="201">
        <f t="shared" si="1775"/>
        <v>0.5070521699217293</v>
      </c>
      <c r="O2297" s="201">
        <f t="shared" si="1776"/>
        <v>0.47881636972564018</v>
      </c>
      <c r="P2297" s="201" t="str">
        <f t="shared" si="1777"/>
        <v/>
      </c>
      <c r="Q2297" s="201" t="str">
        <f t="shared" si="1778"/>
        <v/>
      </c>
      <c r="R2297" s="201" t="str">
        <f t="shared" si="1779"/>
        <v/>
      </c>
      <c r="S2297" s="201" t="str">
        <f t="shared" si="1780"/>
        <v/>
      </c>
      <c r="T2297" s="199">
        <f t="shared" si="1781"/>
        <v>0</v>
      </c>
      <c r="U2297" s="199">
        <f t="shared" si="1782"/>
        <v>0</v>
      </c>
      <c r="V2297" s="199">
        <f t="shared" si="1783"/>
        <v>0</v>
      </c>
      <c r="W2297" s="199">
        <f t="shared" si="1784"/>
        <v>0</v>
      </c>
      <c r="X2297" s="199" t="str">
        <f t="shared" si="1785"/>
        <v/>
      </c>
      <c r="Y2297" s="199" t="str">
        <f t="shared" si="1786"/>
        <v/>
      </c>
      <c r="Z2297" s="199" t="str">
        <f t="shared" si="1787"/>
        <v/>
      </c>
      <c r="AA2297" s="199" t="str">
        <f t="shared" si="1788"/>
        <v/>
      </c>
      <c r="AB2297" s="201">
        <f t="shared" ca="1" si="1789"/>
        <v>2.0976500761890966</v>
      </c>
      <c r="AD2297" s="162">
        <f t="shared" si="1790"/>
        <v>0</v>
      </c>
      <c r="AE2297" s="162">
        <f t="shared" si="1791"/>
        <v>0</v>
      </c>
      <c r="AF2297" s="162">
        <f t="shared" si="1792"/>
        <v>0</v>
      </c>
      <c r="AG2297" s="162">
        <f t="shared" si="1793"/>
        <v>0</v>
      </c>
      <c r="AH2297" s="162" t="str">
        <f t="shared" si="1794"/>
        <v/>
      </c>
      <c r="AI2297" s="162" t="str">
        <f t="shared" si="1795"/>
        <v/>
      </c>
      <c r="AJ2297" s="162" t="str">
        <f t="shared" si="1796"/>
        <v/>
      </c>
      <c r="AK2297" s="162" t="str">
        <f t="shared" si="1797"/>
        <v/>
      </c>
      <c r="AM2297" s="199">
        <f t="shared" si="1800"/>
        <v>24.890066717042775</v>
      </c>
      <c r="AN2297" s="197">
        <f t="shared" si="1802"/>
        <v>0</v>
      </c>
      <c r="AO2297" s="197">
        <f t="shared" si="1803"/>
        <v>0</v>
      </c>
      <c r="AP2297" s="197">
        <f t="shared" si="1804"/>
        <v>0</v>
      </c>
      <c r="AQ2297" s="197">
        <f t="shared" si="1805"/>
        <v>6.4255569585593975E-3</v>
      </c>
      <c r="AR2297" s="197" t="str">
        <f t="shared" si="1806"/>
        <v/>
      </c>
      <c r="AS2297" s="197" t="str">
        <f t="shared" si="1807"/>
        <v/>
      </c>
      <c r="AT2297" s="197" t="str">
        <f t="shared" si="1808"/>
        <v/>
      </c>
      <c r="AU2297" s="197" t="str">
        <f t="shared" si="1809"/>
        <v/>
      </c>
      <c r="AV2297" s="199">
        <f t="shared" ca="1" si="1801"/>
        <v>2.2127136890315815</v>
      </c>
      <c r="AX2297" s="162">
        <f t="shared" si="1810"/>
        <v>0</v>
      </c>
      <c r="AY2297" s="162">
        <f t="shared" si="1811"/>
        <v>0</v>
      </c>
      <c r="AZ2297" s="162">
        <f t="shared" si="1812"/>
        <v>0</v>
      </c>
      <c r="BA2297" s="162">
        <f t="shared" si="1813"/>
        <v>7.2074151145875887E-5</v>
      </c>
      <c r="BB2297" s="162" t="str">
        <f t="shared" si="1814"/>
        <v/>
      </c>
      <c r="BC2297" s="162" t="str">
        <f t="shared" si="1815"/>
        <v/>
      </c>
      <c r="BD2297" s="162" t="str">
        <f t="shared" si="1816"/>
        <v/>
      </c>
      <c r="BE2297" s="162" t="str">
        <f t="shared" si="1817"/>
        <v/>
      </c>
      <c r="BG2297" s="169">
        <f t="shared" si="1798"/>
        <v>57.012981251467259</v>
      </c>
      <c r="BH2297" s="169">
        <f t="shared" ca="1" si="1799"/>
        <v>2.1577579034419019</v>
      </c>
    </row>
    <row r="2298" spans="11:60" x14ac:dyDescent="0.25">
      <c r="K2298" s="199">
        <f t="shared" si="1772"/>
        <v>57.064367444573584</v>
      </c>
      <c r="L2298" s="201">
        <f t="shared" si="1773"/>
        <v>0.47858985659217129</v>
      </c>
      <c r="M2298" s="201">
        <f t="shared" si="1774"/>
        <v>0.48261490128693729</v>
      </c>
      <c r="N2298" s="201">
        <f t="shared" si="1775"/>
        <v>0.50728057180007247</v>
      </c>
      <c r="O2298" s="201">
        <f t="shared" si="1776"/>
        <v>0.47903205277506611</v>
      </c>
      <c r="P2298" s="201" t="str">
        <f t="shared" si="1777"/>
        <v/>
      </c>
      <c r="Q2298" s="201" t="str">
        <f t="shared" si="1778"/>
        <v/>
      </c>
      <c r="R2298" s="201" t="str">
        <f t="shared" si="1779"/>
        <v/>
      </c>
      <c r="S2298" s="201" t="str">
        <f t="shared" si="1780"/>
        <v/>
      </c>
      <c r="T2298" s="199">
        <f t="shared" si="1781"/>
        <v>0</v>
      </c>
      <c r="U2298" s="199">
        <f t="shared" si="1782"/>
        <v>0</v>
      </c>
      <c r="V2298" s="199">
        <f t="shared" si="1783"/>
        <v>0</v>
      </c>
      <c r="W2298" s="199">
        <f t="shared" si="1784"/>
        <v>0</v>
      </c>
      <c r="X2298" s="199" t="str">
        <f t="shared" si="1785"/>
        <v/>
      </c>
      <c r="Y2298" s="199" t="str">
        <f t="shared" si="1786"/>
        <v/>
      </c>
      <c r="Z2298" s="199" t="str">
        <f t="shared" si="1787"/>
        <v/>
      </c>
      <c r="AA2298" s="199" t="str">
        <f t="shared" si="1788"/>
        <v/>
      </c>
      <c r="AB2298" s="201">
        <f t="shared" ca="1" si="1789"/>
        <v>2.10265959772885</v>
      </c>
      <c r="AD2298" s="162">
        <f t="shared" si="1790"/>
        <v>0</v>
      </c>
      <c r="AE2298" s="162">
        <f t="shared" si="1791"/>
        <v>0</v>
      </c>
      <c r="AF2298" s="162">
        <f t="shared" si="1792"/>
        <v>0</v>
      </c>
      <c r="AG2298" s="162">
        <f t="shared" si="1793"/>
        <v>0</v>
      </c>
      <c r="AH2298" s="162" t="str">
        <f t="shared" si="1794"/>
        <v/>
      </c>
      <c r="AI2298" s="162" t="str">
        <f t="shared" si="1795"/>
        <v/>
      </c>
      <c r="AJ2298" s="162" t="str">
        <f t="shared" si="1796"/>
        <v/>
      </c>
      <c r="AK2298" s="162" t="str">
        <f t="shared" si="1797"/>
        <v/>
      </c>
      <c r="AM2298" s="199">
        <f t="shared" si="1800"/>
        <v>24.901283511417287</v>
      </c>
      <c r="AN2298" s="197">
        <f t="shared" si="1802"/>
        <v>0</v>
      </c>
      <c r="AO2298" s="197">
        <f t="shared" si="1803"/>
        <v>0</v>
      </c>
      <c r="AP2298" s="197">
        <f t="shared" si="1804"/>
        <v>0</v>
      </c>
      <c r="AQ2298" s="197">
        <f t="shared" si="1805"/>
        <v>7.7764065683846592E-3</v>
      </c>
      <c r="AR2298" s="197" t="str">
        <f t="shared" si="1806"/>
        <v/>
      </c>
      <c r="AS2298" s="197" t="str">
        <f t="shared" si="1807"/>
        <v/>
      </c>
      <c r="AT2298" s="197" t="str">
        <f t="shared" si="1808"/>
        <v/>
      </c>
      <c r="AU2298" s="197" t="str">
        <f t="shared" si="1809"/>
        <v/>
      </c>
      <c r="AV2298" s="199">
        <f t="shared" ca="1" si="1801"/>
        <v>2.1447309498309952</v>
      </c>
      <c r="AX2298" s="162">
        <f t="shared" si="1810"/>
        <v>0</v>
      </c>
      <c r="AY2298" s="162">
        <f t="shared" si="1811"/>
        <v>0</v>
      </c>
      <c r="AZ2298" s="162">
        <f t="shared" si="1812"/>
        <v>0</v>
      </c>
      <c r="BA2298" s="162">
        <f t="shared" si="1813"/>
        <v>8.7226353450175698E-5</v>
      </c>
      <c r="BB2298" s="162" t="str">
        <f t="shared" si="1814"/>
        <v/>
      </c>
      <c r="BC2298" s="162" t="str">
        <f t="shared" si="1815"/>
        <v/>
      </c>
      <c r="BD2298" s="162" t="str">
        <f t="shared" si="1816"/>
        <v/>
      </c>
      <c r="BE2298" s="162" t="str">
        <f t="shared" si="1817"/>
        <v/>
      </c>
      <c r="BG2298" s="169">
        <f t="shared" si="1798"/>
        <v>57.038674348020422</v>
      </c>
      <c r="BH2298" s="169">
        <f t="shared" ca="1" si="1799"/>
        <v>2.0976500761890966</v>
      </c>
    </row>
    <row r="2299" spans="11:60" x14ac:dyDescent="0.25">
      <c r="K2299" s="199">
        <f t="shared" si="1772"/>
        <v>57.090060541126746</v>
      </c>
      <c r="L2299" s="201">
        <f t="shared" si="1773"/>
        <v>0.47880534054381113</v>
      </c>
      <c r="M2299" s="201">
        <f t="shared" si="1774"/>
        <v>0.4828321975054366</v>
      </c>
      <c r="N2299" s="201">
        <f t="shared" si="1775"/>
        <v>0.50750897367841552</v>
      </c>
      <c r="O2299" s="201">
        <f t="shared" si="1776"/>
        <v>0.47924773582449209</v>
      </c>
      <c r="P2299" s="201" t="str">
        <f t="shared" si="1777"/>
        <v/>
      </c>
      <c r="Q2299" s="201" t="str">
        <f t="shared" si="1778"/>
        <v/>
      </c>
      <c r="R2299" s="201" t="str">
        <f t="shared" si="1779"/>
        <v/>
      </c>
      <c r="S2299" s="201" t="str">
        <f t="shared" si="1780"/>
        <v/>
      </c>
      <c r="T2299" s="199">
        <f t="shared" si="1781"/>
        <v>0</v>
      </c>
      <c r="U2299" s="199">
        <f t="shared" si="1782"/>
        <v>0</v>
      </c>
      <c r="V2299" s="199">
        <f t="shared" si="1783"/>
        <v>0</v>
      </c>
      <c r="W2299" s="199">
        <f t="shared" si="1784"/>
        <v>0</v>
      </c>
      <c r="X2299" s="199" t="str">
        <f t="shared" si="1785"/>
        <v/>
      </c>
      <c r="Y2299" s="199" t="str">
        <f t="shared" si="1786"/>
        <v/>
      </c>
      <c r="Z2299" s="199" t="str">
        <f t="shared" si="1787"/>
        <v/>
      </c>
      <c r="AA2299" s="199" t="str">
        <f t="shared" si="1788"/>
        <v/>
      </c>
      <c r="AB2299" s="201">
        <f t="shared" ca="1" si="1789"/>
        <v>2.0626356389702987</v>
      </c>
      <c r="AD2299" s="162">
        <f t="shared" si="1790"/>
        <v>0</v>
      </c>
      <c r="AE2299" s="162">
        <f t="shared" si="1791"/>
        <v>0</v>
      </c>
      <c r="AF2299" s="162">
        <f t="shared" si="1792"/>
        <v>0</v>
      </c>
      <c r="AG2299" s="162">
        <f t="shared" si="1793"/>
        <v>0</v>
      </c>
      <c r="AH2299" s="162" t="str">
        <f t="shared" si="1794"/>
        <v/>
      </c>
      <c r="AI2299" s="162" t="str">
        <f t="shared" si="1795"/>
        <v/>
      </c>
      <c r="AJ2299" s="162" t="str">
        <f t="shared" si="1796"/>
        <v/>
      </c>
      <c r="AK2299" s="162" t="str">
        <f t="shared" si="1797"/>
        <v/>
      </c>
      <c r="AM2299" s="199">
        <f t="shared" si="1800"/>
        <v>24.912500305791799</v>
      </c>
      <c r="AN2299" s="197">
        <f t="shared" si="1802"/>
        <v>0</v>
      </c>
      <c r="AO2299" s="197">
        <f t="shared" si="1803"/>
        <v>0</v>
      </c>
      <c r="AP2299" s="197">
        <f t="shared" si="1804"/>
        <v>0</v>
      </c>
      <c r="AQ2299" s="197">
        <f t="shared" si="1805"/>
        <v>9.4112462819492225E-3</v>
      </c>
      <c r="AR2299" s="197" t="str">
        <f t="shared" si="1806"/>
        <v/>
      </c>
      <c r="AS2299" s="197" t="str">
        <f t="shared" si="1807"/>
        <v/>
      </c>
      <c r="AT2299" s="197" t="str">
        <f t="shared" si="1808"/>
        <v/>
      </c>
      <c r="AU2299" s="197" t="str">
        <f t="shared" si="1809"/>
        <v/>
      </c>
      <c r="AV2299" s="199">
        <f t="shared" ca="1" si="1801"/>
        <v>2.157628662047681</v>
      </c>
      <c r="AX2299" s="162">
        <f t="shared" si="1810"/>
        <v>0</v>
      </c>
      <c r="AY2299" s="162">
        <f t="shared" si="1811"/>
        <v>0</v>
      </c>
      <c r="AZ2299" s="162">
        <f t="shared" si="1812"/>
        <v>0</v>
      </c>
      <c r="BA2299" s="162">
        <f t="shared" si="1813"/>
        <v>1.055640143525156E-4</v>
      </c>
      <c r="BB2299" s="162" t="str">
        <f t="shared" si="1814"/>
        <v/>
      </c>
      <c r="BC2299" s="162" t="str">
        <f t="shared" si="1815"/>
        <v/>
      </c>
      <c r="BD2299" s="162" t="str">
        <f t="shared" si="1816"/>
        <v/>
      </c>
      <c r="BE2299" s="162" t="str">
        <f t="shared" si="1817"/>
        <v/>
      </c>
      <c r="BG2299" s="169">
        <f t="shared" si="1798"/>
        <v>57.064367444573584</v>
      </c>
      <c r="BH2299" s="169">
        <f t="shared" ca="1" si="1799"/>
        <v>2.10265959772885</v>
      </c>
    </row>
    <row r="2300" spans="11:60" x14ac:dyDescent="0.25">
      <c r="K2300" s="199">
        <f t="shared" si="1772"/>
        <v>57.115753637679909</v>
      </c>
      <c r="L2300" s="201">
        <f t="shared" si="1773"/>
        <v>0.47902082449545108</v>
      </c>
      <c r="M2300" s="201">
        <f t="shared" si="1774"/>
        <v>0.48304949372393591</v>
      </c>
      <c r="N2300" s="201">
        <f t="shared" si="1775"/>
        <v>0.50773737555675869</v>
      </c>
      <c r="O2300" s="201">
        <f t="shared" si="1776"/>
        <v>0.47946341887391802</v>
      </c>
      <c r="P2300" s="201" t="str">
        <f t="shared" si="1777"/>
        <v/>
      </c>
      <c r="Q2300" s="201" t="str">
        <f t="shared" si="1778"/>
        <v/>
      </c>
      <c r="R2300" s="201" t="str">
        <f t="shared" si="1779"/>
        <v/>
      </c>
      <c r="S2300" s="201" t="str">
        <f t="shared" si="1780"/>
        <v/>
      </c>
      <c r="T2300" s="199">
        <f t="shared" si="1781"/>
        <v>0</v>
      </c>
      <c r="U2300" s="199">
        <f t="shared" si="1782"/>
        <v>0</v>
      </c>
      <c r="V2300" s="199">
        <f t="shared" si="1783"/>
        <v>0</v>
      </c>
      <c r="W2300" s="199">
        <f t="shared" si="1784"/>
        <v>0</v>
      </c>
      <c r="X2300" s="199" t="str">
        <f t="shared" si="1785"/>
        <v/>
      </c>
      <c r="Y2300" s="199" t="str">
        <f t="shared" si="1786"/>
        <v/>
      </c>
      <c r="Z2300" s="199" t="str">
        <f t="shared" si="1787"/>
        <v/>
      </c>
      <c r="AA2300" s="199" t="str">
        <f t="shared" si="1788"/>
        <v/>
      </c>
      <c r="AB2300" s="201">
        <f t="shared" ca="1" si="1789"/>
        <v>2.0467292559457797</v>
      </c>
      <c r="AD2300" s="162">
        <f t="shared" si="1790"/>
        <v>0</v>
      </c>
      <c r="AE2300" s="162">
        <f t="shared" si="1791"/>
        <v>0</v>
      </c>
      <c r="AF2300" s="162">
        <f t="shared" si="1792"/>
        <v>0</v>
      </c>
      <c r="AG2300" s="162">
        <f t="shared" si="1793"/>
        <v>0</v>
      </c>
      <c r="AH2300" s="162" t="str">
        <f t="shared" si="1794"/>
        <v/>
      </c>
      <c r="AI2300" s="162" t="str">
        <f t="shared" si="1795"/>
        <v/>
      </c>
      <c r="AJ2300" s="162" t="str">
        <f t="shared" si="1796"/>
        <v/>
      </c>
      <c r="AK2300" s="162" t="str">
        <f t="shared" si="1797"/>
        <v/>
      </c>
      <c r="AM2300" s="199">
        <f t="shared" si="1800"/>
        <v>24.923717100166311</v>
      </c>
      <c r="AN2300" s="197">
        <f t="shared" si="1802"/>
        <v>0</v>
      </c>
      <c r="AO2300" s="197">
        <f t="shared" si="1803"/>
        <v>0</v>
      </c>
      <c r="AP2300" s="197">
        <f t="shared" si="1804"/>
        <v>0</v>
      </c>
      <c r="AQ2300" s="197">
        <f t="shared" si="1805"/>
        <v>1.1389779537586383E-2</v>
      </c>
      <c r="AR2300" s="197" t="str">
        <f t="shared" si="1806"/>
        <v/>
      </c>
      <c r="AS2300" s="197" t="str">
        <f t="shared" si="1807"/>
        <v/>
      </c>
      <c r="AT2300" s="197" t="str">
        <f t="shared" si="1808"/>
        <v/>
      </c>
      <c r="AU2300" s="197" t="str">
        <f t="shared" si="1809"/>
        <v/>
      </c>
      <c r="AV2300" s="199">
        <f t="shared" ca="1" si="1801"/>
        <v>2.1869761522304643</v>
      </c>
      <c r="AX2300" s="162">
        <f t="shared" si="1810"/>
        <v>0</v>
      </c>
      <c r="AY2300" s="162">
        <f t="shared" si="1811"/>
        <v>0</v>
      </c>
      <c r="AZ2300" s="162">
        <f t="shared" si="1812"/>
        <v>0</v>
      </c>
      <c r="BA2300" s="162">
        <f t="shared" si="1813"/>
        <v>1.2775681504413153E-4</v>
      </c>
      <c r="BB2300" s="162" t="str">
        <f t="shared" si="1814"/>
        <v/>
      </c>
      <c r="BC2300" s="162" t="str">
        <f t="shared" si="1815"/>
        <v/>
      </c>
      <c r="BD2300" s="162" t="str">
        <f t="shared" si="1816"/>
        <v/>
      </c>
      <c r="BE2300" s="162" t="str">
        <f t="shared" si="1817"/>
        <v/>
      </c>
      <c r="BG2300" s="169">
        <f t="shared" si="1798"/>
        <v>57.090060541126746</v>
      </c>
      <c r="BH2300" s="169">
        <f t="shared" ca="1" si="1799"/>
        <v>2.0626356389702987</v>
      </c>
    </row>
    <row r="2301" spans="11:60" x14ac:dyDescent="0.25">
      <c r="K2301" s="199">
        <f t="shared" si="1772"/>
        <v>57.141446734233071</v>
      </c>
      <c r="L2301" s="201">
        <f t="shared" si="1773"/>
        <v>0.47923630844709092</v>
      </c>
      <c r="M2301" s="201">
        <f t="shared" si="1774"/>
        <v>0.48326678994243516</v>
      </c>
      <c r="N2301" s="201">
        <f t="shared" si="1775"/>
        <v>0.50796577743510185</v>
      </c>
      <c r="O2301" s="201">
        <f t="shared" si="1776"/>
        <v>0.47967910192334401</v>
      </c>
      <c r="P2301" s="201" t="str">
        <f t="shared" si="1777"/>
        <v/>
      </c>
      <c r="Q2301" s="201" t="str">
        <f t="shared" si="1778"/>
        <v/>
      </c>
      <c r="R2301" s="201" t="str">
        <f t="shared" si="1779"/>
        <v/>
      </c>
      <c r="S2301" s="201" t="str">
        <f t="shared" si="1780"/>
        <v/>
      </c>
      <c r="T2301" s="199">
        <f t="shared" si="1781"/>
        <v>0</v>
      </c>
      <c r="U2301" s="199">
        <f t="shared" si="1782"/>
        <v>0</v>
      </c>
      <c r="V2301" s="199">
        <f t="shared" si="1783"/>
        <v>0</v>
      </c>
      <c r="W2301" s="199">
        <f t="shared" si="1784"/>
        <v>0</v>
      </c>
      <c r="X2301" s="199" t="str">
        <f t="shared" si="1785"/>
        <v/>
      </c>
      <c r="Y2301" s="199" t="str">
        <f t="shared" si="1786"/>
        <v/>
      </c>
      <c r="Z2301" s="199" t="str">
        <f t="shared" si="1787"/>
        <v/>
      </c>
      <c r="AA2301" s="199" t="str">
        <f t="shared" si="1788"/>
        <v/>
      </c>
      <c r="AB2301" s="201">
        <f t="shared" ca="1" si="1789"/>
        <v>2.0264403085297706</v>
      </c>
      <c r="AD2301" s="162">
        <f t="shared" si="1790"/>
        <v>0</v>
      </c>
      <c r="AE2301" s="162">
        <f t="shared" si="1791"/>
        <v>0</v>
      </c>
      <c r="AF2301" s="162">
        <f t="shared" si="1792"/>
        <v>0</v>
      </c>
      <c r="AG2301" s="162">
        <f t="shared" si="1793"/>
        <v>0</v>
      </c>
      <c r="AH2301" s="162" t="str">
        <f t="shared" si="1794"/>
        <v/>
      </c>
      <c r="AI2301" s="162" t="str">
        <f t="shared" si="1795"/>
        <v/>
      </c>
      <c r="AJ2301" s="162" t="str">
        <f t="shared" si="1796"/>
        <v/>
      </c>
      <c r="AK2301" s="162" t="str">
        <f t="shared" si="1797"/>
        <v/>
      </c>
      <c r="AM2301" s="199">
        <f t="shared" si="1800"/>
        <v>24.934933894540823</v>
      </c>
      <c r="AN2301" s="197">
        <f t="shared" si="1802"/>
        <v>0</v>
      </c>
      <c r="AO2301" s="197">
        <f t="shared" si="1803"/>
        <v>0</v>
      </c>
      <c r="AP2301" s="197">
        <f t="shared" si="1804"/>
        <v>0</v>
      </c>
      <c r="AQ2301" s="197">
        <f t="shared" si="1805"/>
        <v>1.3784261262329704E-2</v>
      </c>
      <c r="AR2301" s="197" t="str">
        <f t="shared" si="1806"/>
        <v/>
      </c>
      <c r="AS2301" s="197" t="str">
        <f t="shared" si="1807"/>
        <v/>
      </c>
      <c r="AT2301" s="197" t="str">
        <f t="shared" si="1808"/>
        <v/>
      </c>
      <c r="AU2301" s="197" t="str">
        <f t="shared" si="1809"/>
        <v/>
      </c>
      <c r="AV2301" s="199">
        <f t="shared" ca="1" si="1801"/>
        <v>2.233943715127658</v>
      </c>
      <c r="AX2301" s="162">
        <f t="shared" si="1810"/>
        <v>0</v>
      </c>
      <c r="AY2301" s="162">
        <f t="shared" si="1811"/>
        <v>0</v>
      </c>
      <c r="AZ2301" s="162">
        <f t="shared" si="1812"/>
        <v>0</v>
      </c>
      <c r="BA2301" s="162">
        <f t="shared" si="1813"/>
        <v>1.5461522418410437E-4</v>
      </c>
      <c r="BB2301" s="162" t="str">
        <f t="shared" si="1814"/>
        <v/>
      </c>
      <c r="BC2301" s="162" t="str">
        <f t="shared" si="1815"/>
        <v/>
      </c>
      <c r="BD2301" s="162" t="str">
        <f t="shared" si="1816"/>
        <v/>
      </c>
      <c r="BE2301" s="162" t="str">
        <f t="shared" si="1817"/>
        <v/>
      </c>
      <c r="BG2301" s="169">
        <f t="shared" si="1798"/>
        <v>57.115753637679909</v>
      </c>
      <c r="BH2301" s="169">
        <f t="shared" ca="1" si="1799"/>
        <v>2.0467292559457797</v>
      </c>
    </row>
    <row r="2302" spans="11:60" x14ac:dyDescent="0.25">
      <c r="K2302" s="199">
        <f t="shared" si="1772"/>
        <v>57.167139830786233</v>
      </c>
      <c r="L2302" s="201">
        <f t="shared" si="1773"/>
        <v>0.47945179239873081</v>
      </c>
      <c r="M2302" s="201">
        <f t="shared" si="1774"/>
        <v>0.48348408616093447</v>
      </c>
      <c r="N2302" s="201">
        <f t="shared" si="1775"/>
        <v>0.5081941793134449</v>
      </c>
      <c r="O2302" s="201">
        <f t="shared" si="1776"/>
        <v>0.47989478497276999</v>
      </c>
      <c r="P2302" s="201" t="str">
        <f t="shared" si="1777"/>
        <v/>
      </c>
      <c r="Q2302" s="201" t="str">
        <f t="shared" si="1778"/>
        <v/>
      </c>
      <c r="R2302" s="201" t="str">
        <f t="shared" si="1779"/>
        <v/>
      </c>
      <c r="S2302" s="201" t="str">
        <f t="shared" si="1780"/>
        <v/>
      </c>
      <c r="T2302" s="199">
        <f t="shared" si="1781"/>
        <v>0</v>
      </c>
      <c r="U2302" s="199">
        <f t="shared" si="1782"/>
        <v>0</v>
      </c>
      <c r="V2302" s="199">
        <f t="shared" si="1783"/>
        <v>0</v>
      </c>
      <c r="W2302" s="199">
        <f t="shared" si="1784"/>
        <v>0</v>
      </c>
      <c r="X2302" s="199" t="str">
        <f t="shared" si="1785"/>
        <v/>
      </c>
      <c r="Y2302" s="199" t="str">
        <f t="shared" si="1786"/>
        <v/>
      </c>
      <c r="Z2302" s="199" t="str">
        <f t="shared" si="1787"/>
        <v/>
      </c>
      <c r="AA2302" s="199" t="str">
        <f t="shared" si="1788"/>
        <v/>
      </c>
      <c r="AB2302" s="201">
        <f t="shared" ca="1" si="1789"/>
        <v>2.1008403863513929</v>
      </c>
      <c r="AD2302" s="162">
        <f t="shared" si="1790"/>
        <v>0</v>
      </c>
      <c r="AE2302" s="162">
        <f t="shared" si="1791"/>
        <v>0</v>
      </c>
      <c r="AF2302" s="162">
        <f t="shared" si="1792"/>
        <v>0</v>
      </c>
      <c r="AG2302" s="162">
        <f t="shared" si="1793"/>
        <v>0</v>
      </c>
      <c r="AH2302" s="162" t="str">
        <f t="shared" si="1794"/>
        <v/>
      </c>
      <c r="AI2302" s="162" t="str">
        <f t="shared" si="1795"/>
        <v/>
      </c>
      <c r="AJ2302" s="162" t="str">
        <f t="shared" si="1796"/>
        <v/>
      </c>
      <c r="AK2302" s="162" t="str">
        <f t="shared" si="1797"/>
        <v/>
      </c>
      <c r="AM2302" s="199">
        <f t="shared" si="1800"/>
        <v>24.946150688915335</v>
      </c>
      <c r="AN2302" s="197">
        <f t="shared" si="1802"/>
        <v>0</v>
      </c>
      <c r="AO2302" s="197">
        <f t="shared" si="1803"/>
        <v>0</v>
      </c>
      <c r="AP2302" s="197">
        <f t="shared" si="1804"/>
        <v>0</v>
      </c>
      <c r="AQ2302" s="197">
        <f t="shared" si="1805"/>
        <v>1.6682136573565647E-2</v>
      </c>
      <c r="AR2302" s="197" t="str">
        <f t="shared" si="1806"/>
        <v/>
      </c>
      <c r="AS2302" s="197" t="str">
        <f t="shared" si="1807"/>
        <v/>
      </c>
      <c r="AT2302" s="197" t="str">
        <f t="shared" si="1808"/>
        <v/>
      </c>
      <c r="AU2302" s="197" t="str">
        <f t="shared" si="1809"/>
        <v/>
      </c>
      <c r="AV2302" s="199">
        <f t="shared" ca="1" si="1801"/>
        <v>2.1595214457398204</v>
      </c>
      <c r="AX2302" s="162">
        <f t="shared" si="1810"/>
        <v>0</v>
      </c>
      <c r="AY2302" s="162">
        <f t="shared" si="1811"/>
        <v>0</v>
      </c>
      <c r="AZ2302" s="162">
        <f t="shared" si="1812"/>
        <v>0</v>
      </c>
      <c r="BA2302" s="162">
        <f t="shared" si="1813"/>
        <v>1.8712009567321307E-4</v>
      </c>
      <c r="BB2302" s="162" t="str">
        <f t="shared" si="1814"/>
        <v/>
      </c>
      <c r="BC2302" s="162" t="str">
        <f t="shared" si="1815"/>
        <v/>
      </c>
      <c r="BD2302" s="162" t="str">
        <f t="shared" si="1816"/>
        <v/>
      </c>
      <c r="BE2302" s="162" t="str">
        <f t="shared" si="1817"/>
        <v/>
      </c>
      <c r="BG2302" s="169">
        <f t="shared" si="1798"/>
        <v>57.141446734233071</v>
      </c>
      <c r="BH2302" s="169">
        <f t="shared" ca="1" si="1799"/>
        <v>2.0264403085297706</v>
      </c>
    </row>
    <row r="2303" spans="11:60" x14ac:dyDescent="0.25">
      <c r="K2303" s="199">
        <f t="shared" si="1772"/>
        <v>57.192832927339396</v>
      </c>
      <c r="L2303" s="201">
        <f t="shared" si="1773"/>
        <v>0.47966727635037065</v>
      </c>
      <c r="M2303" s="201">
        <f t="shared" si="1774"/>
        <v>0.48370138237943378</v>
      </c>
      <c r="N2303" s="201">
        <f t="shared" si="1775"/>
        <v>0.50842258119178807</v>
      </c>
      <c r="O2303" s="201">
        <f t="shared" si="1776"/>
        <v>0.48011046802219598</v>
      </c>
      <c r="P2303" s="201" t="str">
        <f t="shared" si="1777"/>
        <v/>
      </c>
      <c r="Q2303" s="201" t="str">
        <f t="shared" si="1778"/>
        <v/>
      </c>
      <c r="R2303" s="201" t="str">
        <f t="shared" si="1779"/>
        <v/>
      </c>
      <c r="S2303" s="201" t="str">
        <f t="shared" si="1780"/>
        <v/>
      </c>
      <c r="T2303" s="199">
        <f t="shared" si="1781"/>
        <v>0</v>
      </c>
      <c r="U2303" s="199">
        <f t="shared" si="1782"/>
        <v>0</v>
      </c>
      <c r="V2303" s="199">
        <f t="shared" si="1783"/>
        <v>0</v>
      </c>
      <c r="W2303" s="199">
        <f t="shared" si="1784"/>
        <v>0</v>
      </c>
      <c r="X2303" s="199" t="str">
        <f t="shared" si="1785"/>
        <v/>
      </c>
      <c r="Y2303" s="199" t="str">
        <f t="shared" si="1786"/>
        <v/>
      </c>
      <c r="Z2303" s="199" t="str">
        <f t="shared" si="1787"/>
        <v/>
      </c>
      <c r="AA2303" s="199" t="str">
        <f t="shared" si="1788"/>
        <v/>
      </c>
      <c r="AB2303" s="201">
        <f t="shared" ca="1" si="1789"/>
        <v>2.0201423007686796</v>
      </c>
      <c r="AD2303" s="162">
        <f t="shared" si="1790"/>
        <v>0</v>
      </c>
      <c r="AE2303" s="162">
        <f t="shared" si="1791"/>
        <v>0</v>
      </c>
      <c r="AF2303" s="162">
        <f t="shared" si="1792"/>
        <v>0</v>
      </c>
      <c r="AG2303" s="162">
        <f t="shared" si="1793"/>
        <v>0</v>
      </c>
      <c r="AH2303" s="162" t="str">
        <f t="shared" si="1794"/>
        <v/>
      </c>
      <c r="AI2303" s="162" t="str">
        <f t="shared" si="1795"/>
        <v/>
      </c>
      <c r="AJ2303" s="162" t="str">
        <f t="shared" si="1796"/>
        <v/>
      </c>
      <c r="AK2303" s="162" t="str">
        <f t="shared" si="1797"/>
        <v/>
      </c>
      <c r="AM2303" s="199">
        <f t="shared" si="1800"/>
        <v>24.957367483289847</v>
      </c>
      <c r="AN2303" s="197">
        <f t="shared" si="1802"/>
        <v>0</v>
      </c>
      <c r="AO2303" s="197">
        <f t="shared" si="1803"/>
        <v>0</v>
      </c>
      <c r="AP2303" s="197">
        <f t="shared" si="1804"/>
        <v>0</v>
      </c>
      <c r="AQ2303" s="197">
        <f t="shared" si="1805"/>
        <v>2.0189234211579456E-2</v>
      </c>
      <c r="AR2303" s="197" t="str">
        <f t="shared" si="1806"/>
        <v/>
      </c>
      <c r="AS2303" s="197" t="str">
        <f t="shared" si="1807"/>
        <v/>
      </c>
      <c r="AT2303" s="197" t="str">
        <f t="shared" si="1808"/>
        <v/>
      </c>
      <c r="AU2303" s="197" t="str">
        <f t="shared" si="1809"/>
        <v/>
      </c>
      <c r="AV2303" s="199">
        <f t="shared" ca="1" si="1801"/>
        <v>2.1300370564203401</v>
      </c>
      <c r="AX2303" s="162">
        <f t="shared" si="1810"/>
        <v>0</v>
      </c>
      <c r="AY2303" s="162">
        <f t="shared" si="1811"/>
        <v>0</v>
      </c>
      <c r="AZ2303" s="162">
        <f t="shared" si="1812"/>
        <v>0</v>
      </c>
      <c r="BA2303" s="162">
        <f t="shared" si="1813"/>
        <v>2.2645848873015091E-4</v>
      </c>
      <c r="BB2303" s="162" t="str">
        <f t="shared" si="1814"/>
        <v/>
      </c>
      <c r="BC2303" s="162" t="str">
        <f t="shared" si="1815"/>
        <v/>
      </c>
      <c r="BD2303" s="162" t="str">
        <f t="shared" si="1816"/>
        <v/>
      </c>
      <c r="BE2303" s="162" t="str">
        <f t="shared" si="1817"/>
        <v/>
      </c>
      <c r="BG2303" s="169">
        <f t="shared" si="1798"/>
        <v>57.167139830786233</v>
      </c>
      <c r="BH2303" s="169">
        <f t="shared" ca="1" si="1799"/>
        <v>2.1008403863513929</v>
      </c>
    </row>
    <row r="2304" spans="11:60" x14ac:dyDescent="0.25">
      <c r="K2304" s="199">
        <f t="shared" si="1772"/>
        <v>57.218526023892558</v>
      </c>
      <c r="L2304" s="201">
        <f t="shared" si="1773"/>
        <v>0.47988276030201055</v>
      </c>
      <c r="M2304" s="201">
        <f t="shared" si="1774"/>
        <v>0.48391867859793303</v>
      </c>
      <c r="N2304" s="201">
        <f t="shared" si="1775"/>
        <v>0.50865098307013112</v>
      </c>
      <c r="O2304" s="201">
        <f t="shared" si="1776"/>
        <v>0.48032615107162191</v>
      </c>
      <c r="P2304" s="201" t="str">
        <f t="shared" si="1777"/>
        <v/>
      </c>
      <c r="Q2304" s="201" t="str">
        <f t="shared" si="1778"/>
        <v/>
      </c>
      <c r="R2304" s="201" t="str">
        <f t="shared" si="1779"/>
        <v/>
      </c>
      <c r="S2304" s="201" t="str">
        <f t="shared" si="1780"/>
        <v/>
      </c>
      <c r="T2304" s="199">
        <f t="shared" si="1781"/>
        <v>0</v>
      </c>
      <c r="U2304" s="199">
        <f t="shared" si="1782"/>
        <v>0</v>
      </c>
      <c r="V2304" s="199">
        <f t="shared" si="1783"/>
        <v>0</v>
      </c>
      <c r="W2304" s="199">
        <f t="shared" si="1784"/>
        <v>0</v>
      </c>
      <c r="X2304" s="199" t="str">
        <f t="shared" si="1785"/>
        <v/>
      </c>
      <c r="Y2304" s="199" t="str">
        <f t="shared" si="1786"/>
        <v/>
      </c>
      <c r="Z2304" s="199" t="str">
        <f t="shared" si="1787"/>
        <v/>
      </c>
      <c r="AA2304" s="199" t="str">
        <f t="shared" si="1788"/>
        <v/>
      </c>
      <c r="AB2304" s="201">
        <f t="shared" ca="1" si="1789"/>
        <v>2.0609310578602815</v>
      </c>
      <c r="AD2304" s="162">
        <f t="shared" si="1790"/>
        <v>0</v>
      </c>
      <c r="AE2304" s="162">
        <f t="shared" si="1791"/>
        <v>0</v>
      </c>
      <c r="AF2304" s="162">
        <f t="shared" si="1792"/>
        <v>0</v>
      </c>
      <c r="AG2304" s="162">
        <f t="shared" si="1793"/>
        <v>0</v>
      </c>
      <c r="AH2304" s="162" t="str">
        <f t="shared" si="1794"/>
        <v/>
      </c>
      <c r="AI2304" s="162" t="str">
        <f t="shared" si="1795"/>
        <v/>
      </c>
      <c r="AJ2304" s="162" t="str">
        <f t="shared" si="1796"/>
        <v/>
      </c>
      <c r="AK2304" s="162" t="str">
        <f t="shared" si="1797"/>
        <v/>
      </c>
      <c r="AM2304" s="199">
        <f t="shared" si="1800"/>
        <v>24.968584277664359</v>
      </c>
      <c r="AN2304" s="197">
        <f t="shared" si="1802"/>
        <v>0</v>
      </c>
      <c r="AO2304" s="197">
        <f t="shared" si="1803"/>
        <v>0</v>
      </c>
      <c r="AP2304" s="197">
        <f t="shared" si="1804"/>
        <v>0</v>
      </c>
      <c r="AQ2304" s="197">
        <f t="shared" si="1805"/>
        <v>2.4433631320535783E-2</v>
      </c>
      <c r="AR2304" s="197" t="str">
        <f t="shared" si="1806"/>
        <v/>
      </c>
      <c r="AS2304" s="197" t="str">
        <f t="shared" si="1807"/>
        <v/>
      </c>
      <c r="AT2304" s="197" t="str">
        <f t="shared" si="1808"/>
        <v/>
      </c>
      <c r="AU2304" s="197" t="str">
        <f t="shared" si="1809"/>
        <v/>
      </c>
      <c r="AV2304" s="199">
        <f t="shared" ca="1" si="1801"/>
        <v>2.0950696383334768</v>
      </c>
      <c r="AX2304" s="162">
        <f t="shared" si="1810"/>
        <v>0</v>
      </c>
      <c r="AY2304" s="162">
        <f t="shared" si="1811"/>
        <v>0</v>
      </c>
      <c r="AZ2304" s="162">
        <f t="shared" si="1812"/>
        <v>0</v>
      </c>
      <c r="BA2304" s="162">
        <f t="shared" si="1813"/>
        <v>2.7406701834508751E-4</v>
      </c>
      <c r="BB2304" s="162" t="str">
        <f t="shared" si="1814"/>
        <v/>
      </c>
      <c r="BC2304" s="162" t="str">
        <f t="shared" si="1815"/>
        <v/>
      </c>
      <c r="BD2304" s="162" t="str">
        <f t="shared" si="1816"/>
        <v/>
      </c>
      <c r="BE2304" s="162" t="str">
        <f t="shared" si="1817"/>
        <v/>
      </c>
      <c r="BG2304" s="169">
        <f t="shared" si="1798"/>
        <v>57.192832927339396</v>
      </c>
      <c r="BH2304" s="169">
        <f t="shared" ca="1" si="1799"/>
        <v>2.0201423007686796</v>
      </c>
    </row>
    <row r="2305" spans="11:60" x14ac:dyDescent="0.25">
      <c r="K2305" s="199">
        <f t="shared" si="1772"/>
        <v>57.24421912044572</v>
      </c>
      <c r="L2305" s="201">
        <f t="shared" si="1773"/>
        <v>0.48009824425365044</v>
      </c>
      <c r="M2305" s="201">
        <f t="shared" si="1774"/>
        <v>0.48413597481643234</v>
      </c>
      <c r="N2305" s="201">
        <f t="shared" si="1775"/>
        <v>0.50887938494847429</v>
      </c>
      <c r="O2305" s="201">
        <f t="shared" si="1776"/>
        <v>0.48054183412104789</v>
      </c>
      <c r="P2305" s="201" t="str">
        <f t="shared" si="1777"/>
        <v/>
      </c>
      <c r="Q2305" s="201" t="str">
        <f t="shared" si="1778"/>
        <v/>
      </c>
      <c r="R2305" s="201" t="str">
        <f t="shared" si="1779"/>
        <v/>
      </c>
      <c r="S2305" s="201" t="str">
        <f t="shared" si="1780"/>
        <v/>
      </c>
      <c r="T2305" s="199">
        <f t="shared" si="1781"/>
        <v>0</v>
      </c>
      <c r="U2305" s="199">
        <f t="shared" si="1782"/>
        <v>0</v>
      </c>
      <c r="V2305" s="199">
        <f t="shared" si="1783"/>
        <v>0</v>
      </c>
      <c r="W2305" s="199">
        <f t="shared" si="1784"/>
        <v>0</v>
      </c>
      <c r="X2305" s="199" t="str">
        <f t="shared" si="1785"/>
        <v/>
      </c>
      <c r="Y2305" s="199" t="str">
        <f t="shared" si="1786"/>
        <v/>
      </c>
      <c r="Z2305" s="199" t="str">
        <f t="shared" si="1787"/>
        <v/>
      </c>
      <c r="AA2305" s="199" t="str">
        <f t="shared" si="1788"/>
        <v/>
      </c>
      <c r="AB2305" s="201">
        <f t="shared" ca="1" si="1789"/>
        <v>2.1309693079630856</v>
      </c>
      <c r="AD2305" s="162">
        <f t="shared" si="1790"/>
        <v>0</v>
      </c>
      <c r="AE2305" s="162">
        <f t="shared" si="1791"/>
        <v>0</v>
      </c>
      <c r="AF2305" s="162">
        <f t="shared" si="1792"/>
        <v>0</v>
      </c>
      <c r="AG2305" s="162">
        <f t="shared" si="1793"/>
        <v>0</v>
      </c>
      <c r="AH2305" s="162" t="str">
        <f t="shared" si="1794"/>
        <v/>
      </c>
      <c r="AI2305" s="162" t="str">
        <f t="shared" si="1795"/>
        <v/>
      </c>
      <c r="AJ2305" s="162" t="str">
        <f t="shared" si="1796"/>
        <v/>
      </c>
      <c r="AK2305" s="162" t="str">
        <f t="shared" si="1797"/>
        <v/>
      </c>
      <c r="AM2305" s="199">
        <f t="shared" si="1800"/>
        <v>24.979801072038871</v>
      </c>
      <c r="AN2305" s="197">
        <f t="shared" si="1802"/>
        <v>0</v>
      </c>
      <c r="AO2305" s="197">
        <f t="shared" si="1803"/>
        <v>0</v>
      </c>
      <c r="AP2305" s="197">
        <f t="shared" si="1804"/>
        <v>0</v>
      </c>
      <c r="AQ2305" s="197">
        <f t="shared" si="1805"/>
        <v>2.9570330709102324E-2</v>
      </c>
      <c r="AR2305" s="197" t="str">
        <f t="shared" si="1806"/>
        <v/>
      </c>
      <c r="AS2305" s="197" t="str">
        <f t="shared" si="1807"/>
        <v/>
      </c>
      <c r="AT2305" s="197" t="str">
        <f t="shared" si="1808"/>
        <v/>
      </c>
      <c r="AU2305" s="197" t="str">
        <f t="shared" si="1809"/>
        <v/>
      </c>
      <c r="AV2305" s="199">
        <f t="shared" ca="1" si="1801"/>
        <v>2.1066296722075175</v>
      </c>
      <c r="AX2305" s="162">
        <f t="shared" si="1810"/>
        <v>0</v>
      </c>
      <c r="AY2305" s="162">
        <f t="shared" si="1811"/>
        <v>0</v>
      </c>
      <c r="AZ2305" s="162">
        <f t="shared" si="1812"/>
        <v>0</v>
      </c>
      <c r="BA2305" s="162">
        <f t="shared" si="1813"/>
        <v>3.3168431915032022E-4</v>
      </c>
      <c r="BB2305" s="162" t="str">
        <f t="shared" si="1814"/>
        <v/>
      </c>
      <c r="BC2305" s="162" t="str">
        <f t="shared" si="1815"/>
        <v/>
      </c>
      <c r="BD2305" s="162" t="str">
        <f t="shared" si="1816"/>
        <v/>
      </c>
      <c r="BE2305" s="162" t="str">
        <f t="shared" si="1817"/>
        <v/>
      </c>
      <c r="BG2305" s="169">
        <f t="shared" si="1798"/>
        <v>57.218526023892558</v>
      </c>
      <c r="BH2305" s="169">
        <f t="shared" ca="1" si="1799"/>
        <v>2.0609310578602815</v>
      </c>
    </row>
    <row r="2306" spans="11:60" x14ac:dyDescent="0.25">
      <c r="K2306" s="199">
        <f t="shared" si="1772"/>
        <v>57.269912216998883</v>
      </c>
      <c r="L2306" s="201">
        <f t="shared" si="1773"/>
        <v>0.48031372820529034</v>
      </c>
      <c r="M2306" s="201">
        <f t="shared" si="1774"/>
        <v>0.48435327103493164</v>
      </c>
      <c r="N2306" s="201">
        <f t="shared" si="1775"/>
        <v>0.50910778682681734</v>
      </c>
      <c r="O2306" s="201">
        <f t="shared" si="1776"/>
        <v>0.48075751717047382</v>
      </c>
      <c r="P2306" s="201" t="str">
        <f t="shared" si="1777"/>
        <v/>
      </c>
      <c r="Q2306" s="201" t="str">
        <f t="shared" si="1778"/>
        <v/>
      </c>
      <c r="R2306" s="201" t="str">
        <f t="shared" si="1779"/>
        <v/>
      </c>
      <c r="S2306" s="201" t="str">
        <f t="shared" si="1780"/>
        <v/>
      </c>
      <c r="T2306" s="199">
        <f t="shared" si="1781"/>
        <v>0</v>
      </c>
      <c r="U2306" s="199">
        <f t="shared" si="1782"/>
        <v>0</v>
      </c>
      <c r="V2306" s="199">
        <f t="shared" si="1783"/>
        <v>0</v>
      </c>
      <c r="W2306" s="199">
        <f t="shared" si="1784"/>
        <v>0</v>
      </c>
      <c r="X2306" s="199" t="str">
        <f t="shared" si="1785"/>
        <v/>
      </c>
      <c r="Y2306" s="199" t="str">
        <f t="shared" si="1786"/>
        <v/>
      </c>
      <c r="Z2306" s="199" t="str">
        <f t="shared" si="1787"/>
        <v/>
      </c>
      <c r="AA2306" s="199" t="str">
        <f t="shared" si="1788"/>
        <v/>
      </c>
      <c r="AB2306" s="201">
        <f t="shared" ca="1" si="1789"/>
        <v>2.1657736254025988</v>
      </c>
      <c r="AD2306" s="162">
        <f t="shared" si="1790"/>
        <v>0</v>
      </c>
      <c r="AE2306" s="162">
        <f t="shared" si="1791"/>
        <v>0</v>
      </c>
      <c r="AF2306" s="162">
        <f t="shared" si="1792"/>
        <v>0</v>
      </c>
      <c r="AG2306" s="162">
        <f t="shared" si="1793"/>
        <v>0</v>
      </c>
      <c r="AH2306" s="162" t="str">
        <f t="shared" si="1794"/>
        <v/>
      </c>
      <c r="AI2306" s="162" t="str">
        <f t="shared" si="1795"/>
        <v/>
      </c>
      <c r="AJ2306" s="162" t="str">
        <f t="shared" si="1796"/>
        <v/>
      </c>
      <c r="AK2306" s="162" t="str">
        <f t="shared" si="1797"/>
        <v/>
      </c>
      <c r="AM2306" s="199">
        <f t="shared" si="1800"/>
        <v>24.991017866413383</v>
      </c>
      <c r="AN2306" s="197">
        <f t="shared" si="1802"/>
        <v>0</v>
      </c>
      <c r="AO2306" s="197">
        <f t="shared" si="1803"/>
        <v>0</v>
      </c>
      <c r="AP2306" s="197">
        <f t="shared" si="1804"/>
        <v>0</v>
      </c>
      <c r="AQ2306" s="197">
        <f t="shared" si="1805"/>
        <v>3.5786921386947557E-2</v>
      </c>
      <c r="AR2306" s="197" t="str">
        <f t="shared" si="1806"/>
        <v/>
      </c>
      <c r="AS2306" s="197" t="str">
        <f t="shared" si="1807"/>
        <v/>
      </c>
      <c r="AT2306" s="197" t="str">
        <f t="shared" si="1808"/>
        <v/>
      </c>
      <c r="AU2306" s="197" t="str">
        <f t="shared" si="1809"/>
        <v/>
      </c>
      <c r="AV2306" s="199">
        <f t="shared" ca="1" si="1801"/>
        <v>2.2465481884728633</v>
      </c>
      <c r="AX2306" s="162">
        <f t="shared" si="1810"/>
        <v>0</v>
      </c>
      <c r="AY2306" s="162">
        <f t="shared" si="1811"/>
        <v>0</v>
      </c>
      <c r="AZ2306" s="162">
        <f t="shared" si="1812"/>
        <v>0</v>
      </c>
      <c r="BA2306" s="162">
        <f t="shared" si="1813"/>
        <v>4.0141453849421878E-4</v>
      </c>
      <c r="BB2306" s="162" t="str">
        <f t="shared" si="1814"/>
        <v/>
      </c>
      <c r="BC2306" s="162" t="str">
        <f t="shared" si="1815"/>
        <v/>
      </c>
      <c r="BD2306" s="162" t="str">
        <f t="shared" si="1816"/>
        <v/>
      </c>
      <c r="BE2306" s="162" t="str">
        <f t="shared" si="1817"/>
        <v/>
      </c>
      <c r="BG2306" s="169">
        <f t="shared" si="1798"/>
        <v>57.24421912044572</v>
      </c>
      <c r="BH2306" s="169">
        <f t="shared" ca="1" si="1799"/>
        <v>2.1309693079630856</v>
      </c>
    </row>
    <row r="2307" spans="11:60" x14ac:dyDescent="0.25">
      <c r="K2307" s="199">
        <f t="shared" si="1772"/>
        <v>57.295605313552045</v>
      </c>
      <c r="L2307" s="201">
        <f t="shared" si="1773"/>
        <v>0.48052921215693023</v>
      </c>
      <c r="M2307" s="201">
        <f t="shared" si="1774"/>
        <v>0.48457056725343095</v>
      </c>
      <c r="N2307" s="201">
        <f t="shared" si="1775"/>
        <v>0.50933618870516062</v>
      </c>
      <c r="O2307" s="201">
        <f t="shared" si="1776"/>
        <v>0.48097320021989981</v>
      </c>
      <c r="P2307" s="201" t="str">
        <f t="shared" si="1777"/>
        <v/>
      </c>
      <c r="Q2307" s="201" t="str">
        <f t="shared" si="1778"/>
        <v/>
      </c>
      <c r="R2307" s="201" t="str">
        <f t="shared" si="1779"/>
        <v/>
      </c>
      <c r="S2307" s="201" t="str">
        <f t="shared" si="1780"/>
        <v/>
      </c>
      <c r="T2307" s="199">
        <f t="shared" si="1781"/>
        <v>0</v>
      </c>
      <c r="U2307" s="199">
        <f t="shared" si="1782"/>
        <v>0</v>
      </c>
      <c r="V2307" s="199">
        <f t="shared" si="1783"/>
        <v>0</v>
      </c>
      <c r="W2307" s="199">
        <f t="shared" si="1784"/>
        <v>0</v>
      </c>
      <c r="X2307" s="199" t="str">
        <f t="shared" si="1785"/>
        <v/>
      </c>
      <c r="Y2307" s="199" t="str">
        <f t="shared" si="1786"/>
        <v/>
      </c>
      <c r="Z2307" s="199" t="str">
        <f t="shared" si="1787"/>
        <v/>
      </c>
      <c r="AA2307" s="199" t="str">
        <f t="shared" si="1788"/>
        <v/>
      </c>
      <c r="AB2307" s="201">
        <f t="shared" ca="1" si="1789"/>
        <v>2.0229833943609643</v>
      </c>
      <c r="AD2307" s="162">
        <f t="shared" si="1790"/>
        <v>0</v>
      </c>
      <c r="AE2307" s="162">
        <f t="shared" si="1791"/>
        <v>0</v>
      </c>
      <c r="AF2307" s="162">
        <f t="shared" si="1792"/>
        <v>0</v>
      </c>
      <c r="AG2307" s="162">
        <f t="shared" si="1793"/>
        <v>0</v>
      </c>
      <c r="AH2307" s="162" t="str">
        <f t="shared" si="1794"/>
        <v/>
      </c>
      <c r="AI2307" s="162" t="str">
        <f t="shared" si="1795"/>
        <v/>
      </c>
      <c r="AJ2307" s="162" t="str">
        <f t="shared" si="1796"/>
        <v/>
      </c>
      <c r="AK2307" s="162" t="str">
        <f t="shared" si="1797"/>
        <v/>
      </c>
      <c r="AM2307" s="199">
        <f t="shared" si="1800"/>
        <v>25.002234660787895</v>
      </c>
      <c r="AN2307" s="197">
        <f t="shared" si="1802"/>
        <v>0</v>
      </c>
      <c r="AO2307" s="197">
        <f t="shared" si="1803"/>
        <v>0</v>
      </c>
      <c r="AP2307" s="197">
        <f t="shared" si="1804"/>
        <v>0</v>
      </c>
      <c r="AQ2307" s="197">
        <f t="shared" si="1805"/>
        <v>4.331042907108635E-2</v>
      </c>
      <c r="AR2307" s="197" t="str">
        <f t="shared" si="1806"/>
        <v/>
      </c>
      <c r="AS2307" s="197" t="str">
        <f t="shared" si="1807"/>
        <v/>
      </c>
      <c r="AT2307" s="197" t="str">
        <f t="shared" si="1808"/>
        <v/>
      </c>
      <c r="AU2307" s="197" t="str">
        <f t="shared" si="1809"/>
        <v/>
      </c>
      <c r="AV2307" s="199">
        <f t="shared" ca="1" si="1801"/>
        <v>2.2173200804443205</v>
      </c>
      <c r="AX2307" s="162">
        <f t="shared" si="1810"/>
        <v>0</v>
      </c>
      <c r="AY2307" s="162">
        <f t="shared" si="1811"/>
        <v>0</v>
      </c>
      <c r="AZ2307" s="162">
        <f t="shared" si="1812"/>
        <v>0</v>
      </c>
      <c r="BA2307" s="162">
        <f t="shared" si="1813"/>
        <v>4.8580417716226505E-4</v>
      </c>
      <c r="BB2307" s="162" t="str">
        <f t="shared" si="1814"/>
        <v/>
      </c>
      <c r="BC2307" s="162" t="str">
        <f t="shared" si="1815"/>
        <v/>
      </c>
      <c r="BD2307" s="162" t="str">
        <f t="shared" si="1816"/>
        <v/>
      </c>
      <c r="BE2307" s="162" t="str">
        <f t="shared" si="1817"/>
        <v/>
      </c>
      <c r="BG2307" s="169">
        <f t="shared" si="1798"/>
        <v>57.269912216998883</v>
      </c>
      <c r="BH2307" s="169">
        <f t="shared" ca="1" si="1799"/>
        <v>2.1657736254025988</v>
      </c>
    </row>
    <row r="2308" spans="11:60" x14ac:dyDescent="0.25">
      <c r="K2308" s="199">
        <f t="shared" si="1772"/>
        <v>57.321298410105207</v>
      </c>
      <c r="L2308" s="201">
        <f t="shared" si="1773"/>
        <v>0.48074469610857007</v>
      </c>
      <c r="M2308" s="201">
        <f t="shared" si="1774"/>
        <v>0.48478786347193026</v>
      </c>
      <c r="N2308" s="201">
        <f t="shared" si="1775"/>
        <v>0.50956459058350367</v>
      </c>
      <c r="O2308" s="201">
        <f t="shared" si="1776"/>
        <v>0.4811888832693258</v>
      </c>
      <c r="P2308" s="201" t="str">
        <f t="shared" si="1777"/>
        <v/>
      </c>
      <c r="Q2308" s="201" t="str">
        <f t="shared" si="1778"/>
        <v/>
      </c>
      <c r="R2308" s="201" t="str">
        <f t="shared" si="1779"/>
        <v/>
      </c>
      <c r="S2308" s="201" t="str">
        <f t="shared" si="1780"/>
        <v/>
      </c>
      <c r="T2308" s="199">
        <f t="shared" si="1781"/>
        <v>0</v>
      </c>
      <c r="U2308" s="199">
        <f t="shared" si="1782"/>
        <v>0</v>
      </c>
      <c r="V2308" s="199">
        <f t="shared" si="1783"/>
        <v>0</v>
      </c>
      <c r="W2308" s="199">
        <f t="shared" si="1784"/>
        <v>0</v>
      </c>
      <c r="X2308" s="199" t="str">
        <f t="shared" si="1785"/>
        <v/>
      </c>
      <c r="Y2308" s="199" t="str">
        <f t="shared" si="1786"/>
        <v/>
      </c>
      <c r="Z2308" s="199" t="str">
        <f t="shared" si="1787"/>
        <v/>
      </c>
      <c r="AA2308" s="199" t="str">
        <f t="shared" si="1788"/>
        <v/>
      </c>
      <c r="AB2308" s="201">
        <f t="shared" ca="1" si="1789"/>
        <v>2.1535978655349122</v>
      </c>
      <c r="AD2308" s="162">
        <f t="shared" si="1790"/>
        <v>0</v>
      </c>
      <c r="AE2308" s="162">
        <f t="shared" si="1791"/>
        <v>0</v>
      </c>
      <c r="AF2308" s="162">
        <f t="shared" si="1792"/>
        <v>0</v>
      </c>
      <c r="AG2308" s="162">
        <f t="shared" si="1793"/>
        <v>0</v>
      </c>
      <c r="AH2308" s="162" t="str">
        <f t="shared" si="1794"/>
        <v/>
      </c>
      <c r="AI2308" s="162" t="str">
        <f t="shared" si="1795"/>
        <v/>
      </c>
      <c r="AJ2308" s="162" t="str">
        <f t="shared" si="1796"/>
        <v/>
      </c>
      <c r="AK2308" s="162" t="str">
        <f t="shared" si="1797"/>
        <v/>
      </c>
      <c r="AM2308" s="199">
        <f t="shared" si="1800"/>
        <v>25.013451455162407</v>
      </c>
      <c r="AN2308" s="197">
        <f t="shared" si="1802"/>
        <v>0</v>
      </c>
      <c r="AO2308" s="197">
        <f t="shared" si="1803"/>
        <v>0</v>
      </c>
      <c r="AP2308" s="197">
        <f t="shared" si="1804"/>
        <v>0</v>
      </c>
      <c r="AQ2308" s="197">
        <f t="shared" si="1805"/>
        <v>5.2415606794022344E-2</v>
      </c>
      <c r="AR2308" s="197" t="str">
        <f t="shared" si="1806"/>
        <v/>
      </c>
      <c r="AS2308" s="197" t="str">
        <f t="shared" si="1807"/>
        <v/>
      </c>
      <c r="AT2308" s="197" t="str">
        <f t="shared" si="1808"/>
        <v/>
      </c>
      <c r="AU2308" s="197" t="str">
        <f t="shared" si="1809"/>
        <v/>
      </c>
      <c r="AV2308" s="199">
        <f t="shared" ca="1" si="1801"/>
        <v>2.1697015531295332</v>
      </c>
      <c r="AX2308" s="162">
        <f t="shared" si="1810"/>
        <v>0</v>
      </c>
      <c r="AY2308" s="162">
        <f t="shared" si="1811"/>
        <v>0</v>
      </c>
      <c r="AZ2308" s="162">
        <f t="shared" si="1812"/>
        <v>0</v>
      </c>
      <c r="BA2308" s="162">
        <f t="shared" si="1813"/>
        <v>5.8793508342382605E-4</v>
      </c>
      <c r="BB2308" s="162" t="str">
        <f t="shared" si="1814"/>
        <v/>
      </c>
      <c r="BC2308" s="162" t="str">
        <f t="shared" si="1815"/>
        <v/>
      </c>
      <c r="BD2308" s="162" t="str">
        <f t="shared" si="1816"/>
        <v/>
      </c>
      <c r="BE2308" s="162" t="str">
        <f t="shared" si="1817"/>
        <v/>
      </c>
      <c r="BG2308" s="169">
        <f t="shared" si="1798"/>
        <v>57.295605313552045</v>
      </c>
      <c r="BH2308" s="169">
        <f t="shared" ca="1" si="1799"/>
        <v>2.0229833943609643</v>
      </c>
    </row>
    <row r="2309" spans="11:60" x14ac:dyDescent="0.25">
      <c r="K2309" s="199">
        <f t="shared" si="1772"/>
        <v>57.34699150665837</v>
      </c>
      <c r="L2309" s="201">
        <f t="shared" si="1773"/>
        <v>0.48096018006020996</v>
      </c>
      <c r="M2309" s="201">
        <f t="shared" si="1774"/>
        <v>0.48500515969042951</v>
      </c>
      <c r="N2309" s="201">
        <f t="shared" si="1775"/>
        <v>0.50979299246184673</v>
      </c>
      <c r="O2309" s="201">
        <f t="shared" si="1776"/>
        <v>0.48140456631875173</v>
      </c>
      <c r="P2309" s="201" t="str">
        <f t="shared" si="1777"/>
        <v/>
      </c>
      <c r="Q2309" s="201" t="str">
        <f t="shared" si="1778"/>
        <v/>
      </c>
      <c r="R2309" s="201" t="str">
        <f t="shared" si="1779"/>
        <v/>
      </c>
      <c r="S2309" s="201" t="str">
        <f t="shared" si="1780"/>
        <v/>
      </c>
      <c r="T2309" s="199">
        <f t="shared" si="1781"/>
        <v>0</v>
      </c>
      <c r="U2309" s="199">
        <f t="shared" si="1782"/>
        <v>0</v>
      </c>
      <c r="V2309" s="199">
        <f t="shared" si="1783"/>
        <v>0</v>
      </c>
      <c r="W2309" s="199">
        <f t="shared" si="1784"/>
        <v>0</v>
      </c>
      <c r="X2309" s="199" t="str">
        <f t="shared" si="1785"/>
        <v/>
      </c>
      <c r="Y2309" s="199" t="str">
        <f t="shared" si="1786"/>
        <v/>
      </c>
      <c r="Z2309" s="199" t="str">
        <f t="shared" si="1787"/>
        <v/>
      </c>
      <c r="AA2309" s="199" t="str">
        <f t="shared" si="1788"/>
        <v/>
      </c>
      <c r="AB2309" s="201">
        <f t="shared" ca="1" si="1789"/>
        <v>2.1574711582688768</v>
      </c>
      <c r="AD2309" s="162">
        <f t="shared" si="1790"/>
        <v>0</v>
      </c>
      <c r="AE2309" s="162">
        <f t="shared" si="1791"/>
        <v>0</v>
      </c>
      <c r="AF2309" s="162">
        <f t="shared" si="1792"/>
        <v>0</v>
      </c>
      <c r="AG2309" s="162">
        <f t="shared" si="1793"/>
        <v>0</v>
      </c>
      <c r="AH2309" s="162" t="str">
        <f t="shared" si="1794"/>
        <v/>
      </c>
      <c r="AI2309" s="162" t="str">
        <f t="shared" si="1795"/>
        <v/>
      </c>
      <c r="AJ2309" s="162" t="str">
        <f t="shared" si="1796"/>
        <v/>
      </c>
      <c r="AK2309" s="162" t="str">
        <f t="shared" si="1797"/>
        <v/>
      </c>
      <c r="AM2309" s="199">
        <f t="shared" si="1800"/>
        <v>25.024668249536919</v>
      </c>
      <c r="AN2309" s="197">
        <f t="shared" si="1802"/>
        <v>0</v>
      </c>
      <c r="AO2309" s="197">
        <f t="shared" si="1803"/>
        <v>0</v>
      </c>
      <c r="AP2309" s="197">
        <f t="shared" si="1804"/>
        <v>0</v>
      </c>
      <c r="AQ2309" s="197">
        <f t="shared" si="1805"/>
        <v>6.3434968304146119E-2</v>
      </c>
      <c r="AR2309" s="197" t="str">
        <f t="shared" si="1806"/>
        <v/>
      </c>
      <c r="AS2309" s="197" t="str">
        <f t="shared" si="1807"/>
        <v/>
      </c>
      <c r="AT2309" s="197" t="str">
        <f t="shared" si="1808"/>
        <v/>
      </c>
      <c r="AU2309" s="197" t="str">
        <f t="shared" si="1809"/>
        <v/>
      </c>
      <c r="AV2309" s="199">
        <f t="shared" ca="1" si="1801"/>
        <v>2.2364924400744743</v>
      </c>
      <c r="AX2309" s="162">
        <f t="shared" si="1810"/>
        <v>0</v>
      </c>
      <c r="AY2309" s="162">
        <f t="shared" si="1811"/>
        <v>0</v>
      </c>
      <c r="AZ2309" s="162">
        <f t="shared" si="1812"/>
        <v>0</v>
      </c>
      <c r="BA2309" s="162">
        <f t="shared" si="1813"/>
        <v>7.1153699562129713E-4</v>
      </c>
      <c r="BB2309" s="162" t="str">
        <f t="shared" si="1814"/>
        <v/>
      </c>
      <c r="BC2309" s="162" t="str">
        <f t="shared" si="1815"/>
        <v/>
      </c>
      <c r="BD2309" s="162" t="str">
        <f t="shared" si="1816"/>
        <v/>
      </c>
      <c r="BE2309" s="162" t="str">
        <f t="shared" si="1817"/>
        <v/>
      </c>
      <c r="BG2309" s="169">
        <f t="shared" si="1798"/>
        <v>57.321298410105207</v>
      </c>
      <c r="BH2309" s="169">
        <f t="shared" ca="1" si="1799"/>
        <v>2.1535978655349122</v>
      </c>
    </row>
    <row r="2310" spans="11:60" x14ac:dyDescent="0.25">
      <c r="K2310" s="199">
        <f t="shared" si="1772"/>
        <v>57.372684603211532</v>
      </c>
      <c r="L2310" s="201">
        <f t="shared" si="1773"/>
        <v>0.4811756640118498</v>
      </c>
      <c r="M2310" s="201">
        <f t="shared" si="1774"/>
        <v>0.48522245590892882</v>
      </c>
      <c r="N2310" s="201">
        <f t="shared" si="1775"/>
        <v>0.51002139434018989</v>
      </c>
      <c r="O2310" s="201">
        <f t="shared" si="1776"/>
        <v>0.48162024936817766</v>
      </c>
      <c r="P2310" s="201" t="str">
        <f t="shared" si="1777"/>
        <v/>
      </c>
      <c r="Q2310" s="201" t="str">
        <f t="shared" si="1778"/>
        <v/>
      </c>
      <c r="R2310" s="201" t="str">
        <f t="shared" si="1779"/>
        <v/>
      </c>
      <c r="S2310" s="201" t="str">
        <f t="shared" si="1780"/>
        <v/>
      </c>
      <c r="T2310" s="199">
        <f t="shared" si="1781"/>
        <v>0</v>
      </c>
      <c r="U2310" s="199">
        <f t="shared" si="1782"/>
        <v>0</v>
      </c>
      <c r="V2310" s="199">
        <f t="shared" si="1783"/>
        <v>0</v>
      </c>
      <c r="W2310" s="199">
        <f t="shared" si="1784"/>
        <v>0</v>
      </c>
      <c r="X2310" s="199" t="str">
        <f t="shared" si="1785"/>
        <v/>
      </c>
      <c r="Y2310" s="199" t="str">
        <f t="shared" si="1786"/>
        <v/>
      </c>
      <c r="Z2310" s="199" t="str">
        <f t="shared" si="1787"/>
        <v/>
      </c>
      <c r="AA2310" s="199" t="str">
        <f t="shared" si="1788"/>
        <v/>
      </c>
      <c r="AB2310" s="201">
        <f t="shared" ca="1" si="1789"/>
        <v>2.1492201973347047</v>
      </c>
      <c r="AD2310" s="162">
        <f t="shared" si="1790"/>
        <v>0</v>
      </c>
      <c r="AE2310" s="162">
        <f t="shared" si="1791"/>
        <v>0</v>
      </c>
      <c r="AF2310" s="162">
        <f t="shared" si="1792"/>
        <v>0</v>
      </c>
      <c r="AG2310" s="162">
        <f t="shared" si="1793"/>
        <v>0</v>
      </c>
      <c r="AH2310" s="162" t="str">
        <f t="shared" si="1794"/>
        <v/>
      </c>
      <c r="AI2310" s="162" t="str">
        <f t="shared" si="1795"/>
        <v/>
      </c>
      <c r="AJ2310" s="162" t="str">
        <f t="shared" si="1796"/>
        <v/>
      </c>
      <c r="AK2310" s="162" t="str">
        <f t="shared" si="1797"/>
        <v/>
      </c>
      <c r="AM2310" s="199">
        <f t="shared" si="1800"/>
        <v>25.035885043911431</v>
      </c>
      <c r="AN2310" s="197">
        <f t="shared" si="1802"/>
        <v>0</v>
      </c>
      <c r="AO2310" s="197">
        <f t="shared" si="1803"/>
        <v>0</v>
      </c>
      <c r="AP2310" s="197">
        <f t="shared" si="1804"/>
        <v>0</v>
      </c>
      <c r="AQ2310" s="197">
        <f t="shared" si="1805"/>
        <v>7.6770930536822463E-2</v>
      </c>
      <c r="AR2310" s="197" t="str">
        <f t="shared" si="1806"/>
        <v/>
      </c>
      <c r="AS2310" s="197" t="str">
        <f t="shared" si="1807"/>
        <v/>
      </c>
      <c r="AT2310" s="197" t="str">
        <f t="shared" si="1808"/>
        <v/>
      </c>
      <c r="AU2310" s="197" t="str">
        <f t="shared" si="1809"/>
        <v/>
      </c>
      <c r="AV2310" s="199">
        <f t="shared" ca="1" si="1801"/>
        <v>2.1386982948734201</v>
      </c>
      <c r="AX2310" s="162">
        <f t="shared" si="1810"/>
        <v>0</v>
      </c>
      <c r="AY2310" s="162">
        <f t="shared" si="1811"/>
        <v>0</v>
      </c>
      <c r="AZ2310" s="162">
        <f t="shared" si="1812"/>
        <v>0</v>
      </c>
      <c r="BA2310" s="162">
        <f t="shared" si="1813"/>
        <v>8.6112374177148645E-4</v>
      </c>
      <c r="BB2310" s="162" t="str">
        <f t="shared" si="1814"/>
        <v/>
      </c>
      <c r="BC2310" s="162" t="str">
        <f t="shared" si="1815"/>
        <v/>
      </c>
      <c r="BD2310" s="162" t="str">
        <f t="shared" si="1816"/>
        <v/>
      </c>
      <c r="BE2310" s="162" t="str">
        <f t="shared" si="1817"/>
        <v/>
      </c>
      <c r="BG2310" s="169">
        <f t="shared" si="1798"/>
        <v>57.34699150665837</v>
      </c>
      <c r="BH2310" s="169">
        <f t="shared" ca="1" si="1799"/>
        <v>2.1574711582688768</v>
      </c>
    </row>
    <row r="2311" spans="11:60" x14ac:dyDescent="0.25">
      <c r="K2311" s="199">
        <f t="shared" si="1772"/>
        <v>57.398377699764694</v>
      </c>
      <c r="L2311" s="201">
        <f t="shared" si="1773"/>
        <v>0.4813911479634897</v>
      </c>
      <c r="M2311" s="201">
        <f t="shared" si="1774"/>
        <v>0.48543975212742813</v>
      </c>
      <c r="N2311" s="201">
        <f t="shared" si="1775"/>
        <v>0.51024979621853295</v>
      </c>
      <c r="O2311" s="201">
        <f t="shared" si="1776"/>
        <v>0.48183593241760364</v>
      </c>
      <c r="P2311" s="201" t="str">
        <f t="shared" si="1777"/>
        <v/>
      </c>
      <c r="Q2311" s="201" t="str">
        <f t="shared" si="1778"/>
        <v/>
      </c>
      <c r="R2311" s="201" t="str">
        <f t="shared" si="1779"/>
        <v/>
      </c>
      <c r="S2311" s="201" t="str">
        <f t="shared" si="1780"/>
        <v/>
      </c>
      <c r="T2311" s="199">
        <f t="shared" si="1781"/>
        <v>0</v>
      </c>
      <c r="U2311" s="199">
        <f t="shared" si="1782"/>
        <v>0</v>
      </c>
      <c r="V2311" s="199">
        <f t="shared" si="1783"/>
        <v>0</v>
      </c>
      <c r="W2311" s="199">
        <f t="shared" si="1784"/>
        <v>0</v>
      </c>
      <c r="X2311" s="199" t="str">
        <f t="shared" si="1785"/>
        <v/>
      </c>
      <c r="Y2311" s="199" t="str">
        <f t="shared" si="1786"/>
        <v/>
      </c>
      <c r="Z2311" s="199" t="str">
        <f t="shared" si="1787"/>
        <v/>
      </c>
      <c r="AA2311" s="199" t="str">
        <f t="shared" si="1788"/>
        <v/>
      </c>
      <c r="AB2311" s="201">
        <f t="shared" ca="1" si="1789"/>
        <v>2.092143638226533</v>
      </c>
      <c r="AD2311" s="162">
        <f t="shared" si="1790"/>
        <v>0</v>
      </c>
      <c r="AE2311" s="162">
        <f t="shared" si="1791"/>
        <v>0</v>
      </c>
      <c r="AF2311" s="162">
        <f t="shared" si="1792"/>
        <v>0</v>
      </c>
      <c r="AG2311" s="162">
        <f t="shared" si="1793"/>
        <v>0</v>
      </c>
      <c r="AH2311" s="162" t="str">
        <f t="shared" si="1794"/>
        <v/>
      </c>
      <c r="AI2311" s="162" t="str">
        <f t="shared" si="1795"/>
        <v/>
      </c>
      <c r="AJ2311" s="162" t="str">
        <f t="shared" si="1796"/>
        <v/>
      </c>
      <c r="AK2311" s="162" t="str">
        <f t="shared" si="1797"/>
        <v/>
      </c>
      <c r="AM2311" s="199">
        <f t="shared" si="1800"/>
        <v>25.047101838285943</v>
      </c>
      <c r="AN2311" s="197">
        <f t="shared" si="1802"/>
        <v>0</v>
      </c>
      <c r="AO2311" s="197">
        <f t="shared" si="1803"/>
        <v>0</v>
      </c>
      <c r="AP2311" s="197">
        <f t="shared" si="1804"/>
        <v>0</v>
      </c>
      <c r="AQ2311" s="197">
        <f t="shared" si="1805"/>
        <v>9.2910508355974086E-2</v>
      </c>
      <c r="AR2311" s="197" t="str">
        <f t="shared" si="1806"/>
        <v/>
      </c>
      <c r="AS2311" s="197" t="str">
        <f t="shared" si="1807"/>
        <v/>
      </c>
      <c r="AT2311" s="197" t="str">
        <f t="shared" si="1808"/>
        <v/>
      </c>
      <c r="AU2311" s="197" t="str">
        <f t="shared" si="1809"/>
        <v/>
      </c>
      <c r="AV2311" s="199">
        <f t="shared" ca="1" si="1801"/>
        <v>2.1778221911488784</v>
      </c>
      <c r="AX2311" s="162">
        <f t="shared" si="1810"/>
        <v>0</v>
      </c>
      <c r="AY2311" s="162">
        <f t="shared" si="1811"/>
        <v>0</v>
      </c>
      <c r="AZ2311" s="162">
        <f t="shared" si="1812"/>
        <v>0</v>
      </c>
      <c r="BA2311" s="162">
        <f t="shared" si="1813"/>
        <v>1.0421580674603462E-3</v>
      </c>
      <c r="BB2311" s="162" t="str">
        <f t="shared" si="1814"/>
        <v/>
      </c>
      <c r="BC2311" s="162" t="str">
        <f t="shared" si="1815"/>
        <v/>
      </c>
      <c r="BD2311" s="162" t="str">
        <f t="shared" si="1816"/>
        <v/>
      </c>
      <c r="BE2311" s="162" t="str">
        <f t="shared" si="1817"/>
        <v/>
      </c>
      <c r="BG2311" s="169">
        <f t="shared" si="1798"/>
        <v>57.372684603211532</v>
      </c>
      <c r="BH2311" s="169">
        <f t="shared" ca="1" si="1799"/>
        <v>2.1492201973347047</v>
      </c>
    </row>
    <row r="2312" spans="11:60" x14ac:dyDescent="0.25">
      <c r="K2312" s="199">
        <f t="shared" si="1772"/>
        <v>57.424070796317856</v>
      </c>
      <c r="L2312" s="201">
        <f t="shared" si="1773"/>
        <v>0.48160663191512959</v>
      </c>
      <c r="M2312" s="201">
        <f t="shared" si="1774"/>
        <v>0.48565704834592743</v>
      </c>
      <c r="N2312" s="201">
        <f t="shared" si="1775"/>
        <v>0.51047819809687611</v>
      </c>
      <c r="O2312" s="201">
        <f t="shared" si="1776"/>
        <v>0.48205161546702963</v>
      </c>
      <c r="P2312" s="201" t="str">
        <f t="shared" si="1777"/>
        <v/>
      </c>
      <c r="Q2312" s="201" t="str">
        <f t="shared" si="1778"/>
        <v/>
      </c>
      <c r="R2312" s="201" t="str">
        <f t="shared" si="1779"/>
        <v/>
      </c>
      <c r="S2312" s="201" t="str">
        <f t="shared" si="1780"/>
        <v/>
      </c>
      <c r="T2312" s="199">
        <f t="shared" si="1781"/>
        <v>0</v>
      </c>
      <c r="U2312" s="199">
        <f t="shared" si="1782"/>
        <v>0</v>
      </c>
      <c r="V2312" s="199">
        <f t="shared" si="1783"/>
        <v>0</v>
      </c>
      <c r="W2312" s="199">
        <f t="shared" si="1784"/>
        <v>0</v>
      </c>
      <c r="X2312" s="199" t="str">
        <f t="shared" si="1785"/>
        <v/>
      </c>
      <c r="Y2312" s="199" t="str">
        <f t="shared" si="1786"/>
        <v/>
      </c>
      <c r="Z2312" s="199" t="str">
        <f t="shared" si="1787"/>
        <v/>
      </c>
      <c r="AA2312" s="199" t="str">
        <f t="shared" si="1788"/>
        <v/>
      </c>
      <c r="AB2312" s="201">
        <f t="shared" ca="1" si="1789"/>
        <v>2.057887583435861</v>
      </c>
      <c r="AD2312" s="162">
        <f t="shared" si="1790"/>
        <v>0</v>
      </c>
      <c r="AE2312" s="162">
        <f t="shared" si="1791"/>
        <v>0</v>
      </c>
      <c r="AF2312" s="162">
        <f t="shared" si="1792"/>
        <v>0</v>
      </c>
      <c r="AG2312" s="162">
        <f t="shared" si="1793"/>
        <v>0</v>
      </c>
      <c r="AH2312" s="162" t="str">
        <f t="shared" si="1794"/>
        <v/>
      </c>
      <c r="AI2312" s="162" t="str">
        <f t="shared" si="1795"/>
        <v/>
      </c>
      <c r="AJ2312" s="162" t="str">
        <f t="shared" si="1796"/>
        <v/>
      </c>
      <c r="AK2312" s="162" t="str">
        <f t="shared" si="1797"/>
        <v/>
      </c>
      <c r="AM2312" s="199">
        <f t="shared" si="1800"/>
        <v>25.058318632660455</v>
      </c>
      <c r="AN2312" s="197">
        <f t="shared" si="1802"/>
        <v>0</v>
      </c>
      <c r="AO2312" s="197">
        <f t="shared" si="1803"/>
        <v>0</v>
      </c>
      <c r="AP2312" s="197">
        <f t="shared" si="1804"/>
        <v>0</v>
      </c>
      <c r="AQ2312" s="197">
        <f t="shared" si="1805"/>
        <v>0.11244309779806716</v>
      </c>
      <c r="AR2312" s="197" t="str">
        <f t="shared" si="1806"/>
        <v/>
      </c>
      <c r="AS2312" s="197" t="str">
        <f t="shared" si="1807"/>
        <v/>
      </c>
      <c r="AT2312" s="197" t="str">
        <f t="shared" si="1808"/>
        <v/>
      </c>
      <c r="AU2312" s="197" t="str">
        <f t="shared" si="1809"/>
        <v/>
      </c>
      <c r="AV2312" s="199">
        <f t="shared" ca="1" si="1801"/>
        <v>2.307164945902068</v>
      </c>
      <c r="AX2312" s="162">
        <f t="shared" si="1810"/>
        <v>0</v>
      </c>
      <c r="AY2312" s="162">
        <f t="shared" si="1811"/>
        <v>0</v>
      </c>
      <c r="AZ2312" s="162">
        <f t="shared" si="1812"/>
        <v>0</v>
      </c>
      <c r="BA2312" s="162">
        <f t="shared" si="1813"/>
        <v>1.2612511068340695E-3</v>
      </c>
      <c r="BB2312" s="162" t="str">
        <f t="shared" si="1814"/>
        <v/>
      </c>
      <c r="BC2312" s="162" t="str">
        <f t="shared" si="1815"/>
        <v/>
      </c>
      <c r="BD2312" s="162" t="str">
        <f t="shared" si="1816"/>
        <v/>
      </c>
      <c r="BE2312" s="162" t="str">
        <f t="shared" si="1817"/>
        <v/>
      </c>
      <c r="BG2312" s="169">
        <f t="shared" si="1798"/>
        <v>57.398377699764694</v>
      </c>
      <c r="BH2312" s="169">
        <f t="shared" ca="1" si="1799"/>
        <v>2.092143638226533</v>
      </c>
    </row>
    <row r="2313" spans="11:60" x14ac:dyDescent="0.25">
      <c r="K2313" s="199">
        <f t="shared" si="1772"/>
        <v>57.449763892871019</v>
      </c>
      <c r="L2313" s="201">
        <f t="shared" si="1773"/>
        <v>0.48182211586676948</v>
      </c>
      <c r="M2313" s="201">
        <f t="shared" si="1774"/>
        <v>0.48587434456442674</v>
      </c>
      <c r="N2313" s="201">
        <f t="shared" si="1775"/>
        <v>0.51070659997521928</v>
      </c>
      <c r="O2313" s="201">
        <f t="shared" si="1776"/>
        <v>0.48226729851645561</v>
      </c>
      <c r="P2313" s="201" t="str">
        <f t="shared" si="1777"/>
        <v/>
      </c>
      <c r="Q2313" s="201" t="str">
        <f t="shared" si="1778"/>
        <v/>
      </c>
      <c r="R2313" s="201" t="str">
        <f t="shared" si="1779"/>
        <v/>
      </c>
      <c r="S2313" s="201" t="str">
        <f t="shared" si="1780"/>
        <v/>
      </c>
      <c r="T2313" s="199">
        <f t="shared" si="1781"/>
        <v>0</v>
      </c>
      <c r="U2313" s="199">
        <f t="shared" si="1782"/>
        <v>0</v>
      </c>
      <c r="V2313" s="199">
        <f t="shared" si="1783"/>
        <v>0</v>
      </c>
      <c r="W2313" s="199">
        <f t="shared" si="1784"/>
        <v>0</v>
      </c>
      <c r="X2313" s="199" t="str">
        <f t="shared" si="1785"/>
        <v/>
      </c>
      <c r="Y2313" s="199" t="str">
        <f t="shared" si="1786"/>
        <v/>
      </c>
      <c r="Z2313" s="199" t="str">
        <f t="shared" si="1787"/>
        <v/>
      </c>
      <c r="AA2313" s="199" t="str">
        <f t="shared" si="1788"/>
        <v/>
      </c>
      <c r="AB2313" s="201">
        <f t="shared" ca="1" si="1789"/>
        <v>2.0646420409272777</v>
      </c>
      <c r="AD2313" s="162">
        <f t="shared" si="1790"/>
        <v>0</v>
      </c>
      <c r="AE2313" s="162">
        <f t="shared" si="1791"/>
        <v>0</v>
      </c>
      <c r="AF2313" s="162">
        <f t="shared" si="1792"/>
        <v>0</v>
      </c>
      <c r="AG2313" s="162">
        <f t="shared" si="1793"/>
        <v>0</v>
      </c>
      <c r="AH2313" s="162" t="str">
        <f t="shared" si="1794"/>
        <v/>
      </c>
      <c r="AI2313" s="162" t="str">
        <f t="shared" si="1795"/>
        <v/>
      </c>
      <c r="AJ2313" s="162" t="str">
        <f t="shared" si="1796"/>
        <v/>
      </c>
      <c r="AK2313" s="162" t="str">
        <f t="shared" si="1797"/>
        <v/>
      </c>
      <c r="AM2313" s="199">
        <f t="shared" si="1800"/>
        <v>25.069535427034968</v>
      </c>
      <c r="AN2313" s="197">
        <f t="shared" si="1802"/>
        <v>0</v>
      </c>
      <c r="AO2313" s="197">
        <f t="shared" si="1803"/>
        <v>0</v>
      </c>
      <c r="AP2313" s="197">
        <f t="shared" si="1804"/>
        <v>0</v>
      </c>
      <c r="AQ2313" s="197">
        <f t="shared" si="1805"/>
        <v>0.13608199653535019</v>
      </c>
      <c r="AR2313" s="197" t="str">
        <f t="shared" si="1806"/>
        <v/>
      </c>
      <c r="AS2313" s="197" t="str">
        <f t="shared" si="1807"/>
        <v/>
      </c>
      <c r="AT2313" s="197" t="str">
        <f t="shared" si="1808"/>
        <v/>
      </c>
      <c r="AU2313" s="197" t="str">
        <f t="shared" si="1809"/>
        <v/>
      </c>
      <c r="AV2313" s="199">
        <f t="shared" ca="1" si="1801"/>
        <v>2.2111955485060619</v>
      </c>
      <c r="AX2313" s="162">
        <f t="shared" si="1810"/>
        <v>0</v>
      </c>
      <c r="AY2313" s="162">
        <f t="shared" si="1811"/>
        <v>0</v>
      </c>
      <c r="AZ2313" s="162">
        <f t="shared" si="1812"/>
        <v>0</v>
      </c>
      <c r="BA2313" s="162">
        <f t="shared" si="1813"/>
        <v>1.526403773210086E-3</v>
      </c>
      <c r="BB2313" s="162" t="str">
        <f t="shared" si="1814"/>
        <v/>
      </c>
      <c r="BC2313" s="162" t="str">
        <f t="shared" si="1815"/>
        <v/>
      </c>
      <c r="BD2313" s="162" t="str">
        <f t="shared" si="1816"/>
        <v/>
      </c>
      <c r="BE2313" s="162" t="str">
        <f t="shared" si="1817"/>
        <v/>
      </c>
      <c r="BG2313" s="169">
        <f t="shared" si="1798"/>
        <v>57.424070796317856</v>
      </c>
      <c r="BH2313" s="169">
        <f t="shared" ca="1" si="1799"/>
        <v>2.057887583435861</v>
      </c>
    </row>
    <row r="2314" spans="11:60" x14ac:dyDescent="0.25">
      <c r="K2314" s="199">
        <f t="shared" si="1772"/>
        <v>57.475456989424181</v>
      </c>
      <c r="L2314" s="201">
        <f t="shared" si="1773"/>
        <v>0.48203759981840932</v>
      </c>
      <c r="M2314" s="201">
        <f t="shared" si="1774"/>
        <v>0.48609164078292599</v>
      </c>
      <c r="N2314" s="201">
        <f t="shared" si="1775"/>
        <v>0.51093500185356244</v>
      </c>
      <c r="O2314" s="201">
        <f t="shared" si="1776"/>
        <v>0.48248298156588154</v>
      </c>
      <c r="P2314" s="201" t="str">
        <f t="shared" si="1777"/>
        <v/>
      </c>
      <c r="Q2314" s="201" t="str">
        <f t="shared" si="1778"/>
        <v/>
      </c>
      <c r="R2314" s="201" t="str">
        <f t="shared" si="1779"/>
        <v/>
      </c>
      <c r="S2314" s="201" t="str">
        <f t="shared" si="1780"/>
        <v/>
      </c>
      <c r="T2314" s="199">
        <f t="shared" si="1781"/>
        <v>0</v>
      </c>
      <c r="U2314" s="199">
        <f t="shared" si="1782"/>
        <v>0</v>
      </c>
      <c r="V2314" s="199">
        <f t="shared" si="1783"/>
        <v>0</v>
      </c>
      <c r="W2314" s="199">
        <f t="shared" si="1784"/>
        <v>0</v>
      </c>
      <c r="X2314" s="199" t="str">
        <f t="shared" si="1785"/>
        <v/>
      </c>
      <c r="Y2314" s="199" t="str">
        <f t="shared" si="1786"/>
        <v/>
      </c>
      <c r="Z2314" s="199" t="str">
        <f t="shared" si="1787"/>
        <v/>
      </c>
      <c r="AA2314" s="199" t="str">
        <f t="shared" si="1788"/>
        <v/>
      </c>
      <c r="AB2314" s="201">
        <f t="shared" ca="1" si="1789"/>
        <v>2.0512604768572826</v>
      </c>
      <c r="AD2314" s="162">
        <f t="shared" si="1790"/>
        <v>0</v>
      </c>
      <c r="AE2314" s="162">
        <f t="shared" si="1791"/>
        <v>0</v>
      </c>
      <c r="AF2314" s="162">
        <f t="shared" si="1792"/>
        <v>0</v>
      </c>
      <c r="AG2314" s="162">
        <f t="shared" si="1793"/>
        <v>0</v>
      </c>
      <c r="AH2314" s="162" t="str">
        <f t="shared" si="1794"/>
        <v/>
      </c>
      <c r="AI2314" s="162" t="str">
        <f t="shared" si="1795"/>
        <v/>
      </c>
      <c r="AJ2314" s="162" t="str">
        <f t="shared" si="1796"/>
        <v/>
      </c>
      <c r="AK2314" s="162" t="str">
        <f t="shared" si="1797"/>
        <v/>
      </c>
      <c r="AM2314" s="199">
        <f t="shared" si="1800"/>
        <v>25.08075222140948</v>
      </c>
      <c r="AN2314" s="197">
        <f t="shared" si="1802"/>
        <v>0</v>
      </c>
      <c r="AO2314" s="197">
        <f t="shared" si="1803"/>
        <v>0</v>
      </c>
      <c r="AP2314" s="197">
        <f t="shared" si="1804"/>
        <v>0</v>
      </c>
      <c r="AQ2314" s="197">
        <f t="shared" si="1805"/>
        <v>0.16469044622444379</v>
      </c>
      <c r="AR2314" s="197" t="str">
        <f t="shared" si="1806"/>
        <v/>
      </c>
      <c r="AS2314" s="197" t="str">
        <f t="shared" si="1807"/>
        <v/>
      </c>
      <c r="AT2314" s="197" t="str">
        <f t="shared" si="1808"/>
        <v/>
      </c>
      <c r="AU2314" s="197" t="str">
        <f t="shared" si="1809"/>
        <v/>
      </c>
      <c r="AV2314" s="199">
        <f t="shared" ca="1" si="1801"/>
        <v>2.2985801077280867</v>
      </c>
      <c r="AX2314" s="162">
        <f t="shared" si="1810"/>
        <v>0</v>
      </c>
      <c r="AY2314" s="162">
        <f t="shared" si="1811"/>
        <v>0</v>
      </c>
      <c r="AZ2314" s="162">
        <f t="shared" si="1812"/>
        <v>0</v>
      </c>
      <c r="BA2314" s="162">
        <f t="shared" si="1813"/>
        <v>1.8472988707462223E-3</v>
      </c>
      <c r="BB2314" s="162" t="str">
        <f t="shared" si="1814"/>
        <v/>
      </c>
      <c r="BC2314" s="162" t="str">
        <f t="shared" si="1815"/>
        <v/>
      </c>
      <c r="BD2314" s="162" t="str">
        <f t="shared" si="1816"/>
        <v/>
      </c>
      <c r="BE2314" s="162" t="str">
        <f t="shared" si="1817"/>
        <v/>
      </c>
      <c r="BG2314" s="169">
        <f t="shared" si="1798"/>
        <v>57.449763892871019</v>
      </c>
      <c r="BH2314" s="169">
        <f t="shared" ca="1" si="1799"/>
        <v>2.0646420409272777</v>
      </c>
    </row>
    <row r="2315" spans="11:60" x14ac:dyDescent="0.25">
      <c r="K2315" s="199">
        <f t="shared" si="1772"/>
        <v>57.501150085977343</v>
      </c>
      <c r="L2315" s="201">
        <f t="shared" si="1773"/>
        <v>0.48225308377004922</v>
      </c>
      <c r="M2315" s="201">
        <f t="shared" si="1774"/>
        <v>0.4863089370014253</v>
      </c>
      <c r="N2315" s="201">
        <f t="shared" si="1775"/>
        <v>0.5111634037319055</v>
      </c>
      <c r="O2315" s="201">
        <f t="shared" si="1776"/>
        <v>0.48269866461530753</v>
      </c>
      <c r="P2315" s="201" t="str">
        <f t="shared" si="1777"/>
        <v/>
      </c>
      <c r="Q2315" s="201" t="str">
        <f t="shared" si="1778"/>
        <v/>
      </c>
      <c r="R2315" s="201" t="str">
        <f t="shared" si="1779"/>
        <v/>
      </c>
      <c r="S2315" s="201" t="str">
        <f t="shared" si="1780"/>
        <v/>
      </c>
      <c r="T2315" s="199">
        <f t="shared" si="1781"/>
        <v>0</v>
      </c>
      <c r="U2315" s="199">
        <f t="shared" si="1782"/>
        <v>0</v>
      </c>
      <c r="V2315" s="199">
        <f t="shared" si="1783"/>
        <v>0</v>
      </c>
      <c r="W2315" s="199">
        <f t="shared" si="1784"/>
        <v>0</v>
      </c>
      <c r="X2315" s="199" t="str">
        <f t="shared" si="1785"/>
        <v/>
      </c>
      <c r="Y2315" s="199" t="str">
        <f t="shared" si="1786"/>
        <v/>
      </c>
      <c r="Z2315" s="199" t="str">
        <f t="shared" si="1787"/>
        <v/>
      </c>
      <c r="AA2315" s="199" t="str">
        <f t="shared" si="1788"/>
        <v/>
      </c>
      <c r="AB2315" s="201">
        <f t="shared" ca="1" si="1789"/>
        <v>2.1409873505616899</v>
      </c>
      <c r="AD2315" s="162">
        <f t="shared" si="1790"/>
        <v>0</v>
      </c>
      <c r="AE2315" s="162">
        <f t="shared" si="1791"/>
        <v>0</v>
      </c>
      <c r="AF2315" s="162">
        <f t="shared" si="1792"/>
        <v>0</v>
      </c>
      <c r="AG2315" s="162">
        <f t="shared" si="1793"/>
        <v>0</v>
      </c>
      <c r="AH2315" s="162" t="str">
        <f t="shared" si="1794"/>
        <v/>
      </c>
      <c r="AI2315" s="162" t="str">
        <f t="shared" si="1795"/>
        <v/>
      </c>
      <c r="AJ2315" s="162" t="str">
        <f t="shared" si="1796"/>
        <v/>
      </c>
      <c r="AK2315" s="162" t="str">
        <f t="shared" si="1797"/>
        <v/>
      </c>
      <c r="AM2315" s="199">
        <f t="shared" si="1800"/>
        <v>25.091969015783992</v>
      </c>
      <c r="AN2315" s="197">
        <f t="shared" si="1802"/>
        <v>0</v>
      </c>
      <c r="AO2315" s="197">
        <f t="shared" si="1803"/>
        <v>0</v>
      </c>
      <c r="AP2315" s="197">
        <f t="shared" si="1804"/>
        <v>0</v>
      </c>
      <c r="AQ2315" s="197">
        <f t="shared" si="1805"/>
        <v>0.19931314561683158</v>
      </c>
      <c r="AR2315" s="197" t="str">
        <f t="shared" si="1806"/>
        <v/>
      </c>
      <c r="AS2315" s="197" t="str">
        <f t="shared" si="1807"/>
        <v/>
      </c>
      <c r="AT2315" s="197" t="str">
        <f t="shared" si="1808"/>
        <v/>
      </c>
      <c r="AU2315" s="197" t="str">
        <f t="shared" si="1809"/>
        <v/>
      </c>
      <c r="AV2315" s="199">
        <f t="shared" ca="1" si="1801"/>
        <v>2.3092243146070048</v>
      </c>
      <c r="AX2315" s="162">
        <f t="shared" si="1810"/>
        <v>0</v>
      </c>
      <c r="AY2315" s="162">
        <f t="shared" si="1811"/>
        <v>0</v>
      </c>
      <c r="AZ2315" s="162">
        <f t="shared" si="1812"/>
        <v>0</v>
      </c>
      <c r="BA2315" s="162">
        <f t="shared" si="1813"/>
        <v>2.2356545705211799E-3</v>
      </c>
      <c r="BB2315" s="162" t="str">
        <f t="shared" si="1814"/>
        <v/>
      </c>
      <c r="BC2315" s="162" t="str">
        <f t="shared" si="1815"/>
        <v/>
      </c>
      <c r="BD2315" s="162" t="str">
        <f t="shared" si="1816"/>
        <v/>
      </c>
      <c r="BE2315" s="162" t="str">
        <f t="shared" si="1817"/>
        <v/>
      </c>
      <c r="BG2315" s="169">
        <f t="shared" si="1798"/>
        <v>57.475456989424181</v>
      </c>
      <c r="BH2315" s="169">
        <f t="shared" ca="1" si="1799"/>
        <v>2.0512604768572826</v>
      </c>
    </row>
    <row r="2316" spans="11:60" x14ac:dyDescent="0.25">
      <c r="K2316" s="199">
        <f t="shared" si="1772"/>
        <v>57.526843182530506</v>
      </c>
      <c r="L2316" s="201">
        <f t="shared" si="1773"/>
        <v>0.48246856772168911</v>
      </c>
      <c r="M2316" s="201">
        <f t="shared" si="1774"/>
        <v>0.48652623321992461</v>
      </c>
      <c r="N2316" s="201">
        <f t="shared" si="1775"/>
        <v>0.51139180561024866</v>
      </c>
      <c r="O2316" s="201">
        <f t="shared" si="1776"/>
        <v>0.48291434766473346</v>
      </c>
      <c r="P2316" s="201" t="str">
        <f t="shared" si="1777"/>
        <v/>
      </c>
      <c r="Q2316" s="201" t="str">
        <f t="shared" si="1778"/>
        <v/>
      </c>
      <c r="R2316" s="201" t="str">
        <f t="shared" si="1779"/>
        <v/>
      </c>
      <c r="S2316" s="201" t="str">
        <f t="shared" si="1780"/>
        <v/>
      </c>
      <c r="T2316" s="199">
        <f t="shared" si="1781"/>
        <v>0</v>
      </c>
      <c r="U2316" s="199">
        <f t="shared" si="1782"/>
        <v>0</v>
      </c>
      <c r="V2316" s="199">
        <f t="shared" si="1783"/>
        <v>0</v>
      </c>
      <c r="W2316" s="199">
        <f t="shared" si="1784"/>
        <v>0</v>
      </c>
      <c r="X2316" s="199" t="str">
        <f t="shared" si="1785"/>
        <v/>
      </c>
      <c r="Y2316" s="199" t="str">
        <f t="shared" si="1786"/>
        <v/>
      </c>
      <c r="Z2316" s="199" t="str">
        <f t="shared" si="1787"/>
        <v/>
      </c>
      <c r="AA2316" s="199" t="str">
        <f t="shared" si="1788"/>
        <v/>
      </c>
      <c r="AB2316" s="201">
        <f t="shared" ca="1" si="1789"/>
        <v>2.0900323715409277</v>
      </c>
      <c r="AD2316" s="162">
        <f t="shared" si="1790"/>
        <v>0</v>
      </c>
      <c r="AE2316" s="162">
        <f t="shared" si="1791"/>
        <v>0</v>
      </c>
      <c r="AF2316" s="162">
        <f t="shared" si="1792"/>
        <v>0</v>
      </c>
      <c r="AG2316" s="162">
        <f t="shared" si="1793"/>
        <v>0</v>
      </c>
      <c r="AH2316" s="162" t="str">
        <f t="shared" si="1794"/>
        <v/>
      </c>
      <c r="AI2316" s="162" t="str">
        <f t="shared" si="1795"/>
        <v/>
      </c>
      <c r="AJ2316" s="162" t="str">
        <f t="shared" si="1796"/>
        <v/>
      </c>
      <c r="AK2316" s="162" t="str">
        <f t="shared" si="1797"/>
        <v/>
      </c>
      <c r="AM2316" s="199">
        <f t="shared" si="1800"/>
        <v>25.103185810158504</v>
      </c>
      <c r="AN2316" s="197">
        <f t="shared" si="1802"/>
        <v>0</v>
      </c>
      <c r="AO2316" s="197">
        <f t="shared" si="1803"/>
        <v>0</v>
      </c>
      <c r="AP2316" s="197">
        <f t="shared" si="1804"/>
        <v>0</v>
      </c>
      <c r="AQ2316" s="197">
        <f t="shared" si="1805"/>
        <v>0.24121438148398558</v>
      </c>
      <c r="AR2316" s="197" t="str">
        <f t="shared" si="1806"/>
        <v/>
      </c>
      <c r="AS2316" s="197" t="str">
        <f t="shared" si="1807"/>
        <v/>
      </c>
      <c r="AT2316" s="197" t="str">
        <f t="shared" si="1808"/>
        <v/>
      </c>
      <c r="AU2316" s="197" t="str">
        <f t="shared" si="1809"/>
        <v/>
      </c>
      <c r="AV2316" s="199">
        <f t="shared" ca="1" si="1801"/>
        <v>2.3465078857398756</v>
      </c>
      <c r="AX2316" s="162">
        <f t="shared" si="1810"/>
        <v>0</v>
      </c>
      <c r="AY2316" s="162">
        <f t="shared" si="1811"/>
        <v>0</v>
      </c>
      <c r="AZ2316" s="162">
        <f t="shared" si="1812"/>
        <v>0</v>
      </c>
      <c r="BA2316" s="162">
        <f t="shared" si="1813"/>
        <v>2.705652117280976E-3</v>
      </c>
      <c r="BB2316" s="162" t="str">
        <f t="shared" si="1814"/>
        <v/>
      </c>
      <c r="BC2316" s="162" t="str">
        <f t="shared" si="1815"/>
        <v/>
      </c>
      <c r="BD2316" s="162" t="str">
        <f t="shared" si="1816"/>
        <v/>
      </c>
      <c r="BE2316" s="162" t="str">
        <f t="shared" si="1817"/>
        <v/>
      </c>
      <c r="BG2316" s="169">
        <f t="shared" si="1798"/>
        <v>57.501150085977343</v>
      </c>
      <c r="BH2316" s="169">
        <f t="shared" ca="1" si="1799"/>
        <v>2.1409873505616899</v>
      </c>
    </row>
    <row r="2317" spans="11:60" x14ac:dyDescent="0.25">
      <c r="K2317" s="199">
        <f t="shared" si="1772"/>
        <v>57.552536279083668</v>
      </c>
      <c r="L2317" s="201">
        <f t="shared" si="1773"/>
        <v>0.48268405167332901</v>
      </c>
      <c r="M2317" s="201">
        <f t="shared" si="1774"/>
        <v>0.48674352943842392</v>
      </c>
      <c r="N2317" s="201">
        <f t="shared" si="1775"/>
        <v>0.51162020748859172</v>
      </c>
      <c r="O2317" s="201">
        <f t="shared" si="1776"/>
        <v>0.48313003071415944</v>
      </c>
      <c r="P2317" s="201" t="str">
        <f t="shared" si="1777"/>
        <v/>
      </c>
      <c r="Q2317" s="201" t="str">
        <f t="shared" si="1778"/>
        <v/>
      </c>
      <c r="R2317" s="201" t="str">
        <f t="shared" si="1779"/>
        <v/>
      </c>
      <c r="S2317" s="201" t="str">
        <f t="shared" si="1780"/>
        <v/>
      </c>
      <c r="T2317" s="199">
        <f t="shared" si="1781"/>
        <v>0</v>
      </c>
      <c r="U2317" s="199">
        <f t="shared" si="1782"/>
        <v>0</v>
      </c>
      <c r="V2317" s="199">
        <f t="shared" si="1783"/>
        <v>0</v>
      </c>
      <c r="W2317" s="199">
        <f t="shared" si="1784"/>
        <v>0</v>
      </c>
      <c r="X2317" s="199" t="str">
        <f t="shared" si="1785"/>
        <v/>
      </c>
      <c r="Y2317" s="199" t="str">
        <f t="shared" si="1786"/>
        <v/>
      </c>
      <c r="Z2317" s="199" t="str">
        <f t="shared" si="1787"/>
        <v/>
      </c>
      <c r="AA2317" s="199" t="str">
        <f t="shared" si="1788"/>
        <v/>
      </c>
      <c r="AB2317" s="201">
        <f t="shared" ca="1" si="1789"/>
        <v>2.1631636073689071</v>
      </c>
      <c r="AD2317" s="162">
        <f t="shared" si="1790"/>
        <v>0</v>
      </c>
      <c r="AE2317" s="162">
        <f t="shared" si="1791"/>
        <v>0</v>
      </c>
      <c r="AF2317" s="162">
        <f t="shared" si="1792"/>
        <v>0</v>
      </c>
      <c r="AG2317" s="162">
        <f t="shared" si="1793"/>
        <v>0</v>
      </c>
      <c r="AH2317" s="162" t="str">
        <f t="shared" si="1794"/>
        <v/>
      </c>
      <c r="AI2317" s="162" t="str">
        <f t="shared" si="1795"/>
        <v/>
      </c>
      <c r="AJ2317" s="162" t="str">
        <f t="shared" si="1796"/>
        <v/>
      </c>
      <c r="AK2317" s="162" t="str">
        <f t="shared" si="1797"/>
        <v/>
      </c>
      <c r="AM2317" s="199">
        <f t="shared" si="1800"/>
        <v>25.114402604533016</v>
      </c>
      <c r="AN2317" s="197">
        <f t="shared" si="1802"/>
        <v>0</v>
      </c>
      <c r="AO2317" s="197">
        <f t="shared" si="1803"/>
        <v>0</v>
      </c>
      <c r="AP2317" s="197">
        <f t="shared" si="1804"/>
        <v>0</v>
      </c>
      <c r="AQ2317" s="197">
        <f t="shared" si="1805"/>
        <v>0.29192416327997667</v>
      </c>
      <c r="AR2317" s="197" t="str">
        <f t="shared" si="1806"/>
        <v/>
      </c>
      <c r="AS2317" s="197" t="str">
        <f t="shared" si="1807"/>
        <v/>
      </c>
      <c r="AT2317" s="197" t="str">
        <f t="shared" si="1808"/>
        <v/>
      </c>
      <c r="AU2317" s="197" t="str">
        <f t="shared" si="1809"/>
        <v/>
      </c>
      <c r="AV2317" s="199">
        <f t="shared" ca="1" si="1801"/>
        <v>2.4887534252182419</v>
      </c>
      <c r="AX2317" s="162">
        <f t="shared" si="1810"/>
        <v>0</v>
      </c>
      <c r="AY2317" s="162">
        <f t="shared" si="1811"/>
        <v>0</v>
      </c>
      <c r="AZ2317" s="162">
        <f t="shared" si="1812"/>
        <v>0</v>
      </c>
      <c r="BA2317" s="162">
        <f t="shared" si="1813"/>
        <v>3.2744533124629831E-3</v>
      </c>
      <c r="BB2317" s="162" t="str">
        <f t="shared" si="1814"/>
        <v/>
      </c>
      <c r="BC2317" s="162" t="str">
        <f t="shared" si="1815"/>
        <v/>
      </c>
      <c r="BD2317" s="162" t="str">
        <f t="shared" si="1816"/>
        <v/>
      </c>
      <c r="BE2317" s="162" t="str">
        <f t="shared" si="1817"/>
        <v/>
      </c>
      <c r="BG2317" s="169">
        <f t="shared" si="1798"/>
        <v>57.526843182530506</v>
      </c>
      <c r="BH2317" s="169">
        <f t="shared" ca="1" si="1799"/>
        <v>2.0900323715409277</v>
      </c>
    </row>
    <row r="2318" spans="11:60" x14ac:dyDescent="0.25">
      <c r="K2318" s="199">
        <f t="shared" ref="K2318:K2381" si="1818">K2317+1/($C$74*60)</f>
        <v>57.57822937563683</v>
      </c>
      <c r="L2318" s="201">
        <f t="shared" ref="L2318:L2381" si="1819">IF(Q$56="","",SQRT(($K2318*$K2318)/$Q$72))</f>
        <v>0.48289953562496885</v>
      </c>
      <c r="M2318" s="201">
        <f t="shared" ref="M2318:M2381" si="1820">IF(R$56="","",SQRT(($K2318*$K2318)/$R$72))</f>
        <v>0.48696082565692322</v>
      </c>
      <c r="N2318" s="201">
        <f t="shared" ref="N2318:N2381" si="1821">IF(S$56="","",SQRT(($K2318*$K2318)/$S$72))</f>
        <v>0.51184860936693488</v>
      </c>
      <c r="O2318" s="201">
        <f t="shared" ref="O2318:O2381" si="1822">IF(T$56="","",SQRT(($K2318*$K2318)/$T$72))</f>
        <v>0.48334571376358543</v>
      </c>
      <c r="P2318" s="201" t="str">
        <f t="shared" ref="P2318:P2381" si="1823">IF(U$56="","",SQRT(($K2318*$K2318)/$U$72))</f>
        <v/>
      </c>
      <c r="Q2318" s="201" t="str">
        <f t="shared" ref="Q2318:Q2381" si="1824">IF(V$56="","",SQRT(($K2318*$K2318)/$V$72))</f>
        <v/>
      </c>
      <c r="R2318" s="201" t="str">
        <f t="shared" ref="R2318:R2381" si="1825">IF(W$56="","",SQRT(($K2318*$K2318)/$W$72))</f>
        <v/>
      </c>
      <c r="S2318" s="201" t="str">
        <f t="shared" ref="S2318:S2381" si="1826">IF(X$56="","",SQRT(($K2318*$K2318)/$X$72))</f>
        <v/>
      </c>
      <c r="T2318" s="199">
        <f t="shared" ref="T2318:T2381" si="1827">IF(Q$56="","",IF(ABS(($K2318-Q$60) / ( L2318 / 2.2))&gt;20,0,IF(Q$60&lt;&gt;"",Q$64 * ( POWER(POWER(Q$67, 2),0.5) + POWER(POWER(Q$67, 2),-0.5)  ) / ( POWER(POWER(Q$67, 2),0.5) * EXP( POWER(1 + POWER(Q$67, 2),-1) * ($K2318-Q$60)/ ( L2318 / 2.2) ) + POWER(POWER(Q$67, 2),-0.5) * EXP(- POWER(Q$67, 2) * POWER(1 + POWER(Q$67, 2),-1) * ($K2318-Q$60) / ( L2318 / 2.2) ) ),"")))</f>
        <v>0</v>
      </c>
      <c r="U2318" s="199">
        <f t="shared" ref="U2318:U2381" si="1828">IF(R$56="","",IF(ABS(($K2318-R$60) / ( M2318 / 2.2))&gt;20,0,IF(R$60&lt;&gt;"",R$64 * ( POWER(POWER(R$67, 2),0.5) + POWER(POWER(R$67, 2),-0.5)  ) / ( POWER(POWER(R$67, 2),0.5) * EXP( POWER(1 + POWER(R$67, 2),-1) * ($K2318-R$60)/ ( M2318 / 2.2) ) + POWER(POWER(R$67, 2),-0.5) * EXP(- POWER(R$67, 2) * POWER(1 + POWER(R$67, 2),-1) * ($K2318-R$60) / ( M2318 / 2.2) ) ),"")))</f>
        <v>0</v>
      </c>
      <c r="V2318" s="199">
        <f t="shared" ref="V2318:V2381" si="1829">IF(S$56="","",IF(ABS(($K2318-S$60) / ( N2318 / 2.2))&gt;20,0,IF(S$60&lt;&gt;"",S$64 * ( POWER(POWER(S$67, 2),0.5) + POWER(POWER(S$67, 2),-0.5)  ) / ( POWER(POWER(S$67, 2),0.5) * EXP( POWER(1 + POWER(S$67, 2),-1) * ($K2318-S$60)/ ( N2318 / 2.2) ) + POWER(POWER(S$67, 2),-0.5) * EXP(- POWER(S$67, 2) * POWER(1 + POWER(S$67, 2),-1) * ($K2318-S$60) / ( N2318 / 2.2) ) ),"")))</f>
        <v>0</v>
      </c>
      <c r="W2318" s="199">
        <f t="shared" ref="W2318:W2381" si="1830">IF(T$56="","",IF(ABS(($K2318-T$60) / ( O2318 / 2.2))&gt;20,0,IF(T$60&lt;&gt;"",T$64 * ( POWER(POWER(T$67, 2),0.5) + POWER(POWER(T$67, 2),-0.5)  ) / ( POWER(POWER(T$67, 2),0.5) * EXP( POWER(1 + POWER(T$67, 2),-1) * ($K2318-T$60)/ ( O2318 / 2.2) ) + POWER(POWER(T$67, 2),-0.5) * EXP(- POWER(T$67, 2) * POWER(1 + POWER(T$67, 2),-1) * ($K2318-T$60) / ( O2318 / 2.2) ) ),"")))</f>
        <v>0</v>
      </c>
      <c r="X2318" s="199" t="str">
        <f t="shared" ref="X2318:X2381" si="1831">IF(U$56="","",IF(ABS(($K2318-U$60) / ( P2318 / 2.2))&gt;20,0,IF(U$60&lt;&gt;"",U$64 * ( POWER(POWER(U$67, 2),0.5) + POWER(POWER(U$67, 2),-0.5)  ) / ( POWER(POWER(U$67, 2),0.5) * EXP( POWER(1 + POWER(U$67, 2),-1) * ($K2318-U$60)/ ( P2318 / 2.2) ) + POWER(POWER(U$67, 2),-0.5) * EXP(- POWER(U$67, 2) * POWER(1 + POWER(U$67, 2),-1) * ($K2318-U$60) / ( P2318 / 2.2) ) ),"")))</f>
        <v/>
      </c>
      <c r="Y2318" s="199" t="str">
        <f t="shared" ref="Y2318:Y2381" si="1832">IF(V$56="","",IF(ABS(($K2318-V$60) / ( Q2318 / 2.2))&gt;20,0,IF(V$60&lt;&gt;"",V$64 * ( POWER(POWER(V$67, 2),0.5) + POWER(POWER(V$67, 2),-0.5)  ) / ( POWER(POWER(V$67, 2),0.5) * EXP( POWER(1 + POWER(V$67, 2),-1) * ($K2318-V$60)/ ( Q2318 / 2.2) ) + POWER(POWER(V$67, 2),-0.5) * EXP(- POWER(V$67, 2) * POWER(1 + POWER(V$67, 2),-1) * ($K2318-V$60) / ( Q2318 / 2.2) ) ),"")))</f>
        <v/>
      </c>
      <c r="Z2318" s="199" t="str">
        <f t="shared" ref="Z2318:Z2381" si="1833">IF(W$56="","",IF(ABS(($K2318-W$60) / ( R2318 / 2.2))&gt;20,0,IF(W$60&lt;&gt;"",W$64 * ( POWER(POWER(W$67, 2),0.5) + POWER(POWER(W$67, 2),-0.5)  ) / ( POWER(POWER(W$67, 2),0.5) * EXP( POWER(1 + POWER(W$67, 2),-1) * ($K2318-W$60)/ ( R2318 / 2.2) ) + POWER(POWER(W$67, 2),-0.5) * EXP(- POWER(W$67, 2) * POWER(1 + POWER(W$67, 2),-1) * ($K2318-W$60) / ( R2318 / 2.2) ) ),"")))</f>
        <v/>
      </c>
      <c r="AA2318" s="199" t="str">
        <f t="shared" ref="AA2318:AA2381" si="1834">IF(X$56="","",IF(ABS(($K2318-X$60) / ( S2318 / 2.2))&gt;20,0,IF(X$60&lt;&gt;"",X$64 * ( POWER(POWER(X$67, 2),0.5) + POWER(POWER(X$67, 2),-0.5)  ) / ( POWER(POWER(X$67, 2),0.5) * EXP( POWER(1 + POWER(X$67, 2),-1) * ($K2318-X$60)/ ( S2318 / 2.2) ) + POWER(POWER(X$67, 2),-0.5) * EXP(- POWER(X$67, 2) * POWER(1 + POWER(X$67, 2),-1) * ($K2318-X$60) / ( S2318 / 2.2) ) ),"")))</f>
        <v/>
      </c>
      <c r="AB2318" s="201">
        <f t="shared" ref="AB2318:AB2381" ca="1" si="1835">SUM(T2318:AA2318)+RAND()*$C$69+$C$67</f>
        <v>2.0420391001461109</v>
      </c>
      <c r="AD2318" s="162">
        <f t="shared" ref="AD2318:AD2381" si="1836">IF(Q$56="","",($K2318-$K2317)*T2318)</f>
        <v>0</v>
      </c>
      <c r="AE2318" s="162">
        <f t="shared" ref="AE2318:AE2381" si="1837">IF(R$56="","",($K2318-$K2317)*U2318)</f>
        <v>0</v>
      </c>
      <c r="AF2318" s="162">
        <f t="shared" ref="AF2318:AF2381" si="1838">IF(S$56="","",($K2318-$K2317)*V2318)</f>
        <v>0</v>
      </c>
      <c r="AG2318" s="162">
        <f t="shared" ref="AG2318:AG2381" si="1839">IF(T$56="","",($K2318-$K2317)*W2318)</f>
        <v>0</v>
      </c>
      <c r="AH2318" s="162" t="str">
        <f t="shared" ref="AH2318:AH2381" si="1840">IF(U$56="","",($K2318-$K2317)*X2318)</f>
        <v/>
      </c>
      <c r="AI2318" s="162" t="str">
        <f t="shared" ref="AI2318:AI2381" si="1841">IF(V$56="","",($K2318-$K2317)*Y2318)</f>
        <v/>
      </c>
      <c r="AJ2318" s="162" t="str">
        <f t="shared" ref="AJ2318:AJ2381" si="1842">IF(W$56="","",($K2318-$K2317)*Z2318)</f>
        <v/>
      </c>
      <c r="AK2318" s="162" t="str">
        <f t="shared" ref="AK2318:AK2381" si="1843">IF(X$56="","",($K2318-$K2317)*AA2318)</f>
        <v/>
      </c>
      <c r="AM2318" s="199">
        <f t="shared" si="1800"/>
        <v>25.125619398907528</v>
      </c>
      <c r="AN2318" s="197">
        <f t="shared" si="1802"/>
        <v>0</v>
      </c>
      <c r="AO2318" s="197">
        <f t="shared" si="1803"/>
        <v>0</v>
      </c>
      <c r="AP2318" s="197">
        <f t="shared" si="1804"/>
        <v>0</v>
      </c>
      <c r="AQ2318" s="197">
        <f t="shared" si="1805"/>
        <v>0.35329403486557687</v>
      </c>
      <c r="AR2318" s="197" t="str">
        <f t="shared" si="1806"/>
        <v/>
      </c>
      <c r="AS2318" s="197" t="str">
        <f t="shared" si="1807"/>
        <v/>
      </c>
      <c r="AT2318" s="197" t="str">
        <f t="shared" si="1808"/>
        <v/>
      </c>
      <c r="AU2318" s="197" t="str">
        <f t="shared" si="1809"/>
        <v/>
      </c>
      <c r="AV2318" s="199">
        <f t="shared" ca="1" si="1801"/>
        <v>2.4262179948334115</v>
      </c>
      <c r="AX2318" s="162">
        <f t="shared" si="1810"/>
        <v>0</v>
      </c>
      <c r="AY2318" s="162">
        <f t="shared" si="1811"/>
        <v>0</v>
      </c>
      <c r="AZ2318" s="162">
        <f t="shared" si="1812"/>
        <v>0</v>
      </c>
      <c r="BA2318" s="162">
        <f t="shared" si="1813"/>
        <v>3.9628265428288713E-3</v>
      </c>
      <c r="BB2318" s="162" t="str">
        <f t="shared" si="1814"/>
        <v/>
      </c>
      <c r="BC2318" s="162" t="str">
        <f t="shared" si="1815"/>
        <v/>
      </c>
      <c r="BD2318" s="162" t="str">
        <f t="shared" si="1816"/>
        <v/>
      </c>
      <c r="BE2318" s="162" t="str">
        <f t="shared" si="1817"/>
        <v/>
      </c>
      <c r="BG2318" s="169">
        <f t="shared" ref="BG2318:BG2381" si="1844">IF($C$8="isocratic",K2317,AM2318)</f>
        <v>57.552536279083668</v>
      </c>
      <c r="BH2318" s="169">
        <f t="shared" ref="BH2318:BH2381" ca="1" si="1845">IF($C$8="isocratic",AB2317,AV2318)</f>
        <v>2.1631636073689071</v>
      </c>
    </row>
    <row r="2319" spans="11:60" x14ac:dyDescent="0.25">
      <c r="K2319" s="199">
        <f t="shared" si="1818"/>
        <v>57.603922472189993</v>
      </c>
      <c r="L2319" s="201">
        <f t="shared" si="1819"/>
        <v>0.48311501957660874</v>
      </c>
      <c r="M2319" s="201">
        <f t="shared" si="1820"/>
        <v>0.48717812187542248</v>
      </c>
      <c r="N2319" s="201">
        <f t="shared" si="1821"/>
        <v>0.51207701124527805</v>
      </c>
      <c r="O2319" s="201">
        <f t="shared" si="1822"/>
        <v>0.48356139681301136</v>
      </c>
      <c r="P2319" s="201" t="str">
        <f t="shared" si="1823"/>
        <v/>
      </c>
      <c r="Q2319" s="201" t="str">
        <f t="shared" si="1824"/>
        <v/>
      </c>
      <c r="R2319" s="201" t="str">
        <f t="shared" si="1825"/>
        <v/>
      </c>
      <c r="S2319" s="201" t="str">
        <f t="shared" si="1826"/>
        <v/>
      </c>
      <c r="T2319" s="199">
        <f t="shared" si="1827"/>
        <v>0</v>
      </c>
      <c r="U2319" s="199">
        <f t="shared" si="1828"/>
        <v>0</v>
      </c>
      <c r="V2319" s="199">
        <f t="shared" si="1829"/>
        <v>0</v>
      </c>
      <c r="W2319" s="199">
        <f t="shared" si="1830"/>
        <v>0</v>
      </c>
      <c r="X2319" s="199" t="str">
        <f t="shared" si="1831"/>
        <v/>
      </c>
      <c r="Y2319" s="199" t="str">
        <f t="shared" si="1832"/>
        <v/>
      </c>
      <c r="Z2319" s="199" t="str">
        <f t="shared" si="1833"/>
        <v/>
      </c>
      <c r="AA2319" s="199" t="str">
        <f t="shared" si="1834"/>
        <v/>
      </c>
      <c r="AB2319" s="201">
        <f t="shared" ca="1" si="1835"/>
        <v>2.0487330234246146</v>
      </c>
      <c r="AD2319" s="162">
        <f t="shared" si="1836"/>
        <v>0</v>
      </c>
      <c r="AE2319" s="162">
        <f t="shared" si="1837"/>
        <v>0</v>
      </c>
      <c r="AF2319" s="162">
        <f t="shared" si="1838"/>
        <v>0</v>
      </c>
      <c r="AG2319" s="162">
        <f t="shared" si="1839"/>
        <v>0</v>
      </c>
      <c r="AH2319" s="162" t="str">
        <f t="shared" si="1840"/>
        <v/>
      </c>
      <c r="AI2319" s="162" t="str">
        <f t="shared" si="1841"/>
        <v/>
      </c>
      <c r="AJ2319" s="162" t="str">
        <f t="shared" si="1842"/>
        <v/>
      </c>
      <c r="AK2319" s="162" t="str">
        <f t="shared" si="1843"/>
        <v/>
      </c>
      <c r="AM2319" s="199">
        <f t="shared" ref="AM2319:AM2382" si="1846">AM2318+MAX($AK$57:$AR$57)*1.2/3000</f>
        <v>25.13683619328204</v>
      </c>
      <c r="AN2319" s="197">
        <f t="shared" si="1802"/>
        <v>0</v>
      </c>
      <c r="AO2319" s="197">
        <f t="shared" si="1803"/>
        <v>0</v>
      </c>
      <c r="AP2319" s="197">
        <f t="shared" si="1804"/>
        <v>0</v>
      </c>
      <c r="AQ2319" s="197">
        <f t="shared" si="1805"/>
        <v>0.42756458150258592</v>
      </c>
      <c r="AR2319" s="197" t="str">
        <f t="shared" si="1806"/>
        <v/>
      </c>
      <c r="AS2319" s="197" t="str">
        <f t="shared" si="1807"/>
        <v/>
      </c>
      <c r="AT2319" s="197" t="str">
        <f t="shared" si="1808"/>
        <v/>
      </c>
      <c r="AU2319" s="197" t="str">
        <f t="shared" si="1809"/>
        <v/>
      </c>
      <c r="AV2319" s="199">
        <f t="shared" ref="AV2319:AV2382" ca="1" si="1847">SUM(AN2319:AU2319)+RAND()*$C$69+K2319*$C$70+$C$67</f>
        <v>2.6363234258106938</v>
      </c>
      <c r="AX2319" s="162">
        <f t="shared" si="1810"/>
        <v>0</v>
      </c>
      <c r="AY2319" s="162">
        <f t="shared" si="1811"/>
        <v>0</v>
      </c>
      <c r="AZ2319" s="162">
        <f t="shared" si="1812"/>
        <v>0</v>
      </c>
      <c r="BA2319" s="162">
        <f t="shared" si="1813"/>
        <v>4.7959039925388096E-3</v>
      </c>
      <c r="BB2319" s="162" t="str">
        <f t="shared" si="1814"/>
        <v/>
      </c>
      <c r="BC2319" s="162" t="str">
        <f t="shared" si="1815"/>
        <v/>
      </c>
      <c r="BD2319" s="162" t="str">
        <f t="shared" si="1816"/>
        <v/>
      </c>
      <c r="BE2319" s="162" t="str">
        <f t="shared" si="1817"/>
        <v/>
      </c>
      <c r="BG2319" s="169">
        <f t="shared" si="1844"/>
        <v>57.57822937563683</v>
      </c>
      <c r="BH2319" s="169">
        <f t="shared" ca="1" si="1845"/>
        <v>2.0420391001461109</v>
      </c>
    </row>
    <row r="2320" spans="11:60" x14ac:dyDescent="0.25">
      <c r="K2320" s="199">
        <f t="shared" si="1818"/>
        <v>57.629615568743155</v>
      </c>
      <c r="L2320" s="201">
        <f t="shared" si="1819"/>
        <v>0.48333050352824858</v>
      </c>
      <c r="M2320" s="201">
        <f t="shared" si="1820"/>
        <v>0.48739541809392178</v>
      </c>
      <c r="N2320" s="201">
        <f t="shared" si="1821"/>
        <v>0.5123054131236211</v>
      </c>
      <c r="O2320" s="201">
        <f t="shared" si="1822"/>
        <v>0.48377707986243734</v>
      </c>
      <c r="P2320" s="201" t="str">
        <f t="shared" si="1823"/>
        <v/>
      </c>
      <c r="Q2320" s="201" t="str">
        <f t="shared" si="1824"/>
        <v/>
      </c>
      <c r="R2320" s="201" t="str">
        <f t="shared" si="1825"/>
        <v/>
      </c>
      <c r="S2320" s="201" t="str">
        <f t="shared" si="1826"/>
        <v/>
      </c>
      <c r="T2320" s="199">
        <f t="shared" si="1827"/>
        <v>0</v>
      </c>
      <c r="U2320" s="199">
        <f t="shared" si="1828"/>
        <v>0</v>
      </c>
      <c r="V2320" s="199">
        <f t="shared" si="1829"/>
        <v>0</v>
      </c>
      <c r="W2320" s="199">
        <f t="shared" si="1830"/>
        <v>0</v>
      </c>
      <c r="X2320" s="199" t="str">
        <f t="shared" si="1831"/>
        <v/>
      </c>
      <c r="Y2320" s="199" t="str">
        <f t="shared" si="1832"/>
        <v/>
      </c>
      <c r="Z2320" s="199" t="str">
        <f t="shared" si="1833"/>
        <v/>
      </c>
      <c r="AA2320" s="199" t="str">
        <f t="shared" si="1834"/>
        <v/>
      </c>
      <c r="AB2320" s="201">
        <f t="shared" ca="1" si="1835"/>
        <v>2.160605486111582</v>
      </c>
      <c r="AD2320" s="162">
        <f t="shared" si="1836"/>
        <v>0</v>
      </c>
      <c r="AE2320" s="162">
        <f t="shared" si="1837"/>
        <v>0</v>
      </c>
      <c r="AF2320" s="162">
        <f t="shared" si="1838"/>
        <v>0</v>
      </c>
      <c r="AG2320" s="162">
        <f t="shared" si="1839"/>
        <v>0</v>
      </c>
      <c r="AH2320" s="162" t="str">
        <f t="shared" si="1840"/>
        <v/>
      </c>
      <c r="AI2320" s="162" t="str">
        <f t="shared" si="1841"/>
        <v/>
      </c>
      <c r="AJ2320" s="162" t="str">
        <f t="shared" si="1842"/>
        <v/>
      </c>
      <c r="AK2320" s="162" t="str">
        <f t="shared" si="1843"/>
        <v/>
      </c>
      <c r="AM2320" s="199">
        <f t="shared" si="1846"/>
        <v>25.148052987656552</v>
      </c>
      <c r="AN2320" s="197">
        <f t="shared" ref="AN2320:AN2383" si="1848">IF(AK$56="NOT ELUTED","",IF(AK$51="","",IF(ABS(($AM2320-AK$57)/(AK$72/2.2))&gt;20,0,AK$62*(POWER(POWER(AK$66,2),0.5)+POWER(POWER(AK$66,2),-0.5))/(POWER(POWER(AK$66,2),0.5)*EXP(POWER(1+POWER(AK$66,2),-1)*($AM2320-AK$57)/(AK$72/2.2))+POWER(POWER(AK$66,2),-0.5)*EXP(-POWER(AK$66,2)*POWER(1+POWER(AK$66,2),-1)*($AM2320-AK$57)/(AK$72/2.2))))))</f>
        <v>0</v>
      </c>
      <c r="AO2320" s="197">
        <f t="shared" ref="AO2320:AO2383" si="1849">IF(AL$56="NOT ELUTED","",IF(AL$51="","",IF(ABS(($AM2320-AL$57)/(AL$72/2.2))&gt;20,0,AL$62*(POWER(POWER(AL$66,2),0.5)+POWER(POWER(AL$66,2),-0.5))/(POWER(POWER(AL$66,2),0.5)*EXP(POWER(1+POWER(AL$66,2),-1)*($AM2320-AL$57)/(AL$72/2.2))+POWER(POWER(AL$66,2),-0.5)*EXP(-POWER(AL$66,2)*POWER(1+POWER(AL$66,2),-1)*($AM2320-AL$57)/(AL$72/2.2))))))</f>
        <v>0</v>
      </c>
      <c r="AP2320" s="197">
        <f t="shared" ref="AP2320:AP2383" si="1850">IF(AM$56="NOT ELUTED","",IF(AM$51="","",IF(ABS(($AM2320-AM$57)/(AM$72/2.2))&gt;20,0,AM$62*(POWER(POWER(AM$66,2),0.5)+POWER(POWER(AM$66,2),-0.5))/(POWER(POWER(AM$66,2),0.5)*EXP(POWER(1+POWER(AM$66,2),-1)*($AM2320-AM$57)/(AM$72/2.2))+POWER(POWER(AM$66,2),-0.5)*EXP(-POWER(AM$66,2)*POWER(1+POWER(AM$66,2),-1)*($AM2320-AM$57)/(AM$72/2.2))))))</f>
        <v>0</v>
      </c>
      <c r="AQ2320" s="197">
        <f t="shared" ref="AQ2320:AQ2383" si="1851">IF(AN$56="NOT ELUTED","",IF(AN$51="","",IF(ABS(($AM2320-AN$57)/(AN$72/2.2))&gt;20,0,AN$62*(POWER(POWER(AN$66,2),0.5)+POWER(POWER(AN$66,2),-0.5))/(POWER(POWER(AN$66,2),0.5)*EXP(POWER(1+POWER(AN$66,2),-1)*($AM2320-AN$57)/(AN$72/2.2))+POWER(POWER(AN$66,2),-0.5)*EXP(-POWER(AN$66,2)*POWER(1+POWER(AN$66,2),-1)*($AM2320-AN$57)/(AN$72/2.2))))))</f>
        <v>0.51744706260405793</v>
      </c>
      <c r="AR2320" s="197" t="str">
        <f t="shared" ref="AR2320:AR2383" si="1852">IF(AO$56="NOT ELUTED","",IF(AO$51="","",IF(ABS(($AM2320-AO$57)/(AO$72/2.2))&gt;20,0,AO$62*(POWER(POWER(AO$66,2),0.5)+POWER(POWER(AO$66,2),-0.5))/(POWER(POWER(AO$66,2),0.5)*EXP(POWER(1+POWER(AO$66,2),-1)*($AM2320-AO$57)/(AO$72/2.2))+POWER(POWER(AO$66,2),-0.5)*EXP(-POWER(AO$66,2)*POWER(1+POWER(AO$66,2),-1)*($AM2320-AO$57)/(AO$72/2.2))))))</f>
        <v/>
      </c>
      <c r="AS2320" s="197" t="str">
        <f t="shared" ref="AS2320:AS2383" si="1853">IF(AP$56="NOT ELUTED","",IF(AP$51="","",IF(ABS(($AM2320-AP$57)/(AP$72/2.2))&gt;20,0,AP$62*(POWER(POWER(AP$66,2),0.5)+POWER(POWER(AP$66,2),-0.5))/(POWER(POWER(AP$66,2),0.5)*EXP(POWER(1+POWER(AP$66,2),-1)*($AM2320-AP$57)/(AP$72/2.2))+POWER(POWER(AP$66,2),-0.5)*EXP(-POWER(AP$66,2)*POWER(1+POWER(AP$66,2),-1)*($AM2320-AP$57)/(AP$72/2.2))))))</f>
        <v/>
      </c>
      <c r="AT2320" s="197" t="str">
        <f t="shared" ref="AT2320:AT2383" si="1854">IF(AQ$56="NOT ELUTED","",IF(AQ$51="","",IF(ABS(($AM2320-AQ$57)/(AQ$72/2.2))&gt;20,0,AQ$62*(POWER(POWER(AQ$66,2),0.5)+POWER(POWER(AQ$66,2),-0.5))/(POWER(POWER(AQ$66,2),0.5)*EXP(POWER(1+POWER(AQ$66,2),-1)*($AM2320-AQ$57)/(AQ$72/2.2))+POWER(POWER(AQ$66,2),-0.5)*EXP(-POWER(AQ$66,2)*POWER(1+POWER(AQ$66,2),-1)*($AM2320-AQ$57)/(AQ$72/2.2))))))</f>
        <v/>
      </c>
      <c r="AU2320" s="197" t="str">
        <f t="shared" ref="AU2320:AU2383" si="1855">IF(AR$56="NOT ELUTED","",IF(AR$51="","",IF(ABS(($AM2320-AR$57)/(AR$72/2.2))&gt;20,0,AR$62*(POWER(POWER(AR$66,2),0.5)+POWER(POWER(AR$66,2),-0.5))/(POWER(POWER(AR$66,2),0.5)*EXP(POWER(1+POWER(AR$66,2),-1)*($AM2320-AR$57)/(AR$72/2.2))+POWER(POWER(AR$66,2),-0.5)*EXP(-POWER(AR$66,2)*POWER(1+POWER(AR$66,2),-1)*($AM2320-AR$57)/(AR$72/2.2))))))</f>
        <v/>
      </c>
      <c r="AV2320" s="199">
        <f t="shared" ca="1" si="1847"/>
        <v>2.697925482537527</v>
      </c>
      <c r="AX2320" s="162">
        <f t="shared" si="1810"/>
        <v>0</v>
      </c>
      <c r="AY2320" s="162">
        <f t="shared" si="1811"/>
        <v>0</v>
      </c>
      <c r="AZ2320" s="162">
        <f t="shared" si="1812"/>
        <v>0</v>
      </c>
      <c r="BA2320" s="162">
        <f t="shared" si="1813"/>
        <v>5.8040973009249883E-3</v>
      </c>
      <c r="BB2320" s="162" t="str">
        <f t="shared" si="1814"/>
        <v/>
      </c>
      <c r="BC2320" s="162" t="str">
        <f t="shared" si="1815"/>
        <v/>
      </c>
      <c r="BD2320" s="162" t="str">
        <f t="shared" si="1816"/>
        <v/>
      </c>
      <c r="BE2320" s="162" t="str">
        <f t="shared" si="1817"/>
        <v/>
      </c>
      <c r="BG2320" s="169">
        <f t="shared" si="1844"/>
        <v>57.603922472189993</v>
      </c>
      <c r="BH2320" s="169">
        <f t="shared" ca="1" si="1845"/>
        <v>2.0487330234246146</v>
      </c>
    </row>
    <row r="2321" spans="11:60" x14ac:dyDescent="0.25">
      <c r="K2321" s="199">
        <f t="shared" si="1818"/>
        <v>57.655308665296317</v>
      </c>
      <c r="L2321" s="201">
        <f t="shared" si="1819"/>
        <v>0.48354598747988853</v>
      </c>
      <c r="M2321" s="201">
        <f t="shared" si="1820"/>
        <v>0.48761271431242109</v>
      </c>
      <c r="N2321" s="201">
        <f t="shared" si="1821"/>
        <v>0.51253381500196427</v>
      </c>
      <c r="O2321" s="201">
        <f t="shared" si="1822"/>
        <v>0.48399276291186333</v>
      </c>
      <c r="P2321" s="201" t="str">
        <f t="shared" si="1823"/>
        <v/>
      </c>
      <c r="Q2321" s="201" t="str">
        <f t="shared" si="1824"/>
        <v/>
      </c>
      <c r="R2321" s="201" t="str">
        <f t="shared" si="1825"/>
        <v/>
      </c>
      <c r="S2321" s="201" t="str">
        <f t="shared" si="1826"/>
        <v/>
      </c>
      <c r="T2321" s="199">
        <f t="shared" si="1827"/>
        <v>0</v>
      </c>
      <c r="U2321" s="199">
        <f t="shared" si="1828"/>
        <v>0</v>
      </c>
      <c r="V2321" s="199">
        <f t="shared" si="1829"/>
        <v>0</v>
      </c>
      <c r="W2321" s="199">
        <f t="shared" si="1830"/>
        <v>0</v>
      </c>
      <c r="X2321" s="199" t="str">
        <f t="shared" si="1831"/>
        <v/>
      </c>
      <c r="Y2321" s="199" t="str">
        <f t="shared" si="1832"/>
        <v/>
      </c>
      <c r="Z2321" s="199" t="str">
        <f t="shared" si="1833"/>
        <v/>
      </c>
      <c r="AA2321" s="199" t="str">
        <f t="shared" si="1834"/>
        <v/>
      </c>
      <c r="AB2321" s="201">
        <f t="shared" ca="1" si="1835"/>
        <v>2.109252397948457</v>
      </c>
      <c r="AD2321" s="162">
        <f t="shared" si="1836"/>
        <v>0</v>
      </c>
      <c r="AE2321" s="162">
        <f t="shared" si="1837"/>
        <v>0</v>
      </c>
      <c r="AF2321" s="162">
        <f t="shared" si="1838"/>
        <v>0</v>
      </c>
      <c r="AG2321" s="162">
        <f t="shared" si="1839"/>
        <v>0</v>
      </c>
      <c r="AH2321" s="162" t="str">
        <f t="shared" si="1840"/>
        <v/>
      </c>
      <c r="AI2321" s="162" t="str">
        <f t="shared" si="1841"/>
        <v/>
      </c>
      <c r="AJ2321" s="162" t="str">
        <f t="shared" si="1842"/>
        <v/>
      </c>
      <c r="AK2321" s="162" t="str">
        <f t="shared" si="1843"/>
        <v/>
      </c>
      <c r="AM2321" s="199">
        <f t="shared" si="1846"/>
        <v>25.159269782031064</v>
      </c>
      <c r="AN2321" s="197">
        <f t="shared" si="1848"/>
        <v>0</v>
      </c>
      <c r="AO2321" s="197">
        <f t="shared" si="1849"/>
        <v>0</v>
      </c>
      <c r="AP2321" s="197">
        <f t="shared" si="1850"/>
        <v>0</v>
      </c>
      <c r="AQ2321" s="197">
        <f t="shared" si="1851"/>
        <v>0.62622209077528135</v>
      </c>
      <c r="AR2321" s="197" t="str">
        <f t="shared" si="1852"/>
        <v/>
      </c>
      <c r="AS2321" s="197" t="str">
        <f t="shared" si="1853"/>
        <v/>
      </c>
      <c r="AT2321" s="197" t="str">
        <f t="shared" si="1854"/>
        <v/>
      </c>
      <c r="AU2321" s="197" t="str">
        <f t="shared" si="1855"/>
        <v/>
      </c>
      <c r="AV2321" s="199">
        <f t="shared" ca="1" si="1847"/>
        <v>2.7768938238288823</v>
      </c>
      <c r="AX2321" s="162">
        <f t="shared" si="1810"/>
        <v>0</v>
      </c>
      <c r="AY2321" s="162">
        <f t="shared" si="1811"/>
        <v>0</v>
      </c>
      <c r="AZ2321" s="162">
        <f t="shared" si="1812"/>
        <v>0</v>
      </c>
      <c r="BA2321" s="162">
        <f t="shared" si="1813"/>
        <v>7.0242044250033581E-3</v>
      </c>
      <c r="BB2321" s="162" t="str">
        <f t="shared" si="1814"/>
        <v/>
      </c>
      <c r="BC2321" s="162" t="str">
        <f t="shared" si="1815"/>
        <v/>
      </c>
      <c r="BD2321" s="162" t="str">
        <f t="shared" si="1816"/>
        <v/>
      </c>
      <c r="BE2321" s="162" t="str">
        <f t="shared" si="1817"/>
        <v/>
      </c>
      <c r="BG2321" s="169">
        <f t="shared" si="1844"/>
        <v>57.629615568743155</v>
      </c>
      <c r="BH2321" s="169">
        <f t="shared" ca="1" si="1845"/>
        <v>2.160605486111582</v>
      </c>
    </row>
    <row r="2322" spans="11:60" x14ac:dyDescent="0.25">
      <c r="K2322" s="199">
        <f t="shared" si="1818"/>
        <v>57.68100176184948</v>
      </c>
      <c r="L2322" s="201">
        <f t="shared" si="1819"/>
        <v>0.48376147143152837</v>
      </c>
      <c r="M2322" s="201">
        <f t="shared" si="1820"/>
        <v>0.48783001053092034</v>
      </c>
      <c r="N2322" s="201">
        <f t="shared" si="1821"/>
        <v>0.51276221688030732</v>
      </c>
      <c r="O2322" s="201">
        <f t="shared" si="1822"/>
        <v>0.48420844596128926</v>
      </c>
      <c r="P2322" s="201" t="str">
        <f t="shared" si="1823"/>
        <v/>
      </c>
      <c r="Q2322" s="201" t="str">
        <f t="shared" si="1824"/>
        <v/>
      </c>
      <c r="R2322" s="201" t="str">
        <f t="shared" si="1825"/>
        <v/>
      </c>
      <c r="S2322" s="201" t="str">
        <f t="shared" si="1826"/>
        <v/>
      </c>
      <c r="T2322" s="199">
        <f t="shared" si="1827"/>
        <v>0</v>
      </c>
      <c r="U2322" s="199">
        <f t="shared" si="1828"/>
        <v>0</v>
      </c>
      <c r="V2322" s="199">
        <f t="shared" si="1829"/>
        <v>0</v>
      </c>
      <c r="W2322" s="199">
        <f t="shared" si="1830"/>
        <v>0</v>
      </c>
      <c r="X2322" s="199" t="str">
        <f t="shared" si="1831"/>
        <v/>
      </c>
      <c r="Y2322" s="199" t="str">
        <f t="shared" si="1832"/>
        <v/>
      </c>
      <c r="Z2322" s="199" t="str">
        <f t="shared" si="1833"/>
        <v/>
      </c>
      <c r="AA2322" s="199" t="str">
        <f t="shared" si="1834"/>
        <v/>
      </c>
      <c r="AB2322" s="201">
        <f t="shared" ca="1" si="1835"/>
        <v>2.1168686366268319</v>
      </c>
      <c r="AD2322" s="162">
        <f t="shared" si="1836"/>
        <v>0</v>
      </c>
      <c r="AE2322" s="162">
        <f t="shared" si="1837"/>
        <v>0</v>
      </c>
      <c r="AF2322" s="162">
        <f t="shared" si="1838"/>
        <v>0</v>
      </c>
      <c r="AG2322" s="162">
        <f t="shared" si="1839"/>
        <v>0</v>
      </c>
      <c r="AH2322" s="162" t="str">
        <f t="shared" si="1840"/>
        <v/>
      </c>
      <c r="AI2322" s="162" t="str">
        <f t="shared" si="1841"/>
        <v/>
      </c>
      <c r="AJ2322" s="162" t="str">
        <f t="shared" si="1842"/>
        <v/>
      </c>
      <c r="AK2322" s="162" t="str">
        <f t="shared" si="1843"/>
        <v/>
      </c>
      <c r="AM2322" s="199">
        <f t="shared" si="1846"/>
        <v>25.170486576405576</v>
      </c>
      <c r="AN2322" s="197">
        <f t="shared" si="1848"/>
        <v>0</v>
      </c>
      <c r="AO2322" s="197">
        <f t="shared" si="1849"/>
        <v>0</v>
      </c>
      <c r="AP2322" s="197">
        <f t="shared" si="1850"/>
        <v>0</v>
      </c>
      <c r="AQ2322" s="197">
        <f t="shared" si="1851"/>
        <v>0.75785885526057561</v>
      </c>
      <c r="AR2322" s="197" t="str">
        <f t="shared" si="1852"/>
        <v/>
      </c>
      <c r="AS2322" s="197" t="str">
        <f t="shared" si="1853"/>
        <v/>
      </c>
      <c r="AT2322" s="197" t="str">
        <f t="shared" si="1854"/>
        <v/>
      </c>
      <c r="AU2322" s="197" t="str">
        <f t="shared" si="1855"/>
        <v/>
      </c>
      <c r="AV2322" s="199">
        <f t="shared" ca="1" si="1847"/>
        <v>2.9641054284589918</v>
      </c>
      <c r="AX2322" s="162">
        <f t="shared" si="1810"/>
        <v>0</v>
      </c>
      <c r="AY2322" s="162">
        <f t="shared" si="1811"/>
        <v>0</v>
      </c>
      <c r="AZ2322" s="162">
        <f t="shared" si="1812"/>
        <v>0</v>
      </c>
      <c r="BA2322" s="162">
        <f t="shared" si="1813"/>
        <v>8.5007469443609766E-3</v>
      </c>
      <c r="BB2322" s="162" t="str">
        <f t="shared" si="1814"/>
        <v/>
      </c>
      <c r="BC2322" s="162" t="str">
        <f t="shared" si="1815"/>
        <v/>
      </c>
      <c r="BD2322" s="162" t="str">
        <f t="shared" si="1816"/>
        <v/>
      </c>
      <c r="BE2322" s="162" t="str">
        <f t="shared" si="1817"/>
        <v/>
      </c>
      <c r="BG2322" s="169">
        <f t="shared" si="1844"/>
        <v>57.655308665296317</v>
      </c>
      <c r="BH2322" s="169">
        <f t="shared" ca="1" si="1845"/>
        <v>2.109252397948457</v>
      </c>
    </row>
    <row r="2323" spans="11:60" x14ac:dyDescent="0.25">
      <c r="K2323" s="199">
        <f t="shared" si="1818"/>
        <v>57.706694858402642</v>
      </c>
      <c r="L2323" s="201">
        <f t="shared" si="1819"/>
        <v>0.48397695538316826</v>
      </c>
      <c r="M2323" s="201">
        <f t="shared" si="1820"/>
        <v>0.48804730674941965</v>
      </c>
      <c r="N2323" s="201">
        <f t="shared" si="1821"/>
        <v>0.51299061875865049</v>
      </c>
      <c r="O2323" s="201">
        <f t="shared" si="1822"/>
        <v>0.48442412901071519</v>
      </c>
      <c r="P2323" s="201" t="str">
        <f t="shared" si="1823"/>
        <v/>
      </c>
      <c r="Q2323" s="201" t="str">
        <f t="shared" si="1824"/>
        <v/>
      </c>
      <c r="R2323" s="201" t="str">
        <f t="shared" si="1825"/>
        <v/>
      </c>
      <c r="S2323" s="201" t="str">
        <f t="shared" si="1826"/>
        <v/>
      </c>
      <c r="T2323" s="199">
        <f t="shared" si="1827"/>
        <v>0</v>
      </c>
      <c r="U2323" s="199">
        <f t="shared" si="1828"/>
        <v>0</v>
      </c>
      <c r="V2323" s="199">
        <f t="shared" si="1829"/>
        <v>0</v>
      </c>
      <c r="W2323" s="199">
        <f t="shared" si="1830"/>
        <v>0</v>
      </c>
      <c r="X2323" s="199" t="str">
        <f t="shared" si="1831"/>
        <v/>
      </c>
      <c r="Y2323" s="199" t="str">
        <f t="shared" si="1832"/>
        <v/>
      </c>
      <c r="Z2323" s="199" t="str">
        <f t="shared" si="1833"/>
        <v/>
      </c>
      <c r="AA2323" s="199" t="str">
        <f t="shared" si="1834"/>
        <v/>
      </c>
      <c r="AB2323" s="201">
        <f t="shared" ca="1" si="1835"/>
        <v>2.0434475982081408</v>
      </c>
      <c r="AD2323" s="162">
        <f t="shared" si="1836"/>
        <v>0</v>
      </c>
      <c r="AE2323" s="162">
        <f t="shared" si="1837"/>
        <v>0</v>
      </c>
      <c r="AF2323" s="162">
        <f t="shared" si="1838"/>
        <v>0</v>
      </c>
      <c r="AG2323" s="162">
        <f t="shared" si="1839"/>
        <v>0</v>
      </c>
      <c r="AH2323" s="162" t="str">
        <f t="shared" si="1840"/>
        <v/>
      </c>
      <c r="AI2323" s="162" t="str">
        <f t="shared" si="1841"/>
        <v/>
      </c>
      <c r="AJ2323" s="162" t="str">
        <f t="shared" si="1842"/>
        <v/>
      </c>
      <c r="AK2323" s="162" t="str">
        <f t="shared" si="1843"/>
        <v/>
      </c>
      <c r="AM2323" s="199">
        <f t="shared" si="1846"/>
        <v>25.181703370780088</v>
      </c>
      <c r="AN2323" s="197">
        <f t="shared" si="1848"/>
        <v>0</v>
      </c>
      <c r="AO2323" s="197">
        <f t="shared" si="1849"/>
        <v>0</v>
      </c>
      <c r="AP2323" s="197">
        <f t="shared" si="1850"/>
        <v>0</v>
      </c>
      <c r="AQ2323" s="197">
        <f t="shared" si="1851"/>
        <v>0.91715905995729263</v>
      </c>
      <c r="AR2323" s="197" t="str">
        <f t="shared" si="1852"/>
        <v/>
      </c>
      <c r="AS2323" s="197" t="str">
        <f t="shared" si="1853"/>
        <v/>
      </c>
      <c r="AT2323" s="197" t="str">
        <f t="shared" si="1854"/>
        <v/>
      </c>
      <c r="AU2323" s="197" t="str">
        <f t="shared" si="1855"/>
        <v/>
      </c>
      <c r="AV2323" s="199">
        <f t="shared" ca="1" si="1847"/>
        <v>3.018415683014064</v>
      </c>
      <c r="AX2323" s="162">
        <f t="shared" si="1810"/>
        <v>0</v>
      </c>
      <c r="AY2323" s="162">
        <f t="shared" si="1811"/>
        <v>0</v>
      </c>
      <c r="AZ2323" s="162">
        <f t="shared" si="1812"/>
        <v>0</v>
      </c>
      <c r="BA2323" s="162">
        <f t="shared" si="1813"/>
        <v>1.0287584584261732E-2</v>
      </c>
      <c r="BB2323" s="162" t="str">
        <f t="shared" si="1814"/>
        <v/>
      </c>
      <c r="BC2323" s="162" t="str">
        <f t="shared" si="1815"/>
        <v/>
      </c>
      <c r="BD2323" s="162" t="str">
        <f t="shared" si="1816"/>
        <v/>
      </c>
      <c r="BE2323" s="162" t="str">
        <f t="shared" si="1817"/>
        <v/>
      </c>
      <c r="BG2323" s="169">
        <f t="shared" si="1844"/>
        <v>57.68100176184948</v>
      </c>
      <c r="BH2323" s="169">
        <f t="shared" ca="1" si="1845"/>
        <v>2.1168686366268319</v>
      </c>
    </row>
    <row r="2324" spans="11:60" x14ac:dyDescent="0.25">
      <c r="K2324" s="199">
        <f t="shared" si="1818"/>
        <v>57.732387954955804</v>
      </c>
      <c r="L2324" s="201">
        <f t="shared" si="1819"/>
        <v>0.4841924393348081</v>
      </c>
      <c r="M2324" s="201">
        <f t="shared" si="1820"/>
        <v>0.48826460296791896</v>
      </c>
      <c r="N2324" s="201">
        <f t="shared" si="1821"/>
        <v>0.51321902063699365</v>
      </c>
      <c r="O2324" s="201">
        <f t="shared" si="1822"/>
        <v>0.48463981206014117</v>
      </c>
      <c r="P2324" s="201" t="str">
        <f t="shared" si="1823"/>
        <v/>
      </c>
      <c r="Q2324" s="201" t="str">
        <f t="shared" si="1824"/>
        <v/>
      </c>
      <c r="R2324" s="201" t="str">
        <f t="shared" si="1825"/>
        <v/>
      </c>
      <c r="S2324" s="201" t="str">
        <f t="shared" si="1826"/>
        <v/>
      </c>
      <c r="T2324" s="199">
        <f t="shared" si="1827"/>
        <v>0</v>
      </c>
      <c r="U2324" s="199">
        <f t="shared" si="1828"/>
        <v>0</v>
      </c>
      <c r="V2324" s="199">
        <f t="shared" si="1829"/>
        <v>0</v>
      </c>
      <c r="W2324" s="199">
        <f t="shared" si="1830"/>
        <v>0</v>
      </c>
      <c r="X2324" s="199" t="str">
        <f t="shared" si="1831"/>
        <v/>
      </c>
      <c r="Y2324" s="199" t="str">
        <f t="shared" si="1832"/>
        <v/>
      </c>
      <c r="Z2324" s="199" t="str">
        <f t="shared" si="1833"/>
        <v/>
      </c>
      <c r="AA2324" s="199" t="str">
        <f t="shared" si="1834"/>
        <v/>
      </c>
      <c r="AB2324" s="201">
        <f t="shared" ca="1" si="1835"/>
        <v>2.0061417053228925</v>
      </c>
      <c r="AD2324" s="162">
        <f t="shared" si="1836"/>
        <v>0</v>
      </c>
      <c r="AE2324" s="162">
        <f t="shared" si="1837"/>
        <v>0</v>
      </c>
      <c r="AF2324" s="162">
        <f t="shared" si="1838"/>
        <v>0</v>
      </c>
      <c r="AG2324" s="162">
        <f t="shared" si="1839"/>
        <v>0</v>
      </c>
      <c r="AH2324" s="162" t="str">
        <f t="shared" si="1840"/>
        <v/>
      </c>
      <c r="AI2324" s="162" t="str">
        <f t="shared" si="1841"/>
        <v/>
      </c>
      <c r="AJ2324" s="162" t="str">
        <f t="shared" si="1842"/>
        <v/>
      </c>
      <c r="AK2324" s="162" t="str">
        <f t="shared" si="1843"/>
        <v/>
      </c>
      <c r="AM2324" s="199">
        <f t="shared" si="1846"/>
        <v>25.1929201651546</v>
      </c>
      <c r="AN2324" s="197">
        <f t="shared" si="1848"/>
        <v>0</v>
      </c>
      <c r="AO2324" s="197">
        <f t="shared" si="1849"/>
        <v>0</v>
      </c>
      <c r="AP2324" s="197">
        <f t="shared" si="1850"/>
        <v>0</v>
      </c>
      <c r="AQ2324" s="197">
        <f t="shared" si="1851"/>
        <v>1.1099305125923171</v>
      </c>
      <c r="AR2324" s="197" t="str">
        <f t="shared" si="1852"/>
        <v/>
      </c>
      <c r="AS2324" s="197" t="str">
        <f t="shared" si="1853"/>
        <v/>
      </c>
      <c r="AT2324" s="197" t="str">
        <f t="shared" si="1854"/>
        <v/>
      </c>
      <c r="AU2324" s="197" t="str">
        <f t="shared" si="1855"/>
        <v/>
      </c>
      <c r="AV2324" s="199">
        <f t="shared" ca="1" si="1847"/>
        <v>3.2111131296307147</v>
      </c>
      <c r="AX2324" s="162">
        <f t="shared" si="1810"/>
        <v>0</v>
      </c>
      <c r="AY2324" s="162">
        <f t="shared" si="1811"/>
        <v>0</v>
      </c>
      <c r="AZ2324" s="162">
        <f t="shared" si="1812"/>
        <v>0</v>
      </c>
      <c r="BA2324" s="162">
        <f t="shared" si="1813"/>
        <v>1.2449862329744793E-2</v>
      </c>
      <c r="BB2324" s="162" t="str">
        <f t="shared" si="1814"/>
        <v/>
      </c>
      <c r="BC2324" s="162" t="str">
        <f t="shared" si="1815"/>
        <v/>
      </c>
      <c r="BD2324" s="162" t="str">
        <f t="shared" si="1816"/>
        <v/>
      </c>
      <c r="BE2324" s="162" t="str">
        <f t="shared" si="1817"/>
        <v/>
      </c>
      <c r="BG2324" s="169">
        <f t="shared" si="1844"/>
        <v>57.706694858402642</v>
      </c>
      <c r="BH2324" s="169">
        <f t="shared" ca="1" si="1845"/>
        <v>2.0434475982081408</v>
      </c>
    </row>
    <row r="2325" spans="11:60" x14ac:dyDescent="0.25">
      <c r="K2325" s="199">
        <f t="shared" si="1818"/>
        <v>57.758081051508967</v>
      </c>
      <c r="L2325" s="201">
        <f t="shared" si="1819"/>
        <v>0.48440792328644805</v>
      </c>
      <c r="M2325" s="201">
        <f t="shared" si="1820"/>
        <v>0.48848189918641827</v>
      </c>
      <c r="N2325" s="201">
        <f t="shared" si="1821"/>
        <v>0.5134474225153367</v>
      </c>
      <c r="O2325" s="201">
        <f t="shared" si="1822"/>
        <v>0.48485549510956716</v>
      </c>
      <c r="P2325" s="201" t="str">
        <f t="shared" si="1823"/>
        <v/>
      </c>
      <c r="Q2325" s="201" t="str">
        <f t="shared" si="1824"/>
        <v/>
      </c>
      <c r="R2325" s="201" t="str">
        <f t="shared" si="1825"/>
        <v/>
      </c>
      <c r="S2325" s="201" t="str">
        <f t="shared" si="1826"/>
        <v/>
      </c>
      <c r="T2325" s="199">
        <f t="shared" si="1827"/>
        <v>0</v>
      </c>
      <c r="U2325" s="199">
        <f t="shared" si="1828"/>
        <v>0</v>
      </c>
      <c r="V2325" s="199">
        <f t="shared" si="1829"/>
        <v>0</v>
      </c>
      <c r="W2325" s="199">
        <f t="shared" si="1830"/>
        <v>0</v>
      </c>
      <c r="X2325" s="199" t="str">
        <f t="shared" si="1831"/>
        <v/>
      </c>
      <c r="Y2325" s="199" t="str">
        <f t="shared" si="1832"/>
        <v/>
      </c>
      <c r="Z2325" s="199" t="str">
        <f t="shared" si="1833"/>
        <v/>
      </c>
      <c r="AA2325" s="199" t="str">
        <f t="shared" si="1834"/>
        <v/>
      </c>
      <c r="AB2325" s="201">
        <f t="shared" ca="1" si="1835"/>
        <v>2.1384380835318444</v>
      </c>
      <c r="AD2325" s="162">
        <f t="shared" si="1836"/>
        <v>0</v>
      </c>
      <c r="AE2325" s="162">
        <f t="shared" si="1837"/>
        <v>0</v>
      </c>
      <c r="AF2325" s="162">
        <f t="shared" si="1838"/>
        <v>0</v>
      </c>
      <c r="AG2325" s="162">
        <f t="shared" si="1839"/>
        <v>0</v>
      </c>
      <c r="AH2325" s="162" t="str">
        <f t="shared" si="1840"/>
        <v/>
      </c>
      <c r="AI2325" s="162" t="str">
        <f t="shared" si="1841"/>
        <v/>
      </c>
      <c r="AJ2325" s="162" t="str">
        <f t="shared" si="1842"/>
        <v/>
      </c>
      <c r="AK2325" s="162" t="str">
        <f t="shared" si="1843"/>
        <v/>
      </c>
      <c r="AM2325" s="199">
        <f t="shared" si="1846"/>
        <v>25.204136959529112</v>
      </c>
      <c r="AN2325" s="197">
        <f t="shared" si="1848"/>
        <v>0</v>
      </c>
      <c r="AO2325" s="197">
        <f t="shared" si="1849"/>
        <v>0</v>
      </c>
      <c r="AP2325" s="197">
        <f t="shared" si="1850"/>
        <v>0</v>
      </c>
      <c r="AQ2325" s="197">
        <f t="shared" si="1851"/>
        <v>1.3431961476744685</v>
      </c>
      <c r="AR2325" s="197" t="str">
        <f t="shared" si="1852"/>
        <v/>
      </c>
      <c r="AS2325" s="197" t="str">
        <f t="shared" si="1853"/>
        <v/>
      </c>
      <c r="AT2325" s="197" t="str">
        <f t="shared" si="1854"/>
        <v/>
      </c>
      <c r="AU2325" s="197" t="str">
        <f t="shared" si="1855"/>
        <v/>
      </c>
      <c r="AV2325" s="199">
        <f t="shared" ca="1" si="1847"/>
        <v>3.54365676926097</v>
      </c>
      <c r="AX2325" s="162">
        <f t="shared" si="1810"/>
        <v>0</v>
      </c>
      <c r="AY2325" s="162">
        <f t="shared" si="1811"/>
        <v>0</v>
      </c>
      <c r="AZ2325" s="162">
        <f t="shared" si="1812"/>
        <v>0</v>
      </c>
      <c r="BA2325" s="162">
        <f t="shared" si="1813"/>
        <v>1.5066354993101251E-2</v>
      </c>
      <c r="BB2325" s="162" t="str">
        <f t="shared" si="1814"/>
        <v/>
      </c>
      <c r="BC2325" s="162" t="str">
        <f t="shared" si="1815"/>
        <v/>
      </c>
      <c r="BD2325" s="162" t="str">
        <f t="shared" si="1816"/>
        <v/>
      </c>
      <c r="BE2325" s="162" t="str">
        <f t="shared" si="1817"/>
        <v/>
      </c>
      <c r="BG2325" s="169">
        <f t="shared" si="1844"/>
        <v>57.732387954955804</v>
      </c>
      <c r="BH2325" s="169">
        <f t="shared" ca="1" si="1845"/>
        <v>2.0061417053228925</v>
      </c>
    </row>
    <row r="2326" spans="11:60" x14ac:dyDescent="0.25">
      <c r="K2326" s="199">
        <f t="shared" si="1818"/>
        <v>57.783774148062129</v>
      </c>
      <c r="L2326" s="201">
        <f t="shared" si="1819"/>
        <v>0.48462340723808789</v>
      </c>
      <c r="M2326" s="201">
        <f t="shared" si="1820"/>
        <v>0.48869919540491757</v>
      </c>
      <c r="N2326" s="201">
        <f t="shared" si="1821"/>
        <v>0.51367582439367987</v>
      </c>
      <c r="O2326" s="201">
        <f t="shared" si="1822"/>
        <v>0.48507117815899309</v>
      </c>
      <c r="P2326" s="201" t="str">
        <f t="shared" si="1823"/>
        <v/>
      </c>
      <c r="Q2326" s="201" t="str">
        <f t="shared" si="1824"/>
        <v/>
      </c>
      <c r="R2326" s="201" t="str">
        <f t="shared" si="1825"/>
        <v/>
      </c>
      <c r="S2326" s="201" t="str">
        <f t="shared" si="1826"/>
        <v/>
      </c>
      <c r="T2326" s="199">
        <f t="shared" si="1827"/>
        <v>0</v>
      </c>
      <c r="U2326" s="199">
        <f t="shared" si="1828"/>
        <v>0</v>
      </c>
      <c r="V2326" s="199">
        <f t="shared" si="1829"/>
        <v>0</v>
      </c>
      <c r="W2326" s="199">
        <f t="shared" si="1830"/>
        <v>0</v>
      </c>
      <c r="X2326" s="199" t="str">
        <f t="shared" si="1831"/>
        <v/>
      </c>
      <c r="Y2326" s="199" t="str">
        <f t="shared" si="1832"/>
        <v/>
      </c>
      <c r="Z2326" s="199" t="str">
        <f t="shared" si="1833"/>
        <v/>
      </c>
      <c r="AA2326" s="199" t="str">
        <f t="shared" si="1834"/>
        <v/>
      </c>
      <c r="AB2326" s="201">
        <f t="shared" ca="1" si="1835"/>
        <v>2.1419154520178463</v>
      </c>
      <c r="AD2326" s="162">
        <f t="shared" si="1836"/>
        <v>0</v>
      </c>
      <c r="AE2326" s="162">
        <f t="shared" si="1837"/>
        <v>0</v>
      </c>
      <c r="AF2326" s="162">
        <f t="shared" si="1838"/>
        <v>0</v>
      </c>
      <c r="AG2326" s="162">
        <f t="shared" si="1839"/>
        <v>0</v>
      </c>
      <c r="AH2326" s="162" t="str">
        <f t="shared" si="1840"/>
        <v/>
      </c>
      <c r="AI2326" s="162" t="str">
        <f t="shared" si="1841"/>
        <v/>
      </c>
      <c r="AJ2326" s="162" t="str">
        <f t="shared" si="1842"/>
        <v/>
      </c>
      <c r="AK2326" s="162" t="str">
        <f t="shared" si="1843"/>
        <v/>
      </c>
      <c r="AM2326" s="199">
        <f t="shared" si="1846"/>
        <v>25.215353753903624</v>
      </c>
      <c r="AN2326" s="197">
        <f t="shared" si="1848"/>
        <v>0</v>
      </c>
      <c r="AO2326" s="197">
        <f t="shared" si="1849"/>
        <v>0</v>
      </c>
      <c r="AP2326" s="197">
        <f t="shared" si="1850"/>
        <v>0</v>
      </c>
      <c r="AQ2326" s="197">
        <f t="shared" si="1851"/>
        <v>1.6254451480212981</v>
      </c>
      <c r="AR2326" s="197" t="str">
        <f t="shared" si="1852"/>
        <v/>
      </c>
      <c r="AS2326" s="197" t="str">
        <f t="shared" si="1853"/>
        <v/>
      </c>
      <c r="AT2326" s="197" t="str">
        <f t="shared" si="1854"/>
        <v/>
      </c>
      <c r="AU2326" s="197" t="str">
        <f t="shared" si="1855"/>
        <v/>
      </c>
      <c r="AV2326" s="199">
        <f t="shared" ca="1" si="1847"/>
        <v>3.7139012653406867</v>
      </c>
      <c r="AX2326" s="162">
        <f t="shared" si="1810"/>
        <v>0</v>
      </c>
      <c r="AY2326" s="162">
        <f t="shared" si="1811"/>
        <v>0</v>
      </c>
      <c r="AZ2326" s="162">
        <f t="shared" si="1812"/>
        <v>0</v>
      </c>
      <c r="BA2326" s="162">
        <f t="shared" si="1813"/>
        <v>1.8232283992403224E-2</v>
      </c>
      <c r="BB2326" s="162" t="str">
        <f t="shared" si="1814"/>
        <v/>
      </c>
      <c r="BC2326" s="162" t="str">
        <f t="shared" si="1815"/>
        <v/>
      </c>
      <c r="BD2326" s="162" t="str">
        <f t="shared" si="1816"/>
        <v/>
      </c>
      <c r="BE2326" s="162" t="str">
        <f t="shared" si="1817"/>
        <v/>
      </c>
      <c r="BG2326" s="169">
        <f t="shared" si="1844"/>
        <v>57.758081051508967</v>
      </c>
      <c r="BH2326" s="169">
        <f t="shared" ca="1" si="1845"/>
        <v>2.1384380835318444</v>
      </c>
    </row>
    <row r="2327" spans="11:60" x14ac:dyDescent="0.25">
      <c r="K2327" s="199">
        <f t="shared" si="1818"/>
        <v>57.809467244615291</v>
      </c>
      <c r="L2327" s="201">
        <f t="shared" si="1819"/>
        <v>0.48483889118972778</v>
      </c>
      <c r="M2327" s="201">
        <f t="shared" si="1820"/>
        <v>0.48891649162341688</v>
      </c>
      <c r="N2327" s="201">
        <f t="shared" si="1821"/>
        <v>0.51390422627202292</v>
      </c>
      <c r="O2327" s="201">
        <f t="shared" si="1822"/>
        <v>0.48528686120841907</v>
      </c>
      <c r="P2327" s="201" t="str">
        <f t="shared" si="1823"/>
        <v/>
      </c>
      <c r="Q2327" s="201" t="str">
        <f t="shared" si="1824"/>
        <v/>
      </c>
      <c r="R2327" s="201" t="str">
        <f t="shared" si="1825"/>
        <v/>
      </c>
      <c r="S2327" s="201" t="str">
        <f t="shared" si="1826"/>
        <v/>
      </c>
      <c r="T2327" s="199">
        <f t="shared" si="1827"/>
        <v>0</v>
      </c>
      <c r="U2327" s="199">
        <f t="shared" si="1828"/>
        <v>0</v>
      </c>
      <c r="V2327" s="199">
        <f t="shared" si="1829"/>
        <v>0</v>
      </c>
      <c r="W2327" s="199">
        <f t="shared" si="1830"/>
        <v>0</v>
      </c>
      <c r="X2327" s="199" t="str">
        <f t="shared" si="1831"/>
        <v/>
      </c>
      <c r="Y2327" s="199" t="str">
        <f t="shared" si="1832"/>
        <v/>
      </c>
      <c r="Z2327" s="199" t="str">
        <f t="shared" si="1833"/>
        <v/>
      </c>
      <c r="AA2327" s="199" t="str">
        <f t="shared" si="1834"/>
        <v/>
      </c>
      <c r="AB2327" s="201">
        <f t="shared" ca="1" si="1835"/>
        <v>2.0935066732577625</v>
      </c>
      <c r="AD2327" s="162">
        <f t="shared" si="1836"/>
        <v>0</v>
      </c>
      <c r="AE2327" s="162">
        <f t="shared" si="1837"/>
        <v>0</v>
      </c>
      <c r="AF2327" s="162">
        <f t="shared" si="1838"/>
        <v>0</v>
      </c>
      <c r="AG2327" s="162">
        <f t="shared" si="1839"/>
        <v>0</v>
      </c>
      <c r="AH2327" s="162" t="str">
        <f t="shared" si="1840"/>
        <v/>
      </c>
      <c r="AI2327" s="162" t="str">
        <f t="shared" si="1841"/>
        <v/>
      </c>
      <c r="AJ2327" s="162" t="str">
        <f t="shared" si="1842"/>
        <v/>
      </c>
      <c r="AK2327" s="162" t="str">
        <f t="shared" si="1843"/>
        <v/>
      </c>
      <c r="AM2327" s="199">
        <f t="shared" si="1846"/>
        <v>25.226570548278136</v>
      </c>
      <c r="AN2327" s="197">
        <f t="shared" si="1848"/>
        <v>0</v>
      </c>
      <c r="AO2327" s="197">
        <f t="shared" si="1849"/>
        <v>0</v>
      </c>
      <c r="AP2327" s="197">
        <f t="shared" si="1850"/>
        <v>0</v>
      </c>
      <c r="AQ2327" s="197">
        <f t="shared" si="1851"/>
        <v>1.9669336513361462</v>
      </c>
      <c r="AR2327" s="197" t="str">
        <f t="shared" si="1852"/>
        <v/>
      </c>
      <c r="AS2327" s="197" t="str">
        <f t="shared" si="1853"/>
        <v/>
      </c>
      <c r="AT2327" s="197" t="str">
        <f t="shared" si="1854"/>
        <v/>
      </c>
      <c r="AU2327" s="197" t="str">
        <f t="shared" si="1855"/>
        <v/>
      </c>
      <c r="AV2327" s="199">
        <f t="shared" ca="1" si="1847"/>
        <v>4.168312021433354</v>
      </c>
      <c r="AX2327" s="162">
        <f t="shared" si="1810"/>
        <v>0</v>
      </c>
      <c r="AY2327" s="162">
        <f t="shared" si="1811"/>
        <v>0</v>
      </c>
      <c r="AZ2327" s="162">
        <f t="shared" si="1812"/>
        <v>0</v>
      </c>
      <c r="BA2327" s="162">
        <f t="shared" si="1813"/>
        <v>2.2062690315345756E-2</v>
      </c>
      <c r="BB2327" s="162" t="str">
        <f t="shared" si="1814"/>
        <v/>
      </c>
      <c r="BC2327" s="162" t="str">
        <f t="shared" si="1815"/>
        <v/>
      </c>
      <c r="BD2327" s="162" t="str">
        <f t="shared" si="1816"/>
        <v/>
      </c>
      <c r="BE2327" s="162" t="str">
        <f t="shared" si="1817"/>
        <v/>
      </c>
      <c r="BG2327" s="169">
        <f t="shared" si="1844"/>
        <v>57.783774148062129</v>
      </c>
      <c r="BH2327" s="169">
        <f t="shared" ca="1" si="1845"/>
        <v>2.1419154520178463</v>
      </c>
    </row>
    <row r="2328" spans="11:60" x14ac:dyDescent="0.25">
      <c r="K2328" s="199">
        <f t="shared" si="1818"/>
        <v>57.835160341168454</v>
      </c>
      <c r="L2328" s="201">
        <f t="shared" si="1819"/>
        <v>0.48505437514136762</v>
      </c>
      <c r="M2328" s="201">
        <f t="shared" si="1820"/>
        <v>0.48913378784191613</v>
      </c>
      <c r="N2328" s="201">
        <f t="shared" si="1821"/>
        <v>0.51413262815036609</v>
      </c>
      <c r="O2328" s="201">
        <f t="shared" si="1822"/>
        <v>0.485502544257845</v>
      </c>
      <c r="P2328" s="201" t="str">
        <f t="shared" si="1823"/>
        <v/>
      </c>
      <c r="Q2328" s="201" t="str">
        <f t="shared" si="1824"/>
        <v/>
      </c>
      <c r="R2328" s="201" t="str">
        <f t="shared" si="1825"/>
        <v/>
      </c>
      <c r="S2328" s="201" t="str">
        <f t="shared" si="1826"/>
        <v/>
      </c>
      <c r="T2328" s="199">
        <f t="shared" si="1827"/>
        <v>0</v>
      </c>
      <c r="U2328" s="199">
        <f t="shared" si="1828"/>
        <v>0</v>
      </c>
      <c r="V2328" s="199">
        <f t="shared" si="1829"/>
        <v>0</v>
      </c>
      <c r="W2328" s="199">
        <f t="shared" si="1830"/>
        <v>0</v>
      </c>
      <c r="X2328" s="199" t="str">
        <f t="shared" si="1831"/>
        <v/>
      </c>
      <c r="Y2328" s="199" t="str">
        <f t="shared" si="1832"/>
        <v/>
      </c>
      <c r="Z2328" s="199" t="str">
        <f t="shared" si="1833"/>
        <v/>
      </c>
      <c r="AA2328" s="199" t="str">
        <f t="shared" si="1834"/>
        <v/>
      </c>
      <c r="AB2328" s="201">
        <f t="shared" ca="1" si="1835"/>
        <v>2.124097894066189</v>
      </c>
      <c r="AD2328" s="162">
        <f t="shared" si="1836"/>
        <v>0</v>
      </c>
      <c r="AE2328" s="162">
        <f t="shared" si="1837"/>
        <v>0</v>
      </c>
      <c r="AF2328" s="162">
        <f t="shared" si="1838"/>
        <v>0</v>
      </c>
      <c r="AG2328" s="162">
        <f t="shared" si="1839"/>
        <v>0</v>
      </c>
      <c r="AH2328" s="162" t="str">
        <f t="shared" si="1840"/>
        <v/>
      </c>
      <c r="AI2328" s="162" t="str">
        <f t="shared" si="1841"/>
        <v/>
      </c>
      <c r="AJ2328" s="162" t="str">
        <f t="shared" si="1842"/>
        <v/>
      </c>
      <c r="AK2328" s="162" t="str">
        <f t="shared" si="1843"/>
        <v/>
      </c>
      <c r="AM2328" s="199">
        <f t="shared" si="1846"/>
        <v>25.237787342652648</v>
      </c>
      <c r="AN2328" s="197">
        <f t="shared" si="1848"/>
        <v>0</v>
      </c>
      <c r="AO2328" s="197">
        <f t="shared" si="1849"/>
        <v>0</v>
      </c>
      <c r="AP2328" s="197">
        <f t="shared" si="1850"/>
        <v>0</v>
      </c>
      <c r="AQ2328" s="197">
        <f t="shared" si="1851"/>
        <v>2.3800430963305788</v>
      </c>
      <c r="AR2328" s="197" t="str">
        <f t="shared" si="1852"/>
        <v/>
      </c>
      <c r="AS2328" s="197" t="str">
        <f t="shared" si="1853"/>
        <v/>
      </c>
      <c r="AT2328" s="197" t="str">
        <f t="shared" si="1854"/>
        <v/>
      </c>
      <c r="AU2328" s="197" t="str">
        <f t="shared" si="1855"/>
        <v/>
      </c>
      <c r="AV2328" s="199">
        <f t="shared" ca="1" si="1847"/>
        <v>4.5794338588869801</v>
      </c>
      <c r="AX2328" s="162">
        <f t="shared" si="1810"/>
        <v>0</v>
      </c>
      <c r="AY2328" s="162">
        <f t="shared" si="1811"/>
        <v>0</v>
      </c>
      <c r="AZ2328" s="162">
        <f t="shared" si="1812"/>
        <v>0</v>
      </c>
      <c r="BA2328" s="162">
        <f t="shared" si="1813"/>
        <v>2.6696454014017105E-2</v>
      </c>
      <c r="BB2328" s="162" t="str">
        <f t="shared" si="1814"/>
        <v/>
      </c>
      <c r="BC2328" s="162" t="str">
        <f t="shared" si="1815"/>
        <v/>
      </c>
      <c r="BD2328" s="162" t="str">
        <f t="shared" si="1816"/>
        <v/>
      </c>
      <c r="BE2328" s="162" t="str">
        <f t="shared" si="1817"/>
        <v/>
      </c>
      <c r="BG2328" s="169">
        <f t="shared" si="1844"/>
        <v>57.809467244615291</v>
      </c>
      <c r="BH2328" s="169">
        <f t="shared" ca="1" si="1845"/>
        <v>2.0935066732577625</v>
      </c>
    </row>
    <row r="2329" spans="11:60" x14ac:dyDescent="0.25">
      <c r="K2329" s="199">
        <f t="shared" si="1818"/>
        <v>57.860853437721616</v>
      </c>
      <c r="L2329" s="201">
        <f t="shared" si="1819"/>
        <v>0.48526985909300752</v>
      </c>
      <c r="M2329" s="201">
        <f t="shared" si="1820"/>
        <v>0.48935108406041544</v>
      </c>
      <c r="N2329" s="201">
        <f t="shared" si="1821"/>
        <v>0.51436103002870925</v>
      </c>
      <c r="O2329" s="201">
        <f t="shared" si="1822"/>
        <v>0.48571822730727104</v>
      </c>
      <c r="P2329" s="201" t="str">
        <f t="shared" si="1823"/>
        <v/>
      </c>
      <c r="Q2329" s="201" t="str">
        <f t="shared" si="1824"/>
        <v/>
      </c>
      <c r="R2329" s="201" t="str">
        <f t="shared" si="1825"/>
        <v/>
      </c>
      <c r="S2329" s="201" t="str">
        <f t="shared" si="1826"/>
        <v/>
      </c>
      <c r="T2329" s="199">
        <f t="shared" si="1827"/>
        <v>0</v>
      </c>
      <c r="U2329" s="199">
        <f t="shared" si="1828"/>
        <v>0</v>
      </c>
      <c r="V2329" s="199">
        <f t="shared" si="1829"/>
        <v>0</v>
      </c>
      <c r="W2329" s="199">
        <f t="shared" si="1830"/>
        <v>0</v>
      </c>
      <c r="X2329" s="199" t="str">
        <f t="shared" si="1831"/>
        <v/>
      </c>
      <c r="Y2329" s="199" t="str">
        <f t="shared" si="1832"/>
        <v/>
      </c>
      <c r="Z2329" s="199" t="str">
        <f t="shared" si="1833"/>
        <v/>
      </c>
      <c r="AA2329" s="199" t="str">
        <f t="shared" si="1834"/>
        <v/>
      </c>
      <c r="AB2329" s="201">
        <f t="shared" ca="1" si="1835"/>
        <v>2.1487995545872427</v>
      </c>
      <c r="AD2329" s="162">
        <f t="shared" si="1836"/>
        <v>0</v>
      </c>
      <c r="AE2329" s="162">
        <f t="shared" si="1837"/>
        <v>0</v>
      </c>
      <c r="AF2329" s="162">
        <f t="shared" si="1838"/>
        <v>0</v>
      </c>
      <c r="AG2329" s="162">
        <f t="shared" si="1839"/>
        <v>0</v>
      </c>
      <c r="AH2329" s="162" t="str">
        <f t="shared" si="1840"/>
        <v/>
      </c>
      <c r="AI2329" s="162" t="str">
        <f t="shared" si="1841"/>
        <v/>
      </c>
      <c r="AJ2329" s="162" t="str">
        <f t="shared" si="1842"/>
        <v/>
      </c>
      <c r="AK2329" s="162" t="str">
        <f t="shared" si="1843"/>
        <v/>
      </c>
      <c r="AM2329" s="199">
        <f t="shared" si="1846"/>
        <v>25.249004137027161</v>
      </c>
      <c r="AN2329" s="197">
        <f t="shared" si="1848"/>
        <v>0</v>
      </c>
      <c r="AO2329" s="197">
        <f t="shared" si="1849"/>
        <v>0</v>
      </c>
      <c r="AP2329" s="197">
        <f t="shared" si="1850"/>
        <v>0</v>
      </c>
      <c r="AQ2329" s="197">
        <f t="shared" si="1851"/>
        <v>2.8797042126217982</v>
      </c>
      <c r="AR2329" s="197" t="str">
        <f t="shared" si="1852"/>
        <v/>
      </c>
      <c r="AS2329" s="197" t="str">
        <f t="shared" si="1853"/>
        <v/>
      </c>
      <c r="AT2329" s="197" t="str">
        <f t="shared" si="1854"/>
        <v/>
      </c>
      <c r="AU2329" s="197" t="str">
        <f t="shared" si="1855"/>
        <v/>
      </c>
      <c r="AV2329" s="199">
        <f t="shared" ca="1" si="1847"/>
        <v>5.0779996350108343</v>
      </c>
      <c r="AX2329" s="162">
        <f t="shared" si="1810"/>
        <v>0</v>
      </c>
      <c r="AY2329" s="162">
        <f t="shared" si="1811"/>
        <v>0</v>
      </c>
      <c r="AZ2329" s="162">
        <f t="shared" si="1812"/>
        <v>0</v>
      </c>
      <c r="BA2329" s="162">
        <f t="shared" si="1813"/>
        <v>3.2301050012394875E-2</v>
      </c>
      <c r="BB2329" s="162" t="str">
        <f t="shared" si="1814"/>
        <v/>
      </c>
      <c r="BC2329" s="162" t="str">
        <f t="shared" si="1815"/>
        <v/>
      </c>
      <c r="BD2329" s="162" t="str">
        <f t="shared" si="1816"/>
        <v/>
      </c>
      <c r="BE2329" s="162" t="str">
        <f t="shared" si="1817"/>
        <v/>
      </c>
      <c r="BG2329" s="169">
        <f t="shared" si="1844"/>
        <v>57.835160341168454</v>
      </c>
      <c r="BH2329" s="169">
        <f t="shared" ca="1" si="1845"/>
        <v>2.124097894066189</v>
      </c>
    </row>
    <row r="2330" spans="11:60" x14ac:dyDescent="0.25">
      <c r="K2330" s="199">
        <f t="shared" si="1818"/>
        <v>57.886546534274778</v>
      </c>
      <c r="L2330" s="201">
        <f t="shared" si="1819"/>
        <v>0.48548534304464741</v>
      </c>
      <c r="M2330" s="201">
        <f t="shared" si="1820"/>
        <v>0.48956838027891475</v>
      </c>
      <c r="N2330" s="201">
        <f t="shared" si="1821"/>
        <v>0.51458943190705231</v>
      </c>
      <c r="O2330" s="201">
        <f t="shared" si="1822"/>
        <v>0.48593391035669697</v>
      </c>
      <c r="P2330" s="201" t="str">
        <f t="shared" si="1823"/>
        <v/>
      </c>
      <c r="Q2330" s="201" t="str">
        <f t="shared" si="1824"/>
        <v/>
      </c>
      <c r="R2330" s="201" t="str">
        <f t="shared" si="1825"/>
        <v/>
      </c>
      <c r="S2330" s="201" t="str">
        <f t="shared" si="1826"/>
        <v/>
      </c>
      <c r="T2330" s="199">
        <f t="shared" si="1827"/>
        <v>0</v>
      </c>
      <c r="U2330" s="199">
        <f t="shared" si="1828"/>
        <v>0</v>
      </c>
      <c r="V2330" s="199">
        <f t="shared" si="1829"/>
        <v>0</v>
      </c>
      <c r="W2330" s="199">
        <f t="shared" si="1830"/>
        <v>0</v>
      </c>
      <c r="X2330" s="199" t="str">
        <f t="shared" si="1831"/>
        <v/>
      </c>
      <c r="Y2330" s="199" t="str">
        <f t="shared" si="1832"/>
        <v/>
      </c>
      <c r="Z2330" s="199" t="str">
        <f t="shared" si="1833"/>
        <v/>
      </c>
      <c r="AA2330" s="199" t="str">
        <f t="shared" si="1834"/>
        <v/>
      </c>
      <c r="AB2330" s="201">
        <f t="shared" ca="1" si="1835"/>
        <v>2.0965454218663515</v>
      </c>
      <c r="AD2330" s="162">
        <f t="shared" si="1836"/>
        <v>0</v>
      </c>
      <c r="AE2330" s="162">
        <f t="shared" si="1837"/>
        <v>0</v>
      </c>
      <c r="AF2330" s="162">
        <f t="shared" si="1838"/>
        <v>0</v>
      </c>
      <c r="AG2330" s="162">
        <f t="shared" si="1839"/>
        <v>0</v>
      </c>
      <c r="AH2330" s="162" t="str">
        <f t="shared" si="1840"/>
        <v/>
      </c>
      <c r="AI2330" s="162" t="str">
        <f t="shared" si="1841"/>
        <v/>
      </c>
      <c r="AJ2330" s="162" t="str">
        <f t="shared" si="1842"/>
        <v/>
      </c>
      <c r="AK2330" s="162" t="str">
        <f t="shared" si="1843"/>
        <v/>
      </c>
      <c r="AM2330" s="199">
        <f t="shared" si="1846"/>
        <v>25.260220931401673</v>
      </c>
      <c r="AN2330" s="197">
        <f t="shared" si="1848"/>
        <v>0</v>
      </c>
      <c r="AO2330" s="197">
        <f t="shared" si="1849"/>
        <v>0</v>
      </c>
      <c r="AP2330" s="197">
        <f t="shared" si="1850"/>
        <v>0</v>
      </c>
      <c r="AQ2330" s="197">
        <f t="shared" si="1851"/>
        <v>3.4838933252424145</v>
      </c>
      <c r="AR2330" s="197" t="str">
        <f t="shared" si="1852"/>
        <v/>
      </c>
      <c r="AS2330" s="197" t="str">
        <f t="shared" si="1853"/>
        <v/>
      </c>
      <c r="AT2330" s="197" t="str">
        <f t="shared" si="1854"/>
        <v/>
      </c>
      <c r="AU2330" s="197" t="str">
        <f t="shared" si="1855"/>
        <v/>
      </c>
      <c r="AV2330" s="199">
        <f t="shared" ca="1" si="1847"/>
        <v>5.6926093738550705</v>
      </c>
      <c r="AX2330" s="162">
        <f t="shared" si="1810"/>
        <v>0</v>
      </c>
      <c r="AY2330" s="162">
        <f t="shared" si="1811"/>
        <v>0</v>
      </c>
      <c r="AZ2330" s="162">
        <f t="shared" si="1812"/>
        <v>0</v>
      </c>
      <c r="BA2330" s="162">
        <f t="shared" si="1813"/>
        <v>3.9078115051979237E-2</v>
      </c>
      <c r="BB2330" s="162" t="str">
        <f t="shared" si="1814"/>
        <v/>
      </c>
      <c r="BC2330" s="162" t="str">
        <f t="shared" si="1815"/>
        <v/>
      </c>
      <c r="BD2330" s="162" t="str">
        <f t="shared" si="1816"/>
        <v/>
      </c>
      <c r="BE2330" s="162" t="str">
        <f t="shared" si="1817"/>
        <v/>
      </c>
      <c r="BG2330" s="169">
        <f t="shared" si="1844"/>
        <v>57.860853437721616</v>
      </c>
      <c r="BH2330" s="169">
        <f t="shared" ca="1" si="1845"/>
        <v>2.1487995545872427</v>
      </c>
    </row>
    <row r="2331" spans="11:60" x14ac:dyDescent="0.25">
      <c r="K2331" s="199">
        <f t="shared" si="1818"/>
        <v>57.912239630827941</v>
      </c>
      <c r="L2331" s="201">
        <f t="shared" si="1819"/>
        <v>0.4857008269962873</v>
      </c>
      <c r="M2331" s="201">
        <f t="shared" si="1820"/>
        <v>0.48978567649741406</v>
      </c>
      <c r="N2331" s="201">
        <f t="shared" si="1821"/>
        <v>0.51481783378539536</v>
      </c>
      <c r="O2331" s="201">
        <f t="shared" si="1822"/>
        <v>0.4861495934061229</v>
      </c>
      <c r="P2331" s="201" t="str">
        <f t="shared" si="1823"/>
        <v/>
      </c>
      <c r="Q2331" s="201" t="str">
        <f t="shared" si="1824"/>
        <v/>
      </c>
      <c r="R2331" s="201" t="str">
        <f t="shared" si="1825"/>
        <v/>
      </c>
      <c r="S2331" s="201" t="str">
        <f t="shared" si="1826"/>
        <v/>
      </c>
      <c r="T2331" s="199">
        <f t="shared" si="1827"/>
        <v>0</v>
      </c>
      <c r="U2331" s="199">
        <f t="shared" si="1828"/>
        <v>0</v>
      </c>
      <c r="V2331" s="199">
        <f t="shared" si="1829"/>
        <v>0</v>
      </c>
      <c r="W2331" s="199">
        <f t="shared" si="1830"/>
        <v>0</v>
      </c>
      <c r="X2331" s="199" t="str">
        <f t="shared" si="1831"/>
        <v/>
      </c>
      <c r="Y2331" s="199" t="str">
        <f t="shared" si="1832"/>
        <v/>
      </c>
      <c r="Z2331" s="199" t="str">
        <f t="shared" si="1833"/>
        <v/>
      </c>
      <c r="AA2331" s="199" t="str">
        <f t="shared" si="1834"/>
        <v/>
      </c>
      <c r="AB2331" s="201">
        <f t="shared" ca="1" si="1835"/>
        <v>2.0290643759575873</v>
      </c>
      <c r="AD2331" s="162">
        <f t="shared" si="1836"/>
        <v>0</v>
      </c>
      <c r="AE2331" s="162">
        <f t="shared" si="1837"/>
        <v>0</v>
      </c>
      <c r="AF2331" s="162">
        <f t="shared" si="1838"/>
        <v>0</v>
      </c>
      <c r="AG2331" s="162">
        <f t="shared" si="1839"/>
        <v>0</v>
      </c>
      <c r="AH2331" s="162" t="str">
        <f t="shared" si="1840"/>
        <v/>
      </c>
      <c r="AI2331" s="162" t="str">
        <f t="shared" si="1841"/>
        <v/>
      </c>
      <c r="AJ2331" s="162" t="str">
        <f t="shared" si="1842"/>
        <v/>
      </c>
      <c r="AK2331" s="162" t="str">
        <f t="shared" si="1843"/>
        <v/>
      </c>
      <c r="AM2331" s="199">
        <f t="shared" si="1846"/>
        <v>25.271437725776185</v>
      </c>
      <c r="AN2331" s="197">
        <f t="shared" si="1848"/>
        <v>0</v>
      </c>
      <c r="AO2331" s="197">
        <f t="shared" si="1849"/>
        <v>0</v>
      </c>
      <c r="AP2331" s="197">
        <f t="shared" si="1850"/>
        <v>0</v>
      </c>
      <c r="AQ2331" s="197">
        <f t="shared" si="1851"/>
        <v>4.2142038449602044</v>
      </c>
      <c r="AR2331" s="197" t="str">
        <f t="shared" si="1852"/>
        <v/>
      </c>
      <c r="AS2331" s="197" t="str">
        <f t="shared" si="1853"/>
        <v/>
      </c>
      <c r="AT2331" s="197" t="str">
        <f t="shared" si="1854"/>
        <v/>
      </c>
      <c r="AU2331" s="197" t="str">
        <f t="shared" si="1855"/>
        <v/>
      </c>
      <c r="AV2331" s="199">
        <f t="shared" ca="1" si="1847"/>
        <v>6.3517534843120558</v>
      </c>
      <c r="AX2331" s="162">
        <f t="shared" si="1810"/>
        <v>0</v>
      </c>
      <c r="AY2331" s="162">
        <f t="shared" si="1811"/>
        <v>0</v>
      </c>
      <c r="AZ2331" s="162">
        <f t="shared" si="1812"/>
        <v>0</v>
      </c>
      <c r="BA2331" s="162">
        <f t="shared" si="1813"/>
        <v>4.7269857981196726E-2</v>
      </c>
      <c r="BB2331" s="162" t="str">
        <f t="shared" si="1814"/>
        <v/>
      </c>
      <c r="BC2331" s="162" t="str">
        <f t="shared" si="1815"/>
        <v/>
      </c>
      <c r="BD2331" s="162" t="str">
        <f t="shared" si="1816"/>
        <v/>
      </c>
      <c r="BE2331" s="162" t="str">
        <f t="shared" si="1817"/>
        <v/>
      </c>
      <c r="BG2331" s="169">
        <f t="shared" si="1844"/>
        <v>57.886546534274778</v>
      </c>
      <c r="BH2331" s="169">
        <f t="shared" ca="1" si="1845"/>
        <v>2.0965454218663515</v>
      </c>
    </row>
    <row r="2332" spans="11:60" x14ac:dyDescent="0.25">
      <c r="K2332" s="199">
        <f t="shared" si="1818"/>
        <v>57.937932727381103</v>
      </c>
      <c r="L2332" s="201">
        <f t="shared" si="1819"/>
        <v>0.4859163109479272</v>
      </c>
      <c r="M2332" s="201">
        <f t="shared" si="1820"/>
        <v>0.49000297271591337</v>
      </c>
      <c r="N2332" s="201">
        <f t="shared" si="1821"/>
        <v>0.51504623566373864</v>
      </c>
      <c r="O2332" s="201">
        <f t="shared" si="1822"/>
        <v>0.48636527645554889</v>
      </c>
      <c r="P2332" s="201" t="str">
        <f t="shared" si="1823"/>
        <v/>
      </c>
      <c r="Q2332" s="201" t="str">
        <f t="shared" si="1824"/>
        <v/>
      </c>
      <c r="R2332" s="201" t="str">
        <f t="shared" si="1825"/>
        <v/>
      </c>
      <c r="S2332" s="201" t="str">
        <f t="shared" si="1826"/>
        <v/>
      </c>
      <c r="T2332" s="199">
        <f t="shared" si="1827"/>
        <v>0</v>
      </c>
      <c r="U2332" s="199">
        <f t="shared" si="1828"/>
        <v>0</v>
      </c>
      <c r="V2332" s="199">
        <f t="shared" si="1829"/>
        <v>0</v>
      </c>
      <c r="W2332" s="199">
        <f t="shared" si="1830"/>
        <v>0</v>
      </c>
      <c r="X2332" s="199" t="str">
        <f t="shared" si="1831"/>
        <v/>
      </c>
      <c r="Y2332" s="199" t="str">
        <f t="shared" si="1832"/>
        <v/>
      </c>
      <c r="Z2332" s="199" t="str">
        <f t="shared" si="1833"/>
        <v/>
      </c>
      <c r="AA2332" s="199" t="str">
        <f t="shared" si="1834"/>
        <v/>
      </c>
      <c r="AB2332" s="201">
        <f t="shared" ca="1" si="1835"/>
        <v>2.0245241891150578</v>
      </c>
      <c r="AD2332" s="162">
        <f t="shared" si="1836"/>
        <v>0</v>
      </c>
      <c r="AE2332" s="162">
        <f t="shared" si="1837"/>
        <v>0</v>
      </c>
      <c r="AF2332" s="162">
        <f t="shared" si="1838"/>
        <v>0</v>
      </c>
      <c r="AG2332" s="162">
        <f t="shared" si="1839"/>
        <v>0</v>
      </c>
      <c r="AH2332" s="162" t="str">
        <f t="shared" si="1840"/>
        <v/>
      </c>
      <c r="AI2332" s="162" t="str">
        <f t="shared" si="1841"/>
        <v/>
      </c>
      <c r="AJ2332" s="162" t="str">
        <f t="shared" si="1842"/>
        <v/>
      </c>
      <c r="AK2332" s="162" t="str">
        <f t="shared" si="1843"/>
        <v/>
      </c>
      <c r="AM2332" s="199">
        <f t="shared" si="1846"/>
        <v>25.282654520150697</v>
      </c>
      <c r="AN2332" s="197">
        <f t="shared" si="1848"/>
        <v>0</v>
      </c>
      <c r="AO2332" s="197">
        <f t="shared" si="1849"/>
        <v>0</v>
      </c>
      <c r="AP2332" s="197">
        <f t="shared" si="1850"/>
        <v>0</v>
      </c>
      <c r="AQ2332" s="197">
        <f t="shared" si="1851"/>
        <v>5.0964874855177271</v>
      </c>
      <c r="AR2332" s="197" t="str">
        <f t="shared" si="1852"/>
        <v/>
      </c>
      <c r="AS2332" s="197" t="str">
        <f t="shared" si="1853"/>
        <v/>
      </c>
      <c r="AT2332" s="197" t="str">
        <f t="shared" si="1854"/>
        <v/>
      </c>
      <c r="AU2332" s="197" t="str">
        <f t="shared" si="1855"/>
        <v/>
      </c>
      <c r="AV2332" s="199">
        <f t="shared" ca="1" si="1847"/>
        <v>7.1702542248263876</v>
      </c>
      <c r="AX2332" s="162">
        <f t="shared" si="1810"/>
        <v>0</v>
      </c>
      <c r="AY2332" s="162">
        <f t="shared" si="1811"/>
        <v>0</v>
      </c>
      <c r="AZ2332" s="162">
        <f t="shared" si="1812"/>
        <v>0</v>
      </c>
      <c r="BA2332" s="162">
        <f t="shared" si="1813"/>
        <v>5.7166252157326368E-2</v>
      </c>
      <c r="BB2332" s="162" t="str">
        <f t="shared" si="1814"/>
        <v/>
      </c>
      <c r="BC2332" s="162" t="str">
        <f t="shared" si="1815"/>
        <v/>
      </c>
      <c r="BD2332" s="162" t="str">
        <f t="shared" si="1816"/>
        <v/>
      </c>
      <c r="BE2332" s="162" t="str">
        <f t="shared" si="1817"/>
        <v/>
      </c>
      <c r="BG2332" s="169">
        <f t="shared" si="1844"/>
        <v>57.912239630827941</v>
      </c>
      <c r="BH2332" s="169">
        <f t="shared" ca="1" si="1845"/>
        <v>2.0290643759575873</v>
      </c>
    </row>
    <row r="2333" spans="11:60" x14ac:dyDescent="0.25">
      <c r="K2333" s="199">
        <f t="shared" si="1818"/>
        <v>57.963625823934265</v>
      </c>
      <c r="L2333" s="201">
        <f t="shared" si="1819"/>
        <v>0.48613179489956704</v>
      </c>
      <c r="M2333" s="201">
        <f t="shared" si="1820"/>
        <v>0.49022026893441267</v>
      </c>
      <c r="N2333" s="201">
        <f t="shared" si="1821"/>
        <v>0.51527463754208169</v>
      </c>
      <c r="O2333" s="201">
        <f t="shared" si="1822"/>
        <v>0.48658095950497482</v>
      </c>
      <c r="P2333" s="201" t="str">
        <f t="shared" si="1823"/>
        <v/>
      </c>
      <c r="Q2333" s="201" t="str">
        <f t="shared" si="1824"/>
        <v/>
      </c>
      <c r="R2333" s="201" t="str">
        <f t="shared" si="1825"/>
        <v/>
      </c>
      <c r="S2333" s="201" t="str">
        <f t="shared" si="1826"/>
        <v/>
      </c>
      <c r="T2333" s="199">
        <f t="shared" si="1827"/>
        <v>0</v>
      </c>
      <c r="U2333" s="199">
        <f t="shared" si="1828"/>
        <v>0</v>
      </c>
      <c r="V2333" s="199">
        <f t="shared" si="1829"/>
        <v>0</v>
      </c>
      <c r="W2333" s="199">
        <f t="shared" si="1830"/>
        <v>0</v>
      </c>
      <c r="X2333" s="199" t="str">
        <f t="shared" si="1831"/>
        <v/>
      </c>
      <c r="Y2333" s="199" t="str">
        <f t="shared" si="1832"/>
        <v/>
      </c>
      <c r="Z2333" s="199" t="str">
        <f t="shared" si="1833"/>
        <v/>
      </c>
      <c r="AA2333" s="199" t="str">
        <f t="shared" si="1834"/>
        <v/>
      </c>
      <c r="AB2333" s="201">
        <f t="shared" ca="1" si="1835"/>
        <v>2.0792734952584855</v>
      </c>
      <c r="AD2333" s="162">
        <f t="shared" si="1836"/>
        <v>0</v>
      </c>
      <c r="AE2333" s="162">
        <f t="shared" si="1837"/>
        <v>0</v>
      </c>
      <c r="AF2333" s="162">
        <f t="shared" si="1838"/>
        <v>0</v>
      </c>
      <c r="AG2333" s="162">
        <f t="shared" si="1839"/>
        <v>0</v>
      </c>
      <c r="AH2333" s="162" t="str">
        <f t="shared" si="1840"/>
        <v/>
      </c>
      <c r="AI2333" s="162" t="str">
        <f t="shared" si="1841"/>
        <v/>
      </c>
      <c r="AJ2333" s="162" t="str">
        <f t="shared" si="1842"/>
        <v/>
      </c>
      <c r="AK2333" s="162" t="str">
        <f t="shared" si="1843"/>
        <v/>
      </c>
      <c r="AM2333" s="199">
        <f t="shared" si="1846"/>
        <v>25.293871314525209</v>
      </c>
      <c r="AN2333" s="197">
        <f t="shared" si="1848"/>
        <v>0</v>
      </c>
      <c r="AO2333" s="197">
        <f t="shared" si="1849"/>
        <v>0</v>
      </c>
      <c r="AP2333" s="197">
        <f t="shared" si="1850"/>
        <v>0</v>
      </c>
      <c r="AQ2333" s="197">
        <f t="shared" si="1851"/>
        <v>6.1615433551813865</v>
      </c>
      <c r="AR2333" s="197" t="str">
        <f t="shared" si="1852"/>
        <v/>
      </c>
      <c r="AS2333" s="197" t="str">
        <f t="shared" si="1853"/>
        <v/>
      </c>
      <c r="AT2333" s="197" t="str">
        <f t="shared" si="1854"/>
        <v/>
      </c>
      <c r="AU2333" s="197" t="str">
        <f t="shared" si="1855"/>
        <v/>
      </c>
      <c r="AV2333" s="199">
        <f t="shared" ca="1" si="1847"/>
        <v>8.2246851720384946</v>
      </c>
      <c r="AX2333" s="162">
        <f t="shared" si="1810"/>
        <v>0</v>
      </c>
      <c r="AY2333" s="162">
        <f t="shared" si="1811"/>
        <v>0</v>
      </c>
      <c r="AZ2333" s="162">
        <f t="shared" si="1812"/>
        <v>0</v>
      </c>
      <c r="BA2333" s="162">
        <f t="shared" si="1813"/>
        <v>6.9112764844710753E-2</v>
      </c>
      <c r="BB2333" s="162" t="str">
        <f t="shared" si="1814"/>
        <v/>
      </c>
      <c r="BC2333" s="162" t="str">
        <f t="shared" si="1815"/>
        <v/>
      </c>
      <c r="BD2333" s="162" t="str">
        <f t="shared" si="1816"/>
        <v/>
      </c>
      <c r="BE2333" s="162" t="str">
        <f t="shared" si="1817"/>
        <v/>
      </c>
      <c r="BG2333" s="169">
        <f t="shared" si="1844"/>
        <v>57.937932727381103</v>
      </c>
      <c r="BH2333" s="169">
        <f t="shared" ca="1" si="1845"/>
        <v>2.0245241891150578</v>
      </c>
    </row>
    <row r="2334" spans="11:60" x14ac:dyDescent="0.25">
      <c r="K2334" s="199">
        <f t="shared" si="1818"/>
        <v>57.989318920487428</v>
      </c>
      <c r="L2334" s="201">
        <f t="shared" si="1819"/>
        <v>0.48634727885120688</v>
      </c>
      <c r="M2334" s="201">
        <f t="shared" si="1820"/>
        <v>0.49043756515291193</v>
      </c>
      <c r="N2334" s="201">
        <f t="shared" si="1821"/>
        <v>0.51550303942042475</v>
      </c>
      <c r="O2334" s="201">
        <f t="shared" si="1822"/>
        <v>0.4867966425544008</v>
      </c>
      <c r="P2334" s="201" t="str">
        <f t="shared" si="1823"/>
        <v/>
      </c>
      <c r="Q2334" s="201" t="str">
        <f t="shared" si="1824"/>
        <v/>
      </c>
      <c r="R2334" s="201" t="str">
        <f t="shared" si="1825"/>
        <v/>
      </c>
      <c r="S2334" s="201" t="str">
        <f t="shared" si="1826"/>
        <v/>
      </c>
      <c r="T2334" s="199">
        <f t="shared" si="1827"/>
        <v>0</v>
      </c>
      <c r="U2334" s="199">
        <f t="shared" si="1828"/>
        <v>0</v>
      </c>
      <c r="V2334" s="199">
        <f t="shared" si="1829"/>
        <v>0</v>
      </c>
      <c r="W2334" s="199">
        <f t="shared" si="1830"/>
        <v>0</v>
      </c>
      <c r="X2334" s="199" t="str">
        <f t="shared" si="1831"/>
        <v/>
      </c>
      <c r="Y2334" s="199" t="str">
        <f t="shared" si="1832"/>
        <v/>
      </c>
      <c r="Z2334" s="199" t="str">
        <f t="shared" si="1833"/>
        <v/>
      </c>
      <c r="AA2334" s="199" t="str">
        <f t="shared" si="1834"/>
        <v/>
      </c>
      <c r="AB2334" s="201">
        <f t="shared" ca="1" si="1835"/>
        <v>2.1129268512235413</v>
      </c>
      <c r="AD2334" s="162">
        <f t="shared" si="1836"/>
        <v>0</v>
      </c>
      <c r="AE2334" s="162">
        <f t="shared" si="1837"/>
        <v>0</v>
      </c>
      <c r="AF2334" s="162">
        <f t="shared" si="1838"/>
        <v>0</v>
      </c>
      <c r="AG2334" s="162">
        <f t="shared" si="1839"/>
        <v>0</v>
      </c>
      <c r="AH2334" s="162" t="str">
        <f t="shared" si="1840"/>
        <v/>
      </c>
      <c r="AI2334" s="162" t="str">
        <f t="shared" si="1841"/>
        <v/>
      </c>
      <c r="AJ2334" s="162" t="str">
        <f t="shared" si="1842"/>
        <v/>
      </c>
      <c r="AK2334" s="162" t="str">
        <f t="shared" si="1843"/>
        <v/>
      </c>
      <c r="AM2334" s="199">
        <f t="shared" si="1846"/>
        <v>25.305088108899721</v>
      </c>
      <c r="AN2334" s="197">
        <f t="shared" si="1848"/>
        <v>0</v>
      </c>
      <c r="AO2334" s="197">
        <f t="shared" si="1849"/>
        <v>0</v>
      </c>
      <c r="AP2334" s="197">
        <f t="shared" si="1850"/>
        <v>0</v>
      </c>
      <c r="AQ2334" s="197">
        <f t="shared" si="1851"/>
        <v>7.4458026965854085</v>
      </c>
      <c r="AR2334" s="197" t="str">
        <f t="shared" si="1852"/>
        <v/>
      </c>
      <c r="AS2334" s="197" t="str">
        <f t="shared" si="1853"/>
        <v/>
      </c>
      <c r="AT2334" s="197" t="str">
        <f t="shared" si="1854"/>
        <v/>
      </c>
      <c r="AU2334" s="197" t="str">
        <f t="shared" si="1855"/>
        <v/>
      </c>
      <c r="AV2334" s="199">
        <f t="shared" ca="1" si="1847"/>
        <v>9.6532568983240417</v>
      </c>
      <c r="AX2334" s="162">
        <f t="shared" si="1810"/>
        <v>0</v>
      </c>
      <c r="AY2334" s="162">
        <f t="shared" si="1811"/>
        <v>0</v>
      </c>
      <c r="AZ2334" s="162">
        <f t="shared" si="1812"/>
        <v>0</v>
      </c>
      <c r="BA2334" s="162">
        <f t="shared" si="1813"/>
        <v>8.3518037800785955E-2</v>
      </c>
      <c r="BB2334" s="162" t="str">
        <f t="shared" si="1814"/>
        <v/>
      </c>
      <c r="BC2334" s="162" t="str">
        <f t="shared" si="1815"/>
        <v/>
      </c>
      <c r="BD2334" s="162" t="str">
        <f t="shared" si="1816"/>
        <v/>
      </c>
      <c r="BE2334" s="162" t="str">
        <f t="shared" si="1817"/>
        <v/>
      </c>
      <c r="BG2334" s="169">
        <f t="shared" si="1844"/>
        <v>57.963625823934265</v>
      </c>
      <c r="BH2334" s="169">
        <f t="shared" ca="1" si="1845"/>
        <v>2.0792734952584855</v>
      </c>
    </row>
    <row r="2335" spans="11:60" x14ac:dyDescent="0.25">
      <c r="K2335" s="199">
        <f t="shared" si="1818"/>
        <v>58.01501201704059</v>
      </c>
      <c r="L2335" s="201">
        <f t="shared" si="1819"/>
        <v>0.48656276280284683</v>
      </c>
      <c r="M2335" s="201">
        <f t="shared" si="1820"/>
        <v>0.49065486137141123</v>
      </c>
      <c r="N2335" s="201">
        <f t="shared" si="1821"/>
        <v>0.51573144129876791</v>
      </c>
      <c r="O2335" s="201">
        <f t="shared" si="1822"/>
        <v>0.48701232560382679</v>
      </c>
      <c r="P2335" s="201" t="str">
        <f t="shared" si="1823"/>
        <v/>
      </c>
      <c r="Q2335" s="201" t="str">
        <f t="shared" si="1824"/>
        <v/>
      </c>
      <c r="R2335" s="201" t="str">
        <f t="shared" si="1825"/>
        <v/>
      </c>
      <c r="S2335" s="201" t="str">
        <f t="shared" si="1826"/>
        <v/>
      </c>
      <c r="T2335" s="199">
        <f t="shared" si="1827"/>
        <v>0</v>
      </c>
      <c r="U2335" s="199">
        <f t="shared" si="1828"/>
        <v>0</v>
      </c>
      <c r="V2335" s="199">
        <f t="shared" si="1829"/>
        <v>0</v>
      </c>
      <c r="W2335" s="199">
        <f t="shared" si="1830"/>
        <v>0</v>
      </c>
      <c r="X2335" s="199" t="str">
        <f t="shared" si="1831"/>
        <v/>
      </c>
      <c r="Y2335" s="199" t="str">
        <f t="shared" si="1832"/>
        <v/>
      </c>
      <c r="Z2335" s="199" t="str">
        <f t="shared" si="1833"/>
        <v/>
      </c>
      <c r="AA2335" s="199" t="str">
        <f t="shared" si="1834"/>
        <v/>
      </c>
      <c r="AB2335" s="201">
        <f t="shared" ca="1" si="1835"/>
        <v>2.1604628316876973</v>
      </c>
      <c r="AD2335" s="162">
        <f t="shared" si="1836"/>
        <v>0</v>
      </c>
      <c r="AE2335" s="162">
        <f t="shared" si="1837"/>
        <v>0</v>
      </c>
      <c r="AF2335" s="162">
        <f t="shared" si="1838"/>
        <v>0</v>
      </c>
      <c r="AG2335" s="162">
        <f t="shared" si="1839"/>
        <v>0</v>
      </c>
      <c r="AH2335" s="162" t="str">
        <f t="shared" si="1840"/>
        <v/>
      </c>
      <c r="AI2335" s="162" t="str">
        <f t="shared" si="1841"/>
        <v/>
      </c>
      <c r="AJ2335" s="162" t="str">
        <f t="shared" si="1842"/>
        <v/>
      </c>
      <c r="AK2335" s="162" t="str">
        <f t="shared" si="1843"/>
        <v/>
      </c>
      <c r="AM2335" s="199">
        <f t="shared" si="1846"/>
        <v>25.316304903274233</v>
      </c>
      <c r="AN2335" s="197">
        <f t="shared" si="1848"/>
        <v>0</v>
      </c>
      <c r="AO2335" s="197">
        <f t="shared" si="1849"/>
        <v>0</v>
      </c>
      <c r="AP2335" s="197">
        <f t="shared" si="1850"/>
        <v>0</v>
      </c>
      <c r="AQ2335" s="197">
        <f t="shared" si="1851"/>
        <v>8.9919030744316721</v>
      </c>
      <c r="AR2335" s="197" t="str">
        <f t="shared" si="1852"/>
        <v/>
      </c>
      <c r="AS2335" s="197" t="str">
        <f t="shared" si="1853"/>
        <v/>
      </c>
      <c r="AT2335" s="197" t="str">
        <f t="shared" si="1854"/>
        <v/>
      </c>
      <c r="AU2335" s="197" t="str">
        <f t="shared" si="1855"/>
        <v/>
      </c>
      <c r="AV2335" s="199">
        <f t="shared" ca="1" si="1847"/>
        <v>11.094487185702281</v>
      </c>
      <c r="AX2335" s="162">
        <f t="shared" si="1810"/>
        <v>0</v>
      </c>
      <c r="AY2335" s="162">
        <f t="shared" si="1811"/>
        <v>0</v>
      </c>
      <c r="AZ2335" s="162">
        <f t="shared" si="1812"/>
        <v>0</v>
      </c>
      <c r="BA2335" s="162">
        <f t="shared" si="1813"/>
        <v>0.1008603278214429</v>
      </c>
      <c r="BB2335" s="162" t="str">
        <f t="shared" si="1814"/>
        <v/>
      </c>
      <c r="BC2335" s="162" t="str">
        <f t="shared" si="1815"/>
        <v/>
      </c>
      <c r="BD2335" s="162" t="str">
        <f t="shared" si="1816"/>
        <v/>
      </c>
      <c r="BE2335" s="162" t="str">
        <f t="shared" si="1817"/>
        <v/>
      </c>
      <c r="BG2335" s="169">
        <f t="shared" si="1844"/>
        <v>57.989318920487428</v>
      </c>
      <c r="BH2335" s="169">
        <f t="shared" ca="1" si="1845"/>
        <v>2.1129268512235413</v>
      </c>
    </row>
    <row r="2336" spans="11:60" x14ac:dyDescent="0.25">
      <c r="K2336" s="199">
        <f t="shared" si="1818"/>
        <v>58.040705113593752</v>
      </c>
      <c r="L2336" s="201">
        <f t="shared" si="1819"/>
        <v>0.48677824675448667</v>
      </c>
      <c r="M2336" s="201">
        <f t="shared" si="1820"/>
        <v>0.49087215758991054</v>
      </c>
      <c r="N2336" s="201">
        <f t="shared" si="1821"/>
        <v>0.51595984317711108</v>
      </c>
      <c r="O2336" s="201">
        <f t="shared" si="1822"/>
        <v>0.48722800865325272</v>
      </c>
      <c r="P2336" s="201" t="str">
        <f t="shared" si="1823"/>
        <v/>
      </c>
      <c r="Q2336" s="201" t="str">
        <f t="shared" si="1824"/>
        <v/>
      </c>
      <c r="R2336" s="201" t="str">
        <f t="shared" si="1825"/>
        <v/>
      </c>
      <c r="S2336" s="201" t="str">
        <f t="shared" si="1826"/>
        <v/>
      </c>
      <c r="T2336" s="199">
        <f t="shared" si="1827"/>
        <v>0</v>
      </c>
      <c r="U2336" s="199">
        <f t="shared" si="1828"/>
        <v>0</v>
      </c>
      <c r="V2336" s="199">
        <f t="shared" si="1829"/>
        <v>0</v>
      </c>
      <c r="W2336" s="199">
        <f t="shared" si="1830"/>
        <v>0</v>
      </c>
      <c r="X2336" s="199" t="str">
        <f t="shared" si="1831"/>
        <v/>
      </c>
      <c r="Y2336" s="199" t="str">
        <f t="shared" si="1832"/>
        <v/>
      </c>
      <c r="Z2336" s="199" t="str">
        <f t="shared" si="1833"/>
        <v/>
      </c>
      <c r="AA2336" s="199" t="str">
        <f t="shared" si="1834"/>
        <v/>
      </c>
      <c r="AB2336" s="201">
        <f t="shared" ca="1" si="1835"/>
        <v>2.0781297050028655</v>
      </c>
      <c r="AD2336" s="162">
        <f t="shared" si="1836"/>
        <v>0</v>
      </c>
      <c r="AE2336" s="162">
        <f t="shared" si="1837"/>
        <v>0</v>
      </c>
      <c r="AF2336" s="162">
        <f t="shared" si="1838"/>
        <v>0</v>
      </c>
      <c r="AG2336" s="162">
        <f t="shared" si="1839"/>
        <v>0</v>
      </c>
      <c r="AH2336" s="162" t="str">
        <f t="shared" si="1840"/>
        <v/>
      </c>
      <c r="AI2336" s="162" t="str">
        <f t="shared" si="1841"/>
        <v/>
      </c>
      <c r="AJ2336" s="162" t="str">
        <f t="shared" si="1842"/>
        <v/>
      </c>
      <c r="AK2336" s="162" t="str">
        <f t="shared" si="1843"/>
        <v/>
      </c>
      <c r="AM2336" s="199">
        <f t="shared" si="1846"/>
        <v>25.327521697648745</v>
      </c>
      <c r="AN2336" s="197">
        <f t="shared" si="1848"/>
        <v>0</v>
      </c>
      <c r="AO2336" s="197">
        <f t="shared" si="1849"/>
        <v>0</v>
      </c>
      <c r="AP2336" s="197">
        <f t="shared" si="1850"/>
        <v>0</v>
      </c>
      <c r="AQ2336" s="197">
        <f t="shared" si="1851"/>
        <v>10.848953250038333</v>
      </c>
      <c r="AR2336" s="197" t="str">
        <f t="shared" si="1852"/>
        <v/>
      </c>
      <c r="AS2336" s="197" t="str">
        <f t="shared" si="1853"/>
        <v/>
      </c>
      <c r="AT2336" s="197" t="str">
        <f t="shared" si="1854"/>
        <v/>
      </c>
      <c r="AU2336" s="197" t="str">
        <f t="shared" si="1855"/>
        <v/>
      </c>
      <c r="AV2336" s="199">
        <f t="shared" ca="1" si="1847"/>
        <v>13.069045031301433</v>
      </c>
      <c r="AX2336" s="162">
        <f t="shared" si="1810"/>
        <v>0</v>
      </c>
      <c r="AY2336" s="162">
        <f t="shared" si="1811"/>
        <v>0</v>
      </c>
      <c r="AZ2336" s="162">
        <f t="shared" si="1812"/>
        <v>0</v>
      </c>
      <c r="BA2336" s="162">
        <f t="shared" si="1813"/>
        <v>0.12169047778437433</v>
      </c>
      <c r="BB2336" s="162" t="str">
        <f t="shared" si="1814"/>
        <v/>
      </c>
      <c r="BC2336" s="162" t="str">
        <f t="shared" si="1815"/>
        <v/>
      </c>
      <c r="BD2336" s="162" t="str">
        <f t="shared" si="1816"/>
        <v/>
      </c>
      <c r="BE2336" s="162" t="str">
        <f t="shared" si="1817"/>
        <v/>
      </c>
      <c r="BG2336" s="169">
        <f t="shared" si="1844"/>
        <v>58.01501201704059</v>
      </c>
      <c r="BH2336" s="169">
        <f t="shared" ca="1" si="1845"/>
        <v>2.1604628316876973</v>
      </c>
    </row>
    <row r="2337" spans="11:64" x14ac:dyDescent="0.25">
      <c r="K2337" s="199">
        <f t="shared" si="1818"/>
        <v>58.066398210146914</v>
      </c>
      <c r="L2337" s="201">
        <f t="shared" si="1819"/>
        <v>0.48699373070612656</v>
      </c>
      <c r="M2337" s="201">
        <f t="shared" si="1820"/>
        <v>0.49108945380840979</v>
      </c>
      <c r="N2337" s="201">
        <f t="shared" si="1821"/>
        <v>0.51618824505545413</v>
      </c>
      <c r="O2337" s="201">
        <f t="shared" si="1822"/>
        <v>0.48744369170267871</v>
      </c>
      <c r="P2337" s="201" t="str">
        <f t="shared" si="1823"/>
        <v/>
      </c>
      <c r="Q2337" s="201" t="str">
        <f t="shared" si="1824"/>
        <v/>
      </c>
      <c r="R2337" s="201" t="str">
        <f t="shared" si="1825"/>
        <v/>
      </c>
      <c r="S2337" s="201" t="str">
        <f t="shared" si="1826"/>
        <v/>
      </c>
      <c r="T2337" s="199">
        <f t="shared" si="1827"/>
        <v>0</v>
      </c>
      <c r="U2337" s="199">
        <f t="shared" si="1828"/>
        <v>0</v>
      </c>
      <c r="V2337" s="199">
        <f t="shared" si="1829"/>
        <v>0</v>
      </c>
      <c r="W2337" s="199">
        <f t="shared" si="1830"/>
        <v>0</v>
      </c>
      <c r="X2337" s="199" t="str">
        <f t="shared" si="1831"/>
        <v/>
      </c>
      <c r="Y2337" s="199" t="str">
        <f t="shared" si="1832"/>
        <v/>
      </c>
      <c r="Z2337" s="199" t="str">
        <f t="shared" si="1833"/>
        <v/>
      </c>
      <c r="AA2337" s="199" t="str">
        <f t="shared" si="1834"/>
        <v/>
      </c>
      <c r="AB2337" s="201">
        <f t="shared" ca="1" si="1835"/>
        <v>2.0721952741928527</v>
      </c>
      <c r="AD2337" s="162">
        <f t="shared" si="1836"/>
        <v>0</v>
      </c>
      <c r="AE2337" s="162">
        <f t="shared" si="1837"/>
        <v>0</v>
      </c>
      <c r="AF2337" s="162">
        <f t="shared" si="1838"/>
        <v>0</v>
      </c>
      <c r="AG2337" s="162">
        <f t="shared" si="1839"/>
        <v>0</v>
      </c>
      <c r="AH2337" s="162" t="str">
        <f t="shared" si="1840"/>
        <v/>
      </c>
      <c r="AI2337" s="162" t="str">
        <f t="shared" si="1841"/>
        <v/>
      </c>
      <c r="AJ2337" s="162" t="str">
        <f t="shared" si="1842"/>
        <v/>
      </c>
      <c r="AK2337" s="162" t="str">
        <f t="shared" si="1843"/>
        <v/>
      </c>
      <c r="AM2337" s="199">
        <f t="shared" si="1846"/>
        <v>25.338738492023257</v>
      </c>
      <c r="AN2337" s="197">
        <f t="shared" si="1848"/>
        <v>0</v>
      </c>
      <c r="AO2337" s="197">
        <f t="shared" si="1849"/>
        <v>0</v>
      </c>
      <c r="AP2337" s="197">
        <f t="shared" si="1850"/>
        <v>0</v>
      </c>
      <c r="AQ2337" s="197">
        <f t="shared" si="1851"/>
        <v>13.072137100536523</v>
      </c>
      <c r="AR2337" s="197" t="str">
        <f t="shared" si="1852"/>
        <v/>
      </c>
      <c r="AS2337" s="197" t="str">
        <f t="shared" si="1853"/>
        <v/>
      </c>
      <c r="AT2337" s="197" t="str">
        <f t="shared" si="1854"/>
        <v/>
      </c>
      <c r="AU2337" s="197" t="str">
        <f t="shared" si="1855"/>
        <v/>
      </c>
      <c r="AV2337" s="199">
        <f t="shared" ca="1" si="1847"/>
        <v>15.269924284986002</v>
      </c>
      <c r="AX2337" s="162">
        <f t="shared" si="1810"/>
        <v>0</v>
      </c>
      <c r="AY2337" s="162">
        <f t="shared" si="1811"/>
        <v>0</v>
      </c>
      <c r="AZ2337" s="162">
        <f t="shared" si="1812"/>
        <v>0</v>
      </c>
      <c r="BA2337" s="162">
        <f t="shared" si="1813"/>
        <v>0.1466274738921485</v>
      </c>
      <c r="BB2337" s="162" t="str">
        <f t="shared" si="1814"/>
        <v/>
      </c>
      <c r="BC2337" s="162" t="str">
        <f t="shared" si="1815"/>
        <v/>
      </c>
      <c r="BD2337" s="162" t="str">
        <f t="shared" si="1816"/>
        <v/>
      </c>
      <c r="BE2337" s="162" t="str">
        <f t="shared" si="1817"/>
        <v/>
      </c>
      <c r="BG2337" s="169">
        <f t="shared" si="1844"/>
        <v>58.040705113593752</v>
      </c>
      <c r="BH2337" s="169">
        <f t="shared" ca="1" si="1845"/>
        <v>2.0781297050028655</v>
      </c>
      <c r="BL2337" s="204"/>
    </row>
    <row r="2338" spans="11:64" x14ac:dyDescent="0.25">
      <c r="K2338" s="199">
        <f t="shared" si="1818"/>
        <v>58.092091306700077</v>
      </c>
      <c r="L2338" s="201">
        <f t="shared" si="1819"/>
        <v>0.48720921465776645</v>
      </c>
      <c r="M2338" s="201">
        <f t="shared" si="1820"/>
        <v>0.4913067500269091</v>
      </c>
      <c r="N2338" s="201">
        <f t="shared" si="1821"/>
        <v>0.5164166469337973</v>
      </c>
      <c r="O2338" s="201">
        <f t="shared" si="1822"/>
        <v>0.48765937475210469</v>
      </c>
      <c r="P2338" s="201" t="str">
        <f t="shared" si="1823"/>
        <v/>
      </c>
      <c r="Q2338" s="201" t="str">
        <f t="shared" si="1824"/>
        <v/>
      </c>
      <c r="R2338" s="201" t="str">
        <f t="shared" si="1825"/>
        <v/>
      </c>
      <c r="S2338" s="201" t="str">
        <f t="shared" si="1826"/>
        <v/>
      </c>
      <c r="T2338" s="199">
        <f t="shared" si="1827"/>
        <v>0</v>
      </c>
      <c r="U2338" s="199">
        <f t="shared" si="1828"/>
        <v>0</v>
      </c>
      <c r="V2338" s="199">
        <f t="shared" si="1829"/>
        <v>0</v>
      </c>
      <c r="W2338" s="199">
        <f t="shared" si="1830"/>
        <v>0</v>
      </c>
      <c r="X2338" s="199" t="str">
        <f t="shared" si="1831"/>
        <v/>
      </c>
      <c r="Y2338" s="199" t="str">
        <f t="shared" si="1832"/>
        <v/>
      </c>
      <c r="Z2338" s="199" t="str">
        <f t="shared" si="1833"/>
        <v/>
      </c>
      <c r="AA2338" s="199" t="str">
        <f t="shared" si="1834"/>
        <v/>
      </c>
      <c r="AB2338" s="201">
        <f t="shared" ca="1" si="1835"/>
        <v>2.0757170498629298</v>
      </c>
      <c r="AD2338" s="162">
        <f t="shared" si="1836"/>
        <v>0</v>
      </c>
      <c r="AE2338" s="162">
        <f t="shared" si="1837"/>
        <v>0</v>
      </c>
      <c r="AF2338" s="162">
        <f t="shared" si="1838"/>
        <v>0</v>
      </c>
      <c r="AG2338" s="162">
        <f t="shared" si="1839"/>
        <v>0</v>
      </c>
      <c r="AH2338" s="162" t="str">
        <f t="shared" si="1840"/>
        <v/>
      </c>
      <c r="AI2338" s="162" t="str">
        <f t="shared" si="1841"/>
        <v/>
      </c>
      <c r="AJ2338" s="162" t="str">
        <f t="shared" si="1842"/>
        <v/>
      </c>
      <c r="AK2338" s="162" t="str">
        <f t="shared" si="1843"/>
        <v/>
      </c>
      <c r="AM2338" s="199">
        <f t="shared" si="1846"/>
        <v>25.349955286397769</v>
      </c>
      <c r="AN2338" s="197">
        <f t="shared" si="1848"/>
        <v>0</v>
      </c>
      <c r="AO2338" s="197">
        <f t="shared" si="1849"/>
        <v>0</v>
      </c>
      <c r="AP2338" s="197">
        <f t="shared" si="1850"/>
        <v>0</v>
      </c>
      <c r="AQ2338" s="197">
        <f t="shared" si="1851"/>
        <v>15.721064213820265</v>
      </c>
      <c r="AR2338" s="197" t="str">
        <f t="shared" si="1852"/>
        <v/>
      </c>
      <c r="AS2338" s="197" t="str">
        <f t="shared" si="1853"/>
        <v/>
      </c>
      <c r="AT2338" s="197" t="str">
        <f t="shared" si="1854"/>
        <v/>
      </c>
      <c r="AU2338" s="197" t="str">
        <f t="shared" si="1855"/>
        <v/>
      </c>
      <c r="AV2338" s="199">
        <f t="shared" ca="1" si="1847"/>
        <v>17.883091005720907</v>
      </c>
      <c r="AX2338" s="162">
        <f t="shared" si="1810"/>
        <v>0</v>
      </c>
      <c r="AY2338" s="162">
        <f t="shared" si="1811"/>
        <v>0</v>
      </c>
      <c r="AZ2338" s="162">
        <f t="shared" si="1812"/>
        <v>0</v>
      </c>
      <c r="BA2338" s="162">
        <f t="shared" si="1813"/>
        <v>0.17633994463492206</v>
      </c>
      <c r="BB2338" s="162" t="str">
        <f t="shared" si="1814"/>
        <v/>
      </c>
      <c r="BC2338" s="162" t="str">
        <f t="shared" si="1815"/>
        <v/>
      </c>
      <c r="BD2338" s="162" t="str">
        <f t="shared" si="1816"/>
        <v/>
      </c>
      <c r="BE2338" s="162" t="str">
        <f t="shared" si="1817"/>
        <v/>
      </c>
      <c r="BG2338" s="169">
        <f t="shared" si="1844"/>
        <v>58.066398210146914</v>
      </c>
      <c r="BH2338" s="169">
        <f t="shared" ca="1" si="1845"/>
        <v>2.0721952741928527</v>
      </c>
      <c r="BL2338" s="204"/>
    </row>
    <row r="2339" spans="11:64" x14ac:dyDescent="0.25">
      <c r="K2339" s="199">
        <f t="shared" si="1818"/>
        <v>58.117784403253239</v>
      </c>
      <c r="L2339" s="201">
        <f t="shared" si="1819"/>
        <v>0.48742469860940635</v>
      </c>
      <c r="M2339" s="201">
        <f t="shared" si="1820"/>
        <v>0.49152404624540841</v>
      </c>
      <c r="N2339" s="201">
        <f t="shared" si="1821"/>
        <v>0.51664504881214046</v>
      </c>
      <c r="O2339" s="201">
        <f t="shared" si="1822"/>
        <v>0.48787505780153068</v>
      </c>
      <c r="P2339" s="201" t="str">
        <f t="shared" si="1823"/>
        <v/>
      </c>
      <c r="Q2339" s="201" t="str">
        <f t="shared" si="1824"/>
        <v/>
      </c>
      <c r="R2339" s="201" t="str">
        <f t="shared" si="1825"/>
        <v/>
      </c>
      <c r="S2339" s="201" t="str">
        <f t="shared" si="1826"/>
        <v/>
      </c>
      <c r="T2339" s="199">
        <f t="shared" si="1827"/>
        <v>0</v>
      </c>
      <c r="U2339" s="199">
        <f t="shared" si="1828"/>
        <v>0</v>
      </c>
      <c r="V2339" s="199">
        <f t="shared" si="1829"/>
        <v>0</v>
      </c>
      <c r="W2339" s="199">
        <f t="shared" si="1830"/>
        <v>0</v>
      </c>
      <c r="X2339" s="199" t="str">
        <f t="shared" si="1831"/>
        <v/>
      </c>
      <c r="Y2339" s="199" t="str">
        <f t="shared" si="1832"/>
        <v/>
      </c>
      <c r="Z2339" s="199" t="str">
        <f t="shared" si="1833"/>
        <v/>
      </c>
      <c r="AA2339" s="199" t="str">
        <f t="shared" si="1834"/>
        <v/>
      </c>
      <c r="AB2339" s="201">
        <f t="shared" ca="1" si="1835"/>
        <v>2.1555602612903924</v>
      </c>
      <c r="AD2339" s="162">
        <f t="shared" si="1836"/>
        <v>0</v>
      </c>
      <c r="AE2339" s="162">
        <f t="shared" si="1837"/>
        <v>0</v>
      </c>
      <c r="AF2339" s="162">
        <f t="shared" si="1838"/>
        <v>0</v>
      </c>
      <c r="AG2339" s="162">
        <f t="shared" si="1839"/>
        <v>0</v>
      </c>
      <c r="AH2339" s="162" t="str">
        <f t="shared" si="1840"/>
        <v/>
      </c>
      <c r="AI2339" s="162" t="str">
        <f t="shared" si="1841"/>
        <v/>
      </c>
      <c r="AJ2339" s="162" t="str">
        <f t="shared" si="1842"/>
        <v/>
      </c>
      <c r="AK2339" s="162" t="str">
        <f t="shared" si="1843"/>
        <v/>
      </c>
      <c r="AM2339" s="199">
        <f t="shared" si="1846"/>
        <v>25.361172080772281</v>
      </c>
      <c r="AN2339" s="197">
        <f t="shared" si="1848"/>
        <v>0</v>
      </c>
      <c r="AO2339" s="197">
        <f t="shared" si="1849"/>
        <v>0</v>
      </c>
      <c r="AP2339" s="197">
        <f t="shared" si="1850"/>
        <v>0</v>
      </c>
      <c r="AQ2339" s="197">
        <f t="shared" si="1851"/>
        <v>18.855921699263156</v>
      </c>
      <c r="AR2339" s="197" t="str">
        <f t="shared" si="1852"/>
        <v/>
      </c>
      <c r="AS2339" s="197" t="str">
        <f t="shared" si="1853"/>
        <v/>
      </c>
      <c r="AT2339" s="197" t="str">
        <f t="shared" si="1854"/>
        <v/>
      </c>
      <c r="AU2339" s="197" t="str">
        <f t="shared" si="1855"/>
        <v/>
      </c>
      <c r="AV2339" s="199">
        <f t="shared" ca="1" si="1847"/>
        <v>20.966210690959979</v>
      </c>
      <c r="AX2339" s="162">
        <f t="shared" si="1810"/>
        <v>0</v>
      </c>
      <c r="AY2339" s="162">
        <f t="shared" si="1811"/>
        <v>0</v>
      </c>
      <c r="AZ2339" s="162">
        <f t="shared" si="1812"/>
        <v>0</v>
      </c>
      <c r="BA2339" s="162">
        <f t="shared" si="1813"/>
        <v>0.2115029964425349</v>
      </c>
      <c r="BB2339" s="162" t="str">
        <f t="shared" si="1814"/>
        <v/>
      </c>
      <c r="BC2339" s="162" t="str">
        <f t="shared" si="1815"/>
        <v/>
      </c>
      <c r="BD2339" s="162" t="str">
        <f t="shared" si="1816"/>
        <v/>
      </c>
      <c r="BE2339" s="162" t="str">
        <f t="shared" si="1817"/>
        <v/>
      </c>
      <c r="BG2339" s="169">
        <f t="shared" si="1844"/>
        <v>58.092091306700077</v>
      </c>
      <c r="BH2339" s="169">
        <f t="shared" ca="1" si="1845"/>
        <v>2.0757170498629298</v>
      </c>
      <c r="BL2339" s="204"/>
    </row>
    <row r="2340" spans="11:64" x14ac:dyDescent="0.25">
      <c r="K2340" s="199">
        <f t="shared" si="1818"/>
        <v>58.143477499806401</v>
      </c>
      <c r="L2340" s="201">
        <f t="shared" si="1819"/>
        <v>0.48764018256104619</v>
      </c>
      <c r="M2340" s="201">
        <f t="shared" si="1820"/>
        <v>0.49174134246390772</v>
      </c>
      <c r="N2340" s="201">
        <f t="shared" si="1821"/>
        <v>0.51687345069048352</v>
      </c>
      <c r="O2340" s="201">
        <f t="shared" si="1822"/>
        <v>0.48809074085095661</v>
      </c>
      <c r="P2340" s="201" t="str">
        <f t="shared" si="1823"/>
        <v/>
      </c>
      <c r="Q2340" s="201" t="str">
        <f t="shared" si="1824"/>
        <v/>
      </c>
      <c r="R2340" s="201" t="str">
        <f t="shared" si="1825"/>
        <v/>
      </c>
      <c r="S2340" s="201" t="str">
        <f t="shared" si="1826"/>
        <v/>
      </c>
      <c r="T2340" s="199">
        <f t="shared" si="1827"/>
        <v>0</v>
      </c>
      <c r="U2340" s="199">
        <f t="shared" si="1828"/>
        <v>0</v>
      </c>
      <c r="V2340" s="199">
        <f t="shared" si="1829"/>
        <v>0</v>
      </c>
      <c r="W2340" s="199">
        <f t="shared" si="1830"/>
        <v>0</v>
      </c>
      <c r="X2340" s="199" t="str">
        <f t="shared" si="1831"/>
        <v/>
      </c>
      <c r="Y2340" s="199" t="str">
        <f t="shared" si="1832"/>
        <v/>
      </c>
      <c r="Z2340" s="199" t="str">
        <f t="shared" si="1833"/>
        <v/>
      </c>
      <c r="AA2340" s="199" t="str">
        <f t="shared" si="1834"/>
        <v/>
      </c>
      <c r="AB2340" s="201">
        <f t="shared" ca="1" si="1835"/>
        <v>2.1098419698795761</v>
      </c>
      <c r="AD2340" s="162">
        <f t="shared" si="1836"/>
        <v>0</v>
      </c>
      <c r="AE2340" s="162">
        <f t="shared" si="1837"/>
        <v>0</v>
      </c>
      <c r="AF2340" s="162">
        <f t="shared" si="1838"/>
        <v>0</v>
      </c>
      <c r="AG2340" s="162">
        <f t="shared" si="1839"/>
        <v>0</v>
      </c>
      <c r="AH2340" s="162" t="str">
        <f t="shared" si="1840"/>
        <v/>
      </c>
      <c r="AI2340" s="162" t="str">
        <f t="shared" si="1841"/>
        <v/>
      </c>
      <c r="AJ2340" s="162" t="str">
        <f t="shared" si="1842"/>
        <v/>
      </c>
      <c r="AK2340" s="162" t="str">
        <f t="shared" si="1843"/>
        <v/>
      </c>
      <c r="AM2340" s="199">
        <f t="shared" si="1846"/>
        <v>25.372388875146793</v>
      </c>
      <c r="AN2340" s="197">
        <f t="shared" si="1848"/>
        <v>0</v>
      </c>
      <c r="AO2340" s="197">
        <f t="shared" si="1849"/>
        <v>0</v>
      </c>
      <c r="AP2340" s="197">
        <f t="shared" si="1850"/>
        <v>0</v>
      </c>
      <c r="AQ2340" s="197">
        <f t="shared" si="1851"/>
        <v>22.530023698048876</v>
      </c>
      <c r="AR2340" s="197" t="str">
        <f t="shared" si="1852"/>
        <v/>
      </c>
      <c r="AS2340" s="197" t="str">
        <f t="shared" si="1853"/>
        <v/>
      </c>
      <c r="AT2340" s="197" t="str">
        <f t="shared" si="1854"/>
        <v/>
      </c>
      <c r="AU2340" s="197" t="str">
        <f t="shared" si="1855"/>
        <v/>
      </c>
      <c r="AV2340" s="199">
        <f t="shared" ca="1" si="1847"/>
        <v>24.611897203167931</v>
      </c>
      <c r="AX2340" s="162">
        <f t="shared" si="1810"/>
        <v>0</v>
      </c>
      <c r="AY2340" s="162">
        <f t="shared" si="1811"/>
        <v>0</v>
      </c>
      <c r="AZ2340" s="162">
        <f t="shared" si="1812"/>
        <v>0</v>
      </c>
      <c r="BA2340" s="162">
        <f t="shared" si="1813"/>
        <v>0.25271464307389807</v>
      </c>
      <c r="BB2340" s="162" t="str">
        <f t="shared" si="1814"/>
        <v/>
      </c>
      <c r="BC2340" s="162" t="str">
        <f t="shared" si="1815"/>
        <v/>
      </c>
      <c r="BD2340" s="162" t="str">
        <f t="shared" si="1816"/>
        <v/>
      </c>
      <c r="BE2340" s="162" t="str">
        <f t="shared" si="1817"/>
        <v/>
      </c>
      <c r="BG2340" s="169">
        <f t="shared" si="1844"/>
        <v>58.117784403253239</v>
      </c>
      <c r="BH2340" s="169">
        <f t="shared" ca="1" si="1845"/>
        <v>2.1555602612903924</v>
      </c>
      <c r="BL2340" s="204"/>
    </row>
    <row r="2341" spans="11:64" x14ac:dyDescent="0.25">
      <c r="K2341" s="199">
        <f t="shared" si="1818"/>
        <v>58.169170596359564</v>
      </c>
      <c r="L2341" s="201">
        <f t="shared" si="1819"/>
        <v>0.48785566651268608</v>
      </c>
      <c r="M2341" s="201">
        <f t="shared" si="1820"/>
        <v>0.49195863868240702</v>
      </c>
      <c r="N2341" s="201">
        <f t="shared" si="1821"/>
        <v>0.51710185256882668</v>
      </c>
      <c r="O2341" s="201">
        <f t="shared" si="1822"/>
        <v>0.48830642390038254</v>
      </c>
      <c r="P2341" s="201" t="str">
        <f t="shared" si="1823"/>
        <v/>
      </c>
      <c r="Q2341" s="201" t="str">
        <f t="shared" si="1824"/>
        <v/>
      </c>
      <c r="R2341" s="201" t="str">
        <f t="shared" si="1825"/>
        <v/>
      </c>
      <c r="S2341" s="201" t="str">
        <f t="shared" si="1826"/>
        <v/>
      </c>
      <c r="T2341" s="199">
        <f t="shared" si="1827"/>
        <v>0</v>
      </c>
      <c r="U2341" s="199">
        <f t="shared" si="1828"/>
        <v>0</v>
      </c>
      <c r="V2341" s="199">
        <f t="shared" si="1829"/>
        <v>0</v>
      </c>
      <c r="W2341" s="199">
        <f t="shared" si="1830"/>
        <v>0</v>
      </c>
      <c r="X2341" s="199" t="str">
        <f t="shared" si="1831"/>
        <v/>
      </c>
      <c r="Y2341" s="199" t="str">
        <f t="shared" si="1832"/>
        <v/>
      </c>
      <c r="Z2341" s="199" t="str">
        <f t="shared" si="1833"/>
        <v/>
      </c>
      <c r="AA2341" s="199" t="str">
        <f t="shared" si="1834"/>
        <v/>
      </c>
      <c r="AB2341" s="201">
        <f t="shared" ca="1" si="1835"/>
        <v>2.0698103531926195</v>
      </c>
      <c r="AD2341" s="162">
        <f t="shared" si="1836"/>
        <v>0</v>
      </c>
      <c r="AE2341" s="162">
        <f t="shared" si="1837"/>
        <v>0</v>
      </c>
      <c r="AF2341" s="162">
        <f t="shared" si="1838"/>
        <v>0</v>
      </c>
      <c r="AG2341" s="162">
        <f t="shared" si="1839"/>
        <v>0</v>
      </c>
      <c r="AH2341" s="162" t="str">
        <f t="shared" si="1840"/>
        <v/>
      </c>
      <c r="AI2341" s="162" t="str">
        <f t="shared" si="1841"/>
        <v/>
      </c>
      <c r="AJ2341" s="162" t="str">
        <f t="shared" si="1842"/>
        <v/>
      </c>
      <c r="AK2341" s="162" t="str">
        <f t="shared" si="1843"/>
        <v/>
      </c>
      <c r="AM2341" s="199">
        <f t="shared" si="1846"/>
        <v>25.383605669521305</v>
      </c>
      <c r="AN2341" s="197">
        <f t="shared" si="1848"/>
        <v>0</v>
      </c>
      <c r="AO2341" s="197">
        <f t="shared" si="1849"/>
        <v>0</v>
      </c>
      <c r="AP2341" s="197">
        <f t="shared" si="1850"/>
        <v>0</v>
      </c>
      <c r="AQ2341" s="197">
        <f t="shared" si="1851"/>
        <v>26.776902813124948</v>
      </c>
      <c r="AR2341" s="197" t="str">
        <f t="shared" si="1852"/>
        <v/>
      </c>
      <c r="AS2341" s="197" t="str">
        <f t="shared" si="1853"/>
        <v/>
      </c>
      <c r="AT2341" s="197" t="str">
        <f t="shared" si="1854"/>
        <v/>
      </c>
      <c r="AU2341" s="197" t="str">
        <f t="shared" si="1855"/>
        <v/>
      </c>
      <c r="AV2341" s="199">
        <f t="shared" ca="1" si="1847"/>
        <v>28.873243493705569</v>
      </c>
      <c r="AX2341" s="162">
        <f t="shared" si="1810"/>
        <v>0</v>
      </c>
      <c r="AY2341" s="162">
        <f t="shared" si="1811"/>
        <v>0</v>
      </c>
      <c r="AZ2341" s="162">
        <f t="shared" si="1812"/>
        <v>0</v>
      </c>
      <c r="BA2341" s="162">
        <f t="shared" si="1813"/>
        <v>0.30035101284111615</v>
      </c>
      <c r="BB2341" s="162" t="str">
        <f t="shared" si="1814"/>
        <v/>
      </c>
      <c r="BC2341" s="162" t="str">
        <f t="shared" si="1815"/>
        <v/>
      </c>
      <c r="BD2341" s="162" t="str">
        <f t="shared" si="1816"/>
        <v/>
      </c>
      <c r="BE2341" s="162" t="str">
        <f t="shared" si="1817"/>
        <v/>
      </c>
      <c r="BG2341" s="169">
        <f t="shared" si="1844"/>
        <v>58.143477499806401</v>
      </c>
      <c r="BH2341" s="169">
        <f t="shared" ca="1" si="1845"/>
        <v>2.1098419698795761</v>
      </c>
      <c r="BL2341" s="204"/>
    </row>
    <row r="2342" spans="11:64" x14ac:dyDescent="0.25">
      <c r="K2342" s="199">
        <f t="shared" si="1818"/>
        <v>58.194863692912726</v>
      </c>
      <c r="L2342" s="201">
        <f t="shared" si="1819"/>
        <v>0.48807115046432592</v>
      </c>
      <c r="M2342" s="201">
        <f t="shared" si="1820"/>
        <v>0.49217593490090628</v>
      </c>
      <c r="N2342" s="201">
        <f t="shared" si="1821"/>
        <v>0.51733025444716974</v>
      </c>
      <c r="O2342" s="201">
        <f t="shared" si="1822"/>
        <v>0.48852210694980852</v>
      </c>
      <c r="P2342" s="201" t="str">
        <f t="shared" si="1823"/>
        <v/>
      </c>
      <c r="Q2342" s="201" t="str">
        <f t="shared" si="1824"/>
        <v/>
      </c>
      <c r="R2342" s="201" t="str">
        <f t="shared" si="1825"/>
        <v/>
      </c>
      <c r="S2342" s="201" t="str">
        <f t="shared" si="1826"/>
        <v/>
      </c>
      <c r="T2342" s="199">
        <f t="shared" si="1827"/>
        <v>0</v>
      </c>
      <c r="U2342" s="199">
        <f t="shared" si="1828"/>
        <v>0</v>
      </c>
      <c r="V2342" s="199">
        <f t="shared" si="1829"/>
        <v>0</v>
      </c>
      <c r="W2342" s="199">
        <f t="shared" si="1830"/>
        <v>0</v>
      </c>
      <c r="X2342" s="199" t="str">
        <f t="shared" si="1831"/>
        <v/>
      </c>
      <c r="Y2342" s="199" t="str">
        <f t="shared" si="1832"/>
        <v/>
      </c>
      <c r="Z2342" s="199" t="str">
        <f t="shared" si="1833"/>
        <v/>
      </c>
      <c r="AA2342" s="199" t="str">
        <f t="shared" si="1834"/>
        <v/>
      </c>
      <c r="AB2342" s="201">
        <f t="shared" ca="1" si="1835"/>
        <v>2.0530543530522167</v>
      </c>
      <c r="AD2342" s="162">
        <f t="shared" si="1836"/>
        <v>0</v>
      </c>
      <c r="AE2342" s="162">
        <f t="shared" si="1837"/>
        <v>0</v>
      </c>
      <c r="AF2342" s="162">
        <f t="shared" si="1838"/>
        <v>0</v>
      </c>
      <c r="AG2342" s="162">
        <f t="shared" si="1839"/>
        <v>0</v>
      </c>
      <c r="AH2342" s="162" t="str">
        <f t="shared" si="1840"/>
        <v/>
      </c>
      <c r="AI2342" s="162" t="str">
        <f t="shared" si="1841"/>
        <v/>
      </c>
      <c r="AJ2342" s="162" t="str">
        <f t="shared" si="1842"/>
        <v/>
      </c>
      <c r="AK2342" s="162" t="str">
        <f t="shared" si="1843"/>
        <v/>
      </c>
      <c r="AM2342" s="199">
        <f t="shared" si="1846"/>
        <v>25.394822463895817</v>
      </c>
      <c r="AN2342" s="197">
        <f t="shared" si="1848"/>
        <v>0</v>
      </c>
      <c r="AO2342" s="197">
        <f t="shared" si="1849"/>
        <v>0</v>
      </c>
      <c r="AP2342" s="197">
        <f t="shared" si="1850"/>
        <v>0</v>
      </c>
      <c r="AQ2342" s="197">
        <f t="shared" si="1851"/>
        <v>31.589996430541479</v>
      </c>
      <c r="AR2342" s="197" t="str">
        <f t="shared" si="1852"/>
        <v/>
      </c>
      <c r="AS2342" s="197" t="str">
        <f t="shared" si="1853"/>
        <v/>
      </c>
      <c r="AT2342" s="197" t="str">
        <f t="shared" si="1854"/>
        <v/>
      </c>
      <c r="AU2342" s="197" t="str">
        <f t="shared" si="1855"/>
        <v/>
      </c>
      <c r="AV2342" s="199">
        <f t="shared" ca="1" si="1847"/>
        <v>33.673610312782174</v>
      </c>
      <c r="AX2342" s="162">
        <f t="shared" si="1810"/>
        <v>0</v>
      </c>
      <c r="AY2342" s="162">
        <f t="shared" si="1811"/>
        <v>0</v>
      </c>
      <c r="AZ2342" s="162">
        <f t="shared" si="1812"/>
        <v>0</v>
      </c>
      <c r="BA2342" s="162">
        <f t="shared" si="1813"/>
        <v>0.35433849425295377</v>
      </c>
      <c r="BB2342" s="162" t="str">
        <f t="shared" si="1814"/>
        <v/>
      </c>
      <c r="BC2342" s="162" t="str">
        <f t="shared" si="1815"/>
        <v/>
      </c>
      <c r="BD2342" s="162" t="str">
        <f t="shared" si="1816"/>
        <v/>
      </c>
      <c r="BE2342" s="162" t="str">
        <f t="shared" si="1817"/>
        <v/>
      </c>
      <c r="BG2342" s="169">
        <f t="shared" si="1844"/>
        <v>58.169170596359564</v>
      </c>
      <c r="BH2342" s="169">
        <f t="shared" ca="1" si="1845"/>
        <v>2.0698103531926195</v>
      </c>
      <c r="BL2342" s="204"/>
    </row>
    <row r="2343" spans="11:64" x14ac:dyDescent="0.25">
      <c r="K2343" s="199">
        <f t="shared" si="1818"/>
        <v>58.220556789465888</v>
      </c>
      <c r="L2343" s="201">
        <f t="shared" si="1819"/>
        <v>0.48828663441596581</v>
      </c>
      <c r="M2343" s="201">
        <f t="shared" si="1820"/>
        <v>0.49239323111940558</v>
      </c>
      <c r="N2343" s="201">
        <f t="shared" si="1821"/>
        <v>0.5175586563255129</v>
      </c>
      <c r="O2343" s="201">
        <f t="shared" si="1822"/>
        <v>0.48873778999923451</v>
      </c>
      <c r="P2343" s="201" t="str">
        <f t="shared" si="1823"/>
        <v/>
      </c>
      <c r="Q2343" s="201" t="str">
        <f t="shared" si="1824"/>
        <v/>
      </c>
      <c r="R2343" s="201" t="str">
        <f t="shared" si="1825"/>
        <v/>
      </c>
      <c r="S2343" s="201" t="str">
        <f t="shared" si="1826"/>
        <v/>
      </c>
      <c r="T2343" s="199">
        <f t="shared" si="1827"/>
        <v>0</v>
      </c>
      <c r="U2343" s="199">
        <f t="shared" si="1828"/>
        <v>0</v>
      </c>
      <c r="V2343" s="199">
        <f t="shared" si="1829"/>
        <v>0</v>
      </c>
      <c r="W2343" s="199">
        <f t="shared" si="1830"/>
        <v>0</v>
      </c>
      <c r="X2343" s="199" t="str">
        <f t="shared" si="1831"/>
        <v/>
      </c>
      <c r="Y2343" s="199" t="str">
        <f t="shared" si="1832"/>
        <v/>
      </c>
      <c r="Z2343" s="199" t="str">
        <f t="shared" si="1833"/>
        <v/>
      </c>
      <c r="AA2343" s="199" t="str">
        <f t="shared" si="1834"/>
        <v/>
      </c>
      <c r="AB2343" s="201">
        <f t="shared" ca="1" si="1835"/>
        <v>2.0273738522604865</v>
      </c>
      <c r="AD2343" s="162">
        <f t="shared" si="1836"/>
        <v>0</v>
      </c>
      <c r="AE2343" s="162">
        <f t="shared" si="1837"/>
        <v>0</v>
      </c>
      <c r="AF2343" s="162">
        <f t="shared" si="1838"/>
        <v>0</v>
      </c>
      <c r="AG2343" s="162">
        <f t="shared" si="1839"/>
        <v>0</v>
      </c>
      <c r="AH2343" s="162" t="str">
        <f t="shared" si="1840"/>
        <v/>
      </c>
      <c r="AI2343" s="162" t="str">
        <f t="shared" si="1841"/>
        <v/>
      </c>
      <c r="AJ2343" s="162" t="str">
        <f t="shared" si="1842"/>
        <v/>
      </c>
      <c r="AK2343" s="162" t="str">
        <f t="shared" si="1843"/>
        <v/>
      </c>
      <c r="AM2343" s="199">
        <f t="shared" si="1846"/>
        <v>25.406039258270329</v>
      </c>
      <c r="AN2343" s="197">
        <f t="shared" si="1848"/>
        <v>0</v>
      </c>
      <c r="AO2343" s="197">
        <f t="shared" si="1849"/>
        <v>0</v>
      </c>
      <c r="AP2343" s="197">
        <f t="shared" si="1850"/>
        <v>0</v>
      </c>
      <c r="AQ2343" s="197">
        <f t="shared" si="1851"/>
        <v>36.894051025985213</v>
      </c>
      <c r="AR2343" s="197" t="str">
        <f t="shared" si="1852"/>
        <v/>
      </c>
      <c r="AS2343" s="197" t="str">
        <f t="shared" si="1853"/>
        <v/>
      </c>
      <c r="AT2343" s="197" t="str">
        <f t="shared" si="1854"/>
        <v/>
      </c>
      <c r="AU2343" s="197" t="str">
        <f t="shared" si="1855"/>
        <v/>
      </c>
      <c r="AV2343" s="199">
        <f t="shared" ca="1" si="1847"/>
        <v>39.108186131886171</v>
      </c>
      <c r="AX2343" s="162">
        <f t="shared" si="1810"/>
        <v>0</v>
      </c>
      <c r="AY2343" s="162">
        <f t="shared" si="1811"/>
        <v>0</v>
      </c>
      <c r="AZ2343" s="162">
        <f t="shared" si="1812"/>
        <v>0</v>
      </c>
      <c r="BA2343" s="162">
        <f t="shared" si="1813"/>
        <v>0.41383298400123192</v>
      </c>
      <c r="BB2343" s="162" t="str">
        <f t="shared" si="1814"/>
        <v/>
      </c>
      <c r="BC2343" s="162" t="str">
        <f t="shared" si="1815"/>
        <v/>
      </c>
      <c r="BD2343" s="162" t="str">
        <f t="shared" si="1816"/>
        <v/>
      </c>
      <c r="BE2343" s="162" t="str">
        <f t="shared" si="1817"/>
        <v/>
      </c>
      <c r="BG2343" s="169">
        <f t="shared" si="1844"/>
        <v>58.194863692912726</v>
      </c>
      <c r="BH2343" s="169">
        <f t="shared" ca="1" si="1845"/>
        <v>2.0530543530522167</v>
      </c>
      <c r="BL2343" s="204"/>
    </row>
    <row r="2344" spans="11:64" x14ac:dyDescent="0.25">
      <c r="K2344" s="199">
        <f t="shared" si="1818"/>
        <v>58.246249886019051</v>
      </c>
      <c r="L2344" s="201">
        <f t="shared" si="1819"/>
        <v>0.48850211836760571</v>
      </c>
      <c r="M2344" s="201">
        <f t="shared" si="1820"/>
        <v>0.49261052733790489</v>
      </c>
      <c r="N2344" s="201">
        <f t="shared" si="1821"/>
        <v>0.51778705820385607</v>
      </c>
      <c r="O2344" s="201">
        <f t="shared" si="1822"/>
        <v>0.48895347304866044</v>
      </c>
      <c r="P2344" s="201" t="str">
        <f t="shared" si="1823"/>
        <v/>
      </c>
      <c r="Q2344" s="201" t="str">
        <f t="shared" si="1824"/>
        <v/>
      </c>
      <c r="R2344" s="201" t="str">
        <f t="shared" si="1825"/>
        <v/>
      </c>
      <c r="S2344" s="201" t="str">
        <f t="shared" si="1826"/>
        <v/>
      </c>
      <c r="T2344" s="199">
        <f t="shared" si="1827"/>
        <v>0</v>
      </c>
      <c r="U2344" s="199">
        <f t="shared" si="1828"/>
        <v>0</v>
      </c>
      <c r="V2344" s="199">
        <f t="shared" si="1829"/>
        <v>0</v>
      </c>
      <c r="W2344" s="199">
        <f t="shared" si="1830"/>
        <v>0</v>
      </c>
      <c r="X2344" s="199" t="str">
        <f t="shared" si="1831"/>
        <v/>
      </c>
      <c r="Y2344" s="199" t="str">
        <f t="shared" si="1832"/>
        <v/>
      </c>
      <c r="Z2344" s="199" t="str">
        <f t="shared" si="1833"/>
        <v/>
      </c>
      <c r="AA2344" s="199" t="str">
        <f t="shared" si="1834"/>
        <v/>
      </c>
      <c r="AB2344" s="201">
        <f t="shared" ca="1" si="1835"/>
        <v>2.1381362680683895</v>
      </c>
      <c r="AD2344" s="162">
        <f t="shared" si="1836"/>
        <v>0</v>
      </c>
      <c r="AE2344" s="162">
        <f t="shared" si="1837"/>
        <v>0</v>
      </c>
      <c r="AF2344" s="162">
        <f t="shared" si="1838"/>
        <v>0</v>
      </c>
      <c r="AG2344" s="162">
        <f t="shared" si="1839"/>
        <v>0</v>
      </c>
      <c r="AH2344" s="162" t="str">
        <f t="shared" si="1840"/>
        <v/>
      </c>
      <c r="AI2344" s="162" t="str">
        <f t="shared" si="1841"/>
        <v/>
      </c>
      <c r="AJ2344" s="162" t="str">
        <f t="shared" si="1842"/>
        <v/>
      </c>
      <c r="AK2344" s="162" t="str">
        <f t="shared" si="1843"/>
        <v/>
      </c>
      <c r="AM2344" s="199">
        <f t="shared" si="1846"/>
        <v>25.417256052644841</v>
      </c>
      <c r="AN2344" s="197">
        <f t="shared" si="1848"/>
        <v>0</v>
      </c>
      <c r="AO2344" s="197">
        <f t="shared" si="1849"/>
        <v>0</v>
      </c>
      <c r="AP2344" s="197">
        <f t="shared" si="1850"/>
        <v>0</v>
      </c>
      <c r="AQ2344" s="197">
        <f t="shared" si="1851"/>
        <v>42.510925806422406</v>
      </c>
      <c r="AR2344" s="197" t="str">
        <f t="shared" si="1852"/>
        <v/>
      </c>
      <c r="AS2344" s="197" t="str">
        <f t="shared" si="1853"/>
        <v/>
      </c>
      <c r="AT2344" s="197" t="str">
        <f t="shared" si="1854"/>
        <v/>
      </c>
      <c r="AU2344" s="197" t="str">
        <f t="shared" si="1855"/>
        <v/>
      </c>
      <c r="AV2344" s="199">
        <f t="shared" ca="1" si="1847"/>
        <v>44.627793783088109</v>
      </c>
      <c r="AX2344" s="162">
        <f t="shared" si="1810"/>
        <v>0</v>
      </c>
      <c r="AY2344" s="162">
        <f t="shared" si="1811"/>
        <v>0</v>
      </c>
      <c r="AZ2344" s="162">
        <f t="shared" si="1812"/>
        <v>0</v>
      </c>
      <c r="BA2344" s="162">
        <f t="shared" si="1813"/>
        <v>0.47683631344077854</v>
      </c>
      <c r="BB2344" s="162" t="str">
        <f t="shared" si="1814"/>
        <v/>
      </c>
      <c r="BC2344" s="162" t="str">
        <f t="shared" si="1815"/>
        <v/>
      </c>
      <c r="BD2344" s="162" t="str">
        <f t="shared" si="1816"/>
        <v/>
      </c>
      <c r="BE2344" s="162" t="str">
        <f t="shared" si="1817"/>
        <v/>
      </c>
      <c r="BG2344" s="169">
        <f t="shared" si="1844"/>
        <v>58.220556789465888</v>
      </c>
      <c r="BH2344" s="169">
        <f t="shared" ca="1" si="1845"/>
        <v>2.0273738522604865</v>
      </c>
      <c r="BL2344" s="204"/>
    </row>
    <row r="2345" spans="11:64" x14ac:dyDescent="0.25">
      <c r="K2345" s="199">
        <f t="shared" si="1818"/>
        <v>58.271942982572213</v>
      </c>
      <c r="L2345" s="201">
        <f t="shared" si="1819"/>
        <v>0.4887176023192456</v>
      </c>
      <c r="M2345" s="201">
        <f t="shared" si="1820"/>
        <v>0.4928278235564042</v>
      </c>
      <c r="N2345" s="201">
        <f t="shared" si="1821"/>
        <v>0.51801546008219912</v>
      </c>
      <c r="O2345" s="201">
        <f t="shared" si="1822"/>
        <v>0.48916915609808642</v>
      </c>
      <c r="P2345" s="201" t="str">
        <f t="shared" si="1823"/>
        <v/>
      </c>
      <c r="Q2345" s="201" t="str">
        <f t="shared" si="1824"/>
        <v/>
      </c>
      <c r="R2345" s="201" t="str">
        <f t="shared" si="1825"/>
        <v/>
      </c>
      <c r="S2345" s="201" t="str">
        <f t="shared" si="1826"/>
        <v/>
      </c>
      <c r="T2345" s="199">
        <f t="shared" si="1827"/>
        <v>0</v>
      </c>
      <c r="U2345" s="199">
        <f t="shared" si="1828"/>
        <v>0</v>
      </c>
      <c r="V2345" s="199">
        <f t="shared" si="1829"/>
        <v>0</v>
      </c>
      <c r="W2345" s="199">
        <f t="shared" si="1830"/>
        <v>0</v>
      </c>
      <c r="X2345" s="199" t="str">
        <f t="shared" si="1831"/>
        <v/>
      </c>
      <c r="Y2345" s="199" t="str">
        <f t="shared" si="1832"/>
        <v/>
      </c>
      <c r="Z2345" s="199" t="str">
        <f t="shared" si="1833"/>
        <v/>
      </c>
      <c r="AA2345" s="199" t="str">
        <f t="shared" si="1834"/>
        <v/>
      </c>
      <c r="AB2345" s="201">
        <f t="shared" ca="1" si="1835"/>
        <v>2.0298157818407203</v>
      </c>
      <c r="AD2345" s="162">
        <f t="shared" si="1836"/>
        <v>0</v>
      </c>
      <c r="AE2345" s="162">
        <f t="shared" si="1837"/>
        <v>0</v>
      </c>
      <c r="AF2345" s="162">
        <f t="shared" si="1838"/>
        <v>0</v>
      </c>
      <c r="AG2345" s="162">
        <f t="shared" si="1839"/>
        <v>0</v>
      </c>
      <c r="AH2345" s="162" t="str">
        <f t="shared" si="1840"/>
        <v/>
      </c>
      <c r="AI2345" s="162" t="str">
        <f t="shared" si="1841"/>
        <v/>
      </c>
      <c r="AJ2345" s="162" t="str">
        <f t="shared" si="1842"/>
        <v/>
      </c>
      <c r="AK2345" s="162" t="str">
        <f t="shared" si="1843"/>
        <v/>
      </c>
      <c r="AM2345" s="199">
        <f t="shared" si="1846"/>
        <v>25.428472847019354</v>
      </c>
      <c r="AN2345" s="197">
        <f t="shared" si="1848"/>
        <v>0</v>
      </c>
      <c r="AO2345" s="197">
        <f t="shared" si="1849"/>
        <v>0</v>
      </c>
      <c r="AP2345" s="197">
        <f t="shared" si="1850"/>
        <v>0</v>
      </c>
      <c r="AQ2345" s="197">
        <f t="shared" si="1851"/>
        <v>48.129764546512732</v>
      </c>
      <c r="AR2345" s="197" t="str">
        <f t="shared" si="1852"/>
        <v/>
      </c>
      <c r="AS2345" s="197" t="str">
        <f t="shared" si="1853"/>
        <v/>
      </c>
      <c r="AT2345" s="197" t="str">
        <f t="shared" si="1854"/>
        <v/>
      </c>
      <c r="AU2345" s="197" t="str">
        <f t="shared" si="1855"/>
        <v/>
      </c>
      <c r="AV2345" s="199">
        <f t="shared" ca="1" si="1847"/>
        <v>50.225381529199289</v>
      </c>
      <c r="AX2345" s="162">
        <f t="shared" si="1810"/>
        <v>0</v>
      </c>
      <c r="AY2345" s="162">
        <f t="shared" si="1811"/>
        <v>0</v>
      </c>
      <c r="AZ2345" s="162">
        <f t="shared" si="1812"/>
        <v>0</v>
      </c>
      <c r="BA2345" s="162">
        <f t="shared" si="1813"/>
        <v>0.53986167221191417</v>
      </c>
      <c r="BB2345" s="162" t="str">
        <f t="shared" si="1814"/>
        <v/>
      </c>
      <c r="BC2345" s="162" t="str">
        <f t="shared" si="1815"/>
        <v/>
      </c>
      <c r="BD2345" s="162" t="str">
        <f t="shared" si="1816"/>
        <v/>
      </c>
      <c r="BE2345" s="162" t="str">
        <f t="shared" si="1817"/>
        <v/>
      </c>
      <c r="BG2345" s="169">
        <f t="shared" si="1844"/>
        <v>58.246249886019051</v>
      </c>
      <c r="BH2345" s="169">
        <f t="shared" ca="1" si="1845"/>
        <v>2.1381362680683895</v>
      </c>
      <c r="BL2345" s="204"/>
    </row>
    <row r="2346" spans="11:64" x14ac:dyDescent="0.25">
      <c r="K2346" s="199">
        <f t="shared" si="1818"/>
        <v>58.297636079125375</v>
      </c>
      <c r="L2346" s="201">
        <f t="shared" si="1819"/>
        <v>0.48893308627088544</v>
      </c>
      <c r="M2346" s="201">
        <f t="shared" si="1820"/>
        <v>0.49304511977490351</v>
      </c>
      <c r="N2346" s="201">
        <f t="shared" si="1821"/>
        <v>0.51824386196054228</v>
      </c>
      <c r="O2346" s="201">
        <f t="shared" si="1822"/>
        <v>0.48938483914751241</v>
      </c>
      <c r="P2346" s="201" t="str">
        <f t="shared" si="1823"/>
        <v/>
      </c>
      <c r="Q2346" s="201" t="str">
        <f t="shared" si="1824"/>
        <v/>
      </c>
      <c r="R2346" s="201" t="str">
        <f t="shared" si="1825"/>
        <v/>
      </c>
      <c r="S2346" s="201" t="str">
        <f t="shared" si="1826"/>
        <v/>
      </c>
      <c r="T2346" s="199">
        <f t="shared" si="1827"/>
        <v>0</v>
      </c>
      <c r="U2346" s="199">
        <f t="shared" si="1828"/>
        <v>0</v>
      </c>
      <c r="V2346" s="199">
        <f t="shared" si="1829"/>
        <v>0</v>
      </c>
      <c r="W2346" s="199">
        <f t="shared" si="1830"/>
        <v>0</v>
      </c>
      <c r="X2346" s="199" t="str">
        <f t="shared" si="1831"/>
        <v/>
      </c>
      <c r="Y2346" s="199" t="str">
        <f t="shared" si="1832"/>
        <v/>
      </c>
      <c r="Z2346" s="199" t="str">
        <f t="shared" si="1833"/>
        <v/>
      </c>
      <c r="AA2346" s="199" t="str">
        <f t="shared" si="1834"/>
        <v/>
      </c>
      <c r="AB2346" s="201">
        <f t="shared" ca="1" si="1835"/>
        <v>2.1436383640446861</v>
      </c>
      <c r="AD2346" s="162">
        <f t="shared" si="1836"/>
        <v>0</v>
      </c>
      <c r="AE2346" s="162">
        <f t="shared" si="1837"/>
        <v>0</v>
      </c>
      <c r="AF2346" s="162">
        <f t="shared" si="1838"/>
        <v>0</v>
      </c>
      <c r="AG2346" s="162">
        <f t="shared" si="1839"/>
        <v>0</v>
      </c>
      <c r="AH2346" s="162" t="str">
        <f t="shared" si="1840"/>
        <v/>
      </c>
      <c r="AI2346" s="162" t="str">
        <f t="shared" si="1841"/>
        <v/>
      </c>
      <c r="AJ2346" s="162" t="str">
        <f t="shared" si="1842"/>
        <v/>
      </c>
      <c r="AK2346" s="162" t="str">
        <f t="shared" si="1843"/>
        <v/>
      </c>
      <c r="AM2346" s="199">
        <f t="shared" si="1846"/>
        <v>25.439689641393866</v>
      </c>
      <c r="AN2346" s="197">
        <f t="shared" si="1848"/>
        <v>0</v>
      </c>
      <c r="AO2346" s="197">
        <f t="shared" si="1849"/>
        <v>0</v>
      </c>
      <c r="AP2346" s="197">
        <f t="shared" si="1850"/>
        <v>0</v>
      </c>
      <c r="AQ2346" s="197">
        <f t="shared" si="1851"/>
        <v>53.301445989514946</v>
      </c>
      <c r="AR2346" s="197" t="str">
        <f t="shared" si="1852"/>
        <v/>
      </c>
      <c r="AS2346" s="197" t="str">
        <f t="shared" si="1853"/>
        <v/>
      </c>
      <c r="AT2346" s="197" t="str">
        <f t="shared" si="1854"/>
        <v/>
      </c>
      <c r="AU2346" s="197" t="str">
        <f t="shared" si="1855"/>
        <v/>
      </c>
      <c r="AV2346" s="199">
        <f t="shared" ca="1" si="1847"/>
        <v>55.364100440615971</v>
      </c>
      <c r="AX2346" s="162">
        <f t="shared" si="1810"/>
        <v>0</v>
      </c>
      <c r="AY2346" s="162">
        <f t="shared" si="1811"/>
        <v>0</v>
      </c>
      <c r="AZ2346" s="162">
        <f t="shared" si="1812"/>
        <v>0</v>
      </c>
      <c r="BA2346" s="162">
        <f t="shared" si="1813"/>
        <v>0.59787135952854975</v>
      </c>
      <c r="BB2346" s="162" t="str">
        <f t="shared" si="1814"/>
        <v/>
      </c>
      <c r="BC2346" s="162" t="str">
        <f t="shared" si="1815"/>
        <v/>
      </c>
      <c r="BD2346" s="162" t="str">
        <f t="shared" si="1816"/>
        <v/>
      </c>
      <c r="BE2346" s="162" t="str">
        <f t="shared" si="1817"/>
        <v/>
      </c>
      <c r="BG2346" s="169">
        <f t="shared" si="1844"/>
        <v>58.271942982572213</v>
      </c>
      <c r="BH2346" s="169">
        <f t="shared" ca="1" si="1845"/>
        <v>2.0298157818407203</v>
      </c>
      <c r="BL2346" s="204"/>
    </row>
    <row r="2347" spans="11:64" x14ac:dyDescent="0.25">
      <c r="K2347" s="199">
        <f t="shared" si="1818"/>
        <v>58.323329175678538</v>
      </c>
      <c r="L2347" s="201">
        <f t="shared" si="1819"/>
        <v>0.48914857022252539</v>
      </c>
      <c r="M2347" s="201">
        <f t="shared" si="1820"/>
        <v>0.49326241599340281</v>
      </c>
      <c r="N2347" s="201">
        <f t="shared" si="1821"/>
        <v>0.51847226383888545</v>
      </c>
      <c r="O2347" s="201">
        <f t="shared" si="1822"/>
        <v>0.48960052219693839</v>
      </c>
      <c r="P2347" s="201" t="str">
        <f t="shared" si="1823"/>
        <v/>
      </c>
      <c r="Q2347" s="201" t="str">
        <f t="shared" si="1824"/>
        <v/>
      </c>
      <c r="R2347" s="201" t="str">
        <f t="shared" si="1825"/>
        <v/>
      </c>
      <c r="S2347" s="201" t="str">
        <f t="shared" si="1826"/>
        <v/>
      </c>
      <c r="T2347" s="199">
        <f t="shared" si="1827"/>
        <v>0</v>
      </c>
      <c r="U2347" s="199">
        <f t="shared" si="1828"/>
        <v>0</v>
      </c>
      <c r="V2347" s="199">
        <f t="shared" si="1829"/>
        <v>0</v>
      </c>
      <c r="W2347" s="199">
        <f t="shared" si="1830"/>
        <v>0</v>
      </c>
      <c r="X2347" s="199" t="str">
        <f t="shared" si="1831"/>
        <v/>
      </c>
      <c r="Y2347" s="199" t="str">
        <f t="shared" si="1832"/>
        <v/>
      </c>
      <c r="Z2347" s="199" t="str">
        <f t="shared" si="1833"/>
        <v/>
      </c>
      <c r="AA2347" s="199" t="str">
        <f t="shared" si="1834"/>
        <v/>
      </c>
      <c r="AB2347" s="201">
        <f t="shared" ca="1" si="1835"/>
        <v>2.1326088671268124</v>
      </c>
      <c r="AD2347" s="162">
        <f t="shared" si="1836"/>
        <v>0</v>
      </c>
      <c r="AE2347" s="162">
        <f t="shared" si="1837"/>
        <v>0</v>
      </c>
      <c r="AF2347" s="162">
        <f t="shared" si="1838"/>
        <v>0</v>
      </c>
      <c r="AG2347" s="162">
        <f t="shared" si="1839"/>
        <v>0</v>
      </c>
      <c r="AH2347" s="162" t="str">
        <f t="shared" si="1840"/>
        <v/>
      </c>
      <c r="AI2347" s="162" t="str">
        <f t="shared" si="1841"/>
        <v/>
      </c>
      <c r="AJ2347" s="162" t="str">
        <f t="shared" si="1842"/>
        <v/>
      </c>
      <c r="AK2347" s="162" t="str">
        <f t="shared" si="1843"/>
        <v/>
      </c>
      <c r="AM2347" s="199">
        <f t="shared" si="1846"/>
        <v>25.450906435768378</v>
      </c>
      <c r="AN2347" s="197">
        <f t="shared" si="1848"/>
        <v>0</v>
      </c>
      <c r="AO2347" s="197">
        <f t="shared" si="1849"/>
        <v>0</v>
      </c>
      <c r="AP2347" s="197">
        <f t="shared" si="1850"/>
        <v>0</v>
      </c>
      <c r="AQ2347" s="197">
        <f t="shared" si="1851"/>
        <v>57.482777733889215</v>
      </c>
      <c r="AR2347" s="197" t="str">
        <f t="shared" si="1852"/>
        <v/>
      </c>
      <c r="AS2347" s="197" t="str">
        <f t="shared" si="1853"/>
        <v/>
      </c>
      <c r="AT2347" s="197" t="str">
        <f t="shared" si="1854"/>
        <v/>
      </c>
      <c r="AU2347" s="197" t="str">
        <f t="shared" si="1855"/>
        <v/>
      </c>
      <c r="AV2347" s="199">
        <f t="shared" ca="1" si="1847"/>
        <v>59.603173133807886</v>
      </c>
      <c r="AX2347" s="162">
        <f t="shared" si="1810"/>
        <v>0</v>
      </c>
      <c r="AY2347" s="162">
        <f t="shared" si="1811"/>
        <v>0</v>
      </c>
      <c r="AZ2347" s="162">
        <f t="shared" si="1812"/>
        <v>0</v>
      </c>
      <c r="BA2347" s="162">
        <f t="shared" si="1813"/>
        <v>0.64477249791681579</v>
      </c>
      <c r="BB2347" s="162" t="str">
        <f t="shared" si="1814"/>
        <v/>
      </c>
      <c r="BC2347" s="162" t="str">
        <f t="shared" si="1815"/>
        <v/>
      </c>
      <c r="BD2347" s="162" t="str">
        <f t="shared" si="1816"/>
        <v/>
      </c>
      <c r="BE2347" s="162" t="str">
        <f t="shared" si="1817"/>
        <v/>
      </c>
      <c r="BG2347" s="169">
        <f t="shared" si="1844"/>
        <v>58.297636079125375</v>
      </c>
      <c r="BH2347" s="169">
        <f t="shared" ca="1" si="1845"/>
        <v>2.1436383640446861</v>
      </c>
      <c r="BL2347" s="204"/>
    </row>
    <row r="2348" spans="11:64" x14ac:dyDescent="0.25">
      <c r="K2348" s="199">
        <f t="shared" si="1818"/>
        <v>58.3490222722317</v>
      </c>
      <c r="L2348" s="201">
        <f t="shared" si="1819"/>
        <v>0.48936405417416523</v>
      </c>
      <c r="M2348" s="201">
        <f t="shared" si="1820"/>
        <v>0.49347971221190212</v>
      </c>
      <c r="N2348" s="201">
        <f t="shared" si="1821"/>
        <v>0.5187006657172285</v>
      </c>
      <c r="O2348" s="201">
        <f t="shared" si="1822"/>
        <v>0.48981620524636432</v>
      </c>
      <c r="P2348" s="201" t="str">
        <f t="shared" si="1823"/>
        <v/>
      </c>
      <c r="Q2348" s="201" t="str">
        <f t="shared" si="1824"/>
        <v/>
      </c>
      <c r="R2348" s="201" t="str">
        <f t="shared" si="1825"/>
        <v/>
      </c>
      <c r="S2348" s="201" t="str">
        <f t="shared" si="1826"/>
        <v/>
      </c>
      <c r="T2348" s="199">
        <f t="shared" si="1827"/>
        <v>0</v>
      </c>
      <c r="U2348" s="199">
        <f t="shared" si="1828"/>
        <v>0</v>
      </c>
      <c r="V2348" s="199">
        <f t="shared" si="1829"/>
        <v>0</v>
      </c>
      <c r="W2348" s="199">
        <f t="shared" si="1830"/>
        <v>0</v>
      </c>
      <c r="X2348" s="199" t="str">
        <f t="shared" si="1831"/>
        <v/>
      </c>
      <c r="Y2348" s="199" t="str">
        <f t="shared" si="1832"/>
        <v/>
      </c>
      <c r="Z2348" s="199" t="str">
        <f t="shared" si="1833"/>
        <v/>
      </c>
      <c r="AA2348" s="199" t="str">
        <f t="shared" si="1834"/>
        <v/>
      </c>
      <c r="AB2348" s="201">
        <f t="shared" ca="1" si="1835"/>
        <v>2.0564047178148068</v>
      </c>
      <c r="AD2348" s="162">
        <f t="shared" si="1836"/>
        <v>0</v>
      </c>
      <c r="AE2348" s="162">
        <f t="shared" si="1837"/>
        <v>0</v>
      </c>
      <c r="AF2348" s="162">
        <f t="shared" si="1838"/>
        <v>0</v>
      </c>
      <c r="AG2348" s="162">
        <f t="shared" si="1839"/>
        <v>0</v>
      </c>
      <c r="AH2348" s="162" t="str">
        <f t="shared" si="1840"/>
        <v/>
      </c>
      <c r="AI2348" s="162" t="str">
        <f t="shared" si="1841"/>
        <v/>
      </c>
      <c r="AJ2348" s="162" t="str">
        <f t="shared" si="1842"/>
        <v/>
      </c>
      <c r="AK2348" s="162" t="str">
        <f t="shared" si="1843"/>
        <v/>
      </c>
      <c r="AM2348" s="199">
        <f t="shared" si="1846"/>
        <v>25.46212323014289</v>
      </c>
      <c r="AN2348" s="197">
        <f t="shared" si="1848"/>
        <v>0</v>
      </c>
      <c r="AO2348" s="197">
        <f t="shared" si="1849"/>
        <v>0</v>
      </c>
      <c r="AP2348" s="197">
        <f t="shared" si="1850"/>
        <v>0</v>
      </c>
      <c r="AQ2348" s="197">
        <f t="shared" si="1851"/>
        <v>60.143818353112948</v>
      </c>
      <c r="AR2348" s="197" t="str">
        <f t="shared" si="1852"/>
        <v/>
      </c>
      <c r="AS2348" s="197" t="str">
        <f t="shared" si="1853"/>
        <v/>
      </c>
      <c r="AT2348" s="197" t="str">
        <f t="shared" si="1854"/>
        <v/>
      </c>
      <c r="AU2348" s="197" t="str">
        <f t="shared" si="1855"/>
        <v/>
      </c>
      <c r="AV2348" s="199">
        <f t="shared" ca="1" si="1847"/>
        <v>62.238448837425985</v>
      </c>
      <c r="AX2348" s="162">
        <f t="shared" si="1810"/>
        <v>0</v>
      </c>
      <c r="AY2348" s="162">
        <f t="shared" si="1811"/>
        <v>0</v>
      </c>
      <c r="AZ2348" s="162">
        <f t="shared" si="1812"/>
        <v>0</v>
      </c>
      <c r="BA2348" s="162">
        <f t="shared" si="1813"/>
        <v>0.6746208433648726</v>
      </c>
      <c r="BB2348" s="162" t="str">
        <f t="shared" si="1814"/>
        <v/>
      </c>
      <c r="BC2348" s="162" t="str">
        <f t="shared" si="1815"/>
        <v/>
      </c>
      <c r="BD2348" s="162" t="str">
        <f t="shared" si="1816"/>
        <v/>
      </c>
      <c r="BE2348" s="162" t="str">
        <f t="shared" si="1817"/>
        <v/>
      </c>
      <c r="BG2348" s="169">
        <f t="shared" si="1844"/>
        <v>58.323329175678538</v>
      </c>
      <c r="BH2348" s="169">
        <f t="shared" ca="1" si="1845"/>
        <v>2.1326088671268124</v>
      </c>
      <c r="BL2348" s="204"/>
    </row>
    <row r="2349" spans="11:64" x14ac:dyDescent="0.25">
      <c r="K2349" s="199">
        <f t="shared" si="1818"/>
        <v>58.374715368784862</v>
      </c>
      <c r="L2349" s="201">
        <f t="shared" si="1819"/>
        <v>0.48957953812580512</v>
      </c>
      <c r="M2349" s="201">
        <f t="shared" si="1820"/>
        <v>0.49369700843040137</v>
      </c>
      <c r="N2349" s="201">
        <f t="shared" si="1821"/>
        <v>0.51892906759557167</v>
      </c>
      <c r="O2349" s="201">
        <f t="shared" si="1822"/>
        <v>0.49003188829579031</v>
      </c>
      <c r="P2349" s="201" t="str">
        <f t="shared" si="1823"/>
        <v/>
      </c>
      <c r="Q2349" s="201" t="str">
        <f t="shared" si="1824"/>
        <v/>
      </c>
      <c r="R2349" s="201" t="str">
        <f t="shared" si="1825"/>
        <v/>
      </c>
      <c r="S2349" s="201" t="str">
        <f t="shared" si="1826"/>
        <v/>
      </c>
      <c r="T2349" s="199">
        <f t="shared" si="1827"/>
        <v>0</v>
      </c>
      <c r="U2349" s="199">
        <f t="shared" si="1828"/>
        <v>0</v>
      </c>
      <c r="V2349" s="199">
        <f t="shared" si="1829"/>
        <v>0</v>
      </c>
      <c r="W2349" s="199">
        <f t="shared" si="1830"/>
        <v>0</v>
      </c>
      <c r="X2349" s="199" t="str">
        <f t="shared" si="1831"/>
        <v/>
      </c>
      <c r="Y2349" s="199" t="str">
        <f t="shared" si="1832"/>
        <v/>
      </c>
      <c r="Z2349" s="199" t="str">
        <f t="shared" si="1833"/>
        <v/>
      </c>
      <c r="AA2349" s="199" t="str">
        <f t="shared" si="1834"/>
        <v/>
      </c>
      <c r="AB2349" s="201">
        <f t="shared" ca="1" si="1835"/>
        <v>2.087873949666665</v>
      </c>
      <c r="AD2349" s="162">
        <f t="shared" si="1836"/>
        <v>0</v>
      </c>
      <c r="AE2349" s="162">
        <f t="shared" si="1837"/>
        <v>0</v>
      </c>
      <c r="AF2349" s="162">
        <f t="shared" si="1838"/>
        <v>0</v>
      </c>
      <c r="AG2349" s="162">
        <f t="shared" si="1839"/>
        <v>0</v>
      </c>
      <c r="AH2349" s="162" t="str">
        <f t="shared" si="1840"/>
        <v/>
      </c>
      <c r="AI2349" s="162" t="str">
        <f t="shared" si="1841"/>
        <v/>
      </c>
      <c r="AJ2349" s="162" t="str">
        <f t="shared" si="1842"/>
        <v/>
      </c>
      <c r="AK2349" s="162" t="str">
        <f t="shared" si="1843"/>
        <v/>
      </c>
      <c r="AM2349" s="199">
        <f t="shared" si="1846"/>
        <v>25.473340024517402</v>
      </c>
      <c r="AN2349" s="197">
        <f t="shared" si="1848"/>
        <v>0</v>
      </c>
      <c r="AO2349" s="197">
        <f t="shared" si="1849"/>
        <v>0</v>
      </c>
      <c r="AP2349" s="197">
        <f t="shared" si="1850"/>
        <v>0</v>
      </c>
      <c r="AQ2349" s="197">
        <f t="shared" si="1851"/>
        <v>60.914753071636596</v>
      </c>
      <c r="AR2349" s="197" t="str">
        <f t="shared" si="1852"/>
        <v/>
      </c>
      <c r="AS2349" s="197" t="str">
        <f t="shared" si="1853"/>
        <v/>
      </c>
      <c r="AT2349" s="197" t="str">
        <f t="shared" si="1854"/>
        <v/>
      </c>
      <c r="AU2349" s="197" t="str">
        <f t="shared" si="1855"/>
        <v/>
      </c>
      <c r="AV2349" s="199">
        <f t="shared" ca="1" si="1847"/>
        <v>63.057822588736698</v>
      </c>
      <c r="AX2349" s="162">
        <f t="shared" si="1810"/>
        <v>0</v>
      </c>
      <c r="AY2349" s="162">
        <f t="shared" si="1811"/>
        <v>0</v>
      </c>
      <c r="AZ2349" s="162">
        <f t="shared" si="1812"/>
        <v>0</v>
      </c>
      <c r="BA2349" s="162">
        <f t="shared" si="1813"/>
        <v>0.68326825957872472</v>
      </c>
      <c r="BB2349" s="162" t="str">
        <f t="shared" si="1814"/>
        <v/>
      </c>
      <c r="BC2349" s="162" t="str">
        <f t="shared" si="1815"/>
        <v/>
      </c>
      <c r="BD2349" s="162" t="str">
        <f t="shared" si="1816"/>
        <v/>
      </c>
      <c r="BE2349" s="162" t="str">
        <f t="shared" si="1817"/>
        <v/>
      </c>
      <c r="BG2349" s="169">
        <f t="shared" si="1844"/>
        <v>58.3490222722317</v>
      </c>
      <c r="BH2349" s="169">
        <f t="shared" ca="1" si="1845"/>
        <v>2.0564047178148068</v>
      </c>
      <c r="BL2349" s="204"/>
    </row>
    <row r="2350" spans="11:64" x14ac:dyDescent="0.25">
      <c r="K2350" s="199">
        <f t="shared" si="1818"/>
        <v>58.400408465338025</v>
      </c>
      <c r="L2350" s="201">
        <f t="shared" si="1819"/>
        <v>0.48979502207744496</v>
      </c>
      <c r="M2350" s="201">
        <f t="shared" si="1820"/>
        <v>0.49391430464890063</v>
      </c>
      <c r="N2350" s="201">
        <f t="shared" si="1821"/>
        <v>0.51915746947391472</v>
      </c>
      <c r="O2350" s="201">
        <f t="shared" si="1822"/>
        <v>0.49024757134521624</v>
      </c>
      <c r="P2350" s="201" t="str">
        <f t="shared" si="1823"/>
        <v/>
      </c>
      <c r="Q2350" s="201" t="str">
        <f t="shared" si="1824"/>
        <v/>
      </c>
      <c r="R2350" s="201" t="str">
        <f t="shared" si="1825"/>
        <v/>
      </c>
      <c r="S2350" s="201" t="str">
        <f t="shared" si="1826"/>
        <v/>
      </c>
      <c r="T2350" s="199">
        <f t="shared" si="1827"/>
        <v>0</v>
      </c>
      <c r="U2350" s="199">
        <f t="shared" si="1828"/>
        <v>0</v>
      </c>
      <c r="V2350" s="199">
        <f t="shared" si="1829"/>
        <v>0</v>
      </c>
      <c r="W2350" s="199">
        <f t="shared" si="1830"/>
        <v>0</v>
      </c>
      <c r="X2350" s="199" t="str">
        <f t="shared" si="1831"/>
        <v/>
      </c>
      <c r="Y2350" s="199" t="str">
        <f t="shared" si="1832"/>
        <v/>
      </c>
      <c r="Z2350" s="199" t="str">
        <f t="shared" si="1833"/>
        <v/>
      </c>
      <c r="AA2350" s="199" t="str">
        <f t="shared" si="1834"/>
        <v/>
      </c>
      <c r="AB2350" s="201">
        <f t="shared" ca="1" si="1835"/>
        <v>2.1240236994273491</v>
      </c>
      <c r="AD2350" s="162">
        <f t="shared" si="1836"/>
        <v>0</v>
      </c>
      <c r="AE2350" s="162">
        <f t="shared" si="1837"/>
        <v>0</v>
      </c>
      <c r="AF2350" s="162">
        <f t="shared" si="1838"/>
        <v>0</v>
      </c>
      <c r="AG2350" s="162">
        <f t="shared" si="1839"/>
        <v>0</v>
      </c>
      <c r="AH2350" s="162" t="str">
        <f t="shared" si="1840"/>
        <v/>
      </c>
      <c r="AI2350" s="162" t="str">
        <f t="shared" si="1841"/>
        <v/>
      </c>
      <c r="AJ2350" s="162" t="str">
        <f t="shared" si="1842"/>
        <v/>
      </c>
      <c r="AK2350" s="162" t="str">
        <f t="shared" si="1843"/>
        <v/>
      </c>
      <c r="AM2350" s="199">
        <f t="shared" si="1846"/>
        <v>25.484556818891914</v>
      </c>
      <c r="AN2350" s="197">
        <f t="shared" si="1848"/>
        <v>0</v>
      </c>
      <c r="AO2350" s="197">
        <f t="shared" si="1849"/>
        <v>0</v>
      </c>
      <c r="AP2350" s="197">
        <f t="shared" si="1850"/>
        <v>0</v>
      </c>
      <c r="AQ2350" s="197">
        <f t="shared" si="1851"/>
        <v>59.706877701247201</v>
      </c>
      <c r="AR2350" s="197" t="str">
        <f t="shared" si="1852"/>
        <v/>
      </c>
      <c r="AS2350" s="197" t="str">
        <f t="shared" si="1853"/>
        <v/>
      </c>
      <c r="AT2350" s="197" t="str">
        <f t="shared" si="1854"/>
        <v/>
      </c>
      <c r="AU2350" s="197" t="str">
        <f t="shared" si="1855"/>
        <v/>
      </c>
      <c r="AV2350" s="199">
        <f t="shared" ca="1" si="1847"/>
        <v>61.919884051756171</v>
      </c>
      <c r="AX2350" s="162">
        <f t="shared" si="1810"/>
        <v>0</v>
      </c>
      <c r="AY2350" s="162">
        <f t="shared" si="1811"/>
        <v>0</v>
      </c>
      <c r="AZ2350" s="162">
        <f t="shared" si="1812"/>
        <v>0</v>
      </c>
      <c r="BA2350" s="162">
        <f t="shared" si="1813"/>
        <v>0.66971976991902926</v>
      </c>
      <c r="BB2350" s="162" t="str">
        <f t="shared" si="1814"/>
        <v/>
      </c>
      <c r="BC2350" s="162" t="str">
        <f t="shared" si="1815"/>
        <v/>
      </c>
      <c r="BD2350" s="162" t="str">
        <f t="shared" si="1816"/>
        <v/>
      </c>
      <c r="BE2350" s="162" t="str">
        <f t="shared" si="1817"/>
        <v/>
      </c>
      <c r="BG2350" s="169">
        <f t="shared" si="1844"/>
        <v>58.374715368784862</v>
      </c>
      <c r="BH2350" s="169">
        <f t="shared" ca="1" si="1845"/>
        <v>2.087873949666665</v>
      </c>
      <c r="BL2350" s="204"/>
    </row>
    <row r="2351" spans="11:64" x14ac:dyDescent="0.25">
      <c r="K2351" s="199">
        <f t="shared" si="1818"/>
        <v>58.426101561891187</v>
      </c>
      <c r="L2351" s="201">
        <f t="shared" si="1819"/>
        <v>0.49001050602908486</v>
      </c>
      <c r="M2351" s="201">
        <f t="shared" si="1820"/>
        <v>0.49413160086739999</v>
      </c>
      <c r="N2351" s="201">
        <f t="shared" si="1821"/>
        <v>0.51938587135225789</v>
      </c>
      <c r="O2351" s="201">
        <f t="shared" si="1822"/>
        <v>0.49046325439464222</v>
      </c>
      <c r="P2351" s="201" t="str">
        <f t="shared" si="1823"/>
        <v/>
      </c>
      <c r="Q2351" s="201" t="str">
        <f t="shared" si="1824"/>
        <v/>
      </c>
      <c r="R2351" s="201" t="str">
        <f t="shared" si="1825"/>
        <v/>
      </c>
      <c r="S2351" s="201" t="str">
        <f t="shared" si="1826"/>
        <v/>
      </c>
      <c r="T2351" s="199">
        <f t="shared" si="1827"/>
        <v>0</v>
      </c>
      <c r="U2351" s="199">
        <f t="shared" si="1828"/>
        <v>0</v>
      </c>
      <c r="V2351" s="199">
        <f t="shared" si="1829"/>
        <v>0</v>
      </c>
      <c r="W2351" s="199">
        <f t="shared" si="1830"/>
        <v>0</v>
      </c>
      <c r="X2351" s="199" t="str">
        <f t="shared" si="1831"/>
        <v/>
      </c>
      <c r="Y2351" s="199" t="str">
        <f t="shared" si="1832"/>
        <v/>
      </c>
      <c r="Z2351" s="199" t="str">
        <f t="shared" si="1833"/>
        <v/>
      </c>
      <c r="AA2351" s="199" t="str">
        <f t="shared" si="1834"/>
        <v/>
      </c>
      <c r="AB2351" s="201">
        <f t="shared" ca="1" si="1835"/>
        <v>2.1045317591060972</v>
      </c>
      <c r="AD2351" s="162">
        <f t="shared" si="1836"/>
        <v>0</v>
      </c>
      <c r="AE2351" s="162">
        <f t="shared" si="1837"/>
        <v>0</v>
      </c>
      <c r="AF2351" s="162">
        <f t="shared" si="1838"/>
        <v>0</v>
      </c>
      <c r="AG2351" s="162">
        <f t="shared" si="1839"/>
        <v>0</v>
      </c>
      <c r="AH2351" s="162" t="str">
        <f t="shared" si="1840"/>
        <v/>
      </c>
      <c r="AI2351" s="162" t="str">
        <f t="shared" si="1841"/>
        <v/>
      </c>
      <c r="AJ2351" s="162" t="str">
        <f t="shared" si="1842"/>
        <v/>
      </c>
      <c r="AK2351" s="162" t="str">
        <f t="shared" si="1843"/>
        <v/>
      </c>
      <c r="AM2351" s="199">
        <f t="shared" si="1846"/>
        <v>25.495773613266426</v>
      </c>
      <c r="AN2351" s="197">
        <f t="shared" si="1848"/>
        <v>0</v>
      </c>
      <c r="AO2351" s="197">
        <f t="shared" si="1849"/>
        <v>0</v>
      </c>
      <c r="AP2351" s="197">
        <f t="shared" si="1850"/>
        <v>0</v>
      </c>
      <c r="AQ2351" s="197">
        <f t="shared" si="1851"/>
        <v>56.739235575560521</v>
      </c>
      <c r="AR2351" s="197" t="str">
        <f t="shared" si="1852"/>
        <v/>
      </c>
      <c r="AS2351" s="197" t="str">
        <f t="shared" si="1853"/>
        <v/>
      </c>
      <c r="AT2351" s="197" t="str">
        <f t="shared" si="1854"/>
        <v/>
      </c>
      <c r="AU2351" s="197" t="str">
        <f t="shared" si="1855"/>
        <v/>
      </c>
      <c r="AV2351" s="199">
        <f t="shared" ca="1" si="1847"/>
        <v>58.888863904731707</v>
      </c>
      <c r="AX2351" s="162">
        <f t="shared" si="1810"/>
        <v>0</v>
      </c>
      <c r="AY2351" s="162">
        <f t="shared" si="1811"/>
        <v>0</v>
      </c>
      <c r="AZ2351" s="162">
        <f t="shared" si="1812"/>
        <v>0</v>
      </c>
      <c r="BA2351" s="162">
        <f t="shared" si="1813"/>
        <v>0.6364323384180619</v>
      </c>
      <c r="BB2351" s="162" t="str">
        <f t="shared" si="1814"/>
        <v/>
      </c>
      <c r="BC2351" s="162" t="str">
        <f t="shared" si="1815"/>
        <v/>
      </c>
      <c r="BD2351" s="162" t="str">
        <f t="shared" si="1816"/>
        <v/>
      </c>
      <c r="BE2351" s="162" t="str">
        <f t="shared" si="1817"/>
        <v/>
      </c>
      <c r="BG2351" s="169">
        <f t="shared" si="1844"/>
        <v>58.400408465338025</v>
      </c>
      <c r="BH2351" s="169">
        <f t="shared" ca="1" si="1845"/>
        <v>2.1240236994273491</v>
      </c>
      <c r="BL2351" s="204"/>
    </row>
    <row r="2352" spans="11:64" x14ac:dyDescent="0.25">
      <c r="K2352" s="199">
        <f t="shared" si="1818"/>
        <v>58.451794658444349</v>
      </c>
      <c r="L2352" s="201">
        <f t="shared" si="1819"/>
        <v>0.49022598998072475</v>
      </c>
      <c r="M2352" s="201">
        <f t="shared" si="1820"/>
        <v>0.4943488970858993</v>
      </c>
      <c r="N2352" s="201">
        <f t="shared" si="1821"/>
        <v>0.51961427323060094</v>
      </c>
      <c r="O2352" s="201">
        <f t="shared" si="1822"/>
        <v>0.49067893744406821</v>
      </c>
      <c r="P2352" s="201" t="str">
        <f t="shared" si="1823"/>
        <v/>
      </c>
      <c r="Q2352" s="201" t="str">
        <f t="shared" si="1824"/>
        <v/>
      </c>
      <c r="R2352" s="201" t="str">
        <f t="shared" si="1825"/>
        <v/>
      </c>
      <c r="S2352" s="201" t="str">
        <f t="shared" si="1826"/>
        <v/>
      </c>
      <c r="T2352" s="199">
        <f t="shared" si="1827"/>
        <v>0</v>
      </c>
      <c r="U2352" s="199">
        <f t="shared" si="1828"/>
        <v>0</v>
      </c>
      <c r="V2352" s="199">
        <f t="shared" si="1829"/>
        <v>0</v>
      </c>
      <c r="W2352" s="199">
        <f t="shared" si="1830"/>
        <v>0</v>
      </c>
      <c r="X2352" s="199" t="str">
        <f t="shared" si="1831"/>
        <v/>
      </c>
      <c r="Y2352" s="199" t="str">
        <f t="shared" si="1832"/>
        <v/>
      </c>
      <c r="Z2352" s="199" t="str">
        <f t="shared" si="1833"/>
        <v/>
      </c>
      <c r="AA2352" s="199" t="str">
        <f t="shared" si="1834"/>
        <v/>
      </c>
      <c r="AB2352" s="201">
        <f t="shared" ca="1" si="1835"/>
        <v>2.1360451693326779</v>
      </c>
      <c r="AD2352" s="162">
        <f t="shared" si="1836"/>
        <v>0</v>
      </c>
      <c r="AE2352" s="162">
        <f t="shared" si="1837"/>
        <v>0</v>
      </c>
      <c r="AF2352" s="162">
        <f t="shared" si="1838"/>
        <v>0</v>
      </c>
      <c r="AG2352" s="162">
        <f t="shared" si="1839"/>
        <v>0</v>
      </c>
      <c r="AH2352" s="162" t="str">
        <f t="shared" si="1840"/>
        <v/>
      </c>
      <c r="AI2352" s="162" t="str">
        <f t="shared" si="1841"/>
        <v/>
      </c>
      <c r="AJ2352" s="162" t="str">
        <f t="shared" si="1842"/>
        <v/>
      </c>
      <c r="AK2352" s="162" t="str">
        <f t="shared" si="1843"/>
        <v/>
      </c>
      <c r="AM2352" s="199">
        <f t="shared" si="1846"/>
        <v>25.506990407640938</v>
      </c>
      <c r="AN2352" s="197">
        <f t="shared" si="1848"/>
        <v>0</v>
      </c>
      <c r="AO2352" s="197">
        <f t="shared" si="1849"/>
        <v>0</v>
      </c>
      <c r="AP2352" s="197">
        <f t="shared" si="1850"/>
        <v>0</v>
      </c>
      <c r="AQ2352" s="197">
        <f t="shared" si="1851"/>
        <v>52.456068817632854</v>
      </c>
      <c r="AR2352" s="197" t="str">
        <f t="shared" si="1852"/>
        <v/>
      </c>
      <c r="AS2352" s="197" t="str">
        <f t="shared" si="1853"/>
        <v/>
      </c>
      <c r="AT2352" s="197" t="str">
        <f t="shared" si="1854"/>
        <v/>
      </c>
      <c r="AU2352" s="197" t="str">
        <f t="shared" si="1855"/>
        <v/>
      </c>
      <c r="AV2352" s="199">
        <f t="shared" ca="1" si="1847"/>
        <v>54.676344588751043</v>
      </c>
      <c r="AX2352" s="162">
        <f t="shared" si="1810"/>
        <v>0</v>
      </c>
      <c r="AY2352" s="162">
        <f t="shared" si="1811"/>
        <v>0</v>
      </c>
      <c r="AZ2352" s="162">
        <f t="shared" si="1812"/>
        <v>0</v>
      </c>
      <c r="BA2352" s="162">
        <f t="shared" si="1813"/>
        <v>0.58838893762264177</v>
      </c>
      <c r="BB2352" s="162" t="str">
        <f t="shared" si="1814"/>
        <v/>
      </c>
      <c r="BC2352" s="162" t="str">
        <f t="shared" si="1815"/>
        <v/>
      </c>
      <c r="BD2352" s="162" t="str">
        <f t="shared" si="1816"/>
        <v/>
      </c>
      <c r="BE2352" s="162" t="str">
        <f t="shared" si="1817"/>
        <v/>
      </c>
      <c r="BG2352" s="169">
        <f t="shared" si="1844"/>
        <v>58.426101561891187</v>
      </c>
      <c r="BH2352" s="169">
        <f t="shared" ca="1" si="1845"/>
        <v>2.1045317591060972</v>
      </c>
      <c r="BL2352" s="204"/>
    </row>
    <row r="2353" spans="11:64" x14ac:dyDescent="0.25">
      <c r="K2353" s="199">
        <f t="shared" si="1818"/>
        <v>58.477487754997512</v>
      </c>
      <c r="L2353" s="201">
        <f t="shared" si="1819"/>
        <v>0.49044147393236465</v>
      </c>
      <c r="M2353" s="201">
        <f t="shared" si="1820"/>
        <v>0.4945661933043986</v>
      </c>
      <c r="N2353" s="201">
        <f t="shared" si="1821"/>
        <v>0.51984267510894411</v>
      </c>
      <c r="O2353" s="201">
        <f t="shared" si="1822"/>
        <v>0.49089462049349414</v>
      </c>
      <c r="P2353" s="201" t="str">
        <f t="shared" si="1823"/>
        <v/>
      </c>
      <c r="Q2353" s="201" t="str">
        <f t="shared" si="1824"/>
        <v/>
      </c>
      <c r="R2353" s="201" t="str">
        <f t="shared" si="1825"/>
        <v/>
      </c>
      <c r="S2353" s="201" t="str">
        <f t="shared" si="1826"/>
        <v/>
      </c>
      <c r="T2353" s="199">
        <f t="shared" si="1827"/>
        <v>0</v>
      </c>
      <c r="U2353" s="199">
        <f t="shared" si="1828"/>
        <v>0</v>
      </c>
      <c r="V2353" s="199">
        <f t="shared" si="1829"/>
        <v>0</v>
      </c>
      <c r="W2353" s="199">
        <f t="shared" si="1830"/>
        <v>0</v>
      </c>
      <c r="X2353" s="199" t="str">
        <f t="shared" si="1831"/>
        <v/>
      </c>
      <c r="Y2353" s="199" t="str">
        <f t="shared" si="1832"/>
        <v/>
      </c>
      <c r="Z2353" s="199" t="str">
        <f t="shared" si="1833"/>
        <v/>
      </c>
      <c r="AA2353" s="199" t="str">
        <f t="shared" si="1834"/>
        <v/>
      </c>
      <c r="AB2353" s="201">
        <f t="shared" ca="1" si="1835"/>
        <v>2.0282843534044979</v>
      </c>
      <c r="AD2353" s="162">
        <f t="shared" si="1836"/>
        <v>0</v>
      </c>
      <c r="AE2353" s="162">
        <f t="shared" si="1837"/>
        <v>0</v>
      </c>
      <c r="AF2353" s="162">
        <f t="shared" si="1838"/>
        <v>0</v>
      </c>
      <c r="AG2353" s="162">
        <f t="shared" si="1839"/>
        <v>0</v>
      </c>
      <c r="AH2353" s="162" t="str">
        <f t="shared" si="1840"/>
        <v/>
      </c>
      <c r="AI2353" s="162" t="str">
        <f t="shared" si="1841"/>
        <v/>
      </c>
      <c r="AJ2353" s="162" t="str">
        <f t="shared" si="1842"/>
        <v/>
      </c>
      <c r="AK2353" s="162" t="str">
        <f t="shared" si="1843"/>
        <v/>
      </c>
      <c r="AM2353" s="199">
        <f t="shared" si="1846"/>
        <v>25.51820720201545</v>
      </c>
      <c r="AN2353" s="197">
        <f t="shared" si="1848"/>
        <v>0</v>
      </c>
      <c r="AO2353" s="197">
        <f t="shared" si="1849"/>
        <v>0</v>
      </c>
      <c r="AP2353" s="197">
        <f t="shared" si="1850"/>
        <v>0</v>
      </c>
      <c r="AQ2353" s="197">
        <f t="shared" si="1851"/>
        <v>47.386467163682262</v>
      </c>
      <c r="AR2353" s="197" t="str">
        <f t="shared" si="1852"/>
        <v/>
      </c>
      <c r="AS2353" s="197" t="str">
        <f t="shared" si="1853"/>
        <v/>
      </c>
      <c r="AT2353" s="197" t="str">
        <f t="shared" si="1854"/>
        <v/>
      </c>
      <c r="AU2353" s="197" t="str">
        <f t="shared" si="1855"/>
        <v/>
      </c>
      <c r="AV2353" s="199">
        <f t="shared" ca="1" si="1847"/>
        <v>49.526825262021326</v>
      </c>
      <c r="AX2353" s="162">
        <f t="shared" si="1810"/>
        <v>0</v>
      </c>
      <c r="AY2353" s="162">
        <f t="shared" si="1811"/>
        <v>0</v>
      </c>
      <c r="AZ2353" s="162">
        <f t="shared" si="1812"/>
        <v>0</v>
      </c>
      <c r="BA2353" s="162">
        <f t="shared" si="1813"/>
        <v>0.53152425830959171</v>
      </c>
      <c r="BB2353" s="162" t="str">
        <f t="shared" si="1814"/>
        <v/>
      </c>
      <c r="BC2353" s="162" t="str">
        <f t="shared" si="1815"/>
        <v/>
      </c>
      <c r="BD2353" s="162" t="str">
        <f t="shared" si="1816"/>
        <v/>
      </c>
      <c r="BE2353" s="162" t="str">
        <f t="shared" si="1817"/>
        <v/>
      </c>
      <c r="BG2353" s="169">
        <f t="shared" si="1844"/>
        <v>58.451794658444349</v>
      </c>
      <c r="BH2353" s="169">
        <f t="shared" ca="1" si="1845"/>
        <v>2.1360451693326779</v>
      </c>
      <c r="BL2353" s="204"/>
    </row>
    <row r="2354" spans="11:64" x14ac:dyDescent="0.25">
      <c r="K2354" s="199">
        <f t="shared" si="1818"/>
        <v>58.503180851550674</v>
      </c>
      <c r="L2354" s="201">
        <f t="shared" si="1819"/>
        <v>0.49065695788400454</v>
      </c>
      <c r="M2354" s="201">
        <f t="shared" si="1820"/>
        <v>0.49478348952289786</v>
      </c>
      <c r="N2354" s="201">
        <f t="shared" si="1821"/>
        <v>0.52007107698728727</v>
      </c>
      <c r="O2354" s="201">
        <f t="shared" si="1822"/>
        <v>0.49111030354292012</v>
      </c>
      <c r="P2354" s="201" t="str">
        <f t="shared" si="1823"/>
        <v/>
      </c>
      <c r="Q2354" s="201" t="str">
        <f t="shared" si="1824"/>
        <v/>
      </c>
      <c r="R2354" s="201" t="str">
        <f t="shared" si="1825"/>
        <v/>
      </c>
      <c r="S2354" s="201" t="str">
        <f t="shared" si="1826"/>
        <v/>
      </c>
      <c r="T2354" s="199">
        <f t="shared" si="1827"/>
        <v>0</v>
      </c>
      <c r="U2354" s="199">
        <f t="shared" si="1828"/>
        <v>0</v>
      </c>
      <c r="V2354" s="199">
        <f t="shared" si="1829"/>
        <v>0</v>
      </c>
      <c r="W2354" s="199">
        <f t="shared" si="1830"/>
        <v>0</v>
      </c>
      <c r="X2354" s="199" t="str">
        <f t="shared" si="1831"/>
        <v/>
      </c>
      <c r="Y2354" s="199" t="str">
        <f t="shared" si="1832"/>
        <v/>
      </c>
      <c r="Z2354" s="199" t="str">
        <f t="shared" si="1833"/>
        <v/>
      </c>
      <c r="AA2354" s="199" t="str">
        <f t="shared" si="1834"/>
        <v/>
      </c>
      <c r="AB2354" s="201">
        <f t="shared" ca="1" si="1835"/>
        <v>2.062506163359533</v>
      </c>
      <c r="AD2354" s="162">
        <f t="shared" si="1836"/>
        <v>0</v>
      </c>
      <c r="AE2354" s="162">
        <f t="shared" si="1837"/>
        <v>0</v>
      </c>
      <c r="AF2354" s="162">
        <f t="shared" si="1838"/>
        <v>0</v>
      </c>
      <c r="AG2354" s="162">
        <f t="shared" si="1839"/>
        <v>0</v>
      </c>
      <c r="AH2354" s="162" t="str">
        <f t="shared" si="1840"/>
        <v/>
      </c>
      <c r="AI2354" s="162" t="str">
        <f t="shared" si="1841"/>
        <v/>
      </c>
      <c r="AJ2354" s="162" t="str">
        <f t="shared" si="1842"/>
        <v/>
      </c>
      <c r="AK2354" s="162" t="str">
        <f t="shared" si="1843"/>
        <v/>
      </c>
      <c r="AM2354" s="199">
        <f t="shared" si="1846"/>
        <v>25.529423996389962</v>
      </c>
      <c r="AN2354" s="197">
        <f t="shared" si="1848"/>
        <v>0</v>
      </c>
      <c r="AO2354" s="197">
        <f t="shared" si="1849"/>
        <v>0</v>
      </c>
      <c r="AP2354" s="197">
        <f t="shared" si="1850"/>
        <v>0</v>
      </c>
      <c r="AQ2354" s="197">
        <f t="shared" si="1851"/>
        <v>42.017911731267816</v>
      </c>
      <c r="AR2354" s="197" t="str">
        <f t="shared" si="1852"/>
        <v/>
      </c>
      <c r="AS2354" s="197" t="str">
        <f t="shared" si="1853"/>
        <v/>
      </c>
      <c r="AT2354" s="197" t="str">
        <f t="shared" si="1854"/>
        <v/>
      </c>
      <c r="AU2354" s="197" t="str">
        <f t="shared" si="1855"/>
        <v/>
      </c>
      <c r="AV2354" s="199">
        <f t="shared" ca="1" si="1847"/>
        <v>44.093114988332317</v>
      </c>
      <c r="AX2354" s="162">
        <f t="shared" si="1810"/>
        <v>0</v>
      </c>
      <c r="AY2354" s="162">
        <f t="shared" si="1811"/>
        <v>0</v>
      </c>
      <c r="AZ2354" s="162">
        <f t="shared" si="1812"/>
        <v>0</v>
      </c>
      <c r="BA2354" s="162">
        <f t="shared" si="1813"/>
        <v>0.47130627593602925</v>
      </c>
      <c r="BB2354" s="162" t="str">
        <f t="shared" si="1814"/>
        <v/>
      </c>
      <c r="BC2354" s="162" t="str">
        <f t="shared" si="1815"/>
        <v/>
      </c>
      <c r="BD2354" s="162" t="str">
        <f t="shared" si="1816"/>
        <v/>
      </c>
      <c r="BE2354" s="162" t="str">
        <f t="shared" si="1817"/>
        <v/>
      </c>
      <c r="BG2354" s="169">
        <f t="shared" si="1844"/>
        <v>58.477487754997512</v>
      </c>
      <c r="BH2354" s="169">
        <f t="shared" ca="1" si="1845"/>
        <v>2.0282843534044979</v>
      </c>
      <c r="BL2354" s="204"/>
    </row>
    <row r="2355" spans="11:64" x14ac:dyDescent="0.25">
      <c r="K2355" s="199">
        <f t="shared" si="1818"/>
        <v>58.528873948103836</v>
      </c>
      <c r="L2355" s="201">
        <f t="shared" si="1819"/>
        <v>0.49087244183564438</v>
      </c>
      <c r="M2355" s="201">
        <f t="shared" si="1820"/>
        <v>0.49500078574139716</v>
      </c>
      <c r="N2355" s="201">
        <f t="shared" si="1821"/>
        <v>0.52029947886563033</v>
      </c>
      <c r="O2355" s="201">
        <f t="shared" si="1822"/>
        <v>0.49132598659234605</v>
      </c>
      <c r="P2355" s="201" t="str">
        <f t="shared" si="1823"/>
        <v/>
      </c>
      <c r="Q2355" s="201" t="str">
        <f t="shared" si="1824"/>
        <v/>
      </c>
      <c r="R2355" s="201" t="str">
        <f t="shared" si="1825"/>
        <v/>
      </c>
      <c r="S2355" s="201" t="str">
        <f t="shared" si="1826"/>
        <v/>
      </c>
      <c r="T2355" s="199">
        <f t="shared" si="1827"/>
        <v>0</v>
      </c>
      <c r="U2355" s="199">
        <f t="shared" si="1828"/>
        <v>0</v>
      </c>
      <c r="V2355" s="199">
        <f t="shared" si="1829"/>
        <v>0</v>
      </c>
      <c r="W2355" s="199">
        <f t="shared" si="1830"/>
        <v>0</v>
      </c>
      <c r="X2355" s="199" t="str">
        <f t="shared" si="1831"/>
        <v/>
      </c>
      <c r="Y2355" s="199" t="str">
        <f t="shared" si="1832"/>
        <v/>
      </c>
      <c r="Z2355" s="199" t="str">
        <f t="shared" si="1833"/>
        <v/>
      </c>
      <c r="AA2355" s="199" t="str">
        <f t="shared" si="1834"/>
        <v/>
      </c>
      <c r="AB2355" s="201">
        <f t="shared" ca="1" si="1835"/>
        <v>2.1636051043289761</v>
      </c>
      <c r="AD2355" s="162">
        <f t="shared" si="1836"/>
        <v>0</v>
      </c>
      <c r="AE2355" s="162">
        <f t="shared" si="1837"/>
        <v>0</v>
      </c>
      <c r="AF2355" s="162">
        <f t="shared" si="1838"/>
        <v>0</v>
      </c>
      <c r="AG2355" s="162">
        <f t="shared" si="1839"/>
        <v>0</v>
      </c>
      <c r="AH2355" s="162" t="str">
        <f t="shared" si="1840"/>
        <v/>
      </c>
      <c r="AI2355" s="162" t="str">
        <f t="shared" si="1841"/>
        <v/>
      </c>
      <c r="AJ2355" s="162" t="str">
        <f t="shared" si="1842"/>
        <v/>
      </c>
      <c r="AK2355" s="162" t="str">
        <f t="shared" si="1843"/>
        <v/>
      </c>
      <c r="AM2355" s="199">
        <f t="shared" si="1846"/>
        <v>25.540640790764474</v>
      </c>
      <c r="AN2355" s="197">
        <f t="shared" si="1848"/>
        <v>0</v>
      </c>
      <c r="AO2355" s="197">
        <f t="shared" si="1849"/>
        <v>0</v>
      </c>
      <c r="AP2355" s="197">
        <f t="shared" si="1850"/>
        <v>0</v>
      </c>
      <c r="AQ2355" s="197">
        <f t="shared" si="1851"/>
        <v>36.72496883800207</v>
      </c>
      <c r="AR2355" s="197" t="str">
        <f t="shared" si="1852"/>
        <v/>
      </c>
      <c r="AS2355" s="197" t="str">
        <f t="shared" si="1853"/>
        <v/>
      </c>
      <c r="AT2355" s="197" t="str">
        <f t="shared" si="1854"/>
        <v/>
      </c>
      <c r="AU2355" s="197" t="str">
        <f t="shared" si="1855"/>
        <v/>
      </c>
      <c r="AV2355" s="199">
        <f t="shared" ca="1" si="1847"/>
        <v>38.790782301287273</v>
      </c>
      <c r="AX2355" s="162">
        <f t="shared" si="1810"/>
        <v>0</v>
      </c>
      <c r="AY2355" s="162">
        <f t="shared" si="1811"/>
        <v>0</v>
      </c>
      <c r="AZ2355" s="162">
        <f t="shared" si="1812"/>
        <v>0</v>
      </c>
      <c r="BA2355" s="162">
        <f t="shared" si="1813"/>
        <v>0.41193642386623242</v>
      </c>
      <c r="BB2355" s="162" t="str">
        <f t="shared" si="1814"/>
        <v/>
      </c>
      <c r="BC2355" s="162" t="str">
        <f t="shared" si="1815"/>
        <v/>
      </c>
      <c r="BD2355" s="162" t="str">
        <f t="shared" si="1816"/>
        <v/>
      </c>
      <c r="BE2355" s="162" t="str">
        <f t="shared" si="1817"/>
        <v/>
      </c>
      <c r="BG2355" s="169">
        <f t="shared" si="1844"/>
        <v>58.503180851550674</v>
      </c>
      <c r="BH2355" s="169">
        <f t="shared" ca="1" si="1845"/>
        <v>2.062506163359533</v>
      </c>
      <c r="BL2355" s="204"/>
    </row>
    <row r="2356" spans="11:64" x14ac:dyDescent="0.25">
      <c r="K2356" s="199">
        <f t="shared" si="1818"/>
        <v>58.554567044656999</v>
      </c>
      <c r="L2356" s="201">
        <f t="shared" si="1819"/>
        <v>0.49108792578728427</v>
      </c>
      <c r="M2356" s="201">
        <f t="shared" si="1820"/>
        <v>0.49521808195989647</v>
      </c>
      <c r="N2356" s="201">
        <f t="shared" si="1821"/>
        <v>0.52052788074397349</v>
      </c>
      <c r="O2356" s="201">
        <f t="shared" si="1822"/>
        <v>0.49154166964177204</v>
      </c>
      <c r="P2356" s="201" t="str">
        <f t="shared" si="1823"/>
        <v/>
      </c>
      <c r="Q2356" s="201" t="str">
        <f t="shared" si="1824"/>
        <v/>
      </c>
      <c r="R2356" s="201" t="str">
        <f t="shared" si="1825"/>
        <v/>
      </c>
      <c r="S2356" s="201" t="str">
        <f t="shared" si="1826"/>
        <v/>
      </c>
      <c r="T2356" s="199">
        <f t="shared" si="1827"/>
        <v>0</v>
      </c>
      <c r="U2356" s="199">
        <f t="shared" si="1828"/>
        <v>0</v>
      </c>
      <c r="V2356" s="199">
        <f t="shared" si="1829"/>
        <v>0</v>
      </c>
      <c r="W2356" s="199">
        <f t="shared" si="1830"/>
        <v>0</v>
      </c>
      <c r="X2356" s="199" t="str">
        <f t="shared" si="1831"/>
        <v/>
      </c>
      <c r="Y2356" s="199" t="str">
        <f t="shared" si="1832"/>
        <v/>
      </c>
      <c r="Z2356" s="199" t="str">
        <f t="shared" si="1833"/>
        <v/>
      </c>
      <c r="AA2356" s="199" t="str">
        <f t="shared" si="1834"/>
        <v/>
      </c>
      <c r="AB2356" s="201">
        <f t="shared" ca="1" si="1835"/>
        <v>2.1385788767448144</v>
      </c>
      <c r="AD2356" s="162">
        <f t="shared" si="1836"/>
        <v>0</v>
      </c>
      <c r="AE2356" s="162">
        <f t="shared" si="1837"/>
        <v>0</v>
      </c>
      <c r="AF2356" s="162">
        <f t="shared" si="1838"/>
        <v>0</v>
      </c>
      <c r="AG2356" s="162">
        <f t="shared" si="1839"/>
        <v>0</v>
      </c>
      <c r="AH2356" s="162" t="str">
        <f t="shared" si="1840"/>
        <v/>
      </c>
      <c r="AI2356" s="162" t="str">
        <f t="shared" si="1841"/>
        <v/>
      </c>
      <c r="AJ2356" s="162" t="str">
        <f t="shared" si="1842"/>
        <v/>
      </c>
      <c r="AK2356" s="162" t="str">
        <f t="shared" si="1843"/>
        <v/>
      </c>
      <c r="AM2356" s="199">
        <f t="shared" si="1846"/>
        <v>25.551857585138986</v>
      </c>
      <c r="AN2356" s="197">
        <f t="shared" si="1848"/>
        <v>0</v>
      </c>
      <c r="AO2356" s="197">
        <f t="shared" si="1849"/>
        <v>0</v>
      </c>
      <c r="AP2356" s="197">
        <f t="shared" si="1850"/>
        <v>0</v>
      </c>
      <c r="AQ2356" s="197">
        <f t="shared" si="1851"/>
        <v>31.753164410450161</v>
      </c>
      <c r="AR2356" s="197" t="str">
        <f t="shared" si="1852"/>
        <v/>
      </c>
      <c r="AS2356" s="197" t="str">
        <f t="shared" si="1853"/>
        <v/>
      </c>
      <c r="AT2356" s="197" t="str">
        <f t="shared" si="1854"/>
        <v/>
      </c>
      <c r="AU2356" s="197" t="str">
        <f t="shared" si="1855"/>
        <v/>
      </c>
      <c r="AV2356" s="199">
        <f t="shared" ca="1" si="1847"/>
        <v>33.893228149747472</v>
      </c>
      <c r="AX2356" s="162">
        <f t="shared" si="1810"/>
        <v>0</v>
      </c>
      <c r="AY2356" s="162">
        <f t="shared" si="1811"/>
        <v>0</v>
      </c>
      <c r="AZ2356" s="162">
        <f t="shared" si="1812"/>
        <v>0</v>
      </c>
      <c r="BA2356" s="162">
        <f t="shared" si="1813"/>
        <v>0.35616871593209398</v>
      </c>
      <c r="BB2356" s="162" t="str">
        <f t="shared" si="1814"/>
        <v/>
      </c>
      <c r="BC2356" s="162" t="str">
        <f t="shared" si="1815"/>
        <v/>
      </c>
      <c r="BD2356" s="162" t="str">
        <f t="shared" si="1816"/>
        <v/>
      </c>
      <c r="BE2356" s="162" t="str">
        <f t="shared" si="1817"/>
        <v/>
      </c>
      <c r="BG2356" s="169">
        <f t="shared" si="1844"/>
        <v>58.528873948103836</v>
      </c>
      <c r="BH2356" s="169">
        <f t="shared" ca="1" si="1845"/>
        <v>2.1636051043289761</v>
      </c>
      <c r="BL2356" s="204"/>
    </row>
    <row r="2357" spans="11:64" x14ac:dyDescent="0.25">
      <c r="K2357" s="199">
        <f t="shared" si="1818"/>
        <v>58.580260141210161</v>
      </c>
      <c r="L2357" s="201">
        <f t="shared" si="1819"/>
        <v>0.49130340973892411</v>
      </c>
      <c r="M2357" s="201">
        <f t="shared" si="1820"/>
        <v>0.49543537817839578</v>
      </c>
      <c r="N2357" s="201">
        <f t="shared" si="1821"/>
        <v>0.52075628262231655</v>
      </c>
      <c r="O2357" s="201">
        <f t="shared" si="1822"/>
        <v>0.49175735269119797</v>
      </c>
      <c r="P2357" s="201" t="str">
        <f t="shared" si="1823"/>
        <v/>
      </c>
      <c r="Q2357" s="201" t="str">
        <f t="shared" si="1824"/>
        <v/>
      </c>
      <c r="R2357" s="201" t="str">
        <f t="shared" si="1825"/>
        <v/>
      </c>
      <c r="S2357" s="201" t="str">
        <f t="shared" si="1826"/>
        <v/>
      </c>
      <c r="T2357" s="199">
        <f t="shared" si="1827"/>
        <v>0</v>
      </c>
      <c r="U2357" s="199">
        <f t="shared" si="1828"/>
        <v>0</v>
      </c>
      <c r="V2357" s="199">
        <f t="shared" si="1829"/>
        <v>0</v>
      </c>
      <c r="W2357" s="199">
        <f t="shared" si="1830"/>
        <v>0</v>
      </c>
      <c r="X2357" s="199" t="str">
        <f t="shared" si="1831"/>
        <v/>
      </c>
      <c r="Y2357" s="199" t="str">
        <f t="shared" si="1832"/>
        <v/>
      </c>
      <c r="Z2357" s="199" t="str">
        <f t="shared" si="1833"/>
        <v/>
      </c>
      <c r="AA2357" s="199" t="str">
        <f t="shared" si="1834"/>
        <v/>
      </c>
      <c r="AB2357" s="201">
        <f t="shared" ca="1" si="1835"/>
        <v>2.1364606741228003</v>
      </c>
      <c r="AD2357" s="162">
        <f t="shared" si="1836"/>
        <v>0</v>
      </c>
      <c r="AE2357" s="162">
        <f t="shared" si="1837"/>
        <v>0</v>
      </c>
      <c r="AF2357" s="162">
        <f t="shared" si="1838"/>
        <v>0</v>
      </c>
      <c r="AG2357" s="162">
        <f t="shared" si="1839"/>
        <v>0</v>
      </c>
      <c r="AH2357" s="162" t="str">
        <f t="shared" si="1840"/>
        <v/>
      </c>
      <c r="AI2357" s="162" t="str">
        <f t="shared" si="1841"/>
        <v/>
      </c>
      <c r="AJ2357" s="162" t="str">
        <f t="shared" si="1842"/>
        <v/>
      </c>
      <c r="AK2357" s="162" t="str">
        <f t="shared" si="1843"/>
        <v/>
      </c>
      <c r="AM2357" s="199">
        <f t="shared" si="1846"/>
        <v>25.563074379513498</v>
      </c>
      <c r="AN2357" s="197">
        <f t="shared" si="1848"/>
        <v>0</v>
      </c>
      <c r="AO2357" s="197">
        <f t="shared" si="1849"/>
        <v>0</v>
      </c>
      <c r="AP2357" s="197">
        <f t="shared" si="1850"/>
        <v>0</v>
      </c>
      <c r="AQ2357" s="197">
        <f t="shared" si="1851"/>
        <v>27.236720592887838</v>
      </c>
      <c r="AR2357" s="197" t="str">
        <f t="shared" si="1852"/>
        <v/>
      </c>
      <c r="AS2357" s="197" t="str">
        <f t="shared" si="1853"/>
        <v/>
      </c>
      <c r="AT2357" s="197" t="str">
        <f t="shared" si="1854"/>
        <v/>
      </c>
      <c r="AU2357" s="197" t="str">
        <f t="shared" si="1855"/>
        <v/>
      </c>
      <c r="AV2357" s="199">
        <f t="shared" ca="1" si="1847"/>
        <v>29.321736272835821</v>
      </c>
      <c r="AX2357" s="162">
        <f t="shared" si="1810"/>
        <v>0</v>
      </c>
      <c r="AY2357" s="162">
        <f t="shared" si="1811"/>
        <v>0</v>
      </c>
      <c r="AZ2357" s="162">
        <f t="shared" si="1812"/>
        <v>0</v>
      </c>
      <c r="BA2357" s="162">
        <f t="shared" si="1813"/>
        <v>0.30550869432646116</v>
      </c>
      <c r="BB2357" s="162" t="str">
        <f t="shared" si="1814"/>
        <v/>
      </c>
      <c r="BC2357" s="162" t="str">
        <f t="shared" si="1815"/>
        <v/>
      </c>
      <c r="BD2357" s="162" t="str">
        <f t="shared" si="1816"/>
        <v/>
      </c>
      <c r="BE2357" s="162" t="str">
        <f t="shared" si="1817"/>
        <v/>
      </c>
      <c r="BG2357" s="169">
        <f t="shared" si="1844"/>
        <v>58.554567044656999</v>
      </c>
      <c r="BH2357" s="169">
        <f t="shared" ca="1" si="1845"/>
        <v>2.1385788767448144</v>
      </c>
      <c r="BL2357" s="204"/>
    </row>
    <row r="2358" spans="11:64" x14ac:dyDescent="0.25">
      <c r="K2358" s="199">
        <f t="shared" si="1818"/>
        <v>58.605953237763323</v>
      </c>
      <c r="L2358" s="201">
        <f t="shared" si="1819"/>
        <v>0.49151889369056401</v>
      </c>
      <c r="M2358" s="201">
        <f t="shared" si="1820"/>
        <v>0.49565267439689509</v>
      </c>
      <c r="N2358" s="201">
        <f t="shared" si="1821"/>
        <v>0.52098468450065971</v>
      </c>
      <c r="O2358" s="201">
        <f t="shared" si="1822"/>
        <v>0.49197303574062395</v>
      </c>
      <c r="P2358" s="201" t="str">
        <f t="shared" si="1823"/>
        <v/>
      </c>
      <c r="Q2358" s="201" t="str">
        <f t="shared" si="1824"/>
        <v/>
      </c>
      <c r="R2358" s="201" t="str">
        <f t="shared" si="1825"/>
        <v/>
      </c>
      <c r="S2358" s="201" t="str">
        <f t="shared" si="1826"/>
        <v/>
      </c>
      <c r="T2358" s="199">
        <f t="shared" si="1827"/>
        <v>0</v>
      </c>
      <c r="U2358" s="199">
        <f t="shared" si="1828"/>
        <v>0</v>
      </c>
      <c r="V2358" s="199">
        <f t="shared" si="1829"/>
        <v>0</v>
      </c>
      <c r="W2358" s="199">
        <f t="shared" si="1830"/>
        <v>0</v>
      </c>
      <c r="X2358" s="199" t="str">
        <f t="shared" si="1831"/>
        <v/>
      </c>
      <c r="Y2358" s="199" t="str">
        <f t="shared" si="1832"/>
        <v/>
      </c>
      <c r="Z2358" s="199" t="str">
        <f t="shared" si="1833"/>
        <v/>
      </c>
      <c r="AA2358" s="199" t="str">
        <f t="shared" si="1834"/>
        <v/>
      </c>
      <c r="AB2358" s="201">
        <f t="shared" ca="1" si="1835"/>
        <v>2.075433521836163</v>
      </c>
      <c r="AD2358" s="162">
        <f t="shared" si="1836"/>
        <v>0</v>
      </c>
      <c r="AE2358" s="162">
        <f t="shared" si="1837"/>
        <v>0</v>
      </c>
      <c r="AF2358" s="162">
        <f t="shared" si="1838"/>
        <v>0</v>
      </c>
      <c r="AG2358" s="162">
        <f t="shared" si="1839"/>
        <v>0</v>
      </c>
      <c r="AH2358" s="162" t="str">
        <f t="shared" si="1840"/>
        <v/>
      </c>
      <c r="AI2358" s="162" t="str">
        <f t="shared" si="1841"/>
        <v/>
      </c>
      <c r="AJ2358" s="162" t="str">
        <f t="shared" si="1842"/>
        <v/>
      </c>
      <c r="AK2358" s="162" t="str">
        <f t="shared" si="1843"/>
        <v/>
      </c>
      <c r="AM2358" s="199">
        <f t="shared" si="1846"/>
        <v>25.57429117388801</v>
      </c>
      <c r="AN2358" s="197">
        <f t="shared" si="1848"/>
        <v>0</v>
      </c>
      <c r="AO2358" s="197">
        <f t="shared" si="1849"/>
        <v>0</v>
      </c>
      <c r="AP2358" s="197">
        <f t="shared" si="1850"/>
        <v>0</v>
      </c>
      <c r="AQ2358" s="197">
        <f t="shared" si="1851"/>
        <v>23.228464973052159</v>
      </c>
      <c r="AR2358" s="197" t="str">
        <f t="shared" si="1852"/>
        <v/>
      </c>
      <c r="AS2358" s="197" t="str">
        <f t="shared" si="1853"/>
        <v/>
      </c>
      <c r="AT2358" s="197" t="str">
        <f t="shared" si="1854"/>
        <v/>
      </c>
      <c r="AU2358" s="197" t="str">
        <f t="shared" si="1855"/>
        <v/>
      </c>
      <c r="AV2358" s="199">
        <f t="shared" ca="1" si="1847"/>
        <v>25.419342043878359</v>
      </c>
      <c r="AX2358" s="162">
        <f t="shared" ref="AX2358:AX2421" si="1856">IF(AN2358="","",($AM2359-$AM2358)*AN2358)</f>
        <v>0</v>
      </c>
      <c r="AY2358" s="162">
        <f t="shared" ref="AY2358:AY2421" si="1857">IF(AO2358="","",($AM2359-$AM2358)*AO2358)</f>
        <v>0</v>
      </c>
      <c r="AZ2358" s="162">
        <f t="shared" ref="AZ2358:AZ2421" si="1858">IF(AP2358="","",($AM2359-$AM2358)*AP2358)</f>
        <v>0</v>
      </c>
      <c r="BA2358" s="162">
        <f t="shared" ref="BA2358:BA2421" si="1859">IF(AQ2358="","",($AM2359-$AM2358)*AQ2358)</f>
        <v>0.26054891523828194</v>
      </c>
      <c r="BB2358" s="162" t="str">
        <f t="shared" ref="BB2358:BB2421" si="1860">IF(AR2358="","",($AM2359-$AM2358)*AR2358)</f>
        <v/>
      </c>
      <c r="BC2358" s="162" t="str">
        <f t="shared" ref="BC2358:BC2421" si="1861">IF(AS2358="","",($AM2359-$AM2358)*AS2358)</f>
        <v/>
      </c>
      <c r="BD2358" s="162" t="str">
        <f t="shared" ref="BD2358:BD2421" si="1862">IF(AT2358="","",($AM2359-$AM2358)*AT2358)</f>
        <v/>
      </c>
      <c r="BE2358" s="162" t="str">
        <f t="shared" ref="BE2358:BE2421" si="1863">IF(AU2358="","",($AM2359-$AM2358)*AU2358)</f>
        <v/>
      </c>
      <c r="BG2358" s="169">
        <f t="shared" si="1844"/>
        <v>58.580260141210161</v>
      </c>
      <c r="BH2358" s="169">
        <f t="shared" ca="1" si="1845"/>
        <v>2.1364606741228003</v>
      </c>
      <c r="BL2358" s="204"/>
    </row>
    <row r="2359" spans="11:64" x14ac:dyDescent="0.25">
      <c r="K2359" s="199">
        <f t="shared" si="1818"/>
        <v>58.631646334316486</v>
      </c>
      <c r="L2359" s="201">
        <f t="shared" si="1819"/>
        <v>0.4917343776422039</v>
      </c>
      <c r="M2359" s="201">
        <f t="shared" si="1820"/>
        <v>0.49586997061539434</v>
      </c>
      <c r="N2359" s="201">
        <f t="shared" si="1821"/>
        <v>0.52121308637900288</v>
      </c>
      <c r="O2359" s="201">
        <f t="shared" si="1822"/>
        <v>0.49218871879004988</v>
      </c>
      <c r="P2359" s="201" t="str">
        <f t="shared" si="1823"/>
        <v/>
      </c>
      <c r="Q2359" s="201" t="str">
        <f t="shared" si="1824"/>
        <v/>
      </c>
      <c r="R2359" s="201" t="str">
        <f t="shared" si="1825"/>
        <v/>
      </c>
      <c r="S2359" s="201" t="str">
        <f t="shared" si="1826"/>
        <v/>
      </c>
      <c r="T2359" s="199">
        <f t="shared" si="1827"/>
        <v>0</v>
      </c>
      <c r="U2359" s="199">
        <f t="shared" si="1828"/>
        <v>0</v>
      </c>
      <c r="V2359" s="199">
        <f t="shared" si="1829"/>
        <v>0</v>
      </c>
      <c r="W2359" s="199">
        <f t="shared" si="1830"/>
        <v>0</v>
      </c>
      <c r="X2359" s="199" t="str">
        <f t="shared" si="1831"/>
        <v/>
      </c>
      <c r="Y2359" s="199" t="str">
        <f t="shared" si="1832"/>
        <v/>
      </c>
      <c r="Z2359" s="199" t="str">
        <f t="shared" si="1833"/>
        <v/>
      </c>
      <c r="AA2359" s="199" t="str">
        <f t="shared" si="1834"/>
        <v/>
      </c>
      <c r="AB2359" s="201">
        <f t="shared" ca="1" si="1835"/>
        <v>2.0625305417140281</v>
      </c>
      <c r="AD2359" s="162">
        <f t="shared" si="1836"/>
        <v>0</v>
      </c>
      <c r="AE2359" s="162">
        <f t="shared" si="1837"/>
        <v>0</v>
      </c>
      <c r="AF2359" s="162">
        <f t="shared" si="1838"/>
        <v>0</v>
      </c>
      <c r="AG2359" s="162">
        <f t="shared" si="1839"/>
        <v>0</v>
      </c>
      <c r="AH2359" s="162" t="str">
        <f t="shared" si="1840"/>
        <v/>
      </c>
      <c r="AI2359" s="162" t="str">
        <f t="shared" si="1841"/>
        <v/>
      </c>
      <c r="AJ2359" s="162" t="str">
        <f t="shared" si="1842"/>
        <v/>
      </c>
      <c r="AK2359" s="162" t="str">
        <f t="shared" si="1843"/>
        <v/>
      </c>
      <c r="AM2359" s="199">
        <f t="shared" si="1846"/>
        <v>25.585507968262522</v>
      </c>
      <c r="AN2359" s="197">
        <f t="shared" si="1848"/>
        <v>0</v>
      </c>
      <c r="AO2359" s="197">
        <f t="shared" si="1849"/>
        <v>0</v>
      </c>
      <c r="AP2359" s="197">
        <f t="shared" si="1850"/>
        <v>0</v>
      </c>
      <c r="AQ2359" s="197">
        <f t="shared" si="1851"/>
        <v>19.728627751699044</v>
      </c>
      <c r="AR2359" s="197" t="str">
        <f t="shared" si="1852"/>
        <v/>
      </c>
      <c r="AS2359" s="197" t="str">
        <f t="shared" si="1853"/>
        <v/>
      </c>
      <c r="AT2359" s="197" t="str">
        <f t="shared" si="1854"/>
        <v/>
      </c>
      <c r="AU2359" s="197" t="str">
        <f t="shared" si="1855"/>
        <v/>
      </c>
      <c r="AV2359" s="199">
        <f t="shared" ca="1" si="1847"/>
        <v>21.896052582615013</v>
      </c>
      <c r="AX2359" s="162">
        <f t="shared" si="1856"/>
        <v>0</v>
      </c>
      <c r="AY2359" s="162">
        <f t="shared" si="1857"/>
        <v>0</v>
      </c>
      <c r="AZ2359" s="162">
        <f t="shared" si="1858"/>
        <v>0</v>
      </c>
      <c r="BA2359" s="162">
        <f t="shared" si="1859"/>
        <v>0.22129196078210039</v>
      </c>
      <c r="BB2359" s="162" t="str">
        <f t="shared" si="1860"/>
        <v/>
      </c>
      <c r="BC2359" s="162" t="str">
        <f t="shared" si="1861"/>
        <v/>
      </c>
      <c r="BD2359" s="162" t="str">
        <f t="shared" si="1862"/>
        <v/>
      </c>
      <c r="BE2359" s="162" t="str">
        <f t="shared" si="1863"/>
        <v/>
      </c>
      <c r="BG2359" s="169">
        <f t="shared" si="1844"/>
        <v>58.605953237763323</v>
      </c>
      <c r="BH2359" s="169">
        <f t="shared" ca="1" si="1845"/>
        <v>2.075433521836163</v>
      </c>
      <c r="BL2359" s="204"/>
    </row>
    <row r="2360" spans="11:64" x14ac:dyDescent="0.25">
      <c r="K2360" s="199">
        <f t="shared" si="1818"/>
        <v>58.657339430869648</v>
      </c>
      <c r="L2360" s="201">
        <f t="shared" si="1819"/>
        <v>0.4919498615938438</v>
      </c>
      <c r="M2360" s="201">
        <f t="shared" si="1820"/>
        <v>0.49608726683389365</v>
      </c>
      <c r="N2360" s="201">
        <f t="shared" si="1821"/>
        <v>0.52144148825734593</v>
      </c>
      <c r="O2360" s="201">
        <f t="shared" si="1822"/>
        <v>0.49240440183947587</v>
      </c>
      <c r="P2360" s="201" t="str">
        <f t="shared" si="1823"/>
        <v/>
      </c>
      <c r="Q2360" s="201" t="str">
        <f t="shared" si="1824"/>
        <v/>
      </c>
      <c r="R2360" s="201" t="str">
        <f t="shared" si="1825"/>
        <v/>
      </c>
      <c r="S2360" s="201" t="str">
        <f t="shared" si="1826"/>
        <v/>
      </c>
      <c r="T2360" s="199">
        <f t="shared" si="1827"/>
        <v>0</v>
      </c>
      <c r="U2360" s="199">
        <f t="shared" si="1828"/>
        <v>0</v>
      </c>
      <c r="V2360" s="199">
        <f t="shared" si="1829"/>
        <v>0</v>
      </c>
      <c r="W2360" s="199">
        <f t="shared" si="1830"/>
        <v>0</v>
      </c>
      <c r="X2360" s="199" t="str">
        <f t="shared" si="1831"/>
        <v/>
      </c>
      <c r="Y2360" s="199" t="str">
        <f t="shared" si="1832"/>
        <v/>
      </c>
      <c r="Z2360" s="199" t="str">
        <f t="shared" si="1833"/>
        <v/>
      </c>
      <c r="AA2360" s="199" t="str">
        <f t="shared" si="1834"/>
        <v/>
      </c>
      <c r="AB2360" s="201">
        <f t="shared" ca="1" si="1835"/>
        <v>2.1169548736634285</v>
      </c>
      <c r="AD2360" s="162">
        <f t="shared" si="1836"/>
        <v>0</v>
      </c>
      <c r="AE2360" s="162">
        <f t="shared" si="1837"/>
        <v>0</v>
      </c>
      <c r="AF2360" s="162">
        <f t="shared" si="1838"/>
        <v>0</v>
      </c>
      <c r="AG2360" s="162">
        <f t="shared" si="1839"/>
        <v>0</v>
      </c>
      <c r="AH2360" s="162" t="str">
        <f t="shared" si="1840"/>
        <v/>
      </c>
      <c r="AI2360" s="162" t="str">
        <f t="shared" si="1841"/>
        <v/>
      </c>
      <c r="AJ2360" s="162" t="str">
        <f t="shared" si="1842"/>
        <v/>
      </c>
      <c r="AK2360" s="162" t="str">
        <f t="shared" si="1843"/>
        <v/>
      </c>
      <c r="AM2360" s="199">
        <f t="shared" si="1846"/>
        <v>25.596724762637034</v>
      </c>
      <c r="AN2360" s="197">
        <f t="shared" si="1848"/>
        <v>0</v>
      </c>
      <c r="AO2360" s="197">
        <f t="shared" si="1849"/>
        <v>0</v>
      </c>
      <c r="AP2360" s="197">
        <f t="shared" si="1850"/>
        <v>0</v>
      </c>
      <c r="AQ2360" s="197">
        <f t="shared" si="1851"/>
        <v>16.707229167733718</v>
      </c>
      <c r="AR2360" s="197" t="str">
        <f t="shared" si="1852"/>
        <v/>
      </c>
      <c r="AS2360" s="197" t="str">
        <f t="shared" si="1853"/>
        <v/>
      </c>
      <c r="AT2360" s="197" t="str">
        <f t="shared" si="1854"/>
        <v/>
      </c>
      <c r="AU2360" s="197" t="str">
        <f t="shared" si="1855"/>
        <v/>
      </c>
      <c r="AV2360" s="199">
        <f t="shared" ca="1" si="1847"/>
        <v>18.822993834860704</v>
      </c>
      <c r="AX2360" s="162">
        <f t="shared" si="1856"/>
        <v>0</v>
      </c>
      <c r="AY2360" s="162">
        <f t="shared" si="1857"/>
        <v>0</v>
      </c>
      <c r="AZ2360" s="162">
        <f t="shared" si="1858"/>
        <v>0</v>
      </c>
      <c r="BA2360" s="162">
        <f t="shared" si="1859"/>
        <v>0.18740155414231943</v>
      </c>
      <c r="BB2360" s="162" t="str">
        <f t="shared" si="1860"/>
        <v/>
      </c>
      <c r="BC2360" s="162" t="str">
        <f t="shared" si="1861"/>
        <v/>
      </c>
      <c r="BD2360" s="162" t="str">
        <f t="shared" si="1862"/>
        <v/>
      </c>
      <c r="BE2360" s="162" t="str">
        <f t="shared" si="1863"/>
        <v/>
      </c>
      <c r="BG2360" s="169">
        <f t="shared" si="1844"/>
        <v>58.631646334316486</v>
      </c>
      <c r="BH2360" s="169">
        <f t="shared" ca="1" si="1845"/>
        <v>2.0625305417140281</v>
      </c>
      <c r="BL2360" s="204"/>
    </row>
    <row r="2361" spans="11:64" x14ac:dyDescent="0.25">
      <c r="K2361" s="199">
        <f t="shared" si="1818"/>
        <v>58.68303252742281</v>
      </c>
      <c r="L2361" s="201">
        <f t="shared" si="1819"/>
        <v>0.49216534554548363</v>
      </c>
      <c r="M2361" s="201">
        <f t="shared" si="1820"/>
        <v>0.49630456305239296</v>
      </c>
      <c r="N2361" s="201">
        <f t="shared" si="1821"/>
        <v>0.5216698901356891</v>
      </c>
      <c r="O2361" s="201">
        <f t="shared" si="1822"/>
        <v>0.49262008488890185</v>
      </c>
      <c r="P2361" s="201" t="str">
        <f t="shared" si="1823"/>
        <v/>
      </c>
      <c r="Q2361" s="201" t="str">
        <f t="shared" si="1824"/>
        <v/>
      </c>
      <c r="R2361" s="201" t="str">
        <f t="shared" si="1825"/>
        <v/>
      </c>
      <c r="S2361" s="201" t="str">
        <f t="shared" si="1826"/>
        <v/>
      </c>
      <c r="T2361" s="199">
        <f t="shared" si="1827"/>
        <v>0</v>
      </c>
      <c r="U2361" s="199">
        <f t="shared" si="1828"/>
        <v>0</v>
      </c>
      <c r="V2361" s="199">
        <f t="shared" si="1829"/>
        <v>0</v>
      </c>
      <c r="W2361" s="199">
        <f t="shared" si="1830"/>
        <v>0</v>
      </c>
      <c r="X2361" s="199" t="str">
        <f t="shared" si="1831"/>
        <v/>
      </c>
      <c r="Y2361" s="199" t="str">
        <f t="shared" si="1832"/>
        <v/>
      </c>
      <c r="Z2361" s="199" t="str">
        <f t="shared" si="1833"/>
        <v/>
      </c>
      <c r="AA2361" s="199" t="str">
        <f t="shared" si="1834"/>
        <v/>
      </c>
      <c r="AB2361" s="201">
        <f t="shared" ca="1" si="1835"/>
        <v>2.0849337717317908</v>
      </c>
      <c r="AD2361" s="162">
        <f t="shared" si="1836"/>
        <v>0</v>
      </c>
      <c r="AE2361" s="162">
        <f t="shared" si="1837"/>
        <v>0</v>
      </c>
      <c r="AF2361" s="162">
        <f t="shared" si="1838"/>
        <v>0</v>
      </c>
      <c r="AG2361" s="162">
        <f t="shared" si="1839"/>
        <v>0</v>
      </c>
      <c r="AH2361" s="162" t="str">
        <f t="shared" si="1840"/>
        <v/>
      </c>
      <c r="AI2361" s="162" t="str">
        <f t="shared" si="1841"/>
        <v/>
      </c>
      <c r="AJ2361" s="162" t="str">
        <f t="shared" si="1842"/>
        <v/>
      </c>
      <c r="AK2361" s="162" t="str">
        <f t="shared" si="1843"/>
        <v/>
      </c>
      <c r="AM2361" s="199">
        <f t="shared" si="1846"/>
        <v>25.607941557011547</v>
      </c>
      <c r="AN2361" s="197">
        <f t="shared" si="1848"/>
        <v>0</v>
      </c>
      <c r="AO2361" s="197">
        <f t="shared" si="1849"/>
        <v>0</v>
      </c>
      <c r="AP2361" s="197">
        <f t="shared" si="1850"/>
        <v>0</v>
      </c>
      <c r="AQ2361" s="197">
        <f t="shared" si="1851"/>
        <v>14.119445876017556</v>
      </c>
      <c r="AR2361" s="197" t="str">
        <f t="shared" si="1852"/>
        <v/>
      </c>
      <c r="AS2361" s="197" t="str">
        <f t="shared" si="1853"/>
        <v/>
      </c>
      <c r="AT2361" s="197" t="str">
        <f t="shared" si="1854"/>
        <v/>
      </c>
      <c r="AU2361" s="197" t="str">
        <f t="shared" si="1855"/>
        <v/>
      </c>
      <c r="AV2361" s="199">
        <f t="shared" ca="1" si="1847"/>
        <v>16.339679041404359</v>
      </c>
      <c r="AX2361" s="162">
        <f t="shared" si="1856"/>
        <v>0</v>
      </c>
      <c r="AY2361" s="162">
        <f t="shared" si="1857"/>
        <v>0</v>
      </c>
      <c r="AZ2361" s="162">
        <f t="shared" si="1858"/>
        <v>0</v>
      </c>
      <c r="BA2361" s="162">
        <f t="shared" si="1859"/>
        <v>0.15837492107334125</v>
      </c>
      <c r="BB2361" s="162" t="str">
        <f t="shared" si="1860"/>
        <v/>
      </c>
      <c r="BC2361" s="162" t="str">
        <f t="shared" si="1861"/>
        <v/>
      </c>
      <c r="BD2361" s="162" t="str">
        <f t="shared" si="1862"/>
        <v/>
      </c>
      <c r="BE2361" s="162" t="str">
        <f t="shared" si="1863"/>
        <v/>
      </c>
      <c r="BG2361" s="169">
        <f t="shared" si="1844"/>
        <v>58.657339430869648</v>
      </c>
      <c r="BH2361" s="169">
        <f t="shared" ca="1" si="1845"/>
        <v>2.1169548736634285</v>
      </c>
      <c r="BL2361" s="204"/>
    </row>
    <row r="2362" spans="11:64" x14ac:dyDescent="0.25">
      <c r="K2362" s="199">
        <f t="shared" si="1818"/>
        <v>58.708725623975972</v>
      </c>
      <c r="L2362" s="201">
        <f t="shared" si="1819"/>
        <v>0.49238082949712353</v>
      </c>
      <c r="M2362" s="201">
        <f t="shared" si="1820"/>
        <v>0.49652185927089221</v>
      </c>
      <c r="N2362" s="201">
        <f t="shared" si="1821"/>
        <v>0.52189829201403215</v>
      </c>
      <c r="O2362" s="201">
        <f t="shared" si="1822"/>
        <v>0.49283576793832778</v>
      </c>
      <c r="P2362" s="201" t="str">
        <f t="shared" si="1823"/>
        <v/>
      </c>
      <c r="Q2362" s="201" t="str">
        <f t="shared" si="1824"/>
        <v/>
      </c>
      <c r="R2362" s="201" t="str">
        <f t="shared" si="1825"/>
        <v/>
      </c>
      <c r="S2362" s="201" t="str">
        <f t="shared" si="1826"/>
        <v/>
      </c>
      <c r="T2362" s="199">
        <f t="shared" si="1827"/>
        <v>0</v>
      </c>
      <c r="U2362" s="199">
        <f t="shared" si="1828"/>
        <v>0</v>
      </c>
      <c r="V2362" s="199">
        <f t="shared" si="1829"/>
        <v>0</v>
      </c>
      <c r="W2362" s="199">
        <f t="shared" si="1830"/>
        <v>0</v>
      </c>
      <c r="X2362" s="199" t="str">
        <f t="shared" si="1831"/>
        <v/>
      </c>
      <c r="Y2362" s="199" t="str">
        <f t="shared" si="1832"/>
        <v/>
      </c>
      <c r="Z2362" s="199" t="str">
        <f t="shared" si="1833"/>
        <v/>
      </c>
      <c r="AA2362" s="199" t="str">
        <f t="shared" si="1834"/>
        <v/>
      </c>
      <c r="AB2362" s="201">
        <f t="shared" ca="1" si="1835"/>
        <v>2.0112634399653264</v>
      </c>
      <c r="AD2362" s="162">
        <f t="shared" si="1836"/>
        <v>0</v>
      </c>
      <c r="AE2362" s="162">
        <f t="shared" si="1837"/>
        <v>0</v>
      </c>
      <c r="AF2362" s="162">
        <f t="shared" si="1838"/>
        <v>0</v>
      </c>
      <c r="AG2362" s="162">
        <f t="shared" si="1839"/>
        <v>0</v>
      </c>
      <c r="AH2362" s="162" t="str">
        <f t="shared" si="1840"/>
        <v/>
      </c>
      <c r="AI2362" s="162" t="str">
        <f t="shared" si="1841"/>
        <v/>
      </c>
      <c r="AJ2362" s="162" t="str">
        <f t="shared" si="1842"/>
        <v/>
      </c>
      <c r="AK2362" s="162" t="str">
        <f t="shared" si="1843"/>
        <v/>
      </c>
      <c r="AM2362" s="199">
        <f t="shared" si="1846"/>
        <v>25.619158351386059</v>
      </c>
      <c r="AN2362" s="197">
        <f t="shared" si="1848"/>
        <v>0</v>
      </c>
      <c r="AO2362" s="197">
        <f t="shared" si="1849"/>
        <v>0</v>
      </c>
      <c r="AP2362" s="197">
        <f t="shared" si="1850"/>
        <v>0</v>
      </c>
      <c r="AQ2362" s="197">
        <f t="shared" si="1851"/>
        <v>11.915250464826206</v>
      </c>
      <c r="AR2362" s="197" t="str">
        <f t="shared" si="1852"/>
        <v/>
      </c>
      <c r="AS2362" s="197" t="str">
        <f t="shared" si="1853"/>
        <v/>
      </c>
      <c r="AT2362" s="197" t="str">
        <f t="shared" si="1854"/>
        <v/>
      </c>
      <c r="AU2362" s="197" t="str">
        <f t="shared" si="1855"/>
        <v/>
      </c>
      <c r="AV2362" s="199">
        <f t="shared" ca="1" si="1847"/>
        <v>14.009309034288867</v>
      </c>
      <c r="AX2362" s="162">
        <f t="shared" si="1856"/>
        <v>0</v>
      </c>
      <c r="AY2362" s="162">
        <f t="shared" si="1857"/>
        <v>0</v>
      </c>
      <c r="AZ2362" s="162">
        <f t="shared" si="1858"/>
        <v>0</v>
      </c>
      <c r="BA2362" s="162">
        <f t="shared" si="1859"/>
        <v>0.13365091438476484</v>
      </c>
      <c r="BB2362" s="162" t="str">
        <f t="shared" si="1860"/>
        <v/>
      </c>
      <c r="BC2362" s="162" t="str">
        <f t="shared" si="1861"/>
        <v/>
      </c>
      <c r="BD2362" s="162" t="str">
        <f t="shared" si="1862"/>
        <v/>
      </c>
      <c r="BE2362" s="162" t="str">
        <f t="shared" si="1863"/>
        <v/>
      </c>
      <c r="BG2362" s="169">
        <f t="shared" si="1844"/>
        <v>58.68303252742281</v>
      </c>
      <c r="BH2362" s="169">
        <f t="shared" ca="1" si="1845"/>
        <v>2.0849337717317908</v>
      </c>
      <c r="BL2362" s="204"/>
    </row>
    <row r="2363" spans="11:64" x14ac:dyDescent="0.25">
      <c r="K2363" s="199">
        <f t="shared" si="1818"/>
        <v>58.734418720529135</v>
      </c>
      <c r="L2363" s="201">
        <f t="shared" si="1819"/>
        <v>0.49259631344876337</v>
      </c>
      <c r="M2363" s="201">
        <f t="shared" si="1820"/>
        <v>0.49673915548939152</v>
      </c>
      <c r="N2363" s="201">
        <f t="shared" si="1821"/>
        <v>0.52212669389237532</v>
      </c>
      <c r="O2363" s="201">
        <f t="shared" si="1822"/>
        <v>0.49305145098775377</v>
      </c>
      <c r="P2363" s="201" t="str">
        <f t="shared" si="1823"/>
        <v/>
      </c>
      <c r="Q2363" s="201" t="str">
        <f t="shared" si="1824"/>
        <v/>
      </c>
      <c r="R2363" s="201" t="str">
        <f t="shared" si="1825"/>
        <v/>
      </c>
      <c r="S2363" s="201" t="str">
        <f t="shared" si="1826"/>
        <v/>
      </c>
      <c r="T2363" s="199">
        <f t="shared" si="1827"/>
        <v>0</v>
      </c>
      <c r="U2363" s="199">
        <f t="shared" si="1828"/>
        <v>0</v>
      </c>
      <c r="V2363" s="199">
        <f t="shared" si="1829"/>
        <v>0</v>
      </c>
      <c r="W2363" s="199">
        <f t="shared" si="1830"/>
        <v>0</v>
      </c>
      <c r="X2363" s="199" t="str">
        <f t="shared" si="1831"/>
        <v/>
      </c>
      <c r="Y2363" s="199" t="str">
        <f t="shared" si="1832"/>
        <v/>
      </c>
      <c r="Z2363" s="199" t="str">
        <f t="shared" si="1833"/>
        <v/>
      </c>
      <c r="AA2363" s="199" t="str">
        <f t="shared" si="1834"/>
        <v/>
      </c>
      <c r="AB2363" s="201">
        <f t="shared" ca="1" si="1835"/>
        <v>2.0571521228504888</v>
      </c>
      <c r="AD2363" s="162">
        <f t="shared" si="1836"/>
        <v>0</v>
      </c>
      <c r="AE2363" s="162">
        <f t="shared" si="1837"/>
        <v>0</v>
      </c>
      <c r="AF2363" s="162">
        <f t="shared" si="1838"/>
        <v>0</v>
      </c>
      <c r="AG2363" s="162">
        <f t="shared" si="1839"/>
        <v>0</v>
      </c>
      <c r="AH2363" s="162" t="str">
        <f t="shared" si="1840"/>
        <v/>
      </c>
      <c r="AI2363" s="162" t="str">
        <f t="shared" si="1841"/>
        <v/>
      </c>
      <c r="AJ2363" s="162" t="str">
        <f t="shared" si="1842"/>
        <v/>
      </c>
      <c r="AK2363" s="162" t="str">
        <f t="shared" si="1843"/>
        <v/>
      </c>
      <c r="AM2363" s="199">
        <f t="shared" si="1846"/>
        <v>25.630375145760571</v>
      </c>
      <c r="AN2363" s="197">
        <f t="shared" si="1848"/>
        <v>0</v>
      </c>
      <c r="AO2363" s="197">
        <f t="shared" si="1849"/>
        <v>0</v>
      </c>
      <c r="AP2363" s="197">
        <f t="shared" si="1850"/>
        <v>0</v>
      </c>
      <c r="AQ2363" s="197">
        <f t="shared" si="1851"/>
        <v>10.044988576438159</v>
      </c>
      <c r="AR2363" s="197" t="str">
        <f t="shared" si="1852"/>
        <v/>
      </c>
      <c r="AS2363" s="197" t="str">
        <f t="shared" si="1853"/>
        <v/>
      </c>
      <c r="AT2363" s="197" t="str">
        <f t="shared" si="1854"/>
        <v/>
      </c>
      <c r="AU2363" s="197" t="str">
        <f t="shared" si="1855"/>
        <v/>
      </c>
      <c r="AV2363" s="199">
        <f t="shared" ca="1" si="1847"/>
        <v>12.124997484052406</v>
      </c>
      <c r="AX2363" s="162">
        <f t="shared" si="1856"/>
        <v>0</v>
      </c>
      <c r="AY2363" s="162">
        <f t="shared" si="1857"/>
        <v>0</v>
      </c>
      <c r="AZ2363" s="162">
        <f t="shared" si="1858"/>
        <v>0</v>
      </c>
      <c r="BA2363" s="162">
        <f t="shared" si="1859"/>
        <v>0.11267257135622948</v>
      </c>
      <c r="BB2363" s="162" t="str">
        <f t="shared" si="1860"/>
        <v/>
      </c>
      <c r="BC2363" s="162" t="str">
        <f t="shared" si="1861"/>
        <v/>
      </c>
      <c r="BD2363" s="162" t="str">
        <f t="shared" si="1862"/>
        <v/>
      </c>
      <c r="BE2363" s="162" t="str">
        <f t="shared" si="1863"/>
        <v/>
      </c>
      <c r="BG2363" s="169">
        <f t="shared" si="1844"/>
        <v>58.708725623975972</v>
      </c>
      <c r="BH2363" s="169">
        <f t="shared" ca="1" si="1845"/>
        <v>2.0112634399653264</v>
      </c>
      <c r="BL2363" s="204"/>
    </row>
    <row r="2364" spans="11:64" x14ac:dyDescent="0.25">
      <c r="K2364" s="199">
        <f t="shared" si="1818"/>
        <v>58.760111817082297</v>
      </c>
      <c r="L2364" s="201">
        <f t="shared" si="1819"/>
        <v>0.49281179740040326</v>
      </c>
      <c r="M2364" s="201">
        <f t="shared" si="1820"/>
        <v>0.49695645170789082</v>
      </c>
      <c r="N2364" s="201">
        <f t="shared" si="1821"/>
        <v>0.52235509577071848</v>
      </c>
      <c r="O2364" s="201">
        <f t="shared" si="1822"/>
        <v>0.49326713403717976</v>
      </c>
      <c r="P2364" s="201" t="str">
        <f t="shared" si="1823"/>
        <v/>
      </c>
      <c r="Q2364" s="201" t="str">
        <f t="shared" si="1824"/>
        <v/>
      </c>
      <c r="R2364" s="201" t="str">
        <f t="shared" si="1825"/>
        <v/>
      </c>
      <c r="S2364" s="201" t="str">
        <f t="shared" si="1826"/>
        <v/>
      </c>
      <c r="T2364" s="199">
        <f t="shared" si="1827"/>
        <v>0</v>
      </c>
      <c r="U2364" s="199">
        <f t="shared" si="1828"/>
        <v>0</v>
      </c>
      <c r="V2364" s="199">
        <f t="shared" si="1829"/>
        <v>0</v>
      </c>
      <c r="W2364" s="199">
        <f t="shared" si="1830"/>
        <v>0</v>
      </c>
      <c r="X2364" s="199" t="str">
        <f t="shared" si="1831"/>
        <v/>
      </c>
      <c r="Y2364" s="199" t="str">
        <f t="shared" si="1832"/>
        <v/>
      </c>
      <c r="Z2364" s="199" t="str">
        <f t="shared" si="1833"/>
        <v/>
      </c>
      <c r="AA2364" s="199" t="str">
        <f t="shared" si="1834"/>
        <v/>
      </c>
      <c r="AB2364" s="201">
        <f t="shared" ca="1" si="1835"/>
        <v>2.119344583780006</v>
      </c>
      <c r="AD2364" s="162">
        <f t="shared" si="1836"/>
        <v>0</v>
      </c>
      <c r="AE2364" s="162">
        <f t="shared" si="1837"/>
        <v>0</v>
      </c>
      <c r="AF2364" s="162">
        <f t="shared" si="1838"/>
        <v>0</v>
      </c>
      <c r="AG2364" s="162">
        <f t="shared" si="1839"/>
        <v>0</v>
      </c>
      <c r="AH2364" s="162" t="str">
        <f t="shared" si="1840"/>
        <v/>
      </c>
      <c r="AI2364" s="162" t="str">
        <f t="shared" si="1841"/>
        <v/>
      </c>
      <c r="AJ2364" s="162" t="str">
        <f t="shared" si="1842"/>
        <v/>
      </c>
      <c r="AK2364" s="162" t="str">
        <f t="shared" si="1843"/>
        <v/>
      </c>
      <c r="AM2364" s="199">
        <f t="shared" si="1846"/>
        <v>25.641591940135083</v>
      </c>
      <c r="AN2364" s="197">
        <f t="shared" si="1848"/>
        <v>0</v>
      </c>
      <c r="AO2364" s="197">
        <f t="shared" si="1849"/>
        <v>0</v>
      </c>
      <c r="AP2364" s="197">
        <f t="shared" si="1850"/>
        <v>0</v>
      </c>
      <c r="AQ2364" s="197">
        <f t="shared" si="1851"/>
        <v>8.4623109644222794</v>
      </c>
      <c r="AR2364" s="197" t="str">
        <f t="shared" si="1852"/>
        <v/>
      </c>
      <c r="AS2364" s="197" t="str">
        <f t="shared" si="1853"/>
        <v/>
      </c>
      <c r="AT2364" s="197" t="str">
        <f t="shared" si="1854"/>
        <v/>
      </c>
      <c r="AU2364" s="197" t="str">
        <f t="shared" si="1855"/>
        <v/>
      </c>
      <c r="AV2364" s="199">
        <f t="shared" ca="1" si="1847"/>
        <v>10.522325967442322</v>
      </c>
      <c r="AX2364" s="162">
        <f t="shared" si="1856"/>
        <v>0</v>
      </c>
      <c r="AY2364" s="162">
        <f t="shared" si="1857"/>
        <v>0</v>
      </c>
      <c r="AZ2364" s="162">
        <f t="shared" si="1858"/>
        <v>0</v>
      </c>
      <c r="BA2364" s="162">
        <f t="shared" si="1859"/>
        <v>9.4920002021103567E-2</v>
      </c>
      <c r="BB2364" s="162" t="str">
        <f t="shared" si="1860"/>
        <v/>
      </c>
      <c r="BC2364" s="162" t="str">
        <f t="shared" si="1861"/>
        <v/>
      </c>
      <c r="BD2364" s="162" t="str">
        <f t="shared" si="1862"/>
        <v/>
      </c>
      <c r="BE2364" s="162" t="str">
        <f t="shared" si="1863"/>
        <v/>
      </c>
      <c r="BG2364" s="169">
        <f t="shared" si="1844"/>
        <v>58.734418720529135</v>
      </c>
      <c r="BH2364" s="169">
        <f t="shared" ca="1" si="1845"/>
        <v>2.0571521228504888</v>
      </c>
      <c r="BL2364" s="204"/>
    </row>
    <row r="2365" spans="11:64" x14ac:dyDescent="0.25">
      <c r="K2365" s="199">
        <f t="shared" si="1818"/>
        <v>58.785804913635459</v>
      </c>
      <c r="L2365" s="201">
        <f t="shared" si="1819"/>
        <v>0.49302728135204316</v>
      </c>
      <c r="M2365" s="201">
        <f t="shared" si="1820"/>
        <v>0.49717374792639013</v>
      </c>
      <c r="N2365" s="201">
        <f t="shared" si="1821"/>
        <v>0.52258349764906153</v>
      </c>
      <c r="O2365" s="201">
        <f t="shared" si="1822"/>
        <v>0.49348281708660569</v>
      </c>
      <c r="P2365" s="201" t="str">
        <f t="shared" si="1823"/>
        <v/>
      </c>
      <c r="Q2365" s="201" t="str">
        <f t="shared" si="1824"/>
        <v/>
      </c>
      <c r="R2365" s="201" t="str">
        <f t="shared" si="1825"/>
        <v/>
      </c>
      <c r="S2365" s="201" t="str">
        <f t="shared" si="1826"/>
        <v/>
      </c>
      <c r="T2365" s="199">
        <f t="shared" si="1827"/>
        <v>0</v>
      </c>
      <c r="U2365" s="199">
        <f t="shared" si="1828"/>
        <v>0</v>
      </c>
      <c r="V2365" s="199">
        <f t="shared" si="1829"/>
        <v>0</v>
      </c>
      <c r="W2365" s="199">
        <f t="shared" si="1830"/>
        <v>0</v>
      </c>
      <c r="X2365" s="199" t="str">
        <f t="shared" si="1831"/>
        <v/>
      </c>
      <c r="Y2365" s="199" t="str">
        <f t="shared" si="1832"/>
        <v/>
      </c>
      <c r="Z2365" s="199" t="str">
        <f t="shared" si="1833"/>
        <v/>
      </c>
      <c r="AA2365" s="199" t="str">
        <f t="shared" si="1834"/>
        <v/>
      </c>
      <c r="AB2365" s="201">
        <f t="shared" ca="1" si="1835"/>
        <v>2.0831879281082872</v>
      </c>
      <c r="AD2365" s="162">
        <f t="shared" si="1836"/>
        <v>0</v>
      </c>
      <c r="AE2365" s="162">
        <f t="shared" si="1837"/>
        <v>0</v>
      </c>
      <c r="AF2365" s="162">
        <f t="shared" si="1838"/>
        <v>0</v>
      </c>
      <c r="AG2365" s="162">
        <f t="shared" si="1839"/>
        <v>0</v>
      </c>
      <c r="AH2365" s="162" t="str">
        <f t="shared" si="1840"/>
        <v/>
      </c>
      <c r="AI2365" s="162" t="str">
        <f t="shared" si="1841"/>
        <v/>
      </c>
      <c r="AJ2365" s="162" t="str">
        <f t="shared" si="1842"/>
        <v/>
      </c>
      <c r="AK2365" s="162" t="str">
        <f t="shared" si="1843"/>
        <v/>
      </c>
      <c r="AM2365" s="199">
        <f t="shared" si="1846"/>
        <v>25.652808734509595</v>
      </c>
      <c r="AN2365" s="197">
        <f t="shared" si="1848"/>
        <v>0</v>
      </c>
      <c r="AO2365" s="197">
        <f t="shared" si="1849"/>
        <v>0</v>
      </c>
      <c r="AP2365" s="197">
        <f t="shared" si="1850"/>
        <v>0</v>
      </c>
      <c r="AQ2365" s="197">
        <f t="shared" si="1851"/>
        <v>7.1254881819957703</v>
      </c>
      <c r="AR2365" s="197" t="str">
        <f t="shared" si="1852"/>
        <v/>
      </c>
      <c r="AS2365" s="197" t="str">
        <f t="shared" si="1853"/>
        <v/>
      </c>
      <c r="AT2365" s="197" t="str">
        <f t="shared" si="1854"/>
        <v/>
      </c>
      <c r="AU2365" s="197" t="str">
        <f t="shared" si="1855"/>
        <v/>
      </c>
      <c r="AV2365" s="199">
        <f t="shared" ca="1" si="1847"/>
        <v>9.2727727418751034</v>
      </c>
      <c r="AX2365" s="162">
        <f t="shared" si="1856"/>
        <v>0</v>
      </c>
      <c r="AY2365" s="162">
        <f t="shared" si="1857"/>
        <v>0</v>
      </c>
      <c r="AZ2365" s="162">
        <f t="shared" si="1858"/>
        <v>0</v>
      </c>
      <c r="BA2365" s="162">
        <f t="shared" si="1859"/>
        <v>7.992513575546234E-2</v>
      </c>
      <c r="BB2365" s="162" t="str">
        <f t="shared" si="1860"/>
        <v/>
      </c>
      <c r="BC2365" s="162" t="str">
        <f t="shared" si="1861"/>
        <v/>
      </c>
      <c r="BD2365" s="162" t="str">
        <f t="shared" si="1862"/>
        <v/>
      </c>
      <c r="BE2365" s="162" t="str">
        <f t="shared" si="1863"/>
        <v/>
      </c>
      <c r="BG2365" s="169">
        <f t="shared" si="1844"/>
        <v>58.760111817082297</v>
      </c>
      <c r="BH2365" s="169">
        <f t="shared" ca="1" si="1845"/>
        <v>2.119344583780006</v>
      </c>
      <c r="BL2365" s="204"/>
    </row>
    <row r="2366" spans="11:64" x14ac:dyDescent="0.25">
      <c r="K2366" s="199">
        <f t="shared" si="1818"/>
        <v>58.811498010188622</v>
      </c>
      <c r="L2366" s="201">
        <f t="shared" si="1819"/>
        <v>0.49324276530368305</v>
      </c>
      <c r="M2366" s="201">
        <f t="shared" si="1820"/>
        <v>0.49739104414488944</v>
      </c>
      <c r="N2366" s="201">
        <f t="shared" si="1821"/>
        <v>0.5228118995274047</v>
      </c>
      <c r="O2366" s="201">
        <f t="shared" si="1822"/>
        <v>0.49369850013603167</v>
      </c>
      <c r="P2366" s="201" t="str">
        <f t="shared" si="1823"/>
        <v/>
      </c>
      <c r="Q2366" s="201" t="str">
        <f t="shared" si="1824"/>
        <v/>
      </c>
      <c r="R2366" s="201" t="str">
        <f t="shared" si="1825"/>
        <v/>
      </c>
      <c r="S2366" s="201" t="str">
        <f t="shared" si="1826"/>
        <v/>
      </c>
      <c r="T2366" s="199">
        <f t="shared" si="1827"/>
        <v>0</v>
      </c>
      <c r="U2366" s="199">
        <f t="shared" si="1828"/>
        <v>0</v>
      </c>
      <c r="V2366" s="199">
        <f t="shared" si="1829"/>
        <v>0</v>
      </c>
      <c r="W2366" s="199">
        <f t="shared" si="1830"/>
        <v>0</v>
      </c>
      <c r="X2366" s="199" t="str">
        <f t="shared" si="1831"/>
        <v/>
      </c>
      <c r="Y2366" s="199" t="str">
        <f t="shared" si="1832"/>
        <v/>
      </c>
      <c r="Z2366" s="199" t="str">
        <f t="shared" si="1833"/>
        <v/>
      </c>
      <c r="AA2366" s="199" t="str">
        <f t="shared" si="1834"/>
        <v/>
      </c>
      <c r="AB2366" s="201">
        <f t="shared" ca="1" si="1835"/>
        <v>2.0155128380692244</v>
      </c>
      <c r="AD2366" s="162">
        <f t="shared" si="1836"/>
        <v>0</v>
      </c>
      <c r="AE2366" s="162">
        <f t="shared" si="1837"/>
        <v>0</v>
      </c>
      <c r="AF2366" s="162">
        <f t="shared" si="1838"/>
        <v>0</v>
      </c>
      <c r="AG2366" s="162">
        <f t="shared" si="1839"/>
        <v>0</v>
      </c>
      <c r="AH2366" s="162" t="str">
        <f t="shared" si="1840"/>
        <v/>
      </c>
      <c r="AI2366" s="162" t="str">
        <f t="shared" si="1841"/>
        <v/>
      </c>
      <c r="AJ2366" s="162" t="str">
        <f t="shared" si="1842"/>
        <v/>
      </c>
      <c r="AK2366" s="162" t="str">
        <f t="shared" si="1843"/>
        <v/>
      </c>
      <c r="AM2366" s="199">
        <f t="shared" si="1846"/>
        <v>25.664025528884107</v>
      </c>
      <c r="AN2366" s="197">
        <f t="shared" si="1848"/>
        <v>0</v>
      </c>
      <c r="AO2366" s="197">
        <f t="shared" si="1849"/>
        <v>0</v>
      </c>
      <c r="AP2366" s="197">
        <f t="shared" si="1850"/>
        <v>0</v>
      </c>
      <c r="AQ2366" s="197">
        <f t="shared" si="1851"/>
        <v>5.9977902520007422</v>
      </c>
      <c r="AR2366" s="197" t="str">
        <f t="shared" si="1852"/>
        <v/>
      </c>
      <c r="AS2366" s="197" t="str">
        <f t="shared" si="1853"/>
        <v/>
      </c>
      <c r="AT2366" s="197" t="str">
        <f t="shared" si="1854"/>
        <v/>
      </c>
      <c r="AU2366" s="197" t="str">
        <f t="shared" si="1855"/>
        <v/>
      </c>
      <c r="AV2366" s="199">
        <f t="shared" ca="1" si="1847"/>
        <v>8.116427580512962</v>
      </c>
      <c r="AX2366" s="162">
        <f t="shared" si="1856"/>
        <v>0</v>
      </c>
      <c r="AY2366" s="162">
        <f t="shared" si="1857"/>
        <v>0</v>
      </c>
      <c r="AZ2366" s="162">
        <f t="shared" si="1858"/>
        <v>0</v>
      </c>
      <c r="BA2366" s="162">
        <f t="shared" si="1859"/>
        <v>6.7275979958145216E-2</v>
      </c>
      <c r="BB2366" s="162" t="str">
        <f t="shared" si="1860"/>
        <v/>
      </c>
      <c r="BC2366" s="162" t="str">
        <f t="shared" si="1861"/>
        <v/>
      </c>
      <c r="BD2366" s="162" t="str">
        <f t="shared" si="1862"/>
        <v/>
      </c>
      <c r="BE2366" s="162" t="str">
        <f t="shared" si="1863"/>
        <v/>
      </c>
      <c r="BG2366" s="169">
        <f t="shared" si="1844"/>
        <v>58.785804913635459</v>
      </c>
      <c r="BH2366" s="169">
        <f t="shared" ca="1" si="1845"/>
        <v>2.0831879281082872</v>
      </c>
      <c r="BL2366" s="204"/>
    </row>
    <row r="2367" spans="11:64" x14ac:dyDescent="0.25">
      <c r="K2367" s="199">
        <f t="shared" si="1818"/>
        <v>58.837191106741784</v>
      </c>
      <c r="L2367" s="201">
        <f t="shared" si="1819"/>
        <v>0.49345824925532294</v>
      </c>
      <c r="M2367" s="201">
        <f t="shared" si="1820"/>
        <v>0.49760834036338869</v>
      </c>
      <c r="N2367" s="201">
        <f t="shared" si="1821"/>
        <v>0.52304030140574787</v>
      </c>
      <c r="O2367" s="201">
        <f t="shared" si="1822"/>
        <v>0.4939141831854576</v>
      </c>
      <c r="P2367" s="201" t="str">
        <f t="shared" si="1823"/>
        <v/>
      </c>
      <c r="Q2367" s="201" t="str">
        <f t="shared" si="1824"/>
        <v/>
      </c>
      <c r="R2367" s="201" t="str">
        <f t="shared" si="1825"/>
        <v/>
      </c>
      <c r="S2367" s="201" t="str">
        <f t="shared" si="1826"/>
        <v/>
      </c>
      <c r="T2367" s="199">
        <f t="shared" si="1827"/>
        <v>0</v>
      </c>
      <c r="U2367" s="199">
        <f t="shared" si="1828"/>
        <v>0</v>
      </c>
      <c r="V2367" s="199">
        <f t="shared" si="1829"/>
        <v>0</v>
      </c>
      <c r="W2367" s="199">
        <f t="shared" si="1830"/>
        <v>0</v>
      </c>
      <c r="X2367" s="199" t="str">
        <f t="shared" si="1831"/>
        <v/>
      </c>
      <c r="Y2367" s="199" t="str">
        <f t="shared" si="1832"/>
        <v/>
      </c>
      <c r="Z2367" s="199" t="str">
        <f t="shared" si="1833"/>
        <v/>
      </c>
      <c r="AA2367" s="199" t="str">
        <f t="shared" si="1834"/>
        <v/>
      </c>
      <c r="AB2367" s="201">
        <f t="shared" ca="1" si="1835"/>
        <v>2.1261685422336627</v>
      </c>
      <c r="AD2367" s="162">
        <f t="shared" si="1836"/>
        <v>0</v>
      </c>
      <c r="AE2367" s="162">
        <f t="shared" si="1837"/>
        <v>0</v>
      </c>
      <c r="AF2367" s="162">
        <f t="shared" si="1838"/>
        <v>0</v>
      </c>
      <c r="AG2367" s="162">
        <f t="shared" si="1839"/>
        <v>0</v>
      </c>
      <c r="AH2367" s="162" t="str">
        <f t="shared" si="1840"/>
        <v/>
      </c>
      <c r="AI2367" s="162" t="str">
        <f t="shared" si="1841"/>
        <v/>
      </c>
      <c r="AJ2367" s="162" t="str">
        <f t="shared" si="1842"/>
        <v/>
      </c>
      <c r="AK2367" s="162" t="str">
        <f t="shared" si="1843"/>
        <v/>
      </c>
      <c r="AM2367" s="199">
        <f t="shared" si="1846"/>
        <v>25.675242323258619</v>
      </c>
      <c r="AN2367" s="197">
        <f t="shared" si="1848"/>
        <v>0</v>
      </c>
      <c r="AO2367" s="197">
        <f t="shared" si="1849"/>
        <v>0</v>
      </c>
      <c r="AP2367" s="197">
        <f t="shared" si="1850"/>
        <v>0</v>
      </c>
      <c r="AQ2367" s="197">
        <f t="shared" si="1851"/>
        <v>5.0473591590938964</v>
      </c>
      <c r="AR2367" s="197" t="str">
        <f t="shared" si="1852"/>
        <v/>
      </c>
      <c r="AS2367" s="197" t="str">
        <f t="shared" si="1853"/>
        <v/>
      </c>
      <c r="AT2367" s="197" t="str">
        <f t="shared" si="1854"/>
        <v/>
      </c>
      <c r="AU2367" s="197" t="str">
        <f t="shared" si="1855"/>
        <v/>
      </c>
      <c r="AV2367" s="199">
        <f t="shared" ca="1" si="1847"/>
        <v>7.2211693158944747</v>
      </c>
      <c r="AX2367" s="162">
        <f t="shared" si="1856"/>
        <v>0</v>
      </c>
      <c r="AY2367" s="162">
        <f t="shared" si="1857"/>
        <v>0</v>
      </c>
      <c r="AZ2367" s="162">
        <f t="shared" si="1858"/>
        <v>0</v>
      </c>
      <c r="BA2367" s="162">
        <f t="shared" si="1859"/>
        <v>5.6615189821866349E-2</v>
      </c>
      <c r="BB2367" s="162" t="str">
        <f t="shared" si="1860"/>
        <v/>
      </c>
      <c r="BC2367" s="162" t="str">
        <f t="shared" si="1861"/>
        <v/>
      </c>
      <c r="BD2367" s="162" t="str">
        <f t="shared" si="1862"/>
        <v/>
      </c>
      <c r="BE2367" s="162" t="str">
        <f t="shared" si="1863"/>
        <v/>
      </c>
      <c r="BG2367" s="169">
        <f t="shared" si="1844"/>
        <v>58.811498010188622</v>
      </c>
      <c r="BH2367" s="169">
        <f t="shared" ca="1" si="1845"/>
        <v>2.0155128380692244</v>
      </c>
      <c r="BL2367" s="204"/>
    </row>
    <row r="2368" spans="11:64" x14ac:dyDescent="0.25">
      <c r="K2368" s="199">
        <f t="shared" si="1818"/>
        <v>58.862884203294946</v>
      </c>
      <c r="L2368" s="201">
        <f t="shared" si="1819"/>
        <v>0.49367373320696284</v>
      </c>
      <c r="M2368" s="201">
        <f t="shared" si="1820"/>
        <v>0.497825636581888</v>
      </c>
      <c r="N2368" s="201">
        <f t="shared" si="1821"/>
        <v>0.52326870328409092</v>
      </c>
      <c r="O2368" s="201">
        <f t="shared" si="1822"/>
        <v>0.49412986623488359</v>
      </c>
      <c r="P2368" s="201" t="str">
        <f t="shared" si="1823"/>
        <v/>
      </c>
      <c r="Q2368" s="201" t="str">
        <f t="shared" si="1824"/>
        <v/>
      </c>
      <c r="R2368" s="201" t="str">
        <f t="shared" si="1825"/>
        <v/>
      </c>
      <c r="S2368" s="201" t="str">
        <f t="shared" si="1826"/>
        <v/>
      </c>
      <c r="T2368" s="199">
        <f t="shared" si="1827"/>
        <v>0</v>
      </c>
      <c r="U2368" s="199">
        <f t="shared" si="1828"/>
        <v>0</v>
      </c>
      <c r="V2368" s="199">
        <f t="shared" si="1829"/>
        <v>0</v>
      </c>
      <c r="W2368" s="199">
        <f t="shared" si="1830"/>
        <v>0</v>
      </c>
      <c r="X2368" s="199" t="str">
        <f t="shared" si="1831"/>
        <v/>
      </c>
      <c r="Y2368" s="199" t="str">
        <f t="shared" si="1832"/>
        <v/>
      </c>
      <c r="Z2368" s="199" t="str">
        <f t="shared" si="1833"/>
        <v/>
      </c>
      <c r="AA2368" s="199" t="str">
        <f t="shared" si="1834"/>
        <v/>
      </c>
      <c r="AB2368" s="201">
        <f t="shared" ca="1" si="1835"/>
        <v>2.0502411368681299</v>
      </c>
      <c r="AD2368" s="162">
        <f t="shared" si="1836"/>
        <v>0</v>
      </c>
      <c r="AE2368" s="162">
        <f t="shared" si="1837"/>
        <v>0</v>
      </c>
      <c r="AF2368" s="162">
        <f t="shared" si="1838"/>
        <v>0</v>
      </c>
      <c r="AG2368" s="162">
        <f t="shared" si="1839"/>
        <v>0</v>
      </c>
      <c r="AH2368" s="162" t="str">
        <f t="shared" si="1840"/>
        <v/>
      </c>
      <c r="AI2368" s="162" t="str">
        <f t="shared" si="1841"/>
        <v/>
      </c>
      <c r="AJ2368" s="162" t="str">
        <f t="shared" si="1842"/>
        <v/>
      </c>
      <c r="AK2368" s="162" t="str">
        <f t="shared" si="1843"/>
        <v/>
      </c>
      <c r="AM2368" s="199">
        <f t="shared" si="1846"/>
        <v>25.686459117633131</v>
      </c>
      <c r="AN2368" s="197">
        <f t="shared" si="1848"/>
        <v>0</v>
      </c>
      <c r="AO2368" s="197">
        <f t="shared" si="1849"/>
        <v>0</v>
      </c>
      <c r="AP2368" s="197">
        <f t="shared" si="1850"/>
        <v>0</v>
      </c>
      <c r="AQ2368" s="197">
        <f t="shared" si="1851"/>
        <v>4.2468310539975107</v>
      </c>
      <c r="AR2368" s="197" t="str">
        <f t="shared" si="1852"/>
        <v/>
      </c>
      <c r="AS2368" s="197" t="str">
        <f t="shared" si="1853"/>
        <v/>
      </c>
      <c r="AT2368" s="197" t="str">
        <f t="shared" si="1854"/>
        <v/>
      </c>
      <c r="AU2368" s="197" t="str">
        <f t="shared" si="1855"/>
        <v/>
      </c>
      <c r="AV2368" s="199">
        <f t="shared" ca="1" si="1847"/>
        <v>6.3160988431856806</v>
      </c>
      <c r="AX2368" s="162">
        <f t="shared" si="1856"/>
        <v>0</v>
      </c>
      <c r="AY2368" s="162">
        <f t="shared" si="1857"/>
        <v>0</v>
      </c>
      <c r="AZ2368" s="162">
        <f t="shared" si="1858"/>
        <v>0</v>
      </c>
      <c r="BA2368" s="162">
        <f t="shared" si="1859"/>
        <v>4.7635830675982413E-2</v>
      </c>
      <c r="BB2368" s="162" t="str">
        <f t="shared" si="1860"/>
        <v/>
      </c>
      <c r="BC2368" s="162" t="str">
        <f t="shared" si="1861"/>
        <v/>
      </c>
      <c r="BD2368" s="162" t="str">
        <f t="shared" si="1862"/>
        <v/>
      </c>
      <c r="BE2368" s="162" t="str">
        <f t="shared" si="1863"/>
        <v/>
      </c>
      <c r="BG2368" s="169">
        <f t="shared" si="1844"/>
        <v>58.837191106741784</v>
      </c>
      <c r="BH2368" s="169">
        <f t="shared" ca="1" si="1845"/>
        <v>2.1261685422336627</v>
      </c>
      <c r="BL2368" s="204"/>
    </row>
    <row r="2369" spans="11:64" x14ac:dyDescent="0.25">
      <c r="K2369" s="199">
        <f t="shared" si="1818"/>
        <v>58.888577299848109</v>
      </c>
      <c r="L2369" s="201">
        <f t="shared" si="1819"/>
        <v>0.49388921715860268</v>
      </c>
      <c r="M2369" s="201">
        <f t="shared" si="1820"/>
        <v>0.49804293280038731</v>
      </c>
      <c r="N2369" s="201">
        <f t="shared" si="1821"/>
        <v>0.52349710516243408</v>
      </c>
      <c r="O2369" s="201">
        <f t="shared" si="1822"/>
        <v>0.49434554928430957</v>
      </c>
      <c r="P2369" s="201" t="str">
        <f t="shared" si="1823"/>
        <v/>
      </c>
      <c r="Q2369" s="201" t="str">
        <f t="shared" si="1824"/>
        <v/>
      </c>
      <c r="R2369" s="201" t="str">
        <f t="shared" si="1825"/>
        <v/>
      </c>
      <c r="S2369" s="201" t="str">
        <f t="shared" si="1826"/>
        <v/>
      </c>
      <c r="T2369" s="199">
        <f t="shared" si="1827"/>
        <v>0</v>
      </c>
      <c r="U2369" s="199">
        <f t="shared" si="1828"/>
        <v>0</v>
      </c>
      <c r="V2369" s="199">
        <f t="shared" si="1829"/>
        <v>0</v>
      </c>
      <c r="W2369" s="199">
        <f t="shared" si="1830"/>
        <v>0</v>
      </c>
      <c r="X2369" s="199" t="str">
        <f t="shared" si="1831"/>
        <v/>
      </c>
      <c r="Y2369" s="199" t="str">
        <f t="shared" si="1832"/>
        <v/>
      </c>
      <c r="Z2369" s="199" t="str">
        <f t="shared" si="1833"/>
        <v/>
      </c>
      <c r="AA2369" s="199" t="str">
        <f t="shared" si="1834"/>
        <v/>
      </c>
      <c r="AB2369" s="201">
        <f t="shared" ca="1" si="1835"/>
        <v>2.0341694638122569</v>
      </c>
      <c r="AD2369" s="162">
        <f t="shared" si="1836"/>
        <v>0</v>
      </c>
      <c r="AE2369" s="162">
        <f t="shared" si="1837"/>
        <v>0</v>
      </c>
      <c r="AF2369" s="162">
        <f t="shared" si="1838"/>
        <v>0</v>
      </c>
      <c r="AG2369" s="162">
        <f t="shared" si="1839"/>
        <v>0</v>
      </c>
      <c r="AH2369" s="162" t="str">
        <f t="shared" si="1840"/>
        <v/>
      </c>
      <c r="AI2369" s="162" t="str">
        <f t="shared" si="1841"/>
        <v/>
      </c>
      <c r="AJ2369" s="162" t="str">
        <f t="shared" si="1842"/>
        <v/>
      </c>
      <c r="AK2369" s="162" t="str">
        <f t="shared" si="1843"/>
        <v/>
      </c>
      <c r="AM2369" s="199">
        <f t="shared" si="1846"/>
        <v>25.697675912007643</v>
      </c>
      <c r="AN2369" s="197">
        <f t="shared" si="1848"/>
        <v>0</v>
      </c>
      <c r="AO2369" s="197">
        <f t="shared" si="1849"/>
        <v>0</v>
      </c>
      <c r="AP2369" s="197">
        <f t="shared" si="1850"/>
        <v>0</v>
      </c>
      <c r="AQ2369" s="197">
        <f t="shared" si="1851"/>
        <v>3.5728564771494011</v>
      </c>
      <c r="AR2369" s="197" t="str">
        <f t="shared" si="1852"/>
        <v/>
      </c>
      <c r="AS2369" s="197" t="str">
        <f t="shared" si="1853"/>
        <v/>
      </c>
      <c r="AT2369" s="197" t="str">
        <f t="shared" si="1854"/>
        <v/>
      </c>
      <c r="AU2369" s="197" t="str">
        <f t="shared" si="1855"/>
        <v/>
      </c>
      <c r="AV2369" s="199">
        <f t="shared" ca="1" si="1847"/>
        <v>5.6322896677547103</v>
      </c>
      <c r="AX2369" s="162">
        <f t="shared" si="1856"/>
        <v>0</v>
      </c>
      <c r="AY2369" s="162">
        <f t="shared" si="1857"/>
        <v>0</v>
      </c>
      <c r="AZ2369" s="162">
        <f t="shared" si="1858"/>
        <v>0</v>
      </c>
      <c r="BA2369" s="162">
        <f t="shared" si="1859"/>
        <v>4.0075996433828386E-2</v>
      </c>
      <c r="BB2369" s="162" t="str">
        <f t="shared" si="1860"/>
        <v/>
      </c>
      <c r="BC2369" s="162" t="str">
        <f t="shared" si="1861"/>
        <v/>
      </c>
      <c r="BD2369" s="162" t="str">
        <f t="shared" si="1862"/>
        <v/>
      </c>
      <c r="BE2369" s="162" t="str">
        <f t="shared" si="1863"/>
        <v/>
      </c>
      <c r="BG2369" s="169">
        <f t="shared" si="1844"/>
        <v>58.862884203294946</v>
      </c>
      <c r="BH2369" s="169">
        <f t="shared" ca="1" si="1845"/>
        <v>2.0502411368681299</v>
      </c>
      <c r="BL2369" s="204"/>
    </row>
    <row r="2370" spans="11:64" x14ac:dyDescent="0.25">
      <c r="K2370" s="199">
        <f t="shared" si="1818"/>
        <v>58.914270396401271</v>
      </c>
      <c r="L2370" s="201">
        <f t="shared" si="1819"/>
        <v>0.49410470111024257</v>
      </c>
      <c r="M2370" s="201">
        <f t="shared" si="1820"/>
        <v>0.49826022901888661</v>
      </c>
      <c r="N2370" s="201">
        <f t="shared" si="1821"/>
        <v>0.52372550704077714</v>
      </c>
      <c r="O2370" s="201">
        <f t="shared" si="1822"/>
        <v>0.4945612323337355</v>
      </c>
      <c r="P2370" s="201" t="str">
        <f t="shared" si="1823"/>
        <v/>
      </c>
      <c r="Q2370" s="201" t="str">
        <f t="shared" si="1824"/>
        <v/>
      </c>
      <c r="R2370" s="201" t="str">
        <f t="shared" si="1825"/>
        <v/>
      </c>
      <c r="S2370" s="201" t="str">
        <f t="shared" si="1826"/>
        <v/>
      </c>
      <c r="T2370" s="199">
        <f t="shared" si="1827"/>
        <v>0</v>
      </c>
      <c r="U2370" s="199">
        <f t="shared" si="1828"/>
        <v>0</v>
      </c>
      <c r="V2370" s="199">
        <f t="shared" si="1829"/>
        <v>0</v>
      </c>
      <c r="W2370" s="199">
        <f t="shared" si="1830"/>
        <v>0</v>
      </c>
      <c r="X2370" s="199" t="str">
        <f t="shared" si="1831"/>
        <v/>
      </c>
      <c r="Y2370" s="199" t="str">
        <f t="shared" si="1832"/>
        <v/>
      </c>
      <c r="Z2370" s="199" t="str">
        <f t="shared" si="1833"/>
        <v/>
      </c>
      <c r="AA2370" s="199" t="str">
        <f t="shared" si="1834"/>
        <v/>
      </c>
      <c r="AB2370" s="201">
        <f t="shared" ca="1" si="1835"/>
        <v>2.0476444509864158</v>
      </c>
      <c r="AD2370" s="162">
        <f t="shared" si="1836"/>
        <v>0</v>
      </c>
      <c r="AE2370" s="162">
        <f t="shared" si="1837"/>
        <v>0</v>
      </c>
      <c r="AF2370" s="162">
        <f t="shared" si="1838"/>
        <v>0</v>
      </c>
      <c r="AG2370" s="162">
        <f t="shared" si="1839"/>
        <v>0</v>
      </c>
      <c r="AH2370" s="162" t="str">
        <f t="shared" si="1840"/>
        <v/>
      </c>
      <c r="AI2370" s="162" t="str">
        <f t="shared" si="1841"/>
        <v/>
      </c>
      <c r="AJ2370" s="162" t="str">
        <f t="shared" si="1842"/>
        <v/>
      </c>
      <c r="AK2370" s="162" t="str">
        <f t="shared" si="1843"/>
        <v/>
      </c>
      <c r="AM2370" s="199">
        <f t="shared" si="1846"/>
        <v>25.708892706382155</v>
      </c>
      <c r="AN2370" s="197">
        <f t="shared" si="1848"/>
        <v>0</v>
      </c>
      <c r="AO2370" s="197">
        <f t="shared" si="1849"/>
        <v>0</v>
      </c>
      <c r="AP2370" s="197">
        <f t="shared" si="1850"/>
        <v>0</v>
      </c>
      <c r="AQ2370" s="197">
        <f t="shared" si="1851"/>
        <v>3.0056005286047194</v>
      </c>
      <c r="AR2370" s="197" t="str">
        <f t="shared" si="1852"/>
        <v/>
      </c>
      <c r="AS2370" s="197" t="str">
        <f t="shared" si="1853"/>
        <v/>
      </c>
      <c r="AT2370" s="197" t="str">
        <f t="shared" si="1854"/>
        <v/>
      </c>
      <c r="AU2370" s="197" t="str">
        <f t="shared" si="1855"/>
        <v/>
      </c>
      <c r="AV2370" s="199">
        <f t="shared" ca="1" si="1847"/>
        <v>5.19013324494329</v>
      </c>
      <c r="AX2370" s="162">
        <f t="shared" si="1856"/>
        <v>0</v>
      </c>
      <c r="AY2370" s="162">
        <f t="shared" si="1857"/>
        <v>0</v>
      </c>
      <c r="AZ2370" s="162">
        <f t="shared" si="1858"/>
        <v>0</v>
      </c>
      <c r="BA2370" s="162">
        <f t="shared" si="1859"/>
        <v>3.3713203101283895E-2</v>
      </c>
      <c r="BB2370" s="162" t="str">
        <f t="shared" si="1860"/>
        <v/>
      </c>
      <c r="BC2370" s="162" t="str">
        <f t="shared" si="1861"/>
        <v/>
      </c>
      <c r="BD2370" s="162" t="str">
        <f t="shared" si="1862"/>
        <v/>
      </c>
      <c r="BE2370" s="162" t="str">
        <f t="shared" si="1863"/>
        <v/>
      </c>
      <c r="BG2370" s="169">
        <f t="shared" si="1844"/>
        <v>58.888577299848109</v>
      </c>
      <c r="BH2370" s="169">
        <f t="shared" ca="1" si="1845"/>
        <v>2.0341694638122569</v>
      </c>
      <c r="BL2370" s="204"/>
    </row>
    <row r="2371" spans="11:64" x14ac:dyDescent="0.25">
      <c r="K2371" s="199">
        <f t="shared" si="1818"/>
        <v>58.939963492954433</v>
      </c>
      <c r="L2371" s="201">
        <f t="shared" si="1819"/>
        <v>0.49432018506188241</v>
      </c>
      <c r="M2371" s="201">
        <f t="shared" si="1820"/>
        <v>0.49847752523738592</v>
      </c>
      <c r="N2371" s="201">
        <f t="shared" si="1821"/>
        <v>0.5239539089191203</v>
      </c>
      <c r="O2371" s="201">
        <f t="shared" si="1822"/>
        <v>0.49477691538316149</v>
      </c>
      <c r="P2371" s="201" t="str">
        <f t="shared" si="1823"/>
        <v/>
      </c>
      <c r="Q2371" s="201" t="str">
        <f t="shared" si="1824"/>
        <v/>
      </c>
      <c r="R2371" s="201" t="str">
        <f t="shared" si="1825"/>
        <v/>
      </c>
      <c r="S2371" s="201" t="str">
        <f t="shared" si="1826"/>
        <v/>
      </c>
      <c r="T2371" s="199">
        <f t="shared" si="1827"/>
        <v>0</v>
      </c>
      <c r="U2371" s="199">
        <f t="shared" si="1828"/>
        <v>0</v>
      </c>
      <c r="V2371" s="199">
        <f t="shared" si="1829"/>
        <v>0</v>
      </c>
      <c r="W2371" s="199">
        <f t="shared" si="1830"/>
        <v>0</v>
      </c>
      <c r="X2371" s="199" t="str">
        <f t="shared" si="1831"/>
        <v/>
      </c>
      <c r="Y2371" s="199" t="str">
        <f t="shared" si="1832"/>
        <v/>
      </c>
      <c r="Z2371" s="199" t="str">
        <f t="shared" si="1833"/>
        <v/>
      </c>
      <c r="AA2371" s="199" t="str">
        <f t="shared" si="1834"/>
        <v/>
      </c>
      <c r="AB2371" s="201">
        <f t="shared" ca="1" si="1835"/>
        <v>2.0387204266868344</v>
      </c>
      <c r="AD2371" s="162">
        <f t="shared" si="1836"/>
        <v>0</v>
      </c>
      <c r="AE2371" s="162">
        <f t="shared" si="1837"/>
        <v>0</v>
      </c>
      <c r="AF2371" s="162">
        <f t="shared" si="1838"/>
        <v>0</v>
      </c>
      <c r="AG2371" s="162">
        <f t="shared" si="1839"/>
        <v>0</v>
      </c>
      <c r="AH2371" s="162" t="str">
        <f t="shared" si="1840"/>
        <v/>
      </c>
      <c r="AI2371" s="162" t="str">
        <f t="shared" si="1841"/>
        <v/>
      </c>
      <c r="AJ2371" s="162" t="str">
        <f t="shared" si="1842"/>
        <v/>
      </c>
      <c r="AK2371" s="162" t="str">
        <f t="shared" si="1843"/>
        <v/>
      </c>
      <c r="AM2371" s="199">
        <f t="shared" si="1846"/>
        <v>25.720109500756667</v>
      </c>
      <c r="AN2371" s="197">
        <f t="shared" si="1848"/>
        <v>0</v>
      </c>
      <c r="AO2371" s="197">
        <f t="shared" si="1849"/>
        <v>0</v>
      </c>
      <c r="AP2371" s="197">
        <f t="shared" si="1850"/>
        <v>0</v>
      </c>
      <c r="AQ2371" s="197">
        <f t="shared" si="1851"/>
        <v>2.5282655275673127</v>
      </c>
      <c r="AR2371" s="197" t="str">
        <f t="shared" si="1852"/>
        <v/>
      </c>
      <c r="AS2371" s="197" t="str">
        <f t="shared" si="1853"/>
        <v/>
      </c>
      <c r="AT2371" s="197" t="str">
        <f t="shared" si="1854"/>
        <v/>
      </c>
      <c r="AU2371" s="197" t="str">
        <f t="shared" si="1855"/>
        <v/>
      </c>
      <c r="AV2371" s="199">
        <f t="shared" ca="1" si="1847"/>
        <v>4.7097466563325021</v>
      </c>
      <c r="AX2371" s="162">
        <f t="shared" si="1856"/>
        <v>0</v>
      </c>
      <c r="AY2371" s="162">
        <f t="shared" si="1857"/>
        <v>0</v>
      </c>
      <c r="AZ2371" s="162">
        <f t="shared" si="1858"/>
        <v>0</v>
      </c>
      <c r="BA2371" s="162">
        <f t="shared" si="1859"/>
        <v>2.8359034546889806E-2</v>
      </c>
      <c r="BB2371" s="162" t="str">
        <f t="shared" si="1860"/>
        <v/>
      </c>
      <c r="BC2371" s="162" t="str">
        <f t="shared" si="1861"/>
        <v/>
      </c>
      <c r="BD2371" s="162" t="str">
        <f t="shared" si="1862"/>
        <v/>
      </c>
      <c r="BE2371" s="162" t="str">
        <f t="shared" si="1863"/>
        <v/>
      </c>
      <c r="BG2371" s="169">
        <f t="shared" si="1844"/>
        <v>58.914270396401271</v>
      </c>
      <c r="BH2371" s="169">
        <f t="shared" ca="1" si="1845"/>
        <v>2.0476444509864158</v>
      </c>
      <c r="BL2371" s="204"/>
    </row>
    <row r="2372" spans="11:64" x14ac:dyDescent="0.25">
      <c r="K2372" s="199">
        <f t="shared" si="1818"/>
        <v>58.965656589507596</v>
      </c>
      <c r="L2372" s="201">
        <f t="shared" si="1819"/>
        <v>0.49453566901352231</v>
      </c>
      <c r="M2372" s="201">
        <f t="shared" si="1820"/>
        <v>0.49869482145588517</v>
      </c>
      <c r="N2372" s="201">
        <f t="shared" si="1821"/>
        <v>0.52418231079746336</v>
      </c>
      <c r="O2372" s="201">
        <f t="shared" si="1822"/>
        <v>0.49499259843258742</v>
      </c>
      <c r="P2372" s="201" t="str">
        <f t="shared" si="1823"/>
        <v/>
      </c>
      <c r="Q2372" s="201" t="str">
        <f t="shared" si="1824"/>
        <v/>
      </c>
      <c r="R2372" s="201" t="str">
        <f t="shared" si="1825"/>
        <v/>
      </c>
      <c r="S2372" s="201" t="str">
        <f t="shared" si="1826"/>
        <v/>
      </c>
      <c r="T2372" s="199">
        <f t="shared" si="1827"/>
        <v>0</v>
      </c>
      <c r="U2372" s="199">
        <f t="shared" si="1828"/>
        <v>0</v>
      </c>
      <c r="V2372" s="199">
        <f t="shared" si="1829"/>
        <v>0</v>
      </c>
      <c r="W2372" s="199">
        <f t="shared" si="1830"/>
        <v>0</v>
      </c>
      <c r="X2372" s="199" t="str">
        <f t="shared" si="1831"/>
        <v/>
      </c>
      <c r="Y2372" s="199" t="str">
        <f t="shared" si="1832"/>
        <v/>
      </c>
      <c r="Z2372" s="199" t="str">
        <f t="shared" si="1833"/>
        <v/>
      </c>
      <c r="AA2372" s="199" t="str">
        <f t="shared" si="1834"/>
        <v/>
      </c>
      <c r="AB2372" s="201">
        <f t="shared" ca="1" si="1835"/>
        <v>2.1036011175283753</v>
      </c>
      <c r="AD2372" s="162">
        <f t="shared" si="1836"/>
        <v>0</v>
      </c>
      <c r="AE2372" s="162">
        <f t="shared" si="1837"/>
        <v>0</v>
      </c>
      <c r="AF2372" s="162">
        <f t="shared" si="1838"/>
        <v>0</v>
      </c>
      <c r="AG2372" s="162">
        <f t="shared" si="1839"/>
        <v>0</v>
      </c>
      <c r="AH2372" s="162" t="str">
        <f t="shared" si="1840"/>
        <v/>
      </c>
      <c r="AI2372" s="162" t="str">
        <f t="shared" si="1841"/>
        <v/>
      </c>
      <c r="AJ2372" s="162" t="str">
        <f t="shared" si="1842"/>
        <v/>
      </c>
      <c r="AK2372" s="162" t="str">
        <f t="shared" si="1843"/>
        <v/>
      </c>
      <c r="AM2372" s="199">
        <f t="shared" si="1846"/>
        <v>25.731326295131179</v>
      </c>
      <c r="AN2372" s="197">
        <f t="shared" si="1848"/>
        <v>0</v>
      </c>
      <c r="AO2372" s="197">
        <f t="shared" si="1849"/>
        <v>0</v>
      </c>
      <c r="AP2372" s="197">
        <f t="shared" si="1850"/>
        <v>0</v>
      </c>
      <c r="AQ2372" s="197">
        <f t="shared" si="1851"/>
        <v>2.1266559789850366</v>
      </c>
      <c r="AR2372" s="197" t="str">
        <f t="shared" si="1852"/>
        <v/>
      </c>
      <c r="AS2372" s="197" t="str">
        <f t="shared" si="1853"/>
        <v/>
      </c>
      <c r="AT2372" s="197" t="str">
        <f t="shared" si="1854"/>
        <v/>
      </c>
      <c r="AU2372" s="197" t="str">
        <f t="shared" si="1855"/>
        <v/>
      </c>
      <c r="AV2372" s="199">
        <f t="shared" ca="1" si="1847"/>
        <v>4.22476112325963</v>
      </c>
      <c r="AX2372" s="162">
        <f t="shared" si="1856"/>
        <v>0</v>
      </c>
      <c r="AY2372" s="162">
        <f t="shared" si="1857"/>
        <v>0</v>
      </c>
      <c r="AZ2372" s="162">
        <f t="shared" si="1858"/>
        <v>0</v>
      </c>
      <c r="BA2372" s="162">
        <f t="shared" si="1859"/>
        <v>2.3854262821601802E-2</v>
      </c>
      <c r="BB2372" s="162" t="str">
        <f t="shared" si="1860"/>
        <v/>
      </c>
      <c r="BC2372" s="162" t="str">
        <f t="shared" si="1861"/>
        <v/>
      </c>
      <c r="BD2372" s="162" t="str">
        <f t="shared" si="1862"/>
        <v/>
      </c>
      <c r="BE2372" s="162" t="str">
        <f t="shared" si="1863"/>
        <v/>
      </c>
      <c r="BG2372" s="169">
        <f t="shared" si="1844"/>
        <v>58.939963492954433</v>
      </c>
      <c r="BH2372" s="169">
        <f t="shared" ca="1" si="1845"/>
        <v>2.0387204266868344</v>
      </c>
      <c r="BL2372" s="204"/>
    </row>
    <row r="2373" spans="11:64" x14ac:dyDescent="0.25">
      <c r="K2373" s="199">
        <f t="shared" si="1818"/>
        <v>58.991349686060758</v>
      </c>
      <c r="L2373" s="201">
        <f t="shared" si="1819"/>
        <v>0.4947511529651622</v>
      </c>
      <c r="M2373" s="201">
        <f t="shared" si="1820"/>
        <v>0.49891211767438448</v>
      </c>
      <c r="N2373" s="201">
        <f t="shared" si="1821"/>
        <v>0.52441071267580652</v>
      </c>
      <c r="O2373" s="201">
        <f t="shared" si="1822"/>
        <v>0.4952082814820134</v>
      </c>
      <c r="P2373" s="201" t="str">
        <f t="shared" si="1823"/>
        <v/>
      </c>
      <c r="Q2373" s="201" t="str">
        <f t="shared" si="1824"/>
        <v/>
      </c>
      <c r="R2373" s="201" t="str">
        <f t="shared" si="1825"/>
        <v/>
      </c>
      <c r="S2373" s="201" t="str">
        <f t="shared" si="1826"/>
        <v/>
      </c>
      <c r="T2373" s="199">
        <f t="shared" si="1827"/>
        <v>0</v>
      </c>
      <c r="U2373" s="199">
        <f t="shared" si="1828"/>
        <v>0</v>
      </c>
      <c r="V2373" s="199">
        <f t="shared" si="1829"/>
        <v>0</v>
      </c>
      <c r="W2373" s="199">
        <f t="shared" si="1830"/>
        <v>0</v>
      </c>
      <c r="X2373" s="199" t="str">
        <f t="shared" si="1831"/>
        <v/>
      </c>
      <c r="Y2373" s="199" t="str">
        <f t="shared" si="1832"/>
        <v/>
      </c>
      <c r="Z2373" s="199" t="str">
        <f t="shared" si="1833"/>
        <v/>
      </c>
      <c r="AA2373" s="199" t="str">
        <f t="shared" si="1834"/>
        <v/>
      </c>
      <c r="AB2373" s="201">
        <f t="shared" ca="1" si="1835"/>
        <v>2.0356809764486212</v>
      </c>
      <c r="AD2373" s="162">
        <f t="shared" si="1836"/>
        <v>0</v>
      </c>
      <c r="AE2373" s="162">
        <f t="shared" si="1837"/>
        <v>0</v>
      </c>
      <c r="AF2373" s="162">
        <f t="shared" si="1838"/>
        <v>0</v>
      </c>
      <c r="AG2373" s="162">
        <f t="shared" si="1839"/>
        <v>0</v>
      </c>
      <c r="AH2373" s="162" t="str">
        <f t="shared" si="1840"/>
        <v/>
      </c>
      <c r="AI2373" s="162" t="str">
        <f t="shared" si="1841"/>
        <v/>
      </c>
      <c r="AJ2373" s="162" t="str">
        <f t="shared" si="1842"/>
        <v/>
      </c>
      <c r="AK2373" s="162" t="str">
        <f t="shared" si="1843"/>
        <v/>
      </c>
      <c r="AM2373" s="199">
        <f t="shared" si="1846"/>
        <v>25.742543089505691</v>
      </c>
      <c r="AN2373" s="197">
        <f t="shared" si="1848"/>
        <v>0</v>
      </c>
      <c r="AO2373" s="197">
        <f t="shared" si="1849"/>
        <v>0</v>
      </c>
      <c r="AP2373" s="197">
        <f t="shared" si="1850"/>
        <v>0</v>
      </c>
      <c r="AQ2373" s="197">
        <f t="shared" si="1851"/>
        <v>1.7887929549429047</v>
      </c>
      <c r="AR2373" s="197" t="str">
        <f t="shared" si="1852"/>
        <v/>
      </c>
      <c r="AS2373" s="197" t="str">
        <f t="shared" si="1853"/>
        <v/>
      </c>
      <c r="AT2373" s="197" t="str">
        <f t="shared" si="1854"/>
        <v/>
      </c>
      <c r="AU2373" s="197" t="str">
        <f t="shared" si="1855"/>
        <v/>
      </c>
      <c r="AV2373" s="199">
        <f t="shared" ca="1" si="1847"/>
        <v>3.9934510285341309</v>
      </c>
      <c r="AX2373" s="162">
        <f t="shared" si="1856"/>
        <v>0</v>
      </c>
      <c r="AY2373" s="162">
        <f t="shared" si="1857"/>
        <v>0</v>
      </c>
      <c r="AZ2373" s="162">
        <f t="shared" si="1858"/>
        <v>0</v>
      </c>
      <c r="BA2373" s="162">
        <f t="shared" si="1859"/>
        <v>2.0064522754170384E-2</v>
      </c>
      <c r="BB2373" s="162" t="str">
        <f t="shared" si="1860"/>
        <v/>
      </c>
      <c r="BC2373" s="162" t="str">
        <f t="shared" si="1861"/>
        <v/>
      </c>
      <c r="BD2373" s="162" t="str">
        <f t="shared" si="1862"/>
        <v/>
      </c>
      <c r="BE2373" s="162" t="str">
        <f t="shared" si="1863"/>
        <v/>
      </c>
      <c r="BG2373" s="169">
        <f t="shared" si="1844"/>
        <v>58.965656589507596</v>
      </c>
      <c r="BH2373" s="169">
        <f t="shared" ca="1" si="1845"/>
        <v>2.1036011175283753</v>
      </c>
      <c r="BL2373" s="204"/>
    </row>
    <row r="2374" spans="11:64" x14ac:dyDescent="0.25">
      <c r="K2374" s="199">
        <f t="shared" si="1818"/>
        <v>59.01704278261392</v>
      </c>
      <c r="L2374" s="201">
        <f t="shared" si="1819"/>
        <v>0.49496663691680204</v>
      </c>
      <c r="M2374" s="201">
        <f t="shared" si="1820"/>
        <v>0.49912941389288373</v>
      </c>
      <c r="N2374" s="201">
        <f t="shared" si="1821"/>
        <v>0.52463911455414958</v>
      </c>
      <c r="O2374" s="201">
        <f t="shared" si="1822"/>
        <v>0.49542396453143933</v>
      </c>
      <c r="P2374" s="201" t="str">
        <f t="shared" si="1823"/>
        <v/>
      </c>
      <c r="Q2374" s="201" t="str">
        <f t="shared" si="1824"/>
        <v/>
      </c>
      <c r="R2374" s="201" t="str">
        <f t="shared" si="1825"/>
        <v/>
      </c>
      <c r="S2374" s="201" t="str">
        <f t="shared" si="1826"/>
        <v/>
      </c>
      <c r="T2374" s="199">
        <f t="shared" si="1827"/>
        <v>0</v>
      </c>
      <c r="U2374" s="199">
        <f t="shared" si="1828"/>
        <v>0</v>
      </c>
      <c r="V2374" s="199">
        <f t="shared" si="1829"/>
        <v>0</v>
      </c>
      <c r="W2374" s="199">
        <f t="shared" si="1830"/>
        <v>0</v>
      </c>
      <c r="X2374" s="199" t="str">
        <f t="shared" si="1831"/>
        <v/>
      </c>
      <c r="Y2374" s="199" t="str">
        <f t="shared" si="1832"/>
        <v/>
      </c>
      <c r="Z2374" s="199" t="str">
        <f t="shared" si="1833"/>
        <v/>
      </c>
      <c r="AA2374" s="199" t="str">
        <f t="shared" si="1834"/>
        <v/>
      </c>
      <c r="AB2374" s="201">
        <f t="shared" ca="1" si="1835"/>
        <v>2.1270673883223807</v>
      </c>
      <c r="AD2374" s="162">
        <f t="shared" si="1836"/>
        <v>0</v>
      </c>
      <c r="AE2374" s="162">
        <f t="shared" si="1837"/>
        <v>0</v>
      </c>
      <c r="AF2374" s="162">
        <f t="shared" si="1838"/>
        <v>0</v>
      </c>
      <c r="AG2374" s="162">
        <f t="shared" si="1839"/>
        <v>0</v>
      </c>
      <c r="AH2374" s="162" t="str">
        <f t="shared" si="1840"/>
        <v/>
      </c>
      <c r="AI2374" s="162" t="str">
        <f t="shared" si="1841"/>
        <v/>
      </c>
      <c r="AJ2374" s="162" t="str">
        <f t="shared" si="1842"/>
        <v/>
      </c>
      <c r="AK2374" s="162" t="str">
        <f t="shared" si="1843"/>
        <v/>
      </c>
      <c r="AM2374" s="199">
        <f t="shared" si="1846"/>
        <v>25.753759883880203</v>
      </c>
      <c r="AN2374" s="197">
        <f t="shared" si="1848"/>
        <v>0</v>
      </c>
      <c r="AO2374" s="197">
        <f t="shared" si="1849"/>
        <v>0</v>
      </c>
      <c r="AP2374" s="197">
        <f t="shared" si="1850"/>
        <v>0</v>
      </c>
      <c r="AQ2374" s="197">
        <f t="shared" si="1851"/>
        <v>1.50457818713289</v>
      </c>
      <c r="AR2374" s="197" t="str">
        <f t="shared" si="1852"/>
        <v/>
      </c>
      <c r="AS2374" s="197" t="str">
        <f t="shared" si="1853"/>
        <v/>
      </c>
      <c r="AT2374" s="197" t="str">
        <f t="shared" si="1854"/>
        <v/>
      </c>
      <c r="AU2374" s="197" t="str">
        <f t="shared" si="1855"/>
        <v/>
      </c>
      <c r="AV2374" s="199">
        <f t="shared" ca="1" si="1847"/>
        <v>3.6266463110039648</v>
      </c>
      <c r="AX2374" s="162">
        <f t="shared" si="1856"/>
        <v>0</v>
      </c>
      <c r="AY2374" s="162">
        <f t="shared" si="1857"/>
        <v>0</v>
      </c>
      <c r="AZ2374" s="162">
        <f t="shared" si="1858"/>
        <v>0</v>
      </c>
      <c r="BA2374" s="162">
        <f t="shared" si="1859"/>
        <v>1.687654414544576E-2</v>
      </c>
      <c r="BB2374" s="162" t="str">
        <f t="shared" si="1860"/>
        <v/>
      </c>
      <c r="BC2374" s="162" t="str">
        <f t="shared" si="1861"/>
        <v/>
      </c>
      <c r="BD2374" s="162" t="str">
        <f t="shared" si="1862"/>
        <v/>
      </c>
      <c r="BE2374" s="162" t="str">
        <f t="shared" si="1863"/>
        <v/>
      </c>
      <c r="BG2374" s="169">
        <f t="shared" si="1844"/>
        <v>58.991349686060758</v>
      </c>
      <c r="BH2374" s="169">
        <f t="shared" ca="1" si="1845"/>
        <v>2.0356809764486212</v>
      </c>
      <c r="BL2374" s="204"/>
    </row>
    <row r="2375" spans="11:64" x14ac:dyDescent="0.25">
      <c r="K2375" s="199">
        <f t="shared" si="1818"/>
        <v>59.042735879167083</v>
      </c>
      <c r="L2375" s="201">
        <f t="shared" si="1819"/>
        <v>0.49518212086844199</v>
      </c>
      <c r="M2375" s="201">
        <f t="shared" si="1820"/>
        <v>0.4993467101113831</v>
      </c>
      <c r="N2375" s="201">
        <f t="shared" si="1821"/>
        <v>0.52486751643249274</v>
      </c>
      <c r="O2375" s="201">
        <f t="shared" si="1822"/>
        <v>0.49563964758086532</v>
      </c>
      <c r="P2375" s="201" t="str">
        <f t="shared" si="1823"/>
        <v/>
      </c>
      <c r="Q2375" s="201" t="str">
        <f t="shared" si="1824"/>
        <v/>
      </c>
      <c r="R2375" s="201" t="str">
        <f t="shared" si="1825"/>
        <v/>
      </c>
      <c r="S2375" s="201" t="str">
        <f t="shared" si="1826"/>
        <v/>
      </c>
      <c r="T2375" s="199">
        <f t="shared" si="1827"/>
        <v>0</v>
      </c>
      <c r="U2375" s="199">
        <f t="shared" si="1828"/>
        <v>0</v>
      </c>
      <c r="V2375" s="199">
        <f t="shared" si="1829"/>
        <v>0</v>
      </c>
      <c r="W2375" s="199">
        <f t="shared" si="1830"/>
        <v>0</v>
      </c>
      <c r="X2375" s="199" t="str">
        <f t="shared" si="1831"/>
        <v/>
      </c>
      <c r="Y2375" s="199" t="str">
        <f t="shared" si="1832"/>
        <v/>
      </c>
      <c r="Z2375" s="199" t="str">
        <f t="shared" si="1833"/>
        <v/>
      </c>
      <c r="AA2375" s="199" t="str">
        <f t="shared" si="1834"/>
        <v/>
      </c>
      <c r="AB2375" s="201">
        <f t="shared" ca="1" si="1835"/>
        <v>2.1104117831408837</v>
      </c>
      <c r="AD2375" s="162">
        <f t="shared" si="1836"/>
        <v>0</v>
      </c>
      <c r="AE2375" s="162">
        <f t="shared" si="1837"/>
        <v>0</v>
      </c>
      <c r="AF2375" s="162">
        <f t="shared" si="1838"/>
        <v>0</v>
      </c>
      <c r="AG2375" s="162">
        <f t="shared" si="1839"/>
        <v>0</v>
      </c>
      <c r="AH2375" s="162" t="str">
        <f t="shared" si="1840"/>
        <v/>
      </c>
      <c r="AI2375" s="162" t="str">
        <f t="shared" si="1841"/>
        <v/>
      </c>
      <c r="AJ2375" s="162" t="str">
        <f t="shared" si="1842"/>
        <v/>
      </c>
      <c r="AK2375" s="162" t="str">
        <f t="shared" si="1843"/>
        <v/>
      </c>
      <c r="AM2375" s="199">
        <f t="shared" si="1846"/>
        <v>25.764976678254715</v>
      </c>
      <c r="AN2375" s="197">
        <f t="shared" si="1848"/>
        <v>0</v>
      </c>
      <c r="AO2375" s="197">
        <f t="shared" si="1849"/>
        <v>0</v>
      </c>
      <c r="AP2375" s="197">
        <f t="shared" si="1850"/>
        <v>0</v>
      </c>
      <c r="AQ2375" s="197">
        <f t="shared" si="1851"/>
        <v>1.2655047600966818</v>
      </c>
      <c r="AR2375" s="197" t="str">
        <f t="shared" si="1852"/>
        <v/>
      </c>
      <c r="AS2375" s="197" t="str">
        <f t="shared" si="1853"/>
        <v/>
      </c>
      <c r="AT2375" s="197" t="str">
        <f t="shared" si="1854"/>
        <v/>
      </c>
      <c r="AU2375" s="197" t="str">
        <f t="shared" si="1855"/>
        <v/>
      </c>
      <c r="AV2375" s="199">
        <f t="shared" ca="1" si="1847"/>
        <v>3.4516596999567253</v>
      </c>
      <c r="AX2375" s="162">
        <f t="shared" si="1856"/>
        <v>0</v>
      </c>
      <c r="AY2375" s="162">
        <f t="shared" si="1857"/>
        <v>0</v>
      </c>
      <c r="AZ2375" s="162">
        <f t="shared" si="1858"/>
        <v>0</v>
      </c>
      <c r="BA2375" s="162">
        <f t="shared" si="1859"/>
        <v>1.4194906673970697E-2</v>
      </c>
      <c r="BB2375" s="162" t="str">
        <f t="shared" si="1860"/>
        <v/>
      </c>
      <c r="BC2375" s="162" t="str">
        <f t="shared" si="1861"/>
        <v/>
      </c>
      <c r="BD2375" s="162" t="str">
        <f t="shared" si="1862"/>
        <v/>
      </c>
      <c r="BE2375" s="162" t="str">
        <f t="shared" si="1863"/>
        <v/>
      </c>
      <c r="BG2375" s="169">
        <f t="shared" si="1844"/>
        <v>59.01704278261392</v>
      </c>
      <c r="BH2375" s="169">
        <f t="shared" ca="1" si="1845"/>
        <v>2.1270673883223807</v>
      </c>
      <c r="BL2375" s="204"/>
    </row>
    <row r="2376" spans="11:64" x14ac:dyDescent="0.25">
      <c r="K2376" s="199">
        <f t="shared" si="1818"/>
        <v>59.068428975720245</v>
      </c>
      <c r="L2376" s="201">
        <f t="shared" si="1819"/>
        <v>0.49539760482008183</v>
      </c>
      <c r="M2376" s="201">
        <f t="shared" si="1820"/>
        <v>0.4995640063298824</v>
      </c>
      <c r="N2376" s="201">
        <f t="shared" si="1821"/>
        <v>0.52509591831083591</v>
      </c>
      <c r="O2376" s="201">
        <f t="shared" si="1822"/>
        <v>0.4958553306302913</v>
      </c>
      <c r="P2376" s="201" t="str">
        <f t="shared" si="1823"/>
        <v/>
      </c>
      <c r="Q2376" s="201" t="str">
        <f t="shared" si="1824"/>
        <v/>
      </c>
      <c r="R2376" s="201" t="str">
        <f t="shared" si="1825"/>
        <v/>
      </c>
      <c r="S2376" s="201" t="str">
        <f t="shared" si="1826"/>
        <v/>
      </c>
      <c r="T2376" s="199">
        <f t="shared" si="1827"/>
        <v>0</v>
      </c>
      <c r="U2376" s="199">
        <f t="shared" si="1828"/>
        <v>0</v>
      </c>
      <c r="V2376" s="199">
        <f t="shared" si="1829"/>
        <v>0</v>
      </c>
      <c r="W2376" s="199">
        <f t="shared" si="1830"/>
        <v>0</v>
      </c>
      <c r="X2376" s="199" t="str">
        <f t="shared" si="1831"/>
        <v/>
      </c>
      <c r="Y2376" s="199" t="str">
        <f t="shared" si="1832"/>
        <v/>
      </c>
      <c r="Z2376" s="199" t="str">
        <f t="shared" si="1833"/>
        <v/>
      </c>
      <c r="AA2376" s="199" t="str">
        <f t="shared" si="1834"/>
        <v/>
      </c>
      <c r="AB2376" s="201">
        <f t="shared" ca="1" si="1835"/>
        <v>2.1156054949626566</v>
      </c>
      <c r="AD2376" s="162">
        <f t="shared" si="1836"/>
        <v>0</v>
      </c>
      <c r="AE2376" s="162">
        <f t="shared" si="1837"/>
        <v>0</v>
      </c>
      <c r="AF2376" s="162">
        <f t="shared" si="1838"/>
        <v>0</v>
      </c>
      <c r="AG2376" s="162">
        <f t="shared" si="1839"/>
        <v>0</v>
      </c>
      <c r="AH2376" s="162" t="str">
        <f t="shared" si="1840"/>
        <v/>
      </c>
      <c r="AI2376" s="162" t="str">
        <f t="shared" si="1841"/>
        <v/>
      </c>
      <c r="AJ2376" s="162" t="str">
        <f t="shared" si="1842"/>
        <v/>
      </c>
      <c r="AK2376" s="162" t="str">
        <f t="shared" si="1843"/>
        <v/>
      </c>
      <c r="AM2376" s="199">
        <f t="shared" si="1846"/>
        <v>25.776193472629227</v>
      </c>
      <c r="AN2376" s="197">
        <f t="shared" si="1848"/>
        <v>0</v>
      </c>
      <c r="AO2376" s="197">
        <f t="shared" si="1849"/>
        <v>0</v>
      </c>
      <c r="AP2376" s="197">
        <f t="shared" si="1850"/>
        <v>0</v>
      </c>
      <c r="AQ2376" s="197">
        <f t="shared" si="1851"/>
        <v>1.0644098098951367</v>
      </c>
      <c r="AR2376" s="197" t="str">
        <f t="shared" si="1852"/>
        <v/>
      </c>
      <c r="AS2376" s="197" t="str">
        <f t="shared" si="1853"/>
        <v/>
      </c>
      <c r="AT2376" s="197" t="str">
        <f t="shared" si="1854"/>
        <v/>
      </c>
      <c r="AU2376" s="197" t="str">
        <f t="shared" si="1855"/>
        <v/>
      </c>
      <c r="AV2376" s="199">
        <f t="shared" ca="1" si="1847"/>
        <v>3.1266909907505211</v>
      </c>
      <c r="AX2376" s="162">
        <f t="shared" si="1856"/>
        <v>0</v>
      </c>
      <c r="AY2376" s="162">
        <f t="shared" si="1857"/>
        <v>0</v>
      </c>
      <c r="AZ2376" s="162">
        <f t="shared" si="1858"/>
        <v>0</v>
      </c>
      <c r="BA2376" s="162">
        <f t="shared" si="1859"/>
        <v>1.1939265967807223E-2</v>
      </c>
      <c r="BB2376" s="162" t="str">
        <f t="shared" si="1860"/>
        <v/>
      </c>
      <c r="BC2376" s="162" t="str">
        <f t="shared" si="1861"/>
        <v/>
      </c>
      <c r="BD2376" s="162" t="str">
        <f t="shared" si="1862"/>
        <v/>
      </c>
      <c r="BE2376" s="162" t="str">
        <f t="shared" si="1863"/>
        <v/>
      </c>
      <c r="BG2376" s="169">
        <f t="shared" si="1844"/>
        <v>59.042735879167083</v>
      </c>
      <c r="BH2376" s="169">
        <f t="shared" ca="1" si="1845"/>
        <v>2.1104117831408837</v>
      </c>
      <c r="BL2376" s="204"/>
    </row>
    <row r="2377" spans="11:64" x14ac:dyDescent="0.25">
      <c r="K2377" s="199">
        <f t="shared" si="1818"/>
        <v>59.094122072273407</v>
      </c>
      <c r="L2377" s="201">
        <f t="shared" si="1819"/>
        <v>0.49561308877172172</v>
      </c>
      <c r="M2377" s="201">
        <f t="shared" si="1820"/>
        <v>0.49978130254838171</v>
      </c>
      <c r="N2377" s="201">
        <f t="shared" si="1821"/>
        <v>0.52532432018917896</v>
      </c>
      <c r="O2377" s="201">
        <f t="shared" si="1822"/>
        <v>0.49607101367971729</v>
      </c>
      <c r="P2377" s="201" t="str">
        <f t="shared" si="1823"/>
        <v/>
      </c>
      <c r="Q2377" s="201" t="str">
        <f t="shared" si="1824"/>
        <v/>
      </c>
      <c r="R2377" s="201" t="str">
        <f t="shared" si="1825"/>
        <v/>
      </c>
      <c r="S2377" s="201" t="str">
        <f t="shared" si="1826"/>
        <v/>
      </c>
      <c r="T2377" s="199">
        <f t="shared" si="1827"/>
        <v>0</v>
      </c>
      <c r="U2377" s="199">
        <f t="shared" si="1828"/>
        <v>0</v>
      </c>
      <c r="V2377" s="199">
        <f t="shared" si="1829"/>
        <v>0</v>
      </c>
      <c r="W2377" s="199">
        <f t="shared" si="1830"/>
        <v>0</v>
      </c>
      <c r="X2377" s="199" t="str">
        <f t="shared" si="1831"/>
        <v/>
      </c>
      <c r="Y2377" s="199" t="str">
        <f t="shared" si="1832"/>
        <v/>
      </c>
      <c r="Z2377" s="199" t="str">
        <f t="shared" si="1833"/>
        <v/>
      </c>
      <c r="AA2377" s="199" t="str">
        <f t="shared" si="1834"/>
        <v/>
      </c>
      <c r="AB2377" s="201">
        <f t="shared" ca="1" si="1835"/>
        <v>2.0443372429905948</v>
      </c>
      <c r="AD2377" s="162">
        <f t="shared" si="1836"/>
        <v>0</v>
      </c>
      <c r="AE2377" s="162">
        <f t="shared" si="1837"/>
        <v>0</v>
      </c>
      <c r="AF2377" s="162">
        <f t="shared" si="1838"/>
        <v>0</v>
      </c>
      <c r="AG2377" s="162">
        <f t="shared" si="1839"/>
        <v>0</v>
      </c>
      <c r="AH2377" s="162" t="str">
        <f t="shared" si="1840"/>
        <v/>
      </c>
      <c r="AI2377" s="162" t="str">
        <f t="shared" si="1841"/>
        <v/>
      </c>
      <c r="AJ2377" s="162" t="str">
        <f t="shared" si="1842"/>
        <v/>
      </c>
      <c r="AK2377" s="162" t="str">
        <f t="shared" si="1843"/>
        <v/>
      </c>
      <c r="AM2377" s="199">
        <f t="shared" si="1846"/>
        <v>25.78741026700374</v>
      </c>
      <c r="AN2377" s="197">
        <f t="shared" si="1848"/>
        <v>0</v>
      </c>
      <c r="AO2377" s="197">
        <f t="shared" si="1849"/>
        <v>0</v>
      </c>
      <c r="AP2377" s="197">
        <f t="shared" si="1850"/>
        <v>0</v>
      </c>
      <c r="AQ2377" s="197">
        <f t="shared" si="1851"/>
        <v>0.89526419981827277</v>
      </c>
      <c r="AR2377" s="197" t="str">
        <f t="shared" si="1852"/>
        <v/>
      </c>
      <c r="AS2377" s="197" t="str">
        <f t="shared" si="1853"/>
        <v/>
      </c>
      <c r="AT2377" s="197" t="str">
        <f t="shared" si="1854"/>
        <v/>
      </c>
      <c r="AU2377" s="197" t="str">
        <f t="shared" si="1855"/>
        <v/>
      </c>
      <c r="AV2377" s="199">
        <f t="shared" ca="1" si="1847"/>
        <v>3.0438267122727662</v>
      </c>
      <c r="AX2377" s="162">
        <f t="shared" si="1856"/>
        <v>0</v>
      </c>
      <c r="AY2377" s="162">
        <f t="shared" si="1857"/>
        <v>0</v>
      </c>
      <c r="AZ2377" s="162">
        <f t="shared" si="1858"/>
        <v>0</v>
      </c>
      <c r="BA2377" s="162">
        <f t="shared" si="1859"/>
        <v>1.0041994440223644E-2</v>
      </c>
      <c r="BB2377" s="162" t="str">
        <f t="shared" si="1860"/>
        <v/>
      </c>
      <c r="BC2377" s="162" t="str">
        <f t="shared" si="1861"/>
        <v/>
      </c>
      <c r="BD2377" s="162" t="str">
        <f t="shared" si="1862"/>
        <v/>
      </c>
      <c r="BE2377" s="162" t="str">
        <f t="shared" si="1863"/>
        <v/>
      </c>
      <c r="BG2377" s="169">
        <f t="shared" si="1844"/>
        <v>59.068428975720245</v>
      </c>
      <c r="BH2377" s="169">
        <f t="shared" ca="1" si="1845"/>
        <v>2.1156054949626566</v>
      </c>
      <c r="BL2377" s="204"/>
    </row>
    <row r="2378" spans="11:64" x14ac:dyDescent="0.25">
      <c r="K2378" s="199">
        <f t="shared" si="1818"/>
        <v>59.11981516882657</v>
      </c>
      <c r="L2378" s="201">
        <f t="shared" si="1819"/>
        <v>0.49582857272336156</v>
      </c>
      <c r="M2378" s="201">
        <f t="shared" si="1820"/>
        <v>0.49999859876688096</v>
      </c>
      <c r="N2378" s="201">
        <f t="shared" si="1821"/>
        <v>0.52555272206752213</v>
      </c>
      <c r="O2378" s="201">
        <f t="shared" si="1822"/>
        <v>0.49628669672914322</v>
      </c>
      <c r="P2378" s="201" t="str">
        <f t="shared" si="1823"/>
        <v/>
      </c>
      <c r="Q2378" s="201" t="str">
        <f t="shared" si="1824"/>
        <v/>
      </c>
      <c r="R2378" s="201" t="str">
        <f t="shared" si="1825"/>
        <v/>
      </c>
      <c r="S2378" s="201" t="str">
        <f t="shared" si="1826"/>
        <v/>
      </c>
      <c r="T2378" s="199">
        <f t="shared" si="1827"/>
        <v>0</v>
      </c>
      <c r="U2378" s="199">
        <f t="shared" si="1828"/>
        <v>0</v>
      </c>
      <c r="V2378" s="199">
        <f t="shared" si="1829"/>
        <v>0</v>
      </c>
      <c r="W2378" s="199">
        <f t="shared" si="1830"/>
        <v>0</v>
      </c>
      <c r="X2378" s="199" t="str">
        <f t="shared" si="1831"/>
        <v/>
      </c>
      <c r="Y2378" s="199" t="str">
        <f t="shared" si="1832"/>
        <v/>
      </c>
      <c r="Z2378" s="199" t="str">
        <f t="shared" si="1833"/>
        <v/>
      </c>
      <c r="AA2378" s="199" t="str">
        <f t="shared" si="1834"/>
        <v/>
      </c>
      <c r="AB2378" s="201">
        <f t="shared" ca="1" si="1835"/>
        <v>2.0647667783829462</v>
      </c>
      <c r="AD2378" s="162">
        <f t="shared" si="1836"/>
        <v>0</v>
      </c>
      <c r="AE2378" s="162">
        <f t="shared" si="1837"/>
        <v>0</v>
      </c>
      <c r="AF2378" s="162">
        <f t="shared" si="1838"/>
        <v>0</v>
      </c>
      <c r="AG2378" s="162">
        <f t="shared" si="1839"/>
        <v>0</v>
      </c>
      <c r="AH2378" s="162" t="str">
        <f t="shared" si="1840"/>
        <v/>
      </c>
      <c r="AI2378" s="162" t="str">
        <f t="shared" si="1841"/>
        <v/>
      </c>
      <c r="AJ2378" s="162" t="str">
        <f t="shared" si="1842"/>
        <v/>
      </c>
      <c r="AK2378" s="162" t="str">
        <f t="shared" si="1843"/>
        <v/>
      </c>
      <c r="AM2378" s="199">
        <f t="shared" si="1846"/>
        <v>25.798627061378252</v>
      </c>
      <c r="AN2378" s="197">
        <f t="shared" si="1848"/>
        <v>0</v>
      </c>
      <c r="AO2378" s="197">
        <f t="shared" si="1849"/>
        <v>0</v>
      </c>
      <c r="AP2378" s="197">
        <f t="shared" si="1850"/>
        <v>0</v>
      </c>
      <c r="AQ2378" s="197">
        <f t="shared" si="1851"/>
        <v>0.75299426127585434</v>
      </c>
      <c r="AR2378" s="197" t="str">
        <f t="shared" si="1852"/>
        <v/>
      </c>
      <c r="AS2378" s="197" t="str">
        <f t="shared" si="1853"/>
        <v/>
      </c>
      <c r="AT2378" s="197" t="str">
        <f t="shared" si="1854"/>
        <v/>
      </c>
      <c r="AU2378" s="197" t="str">
        <f t="shared" si="1855"/>
        <v/>
      </c>
      <c r="AV2378" s="199">
        <f t="shared" ca="1" si="1847"/>
        <v>2.9505428830356282</v>
      </c>
      <c r="AX2378" s="162">
        <f t="shared" si="1856"/>
        <v>0</v>
      </c>
      <c r="AY2378" s="162">
        <f t="shared" si="1857"/>
        <v>0</v>
      </c>
      <c r="AZ2378" s="162">
        <f t="shared" si="1858"/>
        <v>0</v>
      </c>
      <c r="BA2378" s="162">
        <f t="shared" si="1859"/>
        <v>8.4461817939188687E-3</v>
      </c>
      <c r="BB2378" s="162" t="str">
        <f t="shared" si="1860"/>
        <v/>
      </c>
      <c r="BC2378" s="162" t="str">
        <f t="shared" si="1861"/>
        <v/>
      </c>
      <c r="BD2378" s="162" t="str">
        <f t="shared" si="1862"/>
        <v/>
      </c>
      <c r="BE2378" s="162" t="str">
        <f t="shared" si="1863"/>
        <v/>
      </c>
      <c r="BG2378" s="169">
        <f t="shared" si="1844"/>
        <v>59.094122072273407</v>
      </c>
      <c r="BH2378" s="169">
        <f t="shared" ca="1" si="1845"/>
        <v>2.0443372429905948</v>
      </c>
      <c r="BL2378" s="204"/>
    </row>
    <row r="2379" spans="11:64" x14ac:dyDescent="0.25">
      <c r="K2379" s="199">
        <f t="shared" si="1818"/>
        <v>59.145508265379732</v>
      </c>
      <c r="L2379" s="201">
        <f t="shared" si="1819"/>
        <v>0.49604405667500145</v>
      </c>
      <c r="M2379" s="201">
        <f t="shared" si="1820"/>
        <v>0.50021589498538022</v>
      </c>
      <c r="N2379" s="201">
        <f t="shared" si="1821"/>
        <v>0.52578112394586529</v>
      </c>
      <c r="O2379" s="201">
        <f t="shared" si="1822"/>
        <v>0.4965023797785692</v>
      </c>
      <c r="P2379" s="201" t="str">
        <f t="shared" si="1823"/>
        <v/>
      </c>
      <c r="Q2379" s="201" t="str">
        <f t="shared" si="1824"/>
        <v/>
      </c>
      <c r="R2379" s="201" t="str">
        <f t="shared" si="1825"/>
        <v/>
      </c>
      <c r="S2379" s="201" t="str">
        <f t="shared" si="1826"/>
        <v/>
      </c>
      <c r="T2379" s="199">
        <f t="shared" si="1827"/>
        <v>0</v>
      </c>
      <c r="U2379" s="199">
        <f t="shared" si="1828"/>
        <v>0</v>
      </c>
      <c r="V2379" s="199">
        <f t="shared" si="1829"/>
        <v>0</v>
      </c>
      <c r="W2379" s="199">
        <f t="shared" si="1830"/>
        <v>0</v>
      </c>
      <c r="X2379" s="199" t="str">
        <f t="shared" si="1831"/>
        <v/>
      </c>
      <c r="Y2379" s="199" t="str">
        <f t="shared" si="1832"/>
        <v/>
      </c>
      <c r="Z2379" s="199" t="str">
        <f t="shared" si="1833"/>
        <v/>
      </c>
      <c r="AA2379" s="199" t="str">
        <f t="shared" si="1834"/>
        <v/>
      </c>
      <c r="AB2379" s="201">
        <f t="shared" ca="1" si="1835"/>
        <v>2.0721045463042205</v>
      </c>
      <c r="AD2379" s="162">
        <f t="shared" si="1836"/>
        <v>0</v>
      </c>
      <c r="AE2379" s="162">
        <f t="shared" si="1837"/>
        <v>0</v>
      </c>
      <c r="AF2379" s="162">
        <f t="shared" si="1838"/>
        <v>0</v>
      </c>
      <c r="AG2379" s="162">
        <f t="shared" si="1839"/>
        <v>0</v>
      </c>
      <c r="AH2379" s="162" t="str">
        <f t="shared" si="1840"/>
        <v/>
      </c>
      <c r="AI2379" s="162" t="str">
        <f t="shared" si="1841"/>
        <v/>
      </c>
      <c r="AJ2379" s="162" t="str">
        <f t="shared" si="1842"/>
        <v/>
      </c>
      <c r="AK2379" s="162" t="str">
        <f t="shared" si="1843"/>
        <v/>
      </c>
      <c r="AM2379" s="199">
        <f t="shared" si="1846"/>
        <v>25.809843855752764</v>
      </c>
      <c r="AN2379" s="197">
        <f t="shared" si="1848"/>
        <v>0</v>
      </c>
      <c r="AO2379" s="197">
        <f t="shared" si="1849"/>
        <v>0</v>
      </c>
      <c r="AP2379" s="197">
        <f t="shared" si="1850"/>
        <v>0</v>
      </c>
      <c r="AQ2379" s="197">
        <f t="shared" si="1851"/>
        <v>0.63333106856235988</v>
      </c>
      <c r="AR2379" s="197" t="str">
        <f t="shared" si="1852"/>
        <v/>
      </c>
      <c r="AS2379" s="197" t="str">
        <f t="shared" si="1853"/>
        <v/>
      </c>
      <c r="AT2379" s="197" t="str">
        <f t="shared" si="1854"/>
        <v/>
      </c>
      <c r="AU2379" s="197" t="str">
        <f t="shared" si="1855"/>
        <v/>
      </c>
      <c r="AV2379" s="199">
        <f t="shared" ca="1" si="1847"/>
        <v>2.7996553531836748</v>
      </c>
      <c r="AX2379" s="162">
        <f t="shared" si="1856"/>
        <v>0</v>
      </c>
      <c r="AY2379" s="162">
        <f t="shared" si="1857"/>
        <v>0</v>
      </c>
      <c r="AZ2379" s="162">
        <f t="shared" si="1858"/>
        <v>0</v>
      </c>
      <c r="BA2379" s="162">
        <f t="shared" si="1859"/>
        <v>7.1039443670539914E-3</v>
      </c>
      <c r="BB2379" s="162" t="str">
        <f t="shared" si="1860"/>
        <v/>
      </c>
      <c r="BC2379" s="162" t="str">
        <f t="shared" si="1861"/>
        <v/>
      </c>
      <c r="BD2379" s="162" t="str">
        <f t="shared" si="1862"/>
        <v/>
      </c>
      <c r="BE2379" s="162" t="str">
        <f t="shared" si="1863"/>
        <v/>
      </c>
      <c r="BG2379" s="169">
        <f t="shared" si="1844"/>
        <v>59.11981516882657</v>
      </c>
      <c r="BH2379" s="169">
        <f t="shared" ca="1" si="1845"/>
        <v>2.0647667783829462</v>
      </c>
      <c r="BL2379" s="204"/>
    </row>
    <row r="2380" spans="11:64" x14ac:dyDescent="0.25">
      <c r="K2380" s="199">
        <f t="shared" si="1818"/>
        <v>59.171201361932894</v>
      </c>
      <c r="L2380" s="201">
        <f t="shared" si="1819"/>
        <v>0.49625954062664135</v>
      </c>
      <c r="M2380" s="201">
        <f t="shared" si="1820"/>
        <v>0.50043319120387963</v>
      </c>
      <c r="N2380" s="201">
        <f t="shared" si="1821"/>
        <v>0.52600952582420835</v>
      </c>
      <c r="O2380" s="201">
        <f t="shared" si="1822"/>
        <v>0.49671806282799519</v>
      </c>
      <c r="P2380" s="201" t="str">
        <f t="shared" si="1823"/>
        <v/>
      </c>
      <c r="Q2380" s="201" t="str">
        <f t="shared" si="1824"/>
        <v/>
      </c>
      <c r="R2380" s="201" t="str">
        <f t="shared" si="1825"/>
        <v/>
      </c>
      <c r="S2380" s="201" t="str">
        <f t="shared" si="1826"/>
        <v/>
      </c>
      <c r="T2380" s="199">
        <f t="shared" si="1827"/>
        <v>0</v>
      </c>
      <c r="U2380" s="199">
        <f t="shared" si="1828"/>
        <v>0</v>
      </c>
      <c r="V2380" s="199">
        <f t="shared" si="1829"/>
        <v>0</v>
      </c>
      <c r="W2380" s="199">
        <f t="shared" si="1830"/>
        <v>0</v>
      </c>
      <c r="X2380" s="199" t="str">
        <f t="shared" si="1831"/>
        <v/>
      </c>
      <c r="Y2380" s="199" t="str">
        <f t="shared" si="1832"/>
        <v/>
      </c>
      <c r="Z2380" s="199" t="str">
        <f t="shared" si="1833"/>
        <v/>
      </c>
      <c r="AA2380" s="199" t="str">
        <f t="shared" si="1834"/>
        <v/>
      </c>
      <c r="AB2380" s="201">
        <f t="shared" ca="1" si="1835"/>
        <v>2.1626619094138531</v>
      </c>
      <c r="AD2380" s="162">
        <f t="shared" si="1836"/>
        <v>0</v>
      </c>
      <c r="AE2380" s="162">
        <f t="shared" si="1837"/>
        <v>0</v>
      </c>
      <c r="AF2380" s="162">
        <f t="shared" si="1838"/>
        <v>0</v>
      </c>
      <c r="AG2380" s="162">
        <f t="shared" si="1839"/>
        <v>0</v>
      </c>
      <c r="AH2380" s="162" t="str">
        <f t="shared" si="1840"/>
        <v/>
      </c>
      <c r="AI2380" s="162" t="str">
        <f t="shared" si="1841"/>
        <v/>
      </c>
      <c r="AJ2380" s="162" t="str">
        <f t="shared" si="1842"/>
        <v/>
      </c>
      <c r="AK2380" s="162" t="str">
        <f t="shared" si="1843"/>
        <v/>
      </c>
      <c r="AM2380" s="199">
        <f t="shared" si="1846"/>
        <v>25.821060650127276</v>
      </c>
      <c r="AN2380" s="197">
        <f t="shared" si="1848"/>
        <v>0</v>
      </c>
      <c r="AO2380" s="197">
        <f t="shared" si="1849"/>
        <v>0</v>
      </c>
      <c r="AP2380" s="197">
        <f t="shared" si="1850"/>
        <v>0</v>
      </c>
      <c r="AQ2380" s="197">
        <f t="shared" si="1851"/>
        <v>0.53268320204711672</v>
      </c>
      <c r="AR2380" s="197" t="str">
        <f t="shared" si="1852"/>
        <v/>
      </c>
      <c r="AS2380" s="197" t="str">
        <f t="shared" si="1853"/>
        <v/>
      </c>
      <c r="AT2380" s="197" t="str">
        <f t="shared" si="1854"/>
        <v/>
      </c>
      <c r="AU2380" s="197" t="str">
        <f t="shared" si="1855"/>
        <v/>
      </c>
      <c r="AV2380" s="199">
        <f t="shared" ca="1" si="1847"/>
        <v>2.6501852052276966</v>
      </c>
      <c r="AX2380" s="162">
        <f t="shared" si="1856"/>
        <v>0</v>
      </c>
      <c r="AY2380" s="162">
        <f t="shared" si="1857"/>
        <v>0</v>
      </c>
      <c r="AZ2380" s="162">
        <f t="shared" si="1858"/>
        <v>0</v>
      </c>
      <c r="BA2380" s="162">
        <f t="shared" si="1859"/>
        <v>5.974997944119171E-3</v>
      </c>
      <c r="BB2380" s="162" t="str">
        <f t="shared" si="1860"/>
        <v/>
      </c>
      <c r="BC2380" s="162" t="str">
        <f t="shared" si="1861"/>
        <v/>
      </c>
      <c r="BD2380" s="162" t="str">
        <f t="shared" si="1862"/>
        <v/>
      </c>
      <c r="BE2380" s="162" t="str">
        <f t="shared" si="1863"/>
        <v/>
      </c>
      <c r="BG2380" s="169">
        <f t="shared" si="1844"/>
        <v>59.145508265379732</v>
      </c>
      <c r="BH2380" s="169">
        <f t="shared" ca="1" si="1845"/>
        <v>2.0721045463042205</v>
      </c>
      <c r="BL2380" s="204"/>
    </row>
    <row r="2381" spans="11:64" x14ac:dyDescent="0.25">
      <c r="K2381" s="199">
        <f t="shared" si="1818"/>
        <v>59.196894458486057</v>
      </c>
      <c r="L2381" s="201">
        <f t="shared" si="1819"/>
        <v>0.49647502457828124</v>
      </c>
      <c r="M2381" s="201">
        <f t="shared" si="1820"/>
        <v>0.50065048742237883</v>
      </c>
      <c r="N2381" s="201">
        <f t="shared" si="1821"/>
        <v>0.52623792770255151</v>
      </c>
      <c r="O2381" s="201">
        <f t="shared" si="1822"/>
        <v>0.49693374587742112</v>
      </c>
      <c r="P2381" s="201" t="str">
        <f t="shared" si="1823"/>
        <v/>
      </c>
      <c r="Q2381" s="201" t="str">
        <f t="shared" si="1824"/>
        <v/>
      </c>
      <c r="R2381" s="201" t="str">
        <f t="shared" si="1825"/>
        <v/>
      </c>
      <c r="S2381" s="201" t="str">
        <f t="shared" si="1826"/>
        <v/>
      </c>
      <c r="T2381" s="199">
        <f t="shared" si="1827"/>
        <v>0</v>
      </c>
      <c r="U2381" s="199">
        <f t="shared" si="1828"/>
        <v>0</v>
      </c>
      <c r="V2381" s="199">
        <f t="shared" si="1829"/>
        <v>0</v>
      </c>
      <c r="W2381" s="199">
        <f t="shared" si="1830"/>
        <v>0</v>
      </c>
      <c r="X2381" s="199" t="str">
        <f t="shared" si="1831"/>
        <v/>
      </c>
      <c r="Y2381" s="199" t="str">
        <f t="shared" si="1832"/>
        <v/>
      </c>
      <c r="Z2381" s="199" t="str">
        <f t="shared" si="1833"/>
        <v/>
      </c>
      <c r="AA2381" s="199" t="str">
        <f t="shared" si="1834"/>
        <v/>
      </c>
      <c r="AB2381" s="201">
        <f t="shared" ca="1" si="1835"/>
        <v>2.0325806454363486</v>
      </c>
      <c r="AD2381" s="162">
        <f t="shared" si="1836"/>
        <v>0</v>
      </c>
      <c r="AE2381" s="162">
        <f t="shared" si="1837"/>
        <v>0</v>
      </c>
      <c r="AF2381" s="162">
        <f t="shared" si="1838"/>
        <v>0</v>
      </c>
      <c r="AG2381" s="162">
        <f t="shared" si="1839"/>
        <v>0</v>
      </c>
      <c r="AH2381" s="162" t="str">
        <f t="shared" si="1840"/>
        <v/>
      </c>
      <c r="AI2381" s="162" t="str">
        <f t="shared" si="1841"/>
        <v/>
      </c>
      <c r="AJ2381" s="162" t="str">
        <f t="shared" si="1842"/>
        <v/>
      </c>
      <c r="AK2381" s="162" t="str">
        <f t="shared" si="1843"/>
        <v/>
      </c>
      <c r="AM2381" s="199">
        <f t="shared" si="1846"/>
        <v>25.832277444501788</v>
      </c>
      <c r="AN2381" s="197">
        <f t="shared" si="1848"/>
        <v>0</v>
      </c>
      <c r="AO2381" s="197">
        <f t="shared" si="1849"/>
        <v>0</v>
      </c>
      <c r="AP2381" s="197">
        <f t="shared" si="1850"/>
        <v>0</v>
      </c>
      <c r="AQ2381" s="197">
        <f t="shared" si="1851"/>
        <v>0.44802946014185996</v>
      </c>
      <c r="AR2381" s="197" t="str">
        <f t="shared" si="1852"/>
        <v/>
      </c>
      <c r="AS2381" s="197" t="str">
        <f t="shared" si="1853"/>
        <v/>
      </c>
      <c r="AT2381" s="197" t="str">
        <f t="shared" si="1854"/>
        <v/>
      </c>
      <c r="AU2381" s="197" t="str">
        <f t="shared" si="1855"/>
        <v/>
      </c>
      <c r="AV2381" s="199">
        <f t="shared" ca="1" si="1847"/>
        <v>2.5846203179594505</v>
      </c>
      <c r="AX2381" s="162">
        <f t="shared" si="1856"/>
        <v>0</v>
      </c>
      <c r="AY2381" s="162">
        <f t="shared" si="1857"/>
        <v>0</v>
      </c>
      <c r="AZ2381" s="162">
        <f t="shared" si="1858"/>
        <v>0</v>
      </c>
      <c r="BA2381" s="162">
        <f t="shared" si="1859"/>
        <v>5.0254543281348912E-3</v>
      </c>
      <c r="BB2381" s="162" t="str">
        <f t="shared" si="1860"/>
        <v/>
      </c>
      <c r="BC2381" s="162" t="str">
        <f t="shared" si="1861"/>
        <v/>
      </c>
      <c r="BD2381" s="162" t="str">
        <f t="shared" si="1862"/>
        <v/>
      </c>
      <c r="BE2381" s="162" t="str">
        <f t="shared" si="1863"/>
        <v/>
      </c>
      <c r="BG2381" s="169">
        <f t="shared" si="1844"/>
        <v>59.171201361932894</v>
      </c>
      <c r="BH2381" s="169">
        <f t="shared" ca="1" si="1845"/>
        <v>2.1626619094138531</v>
      </c>
      <c r="BL2381" s="204"/>
    </row>
    <row r="2382" spans="11:64" x14ac:dyDescent="0.25">
      <c r="K2382" s="199">
        <f t="shared" ref="K2382:K2445" si="1864">K2381+1/($C$74*60)</f>
        <v>59.222587555039219</v>
      </c>
      <c r="L2382" s="201">
        <f t="shared" ref="L2382:L2445" si="1865">IF(Q$56="","",SQRT(($K2382*$K2382)/$Q$72))</f>
        <v>0.49669050852992108</v>
      </c>
      <c r="M2382" s="201">
        <f t="shared" ref="M2382:M2445" si="1866">IF(R$56="","",SQRT(($K2382*$K2382)/$R$72))</f>
        <v>0.50086778364087814</v>
      </c>
      <c r="N2382" s="201">
        <f t="shared" ref="N2382:N2445" si="1867">IF(S$56="","",SQRT(($K2382*$K2382)/$S$72))</f>
        <v>0.52646632958089468</v>
      </c>
      <c r="O2382" s="201">
        <f t="shared" ref="O2382:O2445" si="1868">IF(T$56="","",SQRT(($K2382*$K2382)/$T$72))</f>
        <v>0.49714942892684705</v>
      </c>
      <c r="P2382" s="201" t="str">
        <f t="shared" ref="P2382:P2445" si="1869">IF(U$56="","",SQRT(($K2382*$K2382)/$U$72))</f>
        <v/>
      </c>
      <c r="Q2382" s="201" t="str">
        <f t="shared" ref="Q2382:Q2445" si="1870">IF(V$56="","",SQRT(($K2382*$K2382)/$V$72))</f>
        <v/>
      </c>
      <c r="R2382" s="201" t="str">
        <f t="shared" ref="R2382:R2445" si="1871">IF(W$56="","",SQRT(($K2382*$K2382)/$W$72))</f>
        <v/>
      </c>
      <c r="S2382" s="201" t="str">
        <f t="shared" ref="S2382:S2445" si="1872">IF(X$56="","",SQRT(($K2382*$K2382)/$X$72))</f>
        <v/>
      </c>
      <c r="T2382" s="199">
        <f t="shared" ref="T2382:T2445" si="1873">IF(Q$56="","",IF(ABS(($K2382-Q$60) / ( L2382 / 2.2))&gt;20,0,IF(Q$60&lt;&gt;"",Q$64 * ( POWER(POWER(Q$67, 2),0.5) + POWER(POWER(Q$67, 2),-0.5)  ) / ( POWER(POWER(Q$67, 2),0.5) * EXP( POWER(1 + POWER(Q$67, 2),-1) * ($K2382-Q$60)/ ( L2382 / 2.2) ) + POWER(POWER(Q$67, 2),-0.5) * EXP(- POWER(Q$67, 2) * POWER(1 + POWER(Q$67, 2),-1) * ($K2382-Q$60) / ( L2382 / 2.2) ) ),"")))</f>
        <v>0</v>
      </c>
      <c r="U2382" s="199">
        <f t="shared" ref="U2382:U2445" si="1874">IF(R$56="","",IF(ABS(($K2382-R$60) / ( M2382 / 2.2))&gt;20,0,IF(R$60&lt;&gt;"",R$64 * ( POWER(POWER(R$67, 2),0.5) + POWER(POWER(R$67, 2),-0.5)  ) / ( POWER(POWER(R$67, 2),0.5) * EXP( POWER(1 + POWER(R$67, 2),-1) * ($K2382-R$60)/ ( M2382 / 2.2) ) + POWER(POWER(R$67, 2),-0.5) * EXP(- POWER(R$67, 2) * POWER(1 + POWER(R$67, 2),-1) * ($K2382-R$60) / ( M2382 / 2.2) ) ),"")))</f>
        <v>0</v>
      </c>
      <c r="V2382" s="199">
        <f t="shared" ref="V2382:V2445" si="1875">IF(S$56="","",IF(ABS(($K2382-S$60) / ( N2382 / 2.2))&gt;20,0,IF(S$60&lt;&gt;"",S$64 * ( POWER(POWER(S$67, 2),0.5) + POWER(POWER(S$67, 2),-0.5)  ) / ( POWER(POWER(S$67, 2),0.5) * EXP( POWER(1 + POWER(S$67, 2),-1) * ($K2382-S$60)/ ( N2382 / 2.2) ) + POWER(POWER(S$67, 2),-0.5) * EXP(- POWER(S$67, 2) * POWER(1 + POWER(S$67, 2),-1) * ($K2382-S$60) / ( N2382 / 2.2) ) ),"")))</f>
        <v>0</v>
      </c>
      <c r="W2382" s="199">
        <f t="shared" ref="W2382:W2445" si="1876">IF(T$56="","",IF(ABS(($K2382-T$60) / ( O2382 / 2.2))&gt;20,0,IF(T$60&lt;&gt;"",T$64 * ( POWER(POWER(T$67, 2),0.5) + POWER(POWER(T$67, 2),-0.5)  ) / ( POWER(POWER(T$67, 2),0.5) * EXP( POWER(1 + POWER(T$67, 2),-1) * ($K2382-T$60)/ ( O2382 / 2.2) ) + POWER(POWER(T$67, 2),-0.5) * EXP(- POWER(T$67, 2) * POWER(1 + POWER(T$67, 2),-1) * ($K2382-T$60) / ( O2382 / 2.2) ) ),"")))</f>
        <v>0</v>
      </c>
      <c r="X2382" s="199" t="str">
        <f t="shared" ref="X2382:X2445" si="1877">IF(U$56="","",IF(ABS(($K2382-U$60) / ( P2382 / 2.2))&gt;20,0,IF(U$60&lt;&gt;"",U$64 * ( POWER(POWER(U$67, 2),0.5) + POWER(POWER(U$67, 2),-0.5)  ) / ( POWER(POWER(U$67, 2),0.5) * EXP( POWER(1 + POWER(U$67, 2),-1) * ($K2382-U$60)/ ( P2382 / 2.2) ) + POWER(POWER(U$67, 2),-0.5) * EXP(- POWER(U$67, 2) * POWER(1 + POWER(U$67, 2),-1) * ($K2382-U$60) / ( P2382 / 2.2) ) ),"")))</f>
        <v/>
      </c>
      <c r="Y2382" s="199" t="str">
        <f t="shared" ref="Y2382:Y2445" si="1878">IF(V$56="","",IF(ABS(($K2382-V$60) / ( Q2382 / 2.2))&gt;20,0,IF(V$60&lt;&gt;"",V$64 * ( POWER(POWER(V$67, 2),0.5) + POWER(POWER(V$67, 2),-0.5)  ) / ( POWER(POWER(V$67, 2),0.5) * EXP( POWER(1 + POWER(V$67, 2),-1) * ($K2382-V$60)/ ( Q2382 / 2.2) ) + POWER(POWER(V$67, 2),-0.5) * EXP(- POWER(V$67, 2) * POWER(1 + POWER(V$67, 2),-1) * ($K2382-V$60) / ( Q2382 / 2.2) ) ),"")))</f>
        <v/>
      </c>
      <c r="Z2382" s="199" t="str">
        <f t="shared" ref="Z2382:Z2445" si="1879">IF(W$56="","",IF(ABS(($K2382-W$60) / ( R2382 / 2.2))&gt;20,0,IF(W$60&lt;&gt;"",W$64 * ( POWER(POWER(W$67, 2),0.5) + POWER(POWER(W$67, 2),-0.5)  ) / ( POWER(POWER(W$67, 2),0.5) * EXP( POWER(1 + POWER(W$67, 2),-1) * ($K2382-W$60)/ ( R2382 / 2.2) ) + POWER(POWER(W$67, 2),-0.5) * EXP(- POWER(W$67, 2) * POWER(1 + POWER(W$67, 2),-1) * ($K2382-W$60) / ( R2382 / 2.2) ) ),"")))</f>
        <v/>
      </c>
      <c r="AA2382" s="199" t="str">
        <f t="shared" ref="AA2382:AA2445" si="1880">IF(X$56="","",IF(ABS(($K2382-X$60) / ( S2382 / 2.2))&gt;20,0,IF(X$60&lt;&gt;"",X$64 * ( POWER(POWER(X$67, 2),0.5) + POWER(POWER(X$67, 2),-0.5)  ) / ( POWER(POWER(X$67, 2),0.5) * EXP( POWER(1 + POWER(X$67, 2),-1) * ($K2382-X$60)/ ( S2382 / 2.2) ) + POWER(POWER(X$67, 2),-0.5) * EXP(- POWER(X$67, 2) * POWER(1 + POWER(X$67, 2),-1) * ($K2382-X$60) / ( S2382 / 2.2) ) ),"")))</f>
        <v/>
      </c>
      <c r="AB2382" s="201">
        <f t="shared" ref="AB2382:AB2445" ca="1" si="1881">SUM(T2382:AA2382)+RAND()*$C$69+$C$67</f>
        <v>2.1332437814599063</v>
      </c>
      <c r="AD2382" s="162">
        <f t="shared" ref="AD2382:AD2445" si="1882">IF(Q$56="","",($K2382-$K2381)*T2382)</f>
        <v>0</v>
      </c>
      <c r="AE2382" s="162">
        <f t="shared" ref="AE2382:AE2445" si="1883">IF(R$56="","",($K2382-$K2381)*U2382)</f>
        <v>0</v>
      </c>
      <c r="AF2382" s="162">
        <f t="shared" ref="AF2382:AF2445" si="1884">IF(S$56="","",($K2382-$K2381)*V2382)</f>
        <v>0</v>
      </c>
      <c r="AG2382" s="162">
        <f t="shared" ref="AG2382:AG2445" si="1885">IF(T$56="","",($K2382-$K2381)*W2382)</f>
        <v>0</v>
      </c>
      <c r="AH2382" s="162" t="str">
        <f t="shared" ref="AH2382:AH2445" si="1886">IF(U$56="","",($K2382-$K2381)*X2382)</f>
        <v/>
      </c>
      <c r="AI2382" s="162" t="str">
        <f t="shared" ref="AI2382:AI2445" si="1887">IF(V$56="","",($K2382-$K2381)*Y2382)</f>
        <v/>
      </c>
      <c r="AJ2382" s="162" t="str">
        <f t="shared" ref="AJ2382:AJ2445" si="1888">IF(W$56="","",($K2382-$K2381)*Z2382)</f>
        <v/>
      </c>
      <c r="AK2382" s="162" t="str">
        <f t="shared" ref="AK2382:AK2445" si="1889">IF(X$56="","",($K2382-$K2381)*AA2382)</f>
        <v/>
      </c>
      <c r="AM2382" s="199">
        <f t="shared" si="1846"/>
        <v>25.8434942388763</v>
      </c>
      <c r="AN2382" s="197">
        <f t="shared" si="1848"/>
        <v>0</v>
      </c>
      <c r="AO2382" s="197">
        <f t="shared" si="1849"/>
        <v>0</v>
      </c>
      <c r="AP2382" s="197">
        <f t="shared" si="1850"/>
        <v>0</v>
      </c>
      <c r="AQ2382" s="197">
        <f t="shared" si="1851"/>
        <v>0.37682846271138731</v>
      </c>
      <c r="AR2382" s="197" t="str">
        <f t="shared" si="1852"/>
        <v/>
      </c>
      <c r="AS2382" s="197" t="str">
        <f t="shared" si="1853"/>
        <v/>
      </c>
      <c r="AT2382" s="197" t="str">
        <f t="shared" si="1854"/>
        <v/>
      </c>
      <c r="AU2382" s="197" t="str">
        <f t="shared" si="1855"/>
        <v/>
      </c>
      <c r="AV2382" s="199">
        <f t="shared" ca="1" si="1847"/>
        <v>2.6013543114669702</v>
      </c>
      <c r="AX2382" s="162">
        <f t="shared" si="1856"/>
        <v>0</v>
      </c>
      <c r="AY2382" s="162">
        <f t="shared" si="1857"/>
        <v>0</v>
      </c>
      <c r="AZ2382" s="162">
        <f t="shared" si="1858"/>
        <v>0</v>
      </c>
      <c r="BA2382" s="162">
        <f t="shared" si="1859"/>
        <v>4.2268073806971179E-3</v>
      </c>
      <c r="BB2382" s="162" t="str">
        <f t="shared" si="1860"/>
        <v/>
      </c>
      <c r="BC2382" s="162" t="str">
        <f t="shared" si="1861"/>
        <v/>
      </c>
      <c r="BD2382" s="162" t="str">
        <f t="shared" si="1862"/>
        <v/>
      </c>
      <c r="BE2382" s="162" t="str">
        <f t="shared" si="1863"/>
        <v/>
      </c>
      <c r="BG2382" s="169">
        <f t="shared" ref="BG2382:BG2445" si="1890">IF($C$8="isocratic",K2381,AM2382)</f>
        <v>59.196894458486057</v>
      </c>
      <c r="BH2382" s="169">
        <f t="shared" ref="BH2382:BH2445" ca="1" si="1891">IF($C$8="isocratic",AB2381,AV2382)</f>
        <v>2.0325806454363486</v>
      </c>
      <c r="BL2382" s="204"/>
    </row>
    <row r="2383" spans="11:64" x14ac:dyDescent="0.25">
      <c r="K2383" s="199">
        <f t="shared" si="1864"/>
        <v>59.248280651592381</v>
      </c>
      <c r="L2383" s="201">
        <f t="shared" si="1865"/>
        <v>0.49690599248156098</v>
      </c>
      <c r="M2383" s="201">
        <f t="shared" si="1866"/>
        <v>0.50108507985937745</v>
      </c>
      <c r="N2383" s="201">
        <f t="shared" si="1867"/>
        <v>0.52669473145923773</v>
      </c>
      <c r="O2383" s="201">
        <f t="shared" si="1868"/>
        <v>0.49736511197627303</v>
      </c>
      <c r="P2383" s="201" t="str">
        <f t="shared" si="1869"/>
        <v/>
      </c>
      <c r="Q2383" s="201" t="str">
        <f t="shared" si="1870"/>
        <v/>
      </c>
      <c r="R2383" s="201" t="str">
        <f t="shared" si="1871"/>
        <v/>
      </c>
      <c r="S2383" s="201" t="str">
        <f t="shared" si="1872"/>
        <v/>
      </c>
      <c r="T2383" s="199">
        <f t="shared" si="1873"/>
        <v>0</v>
      </c>
      <c r="U2383" s="199">
        <f t="shared" si="1874"/>
        <v>0</v>
      </c>
      <c r="V2383" s="199">
        <f t="shared" si="1875"/>
        <v>0</v>
      </c>
      <c r="W2383" s="199">
        <f t="shared" si="1876"/>
        <v>0</v>
      </c>
      <c r="X2383" s="199" t="str">
        <f t="shared" si="1877"/>
        <v/>
      </c>
      <c r="Y2383" s="199" t="str">
        <f t="shared" si="1878"/>
        <v/>
      </c>
      <c r="Z2383" s="199" t="str">
        <f t="shared" si="1879"/>
        <v/>
      </c>
      <c r="AA2383" s="199" t="str">
        <f t="shared" si="1880"/>
        <v/>
      </c>
      <c r="AB2383" s="201">
        <f t="shared" ca="1" si="1881"/>
        <v>2.1280473948319005</v>
      </c>
      <c r="AD2383" s="162">
        <f t="shared" si="1882"/>
        <v>0</v>
      </c>
      <c r="AE2383" s="162">
        <f t="shared" si="1883"/>
        <v>0</v>
      </c>
      <c r="AF2383" s="162">
        <f t="shared" si="1884"/>
        <v>0</v>
      </c>
      <c r="AG2383" s="162">
        <f t="shared" si="1885"/>
        <v>0</v>
      </c>
      <c r="AH2383" s="162" t="str">
        <f t="shared" si="1886"/>
        <v/>
      </c>
      <c r="AI2383" s="162" t="str">
        <f t="shared" si="1887"/>
        <v/>
      </c>
      <c r="AJ2383" s="162" t="str">
        <f t="shared" si="1888"/>
        <v/>
      </c>
      <c r="AK2383" s="162" t="str">
        <f t="shared" si="1889"/>
        <v/>
      </c>
      <c r="AM2383" s="199">
        <f t="shared" ref="AM2383:AM2446" si="1892">AM2382+MAX($AK$57:$AR$57)*1.2/3000</f>
        <v>25.854711033250812</v>
      </c>
      <c r="AN2383" s="197">
        <f t="shared" si="1848"/>
        <v>0</v>
      </c>
      <c r="AO2383" s="197">
        <f t="shared" si="1849"/>
        <v>0</v>
      </c>
      <c r="AP2383" s="197">
        <f t="shared" si="1850"/>
        <v>0</v>
      </c>
      <c r="AQ2383" s="197">
        <f t="shared" si="1851"/>
        <v>0.31694252755466973</v>
      </c>
      <c r="AR2383" s="197" t="str">
        <f t="shared" si="1852"/>
        <v/>
      </c>
      <c r="AS2383" s="197" t="str">
        <f t="shared" si="1853"/>
        <v/>
      </c>
      <c r="AT2383" s="197" t="str">
        <f t="shared" si="1854"/>
        <v/>
      </c>
      <c r="AU2383" s="197" t="str">
        <f t="shared" si="1855"/>
        <v/>
      </c>
      <c r="AV2383" s="199">
        <f t="shared" ref="AV2383:AV2446" ca="1" si="1893">SUM(AN2383:AU2383)+RAND()*$C$69+K2383*$C$70+$C$67</f>
        <v>2.4467085033689369</v>
      </c>
      <c r="AX2383" s="162">
        <f t="shared" si="1856"/>
        <v>0</v>
      </c>
      <c r="AY2383" s="162">
        <f t="shared" si="1857"/>
        <v>0</v>
      </c>
      <c r="AZ2383" s="162">
        <f t="shared" si="1858"/>
        <v>0</v>
      </c>
      <c r="BA2383" s="162">
        <f t="shared" si="1859"/>
        <v>3.5550791601188536E-3</v>
      </c>
      <c r="BB2383" s="162" t="str">
        <f t="shared" si="1860"/>
        <v/>
      </c>
      <c r="BC2383" s="162" t="str">
        <f t="shared" si="1861"/>
        <v/>
      </c>
      <c r="BD2383" s="162" t="str">
        <f t="shared" si="1862"/>
        <v/>
      </c>
      <c r="BE2383" s="162" t="str">
        <f t="shared" si="1863"/>
        <v/>
      </c>
      <c r="BG2383" s="169">
        <f t="shared" si="1890"/>
        <v>59.222587555039219</v>
      </c>
      <c r="BH2383" s="169">
        <f t="shared" ca="1" si="1891"/>
        <v>2.1332437814599063</v>
      </c>
      <c r="BL2383" s="204"/>
    </row>
    <row r="2384" spans="11:64" x14ac:dyDescent="0.25">
      <c r="K2384" s="199">
        <f t="shared" si="1864"/>
        <v>59.273973748145544</v>
      </c>
      <c r="L2384" s="201">
        <f t="shared" si="1865"/>
        <v>0.49712147643320087</v>
      </c>
      <c r="M2384" s="201">
        <f t="shared" si="1866"/>
        <v>0.50130237607787675</v>
      </c>
      <c r="N2384" s="201">
        <f t="shared" si="1867"/>
        <v>0.5269231333375809</v>
      </c>
      <c r="O2384" s="201">
        <f t="shared" si="1868"/>
        <v>0.49758079502569902</v>
      </c>
      <c r="P2384" s="201" t="str">
        <f t="shared" si="1869"/>
        <v/>
      </c>
      <c r="Q2384" s="201" t="str">
        <f t="shared" si="1870"/>
        <v/>
      </c>
      <c r="R2384" s="201" t="str">
        <f t="shared" si="1871"/>
        <v/>
      </c>
      <c r="S2384" s="201" t="str">
        <f t="shared" si="1872"/>
        <v/>
      </c>
      <c r="T2384" s="199">
        <f t="shared" si="1873"/>
        <v>0</v>
      </c>
      <c r="U2384" s="199">
        <f t="shared" si="1874"/>
        <v>0</v>
      </c>
      <c r="V2384" s="199">
        <f t="shared" si="1875"/>
        <v>0</v>
      </c>
      <c r="W2384" s="199">
        <f t="shared" si="1876"/>
        <v>0</v>
      </c>
      <c r="X2384" s="199" t="str">
        <f t="shared" si="1877"/>
        <v/>
      </c>
      <c r="Y2384" s="199" t="str">
        <f t="shared" si="1878"/>
        <v/>
      </c>
      <c r="Z2384" s="199" t="str">
        <f t="shared" si="1879"/>
        <v/>
      </c>
      <c r="AA2384" s="199" t="str">
        <f t="shared" si="1880"/>
        <v/>
      </c>
      <c r="AB2384" s="201">
        <f t="shared" ca="1" si="1881"/>
        <v>2.0976388938540951</v>
      </c>
      <c r="AD2384" s="162">
        <f t="shared" si="1882"/>
        <v>0</v>
      </c>
      <c r="AE2384" s="162">
        <f t="shared" si="1883"/>
        <v>0</v>
      </c>
      <c r="AF2384" s="162">
        <f t="shared" si="1884"/>
        <v>0</v>
      </c>
      <c r="AG2384" s="162">
        <f t="shared" si="1885"/>
        <v>0</v>
      </c>
      <c r="AH2384" s="162" t="str">
        <f t="shared" si="1886"/>
        <v/>
      </c>
      <c r="AI2384" s="162" t="str">
        <f t="shared" si="1887"/>
        <v/>
      </c>
      <c r="AJ2384" s="162" t="str">
        <f t="shared" si="1888"/>
        <v/>
      </c>
      <c r="AK2384" s="162" t="str">
        <f t="shared" si="1889"/>
        <v/>
      </c>
      <c r="AM2384" s="199">
        <f t="shared" si="1892"/>
        <v>25.865927827625324</v>
      </c>
      <c r="AN2384" s="197">
        <f t="shared" ref="AN2384:AN2447" si="1894">IF(AK$56="NOT ELUTED","",IF(AK$51="","",IF(ABS(($AM2384-AK$57)/(AK$72/2.2))&gt;20,0,AK$62*(POWER(POWER(AK$66,2),0.5)+POWER(POWER(AK$66,2),-0.5))/(POWER(POWER(AK$66,2),0.5)*EXP(POWER(1+POWER(AK$66,2),-1)*($AM2384-AK$57)/(AK$72/2.2))+POWER(POWER(AK$66,2),-0.5)*EXP(-POWER(AK$66,2)*POWER(1+POWER(AK$66,2),-1)*($AM2384-AK$57)/(AK$72/2.2))))))</f>
        <v>0</v>
      </c>
      <c r="AO2384" s="197">
        <f t="shared" ref="AO2384:AO2447" si="1895">IF(AL$56="NOT ELUTED","",IF(AL$51="","",IF(ABS(($AM2384-AL$57)/(AL$72/2.2))&gt;20,0,AL$62*(POWER(POWER(AL$66,2),0.5)+POWER(POWER(AL$66,2),-0.5))/(POWER(POWER(AL$66,2),0.5)*EXP(POWER(1+POWER(AL$66,2),-1)*($AM2384-AL$57)/(AL$72/2.2))+POWER(POWER(AL$66,2),-0.5)*EXP(-POWER(AL$66,2)*POWER(1+POWER(AL$66,2),-1)*($AM2384-AL$57)/(AL$72/2.2))))))</f>
        <v>0</v>
      </c>
      <c r="AP2384" s="197">
        <f t="shared" ref="AP2384:AP2447" si="1896">IF(AM$56="NOT ELUTED","",IF(AM$51="","",IF(ABS(($AM2384-AM$57)/(AM$72/2.2))&gt;20,0,AM$62*(POWER(POWER(AM$66,2),0.5)+POWER(POWER(AM$66,2),-0.5))/(POWER(POWER(AM$66,2),0.5)*EXP(POWER(1+POWER(AM$66,2),-1)*($AM2384-AM$57)/(AM$72/2.2))+POWER(POWER(AM$66,2),-0.5)*EXP(-POWER(AM$66,2)*POWER(1+POWER(AM$66,2),-1)*($AM2384-AM$57)/(AM$72/2.2))))))</f>
        <v>0</v>
      </c>
      <c r="AQ2384" s="197">
        <f t="shared" ref="AQ2384:AQ2447" si="1897">IF(AN$56="NOT ELUTED","",IF(AN$51="","",IF(ABS(($AM2384-AN$57)/(AN$72/2.2))&gt;20,0,AN$62*(POWER(POWER(AN$66,2),0.5)+POWER(POWER(AN$66,2),-0.5))/(POWER(POWER(AN$66,2),0.5)*EXP(POWER(1+POWER(AN$66,2),-1)*($AM2384-AN$57)/(AN$72/2.2))+POWER(POWER(AN$66,2),-0.5)*EXP(-POWER(AN$66,2)*POWER(1+POWER(AN$66,2),-1)*($AM2384-AN$57)/(AN$72/2.2))))))</f>
        <v>0.26657359026572802</v>
      </c>
      <c r="AR2384" s="197" t="str">
        <f t="shared" ref="AR2384:AR2447" si="1898">IF(AO$56="NOT ELUTED","",IF(AO$51="","",IF(ABS(($AM2384-AO$57)/(AO$72/2.2))&gt;20,0,AO$62*(POWER(POWER(AO$66,2),0.5)+POWER(POWER(AO$66,2),-0.5))/(POWER(POWER(AO$66,2),0.5)*EXP(POWER(1+POWER(AO$66,2),-1)*($AM2384-AO$57)/(AO$72/2.2))+POWER(POWER(AO$66,2),-0.5)*EXP(-POWER(AO$66,2)*POWER(1+POWER(AO$66,2),-1)*($AM2384-AO$57)/(AO$72/2.2))))))</f>
        <v/>
      </c>
      <c r="AS2384" s="197" t="str">
        <f t="shared" ref="AS2384:AS2447" si="1899">IF(AP$56="NOT ELUTED","",IF(AP$51="","",IF(ABS(($AM2384-AP$57)/(AP$72/2.2))&gt;20,0,AP$62*(POWER(POWER(AP$66,2),0.5)+POWER(POWER(AP$66,2),-0.5))/(POWER(POWER(AP$66,2),0.5)*EXP(POWER(1+POWER(AP$66,2),-1)*($AM2384-AP$57)/(AP$72/2.2))+POWER(POWER(AP$66,2),-0.5)*EXP(-POWER(AP$66,2)*POWER(1+POWER(AP$66,2),-1)*($AM2384-AP$57)/(AP$72/2.2))))))</f>
        <v/>
      </c>
      <c r="AT2384" s="197" t="str">
        <f t="shared" ref="AT2384:AT2447" si="1900">IF(AQ$56="NOT ELUTED","",IF(AQ$51="","",IF(ABS(($AM2384-AQ$57)/(AQ$72/2.2))&gt;20,0,AQ$62*(POWER(POWER(AQ$66,2),0.5)+POWER(POWER(AQ$66,2),-0.5))/(POWER(POWER(AQ$66,2),0.5)*EXP(POWER(1+POWER(AQ$66,2),-1)*($AM2384-AQ$57)/(AQ$72/2.2))+POWER(POWER(AQ$66,2),-0.5)*EXP(-POWER(AQ$66,2)*POWER(1+POWER(AQ$66,2),-1)*($AM2384-AQ$57)/(AQ$72/2.2))))))</f>
        <v/>
      </c>
      <c r="AU2384" s="197" t="str">
        <f t="shared" ref="AU2384:AU2447" si="1901">IF(AR$56="NOT ELUTED","",IF(AR$51="","",IF(ABS(($AM2384-AR$57)/(AR$72/2.2))&gt;20,0,AR$62*(POWER(POWER(AR$66,2),0.5)+POWER(POWER(AR$66,2),-0.5))/(POWER(POWER(AR$66,2),0.5)*EXP(POWER(1+POWER(AR$66,2),-1)*($AM2384-AR$57)/(AR$72/2.2))+POWER(POWER(AR$66,2),-0.5)*EXP(-POWER(AR$66,2)*POWER(1+POWER(AR$66,2),-1)*($AM2384-AR$57)/(AR$72/2.2))))))</f>
        <v/>
      </c>
      <c r="AV2384" s="199">
        <f t="shared" ca="1" si="1893"/>
        <v>2.3706936240123864</v>
      </c>
      <c r="AX2384" s="162">
        <f t="shared" si="1856"/>
        <v>0</v>
      </c>
      <c r="AY2384" s="162">
        <f t="shared" si="1857"/>
        <v>0</v>
      </c>
      <c r="AZ2384" s="162">
        <f t="shared" si="1858"/>
        <v>0</v>
      </c>
      <c r="BA2384" s="162">
        <f t="shared" si="1859"/>
        <v>2.9901011476861014E-3</v>
      </c>
      <c r="BB2384" s="162" t="str">
        <f t="shared" si="1860"/>
        <v/>
      </c>
      <c r="BC2384" s="162" t="str">
        <f t="shared" si="1861"/>
        <v/>
      </c>
      <c r="BD2384" s="162" t="str">
        <f t="shared" si="1862"/>
        <v/>
      </c>
      <c r="BE2384" s="162" t="str">
        <f t="shared" si="1863"/>
        <v/>
      </c>
      <c r="BG2384" s="169">
        <f t="shared" si="1890"/>
        <v>59.248280651592381</v>
      </c>
      <c r="BH2384" s="169">
        <f t="shared" ca="1" si="1891"/>
        <v>2.1280473948319005</v>
      </c>
    </row>
    <row r="2385" spans="11:60" x14ac:dyDescent="0.25">
      <c r="K2385" s="199">
        <f t="shared" si="1864"/>
        <v>59.299666844698706</v>
      </c>
      <c r="L2385" s="201">
        <f t="shared" si="1865"/>
        <v>0.49733696038484071</v>
      </c>
      <c r="M2385" s="201">
        <f t="shared" si="1866"/>
        <v>0.50151967229637606</v>
      </c>
      <c r="N2385" s="201">
        <f t="shared" si="1867"/>
        <v>0.52715153521592395</v>
      </c>
      <c r="O2385" s="201">
        <f t="shared" si="1868"/>
        <v>0.49779647807512495</v>
      </c>
      <c r="P2385" s="201" t="str">
        <f t="shared" si="1869"/>
        <v/>
      </c>
      <c r="Q2385" s="201" t="str">
        <f t="shared" si="1870"/>
        <v/>
      </c>
      <c r="R2385" s="201" t="str">
        <f t="shared" si="1871"/>
        <v/>
      </c>
      <c r="S2385" s="201" t="str">
        <f t="shared" si="1872"/>
        <v/>
      </c>
      <c r="T2385" s="199">
        <f t="shared" si="1873"/>
        <v>0</v>
      </c>
      <c r="U2385" s="199">
        <f t="shared" si="1874"/>
        <v>0</v>
      </c>
      <c r="V2385" s="199">
        <f t="shared" si="1875"/>
        <v>0</v>
      </c>
      <c r="W2385" s="199">
        <f t="shared" si="1876"/>
        <v>0</v>
      </c>
      <c r="X2385" s="199" t="str">
        <f t="shared" si="1877"/>
        <v/>
      </c>
      <c r="Y2385" s="199" t="str">
        <f t="shared" si="1878"/>
        <v/>
      </c>
      <c r="Z2385" s="199" t="str">
        <f t="shared" si="1879"/>
        <v/>
      </c>
      <c r="AA2385" s="199" t="str">
        <f t="shared" si="1880"/>
        <v/>
      </c>
      <c r="AB2385" s="201">
        <f t="shared" ca="1" si="1881"/>
        <v>2.0330389056673761</v>
      </c>
      <c r="AD2385" s="162">
        <f t="shared" si="1882"/>
        <v>0</v>
      </c>
      <c r="AE2385" s="162">
        <f t="shared" si="1883"/>
        <v>0</v>
      </c>
      <c r="AF2385" s="162">
        <f t="shared" si="1884"/>
        <v>0</v>
      </c>
      <c r="AG2385" s="162">
        <f t="shared" si="1885"/>
        <v>0</v>
      </c>
      <c r="AH2385" s="162" t="str">
        <f t="shared" si="1886"/>
        <v/>
      </c>
      <c r="AI2385" s="162" t="str">
        <f t="shared" si="1887"/>
        <v/>
      </c>
      <c r="AJ2385" s="162" t="str">
        <f t="shared" si="1888"/>
        <v/>
      </c>
      <c r="AK2385" s="162" t="str">
        <f t="shared" si="1889"/>
        <v/>
      </c>
      <c r="AM2385" s="199">
        <f t="shared" si="1892"/>
        <v>25.877144621999836</v>
      </c>
      <c r="AN2385" s="197">
        <f t="shared" si="1894"/>
        <v>0</v>
      </c>
      <c r="AO2385" s="197">
        <f t="shared" si="1895"/>
        <v>0</v>
      </c>
      <c r="AP2385" s="197">
        <f t="shared" si="1896"/>
        <v>0</v>
      </c>
      <c r="AQ2385" s="197">
        <f t="shared" si="1897"/>
        <v>0.22420927608941621</v>
      </c>
      <c r="AR2385" s="197" t="str">
        <f t="shared" si="1898"/>
        <v/>
      </c>
      <c r="AS2385" s="197" t="str">
        <f t="shared" si="1899"/>
        <v/>
      </c>
      <c r="AT2385" s="197" t="str">
        <f t="shared" si="1900"/>
        <v/>
      </c>
      <c r="AU2385" s="197" t="str">
        <f t="shared" si="1901"/>
        <v/>
      </c>
      <c r="AV2385" s="199">
        <f t="shared" ca="1" si="1893"/>
        <v>2.3941278685473191</v>
      </c>
      <c r="AX2385" s="162">
        <f t="shared" si="1856"/>
        <v>0</v>
      </c>
      <c r="AY2385" s="162">
        <f t="shared" si="1857"/>
        <v>0</v>
      </c>
      <c r="AZ2385" s="162">
        <f t="shared" si="1858"/>
        <v>0</v>
      </c>
      <c r="BA2385" s="162">
        <f t="shared" si="1859"/>
        <v>2.5149093467531857E-3</v>
      </c>
      <c r="BB2385" s="162" t="str">
        <f t="shared" si="1860"/>
        <v/>
      </c>
      <c r="BC2385" s="162" t="str">
        <f t="shared" si="1861"/>
        <v/>
      </c>
      <c r="BD2385" s="162" t="str">
        <f t="shared" si="1862"/>
        <v/>
      </c>
      <c r="BE2385" s="162" t="str">
        <f t="shared" si="1863"/>
        <v/>
      </c>
      <c r="BG2385" s="169">
        <f t="shared" si="1890"/>
        <v>59.273973748145544</v>
      </c>
      <c r="BH2385" s="169">
        <f t="shared" ca="1" si="1891"/>
        <v>2.0976388938540951</v>
      </c>
    </row>
    <row r="2386" spans="11:60" x14ac:dyDescent="0.25">
      <c r="K2386" s="199">
        <f t="shared" si="1864"/>
        <v>59.325359941251868</v>
      </c>
      <c r="L2386" s="201">
        <f t="shared" si="1865"/>
        <v>0.4975524443364806</v>
      </c>
      <c r="M2386" s="201">
        <f t="shared" si="1866"/>
        <v>0.50173696851487537</v>
      </c>
      <c r="N2386" s="201">
        <f t="shared" si="1867"/>
        <v>0.52737993709426711</v>
      </c>
      <c r="O2386" s="201">
        <f t="shared" si="1868"/>
        <v>0.49801216112455093</v>
      </c>
      <c r="P2386" s="201" t="str">
        <f t="shared" si="1869"/>
        <v/>
      </c>
      <c r="Q2386" s="201" t="str">
        <f t="shared" si="1870"/>
        <v/>
      </c>
      <c r="R2386" s="201" t="str">
        <f t="shared" si="1871"/>
        <v/>
      </c>
      <c r="S2386" s="201" t="str">
        <f t="shared" si="1872"/>
        <v/>
      </c>
      <c r="T2386" s="199">
        <f t="shared" si="1873"/>
        <v>0</v>
      </c>
      <c r="U2386" s="199">
        <f t="shared" si="1874"/>
        <v>0</v>
      </c>
      <c r="V2386" s="199">
        <f t="shared" si="1875"/>
        <v>0</v>
      </c>
      <c r="W2386" s="199">
        <f t="shared" si="1876"/>
        <v>0</v>
      </c>
      <c r="X2386" s="199" t="str">
        <f t="shared" si="1877"/>
        <v/>
      </c>
      <c r="Y2386" s="199" t="str">
        <f t="shared" si="1878"/>
        <v/>
      </c>
      <c r="Z2386" s="199" t="str">
        <f t="shared" si="1879"/>
        <v/>
      </c>
      <c r="AA2386" s="199" t="str">
        <f t="shared" si="1880"/>
        <v/>
      </c>
      <c r="AB2386" s="201">
        <f t="shared" ca="1" si="1881"/>
        <v>2.019373288630459</v>
      </c>
      <c r="AD2386" s="162">
        <f t="shared" si="1882"/>
        <v>0</v>
      </c>
      <c r="AE2386" s="162">
        <f t="shared" si="1883"/>
        <v>0</v>
      </c>
      <c r="AF2386" s="162">
        <f t="shared" si="1884"/>
        <v>0</v>
      </c>
      <c r="AG2386" s="162">
        <f t="shared" si="1885"/>
        <v>0</v>
      </c>
      <c r="AH2386" s="162" t="str">
        <f t="shared" si="1886"/>
        <v/>
      </c>
      <c r="AI2386" s="162" t="str">
        <f t="shared" si="1887"/>
        <v/>
      </c>
      <c r="AJ2386" s="162" t="str">
        <f t="shared" si="1888"/>
        <v/>
      </c>
      <c r="AK2386" s="162" t="str">
        <f t="shared" si="1889"/>
        <v/>
      </c>
      <c r="AM2386" s="199">
        <f t="shared" si="1892"/>
        <v>25.888361416374348</v>
      </c>
      <c r="AN2386" s="197">
        <f t="shared" si="1894"/>
        <v>0</v>
      </c>
      <c r="AO2386" s="197">
        <f t="shared" si="1895"/>
        <v>0</v>
      </c>
      <c r="AP2386" s="197">
        <f t="shared" si="1896"/>
        <v>0</v>
      </c>
      <c r="AQ2386" s="197">
        <f t="shared" si="1897"/>
        <v>0.18857752359175686</v>
      </c>
      <c r="AR2386" s="197" t="str">
        <f t="shared" si="1898"/>
        <v/>
      </c>
      <c r="AS2386" s="197" t="str">
        <f t="shared" si="1899"/>
        <v/>
      </c>
      <c r="AT2386" s="197" t="str">
        <f t="shared" si="1900"/>
        <v/>
      </c>
      <c r="AU2386" s="197" t="str">
        <f t="shared" si="1901"/>
        <v/>
      </c>
      <c r="AV2386" s="199">
        <f t="shared" ca="1" si="1893"/>
        <v>2.2812430463416002</v>
      </c>
      <c r="AX2386" s="162">
        <f t="shared" si="1856"/>
        <v>0</v>
      </c>
      <c r="AY2386" s="162">
        <f t="shared" si="1857"/>
        <v>0</v>
      </c>
      <c r="AZ2386" s="162">
        <f t="shared" si="1858"/>
        <v>0</v>
      </c>
      <c r="BA2386" s="162">
        <f t="shared" si="1859"/>
        <v>2.1152353057834342E-3</v>
      </c>
      <c r="BB2386" s="162" t="str">
        <f t="shared" si="1860"/>
        <v/>
      </c>
      <c r="BC2386" s="162" t="str">
        <f t="shared" si="1861"/>
        <v/>
      </c>
      <c r="BD2386" s="162" t="str">
        <f t="shared" si="1862"/>
        <v/>
      </c>
      <c r="BE2386" s="162" t="str">
        <f t="shared" si="1863"/>
        <v/>
      </c>
      <c r="BG2386" s="169">
        <f t="shared" si="1890"/>
        <v>59.299666844698706</v>
      </c>
      <c r="BH2386" s="169">
        <f t="shared" ca="1" si="1891"/>
        <v>2.0330389056673761</v>
      </c>
    </row>
    <row r="2387" spans="11:60" x14ac:dyDescent="0.25">
      <c r="K2387" s="199">
        <f t="shared" si="1864"/>
        <v>59.35105303780503</v>
      </c>
      <c r="L2387" s="201">
        <f t="shared" si="1865"/>
        <v>0.4977679282881205</v>
      </c>
      <c r="M2387" s="201">
        <f t="shared" si="1866"/>
        <v>0.50195426473337468</v>
      </c>
      <c r="N2387" s="201">
        <f t="shared" si="1867"/>
        <v>0.52760833897261017</v>
      </c>
      <c r="O2387" s="201">
        <f t="shared" si="1868"/>
        <v>0.49822784417397686</v>
      </c>
      <c r="P2387" s="201" t="str">
        <f t="shared" si="1869"/>
        <v/>
      </c>
      <c r="Q2387" s="201" t="str">
        <f t="shared" si="1870"/>
        <v/>
      </c>
      <c r="R2387" s="201" t="str">
        <f t="shared" si="1871"/>
        <v/>
      </c>
      <c r="S2387" s="201" t="str">
        <f t="shared" si="1872"/>
        <v/>
      </c>
      <c r="T2387" s="199">
        <f t="shared" si="1873"/>
        <v>0</v>
      </c>
      <c r="U2387" s="199">
        <f t="shared" si="1874"/>
        <v>0</v>
      </c>
      <c r="V2387" s="199">
        <f t="shared" si="1875"/>
        <v>0</v>
      </c>
      <c r="W2387" s="199">
        <f t="shared" si="1876"/>
        <v>0</v>
      </c>
      <c r="X2387" s="199" t="str">
        <f t="shared" si="1877"/>
        <v/>
      </c>
      <c r="Y2387" s="199" t="str">
        <f t="shared" si="1878"/>
        <v/>
      </c>
      <c r="Z2387" s="199" t="str">
        <f t="shared" si="1879"/>
        <v/>
      </c>
      <c r="AA2387" s="199" t="str">
        <f t="shared" si="1880"/>
        <v/>
      </c>
      <c r="AB2387" s="201">
        <f t="shared" ca="1" si="1881"/>
        <v>2.0802364828753213</v>
      </c>
      <c r="AD2387" s="162">
        <f t="shared" si="1882"/>
        <v>0</v>
      </c>
      <c r="AE2387" s="162">
        <f t="shared" si="1883"/>
        <v>0</v>
      </c>
      <c r="AF2387" s="162">
        <f t="shared" si="1884"/>
        <v>0</v>
      </c>
      <c r="AG2387" s="162">
        <f t="shared" si="1885"/>
        <v>0</v>
      </c>
      <c r="AH2387" s="162" t="str">
        <f t="shared" si="1886"/>
        <v/>
      </c>
      <c r="AI2387" s="162" t="str">
        <f t="shared" si="1887"/>
        <v/>
      </c>
      <c r="AJ2387" s="162" t="str">
        <f t="shared" si="1888"/>
        <v/>
      </c>
      <c r="AK2387" s="162" t="str">
        <f t="shared" si="1889"/>
        <v/>
      </c>
      <c r="AM2387" s="199">
        <f t="shared" si="1892"/>
        <v>25.89957821074886</v>
      </c>
      <c r="AN2387" s="197">
        <f t="shared" si="1894"/>
        <v>0</v>
      </c>
      <c r="AO2387" s="197">
        <f t="shared" si="1895"/>
        <v>0</v>
      </c>
      <c r="AP2387" s="197">
        <f t="shared" si="1896"/>
        <v>0</v>
      </c>
      <c r="AQ2387" s="197">
        <f t="shared" si="1897"/>
        <v>0.15860840878589197</v>
      </c>
      <c r="AR2387" s="197" t="str">
        <f t="shared" si="1898"/>
        <v/>
      </c>
      <c r="AS2387" s="197" t="str">
        <f t="shared" si="1899"/>
        <v/>
      </c>
      <c r="AT2387" s="197" t="str">
        <f t="shared" si="1900"/>
        <v/>
      </c>
      <c r="AU2387" s="197" t="str">
        <f t="shared" si="1901"/>
        <v/>
      </c>
      <c r="AV2387" s="199">
        <f t="shared" ca="1" si="1893"/>
        <v>2.2662022001231521</v>
      </c>
      <c r="AX2387" s="162">
        <f t="shared" si="1856"/>
        <v>0</v>
      </c>
      <c r="AY2387" s="162">
        <f t="shared" si="1857"/>
        <v>0</v>
      </c>
      <c r="AZ2387" s="162">
        <f t="shared" si="1858"/>
        <v>0</v>
      </c>
      <c r="BA2387" s="162">
        <f t="shared" si="1859"/>
        <v>1.7790779074199027E-3</v>
      </c>
      <c r="BB2387" s="162" t="str">
        <f t="shared" si="1860"/>
        <v/>
      </c>
      <c r="BC2387" s="162" t="str">
        <f t="shared" si="1861"/>
        <v/>
      </c>
      <c r="BD2387" s="162" t="str">
        <f t="shared" si="1862"/>
        <v/>
      </c>
      <c r="BE2387" s="162" t="str">
        <f t="shared" si="1863"/>
        <v/>
      </c>
      <c r="BG2387" s="169">
        <f t="shared" si="1890"/>
        <v>59.325359941251868</v>
      </c>
      <c r="BH2387" s="169">
        <f t="shared" ca="1" si="1891"/>
        <v>2.019373288630459</v>
      </c>
    </row>
    <row r="2388" spans="11:60" x14ac:dyDescent="0.25">
      <c r="K2388" s="199">
        <f t="shared" si="1864"/>
        <v>59.376746134358193</v>
      </c>
      <c r="L2388" s="201">
        <f t="shared" si="1865"/>
        <v>0.49798341223976039</v>
      </c>
      <c r="M2388" s="201">
        <f t="shared" si="1866"/>
        <v>0.50217156095187387</v>
      </c>
      <c r="N2388" s="201">
        <f t="shared" si="1867"/>
        <v>0.52783674085095333</v>
      </c>
      <c r="O2388" s="201">
        <f t="shared" si="1868"/>
        <v>0.49844352722340285</v>
      </c>
      <c r="P2388" s="201" t="str">
        <f t="shared" si="1869"/>
        <v/>
      </c>
      <c r="Q2388" s="201" t="str">
        <f t="shared" si="1870"/>
        <v/>
      </c>
      <c r="R2388" s="201" t="str">
        <f t="shared" si="1871"/>
        <v/>
      </c>
      <c r="S2388" s="201" t="str">
        <f t="shared" si="1872"/>
        <v/>
      </c>
      <c r="T2388" s="199">
        <f t="shared" si="1873"/>
        <v>0</v>
      </c>
      <c r="U2388" s="199">
        <f t="shared" si="1874"/>
        <v>0</v>
      </c>
      <c r="V2388" s="199">
        <f t="shared" si="1875"/>
        <v>0</v>
      </c>
      <c r="W2388" s="199">
        <f t="shared" si="1876"/>
        <v>0</v>
      </c>
      <c r="X2388" s="199" t="str">
        <f t="shared" si="1877"/>
        <v/>
      </c>
      <c r="Y2388" s="199" t="str">
        <f t="shared" si="1878"/>
        <v/>
      </c>
      <c r="Z2388" s="199" t="str">
        <f t="shared" si="1879"/>
        <v/>
      </c>
      <c r="AA2388" s="199" t="str">
        <f t="shared" si="1880"/>
        <v/>
      </c>
      <c r="AB2388" s="201">
        <f t="shared" ca="1" si="1881"/>
        <v>2.0065612082892126</v>
      </c>
      <c r="AD2388" s="162">
        <f t="shared" si="1882"/>
        <v>0</v>
      </c>
      <c r="AE2388" s="162">
        <f t="shared" si="1883"/>
        <v>0</v>
      </c>
      <c r="AF2388" s="162">
        <f t="shared" si="1884"/>
        <v>0</v>
      </c>
      <c r="AG2388" s="162">
        <f t="shared" si="1885"/>
        <v>0</v>
      </c>
      <c r="AH2388" s="162" t="str">
        <f t="shared" si="1886"/>
        <v/>
      </c>
      <c r="AI2388" s="162" t="str">
        <f t="shared" si="1887"/>
        <v/>
      </c>
      <c r="AJ2388" s="162" t="str">
        <f t="shared" si="1888"/>
        <v/>
      </c>
      <c r="AK2388" s="162" t="str">
        <f t="shared" si="1889"/>
        <v/>
      </c>
      <c r="AM2388" s="199">
        <f t="shared" si="1892"/>
        <v>25.910795005123372</v>
      </c>
      <c r="AN2388" s="197">
        <f t="shared" si="1894"/>
        <v>0</v>
      </c>
      <c r="AO2388" s="197">
        <f t="shared" si="1895"/>
        <v>0</v>
      </c>
      <c r="AP2388" s="197">
        <f t="shared" si="1896"/>
        <v>0</v>
      </c>
      <c r="AQ2388" s="197">
        <f t="shared" si="1897"/>
        <v>0.13340202991058731</v>
      </c>
      <c r="AR2388" s="197" t="str">
        <f t="shared" si="1898"/>
        <v/>
      </c>
      <c r="AS2388" s="197" t="str">
        <f t="shared" si="1899"/>
        <v/>
      </c>
      <c r="AT2388" s="197" t="str">
        <f t="shared" si="1900"/>
        <v/>
      </c>
      <c r="AU2388" s="197" t="str">
        <f t="shared" si="1901"/>
        <v/>
      </c>
      <c r="AV2388" s="199">
        <f t="shared" ca="1" si="1893"/>
        <v>2.2654425502030886</v>
      </c>
      <c r="AX2388" s="162">
        <f t="shared" si="1856"/>
        <v>0</v>
      </c>
      <c r="AY2388" s="162">
        <f t="shared" si="1857"/>
        <v>0</v>
      </c>
      <c r="AZ2388" s="162">
        <f t="shared" si="1858"/>
        <v>0</v>
      </c>
      <c r="BA2388" s="162">
        <f t="shared" si="1859"/>
        <v>1.4963431386495656E-3</v>
      </c>
      <c r="BB2388" s="162" t="str">
        <f t="shared" si="1860"/>
        <v/>
      </c>
      <c r="BC2388" s="162" t="str">
        <f t="shared" si="1861"/>
        <v/>
      </c>
      <c r="BD2388" s="162" t="str">
        <f t="shared" si="1862"/>
        <v/>
      </c>
      <c r="BE2388" s="162" t="str">
        <f t="shared" si="1863"/>
        <v/>
      </c>
      <c r="BG2388" s="169">
        <f t="shared" si="1890"/>
        <v>59.35105303780503</v>
      </c>
      <c r="BH2388" s="169">
        <f t="shared" ca="1" si="1891"/>
        <v>2.0802364828753213</v>
      </c>
    </row>
    <row r="2389" spans="11:60" x14ac:dyDescent="0.25">
      <c r="K2389" s="199">
        <f t="shared" si="1864"/>
        <v>59.402439230911355</v>
      </c>
      <c r="L2389" s="201">
        <f t="shared" si="1865"/>
        <v>0.49819889619140023</v>
      </c>
      <c r="M2389" s="201">
        <f t="shared" si="1866"/>
        <v>0.50238885717037329</v>
      </c>
      <c r="N2389" s="201">
        <f t="shared" si="1867"/>
        <v>0.5280651427292965</v>
      </c>
      <c r="O2389" s="201">
        <f t="shared" si="1868"/>
        <v>0.49865921027282883</v>
      </c>
      <c r="P2389" s="201" t="str">
        <f t="shared" si="1869"/>
        <v/>
      </c>
      <c r="Q2389" s="201" t="str">
        <f t="shared" si="1870"/>
        <v/>
      </c>
      <c r="R2389" s="201" t="str">
        <f t="shared" si="1871"/>
        <v/>
      </c>
      <c r="S2389" s="201" t="str">
        <f t="shared" si="1872"/>
        <v/>
      </c>
      <c r="T2389" s="199">
        <f t="shared" si="1873"/>
        <v>0</v>
      </c>
      <c r="U2389" s="199">
        <f t="shared" si="1874"/>
        <v>0</v>
      </c>
      <c r="V2389" s="199">
        <f t="shared" si="1875"/>
        <v>0</v>
      </c>
      <c r="W2389" s="199">
        <f t="shared" si="1876"/>
        <v>0</v>
      </c>
      <c r="X2389" s="199" t="str">
        <f t="shared" si="1877"/>
        <v/>
      </c>
      <c r="Y2389" s="199" t="str">
        <f t="shared" si="1878"/>
        <v/>
      </c>
      <c r="Z2389" s="199" t="str">
        <f t="shared" si="1879"/>
        <v/>
      </c>
      <c r="AA2389" s="199" t="str">
        <f t="shared" si="1880"/>
        <v/>
      </c>
      <c r="AB2389" s="201">
        <f t="shared" ca="1" si="1881"/>
        <v>2.1395262947735167</v>
      </c>
      <c r="AD2389" s="162">
        <f t="shared" si="1882"/>
        <v>0</v>
      </c>
      <c r="AE2389" s="162">
        <f t="shared" si="1883"/>
        <v>0</v>
      </c>
      <c r="AF2389" s="162">
        <f t="shared" si="1884"/>
        <v>0</v>
      </c>
      <c r="AG2389" s="162">
        <f t="shared" si="1885"/>
        <v>0</v>
      </c>
      <c r="AH2389" s="162" t="str">
        <f t="shared" si="1886"/>
        <v/>
      </c>
      <c r="AI2389" s="162" t="str">
        <f t="shared" si="1887"/>
        <v/>
      </c>
      <c r="AJ2389" s="162" t="str">
        <f t="shared" si="1888"/>
        <v/>
      </c>
      <c r="AK2389" s="162" t="str">
        <f t="shared" si="1889"/>
        <v/>
      </c>
      <c r="AM2389" s="199">
        <f t="shared" si="1892"/>
        <v>25.922011799497884</v>
      </c>
      <c r="AN2389" s="197">
        <f t="shared" si="1894"/>
        <v>0</v>
      </c>
      <c r="AO2389" s="197">
        <f t="shared" si="1895"/>
        <v>0</v>
      </c>
      <c r="AP2389" s="197">
        <f t="shared" si="1896"/>
        <v>0</v>
      </c>
      <c r="AQ2389" s="197">
        <f t="shared" si="1897"/>
        <v>0.11220149232466853</v>
      </c>
      <c r="AR2389" s="197" t="str">
        <f t="shared" si="1898"/>
        <v/>
      </c>
      <c r="AS2389" s="197" t="str">
        <f t="shared" si="1899"/>
        <v/>
      </c>
      <c r="AT2389" s="197" t="str">
        <f t="shared" si="1900"/>
        <v/>
      </c>
      <c r="AU2389" s="197" t="str">
        <f t="shared" si="1901"/>
        <v/>
      </c>
      <c r="AV2389" s="199">
        <f t="shared" ca="1" si="1893"/>
        <v>2.2749028880034778</v>
      </c>
      <c r="AX2389" s="162">
        <f t="shared" si="1856"/>
        <v>0</v>
      </c>
      <c r="AY2389" s="162">
        <f t="shared" si="1857"/>
        <v>0</v>
      </c>
      <c r="AZ2389" s="162">
        <f t="shared" si="1858"/>
        <v>0</v>
      </c>
      <c r="BA2389" s="162">
        <f t="shared" si="1859"/>
        <v>1.2585410679192004E-3</v>
      </c>
      <c r="BB2389" s="162" t="str">
        <f t="shared" si="1860"/>
        <v/>
      </c>
      <c r="BC2389" s="162" t="str">
        <f t="shared" si="1861"/>
        <v/>
      </c>
      <c r="BD2389" s="162" t="str">
        <f t="shared" si="1862"/>
        <v/>
      </c>
      <c r="BE2389" s="162" t="str">
        <f t="shared" si="1863"/>
        <v/>
      </c>
      <c r="BG2389" s="169">
        <f t="shared" si="1890"/>
        <v>59.376746134358193</v>
      </c>
      <c r="BH2389" s="169">
        <f t="shared" ca="1" si="1891"/>
        <v>2.0065612082892126</v>
      </c>
    </row>
    <row r="2390" spans="11:60" x14ac:dyDescent="0.25">
      <c r="K2390" s="199">
        <f t="shared" si="1864"/>
        <v>59.428132327464517</v>
      </c>
      <c r="L2390" s="201">
        <f t="shared" si="1865"/>
        <v>0.49841438014304013</v>
      </c>
      <c r="M2390" s="201">
        <f t="shared" si="1866"/>
        <v>0.50260615338887249</v>
      </c>
      <c r="N2390" s="201">
        <f t="shared" si="1867"/>
        <v>0.52829354460763955</v>
      </c>
      <c r="O2390" s="201">
        <f t="shared" si="1868"/>
        <v>0.49887489332225476</v>
      </c>
      <c r="P2390" s="201" t="str">
        <f t="shared" si="1869"/>
        <v/>
      </c>
      <c r="Q2390" s="201" t="str">
        <f t="shared" si="1870"/>
        <v/>
      </c>
      <c r="R2390" s="201" t="str">
        <f t="shared" si="1871"/>
        <v/>
      </c>
      <c r="S2390" s="201" t="str">
        <f t="shared" si="1872"/>
        <v/>
      </c>
      <c r="T2390" s="199">
        <f t="shared" si="1873"/>
        <v>0</v>
      </c>
      <c r="U2390" s="199">
        <f t="shared" si="1874"/>
        <v>0</v>
      </c>
      <c r="V2390" s="199">
        <f t="shared" si="1875"/>
        <v>0</v>
      </c>
      <c r="W2390" s="199">
        <f t="shared" si="1876"/>
        <v>0</v>
      </c>
      <c r="X2390" s="199" t="str">
        <f t="shared" si="1877"/>
        <v/>
      </c>
      <c r="Y2390" s="199" t="str">
        <f t="shared" si="1878"/>
        <v/>
      </c>
      <c r="Z2390" s="199" t="str">
        <f t="shared" si="1879"/>
        <v/>
      </c>
      <c r="AA2390" s="199" t="str">
        <f t="shared" si="1880"/>
        <v/>
      </c>
      <c r="AB2390" s="201">
        <f t="shared" ca="1" si="1881"/>
        <v>2.0336765852548941</v>
      </c>
      <c r="AD2390" s="162">
        <f t="shared" si="1882"/>
        <v>0</v>
      </c>
      <c r="AE2390" s="162">
        <f t="shared" si="1883"/>
        <v>0</v>
      </c>
      <c r="AF2390" s="162">
        <f t="shared" si="1884"/>
        <v>0</v>
      </c>
      <c r="AG2390" s="162">
        <f t="shared" si="1885"/>
        <v>0</v>
      </c>
      <c r="AH2390" s="162" t="str">
        <f t="shared" si="1886"/>
        <v/>
      </c>
      <c r="AI2390" s="162" t="str">
        <f t="shared" si="1887"/>
        <v/>
      </c>
      <c r="AJ2390" s="162" t="str">
        <f t="shared" si="1888"/>
        <v/>
      </c>
      <c r="AK2390" s="162" t="str">
        <f t="shared" si="1889"/>
        <v/>
      </c>
      <c r="AM2390" s="199">
        <f t="shared" si="1892"/>
        <v>25.933228593872396</v>
      </c>
      <c r="AN2390" s="197">
        <f t="shared" si="1894"/>
        <v>0</v>
      </c>
      <c r="AO2390" s="197">
        <f t="shared" si="1895"/>
        <v>0</v>
      </c>
      <c r="AP2390" s="197">
        <f t="shared" si="1896"/>
        <v>0</v>
      </c>
      <c r="AQ2390" s="197">
        <f t="shared" si="1897"/>
        <v>9.4370184536218593E-2</v>
      </c>
      <c r="AR2390" s="197" t="str">
        <f t="shared" si="1898"/>
        <v/>
      </c>
      <c r="AS2390" s="197" t="str">
        <f t="shared" si="1899"/>
        <v/>
      </c>
      <c r="AT2390" s="197" t="str">
        <f t="shared" si="1900"/>
        <v/>
      </c>
      <c r="AU2390" s="197" t="str">
        <f t="shared" si="1901"/>
        <v/>
      </c>
      <c r="AV2390" s="199">
        <f t="shared" ca="1" si="1893"/>
        <v>2.2335284489104161</v>
      </c>
      <c r="AX2390" s="162">
        <f t="shared" si="1856"/>
        <v>0</v>
      </c>
      <c r="AY2390" s="162">
        <f t="shared" si="1857"/>
        <v>0</v>
      </c>
      <c r="AZ2390" s="162">
        <f t="shared" si="1858"/>
        <v>0</v>
      </c>
      <c r="BA2390" s="162">
        <f t="shared" si="1859"/>
        <v>1.0585309550275219E-3</v>
      </c>
      <c r="BB2390" s="162" t="str">
        <f t="shared" si="1860"/>
        <v/>
      </c>
      <c r="BC2390" s="162" t="str">
        <f t="shared" si="1861"/>
        <v/>
      </c>
      <c r="BD2390" s="162" t="str">
        <f t="shared" si="1862"/>
        <v/>
      </c>
      <c r="BE2390" s="162" t="str">
        <f t="shared" si="1863"/>
        <v/>
      </c>
      <c r="BG2390" s="169">
        <f t="shared" si="1890"/>
        <v>59.402439230911355</v>
      </c>
      <c r="BH2390" s="169">
        <f t="shared" ca="1" si="1891"/>
        <v>2.1395262947735167</v>
      </c>
    </row>
    <row r="2391" spans="11:60" x14ac:dyDescent="0.25">
      <c r="K2391" s="199">
        <f t="shared" si="1864"/>
        <v>59.45382542401768</v>
      </c>
      <c r="L2391" s="201">
        <f t="shared" si="1865"/>
        <v>0.49862986409468002</v>
      </c>
      <c r="M2391" s="201">
        <f t="shared" si="1866"/>
        <v>0.5028234496073718</v>
      </c>
      <c r="N2391" s="201">
        <f t="shared" si="1867"/>
        <v>0.52852194648598272</v>
      </c>
      <c r="O2391" s="201">
        <f t="shared" si="1868"/>
        <v>0.49909057637168075</v>
      </c>
      <c r="P2391" s="201" t="str">
        <f t="shared" si="1869"/>
        <v/>
      </c>
      <c r="Q2391" s="201" t="str">
        <f t="shared" si="1870"/>
        <v/>
      </c>
      <c r="R2391" s="201" t="str">
        <f t="shared" si="1871"/>
        <v/>
      </c>
      <c r="S2391" s="201" t="str">
        <f t="shared" si="1872"/>
        <v/>
      </c>
      <c r="T2391" s="199">
        <f t="shared" si="1873"/>
        <v>0</v>
      </c>
      <c r="U2391" s="199">
        <f t="shared" si="1874"/>
        <v>0</v>
      </c>
      <c r="V2391" s="199">
        <f t="shared" si="1875"/>
        <v>0</v>
      </c>
      <c r="W2391" s="199">
        <f t="shared" si="1876"/>
        <v>0</v>
      </c>
      <c r="X2391" s="199" t="str">
        <f t="shared" si="1877"/>
        <v/>
      </c>
      <c r="Y2391" s="199" t="str">
        <f t="shared" si="1878"/>
        <v/>
      </c>
      <c r="Z2391" s="199" t="str">
        <f t="shared" si="1879"/>
        <v/>
      </c>
      <c r="AA2391" s="199" t="str">
        <f t="shared" si="1880"/>
        <v/>
      </c>
      <c r="AB2391" s="201">
        <f t="shared" ca="1" si="1881"/>
        <v>2.1570211404527178</v>
      </c>
      <c r="AD2391" s="162">
        <f t="shared" si="1882"/>
        <v>0</v>
      </c>
      <c r="AE2391" s="162">
        <f t="shared" si="1883"/>
        <v>0</v>
      </c>
      <c r="AF2391" s="162">
        <f t="shared" si="1884"/>
        <v>0</v>
      </c>
      <c r="AG2391" s="162">
        <f t="shared" si="1885"/>
        <v>0</v>
      </c>
      <c r="AH2391" s="162" t="str">
        <f t="shared" si="1886"/>
        <v/>
      </c>
      <c r="AI2391" s="162" t="str">
        <f t="shared" si="1887"/>
        <v/>
      </c>
      <c r="AJ2391" s="162" t="str">
        <f t="shared" si="1888"/>
        <v/>
      </c>
      <c r="AK2391" s="162" t="str">
        <f t="shared" si="1889"/>
        <v/>
      </c>
      <c r="AM2391" s="199">
        <f t="shared" si="1892"/>
        <v>25.944445388246908</v>
      </c>
      <c r="AN2391" s="197">
        <f t="shared" si="1894"/>
        <v>0</v>
      </c>
      <c r="AO2391" s="197">
        <f t="shared" si="1895"/>
        <v>0</v>
      </c>
      <c r="AP2391" s="197">
        <f t="shared" si="1896"/>
        <v>0</v>
      </c>
      <c r="AQ2391" s="197">
        <f t="shared" si="1897"/>
        <v>7.9372664310274829E-2</v>
      </c>
      <c r="AR2391" s="197" t="str">
        <f t="shared" si="1898"/>
        <v/>
      </c>
      <c r="AS2391" s="197" t="str">
        <f t="shared" si="1899"/>
        <v/>
      </c>
      <c r="AT2391" s="197" t="str">
        <f t="shared" si="1900"/>
        <v/>
      </c>
      <c r="AU2391" s="197" t="str">
        <f t="shared" si="1901"/>
        <v/>
      </c>
      <c r="AV2391" s="199">
        <f t="shared" ca="1" si="1893"/>
        <v>2.1977535554932364</v>
      </c>
      <c r="AX2391" s="162">
        <f t="shared" si="1856"/>
        <v>0</v>
      </c>
      <c r="AY2391" s="162">
        <f t="shared" si="1857"/>
        <v>0</v>
      </c>
      <c r="AZ2391" s="162">
        <f t="shared" si="1858"/>
        <v>0</v>
      </c>
      <c r="BA2391" s="162">
        <f t="shared" si="1859"/>
        <v>8.903068545255251E-4</v>
      </c>
      <c r="BB2391" s="162" t="str">
        <f t="shared" si="1860"/>
        <v/>
      </c>
      <c r="BC2391" s="162" t="str">
        <f t="shared" si="1861"/>
        <v/>
      </c>
      <c r="BD2391" s="162" t="str">
        <f t="shared" si="1862"/>
        <v/>
      </c>
      <c r="BE2391" s="162" t="str">
        <f t="shared" si="1863"/>
        <v/>
      </c>
      <c r="BG2391" s="169">
        <f t="shared" si="1890"/>
        <v>59.428132327464517</v>
      </c>
      <c r="BH2391" s="169">
        <f t="shared" ca="1" si="1891"/>
        <v>2.0336765852548941</v>
      </c>
    </row>
    <row r="2392" spans="11:60" x14ac:dyDescent="0.25">
      <c r="K2392" s="199">
        <f t="shared" si="1864"/>
        <v>59.479518520570842</v>
      </c>
      <c r="L2392" s="201">
        <f t="shared" si="1865"/>
        <v>0.49884534804631986</v>
      </c>
      <c r="M2392" s="201">
        <f t="shared" si="1866"/>
        <v>0.50304074582587111</v>
      </c>
      <c r="N2392" s="201">
        <f t="shared" si="1867"/>
        <v>0.52875034836432588</v>
      </c>
      <c r="O2392" s="201">
        <f t="shared" si="1868"/>
        <v>0.49930625942110674</v>
      </c>
      <c r="P2392" s="201" t="str">
        <f t="shared" si="1869"/>
        <v/>
      </c>
      <c r="Q2392" s="201" t="str">
        <f t="shared" si="1870"/>
        <v/>
      </c>
      <c r="R2392" s="201" t="str">
        <f t="shared" si="1871"/>
        <v/>
      </c>
      <c r="S2392" s="201" t="str">
        <f t="shared" si="1872"/>
        <v/>
      </c>
      <c r="T2392" s="199">
        <f t="shared" si="1873"/>
        <v>0</v>
      </c>
      <c r="U2392" s="199">
        <f t="shared" si="1874"/>
        <v>0</v>
      </c>
      <c r="V2392" s="199">
        <f t="shared" si="1875"/>
        <v>0</v>
      </c>
      <c r="W2392" s="199">
        <f t="shared" si="1876"/>
        <v>0</v>
      </c>
      <c r="X2392" s="199" t="str">
        <f t="shared" si="1877"/>
        <v/>
      </c>
      <c r="Y2392" s="199" t="str">
        <f t="shared" si="1878"/>
        <v/>
      </c>
      <c r="Z2392" s="199" t="str">
        <f t="shared" si="1879"/>
        <v/>
      </c>
      <c r="AA2392" s="199" t="str">
        <f t="shared" si="1880"/>
        <v/>
      </c>
      <c r="AB2392" s="201">
        <f t="shared" ca="1" si="1881"/>
        <v>2.0302257148549572</v>
      </c>
      <c r="AD2392" s="162">
        <f t="shared" si="1882"/>
        <v>0</v>
      </c>
      <c r="AE2392" s="162">
        <f t="shared" si="1883"/>
        <v>0</v>
      </c>
      <c r="AF2392" s="162">
        <f t="shared" si="1884"/>
        <v>0</v>
      </c>
      <c r="AG2392" s="162">
        <f t="shared" si="1885"/>
        <v>0</v>
      </c>
      <c r="AH2392" s="162" t="str">
        <f t="shared" si="1886"/>
        <v/>
      </c>
      <c r="AI2392" s="162" t="str">
        <f t="shared" si="1887"/>
        <v/>
      </c>
      <c r="AJ2392" s="162" t="str">
        <f t="shared" si="1888"/>
        <v/>
      </c>
      <c r="AK2392" s="162" t="str">
        <f t="shared" si="1889"/>
        <v/>
      </c>
      <c r="AM2392" s="199">
        <f t="shared" si="1892"/>
        <v>25.95566218262142</v>
      </c>
      <c r="AN2392" s="197">
        <f t="shared" si="1894"/>
        <v>0</v>
      </c>
      <c r="AO2392" s="197">
        <f t="shared" si="1895"/>
        <v>0</v>
      </c>
      <c r="AP2392" s="197">
        <f t="shared" si="1896"/>
        <v>0</v>
      </c>
      <c r="AQ2392" s="197">
        <f t="shared" si="1897"/>
        <v>6.675858165956132E-2</v>
      </c>
      <c r="AR2392" s="197" t="str">
        <f t="shared" si="1898"/>
        <v/>
      </c>
      <c r="AS2392" s="197" t="str">
        <f t="shared" si="1899"/>
        <v/>
      </c>
      <c r="AT2392" s="197" t="str">
        <f t="shared" si="1900"/>
        <v/>
      </c>
      <c r="AU2392" s="197" t="str">
        <f t="shared" si="1901"/>
        <v/>
      </c>
      <c r="AV2392" s="199">
        <f t="shared" ca="1" si="1893"/>
        <v>2.1334379918681767</v>
      </c>
      <c r="AX2392" s="162">
        <f t="shared" si="1856"/>
        <v>0</v>
      </c>
      <c r="AY2392" s="162">
        <f t="shared" si="1857"/>
        <v>0</v>
      </c>
      <c r="AZ2392" s="162">
        <f t="shared" si="1858"/>
        <v>0</v>
      </c>
      <c r="BA2392" s="162">
        <f t="shared" si="1859"/>
        <v>7.4881728320937157E-4</v>
      </c>
      <c r="BB2392" s="162" t="str">
        <f t="shared" si="1860"/>
        <v/>
      </c>
      <c r="BC2392" s="162" t="str">
        <f t="shared" si="1861"/>
        <v/>
      </c>
      <c r="BD2392" s="162" t="str">
        <f t="shared" si="1862"/>
        <v/>
      </c>
      <c r="BE2392" s="162" t="str">
        <f t="shared" si="1863"/>
        <v/>
      </c>
      <c r="BG2392" s="169">
        <f t="shared" si="1890"/>
        <v>59.45382542401768</v>
      </c>
      <c r="BH2392" s="169">
        <f t="shared" ca="1" si="1891"/>
        <v>2.1570211404527178</v>
      </c>
    </row>
    <row r="2393" spans="11:60" x14ac:dyDescent="0.25">
      <c r="K2393" s="199">
        <f t="shared" si="1864"/>
        <v>59.505211617124004</v>
      </c>
      <c r="L2393" s="201">
        <f t="shared" si="1865"/>
        <v>0.49906083199795975</v>
      </c>
      <c r="M2393" s="201">
        <f t="shared" si="1866"/>
        <v>0.50325804204437041</v>
      </c>
      <c r="N2393" s="201">
        <f t="shared" si="1867"/>
        <v>0.52897875024266894</v>
      </c>
      <c r="O2393" s="201">
        <f t="shared" si="1868"/>
        <v>0.49952194247053266</v>
      </c>
      <c r="P2393" s="201" t="str">
        <f t="shared" si="1869"/>
        <v/>
      </c>
      <c r="Q2393" s="201" t="str">
        <f t="shared" si="1870"/>
        <v/>
      </c>
      <c r="R2393" s="201" t="str">
        <f t="shared" si="1871"/>
        <v/>
      </c>
      <c r="S2393" s="201" t="str">
        <f t="shared" si="1872"/>
        <v/>
      </c>
      <c r="T2393" s="199">
        <f t="shared" si="1873"/>
        <v>0</v>
      </c>
      <c r="U2393" s="199">
        <f t="shared" si="1874"/>
        <v>0</v>
      </c>
      <c r="V2393" s="199">
        <f t="shared" si="1875"/>
        <v>0</v>
      </c>
      <c r="W2393" s="199">
        <f t="shared" si="1876"/>
        <v>0</v>
      </c>
      <c r="X2393" s="199" t="str">
        <f t="shared" si="1877"/>
        <v/>
      </c>
      <c r="Y2393" s="199" t="str">
        <f t="shared" si="1878"/>
        <v/>
      </c>
      <c r="Z2393" s="199" t="str">
        <f t="shared" si="1879"/>
        <v/>
      </c>
      <c r="AA2393" s="199" t="str">
        <f t="shared" si="1880"/>
        <v/>
      </c>
      <c r="AB2393" s="201">
        <f t="shared" ca="1" si="1881"/>
        <v>2.0936756031708477</v>
      </c>
      <c r="AD2393" s="162">
        <f t="shared" si="1882"/>
        <v>0</v>
      </c>
      <c r="AE2393" s="162">
        <f t="shared" si="1883"/>
        <v>0</v>
      </c>
      <c r="AF2393" s="162">
        <f t="shared" si="1884"/>
        <v>0</v>
      </c>
      <c r="AG2393" s="162">
        <f t="shared" si="1885"/>
        <v>0</v>
      </c>
      <c r="AH2393" s="162" t="str">
        <f t="shared" si="1886"/>
        <v/>
      </c>
      <c r="AI2393" s="162" t="str">
        <f t="shared" si="1887"/>
        <v/>
      </c>
      <c r="AJ2393" s="162" t="str">
        <f t="shared" si="1888"/>
        <v/>
      </c>
      <c r="AK2393" s="162" t="str">
        <f t="shared" si="1889"/>
        <v/>
      </c>
      <c r="AM2393" s="199">
        <f t="shared" si="1892"/>
        <v>25.966878976995933</v>
      </c>
      <c r="AN2393" s="197">
        <f t="shared" si="1894"/>
        <v>0</v>
      </c>
      <c r="AO2393" s="197">
        <f t="shared" si="1895"/>
        <v>0</v>
      </c>
      <c r="AP2393" s="197">
        <f t="shared" si="1896"/>
        <v>0</v>
      </c>
      <c r="AQ2393" s="197">
        <f t="shared" si="1897"/>
        <v>5.6149156397580086E-2</v>
      </c>
      <c r="AR2393" s="197" t="str">
        <f t="shared" si="1898"/>
        <v/>
      </c>
      <c r="AS2393" s="197" t="str">
        <f t="shared" si="1899"/>
        <v/>
      </c>
      <c r="AT2393" s="197" t="str">
        <f t="shared" si="1900"/>
        <v/>
      </c>
      <c r="AU2393" s="197" t="str">
        <f t="shared" si="1901"/>
        <v/>
      </c>
      <c r="AV2393" s="199">
        <f t="shared" ca="1" si="1893"/>
        <v>2.2665766866024253</v>
      </c>
      <c r="AX2393" s="162">
        <f t="shared" si="1856"/>
        <v>0</v>
      </c>
      <c r="AY2393" s="162">
        <f t="shared" si="1857"/>
        <v>0</v>
      </c>
      <c r="AZ2393" s="162">
        <f t="shared" si="1858"/>
        <v>0</v>
      </c>
      <c r="BA2393" s="162">
        <f t="shared" si="1859"/>
        <v>6.2981354161397427E-4</v>
      </c>
      <c r="BB2393" s="162" t="str">
        <f t="shared" si="1860"/>
        <v/>
      </c>
      <c r="BC2393" s="162" t="str">
        <f t="shared" si="1861"/>
        <v/>
      </c>
      <c r="BD2393" s="162" t="str">
        <f t="shared" si="1862"/>
        <v/>
      </c>
      <c r="BE2393" s="162" t="str">
        <f t="shared" si="1863"/>
        <v/>
      </c>
      <c r="BG2393" s="169">
        <f t="shared" si="1890"/>
        <v>59.479518520570842</v>
      </c>
      <c r="BH2393" s="169">
        <f t="shared" ca="1" si="1891"/>
        <v>2.0302257148549572</v>
      </c>
    </row>
    <row r="2394" spans="11:60" x14ac:dyDescent="0.25">
      <c r="K2394" s="199">
        <f t="shared" si="1864"/>
        <v>59.530904713677167</v>
      </c>
      <c r="L2394" s="201">
        <f t="shared" si="1865"/>
        <v>0.49927631594959965</v>
      </c>
      <c r="M2394" s="201">
        <f t="shared" si="1866"/>
        <v>0.50347533826286972</v>
      </c>
      <c r="N2394" s="201">
        <f t="shared" si="1867"/>
        <v>0.5292071521210121</v>
      </c>
      <c r="O2394" s="201">
        <f t="shared" si="1868"/>
        <v>0.49973762551995865</v>
      </c>
      <c r="P2394" s="201" t="str">
        <f t="shared" si="1869"/>
        <v/>
      </c>
      <c r="Q2394" s="201" t="str">
        <f t="shared" si="1870"/>
        <v/>
      </c>
      <c r="R2394" s="201" t="str">
        <f t="shared" si="1871"/>
        <v/>
      </c>
      <c r="S2394" s="201" t="str">
        <f t="shared" si="1872"/>
        <v/>
      </c>
      <c r="T2394" s="199">
        <f t="shared" si="1873"/>
        <v>0</v>
      </c>
      <c r="U2394" s="199">
        <f t="shared" si="1874"/>
        <v>0</v>
      </c>
      <c r="V2394" s="199">
        <f t="shared" si="1875"/>
        <v>0</v>
      </c>
      <c r="W2394" s="199">
        <f t="shared" si="1876"/>
        <v>0</v>
      </c>
      <c r="X2394" s="199" t="str">
        <f t="shared" si="1877"/>
        <v/>
      </c>
      <c r="Y2394" s="199" t="str">
        <f t="shared" si="1878"/>
        <v/>
      </c>
      <c r="Z2394" s="199" t="str">
        <f t="shared" si="1879"/>
        <v/>
      </c>
      <c r="AA2394" s="199" t="str">
        <f t="shared" si="1880"/>
        <v/>
      </c>
      <c r="AB2394" s="201">
        <f t="shared" ca="1" si="1881"/>
        <v>2.0519492251923781</v>
      </c>
      <c r="AD2394" s="162">
        <f t="shared" si="1882"/>
        <v>0</v>
      </c>
      <c r="AE2394" s="162">
        <f t="shared" si="1883"/>
        <v>0</v>
      </c>
      <c r="AF2394" s="162">
        <f t="shared" si="1884"/>
        <v>0</v>
      </c>
      <c r="AG2394" s="162">
        <f t="shared" si="1885"/>
        <v>0</v>
      </c>
      <c r="AH2394" s="162" t="str">
        <f t="shared" si="1886"/>
        <v/>
      </c>
      <c r="AI2394" s="162" t="str">
        <f t="shared" si="1887"/>
        <v/>
      </c>
      <c r="AJ2394" s="162" t="str">
        <f t="shared" si="1888"/>
        <v/>
      </c>
      <c r="AK2394" s="162" t="str">
        <f t="shared" si="1889"/>
        <v/>
      </c>
      <c r="AM2394" s="199">
        <f t="shared" si="1892"/>
        <v>25.978095771370445</v>
      </c>
      <c r="AN2394" s="197">
        <f t="shared" si="1894"/>
        <v>0</v>
      </c>
      <c r="AO2394" s="197">
        <f t="shared" si="1895"/>
        <v>0</v>
      </c>
      <c r="AP2394" s="197">
        <f t="shared" si="1896"/>
        <v>0</v>
      </c>
      <c r="AQ2394" s="197">
        <f t="shared" si="1897"/>
        <v>4.7225804457022603E-2</v>
      </c>
      <c r="AR2394" s="197" t="str">
        <f t="shared" si="1898"/>
        <v/>
      </c>
      <c r="AS2394" s="197" t="str">
        <f t="shared" si="1899"/>
        <v/>
      </c>
      <c r="AT2394" s="197" t="str">
        <f t="shared" si="1900"/>
        <v/>
      </c>
      <c r="AU2394" s="197" t="str">
        <f t="shared" si="1901"/>
        <v/>
      </c>
      <c r="AV2394" s="199">
        <f t="shared" ca="1" si="1893"/>
        <v>2.1747386167917413</v>
      </c>
      <c r="AX2394" s="162">
        <f t="shared" si="1856"/>
        <v>0</v>
      </c>
      <c r="AY2394" s="162">
        <f t="shared" si="1857"/>
        <v>0</v>
      </c>
      <c r="AZ2394" s="162">
        <f t="shared" si="1858"/>
        <v>0</v>
      </c>
      <c r="BA2394" s="162">
        <f t="shared" si="1859"/>
        <v>5.2972213776533781E-4</v>
      </c>
      <c r="BB2394" s="162" t="str">
        <f t="shared" si="1860"/>
        <v/>
      </c>
      <c r="BC2394" s="162" t="str">
        <f t="shared" si="1861"/>
        <v/>
      </c>
      <c r="BD2394" s="162" t="str">
        <f t="shared" si="1862"/>
        <v/>
      </c>
      <c r="BE2394" s="162" t="str">
        <f t="shared" si="1863"/>
        <v/>
      </c>
      <c r="BG2394" s="169">
        <f t="shared" si="1890"/>
        <v>59.505211617124004</v>
      </c>
      <c r="BH2394" s="169">
        <f t="shared" ca="1" si="1891"/>
        <v>2.0936756031708477</v>
      </c>
    </row>
    <row r="2395" spans="11:60" x14ac:dyDescent="0.25">
      <c r="K2395" s="199">
        <f t="shared" si="1864"/>
        <v>59.556597810230329</v>
      </c>
      <c r="L2395" s="201">
        <f t="shared" si="1865"/>
        <v>0.49949179990123954</v>
      </c>
      <c r="M2395" s="201">
        <f t="shared" si="1866"/>
        <v>0.50369263448136903</v>
      </c>
      <c r="N2395" s="201">
        <f t="shared" si="1867"/>
        <v>0.52943555399935516</v>
      </c>
      <c r="O2395" s="201">
        <f t="shared" si="1868"/>
        <v>0.49995330856938458</v>
      </c>
      <c r="P2395" s="201" t="str">
        <f t="shared" si="1869"/>
        <v/>
      </c>
      <c r="Q2395" s="201" t="str">
        <f t="shared" si="1870"/>
        <v/>
      </c>
      <c r="R2395" s="201" t="str">
        <f t="shared" si="1871"/>
        <v/>
      </c>
      <c r="S2395" s="201" t="str">
        <f t="shared" si="1872"/>
        <v/>
      </c>
      <c r="T2395" s="199">
        <f t="shared" si="1873"/>
        <v>0</v>
      </c>
      <c r="U2395" s="199">
        <f t="shared" si="1874"/>
        <v>0</v>
      </c>
      <c r="V2395" s="199">
        <f t="shared" si="1875"/>
        <v>0</v>
      </c>
      <c r="W2395" s="199">
        <f t="shared" si="1876"/>
        <v>0</v>
      </c>
      <c r="X2395" s="199" t="str">
        <f t="shared" si="1877"/>
        <v/>
      </c>
      <c r="Y2395" s="199" t="str">
        <f t="shared" si="1878"/>
        <v/>
      </c>
      <c r="Z2395" s="199" t="str">
        <f t="shared" si="1879"/>
        <v/>
      </c>
      <c r="AA2395" s="199" t="str">
        <f t="shared" si="1880"/>
        <v/>
      </c>
      <c r="AB2395" s="201">
        <f t="shared" ca="1" si="1881"/>
        <v>2.0339539600479801</v>
      </c>
      <c r="AD2395" s="162">
        <f t="shared" si="1882"/>
        <v>0</v>
      </c>
      <c r="AE2395" s="162">
        <f t="shared" si="1883"/>
        <v>0</v>
      </c>
      <c r="AF2395" s="162">
        <f t="shared" si="1884"/>
        <v>0</v>
      </c>
      <c r="AG2395" s="162">
        <f t="shared" si="1885"/>
        <v>0</v>
      </c>
      <c r="AH2395" s="162" t="str">
        <f t="shared" si="1886"/>
        <v/>
      </c>
      <c r="AI2395" s="162" t="str">
        <f t="shared" si="1887"/>
        <v/>
      </c>
      <c r="AJ2395" s="162" t="str">
        <f t="shared" si="1888"/>
        <v/>
      </c>
      <c r="AK2395" s="162" t="str">
        <f t="shared" si="1889"/>
        <v/>
      </c>
      <c r="AM2395" s="199">
        <f t="shared" si="1892"/>
        <v>25.989312565744957</v>
      </c>
      <c r="AN2395" s="197">
        <f t="shared" si="1894"/>
        <v>0</v>
      </c>
      <c r="AO2395" s="197">
        <f t="shared" si="1895"/>
        <v>0</v>
      </c>
      <c r="AP2395" s="197">
        <f t="shared" si="1896"/>
        <v>0</v>
      </c>
      <c r="AQ2395" s="197">
        <f t="shared" si="1897"/>
        <v>3.9720571591926469E-2</v>
      </c>
      <c r="AR2395" s="197" t="str">
        <f t="shared" si="1898"/>
        <v/>
      </c>
      <c r="AS2395" s="197" t="str">
        <f t="shared" si="1899"/>
        <v/>
      </c>
      <c r="AT2395" s="197" t="str">
        <f t="shared" si="1900"/>
        <v/>
      </c>
      <c r="AU2395" s="197" t="str">
        <f t="shared" si="1901"/>
        <v/>
      </c>
      <c r="AV2395" s="199">
        <f t="shared" ca="1" si="1893"/>
        <v>2.2050190743734426</v>
      </c>
      <c r="AX2395" s="162">
        <f t="shared" si="1856"/>
        <v>0</v>
      </c>
      <c r="AY2395" s="162">
        <f t="shared" si="1857"/>
        <v>0</v>
      </c>
      <c r="AZ2395" s="162">
        <f t="shared" si="1858"/>
        <v>0</v>
      </c>
      <c r="BA2395" s="162">
        <f t="shared" si="1859"/>
        <v>4.4553748398472445E-4</v>
      </c>
      <c r="BB2395" s="162" t="str">
        <f t="shared" si="1860"/>
        <v/>
      </c>
      <c r="BC2395" s="162" t="str">
        <f t="shared" si="1861"/>
        <v/>
      </c>
      <c r="BD2395" s="162" t="str">
        <f t="shared" si="1862"/>
        <v/>
      </c>
      <c r="BE2395" s="162" t="str">
        <f t="shared" si="1863"/>
        <v/>
      </c>
      <c r="BG2395" s="169">
        <f t="shared" si="1890"/>
        <v>59.530904713677167</v>
      </c>
      <c r="BH2395" s="169">
        <f t="shared" ca="1" si="1891"/>
        <v>2.0519492251923781</v>
      </c>
    </row>
    <row r="2396" spans="11:60" x14ac:dyDescent="0.25">
      <c r="K2396" s="199">
        <f t="shared" si="1864"/>
        <v>59.582290906783491</v>
      </c>
      <c r="L2396" s="201">
        <f t="shared" si="1865"/>
        <v>0.49970728385287944</v>
      </c>
      <c r="M2396" s="201">
        <f t="shared" si="1866"/>
        <v>0.50390993069986834</v>
      </c>
      <c r="N2396" s="201">
        <f t="shared" si="1867"/>
        <v>0.52966395587769832</v>
      </c>
      <c r="O2396" s="201">
        <f t="shared" si="1868"/>
        <v>0.50016899161881057</v>
      </c>
      <c r="P2396" s="201" t="str">
        <f t="shared" si="1869"/>
        <v/>
      </c>
      <c r="Q2396" s="201" t="str">
        <f t="shared" si="1870"/>
        <v/>
      </c>
      <c r="R2396" s="201" t="str">
        <f t="shared" si="1871"/>
        <v/>
      </c>
      <c r="S2396" s="201" t="str">
        <f t="shared" si="1872"/>
        <v/>
      </c>
      <c r="T2396" s="199">
        <f t="shared" si="1873"/>
        <v>0</v>
      </c>
      <c r="U2396" s="199">
        <f t="shared" si="1874"/>
        <v>0</v>
      </c>
      <c r="V2396" s="199">
        <f t="shared" si="1875"/>
        <v>0</v>
      </c>
      <c r="W2396" s="199">
        <f t="shared" si="1876"/>
        <v>0</v>
      </c>
      <c r="X2396" s="199" t="str">
        <f t="shared" si="1877"/>
        <v/>
      </c>
      <c r="Y2396" s="199" t="str">
        <f t="shared" si="1878"/>
        <v/>
      </c>
      <c r="Z2396" s="199" t="str">
        <f t="shared" si="1879"/>
        <v/>
      </c>
      <c r="AA2396" s="199" t="str">
        <f t="shared" si="1880"/>
        <v/>
      </c>
      <c r="AB2396" s="201">
        <f t="shared" ca="1" si="1881"/>
        <v>2.1047423071570548</v>
      </c>
      <c r="AD2396" s="162">
        <f t="shared" si="1882"/>
        <v>0</v>
      </c>
      <c r="AE2396" s="162">
        <f t="shared" si="1883"/>
        <v>0</v>
      </c>
      <c r="AF2396" s="162">
        <f t="shared" si="1884"/>
        <v>0</v>
      </c>
      <c r="AG2396" s="162">
        <f t="shared" si="1885"/>
        <v>0</v>
      </c>
      <c r="AH2396" s="162" t="str">
        <f t="shared" si="1886"/>
        <v/>
      </c>
      <c r="AI2396" s="162" t="str">
        <f t="shared" si="1887"/>
        <v/>
      </c>
      <c r="AJ2396" s="162" t="str">
        <f t="shared" si="1888"/>
        <v/>
      </c>
      <c r="AK2396" s="162" t="str">
        <f t="shared" si="1889"/>
        <v/>
      </c>
      <c r="AM2396" s="199">
        <f t="shared" si="1892"/>
        <v>26.000529360119469</v>
      </c>
      <c r="AN2396" s="197">
        <f t="shared" si="1894"/>
        <v>0</v>
      </c>
      <c r="AO2396" s="197">
        <f t="shared" si="1895"/>
        <v>0</v>
      </c>
      <c r="AP2396" s="197">
        <f t="shared" si="1896"/>
        <v>0</v>
      </c>
      <c r="AQ2396" s="197">
        <f t="shared" si="1897"/>
        <v>3.3408087291451484E-2</v>
      </c>
      <c r="AR2396" s="197" t="str">
        <f t="shared" si="1898"/>
        <v/>
      </c>
      <c r="AS2396" s="197" t="str">
        <f t="shared" si="1899"/>
        <v/>
      </c>
      <c r="AT2396" s="197" t="str">
        <f t="shared" si="1900"/>
        <v/>
      </c>
      <c r="AU2396" s="197" t="str">
        <f t="shared" si="1901"/>
        <v/>
      </c>
      <c r="AV2396" s="199">
        <f t="shared" ca="1" si="1893"/>
        <v>2.1703833463405862</v>
      </c>
      <c r="AX2396" s="162">
        <f t="shared" si="1856"/>
        <v>0</v>
      </c>
      <c r="AY2396" s="162">
        <f t="shared" si="1857"/>
        <v>0</v>
      </c>
      <c r="AZ2396" s="162">
        <f t="shared" si="1858"/>
        <v>0</v>
      </c>
      <c r="BA2396" s="162">
        <f t="shared" si="1859"/>
        <v>3.7473164559396094E-4</v>
      </c>
      <c r="BB2396" s="162" t="str">
        <f t="shared" si="1860"/>
        <v/>
      </c>
      <c r="BC2396" s="162" t="str">
        <f t="shared" si="1861"/>
        <v/>
      </c>
      <c r="BD2396" s="162" t="str">
        <f t="shared" si="1862"/>
        <v/>
      </c>
      <c r="BE2396" s="162" t="str">
        <f t="shared" si="1863"/>
        <v/>
      </c>
      <c r="BG2396" s="169">
        <f t="shared" si="1890"/>
        <v>59.556597810230329</v>
      </c>
      <c r="BH2396" s="169">
        <f t="shared" ca="1" si="1891"/>
        <v>2.0339539600479801</v>
      </c>
    </row>
    <row r="2397" spans="11:60" x14ac:dyDescent="0.25">
      <c r="K2397" s="199">
        <f t="shared" si="1864"/>
        <v>59.607984003336654</v>
      </c>
      <c r="L2397" s="201">
        <f t="shared" si="1865"/>
        <v>0.49992276780451927</v>
      </c>
      <c r="M2397" s="201">
        <f t="shared" si="1866"/>
        <v>0.50412722691836764</v>
      </c>
      <c r="N2397" s="201">
        <f t="shared" si="1867"/>
        <v>0.52989235775604138</v>
      </c>
      <c r="O2397" s="201">
        <f t="shared" si="1868"/>
        <v>0.50038467466823655</v>
      </c>
      <c r="P2397" s="201" t="str">
        <f t="shared" si="1869"/>
        <v/>
      </c>
      <c r="Q2397" s="201" t="str">
        <f t="shared" si="1870"/>
        <v/>
      </c>
      <c r="R2397" s="201" t="str">
        <f t="shared" si="1871"/>
        <v/>
      </c>
      <c r="S2397" s="201" t="str">
        <f t="shared" si="1872"/>
        <v/>
      </c>
      <c r="T2397" s="199">
        <f t="shared" si="1873"/>
        <v>0</v>
      </c>
      <c r="U2397" s="199">
        <f t="shared" si="1874"/>
        <v>0</v>
      </c>
      <c r="V2397" s="199">
        <f t="shared" si="1875"/>
        <v>0</v>
      </c>
      <c r="W2397" s="199">
        <f t="shared" si="1876"/>
        <v>0</v>
      </c>
      <c r="X2397" s="199" t="str">
        <f t="shared" si="1877"/>
        <v/>
      </c>
      <c r="Y2397" s="199" t="str">
        <f t="shared" si="1878"/>
        <v/>
      </c>
      <c r="Z2397" s="199" t="str">
        <f t="shared" si="1879"/>
        <v/>
      </c>
      <c r="AA2397" s="199" t="str">
        <f t="shared" si="1880"/>
        <v/>
      </c>
      <c r="AB2397" s="201">
        <f t="shared" ca="1" si="1881"/>
        <v>2.0509150615723666</v>
      </c>
      <c r="AD2397" s="162">
        <f t="shared" si="1882"/>
        <v>0</v>
      </c>
      <c r="AE2397" s="162">
        <f t="shared" si="1883"/>
        <v>0</v>
      </c>
      <c r="AF2397" s="162">
        <f t="shared" si="1884"/>
        <v>0</v>
      </c>
      <c r="AG2397" s="162">
        <f t="shared" si="1885"/>
        <v>0</v>
      </c>
      <c r="AH2397" s="162" t="str">
        <f t="shared" si="1886"/>
        <v/>
      </c>
      <c r="AI2397" s="162" t="str">
        <f t="shared" si="1887"/>
        <v/>
      </c>
      <c r="AJ2397" s="162" t="str">
        <f t="shared" si="1888"/>
        <v/>
      </c>
      <c r="AK2397" s="162" t="str">
        <f t="shared" si="1889"/>
        <v/>
      </c>
      <c r="AM2397" s="199">
        <f t="shared" si="1892"/>
        <v>26.011746154493981</v>
      </c>
      <c r="AN2397" s="197">
        <f t="shared" si="1894"/>
        <v>0</v>
      </c>
      <c r="AO2397" s="197">
        <f t="shared" si="1895"/>
        <v>0</v>
      </c>
      <c r="AP2397" s="197">
        <f t="shared" si="1896"/>
        <v>0</v>
      </c>
      <c r="AQ2397" s="197">
        <f t="shared" si="1897"/>
        <v>2.8098797345673433E-2</v>
      </c>
      <c r="AR2397" s="197" t="str">
        <f t="shared" si="1898"/>
        <v/>
      </c>
      <c r="AS2397" s="197" t="str">
        <f t="shared" si="1899"/>
        <v/>
      </c>
      <c r="AT2397" s="197" t="str">
        <f t="shared" si="1900"/>
        <v/>
      </c>
      <c r="AU2397" s="197" t="str">
        <f t="shared" si="1901"/>
        <v/>
      </c>
      <c r="AV2397" s="199">
        <f t="shared" ca="1" si="1893"/>
        <v>2.1965158826306572</v>
      </c>
      <c r="AX2397" s="162">
        <f t="shared" si="1856"/>
        <v>0</v>
      </c>
      <c r="AY2397" s="162">
        <f t="shared" si="1857"/>
        <v>0</v>
      </c>
      <c r="AZ2397" s="162">
        <f t="shared" si="1858"/>
        <v>0</v>
      </c>
      <c r="BA2397" s="162">
        <f t="shared" si="1859"/>
        <v>3.1517843199750423E-4</v>
      </c>
      <c r="BB2397" s="162" t="str">
        <f t="shared" si="1860"/>
        <v/>
      </c>
      <c r="BC2397" s="162" t="str">
        <f t="shared" si="1861"/>
        <v/>
      </c>
      <c r="BD2397" s="162" t="str">
        <f t="shared" si="1862"/>
        <v/>
      </c>
      <c r="BE2397" s="162" t="str">
        <f t="shared" si="1863"/>
        <v/>
      </c>
      <c r="BG2397" s="169">
        <f t="shared" si="1890"/>
        <v>59.582290906783491</v>
      </c>
      <c r="BH2397" s="169">
        <f t="shared" ca="1" si="1891"/>
        <v>2.1047423071570548</v>
      </c>
    </row>
    <row r="2398" spans="11:60" x14ac:dyDescent="0.25">
      <c r="K2398" s="199">
        <f t="shared" si="1864"/>
        <v>59.633677099889816</v>
      </c>
      <c r="L2398" s="201">
        <f t="shared" si="1865"/>
        <v>0.50013825175615911</v>
      </c>
      <c r="M2398" s="201">
        <f t="shared" si="1866"/>
        <v>0.50434452313686684</v>
      </c>
      <c r="N2398" s="201">
        <f t="shared" si="1867"/>
        <v>0.53012075963438454</v>
      </c>
      <c r="O2398" s="201">
        <f t="shared" si="1868"/>
        <v>0.50060035771766254</v>
      </c>
      <c r="P2398" s="201" t="str">
        <f t="shared" si="1869"/>
        <v/>
      </c>
      <c r="Q2398" s="201" t="str">
        <f t="shared" si="1870"/>
        <v/>
      </c>
      <c r="R2398" s="201" t="str">
        <f t="shared" si="1871"/>
        <v/>
      </c>
      <c r="S2398" s="201" t="str">
        <f t="shared" si="1872"/>
        <v/>
      </c>
      <c r="T2398" s="199">
        <f t="shared" si="1873"/>
        <v>0</v>
      </c>
      <c r="U2398" s="199">
        <f t="shared" si="1874"/>
        <v>0</v>
      </c>
      <c r="V2398" s="199">
        <f t="shared" si="1875"/>
        <v>0</v>
      </c>
      <c r="W2398" s="199">
        <f t="shared" si="1876"/>
        <v>0</v>
      </c>
      <c r="X2398" s="199" t="str">
        <f t="shared" si="1877"/>
        <v/>
      </c>
      <c r="Y2398" s="199" t="str">
        <f t="shared" si="1878"/>
        <v/>
      </c>
      <c r="Z2398" s="199" t="str">
        <f t="shared" si="1879"/>
        <v/>
      </c>
      <c r="AA2398" s="199" t="str">
        <f t="shared" si="1880"/>
        <v/>
      </c>
      <c r="AB2398" s="201">
        <f t="shared" ca="1" si="1881"/>
        <v>2.0015032214241542</v>
      </c>
      <c r="AD2398" s="162">
        <f t="shared" si="1882"/>
        <v>0</v>
      </c>
      <c r="AE2398" s="162">
        <f t="shared" si="1883"/>
        <v>0</v>
      </c>
      <c r="AF2398" s="162">
        <f t="shared" si="1884"/>
        <v>0</v>
      </c>
      <c r="AG2398" s="162">
        <f t="shared" si="1885"/>
        <v>0</v>
      </c>
      <c r="AH2398" s="162" t="str">
        <f t="shared" si="1886"/>
        <v/>
      </c>
      <c r="AI2398" s="162" t="str">
        <f t="shared" si="1887"/>
        <v/>
      </c>
      <c r="AJ2398" s="162" t="str">
        <f t="shared" si="1888"/>
        <v/>
      </c>
      <c r="AK2398" s="162" t="str">
        <f t="shared" si="1889"/>
        <v/>
      </c>
      <c r="AM2398" s="199">
        <f t="shared" si="1892"/>
        <v>26.022962948868493</v>
      </c>
      <c r="AN2398" s="197">
        <f t="shared" si="1894"/>
        <v>0</v>
      </c>
      <c r="AO2398" s="197">
        <f t="shared" si="1895"/>
        <v>0</v>
      </c>
      <c r="AP2398" s="197">
        <f t="shared" si="1896"/>
        <v>0</v>
      </c>
      <c r="AQ2398" s="197">
        <f t="shared" si="1897"/>
        <v>2.3633271878070277E-2</v>
      </c>
      <c r="AR2398" s="197" t="str">
        <f t="shared" si="1898"/>
        <v/>
      </c>
      <c r="AS2398" s="197" t="str">
        <f t="shared" si="1899"/>
        <v/>
      </c>
      <c r="AT2398" s="197" t="str">
        <f t="shared" si="1900"/>
        <v/>
      </c>
      <c r="AU2398" s="197" t="str">
        <f t="shared" si="1901"/>
        <v/>
      </c>
      <c r="AV2398" s="199">
        <f t="shared" ca="1" si="1893"/>
        <v>2.1927776365330063</v>
      </c>
      <c r="AX2398" s="162">
        <f t="shared" si="1856"/>
        <v>0</v>
      </c>
      <c r="AY2398" s="162">
        <f t="shared" si="1857"/>
        <v>0</v>
      </c>
      <c r="AZ2398" s="162">
        <f t="shared" si="1858"/>
        <v>0</v>
      </c>
      <c r="BA2398" s="162">
        <f t="shared" si="1859"/>
        <v>2.6508955105325282E-4</v>
      </c>
      <c r="BB2398" s="162" t="str">
        <f t="shared" si="1860"/>
        <v/>
      </c>
      <c r="BC2398" s="162" t="str">
        <f t="shared" si="1861"/>
        <v/>
      </c>
      <c r="BD2398" s="162" t="str">
        <f t="shared" si="1862"/>
        <v/>
      </c>
      <c r="BE2398" s="162" t="str">
        <f t="shared" si="1863"/>
        <v/>
      </c>
      <c r="BG2398" s="169">
        <f t="shared" si="1890"/>
        <v>59.607984003336654</v>
      </c>
      <c r="BH2398" s="169">
        <f t="shared" ca="1" si="1891"/>
        <v>2.0509150615723666</v>
      </c>
    </row>
    <row r="2399" spans="11:60" x14ac:dyDescent="0.25">
      <c r="K2399" s="199">
        <f t="shared" si="1864"/>
        <v>59.659370196442978</v>
      </c>
      <c r="L2399" s="201">
        <f t="shared" si="1865"/>
        <v>0.50035373570779906</v>
      </c>
      <c r="M2399" s="201">
        <f t="shared" si="1866"/>
        <v>0.50456181935536615</v>
      </c>
      <c r="N2399" s="201">
        <f t="shared" si="1867"/>
        <v>0.53034916151272771</v>
      </c>
      <c r="O2399" s="201">
        <f t="shared" si="1868"/>
        <v>0.50081604076708852</v>
      </c>
      <c r="P2399" s="201" t="str">
        <f t="shared" si="1869"/>
        <v/>
      </c>
      <c r="Q2399" s="201" t="str">
        <f t="shared" si="1870"/>
        <v/>
      </c>
      <c r="R2399" s="201" t="str">
        <f t="shared" si="1871"/>
        <v/>
      </c>
      <c r="S2399" s="201" t="str">
        <f t="shared" si="1872"/>
        <v/>
      </c>
      <c r="T2399" s="199">
        <f t="shared" si="1873"/>
        <v>0</v>
      </c>
      <c r="U2399" s="199">
        <f t="shared" si="1874"/>
        <v>0</v>
      </c>
      <c r="V2399" s="199">
        <f t="shared" si="1875"/>
        <v>0</v>
      </c>
      <c r="W2399" s="199">
        <f t="shared" si="1876"/>
        <v>0</v>
      </c>
      <c r="X2399" s="199" t="str">
        <f t="shared" si="1877"/>
        <v/>
      </c>
      <c r="Y2399" s="199" t="str">
        <f t="shared" si="1878"/>
        <v/>
      </c>
      <c r="Z2399" s="199" t="str">
        <f t="shared" si="1879"/>
        <v/>
      </c>
      <c r="AA2399" s="199" t="str">
        <f t="shared" si="1880"/>
        <v/>
      </c>
      <c r="AB2399" s="201">
        <f t="shared" ca="1" si="1881"/>
        <v>2.0629806166880247</v>
      </c>
      <c r="AD2399" s="162">
        <f t="shared" si="1882"/>
        <v>0</v>
      </c>
      <c r="AE2399" s="162">
        <f t="shared" si="1883"/>
        <v>0</v>
      </c>
      <c r="AF2399" s="162">
        <f t="shared" si="1884"/>
        <v>0</v>
      </c>
      <c r="AG2399" s="162">
        <f t="shared" si="1885"/>
        <v>0</v>
      </c>
      <c r="AH2399" s="162" t="str">
        <f t="shared" si="1886"/>
        <v/>
      </c>
      <c r="AI2399" s="162" t="str">
        <f t="shared" si="1887"/>
        <v/>
      </c>
      <c r="AJ2399" s="162" t="str">
        <f t="shared" si="1888"/>
        <v/>
      </c>
      <c r="AK2399" s="162" t="str">
        <f t="shared" si="1889"/>
        <v/>
      </c>
      <c r="AM2399" s="199">
        <f t="shared" si="1892"/>
        <v>26.034179743243005</v>
      </c>
      <c r="AN2399" s="197">
        <f t="shared" si="1894"/>
        <v>0</v>
      </c>
      <c r="AO2399" s="197">
        <f t="shared" si="1895"/>
        <v>0</v>
      </c>
      <c r="AP2399" s="197">
        <f t="shared" si="1896"/>
        <v>0</v>
      </c>
      <c r="AQ2399" s="197">
        <f t="shared" si="1897"/>
        <v>1.9877417941332253E-2</v>
      </c>
      <c r="AR2399" s="197" t="str">
        <f t="shared" si="1898"/>
        <v/>
      </c>
      <c r="AS2399" s="197" t="str">
        <f t="shared" si="1899"/>
        <v/>
      </c>
      <c r="AT2399" s="197" t="str">
        <f t="shared" si="1900"/>
        <v/>
      </c>
      <c r="AU2399" s="197" t="str">
        <f t="shared" si="1901"/>
        <v/>
      </c>
      <c r="AV2399" s="199">
        <f t="shared" ca="1" si="1893"/>
        <v>2.2413312893741364</v>
      </c>
      <c r="AX2399" s="162">
        <f t="shared" si="1856"/>
        <v>0</v>
      </c>
      <c r="AY2399" s="162">
        <f t="shared" si="1857"/>
        <v>0</v>
      </c>
      <c r="AZ2399" s="162">
        <f t="shared" si="1858"/>
        <v>0</v>
      </c>
      <c r="BA2399" s="162">
        <f t="shared" si="1859"/>
        <v>2.2296090974416075E-4</v>
      </c>
      <c r="BB2399" s="162" t="str">
        <f t="shared" si="1860"/>
        <v/>
      </c>
      <c r="BC2399" s="162" t="str">
        <f t="shared" si="1861"/>
        <v/>
      </c>
      <c r="BD2399" s="162" t="str">
        <f t="shared" si="1862"/>
        <v/>
      </c>
      <c r="BE2399" s="162" t="str">
        <f t="shared" si="1863"/>
        <v/>
      </c>
      <c r="BG2399" s="169">
        <f t="shared" si="1890"/>
        <v>59.633677099889816</v>
      </c>
      <c r="BH2399" s="169">
        <f t="shared" ca="1" si="1891"/>
        <v>2.0015032214241542</v>
      </c>
    </row>
    <row r="2400" spans="11:60" x14ac:dyDescent="0.25">
      <c r="K2400" s="199">
        <f t="shared" si="1864"/>
        <v>59.685063292996141</v>
      </c>
      <c r="L2400" s="201">
        <f t="shared" si="1865"/>
        <v>0.5005692196594389</v>
      </c>
      <c r="M2400" s="201">
        <f t="shared" si="1866"/>
        <v>0.50477911557386546</v>
      </c>
      <c r="N2400" s="201">
        <f t="shared" si="1867"/>
        <v>0.53057756339107087</v>
      </c>
      <c r="O2400" s="201">
        <f t="shared" si="1868"/>
        <v>0.5010317238165144</v>
      </c>
      <c r="P2400" s="201" t="str">
        <f t="shared" si="1869"/>
        <v/>
      </c>
      <c r="Q2400" s="201" t="str">
        <f t="shared" si="1870"/>
        <v/>
      </c>
      <c r="R2400" s="201" t="str">
        <f t="shared" si="1871"/>
        <v/>
      </c>
      <c r="S2400" s="201" t="str">
        <f t="shared" si="1872"/>
        <v/>
      </c>
      <c r="T2400" s="199">
        <f t="shared" si="1873"/>
        <v>3.5339694466914729E-4</v>
      </c>
      <c r="U2400" s="199">
        <f t="shared" si="1874"/>
        <v>0</v>
      </c>
      <c r="V2400" s="199">
        <f t="shared" si="1875"/>
        <v>0</v>
      </c>
      <c r="W2400" s="199">
        <f t="shared" si="1876"/>
        <v>0</v>
      </c>
      <c r="X2400" s="199" t="str">
        <f t="shared" si="1877"/>
        <v/>
      </c>
      <c r="Y2400" s="199" t="str">
        <f t="shared" si="1878"/>
        <v/>
      </c>
      <c r="Z2400" s="199" t="str">
        <f t="shared" si="1879"/>
        <v/>
      </c>
      <c r="AA2400" s="199" t="str">
        <f t="shared" si="1880"/>
        <v/>
      </c>
      <c r="AB2400" s="201">
        <f t="shared" ca="1" si="1881"/>
        <v>2.1553815985441966</v>
      </c>
      <c r="AD2400" s="162">
        <f t="shared" si="1882"/>
        <v>9.0798618209769628E-6</v>
      </c>
      <c r="AE2400" s="162">
        <f t="shared" si="1883"/>
        <v>0</v>
      </c>
      <c r="AF2400" s="162">
        <f t="shared" si="1884"/>
        <v>0</v>
      </c>
      <c r="AG2400" s="162">
        <f t="shared" si="1885"/>
        <v>0</v>
      </c>
      <c r="AH2400" s="162" t="str">
        <f t="shared" si="1886"/>
        <v/>
      </c>
      <c r="AI2400" s="162" t="str">
        <f t="shared" si="1887"/>
        <v/>
      </c>
      <c r="AJ2400" s="162" t="str">
        <f t="shared" si="1888"/>
        <v/>
      </c>
      <c r="AK2400" s="162" t="str">
        <f t="shared" si="1889"/>
        <v/>
      </c>
      <c r="AM2400" s="199">
        <f t="shared" si="1892"/>
        <v>26.045396537617517</v>
      </c>
      <c r="AN2400" s="197">
        <f t="shared" si="1894"/>
        <v>0</v>
      </c>
      <c r="AO2400" s="197">
        <f t="shared" si="1895"/>
        <v>0</v>
      </c>
      <c r="AP2400" s="197">
        <f t="shared" si="1896"/>
        <v>0</v>
      </c>
      <c r="AQ2400" s="197">
        <f t="shared" si="1897"/>
        <v>1.671845292838325E-2</v>
      </c>
      <c r="AR2400" s="197" t="str">
        <f t="shared" si="1898"/>
        <v/>
      </c>
      <c r="AS2400" s="197" t="str">
        <f t="shared" si="1899"/>
        <v/>
      </c>
      <c r="AT2400" s="197" t="str">
        <f t="shared" si="1900"/>
        <v/>
      </c>
      <c r="AU2400" s="197" t="str">
        <f t="shared" si="1901"/>
        <v/>
      </c>
      <c r="AV2400" s="199">
        <f t="shared" ca="1" si="1893"/>
        <v>2.201705972250255</v>
      </c>
      <c r="AX2400" s="162">
        <f t="shared" si="1856"/>
        <v>0</v>
      </c>
      <c r="AY2400" s="162">
        <f t="shared" si="1857"/>
        <v>0</v>
      </c>
      <c r="AZ2400" s="162">
        <f t="shared" si="1858"/>
        <v>0</v>
      </c>
      <c r="BA2400" s="162">
        <f t="shared" si="1859"/>
        <v>1.8752744875763397E-4</v>
      </c>
      <c r="BB2400" s="162" t="str">
        <f t="shared" si="1860"/>
        <v/>
      </c>
      <c r="BC2400" s="162" t="str">
        <f t="shared" si="1861"/>
        <v/>
      </c>
      <c r="BD2400" s="162" t="str">
        <f t="shared" si="1862"/>
        <v/>
      </c>
      <c r="BE2400" s="162" t="str">
        <f t="shared" si="1863"/>
        <v/>
      </c>
      <c r="BG2400" s="169">
        <f t="shared" si="1890"/>
        <v>59.659370196442978</v>
      </c>
      <c r="BH2400" s="169">
        <f t="shared" ca="1" si="1891"/>
        <v>2.0629806166880247</v>
      </c>
    </row>
    <row r="2401" spans="11:60" x14ac:dyDescent="0.25">
      <c r="K2401" s="199">
        <f t="shared" si="1864"/>
        <v>59.710756389549303</v>
      </c>
      <c r="L2401" s="201">
        <f t="shared" si="1865"/>
        <v>0.50078470361107874</v>
      </c>
      <c r="M2401" s="201">
        <f t="shared" si="1866"/>
        <v>0.50499641179236476</v>
      </c>
      <c r="N2401" s="201">
        <f t="shared" si="1867"/>
        <v>0.53080596526941393</v>
      </c>
      <c r="O2401" s="201">
        <f t="shared" si="1868"/>
        <v>0.50124740686594038</v>
      </c>
      <c r="P2401" s="201" t="str">
        <f t="shared" si="1869"/>
        <v/>
      </c>
      <c r="Q2401" s="201" t="str">
        <f t="shared" si="1870"/>
        <v/>
      </c>
      <c r="R2401" s="201" t="str">
        <f t="shared" si="1871"/>
        <v/>
      </c>
      <c r="S2401" s="201" t="str">
        <f t="shared" si="1872"/>
        <v/>
      </c>
      <c r="T2401" s="199">
        <f t="shared" si="1873"/>
        <v>3.7663979472963015E-4</v>
      </c>
      <c r="U2401" s="199">
        <f t="shared" si="1874"/>
        <v>0</v>
      </c>
      <c r="V2401" s="199">
        <f t="shared" si="1875"/>
        <v>0</v>
      </c>
      <c r="W2401" s="199">
        <f t="shared" si="1876"/>
        <v>0</v>
      </c>
      <c r="X2401" s="199" t="str">
        <f t="shared" si="1877"/>
        <v/>
      </c>
      <c r="Y2401" s="199" t="str">
        <f t="shared" si="1878"/>
        <v/>
      </c>
      <c r="Z2401" s="199" t="str">
        <f t="shared" si="1879"/>
        <v/>
      </c>
      <c r="AA2401" s="199" t="str">
        <f t="shared" si="1880"/>
        <v/>
      </c>
      <c r="AB2401" s="201">
        <f t="shared" ca="1" si="1881"/>
        <v>2.0382467494255652</v>
      </c>
      <c r="AD2401" s="162">
        <f t="shared" si="1882"/>
        <v>9.6770426117516235E-6</v>
      </c>
      <c r="AE2401" s="162">
        <f t="shared" si="1883"/>
        <v>0</v>
      </c>
      <c r="AF2401" s="162">
        <f t="shared" si="1884"/>
        <v>0</v>
      </c>
      <c r="AG2401" s="162">
        <f t="shared" si="1885"/>
        <v>0</v>
      </c>
      <c r="AH2401" s="162" t="str">
        <f t="shared" si="1886"/>
        <v/>
      </c>
      <c r="AI2401" s="162" t="str">
        <f t="shared" si="1887"/>
        <v/>
      </c>
      <c r="AJ2401" s="162" t="str">
        <f t="shared" si="1888"/>
        <v/>
      </c>
      <c r="AK2401" s="162" t="str">
        <f t="shared" si="1889"/>
        <v/>
      </c>
      <c r="AM2401" s="199">
        <f t="shared" si="1892"/>
        <v>26.056613331992029</v>
      </c>
      <c r="AN2401" s="197">
        <f t="shared" si="1894"/>
        <v>0</v>
      </c>
      <c r="AO2401" s="197">
        <f t="shared" si="1895"/>
        <v>0</v>
      </c>
      <c r="AP2401" s="197">
        <f t="shared" si="1896"/>
        <v>0</v>
      </c>
      <c r="AQ2401" s="197">
        <f t="shared" si="1897"/>
        <v>1.4061517892301484E-2</v>
      </c>
      <c r="AR2401" s="197" t="str">
        <f t="shared" si="1898"/>
        <v/>
      </c>
      <c r="AS2401" s="197" t="str">
        <f t="shared" si="1899"/>
        <v/>
      </c>
      <c r="AT2401" s="197" t="str">
        <f t="shared" si="1900"/>
        <v/>
      </c>
      <c r="AU2401" s="197" t="str">
        <f t="shared" si="1901"/>
        <v/>
      </c>
      <c r="AV2401" s="199">
        <f t="shared" ca="1" si="1893"/>
        <v>2.2135540163336249</v>
      </c>
      <c r="AX2401" s="162">
        <f t="shared" si="1856"/>
        <v>0</v>
      </c>
      <c r="AY2401" s="162">
        <f t="shared" si="1857"/>
        <v>0</v>
      </c>
      <c r="AZ2401" s="162">
        <f t="shared" si="1858"/>
        <v>0</v>
      </c>
      <c r="BA2401" s="162">
        <f t="shared" si="1859"/>
        <v>1.57725154791468E-4</v>
      </c>
      <c r="BB2401" s="162" t="str">
        <f t="shared" si="1860"/>
        <v/>
      </c>
      <c r="BC2401" s="162" t="str">
        <f t="shared" si="1861"/>
        <v/>
      </c>
      <c r="BD2401" s="162" t="str">
        <f t="shared" si="1862"/>
        <v/>
      </c>
      <c r="BE2401" s="162" t="str">
        <f t="shared" si="1863"/>
        <v/>
      </c>
      <c r="BG2401" s="169">
        <f t="shared" si="1890"/>
        <v>59.685063292996141</v>
      </c>
      <c r="BH2401" s="169">
        <f t="shared" ca="1" si="1891"/>
        <v>2.1553815985441966</v>
      </c>
    </row>
    <row r="2402" spans="11:60" x14ac:dyDescent="0.25">
      <c r="K2402" s="199">
        <f t="shared" si="1864"/>
        <v>59.736449486102465</v>
      </c>
      <c r="L2402" s="201">
        <f t="shared" si="1865"/>
        <v>0.50100018756271869</v>
      </c>
      <c r="M2402" s="201">
        <f t="shared" si="1866"/>
        <v>0.50521370801086407</v>
      </c>
      <c r="N2402" s="201">
        <f t="shared" si="1867"/>
        <v>0.53103436714775709</v>
      </c>
      <c r="O2402" s="201">
        <f t="shared" si="1868"/>
        <v>0.50146308991536637</v>
      </c>
      <c r="P2402" s="201" t="str">
        <f t="shared" si="1869"/>
        <v/>
      </c>
      <c r="Q2402" s="201" t="str">
        <f t="shared" si="1870"/>
        <v/>
      </c>
      <c r="R2402" s="201" t="str">
        <f t="shared" si="1871"/>
        <v/>
      </c>
      <c r="S2402" s="201" t="str">
        <f t="shared" si="1872"/>
        <v/>
      </c>
      <c r="T2402" s="199">
        <f t="shared" si="1873"/>
        <v>4.013893285157942E-4</v>
      </c>
      <c r="U2402" s="199">
        <f t="shared" si="1874"/>
        <v>0</v>
      </c>
      <c r="V2402" s="199">
        <f t="shared" si="1875"/>
        <v>0</v>
      </c>
      <c r="W2402" s="199">
        <f t="shared" si="1876"/>
        <v>0</v>
      </c>
      <c r="X2402" s="199" t="str">
        <f t="shared" si="1877"/>
        <v/>
      </c>
      <c r="Y2402" s="199" t="str">
        <f t="shared" si="1878"/>
        <v/>
      </c>
      <c r="Z2402" s="199" t="str">
        <f t="shared" si="1879"/>
        <v/>
      </c>
      <c r="AA2402" s="199" t="str">
        <f t="shared" si="1880"/>
        <v/>
      </c>
      <c r="AB2402" s="201">
        <f t="shared" ca="1" si="1881"/>
        <v>2.0094833269278887</v>
      </c>
      <c r="AD2402" s="162">
        <f t="shared" si="1882"/>
        <v>1.031293477296529E-5</v>
      </c>
      <c r="AE2402" s="162">
        <f t="shared" si="1883"/>
        <v>0</v>
      </c>
      <c r="AF2402" s="162">
        <f t="shared" si="1884"/>
        <v>0</v>
      </c>
      <c r="AG2402" s="162">
        <f t="shared" si="1885"/>
        <v>0</v>
      </c>
      <c r="AH2402" s="162" t="str">
        <f t="shared" si="1886"/>
        <v/>
      </c>
      <c r="AI2402" s="162" t="str">
        <f t="shared" si="1887"/>
        <v/>
      </c>
      <c r="AJ2402" s="162" t="str">
        <f t="shared" si="1888"/>
        <v/>
      </c>
      <c r="AK2402" s="162" t="str">
        <f t="shared" si="1889"/>
        <v/>
      </c>
      <c r="AM2402" s="199">
        <f t="shared" si="1892"/>
        <v>26.067830126366541</v>
      </c>
      <c r="AN2402" s="197">
        <f t="shared" si="1894"/>
        <v>0</v>
      </c>
      <c r="AO2402" s="197">
        <f t="shared" si="1895"/>
        <v>0</v>
      </c>
      <c r="AP2402" s="197">
        <f t="shared" si="1896"/>
        <v>0</v>
      </c>
      <c r="AQ2402" s="197">
        <f t="shared" si="1897"/>
        <v>1.1826829081793899E-2</v>
      </c>
      <c r="AR2402" s="197" t="str">
        <f t="shared" si="1898"/>
        <v/>
      </c>
      <c r="AS2402" s="197" t="str">
        <f t="shared" si="1899"/>
        <v/>
      </c>
      <c r="AT2402" s="197" t="str">
        <f t="shared" si="1900"/>
        <v/>
      </c>
      <c r="AU2402" s="197" t="str">
        <f t="shared" si="1901"/>
        <v/>
      </c>
      <c r="AV2402" s="199">
        <f t="shared" ca="1" si="1893"/>
        <v>2.1060917768402572</v>
      </c>
      <c r="AX2402" s="162">
        <f t="shared" si="1856"/>
        <v>0</v>
      </c>
      <c r="AY2402" s="162">
        <f t="shared" si="1857"/>
        <v>0</v>
      </c>
      <c r="AZ2402" s="162">
        <f t="shared" si="1858"/>
        <v>0</v>
      </c>
      <c r="BA2402" s="162">
        <f t="shared" si="1859"/>
        <v>1.3265910991298147E-4</v>
      </c>
      <c r="BB2402" s="162" t="str">
        <f t="shared" si="1860"/>
        <v/>
      </c>
      <c r="BC2402" s="162" t="str">
        <f t="shared" si="1861"/>
        <v/>
      </c>
      <c r="BD2402" s="162" t="str">
        <f t="shared" si="1862"/>
        <v/>
      </c>
      <c r="BE2402" s="162" t="str">
        <f t="shared" si="1863"/>
        <v/>
      </c>
      <c r="BG2402" s="169">
        <f t="shared" si="1890"/>
        <v>59.710756389549303</v>
      </c>
      <c r="BH2402" s="169">
        <f t="shared" ca="1" si="1891"/>
        <v>2.0382467494255652</v>
      </c>
    </row>
    <row r="2403" spans="11:60" x14ac:dyDescent="0.25">
      <c r="K2403" s="199">
        <f t="shared" si="1864"/>
        <v>59.762142582655628</v>
      </c>
      <c r="L2403" s="201">
        <f t="shared" si="1865"/>
        <v>0.50121567151435853</v>
      </c>
      <c r="M2403" s="201">
        <f t="shared" si="1866"/>
        <v>0.50543100422936338</v>
      </c>
      <c r="N2403" s="201">
        <f t="shared" si="1867"/>
        <v>0.53126276902610015</v>
      </c>
      <c r="O2403" s="201">
        <f t="shared" si="1868"/>
        <v>0.50167877296479235</v>
      </c>
      <c r="P2403" s="201" t="str">
        <f t="shared" si="1869"/>
        <v/>
      </c>
      <c r="Q2403" s="201" t="str">
        <f t="shared" si="1870"/>
        <v/>
      </c>
      <c r="R2403" s="201" t="str">
        <f t="shared" si="1871"/>
        <v/>
      </c>
      <c r="S2403" s="201" t="str">
        <f t="shared" si="1872"/>
        <v/>
      </c>
      <c r="T2403" s="199">
        <f t="shared" si="1873"/>
        <v>4.2774178131267063E-4</v>
      </c>
      <c r="U2403" s="199">
        <f t="shared" si="1874"/>
        <v>0</v>
      </c>
      <c r="V2403" s="199">
        <f t="shared" si="1875"/>
        <v>0</v>
      </c>
      <c r="W2403" s="199">
        <f t="shared" si="1876"/>
        <v>0</v>
      </c>
      <c r="X2403" s="199" t="str">
        <f t="shared" si="1877"/>
        <v/>
      </c>
      <c r="Y2403" s="199" t="str">
        <f t="shared" si="1878"/>
        <v/>
      </c>
      <c r="Z2403" s="199" t="str">
        <f t="shared" si="1879"/>
        <v/>
      </c>
      <c r="AA2403" s="199" t="str">
        <f t="shared" si="1880"/>
        <v/>
      </c>
      <c r="AB2403" s="201">
        <f t="shared" ca="1" si="1881"/>
        <v>2.0086572392442914</v>
      </c>
      <c r="AD2403" s="162">
        <f t="shared" si="1882"/>
        <v>1.0990010887088089E-5</v>
      </c>
      <c r="AE2403" s="162">
        <f t="shared" si="1883"/>
        <v>0</v>
      </c>
      <c r="AF2403" s="162">
        <f t="shared" si="1884"/>
        <v>0</v>
      </c>
      <c r="AG2403" s="162">
        <f t="shared" si="1885"/>
        <v>0</v>
      </c>
      <c r="AH2403" s="162" t="str">
        <f t="shared" si="1886"/>
        <v/>
      </c>
      <c r="AI2403" s="162" t="str">
        <f t="shared" si="1887"/>
        <v/>
      </c>
      <c r="AJ2403" s="162" t="str">
        <f t="shared" si="1888"/>
        <v/>
      </c>
      <c r="AK2403" s="162" t="str">
        <f t="shared" si="1889"/>
        <v/>
      </c>
      <c r="AM2403" s="199">
        <f t="shared" si="1892"/>
        <v>26.079046920741053</v>
      </c>
      <c r="AN2403" s="197">
        <f t="shared" si="1894"/>
        <v>0</v>
      </c>
      <c r="AO2403" s="197">
        <f t="shared" si="1895"/>
        <v>0</v>
      </c>
      <c r="AP2403" s="197">
        <f t="shared" si="1896"/>
        <v>0</v>
      </c>
      <c r="AQ2403" s="197">
        <f t="shared" si="1897"/>
        <v>9.947282159201187E-3</v>
      </c>
      <c r="AR2403" s="197" t="str">
        <f t="shared" si="1898"/>
        <v/>
      </c>
      <c r="AS2403" s="197" t="str">
        <f t="shared" si="1899"/>
        <v/>
      </c>
      <c r="AT2403" s="197" t="str">
        <f t="shared" si="1900"/>
        <v/>
      </c>
      <c r="AU2403" s="197" t="str">
        <f t="shared" si="1901"/>
        <v/>
      </c>
      <c r="AV2403" s="199">
        <f t="shared" ca="1" si="1893"/>
        <v>2.1134573080503167</v>
      </c>
      <c r="AX2403" s="162">
        <f t="shared" si="1856"/>
        <v>0</v>
      </c>
      <c r="AY2403" s="162">
        <f t="shared" si="1857"/>
        <v>0</v>
      </c>
      <c r="AZ2403" s="162">
        <f t="shared" si="1858"/>
        <v>0</v>
      </c>
      <c r="BA2403" s="162">
        <f t="shared" si="1859"/>
        <v>1.1157661856501208E-4</v>
      </c>
      <c r="BB2403" s="162" t="str">
        <f t="shared" si="1860"/>
        <v/>
      </c>
      <c r="BC2403" s="162" t="str">
        <f t="shared" si="1861"/>
        <v/>
      </c>
      <c r="BD2403" s="162" t="str">
        <f t="shared" si="1862"/>
        <v/>
      </c>
      <c r="BE2403" s="162" t="str">
        <f t="shared" si="1863"/>
        <v/>
      </c>
      <c r="BG2403" s="169">
        <f t="shared" si="1890"/>
        <v>59.736449486102465</v>
      </c>
      <c r="BH2403" s="169">
        <f t="shared" ca="1" si="1891"/>
        <v>2.0094833269278887</v>
      </c>
    </row>
    <row r="2404" spans="11:60" x14ac:dyDescent="0.25">
      <c r="K2404" s="199">
        <f t="shared" si="1864"/>
        <v>59.78783567920879</v>
      </c>
      <c r="L2404" s="201">
        <f t="shared" si="1865"/>
        <v>0.50143115546599837</v>
      </c>
      <c r="M2404" s="201">
        <f t="shared" si="1866"/>
        <v>0.50564830044786269</v>
      </c>
      <c r="N2404" s="201">
        <f t="shared" si="1867"/>
        <v>0.53149117090444331</v>
      </c>
      <c r="O2404" s="201">
        <f t="shared" si="1868"/>
        <v>0.50189445601421834</v>
      </c>
      <c r="P2404" s="201" t="str">
        <f t="shared" si="1869"/>
        <v/>
      </c>
      <c r="Q2404" s="201" t="str">
        <f t="shared" si="1870"/>
        <v/>
      </c>
      <c r="R2404" s="201" t="str">
        <f t="shared" si="1871"/>
        <v/>
      </c>
      <c r="S2404" s="201" t="str">
        <f t="shared" si="1872"/>
        <v/>
      </c>
      <c r="T2404" s="199">
        <f t="shared" si="1873"/>
        <v>4.5579944311675266E-4</v>
      </c>
      <c r="U2404" s="199">
        <f t="shared" si="1874"/>
        <v>0</v>
      </c>
      <c r="V2404" s="199">
        <f t="shared" si="1875"/>
        <v>0</v>
      </c>
      <c r="W2404" s="199">
        <f t="shared" si="1876"/>
        <v>0</v>
      </c>
      <c r="X2404" s="199" t="str">
        <f t="shared" si="1877"/>
        <v/>
      </c>
      <c r="Y2404" s="199" t="str">
        <f t="shared" si="1878"/>
        <v/>
      </c>
      <c r="Z2404" s="199" t="str">
        <f t="shared" si="1879"/>
        <v/>
      </c>
      <c r="AA2404" s="199" t="str">
        <f t="shared" si="1880"/>
        <v/>
      </c>
      <c r="AB2404" s="201">
        <f t="shared" ca="1" si="1881"/>
        <v>2.034948710020029</v>
      </c>
      <c r="AD2404" s="162">
        <f t="shared" si="1882"/>
        <v>1.1710899100876343E-5</v>
      </c>
      <c r="AE2404" s="162">
        <f t="shared" si="1883"/>
        <v>0</v>
      </c>
      <c r="AF2404" s="162">
        <f t="shared" si="1884"/>
        <v>0</v>
      </c>
      <c r="AG2404" s="162">
        <f t="shared" si="1885"/>
        <v>0</v>
      </c>
      <c r="AH2404" s="162" t="str">
        <f t="shared" si="1886"/>
        <v/>
      </c>
      <c r="AI2404" s="162" t="str">
        <f t="shared" si="1887"/>
        <v/>
      </c>
      <c r="AJ2404" s="162" t="str">
        <f t="shared" si="1888"/>
        <v/>
      </c>
      <c r="AK2404" s="162" t="str">
        <f t="shared" si="1889"/>
        <v/>
      </c>
      <c r="AM2404" s="199">
        <f t="shared" si="1892"/>
        <v>26.090263715115565</v>
      </c>
      <c r="AN2404" s="197">
        <f t="shared" si="1894"/>
        <v>0</v>
      </c>
      <c r="AO2404" s="197">
        <f t="shared" si="1895"/>
        <v>0</v>
      </c>
      <c r="AP2404" s="197">
        <f t="shared" si="1896"/>
        <v>0</v>
      </c>
      <c r="AQ2404" s="197">
        <f t="shared" si="1897"/>
        <v>0</v>
      </c>
      <c r="AR2404" s="197" t="str">
        <f t="shared" si="1898"/>
        <v/>
      </c>
      <c r="AS2404" s="197" t="str">
        <f t="shared" si="1899"/>
        <v/>
      </c>
      <c r="AT2404" s="197" t="str">
        <f t="shared" si="1900"/>
        <v/>
      </c>
      <c r="AU2404" s="197" t="str">
        <f t="shared" si="1901"/>
        <v/>
      </c>
      <c r="AV2404" s="199">
        <f t="shared" ca="1" si="1893"/>
        <v>2.1894522245310259</v>
      </c>
      <c r="AX2404" s="162">
        <f t="shared" si="1856"/>
        <v>0</v>
      </c>
      <c r="AY2404" s="162">
        <f t="shared" si="1857"/>
        <v>0</v>
      </c>
      <c r="AZ2404" s="162">
        <f t="shared" si="1858"/>
        <v>0</v>
      </c>
      <c r="BA2404" s="162">
        <f t="shared" si="1859"/>
        <v>0</v>
      </c>
      <c r="BB2404" s="162" t="str">
        <f t="shared" si="1860"/>
        <v/>
      </c>
      <c r="BC2404" s="162" t="str">
        <f t="shared" si="1861"/>
        <v/>
      </c>
      <c r="BD2404" s="162" t="str">
        <f t="shared" si="1862"/>
        <v/>
      </c>
      <c r="BE2404" s="162" t="str">
        <f t="shared" si="1863"/>
        <v/>
      </c>
      <c r="BG2404" s="169">
        <f t="shared" si="1890"/>
        <v>59.762142582655628</v>
      </c>
      <c r="BH2404" s="169">
        <f t="shared" ca="1" si="1891"/>
        <v>2.0086572392442914</v>
      </c>
    </row>
    <row r="2405" spans="11:60" x14ac:dyDescent="0.25">
      <c r="K2405" s="199">
        <f t="shared" si="1864"/>
        <v>59.813528775761952</v>
      </c>
      <c r="L2405" s="201">
        <f t="shared" si="1865"/>
        <v>0.50164663941763832</v>
      </c>
      <c r="M2405" s="201">
        <f t="shared" si="1866"/>
        <v>0.50586559666636199</v>
      </c>
      <c r="N2405" s="201">
        <f t="shared" si="1867"/>
        <v>0.53171957278278636</v>
      </c>
      <c r="O2405" s="201">
        <f t="shared" si="1868"/>
        <v>0.50211013906364432</v>
      </c>
      <c r="P2405" s="201" t="str">
        <f t="shared" si="1869"/>
        <v/>
      </c>
      <c r="Q2405" s="201" t="str">
        <f t="shared" si="1870"/>
        <v/>
      </c>
      <c r="R2405" s="201" t="str">
        <f t="shared" si="1871"/>
        <v/>
      </c>
      <c r="S2405" s="201" t="str">
        <f t="shared" si="1872"/>
        <v/>
      </c>
      <c r="T2405" s="199">
        <f t="shared" si="1873"/>
        <v>4.8567103374737313E-4</v>
      </c>
      <c r="U2405" s="199">
        <f t="shared" si="1874"/>
        <v>0</v>
      </c>
      <c r="V2405" s="199">
        <f t="shared" si="1875"/>
        <v>0</v>
      </c>
      <c r="W2405" s="199">
        <f t="shared" si="1876"/>
        <v>0</v>
      </c>
      <c r="X2405" s="199" t="str">
        <f t="shared" si="1877"/>
        <v/>
      </c>
      <c r="Y2405" s="199" t="str">
        <f t="shared" si="1878"/>
        <v/>
      </c>
      <c r="Z2405" s="199" t="str">
        <f t="shared" si="1879"/>
        <v/>
      </c>
      <c r="AA2405" s="199" t="str">
        <f t="shared" si="1880"/>
        <v/>
      </c>
      <c r="AB2405" s="201">
        <f t="shared" ca="1" si="1881"/>
        <v>2.01532164496688</v>
      </c>
      <c r="AD2405" s="162">
        <f t="shared" si="1882"/>
        <v>1.2478392763145413E-5</v>
      </c>
      <c r="AE2405" s="162">
        <f t="shared" si="1883"/>
        <v>0</v>
      </c>
      <c r="AF2405" s="162">
        <f t="shared" si="1884"/>
        <v>0</v>
      </c>
      <c r="AG2405" s="162">
        <f t="shared" si="1885"/>
        <v>0</v>
      </c>
      <c r="AH2405" s="162" t="str">
        <f t="shared" si="1886"/>
        <v/>
      </c>
      <c r="AI2405" s="162" t="str">
        <f t="shared" si="1887"/>
        <v/>
      </c>
      <c r="AJ2405" s="162" t="str">
        <f t="shared" si="1888"/>
        <v/>
      </c>
      <c r="AK2405" s="162" t="str">
        <f t="shared" si="1889"/>
        <v/>
      </c>
      <c r="AM2405" s="199">
        <f t="shared" si="1892"/>
        <v>26.101480509490077</v>
      </c>
      <c r="AN2405" s="197">
        <f t="shared" si="1894"/>
        <v>0</v>
      </c>
      <c r="AO2405" s="197">
        <f t="shared" si="1895"/>
        <v>0</v>
      </c>
      <c r="AP2405" s="197">
        <f t="shared" si="1896"/>
        <v>0</v>
      </c>
      <c r="AQ2405" s="197">
        <f t="shared" si="1897"/>
        <v>0</v>
      </c>
      <c r="AR2405" s="197" t="str">
        <f t="shared" si="1898"/>
        <v/>
      </c>
      <c r="AS2405" s="197" t="str">
        <f t="shared" si="1899"/>
        <v/>
      </c>
      <c r="AT2405" s="197" t="str">
        <f t="shared" si="1900"/>
        <v/>
      </c>
      <c r="AU2405" s="197" t="str">
        <f t="shared" si="1901"/>
        <v/>
      </c>
      <c r="AV2405" s="199">
        <f t="shared" ca="1" si="1893"/>
        <v>2.1902841103103907</v>
      </c>
      <c r="AX2405" s="162">
        <f t="shared" si="1856"/>
        <v>0</v>
      </c>
      <c r="AY2405" s="162">
        <f t="shared" si="1857"/>
        <v>0</v>
      </c>
      <c r="AZ2405" s="162">
        <f t="shared" si="1858"/>
        <v>0</v>
      </c>
      <c r="BA2405" s="162">
        <f t="shared" si="1859"/>
        <v>0</v>
      </c>
      <c r="BB2405" s="162" t="str">
        <f t="shared" si="1860"/>
        <v/>
      </c>
      <c r="BC2405" s="162" t="str">
        <f t="shared" si="1861"/>
        <v/>
      </c>
      <c r="BD2405" s="162" t="str">
        <f t="shared" si="1862"/>
        <v/>
      </c>
      <c r="BE2405" s="162" t="str">
        <f t="shared" si="1863"/>
        <v/>
      </c>
      <c r="BG2405" s="169">
        <f t="shared" si="1890"/>
        <v>59.78783567920879</v>
      </c>
      <c r="BH2405" s="169">
        <f t="shared" ca="1" si="1891"/>
        <v>2.034948710020029</v>
      </c>
    </row>
    <row r="2406" spans="11:60" x14ac:dyDescent="0.25">
      <c r="K2406" s="199">
        <f t="shared" si="1864"/>
        <v>59.839221872315115</v>
      </c>
      <c r="L2406" s="201">
        <f t="shared" si="1865"/>
        <v>0.50186212336927816</v>
      </c>
      <c r="M2406" s="201">
        <f t="shared" si="1866"/>
        <v>0.50608289288486119</v>
      </c>
      <c r="N2406" s="201">
        <f t="shared" si="1867"/>
        <v>0.53194797466112953</v>
      </c>
      <c r="O2406" s="201">
        <f t="shared" si="1868"/>
        <v>0.5023258221130702</v>
      </c>
      <c r="P2406" s="201" t="str">
        <f t="shared" si="1869"/>
        <v/>
      </c>
      <c r="Q2406" s="201" t="str">
        <f t="shared" si="1870"/>
        <v/>
      </c>
      <c r="R2406" s="201" t="str">
        <f t="shared" si="1871"/>
        <v/>
      </c>
      <c r="S2406" s="201" t="str">
        <f t="shared" si="1872"/>
        <v/>
      </c>
      <c r="T2406" s="199">
        <f t="shared" si="1873"/>
        <v>5.1747210083451223E-4</v>
      </c>
      <c r="U2406" s="199">
        <f t="shared" si="1874"/>
        <v>0</v>
      </c>
      <c r="V2406" s="199">
        <f t="shared" si="1875"/>
        <v>0</v>
      </c>
      <c r="W2406" s="199">
        <f t="shared" si="1876"/>
        <v>0</v>
      </c>
      <c r="X2406" s="199" t="str">
        <f t="shared" si="1877"/>
        <v/>
      </c>
      <c r="Y2406" s="199" t="str">
        <f t="shared" si="1878"/>
        <v/>
      </c>
      <c r="Z2406" s="199" t="str">
        <f t="shared" si="1879"/>
        <v/>
      </c>
      <c r="AA2406" s="199" t="str">
        <f t="shared" si="1880"/>
        <v/>
      </c>
      <c r="AB2406" s="201">
        <f t="shared" ca="1" si="1881"/>
        <v>2.0458343882988324</v>
      </c>
      <c r="AD2406" s="162">
        <f t="shared" si="1882"/>
        <v>1.329546065030887E-5</v>
      </c>
      <c r="AE2406" s="162">
        <f t="shared" si="1883"/>
        <v>0</v>
      </c>
      <c r="AF2406" s="162">
        <f t="shared" si="1884"/>
        <v>0</v>
      </c>
      <c r="AG2406" s="162">
        <f t="shared" si="1885"/>
        <v>0</v>
      </c>
      <c r="AH2406" s="162" t="str">
        <f t="shared" si="1886"/>
        <v/>
      </c>
      <c r="AI2406" s="162" t="str">
        <f t="shared" si="1887"/>
        <v/>
      </c>
      <c r="AJ2406" s="162" t="str">
        <f t="shared" si="1888"/>
        <v/>
      </c>
      <c r="AK2406" s="162" t="str">
        <f t="shared" si="1889"/>
        <v/>
      </c>
      <c r="AM2406" s="199">
        <f t="shared" si="1892"/>
        <v>26.112697303864589</v>
      </c>
      <c r="AN2406" s="197">
        <f t="shared" si="1894"/>
        <v>0</v>
      </c>
      <c r="AO2406" s="197">
        <f t="shared" si="1895"/>
        <v>0</v>
      </c>
      <c r="AP2406" s="197">
        <f t="shared" si="1896"/>
        <v>0</v>
      </c>
      <c r="AQ2406" s="197">
        <f t="shared" si="1897"/>
        <v>0</v>
      </c>
      <c r="AR2406" s="197" t="str">
        <f t="shared" si="1898"/>
        <v/>
      </c>
      <c r="AS2406" s="197" t="str">
        <f t="shared" si="1899"/>
        <v/>
      </c>
      <c r="AT2406" s="197" t="str">
        <f t="shared" si="1900"/>
        <v/>
      </c>
      <c r="AU2406" s="197" t="str">
        <f t="shared" si="1901"/>
        <v/>
      </c>
      <c r="AV2406" s="199">
        <f t="shared" ca="1" si="1893"/>
        <v>2.0991219231576901</v>
      </c>
      <c r="AX2406" s="162">
        <f t="shared" si="1856"/>
        <v>0</v>
      </c>
      <c r="AY2406" s="162">
        <f t="shared" si="1857"/>
        <v>0</v>
      </c>
      <c r="AZ2406" s="162">
        <f t="shared" si="1858"/>
        <v>0</v>
      </c>
      <c r="BA2406" s="162">
        <f t="shared" si="1859"/>
        <v>0</v>
      </c>
      <c r="BB2406" s="162" t="str">
        <f t="shared" si="1860"/>
        <v/>
      </c>
      <c r="BC2406" s="162" t="str">
        <f t="shared" si="1861"/>
        <v/>
      </c>
      <c r="BD2406" s="162" t="str">
        <f t="shared" si="1862"/>
        <v/>
      </c>
      <c r="BE2406" s="162" t="str">
        <f t="shared" si="1863"/>
        <v/>
      </c>
      <c r="BG2406" s="169">
        <f t="shared" si="1890"/>
        <v>59.813528775761952</v>
      </c>
      <c r="BH2406" s="169">
        <f t="shared" ca="1" si="1891"/>
        <v>2.01532164496688</v>
      </c>
    </row>
    <row r="2407" spans="11:60" x14ac:dyDescent="0.25">
      <c r="K2407" s="199">
        <f t="shared" si="1864"/>
        <v>59.864914968868277</v>
      </c>
      <c r="L2407" s="201">
        <f t="shared" si="1865"/>
        <v>0.50207760732091811</v>
      </c>
      <c r="M2407" s="201">
        <f t="shared" si="1866"/>
        <v>0.5063001891033605</v>
      </c>
      <c r="N2407" s="201">
        <f t="shared" si="1867"/>
        <v>0.5321763765394727</v>
      </c>
      <c r="O2407" s="201">
        <f t="shared" si="1868"/>
        <v>0.50254150516249618</v>
      </c>
      <c r="P2407" s="201" t="str">
        <f t="shared" si="1869"/>
        <v/>
      </c>
      <c r="Q2407" s="201" t="str">
        <f t="shared" si="1870"/>
        <v/>
      </c>
      <c r="R2407" s="201" t="str">
        <f t="shared" si="1871"/>
        <v/>
      </c>
      <c r="S2407" s="201" t="str">
        <f t="shared" si="1872"/>
        <v/>
      </c>
      <c r="T2407" s="199">
        <f t="shared" si="1873"/>
        <v>5.5132544205588828E-4</v>
      </c>
      <c r="U2407" s="199">
        <f t="shared" si="1874"/>
        <v>0</v>
      </c>
      <c r="V2407" s="199">
        <f t="shared" si="1875"/>
        <v>0</v>
      </c>
      <c r="W2407" s="199">
        <f t="shared" si="1876"/>
        <v>0</v>
      </c>
      <c r="X2407" s="199" t="str">
        <f t="shared" si="1877"/>
        <v/>
      </c>
      <c r="Y2407" s="199" t="str">
        <f t="shared" si="1878"/>
        <v/>
      </c>
      <c r="Z2407" s="199" t="str">
        <f t="shared" si="1879"/>
        <v/>
      </c>
      <c r="AA2407" s="199" t="str">
        <f t="shared" si="1880"/>
        <v/>
      </c>
      <c r="AB2407" s="201">
        <f t="shared" ca="1" si="1881"/>
        <v>2.0414241720117179</v>
      </c>
      <c r="AD2407" s="162">
        <f t="shared" si="1882"/>
        <v>1.4165257814956835E-5</v>
      </c>
      <c r="AE2407" s="162">
        <f t="shared" si="1883"/>
        <v>0</v>
      </c>
      <c r="AF2407" s="162">
        <f t="shared" si="1884"/>
        <v>0</v>
      </c>
      <c r="AG2407" s="162">
        <f t="shared" si="1885"/>
        <v>0</v>
      </c>
      <c r="AH2407" s="162" t="str">
        <f t="shared" si="1886"/>
        <v/>
      </c>
      <c r="AI2407" s="162" t="str">
        <f t="shared" si="1887"/>
        <v/>
      </c>
      <c r="AJ2407" s="162" t="str">
        <f t="shared" si="1888"/>
        <v/>
      </c>
      <c r="AK2407" s="162" t="str">
        <f t="shared" si="1889"/>
        <v/>
      </c>
      <c r="AM2407" s="199">
        <f t="shared" si="1892"/>
        <v>26.123914098239101</v>
      </c>
      <c r="AN2407" s="197">
        <f t="shared" si="1894"/>
        <v>0</v>
      </c>
      <c r="AO2407" s="197">
        <f t="shared" si="1895"/>
        <v>0</v>
      </c>
      <c r="AP2407" s="197">
        <f t="shared" si="1896"/>
        <v>0</v>
      </c>
      <c r="AQ2407" s="197">
        <f t="shared" si="1897"/>
        <v>0</v>
      </c>
      <c r="AR2407" s="197" t="str">
        <f t="shared" si="1898"/>
        <v/>
      </c>
      <c r="AS2407" s="197" t="str">
        <f t="shared" si="1899"/>
        <v/>
      </c>
      <c r="AT2407" s="197" t="str">
        <f t="shared" si="1900"/>
        <v/>
      </c>
      <c r="AU2407" s="197" t="str">
        <f t="shared" si="1901"/>
        <v/>
      </c>
      <c r="AV2407" s="199">
        <f t="shared" ca="1" si="1893"/>
        <v>2.0999790677291608</v>
      </c>
      <c r="AX2407" s="162">
        <f t="shared" si="1856"/>
        <v>0</v>
      </c>
      <c r="AY2407" s="162">
        <f t="shared" si="1857"/>
        <v>0</v>
      </c>
      <c r="AZ2407" s="162">
        <f t="shared" si="1858"/>
        <v>0</v>
      </c>
      <c r="BA2407" s="162">
        <f t="shared" si="1859"/>
        <v>0</v>
      </c>
      <c r="BB2407" s="162" t="str">
        <f t="shared" si="1860"/>
        <v/>
      </c>
      <c r="BC2407" s="162" t="str">
        <f t="shared" si="1861"/>
        <v/>
      </c>
      <c r="BD2407" s="162" t="str">
        <f t="shared" si="1862"/>
        <v/>
      </c>
      <c r="BE2407" s="162" t="str">
        <f t="shared" si="1863"/>
        <v/>
      </c>
      <c r="BG2407" s="169">
        <f t="shared" si="1890"/>
        <v>59.839221872315115</v>
      </c>
      <c r="BH2407" s="169">
        <f t="shared" ca="1" si="1891"/>
        <v>2.0458343882988324</v>
      </c>
    </row>
    <row r="2408" spans="11:60" x14ac:dyDescent="0.25">
      <c r="K2408" s="199">
        <f t="shared" si="1864"/>
        <v>59.890608065421439</v>
      </c>
      <c r="L2408" s="201">
        <f t="shared" si="1865"/>
        <v>0.50229309127255795</v>
      </c>
      <c r="M2408" s="201">
        <f t="shared" si="1866"/>
        <v>0.50651748532185981</v>
      </c>
      <c r="N2408" s="201">
        <f t="shared" si="1867"/>
        <v>0.53240477841781575</v>
      </c>
      <c r="O2408" s="201">
        <f t="shared" si="1868"/>
        <v>0.50275718821192217</v>
      </c>
      <c r="P2408" s="201" t="str">
        <f t="shared" si="1869"/>
        <v/>
      </c>
      <c r="Q2408" s="201" t="str">
        <f t="shared" si="1870"/>
        <v/>
      </c>
      <c r="R2408" s="201" t="str">
        <f t="shared" si="1871"/>
        <v/>
      </c>
      <c r="S2408" s="201" t="str">
        <f t="shared" si="1872"/>
        <v/>
      </c>
      <c r="T2408" s="199">
        <f t="shared" si="1873"/>
        <v>5.8736155307721001E-4</v>
      </c>
      <c r="U2408" s="199">
        <f t="shared" si="1874"/>
        <v>0</v>
      </c>
      <c r="V2408" s="199">
        <f t="shared" si="1875"/>
        <v>0</v>
      </c>
      <c r="W2408" s="199">
        <f t="shared" si="1876"/>
        <v>0</v>
      </c>
      <c r="X2408" s="199" t="str">
        <f t="shared" si="1877"/>
        <v/>
      </c>
      <c r="Y2408" s="199" t="str">
        <f t="shared" si="1878"/>
        <v/>
      </c>
      <c r="Z2408" s="199" t="str">
        <f t="shared" si="1879"/>
        <v/>
      </c>
      <c r="AA2408" s="199" t="str">
        <f t="shared" si="1880"/>
        <v/>
      </c>
      <c r="AB2408" s="201">
        <f t="shared" ca="1" si="1881"/>
        <v>2.0192893329884147</v>
      </c>
      <c r="AD2408" s="162">
        <f t="shared" si="1882"/>
        <v>1.5091137094828132E-5</v>
      </c>
      <c r="AE2408" s="162">
        <f t="shared" si="1883"/>
        <v>0</v>
      </c>
      <c r="AF2408" s="162">
        <f t="shared" si="1884"/>
        <v>0</v>
      </c>
      <c r="AG2408" s="162">
        <f t="shared" si="1885"/>
        <v>0</v>
      </c>
      <c r="AH2408" s="162" t="str">
        <f t="shared" si="1886"/>
        <v/>
      </c>
      <c r="AI2408" s="162" t="str">
        <f t="shared" si="1887"/>
        <v/>
      </c>
      <c r="AJ2408" s="162" t="str">
        <f t="shared" si="1888"/>
        <v/>
      </c>
      <c r="AK2408" s="162" t="str">
        <f t="shared" si="1889"/>
        <v/>
      </c>
      <c r="AM2408" s="199">
        <f t="shared" si="1892"/>
        <v>26.135130892613613</v>
      </c>
      <c r="AN2408" s="197">
        <f t="shared" si="1894"/>
        <v>0</v>
      </c>
      <c r="AO2408" s="197">
        <f t="shared" si="1895"/>
        <v>0</v>
      </c>
      <c r="AP2408" s="197">
        <f t="shared" si="1896"/>
        <v>0</v>
      </c>
      <c r="AQ2408" s="197">
        <f t="shared" si="1897"/>
        <v>0</v>
      </c>
      <c r="AR2408" s="197" t="str">
        <f t="shared" si="1898"/>
        <v/>
      </c>
      <c r="AS2408" s="197" t="str">
        <f t="shared" si="1899"/>
        <v/>
      </c>
      <c r="AT2408" s="197" t="str">
        <f t="shared" si="1900"/>
        <v/>
      </c>
      <c r="AU2408" s="197" t="str">
        <f t="shared" si="1901"/>
        <v/>
      </c>
      <c r="AV2408" s="199">
        <f t="shared" ca="1" si="1893"/>
        <v>2.1490619849171275</v>
      </c>
      <c r="AX2408" s="162">
        <f t="shared" si="1856"/>
        <v>0</v>
      </c>
      <c r="AY2408" s="162">
        <f t="shared" si="1857"/>
        <v>0</v>
      </c>
      <c r="AZ2408" s="162">
        <f t="shared" si="1858"/>
        <v>0</v>
      </c>
      <c r="BA2408" s="162">
        <f t="shared" si="1859"/>
        <v>0</v>
      </c>
      <c r="BB2408" s="162" t="str">
        <f t="shared" si="1860"/>
        <v/>
      </c>
      <c r="BC2408" s="162" t="str">
        <f t="shared" si="1861"/>
        <v/>
      </c>
      <c r="BD2408" s="162" t="str">
        <f t="shared" si="1862"/>
        <v/>
      </c>
      <c r="BE2408" s="162" t="str">
        <f t="shared" si="1863"/>
        <v/>
      </c>
      <c r="BG2408" s="169">
        <f t="shared" si="1890"/>
        <v>59.864914968868277</v>
      </c>
      <c r="BH2408" s="169">
        <f t="shared" ca="1" si="1891"/>
        <v>2.0414241720117179</v>
      </c>
    </row>
    <row r="2409" spans="11:60" x14ac:dyDescent="0.25">
      <c r="K2409" s="199">
        <f t="shared" si="1864"/>
        <v>59.916301161974602</v>
      </c>
      <c r="L2409" s="201">
        <f t="shared" si="1865"/>
        <v>0.50250857522419778</v>
      </c>
      <c r="M2409" s="201">
        <f t="shared" si="1866"/>
        <v>0.50673478154035911</v>
      </c>
      <c r="N2409" s="201">
        <f t="shared" si="1867"/>
        <v>0.53263318029615891</v>
      </c>
      <c r="O2409" s="201">
        <f t="shared" si="1868"/>
        <v>0.50297287126134815</v>
      </c>
      <c r="P2409" s="201" t="str">
        <f t="shared" si="1869"/>
        <v/>
      </c>
      <c r="Q2409" s="201" t="str">
        <f t="shared" si="1870"/>
        <v/>
      </c>
      <c r="R2409" s="201" t="str">
        <f t="shared" si="1871"/>
        <v/>
      </c>
      <c r="S2409" s="201" t="str">
        <f t="shared" si="1872"/>
        <v/>
      </c>
      <c r="T2409" s="199">
        <f t="shared" si="1873"/>
        <v>6.2571910273524376E-4</v>
      </c>
      <c r="U2409" s="199">
        <f t="shared" si="1874"/>
        <v>0</v>
      </c>
      <c r="V2409" s="199">
        <f t="shared" si="1875"/>
        <v>0</v>
      </c>
      <c r="W2409" s="199">
        <f t="shared" si="1876"/>
        <v>0</v>
      </c>
      <c r="X2409" s="199" t="str">
        <f t="shared" si="1877"/>
        <v/>
      </c>
      <c r="Y2409" s="199" t="str">
        <f t="shared" si="1878"/>
        <v/>
      </c>
      <c r="Z2409" s="199" t="str">
        <f t="shared" si="1879"/>
        <v/>
      </c>
      <c r="AA2409" s="199" t="str">
        <f t="shared" si="1880"/>
        <v/>
      </c>
      <c r="AB2409" s="201">
        <f t="shared" ca="1" si="1881"/>
        <v>2.1517966035494283</v>
      </c>
      <c r="AD2409" s="162">
        <f t="shared" si="1882"/>
        <v>1.6076661321734713E-5</v>
      </c>
      <c r="AE2409" s="162">
        <f t="shared" si="1883"/>
        <v>0</v>
      </c>
      <c r="AF2409" s="162">
        <f t="shared" si="1884"/>
        <v>0</v>
      </c>
      <c r="AG2409" s="162">
        <f t="shared" si="1885"/>
        <v>0</v>
      </c>
      <c r="AH2409" s="162" t="str">
        <f t="shared" si="1886"/>
        <v/>
      </c>
      <c r="AI2409" s="162" t="str">
        <f t="shared" si="1887"/>
        <v/>
      </c>
      <c r="AJ2409" s="162" t="str">
        <f t="shared" si="1888"/>
        <v/>
      </c>
      <c r="AK2409" s="162" t="str">
        <f t="shared" si="1889"/>
        <v/>
      </c>
      <c r="AM2409" s="199">
        <f t="shared" si="1892"/>
        <v>26.146347686988126</v>
      </c>
      <c r="AN2409" s="197">
        <f t="shared" si="1894"/>
        <v>0</v>
      </c>
      <c r="AO2409" s="197">
        <f t="shared" si="1895"/>
        <v>0</v>
      </c>
      <c r="AP2409" s="197">
        <f t="shared" si="1896"/>
        <v>0</v>
      </c>
      <c r="AQ2409" s="197">
        <f t="shared" si="1897"/>
        <v>0</v>
      </c>
      <c r="AR2409" s="197" t="str">
        <f t="shared" si="1898"/>
        <v/>
      </c>
      <c r="AS2409" s="197" t="str">
        <f t="shared" si="1899"/>
        <v/>
      </c>
      <c r="AT2409" s="197" t="str">
        <f t="shared" si="1900"/>
        <v/>
      </c>
      <c r="AU2409" s="197" t="str">
        <f t="shared" si="1901"/>
        <v/>
      </c>
      <c r="AV2409" s="199">
        <f t="shared" ca="1" si="1893"/>
        <v>2.0722574151167064</v>
      </c>
      <c r="AX2409" s="162">
        <f t="shared" si="1856"/>
        <v>0</v>
      </c>
      <c r="AY2409" s="162">
        <f t="shared" si="1857"/>
        <v>0</v>
      </c>
      <c r="AZ2409" s="162">
        <f t="shared" si="1858"/>
        <v>0</v>
      </c>
      <c r="BA2409" s="162">
        <f t="shared" si="1859"/>
        <v>0</v>
      </c>
      <c r="BB2409" s="162" t="str">
        <f t="shared" si="1860"/>
        <v/>
      </c>
      <c r="BC2409" s="162" t="str">
        <f t="shared" si="1861"/>
        <v/>
      </c>
      <c r="BD2409" s="162" t="str">
        <f t="shared" si="1862"/>
        <v/>
      </c>
      <c r="BE2409" s="162" t="str">
        <f t="shared" si="1863"/>
        <v/>
      </c>
      <c r="BG2409" s="169">
        <f t="shared" si="1890"/>
        <v>59.890608065421439</v>
      </c>
      <c r="BH2409" s="169">
        <f t="shared" ca="1" si="1891"/>
        <v>2.0192893329884147</v>
      </c>
    </row>
    <row r="2410" spans="11:60" x14ac:dyDescent="0.25">
      <c r="K2410" s="199">
        <f t="shared" si="1864"/>
        <v>59.941994258527764</v>
      </c>
      <c r="L2410" s="201">
        <f t="shared" si="1865"/>
        <v>0.50272405917583773</v>
      </c>
      <c r="M2410" s="201">
        <f t="shared" si="1866"/>
        <v>0.50695207775885842</v>
      </c>
      <c r="N2410" s="201">
        <f t="shared" si="1867"/>
        <v>0.53286158217450197</v>
      </c>
      <c r="O2410" s="201">
        <f t="shared" si="1868"/>
        <v>0.50318855431077403</v>
      </c>
      <c r="P2410" s="201" t="str">
        <f t="shared" si="1869"/>
        <v/>
      </c>
      <c r="Q2410" s="201" t="str">
        <f t="shared" si="1870"/>
        <v/>
      </c>
      <c r="R2410" s="201" t="str">
        <f t="shared" si="1871"/>
        <v/>
      </c>
      <c r="S2410" s="201" t="str">
        <f t="shared" si="1872"/>
        <v/>
      </c>
      <c r="T2410" s="199">
        <f t="shared" si="1873"/>
        <v>6.6654543709400763E-4</v>
      </c>
      <c r="U2410" s="199">
        <f t="shared" si="1874"/>
        <v>0</v>
      </c>
      <c r="V2410" s="199">
        <f t="shared" si="1875"/>
        <v>0</v>
      </c>
      <c r="W2410" s="199">
        <f t="shared" si="1876"/>
        <v>0</v>
      </c>
      <c r="X2410" s="199" t="str">
        <f t="shared" si="1877"/>
        <v/>
      </c>
      <c r="Y2410" s="199" t="str">
        <f t="shared" si="1878"/>
        <v/>
      </c>
      <c r="Z2410" s="199" t="str">
        <f t="shared" si="1879"/>
        <v/>
      </c>
      <c r="AA2410" s="199" t="str">
        <f t="shared" si="1880"/>
        <v/>
      </c>
      <c r="AB2410" s="201">
        <f t="shared" ca="1" si="1881"/>
        <v>2.0192354024676762</v>
      </c>
      <c r="AD2410" s="162">
        <f t="shared" si="1882"/>
        <v>1.7125616272326118E-5</v>
      </c>
      <c r="AE2410" s="162">
        <f t="shared" si="1883"/>
        <v>0</v>
      </c>
      <c r="AF2410" s="162">
        <f t="shared" si="1884"/>
        <v>0</v>
      </c>
      <c r="AG2410" s="162">
        <f t="shared" si="1885"/>
        <v>0</v>
      </c>
      <c r="AH2410" s="162" t="str">
        <f t="shared" si="1886"/>
        <v/>
      </c>
      <c r="AI2410" s="162" t="str">
        <f t="shared" si="1887"/>
        <v/>
      </c>
      <c r="AJ2410" s="162" t="str">
        <f t="shared" si="1888"/>
        <v/>
      </c>
      <c r="AK2410" s="162" t="str">
        <f t="shared" si="1889"/>
        <v/>
      </c>
      <c r="AM2410" s="199">
        <f t="shared" si="1892"/>
        <v>26.157564481362638</v>
      </c>
      <c r="AN2410" s="197">
        <f t="shared" si="1894"/>
        <v>0</v>
      </c>
      <c r="AO2410" s="197">
        <f t="shared" si="1895"/>
        <v>0</v>
      </c>
      <c r="AP2410" s="197">
        <f t="shared" si="1896"/>
        <v>0</v>
      </c>
      <c r="AQ2410" s="197">
        <f t="shared" si="1897"/>
        <v>0</v>
      </c>
      <c r="AR2410" s="197" t="str">
        <f t="shared" si="1898"/>
        <v/>
      </c>
      <c r="AS2410" s="197" t="str">
        <f t="shared" si="1899"/>
        <v/>
      </c>
      <c r="AT2410" s="197" t="str">
        <f t="shared" si="1900"/>
        <v/>
      </c>
      <c r="AU2410" s="197" t="str">
        <f t="shared" si="1901"/>
        <v/>
      </c>
      <c r="AV2410" s="199">
        <f t="shared" ca="1" si="1893"/>
        <v>2.1096676228418136</v>
      </c>
      <c r="AX2410" s="162">
        <f t="shared" si="1856"/>
        <v>0</v>
      </c>
      <c r="AY2410" s="162">
        <f t="shared" si="1857"/>
        <v>0</v>
      </c>
      <c r="AZ2410" s="162">
        <f t="shared" si="1858"/>
        <v>0</v>
      </c>
      <c r="BA2410" s="162">
        <f t="shared" si="1859"/>
        <v>0</v>
      </c>
      <c r="BB2410" s="162" t="str">
        <f t="shared" si="1860"/>
        <v/>
      </c>
      <c r="BC2410" s="162" t="str">
        <f t="shared" si="1861"/>
        <v/>
      </c>
      <c r="BD2410" s="162" t="str">
        <f t="shared" si="1862"/>
        <v/>
      </c>
      <c r="BE2410" s="162" t="str">
        <f t="shared" si="1863"/>
        <v/>
      </c>
      <c r="BG2410" s="169">
        <f t="shared" si="1890"/>
        <v>59.916301161974602</v>
      </c>
      <c r="BH2410" s="169">
        <f t="shared" ca="1" si="1891"/>
        <v>2.1517966035494283</v>
      </c>
    </row>
    <row r="2411" spans="11:60" x14ac:dyDescent="0.25">
      <c r="K2411" s="199">
        <f t="shared" si="1864"/>
        <v>59.967687355080926</v>
      </c>
      <c r="L2411" s="201">
        <f t="shared" si="1865"/>
        <v>0.50293954312747757</v>
      </c>
      <c r="M2411" s="201">
        <f t="shared" si="1866"/>
        <v>0.50716937397735773</v>
      </c>
      <c r="N2411" s="201">
        <f t="shared" si="1867"/>
        <v>0.53308998405284513</v>
      </c>
      <c r="O2411" s="201">
        <f t="shared" si="1868"/>
        <v>0.50340423736020001</v>
      </c>
      <c r="P2411" s="201" t="str">
        <f t="shared" si="1869"/>
        <v/>
      </c>
      <c r="Q2411" s="201" t="str">
        <f t="shared" si="1870"/>
        <v/>
      </c>
      <c r="R2411" s="201" t="str">
        <f t="shared" si="1871"/>
        <v/>
      </c>
      <c r="S2411" s="201" t="str">
        <f t="shared" si="1872"/>
        <v/>
      </c>
      <c r="T2411" s="199">
        <f t="shared" si="1873"/>
        <v>7.0999711410044369E-4</v>
      </c>
      <c r="U2411" s="199">
        <f t="shared" si="1874"/>
        <v>0</v>
      </c>
      <c r="V2411" s="199">
        <f t="shared" si="1875"/>
        <v>0</v>
      </c>
      <c r="W2411" s="199">
        <f t="shared" si="1876"/>
        <v>0</v>
      </c>
      <c r="X2411" s="199" t="str">
        <f t="shared" si="1877"/>
        <v/>
      </c>
      <c r="Y2411" s="199" t="str">
        <f t="shared" si="1878"/>
        <v/>
      </c>
      <c r="Z2411" s="199" t="str">
        <f t="shared" si="1879"/>
        <v/>
      </c>
      <c r="AA2411" s="199" t="str">
        <f t="shared" si="1880"/>
        <v/>
      </c>
      <c r="AB2411" s="201">
        <f t="shared" ca="1" si="1881"/>
        <v>2.1002706019263533</v>
      </c>
      <c r="AD2411" s="162">
        <f t="shared" si="1882"/>
        <v>1.8242024405049304E-5</v>
      </c>
      <c r="AE2411" s="162">
        <f t="shared" si="1883"/>
        <v>0</v>
      </c>
      <c r="AF2411" s="162">
        <f t="shared" si="1884"/>
        <v>0</v>
      </c>
      <c r="AG2411" s="162">
        <f t="shared" si="1885"/>
        <v>0</v>
      </c>
      <c r="AH2411" s="162" t="str">
        <f t="shared" si="1886"/>
        <v/>
      </c>
      <c r="AI2411" s="162" t="str">
        <f t="shared" si="1887"/>
        <v/>
      </c>
      <c r="AJ2411" s="162" t="str">
        <f t="shared" si="1888"/>
        <v/>
      </c>
      <c r="AK2411" s="162" t="str">
        <f t="shared" si="1889"/>
        <v/>
      </c>
      <c r="AM2411" s="199">
        <f t="shared" si="1892"/>
        <v>26.16878127573715</v>
      </c>
      <c r="AN2411" s="197">
        <f t="shared" si="1894"/>
        <v>0</v>
      </c>
      <c r="AO2411" s="197">
        <f t="shared" si="1895"/>
        <v>0</v>
      </c>
      <c r="AP2411" s="197">
        <f t="shared" si="1896"/>
        <v>0</v>
      </c>
      <c r="AQ2411" s="197">
        <f t="shared" si="1897"/>
        <v>0</v>
      </c>
      <c r="AR2411" s="197" t="str">
        <f t="shared" si="1898"/>
        <v/>
      </c>
      <c r="AS2411" s="197" t="str">
        <f t="shared" si="1899"/>
        <v/>
      </c>
      <c r="AT2411" s="197" t="str">
        <f t="shared" si="1900"/>
        <v/>
      </c>
      <c r="AU2411" s="197" t="str">
        <f t="shared" si="1901"/>
        <v/>
      </c>
      <c r="AV2411" s="199">
        <f t="shared" ca="1" si="1893"/>
        <v>2.1075521444159953</v>
      </c>
      <c r="AX2411" s="162">
        <f t="shared" si="1856"/>
        <v>0</v>
      </c>
      <c r="AY2411" s="162">
        <f t="shared" si="1857"/>
        <v>0</v>
      </c>
      <c r="AZ2411" s="162">
        <f t="shared" si="1858"/>
        <v>0</v>
      </c>
      <c r="BA2411" s="162">
        <f t="shared" si="1859"/>
        <v>0</v>
      </c>
      <c r="BB2411" s="162" t="str">
        <f t="shared" si="1860"/>
        <v/>
      </c>
      <c r="BC2411" s="162" t="str">
        <f t="shared" si="1861"/>
        <v/>
      </c>
      <c r="BD2411" s="162" t="str">
        <f t="shared" si="1862"/>
        <v/>
      </c>
      <c r="BE2411" s="162" t="str">
        <f t="shared" si="1863"/>
        <v/>
      </c>
      <c r="BG2411" s="169">
        <f t="shared" si="1890"/>
        <v>59.941994258527764</v>
      </c>
      <c r="BH2411" s="169">
        <f t="shared" ca="1" si="1891"/>
        <v>2.0192354024676762</v>
      </c>
    </row>
    <row r="2412" spans="11:60" x14ac:dyDescent="0.25">
      <c r="K2412" s="199">
        <f t="shared" si="1864"/>
        <v>59.993380451634089</v>
      </c>
      <c r="L2412" s="201">
        <f t="shared" si="1865"/>
        <v>0.50315502707911752</v>
      </c>
      <c r="M2412" s="201">
        <f t="shared" si="1866"/>
        <v>0.50738667019585704</v>
      </c>
      <c r="N2412" s="201">
        <f t="shared" si="1867"/>
        <v>0.5333183859311883</v>
      </c>
      <c r="O2412" s="201">
        <f t="shared" si="1868"/>
        <v>0.503619920409626</v>
      </c>
      <c r="P2412" s="201" t="str">
        <f t="shared" si="1869"/>
        <v/>
      </c>
      <c r="Q2412" s="201" t="str">
        <f t="shared" si="1870"/>
        <v/>
      </c>
      <c r="R2412" s="201" t="str">
        <f t="shared" si="1871"/>
        <v/>
      </c>
      <c r="S2412" s="201" t="str">
        <f t="shared" si="1872"/>
        <v/>
      </c>
      <c r="T2412" s="199">
        <f t="shared" si="1873"/>
        <v>7.5624047066740494E-4</v>
      </c>
      <c r="U2412" s="199">
        <f t="shared" si="1874"/>
        <v>0</v>
      </c>
      <c r="V2412" s="199">
        <f t="shared" si="1875"/>
        <v>0</v>
      </c>
      <c r="W2412" s="199">
        <f t="shared" si="1876"/>
        <v>0</v>
      </c>
      <c r="X2412" s="199" t="str">
        <f t="shared" si="1877"/>
        <v/>
      </c>
      <c r="Y2412" s="199" t="str">
        <f t="shared" si="1878"/>
        <v/>
      </c>
      <c r="Z2412" s="199" t="str">
        <f t="shared" si="1879"/>
        <v/>
      </c>
      <c r="AA2412" s="199" t="str">
        <f t="shared" si="1880"/>
        <v/>
      </c>
      <c r="AB2412" s="201">
        <f t="shared" ca="1" si="1881"/>
        <v>2.052666564777148</v>
      </c>
      <c r="AD2412" s="162">
        <f t="shared" si="1882"/>
        <v>1.9430159430266554E-5</v>
      </c>
      <c r="AE2412" s="162">
        <f t="shared" si="1883"/>
        <v>0</v>
      </c>
      <c r="AF2412" s="162">
        <f t="shared" si="1884"/>
        <v>0</v>
      </c>
      <c r="AG2412" s="162">
        <f t="shared" si="1885"/>
        <v>0</v>
      </c>
      <c r="AH2412" s="162" t="str">
        <f t="shared" si="1886"/>
        <v/>
      </c>
      <c r="AI2412" s="162" t="str">
        <f t="shared" si="1887"/>
        <v/>
      </c>
      <c r="AJ2412" s="162" t="str">
        <f t="shared" si="1888"/>
        <v/>
      </c>
      <c r="AK2412" s="162" t="str">
        <f t="shared" si="1889"/>
        <v/>
      </c>
      <c r="AM2412" s="199">
        <f t="shared" si="1892"/>
        <v>26.179998070111662</v>
      </c>
      <c r="AN2412" s="197">
        <f t="shared" si="1894"/>
        <v>0</v>
      </c>
      <c r="AO2412" s="197">
        <f t="shared" si="1895"/>
        <v>0</v>
      </c>
      <c r="AP2412" s="197">
        <f t="shared" si="1896"/>
        <v>0</v>
      </c>
      <c r="AQ2412" s="197">
        <f t="shared" si="1897"/>
        <v>0</v>
      </c>
      <c r="AR2412" s="197" t="str">
        <f t="shared" si="1898"/>
        <v/>
      </c>
      <c r="AS2412" s="197" t="str">
        <f t="shared" si="1899"/>
        <v/>
      </c>
      <c r="AT2412" s="197" t="str">
        <f t="shared" si="1900"/>
        <v/>
      </c>
      <c r="AU2412" s="197" t="str">
        <f t="shared" si="1901"/>
        <v/>
      </c>
      <c r="AV2412" s="199">
        <f t="shared" ca="1" si="1893"/>
        <v>2.1878180440570656</v>
      </c>
      <c r="AX2412" s="162">
        <f t="shared" si="1856"/>
        <v>0</v>
      </c>
      <c r="AY2412" s="162">
        <f t="shared" si="1857"/>
        <v>0</v>
      </c>
      <c r="AZ2412" s="162">
        <f t="shared" si="1858"/>
        <v>0</v>
      </c>
      <c r="BA2412" s="162">
        <f t="shared" si="1859"/>
        <v>0</v>
      </c>
      <c r="BB2412" s="162" t="str">
        <f t="shared" si="1860"/>
        <v/>
      </c>
      <c r="BC2412" s="162" t="str">
        <f t="shared" si="1861"/>
        <v/>
      </c>
      <c r="BD2412" s="162" t="str">
        <f t="shared" si="1862"/>
        <v/>
      </c>
      <c r="BE2412" s="162" t="str">
        <f t="shared" si="1863"/>
        <v/>
      </c>
      <c r="BG2412" s="169">
        <f t="shared" si="1890"/>
        <v>59.967687355080926</v>
      </c>
      <c r="BH2412" s="169">
        <f t="shared" ca="1" si="1891"/>
        <v>2.1002706019263533</v>
      </c>
    </row>
    <row r="2413" spans="11:60" x14ac:dyDescent="0.25">
      <c r="K2413" s="199">
        <f t="shared" si="1864"/>
        <v>60.019073548187251</v>
      </c>
      <c r="L2413" s="201">
        <f t="shared" si="1865"/>
        <v>0.50337051103075736</v>
      </c>
      <c r="M2413" s="201">
        <f t="shared" si="1866"/>
        <v>0.50760396641435634</v>
      </c>
      <c r="N2413" s="201">
        <f t="shared" si="1867"/>
        <v>0.53354678780953135</v>
      </c>
      <c r="O2413" s="201">
        <f t="shared" si="1868"/>
        <v>0.50383560345905198</v>
      </c>
      <c r="P2413" s="201" t="str">
        <f t="shared" si="1869"/>
        <v/>
      </c>
      <c r="Q2413" s="201" t="str">
        <f t="shared" si="1870"/>
        <v/>
      </c>
      <c r="R2413" s="201" t="str">
        <f t="shared" si="1871"/>
        <v/>
      </c>
      <c r="S2413" s="201" t="str">
        <f t="shared" si="1872"/>
        <v/>
      </c>
      <c r="T2413" s="199">
        <f t="shared" si="1873"/>
        <v>8.0545222411916703E-4</v>
      </c>
      <c r="U2413" s="199">
        <f t="shared" si="1874"/>
        <v>0</v>
      </c>
      <c r="V2413" s="199">
        <f t="shared" si="1875"/>
        <v>0</v>
      </c>
      <c r="W2413" s="199">
        <f t="shared" si="1876"/>
        <v>0</v>
      </c>
      <c r="X2413" s="199" t="str">
        <f t="shared" si="1877"/>
        <v/>
      </c>
      <c r="Y2413" s="199" t="str">
        <f t="shared" si="1878"/>
        <v/>
      </c>
      <c r="Z2413" s="199" t="str">
        <f t="shared" si="1879"/>
        <v/>
      </c>
      <c r="AA2413" s="199" t="str">
        <f t="shared" si="1880"/>
        <v/>
      </c>
      <c r="AB2413" s="201">
        <f t="shared" ca="1" si="1881"/>
        <v>2.0396854813792555</v>
      </c>
      <c r="AD2413" s="162">
        <f t="shared" si="1882"/>
        <v>2.0694561763253095E-5</v>
      </c>
      <c r="AE2413" s="162">
        <f t="shared" si="1883"/>
        <v>0</v>
      </c>
      <c r="AF2413" s="162">
        <f t="shared" si="1884"/>
        <v>0</v>
      </c>
      <c r="AG2413" s="162">
        <f t="shared" si="1885"/>
        <v>0</v>
      </c>
      <c r="AH2413" s="162" t="str">
        <f t="shared" si="1886"/>
        <v/>
      </c>
      <c r="AI2413" s="162" t="str">
        <f t="shared" si="1887"/>
        <v/>
      </c>
      <c r="AJ2413" s="162" t="str">
        <f t="shared" si="1888"/>
        <v/>
      </c>
      <c r="AK2413" s="162" t="str">
        <f t="shared" si="1889"/>
        <v/>
      </c>
      <c r="AM2413" s="199">
        <f t="shared" si="1892"/>
        <v>26.191214864486174</v>
      </c>
      <c r="AN2413" s="197">
        <f t="shared" si="1894"/>
        <v>0</v>
      </c>
      <c r="AO2413" s="197">
        <f t="shared" si="1895"/>
        <v>0</v>
      </c>
      <c r="AP2413" s="197">
        <f t="shared" si="1896"/>
        <v>0</v>
      </c>
      <c r="AQ2413" s="197">
        <f t="shared" si="1897"/>
        <v>0</v>
      </c>
      <c r="AR2413" s="197" t="str">
        <f t="shared" si="1898"/>
        <v/>
      </c>
      <c r="AS2413" s="197" t="str">
        <f t="shared" si="1899"/>
        <v/>
      </c>
      <c r="AT2413" s="197" t="str">
        <f t="shared" si="1900"/>
        <v/>
      </c>
      <c r="AU2413" s="197" t="str">
        <f t="shared" si="1901"/>
        <v/>
      </c>
      <c r="AV2413" s="199">
        <f t="shared" ca="1" si="1893"/>
        <v>2.1990734911864256</v>
      </c>
      <c r="AX2413" s="162">
        <f t="shared" si="1856"/>
        <v>0</v>
      </c>
      <c r="AY2413" s="162">
        <f t="shared" si="1857"/>
        <v>0</v>
      </c>
      <c r="AZ2413" s="162">
        <f t="shared" si="1858"/>
        <v>0</v>
      </c>
      <c r="BA2413" s="162">
        <f t="shared" si="1859"/>
        <v>0</v>
      </c>
      <c r="BB2413" s="162" t="str">
        <f t="shared" si="1860"/>
        <v/>
      </c>
      <c r="BC2413" s="162" t="str">
        <f t="shared" si="1861"/>
        <v/>
      </c>
      <c r="BD2413" s="162" t="str">
        <f t="shared" si="1862"/>
        <v/>
      </c>
      <c r="BE2413" s="162" t="str">
        <f t="shared" si="1863"/>
        <v/>
      </c>
      <c r="BG2413" s="169">
        <f t="shared" si="1890"/>
        <v>59.993380451634089</v>
      </c>
      <c r="BH2413" s="169">
        <f t="shared" ca="1" si="1891"/>
        <v>2.052666564777148</v>
      </c>
    </row>
    <row r="2414" spans="11:60" x14ac:dyDescent="0.25">
      <c r="K2414" s="199">
        <f t="shared" si="1864"/>
        <v>60.044766644740413</v>
      </c>
      <c r="L2414" s="201">
        <f t="shared" si="1865"/>
        <v>0.5035859949823972</v>
      </c>
      <c r="M2414" s="201">
        <f t="shared" si="1866"/>
        <v>0.50782126263285565</v>
      </c>
      <c r="N2414" s="201">
        <f t="shared" si="1867"/>
        <v>0.53377518968787452</v>
      </c>
      <c r="O2414" s="201">
        <f t="shared" si="1868"/>
        <v>0.50405128650847786</v>
      </c>
      <c r="P2414" s="201" t="str">
        <f t="shared" si="1869"/>
        <v/>
      </c>
      <c r="Q2414" s="201" t="str">
        <f t="shared" si="1870"/>
        <v/>
      </c>
      <c r="R2414" s="201" t="str">
        <f t="shared" si="1871"/>
        <v/>
      </c>
      <c r="S2414" s="201" t="str">
        <f t="shared" si="1872"/>
        <v/>
      </c>
      <c r="T2414" s="199">
        <f t="shared" si="1873"/>
        <v>8.5782011004834373E-4</v>
      </c>
      <c r="U2414" s="199">
        <f t="shared" si="1874"/>
        <v>0</v>
      </c>
      <c r="V2414" s="199">
        <f t="shared" si="1875"/>
        <v>0</v>
      </c>
      <c r="W2414" s="199">
        <f t="shared" si="1876"/>
        <v>0</v>
      </c>
      <c r="X2414" s="199" t="str">
        <f t="shared" si="1877"/>
        <v/>
      </c>
      <c r="Y2414" s="199" t="str">
        <f t="shared" si="1878"/>
        <v/>
      </c>
      <c r="Z2414" s="199" t="str">
        <f t="shared" si="1879"/>
        <v/>
      </c>
      <c r="AA2414" s="199" t="str">
        <f t="shared" si="1880"/>
        <v/>
      </c>
      <c r="AB2414" s="201">
        <f t="shared" ca="1" si="1881"/>
        <v>2.1536861678275017</v>
      </c>
      <c r="AD2414" s="162">
        <f t="shared" si="1882"/>
        <v>2.2040054912716422E-5</v>
      </c>
      <c r="AE2414" s="162">
        <f t="shared" si="1883"/>
        <v>0</v>
      </c>
      <c r="AF2414" s="162">
        <f t="shared" si="1884"/>
        <v>0</v>
      </c>
      <c r="AG2414" s="162">
        <f t="shared" si="1885"/>
        <v>0</v>
      </c>
      <c r="AH2414" s="162" t="str">
        <f t="shared" si="1886"/>
        <v/>
      </c>
      <c r="AI2414" s="162" t="str">
        <f t="shared" si="1887"/>
        <v/>
      </c>
      <c r="AJ2414" s="162" t="str">
        <f t="shared" si="1888"/>
        <v/>
      </c>
      <c r="AK2414" s="162" t="str">
        <f t="shared" si="1889"/>
        <v/>
      </c>
      <c r="AM2414" s="199">
        <f t="shared" si="1892"/>
        <v>26.202431658860686</v>
      </c>
      <c r="AN2414" s="197">
        <f t="shared" si="1894"/>
        <v>0</v>
      </c>
      <c r="AO2414" s="197">
        <f t="shared" si="1895"/>
        <v>0</v>
      </c>
      <c r="AP2414" s="197">
        <f t="shared" si="1896"/>
        <v>0</v>
      </c>
      <c r="AQ2414" s="197">
        <f t="shared" si="1897"/>
        <v>0</v>
      </c>
      <c r="AR2414" s="197" t="str">
        <f t="shared" si="1898"/>
        <v/>
      </c>
      <c r="AS2414" s="197" t="str">
        <f t="shared" si="1899"/>
        <v/>
      </c>
      <c r="AT2414" s="197" t="str">
        <f t="shared" si="1900"/>
        <v/>
      </c>
      <c r="AU2414" s="197" t="str">
        <f t="shared" si="1901"/>
        <v/>
      </c>
      <c r="AV2414" s="199">
        <f t="shared" ca="1" si="1893"/>
        <v>2.1626257916049352</v>
      </c>
      <c r="AX2414" s="162">
        <f t="shared" si="1856"/>
        <v>0</v>
      </c>
      <c r="AY2414" s="162">
        <f t="shared" si="1857"/>
        <v>0</v>
      </c>
      <c r="AZ2414" s="162">
        <f t="shared" si="1858"/>
        <v>0</v>
      </c>
      <c r="BA2414" s="162">
        <f t="shared" si="1859"/>
        <v>0</v>
      </c>
      <c r="BB2414" s="162" t="str">
        <f t="shared" si="1860"/>
        <v/>
      </c>
      <c r="BC2414" s="162" t="str">
        <f t="shared" si="1861"/>
        <v/>
      </c>
      <c r="BD2414" s="162" t="str">
        <f t="shared" si="1862"/>
        <v/>
      </c>
      <c r="BE2414" s="162" t="str">
        <f t="shared" si="1863"/>
        <v/>
      </c>
      <c r="BG2414" s="169">
        <f t="shared" si="1890"/>
        <v>60.019073548187251</v>
      </c>
      <c r="BH2414" s="169">
        <f t="shared" ca="1" si="1891"/>
        <v>2.0396854813792555</v>
      </c>
    </row>
    <row r="2415" spans="11:60" x14ac:dyDescent="0.25">
      <c r="K2415" s="199">
        <f t="shared" si="1864"/>
        <v>60.070459741293575</v>
      </c>
      <c r="L2415" s="201">
        <f t="shared" si="1865"/>
        <v>0.50380147893403715</v>
      </c>
      <c r="M2415" s="201">
        <f t="shared" si="1866"/>
        <v>0.50803855885135496</v>
      </c>
      <c r="N2415" s="201">
        <f t="shared" si="1867"/>
        <v>0.53400359156621757</v>
      </c>
      <c r="O2415" s="201">
        <f t="shared" si="1868"/>
        <v>0.50426696955790384</v>
      </c>
      <c r="P2415" s="201" t="str">
        <f t="shared" si="1869"/>
        <v/>
      </c>
      <c r="Q2415" s="201" t="str">
        <f t="shared" si="1870"/>
        <v/>
      </c>
      <c r="R2415" s="201" t="str">
        <f t="shared" si="1871"/>
        <v/>
      </c>
      <c r="S2415" s="201" t="str">
        <f t="shared" si="1872"/>
        <v/>
      </c>
      <c r="T2415" s="199">
        <f t="shared" si="1873"/>
        <v>9.1354355875316793E-4</v>
      </c>
      <c r="U2415" s="199">
        <f t="shared" si="1874"/>
        <v>0</v>
      </c>
      <c r="V2415" s="199">
        <f t="shared" si="1875"/>
        <v>0</v>
      </c>
      <c r="W2415" s="199">
        <f t="shared" si="1876"/>
        <v>0</v>
      </c>
      <c r="X2415" s="199" t="str">
        <f t="shared" si="1877"/>
        <v/>
      </c>
      <c r="Y2415" s="199" t="str">
        <f t="shared" si="1878"/>
        <v/>
      </c>
      <c r="Z2415" s="199" t="str">
        <f t="shared" si="1879"/>
        <v/>
      </c>
      <c r="AA2415" s="199" t="str">
        <f t="shared" si="1880"/>
        <v/>
      </c>
      <c r="AB2415" s="201">
        <f t="shared" ca="1" si="1881"/>
        <v>2.1011846816123567</v>
      </c>
      <c r="AD2415" s="162">
        <f t="shared" si="1882"/>
        <v>2.3471762860564658E-5</v>
      </c>
      <c r="AE2415" s="162">
        <f t="shared" si="1883"/>
        <v>0</v>
      </c>
      <c r="AF2415" s="162">
        <f t="shared" si="1884"/>
        <v>0</v>
      </c>
      <c r="AG2415" s="162">
        <f t="shared" si="1885"/>
        <v>0</v>
      </c>
      <c r="AH2415" s="162" t="str">
        <f t="shared" si="1886"/>
        <v/>
      </c>
      <c r="AI2415" s="162" t="str">
        <f t="shared" si="1887"/>
        <v/>
      </c>
      <c r="AJ2415" s="162" t="str">
        <f t="shared" si="1888"/>
        <v/>
      </c>
      <c r="AK2415" s="162" t="str">
        <f t="shared" si="1889"/>
        <v/>
      </c>
      <c r="AM2415" s="199">
        <f t="shared" si="1892"/>
        <v>26.213648453235198</v>
      </c>
      <c r="AN2415" s="197">
        <f t="shared" si="1894"/>
        <v>0</v>
      </c>
      <c r="AO2415" s="197">
        <f t="shared" si="1895"/>
        <v>0</v>
      </c>
      <c r="AP2415" s="197">
        <f t="shared" si="1896"/>
        <v>0</v>
      </c>
      <c r="AQ2415" s="197">
        <f t="shared" si="1897"/>
        <v>0</v>
      </c>
      <c r="AR2415" s="197" t="str">
        <f t="shared" si="1898"/>
        <v/>
      </c>
      <c r="AS2415" s="197" t="str">
        <f t="shared" si="1899"/>
        <v/>
      </c>
      <c r="AT2415" s="197" t="str">
        <f t="shared" si="1900"/>
        <v/>
      </c>
      <c r="AU2415" s="197" t="str">
        <f t="shared" si="1901"/>
        <v/>
      </c>
      <c r="AV2415" s="199">
        <f t="shared" ca="1" si="1893"/>
        <v>2.1336711767294636</v>
      </c>
      <c r="AX2415" s="162">
        <f t="shared" si="1856"/>
        <v>0</v>
      </c>
      <c r="AY2415" s="162">
        <f t="shared" si="1857"/>
        <v>0</v>
      </c>
      <c r="AZ2415" s="162">
        <f t="shared" si="1858"/>
        <v>0</v>
      </c>
      <c r="BA2415" s="162">
        <f t="shared" si="1859"/>
        <v>0</v>
      </c>
      <c r="BB2415" s="162" t="str">
        <f t="shared" si="1860"/>
        <v/>
      </c>
      <c r="BC2415" s="162" t="str">
        <f t="shared" si="1861"/>
        <v/>
      </c>
      <c r="BD2415" s="162" t="str">
        <f t="shared" si="1862"/>
        <v/>
      </c>
      <c r="BE2415" s="162" t="str">
        <f t="shared" si="1863"/>
        <v/>
      </c>
      <c r="BG2415" s="169">
        <f t="shared" si="1890"/>
        <v>60.044766644740413</v>
      </c>
      <c r="BH2415" s="169">
        <f t="shared" ca="1" si="1891"/>
        <v>2.1536861678275017</v>
      </c>
    </row>
    <row r="2416" spans="11:60" x14ac:dyDescent="0.25">
      <c r="K2416" s="199">
        <f t="shared" si="1864"/>
        <v>60.096152837846738</v>
      </c>
      <c r="L2416" s="201">
        <f t="shared" si="1865"/>
        <v>0.50401696288567699</v>
      </c>
      <c r="M2416" s="201">
        <f t="shared" si="1866"/>
        <v>0.50825585506985427</v>
      </c>
      <c r="N2416" s="201">
        <f t="shared" si="1867"/>
        <v>0.53423199344456074</v>
      </c>
      <c r="O2416" s="201">
        <f t="shared" si="1868"/>
        <v>0.50448265260732983</v>
      </c>
      <c r="P2416" s="201" t="str">
        <f t="shared" si="1869"/>
        <v/>
      </c>
      <c r="Q2416" s="201" t="str">
        <f t="shared" si="1870"/>
        <v/>
      </c>
      <c r="R2416" s="201" t="str">
        <f t="shared" si="1871"/>
        <v/>
      </c>
      <c r="S2416" s="201" t="str">
        <f t="shared" si="1872"/>
        <v/>
      </c>
      <c r="T2416" s="199">
        <f t="shared" si="1873"/>
        <v>9.7283441255120544E-4</v>
      </c>
      <c r="U2416" s="199">
        <f t="shared" si="1874"/>
        <v>0</v>
      </c>
      <c r="V2416" s="199">
        <f t="shared" si="1875"/>
        <v>0</v>
      </c>
      <c r="W2416" s="199">
        <f t="shared" si="1876"/>
        <v>0</v>
      </c>
      <c r="X2416" s="199" t="str">
        <f t="shared" si="1877"/>
        <v/>
      </c>
      <c r="Y2416" s="199" t="str">
        <f t="shared" si="1878"/>
        <v/>
      </c>
      <c r="Z2416" s="199" t="str">
        <f t="shared" si="1879"/>
        <v/>
      </c>
      <c r="AA2416" s="199" t="str">
        <f t="shared" si="1880"/>
        <v/>
      </c>
      <c r="AB2416" s="201">
        <f t="shared" ca="1" si="1881"/>
        <v>2.1278614570961003</v>
      </c>
      <c r="AD2416" s="162">
        <f t="shared" si="1882"/>
        <v>2.4995128491917068E-5</v>
      </c>
      <c r="AE2416" s="162">
        <f t="shared" si="1883"/>
        <v>0</v>
      </c>
      <c r="AF2416" s="162">
        <f t="shared" si="1884"/>
        <v>0</v>
      </c>
      <c r="AG2416" s="162">
        <f t="shared" si="1885"/>
        <v>0</v>
      </c>
      <c r="AH2416" s="162" t="str">
        <f t="shared" si="1886"/>
        <v/>
      </c>
      <c r="AI2416" s="162" t="str">
        <f t="shared" si="1887"/>
        <v/>
      </c>
      <c r="AJ2416" s="162" t="str">
        <f t="shared" si="1888"/>
        <v/>
      </c>
      <c r="AK2416" s="162" t="str">
        <f t="shared" si="1889"/>
        <v/>
      </c>
      <c r="AM2416" s="199">
        <f t="shared" si="1892"/>
        <v>26.22486524760971</v>
      </c>
      <c r="AN2416" s="197">
        <f t="shared" si="1894"/>
        <v>0</v>
      </c>
      <c r="AO2416" s="197">
        <f t="shared" si="1895"/>
        <v>0</v>
      </c>
      <c r="AP2416" s="197">
        <f t="shared" si="1896"/>
        <v>0</v>
      </c>
      <c r="AQ2416" s="197">
        <f t="shared" si="1897"/>
        <v>0</v>
      </c>
      <c r="AR2416" s="197" t="str">
        <f t="shared" si="1898"/>
        <v/>
      </c>
      <c r="AS2416" s="197" t="str">
        <f t="shared" si="1899"/>
        <v/>
      </c>
      <c r="AT2416" s="197" t="str">
        <f t="shared" si="1900"/>
        <v/>
      </c>
      <c r="AU2416" s="197" t="str">
        <f t="shared" si="1901"/>
        <v/>
      </c>
      <c r="AV2416" s="199">
        <f t="shared" ca="1" si="1893"/>
        <v>2.1187773493663893</v>
      </c>
      <c r="AX2416" s="162">
        <f t="shared" si="1856"/>
        <v>0</v>
      </c>
      <c r="AY2416" s="162">
        <f t="shared" si="1857"/>
        <v>0</v>
      </c>
      <c r="AZ2416" s="162">
        <f t="shared" si="1858"/>
        <v>0</v>
      </c>
      <c r="BA2416" s="162">
        <f t="shared" si="1859"/>
        <v>0</v>
      </c>
      <c r="BB2416" s="162" t="str">
        <f t="shared" si="1860"/>
        <v/>
      </c>
      <c r="BC2416" s="162" t="str">
        <f t="shared" si="1861"/>
        <v/>
      </c>
      <c r="BD2416" s="162" t="str">
        <f t="shared" si="1862"/>
        <v/>
      </c>
      <c r="BE2416" s="162" t="str">
        <f t="shared" si="1863"/>
        <v/>
      </c>
      <c r="BG2416" s="169">
        <f t="shared" si="1890"/>
        <v>60.070459741293575</v>
      </c>
      <c r="BH2416" s="169">
        <f t="shared" ca="1" si="1891"/>
        <v>2.1011846816123567</v>
      </c>
    </row>
    <row r="2417" spans="11:60" x14ac:dyDescent="0.25">
      <c r="K2417" s="199">
        <f t="shared" si="1864"/>
        <v>60.1218459343999</v>
      </c>
      <c r="L2417" s="201">
        <f t="shared" si="1865"/>
        <v>0.50423244683731683</v>
      </c>
      <c r="M2417" s="201">
        <f t="shared" si="1866"/>
        <v>0.50847315128835358</v>
      </c>
      <c r="N2417" s="201">
        <f t="shared" si="1867"/>
        <v>0.53446039532290379</v>
      </c>
      <c r="O2417" s="201">
        <f t="shared" si="1868"/>
        <v>0.50469833565675581</v>
      </c>
      <c r="P2417" s="201" t="str">
        <f t="shared" si="1869"/>
        <v/>
      </c>
      <c r="Q2417" s="201" t="str">
        <f t="shared" si="1870"/>
        <v/>
      </c>
      <c r="R2417" s="201" t="str">
        <f t="shared" si="1871"/>
        <v/>
      </c>
      <c r="S2417" s="201" t="str">
        <f t="shared" si="1872"/>
        <v/>
      </c>
      <c r="T2417" s="199">
        <f t="shared" si="1873"/>
        <v>1.0359176864000159E-3</v>
      </c>
      <c r="U2417" s="199">
        <f t="shared" si="1874"/>
        <v>0</v>
      </c>
      <c r="V2417" s="199">
        <f t="shared" si="1875"/>
        <v>0</v>
      </c>
      <c r="W2417" s="199">
        <f t="shared" si="1876"/>
        <v>0</v>
      </c>
      <c r="X2417" s="199" t="str">
        <f t="shared" si="1877"/>
        <v/>
      </c>
      <c r="Y2417" s="199" t="str">
        <f t="shared" si="1878"/>
        <v/>
      </c>
      <c r="Z2417" s="199" t="str">
        <f t="shared" si="1879"/>
        <v/>
      </c>
      <c r="AA2417" s="199" t="str">
        <f t="shared" si="1880"/>
        <v/>
      </c>
      <c r="AB2417" s="201">
        <f t="shared" ca="1" si="1881"/>
        <v>2.1069662236234805</v>
      </c>
      <c r="AD2417" s="162">
        <f t="shared" si="1882"/>
        <v>2.6615933137804136E-5</v>
      </c>
      <c r="AE2417" s="162">
        <f t="shared" si="1883"/>
        <v>0</v>
      </c>
      <c r="AF2417" s="162">
        <f t="shared" si="1884"/>
        <v>0</v>
      </c>
      <c r="AG2417" s="162">
        <f t="shared" si="1885"/>
        <v>0</v>
      </c>
      <c r="AH2417" s="162" t="str">
        <f t="shared" si="1886"/>
        <v/>
      </c>
      <c r="AI2417" s="162" t="str">
        <f t="shared" si="1887"/>
        <v/>
      </c>
      <c r="AJ2417" s="162" t="str">
        <f t="shared" si="1888"/>
        <v/>
      </c>
      <c r="AK2417" s="162" t="str">
        <f t="shared" si="1889"/>
        <v/>
      </c>
      <c r="AM2417" s="199">
        <f t="shared" si="1892"/>
        <v>26.236082041984222</v>
      </c>
      <c r="AN2417" s="197">
        <f t="shared" si="1894"/>
        <v>0</v>
      </c>
      <c r="AO2417" s="197">
        <f t="shared" si="1895"/>
        <v>0</v>
      </c>
      <c r="AP2417" s="197">
        <f t="shared" si="1896"/>
        <v>0</v>
      </c>
      <c r="AQ2417" s="197">
        <f t="shared" si="1897"/>
        <v>0</v>
      </c>
      <c r="AR2417" s="197" t="str">
        <f t="shared" si="1898"/>
        <v/>
      </c>
      <c r="AS2417" s="197" t="str">
        <f t="shared" si="1899"/>
        <v/>
      </c>
      <c r="AT2417" s="197" t="str">
        <f t="shared" si="1900"/>
        <v/>
      </c>
      <c r="AU2417" s="197" t="str">
        <f t="shared" si="1901"/>
        <v/>
      </c>
      <c r="AV2417" s="199">
        <f t="shared" ca="1" si="1893"/>
        <v>2.0923960075645427</v>
      </c>
      <c r="AX2417" s="162">
        <f t="shared" si="1856"/>
        <v>0</v>
      </c>
      <c r="AY2417" s="162">
        <f t="shared" si="1857"/>
        <v>0</v>
      </c>
      <c r="AZ2417" s="162">
        <f t="shared" si="1858"/>
        <v>0</v>
      </c>
      <c r="BA2417" s="162">
        <f t="shared" si="1859"/>
        <v>0</v>
      </c>
      <c r="BB2417" s="162" t="str">
        <f t="shared" si="1860"/>
        <v/>
      </c>
      <c r="BC2417" s="162" t="str">
        <f t="shared" si="1861"/>
        <v/>
      </c>
      <c r="BD2417" s="162" t="str">
        <f t="shared" si="1862"/>
        <v/>
      </c>
      <c r="BE2417" s="162" t="str">
        <f t="shared" si="1863"/>
        <v/>
      </c>
      <c r="BG2417" s="169">
        <f t="shared" si="1890"/>
        <v>60.096152837846738</v>
      </c>
      <c r="BH2417" s="169">
        <f t="shared" ca="1" si="1891"/>
        <v>2.1278614570961003</v>
      </c>
    </row>
    <row r="2418" spans="11:60" x14ac:dyDescent="0.25">
      <c r="K2418" s="199">
        <f t="shared" si="1864"/>
        <v>60.147539030953062</v>
      </c>
      <c r="L2418" s="201">
        <f t="shared" si="1865"/>
        <v>0.50444793078895678</v>
      </c>
      <c r="M2418" s="201">
        <f t="shared" si="1866"/>
        <v>0.50869044750685277</v>
      </c>
      <c r="N2418" s="201">
        <f t="shared" si="1867"/>
        <v>0.53468879720124696</v>
      </c>
      <c r="O2418" s="201">
        <f t="shared" si="1868"/>
        <v>0.5049140187061818</v>
      </c>
      <c r="P2418" s="201" t="str">
        <f t="shared" si="1869"/>
        <v/>
      </c>
      <c r="Q2418" s="201" t="str">
        <f t="shared" si="1870"/>
        <v/>
      </c>
      <c r="R2418" s="201" t="str">
        <f t="shared" si="1871"/>
        <v/>
      </c>
      <c r="S2418" s="201" t="str">
        <f t="shared" si="1872"/>
        <v/>
      </c>
      <c r="T2418" s="199">
        <f t="shared" si="1873"/>
        <v>1.103032374397344E-3</v>
      </c>
      <c r="U2418" s="199">
        <f t="shared" si="1874"/>
        <v>0</v>
      </c>
      <c r="V2418" s="199">
        <f t="shared" si="1875"/>
        <v>0</v>
      </c>
      <c r="W2418" s="199">
        <f t="shared" si="1876"/>
        <v>0</v>
      </c>
      <c r="X2418" s="199" t="str">
        <f t="shared" si="1877"/>
        <v/>
      </c>
      <c r="Y2418" s="199" t="str">
        <f t="shared" si="1878"/>
        <v/>
      </c>
      <c r="Z2418" s="199" t="str">
        <f t="shared" si="1879"/>
        <v/>
      </c>
      <c r="AA2418" s="199" t="str">
        <f t="shared" si="1880"/>
        <v/>
      </c>
      <c r="AB2418" s="201">
        <f t="shared" ca="1" si="1881"/>
        <v>2.116032013478709</v>
      </c>
      <c r="AD2418" s="162">
        <f t="shared" si="1882"/>
        <v>2.8340317296654848E-5</v>
      </c>
      <c r="AE2418" s="162">
        <f t="shared" si="1883"/>
        <v>0</v>
      </c>
      <c r="AF2418" s="162">
        <f t="shared" si="1884"/>
        <v>0</v>
      </c>
      <c r="AG2418" s="162">
        <f t="shared" si="1885"/>
        <v>0</v>
      </c>
      <c r="AH2418" s="162" t="str">
        <f t="shared" si="1886"/>
        <v/>
      </c>
      <c r="AI2418" s="162" t="str">
        <f t="shared" si="1887"/>
        <v/>
      </c>
      <c r="AJ2418" s="162" t="str">
        <f t="shared" si="1888"/>
        <v/>
      </c>
      <c r="AK2418" s="162" t="str">
        <f t="shared" si="1889"/>
        <v/>
      </c>
      <c r="AM2418" s="199">
        <f t="shared" si="1892"/>
        <v>26.247298836358734</v>
      </c>
      <c r="AN2418" s="197">
        <f t="shared" si="1894"/>
        <v>0</v>
      </c>
      <c r="AO2418" s="197">
        <f t="shared" si="1895"/>
        <v>0</v>
      </c>
      <c r="AP2418" s="197">
        <f t="shared" si="1896"/>
        <v>0</v>
      </c>
      <c r="AQ2418" s="197">
        <f t="shared" si="1897"/>
        <v>0</v>
      </c>
      <c r="AR2418" s="197" t="str">
        <f t="shared" si="1898"/>
        <v/>
      </c>
      <c r="AS2418" s="197" t="str">
        <f t="shared" si="1899"/>
        <v/>
      </c>
      <c r="AT2418" s="197" t="str">
        <f t="shared" si="1900"/>
        <v/>
      </c>
      <c r="AU2418" s="197" t="str">
        <f t="shared" si="1901"/>
        <v/>
      </c>
      <c r="AV2418" s="199">
        <f t="shared" ca="1" si="1893"/>
        <v>2.0846466752764936</v>
      </c>
      <c r="AX2418" s="162">
        <f t="shared" si="1856"/>
        <v>0</v>
      </c>
      <c r="AY2418" s="162">
        <f t="shared" si="1857"/>
        <v>0</v>
      </c>
      <c r="AZ2418" s="162">
        <f t="shared" si="1858"/>
        <v>0</v>
      </c>
      <c r="BA2418" s="162">
        <f t="shared" si="1859"/>
        <v>0</v>
      </c>
      <c r="BB2418" s="162" t="str">
        <f t="shared" si="1860"/>
        <v/>
      </c>
      <c r="BC2418" s="162" t="str">
        <f t="shared" si="1861"/>
        <v/>
      </c>
      <c r="BD2418" s="162" t="str">
        <f t="shared" si="1862"/>
        <v/>
      </c>
      <c r="BE2418" s="162" t="str">
        <f t="shared" si="1863"/>
        <v/>
      </c>
      <c r="BG2418" s="169">
        <f t="shared" si="1890"/>
        <v>60.1218459343999</v>
      </c>
      <c r="BH2418" s="169">
        <f t="shared" ca="1" si="1891"/>
        <v>2.1069662236234805</v>
      </c>
    </row>
    <row r="2419" spans="11:60" x14ac:dyDescent="0.25">
      <c r="K2419" s="199">
        <f t="shared" si="1864"/>
        <v>60.173232127506225</v>
      </c>
      <c r="L2419" s="201">
        <f t="shared" si="1865"/>
        <v>0.50466341474059662</v>
      </c>
      <c r="M2419" s="201">
        <f t="shared" si="1866"/>
        <v>0.50890774372535208</v>
      </c>
      <c r="N2419" s="201">
        <f t="shared" si="1867"/>
        <v>0.53491719907959012</v>
      </c>
      <c r="O2419" s="201">
        <f t="shared" si="1868"/>
        <v>0.50512970175560779</v>
      </c>
      <c r="P2419" s="201" t="str">
        <f t="shared" si="1869"/>
        <v/>
      </c>
      <c r="Q2419" s="201" t="str">
        <f t="shared" si="1870"/>
        <v/>
      </c>
      <c r="R2419" s="201" t="str">
        <f t="shared" si="1871"/>
        <v/>
      </c>
      <c r="S2419" s="201" t="str">
        <f t="shared" si="1872"/>
        <v/>
      </c>
      <c r="T2419" s="199">
        <f t="shared" si="1873"/>
        <v>1.1744323048837426E-3</v>
      </c>
      <c r="U2419" s="199">
        <f t="shared" si="1874"/>
        <v>0</v>
      </c>
      <c r="V2419" s="199">
        <f t="shared" si="1875"/>
        <v>0</v>
      </c>
      <c r="W2419" s="199">
        <f t="shared" si="1876"/>
        <v>0</v>
      </c>
      <c r="X2419" s="199" t="str">
        <f t="shared" si="1877"/>
        <v/>
      </c>
      <c r="Y2419" s="199" t="str">
        <f t="shared" si="1878"/>
        <v/>
      </c>
      <c r="Z2419" s="199" t="str">
        <f t="shared" si="1879"/>
        <v/>
      </c>
      <c r="AA2419" s="199" t="str">
        <f t="shared" si="1880"/>
        <v/>
      </c>
      <c r="AB2419" s="201">
        <f t="shared" ca="1" si="1881"/>
        <v>2.0242722653391083</v>
      </c>
      <c r="AD2419" s="162">
        <f t="shared" si="1882"/>
        <v>3.0174802604530965E-5</v>
      </c>
      <c r="AE2419" s="162">
        <f t="shared" si="1883"/>
        <v>0</v>
      </c>
      <c r="AF2419" s="162">
        <f t="shared" si="1884"/>
        <v>0</v>
      </c>
      <c r="AG2419" s="162">
        <f t="shared" si="1885"/>
        <v>0</v>
      </c>
      <c r="AH2419" s="162" t="str">
        <f t="shared" si="1886"/>
        <v/>
      </c>
      <c r="AI2419" s="162" t="str">
        <f t="shared" si="1887"/>
        <v/>
      </c>
      <c r="AJ2419" s="162" t="str">
        <f t="shared" si="1888"/>
        <v/>
      </c>
      <c r="AK2419" s="162" t="str">
        <f t="shared" si="1889"/>
        <v/>
      </c>
      <c r="AM2419" s="199">
        <f t="shared" si="1892"/>
        <v>26.258515630733246</v>
      </c>
      <c r="AN2419" s="197">
        <f t="shared" si="1894"/>
        <v>0</v>
      </c>
      <c r="AO2419" s="197">
        <f t="shared" si="1895"/>
        <v>0</v>
      </c>
      <c r="AP2419" s="197">
        <f t="shared" si="1896"/>
        <v>0</v>
      </c>
      <c r="AQ2419" s="197">
        <f t="shared" si="1897"/>
        <v>0</v>
      </c>
      <c r="AR2419" s="197" t="str">
        <f t="shared" si="1898"/>
        <v/>
      </c>
      <c r="AS2419" s="197" t="str">
        <f t="shared" si="1899"/>
        <v/>
      </c>
      <c r="AT2419" s="197" t="str">
        <f t="shared" si="1900"/>
        <v/>
      </c>
      <c r="AU2419" s="197" t="str">
        <f t="shared" si="1901"/>
        <v/>
      </c>
      <c r="AV2419" s="199">
        <f t="shared" ca="1" si="1893"/>
        <v>2.2074370608509457</v>
      </c>
      <c r="AX2419" s="162">
        <f t="shared" si="1856"/>
        <v>0</v>
      </c>
      <c r="AY2419" s="162">
        <f t="shared" si="1857"/>
        <v>0</v>
      </c>
      <c r="AZ2419" s="162">
        <f t="shared" si="1858"/>
        <v>0</v>
      </c>
      <c r="BA2419" s="162">
        <f t="shared" si="1859"/>
        <v>0</v>
      </c>
      <c r="BB2419" s="162" t="str">
        <f t="shared" si="1860"/>
        <v/>
      </c>
      <c r="BC2419" s="162" t="str">
        <f t="shared" si="1861"/>
        <v/>
      </c>
      <c r="BD2419" s="162" t="str">
        <f t="shared" si="1862"/>
        <v/>
      </c>
      <c r="BE2419" s="162" t="str">
        <f t="shared" si="1863"/>
        <v/>
      </c>
      <c r="BG2419" s="169">
        <f t="shared" si="1890"/>
        <v>60.147539030953062</v>
      </c>
      <c r="BH2419" s="169">
        <f t="shared" ca="1" si="1891"/>
        <v>2.116032013478709</v>
      </c>
    </row>
    <row r="2420" spans="11:60" x14ac:dyDescent="0.25">
      <c r="K2420" s="199">
        <f t="shared" si="1864"/>
        <v>60.198925224059387</v>
      </c>
      <c r="L2420" s="201">
        <f t="shared" si="1865"/>
        <v>0.50487889869223646</v>
      </c>
      <c r="M2420" s="201">
        <f t="shared" si="1866"/>
        <v>0.50912503994385139</v>
      </c>
      <c r="N2420" s="201">
        <f t="shared" si="1867"/>
        <v>0.53514560095793318</v>
      </c>
      <c r="O2420" s="201">
        <f t="shared" si="1868"/>
        <v>0.50534538480503366</v>
      </c>
      <c r="P2420" s="201" t="str">
        <f t="shared" si="1869"/>
        <v/>
      </c>
      <c r="Q2420" s="201" t="str">
        <f t="shared" si="1870"/>
        <v/>
      </c>
      <c r="R2420" s="201" t="str">
        <f t="shared" si="1871"/>
        <v/>
      </c>
      <c r="S2420" s="201" t="str">
        <f t="shared" si="1872"/>
        <v/>
      </c>
      <c r="T2420" s="199">
        <f t="shared" si="1873"/>
        <v>1.2503870470295486E-3</v>
      </c>
      <c r="U2420" s="199">
        <f t="shared" si="1874"/>
        <v>0</v>
      </c>
      <c r="V2420" s="199">
        <f t="shared" si="1875"/>
        <v>0</v>
      </c>
      <c r="W2420" s="199">
        <f t="shared" si="1876"/>
        <v>0</v>
      </c>
      <c r="X2420" s="199" t="str">
        <f t="shared" si="1877"/>
        <v/>
      </c>
      <c r="Y2420" s="199" t="str">
        <f t="shared" si="1878"/>
        <v/>
      </c>
      <c r="Z2420" s="199" t="str">
        <f t="shared" si="1879"/>
        <v/>
      </c>
      <c r="AA2420" s="199" t="str">
        <f t="shared" si="1880"/>
        <v/>
      </c>
      <c r="AB2420" s="201">
        <f t="shared" ca="1" si="1881"/>
        <v>2.1473757040333474</v>
      </c>
      <c r="AD2420" s="162">
        <f t="shared" si="1882"/>
        <v>3.2126315128153705E-5</v>
      </c>
      <c r="AE2420" s="162">
        <f t="shared" si="1883"/>
        <v>0</v>
      </c>
      <c r="AF2420" s="162">
        <f t="shared" si="1884"/>
        <v>0</v>
      </c>
      <c r="AG2420" s="162">
        <f t="shared" si="1885"/>
        <v>0</v>
      </c>
      <c r="AH2420" s="162" t="str">
        <f t="shared" si="1886"/>
        <v/>
      </c>
      <c r="AI2420" s="162" t="str">
        <f t="shared" si="1887"/>
        <v/>
      </c>
      <c r="AJ2420" s="162" t="str">
        <f t="shared" si="1888"/>
        <v/>
      </c>
      <c r="AK2420" s="162" t="str">
        <f t="shared" si="1889"/>
        <v/>
      </c>
      <c r="AM2420" s="199">
        <f t="shared" si="1892"/>
        <v>26.269732425107758</v>
      </c>
      <c r="AN2420" s="197">
        <f t="shared" si="1894"/>
        <v>0</v>
      </c>
      <c r="AO2420" s="197">
        <f t="shared" si="1895"/>
        <v>0</v>
      </c>
      <c r="AP2420" s="197">
        <f t="shared" si="1896"/>
        <v>0</v>
      </c>
      <c r="AQ2420" s="197">
        <f t="shared" si="1897"/>
        <v>0</v>
      </c>
      <c r="AR2420" s="197" t="str">
        <f t="shared" si="1898"/>
        <v/>
      </c>
      <c r="AS2420" s="197" t="str">
        <f t="shared" si="1899"/>
        <v/>
      </c>
      <c r="AT2420" s="197" t="str">
        <f t="shared" si="1900"/>
        <v/>
      </c>
      <c r="AU2420" s="197" t="str">
        <f t="shared" si="1901"/>
        <v/>
      </c>
      <c r="AV2420" s="199">
        <f t="shared" ca="1" si="1893"/>
        <v>2.1692992073414468</v>
      </c>
      <c r="AX2420" s="162">
        <f t="shared" si="1856"/>
        <v>0</v>
      </c>
      <c r="AY2420" s="162">
        <f t="shared" si="1857"/>
        <v>0</v>
      </c>
      <c r="AZ2420" s="162">
        <f t="shared" si="1858"/>
        <v>0</v>
      </c>
      <c r="BA2420" s="162">
        <f t="shared" si="1859"/>
        <v>0</v>
      </c>
      <c r="BB2420" s="162" t="str">
        <f t="shared" si="1860"/>
        <v/>
      </c>
      <c r="BC2420" s="162" t="str">
        <f t="shared" si="1861"/>
        <v/>
      </c>
      <c r="BD2420" s="162" t="str">
        <f t="shared" si="1862"/>
        <v/>
      </c>
      <c r="BE2420" s="162" t="str">
        <f t="shared" si="1863"/>
        <v/>
      </c>
      <c r="BG2420" s="169">
        <f t="shared" si="1890"/>
        <v>60.173232127506225</v>
      </c>
      <c r="BH2420" s="169">
        <f t="shared" ca="1" si="1891"/>
        <v>2.0242722653391083</v>
      </c>
    </row>
    <row r="2421" spans="11:60" x14ac:dyDescent="0.25">
      <c r="K2421" s="199">
        <f t="shared" si="1864"/>
        <v>60.224618320612549</v>
      </c>
      <c r="L2421" s="201">
        <f t="shared" si="1865"/>
        <v>0.50509438264387641</v>
      </c>
      <c r="M2421" s="201">
        <f t="shared" si="1866"/>
        <v>0.5093423361623507</v>
      </c>
      <c r="N2421" s="201">
        <f t="shared" si="1867"/>
        <v>0.53537400283627634</v>
      </c>
      <c r="O2421" s="201">
        <f t="shared" si="1868"/>
        <v>0.50556106785445964</v>
      </c>
      <c r="P2421" s="201" t="str">
        <f t="shared" si="1869"/>
        <v/>
      </c>
      <c r="Q2421" s="201" t="str">
        <f t="shared" si="1870"/>
        <v/>
      </c>
      <c r="R2421" s="201" t="str">
        <f t="shared" si="1871"/>
        <v/>
      </c>
      <c r="S2421" s="201" t="str">
        <f t="shared" si="1872"/>
        <v/>
      </c>
      <c r="T2421" s="199">
        <f t="shared" si="1873"/>
        <v>1.3311828719560876E-3</v>
      </c>
      <c r="U2421" s="199">
        <f t="shared" si="1874"/>
        <v>0</v>
      </c>
      <c r="V2421" s="199">
        <f t="shared" si="1875"/>
        <v>0</v>
      </c>
      <c r="W2421" s="199">
        <f t="shared" si="1876"/>
        <v>0</v>
      </c>
      <c r="X2421" s="199" t="str">
        <f t="shared" si="1877"/>
        <v/>
      </c>
      <c r="Y2421" s="199" t="str">
        <f t="shared" si="1878"/>
        <v/>
      </c>
      <c r="Z2421" s="199" t="str">
        <f t="shared" si="1879"/>
        <v/>
      </c>
      <c r="AA2421" s="199" t="str">
        <f t="shared" si="1880"/>
        <v/>
      </c>
      <c r="AB2421" s="201">
        <f t="shared" ca="1" si="1881"/>
        <v>2.1403479159512377</v>
      </c>
      <c r="AD2421" s="162">
        <f t="shared" si="1882"/>
        <v>3.4202210059083675E-5</v>
      </c>
      <c r="AE2421" s="162">
        <f t="shared" si="1883"/>
        <v>0</v>
      </c>
      <c r="AF2421" s="162">
        <f t="shared" si="1884"/>
        <v>0</v>
      </c>
      <c r="AG2421" s="162">
        <f t="shared" si="1885"/>
        <v>0</v>
      </c>
      <c r="AH2421" s="162" t="str">
        <f t="shared" si="1886"/>
        <v/>
      </c>
      <c r="AI2421" s="162" t="str">
        <f t="shared" si="1887"/>
        <v/>
      </c>
      <c r="AJ2421" s="162" t="str">
        <f t="shared" si="1888"/>
        <v/>
      </c>
      <c r="AK2421" s="162" t="str">
        <f t="shared" si="1889"/>
        <v/>
      </c>
      <c r="AM2421" s="199">
        <f t="shared" si="1892"/>
        <v>26.28094921948227</v>
      </c>
      <c r="AN2421" s="197">
        <f t="shared" si="1894"/>
        <v>0</v>
      </c>
      <c r="AO2421" s="197">
        <f t="shared" si="1895"/>
        <v>0</v>
      </c>
      <c r="AP2421" s="197">
        <f t="shared" si="1896"/>
        <v>0</v>
      </c>
      <c r="AQ2421" s="197">
        <f t="shared" si="1897"/>
        <v>0</v>
      </c>
      <c r="AR2421" s="197" t="str">
        <f t="shared" si="1898"/>
        <v/>
      </c>
      <c r="AS2421" s="197" t="str">
        <f t="shared" si="1899"/>
        <v/>
      </c>
      <c r="AT2421" s="197" t="str">
        <f t="shared" si="1900"/>
        <v/>
      </c>
      <c r="AU2421" s="197" t="str">
        <f t="shared" si="1901"/>
        <v/>
      </c>
      <c r="AV2421" s="199">
        <f t="shared" ca="1" si="1893"/>
        <v>2.105583736228152</v>
      </c>
      <c r="AX2421" s="162">
        <f t="shared" si="1856"/>
        <v>0</v>
      </c>
      <c r="AY2421" s="162">
        <f t="shared" si="1857"/>
        <v>0</v>
      </c>
      <c r="AZ2421" s="162">
        <f t="shared" si="1858"/>
        <v>0</v>
      </c>
      <c r="BA2421" s="162">
        <f t="shared" si="1859"/>
        <v>0</v>
      </c>
      <c r="BB2421" s="162" t="str">
        <f t="shared" si="1860"/>
        <v/>
      </c>
      <c r="BC2421" s="162" t="str">
        <f t="shared" si="1861"/>
        <v/>
      </c>
      <c r="BD2421" s="162" t="str">
        <f t="shared" si="1862"/>
        <v/>
      </c>
      <c r="BE2421" s="162" t="str">
        <f t="shared" si="1863"/>
        <v/>
      </c>
      <c r="BG2421" s="169">
        <f t="shared" si="1890"/>
        <v>60.198925224059387</v>
      </c>
      <c r="BH2421" s="169">
        <f t="shared" ca="1" si="1891"/>
        <v>2.1473757040333474</v>
      </c>
    </row>
    <row r="2422" spans="11:60" x14ac:dyDescent="0.25">
      <c r="K2422" s="199">
        <f t="shared" si="1864"/>
        <v>60.250311417165712</v>
      </c>
      <c r="L2422" s="201">
        <f t="shared" si="1865"/>
        <v>0.50530986659551624</v>
      </c>
      <c r="M2422" s="201">
        <f t="shared" si="1866"/>
        <v>0.50955963238085</v>
      </c>
      <c r="N2422" s="201">
        <f t="shared" si="1867"/>
        <v>0.53560240471461951</v>
      </c>
      <c r="O2422" s="201">
        <f t="shared" si="1868"/>
        <v>0.50577675090388563</v>
      </c>
      <c r="P2422" s="201" t="str">
        <f t="shared" si="1869"/>
        <v/>
      </c>
      <c r="Q2422" s="201" t="str">
        <f t="shared" si="1870"/>
        <v/>
      </c>
      <c r="R2422" s="201" t="str">
        <f t="shared" si="1871"/>
        <v/>
      </c>
      <c r="S2422" s="201" t="str">
        <f t="shared" si="1872"/>
        <v/>
      </c>
      <c r="T2422" s="199">
        <f t="shared" si="1873"/>
        <v>1.41712377161872E-3</v>
      </c>
      <c r="U2422" s="199">
        <f t="shared" si="1874"/>
        <v>0</v>
      </c>
      <c r="V2422" s="199">
        <f t="shared" si="1875"/>
        <v>0</v>
      </c>
      <c r="W2422" s="199">
        <f t="shared" si="1876"/>
        <v>0</v>
      </c>
      <c r="X2422" s="199" t="str">
        <f t="shared" si="1877"/>
        <v/>
      </c>
      <c r="Y2422" s="199" t="str">
        <f t="shared" si="1878"/>
        <v/>
      </c>
      <c r="Z2422" s="199" t="str">
        <f t="shared" si="1879"/>
        <v/>
      </c>
      <c r="AA2422" s="199" t="str">
        <f t="shared" si="1880"/>
        <v/>
      </c>
      <c r="AB2422" s="201">
        <f t="shared" ca="1" si="1881"/>
        <v>2.1032858727256776</v>
      </c>
      <c r="AD2422" s="162">
        <f t="shared" si="1882"/>
        <v>3.6410297891981324E-5</v>
      </c>
      <c r="AE2422" s="162">
        <f t="shared" si="1883"/>
        <v>0</v>
      </c>
      <c r="AF2422" s="162">
        <f t="shared" si="1884"/>
        <v>0</v>
      </c>
      <c r="AG2422" s="162">
        <f t="shared" si="1885"/>
        <v>0</v>
      </c>
      <c r="AH2422" s="162" t="str">
        <f t="shared" si="1886"/>
        <v/>
      </c>
      <c r="AI2422" s="162" t="str">
        <f t="shared" si="1887"/>
        <v/>
      </c>
      <c r="AJ2422" s="162" t="str">
        <f t="shared" si="1888"/>
        <v/>
      </c>
      <c r="AK2422" s="162" t="str">
        <f t="shared" si="1889"/>
        <v/>
      </c>
      <c r="AM2422" s="199">
        <f t="shared" si="1892"/>
        <v>26.292166013856782</v>
      </c>
      <c r="AN2422" s="197">
        <f t="shared" si="1894"/>
        <v>0</v>
      </c>
      <c r="AO2422" s="197">
        <f t="shared" si="1895"/>
        <v>0</v>
      </c>
      <c r="AP2422" s="197">
        <f t="shared" si="1896"/>
        <v>0</v>
      </c>
      <c r="AQ2422" s="197">
        <f t="shared" si="1897"/>
        <v>0</v>
      </c>
      <c r="AR2422" s="197" t="str">
        <f t="shared" si="1898"/>
        <v/>
      </c>
      <c r="AS2422" s="197" t="str">
        <f t="shared" si="1899"/>
        <v/>
      </c>
      <c r="AT2422" s="197" t="str">
        <f t="shared" si="1900"/>
        <v/>
      </c>
      <c r="AU2422" s="197" t="str">
        <f t="shared" si="1901"/>
        <v/>
      </c>
      <c r="AV2422" s="199">
        <f t="shared" ca="1" si="1893"/>
        <v>2.0841231346122533</v>
      </c>
      <c r="AX2422" s="162">
        <f t="shared" ref="AX2422:AX2485" si="1902">IF(AN2422="","",($AM2423-$AM2422)*AN2422)</f>
        <v>0</v>
      </c>
      <c r="AY2422" s="162">
        <f t="shared" ref="AY2422:AY2485" si="1903">IF(AO2422="","",($AM2423-$AM2422)*AO2422)</f>
        <v>0</v>
      </c>
      <c r="AZ2422" s="162">
        <f t="shared" ref="AZ2422:AZ2485" si="1904">IF(AP2422="","",($AM2423-$AM2422)*AP2422)</f>
        <v>0</v>
      </c>
      <c r="BA2422" s="162">
        <f t="shared" ref="BA2422:BA2485" si="1905">IF(AQ2422="","",($AM2423-$AM2422)*AQ2422)</f>
        <v>0</v>
      </c>
      <c r="BB2422" s="162" t="str">
        <f t="shared" ref="BB2422:BB2485" si="1906">IF(AR2422="","",($AM2423-$AM2422)*AR2422)</f>
        <v/>
      </c>
      <c r="BC2422" s="162" t="str">
        <f t="shared" ref="BC2422:BC2485" si="1907">IF(AS2422="","",($AM2423-$AM2422)*AS2422)</f>
        <v/>
      </c>
      <c r="BD2422" s="162" t="str">
        <f t="shared" ref="BD2422:BD2485" si="1908">IF(AT2422="","",($AM2423-$AM2422)*AT2422)</f>
        <v/>
      </c>
      <c r="BE2422" s="162" t="str">
        <f t="shared" ref="BE2422:BE2485" si="1909">IF(AU2422="","",($AM2423-$AM2422)*AU2422)</f>
        <v/>
      </c>
      <c r="BG2422" s="169">
        <f t="shared" si="1890"/>
        <v>60.224618320612549</v>
      </c>
      <c r="BH2422" s="169">
        <f t="shared" ca="1" si="1891"/>
        <v>2.1403479159512377</v>
      </c>
    </row>
    <row r="2423" spans="11:60" x14ac:dyDescent="0.25">
      <c r="K2423" s="199">
        <f t="shared" si="1864"/>
        <v>60.276004513718874</v>
      </c>
      <c r="L2423" s="201">
        <f t="shared" si="1865"/>
        <v>0.50552535054715608</v>
      </c>
      <c r="M2423" s="201">
        <f t="shared" si="1866"/>
        <v>0.50977692859934931</v>
      </c>
      <c r="N2423" s="201">
        <f t="shared" si="1867"/>
        <v>0.53583080659296256</v>
      </c>
      <c r="O2423" s="201">
        <f t="shared" si="1868"/>
        <v>0.50599243395331162</v>
      </c>
      <c r="P2423" s="201" t="str">
        <f t="shared" si="1869"/>
        <v/>
      </c>
      <c r="Q2423" s="201" t="str">
        <f t="shared" si="1870"/>
        <v/>
      </c>
      <c r="R2423" s="201" t="str">
        <f t="shared" si="1871"/>
        <v/>
      </c>
      <c r="S2423" s="201" t="str">
        <f t="shared" si="1872"/>
        <v/>
      </c>
      <c r="T2423" s="199">
        <f t="shared" si="1873"/>
        <v>1.5085325388672778E-3</v>
      </c>
      <c r="U2423" s="199">
        <f t="shared" si="1874"/>
        <v>0</v>
      </c>
      <c r="V2423" s="199">
        <f t="shared" si="1875"/>
        <v>0</v>
      </c>
      <c r="W2423" s="199">
        <f t="shared" si="1876"/>
        <v>0</v>
      </c>
      <c r="X2423" s="199" t="str">
        <f t="shared" si="1877"/>
        <v/>
      </c>
      <c r="Y2423" s="199" t="str">
        <f t="shared" si="1878"/>
        <v/>
      </c>
      <c r="Z2423" s="199" t="str">
        <f t="shared" si="1879"/>
        <v/>
      </c>
      <c r="AA2423" s="199" t="str">
        <f t="shared" si="1880"/>
        <v/>
      </c>
      <c r="AB2423" s="201">
        <f t="shared" ca="1" si="1881"/>
        <v>2.017975256176765</v>
      </c>
      <c r="AD2423" s="162">
        <f t="shared" si="1882"/>
        <v>3.8758872174704058E-5</v>
      </c>
      <c r="AE2423" s="162">
        <f t="shared" si="1883"/>
        <v>0</v>
      </c>
      <c r="AF2423" s="162">
        <f t="shared" si="1884"/>
        <v>0</v>
      </c>
      <c r="AG2423" s="162">
        <f t="shared" si="1885"/>
        <v>0</v>
      </c>
      <c r="AH2423" s="162" t="str">
        <f t="shared" si="1886"/>
        <v/>
      </c>
      <c r="AI2423" s="162" t="str">
        <f t="shared" si="1887"/>
        <v/>
      </c>
      <c r="AJ2423" s="162" t="str">
        <f t="shared" si="1888"/>
        <v/>
      </c>
      <c r="AK2423" s="162" t="str">
        <f t="shared" si="1889"/>
        <v/>
      </c>
      <c r="AM2423" s="199">
        <f t="shared" si="1892"/>
        <v>26.303382808231294</v>
      </c>
      <c r="AN2423" s="197">
        <f t="shared" si="1894"/>
        <v>0</v>
      </c>
      <c r="AO2423" s="197">
        <f t="shared" si="1895"/>
        <v>0</v>
      </c>
      <c r="AP2423" s="197">
        <f t="shared" si="1896"/>
        <v>0</v>
      </c>
      <c r="AQ2423" s="197">
        <f t="shared" si="1897"/>
        <v>0</v>
      </c>
      <c r="AR2423" s="197" t="str">
        <f t="shared" si="1898"/>
        <v/>
      </c>
      <c r="AS2423" s="197" t="str">
        <f t="shared" si="1899"/>
        <v/>
      </c>
      <c r="AT2423" s="197" t="str">
        <f t="shared" si="1900"/>
        <v/>
      </c>
      <c r="AU2423" s="197" t="str">
        <f t="shared" si="1901"/>
        <v/>
      </c>
      <c r="AV2423" s="199">
        <f t="shared" ca="1" si="1893"/>
        <v>2.1506604909711187</v>
      </c>
      <c r="AX2423" s="162">
        <f t="shared" si="1902"/>
        <v>0</v>
      </c>
      <c r="AY2423" s="162">
        <f t="shared" si="1903"/>
        <v>0</v>
      </c>
      <c r="AZ2423" s="162">
        <f t="shared" si="1904"/>
        <v>0</v>
      </c>
      <c r="BA2423" s="162">
        <f t="shared" si="1905"/>
        <v>0</v>
      </c>
      <c r="BB2423" s="162" t="str">
        <f t="shared" si="1906"/>
        <v/>
      </c>
      <c r="BC2423" s="162" t="str">
        <f t="shared" si="1907"/>
        <v/>
      </c>
      <c r="BD2423" s="162" t="str">
        <f t="shared" si="1908"/>
        <v/>
      </c>
      <c r="BE2423" s="162" t="str">
        <f t="shared" si="1909"/>
        <v/>
      </c>
      <c r="BG2423" s="169">
        <f t="shared" si="1890"/>
        <v>60.250311417165712</v>
      </c>
      <c r="BH2423" s="169">
        <f t="shared" ca="1" si="1891"/>
        <v>2.1032858727256776</v>
      </c>
    </row>
    <row r="2424" spans="11:60" x14ac:dyDescent="0.25">
      <c r="K2424" s="199">
        <f t="shared" si="1864"/>
        <v>60.301697610272036</v>
      </c>
      <c r="L2424" s="201">
        <f t="shared" si="1865"/>
        <v>0.50574083449879603</v>
      </c>
      <c r="M2424" s="201">
        <f t="shared" si="1866"/>
        <v>0.50999422481784862</v>
      </c>
      <c r="N2424" s="201">
        <f t="shared" si="1867"/>
        <v>0.53605920847130573</v>
      </c>
      <c r="O2424" s="201">
        <f t="shared" si="1868"/>
        <v>0.5062081170027376</v>
      </c>
      <c r="P2424" s="201" t="str">
        <f t="shared" si="1869"/>
        <v/>
      </c>
      <c r="Q2424" s="201" t="str">
        <f t="shared" si="1870"/>
        <v/>
      </c>
      <c r="R2424" s="201" t="str">
        <f t="shared" si="1871"/>
        <v/>
      </c>
      <c r="S2424" s="201" t="str">
        <f t="shared" si="1872"/>
        <v/>
      </c>
      <c r="T2424" s="199">
        <f t="shared" si="1873"/>
        <v>1.6057519122979326E-3</v>
      </c>
      <c r="U2424" s="199">
        <f t="shared" si="1874"/>
        <v>0</v>
      </c>
      <c r="V2424" s="199">
        <f t="shared" si="1875"/>
        <v>0</v>
      </c>
      <c r="W2424" s="199">
        <f t="shared" si="1876"/>
        <v>0</v>
      </c>
      <c r="X2424" s="199" t="str">
        <f t="shared" si="1877"/>
        <v/>
      </c>
      <c r="Y2424" s="199" t="str">
        <f t="shared" si="1878"/>
        <v/>
      </c>
      <c r="Z2424" s="199" t="str">
        <f t="shared" si="1879"/>
        <v/>
      </c>
      <c r="AA2424" s="199" t="str">
        <f t="shared" si="1880"/>
        <v/>
      </c>
      <c r="AB2424" s="201">
        <f t="shared" ca="1" si="1881"/>
        <v>2.0291053206343301</v>
      </c>
      <c r="AD2424" s="162">
        <f t="shared" si="1882"/>
        <v>4.125673892309582E-5</v>
      </c>
      <c r="AE2424" s="162">
        <f t="shared" si="1883"/>
        <v>0</v>
      </c>
      <c r="AF2424" s="162">
        <f t="shared" si="1884"/>
        <v>0</v>
      </c>
      <c r="AG2424" s="162">
        <f t="shared" si="1885"/>
        <v>0</v>
      </c>
      <c r="AH2424" s="162" t="str">
        <f t="shared" si="1886"/>
        <v/>
      </c>
      <c r="AI2424" s="162" t="str">
        <f t="shared" si="1887"/>
        <v/>
      </c>
      <c r="AJ2424" s="162" t="str">
        <f t="shared" si="1888"/>
        <v/>
      </c>
      <c r="AK2424" s="162" t="str">
        <f t="shared" si="1889"/>
        <v/>
      </c>
      <c r="AM2424" s="199">
        <f t="shared" si="1892"/>
        <v>26.314599602605806</v>
      </c>
      <c r="AN2424" s="197">
        <f t="shared" si="1894"/>
        <v>0</v>
      </c>
      <c r="AO2424" s="197">
        <f t="shared" si="1895"/>
        <v>0</v>
      </c>
      <c r="AP2424" s="197">
        <f t="shared" si="1896"/>
        <v>0</v>
      </c>
      <c r="AQ2424" s="197">
        <f t="shared" si="1897"/>
        <v>0</v>
      </c>
      <c r="AR2424" s="197" t="str">
        <f t="shared" si="1898"/>
        <v/>
      </c>
      <c r="AS2424" s="197" t="str">
        <f t="shared" si="1899"/>
        <v/>
      </c>
      <c r="AT2424" s="197" t="str">
        <f t="shared" si="1900"/>
        <v/>
      </c>
      <c r="AU2424" s="197" t="str">
        <f t="shared" si="1901"/>
        <v/>
      </c>
      <c r="AV2424" s="199">
        <f t="shared" ca="1" si="1893"/>
        <v>2.1884959636090624</v>
      </c>
      <c r="AX2424" s="162">
        <f t="shared" si="1902"/>
        <v>0</v>
      </c>
      <c r="AY2424" s="162">
        <f t="shared" si="1903"/>
        <v>0</v>
      </c>
      <c r="AZ2424" s="162">
        <f t="shared" si="1904"/>
        <v>0</v>
      </c>
      <c r="BA2424" s="162">
        <f t="shared" si="1905"/>
        <v>0</v>
      </c>
      <c r="BB2424" s="162" t="str">
        <f t="shared" si="1906"/>
        <v/>
      </c>
      <c r="BC2424" s="162" t="str">
        <f t="shared" si="1907"/>
        <v/>
      </c>
      <c r="BD2424" s="162" t="str">
        <f t="shared" si="1908"/>
        <v/>
      </c>
      <c r="BE2424" s="162" t="str">
        <f t="shared" si="1909"/>
        <v/>
      </c>
      <c r="BG2424" s="169">
        <f t="shared" si="1890"/>
        <v>60.276004513718874</v>
      </c>
      <c r="BH2424" s="169">
        <f t="shared" ca="1" si="1891"/>
        <v>2.017975256176765</v>
      </c>
    </row>
    <row r="2425" spans="11:60" x14ac:dyDescent="0.25">
      <c r="K2425" s="199">
        <f t="shared" si="1864"/>
        <v>60.327390706825199</v>
      </c>
      <c r="L2425" s="201">
        <f t="shared" si="1865"/>
        <v>0.50595631845043587</v>
      </c>
      <c r="M2425" s="201">
        <f t="shared" si="1866"/>
        <v>0.51021152103634793</v>
      </c>
      <c r="N2425" s="201">
        <f t="shared" si="1867"/>
        <v>0.53628761034964878</v>
      </c>
      <c r="O2425" s="201">
        <f t="shared" si="1868"/>
        <v>0.50642380005216348</v>
      </c>
      <c r="P2425" s="201" t="str">
        <f t="shared" si="1869"/>
        <v/>
      </c>
      <c r="Q2425" s="201" t="str">
        <f t="shared" si="1870"/>
        <v/>
      </c>
      <c r="R2425" s="201" t="str">
        <f t="shared" si="1871"/>
        <v/>
      </c>
      <c r="S2425" s="201" t="str">
        <f t="shared" si="1872"/>
        <v/>
      </c>
      <c r="T2425" s="199">
        <f t="shared" si="1873"/>
        <v>1.7091457897206138E-3</v>
      </c>
      <c r="U2425" s="199">
        <f t="shared" si="1874"/>
        <v>0</v>
      </c>
      <c r="V2425" s="199">
        <f t="shared" si="1875"/>
        <v>0</v>
      </c>
      <c r="W2425" s="199">
        <f t="shared" si="1876"/>
        <v>0</v>
      </c>
      <c r="X2425" s="199" t="str">
        <f t="shared" si="1877"/>
        <v/>
      </c>
      <c r="Y2425" s="199" t="str">
        <f t="shared" si="1878"/>
        <v/>
      </c>
      <c r="Z2425" s="199" t="str">
        <f t="shared" si="1879"/>
        <v/>
      </c>
      <c r="AA2425" s="199" t="str">
        <f t="shared" si="1880"/>
        <v/>
      </c>
      <c r="AB2425" s="201">
        <f t="shared" ca="1" si="1881"/>
        <v>2.0452891271260114</v>
      </c>
      <c r="AD2425" s="162">
        <f t="shared" si="1882"/>
        <v>4.3913247798722593E-5</v>
      </c>
      <c r="AE2425" s="162">
        <f t="shared" si="1883"/>
        <v>0</v>
      </c>
      <c r="AF2425" s="162">
        <f t="shared" si="1884"/>
        <v>0</v>
      </c>
      <c r="AG2425" s="162">
        <f t="shared" si="1885"/>
        <v>0</v>
      </c>
      <c r="AH2425" s="162" t="str">
        <f t="shared" si="1886"/>
        <v/>
      </c>
      <c r="AI2425" s="162" t="str">
        <f t="shared" si="1887"/>
        <v/>
      </c>
      <c r="AJ2425" s="162" t="str">
        <f t="shared" si="1888"/>
        <v/>
      </c>
      <c r="AK2425" s="162" t="str">
        <f t="shared" si="1889"/>
        <v/>
      </c>
      <c r="AM2425" s="199">
        <f t="shared" si="1892"/>
        <v>26.325816396980319</v>
      </c>
      <c r="AN2425" s="197">
        <f t="shared" si="1894"/>
        <v>0</v>
      </c>
      <c r="AO2425" s="197">
        <f t="shared" si="1895"/>
        <v>0</v>
      </c>
      <c r="AP2425" s="197">
        <f t="shared" si="1896"/>
        <v>0</v>
      </c>
      <c r="AQ2425" s="197">
        <f t="shared" si="1897"/>
        <v>0</v>
      </c>
      <c r="AR2425" s="197" t="str">
        <f t="shared" si="1898"/>
        <v/>
      </c>
      <c r="AS2425" s="197" t="str">
        <f t="shared" si="1899"/>
        <v/>
      </c>
      <c r="AT2425" s="197" t="str">
        <f t="shared" si="1900"/>
        <v/>
      </c>
      <c r="AU2425" s="197" t="str">
        <f t="shared" si="1901"/>
        <v/>
      </c>
      <c r="AV2425" s="199">
        <f t="shared" ca="1" si="1893"/>
        <v>2.0987284025451722</v>
      </c>
      <c r="AX2425" s="162">
        <f t="shared" si="1902"/>
        <v>0</v>
      </c>
      <c r="AY2425" s="162">
        <f t="shared" si="1903"/>
        <v>0</v>
      </c>
      <c r="AZ2425" s="162">
        <f t="shared" si="1904"/>
        <v>0</v>
      </c>
      <c r="BA2425" s="162">
        <f t="shared" si="1905"/>
        <v>0</v>
      </c>
      <c r="BB2425" s="162" t="str">
        <f t="shared" si="1906"/>
        <v/>
      </c>
      <c r="BC2425" s="162" t="str">
        <f t="shared" si="1907"/>
        <v/>
      </c>
      <c r="BD2425" s="162" t="str">
        <f t="shared" si="1908"/>
        <v/>
      </c>
      <c r="BE2425" s="162" t="str">
        <f t="shared" si="1909"/>
        <v/>
      </c>
      <c r="BG2425" s="169">
        <f t="shared" si="1890"/>
        <v>60.301697610272036</v>
      </c>
      <c r="BH2425" s="169">
        <f t="shared" ca="1" si="1891"/>
        <v>2.0291053206343301</v>
      </c>
    </row>
    <row r="2426" spans="11:60" x14ac:dyDescent="0.25">
      <c r="K2426" s="199">
        <f t="shared" si="1864"/>
        <v>60.353083803378361</v>
      </c>
      <c r="L2426" s="201">
        <f t="shared" si="1865"/>
        <v>0.50617180240207582</v>
      </c>
      <c r="M2426" s="201">
        <f t="shared" si="1866"/>
        <v>0.51042881725484723</v>
      </c>
      <c r="N2426" s="201">
        <f t="shared" si="1867"/>
        <v>0.53651601222799195</v>
      </c>
      <c r="O2426" s="201">
        <f t="shared" si="1868"/>
        <v>0.50663948310158946</v>
      </c>
      <c r="P2426" s="201" t="str">
        <f t="shared" si="1869"/>
        <v/>
      </c>
      <c r="Q2426" s="201" t="str">
        <f t="shared" si="1870"/>
        <v/>
      </c>
      <c r="R2426" s="201" t="str">
        <f t="shared" si="1871"/>
        <v/>
      </c>
      <c r="S2426" s="201" t="str">
        <f t="shared" si="1872"/>
        <v/>
      </c>
      <c r="T2426" s="199">
        <f t="shared" si="1873"/>
        <v>1.8191005142880348E-3</v>
      </c>
      <c r="U2426" s="199">
        <f t="shared" si="1874"/>
        <v>0</v>
      </c>
      <c r="V2426" s="199">
        <f t="shared" si="1875"/>
        <v>0</v>
      </c>
      <c r="W2426" s="199">
        <f t="shared" si="1876"/>
        <v>0</v>
      </c>
      <c r="X2426" s="199" t="str">
        <f t="shared" si="1877"/>
        <v/>
      </c>
      <c r="Y2426" s="199" t="str">
        <f t="shared" si="1878"/>
        <v/>
      </c>
      <c r="Z2426" s="199" t="str">
        <f t="shared" si="1879"/>
        <v/>
      </c>
      <c r="AA2426" s="199" t="str">
        <f t="shared" si="1880"/>
        <v/>
      </c>
      <c r="AB2426" s="201">
        <f t="shared" ca="1" si="1881"/>
        <v>2.012904524893512</v>
      </c>
      <c r="AD2426" s="162">
        <f t="shared" si="1882"/>
        <v>4.6738325153509713E-5</v>
      </c>
      <c r="AE2426" s="162">
        <f t="shared" si="1883"/>
        <v>0</v>
      </c>
      <c r="AF2426" s="162">
        <f t="shared" si="1884"/>
        <v>0</v>
      </c>
      <c r="AG2426" s="162">
        <f t="shared" si="1885"/>
        <v>0</v>
      </c>
      <c r="AH2426" s="162" t="str">
        <f t="shared" si="1886"/>
        <v/>
      </c>
      <c r="AI2426" s="162" t="str">
        <f t="shared" si="1887"/>
        <v/>
      </c>
      <c r="AJ2426" s="162" t="str">
        <f t="shared" si="1888"/>
        <v/>
      </c>
      <c r="AK2426" s="162" t="str">
        <f t="shared" si="1889"/>
        <v/>
      </c>
      <c r="AM2426" s="199">
        <f t="shared" si="1892"/>
        <v>26.337033191354831</v>
      </c>
      <c r="AN2426" s="197">
        <f t="shared" si="1894"/>
        <v>0</v>
      </c>
      <c r="AO2426" s="197">
        <f t="shared" si="1895"/>
        <v>0</v>
      </c>
      <c r="AP2426" s="197">
        <f t="shared" si="1896"/>
        <v>0</v>
      </c>
      <c r="AQ2426" s="197">
        <f t="shared" si="1897"/>
        <v>0</v>
      </c>
      <c r="AR2426" s="197" t="str">
        <f t="shared" si="1898"/>
        <v/>
      </c>
      <c r="AS2426" s="197" t="str">
        <f t="shared" si="1899"/>
        <v/>
      </c>
      <c r="AT2426" s="197" t="str">
        <f t="shared" si="1900"/>
        <v/>
      </c>
      <c r="AU2426" s="197" t="str">
        <f t="shared" si="1901"/>
        <v/>
      </c>
      <c r="AV2426" s="199">
        <f t="shared" ca="1" si="1893"/>
        <v>2.1847766637646608</v>
      </c>
      <c r="AX2426" s="162">
        <f t="shared" si="1902"/>
        <v>0</v>
      </c>
      <c r="AY2426" s="162">
        <f t="shared" si="1903"/>
        <v>0</v>
      </c>
      <c r="AZ2426" s="162">
        <f t="shared" si="1904"/>
        <v>0</v>
      </c>
      <c r="BA2426" s="162">
        <f t="shared" si="1905"/>
        <v>0</v>
      </c>
      <c r="BB2426" s="162" t="str">
        <f t="shared" si="1906"/>
        <v/>
      </c>
      <c r="BC2426" s="162" t="str">
        <f t="shared" si="1907"/>
        <v/>
      </c>
      <c r="BD2426" s="162" t="str">
        <f t="shared" si="1908"/>
        <v/>
      </c>
      <c r="BE2426" s="162" t="str">
        <f t="shared" si="1909"/>
        <v/>
      </c>
      <c r="BG2426" s="169">
        <f t="shared" si="1890"/>
        <v>60.327390706825199</v>
      </c>
      <c r="BH2426" s="169">
        <f t="shared" ca="1" si="1891"/>
        <v>2.0452891271260114</v>
      </c>
    </row>
    <row r="2427" spans="11:60" x14ac:dyDescent="0.25">
      <c r="K2427" s="199">
        <f t="shared" si="1864"/>
        <v>60.378776899931523</v>
      </c>
      <c r="L2427" s="201">
        <f t="shared" si="1865"/>
        <v>0.50638728635371566</v>
      </c>
      <c r="M2427" s="201">
        <f t="shared" si="1866"/>
        <v>0.51064611347334654</v>
      </c>
      <c r="N2427" s="201">
        <f t="shared" si="1867"/>
        <v>0.53674441410633511</v>
      </c>
      <c r="O2427" s="201">
        <f t="shared" si="1868"/>
        <v>0.50685516615101545</v>
      </c>
      <c r="P2427" s="201" t="str">
        <f t="shared" si="1869"/>
        <v/>
      </c>
      <c r="Q2427" s="201" t="str">
        <f t="shared" si="1870"/>
        <v/>
      </c>
      <c r="R2427" s="201" t="str">
        <f t="shared" si="1871"/>
        <v/>
      </c>
      <c r="S2427" s="201" t="str">
        <f t="shared" si="1872"/>
        <v/>
      </c>
      <c r="T2427" s="199">
        <f t="shared" si="1873"/>
        <v>1.9360262375669561E-3</v>
      </c>
      <c r="U2427" s="199">
        <f t="shared" si="1874"/>
        <v>0</v>
      </c>
      <c r="V2427" s="199">
        <f t="shared" si="1875"/>
        <v>0</v>
      </c>
      <c r="W2427" s="199">
        <f t="shared" si="1876"/>
        <v>0</v>
      </c>
      <c r="X2427" s="199" t="str">
        <f t="shared" si="1877"/>
        <v/>
      </c>
      <c r="Y2427" s="199" t="str">
        <f t="shared" si="1878"/>
        <v/>
      </c>
      <c r="Z2427" s="199" t="str">
        <f t="shared" si="1879"/>
        <v/>
      </c>
      <c r="AA2427" s="199" t="str">
        <f t="shared" si="1880"/>
        <v/>
      </c>
      <c r="AB2427" s="201">
        <f t="shared" ca="1" si="1881"/>
        <v>2.129420048284373</v>
      </c>
      <c r="AD2427" s="162">
        <f t="shared" si="1882"/>
        <v>4.9742509051263374E-5</v>
      </c>
      <c r="AE2427" s="162">
        <f t="shared" si="1883"/>
        <v>0</v>
      </c>
      <c r="AF2427" s="162">
        <f t="shared" si="1884"/>
        <v>0</v>
      </c>
      <c r="AG2427" s="162">
        <f t="shared" si="1885"/>
        <v>0</v>
      </c>
      <c r="AH2427" s="162" t="str">
        <f t="shared" si="1886"/>
        <v/>
      </c>
      <c r="AI2427" s="162" t="str">
        <f t="shared" si="1887"/>
        <v/>
      </c>
      <c r="AJ2427" s="162" t="str">
        <f t="shared" si="1888"/>
        <v/>
      </c>
      <c r="AK2427" s="162" t="str">
        <f t="shared" si="1889"/>
        <v/>
      </c>
      <c r="AM2427" s="199">
        <f t="shared" si="1892"/>
        <v>26.348249985729343</v>
      </c>
      <c r="AN2427" s="197">
        <f t="shared" si="1894"/>
        <v>0</v>
      </c>
      <c r="AO2427" s="197">
        <f t="shared" si="1895"/>
        <v>0</v>
      </c>
      <c r="AP2427" s="197">
        <f t="shared" si="1896"/>
        <v>0</v>
      </c>
      <c r="AQ2427" s="197">
        <f t="shared" si="1897"/>
        <v>0</v>
      </c>
      <c r="AR2427" s="197" t="str">
        <f t="shared" si="1898"/>
        <v/>
      </c>
      <c r="AS2427" s="197" t="str">
        <f t="shared" si="1899"/>
        <v/>
      </c>
      <c r="AT2427" s="197" t="str">
        <f t="shared" si="1900"/>
        <v/>
      </c>
      <c r="AU2427" s="197" t="str">
        <f t="shared" si="1901"/>
        <v/>
      </c>
      <c r="AV2427" s="199">
        <f t="shared" ca="1" si="1893"/>
        <v>2.16897971836375</v>
      </c>
      <c r="AX2427" s="162">
        <f t="shared" si="1902"/>
        <v>0</v>
      </c>
      <c r="AY2427" s="162">
        <f t="shared" si="1903"/>
        <v>0</v>
      </c>
      <c r="AZ2427" s="162">
        <f t="shared" si="1904"/>
        <v>0</v>
      </c>
      <c r="BA2427" s="162">
        <f t="shared" si="1905"/>
        <v>0</v>
      </c>
      <c r="BB2427" s="162" t="str">
        <f t="shared" si="1906"/>
        <v/>
      </c>
      <c r="BC2427" s="162" t="str">
        <f t="shared" si="1907"/>
        <v/>
      </c>
      <c r="BD2427" s="162" t="str">
        <f t="shared" si="1908"/>
        <v/>
      </c>
      <c r="BE2427" s="162" t="str">
        <f t="shared" si="1909"/>
        <v/>
      </c>
      <c r="BG2427" s="169">
        <f t="shared" si="1890"/>
        <v>60.353083803378361</v>
      </c>
      <c r="BH2427" s="169">
        <f t="shared" ca="1" si="1891"/>
        <v>2.012904524893512</v>
      </c>
    </row>
    <row r="2428" spans="11:60" x14ac:dyDescent="0.25">
      <c r="K2428" s="199">
        <f t="shared" si="1864"/>
        <v>60.404469996484686</v>
      </c>
      <c r="L2428" s="201">
        <f t="shared" si="1865"/>
        <v>0.5066027703053555</v>
      </c>
      <c r="M2428" s="201">
        <f t="shared" si="1866"/>
        <v>0.51086340969184574</v>
      </c>
      <c r="N2428" s="201">
        <f t="shared" si="1867"/>
        <v>0.53697281598467816</v>
      </c>
      <c r="O2428" s="201">
        <f t="shared" si="1868"/>
        <v>0.50707084920044143</v>
      </c>
      <c r="P2428" s="201" t="str">
        <f t="shared" si="1869"/>
        <v/>
      </c>
      <c r="Q2428" s="201" t="str">
        <f t="shared" si="1870"/>
        <v/>
      </c>
      <c r="R2428" s="201" t="str">
        <f t="shared" si="1871"/>
        <v/>
      </c>
      <c r="S2428" s="201" t="str">
        <f t="shared" si="1872"/>
        <v/>
      </c>
      <c r="T2428" s="199">
        <f t="shared" si="1873"/>
        <v>2.0603583640804207E-3</v>
      </c>
      <c r="U2428" s="199">
        <f t="shared" si="1874"/>
        <v>0</v>
      </c>
      <c r="V2428" s="199">
        <f t="shared" si="1875"/>
        <v>0</v>
      </c>
      <c r="W2428" s="199">
        <f t="shared" si="1876"/>
        <v>0</v>
      </c>
      <c r="X2428" s="199" t="str">
        <f t="shared" si="1877"/>
        <v/>
      </c>
      <c r="Y2428" s="199" t="str">
        <f t="shared" si="1878"/>
        <v/>
      </c>
      <c r="Z2428" s="199" t="str">
        <f t="shared" si="1879"/>
        <v/>
      </c>
      <c r="AA2428" s="199" t="str">
        <f t="shared" si="1880"/>
        <v/>
      </c>
      <c r="AB2428" s="201">
        <f t="shared" ca="1" si="1881"/>
        <v>2.1500041627747208</v>
      </c>
      <c r="AD2428" s="162">
        <f t="shared" si="1882"/>
        <v>5.2936986382433817E-5</v>
      </c>
      <c r="AE2428" s="162">
        <f t="shared" si="1883"/>
        <v>0</v>
      </c>
      <c r="AF2428" s="162">
        <f t="shared" si="1884"/>
        <v>0</v>
      </c>
      <c r="AG2428" s="162">
        <f t="shared" si="1885"/>
        <v>0</v>
      </c>
      <c r="AH2428" s="162" t="str">
        <f t="shared" si="1886"/>
        <v/>
      </c>
      <c r="AI2428" s="162" t="str">
        <f t="shared" si="1887"/>
        <v/>
      </c>
      <c r="AJ2428" s="162" t="str">
        <f t="shared" si="1888"/>
        <v/>
      </c>
      <c r="AK2428" s="162" t="str">
        <f t="shared" si="1889"/>
        <v/>
      </c>
      <c r="AM2428" s="199">
        <f t="shared" si="1892"/>
        <v>26.359466780103855</v>
      </c>
      <c r="AN2428" s="197">
        <f t="shared" si="1894"/>
        <v>0</v>
      </c>
      <c r="AO2428" s="197">
        <f t="shared" si="1895"/>
        <v>0</v>
      </c>
      <c r="AP2428" s="197">
        <f t="shared" si="1896"/>
        <v>0</v>
      </c>
      <c r="AQ2428" s="197">
        <f t="shared" si="1897"/>
        <v>0</v>
      </c>
      <c r="AR2428" s="197" t="str">
        <f t="shared" si="1898"/>
        <v/>
      </c>
      <c r="AS2428" s="197" t="str">
        <f t="shared" si="1899"/>
        <v/>
      </c>
      <c r="AT2428" s="197" t="str">
        <f t="shared" si="1900"/>
        <v/>
      </c>
      <c r="AU2428" s="197" t="str">
        <f t="shared" si="1901"/>
        <v/>
      </c>
      <c r="AV2428" s="199">
        <f t="shared" ca="1" si="1893"/>
        <v>2.1368322427374125</v>
      </c>
      <c r="AX2428" s="162">
        <f t="shared" si="1902"/>
        <v>0</v>
      </c>
      <c r="AY2428" s="162">
        <f t="shared" si="1903"/>
        <v>0</v>
      </c>
      <c r="AZ2428" s="162">
        <f t="shared" si="1904"/>
        <v>0</v>
      </c>
      <c r="BA2428" s="162">
        <f t="shared" si="1905"/>
        <v>0</v>
      </c>
      <c r="BB2428" s="162" t="str">
        <f t="shared" si="1906"/>
        <v/>
      </c>
      <c r="BC2428" s="162" t="str">
        <f t="shared" si="1907"/>
        <v/>
      </c>
      <c r="BD2428" s="162" t="str">
        <f t="shared" si="1908"/>
        <v/>
      </c>
      <c r="BE2428" s="162" t="str">
        <f t="shared" si="1909"/>
        <v/>
      </c>
      <c r="BG2428" s="169">
        <f t="shared" si="1890"/>
        <v>60.378776899931523</v>
      </c>
      <c r="BH2428" s="169">
        <f t="shared" ca="1" si="1891"/>
        <v>2.129420048284373</v>
      </c>
    </row>
    <row r="2429" spans="11:60" x14ac:dyDescent="0.25">
      <c r="K2429" s="199">
        <f t="shared" si="1864"/>
        <v>60.430163093037848</v>
      </c>
      <c r="L2429" s="201">
        <f t="shared" si="1865"/>
        <v>0.50681825425699545</v>
      </c>
      <c r="M2429" s="201">
        <f t="shared" si="1866"/>
        <v>0.51108070591034505</v>
      </c>
      <c r="N2429" s="201">
        <f t="shared" si="1867"/>
        <v>0.53720121786302133</v>
      </c>
      <c r="O2429" s="201">
        <f t="shared" si="1868"/>
        <v>0.50728653224986742</v>
      </c>
      <c r="P2429" s="201" t="str">
        <f t="shared" si="1869"/>
        <v/>
      </c>
      <c r="Q2429" s="201" t="str">
        <f t="shared" si="1870"/>
        <v/>
      </c>
      <c r="R2429" s="201" t="str">
        <f t="shared" si="1871"/>
        <v/>
      </c>
      <c r="S2429" s="201" t="str">
        <f t="shared" si="1872"/>
        <v/>
      </c>
      <c r="T2429" s="199">
        <f t="shared" si="1873"/>
        <v>2.1925590821116384E-3</v>
      </c>
      <c r="U2429" s="199">
        <f t="shared" si="1874"/>
        <v>0</v>
      </c>
      <c r="V2429" s="199">
        <f t="shared" si="1875"/>
        <v>0</v>
      </c>
      <c r="W2429" s="199">
        <f t="shared" si="1876"/>
        <v>0</v>
      </c>
      <c r="X2429" s="199" t="str">
        <f t="shared" si="1877"/>
        <v/>
      </c>
      <c r="Y2429" s="199" t="str">
        <f t="shared" si="1878"/>
        <v/>
      </c>
      <c r="Z2429" s="199" t="str">
        <f t="shared" si="1879"/>
        <v/>
      </c>
      <c r="AA2429" s="199" t="str">
        <f t="shared" si="1880"/>
        <v/>
      </c>
      <c r="AB2429" s="201">
        <f t="shared" ca="1" si="1881"/>
        <v>2.0564914705070256</v>
      </c>
      <c r="AD2429" s="162">
        <f t="shared" si="1882"/>
        <v>5.633363219520728E-5</v>
      </c>
      <c r="AE2429" s="162">
        <f t="shared" si="1883"/>
        <v>0</v>
      </c>
      <c r="AF2429" s="162">
        <f t="shared" si="1884"/>
        <v>0</v>
      </c>
      <c r="AG2429" s="162">
        <f t="shared" si="1885"/>
        <v>0</v>
      </c>
      <c r="AH2429" s="162" t="str">
        <f t="shared" si="1886"/>
        <v/>
      </c>
      <c r="AI2429" s="162" t="str">
        <f t="shared" si="1887"/>
        <v/>
      </c>
      <c r="AJ2429" s="162" t="str">
        <f t="shared" si="1888"/>
        <v/>
      </c>
      <c r="AK2429" s="162" t="str">
        <f t="shared" si="1889"/>
        <v/>
      </c>
      <c r="AM2429" s="199">
        <f t="shared" si="1892"/>
        <v>26.370683574478367</v>
      </c>
      <c r="AN2429" s="197">
        <f t="shared" si="1894"/>
        <v>0</v>
      </c>
      <c r="AO2429" s="197">
        <f t="shared" si="1895"/>
        <v>0</v>
      </c>
      <c r="AP2429" s="197">
        <f t="shared" si="1896"/>
        <v>0</v>
      </c>
      <c r="AQ2429" s="197">
        <f t="shared" si="1897"/>
        <v>0</v>
      </c>
      <c r="AR2429" s="197" t="str">
        <f t="shared" si="1898"/>
        <v/>
      </c>
      <c r="AS2429" s="197" t="str">
        <f t="shared" si="1899"/>
        <v/>
      </c>
      <c r="AT2429" s="197" t="str">
        <f t="shared" si="1900"/>
        <v/>
      </c>
      <c r="AU2429" s="197" t="str">
        <f t="shared" si="1901"/>
        <v/>
      </c>
      <c r="AV2429" s="199">
        <f t="shared" ca="1" si="1893"/>
        <v>2.2199872826434164</v>
      </c>
      <c r="AX2429" s="162">
        <f t="shared" si="1902"/>
        <v>0</v>
      </c>
      <c r="AY2429" s="162">
        <f t="shared" si="1903"/>
        <v>0</v>
      </c>
      <c r="AZ2429" s="162">
        <f t="shared" si="1904"/>
        <v>0</v>
      </c>
      <c r="BA2429" s="162">
        <f t="shared" si="1905"/>
        <v>0</v>
      </c>
      <c r="BB2429" s="162" t="str">
        <f t="shared" si="1906"/>
        <v/>
      </c>
      <c r="BC2429" s="162" t="str">
        <f t="shared" si="1907"/>
        <v/>
      </c>
      <c r="BD2429" s="162" t="str">
        <f t="shared" si="1908"/>
        <v/>
      </c>
      <c r="BE2429" s="162" t="str">
        <f t="shared" si="1909"/>
        <v/>
      </c>
      <c r="BG2429" s="169">
        <f t="shared" si="1890"/>
        <v>60.404469996484686</v>
      </c>
      <c r="BH2429" s="169">
        <f t="shared" ca="1" si="1891"/>
        <v>2.1500041627747208</v>
      </c>
    </row>
    <row r="2430" spans="11:60" x14ac:dyDescent="0.25">
      <c r="K2430" s="199">
        <f t="shared" si="1864"/>
        <v>60.45585618959101</v>
      </c>
      <c r="L2430" s="201">
        <f t="shared" si="1865"/>
        <v>0.50703373820863529</v>
      </c>
      <c r="M2430" s="201">
        <f t="shared" si="1866"/>
        <v>0.51129800212884435</v>
      </c>
      <c r="N2430" s="201">
        <f t="shared" si="1867"/>
        <v>0.53742961974136438</v>
      </c>
      <c r="O2430" s="201">
        <f t="shared" si="1868"/>
        <v>0.50750221529929329</v>
      </c>
      <c r="P2430" s="201" t="str">
        <f t="shared" si="1869"/>
        <v/>
      </c>
      <c r="Q2430" s="201" t="str">
        <f t="shared" si="1870"/>
        <v/>
      </c>
      <c r="R2430" s="201" t="str">
        <f t="shared" si="1871"/>
        <v/>
      </c>
      <c r="S2430" s="201" t="str">
        <f t="shared" si="1872"/>
        <v/>
      </c>
      <c r="T2430" s="199">
        <f t="shared" si="1873"/>
        <v>2.3331189858373973E-3</v>
      </c>
      <c r="U2430" s="199">
        <f t="shared" si="1874"/>
        <v>0</v>
      </c>
      <c r="V2430" s="199">
        <f t="shared" si="1875"/>
        <v>0</v>
      </c>
      <c r="W2430" s="199">
        <f t="shared" si="1876"/>
        <v>0</v>
      </c>
      <c r="X2430" s="199" t="str">
        <f t="shared" si="1877"/>
        <v/>
      </c>
      <c r="Y2430" s="199" t="str">
        <f t="shared" si="1878"/>
        <v/>
      </c>
      <c r="Z2430" s="199" t="str">
        <f t="shared" si="1879"/>
        <v/>
      </c>
      <c r="AA2430" s="199" t="str">
        <f t="shared" si="1880"/>
        <v/>
      </c>
      <c r="AB2430" s="201">
        <f t="shared" ca="1" si="1881"/>
        <v>2.157401059906328</v>
      </c>
      <c r="AD2430" s="162">
        <f t="shared" si="1882"/>
        <v>5.99450513731364E-5</v>
      </c>
      <c r="AE2430" s="162">
        <f t="shared" si="1883"/>
        <v>0</v>
      </c>
      <c r="AF2430" s="162">
        <f t="shared" si="1884"/>
        <v>0</v>
      </c>
      <c r="AG2430" s="162">
        <f t="shared" si="1885"/>
        <v>0</v>
      </c>
      <c r="AH2430" s="162" t="str">
        <f t="shared" si="1886"/>
        <v/>
      </c>
      <c r="AI2430" s="162" t="str">
        <f t="shared" si="1887"/>
        <v/>
      </c>
      <c r="AJ2430" s="162" t="str">
        <f t="shared" si="1888"/>
        <v/>
      </c>
      <c r="AK2430" s="162" t="str">
        <f t="shared" si="1889"/>
        <v/>
      </c>
      <c r="AM2430" s="199">
        <f t="shared" si="1892"/>
        <v>26.381900368852879</v>
      </c>
      <c r="AN2430" s="197">
        <f t="shared" si="1894"/>
        <v>0</v>
      </c>
      <c r="AO2430" s="197">
        <f t="shared" si="1895"/>
        <v>0</v>
      </c>
      <c r="AP2430" s="197">
        <f t="shared" si="1896"/>
        <v>0</v>
      </c>
      <c r="AQ2430" s="197">
        <f t="shared" si="1897"/>
        <v>0</v>
      </c>
      <c r="AR2430" s="197" t="str">
        <f t="shared" si="1898"/>
        <v/>
      </c>
      <c r="AS2430" s="197" t="str">
        <f t="shared" si="1899"/>
        <v/>
      </c>
      <c r="AT2430" s="197" t="str">
        <f t="shared" si="1900"/>
        <v/>
      </c>
      <c r="AU2430" s="197" t="str">
        <f t="shared" si="1901"/>
        <v/>
      </c>
      <c r="AV2430" s="199">
        <f t="shared" ca="1" si="1893"/>
        <v>2.0676532402935721</v>
      </c>
      <c r="AX2430" s="162">
        <f t="shared" si="1902"/>
        <v>0</v>
      </c>
      <c r="AY2430" s="162">
        <f t="shared" si="1903"/>
        <v>0</v>
      </c>
      <c r="AZ2430" s="162">
        <f t="shared" si="1904"/>
        <v>0</v>
      </c>
      <c r="BA2430" s="162">
        <f t="shared" si="1905"/>
        <v>0</v>
      </c>
      <c r="BB2430" s="162" t="str">
        <f t="shared" si="1906"/>
        <v/>
      </c>
      <c r="BC2430" s="162" t="str">
        <f t="shared" si="1907"/>
        <v/>
      </c>
      <c r="BD2430" s="162" t="str">
        <f t="shared" si="1908"/>
        <v/>
      </c>
      <c r="BE2430" s="162" t="str">
        <f t="shared" si="1909"/>
        <v/>
      </c>
      <c r="BG2430" s="169">
        <f t="shared" si="1890"/>
        <v>60.430163093037848</v>
      </c>
      <c r="BH2430" s="169">
        <f t="shared" ca="1" si="1891"/>
        <v>2.0564914705070256</v>
      </c>
    </row>
    <row r="2431" spans="11:60" x14ac:dyDescent="0.25">
      <c r="K2431" s="199">
        <f t="shared" si="1864"/>
        <v>60.481549286144173</v>
      </c>
      <c r="L2431" s="201">
        <f t="shared" si="1865"/>
        <v>0.50724922216027513</v>
      </c>
      <c r="M2431" s="201">
        <f t="shared" si="1866"/>
        <v>0.51151529834734366</v>
      </c>
      <c r="N2431" s="201">
        <f t="shared" si="1867"/>
        <v>0.53765802161970755</v>
      </c>
      <c r="O2431" s="201">
        <f t="shared" si="1868"/>
        <v>0.50771789834871928</v>
      </c>
      <c r="P2431" s="201" t="str">
        <f t="shared" si="1869"/>
        <v/>
      </c>
      <c r="Q2431" s="201" t="str">
        <f t="shared" si="1870"/>
        <v/>
      </c>
      <c r="R2431" s="201" t="str">
        <f t="shared" si="1871"/>
        <v/>
      </c>
      <c r="S2431" s="201" t="str">
        <f t="shared" si="1872"/>
        <v/>
      </c>
      <c r="T2431" s="199">
        <f t="shared" si="1873"/>
        <v>2.482558794151568E-3</v>
      </c>
      <c r="U2431" s="199">
        <f t="shared" si="1874"/>
        <v>0</v>
      </c>
      <c r="V2431" s="199">
        <f t="shared" si="1875"/>
        <v>0</v>
      </c>
      <c r="W2431" s="199">
        <f t="shared" si="1876"/>
        <v>0</v>
      </c>
      <c r="X2431" s="199" t="str">
        <f t="shared" si="1877"/>
        <v/>
      </c>
      <c r="Y2431" s="199" t="str">
        <f t="shared" si="1878"/>
        <v/>
      </c>
      <c r="Z2431" s="199" t="str">
        <f t="shared" si="1879"/>
        <v/>
      </c>
      <c r="AA2431" s="199" t="str">
        <f t="shared" si="1880"/>
        <v/>
      </c>
      <c r="AB2431" s="201">
        <f t="shared" ca="1" si="1881"/>
        <v>2.027400512141516</v>
      </c>
      <c r="AD2431" s="162">
        <f t="shared" si="1882"/>
        <v>6.3784622797038453E-5</v>
      </c>
      <c r="AE2431" s="162">
        <f t="shared" si="1883"/>
        <v>0</v>
      </c>
      <c r="AF2431" s="162">
        <f t="shared" si="1884"/>
        <v>0</v>
      </c>
      <c r="AG2431" s="162">
        <f t="shared" si="1885"/>
        <v>0</v>
      </c>
      <c r="AH2431" s="162" t="str">
        <f t="shared" si="1886"/>
        <v/>
      </c>
      <c r="AI2431" s="162" t="str">
        <f t="shared" si="1887"/>
        <v/>
      </c>
      <c r="AJ2431" s="162" t="str">
        <f t="shared" si="1888"/>
        <v/>
      </c>
      <c r="AK2431" s="162" t="str">
        <f t="shared" si="1889"/>
        <v/>
      </c>
      <c r="AM2431" s="199">
        <f t="shared" si="1892"/>
        <v>26.393117163227391</v>
      </c>
      <c r="AN2431" s="197">
        <f t="shared" si="1894"/>
        <v>0</v>
      </c>
      <c r="AO2431" s="197">
        <f t="shared" si="1895"/>
        <v>0</v>
      </c>
      <c r="AP2431" s="197">
        <f t="shared" si="1896"/>
        <v>0</v>
      </c>
      <c r="AQ2431" s="197">
        <f t="shared" si="1897"/>
        <v>0</v>
      </c>
      <c r="AR2431" s="197" t="str">
        <f t="shared" si="1898"/>
        <v/>
      </c>
      <c r="AS2431" s="197" t="str">
        <f t="shared" si="1899"/>
        <v/>
      </c>
      <c r="AT2431" s="197" t="str">
        <f t="shared" si="1900"/>
        <v/>
      </c>
      <c r="AU2431" s="197" t="str">
        <f t="shared" si="1901"/>
        <v/>
      </c>
      <c r="AV2431" s="199">
        <f t="shared" ca="1" si="1893"/>
        <v>2.0845268915411213</v>
      </c>
      <c r="AX2431" s="162">
        <f t="shared" si="1902"/>
        <v>0</v>
      </c>
      <c r="AY2431" s="162">
        <f t="shared" si="1903"/>
        <v>0</v>
      </c>
      <c r="AZ2431" s="162">
        <f t="shared" si="1904"/>
        <v>0</v>
      </c>
      <c r="BA2431" s="162">
        <f t="shared" si="1905"/>
        <v>0</v>
      </c>
      <c r="BB2431" s="162" t="str">
        <f t="shared" si="1906"/>
        <v/>
      </c>
      <c r="BC2431" s="162" t="str">
        <f t="shared" si="1907"/>
        <v/>
      </c>
      <c r="BD2431" s="162" t="str">
        <f t="shared" si="1908"/>
        <v/>
      </c>
      <c r="BE2431" s="162" t="str">
        <f t="shared" si="1909"/>
        <v/>
      </c>
      <c r="BG2431" s="169">
        <f t="shared" si="1890"/>
        <v>60.45585618959101</v>
      </c>
      <c r="BH2431" s="169">
        <f t="shared" ca="1" si="1891"/>
        <v>2.157401059906328</v>
      </c>
    </row>
    <row r="2432" spans="11:60" x14ac:dyDescent="0.25">
      <c r="K2432" s="199">
        <f t="shared" si="1864"/>
        <v>60.507242382697335</v>
      </c>
      <c r="L2432" s="201">
        <f t="shared" si="1865"/>
        <v>0.50746470611191508</v>
      </c>
      <c r="M2432" s="201">
        <f t="shared" si="1866"/>
        <v>0.51173259456584297</v>
      </c>
      <c r="N2432" s="201">
        <f t="shared" si="1867"/>
        <v>0.5378864234980506</v>
      </c>
      <c r="O2432" s="201">
        <f t="shared" si="1868"/>
        <v>0.50793358139814526</v>
      </c>
      <c r="P2432" s="201" t="str">
        <f t="shared" si="1869"/>
        <v/>
      </c>
      <c r="Q2432" s="201" t="str">
        <f t="shared" si="1870"/>
        <v/>
      </c>
      <c r="R2432" s="201" t="str">
        <f t="shared" si="1871"/>
        <v/>
      </c>
      <c r="S2432" s="201" t="str">
        <f t="shared" si="1872"/>
        <v/>
      </c>
      <c r="T2432" s="199">
        <f t="shared" si="1873"/>
        <v>2.641431171848584E-3</v>
      </c>
      <c r="U2432" s="199">
        <f t="shared" si="1874"/>
        <v>0</v>
      </c>
      <c r="V2432" s="199">
        <f t="shared" si="1875"/>
        <v>0</v>
      </c>
      <c r="W2432" s="199">
        <f t="shared" si="1876"/>
        <v>0</v>
      </c>
      <c r="X2432" s="199" t="str">
        <f t="shared" si="1877"/>
        <v/>
      </c>
      <c r="Y2432" s="199" t="str">
        <f t="shared" si="1878"/>
        <v/>
      </c>
      <c r="Z2432" s="199" t="str">
        <f t="shared" si="1879"/>
        <v/>
      </c>
      <c r="AA2432" s="199" t="str">
        <f t="shared" si="1880"/>
        <v/>
      </c>
      <c r="AB2432" s="201">
        <f t="shared" ca="1" si="1881"/>
        <v>2.0461474537472686</v>
      </c>
      <c r="AD2432" s="162">
        <f t="shared" si="1882"/>
        <v>6.7866546136838366E-5</v>
      </c>
      <c r="AE2432" s="162">
        <f t="shared" si="1883"/>
        <v>0</v>
      </c>
      <c r="AF2432" s="162">
        <f t="shared" si="1884"/>
        <v>0</v>
      </c>
      <c r="AG2432" s="162">
        <f t="shared" si="1885"/>
        <v>0</v>
      </c>
      <c r="AH2432" s="162" t="str">
        <f t="shared" si="1886"/>
        <v/>
      </c>
      <c r="AI2432" s="162" t="str">
        <f t="shared" si="1887"/>
        <v/>
      </c>
      <c r="AJ2432" s="162" t="str">
        <f t="shared" si="1888"/>
        <v/>
      </c>
      <c r="AK2432" s="162" t="str">
        <f t="shared" si="1889"/>
        <v/>
      </c>
      <c r="AM2432" s="199">
        <f t="shared" si="1892"/>
        <v>26.404333957601903</v>
      </c>
      <c r="AN2432" s="197">
        <f t="shared" si="1894"/>
        <v>0</v>
      </c>
      <c r="AO2432" s="197">
        <f t="shared" si="1895"/>
        <v>0</v>
      </c>
      <c r="AP2432" s="197">
        <f t="shared" si="1896"/>
        <v>0</v>
      </c>
      <c r="AQ2432" s="197">
        <f t="shared" si="1897"/>
        <v>0</v>
      </c>
      <c r="AR2432" s="197" t="str">
        <f t="shared" si="1898"/>
        <v/>
      </c>
      <c r="AS2432" s="197" t="str">
        <f t="shared" si="1899"/>
        <v/>
      </c>
      <c r="AT2432" s="197" t="str">
        <f t="shared" si="1900"/>
        <v/>
      </c>
      <c r="AU2432" s="197" t="str">
        <f t="shared" si="1901"/>
        <v/>
      </c>
      <c r="AV2432" s="199">
        <f t="shared" ca="1" si="1893"/>
        <v>2.1843590448550474</v>
      </c>
      <c r="AX2432" s="162">
        <f t="shared" si="1902"/>
        <v>0</v>
      </c>
      <c r="AY2432" s="162">
        <f t="shared" si="1903"/>
        <v>0</v>
      </c>
      <c r="AZ2432" s="162">
        <f t="shared" si="1904"/>
        <v>0</v>
      </c>
      <c r="BA2432" s="162">
        <f t="shared" si="1905"/>
        <v>0</v>
      </c>
      <c r="BB2432" s="162" t="str">
        <f t="shared" si="1906"/>
        <v/>
      </c>
      <c r="BC2432" s="162" t="str">
        <f t="shared" si="1907"/>
        <v/>
      </c>
      <c r="BD2432" s="162" t="str">
        <f t="shared" si="1908"/>
        <v/>
      </c>
      <c r="BE2432" s="162" t="str">
        <f t="shared" si="1909"/>
        <v/>
      </c>
      <c r="BG2432" s="169">
        <f t="shared" si="1890"/>
        <v>60.481549286144173</v>
      </c>
      <c r="BH2432" s="169">
        <f t="shared" ca="1" si="1891"/>
        <v>2.027400512141516</v>
      </c>
    </row>
    <row r="2433" spans="11:60" x14ac:dyDescent="0.25">
      <c r="K2433" s="199">
        <f t="shared" si="1864"/>
        <v>60.532935479250497</v>
      </c>
      <c r="L2433" s="201">
        <f t="shared" si="1865"/>
        <v>0.50768019006355491</v>
      </c>
      <c r="M2433" s="201">
        <f t="shared" si="1866"/>
        <v>0.51194989078434228</v>
      </c>
      <c r="N2433" s="201">
        <f t="shared" si="1867"/>
        <v>0.53811482537639377</v>
      </c>
      <c r="O2433" s="201">
        <f t="shared" si="1868"/>
        <v>0.50814926444757125</v>
      </c>
      <c r="P2433" s="201" t="str">
        <f t="shared" si="1869"/>
        <v/>
      </c>
      <c r="Q2433" s="201" t="str">
        <f t="shared" si="1870"/>
        <v/>
      </c>
      <c r="R2433" s="201" t="str">
        <f t="shared" si="1871"/>
        <v/>
      </c>
      <c r="S2433" s="201" t="str">
        <f t="shared" si="1872"/>
        <v/>
      </c>
      <c r="T2433" s="199">
        <f t="shared" si="1873"/>
        <v>2.8103226591636864E-3</v>
      </c>
      <c r="U2433" s="199">
        <f t="shared" si="1874"/>
        <v>0</v>
      </c>
      <c r="V2433" s="199">
        <f t="shared" si="1875"/>
        <v>0</v>
      </c>
      <c r="W2433" s="199">
        <f t="shared" si="1876"/>
        <v>0</v>
      </c>
      <c r="X2433" s="199" t="str">
        <f t="shared" si="1877"/>
        <v/>
      </c>
      <c r="Y2433" s="199" t="str">
        <f t="shared" si="1878"/>
        <v/>
      </c>
      <c r="Z2433" s="199" t="str">
        <f t="shared" si="1879"/>
        <v/>
      </c>
      <c r="AA2433" s="199" t="str">
        <f t="shared" si="1880"/>
        <v/>
      </c>
      <c r="AB2433" s="201">
        <f t="shared" ca="1" si="1881"/>
        <v>2.1073528179048049</v>
      </c>
      <c r="AD2433" s="162">
        <f t="shared" si="1882"/>
        <v>7.2205891427432471E-5</v>
      </c>
      <c r="AE2433" s="162">
        <f t="shared" si="1883"/>
        <v>0</v>
      </c>
      <c r="AF2433" s="162">
        <f t="shared" si="1884"/>
        <v>0</v>
      </c>
      <c r="AG2433" s="162">
        <f t="shared" si="1885"/>
        <v>0</v>
      </c>
      <c r="AH2433" s="162" t="str">
        <f t="shared" si="1886"/>
        <v/>
      </c>
      <c r="AI2433" s="162" t="str">
        <f t="shared" si="1887"/>
        <v/>
      </c>
      <c r="AJ2433" s="162" t="str">
        <f t="shared" si="1888"/>
        <v/>
      </c>
      <c r="AK2433" s="162" t="str">
        <f t="shared" si="1889"/>
        <v/>
      </c>
      <c r="AM2433" s="199">
        <f t="shared" si="1892"/>
        <v>26.415550751976415</v>
      </c>
      <c r="AN2433" s="197">
        <f t="shared" si="1894"/>
        <v>0</v>
      </c>
      <c r="AO2433" s="197">
        <f t="shared" si="1895"/>
        <v>0</v>
      </c>
      <c r="AP2433" s="197">
        <f t="shared" si="1896"/>
        <v>0</v>
      </c>
      <c r="AQ2433" s="197">
        <f t="shared" si="1897"/>
        <v>0</v>
      </c>
      <c r="AR2433" s="197" t="str">
        <f t="shared" si="1898"/>
        <v/>
      </c>
      <c r="AS2433" s="197" t="str">
        <f t="shared" si="1899"/>
        <v/>
      </c>
      <c r="AT2433" s="197" t="str">
        <f t="shared" si="1900"/>
        <v/>
      </c>
      <c r="AU2433" s="197" t="str">
        <f t="shared" si="1901"/>
        <v/>
      </c>
      <c r="AV2433" s="199">
        <f t="shared" ca="1" si="1893"/>
        <v>2.1587018272276013</v>
      </c>
      <c r="AX2433" s="162">
        <f t="shared" si="1902"/>
        <v>0</v>
      </c>
      <c r="AY2433" s="162">
        <f t="shared" si="1903"/>
        <v>0</v>
      </c>
      <c r="AZ2433" s="162">
        <f t="shared" si="1904"/>
        <v>0</v>
      </c>
      <c r="BA2433" s="162">
        <f t="shared" si="1905"/>
        <v>0</v>
      </c>
      <c r="BB2433" s="162" t="str">
        <f t="shared" si="1906"/>
        <v/>
      </c>
      <c r="BC2433" s="162" t="str">
        <f t="shared" si="1907"/>
        <v/>
      </c>
      <c r="BD2433" s="162" t="str">
        <f t="shared" si="1908"/>
        <v/>
      </c>
      <c r="BE2433" s="162" t="str">
        <f t="shared" si="1909"/>
        <v/>
      </c>
      <c r="BG2433" s="169">
        <f t="shared" si="1890"/>
        <v>60.507242382697335</v>
      </c>
      <c r="BH2433" s="169">
        <f t="shared" ca="1" si="1891"/>
        <v>2.0461474537472686</v>
      </c>
    </row>
    <row r="2434" spans="11:60" x14ac:dyDescent="0.25">
      <c r="K2434" s="199">
        <f t="shared" si="1864"/>
        <v>60.55862857580366</v>
      </c>
      <c r="L2434" s="201">
        <f t="shared" si="1865"/>
        <v>0.50789567401519475</v>
      </c>
      <c r="M2434" s="201">
        <f t="shared" si="1866"/>
        <v>0.51216718700284158</v>
      </c>
      <c r="N2434" s="201">
        <f t="shared" si="1867"/>
        <v>0.53834322725473693</v>
      </c>
      <c r="O2434" s="201">
        <f t="shared" si="1868"/>
        <v>0.50836494749699723</v>
      </c>
      <c r="P2434" s="201" t="str">
        <f t="shared" si="1869"/>
        <v/>
      </c>
      <c r="Q2434" s="201" t="str">
        <f t="shared" si="1870"/>
        <v/>
      </c>
      <c r="R2434" s="201" t="str">
        <f t="shared" si="1871"/>
        <v/>
      </c>
      <c r="S2434" s="201" t="str">
        <f t="shared" si="1872"/>
        <v/>
      </c>
      <c r="T2434" s="199">
        <f t="shared" si="1873"/>
        <v>2.9898557160124104E-3</v>
      </c>
      <c r="U2434" s="199">
        <f t="shared" si="1874"/>
        <v>0</v>
      </c>
      <c r="V2434" s="199">
        <f t="shared" si="1875"/>
        <v>0</v>
      </c>
      <c r="W2434" s="199">
        <f t="shared" si="1876"/>
        <v>0</v>
      </c>
      <c r="X2434" s="199" t="str">
        <f t="shared" si="1877"/>
        <v/>
      </c>
      <c r="Y2434" s="199" t="str">
        <f t="shared" si="1878"/>
        <v/>
      </c>
      <c r="Z2434" s="199" t="str">
        <f t="shared" si="1879"/>
        <v/>
      </c>
      <c r="AA2434" s="199" t="str">
        <f t="shared" si="1880"/>
        <v/>
      </c>
      <c r="AB2434" s="201">
        <f t="shared" ca="1" si="1881"/>
        <v>2.1069794316422894</v>
      </c>
      <c r="AD2434" s="162">
        <f t="shared" si="1882"/>
        <v>7.681865159153112E-5</v>
      </c>
      <c r="AE2434" s="162">
        <f t="shared" si="1883"/>
        <v>0</v>
      </c>
      <c r="AF2434" s="162">
        <f t="shared" si="1884"/>
        <v>0</v>
      </c>
      <c r="AG2434" s="162">
        <f t="shared" si="1885"/>
        <v>0</v>
      </c>
      <c r="AH2434" s="162" t="str">
        <f t="shared" si="1886"/>
        <v/>
      </c>
      <c r="AI2434" s="162" t="str">
        <f t="shared" si="1887"/>
        <v/>
      </c>
      <c r="AJ2434" s="162" t="str">
        <f t="shared" si="1888"/>
        <v/>
      </c>
      <c r="AK2434" s="162" t="str">
        <f t="shared" si="1889"/>
        <v/>
      </c>
      <c r="AM2434" s="199">
        <f t="shared" si="1892"/>
        <v>26.426767546350927</v>
      </c>
      <c r="AN2434" s="197">
        <f t="shared" si="1894"/>
        <v>0</v>
      </c>
      <c r="AO2434" s="197">
        <f t="shared" si="1895"/>
        <v>0</v>
      </c>
      <c r="AP2434" s="197">
        <f t="shared" si="1896"/>
        <v>0</v>
      </c>
      <c r="AQ2434" s="197">
        <f t="shared" si="1897"/>
        <v>0</v>
      </c>
      <c r="AR2434" s="197" t="str">
        <f t="shared" si="1898"/>
        <v/>
      </c>
      <c r="AS2434" s="197" t="str">
        <f t="shared" si="1899"/>
        <v/>
      </c>
      <c r="AT2434" s="197" t="str">
        <f t="shared" si="1900"/>
        <v/>
      </c>
      <c r="AU2434" s="197" t="str">
        <f t="shared" si="1901"/>
        <v/>
      </c>
      <c r="AV2434" s="199">
        <f t="shared" ca="1" si="1893"/>
        <v>2.204929897233328</v>
      </c>
      <c r="AX2434" s="162">
        <f t="shared" si="1902"/>
        <v>0</v>
      </c>
      <c r="AY2434" s="162">
        <f t="shared" si="1903"/>
        <v>0</v>
      </c>
      <c r="AZ2434" s="162">
        <f t="shared" si="1904"/>
        <v>0</v>
      </c>
      <c r="BA2434" s="162">
        <f t="shared" si="1905"/>
        <v>0</v>
      </c>
      <c r="BB2434" s="162" t="str">
        <f t="shared" si="1906"/>
        <v/>
      </c>
      <c r="BC2434" s="162" t="str">
        <f t="shared" si="1907"/>
        <v/>
      </c>
      <c r="BD2434" s="162" t="str">
        <f t="shared" si="1908"/>
        <v/>
      </c>
      <c r="BE2434" s="162" t="str">
        <f t="shared" si="1909"/>
        <v/>
      </c>
      <c r="BG2434" s="169">
        <f t="shared" si="1890"/>
        <v>60.532935479250497</v>
      </c>
      <c r="BH2434" s="169">
        <f t="shared" ca="1" si="1891"/>
        <v>2.1073528179048049</v>
      </c>
    </row>
    <row r="2435" spans="11:60" x14ac:dyDescent="0.25">
      <c r="K2435" s="199">
        <f t="shared" si="1864"/>
        <v>60.584321672356822</v>
      </c>
      <c r="L2435" s="201">
        <f t="shared" si="1865"/>
        <v>0.5081111579668347</v>
      </c>
      <c r="M2435" s="201">
        <f t="shared" si="1866"/>
        <v>0.51238448322134089</v>
      </c>
      <c r="N2435" s="201">
        <f t="shared" si="1867"/>
        <v>0.53857162913307999</v>
      </c>
      <c r="O2435" s="201">
        <f t="shared" si="1868"/>
        <v>0.50858063054642311</v>
      </c>
      <c r="P2435" s="201" t="str">
        <f t="shared" si="1869"/>
        <v/>
      </c>
      <c r="Q2435" s="201" t="str">
        <f t="shared" si="1870"/>
        <v/>
      </c>
      <c r="R2435" s="201" t="str">
        <f t="shared" si="1871"/>
        <v/>
      </c>
      <c r="S2435" s="201" t="str">
        <f t="shared" si="1872"/>
        <v/>
      </c>
      <c r="T2435" s="199">
        <f t="shared" si="1873"/>
        <v>3.1806908876363545E-3</v>
      </c>
      <c r="U2435" s="199">
        <f t="shared" si="1874"/>
        <v>0</v>
      </c>
      <c r="V2435" s="199">
        <f t="shared" si="1875"/>
        <v>0</v>
      </c>
      <c r="W2435" s="199">
        <f t="shared" si="1876"/>
        <v>0</v>
      </c>
      <c r="X2435" s="199" t="str">
        <f t="shared" si="1877"/>
        <v/>
      </c>
      <c r="Y2435" s="199" t="str">
        <f t="shared" si="1878"/>
        <v/>
      </c>
      <c r="Z2435" s="199" t="str">
        <f t="shared" si="1879"/>
        <v/>
      </c>
      <c r="AA2435" s="199" t="str">
        <f t="shared" si="1880"/>
        <v/>
      </c>
      <c r="AB2435" s="201">
        <f t="shared" ca="1" si="1881"/>
        <v>2.0494810701673041</v>
      </c>
      <c r="AD2435" s="162">
        <f t="shared" si="1882"/>
        <v>8.1721798081804418E-5</v>
      </c>
      <c r="AE2435" s="162">
        <f t="shared" si="1883"/>
        <v>0</v>
      </c>
      <c r="AF2435" s="162">
        <f t="shared" si="1884"/>
        <v>0</v>
      </c>
      <c r="AG2435" s="162">
        <f t="shared" si="1885"/>
        <v>0</v>
      </c>
      <c r="AH2435" s="162" t="str">
        <f t="shared" si="1886"/>
        <v/>
      </c>
      <c r="AI2435" s="162" t="str">
        <f t="shared" si="1887"/>
        <v/>
      </c>
      <c r="AJ2435" s="162" t="str">
        <f t="shared" si="1888"/>
        <v/>
      </c>
      <c r="AK2435" s="162" t="str">
        <f t="shared" si="1889"/>
        <v/>
      </c>
      <c r="AM2435" s="199">
        <f t="shared" si="1892"/>
        <v>26.437984340725439</v>
      </c>
      <c r="AN2435" s="197">
        <f t="shared" si="1894"/>
        <v>0</v>
      </c>
      <c r="AO2435" s="197">
        <f t="shared" si="1895"/>
        <v>0</v>
      </c>
      <c r="AP2435" s="197">
        <f t="shared" si="1896"/>
        <v>0</v>
      </c>
      <c r="AQ2435" s="197">
        <f t="shared" si="1897"/>
        <v>0</v>
      </c>
      <c r="AR2435" s="197" t="str">
        <f t="shared" si="1898"/>
        <v/>
      </c>
      <c r="AS2435" s="197" t="str">
        <f t="shared" si="1899"/>
        <v/>
      </c>
      <c r="AT2435" s="197" t="str">
        <f t="shared" si="1900"/>
        <v/>
      </c>
      <c r="AU2435" s="197" t="str">
        <f t="shared" si="1901"/>
        <v/>
      </c>
      <c r="AV2435" s="199">
        <f t="shared" ca="1" si="1893"/>
        <v>2.2005607806644742</v>
      </c>
      <c r="AX2435" s="162">
        <f t="shared" si="1902"/>
        <v>0</v>
      </c>
      <c r="AY2435" s="162">
        <f t="shared" si="1903"/>
        <v>0</v>
      </c>
      <c r="AZ2435" s="162">
        <f t="shared" si="1904"/>
        <v>0</v>
      </c>
      <c r="BA2435" s="162">
        <f t="shared" si="1905"/>
        <v>0</v>
      </c>
      <c r="BB2435" s="162" t="str">
        <f t="shared" si="1906"/>
        <v/>
      </c>
      <c r="BC2435" s="162" t="str">
        <f t="shared" si="1907"/>
        <v/>
      </c>
      <c r="BD2435" s="162" t="str">
        <f t="shared" si="1908"/>
        <v/>
      </c>
      <c r="BE2435" s="162" t="str">
        <f t="shared" si="1909"/>
        <v/>
      </c>
      <c r="BG2435" s="169">
        <f t="shared" si="1890"/>
        <v>60.55862857580366</v>
      </c>
      <c r="BH2435" s="169">
        <f t="shared" ca="1" si="1891"/>
        <v>2.1069794316422894</v>
      </c>
    </row>
    <row r="2436" spans="11:60" x14ac:dyDescent="0.25">
      <c r="K2436" s="199">
        <f t="shared" si="1864"/>
        <v>60.610014768909984</v>
      </c>
      <c r="L2436" s="201">
        <f t="shared" si="1865"/>
        <v>0.50832664191847454</v>
      </c>
      <c r="M2436" s="201">
        <f t="shared" si="1866"/>
        <v>0.51260177943984009</v>
      </c>
      <c r="N2436" s="201">
        <f t="shared" si="1867"/>
        <v>0.53880003101142315</v>
      </c>
      <c r="O2436" s="201">
        <f t="shared" si="1868"/>
        <v>0.50879631359584909</v>
      </c>
      <c r="P2436" s="201" t="str">
        <f t="shared" si="1869"/>
        <v/>
      </c>
      <c r="Q2436" s="201" t="str">
        <f t="shared" si="1870"/>
        <v/>
      </c>
      <c r="R2436" s="201" t="str">
        <f t="shared" si="1871"/>
        <v/>
      </c>
      <c r="S2436" s="201" t="str">
        <f t="shared" si="1872"/>
        <v/>
      </c>
      <c r="T2436" s="199">
        <f t="shared" si="1873"/>
        <v>3.3835290987480953E-3</v>
      </c>
      <c r="U2436" s="199">
        <f t="shared" si="1874"/>
        <v>0</v>
      </c>
      <c r="V2436" s="199">
        <f t="shared" si="1875"/>
        <v>0</v>
      </c>
      <c r="W2436" s="199">
        <f t="shared" si="1876"/>
        <v>0</v>
      </c>
      <c r="X2436" s="199" t="str">
        <f t="shared" si="1877"/>
        <v/>
      </c>
      <c r="Y2436" s="199" t="str">
        <f t="shared" si="1878"/>
        <v/>
      </c>
      <c r="Z2436" s="199" t="str">
        <f t="shared" si="1879"/>
        <v/>
      </c>
      <c r="AA2436" s="199" t="str">
        <f t="shared" si="1880"/>
        <v/>
      </c>
      <c r="AB2436" s="201">
        <f t="shared" ca="1" si="1881"/>
        <v>2.1389097515685163</v>
      </c>
      <c r="AD2436" s="162">
        <f t="shared" si="1882"/>
        <v>8.6933339824569095E-5</v>
      </c>
      <c r="AE2436" s="162">
        <f t="shared" si="1883"/>
        <v>0</v>
      </c>
      <c r="AF2436" s="162">
        <f t="shared" si="1884"/>
        <v>0</v>
      </c>
      <c r="AG2436" s="162">
        <f t="shared" si="1885"/>
        <v>0</v>
      </c>
      <c r="AH2436" s="162" t="str">
        <f t="shared" si="1886"/>
        <v/>
      </c>
      <c r="AI2436" s="162" t="str">
        <f t="shared" si="1887"/>
        <v/>
      </c>
      <c r="AJ2436" s="162" t="str">
        <f t="shared" si="1888"/>
        <v/>
      </c>
      <c r="AK2436" s="162" t="str">
        <f t="shared" si="1889"/>
        <v/>
      </c>
      <c r="AM2436" s="199">
        <f t="shared" si="1892"/>
        <v>26.449201135099951</v>
      </c>
      <c r="AN2436" s="197">
        <f t="shared" si="1894"/>
        <v>0</v>
      </c>
      <c r="AO2436" s="197">
        <f t="shared" si="1895"/>
        <v>0</v>
      </c>
      <c r="AP2436" s="197">
        <f t="shared" si="1896"/>
        <v>0</v>
      </c>
      <c r="AQ2436" s="197">
        <f t="shared" si="1897"/>
        <v>0</v>
      </c>
      <c r="AR2436" s="197" t="str">
        <f t="shared" si="1898"/>
        <v/>
      </c>
      <c r="AS2436" s="197" t="str">
        <f t="shared" si="1899"/>
        <v/>
      </c>
      <c r="AT2436" s="197" t="str">
        <f t="shared" si="1900"/>
        <v/>
      </c>
      <c r="AU2436" s="197" t="str">
        <f t="shared" si="1901"/>
        <v/>
      </c>
      <c r="AV2436" s="199">
        <f t="shared" ca="1" si="1893"/>
        <v>2.1156911508141527</v>
      </c>
      <c r="AX2436" s="162">
        <f t="shared" si="1902"/>
        <v>0</v>
      </c>
      <c r="AY2436" s="162">
        <f t="shared" si="1903"/>
        <v>0</v>
      </c>
      <c r="AZ2436" s="162">
        <f t="shared" si="1904"/>
        <v>0</v>
      </c>
      <c r="BA2436" s="162">
        <f t="shared" si="1905"/>
        <v>0</v>
      </c>
      <c r="BB2436" s="162" t="str">
        <f t="shared" si="1906"/>
        <v/>
      </c>
      <c r="BC2436" s="162" t="str">
        <f t="shared" si="1907"/>
        <v/>
      </c>
      <c r="BD2436" s="162" t="str">
        <f t="shared" si="1908"/>
        <v/>
      </c>
      <c r="BE2436" s="162" t="str">
        <f t="shared" si="1909"/>
        <v/>
      </c>
      <c r="BG2436" s="169">
        <f t="shared" si="1890"/>
        <v>60.584321672356822</v>
      </c>
      <c r="BH2436" s="169">
        <f t="shared" ca="1" si="1891"/>
        <v>2.0494810701673041</v>
      </c>
    </row>
    <row r="2437" spans="11:60" x14ac:dyDescent="0.25">
      <c r="K2437" s="199">
        <f t="shared" si="1864"/>
        <v>60.635707865463147</v>
      </c>
      <c r="L2437" s="201">
        <f t="shared" si="1865"/>
        <v>0.50854212587011449</v>
      </c>
      <c r="M2437" s="201">
        <f t="shared" si="1866"/>
        <v>0.5128190756583394</v>
      </c>
      <c r="N2437" s="201">
        <f t="shared" si="1867"/>
        <v>0.53902843288976621</v>
      </c>
      <c r="O2437" s="201">
        <f t="shared" si="1868"/>
        <v>0.50901199664527508</v>
      </c>
      <c r="P2437" s="201" t="str">
        <f t="shared" si="1869"/>
        <v/>
      </c>
      <c r="Q2437" s="201" t="str">
        <f t="shared" si="1870"/>
        <v/>
      </c>
      <c r="R2437" s="201" t="str">
        <f t="shared" si="1871"/>
        <v/>
      </c>
      <c r="S2437" s="201" t="str">
        <f t="shared" si="1872"/>
        <v/>
      </c>
      <c r="T2437" s="199">
        <f t="shared" si="1873"/>
        <v>3.5991140836756485E-3</v>
      </c>
      <c r="U2437" s="199">
        <f t="shared" si="1874"/>
        <v>0</v>
      </c>
      <c r="V2437" s="199">
        <f t="shared" si="1875"/>
        <v>0</v>
      </c>
      <c r="W2437" s="199">
        <f t="shared" si="1876"/>
        <v>0</v>
      </c>
      <c r="X2437" s="199" t="str">
        <f t="shared" si="1877"/>
        <v/>
      </c>
      <c r="Y2437" s="199" t="str">
        <f t="shared" si="1878"/>
        <v/>
      </c>
      <c r="Z2437" s="199" t="str">
        <f t="shared" si="1879"/>
        <v/>
      </c>
      <c r="AA2437" s="199" t="str">
        <f t="shared" si="1880"/>
        <v/>
      </c>
      <c r="AB2437" s="201">
        <f t="shared" ca="1" si="1881"/>
        <v>2.0555643900869751</v>
      </c>
      <c r="AD2437" s="162">
        <f t="shared" si="1882"/>
        <v>9.2472385657724768E-5</v>
      </c>
      <c r="AE2437" s="162">
        <f t="shared" si="1883"/>
        <v>0</v>
      </c>
      <c r="AF2437" s="162">
        <f t="shared" si="1884"/>
        <v>0</v>
      </c>
      <c r="AG2437" s="162">
        <f t="shared" si="1885"/>
        <v>0</v>
      </c>
      <c r="AH2437" s="162" t="str">
        <f t="shared" si="1886"/>
        <v/>
      </c>
      <c r="AI2437" s="162" t="str">
        <f t="shared" si="1887"/>
        <v/>
      </c>
      <c r="AJ2437" s="162" t="str">
        <f t="shared" si="1888"/>
        <v/>
      </c>
      <c r="AK2437" s="162" t="str">
        <f t="shared" si="1889"/>
        <v/>
      </c>
      <c r="AM2437" s="199">
        <f t="shared" si="1892"/>
        <v>26.460417929474463</v>
      </c>
      <c r="AN2437" s="197">
        <f t="shared" si="1894"/>
        <v>0</v>
      </c>
      <c r="AO2437" s="197">
        <f t="shared" si="1895"/>
        <v>0</v>
      </c>
      <c r="AP2437" s="197">
        <f t="shared" si="1896"/>
        <v>0</v>
      </c>
      <c r="AQ2437" s="197">
        <f t="shared" si="1897"/>
        <v>0</v>
      </c>
      <c r="AR2437" s="197" t="str">
        <f t="shared" si="1898"/>
        <v/>
      </c>
      <c r="AS2437" s="197" t="str">
        <f t="shared" si="1899"/>
        <v/>
      </c>
      <c r="AT2437" s="197" t="str">
        <f t="shared" si="1900"/>
        <v/>
      </c>
      <c r="AU2437" s="197" t="str">
        <f t="shared" si="1901"/>
        <v/>
      </c>
      <c r="AV2437" s="199">
        <f t="shared" ca="1" si="1893"/>
        <v>2.1318900263057032</v>
      </c>
      <c r="AX2437" s="162">
        <f t="shared" si="1902"/>
        <v>0</v>
      </c>
      <c r="AY2437" s="162">
        <f t="shared" si="1903"/>
        <v>0</v>
      </c>
      <c r="AZ2437" s="162">
        <f t="shared" si="1904"/>
        <v>0</v>
      </c>
      <c r="BA2437" s="162">
        <f t="shared" si="1905"/>
        <v>0</v>
      </c>
      <c r="BB2437" s="162" t="str">
        <f t="shared" si="1906"/>
        <v/>
      </c>
      <c r="BC2437" s="162" t="str">
        <f t="shared" si="1907"/>
        <v/>
      </c>
      <c r="BD2437" s="162" t="str">
        <f t="shared" si="1908"/>
        <v/>
      </c>
      <c r="BE2437" s="162" t="str">
        <f t="shared" si="1909"/>
        <v/>
      </c>
      <c r="BG2437" s="169">
        <f t="shared" si="1890"/>
        <v>60.610014768909984</v>
      </c>
      <c r="BH2437" s="169">
        <f t="shared" ca="1" si="1891"/>
        <v>2.1389097515685163</v>
      </c>
    </row>
    <row r="2438" spans="11:60" x14ac:dyDescent="0.25">
      <c r="K2438" s="199">
        <f t="shared" si="1864"/>
        <v>60.661400962016309</v>
      </c>
      <c r="L2438" s="201">
        <f t="shared" si="1865"/>
        <v>0.50875760982175433</v>
      </c>
      <c r="M2438" s="201">
        <f t="shared" si="1866"/>
        <v>0.5130363718768387</v>
      </c>
      <c r="N2438" s="201">
        <f t="shared" si="1867"/>
        <v>0.53925683476810937</v>
      </c>
      <c r="O2438" s="201">
        <f t="shared" si="1868"/>
        <v>0.50922767969470106</v>
      </c>
      <c r="P2438" s="201" t="str">
        <f t="shared" si="1869"/>
        <v/>
      </c>
      <c r="Q2438" s="201" t="str">
        <f t="shared" si="1870"/>
        <v/>
      </c>
      <c r="R2438" s="201" t="str">
        <f t="shared" si="1871"/>
        <v/>
      </c>
      <c r="S2438" s="201" t="str">
        <f t="shared" si="1872"/>
        <v/>
      </c>
      <c r="T2438" s="199">
        <f t="shared" si="1873"/>
        <v>3.8282349604367347E-3</v>
      </c>
      <c r="U2438" s="199">
        <f t="shared" si="1874"/>
        <v>0</v>
      </c>
      <c r="V2438" s="199">
        <f t="shared" si="1875"/>
        <v>0</v>
      </c>
      <c r="W2438" s="199">
        <f t="shared" si="1876"/>
        <v>0</v>
      </c>
      <c r="X2438" s="199" t="str">
        <f t="shared" si="1877"/>
        <v/>
      </c>
      <c r="Y2438" s="199" t="str">
        <f t="shared" si="1878"/>
        <v/>
      </c>
      <c r="Z2438" s="199" t="str">
        <f t="shared" si="1879"/>
        <v/>
      </c>
      <c r="AA2438" s="199" t="str">
        <f t="shared" si="1880"/>
        <v/>
      </c>
      <c r="AB2438" s="201">
        <f t="shared" ca="1" si="1881"/>
        <v>2.032499347334408</v>
      </c>
      <c r="AD2438" s="162">
        <f t="shared" si="1882"/>
        <v>9.8359210466692561E-5</v>
      </c>
      <c r="AE2438" s="162">
        <f t="shared" si="1883"/>
        <v>0</v>
      </c>
      <c r="AF2438" s="162">
        <f t="shared" si="1884"/>
        <v>0</v>
      </c>
      <c r="AG2438" s="162">
        <f t="shared" si="1885"/>
        <v>0</v>
      </c>
      <c r="AH2438" s="162" t="str">
        <f t="shared" si="1886"/>
        <v/>
      </c>
      <c r="AI2438" s="162" t="str">
        <f t="shared" si="1887"/>
        <v/>
      </c>
      <c r="AJ2438" s="162" t="str">
        <f t="shared" si="1888"/>
        <v/>
      </c>
      <c r="AK2438" s="162" t="str">
        <f t="shared" si="1889"/>
        <v/>
      </c>
      <c r="AM2438" s="199">
        <f t="shared" si="1892"/>
        <v>26.471634723848975</v>
      </c>
      <c r="AN2438" s="197">
        <f t="shared" si="1894"/>
        <v>0</v>
      </c>
      <c r="AO2438" s="197">
        <f t="shared" si="1895"/>
        <v>0</v>
      </c>
      <c r="AP2438" s="197">
        <f t="shared" si="1896"/>
        <v>0</v>
      </c>
      <c r="AQ2438" s="197">
        <f t="shared" si="1897"/>
        <v>0</v>
      </c>
      <c r="AR2438" s="197" t="str">
        <f t="shared" si="1898"/>
        <v/>
      </c>
      <c r="AS2438" s="197" t="str">
        <f t="shared" si="1899"/>
        <v/>
      </c>
      <c r="AT2438" s="197" t="str">
        <f t="shared" si="1900"/>
        <v/>
      </c>
      <c r="AU2438" s="197" t="str">
        <f t="shared" si="1901"/>
        <v/>
      </c>
      <c r="AV2438" s="199">
        <f t="shared" ca="1" si="1893"/>
        <v>2.1250325224854678</v>
      </c>
      <c r="AX2438" s="162">
        <f t="shared" si="1902"/>
        <v>0</v>
      </c>
      <c r="AY2438" s="162">
        <f t="shared" si="1903"/>
        <v>0</v>
      </c>
      <c r="AZ2438" s="162">
        <f t="shared" si="1904"/>
        <v>0</v>
      </c>
      <c r="BA2438" s="162">
        <f t="shared" si="1905"/>
        <v>0</v>
      </c>
      <c r="BB2438" s="162" t="str">
        <f t="shared" si="1906"/>
        <v/>
      </c>
      <c r="BC2438" s="162" t="str">
        <f t="shared" si="1907"/>
        <v/>
      </c>
      <c r="BD2438" s="162" t="str">
        <f t="shared" si="1908"/>
        <v/>
      </c>
      <c r="BE2438" s="162" t="str">
        <f t="shared" si="1909"/>
        <v/>
      </c>
      <c r="BG2438" s="169">
        <f t="shared" si="1890"/>
        <v>60.635707865463147</v>
      </c>
      <c r="BH2438" s="169">
        <f t="shared" ca="1" si="1891"/>
        <v>2.0555643900869751</v>
      </c>
    </row>
    <row r="2439" spans="11:60" x14ac:dyDescent="0.25">
      <c r="K2439" s="199">
        <f t="shared" si="1864"/>
        <v>60.687094058569471</v>
      </c>
      <c r="L2439" s="201">
        <f t="shared" si="1865"/>
        <v>0.50897309377339417</v>
      </c>
      <c r="M2439" s="201">
        <f t="shared" si="1866"/>
        <v>0.51325366809533801</v>
      </c>
      <c r="N2439" s="201">
        <f t="shared" si="1867"/>
        <v>0.53948523664645254</v>
      </c>
      <c r="O2439" s="201">
        <f t="shared" si="1868"/>
        <v>0.50944336274412705</v>
      </c>
      <c r="P2439" s="201" t="str">
        <f t="shared" si="1869"/>
        <v/>
      </c>
      <c r="Q2439" s="201" t="str">
        <f t="shared" si="1870"/>
        <v/>
      </c>
      <c r="R2439" s="201" t="str">
        <f t="shared" si="1871"/>
        <v/>
      </c>
      <c r="S2439" s="201" t="str">
        <f t="shared" si="1872"/>
        <v/>
      </c>
      <c r="T2439" s="199">
        <f t="shared" si="1873"/>
        <v>4.0717289571281651E-3</v>
      </c>
      <c r="U2439" s="199">
        <f t="shared" si="1874"/>
        <v>0</v>
      </c>
      <c r="V2439" s="199">
        <f t="shared" si="1875"/>
        <v>0</v>
      </c>
      <c r="W2439" s="199">
        <f t="shared" si="1876"/>
        <v>0</v>
      </c>
      <c r="X2439" s="199" t="str">
        <f t="shared" si="1877"/>
        <v/>
      </c>
      <c r="Y2439" s="199" t="str">
        <f t="shared" si="1878"/>
        <v/>
      </c>
      <c r="Z2439" s="199" t="str">
        <f t="shared" si="1879"/>
        <v/>
      </c>
      <c r="AA2439" s="199" t="str">
        <f t="shared" si="1880"/>
        <v/>
      </c>
      <c r="AB2439" s="201">
        <f t="shared" ca="1" si="1881"/>
        <v>2.1145113635675403</v>
      </c>
      <c r="AD2439" s="162">
        <f t="shared" si="1882"/>
        <v>1.0461532523380087E-4</v>
      </c>
      <c r="AE2439" s="162">
        <f t="shared" si="1883"/>
        <v>0</v>
      </c>
      <c r="AF2439" s="162">
        <f t="shared" si="1884"/>
        <v>0</v>
      </c>
      <c r="AG2439" s="162">
        <f t="shared" si="1885"/>
        <v>0</v>
      </c>
      <c r="AH2439" s="162" t="str">
        <f t="shared" si="1886"/>
        <v/>
      </c>
      <c r="AI2439" s="162" t="str">
        <f t="shared" si="1887"/>
        <v/>
      </c>
      <c r="AJ2439" s="162" t="str">
        <f t="shared" si="1888"/>
        <v/>
      </c>
      <c r="AK2439" s="162" t="str">
        <f t="shared" si="1889"/>
        <v/>
      </c>
      <c r="AM2439" s="199">
        <f t="shared" si="1892"/>
        <v>26.482851518223487</v>
      </c>
      <c r="AN2439" s="197">
        <f t="shared" si="1894"/>
        <v>0</v>
      </c>
      <c r="AO2439" s="197">
        <f t="shared" si="1895"/>
        <v>0</v>
      </c>
      <c r="AP2439" s="197">
        <f t="shared" si="1896"/>
        <v>0</v>
      </c>
      <c r="AQ2439" s="197">
        <f t="shared" si="1897"/>
        <v>0</v>
      </c>
      <c r="AR2439" s="197" t="str">
        <f t="shared" si="1898"/>
        <v/>
      </c>
      <c r="AS2439" s="197" t="str">
        <f t="shared" si="1899"/>
        <v/>
      </c>
      <c r="AT2439" s="197" t="str">
        <f t="shared" si="1900"/>
        <v/>
      </c>
      <c r="AU2439" s="197" t="str">
        <f t="shared" si="1901"/>
        <v/>
      </c>
      <c r="AV2439" s="199">
        <f t="shared" ca="1" si="1893"/>
        <v>2.1016275632112915</v>
      </c>
      <c r="AX2439" s="162">
        <f t="shared" si="1902"/>
        <v>0</v>
      </c>
      <c r="AY2439" s="162">
        <f t="shared" si="1903"/>
        <v>0</v>
      </c>
      <c r="AZ2439" s="162">
        <f t="shared" si="1904"/>
        <v>0</v>
      </c>
      <c r="BA2439" s="162">
        <f t="shared" si="1905"/>
        <v>0</v>
      </c>
      <c r="BB2439" s="162" t="str">
        <f t="shared" si="1906"/>
        <v/>
      </c>
      <c r="BC2439" s="162" t="str">
        <f t="shared" si="1907"/>
        <v/>
      </c>
      <c r="BD2439" s="162" t="str">
        <f t="shared" si="1908"/>
        <v/>
      </c>
      <c r="BE2439" s="162" t="str">
        <f t="shared" si="1909"/>
        <v/>
      </c>
      <c r="BG2439" s="169">
        <f t="shared" si="1890"/>
        <v>60.661400962016309</v>
      </c>
      <c r="BH2439" s="169">
        <f t="shared" ca="1" si="1891"/>
        <v>2.032499347334408</v>
      </c>
    </row>
    <row r="2440" spans="11:60" x14ac:dyDescent="0.25">
      <c r="K2440" s="199">
        <f t="shared" si="1864"/>
        <v>60.712787155122633</v>
      </c>
      <c r="L2440" s="201">
        <f t="shared" si="1865"/>
        <v>0.50918857772503412</v>
      </c>
      <c r="M2440" s="201">
        <f t="shared" si="1866"/>
        <v>0.51347096431383732</v>
      </c>
      <c r="N2440" s="201">
        <f t="shared" si="1867"/>
        <v>0.5397136385247957</v>
      </c>
      <c r="O2440" s="201">
        <f t="shared" si="1868"/>
        <v>0.50965904579355303</v>
      </c>
      <c r="P2440" s="201" t="str">
        <f t="shared" si="1869"/>
        <v/>
      </c>
      <c r="Q2440" s="201" t="str">
        <f t="shared" si="1870"/>
        <v/>
      </c>
      <c r="R2440" s="201" t="str">
        <f t="shared" si="1871"/>
        <v/>
      </c>
      <c r="S2440" s="201" t="str">
        <f t="shared" si="1872"/>
        <v/>
      </c>
      <c r="T2440" s="199">
        <f t="shared" si="1873"/>
        <v>4.3304842994955368E-3</v>
      </c>
      <c r="U2440" s="199">
        <f t="shared" si="1874"/>
        <v>0</v>
      </c>
      <c r="V2440" s="199">
        <f t="shared" si="1875"/>
        <v>0</v>
      </c>
      <c r="W2440" s="199">
        <f t="shared" si="1876"/>
        <v>0</v>
      </c>
      <c r="X2440" s="199" t="str">
        <f t="shared" si="1877"/>
        <v/>
      </c>
      <c r="Y2440" s="199" t="str">
        <f t="shared" si="1878"/>
        <v/>
      </c>
      <c r="Z2440" s="199" t="str">
        <f t="shared" si="1879"/>
        <v/>
      </c>
      <c r="AA2440" s="199" t="str">
        <f t="shared" si="1880"/>
        <v/>
      </c>
      <c r="AB2440" s="201">
        <f t="shared" ca="1" si="1881"/>
        <v>2.1472741290248534</v>
      </c>
      <c r="AD2440" s="162">
        <f t="shared" si="1882"/>
        <v>1.1126355122889232E-4</v>
      </c>
      <c r="AE2440" s="162">
        <f t="shared" si="1883"/>
        <v>0</v>
      </c>
      <c r="AF2440" s="162">
        <f t="shared" si="1884"/>
        <v>0</v>
      </c>
      <c r="AG2440" s="162">
        <f t="shared" si="1885"/>
        <v>0</v>
      </c>
      <c r="AH2440" s="162" t="str">
        <f t="shared" si="1886"/>
        <v/>
      </c>
      <c r="AI2440" s="162" t="str">
        <f t="shared" si="1887"/>
        <v/>
      </c>
      <c r="AJ2440" s="162" t="str">
        <f t="shared" si="1888"/>
        <v/>
      </c>
      <c r="AK2440" s="162" t="str">
        <f t="shared" si="1889"/>
        <v/>
      </c>
      <c r="AM2440" s="199">
        <f t="shared" si="1892"/>
        <v>26.494068312597999</v>
      </c>
      <c r="AN2440" s="197">
        <f t="shared" si="1894"/>
        <v>0</v>
      </c>
      <c r="AO2440" s="197">
        <f t="shared" si="1895"/>
        <v>0</v>
      </c>
      <c r="AP2440" s="197">
        <f t="shared" si="1896"/>
        <v>0</v>
      </c>
      <c r="AQ2440" s="197">
        <f t="shared" si="1897"/>
        <v>0</v>
      </c>
      <c r="AR2440" s="197" t="str">
        <f t="shared" si="1898"/>
        <v/>
      </c>
      <c r="AS2440" s="197" t="str">
        <f t="shared" si="1899"/>
        <v/>
      </c>
      <c r="AT2440" s="197" t="str">
        <f t="shared" si="1900"/>
        <v/>
      </c>
      <c r="AU2440" s="197" t="str">
        <f t="shared" si="1901"/>
        <v/>
      </c>
      <c r="AV2440" s="199">
        <f t="shared" ca="1" si="1893"/>
        <v>2.1032482864497095</v>
      </c>
      <c r="AX2440" s="162">
        <f t="shared" si="1902"/>
        <v>0</v>
      </c>
      <c r="AY2440" s="162">
        <f t="shared" si="1903"/>
        <v>0</v>
      </c>
      <c r="AZ2440" s="162">
        <f t="shared" si="1904"/>
        <v>0</v>
      </c>
      <c r="BA2440" s="162">
        <f t="shared" si="1905"/>
        <v>0</v>
      </c>
      <c r="BB2440" s="162" t="str">
        <f t="shared" si="1906"/>
        <v/>
      </c>
      <c r="BC2440" s="162" t="str">
        <f t="shared" si="1907"/>
        <v/>
      </c>
      <c r="BD2440" s="162" t="str">
        <f t="shared" si="1908"/>
        <v/>
      </c>
      <c r="BE2440" s="162" t="str">
        <f t="shared" si="1909"/>
        <v/>
      </c>
      <c r="BG2440" s="169">
        <f t="shared" si="1890"/>
        <v>60.687094058569471</v>
      </c>
      <c r="BH2440" s="169">
        <f t="shared" ca="1" si="1891"/>
        <v>2.1145113635675403</v>
      </c>
    </row>
    <row r="2441" spans="11:60" x14ac:dyDescent="0.25">
      <c r="K2441" s="199">
        <f t="shared" si="1864"/>
        <v>60.738480251675796</v>
      </c>
      <c r="L2441" s="201">
        <f t="shared" si="1865"/>
        <v>0.50940406167667396</v>
      </c>
      <c r="M2441" s="201">
        <f t="shared" si="1866"/>
        <v>0.51368826053233663</v>
      </c>
      <c r="N2441" s="201">
        <f t="shared" si="1867"/>
        <v>0.53994204040313876</v>
      </c>
      <c r="O2441" s="201">
        <f t="shared" si="1868"/>
        <v>0.50987472884297891</v>
      </c>
      <c r="P2441" s="201" t="str">
        <f t="shared" si="1869"/>
        <v/>
      </c>
      <c r="Q2441" s="201" t="str">
        <f t="shared" si="1870"/>
        <v/>
      </c>
      <c r="R2441" s="201" t="str">
        <f t="shared" si="1871"/>
        <v/>
      </c>
      <c r="S2441" s="201" t="str">
        <f t="shared" si="1872"/>
        <v/>
      </c>
      <c r="T2441" s="199">
        <f t="shared" si="1873"/>
        <v>4.6054432690554453E-3</v>
      </c>
      <c r="U2441" s="199">
        <f t="shared" si="1874"/>
        <v>0</v>
      </c>
      <c r="V2441" s="199">
        <f t="shared" si="1875"/>
        <v>0</v>
      </c>
      <c r="W2441" s="199">
        <f t="shared" si="1876"/>
        <v>0</v>
      </c>
      <c r="X2441" s="199" t="str">
        <f t="shared" si="1877"/>
        <v/>
      </c>
      <c r="Y2441" s="199" t="str">
        <f t="shared" si="1878"/>
        <v/>
      </c>
      <c r="Z2441" s="199" t="str">
        <f t="shared" si="1879"/>
        <v/>
      </c>
      <c r="AA2441" s="199" t="str">
        <f t="shared" si="1880"/>
        <v/>
      </c>
      <c r="AB2441" s="201">
        <f t="shared" ca="1" si="1881"/>
        <v>2.1391353469171723</v>
      </c>
      <c r="AD2441" s="162">
        <f t="shared" si="1882"/>
        <v>1.1832809858195308E-4</v>
      </c>
      <c r="AE2441" s="162">
        <f t="shared" si="1883"/>
        <v>0</v>
      </c>
      <c r="AF2441" s="162">
        <f t="shared" si="1884"/>
        <v>0</v>
      </c>
      <c r="AG2441" s="162">
        <f t="shared" si="1885"/>
        <v>0</v>
      </c>
      <c r="AH2441" s="162" t="str">
        <f t="shared" si="1886"/>
        <v/>
      </c>
      <c r="AI2441" s="162" t="str">
        <f t="shared" si="1887"/>
        <v/>
      </c>
      <c r="AJ2441" s="162" t="str">
        <f t="shared" si="1888"/>
        <v/>
      </c>
      <c r="AK2441" s="162" t="str">
        <f t="shared" si="1889"/>
        <v/>
      </c>
      <c r="AM2441" s="199">
        <f t="shared" si="1892"/>
        <v>26.505285106972511</v>
      </c>
      <c r="AN2441" s="197">
        <f t="shared" si="1894"/>
        <v>0</v>
      </c>
      <c r="AO2441" s="197">
        <f t="shared" si="1895"/>
        <v>0</v>
      </c>
      <c r="AP2441" s="197">
        <f t="shared" si="1896"/>
        <v>0</v>
      </c>
      <c r="AQ2441" s="197">
        <f t="shared" si="1897"/>
        <v>0</v>
      </c>
      <c r="AR2441" s="197" t="str">
        <f t="shared" si="1898"/>
        <v/>
      </c>
      <c r="AS2441" s="197" t="str">
        <f t="shared" si="1899"/>
        <v/>
      </c>
      <c r="AT2441" s="197" t="str">
        <f t="shared" si="1900"/>
        <v/>
      </c>
      <c r="AU2441" s="197" t="str">
        <f t="shared" si="1901"/>
        <v/>
      </c>
      <c r="AV2441" s="199">
        <f t="shared" ca="1" si="1893"/>
        <v>2.085949042216829</v>
      </c>
      <c r="AX2441" s="162">
        <f t="shared" si="1902"/>
        <v>0</v>
      </c>
      <c r="AY2441" s="162">
        <f t="shared" si="1903"/>
        <v>0</v>
      </c>
      <c r="AZ2441" s="162">
        <f t="shared" si="1904"/>
        <v>0</v>
      </c>
      <c r="BA2441" s="162">
        <f t="shared" si="1905"/>
        <v>0</v>
      </c>
      <c r="BB2441" s="162" t="str">
        <f t="shared" si="1906"/>
        <v/>
      </c>
      <c r="BC2441" s="162" t="str">
        <f t="shared" si="1907"/>
        <v/>
      </c>
      <c r="BD2441" s="162" t="str">
        <f t="shared" si="1908"/>
        <v/>
      </c>
      <c r="BE2441" s="162" t="str">
        <f t="shared" si="1909"/>
        <v/>
      </c>
      <c r="BG2441" s="169">
        <f t="shared" si="1890"/>
        <v>60.712787155122633</v>
      </c>
      <c r="BH2441" s="169">
        <f t="shared" ca="1" si="1891"/>
        <v>2.1472741290248534</v>
      </c>
    </row>
    <row r="2442" spans="11:60" x14ac:dyDescent="0.25">
      <c r="K2442" s="199">
        <f t="shared" si="1864"/>
        <v>60.764173348228958</v>
      </c>
      <c r="L2442" s="201">
        <f t="shared" si="1865"/>
        <v>0.5096195456283138</v>
      </c>
      <c r="M2442" s="201">
        <f t="shared" si="1866"/>
        <v>0.51390555675083593</v>
      </c>
      <c r="N2442" s="201">
        <f t="shared" si="1867"/>
        <v>0.54017044228148192</v>
      </c>
      <c r="O2442" s="201">
        <f t="shared" si="1868"/>
        <v>0.51009041189240489</v>
      </c>
      <c r="P2442" s="201" t="str">
        <f t="shared" si="1869"/>
        <v/>
      </c>
      <c r="Q2442" s="201" t="str">
        <f t="shared" si="1870"/>
        <v/>
      </c>
      <c r="R2442" s="201" t="str">
        <f t="shared" si="1871"/>
        <v/>
      </c>
      <c r="S2442" s="201" t="str">
        <f t="shared" si="1872"/>
        <v/>
      </c>
      <c r="T2442" s="199">
        <f t="shared" si="1873"/>
        <v>4.897605441678457E-3</v>
      </c>
      <c r="U2442" s="199">
        <f t="shared" si="1874"/>
        <v>0</v>
      </c>
      <c r="V2442" s="199">
        <f t="shared" si="1875"/>
        <v>0</v>
      </c>
      <c r="W2442" s="199">
        <f t="shared" si="1876"/>
        <v>0</v>
      </c>
      <c r="X2442" s="199" t="str">
        <f t="shared" si="1877"/>
        <v/>
      </c>
      <c r="Y2442" s="199" t="str">
        <f t="shared" si="1878"/>
        <v/>
      </c>
      <c r="Z2442" s="199" t="str">
        <f t="shared" si="1879"/>
        <v/>
      </c>
      <c r="AA2442" s="199" t="str">
        <f t="shared" si="1880"/>
        <v/>
      </c>
      <c r="AB2442" s="201">
        <f t="shared" ca="1" si="1881"/>
        <v>2.0410704397734691</v>
      </c>
      <c r="AD2442" s="162">
        <f t="shared" si="1882"/>
        <v>1.2583464949233778E-4</v>
      </c>
      <c r="AE2442" s="162">
        <f t="shared" si="1883"/>
        <v>0</v>
      </c>
      <c r="AF2442" s="162">
        <f t="shared" si="1884"/>
        <v>0</v>
      </c>
      <c r="AG2442" s="162">
        <f t="shared" si="1885"/>
        <v>0</v>
      </c>
      <c r="AH2442" s="162" t="str">
        <f t="shared" si="1886"/>
        <v/>
      </c>
      <c r="AI2442" s="162" t="str">
        <f t="shared" si="1887"/>
        <v/>
      </c>
      <c r="AJ2442" s="162" t="str">
        <f t="shared" si="1888"/>
        <v/>
      </c>
      <c r="AK2442" s="162" t="str">
        <f t="shared" si="1889"/>
        <v/>
      </c>
      <c r="AM2442" s="199">
        <f t="shared" si="1892"/>
        <v>26.516501901347024</v>
      </c>
      <c r="AN2442" s="197">
        <f t="shared" si="1894"/>
        <v>0</v>
      </c>
      <c r="AO2442" s="197">
        <f t="shared" si="1895"/>
        <v>0</v>
      </c>
      <c r="AP2442" s="197">
        <f t="shared" si="1896"/>
        <v>0</v>
      </c>
      <c r="AQ2442" s="197">
        <f t="shared" si="1897"/>
        <v>0</v>
      </c>
      <c r="AR2442" s="197" t="str">
        <f t="shared" si="1898"/>
        <v/>
      </c>
      <c r="AS2442" s="197" t="str">
        <f t="shared" si="1899"/>
        <v/>
      </c>
      <c r="AT2442" s="197" t="str">
        <f t="shared" si="1900"/>
        <v/>
      </c>
      <c r="AU2442" s="197" t="str">
        <f t="shared" si="1901"/>
        <v/>
      </c>
      <c r="AV2442" s="199">
        <f t="shared" ca="1" si="1893"/>
        <v>2.063481957738599</v>
      </c>
      <c r="AX2442" s="162">
        <f t="shared" si="1902"/>
        <v>0</v>
      </c>
      <c r="AY2442" s="162">
        <f t="shared" si="1903"/>
        <v>0</v>
      </c>
      <c r="AZ2442" s="162">
        <f t="shared" si="1904"/>
        <v>0</v>
      </c>
      <c r="BA2442" s="162">
        <f t="shared" si="1905"/>
        <v>0</v>
      </c>
      <c r="BB2442" s="162" t="str">
        <f t="shared" si="1906"/>
        <v/>
      </c>
      <c r="BC2442" s="162" t="str">
        <f t="shared" si="1907"/>
        <v/>
      </c>
      <c r="BD2442" s="162" t="str">
        <f t="shared" si="1908"/>
        <v/>
      </c>
      <c r="BE2442" s="162" t="str">
        <f t="shared" si="1909"/>
        <v/>
      </c>
      <c r="BG2442" s="169">
        <f t="shared" si="1890"/>
        <v>60.738480251675796</v>
      </c>
      <c r="BH2442" s="169">
        <f t="shared" ca="1" si="1891"/>
        <v>2.1391353469171723</v>
      </c>
    </row>
    <row r="2443" spans="11:60" x14ac:dyDescent="0.25">
      <c r="K2443" s="199">
        <f t="shared" si="1864"/>
        <v>60.78986644478212</v>
      </c>
      <c r="L2443" s="201">
        <f t="shared" si="1865"/>
        <v>0.50983502957995364</v>
      </c>
      <c r="M2443" s="201">
        <f t="shared" si="1866"/>
        <v>0.51412285296933524</v>
      </c>
      <c r="N2443" s="201">
        <f t="shared" si="1867"/>
        <v>0.54039884415982498</v>
      </c>
      <c r="O2443" s="201">
        <f t="shared" si="1868"/>
        <v>0.51030609494183088</v>
      </c>
      <c r="P2443" s="201" t="str">
        <f t="shared" si="1869"/>
        <v/>
      </c>
      <c r="Q2443" s="201" t="str">
        <f t="shared" si="1870"/>
        <v/>
      </c>
      <c r="R2443" s="201" t="str">
        <f t="shared" si="1871"/>
        <v/>
      </c>
      <c r="S2443" s="201" t="str">
        <f t="shared" si="1872"/>
        <v/>
      </c>
      <c r="T2443" s="199">
        <f t="shared" si="1873"/>
        <v>5.2080311171060038E-3</v>
      </c>
      <c r="U2443" s="199">
        <f t="shared" si="1874"/>
        <v>0</v>
      </c>
      <c r="V2443" s="199">
        <f t="shared" si="1875"/>
        <v>0</v>
      </c>
      <c r="W2443" s="199">
        <f t="shared" si="1876"/>
        <v>0</v>
      </c>
      <c r="X2443" s="199" t="str">
        <f t="shared" si="1877"/>
        <v/>
      </c>
      <c r="Y2443" s="199" t="str">
        <f t="shared" si="1878"/>
        <v/>
      </c>
      <c r="Z2443" s="199" t="str">
        <f t="shared" si="1879"/>
        <v/>
      </c>
      <c r="AA2443" s="199" t="str">
        <f t="shared" si="1880"/>
        <v/>
      </c>
      <c r="AB2443" s="201">
        <f t="shared" ca="1" si="1881"/>
        <v>2.1432441431112896</v>
      </c>
      <c r="AD2443" s="162">
        <f t="shared" si="1882"/>
        <v>1.3381044634367837E-4</v>
      </c>
      <c r="AE2443" s="162">
        <f t="shared" si="1883"/>
        <v>0</v>
      </c>
      <c r="AF2443" s="162">
        <f t="shared" si="1884"/>
        <v>0</v>
      </c>
      <c r="AG2443" s="162">
        <f t="shared" si="1885"/>
        <v>0</v>
      </c>
      <c r="AH2443" s="162" t="str">
        <f t="shared" si="1886"/>
        <v/>
      </c>
      <c r="AI2443" s="162" t="str">
        <f t="shared" si="1887"/>
        <v/>
      </c>
      <c r="AJ2443" s="162" t="str">
        <f t="shared" si="1888"/>
        <v/>
      </c>
      <c r="AK2443" s="162" t="str">
        <f t="shared" si="1889"/>
        <v/>
      </c>
      <c r="AM2443" s="199">
        <f t="shared" si="1892"/>
        <v>26.527718695721536</v>
      </c>
      <c r="AN2443" s="197">
        <f t="shared" si="1894"/>
        <v>0</v>
      </c>
      <c r="AO2443" s="197">
        <f t="shared" si="1895"/>
        <v>0</v>
      </c>
      <c r="AP2443" s="197">
        <f t="shared" si="1896"/>
        <v>0</v>
      </c>
      <c r="AQ2443" s="197">
        <f t="shared" si="1897"/>
        <v>0</v>
      </c>
      <c r="AR2443" s="197" t="str">
        <f t="shared" si="1898"/>
        <v/>
      </c>
      <c r="AS2443" s="197" t="str">
        <f t="shared" si="1899"/>
        <v/>
      </c>
      <c r="AT2443" s="197" t="str">
        <f t="shared" si="1900"/>
        <v/>
      </c>
      <c r="AU2443" s="197" t="str">
        <f t="shared" si="1901"/>
        <v/>
      </c>
      <c r="AV2443" s="199">
        <f t="shared" ca="1" si="1893"/>
        <v>2.2250638128164173</v>
      </c>
      <c r="AX2443" s="162">
        <f t="shared" si="1902"/>
        <v>0</v>
      </c>
      <c r="AY2443" s="162">
        <f t="shared" si="1903"/>
        <v>0</v>
      </c>
      <c r="AZ2443" s="162">
        <f t="shared" si="1904"/>
        <v>0</v>
      </c>
      <c r="BA2443" s="162">
        <f t="shared" si="1905"/>
        <v>0</v>
      </c>
      <c r="BB2443" s="162" t="str">
        <f t="shared" si="1906"/>
        <v/>
      </c>
      <c r="BC2443" s="162" t="str">
        <f t="shared" si="1907"/>
        <v/>
      </c>
      <c r="BD2443" s="162" t="str">
        <f t="shared" si="1908"/>
        <v/>
      </c>
      <c r="BE2443" s="162" t="str">
        <f t="shared" si="1909"/>
        <v/>
      </c>
      <c r="BG2443" s="169">
        <f t="shared" si="1890"/>
        <v>60.764173348228958</v>
      </c>
      <c r="BH2443" s="169">
        <f t="shared" ca="1" si="1891"/>
        <v>2.0410704397734691</v>
      </c>
    </row>
    <row r="2444" spans="11:60" x14ac:dyDescent="0.25">
      <c r="K2444" s="199">
        <f t="shared" si="1864"/>
        <v>60.815559541335283</v>
      </c>
      <c r="L2444" s="201">
        <f t="shared" si="1865"/>
        <v>0.51005051353159359</v>
      </c>
      <c r="M2444" s="201">
        <f t="shared" si="1866"/>
        <v>0.51434014918783444</v>
      </c>
      <c r="N2444" s="201">
        <f t="shared" si="1867"/>
        <v>0.54062724603816814</v>
      </c>
      <c r="O2444" s="201">
        <f t="shared" si="1868"/>
        <v>0.51052177799125686</v>
      </c>
      <c r="P2444" s="201" t="str">
        <f t="shared" si="1869"/>
        <v/>
      </c>
      <c r="Q2444" s="201" t="str">
        <f t="shared" si="1870"/>
        <v/>
      </c>
      <c r="R2444" s="201" t="str">
        <f t="shared" si="1871"/>
        <v/>
      </c>
      <c r="S2444" s="201" t="str">
        <f t="shared" si="1872"/>
        <v/>
      </c>
      <c r="T2444" s="199">
        <f t="shared" si="1873"/>
        <v>5.537844950472136E-3</v>
      </c>
      <c r="U2444" s="199">
        <f t="shared" si="1874"/>
        <v>0</v>
      </c>
      <c r="V2444" s="199">
        <f t="shared" si="1875"/>
        <v>0</v>
      </c>
      <c r="W2444" s="199">
        <f t="shared" si="1876"/>
        <v>0</v>
      </c>
      <c r="X2444" s="199" t="str">
        <f t="shared" si="1877"/>
        <v/>
      </c>
      <c r="Y2444" s="199" t="str">
        <f t="shared" si="1878"/>
        <v/>
      </c>
      <c r="Z2444" s="199" t="str">
        <f t="shared" si="1879"/>
        <v/>
      </c>
      <c r="AA2444" s="199" t="str">
        <f t="shared" si="1880"/>
        <v/>
      </c>
      <c r="AB2444" s="201">
        <f t="shared" ca="1" si="1881"/>
        <v>2.0363982017005302</v>
      </c>
      <c r="AD2444" s="162">
        <f t="shared" si="1882"/>
        <v>1.42284385008923E-4</v>
      </c>
      <c r="AE2444" s="162">
        <f t="shared" si="1883"/>
        <v>0</v>
      </c>
      <c r="AF2444" s="162">
        <f t="shared" si="1884"/>
        <v>0</v>
      </c>
      <c r="AG2444" s="162">
        <f t="shared" si="1885"/>
        <v>0</v>
      </c>
      <c r="AH2444" s="162" t="str">
        <f t="shared" si="1886"/>
        <v/>
      </c>
      <c r="AI2444" s="162" t="str">
        <f t="shared" si="1887"/>
        <v/>
      </c>
      <c r="AJ2444" s="162" t="str">
        <f t="shared" si="1888"/>
        <v/>
      </c>
      <c r="AK2444" s="162" t="str">
        <f t="shared" si="1889"/>
        <v/>
      </c>
      <c r="AM2444" s="199">
        <f t="shared" si="1892"/>
        <v>26.538935490096048</v>
      </c>
      <c r="AN2444" s="197">
        <f t="shared" si="1894"/>
        <v>0</v>
      </c>
      <c r="AO2444" s="197">
        <f t="shared" si="1895"/>
        <v>0</v>
      </c>
      <c r="AP2444" s="197">
        <f t="shared" si="1896"/>
        <v>0</v>
      </c>
      <c r="AQ2444" s="197">
        <f t="shared" si="1897"/>
        <v>0</v>
      </c>
      <c r="AR2444" s="197" t="str">
        <f t="shared" si="1898"/>
        <v/>
      </c>
      <c r="AS2444" s="197" t="str">
        <f t="shared" si="1899"/>
        <v/>
      </c>
      <c r="AT2444" s="197" t="str">
        <f t="shared" si="1900"/>
        <v/>
      </c>
      <c r="AU2444" s="197" t="str">
        <f t="shared" si="1901"/>
        <v/>
      </c>
      <c r="AV2444" s="199">
        <f t="shared" ca="1" si="1893"/>
        <v>2.0863709145698657</v>
      </c>
      <c r="AX2444" s="162">
        <f t="shared" si="1902"/>
        <v>0</v>
      </c>
      <c r="AY2444" s="162">
        <f t="shared" si="1903"/>
        <v>0</v>
      </c>
      <c r="AZ2444" s="162">
        <f t="shared" si="1904"/>
        <v>0</v>
      </c>
      <c r="BA2444" s="162">
        <f t="shared" si="1905"/>
        <v>0</v>
      </c>
      <c r="BB2444" s="162" t="str">
        <f t="shared" si="1906"/>
        <v/>
      </c>
      <c r="BC2444" s="162" t="str">
        <f t="shared" si="1907"/>
        <v/>
      </c>
      <c r="BD2444" s="162" t="str">
        <f t="shared" si="1908"/>
        <v/>
      </c>
      <c r="BE2444" s="162" t="str">
        <f t="shared" si="1909"/>
        <v/>
      </c>
      <c r="BG2444" s="169">
        <f t="shared" si="1890"/>
        <v>60.78986644478212</v>
      </c>
      <c r="BH2444" s="169">
        <f t="shared" ca="1" si="1891"/>
        <v>2.1432441431112896</v>
      </c>
    </row>
    <row r="2445" spans="11:60" x14ac:dyDescent="0.25">
      <c r="K2445" s="199">
        <f t="shared" si="1864"/>
        <v>60.841252637888445</v>
      </c>
      <c r="L2445" s="201">
        <f t="shared" si="1865"/>
        <v>0.51026599748323342</v>
      </c>
      <c r="M2445" s="201">
        <f t="shared" si="1866"/>
        <v>0.51455744540633386</v>
      </c>
      <c r="N2445" s="201">
        <f t="shared" si="1867"/>
        <v>0.5408556479165112</v>
      </c>
      <c r="O2445" s="201">
        <f t="shared" si="1868"/>
        <v>0.51073746104068274</v>
      </c>
      <c r="P2445" s="201" t="str">
        <f t="shared" si="1869"/>
        <v/>
      </c>
      <c r="Q2445" s="201" t="str">
        <f t="shared" si="1870"/>
        <v/>
      </c>
      <c r="R2445" s="201" t="str">
        <f t="shared" si="1871"/>
        <v/>
      </c>
      <c r="S2445" s="201" t="str">
        <f t="shared" si="1872"/>
        <v/>
      </c>
      <c r="T2445" s="199">
        <f t="shared" si="1873"/>
        <v>5.888239797531428E-3</v>
      </c>
      <c r="U2445" s="199">
        <f t="shared" si="1874"/>
        <v>0</v>
      </c>
      <c r="V2445" s="199">
        <f t="shared" si="1875"/>
        <v>0</v>
      </c>
      <c r="W2445" s="199">
        <f t="shared" si="1876"/>
        <v>0</v>
      </c>
      <c r="X2445" s="199" t="str">
        <f t="shared" si="1877"/>
        <v/>
      </c>
      <c r="Y2445" s="199" t="str">
        <f t="shared" si="1878"/>
        <v/>
      </c>
      <c r="Z2445" s="199" t="str">
        <f t="shared" si="1879"/>
        <v/>
      </c>
      <c r="AA2445" s="199" t="str">
        <f t="shared" si="1880"/>
        <v/>
      </c>
      <c r="AB2445" s="201">
        <f t="shared" ca="1" si="1881"/>
        <v>2.0189476898614993</v>
      </c>
      <c r="AD2445" s="162">
        <f t="shared" si="1882"/>
        <v>1.5128711364614794E-4</v>
      </c>
      <c r="AE2445" s="162">
        <f t="shared" si="1883"/>
        <v>0</v>
      </c>
      <c r="AF2445" s="162">
        <f t="shared" si="1884"/>
        <v>0</v>
      </c>
      <c r="AG2445" s="162">
        <f t="shared" si="1885"/>
        <v>0</v>
      </c>
      <c r="AH2445" s="162" t="str">
        <f t="shared" si="1886"/>
        <v/>
      </c>
      <c r="AI2445" s="162" t="str">
        <f t="shared" si="1887"/>
        <v/>
      </c>
      <c r="AJ2445" s="162" t="str">
        <f t="shared" si="1888"/>
        <v/>
      </c>
      <c r="AK2445" s="162" t="str">
        <f t="shared" si="1889"/>
        <v/>
      </c>
      <c r="AM2445" s="199">
        <f t="shared" si="1892"/>
        <v>26.55015228447056</v>
      </c>
      <c r="AN2445" s="197">
        <f t="shared" si="1894"/>
        <v>0</v>
      </c>
      <c r="AO2445" s="197">
        <f t="shared" si="1895"/>
        <v>0</v>
      </c>
      <c r="AP2445" s="197">
        <f t="shared" si="1896"/>
        <v>0</v>
      </c>
      <c r="AQ2445" s="197">
        <f t="shared" si="1897"/>
        <v>0</v>
      </c>
      <c r="AR2445" s="197" t="str">
        <f t="shared" si="1898"/>
        <v/>
      </c>
      <c r="AS2445" s="197" t="str">
        <f t="shared" si="1899"/>
        <v/>
      </c>
      <c r="AT2445" s="197" t="str">
        <f t="shared" si="1900"/>
        <v/>
      </c>
      <c r="AU2445" s="197" t="str">
        <f t="shared" si="1901"/>
        <v/>
      </c>
      <c r="AV2445" s="199">
        <f t="shared" ca="1" si="1893"/>
        <v>2.0986290609101279</v>
      </c>
      <c r="AX2445" s="162">
        <f t="shared" si="1902"/>
        <v>0</v>
      </c>
      <c r="AY2445" s="162">
        <f t="shared" si="1903"/>
        <v>0</v>
      </c>
      <c r="AZ2445" s="162">
        <f t="shared" si="1904"/>
        <v>0</v>
      </c>
      <c r="BA2445" s="162">
        <f t="shared" si="1905"/>
        <v>0</v>
      </c>
      <c r="BB2445" s="162" t="str">
        <f t="shared" si="1906"/>
        <v/>
      </c>
      <c r="BC2445" s="162" t="str">
        <f t="shared" si="1907"/>
        <v/>
      </c>
      <c r="BD2445" s="162" t="str">
        <f t="shared" si="1908"/>
        <v/>
      </c>
      <c r="BE2445" s="162" t="str">
        <f t="shared" si="1909"/>
        <v/>
      </c>
      <c r="BG2445" s="169">
        <f t="shared" si="1890"/>
        <v>60.815559541335283</v>
      </c>
      <c r="BH2445" s="169">
        <f t="shared" ca="1" si="1891"/>
        <v>2.0363982017005302</v>
      </c>
    </row>
    <row r="2446" spans="11:60" x14ac:dyDescent="0.25">
      <c r="K2446" s="199">
        <f t="shared" ref="K2446:K2509" si="1910">K2445+1/($C$74*60)</f>
        <v>60.866945734441607</v>
      </c>
      <c r="L2446" s="201">
        <f t="shared" ref="L2446:L2509" si="1911">IF(Q$56="","",SQRT(($K2446*$K2446)/$Q$72))</f>
        <v>0.51048148143487337</v>
      </c>
      <c r="M2446" s="201">
        <f t="shared" ref="M2446:M2509" si="1912">IF(R$56="","",SQRT(($K2446*$K2446)/$R$72))</f>
        <v>0.51477474162483317</v>
      </c>
      <c r="N2446" s="201">
        <f t="shared" ref="N2446:N2509" si="1913">IF(S$56="","",SQRT(($K2446*$K2446)/$S$72))</f>
        <v>0.54108404979485436</v>
      </c>
      <c r="O2446" s="201">
        <f t="shared" ref="O2446:O2509" si="1914">IF(T$56="","",SQRT(($K2446*$K2446)/$T$72))</f>
        <v>0.51095314409010872</v>
      </c>
      <c r="P2446" s="201" t="str">
        <f t="shared" ref="P2446:P2509" si="1915">IF(U$56="","",SQRT(($K2446*$K2446)/$U$72))</f>
        <v/>
      </c>
      <c r="Q2446" s="201" t="str">
        <f t="shared" ref="Q2446:Q2509" si="1916">IF(V$56="","",SQRT(($K2446*$K2446)/$V$72))</f>
        <v/>
      </c>
      <c r="R2446" s="201" t="str">
        <f t="shared" ref="R2446:R2509" si="1917">IF(W$56="","",SQRT(($K2446*$K2446)/$W$72))</f>
        <v/>
      </c>
      <c r="S2446" s="201" t="str">
        <f t="shared" ref="S2446:S2509" si="1918">IF(X$56="","",SQRT(($K2446*$K2446)/$X$72))</f>
        <v/>
      </c>
      <c r="T2446" s="199">
        <f t="shared" ref="T2446:T2509" si="1919">IF(Q$56="","",IF(ABS(($K2446-Q$60) / ( L2446 / 2.2))&gt;20,0,IF(Q$60&lt;&gt;"",Q$64 * ( POWER(POWER(Q$67, 2),0.5) + POWER(POWER(Q$67, 2),-0.5)  ) / ( POWER(POWER(Q$67, 2),0.5) * EXP( POWER(1 + POWER(Q$67, 2),-1) * ($K2446-Q$60)/ ( L2446 / 2.2) ) + POWER(POWER(Q$67, 2),-0.5) * EXP(- POWER(Q$67, 2) * POWER(1 + POWER(Q$67, 2),-1) * ($K2446-Q$60) / ( L2446 / 2.2) ) ),"")))</f>
        <v>6.2604807859601335E-3</v>
      </c>
      <c r="U2446" s="199">
        <f t="shared" ref="U2446:U2509" si="1920">IF(R$56="","",IF(ABS(($K2446-R$60) / ( M2446 / 2.2))&gt;20,0,IF(R$60&lt;&gt;"",R$64 * ( POWER(POWER(R$67, 2),0.5) + POWER(POWER(R$67, 2),-0.5)  ) / ( POWER(POWER(R$67, 2),0.5) * EXP( POWER(1 + POWER(R$67, 2),-1) * ($K2446-R$60)/ ( M2446 / 2.2) ) + POWER(POWER(R$67, 2),-0.5) * EXP(- POWER(R$67, 2) * POWER(1 + POWER(R$67, 2),-1) * ($K2446-R$60) / ( M2446 / 2.2) ) ),"")))</f>
        <v>0</v>
      </c>
      <c r="V2446" s="199">
        <f t="shared" ref="V2446:V2509" si="1921">IF(S$56="","",IF(ABS(($K2446-S$60) / ( N2446 / 2.2))&gt;20,0,IF(S$60&lt;&gt;"",S$64 * ( POWER(POWER(S$67, 2),0.5) + POWER(POWER(S$67, 2),-0.5)  ) / ( POWER(POWER(S$67, 2),0.5) * EXP( POWER(1 + POWER(S$67, 2),-1) * ($K2446-S$60)/ ( N2446 / 2.2) ) + POWER(POWER(S$67, 2),-0.5) * EXP(- POWER(S$67, 2) * POWER(1 + POWER(S$67, 2),-1) * ($K2446-S$60) / ( N2446 / 2.2) ) ),"")))</f>
        <v>0</v>
      </c>
      <c r="W2446" s="199">
        <f t="shared" ref="W2446:W2509" si="1922">IF(T$56="","",IF(ABS(($K2446-T$60) / ( O2446 / 2.2))&gt;20,0,IF(T$60&lt;&gt;"",T$64 * ( POWER(POWER(T$67, 2),0.5) + POWER(POWER(T$67, 2),-0.5)  ) / ( POWER(POWER(T$67, 2),0.5) * EXP( POWER(1 + POWER(T$67, 2),-1) * ($K2446-T$60)/ ( O2446 / 2.2) ) + POWER(POWER(T$67, 2),-0.5) * EXP(- POWER(T$67, 2) * POWER(1 + POWER(T$67, 2),-1) * ($K2446-T$60) / ( O2446 / 2.2) ) ),"")))</f>
        <v>0</v>
      </c>
      <c r="X2446" s="199" t="str">
        <f t="shared" ref="X2446:X2509" si="1923">IF(U$56="","",IF(ABS(($K2446-U$60) / ( P2446 / 2.2))&gt;20,0,IF(U$60&lt;&gt;"",U$64 * ( POWER(POWER(U$67, 2),0.5) + POWER(POWER(U$67, 2),-0.5)  ) / ( POWER(POWER(U$67, 2),0.5) * EXP( POWER(1 + POWER(U$67, 2),-1) * ($K2446-U$60)/ ( P2446 / 2.2) ) + POWER(POWER(U$67, 2),-0.5) * EXP(- POWER(U$67, 2) * POWER(1 + POWER(U$67, 2),-1) * ($K2446-U$60) / ( P2446 / 2.2) ) ),"")))</f>
        <v/>
      </c>
      <c r="Y2446" s="199" t="str">
        <f t="shared" ref="Y2446:Y2509" si="1924">IF(V$56="","",IF(ABS(($K2446-V$60) / ( Q2446 / 2.2))&gt;20,0,IF(V$60&lt;&gt;"",V$64 * ( POWER(POWER(V$67, 2),0.5) + POWER(POWER(V$67, 2),-0.5)  ) / ( POWER(POWER(V$67, 2),0.5) * EXP( POWER(1 + POWER(V$67, 2),-1) * ($K2446-V$60)/ ( Q2446 / 2.2) ) + POWER(POWER(V$67, 2),-0.5) * EXP(- POWER(V$67, 2) * POWER(1 + POWER(V$67, 2),-1) * ($K2446-V$60) / ( Q2446 / 2.2) ) ),"")))</f>
        <v/>
      </c>
      <c r="Z2446" s="199" t="str">
        <f t="shared" ref="Z2446:Z2509" si="1925">IF(W$56="","",IF(ABS(($K2446-W$60) / ( R2446 / 2.2))&gt;20,0,IF(W$60&lt;&gt;"",W$64 * ( POWER(POWER(W$67, 2),0.5) + POWER(POWER(W$67, 2),-0.5)  ) / ( POWER(POWER(W$67, 2),0.5) * EXP( POWER(1 + POWER(W$67, 2),-1) * ($K2446-W$60)/ ( R2446 / 2.2) ) + POWER(POWER(W$67, 2),-0.5) * EXP(- POWER(W$67, 2) * POWER(1 + POWER(W$67, 2),-1) * ($K2446-W$60) / ( R2446 / 2.2) ) ),"")))</f>
        <v/>
      </c>
      <c r="AA2446" s="199" t="str">
        <f t="shared" ref="AA2446:AA2509" si="1926">IF(X$56="","",IF(ABS(($K2446-X$60) / ( S2446 / 2.2))&gt;20,0,IF(X$60&lt;&gt;"",X$64 * ( POWER(POWER(X$67, 2),0.5) + POWER(POWER(X$67, 2),-0.5)  ) / ( POWER(POWER(X$67, 2),0.5) * EXP( POWER(1 + POWER(X$67, 2),-1) * ($K2446-X$60)/ ( S2446 / 2.2) ) + POWER(POWER(X$67, 2),-0.5) * EXP(- POWER(X$67, 2) * POWER(1 + POWER(X$67, 2),-1) * ($K2446-X$60) / ( S2446 / 2.2) ) ),"")))</f>
        <v/>
      </c>
      <c r="AB2446" s="201">
        <f t="shared" ref="AB2446:AB2509" ca="1" si="1927">SUM(T2446:AA2446)+RAND()*$C$69+$C$67</f>
        <v>2.0168937777517502</v>
      </c>
      <c r="AD2446" s="162">
        <f t="shared" ref="AD2446:AD2509" si="1928">IF(Q$56="","",($K2446-$K2445)*T2446)</f>
        <v>1.6085113730289125E-4</v>
      </c>
      <c r="AE2446" s="162">
        <f t="shared" ref="AE2446:AE2509" si="1929">IF(R$56="","",($K2446-$K2445)*U2446)</f>
        <v>0</v>
      </c>
      <c r="AF2446" s="162">
        <f t="shared" ref="AF2446:AF2509" si="1930">IF(S$56="","",($K2446-$K2445)*V2446)</f>
        <v>0</v>
      </c>
      <c r="AG2446" s="162">
        <f t="shared" ref="AG2446:AG2509" si="1931">IF(T$56="","",($K2446-$K2445)*W2446)</f>
        <v>0</v>
      </c>
      <c r="AH2446" s="162" t="str">
        <f t="shared" ref="AH2446:AH2509" si="1932">IF(U$56="","",($K2446-$K2445)*X2446)</f>
        <v/>
      </c>
      <c r="AI2446" s="162" t="str">
        <f t="shared" ref="AI2446:AI2509" si="1933">IF(V$56="","",($K2446-$K2445)*Y2446)</f>
        <v/>
      </c>
      <c r="AJ2446" s="162" t="str">
        <f t="shared" ref="AJ2446:AJ2509" si="1934">IF(W$56="","",($K2446-$K2445)*Z2446)</f>
        <v/>
      </c>
      <c r="AK2446" s="162" t="str">
        <f t="shared" ref="AK2446:AK2509" si="1935">IF(X$56="","",($K2446-$K2445)*AA2446)</f>
        <v/>
      </c>
      <c r="AM2446" s="199">
        <f t="shared" si="1892"/>
        <v>26.561369078845072</v>
      </c>
      <c r="AN2446" s="197">
        <f t="shared" si="1894"/>
        <v>0</v>
      </c>
      <c r="AO2446" s="197">
        <f t="shared" si="1895"/>
        <v>0</v>
      </c>
      <c r="AP2446" s="197">
        <f t="shared" si="1896"/>
        <v>0</v>
      </c>
      <c r="AQ2446" s="197">
        <f t="shared" si="1897"/>
        <v>0</v>
      </c>
      <c r="AR2446" s="197" t="str">
        <f t="shared" si="1898"/>
        <v/>
      </c>
      <c r="AS2446" s="197" t="str">
        <f t="shared" si="1899"/>
        <v/>
      </c>
      <c r="AT2446" s="197" t="str">
        <f t="shared" si="1900"/>
        <v/>
      </c>
      <c r="AU2446" s="197" t="str">
        <f t="shared" si="1901"/>
        <v/>
      </c>
      <c r="AV2446" s="199">
        <f t="shared" ca="1" si="1893"/>
        <v>2.0867261349441759</v>
      </c>
      <c r="AX2446" s="162">
        <f t="shared" si="1902"/>
        <v>0</v>
      </c>
      <c r="AY2446" s="162">
        <f t="shared" si="1903"/>
        <v>0</v>
      </c>
      <c r="AZ2446" s="162">
        <f t="shared" si="1904"/>
        <v>0</v>
      </c>
      <c r="BA2446" s="162">
        <f t="shared" si="1905"/>
        <v>0</v>
      </c>
      <c r="BB2446" s="162" t="str">
        <f t="shared" si="1906"/>
        <v/>
      </c>
      <c r="BC2446" s="162" t="str">
        <f t="shared" si="1907"/>
        <v/>
      </c>
      <c r="BD2446" s="162" t="str">
        <f t="shared" si="1908"/>
        <v/>
      </c>
      <c r="BE2446" s="162" t="str">
        <f t="shared" si="1909"/>
        <v/>
      </c>
      <c r="BG2446" s="169">
        <f t="shared" ref="BG2446:BG2509" si="1936">IF($C$8="isocratic",K2445,AM2446)</f>
        <v>60.841252637888445</v>
      </c>
      <c r="BH2446" s="169">
        <f t="shared" ref="BH2446:BH2509" ca="1" si="1937">IF($C$8="isocratic",AB2445,AV2446)</f>
        <v>2.0189476898614993</v>
      </c>
    </row>
    <row r="2447" spans="11:60" x14ac:dyDescent="0.25">
      <c r="K2447" s="199">
        <f t="shared" si="1910"/>
        <v>60.89263883099477</v>
      </c>
      <c r="L2447" s="201">
        <f t="shared" si="1911"/>
        <v>0.51069696538651321</v>
      </c>
      <c r="M2447" s="201">
        <f t="shared" si="1912"/>
        <v>0.51499203784333236</v>
      </c>
      <c r="N2447" s="201">
        <f t="shared" si="1913"/>
        <v>0.54131245167319753</v>
      </c>
      <c r="O2447" s="201">
        <f t="shared" si="1914"/>
        <v>0.51116882713953471</v>
      </c>
      <c r="P2447" s="201" t="str">
        <f t="shared" si="1915"/>
        <v/>
      </c>
      <c r="Q2447" s="201" t="str">
        <f t="shared" si="1916"/>
        <v/>
      </c>
      <c r="R2447" s="201" t="str">
        <f t="shared" si="1917"/>
        <v/>
      </c>
      <c r="S2447" s="201" t="str">
        <f t="shared" si="1918"/>
        <v/>
      </c>
      <c r="T2447" s="199">
        <f t="shared" si="1919"/>
        <v>6.6559096258006021E-3</v>
      </c>
      <c r="U2447" s="199">
        <f t="shared" si="1920"/>
        <v>0</v>
      </c>
      <c r="V2447" s="199">
        <f t="shared" si="1921"/>
        <v>0</v>
      </c>
      <c r="W2447" s="199">
        <f t="shared" si="1922"/>
        <v>0</v>
      </c>
      <c r="X2447" s="199" t="str">
        <f t="shared" si="1923"/>
        <v/>
      </c>
      <c r="Y2447" s="199" t="str">
        <f t="shared" si="1924"/>
        <v/>
      </c>
      <c r="Z2447" s="199" t="str">
        <f t="shared" si="1925"/>
        <v/>
      </c>
      <c r="AA2447" s="199" t="str">
        <f t="shared" si="1926"/>
        <v/>
      </c>
      <c r="AB2447" s="201">
        <f t="shared" ca="1" si="1927"/>
        <v>2.1007673425789619</v>
      </c>
      <c r="AD2447" s="162">
        <f t="shared" si="1928"/>
        <v>1.7101092866481736E-4</v>
      </c>
      <c r="AE2447" s="162">
        <f t="shared" si="1929"/>
        <v>0</v>
      </c>
      <c r="AF2447" s="162">
        <f t="shared" si="1930"/>
        <v>0</v>
      </c>
      <c r="AG2447" s="162">
        <f t="shared" si="1931"/>
        <v>0</v>
      </c>
      <c r="AH2447" s="162" t="str">
        <f t="shared" si="1932"/>
        <v/>
      </c>
      <c r="AI2447" s="162" t="str">
        <f t="shared" si="1933"/>
        <v/>
      </c>
      <c r="AJ2447" s="162" t="str">
        <f t="shared" si="1934"/>
        <v/>
      </c>
      <c r="AK2447" s="162" t="str">
        <f t="shared" si="1935"/>
        <v/>
      </c>
      <c r="AM2447" s="199">
        <f t="shared" ref="AM2447:AM2510" si="1938">AM2446+MAX($AK$57:$AR$57)*1.2/3000</f>
        <v>26.572585873219584</v>
      </c>
      <c r="AN2447" s="197">
        <f t="shared" si="1894"/>
        <v>0</v>
      </c>
      <c r="AO2447" s="197">
        <f t="shared" si="1895"/>
        <v>0</v>
      </c>
      <c r="AP2447" s="197">
        <f t="shared" si="1896"/>
        <v>0</v>
      </c>
      <c r="AQ2447" s="197">
        <f t="shared" si="1897"/>
        <v>0</v>
      </c>
      <c r="AR2447" s="197" t="str">
        <f t="shared" si="1898"/>
        <v/>
      </c>
      <c r="AS2447" s="197" t="str">
        <f t="shared" si="1899"/>
        <v/>
      </c>
      <c r="AT2447" s="197" t="str">
        <f t="shared" si="1900"/>
        <v/>
      </c>
      <c r="AU2447" s="197" t="str">
        <f t="shared" si="1901"/>
        <v/>
      </c>
      <c r="AV2447" s="199">
        <f t="shared" ref="AV2447:AV2510" ca="1" si="1939">SUM(AN2447:AU2447)+RAND()*$C$69+K2447*$C$70+$C$67</f>
        <v>2.2094318543693321</v>
      </c>
      <c r="AX2447" s="162">
        <f t="shared" si="1902"/>
        <v>0</v>
      </c>
      <c r="AY2447" s="162">
        <f t="shared" si="1903"/>
        <v>0</v>
      </c>
      <c r="AZ2447" s="162">
        <f t="shared" si="1904"/>
        <v>0</v>
      </c>
      <c r="BA2447" s="162">
        <f t="shared" si="1905"/>
        <v>0</v>
      </c>
      <c r="BB2447" s="162" t="str">
        <f t="shared" si="1906"/>
        <v/>
      </c>
      <c r="BC2447" s="162" t="str">
        <f t="shared" si="1907"/>
        <v/>
      </c>
      <c r="BD2447" s="162" t="str">
        <f t="shared" si="1908"/>
        <v/>
      </c>
      <c r="BE2447" s="162" t="str">
        <f t="shared" si="1909"/>
        <v/>
      </c>
      <c r="BG2447" s="169">
        <f t="shared" si="1936"/>
        <v>60.866945734441607</v>
      </c>
      <c r="BH2447" s="169">
        <f t="shared" ca="1" si="1937"/>
        <v>2.0168937777517502</v>
      </c>
    </row>
    <row r="2448" spans="11:60" x14ac:dyDescent="0.25">
      <c r="K2448" s="199">
        <f t="shared" si="1910"/>
        <v>60.918331927547932</v>
      </c>
      <c r="L2448" s="201">
        <f t="shared" si="1911"/>
        <v>0.51091244933815305</v>
      </c>
      <c r="M2448" s="201">
        <f t="shared" si="1912"/>
        <v>0.51520933406183167</v>
      </c>
      <c r="N2448" s="201">
        <f t="shared" si="1913"/>
        <v>0.54154085355154058</v>
      </c>
      <c r="O2448" s="201">
        <f t="shared" si="1914"/>
        <v>0.51138451018896069</v>
      </c>
      <c r="P2448" s="201" t="str">
        <f t="shared" si="1915"/>
        <v/>
      </c>
      <c r="Q2448" s="201" t="str">
        <f t="shared" si="1916"/>
        <v/>
      </c>
      <c r="R2448" s="201" t="str">
        <f t="shared" si="1917"/>
        <v/>
      </c>
      <c r="S2448" s="201" t="str">
        <f t="shared" si="1918"/>
        <v/>
      </c>
      <c r="T2448" s="199">
        <f t="shared" si="1919"/>
        <v>7.0759491728610785E-3</v>
      </c>
      <c r="U2448" s="199">
        <f t="shared" si="1920"/>
        <v>0</v>
      </c>
      <c r="V2448" s="199">
        <f t="shared" si="1921"/>
        <v>0</v>
      </c>
      <c r="W2448" s="199">
        <f t="shared" si="1922"/>
        <v>0</v>
      </c>
      <c r="X2448" s="199" t="str">
        <f t="shared" si="1923"/>
        <v/>
      </c>
      <c r="Y2448" s="199" t="str">
        <f t="shared" si="1924"/>
        <v/>
      </c>
      <c r="Z2448" s="199" t="str">
        <f t="shared" si="1925"/>
        <v/>
      </c>
      <c r="AA2448" s="199" t="str">
        <f t="shared" si="1926"/>
        <v/>
      </c>
      <c r="AB2448" s="201">
        <f t="shared" ca="1" si="1927"/>
        <v>2.1169787926606514</v>
      </c>
      <c r="AD2448" s="162">
        <f t="shared" si="1928"/>
        <v>1.8180304530358876E-4</v>
      </c>
      <c r="AE2448" s="162">
        <f t="shared" si="1929"/>
        <v>0</v>
      </c>
      <c r="AF2448" s="162">
        <f t="shared" si="1930"/>
        <v>0</v>
      </c>
      <c r="AG2448" s="162">
        <f t="shared" si="1931"/>
        <v>0</v>
      </c>
      <c r="AH2448" s="162" t="str">
        <f t="shared" si="1932"/>
        <v/>
      </c>
      <c r="AI2448" s="162" t="str">
        <f t="shared" si="1933"/>
        <v/>
      </c>
      <c r="AJ2448" s="162" t="str">
        <f t="shared" si="1934"/>
        <v/>
      </c>
      <c r="AK2448" s="162" t="str">
        <f t="shared" si="1935"/>
        <v/>
      </c>
      <c r="AM2448" s="199">
        <f t="shared" si="1938"/>
        <v>26.583802667594096</v>
      </c>
      <c r="AN2448" s="197">
        <f t="shared" ref="AN2448:AN2511" si="1940">IF(AK$56="NOT ELUTED","",IF(AK$51="","",IF(ABS(($AM2448-AK$57)/(AK$72/2.2))&gt;20,0,AK$62*(POWER(POWER(AK$66,2),0.5)+POWER(POWER(AK$66,2),-0.5))/(POWER(POWER(AK$66,2),0.5)*EXP(POWER(1+POWER(AK$66,2),-1)*($AM2448-AK$57)/(AK$72/2.2))+POWER(POWER(AK$66,2),-0.5)*EXP(-POWER(AK$66,2)*POWER(1+POWER(AK$66,2),-1)*($AM2448-AK$57)/(AK$72/2.2))))))</f>
        <v>0</v>
      </c>
      <c r="AO2448" s="197">
        <f t="shared" ref="AO2448:AO2511" si="1941">IF(AL$56="NOT ELUTED","",IF(AL$51="","",IF(ABS(($AM2448-AL$57)/(AL$72/2.2))&gt;20,0,AL$62*(POWER(POWER(AL$66,2),0.5)+POWER(POWER(AL$66,2),-0.5))/(POWER(POWER(AL$66,2),0.5)*EXP(POWER(1+POWER(AL$66,2),-1)*($AM2448-AL$57)/(AL$72/2.2))+POWER(POWER(AL$66,2),-0.5)*EXP(-POWER(AL$66,2)*POWER(1+POWER(AL$66,2),-1)*($AM2448-AL$57)/(AL$72/2.2))))))</f>
        <v>0</v>
      </c>
      <c r="AP2448" s="197">
        <f t="shared" ref="AP2448:AP2511" si="1942">IF(AM$56="NOT ELUTED","",IF(AM$51="","",IF(ABS(($AM2448-AM$57)/(AM$72/2.2))&gt;20,0,AM$62*(POWER(POWER(AM$66,2),0.5)+POWER(POWER(AM$66,2),-0.5))/(POWER(POWER(AM$66,2),0.5)*EXP(POWER(1+POWER(AM$66,2),-1)*($AM2448-AM$57)/(AM$72/2.2))+POWER(POWER(AM$66,2),-0.5)*EXP(-POWER(AM$66,2)*POWER(1+POWER(AM$66,2),-1)*($AM2448-AM$57)/(AM$72/2.2))))))</f>
        <v>0</v>
      </c>
      <c r="AQ2448" s="197">
        <f t="shared" ref="AQ2448:AQ2511" si="1943">IF(AN$56="NOT ELUTED","",IF(AN$51="","",IF(ABS(($AM2448-AN$57)/(AN$72/2.2))&gt;20,0,AN$62*(POWER(POWER(AN$66,2),0.5)+POWER(POWER(AN$66,2),-0.5))/(POWER(POWER(AN$66,2),0.5)*EXP(POWER(1+POWER(AN$66,2),-1)*($AM2448-AN$57)/(AN$72/2.2))+POWER(POWER(AN$66,2),-0.5)*EXP(-POWER(AN$66,2)*POWER(1+POWER(AN$66,2),-1)*($AM2448-AN$57)/(AN$72/2.2))))))</f>
        <v>0</v>
      </c>
      <c r="AR2448" s="197" t="str">
        <f t="shared" ref="AR2448:AR2511" si="1944">IF(AO$56="NOT ELUTED","",IF(AO$51="","",IF(ABS(($AM2448-AO$57)/(AO$72/2.2))&gt;20,0,AO$62*(POWER(POWER(AO$66,2),0.5)+POWER(POWER(AO$66,2),-0.5))/(POWER(POWER(AO$66,2),0.5)*EXP(POWER(1+POWER(AO$66,2),-1)*($AM2448-AO$57)/(AO$72/2.2))+POWER(POWER(AO$66,2),-0.5)*EXP(-POWER(AO$66,2)*POWER(1+POWER(AO$66,2),-1)*($AM2448-AO$57)/(AO$72/2.2))))))</f>
        <v/>
      </c>
      <c r="AS2448" s="197" t="str">
        <f t="shared" ref="AS2448:AS2511" si="1945">IF(AP$56="NOT ELUTED","",IF(AP$51="","",IF(ABS(($AM2448-AP$57)/(AP$72/2.2))&gt;20,0,AP$62*(POWER(POWER(AP$66,2),0.5)+POWER(POWER(AP$66,2),-0.5))/(POWER(POWER(AP$66,2),0.5)*EXP(POWER(1+POWER(AP$66,2),-1)*($AM2448-AP$57)/(AP$72/2.2))+POWER(POWER(AP$66,2),-0.5)*EXP(-POWER(AP$66,2)*POWER(1+POWER(AP$66,2),-1)*($AM2448-AP$57)/(AP$72/2.2))))))</f>
        <v/>
      </c>
      <c r="AT2448" s="197" t="str">
        <f t="shared" ref="AT2448:AT2511" si="1946">IF(AQ$56="NOT ELUTED","",IF(AQ$51="","",IF(ABS(($AM2448-AQ$57)/(AQ$72/2.2))&gt;20,0,AQ$62*(POWER(POWER(AQ$66,2),0.5)+POWER(POWER(AQ$66,2),-0.5))/(POWER(POWER(AQ$66,2),0.5)*EXP(POWER(1+POWER(AQ$66,2),-1)*($AM2448-AQ$57)/(AQ$72/2.2))+POWER(POWER(AQ$66,2),-0.5)*EXP(-POWER(AQ$66,2)*POWER(1+POWER(AQ$66,2),-1)*($AM2448-AQ$57)/(AQ$72/2.2))))))</f>
        <v/>
      </c>
      <c r="AU2448" s="197" t="str">
        <f t="shared" ref="AU2448:AU2511" si="1947">IF(AR$56="NOT ELUTED","",IF(AR$51="","",IF(ABS(($AM2448-AR$57)/(AR$72/2.2))&gt;20,0,AR$62*(POWER(POWER(AR$66,2),0.5)+POWER(POWER(AR$66,2),-0.5))/(POWER(POWER(AR$66,2),0.5)*EXP(POWER(1+POWER(AR$66,2),-1)*($AM2448-AR$57)/(AR$72/2.2))+POWER(POWER(AR$66,2),-0.5)*EXP(-POWER(AR$66,2)*POWER(1+POWER(AR$66,2),-1)*($AM2448-AR$57)/(AR$72/2.2))))))</f>
        <v/>
      </c>
      <c r="AV2448" s="199">
        <f t="shared" ca="1" si="1939"/>
        <v>2.14136919116044</v>
      </c>
      <c r="AX2448" s="162">
        <f t="shared" si="1902"/>
        <v>0</v>
      </c>
      <c r="AY2448" s="162">
        <f t="shared" si="1903"/>
        <v>0</v>
      </c>
      <c r="AZ2448" s="162">
        <f t="shared" si="1904"/>
        <v>0</v>
      </c>
      <c r="BA2448" s="162">
        <f t="shared" si="1905"/>
        <v>0</v>
      </c>
      <c r="BB2448" s="162" t="str">
        <f t="shared" si="1906"/>
        <v/>
      </c>
      <c r="BC2448" s="162" t="str">
        <f t="shared" si="1907"/>
        <v/>
      </c>
      <c r="BD2448" s="162" t="str">
        <f t="shared" si="1908"/>
        <v/>
      </c>
      <c r="BE2448" s="162" t="str">
        <f t="shared" si="1909"/>
        <v/>
      </c>
      <c r="BG2448" s="169">
        <f t="shared" si="1936"/>
        <v>60.89263883099477</v>
      </c>
      <c r="BH2448" s="169">
        <f t="shared" ca="1" si="1937"/>
        <v>2.1007673425789619</v>
      </c>
    </row>
    <row r="2449" spans="11:60" x14ac:dyDescent="0.25">
      <c r="K2449" s="199">
        <f t="shared" si="1910"/>
        <v>60.944025024101094</v>
      </c>
      <c r="L2449" s="201">
        <f t="shared" si="1911"/>
        <v>0.511127933289793</v>
      </c>
      <c r="M2449" s="201">
        <f t="shared" si="1912"/>
        <v>0.51542663028033098</v>
      </c>
      <c r="N2449" s="201">
        <f t="shared" si="1913"/>
        <v>0.54176925542988374</v>
      </c>
      <c r="O2449" s="201">
        <f t="shared" si="1914"/>
        <v>0.51160019323838668</v>
      </c>
      <c r="P2449" s="201" t="str">
        <f t="shared" si="1915"/>
        <v/>
      </c>
      <c r="Q2449" s="201" t="str">
        <f t="shared" si="1916"/>
        <v/>
      </c>
      <c r="R2449" s="201" t="str">
        <f t="shared" si="1917"/>
        <v/>
      </c>
      <c r="S2449" s="201" t="str">
        <f t="shared" si="1918"/>
        <v/>
      </c>
      <c r="T2449" s="199">
        <f t="shared" si="1919"/>
        <v>7.5221082596658847E-3</v>
      </c>
      <c r="U2449" s="199">
        <f t="shared" si="1920"/>
        <v>0</v>
      </c>
      <c r="V2449" s="199">
        <f t="shared" si="1921"/>
        <v>0</v>
      </c>
      <c r="W2449" s="199">
        <f t="shared" si="1922"/>
        <v>0</v>
      </c>
      <c r="X2449" s="199" t="str">
        <f t="shared" si="1923"/>
        <v/>
      </c>
      <c r="Y2449" s="199" t="str">
        <f t="shared" si="1924"/>
        <v/>
      </c>
      <c r="Z2449" s="199" t="str">
        <f t="shared" si="1925"/>
        <v/>
      </c>
      <c r="AA2449" s="199" t="str">
        <f t="shared" si="1926"/>
        <v/>
      </c>
      <c r="AB2449" s="201">
        <f t="shared" ca="1" si="1927"/>
        <v>2.0226904171072442</v>
      </c>
      <c r="AD2449" s="162">
        <f t="shared" si="1928"/>
        <v>1.9326625379893536E-4</v>
      </c>
      <c r="AE2449" s="162">
        <f t="shared" si="1929"/>
        <v>0</v>
      </c>
      <c r="AF2449" s="162">
        <f t="shared" si="1930"/>
        <v>0</v>
      </c>
      <c r="AG2449" s="162">
        <f t="shared" si="1931"/>
        <v>0</v>
      </c>
      <c r="AH2449" s="162" t="str">
        <f t="shared" si="1932"/>
        <v/>
      </c>
      <c r="AI2449" s="162" t="str">
        <f t="shared" si="1933"/>
        <v/>
      </c>
      <c r="AJ2449" s="162" t="str">
        <f t="shared" si="1934"/>
        <v/>
      </c>
      <c r="AK2449" s="162" t="str">
        <f t="shared" si="1935"/>
        <v/>
      </c>
      <c r="AM2449" s="199">
        <f t="shared" si="1938"/>
        <v>26.595019461968608</v>
      </c>
      <c r="AN2449" s="197">
        <f t="shared" si="1940"/>
        <v>0</v>
      </c>
      <c r="AO2449" s="197">
        <f t="shared" si="1941"/>
        <v>0</v>
      </c>
      <c r="AP2449" s="197">
        <f t="shared" si="1942"/>
        <v>0</v>
      </c>
      <c r="AQ2449" s="197">
        <f t="shared" si="1943"/>
        <v>0</v>
      </c>
      <c r="AR2449" s="197" t="str">
        <f t="shared" si="1944"/>
        <v/>
      </c>
      <c r="AS2449" s="197" t="str">
        <f t="shared" si="1945"/>
        <v/>
      </c>
      <c r="AT2449" s="197" t="str">
        <f t="shared" si="1946"/>
        <v/>
      </c>
      <c r="AU2449" s="197" t="str">
        <f t="shared" si="1947"/>
        <v/>
      </c>
      <c r="AV2449" s="199">
        <f t="shared" ca="1" si="1939"/>
        <v>2.2205257129554692</v>
      </c>
      <c r="AX2449" s="162">
        <f t="shared" si="1902"/>
        <v>0</v>
      </c>
      <c r="AY2449" s="162">
        <f t="shared" si="1903"/>
        <v>0</v>
      </c>
      <c r="AZ2449" s="162">
        <f t="shared" si="1904"/>
        <v>0</v>
      </c>
      <c r="BA2449" s="162">
        <f t="shared" si="1905"/>
        <v>0</v>
      </c>
      <c r="BB2449" s="162" t="str">
        <f t="shared" si="1906"/>
        <v/>
      </c>
      <c r="BC2449" s="162" t="str">
        <f t="shared" si="1907"/>
        <v/>
      </c>
      <c r="BD2449" s="162" t="str">
        <f t="shared" si="1908"/>
        <v/>
      </c>
      <c r="BE2449" s="162" t="str">
        <f t="shared" si="1909"/>
        <v/>
      </c>
      <c r="BG2449" s="169">
        <f t="shared" si="1936"/>
        <v>60.918331927547932</v>
      </c>
      <c r="BH2449" s="169">
        <f t="shared" ca="1" si="1937"/>
        <v>2.1169787926606514</v>
      </c>
    </row>
    <row r="2450" spans="11:60" x14ac:dyDescent="0.25">
      <c r="K2450" s="199">
        <f t="shared" si="1910"/>
        <v>60.969718120654257</v>
      </c>
      <c r="L2450" s="201">
        <f t="shared" si="1911"/>
        <v>0.51134341724143284</v>
      </c>
      <c r="M2450" s="201">
        <f t="shared" si="1912"/>
        <v>0.51564392649883029</v>
      </c>
      <c r="N2450" s="201">
        <f t="shared" si="1913"/>
        <v>0.5419976573082268</v>
      </c>
      <c r="O2450" s="201">
        <f t="shared" si="1914"/>
        <v>0.51181587628781267</v>
      </c>
      <c r="P2450" s="201" t="str">
        <f t="shared" si="1915"/>
        <v/>
      </c>
      <c r="Q2450" s="201" t="str">
        <f t="shared" si="1916"/>
        <v/>
      </c>
      <c r="R2450" s="201" t="str">
        <f t="shared" si="1917"/>
        <v/>
      </c>
      <c r="S2450" s="201" t="str">
        <f t="shared" si="1918"/>
        <v/>
      </c>
      <c r="T2450" s="199">
        <f t="shared" si="1919"/>
        <v>7.9959868093778912E-3</v>
      </c>
      <c r="U2450" s="199">
        <f t="shared" si="1920"/>
        <v>0</v>
      </c>
      <c r="V2450" s="199">
        <f t="shared" si="1921"/>
        <v>0</v>
      </c>
      <c r="W2450" s="199">
        <f t="shared" si="1922"/>
        <v>0</v>
      </c>
      <c r="X2450" s="199" t="str">
        <f t="shared" si="1923"/>
        <v/>
      </c>
      <c r="Y2450" s="199" t="str">
        <f t="shared" si="1924"/>
        <v/>
      </c>
      <c r="Z2450" s="199" t="str">
        <f t="shared" si="1925"/>
        <v/>
      </c>
      <c r="AA2450" s="199" t="str">
        <f t="shared" si="1926"/>
        <v/>
      </c>
      <c r="AB2450" s="201">
        <f t="shared" ca="1" si="1927"/>
        <v>2.0914121997219897</v>
      </c>
      <c r="AD2450" s="162">
        <f t="shared" si="1928"/>
        <v>2.0544166113115847E-4</v>
      </c>
      <c r="AE2450" s="162">
        <f t="shared" si="1929"/>
        <v>0</v>
      </c>
      <c r="AF2450" s="162">
        <f t="shared" si="1930"/>
        <v>0</v>
      </c>
      <c r="AG2450" s="162">
        <f t="shared" si="1931"/>
        <v>0</v>
      </c>
      <c r="AH2450" s="162" t="str">
        <f t="shared" si="1932"/>
        <v/>
      </c>
      <c r="AI2450" s="162" t="str">
        <f t="shared" si="1933"/>
        <v/>
      </c>
      <c r="AJ2450" s="162" t="str">
        <f t="shared" si="1934"/>
        <v/>
      </c>
      <c r="AK2450" s="162" t="str">
        <f t="shared" si="1935"/>
        <v/>
      </c>
      <c r="AM2450" s="199">
        <f t="shared" si="1938"/>
        <v>26.60623625634312</v>
      </c>
      <c r="AN2450" s="197">
        <f t="shared" si="1940"/>
        <v>0</v>
      </c>
      <c r="AO2450" s="197">
        <f t="shared" si="1941"/>
        <v>0</v>
      </c>
      <c r="AP2450" s="197">
        <f t="shared" si="1942"/>
        <v>0</v>
      </c>
      <c r="AQ2450" s="197">
        <f t="shared" si="1943"/>
        <v>0</v>
      </c>
      <c r="AR2450" s="197" t="str">
        <f t="shared" si="1944"/>
        <v/>
      </c>
      <c r="AS2450" s="197" t="str">
        <f t="shared" si="1945"/>
        <v/>
      </c>
      <c r="AT2450" s="197" t="str">
        <f t="shared" si="1946"/>
        <v/>
      </c>
      <c r="AU2450" s="197" t="str">
        <f t="shared" si="1947"/>
        <v/>
      </c>
      <c r="AV2450" s="199">
        <f t="shared" ca="1" si="1939"/>
        <v>2.2124630654734121</v>
      </c>
      <c r="AX2450" s="162">
        <f t="shared" si="1902"/>
        <v>0</v>
      </c>
      <c r="AY2450" s="162">
        <f t="shared" si="1903"/>
        <v>0</v>
      </c>
      <c r="AZ2450" s="162">
        <f t="shared" si="1904"/>
        <v>0</v>
      </c>
      <c r="BA2450" s="162">
        <f t="shared" si="1905"/>
        <v>0</v>
      </c>
      <c r="BB2450" s="162" t="str">
        <f t="shared" si="1906"/>
        <v/>
      </c>
      <c r="BC2450" s="162" t="str">
        <f t="shared" si="1907"/>
        <v/>
      </c>
      <c r="BD2450" s="162" t="str">
        <f t="shared" si="1908"/>
        <v/>
      </c>
      <c r="BE2450" s="162" t="str">
        <f t="shared" si="1909"/>
        <v/>
      </c>
      <c r="BG2450" s="169">
        <f t="shared" si="1936"/>
        <v>60.944025024101094</v>
      </c>
      <c r="BH2450" s="169">
        <f t="shared" ca="1" si="1937"/>
        <v>2.0226904171072442</v>
      </c>
    </row>
    <row r="2451" spans="11:60" x14ac:dyDescent="0.25">
      <c r="K2451" s="199">
        <f t="shared" si="1910"/>
        <v>60.995411217207419</v>
      </c>
      <c r="L2451" s="201">
        <f t="shared" si="1911"/>
        <v>0.51155890119307268</v>
      </c>
      <c r="M2451" s="201">
        <f t="shared" si="1912"/>
        <v>0.51586122271732959</v>
      </c>
      <c r="N2451" s="201">
        <f t="shared" si="1913"/>
        <v>0.54222605918656996</v>
      </c>
      <c r="O2451" s="201">
        <f t="shared" si="1914"/>
        <v>0.51203155933723854</v>
      </c>
      <c r="P2451" s="201" t="str">
        <f t="shared" si="1915"/>
        <v/>
      </c>
      <c r="Q2451" s="201" t="str">
        <f t="shared" si="1916"/>
        <v/>
      </c>
      <c r="R2451" s="201" t="str">
        <f t="shared" si="1917"/>
        <v/>
      </c>
      <c r="S2451" s="201" t="str">
        <f t="shared" si="1918"/>
        <v/>
      </c>
      <c r="T2451" s="199">
        <f t="shared" si="1919"/>
        <v>8.4992812489874045E-3</v>
      </c>
      <c r="U2451" s="199">
        <f t="shared" si="1920"/>
        <v>0</v>
      </c>
      <c r="V2451" s="199">
        <f t="shared" si="1921"/>
        <v>0</v>
      </c>
      <c r="W2451" s="199">
        <f t="shared" si="1922"/>
        <v>0</v>
      </c>
      <c r="X2451" s="199" t="str">
        <f t="shared" si="1923"/>
        <v/>
      </c>
      <c r="Y2451" s="199" t="str">
        <f t="shared" si="1924"/>
        <v/>
      </c>
      <c r="Z2451" s="199" t="str">
        <f t="shared" si="1925"/>
        <v/>
      </c>
      <c r="AA2451" s="199" t="str">
        <f t="shared" si="1926"/>
        <v/>
      </c>
      <c r="AB2451" s="201">
        <f t="shared" ca="1" si="1927"/>
        <v>2.1211820396715</v>
      </c>
      <c r="AD2451" s="162">
        <f t="shared" si="1928"/>
        <v>2.1837285376271543E-4</v>
      </c>
      <c r="AE2451" s="162">
        <f t="shared" si="1929"/>
        <v>0</v>
      </c>
      <c r="AF2451" s="162">
        <f t="shared" si="1930"/>
        <v>0</v>
      </c>
      <c r="AG2451" s="162">
        <f t="shared" si="1931"/>
        <v>0</v>
      </c>
      <c r="AH2451" s="162" t="str">
        <f t="shared" si="1932"/>
        <v/>
      </c>
      <c r="AI2451" s="162" t="str">
        <f t="shared" si="1933"/>
        <v/>
      </c>
      <c r="AJ2451" s="162" t="str">
        <f t="shared" si="1934"/>
        <v/>
      </c>
      <c r="AK2451" s="162" t="str">
        <f t="shared" si="1935"/>
        <v/>
      </c>
      <c r="AM2451" s="199">
        <f t="shared" si="1938"/>
        <v>26.617453050717632</v>
      </c>
      <c r="AN2451" s="197">
        <f t="shared" si="1940"/>
        <v>0</v>
      </c>
      <c r="AO2451" s="197">
        <f t="shared" si="1941"/>
        <v>0</v>
      </c>
      <c r="AP2451" s="197">
        <f t="shared" si="1942"/>
        <v>0</v>
      </c>
      <c r="AQ2451" s="197">
        <f t="shared" si="1943"/>
        <v>0</v>
      </c>
      <c r="AR2451" s="197" t="str">
        <f t="shared" si="1944"/>
        <v/>
      </c>
      <c r="AS2451" s="197" t="str">
        <f t="shared" si="1945"/>
        <v/>
      </c>
      <c r="AT2451" s="197" t="str">
        <f t="shared" si="1946"/>
        <v/>
      </c>
      <c r="AU2451" s="197" t="str">
        <f t="shared" si="1947"/>
        <v/>
      </c>
      <c r="AV2451" s="199">
        <f t="shared" ca="1" si="1939"/>
        <v>2.2082030835916058</v>
      </c>
      <c r="AX2451" s="162">
        <f t="shared" si="1902"/>
        <v>0</v>
      </c>
      <c r="AY2451" s="162">
        <f t="shared" si="1903"/>
        <v>0</v>
      </c>
      <c r="AZ2451" s="162">
        <f t="shared" si="1904"/>
        <v>0</v>
      </c>
      <c r="BA2451" s="162">
        <f t="shared" si="1905"/>
        <v>0</v>
      </c>
      <c r="BB2451" s="162" t="str">
        <f t="shared" si="1906"/>
        <v/>
      </c>
      <c r="BC2451" s="162" t="str">
        <f t="shared" si="1907"/>
        <v/>
      </c>
      <c r="BD2451" s="162" t="str">
        <f t="shared" si="1908"/>
        <v/>
      </c>
      <c r="BE2451" s="162" t="str">
        <f t="shared" si="1909"/>
        <v/>
      </c>
      <c r="BG2451" s="169">
        <f t="shared" si="1936"/>
        <v>60.969718120654257</v>
      </c>
      <c r="BH2451" s="169">
        <f t="shared" ca="1" si="1937"/>
        <v>2.0914121997219897</v>
      </c>
    </row>
    <row r="2452" spans="11:60" x14ac:dyDescent="0.25">
      <c r="K2452" s="199">
        <f t="shared" si="1910"/>
        <v>61.021104313760581</v>
      </c>
      <c r="L2452" s="201">
        <f t="shared" si="1911"/>
        <v>0.51177438514471263</v>
      </c>
      <c r="M2452" s="201">
        <f t="shared" si="1912"/>
        <v>0.5160785189358289</v>
      </c>
      <c r="N2452" s="201">
        <f t="shared" si="1913"/>
        <v>0.54245446106491302</v>
      </c>
      <c r="O2452" s="201">
        <f t="shared" si="1914"/>
        <v>0.51224724238666453</v>
      </c>
      <c r="P2452" s="201" t="str">
        <f t="shared" si="1915"/>
        <v/>
      </c>
      <c r="Q2452" s="201" t="str">
        <f t="shared" si="1916"/>
        <v/>
      </c>
      <c r="R2452" s="201" t="str">
        <f t="shared" si="1917"/>
        <v/>
      </c>
      <c r="S2452" s="201" t="str">
        <f t="shared" si="1918"/>
        <v/>
      </c>
      <c r="T2452" s="199">
        <f t="shared" si="1919"/>
        <v>9.0337902389820337E-3</v>
      </c>
      <c r="U2452" s="199">
        <f t="shared" si="1920"/>
        <v>0</v>
      </c>
      <c r="V2452" s="199">
        <f t="shared" si="1921"/>
        <v>0</v>
      </c>
      <c r="W2452" s="199">
        <f t="shared" si="1922"/>
        <v>0</v>
      </c>
      <c r="X2452" s="199" t="str">
        <f t="shared" si="1923"/>
        <v/>
      </c>
      <c r="Y2452" s="199" t="str">
        <f t="shared" si="1924"/>
        <v/>
      </c>
      <c r="Z2452" s="199" t="str">
        <f t="shared" si="1925"/>
        <v/>
      </c>
      <c r="AA2452" s="199" t="str">
        <f t="shared" si="1926"/>
        <v/>
      </c>
      <c r="AB2452" s="201">
        <f t="shared" ca="1" si="1927"/>
        <v>2.1306580747102633</v>
      </c>
      <c r="AD2452" s="162">
        <f t="shared" si="1928"/>
        <v>2.321060448511807E-4</v>
      </c>
      <c r="AE2452" s="162">
        <f t="shared" si="1929"/>
        <v>0</v>
      </c>
      <c r="AF2452" s="162">
        <f t="shared" si="1930"/>
        <v>0</v>
      </c>
      <c r="AG2452" s="162">
        <f t="shared" si="1931"/>
        <v>0</v>
      </c>
      <c r="AH2452" s="162" t="str">
        <f t="shared" si="1932"/>
        <v/>
      </c>
      <c r="AI2452" s="162" t="str">
        <f t="shared" si="1933"/>
        <v/>
      </c>
      <c r="AJ2452" s="162" t="str">
        <f t="shared" si="1934"/>
        <v/>
      </c>
      <c r="AK2452" s="162" t="str">
        <f t="shared" si="1935"/>
        <v/>
      </c>
      <c r="AM2452" s="199">
        <f t="shared" si="1938"/>
        <v>26.628669845092144</v>
      </c>
      <c r="AN2452" s="197">
        <f t="shared" si="1940"/>
        <v>0</v>
      </c>
      <c r="AO2452" s="197">
        <f t="shared" si="1941"/>
        <v>0</v>
      </c>
      <c r="AP2452" s="197">
        <f t="shared" si="1942"/>
        <v>0</v>
      </c>
      <c r="AQ2452" s="197">
        <f t="shared" si="1943"/>
        <v>0</v>
      </c>
      <c r="AR2452" s="197" t="str">
        <f t="shared" si="1944"/>
        <v/>
      </c>
      <c r="AS2452" s="197" t="str">
        <f t="shared" si="1945"/>
        <v/>
      </c>
      <c r="AT2452" s="197" t="str">
        <f t="shared" si="1946"/>
        <v/>
      </c>
      <c r="AU2452" s="197" t="str">
        <f t="shared" si="1947"/>
        <v/>
      </c>
      <c r="AV2452" s="199">
        <f t="shared" ca="1" si="1939"/>
        <v>2.2067376600498974</v>
      </c>
      <c r="AX2452" s="162">
        <f t="shared" si="1902"/>
        <v>0</v>
      </c>
      <c r="AY2452" s="162">
        <f t="shared" si="1903"/>
        <v>0</v>
      </c>
      <c r="AZ2452" s="162">
        <f t="shared" si="1904"/>
        <v>0</v>
      </c>
      <c r="BA2452" s="162">
        <f t="shared" si="1905"/>
        <v>0</v>
      </c>
      <c r="BB2452" s="162" t="str">
        <f t="shared" si="1906"/>
        <v/>
      </c>
      <c r="BC2452" s="162" t="str">
        <f t="shared" si="1907"/>
        <v/>
      </c>
      <c r="BD2452" s="162" t="str">
        <f t="shared" si="1908"/>
        <v/>
      </c>
      <c r="BE2452" s="162" t="str">
        <f t="shared" si="1909"/>
        <v/>
      </c>
      <c r="BG2452" s="169">
        <f t="shared" si="1936"/>
        <v>60.995411217207419</v>
      </c>
      <c r="BH2452" s="169">
        <f t="shared" ca="1" si="1937"/>
        <v>2.1211820396715</v>
      </c>
    </row>
    <row r="2453" spans="11:60" x14ac:dyDescent="0.25">
      <c r="K2453" s="199">
        <f t="shared" si="1910"/>
        <v>61.046797410313744</v>
      </c>
      <c r="L2453" s="201">
        <f t="shared" si="1911"/>
        <v>0.51198986909635247</v>
      </c>
      <c r="M2453" s="201">
        <f t="shared" si="1912"/>
        <v>0.51629581515432821</v>
      </c>
      <c r="N2453" s="201">
        <f t="shared" si="1913"/>
        <v>0.54268286294325618</v>
      </c>
      <c r="O2453" s="201">
        <f t="shared" si="1914"/>
        <v>0.51246292543609051</v>
      </c>
      <c r="P2453" s="201" t="str">
        <f t="shared" si="1915"/>
        <v/>
      </c>
      <c r="Q2453" s="201" t="str">
        <f t="shared" si="1916"/>
        <v/>
      </c>
      <c r="R2453" s="201" t="str">
        <f t="shared" si="1917"/>
        <v/>
      </c>
      <c r="S2453" s="201" t="str">
        <f t="shared" si="1918"/>
        <v/>
      </c>
      <c r="T2453" s="199">
        <f t="shared" si="1919"/>
        <v>9.6014207376833478E-3</v>
      </c>
      <c r="U2453" s="199">
        <f t="shared" si="1920"/>
        <v>0</v>
      </c>
      <c r="V2453" s="199">
        <f t="shared" si="1921"/>
        <v>0</v>
      </c>
      <c r="W2453" s="199">
        <f t="shared" si="1922"/>
        <v>0</v>
      </c>
      <c r="X2453" s="199" t="str">
        <f t="shared" si="1923"/>
        <v/>
      </c>
      <c r="Y2453" s="199" t="str">
        <f t="shared" si="1924"/>
        <v/>
      </c>
      <c r="Z2453" s="199" t="str">
        <f t="shared" si="1925"/>
        <v/>
      </c>
      <c r="AA2453" s="199" t="str">
        <f t="shared" si="1926"/>
        <v/>
      </c>
      <c r="AB2453" s="201">
        <f t="shared" ca="1" si="1927"/>
        <v>2.0421072997589453</v>
      </c>
      <c r="AD2453" s="162">
        <f t="shared" si="1928"/>
        <v>2.4669023006083327E-4</v>
      </c>
      <c r="AE2453" s="162">
        <f t="shared" si="1929"/>
        <v>0</v>
      </c>
      <c r="AF2453" s="162">
        <f t="shared" si="1930"/>
        <v>0</v>
      </c>
      <c r="AG2453" s="162">
        <f t="shared" si="1931"/>
        <v>0</v>
      </c>
      <c r="AH2453" s="162" t="str">
        <f t="shared" si="1932"/>
        <v/>
      </c>
      <c r="AI2453" s="162" t="str">
        <f t="shared" si="1933"/>
        <v/>
      </c>
      <c r="AJ2453" s="162" t="str">
        <f t="shared" si="1934"/>
        <v/>
      </c>
      <c r="AK2453" s="162" t="str">
        <f t="shared" si="1935"/>
        <v/>
      </c>
      <c r="AM2453" s="199">
        <f t="shared" si="1938"/>
        <v>26.639886639466656</v>
      </c>
      <c r="AN2453" s="197">
        <f t="shared" si="1940"/>
        <v>0</v>
      </c>
      <c r="AO2453" s="197">
        <f t="shared" si="1941"/>
        <v>0</v>
      </c>
      <c r="AP2453" s="197">
        <f t="shared" si="1942"/>
        <v>0</v>
      </c>
      <c r="AQ2453" s="197">
        <f t="shared" si="1943"/>
        <v>0</v>
      </c>
      <c r="AR2453" s="197" t="str">
        <f t="shared" si="1944"/>
        <v/>
      </c>
      <c r="AS2453" s="197" t="str">
        <f t="shared" si="1945"/>
        <v/>
      </c>
      <c r="AT2453" s="197" t="str">
        <f t="shared" si="1946"/>
        <v/>
      </c>
      <c r="AU2453" s="197" t="str">
        <f t="shared" si="1947"/>
        <v/>
      </c>
      <c r="AV2453" s="199">
        <f t="shared" ca="1" si="1939"/>
        <v>2.2168238863848835</v>
      </c>
      <c r="AX2453" s="162">
        <f t="shared" si="1902"/>
        <v>0</v>
      </c>
      <c r="AY2453" s="162">
        <f t="shared" si="1903"/>
        <v>0</v>
      </c>
      <c r="AZ2453" s="162">
        <f t="shared" si="1904"/>
        <v>0</v>
      </c>
      <c r="BA2453" s="162">
        <f t="shared" si="1905"/>
        <v>0</v>
      </c>
      <c r="BB2453" s="162" t="str">
        <f t="shared" si="1906"/>
        <v/>
      </c>
      <c r="BC2453" s="162" t="str">
        <f t="shared" si="1907"/>
        <v/>
      </c>
      <c r="BD2453" s="162" t="str">
        <f t="shared" si="1908"/>
        <v/>
      </c>
      <c r="BE2453" s="162" t="str">
        <f t="shared" si="1909"/>
        <v/>
      </c>
      <c r="BG2453" s="169">
        <f t="shared" si="1936"/>
        <v>61.021104313760581</v>
      </c>
      <c r="BH2453" s="169">
        <f t="shared" ca="1" si="1937"/>
        <v>2.1306580747102633</v>
      </c>
    </row>
    <row r="2454" spans="11:60" x14ac:dyDescent="0.25">
      <c r="K2454" s="199">
        <f t="shared" si="1910"/>
        <v>61.072490506866906</v>
      </c>
      <c r="L2454" s="201">
        <f t="shared" si="1911"/>
        <v>0.51220535304799242</v>
      </c>
      <c r="M2454" s="201">
        <f t="shared" si="1912"/>
        <v>0.51651311137282752</v>
      </c>
      <c r="N2454" s="201">
        <f t="shared" si="1913"/>
        <v>0.54291126482159935</v>
      </c>
      <c r="O2454" s="201">
        <f t="shared" si="1914"/>
        <v>0.5126786084855165</v>
      </c>
      <c r="P2454" s="201" t="str">
        <f t="shared" si="1915"/>
        <v/>
      </c>
      <c r="Q2454" s="201" t="str">
        <f t="shared" si="1916"/>
        <v/>
      </c>
      <c r="R2454" s="201" t="str">
        <f t="shared" si="1917"/>
        <v/>
      </c>
      <c r="S2454" s="201" t="str">
        <f t="shared" si="1918"/>
        <v/>
      </c>
      <c r="T2454" s="199">
        <f t="shared" si="1919"/>
        <v>1.0204194419460862E-2</v>
      </c>
      <c r="U2454" s="199">
        <f t="shared" si="1920"/>
        <v>0</v>
      </c>
      <c r="V2454" s="199">
        <f t="shared" si="1921"/>
        <v>0</v>
      </c>
      <c r="W2454" s="199">
        <f t="shared" si="1922"/>
        <v>0</v>
      </c>
      <c r="X2454" s="199" t="str">
        <f t="shared" si="1923"/>
        <v/>
      </c>
      <c r="Y2454" s="199" t="str">
        <f t="shared" si="1924"/>
        <v/>
      </c>
      <c r="Z2454" s="199" t="str">
        <f t="shared" si="1925"/>
        <v/>
      </c>
      <c r="AA2454" s="199" t="str">
        <f t="shared" si="1926"/>
        <v/>
      </c>
      <c r="AB2454" s="201">
        <f t="shared" ca="1" si="1927"/>
        <v>2.0862706001738411</v>
      </c>
      <c r="AD2454" s="162">
        <f t="shared" si="1928"/>
        <v>2.6217735246644806E-4</v>
      </c>
      <c r="AE2454" s="162">
        <f t="shared" si="1929"/>
        <v>0</v>
      </c>
      <c r="AF2454" s="162">
        <f t="shared" si="1930"/>
        <v>0</v>
      </c>
      <c r="AG2454" s="162">
        <f t="shared" si="1931"/>
        <v>0</v>
      </c>
      <c r="AH2454" s="162" t="str">
        <f t="shared" si="1932"/>
        <v/>
      </c>
      <c r="AI2454" s="162" t="str">
        <f t="shared" si="1933"/>
        <v/>
      </c>
      <c r="AJ2454" s="162" t="str">
        <f t="shared" si="1934"/>
        <v/>
      </c>
      <c r="AK2454" s="162" t="str">
        <f t="shared" si="1935"/>
        <v/>
      </c>
      <c r="AM2454" s="199">
        <f t="shared" si="1938"/>
        <v>26.651103433841168</v>
      </c>
      <c r="AN2454" s="197">
        <f t="shared" si="1940"/>
        <v>0</v>
      </c>
      <c r="AO2454" s="197">
        <f t="shared" si="1941"/>
        <v>0</v>
      </c>
      <c r="AP2454" s="197">
        <f t="shared" si="1942"/>
        <v>0</v>
      </c>
      <c r="AQ2454" s="197">
        <f t="shared" si="1943"/>
        <v>0</v>
      </c>
      <c r="AR2454" s="197" t="str">
        <f t="shared" si="1944"/>
        <v/>
      </c>
      <c r="AS2454" s="197" t="str">
        <f t="shared" si="1945"/>
        <v/>
      </c>
      <c r="AT2454" s="197" t="str">
        <f t="shared" si="1946"/>
        <v/>
      </c>
      <c r="AU2454" s="197" t="str">
        <f t="shared" si="1947"/>
        <v/>
      </c>
      <c r="AV2454" s="199">
        <f t="shared" ca="1" si="1939"/>
        <v>2.1645626124666761</v>
      </c>
      <c r="AX2454" s="162">
        <f t="shared" si="1902"/>
        <v>0</v>
      </c>
      <c r="AY2454" s="162">
        <f t="shared" si="1903"/>
        <v>0</v>
      </c>
      <c r="AZ2454" s="162">
        <f t="shared" si="1904"/>
        <v>0</v>
      </c>
      <c r="BA2454" s="162">
        <f t="shared" si="1905"/>
        <v>0</v>
      </c>
      <c r="BB2454" s="162" t="str">
        <f t="shared" si="1906"/>
        <v/>
      </c>
      <c r="BC2454" s="162" t="str">
        <f t="shared" si="1907"/>
        <v/>
      </c>
      <c r="BD2454" s="162" t="str">
        <f t="shared" si="1908"/>
        <v/>
      </c>
      <c r="BE2454" s="162" t="str">
        <f t="shared" si="1909"/>
        <v/>
      </c>
      <c r="BG2454" s="169">
        <f t="shared" si="1936"/>
        <v>61.046797410313744</v>
      </c>
      <c r="BH2454" s="169">
        <f t="shared" ca="1" si="1937"/>
        <v>2.0421072997589453</v>
      </c>
    </row>
    <row r="2455" spans="11:60" x14ac:dyDescent="0.25">
      <c r="K2455" s="199">
        <f t="shared" si="1910"/>
        <v>61.098183603420068</v>
      </c>
      <c r="L2455" s="201">
        <f t="shared" si="1911"/>
        <v>0.51242083699963226</v>
      </c>
      <c r="M2455" s="201">
        <f t="shared" si="1912"/>
        <v>0.51673040759132671</v>
      </c>
      <c r="N2455" s="201">
        <f t="shared" si="1913"/>
        <v>0.5431396666999424</v>
      </c>
      <c r="O2455" s="201">
        <f t="shared" si="1914"/>
        <v>0.51289429153494237</v>
      </c>
      <c r="P2455" s="201" t="str">
        <f t="shared" si="1915"/>
        <v/>
      </c>
      <c r="Q2455" s="201" t="str">
        <f t="shared" si="1916"/>
        <v/>
      </c>
      <c r="R2455" s="201" t="str">
        <f t="shared" si="1917"/>
        <v/>
      </c>
      <c r="S2455" s="201" t="str">
        <f t="shared" si="1918"/>
        <v/>
      </c>
      <c r="T2455" s="199">
        <f t="shared" si="1919"/>
        <v>1.0844254467114333E-2</v>
      </c>
      <c r="U2455" s="199">
        <f t="shared" si="1920"/>
        <v>0</v>
      </c>
      <c r="V2455" s="199">
        <f t="shared" si="1921"/>
        <v>0</v>
      </c>
      <c r="W2455" s="199">
        <f t="shared" si="1922"/>
        <v>0</v>
      </c>
      <c r="X2455" s="199" t="str">
        <f t="shared" si="1923"/>
        <v/>
      </c>
      <c r="Y2455" s="199" t="str">
        <f t="shared" si="1924"/>
        <v/>
      </c>
      <c r="Z2455" s="199" t="str">
        <f t="shared" si="1925"/>
        <v/>
      </c>
      <c r="AA2455" s="199" t="str">
        <f t="shared" si="1926"/>
        <v/>
      </c>
      <c r="AB2455" s="201">
        <f t="shared" ca="1" si="1927"/>
        <v>2.1491704453755904</v>
      </c>
      <c r="AD2455" s="162">
        <f t="shared" si="1928"/>
        <v>2.7862247707063036E-4</v>
      </c>
      <c r="AE2455" s="162">
        <f t="shared" si="1929"/>
        <v>0</v>
      </c>
      <c r="AF2455" s="162">
        <f t="shared" si="1930"/>
        <v>0</v>
      </c>
      <c r="AG2455" s="162">
        <f t="shared" si="1931"/>
        <v>0</v>
      </c>
      <c r="AH2455" s="162" t="str">
        <f t="shared" si="1932"/>
        <v/>
      </c>
      <c r="AI2455" s="162" t="str">
        <f t="shared" si="1933"/>
        <v/>
      </c>
      <c r="AJ2455" s="162" t="str">
        <f t="shared" si="1934"/>
        <v/>
      </c>
      <c r="AK2455" s="162" t="str">
        <f t="shared" si="1935"/>
        <v/>
      </c>
      <c r="AM2455" s="199">
        <f t="shared" si="1938"/>
        <v>26.66232022821568</v>
      </c>
      <c r="AN2455" s="197">
        <f t="shared" si="1940"/>
        <v>0</v>
      </c>
      <c r="AO2455" s="197">
        <f t="shared" si="1941"/>
        <v>0</v>
      </c>
      <c r="AP2455" s="197">
        <f t="shared" si="1942"/>
        <v>0</v>
      </c>
      <c r="AQ2455" s="197">
        <f t="shared" si="1943"/>
        <v>0</v>
      </c>
      <c r="AR2455" s="197" t="str">
        <f t="shared" si="1944"/>
        <v/>
      </c>
      <c r="AS2455" s="197" t="str">
        <f t="shared" si="1945"/>
        <v/>
      </c>
      <c r="AT2455" s="197" t="str">
        <f t="shared" si="1946"/>
        <v/>
      </c>
      <c r="AU2455" s="197" t="str">
        <f t="shared" si="1947"/>
        <v/>
      </c>
      <c r="AV2455" s="199">
        <f t="shared" ca="1" si="1939"/>
        <v>2.0726780413074062</v>
      </c>
      <c r="AX2455" s="162">
        <f t="shared" si="1902"/>
        <v>0</v>
      </c>
      <c r="AY2455" s="162">
        <f t="shared" si="1903"/>
        <v>0</v>
      </c>
      <c r="AZ2455" s="162">
        <f t="shared" si="1904"/>
        <v>0</v>
      </c>
      <c r="BA2455" s="162">
        <f t="shared" si="1905"/>
        <v>0</v>
      </c>
      <c r="BB2455" s="162" t="str">
        <f t="shared" si="1906"/>
        <v/>
      </c>
      <c r="BC2455" s="162" t="str">
        <f t="shared" si="1907"/>
        <v/>
      </c>
      <c r="BD2455" s="162" t="str">
        <f t="shared" si="1908"/>
        <v/>
      </c>
      <c r="BE2455" s="162" t="str">
        <f t="shared" si="1909"/>
        <v/>
      </c>
      <c r="BG2455" s="169">
        <f t="shared" si="1936"/>
        <v>61.072490506866906</v>
      </c>
      <c r="BH2455" s="169">
        <f t="shared" ca="1" si="1937"/>
        <v>2.0862706001738411</v>
      </c>
    </row>
    <row r="2456" spans="11:60" x14ac:dyDescent="0.25">
      <c r="K2456" s="199">
        <f t="shared" si="1910"/>
        <v>61.123876699973231</v>
      </c>
      <c r="L2456" s="201">
        <f t="shared" si="1911"/>
        <v>0.5126363209512721</v>
      </c>
      <c r="M2456" s="201">
        <f t="shared" si="1912"/>
        <v>0.51694770380982613</v>
      </c>
      <c r="N2456" s="201">
        <f t="shared" si="1913"/>
        <v>0.54336806857828557</v>
      </c>
      <c r="O2456" s="201">
        <f t="shared" si="1914"/>
        <v>0.51310997458436847</v>
      </c>
      <c r="P2456" s="201" t="str">
        <f t="shared" si="1915"/>
        <v/>
      </c>
      <c r="Q2456" s="201" t="str">
        <f t="shared" si="1916"/>
        <v/>
      </c>
      <c r="R2456" s="201" t="str">
        <f t="shared" si="1917"/>
        <v/>
      </c>
      <c r="S2456" s="201" t="str">
        <f t="shared" si="1918"/>
        <v/>
      </c>
      <c r="T2456" s="199">
        <f t="shared" si="1919"/>
        <v>1.1523872759855648E-2</v>
      </c>
      <c r="U2456" s="199">
        <f t="shared" si="1920"/>
        <v>0</v>
      </c>
      <c r="V2456" s="199">
        <f t="shared" si="1921"/>
        <v>0</v>
      </c>
      <c r="W2456" s="199">
        <f t="shared" si="1922"/>
        <v>0</v>
      </c>
      <c r="X2456" s="199" t="str">
        <f t="shared" si="1923"/>
        <v/>
      </c>
      <c r="Y2456" s="199" t="str">
        <f t="shared" si="1924"/>
        <v/>
      </c>
      <c r="Z2456" s="199" t="str">
        <f t="shared" si="1925"/>
        <v/>
      </c>
      <c r="AA2456" s="199" t="str">
        <f t="shared" si="1926"/>
        <v/>
      </c>
      <c r="AB2456" s="201">
        <f t="shared" ca="1" si="1927"/>
        <v>2.1031201447178649</v>
      </c>
      <c r="AD2456" s="162">
        <f t="shared" si="1928"/>
        <v>2.960839754853283E-4</v>
      </c>
      <c r="AE2456" s="162">
        <f t="shared" si="1929"/>
        <v>0</v>
      </c>
      <c r="AF2456" s="162">
        <f t="shared" si="1930"/>
        <v>0</v>
      </c>
      <c r="AG2456" s="162">
        <f t="shared" si="1931"/>
        <v>0</v>
      </c>
      <c r="AH2456" s="162" t="str">
        <f t="shared" si="1932"/>
        <v/>
      </c>
      <c r="AI2456" s="162" t="str">
        <f t="shared" si="1933"/>
        <v/>
      </c>
      <c r="AJ2456" s="162" t="str">
        <f t="shared" si="1934"/>
        <v/>
      </c>
      <c r="AK2456" s="162" t="str">
        <f t="shared" si="1935"/>
        <v/>
      </c>
      <c r="AM2456" s="199">
        <f t="shared" si="1938"/>
        <v>26.673537022590192</v>
      </c>
      <c r="AN2456" s="197">
        <f t="shared" si="1940"/>
        <v>0</v>
      </c>
      <c r="AO2456" s="197">
        <f t="shared" si="1941"/>
        <v>0</v>
      </c>
      <c r="AP2456" s="197">
        <f t="shared" si="1942"/>
        <v>0</v>
      </c>
      <c r="AQ2456" s="197">
        <f t="shared" si="1943"/>
        <v>0</v>
      </c>
      <c r="AR2456" s="197" t="str">
        <f t="shared" si="1944"/>
        <v/>
      </c>
      <c r="AS2456" s="197" t="str">
        <f t="shared" si="1945"/>
        <v/>
      </c>
      <c r="AT2456" s="197" t="str">
        <f t="shared" si="1946"/>
        <v/>
      </c>
      <c r="AU2456" s="197" t="str">
        <f t="shared" si="1947"/>
        <v/>
      </c>
      <c r="AV2456" s="199">
        <f t="shared" ca="1" si="1939"/>
        <v>2.1811936227237396</v>
      </c>
      <c r="AX2456" s="162">
        <f t="shared" si="1902"/>
        <v>0</v>
      </c>
      <c r="AY2456" s="162">
        <f t="shared" si="1903"/>
        <v>0</v>
      </c>
      <c r="AZ2456" s="162">
        <f t="shared" si="1904"/>
        <v>0</v>
      </c>
      <c r="BA2456" s="162">
        <f t="shared" si="1905"/>
        <v>0</v>
      </c>
      <c r="BB2456" s="162" t="str">
        <f t="shared" si="1906"/>
        <v/>
      </c>
      <c r="BC2456" s="162" t="str">
        <f t="shared" si="1907"/>
        <v/>
      </c>
      <c r="BD2456" s="162" t="str">
        <f t="shared" si="1908"/>
        <v/>
      </c>
      <c r="BE2456" s="162" t="str">
        <f t="shared" si="1909"/>
        <v/>
      </c>
      <c r="BG2456" s="169">
        <f t="shared" si="1936"/>
        <v>61.098183603420068</v>
      </c>
      <c r="BH2456" s="169">
        <f t="shared" ca="1" si="1937"/>
        <v>2.1491704453755904</v>
      </c>
    </row>
    <row r="2457" spans="11:60" x14ac:dyDescent="0.25">
      <c r="K2457" s="199">
        <f t="shared" si="1910"/>
        <v>61.149569796526393</v>
      </c>
      <c r="L2457" s="201">
        <f t="shared" si="1911"/>
        <v>0.51285180490291205</v>
      </c>
      <c r="M2457" s="201">
        <f t="shared" si="1912"/>
        <v>0.51716500002832533</v>
      </c>
      <c r="N2457" s="201">
        <f t="shared" si="1913"/>
        <v>0.54359647045662873</v>
      </c>
      <c r="O2457" s="201">
        <f t="shared" si="1914"/>
        <v>0.51332565763379434</v>
      </c>
      <c r="P2457" s="201" t="str">
        <f t="shared" si="1915"/>
        <v/>
      </c>
      <c r="Q2457" s="201" t="str">
        <f t="shared" si="1916"/>
        <v/>
      </c>
      <c r="R2457" s="201" t="str">
        <f t="shared" si="1917"/>
        <v/>
      </c>
      <c r="S2457" s="201" t="str">
        <f t="shared" si="1918"/>
        <v/>
      </c>
      <c r="T2457" s="199">
        <f t="shared" si="1919"/>
        <v>1.2245457479523179E-2</v>
      </c>
      <c r="U2457" s="199">
        <f t="shared" si="1920"/>
        <v>0</v>
      </c>
      <c r="V2457" s="199">
        <f t="shared" si="1921"/>
        <v>0</v>
      </c>
      <c r="W2457" s="199">
        <f t="shared" si="1922"/>
        <v>0</v>
      </c>
      <c r="X2457" s="199" t="str">
        <f t="shared" si="1923"/>
        <v/>
      </c>
      <c r="Y2457" s="199" t="str">
        <f t="shared" si="1924"/>
        <v/>
      </c>
      <c r="Z2457" s="199" t="str">
        <f t="shared" si="1925"/>
        <v/>
      </c>
      <c r="AA2457" s="199" t="str">
        <f t="shared" si="1926"/>
        <v/>
      </c>
      <c r="AB2457" s="201">
        <f t="shared" ca="1" si="1927"/>
        <v>2.1163289600911424</v>
      </c>
      <c r="AD2457" s="162">
        <f t="shared" si="1928"/>
        <v>3.1462372135903277E-4</v>
      </c>
      <c r="AE2457" s="162">
        <f t="shared" si="1929"/>
        <v>0</v>
      </c>
      <c r="AF2457" s="162">
        <f t="shared" si="1930"/>
        <v>0</v>
      </c>
      <c r="AG2457" s="162">
        <f t="shared" si="1931"/>
        <v>0</v>
      </c>
      <c r="AH2457" s="162" t="str">
        <f t="shared" si="1932"/>
        <v/>
      </c>
      <c r="AI2457" s="162" t="str">
        <f t="shared" si="1933"/>
        <v/>
      </c>
      <c r="AJ2457" s="162" t="str">
        <f t="shared" si="1934"/>
        <v/>
      </c>
      <c r="AK2457" s="162" t="str">
        <f t="shared" si="1935"/>
        <v/>
      </c>
      <c r="AM2457" s="199">
        <f t="shared" si="1938"/>
        <v>26.684753816964704</v>
      </c>
      <c r="AN2457" s="197">
        <f t="shared" si="1940"/>
        <v>0</v>
      </c>
      <c r="AO2457" s="197">
        <f t="shared" si="1941"/>
        <v>0</v>
      </c>
      <c r="AP2457" s="197">
        <f t="shared" si="1942"/>
        <v>0</v>
      </c>
      <c r="AQ2457" s="197">
        <f t="shared" si="1943"/>
        <v>0</v>
      </c>
      <c r="AR2457" s="197" t="str">
        <f t="shared" si="1944"/>
        <v/>
      </c>
      <c r="AS2457" s="197" t="str">
        <f t="shared" si="1945"/>
        <v/>
      </c>
      <c r="AT2457" s="197" t="str">
        <f t="shared" si="1946"/>
        <v/>
      </c>
      <c r="AU2457" s="197" t="str">
        <f t="shared" si="1947"/>
        <v/>
      </c>
      <c r="AV2457" s="199">
        <f t="shared" ca="1" si="1939"/>
        <v>2.1126383964844995</v>
      </c>
      <c r="AX2457" s="162">
        <f t="shared" si="1902"/>
        <v>0</v>
      </c>
      <c r="AY2457" s="162">
        <f t="shared" si="1903"/>
        <v>0</v>
      </c>
      <c r="AZ2457" s="162">
        <f t="shared" si="1904"/>
        <v>0</v>
      </c>
      <c r="BA2457" s="162">
        <f t="shared" si="1905"/>
        <v>0</v>
      </c>
      <c r="BB2457" s="162" t="str">
        <f t="shared" si="1906"/>
        <v/>
      </c>
      <c r="BC2457" s="162" t="str">
        <f t="shared" si="1907"/>
        <v/>
      </c>
      <c r="BD2457" s="162" t="str">
        <f t="shared" si="1908"/>
        <v/>
      </c>
      <c r="BE2457" s="162" t="str">
        <f t="shared" si="1909"/>
        <v/>
      </c>
      <c r="BG2457" s="169">
        <f t="shared" si="1936"/>
        <v>61.123876699973231</v>
      </c>
      <c r="BH2457" s="169">
        <f t="shared" ca="1" si="1937"/>
        <v>2.1031201447178649</v>
      </c>
    </row>
    <row r="2458" spans="11:60" x14ac:dyDescent="0.25">
      <c r="K2458" s="199">
        <f t="shared" si="1910"/>
        <v>61.175262893079555</v>
      </c>
      <c r="L2458" s="201">
        <f t="shared" si="1911"/>
        <v>0.51306728885455188</v>
      </c>
      <c r="M2458" s="201">
        <f t="shared" si="1912"/>
        <v>0.51738229624682464</v>
      </c>
      <c r="N2458" s="201">
        <f t="shared" si="1913"/>
        <v>0.54382487233497179</v>
      </c>
      <c r="O2458" s="201">
        <f t="shared" si="1914"/>
        <v>0.51354134068322033</v>
      </c>
      <c r="P2458" s="201" t="str">
        <f t="shared" si="1915"/>
        <v/>
      </c>
      <c r="Q2458" s="201" t="str">
        <f t="shared" si="1916"/>
        <v/>
      </c>
      <c r="R2458" s="201" t="str">
        <f t="shared" si="1917"/>
        <v/>
      </c>
      <c r="S2458" s="201" t="str">
        <f t="shared" si="1918"/>
        <v/>
      </c>
      <c r="T2458" s="199">
        <f t="shared" si="1919"/>
        <v>1.3011561158928982E-2</v>
      </c>
      <c r="U2458" s="199">
        <f t="shared" si="1920"/>
        <v>0</v>
      </c>
      <c r="V2458" s="199">
        <f t="shared" si="1921"/>
        <v>0</v>
      </c>
      <c r="W2458" s="199">
        <f t="shared" si="1922"/>
        <v>0</v>
      </c>
      <c r="X2458" s="199" t="str">
        <f t="shared" si="1923"/>
        <v/>
      </c>
      <c r="Y2458" s="199" t="str">
        <f t="shared" si="1924"/>
        <v/>
      </c>
      <c r="Z2458" s="199" t="str">
        <f t="shared" si="1925"/>
        <v/>
      </c>
      <c r="AA2458" s="199" t="str">
        <f t="shared" si="1926"/>
        <v/>
      </c>
      <c r="AB2458" s="201">
        <f t="shared" ca="1" si="1927"/>
        <v>2.0649326531733263</v>
      </c>
      <c r="AD2458" s="162">
        <f t="shared" si="1928"/>
        <v>3.3430729716373898E-4</v>
      </c>
      <c r="AE2458" s="162">
        <f t="shared" si="1929"/>
        <v>0</v>
      </c>
      <c r="AF2458" s="162">
        <f t="shared" si="1930"/>
        <v>0</v>
      </c>
      <c r="AG2458" s="162">
        <f t="shared" si="1931"/>
        <v>0</v>
      </c>
      <c r="AH2458" s="162" t="str">
        <f t="shared" si="1932"/>
        <v/>
      </c>
      <c r="AI2458" s="162" t="str">
        <f t="shared" si="1933"/>
        <v/>
      </c>
      <c r="AJ2458" s="162" t="str">
        <f t="shared" si="1934"/>
        <v/>
      </c>
      <c r="AK2458" s="162" t="str">
        <f t="shared" si="1935"/>
        <v/>
      </c>
      <c r="AM2458" s="199">
        <f t="shared" si="1938"/>
        <v>26.695970611339217</v>
      </c>
      <c r="AN2458" s="197">
        <f t="shared" si="1940"/>
        <v>0</v>
      </c>
      <c r="AO2458" s="197">
        <f t="shared" si="1941"/>
        <v>0</v>
      </c>
      <c r="AP2458" s="197">
        <f t="shared" si="1942"/>
        <v>0</v>
      </c>
      <c r="AQ2458" s="197">
        <f t="shared" si="1943"/>
        <v>0</v>
      </c>
      <c r="AR2458" s="197" t="str">
        <f t="shared" si="1944"/>
        <v/>
      </c>
      <c r="AS2458" s="197" t="str">
        <f t="shared" si="1945"/>
        <v/>
      </c>
      <c r="AT2458" s="197" t="str">
        <f t="shared" si="1946"/>
        <v/>
      </c>
      <c r="AU2458" s="197" t="str">
        <f t="shared" si="1947"/>
        <v/>
      </c>
      <c r="AV2458" s="199">
        <f t="shared" ca="1" si="1939"/>
        <v>2.1264794509333163</v>
      </c>
      <c r="AX2458" s="162">
        <f t="shared" si="1902"/>
        <v>0</v>
      </c>
      <c r="AY2458" s="162">
        <f t="shared" si="1903"/>
        <v>0</v>
      </c>
      <c r="AZ2458" s="162">
        <f t="shared" si="1904"/>
        <v>0</v>
      </c>
      <c r="BA2458" s="162">
        <f t="shared" si="1905"/>
        <v>0</v>
      </c>
      <c r="BB2458" s="162" t="str">
        <f t="shared" si="1906"/>
        <v/>
      </c>
      <c r="BC2458" s="162" t="str">
        <f t="shared" si="1907"/>
        <v/>
      </c>
      <c r="BD2458" s="162" t="str">
        <f t="shared" si="1908"/>
        <v/>
      </c>
      <c r="BE2458" s="162" t="str">
        <f t="shared" si="1909"/>
        <v/>
      </c>
      <c r="BG2458" s="169">
        <f t="shared" si="1936"/>
        <v>61.149569796526393</v>
      </c>
      <c r="BH2458" s="169">
        <f t="shared" ca="1" si="1937"/>
        <v>2.1163289600911424</v>
      </c>
    </row>
    <row r="2459" spans="11:60" x14ac:dyDescent="0.25">
      <c r="K2459" s="199">
        <f t="shared" si="1910"/>
        <v>61.200955989632718</v>
      </c>
      <c r="L2459" s="201">
        <f t="shared" si="1911"/>
        <v>0.51328277280619172</v>
      </c>
      <c r="M2459" s="201">
        <f t="shared" si="1912"/>
        <v>0.51759959246532394</v>
      </c>
      <c r="N2459" s="201">
        <f t="shared" si="1913"/>
        <v>0.54405327421331495</v>
      </c>
      <c r="O2459" s="201">
        <f t="shared" si="1914"/>
        <v>0.51375702373264631</v>
      </c>
      <c r="P2459" s="201" t="str">
        <f t="shared" si="1915"/>
        <v/>
      </c>
      <c r="Q2459" s="201" t="str">
        <f t="shared" si="1916"/>
        <v/>
      </c>
      <c r="R2459" s="201" t="str">
        <f t="shared" si="1917"/>
        <v/>
      </c>
      <c r="S2459" s="201" t="str">
        <f t="shared" si="1918"/>
        <v/>
      </c>
      <c r="T2459" s="199">
        <f t="shared" si="1919"/>
        <v>1.3824889197575598E-2</v>
      </c>
      <c r="U2459" s="199">
        <f t="shared" si="1920"/>
        <v>0</v>
      </c>
      <c r="V2459" s="199">
        <f t="shared" si="1921"/>
        <v>0</v>
      </c>
      <c r="W2459" s="199">
        <f t="shared" si="1922"/>
        <v>0</v>
      </c>
      <c r="X2459" s="199" t="str">
        <f t="shared" si="1923"/>
        <v/>
      </c>
      <c r="Y2459" s="199" t="str">
        <f t="shared" si="1924"/>
        <v/>
      </c>
      <c r="Z2459" s="199" t="str">
        <f t="shared" si="1925"/>
        <v/>
      </c>
      <c r="AA2459" s="199" t="str">
        <f t="shared" si="1926"/>
        <v/>
      </c>
      <c r="AB2459" s="201">
        <f t="shared" ca="1" si="1927"/>
        <v>2.0976051882266695</v>
      </c>
      <c r="AD2459" s="162">
        <f t="shared" si="1928"/>
        <v>3.5520421299008062E-4</v>
      </c>
      <c r="AE2459" s="162">
        <f t="shared" si="1929"/>
        <v>0</v>
      </c>
      <c r="AF2459" s="162">
        <f t="shared" si="1930"/>
        <v>0</v>
      </c>
      <c r="AG2459" s="162">
        <f t="shared" si="1931"/>
        <v>0</v>
      </c>
      <c r="AH2459" s="162" t="str">
        <f t="shared" si="1932"/>
        <v/>
      </c>
      <c r="AI2459" s="162" t="str">
        <f t="shared" si="1933"/>
        <v/>
      </c>
      <c r="AJ2459" s="162" t="str">
        <f t="shared" si="1934"/>
        <v/>
      </c>
      <c r="AK2459" s="162" t="str">
        <f t="shared" si="1935"/>
        <v/>
      </c>
      <c r="AM2459" s="199">
        <f t="shared" si="1938"/>
        <v>26.707187405713729</v>
      </c>
      <c r="AN2459" s="197">
        <f t="shared" si="1940"/>
        <v>0</v>
      </c>
      <c r="AO2459" s="197">
        <f t="shared" si="1941"/>
        <v>0</v>
      </c>
      <c r="AP2459" s="197">
        <f t="shared" si="1942"/>
        <v>0</v>
      </c>
      <c r="AQ2459" s="197">
        <f t="shared" si="1943"/>
        <v>0</v>
      </c>
      <c r="AR2459" s="197" t="str">
        <f t="shared" si="1944"/>
        <v/>
      </c>
      <c r="AS2459" s="197" t="str">
        <f t="shared" si="1945"/>
        <v/>
      </c>
      <c r="AT2459" s="197" t="str">
        <f t="shared" si="1946"/>
        <v/>
      </c>
      <c r="AU2459" s="197" t="str">
        <f t="shared" si="1947"/>
        <v/>
      </c>
      <c r="AV2459" s="199">
        <f t="shared" ca="1" si="1939"/>
        <v>2.1140322029023255</v>
      </c>
      <c r="AX2459" s="162">
        <f t="shared" si="1902"/>
        <v>0</v>
      </c>
      <c r="AY2459" s="162">
        <f t="shared" si="1903"/>
        <v>0</v>
      </c>
      <c r="AZ2459" s="162">
        <f t="shared" si="1904"/>
        <v>0</v>
      </c>
      <c r="BA2459" s="162">
        <f t="shared" si="1905"/>
        <v>0</v>
      </c>
      <c r="BB2459" s="162" t="str">
        <f t="shared" si="1906"/>
        <v/>
      </c>
      <c r="BC2459" s="162" t="str">
        <f t="shared" si="1907"/>
        <v/>
      </c>
      <c r="BD2459" s="162" t="str">
        <f t="shared" si="1908"/>
        <v/>
      </c>
      <c r="BE2459" s="162" t="str">
        <f t="shared" si="1909"/>
        <v/>
      </c>
      <c r="BG2459" s="169">
        <f t="shared" si="1936"/>
        <v>61.175262893079555</v>
      </c>
      <c r="BH2459" s="169">
        <f t="shared" ca="1" si="1937"/>
        <v>2.0649326531733263</v>
      </c>
    </row>
    <row r="2460" spans="11:60" x14ac:dyDescent="0.25">
      <c r="K2460" s="199">
        <f t="shared" si="1910"/>
        <v>61.22664908618588</v>
      </c>
      <c r="L2460" s="201">
        <f t="shared" si="1911"/>
        <v>0.51349825675783167</v>
      </c>
      <c r="M2460" s="201">
        <f t="shared" si="1912"/>
        <v>0.51781688868382325</v>
      </c>
      <c r="N2460" s="201">
        <f t="shared" si="1913"/>
        <v>0.54428167609165812</v>
      </c>
      <c r="O2460" s="201">
        <f t="shared" si="1914"/>
        <v>0.5139727067820723</v>
      </c>
      <c r="P2460" s="201" t="str">
        <f t="shared" si="1915"/>
        <v/>
      </c>
      <c r="Q2460" s="201" t="str">
        <f t="shared" si="1916"/>
        <v/>
      </c>
      <c r="R2460" s="201" t="str">
        <f t="shared" si="1917"/>
        <v/>
      </c>
      <c r="S2460" s="201" t="str">
        <f t="shared" si="1918"/>
        <v/>
      </c>
      <c r="T2460" s="199">
        <f t="shared" si="1919"/>
        <v>1.4688308871386394E-2</v>
      </c>
      <c r="U2460" s="199">
        <f t="shared" si="1920"/>
        <v>0</v>
      </c>
      <c r="V2460" s="199">
        <f t="shared" si="1921"/>
        <v>0</v>
      </c>
      <c r="W2460" s="199">
        <f t="shared" si="1922"/>
        <v>0</v>
      </c>
      <c r="X2460" s="199" t="str">
        <f t="shared" si="1923"/>
        <v/>
      </c>
      <c r="Y2460" s="199" t="str">
        <f t="shared" si="1924"/>
        <v/>
      </c>
      <c r="Z2460" s="199" t="str">
        <f t="shared" si="1925"/>
        <v/>
      </c>
      <c r="AA2460" s="199" t="str">
        <f t="shared" si="1926"/>
        <v/>
      </c>
      <c r="AB2460" s="201">
        <f t="shared" ca="1" si="1927"/>
        <v>2.0323780768228388</v>
      </c>
      <c r="AD2460" s="162">
        <f t="shared" si="1928"/>
        <v>3.7738813803520131E-4</v>
      </c>
      <c r="AE2460" s="162">
        <f t="shared" si="1929"/>
        <v>0</v>
      </c>
      <c r="AF2460" s="162">
        <f t="shared" si="1930"/>
        <v>0</v>
      </c>
      <c r="AG2460" s="162">
        <f t="shared" si="1931"/>
        <v>0</v>
      </c>
      <c r="AH2460" s="162" t="str">
        <f t="shared" si="1932"/>
        <v/>
      </c>
      <c r="AI2460" s="162" t="str">
        <f t="shared" si="1933"/>
        <v/>
      </c>
      <c r="AJ2460" s="162" t="str">
        <f t="shared" si="1934"/>
        <v/>
      </c>
      <c r="AK2460" s="162" t="str">
        <f t="shared" si="1935"/>
        <v/>
      </c>
      <c r="AM2460" s="199">
        <f t="shared" si="1938"/>
        <v>26.718404200088241</v>
      </c>
      <c r="AN2460" s="197">
        <f t="shared" si="1940"/>
        <v>0</v>
      </c>
      <c r="AO2460" s="197">
        <f t="shared" si="1941"/>
        <v>0</v>
      </c>
      <c r="AP2460" s="197">
        <f t="shared" si="1942"/>
        <v>0</v>
      </c>
      <c r="AQ2460" s="197">
        <f t="shared" si="1943"/>
        <v>0</v>
      </c>
      <c r="AR2460" s="197" t="str">
        <f t="shared" si="1944"/>
        <v/>
      </c>
      <c r="AS2460" s="197" t="str">
        <f t="shared" si="1945"/>
        <v/>
      </c>
      <c r="AT2460" s="197" t="str">
        <f t="shared" si="1946"/>
        <v/>
      </c>
      <c r="AU2460" s="197" t="str">
        <f t="shared" si="1947"/>
        <v/>
      </c>
      <c r="AV2460" s="199">
        <f t="shared" ca="1" si="1939"/>
        <v>2.1739532212209864</v>
      </c>
      <c r="AX2460" s="162">
        <f t="shared" si="1902"/>
        <v>0</v>
      </c>
      <c r="AY2460" s="162">
        <f t="shared" si="1903"/>
        <v>0</v>
      </c>
      <c r="AZ2460" s="162">
        <f t="shared" si="1904"/>
        <v>0</v>
      </c>
      <c r="BA2460" s="162">
        <f t="shared" si="1905"/>
        <v>0</v>
      </c>
      <c r="BB2460" s="162" t="str">
        <f t="shared" si="1906"/>
        <v/>
      </c>
      <c r="BC2460" s="162" t="str">
        <f t="shared" si="1907"/>
        <v/>
      </c>
      <c r="BD2460" s="162" t="str">
        <f t="shared" si="1908"/>
        <v/>
      </c>
      <c r="BE2460" s="162" t="str">
        <f t="shared" si="1909"/>
        <v/>
      </c>
      <c r="BG2460" s="169">
        <f t="shared" si="1936"/>
        <v>61.200955989632718</v>
      </c>
      <c r="BH2460" s="169">
        <f t="shared" ca="1" si="1937"/>
        <v>2.0976051882266695</v>
      </c>
    </row>
    <row r="2461" spans="11:60" x14ac:dyDescent="0.25">
      <c r="K2461" s="199">
        <f t="shared" si="1910"/>
        <v>61.252342182739042</v>
      </c>
      <c r="L2461" s="201">
        <f t="shared" si="1911"/>
        <v>0.51371374070947151</v>
      </c>
      <c r="M2461" s="201">
        <f t="shared" si="1912"/>
        <v>0.51803418490232256</v>
      </c>
      <c r="N2461" s="201">
        <f t="shared" si="1913"/>
        <v>0.54451007797000117</v>
      </c>
      <c r="O2461" s="201">
        <f t="shared" si="1914"/>
        <v>0.51418838983149828</v>
      </c>
      <c r="P2461" s="201" t="str">
        <f t="shared" si="1915"/>
        <v/>
      </c>
      <c r="Q2461" s="201" t="str">
        <f t="shared" si="1916"/>
        <v/>
      </c>
      <c r="R2461" s="201" t="str">
        <f t="shared" si="1917"/>
        <v/>
      </c>
      <c r="S2461" s="201" t="str">
        <f t="shared" si="1918"/>
        <v/>
      </c>
      <c r="T2461" s="199">
        <f t="shared" si="1919"/>
        <v>1.560485886457783E-2</v>
      </c>
      <c r="U2461" s="199">
        <f t="shared" si="1920"/>
        <v>0</v>
      </c>
      <c r="V2461" s="199">
        <f t="shared" si="1921"/>
        <v>0</v>
      </c>
      <c r="W2461" s="199">
        <f t="shared" si="1922"/>
        <v>0</v>
      </c>
      <c r="X2461" s="199" t="str">
        <f t="shared" si="1923"/>
        <v/>
      </c>
      <c r="Y2461" s="199" t="str">
        <f t="shared" si="1924"/>
        <v/>
      </c>
      <c r="Z2461" s="199" t="str">
        <f t="shared" si="1925"/>
        <v/>
      </c>
      <c r="AA2461" s="199" t="str">
        <f t="shared" si="1926"/>
        <v/>
      </c>
      <c r="AB2461" s="201">
        <f t="shared" ca="1" si="1927"/>
        <v>2.1369180326756112</v>
      </c>
      <c r="AD2461" s="162">
        <f t="shared" si="1928"/>
        <v>4.0093714550606913E-4</v>
      </c>
      <c r="AE2461" s="162">
        <f t="shared" si="1929"/>
        <v>0</v>
      </c>
      <c r="AF2461" s="162">
        <f t="shared" si="1930"/>
        <v>0</v>
      </c>
      <c r="AG2461" s="162">
        <f t="shared" si="1931"/>
        <v>0</v>
      </c>
      <c r="AH2461" s="162" t="str">
        <f t="shared" si="1932"/>
        <v/>
      </c>
      <c r="AI2461" s="162" t="str">
        <f t="shared" si="1933"/>
        <v/>
      </c>
      <c r="AJ2461" s="162" t="str">
        <f t="shared" si="1934"/>
        <v/>
      </c>
      <c r="AK2461" s="162" t="str">
        <f t="shared" si="1935"/>
        <v/>
      </c>
      <c r="AM2461" s="199">
        <f t="shared" si="1938"/>
        <v>26.729620994462753</v>
      </c>
      <c r="AN2461" s="197">
        <f t="shared" si="1940"/>
        <v>0</v>
      </c>
      <c r="AO2461" s="197">
        <f t="shared" si="1941"/>
        <v>0</v>
      </c>
      <c r="AP2461" s="197">
        <f t="shared" si="1942"/>
        <v>0</v>
      </c>
      <c r="AQ2461" s="197">
        <f t="shared" si="1943"/>
        <v>0</v>
      </c>
      <c r="AR2461" s="197" t="str">
        <f t="shared" si="1944"/>
        <v/>
      </c>
      <c r="AS2461" s="197" t="str">
        <f t="shared" si="1945"/>
        <v/>
      </c>
      <c r="AT2461" s="197" t="str">
        <f t="shared" si="1946"/>
        <v/>
      </c>
      <c r="AU2461" s="197" t="str">
        <f t="shared" si="1947"/>
        <v/>
      </c>
      <c r="AV2461" s="199">
        <f t="shared" ca="1" si="1939"/>
        <v>2.1813653512856024</v>
      </c>
      <c r="AX2461" s="162">
        <f t="shared" si="1902"/>
        <v>0</v>
      </c>
      <c r="AY2461" s="162">
        <f t="shared" si="1903"/>
        <v>0</v>
      </c>
      <c r="AZ2461" s="162">
        <f t="shared" si="1904"/>
        <v>0</v>
      </c>
      <c r="BA2461" s="162">
        <f t="shared" si="1905"/>
        <v>0</v>
      </c>
      <c r="BB2461" s="162" t="str">
        <f t="shared" si="1906"/>
        <v/>
      </c>
      <c r="BC2461" s="162" t="str">
        <f t="shared" si="1907"/>
        <v/>
      </c>
      <c r="BD2461" s="162" t="str">
        <f t="shared" si="1908"/>
        <v/>
      </c>
      <c r="BE2461" s="162" t="str">
        <f t="shared" si="1909"/>
        <v/>
      </c>
      <c r="BG2461" s="169">
        <f t="shared" si="1936"/>
        <v>61.22664908618588</v>
      </c>
      <c r="BH2461" s="169">
        <f t="shared" ca="1" si="1937"/>
        <v>2.0323780768228388</v>
      </c>
    </row>
    <row r="2462" spans="11:60" x14ac:dyDescent="0.25">
      <c r="K2462" s="199">
        <f t="shared" si="1910"/>
        <v>61.278035279292205</v>
      </c>
      <c r="L2462" s="201">
        <f t="shared" si="1911"/>
        <v>0.51392922466111135</v>
      </c>
      <c r="M2462" s="201">
        <f t="shared" si="1912"/>
        <v>0.51825148112082187</v>
      </c>
      <c r="N2462" s="201">
        <f t="shared" si="1913"/>
        <v>0.54473847984834434</v>
      </c>
      <c r="O2462" s="201">
        <f t="shared" si="1914"/>
        <v>0.51440407288092416</v>
      </c>
      <c r="P2462" s="201" t="str">
        <f t="shared" si="1915"/>
        <v/>
      </c>
      <c r="Q2462" s="201" t="str">
        <f t="shared" si="1916"/>
        <v/>
      </c>
      <c r="R2462" s="201" t="str">
        <f t="shared" si="1917"/>
        <v/>
      </c>
      <c r="S2462" s="201" t="str">
        <f t="shared" si="1918"/>
        <v/>
      </c>
      <c r="T2462" s="199">
        <f t="shared" si="1919"/>
        <v>1.6577759353365265E-2</v>
      </c>
      <c r="U2462" s="199">
        <f t="shared" si="1920"/>
        <v>0</v>
      </c>
      <c r="V2462" s="199">
        <f t="shared" si="1921"/>
        <v>0</v>
      </c>
      <c r="W2462" s="199">
        <f t="shared" si="1922"/>
        <v>0</v>
      </c>
      <c r="X2462" s="199" t="str">
        <f t="shared" si="1923"/>
        <v/>
      </c>
      <c r="Y2462" s="199" t="str">
        <f t="shared" si="1924"/>
        <v/>
      </c>
      <c r="Z2462" s="199" t="str">
        <f t="shared" si="1925"/>
        <v/>
      </c>
      <c r="AA2462" s="199" t="str">
        <f t="shared" si="1926"/>
        <v/>
      </c>
      <c r="AB2462" s="201">
        <f t="shared" ca="1" si="1927"/>
        <v>2.0451501997929684</v>
      </c>
      <c r="AD2462" s="162">
        <f t="shared" si="1928"/>
        <v>4.2593397170110351E-4</v>
      </c>
      <c r="AE2462" s="162">
        <f t="shared" si="1929"/>
        <v>0</v>
      </c>
      <c r="AF2462" s="162">
        <f t="shared" si="1930"/>
        <v>0</v>
      </c>
      <c r="AG2462" s="162">
        <f t="shared" si="1931"/>
        <v>0</v>
      </c>
      <c r="AH2462" s="162" t="str">
        <f t="shared" si="1932"/>
        <v/>
      </c>
      <c r="AI2462" s="162" t="str">
        <f t="shared" si="1933"/>
        <v/>
      </c>
      <c r="AJ2462" s="162" t="str">
        <f t="shared" si="1934"/>
        <v/>
      </c>
      <c r="AK2462" s="162" t="str">
        <f t="shared" si="1935"/>
        <v/>
      </c>
      <c r="AM2462" s="199">
        <f t="shared" si="1938"/>
        <v>26.740837788837265</v>
      </c>
      <c r="AN2462" s="197">
        <f t="shared" si="1940"/>
        <v>0</v>
      </c>
      <c r="AO2462" s="197">
        <f t="shared" si="1941"/>
        <v>0</v>
      </c>
      <c r="AP2462" s="197">
        <f t="shared" si="1942"/>
        <v>0</v>
      </c>
      <c r="AQ2462" s="197">
        <f t="shared" si="1943"/>
        <v>0</v>
      </c>
      <c r="AR2462" s="197" t="str">
        <f t="shared" si="1944"/>
        <v/>
      </c>
      <c r="AS2462" s="197" t="str">
        <f t="shared" si="1945"/>
        <v/>
      </c>
      <c r="AT2462" s="197" t="str">
        <f t="shared" si="1946"/>
        <v/>
      </c>
      <c r="AU2462" s="197" t="str">
        <f t="shared" si="1947"/>
        <v/>
      </c>
      <c r="AV2462" s="199">
        <f t="shared" ca="1" si="1939"/>
        <v>2.0914128955164082</v>
      </c>
      <c r="AX2462" s="162">
        <f t="shared" si="1902"/>
        <v>0</v>
      </c>
      <c r="AY2462" s="162">
        <f t="shared" si="1903"/>
        <v>0</v>
      </c>
      <c r="AZ2462" s="162">
        <f t="shared" si="1904"/>
        <v>0</v>
      </c>
      <c r="BA2462" s="162">
        <f t="shared" si="1905"/>
        <v>0</v>
      </c>
      <c r="BB2462" s="162" t="str">
        <f t="shared" si="1906"/>
        <v/>
      </c>
      <c r="BC2462" s="162" t="str">
        <f t="shared" si="1907"/>
        <v/>
      </c>
      <c r="BD2462" s="162" t="str">
        <f t="shared" si="1908"/>
        <v/>
      </c>
      <c r="BE2462" s="162" t="str">
        <f t="shared" si="1909"/>
        <v/>
      </c>
      <c r="BG2462" s="169">
        <f t="shared" si="1936"/>
        <v>61.252342182739042</v>
      </c>
      <c r="BH2462" s="169">
        <f t="shared" ca="1" si="1937"/>
        <v>2.1369180326756112</v>
      </c>
    </row>
    <row r="2463" spans="11:60" x14ac:dyDescent="0.25">
      <c r="K2463" s="199">
        <f t="shared" si="1910"/>
        <v>61.303728375845367</v>
      </c>
      <c r="L2463" s="201">
        <f t="shared" si="1911"/>
        <v>0.5141447086127513</v>
      </c>
      <c r="M2463" s="201">
        <f t="shared" si="1912"/>
        <v>0.51846877733932117</v>
      </c>
      <c r="N2463" s="201">
        <f t="shared" si="1913"/>
        <v>0.54496688172668739</v>
      </c>
      <c r="O2463" s="201">
        <f t="shared" si="1914"/>
        <v>0.51461975593035014</v>
      </c>
      <c r="P2463" s="201" t="str">
        <f t="shared" si="1915"/>
        <v/>
      </c>
      <c r="Q2463" s="201" t="str">
        <f t="shared" si="1916"/>
        <v/>
      </c>
      <c r="R2463" s="201" t="str">
        <f t="shared" si="1917"/>
        <v/>
      </c>
      <c r="S2463" s="201" t="str">
        <f t="shared" si="1918"/>
        <v/>
      </c>
      <c r="T2463" s="199">
        <f t="shared" si="1919"/>
        <v>1.7610422672839191E-2</v>
      </c>
      <c r="U2463" s="199">
        <f t="shared" si="1920"/>
        <v>0</v>
      </c>
      <c r="V2463" s="199">
        <f t="shared" si="1921"/>
        <v>0</v>
      </c>
      <c r="W2463" s="199">
        <f t="shared" si="1922"/>
        <v>0</v>
      </c>
      <c r="X2463" s="199" t="str">
        <f t="shared" si="1923"/>
        <v/>
      </c>
      <c r="Y2463" s="199" t="str">
        <f t="shared" si="1924"/>
        <v/>
      </c>
      <c r="Z2463" s="199" t="str">
        <f t="shared" si="1925"/>
        <v/>
      </c>
      <c r="AA2463" s="199" t="str">
        <f t="shared" si="1926"/>
        <v/>
      </c>
      <c r="AB2463" s="201">
        <f t="shared" ca="1" si="1927"/>
        <v>2.1599943725074859</v>
      </c>
      <c r="AD2463" s="162">
        <f t="shared" si="1928"/>
        <v>4.5246629007525619E-4</v>
      </c>
      <c r="AE2463" s="162">
        <f t="shared" si="1929"/>
        <v>0</v>
      </c>
      <c r="AF2463" s="162">
        <f t="shared" si="1930"/>
        <v>0</v>
      </c>
      <c r="AG2463" s="162">
        <f t="shared" si="1931"/>
        <v>0</v>
      </c>
      <c r="AH2463" s="162" t="str">
        <f t="shared" si="1932"/>
        <v/>
      </c>
      <c r="AI2463" s="162" t="str">
        <f t="shared" si="1933"/>
        <v/>
      </c>
      <c r="AJ2463" s="162" t="str">
        <f t="shared" si="1934"/>
        <v/>
      </c>
      <c r="AK2463" s="162" t="str">
        <f t="shared" si="1935"/>
        <v/>
      </c>
      <c r="AM2463" s="199">
        <f t="shared" si="1938"/>
        <v>26.752054583211777</v>
      </c>
      <c r="AN2463" s="197">
        <f t="shared" si="1940"/>
        <v>0</v>
      </c>
      <c r="AO2463" s="197">
        <f t="shared" si="1941"/>
        <v>0</v>
      </c>
      <c r="AP2463" s="197">
        <f t="shared" si="1942"/>
        <v>0</v>
      </c>
      <c r="AQ2463" s="197">
        <f t="shared" si="1943"/>
        <v>0</v>
      </c>
      <c r="AR2463" s="197" t="str">
        <f t="shared" si="1944"/>
        <v/>
      </c>
      <c r="AS2463" s="197" t="str">
        <f t="shared" si="1945"/>
        <v/>
      </c>
      <c r="AT2463" s="197" t="str">
        <f t="shared" si="1946"/>
        <v/>
      </c>
      <c r="AU2463" s="197" t="str">
        <f t="shared" si="1947"/>
        <v/>
      </c>
      <c r="AV2463" s="199">
        <f t="shared" ca="1" si="1939"/>
        <v>2.1745973376437062</v>
      </c>
      <c r="AX2463" s="162">
        <f t="shared" si="1902"/>
        <v>0</v>
      </c>
      <c r="AY2463" s="162">
        <f t="shared" si="1903"/>
        <v>0</v>
      </c>
      <c r="AZ2463" s="162">
        <f t="shared" si="1904"/>
        <v>0</v>
      </c>
      <c r="BA2463" s="162">
        <f t="shared" si="1905"/>
        <v>0</v>
      </c>
      <c r="BB2463" s="162" t="str">
        <f t="shared" si="1906"/>
        <v/>
      </c>
      <c r="BC2463" s="162" t="str">
        <f t="shared" si="1907"/>
        <v/>
      </c>
      <c r="BD2463" s="162" t="str">
        <f t="shared" si="1908"/>
        <v/>
      </c>
      <c r="BE2463" s="162" t="str">
        <f t="shared" si="1909"/>
        <v/>
      </c>
      <c r="BG2463" s="169">
        <f t="shared" si="1936"/>
        <v>61.278035279292205</v>
      </c>
      <c r="BH2463" s="169">
        <f t="shared" ca="1" si="1937"/>
        <v>2.0451501997929684</v>
      </c>
    </row>
    <row r="2464" spans="11:60" x14ac:dyDescent="0.25">
      <c r="K2464" s="199">
        <f t="shared" si="1910"/>
        <v>61.329421472398529</v>
      </c>
      <c r="L2464" s="201">
        <f t="shared" si="1911"/>
        <v>0.51436019256439114</v>
      </c>
      <c r="M2464" s="201">
        <f t="shared" si="1912"/>
        <v>0.51868607355782048</v>
      </c>
      <c r="N2464" s="201">
        <f t="shared" si="1913"/>
        <v>0.54519528360503056</v>
      </c>
      <c r="O2464" s="201">
        <f t="shared" si="1914"/>
        <v>0.51483543897977613</v>
      </c>
      <c r="P2464" s="201" t="str">
        <f t="shared" si="1915"/>
        <v/>
      </c>
      <c r="Q2464" s="201" t="str">
        <f t="shared" si="1916"/>
        <v/>
      </c>
      <c r="R2464" s="201" t="str">
        <f t="shared" si="1917"/>
        <v/>
      </c>
      <c r="S2464" s="201" t="str">
        <f t="shared" si="1918"/>
        <v/>
      </c>
      <c r="T2464" s="199">
        <f t="shared" si="1919"/>
        <v>1.8706464600083416E-2</v>
      </c>
      <c r="U2464" s="199">
        <f t="shared" si="1920"/>
        <v>0</v>
      </c>
      <c r="V2464" s="199">
        <f t="shared" si="1921"/>
        <v>0</v>
      </c>
      <c r="W2464" s="199">
        <f t="shared" si="1922"/>
        <v>0</v>
      </c>
      <c r="X2464" s="199" t="str">
        <f t="shared" si="1923"/>
        <v/>
      </c>
      <c r="Y2464" s="199" t="str">
        <f t="shared" si="1924"/>
        <v/>
      </c>
      <c r="Z2464" s="199" t="str">
        <f t="shared" si="1925"/>
        <v/>
      </c>
      <c r="AA2464" s="199" t="str">
        <f t="shared" si="1926"/>
        <v/>
      </c>
      <c r="AB2464" s="201">
        <f t="shared" ca="1" si="1927"/>
        <v>2.0896727881877042</v>
      </c>
      <c r="AD2464" s="162">
        <f t="shared" si="1928"/>
        <v>4.8062700113825617E-4</v>
      </c>
      <c r="AE2464" s="162">
        <f t="shared" si="1929"/>
        <v>0</v>
      </c>
      <c r="AF2464" s="162">
        <f t="shared" si="1930"/>
        <v>0</v>
      </c>
      <c r="AG2464" s="162">
        <f t="shared" si="1931"/>
        <v>0</v>
      </c>
      <c r="AH2464" s="162" t="str">
        <f t="shared" si="1932"/>
        <v/>
      </c>
      <c r="AI2464" s="162" t="str">
        <f t="shared" si="1933"/>
        <v/>
      </c>
      <c r="AJ2464" s="162" t="str">
        <f t="shared" si="1934"/>
        <v/>
      </c>
      <c r="AK2464" s="162" t="str">
        <f t="shared" si="1935"/>
        <v/>
      </c>
      <c r="AM2464" s="199">
        <f t="shared" si="1938"/>
        <v>26.763271377586289</v>
      </c>
      <c r="AN2464" s="197">
        <f t="shared" si="1940"/>
        <v>0</v>
      </c>
      <c r="AO2464" s="197">
        <f t="shared" si="1941"/>
        <v>0</v>
      </c>
      <c r="AP2464" s="197">
        <f t="shared" si="1942"/>
        <v>0</v>
      </c>
      <c r="AQ2464" s="197">
        <f t="shared" si="1943"/>
        <v>0</v>
      </c>
      <c r="AR2464" s="197" t="str">
        <f t="shared" si="1944"/>
        <v/>
      </c>
      <c r="AS2464" s="197" t="str">
        <f t="shared" si="1945"/>
        <v/>
      </c>
      <c r="AT2464" s="197" t="str">
        <f t="shared" si="1946"/>
        <v/>
      </c>
      <c r="AU2464" s="197" t="str">
        <f t="shared" si="1947"/>
        <v/>
      </c>
      <c r="AV2464" s="199">
        <f t="shared" ca="1" si="1939"/>
        <v>2.1310819113051176</v>
      </c>
      <c r="AX2464" s="162">
        <f t="shared" si="1902"/>
        <v>0</v>
      </c>
      <c r="AY2464" s="162">
        <f t="shared" si="1903"/>
        <v>0</v>
      </c>
      <c r="AZ2464" s="162">
        <f t="shared" si="1904"/>
        <v>0</v>
      </c>
      <c r="BA2464" s="162">
        <f t="shared" si="1905"/>
        <v>0</v>
      </c>
      <c r="BB2464" s="162" t="str">
        <f t="shared" si="1906"/>
        <v/>
      </c>
      <c r="BC2464" s="162" t="str">
        <f t="shared" si="1907"/>
        <v/>
      </c>
      <c r="BD2464" s="162" t="str">
        <f t="shared" si="1908"/>
        <v/>
      </c>
      <c r="BE2464" s="162" t="str">
        <f t="shared" si="1909"/>
        <v/>
      </c>
      <c r="BG2464" s="169">
        <f t="shared" si="1936"/>
        <v>61.303728375845367</v>
      </c>
      <c r="BH2464" s="169">
        <f t="shared" ca="1" si="1937"/>
        <v>2.1599943725074859</v>
      </c>
    </row>
    <row r="2465" spans="11:60" x14ac:dyDescent="0.25">
      <c r="K2465" s="199">
        <f t="shared" si="1910"/>
        <v>61.355114568951691</v>
      </c>
      <c r="L2465" s="201">
        <f t="shared" si="1911"/>
        <v>0.51457567651603098</v>
      </c>
      <c r="M2465" s="201">
        <f t="shared" si="1912"/>
        <v>0.51890336977631968</v>
      </c>
      <c r="N2465" s="201">
        <f t="shared" si="1913"/>
        <v>0.54542368548337361</v>
      </c>
      <c r="O2465" s="201">
        <f t="shared" si="1914"/>
        <v>0.51505112202920211</v>
      </c>
      <c r="P2465" s="201" t="str">
        <f t="shared" si="1915"/>
        <v/>
      </c>
      <c r="Q2465" s="201" t="str">
        <f t="shared" si="1916"/>
        <v/>
      </c>
      <c r="R2465" s="201" t="str">
        <f t="shared" si="1917"/>
        <v/>
      </c>
      <c r="S2465" s="201" t="str">
        <f t="shared" si="1918"/>
        <v/>
      </c>
      <c r="T2465" s="199">
        <f t="shared" si="1919"/>
        <v>1.9869716288430463E-2</v>
      </c>
      <c r="U2465" s="199">
        <f t="shared" si="1920"/>
        <v>0</v>
      </c>
      <c r="V2465" s="199">
        <f t="shared" si="1921"/>
        <v>0</v>
      </c>
      <c r="W2465" s="199">
        <f t="shared" si="1922"/>
        <v>0</v>
      </c>
      <c r="X2465" s="199" t="str">
        <f t="shared" si="1923"/>
        <v/>
      </c>
      <c r="Y2465" s="199" t="str">
        <f t="shared" si="1924"/>
        <v/>
      </c>
      <c r="Z2465" s="199" t="str">
        <f t="shared" si="1925"/>
        <v/>
      </c>
      <c r="AA2465" s="199" t="str">
        <f t="shared" si="1926"/>
        <v/>
      </c>
      <c r="AB2465" s="201">
        <f t="shared" ca="1" si="1927"/>
        <v>2.0442209561175124</v>
      </c>
      <c r="AD2465" s="162">
        <f t="shared" si="1928"/>
        <v>5.1051453908258597E-4</v>
      </c>
      <c r="AE2465" s="162">
        <f t="shared" si="1929"/>
        <v>0</v>
      </c>
      <c r="AF2465" s="162">
        <f t="shared" si="1930"/>
        <v>0</v>
      </c>
      <c r="AG2465" s="162">
        <f t="shared" si="1931"/>
        <v>0</v>
      </c>
      <c r="AH2465" s="162" t="str">
        <f t="shared" si="1932"/>
        <v/>
      </c>
      <c r="AI2465" s="162" t="str">
        <f t="shared" si="1933"/>
        <v/>
      </c>
      <c r="AJ2465" s="162" t="str">
        <f t="shared" si="1934"/>
        <v/>
      </c>
      <c r="AK2465" s="162" t="str">
        <f t="shared" si="1935"/>
        <v/>
      </c>
      <c r="AM2465" s="199">
        <f t="shared" si="1938"/>
        <v>26.774488171960801</v>
      </c>
      <c r="AN2465" s="197">
        <f t="shared" si="1940"/>
        <v>0</v>
      </c>
      <c r="AO2465" s="197">
        <f t="shared" si="1941"/>
        <v>0</v>
      </c>
      <c r="AP2465" s="197">
        <f t="shared" si="1942"/>
        <v>0</v>
      </c>
      <c r="AQ2465" s="197">
        <f t="shared" si="1943"/>
        <v>0</v>
      </c>
      <c r="AR2465" s="197" t="str">
        <f t="shared" si="1944"/>
        <v/>
      </c>
      <c r="AS2465" s="197" t="str">
        <f t="shared" si="1945"/>
        <v/>
      </c>
      <c r="AT2465" s="197" t="str">
        <f t="shared" si="1946"/>
        <v/>
      </c>
      <c r="AU2465" s="197" t="str">
        <f t="shared" si="1947"/>
        <v/>
      </c>
      <c r="AV2465" s="199">
        <f t="shared" ca="1" si="1939"/>
        <v>2.065019142882087</v>
      </c>
      <c r="AX2465" s="162">
        <f t="shared" si="1902"/>
        <v>0</v>
      </c>
      <c r="AY2465" s="162">
        <f t="shared" si="1903"/>
        <v>0</v>
      </c>
      <c r="AZ2465" s="162">
        <f t="shared" si="1904"/>
        <v>0</v>
      </c>
      <c r="BA2465" s="162">
        <f t="shared" si="1905"/>
        <v>0</v>
      </c>
      <c r="BB2465" s="162" t="str">
        <f t="shared" si="1906"/>
        <v/>
      </c>
      <c r="BC2465" s="162" t="str">
        <f t="shared" si="1907"/>
        <v/>
      </c>
      <c r="BD2465" s="162" t="str">
        <f t="shared" si="1908"/>
        <v/>
      </c>
      <c r="BE2465" s="162" t="str">
        <f t="shared" si="1909"/>
        <v/>
      </c>
      <c r="BG2465" s="169">
        <f t="shared" si="1936"/>
        <v>61.329421472398529</v>
      </c>
      <c r="BH2465" s="169">
        <f t="shared" ca="1" si="1937"/>
        <v>2.0896727881877042</v>
      </c>
    </row>
    <row r="2466" spans="11:60" x14ac:dyDescent="0.25">
      <c r="K2466" s="199">
        <f t="shared" si="1910"/>
        <v>61.380807665504854</v>
      </c>
      <c r="L2466" s="201">
        <f t="shared" si="1911"/>
        <v>0.51479116046767093</v>
      </c>
      <c r="M2466" s="201">
        <f t="shared" si="1912"/>
        <v>0.5191206659948191</v>
      </c>
      <c r="N2466" s="201">
        <f t="shared" si="1913"/>
        <v>0.54565208736171678</v>
      </c>
      <c r="O2466" s="201">
        <f t="shared" si="1914"/>
        <v>0.51526680507862799</v>
      </c>
      <c r="P2466" s="201" t="str">
        <f t="shared" si="1915"/>
        <v/>
      </c>
      <c r="Q2466" s="201" t="str">
        <f t="shared" si="1916"/>
        <v/>
      </c>
      <c r="R2466" s="201" t="str">
        <f t="shared" si="1917"/>
        <v/>
      </c>
      <c r="S2466" s="201" t="str">
        <f t="shared" si="1918"/>
        <v/>
      </c>
      <c r="T2466" s="199">
        <f t="shared" si="1919"/>
        <v>2.1104236889669645E-2</v>
      </c>
      <c r="U2466" s="199">
        <f t="shared" si="1920"/>
        <v>0</v>
      </c>
      <c r="V2466" s="199">
        <f t="shared" si="1921"/>
        <v>0</v>
      </c>
      <c r="W2466" s="199">
        <f t="shared" si="1922"/>
        <v>0</v>
      </c>
      <c r="X2466" s="199" t="str">
        <f t="shared" si="1923"/>
        <v/>
      </c>
      <c r="Y2466" s="199" t="str">
        <f t="shared" si="1924"/>
        <v/>
      </c>
      <c r="Z2466" s="199" t="str">
        <f t="shared" si="1925"/>
        <v/>
      </c>
      <c r="AA2466" s="199" t="str">
        <f t="shared" si="1926"/>
        <v/>
      </c>
      <c r="AB2466" s="201">
        <f t="shared" ca="1" si="1927"/>
        <v>2.0440649750414455</v>
      </c>
      <c r="AD2466" s="162">
        <f t="shared" si="1928"/>
        <v>5.4223319608709224E-4</v>
      </c>
      <c r="AE2466" s="162">
        <f t="shared" si="1929"/>
        <v>0</v>
      </c>
      <c r="AF2466" s="162">
        <f t="shared" si="1930"/>
        <v>0</v>
      </c>
      <c r="AG2466" s="162">
        <f t="shared" si="1931"/>
        <v>0</v>
      </c>
      <c r="AH2466" s="162" t="str">
        <f t="shared" si="1932"/>
        <v/>
      </c>
      <c r="AI2466" s="162" t="str">
        <f t="shared" si="1933"/>
        <v/>
      </c>
      <c r="AJ2466" s="162" t="str">
        <f t="shared" si="1934"/>
        <v/>
      </c>
      <c r="AK2466" s="162" t="str">
        <f t="shared" si="1935"/>
        <v/>
      </c>
      <c r="AM2466" s="199">
        <f t="shared" si="1938"/>
        <v>26.785704966335313</v>
      </c>
      <c r="AN2466" s="197">
        <f t="shared" si="1940"/>
        <v>0</v>
      </c>
      <c r="AO2466" s="197">
        <f t="shared" si="1941"/>
        <v>0</v>
      </c>
      <c r="AP2466" s="197">
        <f t="shared" si="1942"/>
        <v>0</v>
      </c>
      <c r="AQ2466" s="197">
        <f t="shared" si="1943"/>
        <v>0</v>
      </c>
      <c r="AR2466" s="197" t="str">
        <f t="shared" si="1944"/>
        <v/>
      </c>
      <c r="AS2466" s="197" t="str">
        <f t="shared" si="1945"/>
        <v/>
      </c>
      <c r="AT2466" s="197" t="str">
        <f t="shared" si="1946"/>
        <v/>
      </c>
      <c r="AU2466" s="197" t="str">
        <f t="shared" si="1947"/>
        <v/>
      </c>
      <c r="AV2466" s="199">
        <f t="shared" ca="1" si="1939"/>
        <v>2.2044817796080216</v>
      </c>
      <c r="AX2466" s="162">
        <f t="shared" si="1902"/>
        <v>0</v>
      </c>
      <c r="AY2466" s="162">
        <f t="shared" si="1903"/>
        <v>0</v>
      </c>
      <c r="AZ2466" s="162">
        <f t="shared" si="1904"/>
        <v>0</v>
      </c>
      <c r="BA2466" s="162">
        <f t="shared" si="1905"/>
        <v>0</v>
      </c>
      <c r="BB2466" s="162" t="str">
        <f t="shared" si="1906"/>
        <v/>
      </c>
      <c r="BC2466" s="162" t="str">
        <f t="shared" si="1907"/>
        <v/>
      </c>
      <c r="BD2466" s="162" t="str">
        <f t="shared" si="1908"/>
        <v/>
      </c>
      <c r="BE2466" s="162" t="str">
        <f t="shared" si="1909"/>
        <v/>
      </c>
      <c r="BG2466" s="169">
        <f t="shared" si="1936"/>
        <v>61.355114568951691</v>
      </c>
      <c r="BH2466" s="169">
        <f t="shared" ca="1" si="1937"/>
        <v>2.0442209561175124</v>
      </c>
    </row>
    <row r="2467" spans="11:60" x14ac:dyDescent="0.25">
      <c r="K2467" s="199">
        <f t="shared" si="1910"/>
        <v>61.406500762058016</v>
      </c>
      <c r="L2467" s="201">
        <f t="shared" si="1911"/>
        <v>0.51500664441931077</v>
      </c>
      <c r="M2467" s="201">
        <f t="shared" si="1912"/>
        <v>0.51933796221331829</v>
      </c>
      <c r="N2467" s="201">
        <f t="shared" si="1913"/>
        <v>0.54588048924005994</v>
      </c>
      <c r="O2467" s="201">
        <f t="shared" si="1914"/>
        <v>0.51548248812805397</v>
      </c>
      <c r="P2467" s="201" t="str">
        <f t="shared" si="1915"/>
        <v/>
      </c>
      <c r="Q2467" s="201" t="str">
        <f t="shared" si="1916"/>
        <v/>
      </c>
      <c r="R2467" s="201" t="str">
        <f t="shared" si="1917"/>
        <v/>
      </c>
      <c r="S2467" s="201" t="str">
        <f t="shared" si="1918"/>
        <v/>
      </c>
      <c r="T2467" s="199">
        <f t="shared" si="1919"/>
        <v>2.2414326903042573E-2</v>
      </c>
      <c r="U2467" s="199">
        <f t="shared" si="1920"/>
        <v>0</v>
      </c>
      <c r="V2467" s="199">
        <f t="shared" si="1921"/>
        <v>0</v>
      </c>
      <c r="W2467" s="199">
        <f t="shared" si="1922"/>
        <v>0</v>
      </c>
      <c r="X2467" s="199" t="str">
        <f t="shared" si="1923"/>
        <v/>
      </c>
      <c r="Y2467" s="199" t="str">
        <f t="shared" si="1924"/>
        <v/>
      </c>
      <c r="Z2467" s="199" t="str">
        <f t="shared" si="1925"/>
        <v/>
      </c>
      <c r="AA2467" s="199" t="str">
        <f t="shared" si="1926"/>
        <v/>
      </c>
      <c r="AB2467" s="201">
        <f t="shared" ca="1" si="1927"/>
        <v>2.1710883803312653</v>
      </c>
      <c r="AD2467" s="162">
        <f t="shared" si="1928"/>
        <v>5.758934652940166E-4</v>
      </c>
      <c r="AE2467" s="162">
        <f t="shared" si="1929"/>
        <v>0</v>
      </c>
      <c r="AF2467" s="162">
        <f t="shared" si="1930"/>
        <v>0</v>
      </c>
      <c r="AG2467" s="162">
        <f t="shared" si="1931"/>
        <v>0</v>
      </c>
      <c r="AH2467" s="162" t="str">
        <f t="shared" si="1932"/>
        <v/>
      </c>
      <c r="AI2467" s="162" t="str">
        <f t="shared" si="1933"/>
        <v/>
      </c>
      <c r="AJ2467" s="162" t="str">
        <f t="shared" si="1934"/>
        <v/>
      </c>
      <c r="AK2467" s="162" t="str">
        <f t="shared" si="1935"/>
        <v/>
      </c>
      <c r="AM2467" s="199">
        <f t="shared" si="1938"/>
        <v>26.796921760709825</v>
      </c>
      <c r="AN2467" s="197">
        <f t="shared" si="1940"/>
        <v>0</v>
      </c>
      <c r="AO2467" s="197">
        <f t="shared" si="1941"/>
        <v>0</v>
      </c>
      <c r="AP2467" s="197">
        <f t="shared" si="1942"/>
        <v>0</v>
      </c>
      <c r="AQ2467" s="197">
        <f t="shared" si="1943"/>
        <v>0</v>
      </c>
      <c r="AR2467" s="197" t="str">
        <f t="shared" si="1944"/>
        <v/>
      </c>
      <c r="AS2467" s="197" t="str">
        <f t="shared" si="1945"/>
        <v/>
      </c>
      <c r="AT2467" s="197" t="str">
        <f t="shared" si="1946"/>
        <v/>
      </c>
      <c r="AU2467" s="197" t="str">
        <f t="shared" si="1947"/>
        <v/>
      </c>
      <c r="AV2467" s="199">
        <f t="shared" ca="1" si="1939"/>
        <v>2.1239294586950543</v>
      </c>
      <c r="AX2467" s="162">
        <f t="shared" si="1902"/>
        <v>0</v>
      </c>
      <c r="AY2467" s="162">
        <f t="shared" si="1903"/>
        <v>0</v>
      </c>
      <c r="AZ2467" s="162">
        <f t="shared" si="1904"/>
        <v>0</v>
      </c>
      <c r="BA2467" s="162">
        <f t="shared" si="1905"/>
        <v>0</v>
      </c>
      <c r="BB2467" s="162" t="str">
        <f t="shared" si="1906"/>
        <v/>
      </c>
      <c r="BC2467" s="162" t="str">
        <f t="shared" si="1907"/>
        <v/>
      </c>
      <c r="BD2467" s="162" t="str">
        <f t="shared" si="1908"/>
        <v/>
      </c>
      <c r="BE2467" s="162" t="str">
        <f t="shared" si="1909"/>
        <v/>
      </c>
      <c r="BG2467" s="169">
        <f t="shared" si="1936"/>
        <v>61.380807665504854</v>
      </c>
      <c r="BH2467" s="169">
        <f t="shared" ca="1" si="1937"/>
        <v>2.0440649750414455</v>
      </c>
    </row>
    <row r="2468" spans="11:60" x14ac:dyDescent="0.25">
      <c r="K2468" s="199">
        <f t="shared" si="1910"/>
        <v>61.432193858611178</v>
      </c>
      <c r="L2468" s="201">
        <f t="shared" si="1911"/>
        <v>0.51522212837095072</v>
      </c>
      <c r="M2468" s="201">
        <f t="shared" si="1912"/>
        <v>0.5195552584318176</v>
      </c>
      <c r="N2468" s="201">
        <f t="shared" si="1913"/>
        <v>0.54610889111840299</v>
      </c>
      <c r="O2468" s="201">
        <f t="shared" si="1914"/>
        <v>0.51569817117747996</v>
      </c>
      <c r="P2468" s="201" t="str">
        <f t="shared" si="1915"/>
        <v/>
      </c>
      <c r="Q2468" s="201" t="str">
        <f t="shared" si="1916"/>
        <v/>
      </c>
      <c r="R2468" s="201" t="str">
        <f t="shared" si="1917"/>
        <v/>
      </c>
      <c r="S2468" s="201" t="str">
        <f t="shared" si="1918"/>
        <v/>
      </c>
      <c r="T2468" s="199">
        <f t="shared" si="1919"/>
        <v>2.3804542291984424E-2</v>
      </c>
      <c r="U2468" s="199">
        <f t="shared" si="1920"/>
        <v>0</v>
      </c>
      <c r="V2468" s="199">
        <f t="shared" si="1921"/>
        <v>0</v>
      </c>
      <c r="W2468" s="199">
        <f t="shared" si="1922"/>
        <v>0</v>
      </c>
      <c r="X2468" s="199" t="str">
        <f t="shared" si="1923"/>
        <v/>
      </c>
      <c r="Y2468" s="199" t="str">
        <f t="shared" si="1924"/>
        <v/>
      </c>
      <c r="Z2468" s="199" t="str">
        <f t="shared" si="1925"/>
        <v/>
      </c>
      <c r="AA2468" s="199" t="str">
        <f t="shared" si="1926"/>
        <v/>
      </c>
      <c r="AB2468" s="201">
        <f t="shared" ca="1" si="1927"/>
        <v>2.0476035113699491</v>
      </c>
      <c r="AD2468" s="162">
        <f t="shared" si="1928"/>
        <v>6.1161240351179167E-4</v>
      </c>
      <c r="AE2468" s="162">
        <f t="shared" si="1929"/>
        <v>0</v>
      </c>
      <c r="AF2468" s="162">
        <f t="shared" si="1930"/>
        <v>0</v>
      </c>
      <c r="AG2468" s="162">
        <f t="shared" si="1931"/>
        <v>0</v>
      </c>
      <c r="AH2468" s="162" t="str">
        <f t="shared" si="1932"/>
        <v/>
      </c>
      <c r="AI2468" s="162" t="str">
        <f t="shared" si="1933"/>
        <v/>
      </c>
      <c r="AJ2468" s="162" t="str">
        <f t="shared" si="1934"/>
        <v/>
      </c>
      <c r="AK2468" s="162" t="str">
        <f t="shared" si="1935"/>
        <v/>
      </c>
      <c r="AM2468" s="199">
        <f t="shared" si="1938"/>
        <v>26.808138555084337</v>
      </c>
      <c r="AN2468" s="197">
        <f t="shared" si="1940"/>
        <v>0</v>
      </c>
      <c r="AO2468" s="197">
        <f t="shared" si="1941"/>
        <v>0</v>
      </c>
      <c r="AP2468" s="197">
        <f t="shared" si="1942"/>
        <v>0</v>
      </c>
      <c r="AQ2468" s="197">
        <f t="shared" si="1943"/>
        <v>0</v>
      </c>
      <c r="AR2468" s="197" t="str">
        <f t="shared" si="1944"/>
        <v/>
      </c>
      <c r="AS2468" s="197" t="str">
        <f t="shared" si="1945"/>
        <v/>
      </c>
      <c r="AT2468" s="197" t="str">
        <f t="shared" si="1946"/>
        <v/>
      </c>
      <c r="AU2468" s="197" t="str">
        <f t="shared" si="1947"/>
        <v/>
      </c>
      <c r="AV2468" s="199">
        <f t="shared" ca="1" si="1939"/>
        <v>2.0966483905592916</v>
      </c>
      <c r="AX2468" s="162">
        <f t="shared" si="1902"/>
        <v>0</v>
      </c>
      <c r="AY2468" s="162">
        <f t="shared" si="1903"/>
        <v>0</v>
      </c>
      <c r="AZ2468" s="162">
        <f t="shared" si="1904"/>
        <v>0</v>
      </c>
      <c r="BA2468" s="162">
        <f t="shared" si="1905"/>
        <v>0</v>
      </c>
      <c r="BB2468" s="162" t="str">
        <f t="shared" si="1906"/>
        <v/>
      </c>
      <c r="BC2468" s="162" t="str">
        <f t="shared" si="1907"/>
        <v/>
      </c>
      <c r="BD2468" s="162" t="str">
        <f t="shared" si="1908"/>
        <v/>
      </c>
      <c r="BE2468" s="162" t="str">
        <f t="shared" si="1909"/>
        <v/>
      </c>
      <c r="BG2468" s="169">
        <f t="shared" si="1936"/>
        <v>61.406500762058016</v>
      </c>
      <c r="BH2468" s="169">
        <f t="shared" ca="1" si="1937"/>
        <v>2.1710883803312653</v>
      </c>
    </row>
    <row r="2469" spans="11:60" x14ac:dyDescent="0.25">
      <c r="K2469" s="199">
        <f t="shared" si="1910"/>
        <v>61.457886955164341</v>
      </c>
      <c r="L2469" s="201">
        <f t="shared" si="1911"/>
        <v>0.51543761232259055</v>
      </c>
      <c r="M2469" s="201">
        <f t="shared" si="1912"/>
        <v>0.51977255465031691</v>
      </c>
      <c r="N2469" s="201">
        <f t="shared" si="1913"/>
        <v>0.54633729299674616</v>
      </c>
      <c r="O2469" s="201">
        <f t="shared" si="1914"/>
        <v>0.51591385422690594</v>
      </c>
      <c r="P2469" s="201" t="str">
        <f t="shared" si="1915"/>
        <v/>
      </c>
      <c r="Q2469" s="201" t="str">
        <f t="shared" si="1916"/>
        <v/>
      </c>
      <c r="R2469" s="201" t="str">
        <f t="shared" si="1917"/>
        <v/>
      </c>
      <c r="S2469" s="201" t="str">
        <f t="shared" si="1918"/>
        <v/>
      </c>
      <c r="T2469" s="199">
        <f t="shared" si="1919"/>
        <v>2.5279709411799703E-2</v>
      </c>
      <c r="U2469" s="199">
        <f t="shared" si="1920"/>
        <v>0</v>
      </c>
      <c r="V2469" s="199">
        <f t="shared" si="1921"/>
        <v>0</v>
      </c>
      <c r="W2469" s="199">
        <f t="shared" si="1922"/>
        <v>0</v>
      </c>
      <c r="X2469" s="199" t="str">
        <f t="shared" si="1923"/>
        <v/>
      </c>
      <c r="Y2469" s="199" t="str">
        <f t="shared" si="1924"/>
        <v/>
      </c>
      <c r="Z2469" s="199" t="str">
        <f t="shared" si="1925"/>
        <v/>
      </c>
      <c r="AA2469" s="199" t="str">
        <f t="shared" si="1926"/>
        <v/>
      </c>
      <c r="AB2469" s="201">
        <f t="shared" ca="1" si="1927"/>
        <v>2.1657104690297433</v>
      </c>
      <c r="AD2469" s="162">
        <f t="shared" si="1928"/>
        <v>6.4951401475325603E-4</v>
      </c>
      <c r="AE2469" s="162">
        <f t="shared" si="1929"/>
        <v>0</v>
      </c>
      <c r="AF2469" s="162">
        <f t="shared" si="1930"/>
        <v>0</v>
      </c>
      <c r="AG2469" s="162">
        <f t="shared" si="1931"/>
        <v>0</v>
      </c>
      <c r="AH2469" s="162" t="str">
        <f t="shared" si="1932"/>
        <v/>
      </c>
      <c r="AI2469" s="162" t="str">
        <f t="shared" si="1933"/>
        <v/>
      </c>
      <c r="AJ2469" s="162" t="str">
        <f t="shared" si="1934"/>
        <v/>
      </c>
      <c r="AK2469" s="162" t="str">
        <f t="shared" si="1935"/>
        <v/>
      </c>
      <c r="AM2469" s="199">
        <f t="shared" si="1938"/>
        <v>26.819355349458849</v>
      </c>
      <c r="AN2469" s="197">
        <f t="shared" si="1940"/>
        <v>0</v>
      </c>
      <c r="AO2469" s="197">
        <f t="shared" si="1941"/>
        <v>0</v>
      </c>
      <c r="AP2469" s="197">
        <f t="shared" si="1942"/>
        <v>0</v>
      </c>
      <c r="AQ2469" s="197">
        <f t="shared" si="1943"/>
        <v>0</v>
      </c>
      <c r="AR2469" s="197" t="str">
        <f t="shared" si="1944"/>
        <v/>
      </c>
      <c r="AS2469" s="197" t="str">
        <f t="shared" si="1945"/>
        <v/>
      </c>
      <c r="AT2469" s="197" t="str">
        <f t="shared" si="1946"/>
        <v/>
      </c>
      <c r="AU2469" s="197" t="str">
        <f t="shared" si="1947"/>
        <v/>
      </c>
      <c r="AV2469" s="199">
        <f t="shared" ca="1" si="1939"/>
        <v>2.1347013212734169</v>
      </c>
      <c r="AX2469" s="162">
        <f t="shared" si="1902"/>
        <v>0</v>
      </c>
      <c r="AY2469" s="162">
        <f t="shared" si="1903"/>
        <v>0</v>
      </c>
      <c r="AZ2469" s="162">
        <f t="shared" si="1904"/>
        <v>0</v>
      </c>
      <c r="BA2469" s="162">
        <f t="shared" si="1905"/>
        <v>0</v>
      </c>
      <c r="BB2469" s="162" t="str">
        <f t="shared" si="1906"/>
        <v/>
      </c>
      <c r="BC2469" s="162" t="str">
        <f t="shared" si="1907"/>
        <v/>
      </c>
      <c r="BD2469" s="162" t="str">
        <f t="shared" si="1908"/>
        <v/>
      </c>
      <c r="BE2469" s="162" t="str">
        <f t="shared" si="1909"/>
        <v/>
      </c>
      <c r="BG2469" s="169">
        <f t="shared" si="1936"/>
        <v>61.432193858611178</v>
      </c>
      <c r="BH2469" s="169">
        <f t="shared" ca="1" si="1937"/>
        <v>2.0476035113699491</v>
      </c>
    </row>
    <row r="2470" spans="11:60" x14ac:dyDescent="0.25">
      <c r="K2470" s="199">
        <f t="shared" si="1910"/>
        <v>61.483580051717503</v>
      </c>
      <c r="L2470" s="201">
        <f t="shared" si="1911"/>
        <v>0.5156530962742305</v>
      </c>
      <c r="M2470" s="201">
        <f t="shared" si="1912"/>
        <v>0.51998985086881622</v>
      </c>
      <c r="N2470" s="201">
        <f t="shared" si="1913"/>
        <v>0.54656569487508933</v>
      </c>
      <c r="O2470" s="201">
        <f t="shared" si="1914"/>
        <v>0.51612953727633193</v>
      </c>
      <c r="P2470" s="201" t="str">
        <f t="shared" si="1915"/>
        <v/>
      </c>
      <c r="Q2470" s="201" t="str">
        <f t="shared" si="1916"/>
        <v/>
      </c>
      <c r="R2470" s="201" t="str">
        <f t="shared" si="1917"/>
        <v/>
      </c>
      <c r="S2470" s="201" t="str">
        <f t="shared" si="1918"/>
        <v/>
      </c>
      <c r="T2470" s="199">
        <f t="shared" si="1919"/>
        <v>2.6844940793806178E-2</v>
      </c>
      <c r="U2470" s="199">
        <f t="shared" si="1920"/>
        <v>0</v>
      </c>
      <c r="V2470" s="199">
        <f t="shared" si="1921"/>
        <v>0</v>
      </c>
      <c r="W2470" s="199">
        <f t="shared" si="1922"/>
        <v>0</v>
      </c>
      <c r="X2470" s="199" t="str">
        <f t="shared" si="1923"/>
        <v/>
      </c>
      <c r="Y2470" s="199" t="str">
        <f t="shared" si="1924"/>
        <v/>
      </c>
      <c r="Z2470" s="199" t="str">
        <f t="shared" si="1925"/>
        <v/>
      </c>
      <c r="AA2470" s="199" t="str">
        <f t="shared" si="1926"/>
        <v/>
      </c>
      <c r="AB2470" s="201">
        <f t="shared" ca="1" si="1927"/>
        <v>2.0372432444365849</v>
      </c>
      <c r="AD2470" s="162">
        <f t="shared" si="1928"/>
        <v>6.8972965577918804E-4</v>
      </c>
      <c r="AE2470" s="162">
        <f t="shared" si="1929"/>
        <v>0</v>
      </c>
      <c r="AF2470" s="162">
        <f t="shared" si="1930"/>
        <v>0</v>
      </c>
      <c r="AG2470" s="162">
        <f t="shared" si="1931"/>
        <v>0</v>
      </c>
      <c r="AH2470" s="162" t="str">
        <f t="shared" si="1932"/>
        <v/>
      </c>
      <c r="AI2470" s="162" t="str">
        <f t="shared" si="1933"/>
        <v/>
      </c>
      <c r="AJ2470" s="162" t="str">
        <f t="shared" si="1934"/>
        <v/>
      </c>
      <c r="AK2470" s="162" t="str">
        <f t="shared" si="1935"/>
        <v/>
      </c>
      <c r="AM2470" s="199">
        <f t="shared" si="1938"/>
        <v>26.830572143833361</v>
      </c>
      <c r="AN2470" s="197">
        <f t="shared" si="1940"/>
        <v>0</v>
      </c>
      <c r="AO2470" s="197">
        <f t="shared" si="1941"/>
        <v>0</v>
      </c>
      <c r="AP2470" s="197">
        <f t="shared" si="1942"/>
        <v>0</v>
      </c>
      <c r="AQ2470" s="197">
        <f t="shared" si="1943"/>
        <v>0</v>
      </c>
      <c r="AR2470" s="197" t="str">
        <f t="shared" si="1944"/>
        <v/>
      </c>
      <c r="AS2470" s="197" t="str">
        <f t="shared" si="1945"/>
        <v/>
      </c>
      <c r="AT2470" s="197" t="str">
        <f t="shared" si="1946"/>
        <v/>
      </c>
      <c r="AU2470" s="197" t="str">
        <f t="shared" si="1947"/>
        <v/>
      </c>
      <c r="AV2470" s="199">
        <f t="shared" ca="1" si="1939"/>
        <v>2.1333818103779687</v>
      </c>
      <c r="AX2470" s="162">
        <f t="shared" si="1902"/>
        <v>0</v>
      </c>
      <c r="AY2470" s="162">
        <f t="shared" si="1903"/>
        <v>0</v>
      </c>
      <c r="AZ2470" s="162">
        <f t="shared" si="1904"/>
        <v>0</v>
      </c>
      <c r="BA2470" s="162">
        <f t="shared" si="1905"/>
        <v>0</v>
      </c>
      <c r="BB2470" s="162" t="str">
        <f t="shared" si="1906"/>
        <v/>
      </c>
      <c r="BC2470" s="162" t="str">
        <f t="shared" si="1907"/>
        <v/>
      </c>
      <c r="BD2470" s="162" t="str">
        <f t="shared" si="1908"/>
        <v/>
      </c>
      <c r="BE2470" s="162" t="str">
        <f t="shared" si="1909"/>
        <v/>
      </c>
      <c r="BG2470" s="169">
        <f t="shared" si="1936"/>
        <v>61.457886955164341</v>
      </c>
      <c r="BH2470" s="169">
        <f t="shared" ca="1" si="1937"/>
        <v>2.1657104690297433</v>
      </c>
    </row>
    <row r="2471" spans="11:60" x14ac:dyDescent="0.25">
      <c r="K2471" s="199">
        <f t="shared" si="1910"/>
        <v>61.509273148270665</v>
      </c>
      <c r="L2471" s="201">
        <f t="shared" si="1911"/>
        <v>0.51586858022587034</v>
      </c>
      <c r="M2471" s="201">
        <f t="shared" si="1912"/>
        <v>0.52020714708731552</v>
      </c>
      <c r="N2471" s="201">
        <f t="shared" si="1913"/>
        <v>0.54679409675343238</v>
      </c>
      <c r="O2471" s="201">
        <f t="shared" si="1914"/>
        <v>0.5163452203257578</v>
      </c>
      <c r="P2471" s="201" t="str">
        <f t="shared" si="1915"/>
        <v/>
      </c>
      <c r="Q2471" s="201" t="str">
        <f t="shared" si="1916"/>
        <v/>
      </c>
      <c r="R2471" s="201" t="str">
        <f t="shared" si="1917"/>
        <v/>
      </c>
      <c r="S2471" s="201" t="str">
        <f t="shared" si="1918"/>
        <v/>
      </c>
      <c r="T2471" s="199">
        <f t="shared" si="1919"/>
        <v>2.8505651833938626E-2</v>
      </c>
      <c r="U2471" s="199">
        <f t="shared" si="1920"/>
        <v>0</v>
      </c>
      <c r="V2471" s="199">
        <f t="shared" si="1921"/>
        <v>0</v>
      </c>
      <c r="W2471" s="199">
        <f t="shared" si="1922"/>
        <v>0</v>
      </c>
      <c r="X2471" s="199" t="str">
        <f t="shared" si="1923"/>
        <v/>
      </c>
      <c r="Y2471" s="199" t="str">
        <f t="shared" si="1924"/>
        <v/>
      </c>
      <c r="Z2471" s="199" t="str">
        <f t="shared" si="1925"/>
        <v/>
      </c>
      <c r="AA2471" s="199" t="str">
        <f t="shared" si="1926"/>
        <v/>
      </c>
      <c r="AB2471" s="201">
        <f t="shared" ca="1" si="1927"/>
        <v>2.1907977315525011</v>
      </c>
      <c r="AD2471" s="162">
        <f t="shared" si="1928"/>
        <v>7.3239846488021374E-4</v>
      </c>
      <c r="AE2471" s="162">
        <f t="shared" si="1929"/>
        <v>0</v>
      </c>
      <c r="AF2471" s="162">
        <f t="shared" si="1930"/>
        <v>0</v>
      </c>
      <c r="AG2471" s="162">
        <f t="shared" si="1931"/>
        <v>0</v>
      </c>
      <c r="AH2471" s="162" t="str">
        <f t="shared" si="1932"/>
        <v/>
      </c>
      <c r="AI2471" s="162" t="str">
        <f t="shared" si="1933"/>
        <v/>
      </c>
      <c r="AJ2471" s="162" t="str">
        <f t="shared" si="1934"/>
        <v/>
      </c>
      <c r="AK2471" s="162" t="str">
        <f t="shared" si="1935"/>
        <v/>
      </c>
      <c r="AM2471" s="199">
        <f t="shared" si="1938"/>
        <v>26.841788938207873</v>
      </c>
      <c r="AN2471" s="197">
        <f t="shared" si="1940"/>
        <v>0</v>
      </c>
      <c r="AO2471" s="197">
        <f t="shared" si="1941"/>
        <v>0</v>
      </c>
      <c r="AP2471" s="197">
        <f t="shared" si="1942"/>
        <v>0</v>
      </c>
      <c r="AQ2471" s="197">
        <f t="shared" si="1943"/>
        <v>0</v>
      </c>
      <c r="AR2471" s="197" t="str">
        <f t="shared" si="1944"/>
        <v/>
      </c>
      <c r="AS2471" s="197" t="str">
        <f t="shared" si="1945"/>
        <v/>
      </c>
      <c r="AT2471" s="197" t="str">
        <f t="shared" si="1946"/>
        <v/>
      </c>
      <c r="AU2471" s="197" t="str">
        <f t="shared" si="1947"/>
        <v/>
      </c>
      <c r="AV2471" s="199">
        <f t="shared" ca="1" si="1939"/>
        <v>2.0675395057252657</v>
      </c>
      <c r="AX2471" s="162">
        <f t="shared" si="1902"/>
        <v>0</v>
      </c>
      <c r="AY2471" s="162">
        <f t="shared" si="1903"/>
        <v>0</v>
      </c>
      <c r="AZ2471" s="162">
        <f t="shared" si="1904"/>
        <v>0</v>
      </c>
      <c r="BA2471" s="162">
        <f t="shared" si="1905"/>
        <v>0</v>
      </c>
      <c r="BB2471" s="162" t="str">
        <f t="shared" si="1906"/>
        <v/>
      </c>
      <c r="BC2471" s="162" t="str">
        <f t="shared" si="1907"/>
        <v/>
      </c>
      <c r="BD2471" s="162" t="str">
        <f t="shared" si="1908"/>
        <v/>
      </c>
      <c r="BE2471" s="162" t="str">
        <f t="shared" si="1909"/>
        <v/>
      </c>
      <c r="BG2471" s="169">
        <f t="shared" si="1936"/>
        <v>61.483580051717503</v>
      </c>
      <c r="BH2471" s="169">
        <f t="shared" ca="1" si="1937"/>
        <v>2.0372432444365849</v>
      </c>
    </row>
    <row r="2472" spans="11:60" x14ac:dyDescent="0.25">
      <c r="K2472" s="199">
        <f t="shared" si="1910"/>
        <v>61.534966244823828</v>
      </c>
      <c r="L2472" s="201">
        <f t="shared" si="1911"/>
        <v>0.51608406417751018</v>
      </c>
      <c r="M2472" s="201">
        <f t="shared" si="1912"/>
        <v>0.52042444330581483</v>
      </c>
      <c r="N2472" s="201">
        <f t="shared" si="1913"/>
        <v>0.54702249863177554</v>
      </c>
      <c r="O2472" s="201">
        <f t="shared" si="1914"/>
        <v>0.51656090337518379</v>
      </c>
      <c r="P2472" s="201" t="str">
        <f t="shared" si="1915"/>
        <v/>
      </c>
      <c r="Q2472" s="201" t="str">
        <f t="shared" si="1916"/>
        <v/>
      </c>
      <c r="R2472" s="201" t="str">
        <f t="shared" si="1917"/>
        <v/>
      </c>
      <c r="S2472" s="201" t="str">
        <f t="shared" si="1918"/>
        <v/>
      </c>
      <c r="T2472" s="199">
        <f t="shared" si="1919"/>
        <v>3.0267578436388217E-2</v>
      </c>
      <c r="U2472" s="199">
        <f t="shared" si="1920"/>
        <v>0</v>
      </c>
      <c r="V2472" s="199">
        <f t="shared" si="1921"/>
        <v>0</v>
      </c>
      <c r="W2472" s="199">
        <f t="shared" si="1922"/>
        <v>0</v>
      </c>
      <c r="X2472" s="199" t="str">
        <f t="shared" si="1923"/>
        <v/>
      </c>
      <c r="Y2472" s="199" t="str">
        <f t="shared" si="1924"/>
        <v/>
      </c>
      <c r="Z2472" s="199" t="str">
        <f t="shared" si="1925"/>
        <v/>
      </c>
      <c r="AA2472" s="199" t="str">
        <f t="shared" si="1926"/>
        <v/>
      </c>
      <c r="AB2472" s="201">
        <f t="shared" ca="1" si="1927"/>
        <v>2.0910550365395171</v>
      </c>
      <c r="AD2472" s="162">
        <f t="shared" si="1928"/>
        <v>7.7766781519653626E-4</v>
      </c>
      <c r="AE2472" s="162">
        <f t="shared" si="1929"/>
        <v>0</v>
      </c>
      <c r="AF2472" s="162">
        <f t="shared" si="1930"/>
        <v>0</v>
      </c>
      <c r="AG2472" s="162">
        <f t="shared" si="1931"/>
        <v>0</v>
      </c>
      <c r="AH2472" s="162" t="str">
        <f t="shared" si="1932"/>
        <v/>
      </c>
      <c r="AI2472" s="162" t="str">
        <f t="shared" si="1933"/>
        <v/>
      </c>
      <c r="AJ2472" s="162" t="str">
        <f t="shared" si="1934"/>
        <v/>
      </c>
      <c r="AK2472" s="162" t="str">
        <f t="shared" si="1935"/>
        <v/>
      </c>
      <c r="AM2472" s="199">
        <f t="shared" si="1938"/>
        <v>26.853005732582385</v>
      </c>
      <c r="AN2472" s="197">
        <f t="shared" si="1940"/>
        <v>0</v>
      </c>
      <c r="AO2472" s="197">
        <f t="shared" si="1941"/>
        <v>0</v>
      </c>
      <c r="AP2472" s="197">
        <f t="shared" si="1942"/>
        <v>0</v>
      </c>
      <c r="AQ2472" s="197">
        <f t="shared" si="1943"/>
        <v>0</v>
      </c>
      <c r="AR2472" s="197" t="str">
        <f t="shared" si="1944"/>
        <v/>
      </c>
      <c r="AS2472" s="197" t="str">
        <f t="shared" si="1945"/>
        <v/>
      </c>
      <c r="AT2472" s="197" t="str">
        <f t="shared" si="1946"/>
        <v/>
      </c>
      <c r="AU2472" s="197" t="str">
        <f t="shared" si="1947"/>
        <v/>
      </c>
      <c r="AV2472" s="199">
        <f t="shared" ca="1" si="1939"/>
        <v>2.1250095659139183</v>
      </c>
      <c r="AX2472" s="162">
        <f t="shared" si="1902"/>
        <v>0</v>
      </c>
      <c r="AY2472" s="162">
        <f t="shared" si="1903"/>
        <v>0</v>
      </c>
      <c r="AZ2472" s="162">
        <f t="shared" si="1904"/>
        <v>0</v>
      </c>
      <c r="BA2472" s="162">
        <f t="shared" si="1905"/>
        <v>0</v>
      </c>
      <c r="BB2472" s="162" t="str">
        <f t="shared" si="1906"/>
        <v/>
      </c>
      <c r="BC2472" s="162" t="str">
        <f t="shared" si="1907"/>
        <v/>
      </c>
      <c r="BD2472" s="162" t="str">
        <f t="shared" si="1908"/>
        <v/>
      </c>
      <c r="BE2472" s="162" t="str">
        <f t="shared" si="1909"/>
        <v/>
      </c>
      <c r="BG2472" s="169">
        <f t="shared" si="1936"/>
        <v>61.509273148270665</v>
      </c>
      <c r="BH2472" s="169">
        <f t="shared" ca="1" si="1937"/>
        <v>2.1907977315525011</v>
      </c>
    </row>
    <row r="2473" spans="11:60" x14ac:dyDescent="0.25">
      <c r="K2473" s="199">
        <f t="shared" si="1910"/>
        <v>61.56065934137699</v>
      </c>
      <c r="L2473" s="201">
        <f t="shared" si="1911"/>
        <v>0.51629954812915002</v>
      </c>
      <c r="M2473" s="201">
        <f t="shared" si="1912"/>
        <v>0.52064173952431414</v>
      </c>
      <c r="N2473" s="201">
        <f t="shared" si="1913"/>
        <v>0.5472509005101186</v>
      </c>
      <c r="O2473" s="201">
        <f t="shared" si="1914"/>
        <v>0.51677658642460977</v>
      </c>
      <c r="P2473" s="201" t="str">
        <f t="shared" si="1915"/>
        <v/>
      </c>
      <c r="Q2473" s="201" t="str">
        <f t="shared" si="1916"/>
        <v/>
      </c>
      <c r="R2473" s="201" t="str">
        <f t="shared" si="1917"/>
        <v/>
      </c>
      <c r="S2473" s="201" t="str">
        <f t="shared" si="1918"/>
        <v/>
      </c>
      <c r="T2473" s="199">
        <f t="shared" si="1919"/>
        <v>3.2136795665554545E-2</v>
      </c>
      <c r="U2473" s="199">
        <f t="shared" si="1920"/>
        <v>0</v>
      </c>
      <c r="V2473" s="199">
        <f t="shared" si="1921"/>
        <v>0</v>
      </c>
      <c r="W2473" s="199">
        <f t="shared" si="1922"/>
        <v>0</v>
      </c>
      <c r="X2473" s="199" t="str">
        <f t="shared" si="1923"/>
        <v/>
      </c>
      <c r="Y2473" s="199" t="str">
        <f t="shared" si="1924"/>
        <v/>
      </c>
      <c r="Z2473" s="199" t="str">
        <f t="shared" si="1925"/>
        <v/>
      </c>
      <c r="AA2473" s="199" t="str">
        <f t="shared" si="1926"/>
        <v/>
      </c>
      <c r="AB2473" s="201">
        <f t="shared" ca="1" si="1927"/>
        <v>2.0708636959310436</v>
      </c>
      <c r="AD2473" s="162">
        <f t="shared" si="1928"/>
        <v>8.2569379394434122E-4</v>
      </c>
      <c r="AE2473" s="162">
        <f t="shared" si="1929"/>
        <v>0</v>
      </c>
      <c r="AF2473" s="162">
        <f t="shared" si="1930"/>
        <v>0</v>
      </c>
      <c r="AG2473" s="162">
        <f t="shared" si="1931"/>
        <v>0</v>
      </c>
      <c r="AH2473" s="162" t="str">
        <f t="shared" si="1932"/>
        <v/>
      </c>
      <c r="AI2473" s="162" t="str">
        <f t="shared" si="1933"/>
        <v/>
      </c>
      <c r="AJ2473" s="162" t="str">
        <f t="shared" si="1934"/>
        <v/>
      </c>
      <c r="AK2473" s="162" t="str">
        <f t="shared" si="1935"/>
        <v/>
      </c>
      <c r="AM2473" s="199">
        <f t="shared" si="1938"/>
        <v>26.864222526956897</v>
      </c>
      <c r="AN2473" s="197">
        <f t="shared" si="1940"/>
        <v>0</v>
      </c>
      <c r="AO2473" s="197">
        <f t="shared" si="1941"/>
        <v>0</v>
      </c>
      <c r="AP2473" s="197">
        <f t="shared" si="1942"/>
        <v>0</v>
      </c>
      <c r="AQ2473" s="197">
        <f t="shared" si="1943"/>
        <v>0</v>
      </c>
      <c r="AR2473" s="197" t="str">
        <f t="shared" si="1944"/>
        <v/>
      </c>
      <c r="AS2473" s="197" t="str">
        <f t="shared" si="1945"/>
        <v/>
      </c>
      <c r="AT2473" s="197" t="str">
        <f t="shared" si="1946"/>
        <v/>
      </c>
      <c r="AU2473" s="197" t="str">
        <f t="shared" si="1947"/>
        <v/>
      </c>
      <c r="AV2473" s="199">
        <f t="shared" ca="1" si="1939"/>
        <v>2.0925719307244268</v>
      </c>
      <c r="AX2473" s="162">
        <f t="shared" si="1902"/>
        <v>0</v>
      </c>
      <c r="AY2473" s="162">
        <f t="shared" si="1903"/>
        <v>0</v>
      </c>
      <c r="AZ2473" s="162">
        <f t="shared" si="1904"/>
        <v>0</v>
      </c>
      <c r="BA2473" s="162">
        <f t="shared" si="1905"/>
        <v>0</v>
      </c>
      <c r="BB2473" s="162" t="str">
        <f t="shared" si="1906"/>
        <v/>
      </c>
      <c r="BC2473" s="162" t="str">
        <f t="shared" si="1907"/>
        <v/>
      </c>
      <c r="BD2473" s="162" t="str">
        <f t="shared" si="1908"/>
        <v/>
      </c>
      <c r="BE2473" s="162" t="str">
        <f t="shared" si="1909"/>
        <v/>
      </c>
      <c r="BG2473" s="169">
        <f t="shared" si="1936"/>
        <v>61.534966244823828</v>
      </c>
      <c r="BH2473" s="169">
        <f t="shared" ca="1" si="1937"/>
        <v>2.0910550365395171</v>
      </c>
    </row>
    <row r="2474" spans="11:60" x14ac:dyDescent="0.25">
      <c r="K2474" s="199">
        <f t="shared" si="1910"/>
        <v>61.586352437930152</v>
      </c>
      <c r="L2474" s="201">
        <f t="shared" si="1911"/>
        <v>0.51651503208078997</v>
      </c>
      <c r="M2474" s="201">
        <f t="shared" si="1912"/>
        <v>0.52085903574281334</v>
      </c>
      <c r="N2474" s="201">
        <f t="shared" si="1913"/>
        <v>0.54747930238846176</v>
      </c>
      <c r="O2474" s="201">
        <f t="shared" si="1914"/>
        <v>0.51699226947403576</v>
      </c>
      <c r="P2474" s="201" t="str">
        <f t="shared" si="1915"/>
        <v/>
      </c>
      <c r="Q2474" s="201" t="str">
        <f t="shared" si="1916"/>
        <v/>
      </c>
      <c r="R2474" s="201" t="str">
        <f t="shared" si="1917"/>
        <v/>
      </c>
      <c r="S2474" s="201" t="str">
        <f t="shared" si="1918"/>
        <v/>
      </c>
      <c r="T2474" s="199">
        <f t="shared" si="1919"/>
        <v>3.4119737462424783E-2</v>
      </c>
      <c r="U2474" s="199">
        <f t="shared" si="1920"/>
        <v>0</v>
      </c>
      <c r="V2474" s="199">
        <f t="shared" si="1921"/>
        <v>0</v>
      </c>
      <c r="W2474" s="199">
        <f t="shared" si="1922"/>
        <v>0</v>
      </c>
      <c r="X2474" s="199" t="str">
        <f t="shared" si="1923"/>
        <v/>
      </c>
      <c r="Y2474" s="199" t="str">
        <f t="shared" si="1924"/>
        <v/>
      </c>
      <c r="Z2474" s="199" t="str">
        <f t="shared" si="1925"/>
        <v/>
      </c>
      <c r="AA2474" s="199" t="str">
        <f t="shared" si="1926"/>
        <v/>
      </c>
      <c r="AB2474" s="201">
        <f t="shared" ca="1" si="1927"/>
        <v>2.061385855322539</v>
      </c>
      <c r="AD2474" s="162">
        <f t="shared" si="1928"/>
        <v>8.766417089906295E-4</v>
      </c>
      <c r="AE2474" s="162">
        <f t="shared" si="1929"/>
        <v>0</v>
      </c>
      <c r="AF2474" s="162">
        <f t="shared" si="1930"/>
        <v>0</v>
      </c>
      <c r="AG2474" s="162">
        <f t="shared" si="1931"/>
        <v>0</v>
      </c>
      <c r="AH2474" s="162" t="str">
        <f t="shared" si="1932"/>
        <v/>
      </c>
      <c r="AI2474" s="162" t="str">
        <f t="shared" si="1933"/>
        <v/>
      </c>
      <c r="AJ2474" s="162" t="str">
        <f t="shared" si="1934"/>
        <v/>
      </c>
      <c r="AK2474" s="162" t="str">
        <f t="shared" si="1935"/>
        <v/>
      </c>
      <c r="AM2474" s="199">
        <f t="shared" si="1938"/>
        <v>26.87543932133141</v>
      </c>
      <c r="AN2474" s="197">
        <f t="shared" si="1940"/>
        <v>0</v>
      </c>
      <c r="AO2474" s="197">
        <f t="shared" si="1941"/>
        <v>0</v>
      </c>
      <c r="AP2474" s="197">
        <f t="shared" si="1942"/>
        <v>0</v>
      </c>
      <c r="AQ2474" s="197">
        <f t="shared" si="1943"/>
        <v>0</v>
      </c>
      <c r="AR2474" s="197" t="str">
        <f t="shared" si="1944"/>
        <v/>
      </c>
      <c r="AS2474" s="197" t="str">
        <f t="shared" si="1945"/>
        <v/>
      </c>
      <c r="AT2474" s="197" t="str">
        <f t="shared" si="1946"/>
        <v/>
      </c>
      <c r="AU2474" s="197" t="str">
        <f t="shared" si="1947"/>
        <v/>
      </c>
      <c r="AV2474" s="199">
        <f t="shared" ca="1" si="1939"/>
        <v>2.08438260646966</v>
      </c>
      <c r="AX2474" s="162">
        <f t="shared" si="1902"/>
        <v>0</v>
      </c>
      <c r="AY2474" s="162">
        <f t="shared" si="1903"/>
        <v>0</v>
      </c>
      <c r="AZ2474" s="162">
        <f t="shared" si="1904"/>
        <v>0</v>
      </c>
      <c r="BA2474" s="162">
        <f t="shared" si="1905"/>
        <v>0</v>
      </c>
      <c r="BB2474" s="162" t="str">
        <f t="shared" si="1906"/>
        <v/>
      </c>
      <c r="BC2474" s="162" t="str">
        <f t="shared" si="1907"/>
        <v/>
      </c>
      <c r="BD2474" s="162" t="str">
        <f t="shared" si="1908"/>
        <v/>
      </c>
      <c r="BE2474" s="162" t="str">
        <f t="shared" si="1909"/>
        <v/>
      </c>
      <c r="BG2474" s="169">
        <f t="shared" si="1936"/>
        <v>61.56065934137699</v>
      </c>
      <c r="BH2474" s="169">
        <f t="shared" ca="1" si="1937"/>
        <v>2.0708636959310436</v>
      </c>
    </row>
    <row r="2475" spans="11:60" x14ac:dyDescent="0.25">
      <c r="K2475" s="199">
        <f t="shared" si="1910"/>
        <v>61.612045534483315</v>
      </c>
      <c r="L2475" s="201">
        <f t="shared" si="1911"/>
        <v>0.51673051603242981</v>
      </c>
      <c r="M2475" s="201">
        <f t="shared" si="1912"/>
        <v>0.52107633196131264</v>
      </c>
      <c r="N2475" s="201">
        <f t="shared" si="1913"/>
        <v>0.54770770426680482</v>
      </c>
      <c r="O2475" s="201">
        <f t="shared" si="1914"/>
        <v>0.51720795252346174</v>
      </c>
      <c r="P2475" s="201" t="str">
        <f t="shared" si="1915"/>
        <v/>
      </c>
      <c r="Q2475" s="201" t="str">
        <f t="shared" si="1916"/>
        <v/>
      </c>
      <c r="R2475" s="201" t="str">
        <f t="shared" si="1917"/>
        <v/>
      </c>
      <c r="S2475" s="201" t="str">
        <f t="shared" si="1918"/>
        <v/>
      </c>
      <c r="T2475" s="199">
        <f t="shared" si="1919"/>
        <v>3.622321748445665E-2</v>
      </c>
      <c r="U2475" s="199">
        <f t="shared" si="1920"/>
        <v>0</v>
      </c>
      <c r="V2475" s="199">
        <f t="shared" si="1921"/>
        <v>0</v>
      </c>
      <c r="W2475" s="199">
        <f t="shared" si="1922"/>
        <v>0</v>
      </c>
      <c r="X2475" s="199" t="str">
        <f t="shared" si="1923"/>
        <v/>
      </c>
      <c r="Y2475" s="199" t="str">
        <f t="shared" si="1924"/>
        <v/>
      </c>
      <c r="Z2475" s="199" t="str">
        <f t="shared" si="1925"/>
        <v/>
      </c>
      <c r="AA2475" s="199" t="str">
        <f t="shared" si="1926"/>
        <v/>
      </c>
      <c r="AB2475" s="201">
        <f t="shared" ca="1" si="1927"/>
        <v>2.0410026386075897</v>
      </c>
      <c r="AD2475" s="162">
        <f t="shared" si="1928"/>
        <v>9.3068662429434226E-4</v>
      </c>
      <c r="AE2475" s="162">
        <f t="shared" si="1929"/>
        <v>0</v>
      </c>
      <c r="AF2475" s="162">
        <f t="shared" si="1930"/>
        <v>0</v>
      </c>
      <c r="AG2475" s="162">
        <f t="shared" si="1931"/>
        <v>0</v>
      </c>
      <c r="AH2475" s="162" t="str">
        <f t="shared" si="1932"/>
        <v/>
      </c>
      <c r="AI2475" s="162" t="str">
        <f t="shared" si="1933"/>
        <v/>
      </c>
      <c r="AJ2475" s="162" t="str">
        <f t="shared" si="1934"/>
        <v/>
      </c>
      <c r="AK2475" s="162" t="str">
        <f t="shared" si="1935"/>
        <v/>
      </c>
      <c r="AM2475" s="199">
        <f t="shared" si="1938"/>
        <v>26.886656115705922</v>
      </c>
      <c r="AN2475" s="197">
        <f t="shared" si="1940"/>
        <v>0</v>
      </c>
      <c r="AO2475" s="197">
        <f t="shared" si="1941"/>
        <v>0</v>
      </c>
      <c r="AP2475" s="197">
        <f t="shared" si="1942"/>
        <v>0</v>
      </c>
      <c r="AQ2475" s="197">
        <f t="shared" si="1943"/>
        <v>0</v>
      </c>
      <c r="AR2475" s="197" t="str">
        <f t="shared" si="1944"/>
        <v/>
      </c>
      <c r="AS2475" s="197" t="str">
        <f t="shared" si="1945"/>
        <v/>
      </c>
      <c r="AT2475" s="197" t="str">
        <f t="shared" si="1946"/>
        <v/>
      </c>
      <c r="AU2475" s="197" t="str">
        <f t="shared" si="1947"/>
        <v/>
      </c>
      <c r="AV2475" s="199">
        <f t="shared" ca="1" si="1939"/>
        <v>2.1245841675515438</v>
      </c>
      <c r="AX2475" s="162">
        <f t="shared" si="1902"/>
        <v>0</v>
      </c>
      <c r="AY2475" s="162">
        <f t="shared" si="1903"/>
        <v>0</v>
      </c>
      <c r="AZ2475" s="162">
        <f t="shared" si="1904"/>
        <v>0</v>
      </c>
      <c r="BA2475" s="162">
        <f t="shared" si="1905"/>
        <v>0</v>
      </c>
      <c r="BB2475" s="162" t="str">
        <f t="shared" si="1906"/>
        <v/>
      </c>
      <c r="BC2475" s="162" t="str">
        <f t="shared" si="1907"/>
        <v/>
      </c>
      <c r="BD2475" s="162" t="str">
        <f t="shared" si="1908"/>
        <v/>
      </c>
      <c r="BE2475" s="162" t="str">
        <f t="shared" si="1909"/>
        <v/>
      </c>
      <c r="BG2475" s="169">
        <f t="shared" si="1936"/>
        <v>61.586352437930152</v>
      </c>
      <c r="BH2475" s="169">
        <f t="shared" ca="1" si="1937"/>
        <v>2.061385855322539</v>
      </c>
    </row>
    <row r="2476" spans="11:60" x14ac:dyDescent="0.25">
      <c r="K2476" s="199">
        <f t="shared" si="1910"/>
        <v>61.637738631036477</v>
      </c>
      <c r="L2476" s="201">
        <f t="shared" si="1911"/>
        <v>0.51694599998406976</v>
      </c>
      <c r="M2476" s="201">
        <f t="shared" si="1912"/>
        <v>0.52129362817981195</v>
      </c>
      <c r="N2476" s="201">
        <f t="shared" si="1913"/>
        <v>0.54793610614514798</v>
      </c>
      <c r="O2476" s="201">
        <f t="shared" si="1914"/>
        <v>0.51742363557288762</v>
      </c>
      <c r="P2476" s="201" t="str">
        <f t="shared" si="1915"/>
        <v/>
      </c>
      <c r="Q2476" s="201" t="str">
        <f t="shared" si="1916"/>
        <v/>
      </c>
      <c r="R2476" s="201" t="str">
        <f t="shared" si="1917"/>
        <v/>
      </c>
      <c r="S2476" s="201" t="str">
        <f t="shared" si="1918"/>
        <v/>
      </c>
      <c r="T2476" s="199">
        <f t="shared" si="1919"/>
        <v>3.8454451131143881E-2</v>
      </c>
      <c r="U2476" s="199">
        <f t="shared" si="1920"/>
        <v>0</v>
      </c>
      <c r="V2476" s="199">
        <f t="shared" si="1921"/>
        <v>0</v>
      </c>
      <c r="W2476" s="199">
        <f t="shared" si="1922"/>
        <v>0</v>
      </c>
      <c r="X2476" s="199" t="str">
        <f t="shared" si="1923"/>
        <v/>
      </c>
      <c r="Y2476" s="199" t="str">
        <f t="shared" si="1924"/>
        <v/>
      </c>
      <c r="Z2476" s="199" t="str">
        <f t="shared" si="1925"/>
        <v/>
      </c>
      <c r="AA2476" s="199" t="str">
        <f t="shared" si="1926"/>
        <v/>
      </c>
      <c r="AB2476" s="201">
        <f t="shared" ca="1" si="1927"/>
        <v>2.1190948740374953</v>
      </c>
      <c r="AD2476" s="162">
        <f t="shared" si="1928"/>
        <v>9.8801392581134169E-4</v>
      </c>
      <c r="AE2476" s="162">
        <f t="shared" si="1929"/>
        <v>0</v>
      </c>
      <c r="AF2476" s="162">
        <f t="shared" si="1930"/>
        <v>0</v>
      </c>
      <c r="AG2476" s="162">
        <f t="shared" si="1931"/>
        <v>0</v>
      </c>
      <c r="AH2476" s="162" t="str">
        <f t="shared" si="1932"/>
        <v/>
      </c>
      <c r="AI2476" s="162" t="str">
        <f t="shared" si="1933"/>
        <v/>
      </c>
      <c r="AJ2476" s="162" t="str">
        <f t="shared" si="1934"/>
        <v/>
      </c>
      <c r="AK2476" s="162" t="str">
        <f t="shared" si="1935"/>
        <v/>
      </c>
      <c r="AM2476" s="199">
        <f t="shared" si="1938"/>
        <v>26.897872910080434</v>
      </c>
      <c r="AN2476" s="197">
        <f t="shared" si="1940"/>
        <v>0</v>
      </c>
      <c r="AO2476" s="197">
        <f t="shared" si="1941"/>
        <v>0</v>
      </c>
      <c r="AP2476" s="197">
        <f t="shared" si="1942"/>
        <v>0</v>
      </c>
      <c r="AQ2476" s="197">
        <f t="shared" si="1943"/>
        <v>0</v>
      </c>
      <c r="AR2476" s="197" t="str">
        <f t="shared" si="1944"/>
        <v/>
      </c>
      <c r="AS2476" s="197" t="str">
        <f t="shared" si="1945"/>
        <v/>
      </c>
      <c r="AT2476" s="197" t="str">
        <f t="shared" si="1946"/>
        <v/>
      </c>
      <c r="AU2476" s="197" t="str">
        <f t="shared" si="1947"/>
        <v/>
      </c>
      <c r="AV2476" s="199">
        <f t="shared" ca="1" si="1939"/>
        <v>2.2214799705111883</v>
      </c>
      <c r="AX2476" s="162">
        <f t="shared" si="1902"/>
        <v>0</v>
      </c>
      <c r="AY2476" s="162">
        <f t="shared" si="1903"/>
        <v>0</v>
      </c>
      <c r="AZ2476" s="162">
        <f t="shared" si="1904"/>
        <v>0</v>
      </c>
      <c r="BA2476" s="162">
        <f t="shared" si="1905"/>
        <v>0</v>
      </c>
      <c r="BB2476" s="162" t="str">
        <f t="shared" si="1906"/>
        <v/>
      </c>
      <c r="BC2476" s="162" t="str">
        <f t="shared" si="1907"/>
        <v/>
      </c>
      <c r="BD2476" s="162" t="str">
        <f t="shared" si="1908"/>
        <v/>
      </c>
      <c r="BE2476" s="162" t="str">
        <f t="shared" si="1909"/>
        <v/>
      </c>
      <c r="BG2476" s="169">
        <f t="shared" si="1936"/>
        <v>61.612045534483315</v>
      </c>
      <c r="BH2476" s="169">
        <f t="shared" ca="1" si="1937"/>
        <v>2.0410026386075897</v>
      </c>
    </row>
    <row r="2477" spans="11:60" x14ac:dyDescent="0.25">
      <c r="K2477" s="199">
        <f t="shared" si="1910"/>
        <v>61.663431727589639</v>
      </c>
      <c r="L2477" s="201">
        <f t="shared" si="1911"/>
        <v>0.5171614839357096</v>
      </c>
      <c r="M2477" s="201">
        <f t="shared" si="1912"/>
        <v>0.52151092439831126</v>
      </c>
      <c r="N2477" s="201">
        <f t="shared" si="1913"/>
        <v>0.54816450802349115</v>
      </c>
      <c r="O2477" s="201">
        <f t="shared" si="1914"/>
        <v>0.51763931862231372</v>
      </c>
      <c r="P2477" s="201" t="str">
        <f t="shared" si="1915"/>
        <v/>
      </c>
      <c r="Q2477" s="201" t="str">
        <f t="shared" si="1916"/>
        <v/>
      </c>
      <c r="R2477" s="201" t="str">
        <f t="shared" si="1917"/>
        <v/>
      </c>
      <c r="S2477" s="201" t="str">
        <f t="shared" si="1918"/>
        <v/>
      </c>
      <c r="T2477" s="199">
        <f t="shared" si="1919"/>
        <v>4.0821078820676274E-2</v>
      </c>
      <c r="U2477" s="199">
        <f t="shared" si="1920"/>
        <v>0</v>
      </c>
      <c r="V2477" s="199">
        <f t="shared" si="1921"/>
        <v>0</v>
      </c>
      <c r="W2477" s="199">
        <f t="shared" si="1922"/>
        <v>0</v>
      </c>
      <c r="X2477" s="199" t="str">
        <f t="shared" si="1923"/>
        <v/>
      </c>
      <c r="Y2477" s="199" t="str">
        <f t="shared" si="1924"/>
        <v/>
      </c>
      <c r="Z2477" s="199" t="str">
        <f t="shared" si="1925"/>
        <v/>
      </c>
      <c r="AA2477" s="199" t="str">
        <f t="shared" si="1926"/>
        <v/>
      </c>
      <c r="AB2477" s="201">
        <f t="shared" ca="1" si="1927"/>
        <v>2.1101922133370841</v>
      </c>
      <c r="AD2477" s="162">
        <f t="shared" si="1928"/>
        <v>1.0488199195438849E-3</v>
      </c>
      <c r="AE2477" s="162">
        <f t="shared" si="1929"/>
        <v>0</v>
      </c>
      <c r="AF2477" s="162">
        <f t="shared" si="1930"/>
        <v>0</v>
      </c>
      <c r="AG2477" s="162">
        <f t="shared" si="1931"/>
        <v>0</v>
      </c>
      <c r="AH2477" s="162" t="str">
        <f t="shared" si="1932"/>
        <v/>
      </c>
      <c r="AI2477" s="162" t="str">
        <f t="shared" si="1933"/>
        <v/>
      </c>
      <c r="AJ2477" s="162" t="str">
        <f t="shared" si="1934"/>
        <v/>
      </c>
      <c r="AK2477" s="162" t="str">
        <f t="shared" si="1935"/>
        <v/>
      </c>
      <c r="AM2477" s="199">
        <f t="shared" si="1938"/>
        <v>26.909089704454946</v>
      </c>
      <c r="AN2477" s="197">
        <f t="shared" si="1940"/>
        <v>0</v>
      </c>
      <c r="AO2477" s="197">
        <f t="shared" si="1941"/>
        <v>0</v>
      </c>
      <c r="AP2477" s="197">
        <f t="shared" si="1942"/>
        <v>0</v>
      </c>
      <c r="AQ2477" s="197">
        <f t="shared" si="1943"/>
        <v>0</v>
      </c>
      <c r="AR2477" s="197" t="str">
        <f t="shared" si="1944"/>
        <v/>
      </c>
      <c r="AS2477" s="197" t="str">
        <f t="shared" si="1945"/>
        <v/>
      </c>
      <c r="AT2477" s="197" t="str">
        <f t="shared" si="1946"/>
        <v/>
      </c>
      <c r="AU2477" s="197" t="str">
        <f t="shared" si="1947"/>
        <v/>
      </c>
      <c r="AV2477" s="199">
        <f t="shared" ca="1" si="1939"/>
        <v>2.2258109644410204</v>
      </c>
      <c r="AX2477" s="162">
        <f t="shared" si="1902"/>
        <v>0</v>
      </c>
      <c r="AY2477" s="162">
        <f t="shared" si="1903"/>
        <v>0</v>
      </c>
      <c r="AZ2477" s="162">
        <f t="shared" si="1904"/>
        <v>0</v>
      </c>
      <c r="BA2477" s="162">
        <f t="shared" si="1905"/>
        <v>0</v>
      </c>
      <c r="BB2477" s="162" t="str">
        <f t="shared" si="1906"/>
        <v/>
      </c>
      <c r="BC2477" s="162" t="str">
        <f t="shared" si="1907"/>
        <v/>
      </c>
      <c r="BD2477" s="162" t="str">
        <f t="shared" si="1908"/>
        <v/>
      </c>
      <c r="BE2477" s="162" t="str">
        <f t="shared" si="1909"/>
        <v/>
      </c>
      <c r="BG2477" s="169">
        <f t="shared" si="1936"/>
        <v>61.637738631036477</v>
      </c>
      <c r="BH2477" s="169">
        <f t="shared" ca="1" si="1937"/>
        <v>2.1190948740374953</v>
      </c>
    </row>
    <row r="2478" spans="11:60" x14ac:dyDescent="0.25">
      <c r="K2478" s="199">
        <f t="shared" si="1910"/>
        <v>61.689124824142802</v>
      </c>
      <c r="L2478" s="201">
        <f t="shared" si="1911"/>
        <v>0.51737696788734944</v>
      </c>
      <c r="M2478" s="201">
        <f t="shared" si="1912"/>
        <v>0.52172822061681057</v>
      </c>
      <c r="N2478" s="201">
        <f t="shared" si="1913"/>
        <v>0.5483929099018342</v>
      </c>
      <c r="O2478" s="201">
        <f t="shared" si="1914"/>
        <v>0.51785500167173959</v>
      </c>
      <c r="P2478" s="201" t="str">
        <f t="shared" si="1915"/>
        <v/>
      </c>
      <c r="Q2478" s="201" t="str">
        <f t="shared" si="1916"/>
        <v/>
      </c>
      <c r="R2478" s="201" t="str">
        <f t="shared" si="1917"/>
        <v/>
      </c>
      <c r="S2478" s="201" t="str">
        <f t="shared" si="1918"/>
        <v/>
      </c>
      <c r="T2478" s="199">
        <f t="shared" si="1919"/>
        <v>4.3331190586483576E-2</v>
      </c>
      <c r="U2478" s="199">
        <f t="shared" si="1920"/>
        <v>0</v>
      </c>
      <c r="V2478" s="199">
        <f t="shared" si="1921"/>
        <v>0</v>
      </c>
      <c r="W2478" s="199">
        <f t="shared" si="1922"/>
        <v>0</v>
      </c>
      <c r="X2478" s="199" t="str">
        <f t="shared" si="1923"/>
        <v/>
      </c>
      <c r="Y2478" s="199" t="str">
        <f t="shared" si="1924"/>
        <v/>
      </c>
      <c r="Z2478" s="199" t="str">
        <f t="shared" si="1925"/>
        <v/>
      </c>
      <c r="AA2478" s="199" t="str">
        <f t="shared" si="1926"/>
        <v/>
      </c>
      <c r="AB2478" s="201">
        <f t="shared" ca="1" si="1927"/>
        <v>2.1969364659139909</v>
      </c>
      <c r="AD2478" s="162">
        <f t="shared" si="1928"/>
        <v>1.1133124635020007E-3</v>
      </c>
      <c r="AE2478" s="162">
        <f t="shared" si="1929"/>
        <v>0</v>
      </c>
      <c r="AF2478" s="162">
        <f t="shared" si="1930"/>
        <v>0</v>
      </c>
      <c r="AG2478" s="162">
        <f t="shared" si="1931"/>
        <v>0</v>
      </c>
      <c r="AH2478" s="162" t="str">
        <f t="shared" si="1932"/>
        <v/>
      </c>
      <c r="AI2478" s="162" t="str">
        <f t="shared" si="1933"/>
        <v/>
      </c>
      <c r="AJ2478" s="162" t="str">
        <f t="shared" si="1934"/>
        <v/>
      </c>
      <c r="AK2478" s="162" t="str">
        <f t="shared" si="1935"/>
        <v/>
      </c>
      <c r="AM2478" s="199">
        <f t="shared" si="1938"/>
        <v>26.920306498829458</v>
      </c>
      <c r="AN2478" s="197">
        <f t="shared" si="1940"/>
        <v>0</v>
      </c>
      <c r="AO2478" s="197">
        <f t="shared" si="1941"/>
        <v>0</v>
      </c>
      <c r="AP2478" s="197">
        <f t="shared" si="1942"/>
        <v>0</v>
      </c>
      <c r="AQ2478" s="197">
        <f t="shared" si="1943"/>
        <v>0</v>
      </c>
      <c r="AR2478" s="197" t="str">
        <f t="shared" si="1944"/>
        <v/>
      </c>
      <c r="AS2478" s="197" t="str">
        <f t="shared" si="1945"/>
        <v/>
      </c>
      <c r="AT2478" s="197" t="str">
        <f t="shared" si="1946"/>
        <v/>
      </c>
      <c r="AU2478" s="197" t="str">
        <f t="shared" si="1947"/>
        <v/>
      </c>
      <c r="AV2478" s="199">
        <f t="shared" ca="1" si="1939"/>
        <v>2.0814205624916799</v>
      </c>
      <c r="AX2478" s="162">
        <f t="shared" si="1902"/>
        <v>0</v>
      </c>
      <c r="AY2478" s="162">
        <f t="shared" si="1903"/>
        <v>0</v>
      </c>
      <c r="AZ2478" s="162">
        <f t="shared" si="1904"/>
        <v>0</v>
      </c>
      <c r="BA2478" s="162">
        <f t="shared" si="1905"/>
        <v>0</v>
      </c>
      <c r="BB2478" s="162" t="str">
        <f t="shared" si="1906"/>
        <v/>
      </c>
      <c r="BC2478" s="162" t="str">
        <f t="shared" si="1907"/>
        <v/>
      </c>
      <c r="BD2478" s="162" t="str">
        <f t="shared" si="1908"/>
        <v/>
      </c>
      <c r="BE2478" s="162" t="str">
        <f t="shared" si="1909"/>
        <v/>
      </c>
      <c r="BG2478" s="169">
        <f t="shared" si="1936"/>
        <v>61.663431727589639</v>
      </c>
      <c r="BH2478" s="169">
        <f t="shared" ca="1" si="1937"/>
        <v>2.1101922133370841</v>
      </c>
    </row>
    <row r="2479" spans="11:60" x14ac:dyDescent="0.25">
      <c r="K2479" s="199">
        <f t="shared" si="1910"/>
        <v>61.714817920695964</v>
      </c>
      <c r="L2479" s="201">
        <f t="shared" si="1911"/>
        <v>0.51759245183898939</v>
      </c>
      <c r="M2479" s="201">
        <f t="shared" si="1912"/>
        <v>0.52194551683530988</v>
      </c>
      <c r="N2479" s="201">
        <f t="shared" si="1913"/>
        <v>0.54862131178017737</v>
      </c>
      <c r="O2479" s="201">
        <f t="shared" si="1914"/>
        <v>0.51807068472116558</v>
      </c>
      <c r="P2479" s="201" t="str">
        <f t="shared" si="1915"/>
        <v/>
      </c>
      <c r="Q2479" s="201" t="str">
        <f t="shared" si="1916"/>
        <v/>
      </c>
      <c r="R2479" s="201" t="str">
        <f t="shared" si="1917"/>
        <v/>
      </c>
      <c r="S2479" s="201" t="str">
        <f t="shared" si="1918"/>
        <v/>
      </c>
      <c r="T2479" s="199">
        <f t="shared" si="1919"/>
        <v>4.5993352065962813E-2</v>
      </c>
      <c r="U2479" s="199">
        <f t="shared" si="1920"/>
        <v>0</v>
      </c>
      <c r="V2479" s="199">
        <f t="shared" si="1921"/>
        <v>0</v>
      </c>
      <c r="W2479" s="199">
        <f t="shared" si="1922"/>
        <v>0</v>
      </c>
      <c r="X2479" s="199" t="str">
        <f t="shared" si="1923"/>
        <v/>
      </c>
      <c r="Y2479" s="199" t="str">
        <f t="shared" si="1924"/>
        <v/>
      </c>
      <c r="Z2479" s="199" t="str">
        <f t="shared" si="1925"/>
        <v/>
      </c>
      <c r="AA2479" s="199" t="str">
        <f t="shared" si="1926"/>
        <v/>
      </c>
      <c r="AB2479" s="201">
        <f t="shared" ca="1" si="1927"/>
        <v>2.1515708520206238</v>
      </c>
      <c r="AD2479" s="162">
        <f t="shared" si="1928"/>
        <v>1.1817116354343703E-3</v>
      </c>
      <c r="AE2479" s="162">
        <f t="shared" si="1929"/>
        <v>0</v>
      </c>
      <c r="AF2479" s="162">
        <f t="shared" si="1930"/>
        <v>0</v>
      </c>
      <c r="AG2479" s="162">
        <f t="shared" si="1931"/>
        <v>0</v>
      </c>
      <c r="AH2479" s="162" t="str">
        <f t="shared" si="1932"/>
        <v/>
      </c>
      <c r="AI2479" s="162" t="str">
        <f t="shared" si="1933"/>
        <v/>
      </c>
      <c r="AJ2479" s="162" t="str">
        <f t="shared" si="1934"/>
        <v/>
      </c>
      <c r="AK2479" s="162" t="str">
        <f t="shared" si="1935"/>
        <v/>
      </c>
      <c r="AM2479" s="199">
        <f t="shared" si="1938"/>
        <v>26.93152329320397</v>
      </c>
      <c r="AN2479" s="197">
        <f t="shared" si="1940"/>
        <v>0</v>
      </c>
      <c r="AO2479" s="197">
        <f t="shared" si="1941"/>
        <v>0</v>
      </c>
      <c r="AP2479" s="197">
        <f t="shared" si="1942"/>
        <v>0</v>
      </c>
      <c r="AQ2479" s="197">
        <f t="shared" si="1943"/>
        <v>0</v>
      </c>
      <c r="AR2479" s="197" t="str">
        <f t="shared" si="1944"/>
        <v/>
      </c>
      <c r="AS2479" s="197" t="str">
        <f t="shared" si="1945"/>
        <v/>
      </c>
      <c r="AT2479" s="197" t="str">
        <f t="shared" si="1946"/>
        <v/>
      </c>
      <c r="AU2479" s="197" t="str">
        <f t="shared" si="1947"/>
        <v/>
      </c>
      <c r="AV2479" s="199">
        <f t="shared" ca="1" si="1939"/>
        <v>2.1219832083998171</v>
      </c>
      <c r="AX2479" s="162">
        <f t="shared" si="1902"/>
        <v>0</v>
      </c>
      <c r="AY2479" s="162">
        <f t="shared" si="1903"/>
        <v>0</v>
      </c>
      <c r="AZ2479" s="162">
        <f t="shared" si="1904"/>
        <v>0</v>
      </c>
      <c r="BA2479" s="162">
        <f t="shared" si="1905"/>
        <v>0</v>
      </c>
      <c r="BB2479" s="162" t="str">
        <f t="shared" si="1906"/>
        <v/>
      </c>
      <c r="BC2479" s="162" t="str">
        <f t="shared" si="1907"/>
        <v/>
      </c>
      <c r="BD2479" s="162" t="str">
        <f t="shared" si="1908"/>
        <v/>
      </c>
      <c r="BE2479" s="162" t="str">
        <f t="shared" si="1909"/>
        <v/>
      </c>
      <c r="BG2479" s="169">
        <f t="shared" si="1936"/>
        <v>61.689124824142802</v>
      </c>
      <c r="BH2479" s="169">
        <f t="shared" ca="1" si="1937"/>
        <v>2.1969364659139909</v>
      </c>
    </row>
    <row r="2480" spans="11:60" x14ac:dyDescent="0.25">
      <c r="K2480" s="199">
        <f t="shared" si="1910"/>
        <v>61.740511017249126</v>
      </c>
      <c r="L2480" s="201">
        <f t="shared" si="1911"/>
        <v>0.51780793579062923</v>
      </c>
      <c r="M2480" s="201">
        <f t="shared" si="1912"/>
        <v>0.52216281305380918</v>
      </c>
      <c r="N2480" s="201">
        <f t="shared" si="1913"/>
        <v>0.54884971365852042</v>
      </c>
      <c r="O2480" s="201">
        <f t="shared" si="1914"/>
        <v>0.51828636777059156</v>
      </c>
      <c r="P2480" s="201" t="str">
        <f t="shared" si="1915"/>
        <v/>
      </c>
      <c r="Q2480" s="201" t="str">
        <f t="shared" si="1916"/>
        <v/>
      </c>
      <c r="R2480" s="201" t="str">
        <f t="shared" si="1917"/>
        <v/>
      </c>
      <c r="S2480" s="201" t="str">
        <f t="shared" si="1918"/>
        <v/>
      </c>
      <c r="T2480" s="199">
        <f t="shared" si="1919"/>
        <v>4.8816631957338867E-2</v>
      </c>
      <c r="U2480" s="199">
        <f t="shared" si="1920"/>
        <v>0</v>
      </c>
      <c r="V2480" s="199">
        <f t="shared" si="1921"/>
        <v>0</v>
      </c>
      <c r="W2480" s="199">
        <f t="shared" si="1922"/>
        <v>0</v>
      </c>
      <c r="X2480" s="199" t="str">
        <f t="shared" si="1923"/>
        <v/>
      </c>
      <c r="Y2480" s="199" t="str">
        <f t="shared" si="1924"/>
        <v/>
      </c>
      <c r="Z2480" s="199" t="str">
        <f t="shared" si="1925"/>
        <v/>
      </c>
      <c r="AA2480" s="199" t="str">
        <f t="shared" si="1926"/>
        <v/>
      </c>
      <c r="AB2480" s="201">
        <f t="shared" ca="1" si="1927"/>
        <v>2.0639746678786612</v>
      </c>
      <c r="AD2480" s="162">
        <f t="shared" si="1928"/>
        <v>1.2542504382800968E-3</v>
      </c>
      <c r="AE2480" s="162">
        <f t="shared" si="1929"/>
        <v>0</v>
      </c>
      <c r="AF2480" s="162">
        <f t="shared" si="1930"/>
        <v>0</v>
      </c>
      <c r="AG2480" s="162">
        <f t="shared" si="1931"/>
        <v>0</v>
      </c>
      <c r="AH2480" s="162" t="str">
        <f t="shared" si="1932"/>
        <v/>
      </c>
      <c r="AI2480" s="162" t="str">
        <f t="shared" si="1933"/>
        <v/>
      </c>
      <c r="AJ2480" s="162" t="str">
        <f t="shared" si="1934"/>
        <v/>
      </c>
      <c r="AK2480" s="162" t="str">
        <f t="shared" si="1935"/>
        <v/>
      </c>
      <c r="AM2480" s="199">
        <f t="shared" si="1938"/>
        <v>26.942740087578482</v>
      </c>
      <c r="AN2480" s="197">
        <f t="shared" si="1940"/>
        <v>0</v>
      </c>
      <c r="AO2480" s="197">
        <f t="shared" si="1941"/>
        <v>0</v>
      </c>
      <c r="AP2480" s="197">
        <f t="shared" si="1942"/>
        <v>0</v>
      </c>
      <c r="AQ2480" s="197">
        <f t="shared" si="1943"/>
        <v>0</v>
      </c>
      <c r="AR2480" s="197" t="str">
        <f t="shared" si="1944"/>
        <v/>
      </c>
      <c r="AS2480" s="197" t="str">
        <f t="shared" si="1945"/>
        <v/>
      </c>
      <c r="AT2480" s="197" t="str">
        <f t="shared" si="1946"/>
        <v/>
      </c>
      <c r="AU2480" s="197" t="str">
        <f t="shared" si="1947"/>
        <v/>
      </c>
      <c r="AV2480" s="199">
        <f t="shared" ca="1" si="1939"/>
        <v>2.1348599279773675</v>
      </c>
      <c r="AX2480" s="162">
        <f t="shared" si="1902"/>
        <v>0</v>
      </c>
      <c r="AY2480" s="162">
        <f t="shared" si="1903"/>
        <v>0</v>
      </c>
      <c r="AZ2480" s="162">
        <f t="shared" si="1904"/>
        <v>0</v>
      </c>
      <c r="BA2480" s="162">
        <f t="shared" si="1905"/>
        <v>0</v>
      </c>
      <c r="BB2480" s="162" t="str">
        <f t="shared" si="1906"/>
        <v/>
      </c>
      <c r="BC2480" s="162" t="str">
        <f t="shared" si="1907"/>
        <v/>
      </c>
      <c r="BD2480" s="162" t="str">
        <f t="shared" si="1908"/>
        <v/>
      </c>
      <c r="BE2480" s="162" t="str">
        <f t="shared" si="1909"/>
        <v/>
      </c>
      <c r="BG2480" s="169">
        <f t="shared" si="1936"/>
        <v>61.714817920695964</v>
      </c>
      <c r="BH2480" s="169">
        <f t="shared" ca="1" si="1937"/>
        <v>2.1515708520206238</v>
      </c>
    </row>
    <row r="2481" spans="11:60" x14ac:dyDescent="0.25">
      <c r="K2481" s="199">
        <f t="shared" si="1910"/>
        <v>61.766204113802289</v>
      </c>
      <c r="L2481" s="201">
        <f t="shared" si="1911"/>
        <v>0.51802341974226906</v>
      </c>
      <c r="M2481" s="201">
        <f t="shared" si="1912"/>
        <v>0.52238010927230849</v>
      </c>
      <c r="N2481" s="201">
        <f t="shared" si="1913"/>
        <v>0.54907811553686359</v>
      </c>
      <c r="O2481" s="201">
        <f t="shared" si="1914"/>
        <v>0.51850205082001755</v>
      </c>
      <c r="P2481" s="201" t="str">
        <f t="shared" si="1915"/>
        <v/>
      </c>
      <c r="Q2481" s="201" t="str">
        <f t="shared" si="1916"/>
        <v/>
      </c>
      <c r="R2481" s="201" t="str">
        <f t="shared" si="1917"/>
        <v/>
      </c>
      <c r="S2481" s="201" t="str">
        <f t="shared" si="1918"/>
        <v/>
      </c>
      <c r="T2481" s="199">
        <f t="shared" si="1919"/>
        <v>5.1810631024397119E-2</v>
      </c>
      <c r="U2481" s="199">
        <f t="shared" si="1920"/>
        <v>0</v>
      </c>
      <c r="V2481" s="199">
        <f t="shared" si="1921"/>
        <v>0</v>
      </c>
      <c r="W2481" s="199">
        <f t="shared" si="1922"/>
        <v>0</v>
      </c>
      <c r="X2481" s="199" t="str">
        <f t="shared" si="1923"/>
        <v/>
      </c>
      <c r="Y2481" s="199" t="str">
        <f t="shared" si="1924"/>
        <v/>
      </c>
      <c r="Z2481" s="199" t="str">
        <f t="shared" si="1925"/>
        <v/>
      </c>
      <c r="AA2481" s="199" t="str">
        <f t="shared" si="1926"/>
        <v/>
      </c>
      <c r="AB2481" s="201">
        <f t="shared" ca="1" si="1927"/>
        <v>2.0544030959257391</v>
      </c>
      <c r="AD2481" s="162">
        <f t="shared" si="1928"/>
        <v>1.3311755453901024E-3</v>
      </c>
      <c r="AE2481" s="162">
        <f t="shared" si="1929"/>
        <v>0</v>
      </c>
      <c r="AF2481" s="162">
        <f t="shared" si="1930"/>
        <v>0</v>
      </c>
      <c r="AG2481" s="162">
        <f t="shared" si="1931"/>
        <v>0</v>
      </c>
      <c r="AH2481" s="162" t="str">
        <f t="shared" si="1932"/>
        <v/>
      </c>
      <c r="AI2481" s="162" t="str">
        <f t="shared" si="1933"/>
        <v/>
      </c>
      <c r="AJ2481" s="162" t="str">
        <f t="shared" si="1934"/>
        <v/>
      </c>
      <c r="AK2481" s="162" t="str">
        <f t="shared" si="1935"/>
        <v/>
      </c>
      <c r="AM2481" s="199">
        <f t="shared" si="1938"/>
        <v>26.953956881952994</v>
      </c>
      <c r="AN2481" s="197">
        <f t="shared" si="1940"/>
        <v>0</v>
      </c>
      <c r="AO2481" s="197">
        <f t="shared" si="1941"/>
        <v>0</v>
      </c>
      <c r="AP2481" s="197">
        <f t="shared" si="1942"/>
        <v>0</v>
      </c>
      <c r="AQ2481" s="197">
        <f t="shared" si="1943"/>
        <v>0</v>
      </c>
      <c r="AR2481" s="197" t="str">
        <f t="shared" si="1944"/>
        <v/>
      </c>
      <c r="AS2481" s="197" t="str">
        <f t="shared" si="1945"/>
        <v/>
      </c>
      <c r="AT2481" s="197" t="str">
        <f t="shared" si="1946"/>
        <v/>
      </c>
      <c r="AU2481" s="197" t="str">
        <f t="shared" si="1947"/>
        <v/>
      </c>
      <c r="AV2481" s="199">
        <f t="shared" ca="1" si="1939"/>
        <v>2.1919150573594934</v>
      </c>
      <c r="AX2481" s="162">
        <f t="shared" si="1902"/>
        <v>0</v>
      </c>
      <c r="AY2481" s="162">
        <f t="shared" si="1903"/>
        <v>0</v>
      </c>
      <c r="AZ2481" s="162">
        <f t="shared" si="1904"/>
        <v>0</v>
      </c>
      <c r="BA2481" s="162">
        <f t="shared" si="1905"/>
        <v>0</v>
      </c>
      <c r="BB2481" s="162" t="str">
        <f t="shared" si="1906"/>
        <v/>
      </c>
      <c r="BC2481" s="162" t="str">
        <f t="shared" si="1907"/>
        <v/>
      </c>
      <c r="BD2481" s="162" t="str">
        <f t="shared" si="1908"/>
        <v/>
      </c>
      <c r="BE2481" s="162" t="str">
        <f t="shared" si="1909"/>
        <v/>
      </c>
      <c r="BG2481" s="169">
        <f t="shared" si="1936"/>
        <v>61.740511017249126</v>
      </c>
      <c r="BH2481" s="169">
        <f t="shared" ca="1" si="1937"/>
        <v>2.0639746678786612</v>
      </c>
    </row>
    <row r="2482" spans="11:60" x14ac:dyDescent="0.25">
      <c r="K2482" s="199">
        <f t="shared" si="1910"/>
        <v>61.791897210355451</v>
      </c>
      <c r="L2482" s="201">
        <f t="shared" si="1911"/>
        <v>0.51823890369390901</v>
      </c>
      <c r="M2482" s="201">
        <f t="shared" si="1912"/>
        <v>0.5225974054908078</v>
      </c>
      <c r="N2482" s="201">
        <f t="shared" si="1913"/>
        <v>0.54930651741520675</v>
      </c>
      <c r="O2482" s="201">
        <f t="shared" si="1914"/>
        <v>0.51871773386944353</v>
      </c>
      <c r="P2482" s="201" t="str">
        <f t="shared" si="1915"/>
        <v/>
      </c>
      <c r="Q2482" s="201" t="str">
        <f t="shared" si="1916"/>
        <v/>
      </c>
      <c r="R2482" s="201" t="str">
        <f t="shared" si="1917"/>
        <v/>
      </c>
      <c r="S2482" s="201" t="str">
        <f t="shared" si="1918"/>
        <v/>
      </c>
      <c r="T2482" s="199">
        <f t="shared" si="1919"/>
        <v>5.498551273273887E-2</v>
      </c>
      <c r="U2482" s="199">
        <f t="shared" si="1920"/>
        <v>0</v>
      </c>
      <c r="V2482" s="199">
        <f t="shared" si="1921"/>
        <v>0</v>
      </c>
      <c r="W2482" s="199">
        <f t="shared" si="1922"/>
        <v>0</v>
      </c>
      <c r="X2482" s="199" t="str">
        <f t="shared" si="1923"/>
        <v/>
      </c>
      <c r="Y2482" s="199" t="str">
        <f t="shared" si="1924"/>
        <v/>
      </c>
      <c r="Z2482" s="199" t="str">
        <f t="shared" si="1925"/>
        <v/>
      </c>
      <c r="AA2482" s="199" t="str">
        <f t="shared" si="1926"/>
        <v/>
      </c>
      <c r="AB2482" s="201">
        <f t="shared" ca="1" si="1927"/>
        <v>2.18993420163061</v>
      </c>
      <c r="AD2482" s="162">
        <f t="shared" si="1928"/>
        <v>1.4127480876673958E-3</v>
      </c>
      <c r="AE2482" s="162">
        <f t="shared" si="1929"/>
        <v>0</v>
      </c>
      <c r="AF2482" s="162">
        <f t="shared" si="1930"/>
        <v>0</v>
      </c>
      <c r="AG2482" s="162">
        <f t="shared" si="1931"/>
        <v>0</v>
      </c>
      <c r="AH2482" s="162" t="str">
        <f t="shared" si="1932"/>
        <v/>
      </c>
      <c r="AI2482" s="162" t="str">
        <f t="shared" si="1933"/>
        <v/>
      </c>
      <c r="AJ2482" s="162" t="str">
        <f t="shared" si="1934"/>
        <v/>
      </c>
      <c r="AK2482" s="162" t="str">
        <f t="shared" si="1935"/>
        <v/>
      </c>
      <c r="AM2482" s="199">
        <f t="shared" si="1938"/>
        <v>26.965173676327506</v>
      </c>
      <c r="AN2482" s="197">
        <f t="shared" si="1940"/>
        <v>0</v>
      </c>
      <c r="AO2482" s="197">
        <f t="shared" si="1941"/>
        <v>0</v>
      </c>
      <c r="AP2482" s="197">
        <f t="shared" si="1942"/>
        <v>0</v>
      </c>
      <c r="AQ2482" s="197">
        <f t="shared" si="1943"/>
        <v>0</v>
      </c>
      <c r="AR2482" s="197" t="str">
        <f t="shared" si="1944"/>
        <v/>
      </c>
      <c r="AS2482" s="197" t="str">
        <f t="shared" si="1945"/>
        <v/>
      </c>
      <c r="AT2482" s="197" t="str">
        <f t="shared" si="1946"/>
        <v/>
      </c>
      <c r="AU2482" s="197" t="str">
        <f t="shared" si="1947"/>
        <v/>
      </c>
      <c r="AV2482" s="199">
        <f t="shared" ca="1" si="1939"/>
        <v>2.2117013243565986</v>
      </c>
      <c r="AX2482" s="162">
        <f t="shared" si="1902"/>
        <v>0</v>
      </c>
      <c r="AY2482" s="162">
        <f t="shared" si="1903"/>
        <v>0</v>
      </c>
      <c r="AZ2482" s="162">
        <f t="shared" si="1904"/>
        <v>0</v>
      </c>
      <c r="BA2482" s="162">
        <f t="shared" si="1905"/>
        <v>0</v>
      </c>
      <c r="BB2482" s="162" t="str">
        <f t="shared" si="1906"/>
        <v/>
      </c>
      <c r="BC2482" s="162" t="str">
        <f t="shared" si="1907"/>
        <v/>
      </c>
      <c r="BD2482" s="162" t="str">
        <f t="shared" si="1908"/>
        <v/>
      </c>
      <c r="BE2482" s="162" t="str">
        <f t="shared" si="1909"/>
        <v/>
      </c>
      <c r="BG2482" s="169">
        <f t="shared" si="1936"/>
        <v>61.766204113802289</v>
      </c>
      <c r="BH2482" s="169">
        <f t="shared" ca="1" si="1937"/>
        <v>2.0544030959257391</v>
      </c>
    </row>
    <row r="2483" spans="11:60" x14ac:dyDescent="0.25">
      <c r="K2483" s="199">
        <f t="shared" si="1910"/>
        <v>61.817590306908613</v>
      </c>
      <c r="L2483" s="201">
        <f t="shared" si="1911"/>
        <v>0.51845438764554885</v>
      </c>
      <c r="M2483" s="201">
        <f t="shared" si="1912"/>
        <v>0.52281470170930699</v>
      </c>
      <c r="N2483" s="201">
        <f t="shared" si="1913"/>
        <v>0.54953491929354981</v>
      </c>
      <c r="O2483" s="201">
        <f t="shared" si="1914"/>
        <v>0.51893341691886941</v>
      </c>
      <c r="P2483" s="201" t="str">
        <f t="shared" si="1915"/>
        <v/>
      </c>
      <c r="Q2483" s="201" t="str">
        <f t="shared" si="1916"/>
        <v/>
      </c>
      <c r="R2483" s="201" t="str">
        <f t="shared" si="1917"/>
        <v/>
      </c>
      <c r="S2483" s="201" t="str">
        <f t="shared" si="1918"/>
        <v/>
      </c>
      <c r="T2483" s="199">
        <f t="shared" si="1919"/>
        <v>5.8352035605256342E-2</v>
      </c>
      <c r="U2483" s="199">
        <f t="shared" si="1920"/>
        <v>0</v>
      </c>
      <c r="V2483" s="199">
        <f t="shared" si="1921"/>
        <v>0</v>
      </c>
      <c r="W2483" s="199">
        <f t="shared" si="1922"/>
        <v>0</v>
      </c>
      <c r="X2483" s="199" t="str">
        <f t="shared" si="1923"/>
        <v/>
      </c>
      <c r="Y2483" s="199" t="str">
        <f t="shared" si="1924"/>
        <v/>
      </c>
      <c r="Z2483" s="199" t="str">
        <f t="shared" si="1925"/>
        <v/>
      </c>
      <c r="AA2483" s="199" t="str">
        <f t="shared" si="1926"/>
        <v/>
      </c>
      <c r="AB2483" s="201">
        <f t="shared" ca="1" si="1927"/>
        <v>2.2141290129159139</v>
      </c>
      <c r="AD2483" s="162">
        <f t="shared" si="1928"/>
        <v>1.4992444848794166E-3</v>
      </c>
      <c r="AE2483" s="162">
        <f t="shared" si="1929"/>
        <v>0</v>
      </c>
      <c r="AF2483" s="162">
        <f t="shared" si="1930"/>
        <v>0</v>
      </c>
      <c r="AG2483" s="162">
        <f t="shared" si="1931"/>
        <v>0</v>
      </c>
      <c r="AH2483" s="162" t="str">
        <f t="shared" si="1932"/>
        <v/>
      </c>
      <c r="AI2483" s="162" t="str">
        <f t="shared" si="1933"/>
        <v/>
      </c>
      <c r="AJ2483" s="162" t="str">
        <f t="shared" si="1934"/>
        <v/>
      </c>
      <c r="AK2483" s="162" t="str">
        <f t="shared" si="1935"/>
        <v/>
      </c>
      <c r="AM2483" s="199">
        <f t="shared" si="1938"/>
        <v>26.976390470702018</v>
      </c>
      <c r="AN2483" s="197">
        <f t="shared" si="1940"/>
        <v>0</v>
      </c>
      <c r="AO2483" s="197">
        <f t="shared" si="1941"/>
        <v>0</v>
      </c>
      <c r="AP2483" s="197">
        <f t="shared" si="1942"/>
        <v>0</v>
      </c>
      <c r="AQ2483" s="197">
        <f t="shared" si="1943"/>
        <v>0</v>
      </c>
      <c r="AR2483" s="197" t="str">
        <f t="shared" si="1944"/>
        <v/>
      </c>
      <c r="AS2483" s="197" t="str">
        <f t="shared" si="1945"/>
        <v/>
      </c>
      <c r="AT2483" s="197" t="str">
        <f t="shared" si="1946"/>
        <v/>
      </c>
      <c r="AU2483" s="197" t="str">
        <f t="shared" si="1947"/>
        <v/>
      </c>
      <c r="AV2483" s="199">
        <f t="shared" ca="1" si="1939"/>
        <v>2.1329308307438231</v>
      </c>
      <c r="AX2483" s="162">
        <f t="shared" si="1902"/>
        <v>0</v>
      </c>
      <c r="AY2483" s="162">
        <f t="shared" si="1903"/>
        <v>0</v>
      </c>
      <c r="AZ2483" s="162">
        <f t="shared" si="1904"/>
        <v>0</v>
      </c>
      <c r="BA2483" s="162">
        <f t="shared" si="1905"/>
        <v>0</v>
      </c>
      <c r="BB2483" s="162" t="str">
        <f t="shared" si="1906"/>
        <v/>
      </c>
      <c r="BC2483" s="162" t="str">
        <f t="shared" si="1907"/>
        <v/>
      </c>
      <c r="BD2483" s="162" t="str">
        <f t="shared" si="1908"/>
        <v/>
      </c>
      <c r="BE2483" s="162" t="str">
        <f t="shared" si="1909"/>
        <v/>
      </c>
      <c r="BG2483" s="169">
        <f t="shared" si="1936"/>
        <v>61.791897210355451</v>
      </c>
      <c r="BH2483" s="169">
        <f t="shared" ca="1" si="1937"/>
        <v>2.18993420163061</v>
      </c>
    </row>
    <row r="2484" spans="11:60" x14ac:dyDescent="0.25">
      <c r="K2484" s="199">
        <f t="shared" si="1910"/>
        <v>61.843283403461776</v>
      </c>
      <c r="L2484" s="201">
        <f t="shared" si="1911"/>
        <v>0.51866987159718869</v>
      </c>
      <c r="M2484" s="201">
        <f t="shared" si="1912"/>
        <v>0.5230319979278063</v>
      </c>
      <c r="N2484" s="201">
        <f t="shared" si="1913"/>
        <v>0.54976332117189297</v>
      </c>
      <c r="O2484" s="201">
        <f t="shared" si="1914"/>
        <v>0.51914909996829539</v>
      </c>
      <c r="P2484" s="201" t="str">
        <f t="shared" si="1915"/>
        <v/>
      </c>
      <c r="Q2484" s="201" t="str">
        <f t="shared" si="1916"/>
        <v/>
      </c>
      <c r="R2484" s="201" t="str">
        <f t="shared" si="1917"/>
        <v/>
      </c>
      <c r="S2484" s="201" t="str">
        <f t="shared" si="1918"/>
        <v/>
      </c>
      <c r="T2484" s="199">
        <f t="shared" si="1919"/>
        <v>6.1921587388679755E-2</v>
      </c>
      <c r="U2484" s="199">
        <f t="shared" si="1920"/>
        <v>0</v>
      </c>
      <c r="V2484" s="199">
        <f t="shared" si="1921"/>
        <v>0</v>
      </c>
      <c r="W2484" s="199">
        <f t="shared" si="1922"/>
        <v>0</v>
      </c>
      <c r="X2484" s="199" t="str">
        <f t="shared" si="1923"/>
        <v/>
      </c>
      <c r="Y2484" s="199" t="str">
        <f t="shared" si="1924"/>
        <v/>
      </c>
      <c r="Z2484" s="199" t="str">
        <f t="shared" si="1925"/>
        <v/>
      </c>
      <c r="AA2484" s="199" t="str">
        <f t="shared" si="1926"/>
        <v/>
      </c>
      <c r="AB2484" s="201">
        <f t="shared" ca="1" si="1927"/>
        <v>2.2172177290998603</v>
      </c>
      <c r="AD2484" s="162">
        <f t="shared" si="1928"/>
        <v>1.5909573235024272E-3</v>
      </c>
      <c r="AE2484" s="162">
        <f t="shared" si="1929"/>
        <v>0</v>
      </c>
      <c r="AF2484" s="162">
        <f t="shared" si="1930"/>
        <v>0</v>
      </c>
      <c r="AG2484" s="162">
        <f t="shared" si="1931"/>
        <v>0</v>
      </c>
      <c r="AH2484" s="162" t="str">
        <f t="shared" si="1932"/>
        <v/>
      </c>
      <c r="AI2484" s="162" t="str">
        <f t="shared" si="1933"/>
        <v/>
      </c>
      <c r="AJ2484" s="162" t="str">
        <f t="shared" si="1934"/>
        <v/>
      </c>
      <c r="AK2484" s="162" t="str">
        <f t="shared" si="1935"/>
        <v/>
      </c>
      <c r="AM2484" s="199">
        <f t="shared" si="1938"/>
        <v>26.98760726507653</v>
      </c>
      <c r="AN2484" s="197">
        <f t="shared" si="1940"/>
        <v>0</v>
      </c>
      <c r="AO2484" s="197">
        <f t="shared" si="1941"/>
        <v>0</v>
      </c>
      <c r="AP2484" s="197">
        <f t="shared" si="1942"/>
        <v>0</v>
      </c>
      <c r="AQ2484" s="197">
        <f t="shared" si="1943"/>
        <v>0</v>
      </c>
      <c r="AR2484" s="197" t="str">
        <f t="shared" si="1944"/>
        <v/>
      </c>
      <c r="AS2484" s="197" t="str">
        <f t="shared" si="1945"/>
        <v/>
      </c>
      <c r="AT2484" s="197" t="str">
        <f t="shared" si="1946"/>
        <v/>
      </c>
      <c r="AU2484" s="197" t="str">
        <f t="shared" si="1947"/>
        <v/>
      </c>
      <c r="AV2484" s="199">
        <f t="shared" ca="1" si="1939"/>
        <v>2.2135145407695682</v>
      </c>
      <c r="AX2484" s="162">
        <f t="shared" si="1902"/>
        <v>0</v>
      </c>
      <c r="AY2484" s="162">
        <f t="shared" si="1903"/>
        <v>0</v>
      </c>
      <c r="AZ2484" s="162">
        <f t="shared" si="1904"/>
        <v>0</v>
      </c>
      <c r="BA2484" s="162">
        <f t="shared" si="1905"/>
        <v>0</v>
      </c>
      <c r="BB2484" s="162" t="str">
        <f t="shared" si="1906"/>
        <v/>
      </c>
      <c r="BC2484" s="162" t="str">
        <f t="shared" si="1907"/>
        <v/>
      </c>
      <c r="BD2484" s="162" t="str">
        <f t="shared" si="1908"/>
        <v/>
      </c>
      <c r="BE2484" s="162" t="str">
        <f t="shared" si="1909"/>
        <v/>
      </c>
      <c r="BG2484" s="169">
        <f t="shared" si="1936"/>
        <v>61.817590306908613</v>
      </c>
      <c r="BH2484" s="169">
        <f t="shared" ca="1" si="1937"/>
        <v>2.2141290129159139</v>
      </c>
    </row>
    <row r="2485" spans="11:60" x14ac:dyDescent="0.25">
      <c r="K2485" s="199">
        <f t="shared" si="1910"/>
        <v>61.868976500014938</v>
      </c>
      <c r="L2485" s="201">
        <f t="shared" si="1911"/>
        <v>0.51888535554882864</v>
      </c>
      <c r="M2485" s="201">
        <f t="shared" si="1912"/>
        <v>0.52324929414630561</v>
      </c>
      <c r="N2485" s="201">
        <f t="shared" si="1913"/>
        <v>0.54999172305023603</v>
      </c>
      <c r="O2485" s="201">
        <f t="shared" si="1914"/>
        <v>0.51936478301772138</v>
      </c>
      <c r="P2485" s="201" t="str">
        <f t="shared" si="1915"/>
        <v/>
      </c>
      <c r="Q2485" s="201" t="str">
        <f t="shared" si="1916"/>
        <v/>
      </c>
      <c r="R2485" s="201" t="str">
        <f t="shared" si="1917"/>
        <v/>
      </c>
      <c r="S2485" s="201" t="str">
        <f t="shared" si="1918"/>
        <v/>
      </c>
      <c r="T2485" s="199">
        <f t="shared" si="1919"/>
        <v>6.5706221127308784E-2</v>
      </c>
      <c r="U2485" s="199">
        <f t="shared" si="1920"/>
        <v>0</v>
      </c>
      <c r="V2485" s="199">
        <f t="shared" si="1921"/>
        <v>0</v>
      </c>
      <c r="W2485" s="199">
        <f t="shared" si="1922"/>
        <v>0</v>
      </c>
      <c r="X2485" s="199" t="str">
        <f t="shared" si="1923"/>
        <v/>
      </c>
      <c r="Y2485" s="199" t="str">
        <f t="shared" si="1924"/>
        <v/>
      </c>
      <c r="Z2485" s="199" t="str">
        <f t="shared" si="1925"/>
        <v/>
      </c>
      <c r="AA2485" s="199" t="str">
        <f t="shared" si="1926"/>
        <v/>
      </c>
      <c r="AB2485" s="201">
        <f t="shared" ca="1" si="1927"/>
        <v>2.0709287373067768</v>
      </c>
      <c r="AD2485" s="162">
        <f t="shared" si="1928"/>
        <v>1.6881962835673784E-3</v>
      </c>
      <c r="AE2485" s="162">
        <f t="shared" si="1929"/>
        <v>0</v>
      </c>
      <c r="AF2485" s="162">
        <f t="shared" si="1930"/>
        <v>0</v>
      </c>
      <c r="AG2485" s="162">
        <f t="shared" si="1931"/>
        <v>0</v>
      </c>
      <c r="AH2485" s="162" t="str">
        <f t="shared" si="1932"/>
        <v/>
      </c>
      <c r="AI2485" s="162" t="str">
        <f t="shared" si="1933"/>
        <v/>
      </c>
      <c r="AJ2485" s="162" t="str">
        <f t="shared" si="1934"/>
        <v/>
      </c>
      <c r="AK2485" s="162" t="str">
        <f t="shared" si="1935"/>
        <v/>
      </c>
      <c r="AM2485" s="199">
        <f t="shared" si="1938"/>
        <v>26.998824059451042</v>
      </c>
      <c r="AN2485" s="197">
        <f t="shared" si="1940"/>
        <v>0</v>
      </c>
      <c r="AO2485" s="197">
        <f t="shared" si="1941"/>
        <v>0</v>
      </c>
      <c r="AP2485" s="197">
        <f t="shared" si="1942"/>
        <v>0</v>
      </c>
      <c r="AQ2485" s="197">
        <f t="shared" si="1943"/>
        <v>0</v>
      </c>
      <c r="AR2485" s="197" t="str">
        <f t="shared" si="1944"/>
        <v/>
      </c>
      <c r="AS2485" s="197" t="str">
        <f t="shared" si="1945"/>
        <v/>
      </c>
      <c r="AT2485" s="197" t="str">
        <f t="shared" si="1946"/>
        <v/>
      </c>
      <c r="AU2485" s="197" t="str">
        <f t="shared" si="1947"/>
        <v/>
      </c>
      <c r="AV2485" s="199">
        <f t="shared" ca="1" si="1939"/>
        <v>2.1022638978994221</v>
      </c>
      <c r="AX2485" s="162">
        <f t="shared" si="1902"/>
        <v>0</v>
      </c>
      <c r="AY2485" s="162">
        <f t="shared" si="1903"/>
        <v>0</v>
      </c>
      <c r="AZ2485" s="162">
        <f t="shared" si="1904"/>
        <v>0</v>
      </c>
      <c r="BA2485" s="162">
        <f t="shared" si="1905"/>
        <v>0</v>
      </c>
      <c r="BB2485" s="162" t="str">
        <f t="shared" si="1906"/>
        <v/>
      </c>
      <c r="BC2485" s="162" t="str">
        <f t="shared" si="1907"/>
        <v/>
      </c>
      <c r="BD2485" s="162" t="str">
        <f t="shared" si="1908"/>
        <v/>
      </c>
      <c r="BE2485" s="162" t="str">
        <f t="shared" si="1909"/>
        <v/>
      </c>
      <c r="BG2485" s="169">
        <f t="shared" si="1936"/>
        <v>61.843283403461776</v>
      </c>
      <c r="BH2485" s="169">
        <f t="shared" ca="1" si="1937"/>
        <v>2.2172177290998603</v>
      </c>
    </row>
    <row r="2486" spans="11:60" x14ac:dyDescent="0.25">
      <c r="K2486" s="199">
        <f t="shared" si="1910"/>
        <v>61.8946695965681</v>
      </c>
      <c r="L2486" s="201">
        <f t="shared" si="1911"/>
        <v>0.51910083950046848</v>
      </c>
      <c r="M2486" s="201">
        <f t="shared" si="1912"/>
        <v>0.52346659036480492</v>
      </c>
      <c r="N2486" s="201">
        <f t="shared" si="1913"/>
        <v>0.55022012492857919</v>
      </c>
      <c r="O2486" s="201">
        <f t="shared" si="1914"/>
        <v>0.51958046606714725</v>
      </c>
      <c r="P2486" s="201" t="str">
        <f t="shared" si="1915"/>
        <v/>
      </c>
      <c r="Q2486" s="201" t="str">
        <f t="shared" si="1916"/>
        <v/>
      </c>
      <c r="R2486" s="201" t="str">
        <f t="shared" si="1917"/>
        <v/>
      </c>
      <c r="S2486" s="201" t="str">
        <f t="shared" si="1918"/>
        <v/>
      </c>
      <c r="T2486" s="199">
        <f t="shared" si="1919"/>
        <v>6.9718693244390104E-2</v>
      </c>
      <c r="U2486" s="199">
        <f t="shared" si="1920"/>
        <v>0</v>
      </c>
      <c r="V2486" s="199">
        <f t="shared" si="1921"/>
        <v>0</v>
      </c>
      <c r="W2486" s="199">
        <f t="shared" si="1922"/>
        <v>0</v>
      </c>
      <c r="X2486" s="199" t="str">
        <f t="shared" si="1923"/>
        <v/>
      </c>
      <c r="Y2486" s="199" t="str">
        <f t="shared" si="1924"/>
        <v/>
      </c>
      <c r="Z2486" s="199" t="str">
        <f t="shared" si="1925"/>
        <v/>
      </c>
      <c r="AA2486" s="199" t="str">
        <f t="shared" si="1926"/>
        <v/>
      </c>
      <c r="AB2486" s="201">
        <f t="shared" ca="1" si="1927"/>
        <v>2.2350619877676641</v>
      </c>
      <c r="AD2486" s="162">
        <f t="shared" si="1928"/>
        <v>1.7912891170884205E-3</v>
      </c>
      <c r="AE2486" s="162">
        <f t="shared" si="1929"/>
        <v>0</v>
      </c>
      <c r="AF2486" s="162">
        <f t="shared" si="1930"/>
        <v>0</v>
      </c>
      <c r="AG2486" s="162">
        <f t="shared" si="1931"/>
        <v>0</v>
      </c>
      <c r="AH2486" s="162" t="str">
        <f t="shared" si="1932"/>
        <v/>
      </c>
      <c r="AI2486" s="162" t="str">
        <f t="shared" si="1933"/>
        <v/>
      </c>
      <c r="AJ2486" s="162" t="str">
        <f t="shared" si="1934"/>
        <v/>
      </c>
      <c r="AK2486" s="162" t="str">
        <f t="shared" si="1935"/>
        <v/>
      </c>
      <c r="AM2486" s="199">
        <f t="shared" si="1938"/>
        <v>27.010040853825554</v>
      </c>
      <c r="AN2486" s="197">
        <f t="shared" si="1940"/>
        <v>0</v>
      </c>
      <c r="AO2486" s="197">
        <f t="shared" si="1941"/>
        <v>0</v>
      </c>
      <c r="AP2486" s="197">
        <f t="shared" si="1942"/>
        <v>0</v>
      </c>
      <c r="AQ2486" s="197">
        <f t="shared" si="1943"/>
        <v>0</v>
      </c>
      <c r="AR2486" s="197" t="str">
        <f t="shared" si="1944"/>
        <v/>
      </c>
      <c r="AS2486" s="197" t="str">
        <f t="shared" si="1945"/>
        <v/>
      </c>
      <c r="AT2486" s="197" t="str">
        <f t="shared" si="1946"/>
        <v/>
      </c>
      <c r="AU2486" s="197" t="str">
        <f t="shared" si="1947"/>
        <v/>
      </c>
      <c r="AV2486" s="199">
        <f t="shared" ca="1" si="1939"/>
        <v>2.1447591801991144</v>
      </c>
      <c r="AX2486" s="162">
        <f t="shared" ref="AX2486:AX2549" si="1948">IF(AN2486="","",($AM2487-$AM2486)*AN2486)</f>
        <v>0</v>
      </c>
      <c r="AY2486" s="162">
        <f t="shared" ref="AY2486:AY2549" si="1949">IF(AO2486="","",($AM2487-$AM2486)*AO2486)</f>
        <v>0</v>
      </c>
      <c r="AZ2486" s="162">
        <f t="shared" ref="AZ2486:AZ2549" si="1950">IF(AP2486="","",($AM2487-$AM2486)*AP2486)</f>
        <v>0</v>
      </c>
      <c r="BA2486" s="162">
        <f t="shared" ref="BA2486:BA2549" si="1951">IF(AQ2486="","",($AM2487-$AM2486)*AQ2486)</f>
        <v>0</v>
      </c>
      <c r="BB2486" s="162" t="str">
        <f t="shared" ref="BB2486:BB2549" si="1952">IF(AR2486="","",($AM2487-$AM2486)*AR2486)</f>
        <v/>
      </c>
      <c r="BC2486" s="162" t="str">
        <f t="shared" ref="BC2486:BC2549" si="1953">IF(AS2486="","",($AM2487-$AM2486)*AS2486)</f>
        <v/>
      </c>
      <c r="BD2486" s="162" t="str">
        <f t="shared" ref="BD2486:BD2549" si="1954">IF(AT2486="","",($AM2487-$AM2486)*AT2486)</f>
        <v/>
      </c>
      <c r="BE2486" s="162" t="str">
        <f t="shared" ref="BE2486:BE2549" si="1955">IF(AU2486="","",($AM2487-$AM2486)*AU2486)</f>
        <v/>
      </c>
      <c r="BG2486" s="169">
        <f t="shared" si="1936"/>
        <v>61.868976500014938</v>
      </c>
      <c r="BH2486" s="169">
        <f t="shared" ca="1" si="1937"/>
        <v>2.0709287373067768</v>
      </c>
    </row>
    <row r="2487" spans="11:60" x14ac:dyDescent="0.25">
      <c r="K2487" s="199">
        <f t="shared" si="1910"/>
        <v>61.920362693121263</v>
      </c>
      <c r="L2487" s="201">
        <f t="shared" si="1911"/>
        <v>0.51931632345210832</v>
      </c>
      <c r="M2487" s="201">
        <f t="shared" si="1912"/>
        <v>0.52368388658330423</v>
      </c>
      <c r="N2487" s="201">
        <f t="shared" si="1913"/>
        <v>0.55044852680692236</v>
      </c>
      <c r="O2487" s="201">
        <f t="shared" si="1914"/>
        <v>0.51979614911657324</v>
      </c>
      <c r="P2487" s="201" t="str">
        <f t="shared" si="1915"/>
        <v/>
      </c>
      <c r="Q2487" s="201" t="str">
        <f t="shared" si="1916"/>
        <v/>
      </c>
      <c r="R2487" s="201" t="str">
        <f t="shared" si="1917"/>
        <v/>
      </c>
      <c r="S2487" s="201" t="str">
        <f t="shared" si="1918"/>
        <v/>
      </c>
      <c r="T2487" s="199">
        <f t="shared" si="1919"/>
        <v>7.3972503736014661E-2</v>
      </c>
      <c r="U2487" s="199">
        <f t="shared" si="1920"/>
        <v>0</v>
      </c>
      <c r="V2487" s="199">
        <f t="shared" si="1921"/>
        <v>0</v>
      </c>
      <c r="W2487" s="199">
        <f t="shared" si="1922"/>
        <v>0</v>
      </c>
      <c r="X2487" s="199" t="str">
        <f t="shared" si="1923"/>
        <v/>
      </c>
      <c r="Y2487" s="199" t="str">
        <f t="shared" si="1924"/>
        <v/>
      </c>
      <c r="Z2487" s="199" t="str">
        <f t="shared" si="1925"/>
        <v/>
      </c>
      <c r="AA2487" s="199" t="str">
        <f t="shared" si="1926"/>
        <v/>
      </c>
      <c r="AB2487" s="201">
        <f t="shared" ca="1" si="1927"/>
        <v>2.2068849769889054</v>
      </c>
      <c r="AD2487" s="162">
        <f t="shared" si="1928"/>
        <v>1.9005826807685852E-3</v>
      </c>
      <c r="AE2487" s="162">
        <f t="shared" si="1929"/>
        <v>0</v>
      </c>
      <c r="AF2487" s="162">
        <f t="shared" si="1930"/>
        <v>0</v>
      </c>
      <c r="AG2487" s="162">
        <f t="shared" si="1931"/>
        <v>0</v>
      </c>
      <c r="AH2487" s="162" t="str">
        <f t="shared" si="1932"/>
        <v/>
      </c>
      <c r="AI2487" s="162" t="str">
        <f t="shared" si="1933"/>
        <v/>
      </c>
      <c r="AJ2487" s="162" t="str">
        <f t="shared" si="1934"/>
        <v/>
      </c>
      <c r="AK2487" s="162" t="str">
        <f t="shared" si="1935"/>
        <v/>
      </c>
      <c r="AM2487" s="199">
        <f t="shared" si="1938"/>
        <v>27.021257648200066</v>
      </c>
      <c r="AN2487" s="197">
        <f t="shared" si="1940"/>
        <v>0</v>
      </c>
      <c r="AO2487" s="197">
        <f t="shared" si="1941"/>
        <v>0</v>
      </c>
      <c r="AP2487" s="197">
        <f t="shared" si="1942"/>
        <v>0</v>
      </c>
      <c r="AQ2487" s="197">
        <f t="shared" si="1943"/>
        <v>0</v>
      </c>
      <c r="AR2487" s="197" t="str">
        <f t="shared" si="1944"/>
        <v/>
      </c>
      <c r="AS2487" s="197" t="str">
        <f t="shared" si="1945"/>
        <v/>
      </c>
      <c r="AT2487" s="197" t="str">
        <f t="shared" si="1946"/>
        <v/>
      </c>
      <c r="AU2487" s="197" t="str">
        <f t="shared" si="1947"/>
        <v/>
      </c>
      <c r="AV2487" s="199">
        <f t="shared" ca="1" si="1939"/>
        <v>2.0787448077110215</v>
      </c>
      <c r="AX2487" s="162">
        <f t="shared" si="1948"/>
        <v>0</v>
      </c>
      <c r="AY2487" s="162">
        <f t="shared" si="1949"/>
        <v>0</v>
      </c>
      <c r="AZ2487" s="162">
        <f t="shared" si="1950"/>
        <v>0</v>
      </c>
      <c r="BA2487" s="162">
        <f t="shared" si="1951"/>
        <v>0</v>
      </c>
      <c r="BB2487" s="162" t="str">
        <f t="shared" si="1952"/>
        <v/>
      </c>
      <c r="BC2487" s="162" t="str">
        <f t="shared" si="1953"/>
        <v/>
      </c>
      <c r="BD2487" s="162" t="str">
        <f t="shared" si="1954"/>
        <v/>
      </c>
      <c r="BE2487" s="162" t="str">
        <f t="shared" si="1955"/>
        <v/>
      </c>
      <c r="BG2487" s="169">
        <f t="shared" si="1936"/>
        <v>61.8946695965681</v>
      </c>
      <c r="BH2487" s="169">
        <f t="shared" ca="1" si="1937"/>
        <v>2.2350619877676641</v>
      </c>
    </row>
    <row r="2488" spans="11:60" x14ac:dyDescent="0.25">
      <c r="K2488" s="199">
        <f t="shared" si="1910"/>
        <v>61.946055789674425</v>
      </c>
      <c r="L2488" s="201">
        <f t="shared" si="1911"/>
        <v>0.51953180740374827</v>
      </c>
      <c r="M2488" s="201">
        <f t="shared" si="1912"/>
        <v>0.52390118280180353</v>
      </c>
      <c r="N2488" s="201">
        <f t="shared" si="1913"/>
        <v>0.55067692868526541</v>
      </c>
      <c r="O2488" s="201">
        <f t="shared" si="1914"/>
        <v>0.52001183216599922</v>
      </c>
      <c r="P2488" s="201" t="str">
        <f t="shared" si="1915"/>
        <v/>
      </c>
      <c r="Q2488" s="201" t="str">
        <f t="shared" si="1916"/>
        <v/>
      </c>
      <c r="R2488" s="201" t="str">
        <f t="shared" si="1917"/>
        <v/>
      </c>
      <c r="S2488" s="201" t="str">
        <f t="shared" si="1918"/>
        <v/>
      </c>
      <c r="T2488" s="199">
        <f t="shared" si="1919"/>
        <v>7.8481938586858938E-2</v>
      </c>
      <c r="U2488" s="199">
        <f t="shared" si="1920"/>
        <v>0</v>
      </c>
      <c r="V2488" s="199">
        <f t="shared" si="1921"/>
        <v>0</v>
      </c>
      <c r="W2488" s="199">
        <f t="shared" si="1922"/>
        <v>0</v>
      </c>
      <c r="X2488" s="199" t="str">
        <f t="shared" si="1923"/>
        <v/>
      </c>
      <c r="Y2488" s="199" t="str">
        <f t="shared" si="1924"/>
        <v/>
      </c>
      <c r="Z2488" s="199" t="str">
        <f t="shared" si="1925"/>
        <v/>
      </c>
      <c r="AA2488" s="199" t="str">
        <f t="shared" si="1926"/>
        <v/>
      </c>
      <c r="AB2488" s="201">
        <f t="shared" ca="1" si="1927"/>
        <v>2.1073324540508347</v>
      </c>
      <c r="AD2488" s="162">
        <f t="shared" si="1928"/>
        <v>2.0164440257915222E-3</v>
      </c>
      <c r="AE2488" s="162">
        <f t="shared" si="1929"/>
        <v>0</v>
      </c>
      <c r="AF2488" s="162">
        <f t="shared" si="1930"/>
        <v>0</v>
      </c>
      <c r="AG2488" s="162">
        <f t="shared" si="1931"/>
        <v>0</v>
      </c>
      <c r="AH2488" s="162" t="str">
        <f t="shared" si="1932"/>
        <v/>
      </c>
      <c r="AI2488" s="162" t="str">
        <f t="shared" si="1933"/>
        <v/>
      </c>
      <c r="AJ2488" s="162" t="str">
        <f t="shared" si="1934"/>
        <v/>
      </c>
      <c r="AK2488" s="162" t="str">
        <f t="shared" si="1935"/>
        <v/>
      </c>
      <c r="AM2488" s="199">
        <f t="shared" si="1938"/>
        <v>27.032474442574578</v>
      </c>
      <c r="AN2488" s="197">
        <f t="shared" si="1940"/>
        <v>0</v>
      </c>
      <c r="AO2488" s="197">
        <f t="shared" si="1941"/>
        <v>0</v>
      </c>
      <c r="AP2488" s="197">
        <f t="shared" si="1942"/>
        <v>0</v>
      </c>
      <c r="AQ2488" s="197">
        <f t="shared" si="1943"/>
        <v>0</v>
      </c>
      <c r="AR2488" s="197" t="str">
        <f t="shared" si="1944"/>
        <v/>
      </c>
      <c r="AS2488" s="197" t="str">
        <f t="shared" si="1945"/>
        <v/>
      </c>
      <c r="AT2488" s="197" t="str">
        <f t="shared" si="1946"/>
        <v/>
      </c>
      <c r="AU2488" s="197" t="str">
        <f t="shared" si="1947"/>
        <v/>
      </c>
      <c r="AV2488" s="199">
        <f t="shared" ca="1" si="1939"/>
        <v>2.100105208030111</v>
      </c>
      <c r="AX2488" s="162">
        <f t="shared" si="1948"/>
        <v>0</v>
      </c>
      <c r="AY2488" s="162">
        <f t="shared" si="1949"/>
        <v>0</v>
      </c>
      <c r="AZ2488" s="162">
        <f t="shared" si="1950"/>
        <v>0</v>
      </c>
      <c r="BA2488" s="162">
        <f t="shared" si="1951"/>
        <v>0</v>
      </c>
      <c r="BB2488" s="162" t="str">
        <f t="shared" si="1952"/>
        <v/>
      </c>
      <c r="BC2488" s="162" t="str">
        <f t="shared" si="1953"/>
        <v/>
      </c>
      <c r="BD2488" s="162" t="str">
        <f t="shared" si="1954"/>
        <v/>
      </c>
      <c r="BE2488" s="162" t="str">
        <f t="shared" si="1955"/>
        <v/>
      </c>
      <c r="BG2488" s="169">
        <f t="shared" si="1936"/>
        <v>61.920362693121263</v>
      </c>
      <c r="BH2488" s="169">
        <f t="shared" ca="1" si="1937"/>
        <v>2.2068849769889054</v>
      </c>
    </row>
    <row r="2489" spans="11:60" x14ac:dyDescent="0.25">
      <c r="K2489" s="199">
        <f t="shared" si="1910"/>
        <v>61.971748886227587</v>
      </c>
      <c r="L2489" s="201">
        <f t="shared" si="1911"/>
        <v>0.51974729135538811</v>
      </c>
      <c r="M2489" s="201">
        <f t="shared" si="1912"/>
        <v>0.52411847902030284</v>
      </c>
      <c r="N2489" s="201">
        <f t="shared" si="1913"/>
        <v>0.55090533056360858</v>
      </c>
      <c r="O2489" s="201">
        <f t="shared" si="1914"/>
        <v>0.52022751521542521</v>
      </c>
      <c r="P2489" s="201" t="str">
        <f t="shared" si="1915"/>
        <v/>
      </c>
      <c r="Q2489" s="201" t="str">
        <f t="shared" si="1916"/>
        <v/>
      </c>
      <c r="R2489" s="201" t="str">
        <f t="shared" si="1917"/>
        <v/>
      </c>
      <c r="S2489" s="201" t="str">
        <f t="shared" si="1918"/>
        <v/>
      </c>
      <c r="T2489" s="199">
        <f t="shared" si="1919"/>
        <v>8.3262114521551966E-2</v>
      </c>
      <c r="U2489" s="199">
        <f t="shared" si="1920"/>
        <v>0</v>
      </c>
      <c r="V2489" s="199">
        <f t="shared" si="1921"/>
        <v>0</v>
      </c>
      <c r="W2489" s="199">
        <f t="shared" si="1922"/>
        <v>0</v>
      </c>
      <c r="X2489" s="199" t="str">
        <f t="shared" si="1923"/>
        <v/>
      </c>
      <c r="Y2489" s="199" t="str">
        <f t="shared" si="1924"/>
        <v/>
      </c>
      <c r="Z2489" s="199" t="str">
        <f t="shared" si="1925"/>
        <v/>
      </c>
      <c r="AA2489" s="199" t="str">
        <f t="shared" si="1926"/>
        <v/>
      </c>
      <c r="AB2489" s="201">
        <f t="shared" ca="1" si="1927"/>
        <v>2.1175361726287303</v>
      </c>
      <c r="AD2489" s="162">
        <f t="shared" si="1928"/>
        <v>2.1392615476226932E-3</v>
      </c>
      <c r="AE2489" s="162">
        <f t="shared" si="1929"/>
        <v>0</v>
      </c>
      <c r="AF2489" s="162">
        <f t="shared" si="1930"/>
        <v>0</v>
      </c>
      <c r="AG2489" s="162">
        <f t="shared" si="1931"/>
        <v>0</v>
      </c>
      <c r="AH2489" s="162" t="str">
        <f t="shared" si="1932"/>
        <v/>
      </c>
      <c r="AI2489" s="162" t="str">
        <f t="shared" si="1933"/>
        <v/>
      </c>
      <c r="AJ2489" s="162" t="str">
        <f t="shared" si="1934"/>
        <v/>
      </c>
      <c r="AK2489" s="162" t="str">
        <f t="shared" si="1935"/>
        <v/>
      </c>
      <c r="AM2489" s="199">
        <f t="shared" si="1938"/>
        <v>27.04369123694909</v>
      </c>
      <c r="AN2489" s="197">
        <f t="shared" si="1940"/>
        <v>0</v>
      </c>
      <c r="AO2489" s="197">
        <f t="shared" si="1941"/>
        <v>0</v>
      </c>
      <c r="AP2489" s="197">
        <f t="shared" si="1942"/>
        <v>0</v>
      </c>
      <c r="AQ2489" s="197">
        <f t="shared" si="1943"/>
        <v>0</v>
      </c>
      <c r="AR2489" s="197" t="str">
        <f t="shared" si="1944"/>
        <v/>
      </c>
      <c r="AS2489" s="197" t="str">
        <f t="shared" si="1945"/>
        <v/>
      </c>
      <c r="AT2489" s="197" t="str">
        <f t="shared" si="1946"/>
        <v/>
      </c>
      <c r="AU2489" s="197" t="str">
        <f t="shared" si="1947"/>
        <v/>
      </c>
      <c r="AV2489" s="199">
        <f t="shared" ca="1" si="1939"/>
        <v>2.1761516046745215</v>
      </c>
      <c r="AX2489" s="162">
        <f t="shared" si="1948"/>
        <v>0</v>
      </c>
      <c r="AY2489" s="162">
        <f t="shared" si="1949"/>
        <v>0</v>
      </c>
      <c r="AZ2489" s="162">
        <f t="shared" si="1950"/>
        <v>0</v>
      </c>
      <c r="BA2489" s="162">
        <f t="shared" si="1951"/>
        <v>0</v>
      </c>
      <c r="BB2489" s="162" t="str">
        <f t="shared" si="1952"/>
        <v/>
      </c>
      <c r="BC2489" s="162" t="str">
        <f t="shared" si="1953"/>
        <v/>
      </c>
      <c r="BD2489" s="162" t="str">
        <f t="shared" si="1954"/>
        <v/>
      </c>
      <c r="BE2489" s="162" t="str">
        <f t="shared" si="1955"/>
        <v/>
      </c>
      <c r="BG2489" s="169">
        <f t="shared" si="1936"/>
        <v>61.946055789674425</v>
      </c>
      <c r="BH2489" s="169">
        <f t="shared" ca="1" si="1937"/>
        <v>2.1073324540508347</v>
      </c>
    </row>
    <row r="2490" spans="11:60" x14ac:dyDescent="0.25">
      <c r="K2490" s="199">
        <f t="shared" si="1910"/>
        <v>61.997441982780749</v>
      </c>
      <c r="L2490" s="201">
        <f t="shared" si="1911"/>
        <v>0.51996277530702806</v>
      </c>
      <c r="M2490" s="201">
        <f t="shared" si="1912"/>
        <v>0.52433577523880215</v>
      </c>
      <c r="N2490" s="201">
        <f t="shared" si="1913"/>
        <v>0.55113373244195174</v>
      </c>
      <c r="O2490" s="201">
        <f t="shared" si="1914"/>
        <v>0.52044319826485119</v>
      </c>
      <c r="P2490" s="201" t="str">
        <f t="shared" si="1915"/>
        <v/>
      </c>
      <c r="Q2490" s="201" t="str">
        <f t="shared" si="1916"/>
        <v/>
      </c>
      <c r="R2490" s="201" t="str">
        <f t="shared" si="1917"/>
        <v/>
      </c>
      <c r="S2490" s="201" t="str">
        <f t="shared" si="1918"/>
        <v/>
      </c>
      <c r="T2490" s="199">
        <f t="shared" si="1919"/>
        <v>8.8329026209867989E-2</v>
      </c>
      <c r="U2490" s="199">
        <f t="shared" si="1920"/>
        <v>0</v>
      </c>
      <c r="V2490" s="199">
        <f t="shared" si="1921"/>
        <v>0</v>
      </c>
      <c r="W2490" s="199">
        <f t="shared" si="1922"/>
        <v>0</v>
      </c>
      <c r="X2490" s="199" t="str">
        <f t="shared" si="1923"/>
        <v/>
      </c>
      <c r="Y2490" s="199" t="str">
        <f t="shared" si="1924"/>
        <v/>
      </c>
      <c r="Z2490" s="199" t="str">
        <f t="shared" si="1925"/>
        <v/>
      </c>
      <c r="AA2490" s="199" t="str">
        <f t="shared" si="1926"/>
        <v/>
      </c>
      <c r="AB2490" s="201">
        <f t="shared" ca="1" si="1927"/>
        <v>2.1924731630873358</v>
      </c>
      <c r="AD2490" s="162">
        <f t="shared" si="1928"/>
        <v>2.2694461988569435E-3</v>
      </c>
      <c r="AE2490" s="162">
        <f t="shared" si="1929"/>
        <v>0</v>
      </c>
      <c r="AF2490" s="162">
        <f t="shared" si="1930"/>
        <v>0</v>
      </c>
      <c r="AG2490" s="162">
        <f t="shared" si="1931"/>
        <v>0</v>
      </c>
      <c r="AH2490" s="162" t="str">
        <f t="shared" si="1932"/>
        <v/>
      </c>
      <c r="AI2490" s="162" t="str">
        <f t="shared" si="1933"/>
        <v/>
      </c>
      <c r="AJ2490" s="162" t="str">
        <f t="shared" si="1934"/>
        <v/>
      </c>
      <c r="AK2490" s="162" t="str">
        <f t="shared" si="1935"/>
        <v/>
      </c>
      <c r="AM2490" s="199">
        <f t="shared" si="1938"/>
        <v>27.054908031323603</v>
      </c>
      <c r="AN2490" s="197">
        <f t="shared" si="1940"/>
        <v>0</v>
      </c>
      <c r="AO2490" s="197">
        <f t="shared" si="1941"/>
        <v>0</v>
      </c>
      <c r="AP2490" s="197">
        <f t="shared" si="1942"/>
        <v>0</v>
      </c>
      <c r="AQ2490" s="197">
        <f t="shared" si="1943"/>
        <v>0</v>
      </c>
      <c r="AR2490" s="197" t="str">
        <f t="shared" si="1944"/>
        <v/>
      </c>
      <c r="AS2490" s="197" t="str">
        <f t="shared" si="1945"/>
        <v/>
      </c>
      <c r="AT2490" s="197" t="str">
        <f t="shared" si="1946"/>
        <v/>
      </c>
      <c r="AU2490" s="197" t="str">
        <f t="shared" si="1947"/>
        <v/>
      </c>
      <c r="AV2490" s="199">
        <f t="shared" ca="1" si="1939"/>
        <v>2.1441315458483508</v>
      </c>
      <c r="AX2490" s="162">
        <f t="shared" si="1948"/>
        <v>0</v>
      </c>
      <c r="AY2490" s="162">
        <f t="shared" si="1949"/>
        <v>0</v>
      </c>
      <c r="AZ2490" s="162">
        <f t="shared" si="1950"/>
        <v>0</v>
      </c>
      <c r="BA2490" s="162">
        <f t="shared" si="1951"/>
        <v>0</v>
      </c>
      <c r="BB2490" s="162" t="str">
        <f t="shared" si="1952"/>
        <v/>
      </c>
      <c r="BC2490" s="162" t="str">
        <f t="shared" si="1953"/>
        <v/>
      </c>
      <c r="BD2490" s="162" t="str">
        <f t="shared" si="1954"/>
        <v/>
      </c>
      <c r="BE2490" s="162" t="str">
        <f t="shared" si="1955"/>
        <v/>
      </c>
      <c r="BG2490" s="169">
        <f t="shared" si="1936"/>
        <v>61.971748886227587</v>
      </c>
      <c r="BH2490" s="169">
        <f t="shared" ca="1" si="1937"/>
        <v>2.1175361726287303</v>
      </c>
    </row>
    <row r="2491" spans="11:60" x14ac:dyDescent="0.25">
      <c r="K2491" s="199">
        <f t="shared" si="1910"/>
        <v>62.023135079333912</v>
      </c>
      <c r="L2491" s="201">
        <f t="shared" si="1911"/>
        <v>0.5201782592586679</v>
      </c>
      <c r="M2491" s="201">
        <f t="shared" si="1912"/>
        <v>0.52455307145730146</v>
      </c>
      <c r="N2491" s="201">
        <f t="shared" si="1913"/>
        <v>0.55136213432029479</v>
      </c>
      <c r="O2491" s="201">
        <f t="shared" si="1914"/>
        <v>0.52065888131427718</v>
      </c>
      <c r="P2491" s="201" t="str">
        <f t="shared" si="1915"/>
        <v/>
      </c>
      <c r="Q2491" s="201" t="str">
        <f t="shared" si="1916"/>
        <v/>
      </c>
      <c r="R2491" s="201" t="str">
        <f t="shared" si="1917"/>
        <v/>
      </c>
      <c r="S2491" s="201" t="str">
        <f t="shared" si="1918"/>
        <v/>
      </c>
      <c r="T2491" s="199">
        <f t="shared" si="1919"/>
        <v>9.3699596048275755E-2</v>
      </c>
      <c r="U2491" s="199">
        <f t="shared" si="1920"/>
        <v>0</v>
      </c>
      <c r="V2491" s="199">
        <f t="shared" si="1921"/>
        <v>0</v>
      </c>
      <c r="W2491" s="199">
        <f t="shared" si="1922"/>
        <v>0</v>
      </c>
      <c r="X2491" s="199" t="str">
        <f t="shared" si="1923"/>
        <v/>
      </c>
      <c r="Y2491" s="199" t="str">
        <f t="shared" si="1924"/>
        <v/>
      </c>
      <c r="Z2491" s="199" t="str">
        <f t="shared" si="1925"/>
        <v/>
      </c>
      <c r="AA2491" s="199" t="str">
        <f t="shared" si="1926"/>
        <v/>
      </c>
      <c r="AB2491" s="201">
        <f t="shared" ca="1" si="1927"/>
        <v>2.1543258532811511</v>
      </c>
      <c r="AD2491" s="162">
        <f t="shared" si="1928"/>
        <v>2.4074327682606553E-3</v>
      </c>
      <c r="AE2491" s="162">
        <f t="shared" si="1929"/>
        <v>0</v>
      </c>
      <c r="AF2491" s="162">
        <f t="shared" si="1930"/>
        <v>0</v>
      </c>
      <c r="AG2491" s="162">
        <f t="shared" si="1931"/>
        <v>0</v>
      </c>
      <c r="AH2491" s="162" t="str">
        <f t="shared" si="1932"/>
        <v/>
      </c>
      <c r="AI2491" s="162" t="str">
        <f t="shared" si="1933"/>
        <v/>
      </c>
      <c r="AJ2491" s="162" t="str">
        <f t="shared" si="1934"/>
        <v/>
      </c>
      <c r="AK2491" s="162" t="str">
        <f t="shared" si="1935"/>
        <v/>
      </c>
      <c r="AM2491" s="199">
        <f t="shared" si="1938"/>
        <v>27.066124825698115</v>
      </c>
      <c r="AN2491" s="197">
        <f t="shared" si="1940"/>
        <v>0</v>
      </c>
      <c r="AO2491" s="197">
        <f t="shared" si="1941"/>
        <v>0</v>
      </c>
      <c r="AP2491" s="197">
        <f t="shared" si="1942"/>
        <v>0</v>
      </c>
      <c r="AQ2491" s="197">
        <f t="shared" si="1943"/>
        <v>0</v>
      </c>
      <c r="AR2491" s="197" t="str">
        <f t="shared" si="1944"/>
        <v/>
      </c>
      <c r="AS2491" s="197" t="str">
        <f t="shared" si="1945"/>
        <v/>
      </c>
      <c r="AT2491" s="197" t="str">
        <f t="shared" si="1946"/>
        <v/>
      </c>
      <c r="AU2491" s="197" t="str">
        <f t="shared" si="1947"/>
        <v/>
      </c>
      <c r="AV2491" s="199">
        <f t="shared" ca="1" si="1939"/>
        <v>2.1973804995811923</v>
      </c>
      <c r="AX2491" s="162">
        <f t="shared" si="1948"/>
        <v>0</v>
      </c>
      <c r="AY2491" s="162">
        <f t="shared" si="1949"/>
        <v>0</v>
      </c>
      <c r="AZ2491" s="162">
        <f t="shared" si="1950"/>
        <v>0</v>
      </c>
      <c r="BA2491" s="162">
        <f t="shared" si="1951"/>
        <v>0</v>
      </c>
      <c r="BB2491" s="162" t="str">
        <f t="shared" si="1952"/>
        <v/>
      </c>
      <c r="BC2491" s="162" t="str">
        <f t="shared" si="1953"/>
        <v/>
      </c>
      <c r="BD2491" s="162" t="str">
        <f t="shared" si="1954"/>
        <v/>
      </c>
      <c r="BE2491" s="162" t="str">
        <f t="shared" si="1955"/>
        <v/>
      </c>
      <c r="BG2491" s="169">
        <f t="shared" si="1936"/>
        <v>61.997441982780749</v>
      </c>
      <c r="BH2491" s="169">
        <f t="shared" ca="1" si="1937"/>
        <v>2.1924731630873358</v>
      </c>
    </row>
    <row r="2492" spans="11:60" x14ac:dyDescent="0.25">
      <c r="K2492" s="199">
        <f t="shared" si="1910"/>
        <v>62.048828175887074</v>
      </c>
      <c r="L2492" s="201">
        <f t="shared" si="1911"/>
        <v>0.52039374321030774</v>
      </c>
      <c r="M2492" s="201">
        <f t="shared" si="1912"/>
        <v>0.52477036767580076</v>
      </c>
      <c r="N2492" s="201">
        <f t="shared" si="1913"/>
        <v>0.55159053619863785</v>
      </c>
      <c r="O2492" s="201">
        <f t="shared" si="1914"/>
        <v>0.52087456436370305</v>
      </c>
      <c r="P2492" s="201" t="str">
        <f t="shared" si="1915"/>
        <v/>
      </c>
      <c r="Q2492" s="201" t="str">
        <f t="shared" si="1916"/>
        <v/>
      </c>
      <c r="R2492" s="201" t="str">
        <f t="shared" si="1917"/>
        <v/>
      </c>
      <c r="S2492" s="201" t="str">
        <f t="shared" si="1918"/>
        <v/>
      </c>
      <c r="T2492" s="199">
        <f t="shared" si="1919"/>
        <v>9.9391726644553494E-2</v>
      </c>
      <c r="U2492" s="199">
        <f t="shared" si="1920"/>
        <v>0</v>
      </c>
      <c r="V2492" s="199">
        <f t="shared" si="1921"/>
        <v>0</v>
      </c>
      <c r="W2492" s="199">
        <f t="shared" si="1922"/>
        <v>0</v>
      </c>
      <c r="X2492" s="199" t="str">
        <f t="shared" si="1923"/>
        <v/>
      </c>
      <c r="Y2492" s="199" t="str">
        <f t="shared" si="1924"/>
        <v/>
      </c>
      <c r="Z2492" s="199" t="str">
        <f t="shared" si="1925"/>
        <v/>
      </c>
      <c r="AA2492" s="199" t="str">
        <f t="shared" si="1926"/>
        <v/>
      </c>
      <c r="AB2492" s="201">
        <f t="shared" ca="1" si="1927"/>
        <v>2.2445234671631122</v>
      </c>
      <c r="AD2492" s="162">
        <f t="shared" si="1928"/>
        <v>2.5536812292640287E-3</v>
      </c>
      <c r="AE2492" s="162">
        <f t="shared" si="1929"/>
        <v>0</v>
      </c>
      <c r="AF2492" s="162">
        <f t="shared" si="1930"/>
        <v>0</v>
      </c>
      <c r="AG2492" s="162">
        <f t="shared" si="1931"/>
        <v>0</v>
      </c>
      <c r="AH2492" s="162" t="str">
        <f t="shared" si="1932"/>
        <v/>
      </c>
      <c r="AI2492" s="162" t="str">
        <f t="shared" si="1933"/>
        <v/>
      </c>
      <c r="AJ2492" s="162" t="str">
        <f t="shared" si="1934"/>
        <v/>
      </c>
      <c r="AK2492" s="162" t="str">
        <f t="shared" si="1935"/>
        <v/>
      </c>
      <c r="AM2492" s="199">
        <f t="shared" si="1938"/>
        <v>27.077341620072627</v>
      </c>
      <c r="AN2492" s="197">
        <f t="shared" si="1940"/>
        <v>0</v>
      </c>
      <c r="AO2492" s="197">
        <f t="shared" si="1941"/>
        <v>0</v>
      </c>
      <c r="AP2492" s="197">
        <f t="shared" si="1942"/>
        <v>0</v>
      </c>
      <c r="AQ2492" s="197">
        <f t="shared" si="1943"/>
        <v>0</v>
      </c>
      <c r="AR2492" s="197" t="str">
        <f t="shared" si="1944"/>
        <v/>
      </c>
      <c r="AS2492" s="197" t="str">
        <f t="shared" si="1945"/>
        <v/>
      </c>
      <c r="AT2492" s="197" t="str">
        <f t="shared" si="1946"/>
        <v/>
      </c>
      <c r="AU2492" s="197" t="str">
        <f t="shared" si="1947"/>
        <v/>
      </c>
      <c r="AV2492" s="199">
        <f t="shared" ca="1" si="1939"/>
        <v>2.2128253647542082</v>
      </c>
      <c r="AX2492" s="162">
        <f t="shared" si="1948"/>
        <v>0</v>
      </c>
      <c r="AY2492" s="162">
        <f t="shared" si="1949"/>
        <v>0</v>
      </c>
      <c r="AZ2492" s="162">
        <f t="shared" si="1950"/>
        <v>0</v>
      </c>
      <c r="BA2492" s="162">
        <f t="shared" si="1951"/>
        <v>0</v>
      </c>
      <c r="BB2492" s="162" t="str">
        <f t="shared" si="1952"/>
        <v/>
      </c>
      <c r="BC2492" s="162" t="str">
        <f t="shared" si="1953"/>
        <v/>
      </c>
      <c r="BD2492" s="162" t="str">
        <f t="shared" si="1954"/>
        <v/>
      </c>
      <c r="BE2492" s="162" t="str">
        <f t="shared" si="1955"/>
        <v/>
      </c>
      <c r="BG2492" s="169">
        <f t="shared" si="1936"/>
        <v>62.023135079333912</v>
      </c>
      <c r="BH2492" s="169">
        <f t="shared" ca="1" si="1937"/>
        <v>2.1543258532811511</v>
      </c>
    </row>
    <row r="2493" spans="11:60" x14ac:dyDescent="0.25">
      <c r="K2493" s="199">
        <f t="shared" si="1910"/>
        <v>62.074521272440236</v>
      </c>
      <c r="L2493" s="201">
        <f t="shared" si="1911"/>
        <v>0.52060922716194769</v>
      </c>
      <c r="M2493" s="201">
        <f t="shared" si="1912"/>
        <v>0.52498766389430007</v>
      </c>
      <c r="N2493" s="201">
        <f t="shared" si="1913"/>
        <v>0.55181893807698112</v>
      </c>
      <c r="O2493" s="201">
        <f t="shared" si="1914"/>
        <v>0.52109024741312904</v>
      </c>
      <c r="P2493" s="201" t="str">
        <f t="shared" si="1915"/>
        <v/>
      </c>
      <c r="Q2493" s="201" t="str">
        <f t="shared" si="1916"/>
        <v/>
      </c>
      <c r="R2493" s="201" t="str">
        <f t="shared" si="1917"/>
        <v/>
      </c>
      <c r="S2493" s="201" t="str">
        <f t="shared" si="1918"/>
        <v/>
      </c>
      <c r="T2493" s="199">
        <f t="shared" si="1919"/>
        <v>0.1054243561361274</v>
      </c>
      <c r="U2493" s="199">
        <f t="shared" si="1920"/>
        <v>0</v>
      </c>
      <c r="V2493" s="199">
        <f t="shared" si="1921"/>
        <v>0</v>
      </c>
      <c r="W2493" s="199">
        <f t="shared" si="1922"/>
        <v>0</v>
      </c>
      <c r="X2493" s="199" t="str">
        <f t="shared" si="1923"/>
        <v/>
      </c>
      <c r="Y2493" s="199" t="str">
        <f t="shared" si="1924"/>
        <v/>
      </c>
      <c r="Z2493" s="199" t="str">
        <f t="shared" si="1925"/>
        <v/>
      </c>
      <c r="AA2493" s="199" t="str">
        <f t="shared" si="1926"/>
        <v/>
      </c>
      <c r="AB2493" s="201">
        <f t="shared" ca="1" si="1927"/>
        <v>2.1147272830647443</v>
      </c>
      <c r="AD2493" s="162">
        <f t="shared" si="1928"/>
        <v>2.7086781612604919E-3</v>
      </c>
      <c r="AE2493" s="162">
        <f t="shared" si="1929"/>
        <v>0</v>
      </c>
      <c r="AF2493" s="162">
        <f t="shared" si="1930"/>
        <v>0</v>
      </c>
      <c r="AG2493" s="162">
        <f t="shared" si="1931"/>
        <v>0</v>
      </c>
      <c r="AH2493" s="162" t="str">
        <f t="shared" si="1932"/>
        <v/>
      </c>
      <c r="AI2493" s="162" t="str">
        <f t="shared" si="1933"/>
        <v/>
      </c>
      <c r="AJ2493" s="162" t="str">
        <f t="shared" si="1934"/>
        <v/>
      </c>
      <c r="AK2493" s="162" t="str">
        <f t="shared" si="1935"/>
        <v/>
      </c>
      <c r="AM2493" s="199">
        <f t="shared" si="1938"/>
        <v>27.088558414447139</v>
      </c>
      <c r="AN2493" s="197">
        <f t="shared" si="1940"/>
        <v>0</v>
      </c>
      <c r="AO2493" s="197">
        <f t="shared" si="1941"/>
        <v>0</v>
      </c>
      <c r="AP2493" s="197">
        <f t="shared" si="1942"/>
        <v>0</v>
      </c>
      <c r="AQ2493" s="197">
        <f t="shared" si="1943"/>
        <v>0</v>
      </c>
      <c r="AR2493" s="197" t="str">
        <f t="shared" si="1944"/>
        <v/>
      </c>
      <c r="AS2493" s="197" t="str">
        <f t="shared" si="1945"/>
        <v/>
      </c>
      <c r="AT2493" s="197" t="str">
        <f t="shared" si="1946"/>
        <v/>
      </c>
      <c r="AU2493" s="197" t="str">
        <f t="shared" si="1947"/>
        <v/>
      </c>
      <c r="AV2493" s="199">
        <f t="shared" ca="1" si="1939"/>
        <v>2.1854883195591333</v>
      </c>
      <c r="AX2493" s="162">
        <f t="shared" si="1948"/>
        <v>0</v>
      </c>
      <c r="AY2493" s="162">
        <f t="shared" si="1949"/>
        <v>0</v>
      </c>
      <c r="AZ2493" s="162">
        <f t="shared" si="1950"/>
        <v>0</v>
      </c>
      <c r="BA2493" s="162">
        <f t="shared" si="1951"/>
        <v>0</v>
      </c>
      <c r="BB2493" s="162" t="str">
        <f t="shared" si="1952"/>
        <v/>
      </c>
      <c r="BC2493" s="162" t="str">
        <f t="shared" si="1953"/>
        <v/>
      </c>
      <c r="BD2493" s="162" t="str">
        <f t="shared" si="1954"/>
        <v/>
      </c>
      <c r="BE2493" s="162" t="str">
        <f t="shared" si="1955"/>
        <v/>
      </c>
      <c r="BG2493" s="169">
        <f t="shared" si="1936"/>
        <v>62.048828175887074</v>
      </c>
      <c r="BH2493" s="169">
        <f t="shared" ca="1" si="1937"/>
        <v>2.2445234671631122</v>
      </c>
    </row>
    <row r="2494" spans="11:60" x14ac:dyDescent="0.25">
      <c r="K2494" s="199">
        <f t="shared" si="1910"/>
        <v>62.100214368993399</v>
      </c>
      <c r="L2494" s="201">
        <f t="shared" si="1911"/>
        <v>0.52082471111358752</v>
      </c>
      <c r="M2494" s="201">
        <f t="shared" si="1912"/>
        <v>0.52520496011279927</v>
      </c>
      <c r="N2494" s="201">
        <f t="shared" si="1913"/>
        <v>0.55204733995532418</v>
      </c>
      <c r="O2494" s="201">
        <f t="shared" si="1914"/>
        <v>0.52130593046255502</v>
      </c>
      <c r="P2494" s="201" t="str">
        <f t="shared" si="1915"/>
        <v/>
      </c>
      <c r="Q2494" s="201" t="str">
        <f t="shared" si="1916"/>
        <v/>
      </c>
      <c r="R2494" s="201" t="str">
        <f t="shared" si="1917"/>
        <v/>
      </c>
      <c r="S2494" s="201" t="str">
        <f t="shared" si="1918"/>
        <v/>
      </c>
      <c r="T2494" s="199">
        <f t="shared" si="1919"/>
        <v>0.11181751647642206</v>
      </c>
      <c r="U2494" s="199">
        <f t="shared" si="1920"/>
        <v>0</v>
      </c>
      <c r="V2494" s="199">
        <f t="shared" si="1921"/>
        <v>0</v>
      </c>
      <c r="W2494" s="199">
        <f t="shared" si="1922"/>
        <v>0</v>
      </c>
      <c r="X2494" s="199" t="str">
        <f t="shared" si="1923"/>
        <v/>
      </c>
      <c r="Y2494" s="199" t="str">
        <f t="shared" si="1924"/>
        <v/>
      </c>
      <c r="Z2494" s="199" t="str">
        <f t="shared" si="1925"/>
        <v/>
      </c>
      <c r="AA2494" s="199" t="str">
        <f t="shared" si="1926"/>
        <v/>
      </c>
      <c r="AB2494" s="201">
        <f t="shared" ca="1" si="1927"/>
        <v>2.1322766101991357</v>
      </c>
      <c r="AD2494" s="162">
        <f t="shared" si="1928"/>
        <v>2.8729382471635308E-3</v>
      </c>
      <c r="AE2494" s="162">
        <f t="shared" si="1929"/>
        <v>0</v>
      </c>
      <c r="AF2494" s="162">
        <f t="shared" si="1930"/>
        <v>0</v>
      </c>
      <c r="AG2494" s="162">
        <f t="shared" si="1931"/>
        <v>0</v>
      </c>
      <c r="AH2494" s="162" t="str">
        <f t="shared" si="1932"/>
        <v/>
      </c>
      <c r="AI2494" s="162" t="str">
        <f t="shared" si="1933"/>
        <v/>
      </c>
      <c r="AJ2494" s="162" t="str">
        <f t="shared" si="1934"/>
        <v/>
      </c>
      <c r="AK2494" s="162" t="str">
        <f t="shared" si="1935"/>
        <v/>
      </c>
      <c r="AM2494" s="199">
        <f t="shared" si="1938"/>
        <v>27.099775208821651</v>
      </c>
      <c r="AN2494" s="197">
        <f t="shared" si="1940"/>
        <v>0</v>
      </c>
      <c r="AO2494" s="197">
        <f t="shared" si="1941"/>
        <v>0</v>
      </c>
      <c r="AP2494" s="197">
        <f t="shared" si="1942"/>
        <v>0</v>
      </c>
      <c r="AQ2494" s="197">
        <f t="shared" si="1943"/>
        <v>0</v>
      </c>
      <c r="AR2494" s="197" t="str">
        <f t="shared" si="1944"/>
        <v/>
      </c>
      <c r="AS2494" s="197" t="str">
        <f t="shared" si="1945"/>
        <v/>
      </c>
      <c r="AT2494" s="197" t="str">
        <f t="shared" si="1946"/>
        <v/>
      </c>
      <c r="AU2494" s="197" t="str">
        <f t="shared" si="1947"/>
        <v/>
      </c>
      <c r="AV2494" s="199">
        <f t="shared" ca="1" si="1939"/>
        <v>2.1303499855468044</v>
      </c>
      <c r="AX2494" s="162">
        <f t="shared" si="1948"/>
        <v>0</v>
      </c>
      <c r="AY2494" s="162">
        <f t="shared" si="1949"/>
        <v>0</v>
      </c>
      <c r="AZ2494" s="162">
        <f t="shared" si="1950"/>
        <v>0</v>
      </c>
      <c r="BA2494" s="162">
        <f t="shared" si="1951"/>
        <v>0</v>
      </c>
      <c r="BB2494" s="162" t="str">
        <f t="shared" si="1952"/>
        <v/>
      </c>
      <c r="BC2494" s="162" t="str">
        <f t="shared" si="1953"/>
        <v/>
      </c>
      <c r="BD2494" s="162" t="str">
        <f t="shared" si="1954"/>
        <v/>
      </c>
      <c r="BE2494" s="162" t="str">
        <f t="shared" si="1955"/>
        <v/>
      </c>
      <c r="BG2494" s="169">
        <f t="shared" si="1936"/>
        <v>62.074521272440236</v>
      </c>
      <c r="BH2494" s="169">
        <f t="shared" ca="1" si="1937"/>
        <v>2.1147272830647443</v>
      </c>
    </row>
    <row r="2495" spans="11:60" x14ac:dyDescent="0.25">
      <c r="K2495" s="199">
        <f t="shared" si="1910"/>
        <v>62.125907465546561</v>
      </c>
      <c r="L2495" s="201">
        <f t="shared" si="1911"/>
        <v>0.52104019506522736</v>
      </c>
      <c r="M2495" s="201">
        <f t="shared" si="1912"/>
        <v>0.52542225633129858</v>
      </c>
      <c r="N2495" s="201">
        <f t="shared" si="1913"/>
        <v>0.55227574183366734</v>
      </c>
      <c r="O2495" s="201">
        <f t="shared" si="1914"/>
        <v>0.52152161351198101</v>
      </c>
      <c r="P2495" s="201" t="str">
        <f t="shared" si="1915"/>
        <v/>
      </c>
      <c r="Q2495" s="201" t="str">
        <f t="shared" si="1916"/>
        <v/>
      </c>
      <c r="R2495" s="201" t="str">
        <f t="shared" si="1917"/>
        <v/>
      </c>
      <c r="S2495" s="201" t="str">
        <f t="shared" si="1918"/>
        <v/>
      </c>
      <c r="T2495" s="199">
        <f t="shared" si="1919"/>
        <v>0.11859239482670678</v>
      </c>
      <c r="U2495" s="199">
        <f t="shared" si="1920"/>
        <v>0</v>
      </c>
      <c r="V2495" s="199">
        <f t="shared" si="1921"/>
        <v>0</v>
      </c>
      <c r="W2495" s="199">
        <f t="shared" si="1922"/>
        <v>0</v>
      </c>
      <c r="X2495" s="199" t="str">
        <f t="shared" si="1923"/>
        <v/>
      </c>
      <c r="Y2495" s="199" t="str">
        <f t="shared" si="1924"/>
        <v/>
      </c>
      <c r="Z2495" s="199" t="str">
        <f t="shared" si="1925"/>
        <v/>
      </c>
      <c r="AA2495" s="199" t="str">
        <f t="shared" si="1926"/>
        <v/>
      </c>
      <c r="AB2495" s="201">
        <f t="shared" ca="1" si="1927"/>
        <v>2.1796843334716041</v>
      </c>
      <c r="AD2495" s="162">
        <f t="shared" si="1928"/>
        <v>3.0470058507533248E-3</v>
      </c>
      <c r="AE2495" s="162">
        <f t="shared" si="1929"/>
        <v>0</v>
      </c>
      <c r="AF2495" s="162">
        <f t="shared" si="1930"/>
        <v>0</v>
      </c>
      <c r="AG2495" s="162">
        <f t="shared" si="1931"/>
        <v>0</v>
      </c>
      <c r="AH2495" s="162" t="str">
        <f t="shared" si="1932"/>
        <v/>
      </c>
      <c r="AI2495" s="162" t="str">
        <f t="shared" si="1933"/>
        <v/>
      </c>
      <c r="AJ2495" s="162" t="str">
        <f t="shared" si="1934"/>
        <v/>
      </c>
      <c r="AK2495" s="162" t="str">
        <f t="shared" si="1935"/>
        <v/>
      </c>
      <c r="AM2495" s="199">
        <f t="shared" si="1938"/>
        <v>27.110992003196163</v>
      </c>
      <c r="AN2495" s="197">
        <f t="shared" si="1940"/>
        <v>0</v>
      </c>
      <c r="AO2495" s="197">
        <f t="shared" si="1941"/>
        <v>0</v>
      </c>
      <c r="AP2495" s="197">
        <f t="shared" si="1942"/>
        <v>0</v>
      </c>
      <c r="AQ2495" s="197">
        <f t="shared" si="1943"/>
        <v>0</v>
      </c>
      <c r="AR2495" s="197" t="str">
        <f t="shared" si="1944"/>
        <v/>
      </c>
      <c r="AS2495" s="197" t="str">
        <f t="shared" si="1945"/>
        <v/>
      </c>
      <c r="AT2495" s="197" t="str">
        <f t="shared" si="1946"/>
        <v/>
      </c>
      <c r="AU2495" s="197" t="str">
        <f t="shared" si="1947"/>
        <v/>
      </c>
      <c r="AV2495" s="199">
        <f t="shared" ca="1" si="1939"/>
        <v>2.1410172748568317</v>
      </c>
      <c r="AX2495" s="162">
        <f t="shared" si="1948"/>
        <v>0</v>
      </c>
      <c r="AY2495" s="162">
        <f t="shared" si="1949"/>
        <v>0</v>
      </c>
      <c r="AZ2495" s="162">
        <f t="shared" si="1950"/>
        <v>0</v>
      </c>
      <c r="BA2495" s="162">
        <f t="shared" si="1951"/>
        <v>0</v>
      </c>
      <c r="BB2495" s="162" t="str">
        <f t="shared" si="1952"/>
        <v/>
      </c>
      <c r="BC2495" s="162" t="str">
        <f t="shared" si="1953"/>
        <v/>
      </c>
      <c r="BD2495" s="162" t="str">
        <f t="shared" si="1954"/>
        <v/>
      </c>
      <c r="BE2495" s="162" t="str">
        <f t="shared" si="1955"/>
        <v/>
      </c>
      <c r="BG2495" s="169">
        <f t="shared" si="1936"/>
        <v>62.100214368993399</v>
      </c>
      <c r="BH2495" s="169">
        <f t="shared" ca="1" si="1937"/>
        <v>2.1322766101991357</v>
      </c>
    </row>
    <row r="2496" spans="11:60" x14ac:dyDescent="0.25">
      <c r="K2496" s="199">
        <f t="shared" si="1910"/>
        <v>62.151600562099723</v>
      </c>
      <c r="L2496" s="201">
        <f t="shared" si="1911"/>
        <v>0.52125567901686731</v>
      </c>
      <c r="M2496" s="201">
        <f t="shared" si="1912"/>
        <v>0.52563955254979788</v>
      </c>
      <c r="N2496" s="201">
        <f t="shared" si="1913"/>
        <v>0.5525041437120104</v>
      </c>
      <c r="O2496" s="201">
        <f t="shared" si="1914"/>
        <v>0.52173729656140688</v>
      </c>
      <c r="P2496" s="201" t="str">
        <f t="shared" si="1915"/>
        <v/>
      </c>
      <c r="Q2496" s="201" t="str">
        <f t="shared" si="1916"/>
        <v/>
      </c>
      <c r="R2496" s="201" t="str">
        <f t="shared" si="1917"/>
        <v/>
      </c>
      <c r="S2496" s="201" t="str">
        <f t="shared" si="1918"/>
        <v/>
      </c>
      <c r="T2496" s="199">
        <f t="shared" si="1919"/>
        <v>0.12577139819354741</v>
      </c>
      <c r="U2496" s="199">
        <f t="shared" si="1920"/>
        <v>0</v>
      </c>
      <c r="V2496" s="199">
        <f t="shared" si="1921"/>
        <v>0</v>
      </c>
      <c r="W2496" s="199">
        <f t="shared" si="1922"/>
        <v>0</v>
      </c>
      <c r="X2496" s="199" t="str">
        <f t="shared" si="1923"/>
        <v/>
      </c>
      <c r="Y2496" s="199" t="str">
        <f t="shared" si="1924"/>
        <v/>
      </c>
      <c r="Z2496" s="199" t="str">
        <f t="shared" si="1925"/>
        <v/>
      </c>
      <c r="AA2496" s="199" t="str">
        <f t="shared" si="1926"/>
        <v/>
      </c>
      <c r="AB2496" s="201">
        <f t="shared" ca="1" si="1927"/>
        <v>2.1908000462774351</v>
      </c>
      <c r="AD2496" s="162">
        <f t="shared" si="1928"/>
        <v>3.2314566774130386E-3</v>
      </c>
      <c r="AE2496" s="162">
        <f t="shared" si="1929"/>
        <v>0</v>
      </c>
      <c r="AF2496" s="162">
        <f t="shared" si="1930"/>
        <v>0</v>
      </c>
      <c r="AG2496" s="162">
        <f t="shared" si="1931"/>
        <v>0</v>
      </c>
      <c r="AH2496" s="162" t="str">
        <f t="shared" si="1932"/>
        <v/>
      </c>
      <c r="AI2496" s="162" t="str">
        <f t="shared" si="1933"/>
        <v/>
      </c>
      <c r="AJ2496" s="162" t="str">
        <f t="shared" si="1934"/>
        <v/>
      </c>
      <c r="AK2496" s="162" t="str">
        <f t="shared" si="1935"/>
        <v/>
      </c>
      <c r="AM2496" s="199">
        <f t="shared" si="1938"/>
        <v>27.122208797570675</v>
      </c>
      <c r="AN2496" s="197">
        <f t="shared" si="1940"/>
        <v>0</v>
      </c>
      <c r="AO2496" s="197">
        <f t="shared" si="1941"/>
        <v>0</v>
      </c>
      <c r="AP2496" s="197">
        <f t="shared" si="1942"/>
        <v>0</v>
      </c>
      <c r="AQ2496" s="197">
        <f t="shared" si="1943"/>
        <v>0</v>
      </c>
      <c r="AR2496" s="197" t="str">
        <f t="shared" si="1944"/>
        <v/>
      </c>
      <c r="AS2496" s="197" t="str">
        <f t="shared" si="1945"/>
        <v/>
      </c>
      <c r="AT2496" s="197" t="str">
        <f t="shared" si="1946"/>
        <v/>
      </c>
      <c r="AU2496" s="197" t="str">
        <f t="shared" si="1947"/>
        <v/>
      </c>
      <c r="AV2496" s="199">
        <f t="shared" ca="1" si="1939"/>
        <v>2.1014433114978597</v>
      </c>
      <c r="AX2496" s="162">
        <f t="shared" si="1948"/>
        <v>0</v>
      </c>
      <c r="AY2496" s="162">
        <f t="shared" si="1949"/>
        <v>0</v>
      </c>
      <c r="AZ2496" s="162">
        <f t="shared" si="1950"/>
        <v>0</v>
      </c>
      <c r="BA2496" s="162">
        <f t="shared" si="1951"/>
        <v>0</v>
      </c>
      <c r="BB2496" s="162" t="str">
        <f t="shared" si="1952"/>
        <v/>
      </c>
      <c r="BC2496" s="162" t="str">
        <f t="shared" si="1953"/>
        <v/>
      </c>
      <c r="BD2496" s="162" t="str">
        <f t="shared" si="1954"/>
        <v/>
      </c>
      <c r="BE2496" s="162" t="str">
        <f t="shared" si="1955"/>
        <v/>
      </c>
      <c r="BG2496" s="169">
        <f t="shared" si="1936"/>
        <v>62.125907465546561</v>
      </c>
      <c r="BH2496" s="169">
        <f t="shared" ca="1" si="1937"/>
        <v>2.1796843334716041</v>
      </c>
    </row>
    <row r="2497" spans="11:60" x14ac:dyDescent="0.25">
      <c r="K2497" s="199">
        <f t="shared" si="1910"/>
        <v>62.177293658652886</v>
      </c>
      <c r="L2497" s="201">
        <f t="shared" si="1911"/>
        <v>0.52147116296850715</v>
      </c>
      <c r="M2497" s="201">
        <f t="shared" si="1912"/>
        <v>0.52585684876829719</v>
      </c>
      <c r="N2497" s="201">
        <f t="shared" si="1913"/>
        <v>0.55273254559035356</v>
      </c>
      <c r="O2497" s="201">
        <f t="shared" si="1914"/>
        <v>0.52195297961083298</v>
      </c>
      <c r="P2497" s="201" t="str">
        <f t="shared" si="1915"/>
        <v/>
      </c>
      <c r="Q2497" s="201" t="str">
        <f t="shared" si="1916"/>
        <v/>
      </c>
      <c r="R2497" s="201" t="str">
        <f t="shared" si="1917"/>
        <v/>
      </c>
      <c r="S2497" s="201" t="str">
        <f t="shared" si="1918"/>
        <v/>
      </c>
      <c r="T2497" s="199">
        <f t="shared" si="1919"/>
        <v>0.13337822145387693</v>
      </c>
      <c r="U2497" s="199">
        <f t="shared" si="1920"/>
        <v>0</v>
      </c>
      <c r="V2497" s="199">
        <f t="shared" si="1921"/>
        <v>0</v>
      </c>
      <c r="W2497" s="199">
        <f t="shared" si="1922"/>
        <v>0</v>
      </c>
      <c r="X2497" s="199" t="str">
        <f t="shared" si="1923"/>
        <v/>
      </c>
      <c r="Y2497" s="199" t="str">
        <f t="shared" si="1924"/>
        <v/>
      </c>
      <c r="Z2497" s="199" t="str">
        <f t="shared" si="1925"/>
        <v/>
      </c>
      <c r="AA2497" s="199" t="str">
        <f t="shared" si="1926"/>
        <v/>
      </c>
      <c r="AB2497" s="201">
        <f t="shared" ca="1" si="1927"/>
        <v>2.1810124491306726</v>
      </c>
      <c r="AD2497" s="162">
        <f t="shared" si="1928"/>
        <v>3.4268995219035258E-3</v>
      </c>
      <c r="AE2497" s="162">
        <f t="shared" si="1929"/>
        <v>0</v>
      </c>
      <c r="AF2497" s="162">
        <f t="shared" si="1930"/>
        <v>0</v>
      </c>
      <c r="AG2497" s="162">
        <f t="shared" si="1931"/>
        <v>0</v>
      </c>
      <c r="AH2497" s="162" t="str">
        <f t="shared" si="1932"/>
        <v/>
      </c>
      <c r="AI2497" s="162" t="str">
        <f t="shared" si="1933"/>
        <v/>
      </c>
      <c r="AJ2497" s="162" t="str">
        <f t="shared" si="1934"/>
        <v/>
      </c>
      <c r="AK2497" s="162" t="str">
        <f t="shared" si="1935"/>
        <v/>
      </c>
      <c r="AM2497" s="199">
        <f t="shared" si="1938"/>
        <v>27.133425591945187</v>
      </c>
      <c r="AN2497" s="197">
        <f t="shared" si="1940"/>
        <v>0</v>
      </c>
      <c r="AO2497" s="197">
        <f t="shared" si="1941"/>
        <v>0</v>
      </c>
      <c r="AP2497" s="197">
        <f t="shared" si="1942"/>
        <v>0</v>
      </c>
      <c r="AQ2497" s="197">
        <f t="shared" si="1943"/>
        <v>0</v>
      </c>
      <c r="AR2497" s="197" t="str">
        <f t="shared" si="1944"/>
        <v/>
      </c>
      <c r="AS2497" s="197" t="str">
        <f t="shared" si="1945"/>
        <v/>
      </c>
      <c r="AT2497" s="197" t="str">
        <f t="shared" si="1946"/>
        <v/>
      </c>
      <c r="AU2497" s="197" t="str">
        <f t="shared" si="1947"/>
        <v/>
      </c>
      <c r="AV2497" s="199">
        <f t="shared" ca="1" si="1939"/>
        <v>2.1764960656403001</v>
      </c>
      <c r="AX2497" s="162">
        <f t="shared" si="1948"/>
        <v>0</v>
      </c>
      <c r="AY2497" s="162">
        <f t="shared" si="1949"/>
        <v>0</v>
      </c>
      <c r="AZ2497" s="162">
        <f t="shared" si="1950"/>
        <v>0</v>
      </c>
      <c r="BA2497" s="162">
        <f t="shared" si="1951"/>
        <v>0</v>
      </c>
      <c r="BB2497" s="162" t="str">
        <f t="shared" si="1952"/>
        <v/>
      </c>
      <c r="BC2497" s="162" t="str">
        <f t="shared" si="1953"/>
        <v/>
      </c>
      <c r="BD2497" s="162" t="str">
        <f t="shared" si="1954"/>
        <v/>
      </c>
      <c r="BE2497" s="162" t="str">
        <f t="shared" si="1955"/>
        <v/>
      </c>
      <c r="BG2497" s="169">
        <f t="shared" si="1936"/>
        <v>62.151600562099723</v>
      </c>
      <c r="BH2497" s="169">
        <f t="shared" ca="1" si="1937"/>
        <v>2.1908000462774351</v>
      </c>
    </row>
    <row r="2498" spans="11:60" x14ac:dyDescent="0.25">
      <c r="K2498" s="199">
        <f t="shared" si="1910"/>
        <v>62.202986755206048</v>
      </c>
      <c r="L2498" s="201">
        <f t="shared" si="1911"/>
        <v>0.5216866469201471</v>
      </c>
      <c r="M2498" s="201">
        <f t="shared" si="1912"/>
        <v>0.5260741449867965</v>
      </c>
      <c r="N2498" s="201">
        <f t="shared" si="1913"/>
        <v>0.55296094746869662</v>
      </c>
      <c r="O2498" s="201">
        <f t="shared" si="1914"/>
        <v>0.52216866266025885</v>
      </c>
      <c r="P2498" s="201" t="str">
        <f t="shared" si="1915"/>
        <v/>
      </c>
      <c r="Q2498" s="201" t="str">
        <f t="shared" si="1916"/>
        <v/>
      </c>
      <c r="R2498" s="201" t="str">
        <f t="shared" si="1917"/>
        <v/>
      </c>
      <c r="S2498" s="201" t="str">
        <f t="shared" si="1918"/>
        <v/>
      </c>
      <c r="T2498" s="199">
        <f t="shared" si="1919"/>
        <v>0.14143791891067992</v>
      </c>
      <c r="U2498" s="199">
        <f t="shared" si="1920"/>
        <v>0</v>
      </c>
      <c r="V2498" s="199">
        <f t="shared" si="1921"/>
        <v>0</v>
      </c>
      <c r="W2498" s="199">
        <f t="shared" si="1922"/>
        <v>0</v>
      </c>
      <c r="X2498" s="199" t="str">
        <f t="shared" si="1923"/>
        <v/>
      </c>
      <c r="Y2498" s="199" t="str">
        <f t="shared" si="1924"/>
        <v/>
      </c>
      <c r="Z2498" s="199" t="str">
        <f t="shared" si="1925"/>
        <v/>
      </c>
      <c r="AA2498" s="199" t="str">
        <f t="shared" si="1926"/>
        <v/>
      </c>
      <c r="AB2498" s="201">
        <f t="shared" ca="1" si="1927"/>
        <v>2.2194072801286384</v>
      </c>
      <c r="AD2498" s="162">
        <f t="shared" si="1928"/>
        <v>3.6339781068504421E-3</v>
      </c>
      <c r="AE2498" s="162">
        <f t="shared" si="1929"/>
        <v>0</v>
      </c>
      <c r="AF2498" s="162">
        <f t="shared" si="1930"/>
        <v>0</v>
      </c>
      <c r="AG2498" s="162">
        <f t="shared" si="1931"/>
        <v>0</v>
      </c>
      <c r="AH2498" s="162" t="str">
        <f t="shared" si="1932"/>
        <v/>
      </c>
      <c r="AI2498" s="162" t="str">
        <f t="shared" si="1933"/>
        <v/>
      </c>
      <c r="AJ2498" s="162" t="str">
        <f t="shared" si="1934"/>
        <v/>
      </c>
      <c r="AK2498" s="162" t="str">
        <f t="shared" si="1935"/>
        <v/>
      </c>
      <c r="AM2498" s="199">
        <f t="shared" si="1938"/>
        <v>27.144642386319699</v>
      </c>
      <c r="AN2498" s="197">
        <f t="shared" si="1940"/>
        <v>0</v>
      </c>
      <c r="AO2498" s="197">
        <f t="shared" si="1941"/>
        <v>0</v>
      </c>
      <c r="AP2498" s="197">
        <f t="shared" si="1942"/>
        <v>0</v>
      </c>
      <c r="AQ2498" s="197">
        <f t="shared" si="1943"/>
        <v>0</v>
      </c>
      <c r="AR2498" s="197" t="str">
        <f t="shared" si="1944"/>
        <v/>
      </c>
      <c r="AS2498" s="197" t="str">
        <f t="shared" si="1945"/>
        <v/>
      </c>
      <c r="AT2498" s="197" t="str">
        <f t="shared" si="1946"/>
        <v/>
      </c>
      <c r="AU2498" s="197" t="str">
        <f t="shared" si="1947"/>
        <v/>
      </c>
      <c r="AV2498" s="199">
        <f t="shared" ca="1" si="1939"/>
        <v>2.1907294615993811</v>
      </c>
      <c r="AX2498" s="162">
        <f t="shared" si="1948"/>
        <v>0</v>
      </c>
      <c r="AY2498" s="162">
        <f t="shared" si="1949"/>
        <v>0</v>
      </c>
      <c r="AZ2498" s="162">
        <f t="shared" si="1950"/>
        <v>0</v>
      </c>
      <c r="BA2498" s="162">
        <f t="shared" si="1951"/>
        <v>0</v>
      </c>
      <c r="BB2498" s="162" t="str">
        <f t="shared" si="1952"/>
        <v/>
      </c>
      <c r="BC2498" s="162" t="str">
        <f t="shared" si="1953"/>
        <v/>
      </c>
      <c r="BD2498" s="162" t="str">
        <f t="shared" si="1954"/>
        <v/>
      </c>
      <c r="BE2498" s="162" t="str">
        <f t="shared" si="1955"/>
        <v/>
      </c>
      <c r="BG2498" s="169">
        <f t="shared" si="1936"/>
        <v>62.177293658652886</v>
      </c>
      <c r="BH2498" s="169">
        <f t="shared" ca="1" si="1937"/>
        <v>2.1810124491306726</v>
      </c>
    </row>
    <row r="2499" spans="11:60" x14ac:dyDescent="0.25">
      <c r="K2499" s="199">
        <f t="shared" si="1910"/>
        <v>62.22867985175921</v>
      </c>
      <c r="L2499" s="201">
        <f t="shared" si="1911"/>
        <v>0.52190213087178694</v>
      </c>
      <c r="M2499" s="201">
        <f t="shared" si="1912"/>
        <v>0.52629144120529581</v>
      </c>
      <c r="N2499" s="201">
        <f t="shared" si="1913"/>
        <v>0.55318934934703978</v>
      </c>
      <c r="O2499" s="201">
        <f t="shared" si="1914"/>
        <v>0.52238434570968484</v>
      </c>
      <c r="P2499" s="201" t="str">
        <f t="shared" si="1915"/>
        <v/>
      </c>
      <c r="Q2499" s="201" t="str">
        <f t="shared" si="1916"/>
        <v/>
      </c>
      <c r="R2499" s="201" t="str">
        <f t="shared" si="1917"/>
        <v/>
      </c>
      <c r="S2499" s="201" t="str">
        <f t="shared" si="1918"/>
        <v/>
      </c>
      <c r="T2499" s="199">
        <f t="shared" si="1919"/>
        <v>0.14997697952211048</v>
      </c>
      <c r="U2499" s="199">
        <f t="shared" si="1920"/>
        <v>0</v>
      </c>
      <c r="V2499" s="199">
        <f t="shared" si="1921"/>
        <v>0</v>
      </c>
      <c r="W2499" s="199">
        <f t="shared" si="1922"/>
        <v>0</v>
      </c>
      <c r="X2499" s="199" t="str">
        <f t="shared" si="1923"/>
        <v/>
      </c>
      <c r="Y2499" s="199" t="str">
        <f t="shared" si="1924"/>
        <v/>
      </c>
      <c r="Z2499" s="199" t="str">
        <f t="shared" si="1925"/>
        <v/>
      </c>
      <c r="AA2499" s="199" t="str">
        <f t="shared" si="1926"/>
        <v/>
      </c>
      <c r="AB2499" s="201">
        <f t="shared" ca="1" si="1927"/>
        <v>2.2817266998651839</v>
      </c>
      <c r="AD2499" s="162">
        <f t="shared" si="1928"/>
        <v>3.8533730156132327E-3</v>
      </c>
      <c r="AE2499" s="162">
        <f t="shared" si="1929"/>
        <v>0</v>
      </c>
      <c r="AF2499" s="162">
        <f t="shared" si="1930"/>
        <v>0</v>
      </c>
      <c r="AG2499" s="162">
        <f t="shared" si="1931"/>
        <v>0</v>
      </c>
      <c r="AH2499" s="162" t="str">
        <f t="shared" si="1932"/>
        <v/>
      </c>
      <c r="AI2499" s="162" t="str">
        <f t="shared" si="1933"/>
        <v/>
      </c>
      <c r="AJ2499" s="162" t="str">
        <f t="shared" si="1934"/>
        <v/>
      </c>
      <c r="AK2499" s="162" t="str">
        <f t="shared" si="1935"/>
        <v/>
      </c>
      <c r="AM2499" s="199">
        <f t="shared" si="1938"/>
        <v>27.155859180694211</v>
      </c>
      <c r="AN2499" s="197">
        <f t="shared" si="1940"/>
        <v>0</v>
      </c>
      <c r="AO2499" s="197">
        <f t="shared" si="1941"/>
        <v>0</v>
      </c>
      <c r="AP2499" s="197">
        <f t="shared" si="1942"/>
        <v>0</v>
      </c>
      <c r="AQ2499" s="197">
        <f t="shared" si="1943"/>
        <v>0</v>
      </c>
      <c r="AR2499" s="197" t="str">
        <f t="shared" si="1944"/>
        <v/>
      </c>
      <c r="AS2499" s="197" t="str">
        <f t="shared" si="1945"/>
        <v/>
      </c>
      <c r="AT2499" s="197" t="str">
        <f t="shared" si="1946"/>
        <v/>
      </c>
      <c r="AU2499" s="197" t="str">
        <f t="shared" si="1947"/>
        <v/>
      </c>
      <c r="AV2499" s="199">
        <f t="shared" ca="1" si="1939"/>
        <v>2.0662885257010748</v>
      </c>
      <c r="AX2499" s="162">
        <f t="shared" si="1948"/>
        <v>0</v>
      </c>
      <c r="AY2499" s="162">
        <f t="shared" si="1949"/>
        <v>0</v>
      </c>
      <c r="AZ2499" s="162">
        <f t="shared" si="1950"/>
        <v>0</v>
      </c>
      <c r="BA2499" s="162">
        <f t="shared" si="1951"/>
        <v>0</v>
      </c>
      <c r="BB2499" s="162" t="str">
        <f t="shared" si="1952"/>
        <v/>
      </c>
      <c r="BC2499" s="162" t="str">
        <f t="shared" si="1953"/>
        <v/>
      </c>
      <c r="BD2499" s="162" t="str">
        <f t="shared" si="1954"/>
        <v/>
      </c>
      <c r="BE2499" s="162" t="str">
        <f t="shared" si="1955"/>
        <v/>
      </c>
      <c r="BG2499" s="169">
        <f t="shared" si="1936"/>
        <v>62.202986755206048</v>
      </c>
      <c r="BH2499" s="169">
        <f t="shared" ca="1" si="1937"/>
        <v>2.2194072801286384</v>
      </c>
    </row>
    <row r="2500" spans="11:60" x14ac:dyDescent="0.25">
      <c r="K2500" s="199">
        <f t="shared" si="1910"/>
        <v>62.254372948312373</v>
      </c>
      <c r="L2500" s="201">
        <f t="shared" si="1911"/>
        <v>0.52211761482342678</v>
      </c>
      <c r="M2500" s="201">
        <f t="shared" si="1912"/>
        <v>0.52650873742379511</v>
      </c>
      <c r="N2500" s="201">
        <f t="shared" si="1913"/>
        <v>0.55341775122538284</v>
      </c>
      <c r="O2500" s="201">
        <f t="shared" si="1914"/>
        <v>0.52260002875911082</v>
      </c>
      <c r="P2500" s="201" t="str">
        <f t="shared" si="1915"/>
        <v/>
      </c>
      <c r="Q2500" s="201" t="str">
        <f t="shared" si="1916"/>
        <v/>
      </c>
      <c r="R2500" s="201" t="str">
        <f t="shared" si="1917"/>
        <v/>
      </c>
      <c r="S2500" s="201" t="str">
        <f t="shared" si="1918"/>
        <v/>
      </c>
      <c r="T2500" s="199">
        <f t="shared" si="1919"/>
        <v>0.15902340594528783</v>
      </c>
      <c r="U2500" s="199">
        <f t="shared" si="1920"/>
        <v>0</v>
      </c>
      <c r="V2500" s="199">
        <f t="shared" si="1921"/>
        <v>0</v>
      </c>
      <c r="W2500" s="199">
        <f t="shared" si="1922"/>
        <v>0</v>
      </c>
      <c r="X2500" s="199" t="str">
        <f t="shared" si="1923"/>
        <v/>
      </c>
      <c r="Y2500" s="199" t="str">
        <f t="shared" si="1924"/>
        <v/>
      </c>
      <c r="Z2500" s="199" t="str">
        <f t="shared" si="1925"/>
        <v/>
      </c>
      <c r="AA2500" s="199" t="str">
        <f t="shared" si="1926"/>
        <v/>
      </c>
      <c r="AB2500" s="201">
        <f t="shared" ca="1" si="1927"/>
        <v>2.1831426855204534</v>
      </c>
      <c r="AD2500" s="162">
        <f t="shared" si="1928"/>
        <v>4.0858037231650069E-3</v>
      </c>
      <c r="AE2500" s="162">
        <f t="shared" si="1929"/>
        <v>0</v>
      </c>
      <c r="AF2500" s="162">
        <f t="shared" si="1930"/>
        <v>0</v>
      </c>
      <c r="AG2500" s="162">
        <f t="shared" si="1931"/>
        <v>0</v>
      </c>
      <c r="AH2500" s="162" t="str">
        <f t="shared" si="1932"/>
        <v/>
      </c>
      <c r="AI2500" s="162" t="str">
        <f t="shared" si="1933"/>
        <v/>
      </c>
      <c r="AJ2500" s="162" t="str">
        <f t="shared" si="1934"/>
        <v/>
      </c>
      <c r="AK2500" s="162" t="str">
        <f t="shared" si="1935"/>
        <v/>
      </c>
      <c r="AM2500" s="199">
        <f t="shared" si="1938"/>
        <v>27.167075975068723</v>
      </c>
      <c r="AN2500" s="197">
        <f t="shared" si="1940"/>
        <v>0</v>
      </c>
      <c r="AO2500" s="197">
        <f t="shared" si="1941"/>
        <v>0</v>
      </c>
      <c r="AP2500" s="197">
        <f t="shared" si="1942"/>
        <v>0</v>
      </c>
      <c r="AQ2500" s="197">
        <f t="shared" si="1943"/>
        <v>0</v>
      </c>
      <c r="AR2500" s="197" t="str">
        <f t="shared" si="1944"/>
        <v/>
      </c>
      <c r="AS2500" s="197" t="str">
        <f t="shared" si="1945"/>
        <v/>
      </c>
      <c r="AT2500" s="197" t="str">
        <f t="shared" si="1946"/>
        <v/>
      </c>
      <c r="AU2500" s="197" t="str">
        <f t="shared" si="1947"/>
        <v/>
      </c>
      <c r="AV2500" s="199">
        <f t="shared" ca="1" si="1939"/>
        <v>2.0889117062526248</v>
      </c>
      <c r="AX2500" s="162">
        <f t="shared" si="1948"/>
        <v>0</v>
      </c>
      <c r="AY2500" s="162">
        <f t="shared" si="1949"/>
        <v>0</v>
      </c>
      <c r="AZ2500" s="162">
        <f t="shared" si="1950"/>
        <v>0</v>
      </c>
      <c r="BA2500" s="162">
        <f t="shared" si="1951"/>
        <v>0</v>
      </c>
      <c r="BB2500" s="162" t="str">
        <f t="shared" si="1952"/>
        <v/>
      </c>
      <c r="BC2500" s="162" t="str">
        <f t="shared" si="1953"/>
        <v/>
      </c>
      <c r="BD2500" s="162" t="str">
        <f t="shared" si="1954"/>
        <v/>
      </c>
      <c r="BE2500" s="162" t="str">
        <f t="shared" si="1955"/>
        <v/>
      </c>
      <c r="BG2500" s="169">
        <f t="shared" si="1936"/>
        <v>62.22867985175921</v>
      </c>
      <c r="BH2500" s="169">
        <f t="shared" ca="1" si="1937"/>
        <v>2.2817266998651839</v>
      </c>
    </row>
    <row r="2501" spans="11:60" x14ac:dyDescent="0.25">
      <c r="K2501" s="199">
        <f t="shared" si="1910"/>
        <v>62.280066044865535</v>
      </c>
      <c r="L2501" s="201">
        <f t="shared" si="1911"/>
        <v>0.52233309877506662</v>
      </c>
      <c r="M2501" s="201">
        <f t="shared" si="1912"/>
        <v>0.52672603364229442</v>
      </c>
      <c r="N2501" s="201">
        <f t="shared" si="1913"/>
        <v>0.553646153103726</v>
      </c>
      <c r="O2501" s="201">
        <f t="shared" si="1914"/>
        <v>0.5228157118085367</v>
      </c>
      <c r="P2501" s="201" t="str">
        <f t="shared" si="1915"/>
        <v/>
      </c>
      <c r="Q2501" s="201" t="str">
        <f t="shared" si="1916"/>
        <v/>
      </c>
      <c r="R2501" s="201" t="str">
        <f t="shared" si="1917"/>
        <v/>
      </c>
      <c r="S2501" s="201" t="str">
        <f t="shared" si="1918"/>
        <v/>
      </c>
      <c r="T2501" s="199">
        <f t="shared" si="1919"/>
        <v>0.16860679753267221</v>
      </c>
      <c r="U2501" s="199">
        <f t="shared" si="1920"/>
        <v>0</v>
      </c>
      <c r="V2501" s="199">
        <f t="shared" si="1921"/>
        <v>0</v>
      </c>
      <c r="W2501" s="199">
        <f t="shared" si="1922"/>
        <v>0</v>
      </c>
      <c r="X2501" s="199" t="str">
        <f t="shared" si="1923"/>
        <v/>
      </c>
      <c r="Y2501" s="199" t="str">
        <f t="shared" si="1924"/>
        <v/>
      </c>
      <c r="Z2501" s="199" t="str">
        <f t="shared" si="1925"/>
        <v/>
      </c>
      <c r="AA2501" s="199" t="str">
        <f t="shared" si="1926"/>
        <v/>
      </c>
      <c r="AB2501" s="201">
        <f t="shared" ca="1" si="1927"/>
        <v>2.2765776599363701</v>
      </c>
      <c r="AD2501" s="162">
        <f t="shared" si="1928"/>
        <v>4.3320307285264377E-3</v>
      </c>
      <c r="AE2501" s="162">
        <f t="shared" si="1929"/>
        <v>0</v>
      </c>
      <c r="AF2501" s="162">
        <f t="shared" si="1930"/>
        <v>0</v>
      </c>
      <c r="AG2501" s="162">
        <f t="shared" si="1931"/>
        <v>0</v>
      </c>
      <c r="AH2501" s="162" t="str">
        <f t="shared" si="1932"/>
        <v/>
      </c>
      <c r="AI2501" s="162" t="str">
        <f t="shared" si="1933"/>
        <v/>
      </c>
      <c r="AJ2501" s="162" t="str">
        <f t="shared" si="1934"/>
        <v/>
      </c>
      <c r="AK2501" s="162" t="str">
        <f t="shared" si="1935"/>
        <v/>
      </c>
      <c r="AM2501" s="199">
        <f t="shared" si="1938"/>
        <v>27.178292769443235</v>
      </c>
      <c r="AN2501" s="197">
        <f t="shared" si="1940"/>
        <v>0</v>
      </c>
      <c r="AO2501" s="197">
        <f t="shared" si="1941"/>
        <v>0</v>
      </c>
      <c r="AP2501" s="197">
        <f t="shared" si="1942"/>
        <v>0</v>
      </c>
      <c r="AQ2501" s="197">
        <f t="shared" si="1943"/>
        <v>0</v>
      </c>
      <c r="AR2501" s="197" t="str">
        <f t="shared" si="1944"/>
        <v/>
      </c>
      <c r="AS2501" s="197" t="str">
        <f t="shared" si="1945"/>
        <v/>
      </c>
      <c r="AT2501" s="197" t="str">
        <f t="shared" si="1946"/>
        <v/>
      </c>
      <c r="AU2501" s="197" t="str">
        <f t="shared" si="1947"/>
        <v/>
      </c>
      <c r="AV2501" s="199">
        <f t="shared" ca="1" si="1939"/>
        <v>2.0742363840033158</v>
      </c>
      <c r="AX2501" s="162">
        <f t="shared" si="1948"/>
        <v>0</v>
      </c>
      <c r="AY2501" s="162">
        <f t="shared" si="1949"/>
        <v>0</v>
      </c>
      <c r="AZ2501" s="162">
        <f t="shared" si="1950"/>
        <v>0</v>
      </c>
      <c r="BA2501" s="162">
        <f t="shared" si="1951"/>
        <v>0</v>
      </c>
      <c r="BB2501" s="162" t="str">
        <f t="shared" si="1952"/>
        <v/>
      </c>
      <c r="BC2501" s="162" t="str">
        <f t="shared" si="1953"/>
        <v/>
      </c>
      <c r="BD2501" s="162" t="str">
        <f t="shared" si="1954"/>
        <v/>
      </c>
      <c r="BE2501" s="162" t="str">
        <f t="shared" si="1955"/>
        <v/>
      </c>
      <c r="BG2501" s="169">
        <f t="shared" si="1936"/>
        <v>62.254372948312373</v>
      </c>
      <c r="BH2501" s="169">
        <f t="shared" ca="1" si="1937"/>
        <v>2.1831426855204534</v>
      </c>
    </row>
    <row r="2502" spans="11:60" x14ac:dyDescent="0.25">
      <c r="K2502" s="199">
        <f t="shared" si="1910"/>
        <v>62.305759141418697</v>
      </c>
      <c r="L2502" s="201">
        <f t="shared" si="1911"/>
        <v>0.52254858272670657</v>
      </c>
      <c r="M2502" s="201">
        <f t="shared" si="1912"/>
        <v>0.52694332986079373</v>
      </c>
      <c r="N2502" s="201">
        <f t="shared" si="1913"/>
        <v>0.55387455498206917</v>
      </c>
      <c r="O2502" s="201">
        <f t="shared" si="1914"/>
        <v>0.52303139485796268</v>
      </c>
      <c r="P2502" s="201" t="str">
        <f t="shared" si="1915"/>
        <v/>
      </c>
      <c r="Q2502" s="201" t="str">
        <f t="shared" si="1916"/>
        <v/>
      </c>
      <c r="R2502" s="201" t="str">
        <f t="shared" si="1917"/>
        <v/>
      </c>
      <c r="S2502" s="201" t="str">
        <f t="shared" si="1918"/>
        <v/>
      </c>
      <c r="T2502" s="199">
        <f t="shared" si="1919"/>
        <v>0.1787584374134816</v>
      </c>
      <c r="U2502" s="199">
        <f t="shared" si="1920"/>
        <v>0</v>
      </c>
      <c r="V2502" s="199">
        <f t="shared" si="1921"/>
        <v>0</v>
      </c>
      <c r="W2502" s="199">
        <f t="shared" si="1922"/>
        <v>0</v>
      </c>
      <c r="X2502" s="199" t="str">
        <f t="shared" si="1923"/>
        <v/>
      </c>
      <c r="Y2502" s="199" t="str">
        <f t="shared" si="1924"/>
        <v/>
      </c>
      <c r="Z2502" s="199" t="str">
        <f t="shared" si="1925"/>
        <v/>
      </c>
      <c r="AA2502" s="199" t="str">
        <f t="shared" si="1926"/>
        <v/>
      </c>
      <c r="AB2502" s="201">
        <f t="shared" ca="1" si="1927"/>
        <v>2.3149370725105118</v>
      </c>
      <c r="AD2502" s="162">
        <f t="shared" si="1928"/>
        <v>4.5928577921570063E-3</v>
      </c>
      <c r="AE2502" s="162">
        <f t="shared" si="1929"/>
        <v>0</v>
      </c>
      <c r="AF2502" s="162">
        <f t="shared" si="1930"/>
        <v>0</v>
      </c>
      <c r="AG2502" s="162">
        <f t="shared" si="1931"/>
        <v>0</v>
      </c>
      <c r="AH2502" s="162" t="str">
        <f t="shared" si="1932"/>
        <v/>
      </c>
      <c r="AI2502" s="162" t="str">
        <f t="shared" si="1933"/>
        <v/>
      </c>
      <c r="AJ2502" s="162" t="str">
        <f t="shared" si="1934"/>
        <v/>
      </c>
      <c r="AK2502" s="162" t="str">
        <f t="shared" si="1935"/>
        <v/>
      </c>
      <c r="AM2502" s="199">
        <f t="shared" si="1938"/>
        <v>27.189509563817747</v>
      </c>
      <c r="AN2502" s="197">
        <f t="shared" si="1940"/>
        <v>0</v>
      </c>
      <c r="AO2502" s="197">
        <f t="shared" si="1941"/>
        <v>0</v>
      </c>
      <c r="AP2502" s="197">
        <f t="shared" si="1942"/>
        <v>0</v>
      </c>
      <c r="AQ2502" s="197">
        <f t="shared" si="1943"/>
        <v>0</v>
      </c>
      <c r="AR2502" s="197" t="str">
        <f t="shared" si="1944"/>
        <v/>
      </c>
      <c r="AS2502" s="197" t="str">
        <f t="shared" si="1945"/>
        <v/>
      </c>
      <c r="AT2502" s="197" t="str">
        <f t="shared" si="1946"/>
        <v/>
      </c>
      <c r="AU2502" s="197" t="str">
        <f t="shared" si="1947"/>
        <v/>
      </c>
      <c r="AV2502" s="199">
        <f t="shared" ca="1" si="1939"/>
        <v>2.1727256063949945</v>
      </c>
      <c r="AX2502" s="162">
        <f t="shared" si="1948"/>
        <v>0</v>
      </c>
      <c r="AY2502" s="162">
        <f t="shared" si="1949"/>
        <v>0</v>
      </c>
      <c r="AZ2502" s="162">
        <f t="shared" si="1950"/>
        <v>0</v>
      </c>
      <c r="BA2502" s="162">
        <f t="shared" si="1951"/>
        <v>0</v>
      </c>
      <c r="BB2502" s="162" t="str">
        <f t="shared" si="1952"/>
        <v/>
      </c>
      <c r="BC2502" s="162" t="str">
        <f t="shared" si="1953"/>
        <v/>
      </c>
      <c r="BD2502" s="162" t="str">
        <f t="shared" si="1954"/>
        <v/>
      </c>
      <c r="BE2502" s="162" t="str">
        <f t="shared" si="1955"/>
        <v/>
      </c>
      <c r="BG2502" s="169">
        <f t="shared" si="1936"/>
        <v>62.280066044865535</v>
      </c>
      <c r="BH2502" s="169">
        <f t="shared" ca="1" si="1937"/>
        <v>2.2765776599363701</v>
      </c>
    </row>
    <row r="2503" spans="11:60" x14ac:dyDescent="0.25">
      <c r="K2503" s="199">
        <f t="shared" si="1910"/>
        <v>62.33145223797186</v>
      </c>
      <c r="L2503" s="201">
        <f t="shared" si="1911"/>
        <v>0.52276406667834641</v>
      </c>
      <c r="M2503" s="201">
        <f t="shared" si="1912"/>
        <v>0.52716062607929293</v>
      </c>
      <c r="N2503" s="201">
        <f t="shared" si="1913"/>
        <v>0.55410295686041222</v>
      </c>
      <c r="O2503" s="201">
        <f t="shared" si="1914"/>
        <v>0.52324707790738867</v>
      </c>
      <c r="P2503" s="201" t="str">
        <f t="shared" si="1915"/>
        <v/>
      </c>
      <c r="Q2503" s="201" t="str">
        <f t="shared" si="1916"/>
        <v/>
      </c>
      <c r="R2503" s="201" t="str">
        <f t="shared" si="1917"/>
        <v/>
      </c>
      <c r="S2503" s="201" t="str">
        <f t="shared" si="1918"/>
        <v/>
      </c>
      <c r="T2503" s="199">
        <f t="shared" si="1919"/>
        <v>0.18951138378457261</v>
      </c>
      <c r="U2503" s="199">
        <f t="shared" si="1920"/>
        <v>0</v>
      </c>
      <c r="V2503" s="199">
        <f t="shared" si="1921"/>
        <v>0</v>
      </c>
      <c r="W2503" s="199">
        <f t="shared" si="1922"/>
        <v>0</v>
      </c>
      <c r="X2503" s="199" t="str">
        <f t="shared" si="1923"/>
        <v/>
      </c>
      <c r="Y2503" s="199" t="str">
        <f t="shared" si="1924"/>
        <v/>
      </c>
      <c r="Z2503" s="199" t="str">
        <f t="shared" si="1925"/>
        <v/>
      </c>
      <c r="AA2503" s="199" t="str">
        <f t="shared" si="1926"/>
        <v/>
      </c>
      <c r="AB2503" s="201">
        <f t="shared" ca="1" si="1927"/>
        <v>2.3367125868610419</v>
      </c>
      <c r="AD2503" s="162">
        <f t="shared" si="1928"/>
        <v>4.8691342815004243E-3</v>
      </c>
      <c r="AE2503" s="162">
        <f t="shared" si="1929"/>
        <v>0</v>
      </c>
      <c r="AF2503" s="162">
        <f t="shared" si="1930"/>
        <v>0</v>
      </c>
      <c r="AG2503" s="162">
        <f t="shared" si="1931"/>
        <v>0</v>
      </c>
      <c r="AH2503" s="162" t="str">
        <f t="shared" si="1932"/>
        <v/>
      </c>
      <c r="AI2503" s="162" t="str">
        <f t="shared" si="1933"/>
        <v/>
      </c>
      <c r="AJ2503" s="162" t="str">
        <f t="shared" si="1934"/>
        <v/>
      </c>
      <c r="AK2503" s="162" t="str">
        <f t="shared" si="1935"/>
        <v/>
      </c>
      <c r="AM2503" s="199">
        <f t="shared" si="1938"/>
        <v>27.200726358192259</v>
      </c>
      <c r="AN2503" s="197">
        <f t="shared" si="1940"/>
        <v>0</v>
      </c>
      <c r="AO2503" s="197">
        <f t="shared" si="1941"/>
        <v>0</v>
      </c>
      <c r="AP2503" s="197">
        <f t="shared" si="1942"/>
        <v>0</v>
      </c>
      <c r="AQ2503" s="197">
        <f t="shared" si="1943"/>
        <v>0</v>
      </c>
      <c r="AR2503" s="197" t="str">
        <f t="shared" si="1944"/>
        <v/>
      </c>
      <c r="AS2503" s="197" t="str">
        <f t="shared" si="1945"/>
        <v/>
      </c>
      <c r="AT2503" s="197" t="str">
        <f t="shared" si="1946"/>
        <v/>
      </c>
      <c r="AU2503" s="197" t="str">
        <f t="shared" si="1947"/>
        <v/>
      </c>
      <c r="AV2503" s="199">
        <f t="shared" ca="1" si="1939"/>
        <v>2.1105442667583914</v>
      </c>
      <c r="AX2503" s="162">
        <f t="shared" si="1948"/>
        <v>0</v>
      </c>
      <c r="AY2503" s="162">
        <f t="shared" si="1949"/>
        <v>0</v>
      </c>
      <c r="AZ2503" s="162">
        <f t="shared" si="1950"/>
        <v>0</v>
      </c>
      <c r="BA2503" s="162">
        <f t="shared" si="1951"/>
        <v>0</v>
      </c>
      <c r="BB2503" s="162" t="str">
        <f t="shared" si="1952"/>
        <v/>
      </c>
      <c r="BC2503" s="162" t="str">
        <f t="shared" si="1953"/>
        <v/>
      </c>
      <c r="BD2503" s="162" t="str">
        <f t="shared" si="1954"/>
        <v/>
      </c>
      <c r="BE2503" s="162" t="str">
        <f t="shared" si="1955"/>
        <v/>
      </c>
      <c r="BG2503" s="169">
        <f t="shared" si="1936"/>
        <v>62.305759141418697</v>
      </c>
      <c r="BH2503" s="169">
        <f t="shared" ca="1" si="1937"/>
        <v>2.3149370725105118</v>
      </c>
    </row>
    <row r="2504" spans="11:60" x14ac:dyDescent="0.25">
      <c r="K2504" s="199">
        <f t="shared" si="1910"/>
        <v>62.357145334525022</v>
      </c>
      <c r="L2504" s="201">
        <f t="shared" si="1911"/>
        <v>0.52297955062998625</v>
      </c>
      <c r="M2504" s="201">
        <f t="shared" si="1912"/>
        <v>0.52737792229779223</v>
      </c>
      <c r="N2504" s="201">
        <f t="shared" si="1913"/>
        <v>0.55433135873875539</v>
      </c>
      <c r="O2504" s="201">
        <f t="shared" si="1914"/>
        <v>0.52346276095681465</v>
      </c>
      <c r="P2504" s="201" t="str">
        <f t="shared" si="1915"/>
        <v/>
      </c>
      <c r="Q2504" s="201" t="str">
        <f t="shared" si="1916"/>
        <v/>
      </c>
      <c r="R2504" s="201" t="str">
        <f t="shared" si="1917"/>
        <v/>
      </c>
      <c r="S2504" s="201" t="str">
        <f t="shared" si="1918"/>
        <v/>
      </c>
      <c r="T2504" s="199">
        <f t="shared" si="1919"/>
        <v>0.20090056552408689</v>
      </c>
      <c r="U2504" s="199">
        <f t="shared" si="1920"/>
        <v>0</v>
      </c>
      <c r="V2504" s="199">
        <f t="shared" si="1921"/>
        <v>0</v>
      </c>
      <c r="W2504" s="199">
        <f t="shared" si="1922"/>
        <v>0</v>
      </c>
      <c r="X2504" s="199" t="str">
        <f t="shared" si="1923"/>
        <v/>
      </c>
      <c r="Y2504" s="199" t="str">
        <f t="shared" si="1924"/>
        <v/>
      </c>
      <c r="Z2504" s="199" t="str">
        <f t="shared" si="1925"/>
        <v/>
      </c>
      <c r="AA2504" s="199" t="str">
        <f t="shared" si="1926"/>
        <v/>
      </c>
      <c r="AB2504" s="201">
        <f t="shared" ca="1" si="1927"/>
        <v>2.2721474538525723</v>
      </c>
      <c r="AD2504" s="162">
        <f t="shared" si="1928"/>
        <v>5.1617576275952773E-3</v>
      </c>
      <c r="AE2504" s="162">
        <f t="shared" si="1929"/>
        <v>0</v>
      </c>
      <c r="AF2504" s="162">
        <f t="shared" si="1930"/>
        <v>0</v>
      </c>
      <c r="AG2504" s="162">
        <f t="shared" si="1931"/>
        <v>0</v>
      </c>
      <c r="AH2504" s="162" t="str">
        <f t="shared" si="1932"/>
        <v/>
      </c>
      <c r="AI2504" s="162" t="str">
        <f t="shared" si="1933"/>
        <v/>
      </c>
      <c r="AJ2504" s="162" t="str">
        <f t="shared" si="1934"/>
        <v/>
      </c>
      <c r="AK2504" s="162" t="str">
        <f t="shared" si="1935"/>
        <v/>
      </c>
      <c r="AM2504" s="199">
        <f t="shared" si="1938"/>
        <v>27.211943152566771</v>
      </c>
      <c r="AN2504" s="197">
        <f t="shared" si="1940"/>
        <v>0</v>
      </c>
      <c r="AO2504" s="197">
        <f t="shared" si="1941"/>
        <v>0</v>
      </c>
      <c r="AP2504" s="197">
        <f t="shared" si="1942"/>
        <v>0</v>
      </c>
      <c r="AQ2504" s="197">
        <f t="shared" si="1943"/>
        <v>0</v>
      </c>
      <c r="AR2504" s="197" t="str">
        <f t="shared" si="1944"/>
        <v/>
      </c>
      <c r="AS2504" s="197" t="str">
        <f t="shared" si="1945"/>
        <v/>
      </c>
      <c r="AT2504" s="197" t="str">
        <f t="shared" si="1946"/>
        <v/>
      </c>
      <c r="AU2504" s="197" t="str">
        <f t="shared" si="1947"/>
        <v/>
      </c>
      <c r="AV2504" s="199">
        <f t="shared" ca="1" si="1939"/>
        <v>2.1183588796882451</v>
      </c>
      <c r="AX2504" s="162">
        <f t="shared" si="1948"/>
        <v>0</v>
      </c>
      <c r="AY2504" s="162">
        <f t="shared" si="1949"/>
        <v>0</v>
      </c>
      <c r="AZ2504" s="162">
        <f t="shared" si="1950"/>
        <v>0</v>
      </c>
      <c r="BA2504" s="162">
        <f t="shared" si="1951"/>
        <v>0</v>
      </c>
      <c r="BB2504" s="162" t="str">
        <f t="shared" si="1952"/>
        <v/>
      </c>
      <c r="BC2504" s="162" t="str">
        <f t="shared" si="1953"/>
        <v/>
      </c>
      <c r="BD2504" s="162" t="str">
        <f t="shared" si="1954"/>
        <v/>
      </c>
      <c r="BE2504" s="162" t="str">
        <f t="shared" si="1955"/>
        <v/>
      </c>
      <c r="BG2504" s="169">
        <f t="shared" si="1936"/>
        <v>62.33145223797186</v>
      </c>
      <c r="BH2504" s="169">
        <f t="shared" ca="1" si="1937"/>
        <v>2.3367125868610419</v>
      </c>
    </row>
    <row r="2505" spans="11:60" x14ac:dyDescent="0.25">
      <c r="K2505" s="199">
        <f t="shared" si="1910"/>
        <v>62.382838431078184</v>
      </c>
      <c r="L2505" s="201">
        <f t="shared" si="1911"/>
        <v>0.52319503458162619</v>
      </c>
      <c r="M2505" s="201">
        <f t="shared" si="1912"/>
        <v>0.52759521851629154</v>
      </c>
      <c r="N2505" s="201">
        <f t="shared" si="1913"/>
        <v>0.55455976061709855</v>
      </c>
      <c r="O2505" s="201">
        <f t="shared" si="1914"/>
        <v>0.52367844400624064</v>
      </c>
      <c r="P2505" s="201" t="str">
        <f t="shared" si="1915"/>
        <v/>
      </c>
      <c r="Q2505" s="201" t="str">
        <f t="shared" si="1916"/>
        <v/>
      </c>
      <c r="R2505" s="201" t="str">
        <f t="shared" si="1917"/>
        <v/>
      </c>
      <c r="S2505" s="201" t="str">
        <f t="shared" si="1918"/>
        <v/>
      </c>
      <c r="T2505" s="199">
        <f t="shared" si="1919"/>
        <v>0.21296288222628887</v>
      </c>
      <c r="U2505" s="199">
        <f t="shared" si="1920"/>
        <v>0</v>
      </c>
      <c r="V2505" s="199">
        <f t="shared" si="1921"/>
        <v>0</v>
      </c>
      <c r="W2505" s="199">
        <f t="shared" si="1922"/>
        <v>0</v>
      </c>
      <c r="X2505" s="199" t="str">
        <f t="shared" si="1923"/>
        <v/>
      </c>
      <c r="Y2505" s="199" t="str">
        <f t="shared" si="1924"/>
        <v/>
      </c>
      <c r="Z2505" s="199" t="str">
        <f t="shared" si="1925"/>
        <v/>
      </c>
      <c r="AA2505" s="199" t="str">
        <f t="shared" si="1926"/>
        <v/>
      </c>
      <c r="AB2505" s="201">
        <f t="shared" ca="1" si="1927"/>
        <v>2.2880173305959515</v>
      </c>
      <c r="AD2505" s="162">
        <f t="shared" si="1928"/>
        <v>5.4716758952797753E-3</v>
      </c>
      <c r="AE2505" s="162">
        <f t="shared" si="1929"/>
        <v>0</v>
      </c>
      <c r="AF2505" s="162">
        <f t="shared" si="1930"/>
        <v>0</v>
      </c>
      <c r="AG2505" s="162">
        <f t="shared" si="1931"/>
        <v>0</v>
      </c>
      <c r="AH2505" s="162" t="str">
        <f t="shared" si="1932"/>
        <v/>
      </c>
      <c r="AI2505" s="162" t="str">
        <f t="shared" si="1933"/>
        <v/>
      </c>
      <c r="AJ2505" s="162" t="str">
        <f t="shared" si="1934"/>
        <v/>
      </c>
      <c r="AK2505" s="162" t="str">
        <f t="shared" si="1935"/>
        <v/>
      </c>
      <c r="AM2505" s="199">
        <f t="shared" si="1938"/>
        <v>27.223159946941283</v>
      </c>
      <c r="AN2505" s="197">
        <f t="shared" si="1940"/>
        <v>0</v>
      </c>
      <c r="AO2505" s="197">
        <f t="shared" si="1941"/>
        <v>0</v>
      </c>
      <c r="AP2505" s="197">
        <f t="shared" si="1942"/>
        <v>0</v>
      </c>
      <c r="AQ2505" s="197">
        <f t="shared" si="1943"/>
        <v>0</v>
      </c>
      <c r="AR2505" s="197" t="str">
        <f t="shared" si="1944"/>
        <v/>
      </c>
      <c r="AS2505" s="197" t="str">
        <f t="shared" si="1945"/>
        <v/>
      </c>
      <c r="AT2505" s="197" t="str">
        <f t="shared" si="1946"/>
        <v/>
      </c>
      <c r="AU2505" s="197" t="str">
        <f t="shared" si="1947"/>
        <v/>
      </c>
      <c r="AV2505" s="199">
        <f t="shared" ca="1" si="1939"/>
        <v>2.1920630760506548</v>
      </c>
      <c r="AX2505" s="162">
        <f t="shared" si="1948"/>
        <v>0</v>
      </c>
      <c r="AY2505" s="162">
        <f t="shared" si="1949"/>
        <v>0</v>
      </c>
      <c r="AZ2505" s="162">
        <f t="shared" si="1950"/>
        <v>0</v>
      </c>
      <c r="BA2505" s="162">
        <f t="shared" si="1951"/>
        <v>0</v>
      </c>
      <c r="BB2505" s="162" t="str">
        <f t="shared" si="1952"/>
        <v/>
      </c>
      <c r="BC2505" s="162" t="str">
        <f t="shared" si="1953"/>
        <v/>
      </c>
      <c r="BD2505" s="162" t="str">
        <f t="shared" si="1954"/>
        <v/>
      </c>
      <c r="BE2505" s="162" t="str">
        <f t="shared" si="1955"/>
        <v/>
      </c>
      <c r="BG2505" s="169">
        <f t="shared" si="1936"/>
        <v>62.357145334525022</v>
      </c>
      <c r="BH2505" s="169">
        <f t="shared" ca="1" si="1937"/>
        <v>2.2721474538525723</v>
      </c>
    </row>
    <row r="2506" spans="11:60" x14ac:dyDescent="0.25">
      <c r="K2506" s="199">
        <f t="shared" si="1910"/>
        <v>62.408531527631347</v>
      </c>
      <c r="L2506" s="201">
        <f t="shared" si="1911"/>
        <v>0.52341051853326603</v>
      </c>
      <c r="M2506" s="201">
        <f t="shared" si="1912"/>
        <v>0.52781251473479085</v>
      </c>
      <c r="N2506" s="201">
        <f t="shared" si="1913"/>
        <v>0.55478816249544161</v>
      </c>
      <c r="O2506" s="201">
        <f t="shared" si="1914"/>
        <v>0.52389412705566663</v>
      </c>
      <c r="P2506" s="201" t="str">
        <f t="shared" si="1915"/>
        <v/>
      </c>
      <c r="Q2506" s="201" t="str">
        <f t="shared" si="1916"/>
        <v/>
      </c>
      <c r="R2506" s="201" t="str">
        <f t="shared" si="1917"/>
        <v/>
      </c>
      <c r="S2506" s="201" t="str">
        <f t="shared" si="1918"/>
        <v/>
      </c>
      <c r="T2506" s="199">
        <f t="shared" si="1919"/>
        <v>0.22573730873669204</v>
      </c>
      <c r="U2506" s="199">
        <f t="shared" si="1920"/>
        <v>0</v>
      </c>
      <c r="V2506" s="199">
        <f t="shared" si="1921"/>
        <v>0</v>
      </c>
      <c r="W2506" s="199">
        <f t="shared" si="1922"/>
        <v>0</v>
      </c>
      <c r="X2506" s="199" t="str">
        <f t="shared" si="1923"/>
        <v/>
      </c>
      <c r="Y2506" s="199" t="str">
        <f t="shared" si="1924"/>
        <v/>
      </c>
      <c r="Z2506" s="199" t="str">
        <f t="shared" si="1925"/>
        <v/>
      </c>
      <c r="AA2506" s="199" t="str">
        <f t="shared" si="1926"/>
        <v/>
      </c>
      <c r="AB2506" s="201">
        <f t="shared" ca="1" si="1927"/>
        <v>2.3190510979043917</v>
      </c>
      <c r="AD2506" s="162">
        <f t="shared" si="1928"/>
        <v>5.7998904690228408E-3</v>
      </c>
      <c r="AE2506" s="162">
        <f t="shared" si="1929"/>
        <v>0</v>
      </c>
      <c r="AF2506" s="162">
        <f t="shared" si="1930"/>
        <v>0</v>
      </c>
      <c r="AG2506" s="162">
        <f t="shared" si="1931"/>
        <v>0</v>
      </c>
      <c r="AH2506" s="162" t="str">
        <f t="shared" si="1932"/>
        <v/>
      </c>
      <c r="AI2506" s="162" t="str">
        <f t="shared" si="1933"/>
        <v/>
      </c>
      <c r="AJ2506" s="162" t="str">
        <f t="shared" si="1934"/>
        <v/>
      </c>
      <c r="AK2506" s="162" t="str">
        <f t="shared" si="1935"/>
        <v/>
      </c>
      <c r="AM2506" s="199">
        <f t="shared" si="1938"/>
        <v>27.234376741315796</v>
      </c>
      <c r="AN2506" s="197">
        <f t="shared" si="1940"/>
        <v>0</v>
      </c>
      <c r="AO2506" s="197">
        <f t="shared" si="1941"/>
        <v>0</v>
      </c>
      <c r="AP2506" s="197">
        <f t="shared" si="1942"/>
        <v>0</v>
      </c>
      <c r="AQ2506" s="197">
        <f t="shared" si="1943"/>
        <v>0</v>
      </c>
      <c r="AR2506" s="197" t="str">
        <f t="shared" si="1944"/>
        <v/>
      </c>
      <c r="AS2506" s="197" t="str">
        <f t="shared" si="1945"/>
        <v/>
      </c>
      <c r="AT2506" s="197" t="str">
        <f t="shared" si="1946"/>
        <v/>
      </c>
      <c r="AU2506" s="197" t="str">
        <f t="shared" si="1947"/>
        <v/>
      </c>
      <c r="AV2506" s="199">
        <f t="shared" ca="1" si="1939"/>
        <v>2.162096308909558</v>
      </c>
      <c r="AX2506" s="162">
        <f t="shared" si="1948"/>
        <v>0</v>
      </c>
      <c r="AY2506" s="162">
        <f t="shared" si="1949"/>
        <v>0</v>
      </c>
      <c r="AZ2506" s="162">
        <f t="shared" si="1950"/>
        <v>0</v>
      </c>
      <c r="BA2506" s="162">
        <f t="shared" si="1951"/>
        <v>0</v>
      </c>
      <c r="BB2506" s="162" t="str">
        <f t="shared" si="1952"/>
        <v/>
      </c>
      <c r="BC2506" s="162" t="str">
        <f t="shared" si="1953"/>
        <v/>
      </c>
      <c r="BD2506" s="162" t="str">
        <f t="shared" si="1954"/>
        <v/>
      </c>
      <c r="BE2506" s="162" t="str">
        <f t="shared" si="1955"/>
        <v/>
      </c>
      <c r="BG2506" s="169">
        <f t="shared" si="1936"/>
        <v>62.382838431078184</v>
      </c>
      <c r="BH2506" s="169">
        <f t="shared" ca="1" si="1937"/>
        <v>2.2880173305959515</v>
      </c>
    </row>
    <row r="2507" spans="11:60" x14ac:dyDescent="0.25">
      <c r="K2507" s="199">
        <f t="shared" si="1910"/>
        <v>62.434224624184509</v>
      </c>
      <c r="L2507" s="201">
        <f t="shared" si="1911"/>
        <v>0.52362600248490587</v>
      </c>
      <c r="M2507" s="201">
        <f t="shared" si="1912"/>
        <v>0.52802981095329016</v>
      </c>
      <c r="N2507" s="201">
        <f t="shared" si="1913"/>
        <v>0.55501656437378477</v>
      </c>
      <c r="O2507" s="201">
        <f t="shared" si="1914"/>
        <v>0.5241098101050925</v>
      </c>
      <c r="P2507" s="201" t="str">
        <f t="shared" si="1915"/>
        <v/>
      </c>
      <c r="Q2507" s="201" t="str">
        <f t="shared" si="1916"/>
        <v/>
      </c>
      <c r="R2507" s="201" t="str">
        <f t="shared" si="1917"/>
        <v/>
      </c>
      <c r="S2507" s="201" t="str">
        <f t="shared" si="1918"/>
        <v/>
      </c>
      <c r="T2507" s="199">
        <f t="shared" si="1919"/>
        <v>0.23926500424190258</v>
      </c>
      <c r="U2507" s="199">
        <f t="shared" si="1920"/>
        <v>0</v>
      </c>
      <c r="V2507" s="199">
        <f t="shared" si="1921"/>
        <v>0</v>
      </c>
      <c r="W2507" s="199">
        <f t="shared" si="1922"/>
        <v>0</v>
      </c>
      <c r="X2507" s="199" t="str">
        <f t="shared" si="1923"/>
        <v/>
      </c>
      <c r="Y2507" s="199" t="str">
        <f t="shared" si="1924"/>
        <v/>
      </c>
      <c r="Z2507" s="199" t="str">
        <f t="shared" si="1925"/>
        <v/>
      </c>
      <c r="AA2507" s="199" t="str">
        <f t="shared" si="1926"/>
        <v/>
      </c>
      <c r="AB2507" s="201">
        <f t="shared" ca="1" si="1927"/>
        <v>2.3376391307798428</v>
      </c>
      <c r="AD2507" s="162">
        <f t="shared" si="1928"/>
        <v>6.1474588557799952E-3</v>
      </c>
      <c r="AE2507" s="162">
        <f t="shared" si="1929"/>
        <v>0</v>
      </c>
      <c r="AF2507" s="162">
        <f t="shared" si="1930"/>
        <v>0</v>
      </c>
      <c r="AG2507" s="162">
        <f t="shared" si="1931"/>
        <v>0</v>
      </c>
      <c r="AH2507" s="162" t="str">
        <f t="shared" si="1932"/>
        <v/>
      </c>
      <c r="AI2507" s="162" t="str">
        <f t="shared" si="1933"/>
        <v/>
      </c>
      <c r="AJ2507" s="162" t="str">
        <f t="shared" si="1934"/>
        <v/>
      </c>
      <c r="AK2507" s="162" t="str">
        <f t="shared" si="1935"/>
        <v/>
      </c>
      <c r="AM2507" s="199">
        <f t="shared" si="1938"/>
        <v>27.245593535690308</v>
      </c>
      <c r="AN2507" s="197">
        <f t="shared" si="1940"/>
        <v>0</v>
      </c>
      <c r="AO2507" s="197">
        <f t="shared" si="1941"/>
        <v>0</v>
      </c>
      <c r="AP2507" s="197">
        <f t="shared" si="1942"/>
        <v>0</v>
      </c>
      <c r="AQ2507" s="197">
        <f t="shared" si="1943"/>
        <v>0</v>
      </c>
      <c r="AR2507" s="197" t="str">
        <f t="shared" si="1944"/>
        <v/>
      </c>
      <c r="AS2507" s="197" t="str">
        <f t="shared" si="1945"/>
        <v/>
      </c>
      <c r="AT2507" s="197" t="str">
        <f t="shared" si="1946"/>
        <v/>
      </c>
      <c r="AU2507" s="197" t="str">
        <f t="shared" si="1947"/>
        <v/>
      </c>
      <c r="AV2507" s="199">
        <f t="shared" ca="1" si="1939"/>
        <v>2.1518822773783652</v>
      </c>
      <c r="AX2507" s="162">
        <f t="shared" si="1948"/>
        <v>0</v>
      </c>
      <c r="AY2507" s="162">
        <f t="shared" si="1949"/>
        <v>0</v>
      </c>
      <c r="AZ2507" s="162">
        <f t="shared" si="1950"/>
        <v>0</v>
      </c>
      <c r="BA2507" s="162">
        <f t="shared" si="1951"/>
        <v>0</v>
      </c>
      <c r="BB2507" s="162" t="str">
        <f t="shared" si="1952"/>
        <v/>
      </c>
      <c r="BC2507" s="162" t="str">
        <f t="shared" si="1953"/>
        <v/>
      </c>
      <c r="BD2507" s="162" t="str">
        <f t="shared" si="1954"/>
        <v/>
      </c>
      <c r="BE2507" s="162" t="str">
        <f t="shared" si="1955"/>
        <v/>
      </c>
      <c r="BG2507" s="169">
        <f t="shared" si="1936"/>
        <v>62.408531527631347</v>
      </c>
      <c r="BH2507" s="169">
        <f t="shared" ca="1" si="1937"/>
        <v>2.3190510979043917</v>
      </c>
    </row>
    <row r="2508" spans="11:60" x14ac:dyDescent="0.25">
      <c r="K2508" s="199">
        <f t="shared" si="1910"/>
        <v>62.459917720737671</v>
      </c>
      <c r="L2508" s="201">
        <f t="shared" si="1911"/>
        <v>0.52384148643654582</v>
      </c>
      <c r="M2508" s="201">
        <f t="shared" si="1912"/>
        <v>0.52824710717178947</v>
      </c>
      <c r="N2508" s="201">
        <f t="shared" si="1913"/>
        <v>0.55524496625212783</v>
      </c>
      <c r="O2508" s="201">
        <f t="shared" si="1914"/>
        <v>0.52432549315451848</v>
      </c>
      <c r="P2508" s="201" t="str">
        <f t="shared" si="1915"/>
        <v/>
      </c>
      <c r="Q2508" s="201" t="str">
        <f t="shared" si="1916"/>
        <v/>
      </c>
      <c r="R2508" s="201" t="str">
        <f t="shared" si="1917"/>
        <v/>
      </c>
      <c r="S2508" s="201" t="str">
        <f t="shared" si="1918"/>
        <v/>
      </c>
      <c r="T2508" s="199">
        <f t="shared" si="1919"/>
        <v>0.25358942593757777</v>
      </c>
      <c r="U2508" s="199">
        <f t="shared" si="1920"/>
        <v>0</v>
      </c>
      <c r="V2508" s="199">
        <f t="shared" si="1921"/>
        <v>0</v>
      </c>
      <c r="W2508" s="199">
        <f t="shared" si="1922"/>
        <v>0</v>
      </c>
      <c r="X2508" s="199" t="str">
        <f t="shared" si="1923"/>
        <v/>
      </c>
      <c r="Y2508" s="199" t="str">
        <f t="shared" si="1924"/>
        <v/>
      </c>
      <c r="Z2508" s="199" t="str">
        <f t="shared" si="1925"/>
        <v/>
      </c>
      <c r="AA2508" s="199" t="str">
        <f t="shared" si="1926"/>
        <v/>
      </c>
      <c r="AB2508" s="201">
        <f t="shared" ca="1" si="1927"/>
        <v>2.2884709802400467</v>
      </c>
      <c r="AD2508" s="162">
        <f t="shared" si="1928"/>
        <v>6.5154976054751911E-3</v>
      </c>
      <c r="AE2508" s="162">
        <f t="shared" si="1929"/>
        <v>0</v>
      </c>
      <c r="AF2508" s="162">
        <f t="shared" si="1930"/>
        <v>0</v>
      </c>
      <c r="AG2508" s="162">
        <f t="shared" si="1931"/>
        <v>0</v>
      </c>
      <c r="AH2508" s="162" t="str">
        <f t="shared" si="1932"/>
        <v/>
      </c>
      <c r="AI2508" s="162" t="str">
        <f t="shared" si="1933"/>
        <v/>
      </c>
      <c r="AJ2508" s="162" t="str">
        <f t="shared" si="1934"/>
        <v/>
      </c>
      <c r="AK2508" s="162" t="str">
        <f t="shared" si="1935"/>
        <v/>
      </c>
      <c r="AM2508" s="199">
        <f t="shared" si="1938"/>
        <v>27.25681033006482</v>
      </c>
      <c r="AN2508" s="197">
        <f t="shared" si="1940"/>
        <v>0</v>
      </c>
      <c r="AO2508" s="197">
        <f t="shared" si="1941"/>
        <v>0</v>
      </c>
      <c r="AP2508" s="197">
        <f t="shared" si="1942"/>
        <v>0</v>
      </c>
      <c r="AQ2508" s="197">
        <f t="shared" si="1943"/>
        <v>0</v>
      </c>
      <c r="AR2508" s="197" t="str">
        <f t="shared" si="1944"/>
        <v/>
      </c>
      <c r="AS2508" s="197" t="str">
        <f t="shared" si="1945"/>
        <v/>
      </c>
      <c r="AT2508" s="197" t="str">
        <f t="shared" si="1946"/>
        <v/>
      </c>
      <c r="AU2508" s="197" t="str">
        <f t="shared" si="1947"/>
        <v/>
      </c>
      <c r="AV2508" s="199">
        <f t="shared" ca="1" si="1939"/>
        <v>2.1575046131019526</v>
      </c>
      <c r="AX2508" s="162">
        <f t="shared" si="1948"/>
        <v>0</v>
      </c>
      <c r="AY2508" s="162">
        <f t="shared" si="1949"/>
        <v>0</v>
      </c>
      <c r="AZ2508" s="162">
        <f t="shared" si="1950"/>
        <v>0</v>
      </c>
      <c r="BA2508" s="162">
        <f t="shared" si="1951"/>
        <v>0</v>
      </c>
      <c r="BB2508" s="162" t="str">
        <f t="shared" si="1952"/>
        <v/>
      </c>
      <c r="BC2508" s="162" t="str">
        <f t="shared" si="1953"/>
        <v/>
      </c>
      <c r="BD2508" s="162" t="str">
        <f t="shared" si="1954"/>
        <v/>
      </c>
      <c r="BE2508" s="162" t="str">
        <f t="shared" si="1955"/>
        <v/>
      </c>
      <c r="BG2508" s="169">
        <f t="shared" si="1936"/>
        <v>62.434224624184509</v>
      </c>
      <c r="BH2508" s="169">
        <f t="shared" ca="1" si="1937"/>
        <v>2.3376391307798428</v>
      </c>
    </row>
    <row r="2509" spans="11:60" x14ac:dyDescent="0.25">
      <c r="K2509" s="199">
        <f t="shared" si="1910"/>
        <v>62.485610817290834</v>
      </c>
      <c r="L2509" s="201">
        <f t="shared" si="1911"/>
        <v>0.52405697038818577</v>
      </c>
      <c r="M2509" s="201">
        <f t="shared" si="1912"/>
        <v>0.52846440339028877</v>
      </c>
      <c r="N2509" s="201">
        <f t="shared" si="1913"/>
        <v>0.55547336813047099</v>
      </c>
      <c r="O2509" s="201">
        <f t="shared" si="1914"/>
        <v>0.52454117620394447</v>
      </c>
      <c r="P2509" s="201" t="str">
        <f t="shared" si="1915"/>
        <v/>
      </c>
      <c r="Q2509" s="201" t="str">
        <f t="shared" si="1916"/>
        <v/>
      </c>
      <c r="R2509" s="201" t="str">
        <f t="shared" si="1917"/>
        <v/>
      </c>
      <c r="S2509" s="201" t="str">
        <f t="shared" si="1918"/>
        <v/>
      </c>
      <c r="T2509" s="199">
        <f t="shared" si="1919"/>
        <v>0.26875644725934905</v>
      </c>
      <c r="U2509" s="199">
        <f t="shared" si="1920"/>
        <v>0</v>
      </c>
      <c r="V2509" s="199">
        <f t="shared" si="1921"/>
        <v>0</v>
      </c>
      <c r="W2509" s="199">
        <f t="shared" si="1922"/>
        <v>0</v>
      </c>
      <c r="X2509" s="199" t="str">
        <f t="shared" si="1923"/>
        <v/>
      </c>
      <c r="Y2509" s="199" t="str">
        <f t="shared" si="1924"/>
        <v/>
      </c>
      <c r="Z2509" s="199" t="str">
        <f t="shared" si="1925"/>
        <v/>
      </c>
      <c r="AA2509" s="199" t="str">
        <f t="shared" si="1926"/>
        <v/>
      </c>
      <c r="AB2509" s="201">
        <f t="shared" ca="1" si="1927"/>
        <v>2.338530686921434</v>
      </c>
      <c r="AD2509" s="162">
        <f t="shared" si="1928"/>
        <v>6.9051853487193324E-3</v>
      </c>
      <c r="AE2509" s="162">
        <f t="shared" si="1929"/>
        <v>0</v>
      </c>
      <c r="AF2509" s="162">
        <f t="shared" si="1930"/>
        <v>0</v>
      </c>
      <c r="AG2509" s="162">
        <f t="shared" si="1931"/>
        <v>0</v>
      </c>
      <c r="AH2509" s="162" t="str">
        <f t="shared" si="1932"/>
        <v/>
      </c>
      <c r="AI2509" s="162" t="str">
        <f t="shared" si="1933"/>
        <v/>
      </c>
      <c r="AJ2509" s="162" t="str">
        <f t="shared" si="1934"/>
        <v/>
      </c>
      <c r="AK2509" s="162" t="str">
        <f t="shared" si="1935"/>
        <v/>
      </c>
      <c r="AM2509" s="199">
        <f t="shared" si="1938"/>
        <v>27.268027124439332</v>
      </c>
      <c r="AN2509" s="197">
        <f t="shared" si="1940"/>
        <v>0</v>
      </c>
      <c r="AO2509" s="197">
        <f t="shared" si="1941"/>
        <v>0</v>
      </c>
      <c r="AP2509" s="197">
        <f t="shared" si="1942"/>
        <v>0</v>
      </c>
      <c r="AQ2509" s="197">
        <f t="shared" si="1943"/>
        <v>0</v>
      </c>
      <c r="AR2509" s="197" t="str">
        <f t="shared" si="1944"/>
        <v/>
      </c>
      <c r="AS2509" s="197" t="str">
        <f t="shared" si="1945"/>
        <v/>
      </c>
      <c r="AT2509" s="197" t="str">
        <f t="shared" si="1946"/>
        <v/>
      </c>
      <c r="AU2509" s="197" t="str">
        <f t="shared" si="1947"/>
        <v/>
      </c>
      <c r="AV2509" s="199">
        <f t="shared" ca="1" si="1939"/>
        <v>2.1123017910244339</v>
      </c>
      <c r="AX2509" s="162">
        <f t="shared" si="1948"/>
        <v>0</v>
      </c>
      <c r="AY2509" s="162">
        <f t="shared" si="1949"/>
        <v>0</v>
      </c>
      <c r="AZ2509" s="162">
        <f t="shared" si="1950"/>
        <v>0</v>
      </c>
      <c r="BA2509" s="162">
        <f t="shared" si="1951"/>
        <v>0</v>
      </c>
      <c r="BB2509" s="162" t="str">
        <f t="shared" si="1952"/>
        <v/>
      </c>
      <c r="BC2509" s="162" t="str">
        <f t="shared" si="1953"/>
        <v/>
      </c>
      <c r="BD2509" s="162" t="str">
        <f t="shared" si="1954"/>
        <v/>
      </c>
      <c r="BE2509" s="162" t="str">
        <f t="shared" si="1955"/>
        <v/>
      </c>
      <c r="BG2509" s="169">
        <f t="shared" si="1936"/>
        <v>62.459917720737671</v>
      </c>
      <c r="BH2509" s="169">
        <f t="shared" ca="1" si="1937"/>
        <v>2.2884709802400467</v>
      </c>
    </row>
    <row r="2510" spans="11:60" x14ac:dyDescent="0.25">
      <c r="K2510" s="199">
        <f t="shared" ref="K2510:K2573" si="1956">K2509+1/($C$74*60)</f>
        <v>62.511303913843996</v>
      </c>
      <c r="L2510" s="201">
        <f t="shared" ref="L2510:L2573" si="1957">IF(Q$56="","",SQRT(($K2510*$K2510)/$Q$72))</f>
        <v>0.52427245433982561</v>
      </c>
      <c r="M2510" s="201">
        <f t="shared" ref="M2510:M2573" si="1958">IF(R$56="","",SQRT(($K2510*$K2510)/$R$72))</f>
        <v>0.52868169960878808</v>
      </c>
      <c r="N2510" s="201">
        <f t="shared" ref="N2510:N2573" si="1959">IF(S$56="","",SQRT(($K2510*$K2510)/$S$72))</f>
        <v>0.55570177000881404</v>
      </c>
      <c r="O2510" s="201">
        <f t="shared" ref="O2510:O2573" si="1960">IF(T$56="","",SQRT(($K2510*$K2510)/$T$72))</f>
        <v>0.52475685925337046</v>
      </c>
      <c r="P2510" s="201" t="str">
        <f t="shared" ref="P2510:P2573" si="1961">IF(U$56="","",SQRT(($K2510*$K2510)/$U$72))</f>
        <v/>
      </c>
      <c r="Q2510" s="201" t="str">
        <f t="shared" ref="Q2510:Q2573" si="1962">IF(V$56="","",SQRT(($K2510*$K2510)/$V$72))</f>
        <v/>
      </c>
      <c r="R2510" s="201" t="str">
        <f t="shared" ref="R2510:R2573" si="1963">IF(W$56="","",SQRT(($K2510*$K2510)/$W$72))</f>
        <v/>
      </c>
      <c r="S2510" s="201" t="str">
        <f t="shared" ref="S2510:S2573" si="1964">IF(X$56="","",SQRT(($K2510*$K2510)/$X$72))</f>
        <v/>
      </c>
      <c r="T2510" s="199">
        <f t="shared" ref="T2510:T2573" si="1965">IF(Q$56="","",IF(ABS(($K2510-Q$60) / ( L2510 / 2.2))&gt;20,0,IF(Q$60&lt;&gt;"",Q$64 * ( POWER(POWER(Q$67, 2),0.5) + POWER(POWER(Q$67, 2),-0.5)  ) / ( POWER(POWER(Q$67, 2),0.5) * EXP( POWER(1 + POWER(Q$67, 2),-1) * ($K2510-Q$60)/ ( L2510 / 2.2) ) + POWER(POWER(Q$67, 2),-0.5) * EXP(- POWER(Q$67, 2) * POWER(1 + POWER(Q$67, 2),-1) * ($K2510-Q$60) / ( L2510 / 2.2) ) ),"")))</f>
        <v>0.28481448061405867</v>
      </c>
      <c r="U2510" s="199">
        <f t="shared" ref="U2510:U2573" si="1966">IF(R$56="","",IF(ABS(($K2510-R$60) / ( M2510 / 2.2))&gt;20,0,IF(R$60&lt;&gt;"",R$64 * ( POWER(POWER(R$67, 2),0.5) + POWER(POWER(R$67, 2),-0.5)  ) / ( POWER(POWER(R$67, 2),0.5) * EXP( POWER(1 + POWER(R$67, 2),-1) * ($K2510-R$60)/ ( M2510 / 2.2) ) + POWER(POWER(R$67, 2),-0.5) * EXP(- POWER(R$67, 2) * POWER(1 + POWER(R$67, 2),-1) * ($K2510-R$60) / ( M2510 / 2.2) ) ),"")))</f>
        <v>0</v>
      </c>
      <c r="V2510" s="199">
        <f t="shared" ref="V2510:V2573" si="1967">IF(S$56="","",IF(ABS(($K2510-S$60) / ( N2510 / 2.2))&gt;20,0,IF(S$60&lt;&gt;"",S$64 * ( POWER(POWER(S$67, 2),0.5) + POWER(POWER(S$67, 2),-0.5)  ) / ( POWER(POWER(S$67, 2),0.5) * EXP( POWER(1 + POWER(S$67, 2),-1) * ($K2510-S$60)/ ( N2510 / 2.2) ) + POWER(POWER(S$67, 2),-0.5) * EXP(- POWER(S$67, 2) * POWER(1 + POWER(S$67, 2),-1) * ($K2510-S$60) / ( N2510 / 2.2) ) ),"")))</f>
        <v>0</v>
      </c>
      <c r="W2510" s="199">
        <f t="shared" ref="W2510:W2573" si="1968">IF(T$56="","",IF(ABS(($K2510-T$60) / ( O2510 / 2.2))&gt;20,0,IF(T$60&lt;&gt;"",T$64 * ( POWER(POWER(T$67, 2),0.5) + POWER(POWER(T$67, 2),-0.5)  ) / ( POWER(POWER(T$67, 2),0.5) * EXP( POWER(1 + POWER(T$67, 2),-1) * ($K2510-T$60)/ ( O2510 / 2.2) ) + POWER(POWER(T$67, 2),-0.5) * EXP(- POWER(T$67, 2) * POWER(1 + POWER(T$67, 2),-1) * ($K2510-T$60) / ( O2510 / 2.2) ) ),"")))</f>
        <v>0</v>
      </c>
      <c r="X2510" s="199" t="str">
        <f t="shared" ref="X2510:X2573" si="1969">IF(U$56="","",IF(ABS(($K2510-U$60) / ( P2510 / 2.2))&gt;20,0,IF(U$60&lt;&gt;"",U$64 * ( POWER(POWER(U$67, 2),0.5) + POWER(POWER(U$67, 2),-0.5)  ) / ( POWER(POWER(U$67, 2),0.5) * EXP( POWER(1 + POWER(U$67, 2),-1) * ($K2510-U$60)/ ( P2510 / 2.2) ) + POWER(POWER(U$67, 2),-0.5) * EXP(- POWER(U$67, 2) * POWER(1 + POWER(U$67, 2),-1) * ($K2510-U$60) / ( P2510 / 2.2) ) ),"")))</f>
        <v/>
      </c>
      <c r="Y2510" s="199" t="str">
        <f t="shared" ref="Y2510:Y2573" si="1970">IF(V$56="","",IF(ABS(($K2510-V$60) / ( Q2510 / 2.2))&gt;20,0,IF(V$60&lt;&gt;"",V$64 * ( POWER(POWER(V$67, 2),0.5) + POWER(POWER(V$67, 2),-0.5)  ) / ( POWER(POWER(V$67, 2),0.5) * EXP( POWER(1 + POWER(V$67, 2),-1) * ($K2510-V$60)/ ( Q2510 / 2.2) ) + POWER(POWER(V$67, 2),-0.5) * EXP(- POWER(V$67, 2) * POWER(1 + POWER(V$67, 2),-1) * ($K2510-V$60) / ( Q2510 / 2.2) ) ),"")))</f>
        <v/>
      </c>
      <c r="Z2510" s="199" t="str">
        <f t="shared" ref="Z2510:Z2573" si="1971">IF(W$56="","",IF(ABS(($K2510-W$60) / ( R2510 / 2.2))&gt;20,0,IF(W$60&lt;&gt;"",W$64 * ( POWER(POWER(W$67, 2),0.5) + POWER(POWER(W$67, 2),-0.5)  ) / ( POWER(POWER(W$67, 2),0.5) * EXP( POWER(1 + POWER(W$67, 2),-1) * ($K2510-W$60)/ ( R2510 / 2.2) ) + POWER(POWER(W$67, 2),-0.5) * EXP(- POWER(W$67, 2) * POWER(1 + POWER(W$67, 2),-1) * ($K2510-W$60) / ( R2510 / 2.2) ) ),"")))</f>
        <v/>
      </c>
      <c r="AA2510" s="199" t="str">
        <f t="shared" ref="AA2510:AA2573" si="1972">IF(X$56="","",IF(ABS(($K2510-X$60) / ( S2510 / 2.2))&gt;20,0,IF(X$60&lt;&gt;"",X$64 * ( POWER(POWER(X$67, 2),0.5) + POWER(POWER(X$67, 2),-0.5)  ) / ( POWER(POWER(X$67, 2),0.5) * EXP( POWER(1 + POWER(X$67, 2),-1) * ($K2510-X$60)/ ( S2510 / 2.2) ) + POWER(POWER(X$67, 2),-0.5) * EXP(- POWER(X$67, 2) * POWER(1 + POWER(X$67, 2),-1) * ($K2510-X$60) / ( S2510 / 2.2) ) ),"")))</f>
        <v/>
      </c>
      <c r="AB2510" s="201">
        <f t="shared" ref="AB2510:AB2573" ca="1" si="1973">SUM(T2510:AA2510)+RAND()*$C$69+$C$67</f>
        <v>2.2876080481024053</v>
      </c>
      <c r="AD2510" s="162">
        <f t="shared" ref="AD2510:AD2573" si="1974">IF(Q$56="","",($K2510-$K2509)*T2510)</f>
        <v>7.3177659501557878E-3</v>
      </c>
      <c r="AE2510" s="162">
        <f t="shared" ref="AE2510:AE2573" si="1975">IF(R$56="","",($K2510-$K2509)*U2510)</f>
        <v>0</v>
      </c>
      <c r="AF2510" s="162">
        <f t="shared" ref="AF2510:AF2573" si="1976">IF(S$56="","",($K2510-$K2509)*V2510)</f>
        <v>0</v>
      </c>
      <c r="AG2510" s="162">
        <f t="shared" ref="AG2510:AG2573" si="1977">IF(T$56="","",($K2510-$K2509)*W2510)</f>
        <v>0</v>
      </c>
      <c r="AH2510" s="162" t="str">
        <f t="shared" ref="AH2510:AH2573" si="1978">IF(U$56="","",($K2510-$K2509)*X2510)</f>
        <v/>
      </c>
      <c r="AI2510" s="162" t="str">
        <f t="shared" ref="AI2510:AI2573" si="1979">IF(V$56="","",($K2510-$K2509)*Y2510)</f>
        <v/>
      </c>
      <c r="AJ2510" s="162" t="str">
        <f t="shared" ref="AJ2510:AJ2573" si="1980">IF(W$56="","",($K2510-$K2509)*Z2510)</f>
        <v/>
      </c>
      <c r="AK2510" s="162" t="str">
        <f t="shared" ref="AK2510:AK2573" si="1981">IF(X$56="","",($K2510-$K2509)*AA2510)</f>
        <v/>
      </c>
      <c r="AM2510" s="199">
        <f t="shared" si="1938"/>
        <v>27.279243918813844</v>
      </c>
      <c r="AN2510" s="197">
        <f t="shared" si="1940"/>
        <v>0</v>
      </c>
      <c r="AO2510" s="197">
        <f t="shared" si="1941"/>
        <v>0</v>
      </c>
      <c r="AP2510" s="197">
        <f t="shared" si="1942"/>
        <v>0</v>
      </c>
      <c r="AQ2510" s="197">
        <f t="shared" si="1943"/>
        <v>0</v>
      </c>
      <c r="AR2510" s="197" t="str">
        <f t="shared" si="1944"/>
        <v/>
      </c>
      <c r="AS2510" s="197" t="str">
        <f t="shared" si="1945"/>
        <v/>
      </c>
      <c r="AT2510" s="197" t="str">
        <f t="shared" si="1946"/>
        <v/>
      </c>
      <c r="AU2510" s="197" t="str">
        <f t="shared" si="1947"/>
        <v/>
      </c>
      <c r="AV2510" s="199">
        <f t="shared" ca="1" si="1939"/>
        <v>2.0891515057915653</v>
      </c>
      <c r="AX2510" s="162">
        <f t="shared" si="1948"/>
        <v>0</v>
      </c>
      <c r="AY2510" s="162">
        <f t="shared" si="1949"/>
        <v>0</v>
      </c>
      <c r="AZ2510" s="162">
        <f t="shared" si="1950"/>
        <v>0</v>
      </c>
      <c r="BA2510" s="162">
        <f t="shared" si="1951"/>
        <v>0</v>
      </c>
      <c r="BB2510" s="162" t="str">
        <f t="shared" si="1952"/>
        <v/>
      </c>
      <c r="BC2510" s="162" t="str">
        <f t="shared" si="1953"/>
        <v/>
      </c>
      <c r="BD2510" s="162" t="str">
        <f t="shared" si="1954"/>
        <v/>
      </c>
      <c r="BE2510" s="162" t="str">
        <f t="shared" si="1955"/>
        <v/>
      </c>
      <c r="BG2510" s="169">
        <f t="shared" ref="BG2510:BG2573" si="1982">IF($C$8="isocratic",K2509,AM2510)</f>
        <v>62.485610817290834</v>
      </c>
      <c r="BH2510" s="169">
        <f t="shared" ref="BH2510:BH2573" ca="1" si="1983">IF($C$8="isocratic",AB2509,AV2510)</f>
        <v>2.338530686921434</v>
      </c>
    </row>
    <row r="2511" spans="11:60" x14ac:dyDescent="0.25">
      <c r="K2511" s="199">
        <f t="shared" si="1956"/>
        <v>62.536997010397158</v>
      </c>
      <c r="L2511" s="201">
        <f t="shared" si="1957"/>
        <v>0.52448793829146545</v>
      </c>
      <c r="M2511" s="201">
        <f t="shared" si="1958"/>
        <v>0.52889899582728739</v>
      </c>
      <c r="N2511" s="201">
        <f t="shared" si="1959"/>
        <v>0.55593017188715721</v>
      </c>
      <c r="O2511" s="201">
        <f t="shared" si="1960"/>
        <v>0.52497254230279633</v>
      </c>
      <c r="P2511" s="201" t="str">
        <f t="shared" si="1961"/>
        <v/>
      </c>
      <c r="Q2511" s="201" t="str">
        <f t="shared" si="1962"/>
        <v/>
      </c>
      <c r="R2511" s="201" t="str">
        <f t="shared" si="1963"/>
        <v/>
      </c>
      <c r="S2511" s="201" t="str">
        <f t="shared" si="1964"/>
        <v/>
      </c>
      <c r="T2511" s="199">
        <f t="shared" si="1965"/>
        <v>0.30181460449062303</v>
      </c>
      <c r="U2511" s="199">
        <f t="shared" si="1966"/>
        <v>0</v>
      </c>
      <c r="V2511" s="199">
        <f t="shared" si="1967"/>
        <v>0</v>
      </c>
      <c r="W2511" s="199">
        <f t="shared" si="1968"/>
        <v>0</v>
      </c>
      <c r="X2511" s="199" t="str">
        <f t="shared" si="1969"/>
        <v/>
      </c>
      <c r="Y2511" s="199" t="str">
        <f t="shared" si="1970"/>
        <v/>
      </c>
      <c r="Z2511" s="199" t="str">
        <f t="shared" si="1971"/>
        <v/>
      </c>
      <c r="AA2511" s="199" t="str">
        <f t="shared" si="1972"/>
        <v/>
      </c>
      <c r="AB2511" s="201">
        <f t="shared" ca="1" si="1973"/>
        <v>2.3957759965595797</v>
      </c>
      <c r="AD2511" s="162">
        <f t="shared" si="1974"/>
        <v>7.7545517743320752E-3</v>
      </c>
      <c r="AE2511" s="162">
        <f t="shared" si="1975"/>
        <v>0</v>
      </c>
      <c r="AF2511" s="162">
        <f t="shared" si="1976"/>
        <v>0</v>
      </c>
      <c r="AG2511" s="162">
        <f t="shared" si="1977"/>
        <v>0</v>
      </c>
      <c r="AH2511" s="162" t="str">
        <f t="shared" si="1978"/>
        <v/>
      </c>
      <c r="AI2511" s="162" t="str">
        <f t="shared" si="1979"/>
        <v/>
      </c>
      <c r="AJ2511" s="162" t="str">
        <f t="shared" si="1980"/>
        <v/>
      </c>
      <c r="AK2511" s="162" t="str">
        <f t="shared" si="1981"/>
        <v/>
      </c>
      <c r="AM2511" s="199">
        <f t="shared" ref="AM2511:AM2574" si="1984">AM2510+MAX($AK$57:$AR$57)*1.2/3000</f>
        <v>27.290460713188356</v>
      </c>
      <c r="AN2511" s="197">
        <f t="shared" si="1940"/>
        <v>0</v>
      </c>
      <c r="AO2511" s="197">
        <f t="shared" si="1941"/>
        <v>0</v>
      </c>
      <c r="AP2511" s="197">
        <f t="shared" si="1942"/>
        <v>0</v>
      </c>
      <c r="AQ2511" s="197">
        <f t="shared" si="1943"/>
        <v>0</v>
      </c>
      <c r="AR2511" s="197" t="str">
        <f t="shared" si="1944"/>
        <v/>
      </c>
      <c r="AS2511" s="197" t="str">
        <f t="shared" si="1945"/>
        <v/>
      </c>
      <c r="AT2511" s="197" t="str">
        <f t="shared" si="1946"/>
        <v/>
      </c>
      <c r="AU2511" s="197" t="str">
        <f t="shared" si="1947"/>
        <v/>
      </c>
      <c r="AV2511" s="199">
        <f t="shared" ref="AV2511:AV2574" ca="1" si="1985">SUM(AN2511:AU2511)+RAND()*$C$69+K2511*$C$70+$C$67</f>
        <v>2.1369175837148426</v>
      </c>
      <c r="AX2511" s="162">
        <f t="shared" si="1948"/>
        <v>0</v>
      </c>
      <c r="AY2511" s="162">
        <f t="shared" si="1949"/>
        <v>0</v>
      </c>
      <c r="AZ2511" s="162">
        <f t="shared" si="1950"/>
        <v>0</v>
      </c>
      <c r="BA2511" s="162">
        <f t="shared" si="1951"/>
        <v>0</v>
      </c>
      <c r="BB2511" s="162" t="str">
        <f t="shared" si="1952"/>
        <v/>
      </c>
      <c r="BC2511" s="162" t="str">
        <f t="shared" si="1953"/>
        <v/>
      </c>
      <c r="BD2511" s="162" t="str">
        <f t="shared" si="1954"/>
        <v/>
      </c>
      <c r="BE2511" s="162" t="str">
        <f t="shared" si="1955"/>
        <v/>
      </c>
      <c r="BG2511" s="169">
        <f t="shared" si="1982"/>
        <v>62.511303913843996</v>
      </c>
      <c r="BH2511" s="169">
        <f t="shared" ca="1" si="1983"/>
        <v>2.2876080481024053</v>
      </c>
    </row>
    <row r="2512" spans="11:60" x14ac:dyDescent="0.25">
      <c r="K2512" s="199">
        <f t="shared" si="1956"/>
        <v>62.562690106950321</v>
      </c>
      <c r="L2512" s="201">
        <f t="shared" si="1957"/>
        <v>0.52470342224310529</v>
      </c>
      <c r="M2512" s="201">
        <f t="shared" si="1958"/>
        <v>0.52911629204578658</v>
      </c>
      <c r="N2512" s="201">
        <f t="shared" si="1959"/>
        <v>0.55615857376550037</v>
      </c>
      <c r="O2512" s="201">
        <f t="shared" si="1960"/>
        <v>0.52518822535222243</v>
      </c>
      <c r="P2512" s="201" t="str">
        <f t="shared" si="1961"/>
        <v/>
      </c>
      <c r="Q2512" s="201" t="str">
        <f t="shared" si="1962"/>
        <v/>
      </c>
      <c r="R2512" s="201" t="str">
        <f t="shared" si="1963"/>
        <v/>
      </c>
      <c r="S2512" s="201" t="str">
        <f t="shared" si="1964"/>
        <v/>
      </c>
      <c r="T2512" s="199">
        <f t="shared" si="1965"/>
        <v>0.31981069475934304</v>
      </c>
      <c r="U2512" s="199">
        <f t="shared" si="1966"/>
        <v>0</v>
      </c>
      <c r="V2512" s="199">
        <f t="shared" si="1967"/>
        <v>0</v>
      </c>
      <c r="W2512" s="199">
        <f t="shared" si="1968"/>
        <v>0</v>
      </c>
      <c r="X2512" s="199" t="str">
        <f t="shared" si="1969"/>
        <v/>
      </c>
      <c r="Y2512" s="199" t="str">
        <f t="shared" si="1970"/>
        <v/>
      </c>
      <c r="Z2512" s="199" t="str">
        <f t="shared" si="1971"/>
        <v/>
      </c>
      <c r="AA2512" s="199" t="str">
        <f t="shared" si="1972"/>
        <v/>
      </c>
      <c r="AB2512" s="201">
        <f t="shared" ca="1" si="1973"/>
        <v>2.3856861731833789</v>
      </c>
      <c r="AD2512" s="162">
        <f t="shared" si="1974"/>
        <v>8.2169270591857229E-3</v>
      </c>
      <c r="AE2512" s="162">
        <f t="shared" si="1975"/>
        <v>0</v>
      </c>
      <c r="AF2512" s="162">
        <f t="shared" si="1976"/>
        <v>0</v>
      </c>
      <c r="AG2512" s="162">
        <f t="shared" si="1977"/>
        <v>0</v>
      </c>
      <c r="AH2512" s="162" t="str">
        <f t="shared" si="1978"/>
        <v/>
      </c>
      <c r="AI2512" s="162" t="str">
        <f t="shared" si="1979"/>
        <v/>
      </c>
      <c r="AJ2512" s="162" t="str">
        <f t="shared" si="1980"/>
        <v/>
      </c>
      <c r="AK2512" s="162" t="str">
        <f t="shared" si="1981"/>
        <v/>
      </c>
      <c r="AM2512" s="199">
        <f t="shared" si="1984"/>
        <v>27.301677507562868</v>
      </c>
      <c r="AN2512" s="197">
        <f t="shared" ref="AN2512:AN2575" si="1986">IF(AK$56="NOT ELUTED","",IF(AK$51="","",IF(ABS(($AM2512-AK$57)/(AK$72/2.2))&gt;20,0,AK$62*(POWER(POWER(AK$66,2),0.5)+POWER(POWER(AK$66,2),-0.5))/(POWER(POWER(AK$66,2),0.5)*EXP(POWER(1+POWER(AK$66,2),-1)*($AM2512-AK$57)/(AK$72/2.2))+POWER(POWER(AK$66,2),-0.5)*EXP(-POWER(AK$66,2)*POWER(1+POWER(AK$66,2),-1)*($AM2512-AK$57)/(AK$72/2.2))))))</f>
        <v>0</v>
      </c>
      <c r="AO2512" s="197">
        <f t="shared" ref="AO2512:AO2575" si="1987">IF(AL$56="NOT ELUTED","",IF(AL$51="","",IF(ABS(($AM2512-AL$57)/(AL$72/2.2))&gt;20,0,AL$62*(POWER(POWER(AL$66,2),0.5)+POWER(POWER(AL$66,2),-0.5))/(POWER(POWER(AL$66,2),0.5)*EXP(POWER(1+POWER(AL$66,2),-1)*($AM2512-AL$57)/(AL$72/2.2))+POWER(POWER(AL$66,2),-0.5)*EXP(-POWER(AL$66,2)*POWER(1+POWER(AL$66,2),-1)*($AM2512-AL$57)/(AL$72/2.2))))))</f>
        <v>0</v>
      </c>
      <c r="AP2512" s="197">
        <f t="shared" ref="AP2512:AP2575" si="1988">IF(AM$56="NOT ELUTED","",IF(AM$51="","",IF(ABS(($AM2512-AM$57)/(AM$72/2.2))&gt;20,0,AM$62*(POWER(POWER(AM$66,2),0.5)+POWER(POWER(AM$66,2),-0.5))/(POWER(POWER(AM$66,2),0.5)*EXP(POWER(1+POWER(AM$66,2),-1)*($AM2512-AM$57)/(AM$72/2.2))+POWER(POWER(AM$66,2),-0.5)*EXP(-POWER(AM$66,2)*POWER(1+POWER(AM$66,2),-1)*($AM2512-AM$57)/(AM$72/2.2))))))</f>
        <v>0</v>
      </c>
      <c r="AQ2512" s="197">
        <f t="shared" ref="AQ2512:AQ2575" si="1989">IF(AN$56="NOT ELUTED","",IF(AN$51="","",IF(ABS(($AM2512-AN$57)/(AN$72/2.2))&gt;20,0,AN$62*(POWER(POWER(AN$66,2),0.5)+POWER(POWER(AN$66,2),-0.5))/(POWER(POWER(AN$66,2),0.5)*EXP(POWER(1+POWER(AN$66,2),-1)*($AM2512-AN$57)/(AN$72/2.2))+POWER(POWER(AN$66,2),-0.5)*EXP(-POWER(AN$66,2)*POWER(1+POWER(AN$66,2),-1)*($AM2512-AN$57)/(AN$72/2.2))))))</f>
        <v>0</v>
      </c>
      <c r="AR2512" s="197" t="str">
        <f t="shared" ref="AR2512:AR2575" si="1990">IF(AO$56="NOT ELUTED","",IF(AO$51="","",IF(ABS(($AM2512-AO$57)/(AO$72/2.2))&gt;20,0,AO$62*(POWER(POWER(AO$66,2),0.5)+POWER(POWER(AO$66,2),-0.5))/(POWER(POWER(AO$66,2),0.5)*EXP(POWER(1+POWER(AO$66,2),-1)*($AM2512-AO$57)/(AO$72/2.2))+POWER(POWER(AO$66,2),-0.5)*EXP(-POWER(AO$66,2)*POWER(1+POWER(AO$66,2),-1)*($AM2512-AO$57)/(AO$72/2.2))))))</f>
        <v/>
      </c>
      <c r="AS2512" s="197" t="str">
        <f t="shared" ref="AS2512:AS2575" si="1991">IF(AP$56="NOT ELUTED","",IF(AP$51="","",IF(ABS(($AM2512-AP$57)/(AP$72/2.2))&gt;20,0,AP$62*(POWER(POWER(AP$66,2),0.5)+POWER(POWER(AP$66,2),-0.5))/(POWER(POWER(AP$66,2),0.5)*EXP(POWER(1+POWER(AP$66,2),-1)*($AM2512-AP$57)/(AP$72/2.2))+POWER(POWER(AP$66,2),-0.5)*EXP(-POWER(AP$66,2)*POWER(1+POWER(AP$66,2),-1)*($AM2512-AP$57)/(AP$72/2.2))))))</f>
        <v/>
      </c>
      <c r="AT2512" s="197" t="str">
        <f t="shared" ref="AT2512:AT2575" si="1992">IF(AQ$56="NOT ELUTED","",IF(AQ$51="","",IF(ABS(($AM2512-AQ$57)/(AQ$72/2.2))&gt;20,0,AQ$62*(POWER(POWER(AQ$66,2),0.5)+POWER(POWER(AQ$66,2),-0.5))/(POWER(POWER(AQ$66,2),0.5)*EXP(POWER(1+POWER(AQ$66,2),-1)*($AM2512-AQ$57)/(AQ$72/2.2))+POWER(POWER(AQ$66,2),-0.5)*EXP(-POWER(AQ$66,2)*POWER(1+POWER(AQ$66,2),-1)*($AM2512-AQ$57)/(AQ$72/2.2))))))</f>
        <v/>
      </c>
      <c r="AU2512" s="197" t="str">
        <f t="shared" ref="AU2512:AU2575" si="1993">IF(AR$56="NOT ELUTED","",IF(AR$51="","",IF(ABS(($AM2512-AR$57)/(AR$72/2.2))&gt;20,0,AR$62*(POWER(POWER(AR$66,2),0.5)+POWER(POWER(AR$66,2),-0.5))/(POWER(POWER(AR$66,2),0.5)*EXP(POWER(1+POWER(AR$66,2),-1)*($AM2512-AR$57)/(AR$72/2.2))+POWER(POWER(AR$66,2),-0.5)*EXP(-POWER(AR$66,2)*POWER(1+POWER(AR$66,2),-1)*($AM2512-AR$57)/(AR$72/2.2))))))</f>
        <v/>
      </c>
      <c r="AV2512" s="199">
        <f t="shared" ca="1" si="1985"/>
        <v>2.1887594517195583</v>
      </c>
      <c r="AX2512" s="162">
        <f t="shared" si="1948"/>
        <v>0</v>
      </c>
      <c r="AY2512" s="162">
        <f t="shared" si="1949"/>
        <v>0</v>
      </c>
      <c r="AZ2512" s="162">
        <f t="shared" si="1950"/>
        <v>0</v>
      </c>
      <c r="BA2512" s="162">
        <f t="shared" si="1951"/>
        <v>0</v>
      </c>
      <c r="BB2512" s="162" t="str">
        <f t="shared" si="1952"/>
        <v/>
      </c>
      <c r="BC2512" s="162" t="str">
        <f t="shared" si="1953"/>
        <v/>
      </c>
      <c r="BD2512" s="162" t="str">
        <f t="shared" si="1954"/>
        <v/>
      </c>
      <c r="BE2512" s="162" t="str">
        <f t="shared" si="1955"/>
        <v/>
      </c>
      <c r="BG2512" s="169">
        <f t="shared" si="1982"/>
        <v>62.536997010397158</v>
      </c>
      <c r="BH2512" s="169">
        <f t="shared" ca="1" si="1983"/>
        <v>2.3957759965595797</v>
      </c>
    </row>
    <row r="2513" spans="11:60" x14ac:dyDescent="0.25">
      <c r="K2513" s="199">
        <f t="shared" si="1956"/>
        <v>62.588383203503483</v>
      </c>
      <c r="L2513" s="201">
        <f t="shared" si="1957"/>
        <v>0.52491890619474524</v>
      </c>
      <c r="M2513" s="201">
        <f t="shared" si="1958"/>
        <v>0.52933358826428589</v>
      </c>
      <c r="N2513" s="201">
        <f t="shared" si="1959"/>
        <v>0.55638697564384343</v>
      </c>
      <c r="O2513" s="201">
        <f t="shared" si="1960"/>
        <v>0.5254039084016483</v>
      </c>
      <c r="P2513" s="201" t="str">
        <f t="shared" si="1961"/>
        <v/>
      </c>
      <c r="Q2513" s="201" t="str">
        <f t="shared" si="1962"/>
        <v/>
      </c>
      <c r="R2513" s="201" t="str">
        <f t="shared" si="1963"/>
        <v/>
      </c>
      <c r="S2513" s="201" t="str">
        <f t="shared" si="1964"/>
        <v/>
      </c>
      <c r="T2513" s="199">
        <f t="shared" si="1965"/>
        <v>0.33885955988335809</v>
      </c>
      <c r="U2513" s="199">
        <f t="shared" si="1966"/>
        <v>0</v>
      </c>
      <c r="V2513" s="199">
        <f t="shared" si="1967"/>
        <v>0</v>
      </c>
      <c r="W2513" s="199">
        <f t="shared" si="1968"/>
        <v>0</v>
      </c>
      <c r="X2513" s="199" t="str">
        <f t="shared" si="1969"/>
        <v/>
      </c>
      <c r="Y2513" s="199" t="str">
        <f t="shared" si="1970"/>
        <v/>
      </c>
      <c r="Z2513" s="199" t="str">
        <f t="shared" si="1971"/>
        <v/>
      </c>
      <c r="AA2513" s="199" t="str">
        <f t="shared" si="1972"/>
        <v/>
      </c>
      <c r="AB2513" s="201">
        <f t="shared" ca="1" si="1973"/>
        <v>2.4613987785657092</v>
      </c>
      <c r="AD2513" s="162">
        <f t="shared" si="1974"/>
        <v>8.706351390045209E-3</v>
      </c>
      <c r="AE2513" s="162">
        <f t="shared" si="1975"/>
        <v>0</v>
      </c>
      <c r="AF2513" s="162">
        <f t="shared" si="1976"/>
        <v>0</v>
      </c>
      <c r="AG2513" s="162">
        <f t="shared" si="1977"/>
        <v>0</v>
      </c>
      <c r="AH2513" s="162" t="str">
        <f t="shared" si="1978"/>
        <v/>
      </c>
      <c r="AI2513" s="162" t="str">
        <f t="shared" si="1979"/>
        <v/>
      </c>
      <c r="AJ2513" s="162" t="str">
        <f t="shared" si="1980"/>
        <v/>
      </c>
      <c r="AK2513" s="162" t="str">
        <f t="shared" si="1981"/>
        <v/>
      </c>
      <c r="AM2513" s="199">
        <f t="shared" si="1984"/>
        <v>27.31289430193738</v>
      </c>
      <c r="AN2513" s="197">
        <f t="shared" si="1986"/>
        <v>0</v>
      </c>
      <c r="AO2513" s="197">
        <f t="shared" si="1987"/>
        <v>0</v>
      </c>
      <c r="AP2513" s="197">
        <f t="shared" si="1988"/>
        <v>0</v>
      </c>
      <c r="AQ2513" s="197">
        <f t="shared" si="1989"/>
        <v>0</v>
      </c>
      <c r="AR2513" s="197" t="str">
        <f t="shared" si="1990"/>
        <v/>
      </c>
      <c r="AS2513" s="197" t="str">
        <f t="shared" si="1991"/>
        <v/>
      </c>
      <c r="AT2513" s="197" t="str">
        <f t="shared" si="1992"/>
        <v/>
      </c>
      <c r="AU2513" s="197" t="str">
        <f t="shared" si="1993"/>
        <v/>
      </c>
      <c r="AV2513" s="199">
        <f t="shared" ca="1" si="1985"/>
        <v>2.1459604294966734</v>
      </c>
      <c r="AX2513" s="162">
        <f t="shared" si="1948"/>
        <v>0</v>
      </c>
      <c r="AY2513" s="162">
        <f t="shared" si="1949"/>
        <v>0</v>
      </c>
      <c r="AZ2513" s="162">
        <f t="shared" si="1950"/>
        <v>0</v>
      </c>
      <c r="BA2513" s="162">
        <f t="shared" si="1951"/>
        <v>0</v>
      </c>
      <c r="BB2513" s="162" t="str">
        <f t="shared" si="1952"/>
        <v/>
      </c>
      <c r="BC2513" s="162" t="str">
        <f t="shared" si="1953"/>
        <v/>
      </c>
      <c r="BD2513" s="162" t="str">
        <f t="shared" si="1954"/>
        <v/>
      </c>
      <c r="BE2513" s="162" t="str">
        <f t="shared" si="1955"/>
        <v/>
      </c>
      <c r="BG2513" s="169">
        <f t="shared" si="1982"/>
        <v>62.562690106950321</v>
      </c>
      <c r="BH2513" s="169">
        <f t="shared" ca="1" si="1983"/>
        <v>2.3856861731833789</v>
      </c>
    </row>
    <row r="2514" spans="11:60" x14ac:dyDescent="0.25">
      <c r="K2514" s="199">
        <f t="shared" si="1956"/>
        <v>62.614076300056645</v>
      </c>
      <c r="L2514" s="201">
        <f t="shared" si="1957"/>
        <v>0.52513439014638508</v>
      </c>
      <c r="M2514" s="201">
        <f t="shared" si="1958"/>
        <v>0.5295508844827852</v>
      </c>
      <c r="N2514" s="201">
        <f t="shared" si="1959"/>
        <v>0.55661537752218659</v>
      </c>
      <c r="O2514" s="201">
        <f t="shared" si="1960"/>
        <v>0.52561959145107429</v>
      </c>
      <c r="P2514" s="201" t="str">
        <f t="shared" si="1961"/>
        <v/>
      </c>
      <c r="Q2514" s="201" t="str">
        <f t="shared" si="1962"/>
        <v/>
      </c>
      <c r="R2514" s="201" t="str">
        <f t="shared" si="1963"/>
        <v/>
      </c>
      <c r="S2514" s="201" t="str">
        <f t="shared" si="1964"/>
        <v/>
      </c>
      <c r="T2514" s="199">
        <f t="shared" si="1965"/>
        <v>0.35902107966362062</v>
      </c>
      <c r="U2514" s="199">
        <f t="shared" si="1966"/>
        <v>0</v>
      </c>
      <c r="V2514" s="199">
        <f t="shared" si="1967"/>
        <v>0</v>
      </c>
      <c r="W2514" s="199">
        <f t="shared" si="1968"/>
        <v>0</v>
      </c>
      <c r="X2514" s="199" t="str">
        <f t="shared" si="1969"/>
        <v/>
      </c>
      <c r="Y2514" s="199" t="str">
        <f t="shared" si="1970"/>
        <v/>
      </c>
      <c r="Z2514" s="199" t="str">
        <f t="shared" si="1971"/>
        <v/>
      </c>
      <c r="AA2514" s="199" t="str">
        <f t="shared" si="1972"/>
        <v/>
      </c>
      <c r="AB2514" s="201">
        <f t="shared" ca="1" si="1973"/>
        <v>2.427933848018033</v>
      </c>
      <c r="AD2514" s="162">
        <f t="shared" si="1974"/>
        <v>9.2243632644179851E-3</v>
      </c>
      <c r="AE2514" s="162">
        <f t="shared" si="1975"/>
        <v>0</v>
      </c>
      <c r="AF2514" s="162">
        <f t="shared" si="1976"/>
        <v>0</v>
      </c>
      <c r="AG2514" s="162">
        <f t="shared" si="1977"/>
        <v>0</v>
      </c>
      <c r="AH2514" s="162" t="str">
        <f t="shared" si="1978"/>
        <v/>
      </c>
      <c r="AI2514" s="162" t="str">
        <f t="shared" si="1979"/>
        <v/>
      </c>
      <c r="AJ2514" s="162" t="str">
        <f t="shared" si="1980"/>
        <v/>
      </c>
      <c r="AK2514" s="162" t="str">
        <f t="shared" si="1981"/>
        <v/>
      </c>
      <c r="AM2514" s="199">
        <f t="shared" si="1984"/>
        <v>27.324111096311892</v>
      </c>
      <c r="AN2514" s="197">
        <f t="shared" si="1986"/>
        <v>0</v>
      </c>
      <c r="AO2514" s="197">
        <f t="shared" si="1987"/>
        <v>0</v>
      </c>
      <c r="AP2514" s="197">
        <f t="shared" si="1988"/>
        <v>0</v>
      </c>
      <c r="AQ2514" s="197">
        <f t="shared" si="1989"/>
        <v>0</v>
      </c>
      <c r="AR2514" s="197" t="str">
        <f t="shared" si="1990"/>
        <v/>
      </c>
      <c r="AS2514" s="197" t="str">
        <f t="shared" si="1991"/>
        <v/>
      </c>
      <c r="AT2514" s="197" t="str">
        <f t="shared" si="1992"/>
        <v/>
      </c>
      <c r="AU2514" s="197" t="str">
        <f t="shared" si="1993"/>
        <v/>
      </c>
      <c r="AV2514" s="199">
        <f t="shared" ca="1" si="1985"/>
        <v>2.157958772955566</v>
      </c>
      <c r="AX2514" s="162">
        <f t="shared" si="1948"/>
        <v>0</v>
      </c>
      <c r="AY2514" s="162">
        <f t="shared" si="1949"/>
        <v>0</v>
      </c>
      <c r="AZ2514" s="162">
        <f t="shared" si="1950"/>
        <v>0</v>
      </c>
      <c r="BA2514" s="162">
        <f t="shared" si="1951"/>
        <v>0</v>
      </c>
      <c r="BB2514" s="162" t="str">
        <f t="shared" si="1952"/>
        <v/>
      </c>
      <c r="BC2514" s="162" t="str">
        <f t="shared" si="1953"/>
        <v/>
      </c>
      <c r="BD2514" s="162" t="str">
        <f t="shared" si="1954"/>
        <v/>
      </c>
      <c r="BE2514" s="162" t="str">
        <f t="shared" si="1955"/>
        <v/>
      </c>
      <c r="BG2514" s="169">
        <f t="shared" si="1982"/>
        <v>62.588383203503483</v>
      </c>
      <c r="BH2514" s="169">
        <f t="shared" ca="1" si="1983"/>
        <v>2.4613987785657092</v>
      </c>
    </row>
    <row r="2515" spans="11:60" x14ac:dyDescent="0.25">
      <c r="K2515" s="199">
        <f t="shared" si="1956"/>
        <v>62.639769396609807</v>
      </c>
      <c r="L2515" s="201">
        <f t="shared" si="1957"/>
        <v>0.52534987409802503</v>
      </c>
      <c r="M2515" s="201">
        <f t="shared" si="1958"/>
        <v>0.52976818070128451</v>
      </c>
      <c r="N2515" s="201">
        <f t="shared" si="1959"/>
        <v>0.55684377940052965</v>
      </c>
      <c r="O2515" s="201">
        <f t="shared" si="1960"/>
        <v>0.52583527450050027</v>
      </c>
      <c r="P2515" s="201" t="str">
        <f t="shared" si="1961"/>
        <v/>
      </c>
      <c r="Q2515" s="201" t="str">
        <f t="shared" si="1962"/>
        <v/>
      </c>
      <c r="R2515" s="201" t="str">
        <f t="shared" si="1963"/>
        <v/>
      </c>
      <c r="S2515" s="201" t="str">
        <f t="shared" si="1964"/>
        <v/>
      </c>
      <c r="T2515" s="199">
        <f t="shared" si="1965"/>
        <v>0.38035834701629312</v>
      </c>
      <c r="U2515" s="199">
        <f t="shared" si="1966"/>
        <v>0</v>
      </c>
      <c r="V2515" s="199">
        <f t="shared" si="1967"/>
        <v>0</v>
      </c>
      <c r="W2515" s="199">
        <f t="shared" si="1968"/>
        <v>0</v>
      </c>
      <c r="X2515" s="199" t="str">
        <f t="shared" si="1969"/>
        <v/>
      </c>
      <c r="Y2515" s="199" t="str">
        <f t="shared" si="1970"/>
        <v/>
      </c>
      <c r="Z2515" s="199" t="str">
        <f t="shared" si="1971"/>
        <v/>
      </c>
      <c r="AA2515" s="199" t="str">
        <f t="shared" si="1972"/>
        <v/>
      </c>
      <c r="AB2515" s="201">
        <f t="shared" ca="1" si="1973"/>
        <v>2.4201136936662859</v>
      </c>
      <c r="AD2515" s="162">
        <f t="shared" si="1974"/>
        <v>9.772583734690839E-3</v>
      </c>
      <c r="AE2515" s="162">
        <f t="shared" si="1975"/>
        <v>0</v>
      </c>
      <c r="AF2515" s="162">
        <f t="shared" si="1976"/>
        <v>0</v>
      </c>
      <c r="AG2515" s="162">
        <f t="shared" si="1977"/>
        <v>0</v>
      </c>
      <c r="AH2515" s="162" t="str">
        <f t="shared" si="1978"/>
        <v/>
      </c>
      <c r="AI2515" s="162" t="str">
        <f t="shared" si="1979"/>
        <v/>
      </c>
      <c r="AJ2515" s="162" t="str">
        <f t="shared" si="1980"/>
        <v/>
      </c>
      <c r="AK2515" s="162" t="str">
        <f t="shared" si="1981"/>
        <v/>
      </c>
      <c r="AM2515" s="199">
        <f t="shared" si="1984"/>
        <v>27.335327890686404</v>
      </c>
      <c r="AN2515" s="197">
        <f t="shared" si="1986"/>
        <v>0</v>
      </c>
      <c r="AO2515" s="197">
        <f t="shared" si="1987"/>
        <v>0</v>
      </c>
      <c r="AP2515" s="197">
        <f t="shared" si="1988"/>
        <v>0</v>
      </c>
      <c r="AQ2515" s="197">
        <f t="shared" si="1989"/>
        <v>0</v>
      </c>
      <c r="AR2515" s="197" t="str">
        <f t="shared" si="1990"/>
        <v/>
      </c>
      <c r="AS2515" s="197" t="str">
        <f t="shared" si="1991"/>
        <v/>
      </c>
      <c r="AT2515" s="197" t="str">
        <f t="shared" si="1992"/>
        <v/>
      </c>
      <c r="AU2515" s="197" t="str">
        <f t="shared" si="1993"/>
        <v/>
      </c>
      <c r="AV2515" s="199">
        <f t="shared" ca="1" si="1985"/>
        <v>2.0984504163252007</v>
      </c>
      <c r="AX2515" s="162">
        <f t="shared" si="1948"/>
        <v>0</v>
      </c>
      <c r="AY2515" s="162">
        <f t="shared" si="1949"/>
        <v>0</v>
      </c>
      <c r="AZ2515" s="162">
        <f t="shared" si="1950"/>
        <v>0</v>
      </c>
      <c r="BA2515" s="162">
        <f t="shared" si="1951"/>
        <v>0</v>
      </c>
      <c r="BB2515" s="162" t="str">
        <f t="shared" si="1952"/>
        <v/>
      </c>
      <c r="BC2515" s="162" t="str">
        <f t="shared" si="1953"/>
        <v/>
      </c>
      <c r="BD2515" s="162" t="str">
        <f t="shared" si="1954"/>
        <v/>
      </c>
      <c r="BE2515" s="162" t="str">
        <f t="shared" si="1955"/>
        <v/>
      </c>
      <c r="BG2515" s="169">
        <f t="shared" si="1982"/>
        <v>62.614076300056645</v>
      </c>
      <c r="BH2515" s="169">
        <f t="shared" ca="1" si="1983"/>
        <v>2.427933848018033</v>
      </c>
    </row>
    <row r="2516" spans="11:60" x14ac:dyDescent="0.25">
      <c r="K2516" s="199">
        <f t="shared" si="1956"/>
        <v>62.66546249316297</v>
      </c>
      <c r="L2516" s="201">
        <f t="shared" si="1957"/>
        <v>0.52556535804966487</v>
      </c>
      <c r="M2516" s="201">
        <f t="shared" si="1958"/>
        <v>0.52998547691978382</v>
      </c>
      <c r="N2516" s="201">
        <f t="shared" si="1959"/>
        <v>0.55707218127887281</v>
      </c>
      <c r="O2516" s="201">
        <f t="shared" si="1960"/>
        <v>0.52605095754992626</v>
      </c>
      <c r="P2516" s="201" t="str">
        <f t="shared" si="1961"/>
        <v/>
      </c>
      <c r="Q2516" s="201" t="str">
        <f t="shared" si="1962"/>
        <v/>
      </c>
      <c r="R2516" s="201" t="str">
        <f t="shared" si="1963"/>
        <v/>
      </c>
      <c r="S2516" s="201" t="str">
        <f t="shared" si="1964"/>
        <v/>
      </c>
      <c r="T2516" s="199">
        <f t="shared" si="1965"/>
        <v>0.40293781213543528</v>
      </c>
      <c r="U2516" s="199">
        <f t="shared" si="1966"/>
        <v>0</v>
      </c>
      <c r="V2516" s="199">
        <f t="shared" si="1967"/>
        <v>0</v>
      </c>
      <c r="W2516" s="199">
        <f t="shared" si="1968"/>
        <v>0</v>
      </c>
      <c r="X2516" s="199" t="str">
        <f t="shared" si="1969"/>
        <v/>
      </c>
      <c r="Y2516" s="199" t="str">
        <f t="shared" si="1970"/>
        <v/>
      </c>
      <c r="Z2516" s="199" t="str">
        <f t="shared" si="1971"/>
        <v/>
      </c>
      <c r="AA2516" s="199" t="str">
        <f t="shared" si="1972"/>
        <v/>
      </c>
      <c r="AB2516" s="201">
        <f t="shared" ca="1" si="1973"/>
        <v>2.4263731954694046</v>
      </c>
      <c r="AD2516" s="162">
        <f t="shared" si="1974"/>
        <v>1.0352720112115719E-2</v>
      </c>
      <c r="AE2516" s="162">
        <f t="shared" si="1975"/>
        <v>0</v>
      </c>
      <c r="AF2516" s="162">
        <f t="shared" si="1976"/>
        <v>0</v>
      </c>
      <c r="AG2516" s="162">
        <f t="shared" si="1977"/>
        <v>0</v>
      </c>
      <c r="AH2516" s="162" t="str">
        <f t="shared" si="1978"/>
        <v/>
      </c>
      <c r="AI2516" s="162" t="str">
        <f t="shared" si="1979"/>
        <v/>
      </c>
      <c r="AJ2516" s="162" t="str">
        <f t="shared" si="1980"/>
        <v/>
      </c>
      <c r="AK2516" s="162" t="str">
        <f t="shared" si="1981"/>
        <v/>
      </c>
      <c r="AM2516" s="199">
        <f t="shared" si="1984"/>
        <v>27.346544685060916</v>
      </c>
      <c r="AN2516" s="197">
        <f t="shared" si="1986"/>
        <v>0</v>
      </c>
      <c r="AO2516" s="197">
        <f t="shared" si="1987"/>
        <v>0</v>
      </c>
      <c r="AP2516" s="197">
        <f t="shared" si="1988"/>
        <v>0</v>
      </c>
      <c r="AQ2516" s="197">
        <f t="shared" si="1989"/>
        <v>0</v>
      </c>
      <c r="AR2516" s="197" t="str">
        <f t="shared" si="1990"/>
        <v/>
      </c>
      <c r="AS2516" s="197" t="str">
        <f t="shared" si="1991"/>
        <v/>
      </c>
      <c r="AT2516" s="197" t="str">
        <f t="shared" si="1992"/>
        <v/>
      </c>
      <c r="AU2516" s="197" t="str">
        <f t="shared" si="1993"/>
        <v/>
      </c>
      <c r="AV2516" s="199">
        <f t="shared" ca="1" si="1985"/>
        <v>2.1900435732750592</v>
      </c>
      <c r="AX2516" s="162">
        <f t="shared" si="1948"/>
        <v>0</v>
      </c>
      <c r="AY2516" s="162">
        <f t="shared" si="1949"/>
        <v>0</v>
      </c>
      <c r="AZ2516" s="162">
        <f t="shared" si="1950"/>
        <v>0</v>
      </c>
      <c r="BA2516" s="162">
        <f t="shared" si="1951"/>
        <v>0</v>
      </c>
      <c r="BB2516" s="162" t="str">
        <f t="shared" si="1952"/>
        <v/>
      </c>
      <c r="BC2516" s="162" t="str">
        <f t="shared" si="1953"/>
        <v/>
      </c>
      <c r="BD2516" s="162" t="str">
        <f t="shared" si="1954"/>
        <v/>
      </c>
      <c r="BE2516" s="162" t="str">
        <f t="shared" si="1955"/>
        <v/>
      </c>
      <c r="BG2516" s="169">
        <f t="shared" si="1982"/>
        <v>62.639769396609807</v>
      </c>
      <c r="BH2516" s="169">
        <f t="shared" ca="1" si="1983"/>
        <v>2.4201136936662859</v>
      </c>
    </row>
    <row r="2517" spans="11:60" x14ac:dyDescent="0.25">
      <c r="K2517" s="199">
        <f t="shared" si="1956"/>
        <v>62.691155589716132</v>
      </c>
      <c r="L2517" s="201">
        <f t="shared" si="1957"/>
        <v>0.5257808420013047</v>
      </c>
      <c r="M2517" s="201">
        <f t="shared" si="1958"/>
        <v>0.53020277313828312</v>
      </c>
      <c r="N2517" s="201">
        <f t="shared" si="1959"/>
        <v>0.55730058315721598</v>
      </c>
      <c r="O2517" s="201">
        <f t="shared" si="1960"/>
        <v>0.52626664059935224</v>
      </c>
      <c r="P2517" s="201" t="str">
        <f t="shared" si="1961"/>
        <v/>
      </c>
      <c r="Q2517" s="201" t="str">
        <f t="shared" si="1962"/>
        <v/>
      </c>
      <c r="R2517" s="201" t="str">
        <f t="shared" si="1963"/>
        <v/>
      </c>
      <c r="S2517" s="201" t="str">
        <f t="shared" si="1964"/>
        <v/>
      </c>
      <c r="T2517" s="199">
        <f t="shared" si="1965"/>
        <v>0.42682942822033476</v>
      </c>
      <c r="U2517" s="199">
        <f t="shared" si="1966"/>
        <v>0</v>
      </c>
      <c r="V2517" s="199">
        <f t="shared" si="1967"/>
        <v>0</v>
      </c>
      <c r="W2517" s="199">
        <f t="shared" si="1968"/>
        <v>0</v>
      </c>
      <c r="X2517" s="199" t="str">
        <f t="shared" si="1969"/>
        <v/>
      </c>
      <c r="Y2517" s="199" t="str">
        <f t="shared" si="1970"/>
        <v/>
      </c>
      <c r="Z2517" s="199" t="str">
        <f t="shared" si="1971"/>
        <v/>
      </c>
      <c r="AA2517" s="199" t="str">
        <f t="shared" si="1972"/>
        <v/>
      </c>
      <c r="AB2517" s="201">
        <f t="shared" ca="1" si="1973"/>
        <v>2.5716556514631801</v>
      </c>
      <c r="AD2517" s="162">
        <f t="shared" si="1974"/>
        <v>1.0966569710996127E-2</v>
      </c>
      <c r="AE2517" s="162">
        <f t="shared" si="1975"/>
        <v>0</v>
      </c>
      <c r="AF2517" s="162">
        <f t="shared" si="1976"/>
        <v>0</v>
      </c>
      <c r="AG2517" s="162">
        <f t="shared" si="1977"/>
        <v>0</v>
      </c>
      <c r="AH2517" s="162" t="str">
        <f t="shared" si="1978"/>
        <v/>
      </c>
      <c r="AI2517" s="162" t="str">
        <f t="shared" si="1979"/>
        <v/>
      </c>
      <c r="AJ2517" s="162" t="str">
        <f t="shared" si="1980"/>
        <v/>
      </c>
      <c r="AK2517" s="162" t="str">
        <f t="shared" si="1981"/>
        <v/>
      </c>
      <c r="AM2517" s="199">
        <f t="shared" si="1984"/>
        <v>27.357761479435428</v>
      </c>
      <c r="AN2517" s="197">
        <f t="shared" si="1986"/>
        <v>0</v>
      </c>
      <c r="AO2517" s="197">
        <f t="shared" si="1987"/>
        <v>0</v>
      </c>
      <c r="AP2517" s="197">
        <f t="shared" si="1988"/>
        <v>0</v>
      </c>
      <c r="AQ2517" s="197">
        <f t="shared" si="1989"/>
        <v>0</v>
      </c>
      <c r="AR2517" s="197" t="str">
        <f t="shared" si="1990"/>
        <v/>
      </c>
      <c r="AS2517" s="197" t="str">
        <f t="shared" si="1991"/>
        <v/>
      </c>
      <c r="AT2517" s="197" t="str">
        <f t="shared" si="1992"/>
        <v/>
      </c>
      <c r="AU2517" s="197" t="str">
        <f t="shared" si="1993"/>
        <v/>
      </c>
      <c r="AV2517" s="199">
        <f t="shared" ca="1" si="1985"/>
        <v>2.1659506432680713</v>
      </c>
      <c r="AX2517" s="162">
        <f t="shared" si="1948"/>
        <v>0</v>
      </c>
      <c r="AY2517" s="162">
        <f t="shared" si="1949"/>
        <v>0</v>
      </c>
      <c r="AZ2517" s="162">
        <f t="shared" si="1950"/>
        <v>0</v>
      </c>
      <c r="BA2517" s="162">
        <f t="shared" si="1951"/>
        <v>0</v>
      </c>
      <c r="BB2517" s="162" t="str">
        <f t="shared" si="1952"/>
        <v/>
      </c>
      <c r="BC2517" s="162" t="str">
        <f t="shared" si="1953"/>
        <v/>
      </c>
      <c r="BD2517" s="162" t="str">
        <f t="shared" si="1954"/>
        <v/>
      </c>
      <c r="BE2517" s="162" t="str">
        <f t="shared" si="1955"/>
        <v/>
      </c>
      <c r="BG2517" s="169">
        <f t="shared" si="1982"/>
        <v>62.66546249316297</v>
      </c>
      <c r="BH2517" s="169">
        <f t="shared" ca="1" si="1983"/>
        <v>2.4263731954694046</v>
      </c>
    </row>
    <row r="2518" spans="11:60" x14ac:dyDescent="0.25">
      <c r="K2518" s="199">
        <f t="shared" si="1956"/>
        <v>62.716848686269294</v>
      </c>
      <c r="L2518" s="201">
        <f t="shared" si="1957"/>
        <v>0.52599632595294465</v>
      </c>
      <c r="M2518" s="201">
        <f t="shared" si="1958"/>
        <v>0.53042006935678243</v>
      </c>
      <c r="N2518" s="201">
        <f t="shared" si="1959"/>
        <v>0.55752898503555903</v>
      </c>
      <c r="O2518" s="201">
        <f t="shared" si="1960"/>
        <v>0.52648232364877812</v>
      </c>
      <c r="P2518" s="201" t="str">
        <f t="shared" si="1961"/>
        <v/>
      </c>
      <c r="Q2518" s="201" t="str">
        <f t="shared" si="1962"/>
        <v/>
      </c>
      <c r="R2518" s="201" t="str">
        <f t="shared" si="1963"/>
        <v/>
      </c>
      <c r="S2518" s="201" t="str">
        <f t="shared" si="1964"/>
        <v/>
      </c>
      <c r="T2518" s="199">
        <f t="shared" si="1965"/>
        <v>0.45210679774126783</v>
      </c>
      <c r="U2518" s="199">
        <f t="shared" si="1966"/>
        <v>0</v>
      </c>
      <c r="V2518" s="199">
        <f t="shared" si="1967"/>
        <v>0</v>
      </c>
      <c r="W2518" s="199">
        <f t="shared" si="1968"/>
        <v>0</v>
      </c>
      <c r="X2518" s="199" t="str">
        <f t="shared" si="1969"/>
        <v/>
      </c>
      <c r="Y2518" s="199" t="str">
        <f t="shared" si="1970"/>
        <v/>
      </c>
      <c r="Z2518" s="199" t="str">
        <f t="shared" si="1971"/>
        <v/>
      </c>
      <c r="AA2518" s="199" t="str">
        <f t="shared" si="1972"/>
        <v/>
      </c>
      <c r="AB2518" s="201">
        <f t="shared" ca="1" si="1973"/>
        <v>2.5780500410251426</v>
      </c>
      <c r="AD2518" s="162">
        <f t="shared" si="1974"/>
        <v>1.1616023606707424E-2</v>
      </c>
      <c r="AE2518" s="162">
        <f t="shared" si="1975"/>
        <v>0</v>
      </c>
      <c r="AF2518" s="162">
        <f t="shared" si="1976"/>
        <v>0</v>
      </c>
      <c r="AG2518" s="162">
        <f t="shared" si="1977"/>
        <v>0</v>
      </c>
      <c r="AH2518" s="162" t="str">
        <f t="shared" si="1978"/>
        <v/>
      </c>
      <c r="AI2518" s="162" t="str">
        <f t="shared" si="1979"/>
        <v/>
      </c>
      <c r="AJ2518" s="162" t="str">
        <f t="shared" si="1980"/>
        <v/>
      </c>
      <c r="AK2518" s="162" t="str">
        <f t="shared" si="1981"/>
        <v/>
      </c>
      <c r="AM2518" s="199">
        <f t="shared" si="1984"/>
        <v>27.36897827380994</v>
      </c>
      <c r="AN2518" s="197">
        <f t="shared" si="1986"/>
        <v>2.751374859766825E-3</v>
      </c>
      <c r="AO2518" s="197">
        <f t="shared" si="1987"/>
        <v>0</v>
      </c>
      <c r="AP2518" s="197">
        <f t="shared" si="1988"/>
        <v>0</v>
      </c>
      <c r="AQ2518" s="197">
        <f t="shared" si="1989"/>
        <v>0</v>
      </c>
      <c r="AR2518" s="197" t="str">
        <f t="shared" si="1990"/>
        <v/>
      </c>
      <c r="AS2518" s="197" t="str">
        <f t="shared" si="1991"/>
        <v/>
      </c>
      <c r="AT2518" s="197" t="str">
        <f t="shared" si="1992"/>
        <v/>
      </c>
      <c r="AU2518" s="197" t="str">
        <f t="shared" si="1993"/>
        <v/>
      </c>
      <c r="AV2518" s="199">
        <f t="shared" ca="1" si="1985"/>
        <v>2.0709683588819949</v>
      </c>
      <c r="AX2518" s="162">
        <f t="shared" si="1948"/>
        <v>3.086160604920644E-5</v>
      </c>
      <c r="AY2518" s="162">
        <f t="shared" si="1949"/>
        <v>0</v>
      </c>
      <c r="AZ2518" s="162">
        <f t="shared" si="1950"/>
        <v>0</v>
      </c>
      <c r="BA2518" s="162">
        <f t="shared" si="1951"/>
        <v>0</v>
      </c>
      <c r="BB2518" s="162" t="str">
        <f t="shared" si="1952"/>
        <v/>
      </c>
      <c r="BC2518" s="162" t="str">
        <f t="shared" si="1953"/>
        <v/>
      </c>
      <c r="BD2518" s="162" t="str">
        <f t="shared" si="1954"/>
        <v/>
      </c>
      <c r="BE2518" s="162" t="str">
        <f t="shared" si="1955"/>
        <v/>
      </c>
      <c r="BG2518" s="169">
        <f t="shared" si="1982"/>
        <v>62.691155589716132</v>
      </c>
      <c r="BH2518" s="169">
        <f t="shared" ca="1" si="1983"/>
        <v>2.5716556514631801</v>
      </c>
    </row>
    <row r="2519" spans="11:60" x14ac:dyDescent="0.25">
      <c r="K2519" s="199">
        <f t="shared" si="1956"/>
        <v>62.742541782822457</v>
      </c>
      <c r="L2519" s="201">
        <f t="shared" si="1957"/>
        <v>0.52621180990458449</v>
      </c>
      <c r="M2519" s="201">
        <f t="shared" si="1958"/>
        <v>0.53063736557528174</v>
      </c>
      <c r="N2519" s="201">
        <f t="shared" si="1959"/>
        <v>0.5577573869139022</v>
      </c>
      <c r="O2519" s="201">
        <f t="shared" si="1960"/>
        <v>0.5266980066982041</v>
      </c>
      <c r="P2519" s="201" t="str">
        <f t="shared" si="1961"/>
        <v/>
      </c>
      <c r="Q2519" s="201" t="str">
        <f t="shared" si="1962"/>
        <v/>
      </c>
      <c r="R2519" s="201" t="str">
        <f t="shared" si="1963"/>
        <v/>
      </c>
      <c r="S2519" s="201" t="str">
        <f t="shared" si="1964"/>
        <v/>
      </c>
      <c r="T2519" s="199">
        <f t="shared" si="1965"/>
        <v>0.47884731797477087</v>
      </c>
      <c r="U2519" s="199">
        <f t="shared" si="1966"/>
        <v>0</v>
      </c>
      <c r="V2519" s="199">
        <f t="shared" si="1967"/>
        <v>0</v>
      </c>
      <c r="W2519" s="199">
        <f t="shared" si="1968"/>
        <v>0</v>
      </c>
      <c r="X2519" s="199" t="str">
        <f t="shared" si="1969"/>
        <v/>
      </c>
      <c r="Y2519" s="199" t="str">
        <f t="shared" si="1970"/>
        <v/>
      </c>
      <c r="Z2519" s="199" t="str">
        <f t="shared" si="1971"/>
        <v/>
      </c>
      <c r="AA2519" s="199" t="str">
        <f t="shared" si="1972"/>
        <v/>
      </c>
      <c r="AB2519" s="201">
        <f t="shared" ca="1" si="1973"/>
        <v>2.5543937100963734</v>
      </c>
      <c r="AD2519" s="162">
        <f t="shared" si="1974"/>
        <v>1.2303070374948606E-2</v>
      </c>
      <c r="AE2519" s="162">
        <f t="shared" si="1975"/>
        <v>0</v>
      </c>
      <c r="AF2519" s="162">
        <f t="shared" si="1976"/>
        <v>0</v>
      </c>
      <c r="AG2519" s="162">
        <f t="shared" si="1977"/>
        <v>0</v>
      </c>
      <c r="AH2519" s="162" t="str">
        <f t="shared" si="1978"/>
        <v/>
      </c>
      <c r="AI2519" s="162" t="str">
        <f t="shared" si="1979"/>
        <v/>
      </c>
      <c r="AJ2519" s="162" t="str">
        <f t="shared" si="1980"/>
        <v/>
      </c>
      <c r="AK2519" s="162" t="str">
        <f t="shared" si="1981"/>
        <v/>
      </c>
      <c r="AM2519" s="199">
        <f t="shared" si="1984"/>
        <v>27.380195068184452</v>
      </c>
      <c r="AN2519" s="197">
        <f t="shared" si="1986"/>
        <v>3.2720415200570637E-3</v>
      </c>
      <c r="AO2519" s="197">
        <f t="shared" si="1987"/>
        <v>0</v>
      </c>
      <c r="AP2519" s="197">
        <f t="shared" si="1988"/>
        <v>0</v>
      </c>
      <c r="AQ2519" s="197">
        <f t="shared" si="1989"/>
        <v>0</v>
      </c>
      <c r="AR2519" s="197" t="str">
        <f t="shared" si="1990"/>
        <v/>
      </c>
      <c r="AS2519" s="197" t="str">
        <f t="shared" si="1991"/>
        <v/>
      </c>
      <c r="AT2519" s="197" t="str">
        <f t="shared" si="1992"/>
        <v/>
      </c>
      <c r="AU2519" s="197" t="str">
        <f t="shared" si="1993"/>
        <v/>
      </c>
      <c r="AV2519" s="199">
        <f t="shared" ca="1" si="1985"/>
        <v>2.0850193730092723</v>
      </c>
      <c r="AX2519" s="162">
        <f t="shared" si="1948"/>
        <v>3.670181691534597E-5</v>
      </c>
      <c r="AY2519" s="162">
        <f t="shared" si="1949"/>
        <v>0</v>
      </c>
      <c r="AZ2519" s="162">
        <f t="shared" si="1950"/>
        <v>0</v>
      </c>
      <c r="BA2519" s="162">
        <f t="shared" si="1951"/>
        <v>0</v>
      </c>
      <c r="BB2519" s="162" t="str">
        <f t="shared" si="1952"/>
        <v/>
      </c>
      <c r="BC2519" s="162" t="str">
        <f t="shared" si="1953"/>
        <v/>
      </c>
      <c r="BD2519" s="162" t="str">
        <f t="shared" si="1954"/>
        <v/>
      </c>
      <c r="BE2519" s="162" t="str">
        <f t="shared" si="1955"/>
        <v/>
      </c>
      <c r="BG2519" s="169">
        <f t="shared" si="1982"/>
        <v>62.716848686269294</v>
      </c>
      <c r="BH2519" s="169">
        <f t="shared" ca="1" si="1983"/>
        <v>2.5780500410251426</v>
      </c>
    </row>
    <row r="2520" spans="11:60" x14ac:dyDescent="0.25">
      <c r="K2520" s="199">
        <f t="shared" si="1956"/>
        <v>62.768234879375619</v>
      </c>
      <c r="L2520" s="201">
        <f t="shared" si="1957"/>
        <v>0.52642729385622433</v>
      </c>
      <c r="M2520" s="201">
        <f t="shared" si="1958"/>
        <v>0.53085466179378105</v>
      </c>
      <c r="N2520" s="201">
        <f t="shared" si="1959"/>
        <v>0.55798578879224536</v>
      </c>
      <c r="O2520" s="201">
        <f t="shared" si="1960"/>
        <v>0.52691368974763009</v>
      </c>
      <c r="P2520" s="201" t="str">
        <f t="shared" si="1961"/>
        <v/>
      </c>
      <c r="Q2520" s="201" t="str">
        <f t="shared" si="1962"/>
        <v/>
      </c>
      <c r="R2520" s="201" t="str">
        <f t="shared" si="1963"/>
        <v/>
      </c>
      <c r="S2520" s="201" t="str">
        <f t="shared" si="1964"/>
        <v/>
      </c>
      <c r="T2520" s="199">
        <f t="shared" si="1965"/>
        <v>0.50713232425368859</v>
      </c>
      <c r="U2520" s="199">
        <f t="shared" si="1966"/>
        <v>0</v>
      </c>
      <c r="V2520" s="199">
        <f t="shared" si="1967"/>
        <v>0</v>
      </c>
      <c r="W2520" s="199">
        <f t="shared" si="1968"/>
        <v>0</v>
      </c>
      <c r="X2520" s="199" t="str">
        <f t="shared" si="1969"/>
        <v/>
      </c>
      <c r="Y2520" s="199" t="str">
        <f t="shared" si="1970"/>
        <v/>
      </c>
      <c r="Z2520" s="199" t="str">
        <f t="shared" si="1971"/>
        <v/>
      </c>
      <c r="AA2520" s="199" t="str">
        <f t="shared" si="1972"/>
        <v/>
      </c>
      <c r="AB2520" s="201">
        <f t="shared" ca="1" si="1973"/>
        <v>2.5802238773320081</v>
      </c>
      <c r="AD2520" s="162">
        <f t="shared" si="1974"/>
        <v>1.3029799772279643E-2</v>
      </c>
      <c r="AE2520" s="162">
        <f t="shared" si="1975"/>
        <v>0</v>
      </c>
      <c r="AF2520" s="162">
        <f t="shared" si="1976"/>
        <v>0</v>
      </c>
      <c r="AG2520" s="162">
        <f t="shared" si="1977"/>
        <v>0</v>
      </c>
      <c r="AH2520" s="162" t="str">
        <f t="shared" si="1978"/>
        <v/>
      </c>
      <c r="AI2520" s="162" t="str">
        <f t="shared" si="1979"/>
        <v/>
      </c>
      <c r="AJ2520" s="162" t="str">
        <f t="shared" si="1980"/>
        <v/>
      </c>
      <c r="AK2520" s="162" t="str">
        <f t="shared" si="1981"/>
        <v/>
      </c>
      <c r="AM2520" s="199">
        <f t="shared" si="1984"/>
        <v>27.391411862558964</v>
      </c>
      <c r="AN2520" s="197">
        <f t="shared" si="1986"/>
        <v>3.8912384717596227E-3</v>
      </c>
      <c r="AO2520" s="197">
        <f t="shared" si="1987"/>
        <v>0</v>
      </c>
      <c r="AP2520" s="197">
        <f t="shared" si="1988"/>
        <v>0</v>
      </c>
      <c r="AQ2520" s="197">
        <f t="shared" si="1989"/>
        <v>0</v>
      </c>
      <c r="AR2520" s="197" t="str">
        <f t="shared" si="1990"/>
        <v/>
      </c>
      <c r="AS2520" s="197" t="str">
        <f t="shared" si="1991"/>
        <v/>
      </c>
      <c r="AT2520" s="197" t="str">
        <f t="shared" si="1992"/>
        <v/>
      </c>
      <c r="AU2520" s="197" t="str">
        <f t="shared" si="1993"/>
        <v/>
      </c>
      <c r="AV2520" s="199">
        <f t="shared" ca="1" si="1985"/>
        <v>2.1485441546089317</v>
      </c>
      <c r="AX2520" s="162">
        <f t="shared" si="1948"/>
        <v>4.3647221799918253E-5</v>
      </c>
      <c r="AY2520" s="162">
        <f t="shared" si="1949"/>
        <v>0</v>
      </c>
      <c r="AZ2520" s="162">
        <f t="shared" si="1950"/>
        <v>0</v>
      </c>
      <c r="BA2520" s="162">
        <f t="shared" si="1951"/>
        <v>0</v>
      </c>
      <c r="BB2520" s="162" t="str">
        <f t="shared" si="1952"/>
        <v/>
      </c>
      <c r="BC2520" s="162" t="str">
        <f t="shared" si="1953"/>
        <v/>
      </c>
      <c r="BD2520" s="162" t="str">
        <f t="shared" si="1954"/>
        <v/>
      </c>
      <c r="BE2520" s="162" t="str">
        <f t="shared" si="1955"/>
        <v/>
      </c>
      <c r="BG2520" s="169">
        <f t="shared" si="1982"/>
        <v>62.742541782822457</v>
      </c>
      <c r="BH2520" s="169">
        <f t="shared" ca="1" si="1983"/>
        <v>2.5543937100963734</v>
      </c>
    </row>
    <row r="2521" spans="11:60" x14ac:dyDescent="0.25">
      <c r="K2521" s="199">
        <f t="shared" si="1956"/>
        <v>62.793927975928781</v>
      </c>
      <c r="L2521" s="201">
        <f t="shared" si="1957"/>
        <v>0.52664277780786428</v>
      </c>
      <c r="M2521" s="201">
        <f t="shared" si="1958"/>
        <v>0.53107195801228035</v>
      </c>
      <c r="N2521" s="201">
        <f t="shared" si="1959"/>
        <v>0.55821419067058853</v>
      </c>
      <c r="O2521" s="201">
        <f t="shared" si="1960"/>
        <v>0.52712937279705607</v>
      </c>
      <c r="P2521" s="201" t="str">
        <f t="shared" si="1961"/>
        <v/>
      </c>
      <c r="Q2521" s="201" t="str">
        <f t="shared" si="1962"/>
        <v/>
      </c>
      <c r="R2521" s="201" t="str">
        <f t="shared" si="1963"/>
        <v/>
      </c>
      <c r="S2521" s="201" t="str">
        <f t="shared" si="1964"/>
        <v/>
      </c>
      <c r="T2521" s="199">
        <f t="shared" si="1965"/>
        <v>0.53704722904167679</v>
      </c>
      <c r="U2521" s="199">
        <f t="shared" si="1966"/>
        <v>0</v>
      </c>
      <c r="V2521" s="199">
        <f t="shared" si="1967"/>
        <v>0</v>
      </c>
      <c r="W2521" s="199">
        <f t="shared" si="1968"/>
        <v>0</v>
      </c>
      <c r="X2521" s="199" t="str">
        <f t="shared" si="1969"/>
        <v/>
      </c>
      <c r="Y2521" s="199" t="str">
        <f t="shared" si="1970"/>
        <v/>
      </c>
      <c r="Z2521" s="199" t="str">
        <f t="shared" si="1971"/>
        <v/>
      </c>
      <c r="AA2521" s="199" t="str">
        <f t="shared" si="1972"/>
        <v/>
      </c>
      <c r="AB2521" s="201">
        <f t="shared" ca="1" si="1973"/>
        <v>2.6723590315539463</v>
      </c>
      <c r="AD2521" s="162">
        <f t="shared" si="1974"/>
        <v>1.3798406309376081E-2</v>
      </c>
      <c r="AE2521" s="162">
        <f t="shared" si="1975"/>
        <v>0</v>
      </c>
      <c r="AF2521" s="162">
        <f t="shared" si="1976"/>
        <v>0</v>
      </c>
      <c r="AG2521" s="162">
        <f t="shared" si="1977"/>
        <v>0</v>
      </c>
      <c r="AH2521" s="162" t="str">
        <f t="shared" si="1978"/>
        <v/>
      </c>
      <c r="AI2521" s="162" t="str">
        <f t="shared" si="1979"/>
        <v/>
      </c>
      <c r="AJ2521" s="162" t="str">
        <f t="shared" si="1980"/>
        <v/>
      </c>
      <c r="AK2521" s="162" t="str">
        <f t="shared" si="1981"/>
        <v/>
      </c>
      <c r="AM2521" s="199">
        <f t="shared" si="1984"/>
        <v>27.402628656933476</v>
      </c>
      <c r="AN2521" s="197">
        <f t="shared" si="1986"/>
        <v>4.6276114598746039E-3</v>
      </c>
      <c r="AO2521" s="197">
        <f t="shared" si="1987"/>
        <v>0</v>
      </c>
      <c r="AP2521" s="197">
        <f t="shared" si="1988"/>
        <v>0</v>
      </c>
      <c r="AQ2521" s="197">
        <f t="shared" si="1989"/>
        <v>0</v>
      </c>
      <c r="AR2521" s="197" t="str">
        <f t="shared" si="1990"/>
        <v/>
      </c>
      <c r="AS2521" s="197" t="str">
        <f t="shared" si="1991"/>
        <v/>
      </c>
      <c r="AT2521" s="197" t="str">
        <f t="shared" si="1992"/>
        <v/>
      </c>
      <c r="AU2521" s="197" t="str">
        <f t="shared" si="1993"/>
        <v/>
      </c>
      <c r="AV2521" s="199">
        <f t="shared" ca="1" si="1985"/>
        <v>2.134732842246069</v>
      </c>
      <c r="AX2521" s="162">
        <f t="shared" si="1948"/>
        <v>5.1906966190549009E-5</v>
      </c>
      <c r="AY2521" s="162">
        <f t="shared" si="1949"/>
        <v>0</v>
      </c>
      <c r="AZ2521" s="162">
        <f t="shared" si="1950"/>
        <v>0</v>
      </c>
      <c r="BA2521" s="162">
        <f t="shared" si="1951"/>
        <v>0</v>
      </c>
      <c r="BB2521" s="162" t="str">
        <f t="shared" si="1952"/>
        <v/>
      </c>
      <c r="BC2521" s="162" t="str">
        <f t="shared" si="1953"/>
        <v/>
      </c>
      <c r="BD2521" s="162" t="str">
        <f t="shared" si="1954"/>
        <v/>
      </c>
      <c r="BE2521" s="162" t="str">
        <f t="shared" si="1955"/>
        <v/>
      </c>
      <c r="BG2521" s="169">
        <f t="shared" si="1982"/>
        <v>62.768234879375619</v>
      </c>
      <c r="BH2521" s="169">
        <f t="shared" ca="1" si="1983"/>
        <v>2.5802238773320081</v>
      </c>
    </row>
    <row r="2522" spans="11:60" x14ac:dyDescent="0.25">
      <c r="K2522" s="199">
        <f t="shared" si="1956"/>
        <v>62.819621072481944</v>
      </c>
      <c r="L2522" s="201">
        <f t="shared" si="1957"/>
        <v>0.52685826175950412</v>
      </c>
      <c r="M2522" s="201">
        <f t="shared" si="1958"/>
        <v>0.53128925423077966</v>
      </c>
      <c r="N2522" s="201">
        <f t="shared" si="1959"/>
        <v>0.55844259254893158</v>
      </c>
      <c r="O2522" s="201">
        <f t="shared" si="1960"/>
        <v>0.52734505584648195</v>
      </c>
      <c r="P2522" s="201" t="str">
        <f t="shared" si="1961"/>
        <v/>
      </c>
      <c r="Q2522" s="201" t="str">
        <f t="shared" si="1962"/>
        <v/>
      </c>
      <c r="R2522" s="201" t="str">
        <f t="shared" si="1963"/>
        <v/>
      </c>
      <c r="S2522" s="201" t="str">
        <f t="shared" si="1964"/>
        <v/>
      </c>
      <c r="T2522" s="199">
        <f t="shared" si="1965"/>
        <v>0.56868165454893238</v>
      </c>
      <c r="U2522" s="199">
        <f t="shared" si="1966"/>
        <v>0</v>
      </c>
      <c r="V2522" s="199">
        <f t="shared" si="1967"/>
        <v>0</v>
      </c>
      <c r="W2522" s="199">
        <f t="shared" si="1968"/>
        <v>0</v>
      </c>
      <c r="X2522" s="199" t="str">
        <f t="shared" si="1969"/>
        <v/>
      </c>
      <c r="Y2522" s="199" t="str">
        <f t="shared" si="1970"/>
        <v/>
      </c>
      <c r="Z2522" s="199" t="str">
        <f t="shared" si="1971"/>
        <v/>
      </c>
      <c r="AA2522" s="199" t="str">
        <f t="shared" si="1972"/>
        <v/>
      </c>
      <c r="AB2522" s="201">
        <f t="shared" ca="1" si="1973"/>
        <v>2.6540006005988488</v>
      </c>
      <c r="AD2522" s="162">
        <f t="shared" si="1974"/>
        <v>1.461119265833782E-2</v>
      </c>
      <c r="AE2522" s="162">
        <f t="shared" si="1975"/>
        <v>0</v>
      </c>
      <c r="AF2522" s="162">
        <f t="shared" si="1976"/>
        <v>0</v>
      </c>
      <c r="AG2522" s="162">
        <f t="shared" si="1977"/>
        <v>0</v>
      </c>
      <c r="AH2522" s="162" t="str">
        <f t="shared" si="1978"/>
        <v/>
      </c>
      <c r="AI2522" s="162" t="str">
        <f t="shared" si="1979"/>
        <v/>
      </c>
      <c r="AJ2522" s="162" t="str">
        <f t="shared" si="1980"/>
        <v/>
      </c>
      <c r="AK2522" s="162" t="str">
        <f t="shared" si="1981"/>
        <v/>
      </c>
      <c r="AM2522" s="199">
        <f t="shared" si="1984"/>
        <v>27.413845451307989</v>
      </c>
      <c r="AN2522" s="197">
        <f t="shared" si="1986"/>
        <v>5.5033347253976494E-3</v>
      </c>
      <c r="AO2522" s="197">
        <f t="shared" si="1987"/>
        <v>0</v>
      </c>
      <c r="AP2522" s="197">
        <f t="shared" si="1988"/>
        <v>0</v>
      </c>
      <c r="AQ2522" s="197">
        <f t="shared" si="1989"/>
        <v>0</v>
      </c>
      <c r="AR2522" s="197" t="str">
        <f t="shared" si="1990"/>
        <v/>
      </c>
      <c r="AS2522" s="197" t="str">
        <f t="shared" si="1991"/>
        <v/>
      </c>
      <c r="AT2522" s="197" t="str">
        <f t="shared" si="1992"/>
        <v/>
      </c>
      <c r="AU2522" s="197" t="str">
        <f t="shared" si="1993"/>
        <v/>
      </c>
      <c r="AV2522" s="199">
        <f t="shared" ca="1" si="1985"/>
        <v>2.0685900963661266</v>
      </c>
      <c r="AX2522" s="162">
        <f t="shared" si="1948"/>
        <v>6.1729773988897243E-5</v>
      </c>
      <c r="AY2522" s="162">
        <f t="shared" si="1949"/>
        <v>0</v>
      </c>
      <c r="AZ2522" s="162">
        <f t="shared" si="1950"/>
        <v>0</v>
      </c>
      <c r="BA2522" s="162">
        <f t="shared" si="1951"/>
        <v>0</v>
      </c>
      <c r="BB2522" s="162" t="str">
        <f t="shared" si="1952"/>
        <v/>
      </c>
      <c r="BC2522" s="162" t="str">
        <f t="shared" si="1953"/>
        <v/>
      </c>
      <c r="BD2522" s="162" t="str">
        <f t="shared" si="1954"/>
        <v/>
      </c>
      <c r="BE2522" s="162" t="str">
        <f t="shared" si="1955"/>
        <v/>
      </c>
      <c r="BG2522" s="169">
        <f t="shared" si="1982"/>
        <v>62.793927975928781</v>
      </c>
      <c r="BH2522" s="169">
        <f t="shared" ca="1" si="1983"/>
        <v>2.6723590315539463</v>
      </c>
    </row>
    <row r="2523" spans="11:60" x14ac:dyDescent="0.25">
      <c r="K2523" s="199">
        <f t="shared" si="1956"/>
        <v>62.845314169035106</v>
      </c>
      <c r="L2523" s="201">
        <f t="shared" si="1957"/>
        <v>0.52707374571114396</v>
      </c>
      <c r="M2523" s="201">
        <f t="shared" si="1958"/>
        <v>0.53150655044927886</v>
      </c>
      <c r="N2523" s="201">
        <f t="shared" si="1959"/>
        <v>0.55867099442727475</v>
      </c>
      <c r="O2523" s="201">
        <f t="shared" si="1960"/>
        <v>0.52756073889590793</v>
      </c>
      <c r="P2523" s="201" t="str">
        <f t="shared" si="1961"/>
        <v/>
      </c>
      <c r="Q2523" s="201" t="str">
        <f t="shared" si="1962"/>
        <v/>
      </c>
      <c r="R2523" s="201" t="str">
        <f t="shared" si="1963"/>
        <v/>
      </c>
      <c r="S2523" s="201" t="str">
        <f t="shared" si="1964"/>
        <v/>
      </c>
      <c r="T2523" s="199">
        <f t="shared" si="1965"/>
        <v>0.60212955614720487</v>
      </c>
      <c r="U2523" s="199">
        <f t="shared" si="1966"/>
        <v>0</v>
      </c>
      <c r="V2523" s="199">
        <f t="shared" si="1967"/>
        <v>0</v>
      </c>
      <c r="W2523" s="199">
        <f t="shared" si="1968"/>
        <v>0</v>
      </c>
      <c r="X2523" s="199" t="str">
        <f t="shared" si="1969"/>
        <v/>
      </c>
      <c r="Y2523" s="199" t="str">
        <f t="shared" si="1970"/>
        <v/>
      </c>
      <c r="Z2523" s="199" t="str">
        <f t="shared" si="1971"/>
        <v/>
      </c>
      <c r="AA2523" s="199" t="str">
        <f t="shared" si="1972"/>
        <v/>
      </c>
      <c r="AB2523" s="201">
        <f t="shared" ca="1" si="1973"/>
        <v>2.6786985483022692</v>
      </c>
      <c r="AD2523" s="162">
        <f t="shared" si="1974"/>
        <v>1.5470572823602907E-2</v>
      </c>
      <c r="AE2523" s="162">
        <f t="shared" si="1975"/>
        <v>0</v>
      </c>
      <c r="AF2523" s="162">
        <f t="shared" si="1976"/>
        <v>0</v>
      </c>
      <c r="AG2523" s="162">
        <f t="shared" si="1977"/>
        <v>0</v>
      </c>
      <c r="AH2523" s="162" t="str">
        <f t="shared" si="1978"/>
        <v/>
      </c>
      <c r="AI2523" s="162" t="str">
        <f t="shared" si="1979"/>
        <v/>
      </c>
      <c r="AJ2523" s="162" t="str">
        <f t="shared" si="1980"/>
        <v/>
      </c>
      <c r="AK2523" s="162" t="str">
        <f t="shared" si="1981"/>
        <v/>
      </c>
      <c r="AM2523" s="199">
        <f t="shared" si="1984"/>
        <v>27.425062245682501</v>
      </c>
      <c r="AN2523" s="197">
        <f t="shared" si="1986"/>
        <v>6.5447787327595876E-3</v>
      </c>
      <c r="AO2523" s="197">
        <f t="shared" si="1987"/>
        <v>0</v>
      </c>
      <c r="AP2523" s="197">
        <f t="shared" si="1988"/>
        <v>0</v>
      </c>
      <c r="AQ2523" s="197">
        <f t="shared" si="1989"/>
        <v>0</v>
      </c>
      <c r="AR2523" s="197" t="str">
        <f t="shared" si="1990"/>
        <v/>
      </c>
      <c r="AS2523" s="197" t="str">
        <f t="shared" si="1991"/>
        <v/>
      </c>
      <c r="AT2523" s="197" t="str">
        <f t="shared" si="1992"/>
        <v/>
      </c>
      <c r="AU2523" s="197" t="str">
        <f t="shared" si="1993"/>
        <v/>
      </c>
      <c r="AV2523" s="199">
        <f t="shared" ca="1" si="1985"/>
        <v>2.1825005184610373</v>
      </c>
      <c r="AX2523" s="162">
        <f t="shared" si="1948"/>
        <v>7.3411437272043924E-5</v>
      </c>
      <c r="AY2523" s="162">
        <f t="shared" si="1949"/>
        <v>0</v>
      </c>
      <c r="AZ2523" s="162">
        <f t="shared" si="1950"/>
        <v>0</v>
      </c>
      <c r="BA2523" s="162">
        <f t="shared" si="1951"/>
        <v>0</v>
      </c>
      <c r="BB2523" s="162" t="str">
        <f t="shared" si="1952"/>
        <v/>
      </c>
      <c r="BC2523" s="162" t="str">
        <f t="shared" si="1953"/>
        <v/>
      </c>
      <c r="BD2523" s="162" t="str">
        <f t="shared" si="1954"/>
        <v/>
      </c>
      <c r="BE2523" s="162" t="str">
        <f t="shared" si="1955"/>
        <v/>
      </c>
      <c r="BG2523" s="169">
        <f t="shared" si="1982"/>
        <v>62.819621072481944</v>
      </c>
      <c r="BH2523" s="169">
        <f t="shared" ca="1" si="1983"/>
        <v>2.6540006005988488</v>
      </c>
    </row>
    <row r="2524" spans="11:60" x14ac:dyDescent="0.25">
      <c r="K2524" s="199">
        <f t="shared" si="1956"/>
        <v>62.871007265588268</v>
      </c>
      <c r="L2524" s="201">
        <f t="shared" si="1957"/>
        <v>0.52728922966278391</v>
      </c>
      <c r="M2524" s="201">
        <f t="shared" si="1958"/>
        <v>0.53172384666777817</v>
      </c>
      <c r="N2524" s="201">
        <f t="shared" si="1959"/>
        <v>0.5588993963056178</v>
      </c>
      <c r="O2524" s="201">
        <f t="shared" si="1960"/>
        <v>0.52777642194533392</v>
      </c>
      <c r="P2524" s="201" t="str">
        <f t="shared" si="1961"/>
        <v/>
      </c>
      <c r="Q2524" s="201" t="str">
        <f t="shared" si="1962"/>
        <v/>
      </c>
      <c r="R2524" s="201" t="str">
        <f t="shared" si="1963"/>
        <v/>
      </c>
      <c r="S2524" s="201" t="str">
        <f t="shared" si="1964"/>
        <v/>
      </c>
      <c r="T2524" s="199">
        <f t="shared" si="1965"/>
        <v>0.63748933330814361</v>
      </c>
      <c r="U2524" s="199">
        <f t="shared" si="1966"/>
        <v>0</v>
      </c>
      <c r="V2524" s="199">
        <f t="shared" si="1967"/>
        <v>0</v>
      </c>
      <c r="W2524" s="199">
        <f t="shared" si="1968"/>
        <v>0</v>
      </c>
      <c r="X2524" s="199" t="str">
        <f t="shared" si="1969"/>
        <v/>
      </c>
      <c r="Y2524" s="199" t="str">
        <f t="shared" si="1970"/>
        <v/>
      </c>
      <c r="Z2524" s="199" t="str">
        <f t="shared" si="1971"/>
        <v/>
      </c>
      <c r="AA2524" s="199" t="str">
        <f t="shared" si="1972"/>
        <v/>
      </c>
      <c r="AB2524" s="201">
        <f t="shared" ca="1" si="1973"/>
        <v>2.7972667777633093</v>
      </c>
      <c r="AD2524" s="162">
        <f t="shared" si="1974"/>
        <v>1.637907499229721E-2</v>
      </c>
      <c r="AE2524" s="162">
        <f t="shared" si="1975"/>
        <v>0</v>
      </c>
      <c r="AF2524" s="162">
        <f t="shared" si="1976"/>
        <v>0</v>
      </c>
      <c r="AG2524" s="162">
        <f t="shared" si="1977"/>
        <v>0</v>
      </c>
      <c r="AH2524" s="162" t="str">
        <f t="shared" si="1978"/>
        <v/>
      </c>
      <c r="AI2524" s="162" t="str">
        <f t="shared" si="1979"/>
        <v/>
      </c>
      <c r="AJ2524" s="162" t="str">
        <f t="shared" si="1980"/>
        <v/>
      </c>
      <c r="AK2524" s="162" t="str">
        <f t="shared" si="1981"/>
        <v/>
      </c>
      <c r="AM2524" s="199">
        <f t="shared" si="1984"/>
        <v>27.436279040057013</v>
      </c>
      <c r="AN2524" s="197">
        <f t="shared" si="1986"/>
        <v>7.7833042567379317E-3</v>
      </c>
      <c r="AO2524" s="197">
        <f t="shared" si="1987"/>
        <v>0</v>
      </c>
      <c r="AP2524" s="197">
        <f t="shared" si="1988"/>
        <v>0</v>
      </c>
      <c r="AQ2524" s="197">
        <f t="shared" si="1989"/>
        <v>0</v>
      </c>
      <c r="AR2524" s="197" t="str">
        <f t="shared" si="1990"/>
        <v/>
      </c>
      <c r="AS2524" s="197" t="str">
        <f t="shared" si="1991"/>
        <v/>
      </c>
      <c r="AT2524" s="197" t="str">
        <f t="shared" si="1992"/>
        <v/>
      </c>
      <c r="AU2524" s="197" t="str">
        <f t="shared" si="1993"/>
        <v/>
      </c>
      <c r="AV2524" s="199">
        <f t="shared" ca="1" si="1985"/>
        <v>2.1628786985112858</v>
      </c>
      <c r="AX2524" s="162">
        <f t="shared" si="1948"/>
        <v>8.7303723402093816E-5</v>
      </c>
      <c r="AY2524" s="162">
        <f t="shared" si="1949"/>
        <v>0</v>
      </c>
      <c r="AZ2524" s="162">
        <f t="shared" si="1950"/>
        <v>0</v>
      </c>
      <c r="BA2524" s="162">
        <f t="shared" si="1951"/>
        <v>0</v>
      </c>
      <c r="BB2524" s="162" t="str">
        <f t="shared" si="1952"/>
        <v/>
      </c>
      <c r="BC2524" s="162" t="str">
        <f t="shared" si="1953"/>
        <v/>
      </c>
      <c r="BD2524" s="162" t="str">
        <f t="shared" si="1954"/>
        <v/>
      </c>
      <c r="BE2524" s="162" t="str">
        <f t="shared" si="1955"/>
        <v/>
      </c>
      <c r="BG2524" s="169">
        <f t="shared" si="1982"/>
        <v>62.845314169035106</v>
      </c>
      <c r="BH2524" s="169">
        <f t="shared" ca="1" si="1983"/>
        <v>2.6786985483022692</v>
      </c>
    </row>
    <row r="2525" spans="11:60" x14ac:dyDescent="0.25">
      <c r="K2525" s="199">
        <f t="shared" si="1956"/>
        <v>62.896700362141431</v>
      </c>
      <c r="L2525" s="201">
        <f t="shared" si="1957"/>
        <v>0.52750471361442375</v>
      </c>
      <c r="M2525" s="201">
        <f t="shared" si="1958"/>
        <v>0.53194114288627747</v>
      </c>
      <c r="N2525" s="201">
        <f t="shared" si="1959"/>
        <v>0.55912779818396086</v>
      </c>
      <c r="O2525" s="201">
        <f t="shared" si="1960"/>
        <v>0.5279921049947599</v>
      </c>
      <c r="P2525" s="201" t="str">
        <f t="shared" si="1961"/>
        <v/>
      </c>
      <c r="Q2525" s="201" t="str">
        <f t="shared" si="1962"/>
        <v/>
      </c>
      <c r="R2525" s="201" t="str">
        <f t="shared" si="1963"/>
        <v/>
      </c>
      <c r="S2525" s="201" t="str">
        <f t="shared" si="1964"/>
        <v/>
      </c>
      <c r="T2525" s="199">
        <f t="shared" si="1965"/>
        <v>0.67486392416935559</v>
      </c>
      <c r="U2525" s="199">
        <f t="shared" si="1966"/>
        <v>0</v>
      </c>
      <c r="V2525" s="199">
        <f t="shared" si="1967"/>
        <v>0</v>
      </c>
      <c r="W2525" s="199">
        <f t="shared" si="1968"/>
        <v>0</v>
      </c>
      <c r="X2525" s="199" t="str">
        <f t="shared" si="1969"/>
        <v/>
      </c>
      <c r="Y2525" s="199" t="str">
        <f t="shared" si="1970"/>
        <v/>
      </c>
      <c r="Z2525" s="199" t="str">
        <f t="shared" si="1971"/>
        <v/>
      </c>
      <c r="AA2525" s="199" t="str">
        <f t="shared" si="1972"/>
        <v/>
      </c>
      <c r="AB2525" s="201">
        <f t="shared" ca="1" si="1973"/>
        <v>2.7076038610387876</v>
      </c>
      <c r="AD2525" s="162">
        <f t="shared" si="1974"/>
        <v>1.7339343963929266E-2</v>
      </c>
      <c r="AE2525" s="162">
        <f t="shared" si="1975"/>
        <v>0</v>
      </c>
      <c r="AF2525" s="162">
        <f t="shared" si="1976"/>
        <v>0</v>
      </c>
      <c r="AG2525" s="162">
        <f t="shared" si="1977"/>
        <v>0</v>
      </c>
      <c r="AH2525" s="162" t="str">
        <f t="shared" si="1978"/>
        <v/>
      </c>
      <c r="AI2525" s="162" t="str">
        <f t="shared" si="1979"/>
        <v/>
      </c>
      <c r="AJ2525" s="162" t="str">
        <f t="shared" si="1980"/>
        <v/>
      </c>
      <c r="AK2525" s="162" t="str">
        <f t="shared" si="1981"/>
        <v/>
      </c>
      <c r="AM2525" s="199">
        <f t="shared" si="1984"/>
        <v>27.447495834431525</v>
      </c>
      <c r="AN2525" s="197">
        <f t="shared" si="1986"/>
        <v>9.2562067406725661E-3</v>
      </c>
      <c r="AO2525" s="197">
        <f t="shared" si="1987"/>
        <v>0</v>
      </c>
      <c r="AP2525" s="197">
        <f t="shared" si="1988"/>
        <v>0</v>
      </c>
      <c r="AQ2525" s="197">
        <f t="shared" si="1989"/>
        <v>0</v>
      </c>
      <c r="AR2525" s="197" t="str">
        <f t="shared" si="1990"/>
        <v/>
      </c>
      <c r="AS2525" s="197" t="str">
        <f t="shared" si="1991"/>
        <v/>
      </c>
      <c r="AT2525" s="197" t="str">
        <f t="shared" si="1992"/>
        <v/>
      </c>
      <c r="AU2525" s="197" t="str">
        <f t="shared" si="1993"/>
        <v/>
      </c>
      <c r="AV2525" s="199">
        <f t="shared" ca="1" si="1985"/>
        <v>2.1899546125294518</v>
      </c>
      <c r="AX2525" s="162">
        <f t="shared" si="1948"/>
        <v>1.0382496769809668E-4</v>
      </c>
      <c r="AY2525" s="162">
        <f t="shared" si="1949"/>
        <v>0</v>
      </c>
      <c r="AZ2525" s="162">
        <f t="shared" si="1950"/>
        <v>0</v>
      </c>
      <c r="BA2525" s="162">
        <f t="shared" si="1951"/>
        <v>0</v>
      </c>
      <c r="BB2525" s="162" t="str">
        <f t="shared" si="1952"/>
        <v/>
      </c>
      <c r="BC2525" s="162" t="str">
        <f t="shared" si="1953"/>
        <v/>
      </c>
      <c r="BD2525" s="162" t="str">
        <f t="shared" si="1954"/>
        <v/>
      </c>
      <c r="BE2525" s="162" t="str">
        <f t="shared" si="1955"/>
        <v/>
      </c>
      <c r="BG2525" s="169">
        <f t="shared" si="1982"/>
        <v>62.871007265588268</v>
      </c>
      <c r="BH2525" s="169">
        <f t="shared" ca="1" si="1983"/>
        <v>2.7972667777633093</v>
      </c>
    </row>
    <row r="2526" spans="11:60" x14ac:dyDescent="0.25">
      <c r="K2526" s="199">
        <f t="shared" si="1956"/>
        <v>62.922393458694593</v>
      </c>
      <c r="L2526" s="201">
        <f t="shared" si="1957"/>
        <v>0.52772019756606359</v>
      </c>
      <c r="M2526" s="201">
        <f t="shared" si="1958"/>
        <v>0.53215843910477678</v>
      </c>
      <c r="N2526" s="201">
        <f t="shared" si="1959"/>
        <v>0.55935620006230402</v>
      </c>
      <c r="O2526" s="201">
        <f t="shared" si="1960"/>
        <v>0.52820778804418589</v>
      </c>
      <c r="P2526" s="201" t="str">
        <f t="shared" si="1961"/>
        <v/>
      </c>
      <c r="Q2526" s="201" t="str">
        <f t="shared" si="1962"/>
        <v/>
      </c>
      <c r="R2526" s="201" t="str">
        <f t="shared" si="1963"/>
        <v/>
      </c>
      <c r="S2526" s="201" t="str">
        <f t="shared" si="1964"/>
        <v/>
      </c>
      <c r="T2526" s="199">
        <f t="shared" si="1965"/>
        <v>0.71436087911576207</v>
      </c>
      <c r="U2526" s="199">
        <f t="shared" si="1966"/>
        <v>0</v>
      </c>
      <c r="V2526" s="199">
        <f t="shared" si="1967"/>
        <v>0</v>
      </c>
      <c r="W2526" s="199">
        <f t="shared" si="1968"/>
        <v>0</v>
      </c>
      <c r="X2526" s="199" t="str">
        <f t="shared" si="1969"/>
        <v/>
      </c>
      <c r="Y2526" s="199" t="str">
        <f t="shared" si="1970"/>
        <v/>
      </c>
      <c r="Z2526" s="199" t="str">
        <f t="shared" si="1971"/>
        <v/>
      </c>
      <c r="AA2526" s="199" t="str">
        <f t="shared" si="1972"/>
        <v/>
      </c>
      <c r="AB2526" s="201">
        <f t="shared" ca="1" si="1973"/>
        <v>2.860124314138127</v>
      </c>
      <c r="AD2526" s="162">
        <f t="shared" si="1974"/>
        <v>1.8354143040923192E-2</v>
      </c>
      <c r="AE2526" s="162">
        <f t="shared" si="1975"/>
        <v>0</v>
      </c>
      <c r="AF2526" s="162">
        <f t="shared" si="1976"/>
        <v>0</v>
      </c>
      <c r="AG2526" s="162">
        <f t="shared" si="1977"/>
        <v>0</v>
      </c>
      <c r="AH2526" s="162" t="str">
        <f t="shared" si="1978"/>
        <v/>
      </c>
      <c r="AI2526" s="162" t="str">
        <f t="shared" si="1979"/>
        <v/>
      </c>
      <c r="AJ2526" s="162" t="str">
        <f t="shared" si="1980"/>
        <v/>
      </c>
      <c r="AK2526" s="162" t="str">
        <f t="shared" si="1981"/>
        <v/>
      </c>
      <c r="AM2526" s="199">
        <f t="shared" si="1984"/>
        <v>27.458712628806037</v>
      </c>
      <c r="AN2526" s="197">
        <f t="shared" si="1986"/>
        <v>1.1007839362684433E-2</v>
      </c>
      <c r="AO2526" s="197">
        <f t="shared" si="1987"/>
        <v>0</v>
      </c>
      <c r="AP2526" s="197">
        <f t="shared" si="1988"/>
        <v>0</v>
      </c>
      <c r="AQ2526" s="197">
        <f t="shared" si="1989"/>
        <v>0</v>
      </c>
      <c r="AR2526" s="197" t="str">
        <f t="shared" si="1990"/>
        <v/>
      </c>
      <c r="AS2526" s="197" t="str">
        <f t="shared" si="1991"/>
        <v/>
      </c>
      <c r="AT2526" s="197" t="str">
        <f t="shared" si="1992"/>
        <v/>
      </c>
      <c r="AU2526" s="197" t="str">
        <f t="shared" si="1993"/>
        <v/>
      </c>
      <c r="AV2526" s="199">
        <f t="shared" ca="1" si="1985"/>
        <v>2.1655709563331271</v>
      </c>
      <c r="AX2526" s="162">
        <f t="shared" si="1948"/>
        <v>1.2347267063889119E-4</v>
      </c>
      <c r="AY2526" s="162">
        <f t="shared" si="1949"/>
        <v>0</v>
      </c>
      <c r="AZ2526" s="162">
        <f t="shared" si="1950"/>
        <v>0</v>
      </c>
      <c r="BA2526" s="162">
        <f t="shared" si="1951"/>
        <v>0</v>
      </c>
      <c r="BB2526" s="162" t="str">
        <f t="shared" si="1952"/>
        <v/>
      </c>
      <c r="BC2526" s="162" t="str">
        <f t="shared" si="1953"/>
        <v/>
      </c>
      <c r="BD2526" s="162" t="str">
        <f t="shared" si="1954"/>
        <v/>
      </c>
      <c r="BE2526" s="162" t="str">
        <f t="shared" si="1955"/>
        <v/>
      </c>
      <c r="BG2526" s="169">
        <f t="shared" si="1982"/>
        <v>62.896700362141431</v>
      </c>
      <c r="BH2526" s="169">
        <f t="shared" ca="1" si="1983"/>
        <v>2.7076038610387876</v>
      </c>
    </row>
    <row r="2527" spans="11:60" x14ac:dyDescent="0.25">
      <c r="K2527" s="199">
        <f t="shared" si="1956"/>
        <v>62.948086555247755</v>
      </c>
      <c r="L2527" s="201">
        <f t="shared" si="1957"/>
        <v>0.52793568151770354</v>
      </c>
      <c r="M2527" s="201">
        <f t="shared" si="1958"/>
        <v>0.53237573532327609</v>
      </c>
      <c r="N2527" s="201">
        <f t="shared" si="1959"/>
        <v>0.55958460194064719</v>
      </c>
      <c r="O2527" s="201">
        <f t="shared" si="1960"/>
        <v>0.52842347109361187</v>
      </c>
      <c r="P2527" s="201" t="str">
        <f t="shared" si="1961"/>
        <v/>
      </c>
      <c r="Q2527" s="201" t="str">
        <f t="shared" si="1962"/>
        <v/>
      </c>
      <c r="R2527" s="201" t="str">
        <f t="shared" si="1963"/>
        <v/>
      </c>
      <c r="S2527" s="201" t="str">
        <f t="shared" si="1964"/>
        <v/>
      </c>
      <c r="T2527" s="199">
        <f t="shared" si="1965"/>
        <v>0.75609240793759236</v>
      </c>
      <c r="U2527" s="199">
        <f t="shared" si="1966"/>
        <v>0</v>
      </c>
      <c r="V2527" s="199">
        <f t="shared" si="1967"/>
        <v>0</v>
      </c>
      <c r="W2527" s="199">
        <f t="shared" si="1968"/>
        <v>0</v>
      </c>
      <c r="X2527" s="199" t="str">
        <f t="shared" si="1969"/>
        <v/>
      </c>
      <c r="Y2527" s="199" t="str">
        <f t="shared" si="1970"/>
        <v/>
      </c>
      <c r="Z2527" s="199" t="str">
        <f t="shared" si="1971"/>
        <v/>
      </c>
      <c r="AA2527" s="199" t="str">
        <f t="shared" si="1972"/>
        <v/>
      </c>
      <c r="AB2527" s="201">
        <f t="shared" ca="1" si="1973"/>
        <v>2.814807505666244</v>
      </c>
      <c r="AD2527" s="162">
        <f t="shared" si="1974"/>
        <v>1.9426355240253552E-2</v>
      </c>
      <c r="AE2527" s="162">
        <f t="shared" si="1975"/>
        <v>0</v>
      </c>
      <c r="AF2527" s="162">
        <f t="shared" si="1976"/>
        <v>0</v>
      </c>
      <c r="AG2527" s="162">
        <f t="shared" si="1977"/>
        <v>0</v>
      </c>
      <c r="AH2527" s="162" t="str">
        <f t="shared" si="1978"/>
        <v/>
      </c>
      <c r="AI2527" s="162" t="str">
        <f t="shared" si="1979"/>
        <v/>
      </c>
      <c r="AJ2527" s="162" t="str">
        <f t="shared" si="1980"/>
        <v/>
      </c>
      <c r="AK2527" s="162" t="str">
        <f t="shared" si="1981"/>
        <v/>
      </c>
      <c r="AM2527" s="199">
        <f t="shared" si="1984"/>
        <v>27.469929423180549</v>
      </c>
      <c r="AN2527" s="197">
        <f t="shared" si="1986"/>
        <v>1.3090948627624936E-2</v>
      </c>
      <c r="AO2527" s="197">
        <f t="shared" si="1987"/>
        <v>0</v>
      </c>
      <c r="AP2527" s="197">
        <f t="shared" si="1988"/>
        <v>0</v>
      </c>
      <c r="AQ2527" s="197">
        <f t="shared" si="1989"/>
        <v>0</v>
      </c>
      <c r="AR2527" s="197" t="str">
        <f t="shared" si="1990"/>
        <v/>
      </c>
      <c r="AS2527" s="197" t="str">
        <f t="shared" si="1991"/>
        <v/>
      </c>
      <c r="AT2527" s="197" t="str">
        <f t="shared" si="1992"/>
        <v/>
      </c>
      <c r="AU2527" s="197" t="str">
        <f t="shared" si="1993"/>
        <v/>
      </c>
      <c r="AV2527" s="199">
        <f t="shared" ca="1" si="1985"/>
        <v>2.1848902644131334</v>
      </c>
      <c r="AX2527" s="162">
        <f t="shared" si="1948"/>
        <v>1.4683847892336979E-4</v>
      </c>
      <c r="AY2527" s="162">
        <f t="shared" si="1949"/>
        <v>0</v>
      </c>
      <c r="AZ2527" s="162">
        <f t="shared" si="1950"/>
        <v>0</v>
      </c>
      <c r="BA2527" s="162">
        <f t="shared" si="1951"/>
        <v>0</v>
      </c>
      <c r="BB2527" s="162" t="str">
        <f t="shared" si="1952"/>
        <v/>
      </c>
      <c r="BC2527" s="162" t="str">
        <f t="shared" si="1953"/>
        <v/>
      </c>
      <c r="BD2527" s="162" t="str">
        <f t="shared" si="1954"/>
        <v/>
      </c>
      <c r="BE2527" s="162" t="str">
        <f t="shared" si="1955"/>
        <v/>
      </c>
      <c r="BG2527" s="169">
        <f t="shared" si="1982"/>
        <v>62.922393458694593</v>
      </c>
      <c r="BH2527" s="169">
        <f t="shared" ca="1" si="1983"/>
        <v>2.860124314138127</v>
      </c>
    </row>
    <row r="2528" spans="11:60" x14ac:dyDescent="0.25">
      <c r="K2528" s="199">
        <f t="shared" si="1956"/>
        <v>62.973779651800918</v>
      </c>
      <c r="L2528" s="201">
        <f t="shared" si="1957"/>
        <v>0.52815116546934338</v>
      </c>
      <c r="M2528" s="201">
        <f t="shared" si="1958"/>
        <v>0.5325930315417754</v>
      </c>
      <c r="N2528" s="201">
        <f t="shared" si="1959"/>
        <v>0.55981300381899035</v>
      </c>
      <c r="O2528" s="201">
        <f t="shared" si="1960"/>
        <v>0.52863915414303775</v>
      </c>
      <c r="P2528" s="201" t="str">
        <f t="shared" si="1961"/>
        <v/>
      </c>
      <c r="Q2528" s="201" t="str">
        <f t="shared" si="1962"/>
        <v/>
      </c>
      <c r="R2528" s="201" t="str">
        <f t="shared" si="1963"/>
        <v/>
      </c>
      <c r="S2528" s="201" t="str">
        <f t="shared" si="1964"/>
        <v/>
      </c>
      <c r="T2528" s="199">
        <f t="shared" si="1965"/>
        <v>0.80017539417766181</v>
      </c>
      <c r="U2528" s="199">
        <f t="shared" si="1966"/>
        <v>0</v>
      </c>
      <c r="V2528" s="199">
        <f t="shared" si="1967"/>
        <v>0</v>
      </c>
      <c r="W2528" s="199">
        <f t="shared" si="1968"/>
        <v>0</v>
      </c>
      <c r="X2528" s="199" t="str">
        <f t="shared" si="1969"/>
        <v/>
      </c>
      <c r="Y2528" s="199" t="str">
        <f t="shared" si="1970"/>
        <v/>
      </c>
      <c r="Z2528" s="199" t="str">
        <f t="shared" si="1971"/>
        <v/>
      </c>
      <c r="AA2528" s="199" t="str">
        <f t="shared" si="1972"/>
        <v/>
      </c>
      <c r="AB2528" s="201">
        <f t="shared" ca="1" si="1973"/>
        <v>2.8655298845852601</v>
      </c>
      <c r="AD2528" s="162">
        <f t="shared" si="1974"/>
        <v>2.0558983662071383E-2</v>
      </c>
      <c r="AE2528" s="162">
        <f t="shared" si="1975"/>
        <v>0</v>
      </c>
      <c r="AF2528" s="162">
        <f t="shared" si="1976"/>
        <v>0</v>
      </c>
      <c r="AG2528" s="162">
        <f t="shared" si="1977"/>
        <v>0</v>
      </c>
      <c r="AH2528" s="162" t="str">
        <f t="shared" si="1978"/>
        <v/>
      </c>
      <c r="AI2528" s="162" t="str">
        <f t="shared" si="1979"/>
        <v/>
      </c>
      <c r="AJ2528" s="162" t="str">
        <f t="shared" si="1980"/>
        <v/>
      </c>
      <c r="AK2528" s="162" t="str">
        <f t="shared" si="1981"/>
        <v/>
      </c>
      <c r="AM2528" s="199">
        <f t="shared" si="1984"/>
        <v>27.481146217555061</v>
      </c>
      <c r="AN2528" s="197">
        <f t="shared" si="1986"/>
        <v>1.5568262701618797E-2</v>
      </c>
      <c r="AO2528" s="197">
        <f t="shared" si="1987"/>
        <v>0</v>
      </c>
      <c r="AP2528" s="197">
        <f t="shared" si="1988"/>
        <v>0</v>
      </c>
      <c r="AQ2528" s="197">
        <f t="shared" si="1989"/>
        <v>0</v>
      </c>
      <c r="AR2528" s="197" t="str">
        <f t="shared" si="1990"/>
        <v/>
      </c>
      <c r="AS2528" s="197" t="str">
        <f t="shared" si="1991"/>
        <v/>
      </c>
      <c r="AT2528" s="197" t="str">
        <f t="shared" si="1992"/>
        <v/>
      </c>
      <c r="AU2528" s="197" t="str">
        <f t="shared" si="1993"/>
        <v/>
      </c>
      <c r="AV2528" s="199">
        <f t="shared" ca="1" si="1985"/>
        <v>2.2410996639196528</v>
      </c>
      <c r="AX2528" s="162">
        <f t="shared" si="1948"/>
        <v>1.7462600149244369E-4</v>
      </c>
      <c r="AY2528" s="162">
        <f t="shared" si="1949"/>
        <v>0</v>
      </c>
      <c r="AZ2528" s="162">
        <f t="shared" si="1950"/>
        <v>0</v>
      </c>
      <c r="BA2528" s="162">
        <f t="shared" si="1951"/>
        <v>0</v>
      </c>
      <c r="BB2528" s="162" t="str">
        <f t="shared" si="1952"/>
        <v/>
      </c>
      <c r="BC2528" s="162" t="str">
        <f t="shared" si="1953"/>
        <v/>
      </c>
      <c r="BD2528" s="162" t="str">
        <f t="shared" si="1954"/>
        <v/>
      </c>
      <c r="BE2528" s="162" t="str">
        <f t="shared" si="1955"/>
        <v/>
      </c>
      <c r="BG2528" s="169">
        <f t="shared" si="1982"/>
        <v>62.948086555247755</v>
      </c>
      <c r="BH2528" s="169">
        <f t="shared" ca="1" si="1983"/>
        <v>2.814807505666244</v>
      </c>
    </row>
    <row r="2529" spans="11:60" x14ac:dyDescent="0.25">
      <c r="K2529" s="199">
        <f t="shared" si="1956"/>
        <v>62.99947274835408</v>
      </c>
      <c r="L2529" s="201">
        <f t="shared" si="1957"/>
        <v>0.52836664942098321</v>
      </c>
      <c r="M2529" s="201">
        <f t="shared" si="1958"/>
        <v>0.5328103277602747</v>
      </c>
      <c r="N2529" s="201">
        <f t="shared" si="1959"/>
        <v>0.56004140569733341</v>
      </c>
      <c r="O2529" s="201">
        <f t="shared" si="1960"/>
        <v>0.52885483719246373</v>
      </c>
      <c r="P2529" s="201" t="str">
        <f t="shared" si="1961"/>
        <v/>
      </c>
      <c r="Q2529" s="201" t="str">
        <f t="shared" si="1962"/>
        <v/>
      </c>
      <c r="R2529" s="201" t="str">
        <f t="shared" si="1963"/>
        <v/>
      </c>
      <c r="S2529" s="201" t="str">
        <f t="shared" si="1964"/>
        <v/>
      </c>
      <c r="T2529" s="199">
        <f t="shared" si="1965"/>
        <v>0.84673136919582481</v>
      </c>
      <c r="U2529" s="199">
        <f t="shared" si="1966"/>
        <v>0</v>
      </c>
      <c r="V2529" s="199">
        <f t="shared" si="1967"/>
        <v>0</v>
      </c>
      <c r="W2529" s="199">
        <f t="shared" si="1968"/>
        <v>0</v>
      </c>
      <c r="X2529" s="199" t="str">
        <f t="shared" si="1969"/>
        <v/>
      </c>
      <c r="Y2529" s="199" t="str">
        <f t="shared" si="1970"/>
        <v/>
      </c>
      <c r="Z2529" s="199" t="str">
        <f t="shared" si="1971"/>
        <v/>
      </c>
      <c r="AA2529" s="199" t="str">
        <f t="shared" si="1972"/>
        <v/>
      </c>
      <c r="AB2529" s="201">
        <f t="shared" ca="1" si="1973"/>
        <v>2.9263680349020946</v>
      </c>
      <c r="AD2529" s="162">
        <f t="shared" si="1974"/>
        <v>2.1755150823339658E-2</v>
      </c>
      <c r="AE2529" s="162">
        <f t="shared" si="1975"/>
        <v>0</v>
      </c>
      <c r="AF2529" s="162">
        <f t="shared" si="1976"/>
        <v>0</v>
      </c>
      <c r="AG2529" s="162">
        <f t="shared" si="1977"/>
        <v>0</v>
      </c>
      <c r="AH2529" s="162" t="str">
        <f t="shared" si="1978"/>
        <v/>
      </c>
      <c r="AI2529" s="162" t="str">
        <f t="shared" si="1979"/>
        <v/>
      </c>
      <c r="AJ2529" s="162" t="str">
        <f t="shared" si="1980"/>
        <v/>
      </c>
      <c r="AK2529" s="162" t="str">
        <f t="shared" si="1981"/>
        <v/>
      </c>
      <c r="AM2529" s="199">
        <f t="shared" si="1984"/>
        <v>27.492363011929573</v>
      </c>
      <c r="AN2529" s="197">
        <f t="shared" si="1986"/>
        <v>1.8514380315841166E-2</v>
      </c>
      <c r="AO2529" s="197">
        <f t="shared" si="1987"/>
        <v>0</v>
      </c>
      <c r="AP2529" s="197">
        <f t="shared" si="1988"/>
        <v>0</v>
      </c>
      <c r="AQ2529" s="197">
        <f t="shared" si="1989"/>
        <v>0</v>
      </c>
      <c r="AR2529" s="197" t="str">
        <f t="shared" si="1990"/>
        <v/>
      </c>
      <c r="AS2529" s="197" t="str">
        <f t="shared" si="1991"/>
        <v/>
      </c>
      <c r="AT2529" s="197" t="str">
        <f t="shared" si="1992"/>
        <v/>
      </c>
      <c r="AU2529" s="197" t="str">
        <f t="shared" si="1993"/>
        <v/>
      </c>
      <c r="AV2529" s="199">
        <f t="shared" ca="1" si="1985"/>
        <v>2.1535923833030068</v>
      </c>
      <c r="AX2529" s="162">
        <f t="shared" si="1948"/>
        <v>2.0767199697430404E-4</v>
      </c>
      <c r="AY2529" s="162">
        <f t="shared" si="1949"/>
        <v>0</v>
      </c>
      <c r="AZ2529" s="162">
        <f t="shared" si="1950"/>
        <v>0</v>
      </c>
      <c r="BA2529" s="162">
        <f t="shared" si="1951"/>
        <v>0</v>
      </c>
      <c r="BB2529" s="162" t="str">
        <f t="shared" si="1952"/>
        <v/>
      </c>
      <c r="BC2529" s="162" t="str">
        <f t="shared" si="1953"/>
        <v/>
      </c>
      <c r="BD2529" s="162" t="str">
        <f t="shared" si="1954"/>
        <v/>
      </c>
      <c r="BE2529" s="162" t="str">
        <f t="shared" si="1955"/>
        <v/>
      </c>
      <c r="BG2529" s="169">
        <f t="shared" si="1982"/>
        <v>62.973779651800918</v>
      </c>
      <c r="BH2529" s="169">
        <f t="shared" ca="1" si="1983"/>
        <v>2.8655298845852601</v>
      </c>
    </row>
    <row r="2530" spans="11:60" x14ac:dyDescent="0.25">
      <c r="K2530" s="199">
        <f t="shared" si="1956"/>
        <v>63.025165844907242</v>
      </c>
      <c r="L2530" s="201">
        <f t="shared" si="1957"/>
        <v>0.52858213337262316</v>
      </c>
      <c r="M2530" s="201">
        <f t="shared" si="1958"/>
        <v>0.53302762397877401</v>
      </c>
      <c r="N2530" s="201">
        <f t="shared" si="1959"/>
        <v>0.56026980757567657</v>
      </c>
      <c r="O2530" s="201">
        <f t="shared" si="1960"/>
        <v>0.52907052024188972</v>
      </c>
      <c r="P2530" s="201" t="str">
        <f t="shared" si="1961"/>
        <v/>
      </c>
      <c r="Q2530" s="201" t="str">
        <f t="shared" si="1962"/>
        <v/>
      </c>
      <c r="R2530" s="201" t="str">
        <f t="shared" si="1963"/>
        <v/>
      </c>
      <c r="S2530" s="201" t="str">
        <f t="shared" si="1964"/>
        <v/>
      </c>
      <c r="T2530" s="199">
        <f t="shared" si="1965"/>
        <v>0.89588643724397321</v>
      </c>
      <c r="U2530" s="199">
        <f t="shared" si="1966"/>
        <v>0</v>
      </c>
      <c r="V2530" s="199">
        <f t="shared" si="1967"/>
        <v>0</v>
      </c>
      <c r="W2530" s="199">
        <f t="shared" si="1968"/>
        <v>0</v>
      </c>
      <c r="X2530" s="199" t="str">
        <f t="shared" si="1969"/>
        <v/>
      </c>
      <c r="Y2530" s="199" t="str">
        <f t="shared" si="1970"/>
        <v/>
      </c>
      <c r="Z2530" s="199" t="str">
        <f t="shared" si="1971"/>
        <v/>
      </c>
      <c r="AA2530" s="199" t="str">
        <f t="shared" si="1972"/>
        <v/>
      </c>
      <c r="AB2530" s="201">
        <f t="shared" ca="1" si="1973"/>
        <v>3.0473450253916163</v>
      </c>
      <c r="AD2530" s="162">
        <f t="shared" si="1974"/>
        <v>2.3018096732778E-2</v>
      </c>
      <c r="AE2530" s="162">
        <f t="shared" si="1975"/>
        <v>0</v>
      </c>
      <c r="AF2530" s="162">
        <f t="shared" si="1976"/>
        <v>0</v>
      </c>
      <c r="AG2530" s="162">
        <f t="shared" si="1977"/>
        <v>0</v>
      </c>
      <c r="AH2530" s="162" t="str">
        <f t="shared" si="1978"/>
        <v/>
      </c>
      <c r="AI2530" s="162" t="str">
        <f t="shared" si="1979"/>
        <v/>
      </c>
      <c r="AJ2530" s="162" t="str">
        <f t="shared" si="1980"/>
        <v/>
      </c>
      <c r="AK2530" s="162" t="str">
        <f t="shared" si="1981"/>
        <v/>
      </c>
      <c r="AM2530" s="199">
        <f t="shared" si="1984"/>
        <v>27.503579806304085</v>
      </c>
      <c r="AN2530" s="197">
        <f t="shared" si="1986"/>
        <v>2.2018017115483554E-2</v>
      </c>
      <c r="AO2530" s="197">
        <f t="shared" si="1987"/>
        <v>0</v>
      </c>
      <c r="AP2530" s="197">
        <f t="shared" si="1988"/>
        <v>0</v>
      </c>
      <c r="AQ2530" s="197">
        <f t="shared" si="1989"/>
        <v>0</v>
      </c>
      <c r="AR2530" s="197" t="str">
        <f t="shared" si="1990"/>
        <v/>
      </c>
      <c r="AS2530" s="197" t="str">
        <f t="shared" si="1991"/>
        <v/>
      </c>
      <c r="AT2530" s="197" t="str">
        <f t="shared" si="1992"/>
        <v/>
      </c>
      <c r="AU2530" s="197" t="str">
        <f t="shared" si="1993"/>
        <v/>
      </c>
      <c r="AV2530" s="199">
        <f t="shared" ca="1" si="1985"/>
        <v>2.2138167952788073</v>
      </c>
      <c r="AX2530" s="162">
        <f t="shared" si="1948"/>
        <v>2.4697157051886622E-4</v>
      </c>
      <c r="AY2530" s="162">
        <f t="shared" si="1949"/>
        <v>0</v>
      </c>
      <c r="AZ2530" s="162">
        <f t="shared" si="1950"/>
        <v>0</v>
      </c>
      <c r="BA2530" s="162">
        <f t="shared" si="1951"/>
        <v>0</v>
      </c>
      <c r="BB2530" s="162" t="str">
        <f t="shared" si="1952"/>
        <v/>
      </c>
      <c r="BC2530" s="162" t="str">
        <f t="shared" si="1953"/>
        <v/>
      </c>
      <c r="BD2530" s="162" t="str">
        <f t="shared" si="1954"/>
        <v/>
      </c>
      <c r="BE2530" s="162" t="str">
        <f t="shared" si="1955"/>
        <v/>
      </c>
      <c r="BG2530" s="169">
        <f t="shared" si="1982"/>
        <v>62.99947274835408</v>
      </c>
      <c r="BH2530" s="169">
        <f t="shared" ca="1" si="1983"/>
        <v>2.9263680349020946</v>
      </c>
    </row>
    <row r="2531" spans="11:60" x14ac:dyDescent="0.25">
      <c r="K2531" s="199">
        <f t="shared" si="1956"/>
        <v>63.050858941460405</v>
      </c>
      <c r="L2531" s="201">
        <f t="shared" si="1957"/>
        <v>0.528797617324263</v>
      </c>
      <c r="M2531" s="201">
        <f t="shared" si="1958"/>
        <v>0.53324492019727321</v>
      </c>
      <c r="N2531" s="201">
        <f t="shared" si="1959"/>
        <v>0.56049820945401962</v>
      </c>
      <c r="O2531" s="201">
        <f t="shared" si="1960"/>
        <v>0.5292862032913157</v>
      </c>
      <c r="P2531" s="201" t="str">
        <f t="shared" si="1961"/>
        <v/>
      </c>
      <c r="Q2531" s="201" t="str">
        <f t="shared" si="1962"/>
        <v/>
      </c>
      <c r="R2531" s="201" t="str">
        <f t="shared" si="1963"/>
        <v/>
      </c>
      <c r="S2531" s="201" t="str">
        <f t="shared" si="1964"/>
        <v/>
      </c>
      <c r="T2531" s="199">
        <f t="shared" si="1965"/>
        <v>0.94777114144758756</v>
      </c>
      <c r="U2531" s="199">
        <f t="shared" si="1966"/>
        <v>0</v>
      </c>
      <c r="V2531" s="199">
        <f t="shared" si="1967"/>
        <v>0</v>
      </c>
      <c r="W2531" s="199">
        <f t="shared" si="1968"/>
        <v>0</v>
      </c>
      <c r="X2531" s="199" t="str">
        <f t="shared" si="1969"/>
        <v/>
      </c>
      <c r="Y2531" s="199" t="str">
        <f t="shared" si="1970"/>
        <v/>
      </c>
      <c r="Z2531" s="199" t="str">
        <f t="shared" si="1971"/>
        <v/>
      </c>
      <c r="AA2531" s="199" t="str">
        <f t="shared" si="1972"/>
        <v/>
      </c>
      <c r="AB2531" s="201">
        <f t="shared" ca="1" si="1973"/>
        <v>3.0203990083592851</v>
      </c>
      <c r="AD2531" s="162">
        <f t="shared" si="1974"/>
        <v>2.435117544751373E-2</v>
      </c>
      <c r="AE2531" s="162">
        <f t="shared" si="1975"/>
        <v>0</v>
      </c>
      <c r="AF2531" s="162">
        <f t="shared" si="1976"/>
        <v>0</v>
      </c>
      <c r="AG2531" s="162">
        <f t="shared" si="1977"/>
        <v>0</v>
      </c>
      <c r="AH2531" s="162" t="str">
        <f t="shared" si="1978"/>
        <v/>
      </c>
      <c r="AI2531" s="162" t="str">
        <f t="shared" si="1979"/>
        <v/>
      </c>
      <c r="AJ2531" s="162" t="str">
        <f t="shared" si="1980"/>
        <v/>
      </c>
      <c r="AK2531" s="162" t="str">
        <f t="shared" si="1981"/>
        <v/>
      </c>
      <c r="AM2531" s="199">
        <f t="shared" si="1984"/>
        <v>27.514796600678597</v>
      </c>
      <c r="AN2531" s="197">
        <f t="shared" si="1986"/>
        <v>2.61846770907792E-2</v>
      </c>
      <c r="AO2531" s="197">
        <f t="shared" si="1987"/>
        <v>0</v>
      </c>
      <c r="AP2531" s="197">
        <f t="shared" si="1988"/>
        <v>0</v>
      </c>
      <c r="AQ2531" s="197">
        <f t="shared" si="1989"/>
        <v>0</v>
      </c>
      <c r="AR2531" s="197" t="str">
        <f t="shared" si="1990"/>
        <v/>
      </c>
      <c r="AS2531" s="197" t="str">
        <f t="shared" si="1991"/>
        <v/>
      </c>
      <c r="AT2531" s="197" t="str">
        <f t="shared" si="1992"/>
        <v/>
      </c>
      <c r="AU2531" s="197" t="str">
        <f t="shared" si="1993"/>
        <v/>
      </c>
      <c r="AV2531" s="199">
        <f t="shared" ca="1" si="1985"/>
        <v>2.2201018995149493</v>
      </c>
      <c r="AX2531" s="162">
        <f t="shared" si="1948"/>
        <v>2.9370813869026701E-4</v>
      </c>
      <c r="AY2531" s="162">
        <f t="shared" si="1949"/>
        <v>0</v>
      </c>
      <c r="AZ2531" s="162">
        <f t="shared" si="1950"/>
        <v>0</v>
      </c>
      <c r="BA2531" s="162">
        <f t="shared" si="1951"/>
        <v>0</v>
      </c>
      <c r="BB2531" s="162" t="str">
        <f t="shared" si="1952"/>
        <v/>
      </c>
      <c r="BC2531" s="162" t="str">
        <f t="shared" si="1953"/>
        <v/>
      </c>
      <c r="BD2531" s="162" t="str">
        <f t="shared" si="1954"/>
        <v/>
      </c>
      <c r="BE2531" s="162" t="str">
        <f t="shared" si="1955"/>
        <v/>
      </c>
      <c r="BG2531" s="169">
        <f t="shared" si="1982"/>
        <v>63.025165844907242</v>
      </c>
      <c r="BH2531" s="169">
        <f t="shared" ca="1" si="1983"/>
        <v>3.0473450253916163</v>
      </c>
    </row>
    <row r="2532" spans="11:60" x14ac:dyDescent="0.25">
      <c r="K2532" s="199">
        <f t="shared" si="1956"/>
        <v>63.076552038013567</v>
      </c>
      <c r="L2532" s="201">
        <f t="shared" si="1957"/>
        <v>0.52901310127590284</v>
      </c>
      <c r="M2532" s="201">
        <f t="shared" si="1958"/>
        <v>0.53346221641577252</v>
      </c>
      <c r="N2532" s="201">
        <f t="shared" si="1959"/>
        <v>0.56072661133236279</v>
      </c>
      <c r="O2532" s="201">
        <f t="shared" si="1960"/>
        <v>0.52950188634074169</v>
      </c>
      <c r="P2532" s="201" t="str">
        <f t="shared" si="1961"/>
        <v/>
      </c>
      <c r="Q2532" s="201" t="str">
        <f t="shared" si="1962"/>
        <v/>
      </c>
      <c r="R2532" s="201" t="str">
        <f t="shared" si="1963"/>
        <v/>
      </c>
      <c r="S2532" s="201" t="str">
        <f t="shared" si="1964"/>
        <v/>
      </c>
      <c r="T2532" s="199">
        <f t="shared" si="1965"/>
        <v>1.0025202590175886</v>
      </c>
      <c r="U2532" s="199">
        <f t="shared" si="1966"/>
        <v>0</v>
      </c>
      <c r="V2532" s="199">
        <f t="shared" si="1967"/>
        <v>0</v>
      </c>
      <c r="W2532" s="199">
        <f t="shared" si="1968"/>
        <v>0</v>
      </c>
      <c r="X2532" s="199" t="str">
        <f t="shared" si="1969"/>
        <v/>
      </c>
      <c r="Y2532" s="199" t="str">
        <f t="shared" si="1970"/>
        <v/>
      </c>
      <c r="Z2532" s="199" t="str">
        <f t="shared" si="1971"/>
        <v/>
      </c>
      <c r="AA2532" s="199" t="str">
        <f t="shared" si="1972"/>
        <v/>
      </c>
      <c r="AB2532" s="201">
        <f t="shared" ca="1" si="1973"/>
        <v>3.0087254218200918</v>
      </c>
      <c r="AD2532" s="162">
        <f t="shared" si="1974"/>
        <v>2.5757849811440203E-2</v>
      </c>
      <c r="AE2532" s="162">
        <f t="shared" si="1975"/>
        <v>0</v>
      </c>
      <c r="AF2532" s="162">
        <f t="shared" si="1976"/>
        <v>0</v>
      </c>
      <c r="AG2532" s="162">
        <f t="shared" si="1977"/>
        <v>0</v>
      </c>
      <c r="AH2532" s="162" t="str">
        <f t="shared" si="1978"/>
        <v/>
      </c>
      <c r="AI2532" s="162" t="str">
        <f t="shared" si="1979"/>
        <v/>
      </c>
      <c r="AJ2532" s="162" t="str">
        <f t="shared" si="1980"/>
        <v/>
      </c>
      <c r="AK2532" s="162" t="str">
        <f t="shared" si="1981"/>
        <v/>
      </c>
      <c r="AM2532" s="199">
        <f t="shared" si="1984"/>
        <v>27.526013395053109</v>
      </c>
      <c r="AN2532" s="197">
        <f t="shared" si="1986"/>
        <v>3.1139829522806153E-2</v>
      </c>
      <c r="AO2532" s="197">
        <f t="shared" si="1987"/>
        <v>0</v>
      </c>
      <c r="AP2532" s="197">
        <f t="shared" si="1988"/>
        <v>0</v>
      </c>
      <c r="AQ2532" s="197">
        <f t="shared" si="1989"/>
        <v>0</v>
      </c>
      <c r="AR2532" s="197" t="str">
        <f t="shared" si="1990"/>
        <v/>
      </c>
      <c r="AS2532" s="197" t="str">
        <f t="shared" si="1991"/>
        <v/>
      </c>
      <c r="AT2532" s="197" t="str">
        <f t="shared" si="1992"/>
        <v/>
      </c>
      <c r="AU2532" s="197" t="str">
        <f t="shared" si="1993"/>
        <v/>
      </c>
      <c r="AV2532" s="199">
        <f t="shared" ca="1" si="1985"/>
        <v>2.1064066101887309</v>
      </c>
      <c r="AX2532" s="162">
        <f t="shared" si="1948"/>
        <v>3.492890646146767E-4</v>
      </c>
      <c r="AY2532" s="162">
        <f t="shared" si="1949"/>
        <v>0</v>
      </c>
      <c r="AZ2532" s="162">
        <f t="shared" si="1950"/>
        <v>0</v>
      </c>
      <c r="BA2532" s="162">
        <f t="shared" si="1951"/>
        <v>0</v>
      </c>
      <c r="BB2532" s="162" t="str">
        <f t="shared" si="1952"/>
        <v/>
      </c>
      <c r="BC2532" s="162" t="str">
        <f t="shared" si="1953"/>
        <v/>
      </c>
      <c r="BD2532" s="162" t="str">
        <f t="shared" si="1954"/>
        <v/>
      </c>
      <c r="BE2532" s="162" t="str">
        <f t="shared" si="1955"/>
        <v/>
      </c>
      <c r="BG2532" s="169">
        <f t="shared" si="1982"/>
        <v>63.050858941460405</v>
      </c>
      <c r="BH2532" s="169">
        <f t="shared" ca="1" si="1983"/>
        <v>3.0203990083592851</v>
      </c>
    </row>
    <row r="2533" spans="11:60" x14ac:dyDescent="0.25">
      <c r="K2533" s="199">
        <f t="shared" si="1956"/>
        <v>63.102245134566729</v>
      </c>
      <c r="L2533" s="201">
        <f t="shared" si="1957"/>
        <v>0.52922858522754279</v>
      </c>
      <c r="M2533" s="201">
        <f t="shared" si="1958"/>
        <v>0.53367951263427182</v>
      </c>
      <c r="N2533" s="201">
        <f t="shared" si="1959"/>
        <v>0.56095501321070596</v>
      </c>
      <c r="O2533" s="201">
        <f t="shared" si="1960"/>
        <v>0.52971756939016756</v>
      </c>
      <c r="P2533" s="201" t="str">
        <f t="shared" si="1961"/>
        <v/>
      </c>
      <c r="Q2533" s="201" t="str">
        <f t="shared" si="1962"/>
        <v/>
      </c>
      <c r="R2533" s="201" t="str">
        <f t="shared" si="1963"/>
        <v/>
      </c>
      <c r="S2533" s="201" t="str">
        <f t="shared" si="1964"/>
        <v/>
      </c>
      <c r="T2533" s="199">
        <f t="shared" si="1965"/>
        <v>1.0602725122597392</v>
      </c>
      <c r="U2533" s="199">
        <f t="shared" si="1966"/>
        <v>0</v>
      </c>
      <c r="V2533" s="199">
        <f t="shared" si="1967"/>
        <v>0</v>
      </c>
      <c r="W2533" s="199">
        <f t="shared" si="1968"/>
        <v>0</v>
      </c>
      <c r="X2533" s="199" t="str">
        <f t="shared" si="1969"/>
        <v/>
      </c>
      <c r="Y2533" s="199" t="str">
        <f t="shared" si="1970"/>
        <v/>
      </c>
      <c r="Z2533" s="199" t="str">
        <f t="shared" si="1971"/>
        <v/>
      </c>
      <c r="AA2533" s="199" t="str">
        <f t="shared" si="1972"/>
        <v/>
      </c>
      <c r="AB2533" s="201">
        <f t="shared" ca="1" si="1973"/>
        <v>3.1470615824167889</v>
      </c>
      <c r="AD2533" s="162">
        <f t="shared" si="1974"/>
        <v>2.7241684030153458E-2</v>
      </c>
      <c r="AE2533" s="162">
        <f t="shared" si="1975"/>
        <v>0</v>
      </c>
      <c r="AF2533" s="162">
        <f t="shared" si="1976"/>
        <v>0</v>
      </c>
      <c r="AG2533" s="162">
        <f t="shared" si="1977"/>
        <v>0</v>
      </c>
      <c r="AH2533" s="162" t="str">
        <f t="shared" si="1978"/>
        <v/>
      </c>
      <c r="AI2533" s="162" t="str">
        <f t="shared" si="1979"/>
        <v/>
      </c>
      <c r="AJ2533" s="162" t="str">
        <f t="shared" si="1980"/>
        <v/>
      </c>
      <c r="AK2533" s="162" t="str">
        <f t="shared" si="1981"/>
        <v/>
      </c>
      <c r="AM2533" s="199">
        <f t="shared" si="1984"/>
        <v>27.537230189427621</v>
      </c>
      <c r="AN2533" s="197">
        <f t="shared" si="1986"/>
        <v>3.7032687091698345E-2</v>
      </c>
      <c r="AO2533" s="197">
        <f t="shared" si="1987"/>
        <v>0</v>
      </c>
      <c r="AP2533" s="197">
        <f t="shared" si="1988"/>
        <v>0</v>
      </c>
      <c r="AQ2533" s="197">
        <f t="shared" si="1989"/>
        <v>0</v>
      </c>
      <c r="AR2533" s="197" t="str">
        <f t="shared" si="1990"/>
        <v/>
      </c>
      <c r="AS2533" s="197" t="str">
        <f t="shared" si="1991"/>
        <v/>
      </c>
      <c r="AT2533" s="197" t="str">
        <f t="shared" si="1992"/>
        <v/>
      </c>
      <c r="AU2533" s="197" t="str">
        <f t="shared" si="1993"/>
        <v/>
      </c>
      <c r="AV2533" s="199">
        <f t="shared" ca="1" si="1985"/>
        <v>2.1366617345384378</v>
      </c>
      <c r="AX2533" s="162">
        <f t="shared" si="1948"/>
        <v>4.1538803624322748E-4</v>
      </c>
      <c r="AY2533" s="162">
        <f t="shared" si="1949"/>
        <v>0</v>
      </c>
      <c r="AZ2533" s="162">
        <f t="shared" si="1950"/>
        <v>0</v>
      </c>
      <c r="BA2533" s="162">
        <f t="shared" si="1951"/>
        <v>0</v>
      </c>
      <c r="BB2533" s="162" t="str">
        <f t="shared" si="1952"/>
        <v/>
      </c>
      <c r="BC2533" s="162" t="str">
        <f t="shared" si="1953"/>
        <v/>
      </c>
      <c r="BD2533" s="162" t="str">
        <f t="shared" si="1954"/>
        <v/>
      </c>
      <c r="BE2533" s="162" t="str">
        <f t="shared" si="1955"/>
        <v/>
      </c>
      <c r="BG2533" s="169">
        <f t="shared" si="1982"/>
        <v>63.076552038013567</v>
      </c>
      <c r="BH2533" s="169">
        <f t="shared" ca="1" si="1983"/>
        <v>3.0087254218200918</v>
      </c>
    </row>
    <row r="2534" spans="11:60" x14ac:dyDescent="0.25">
      <c r="K2534" s="199">
        <f t="shared" si="1956"/>
        <v>63.127938231119892</v>
      </c>
      <c r="L2534" s="201">
        <f t="shared" si="1957"/>
        <v>0.52944406917918263</v>
      </c>
      <c r="M2534" s="201">
        <f t="shared" si="1958"/>
        <v>0.53389680885277113</v>
      </c>
      <c r="N2534" s="201">
        <f t="shared" si="1959"/>
        <v>0.56118341508904901</v>
      </c>
      <c r="O2534" s="201">
        <f t="shared" si="1960"/>
        <v>0.52993325243959355</v>
      </c>
      <c r="P2534" s="201" t="str">
        <f t="shared" si="1961"/>
        <v/>
      </c>
      <c r="Q2534" s="201" t="str">
        <f t="shared" si="1962"/>
        <v/>
      </c>
      <c r="R2534" s="201" t="str">
        <f t="shared" si="1963"/>
        <v/>
      </c>
      <c r="S2534" s="201" t="str">
        <f t="shared" si="1964"/>
        <v/>
      </c>
      <c r="T2534" s="199">
        <f t="shared" si="1965"/>
        <v>1.1211701800025684</v>
      </c>
      <c r="U2534" s="199">
        <f t="shared" si="1966"/>
        <v>0</v>
      </c>
      <c r="V2534" s="199">
        <f t="shared" si="1967"/>
        <v>0</v>
      </c>
      <c r="W2534" s="199">
        <f t="shared" si="1968"/>
        <v>0</v>
      </c>
      <c r="X2534" s="199" t="str">
        <f t="shared" si="1969"/>
        <v/>
      </c>
      <c r="Y2534" s="199" t="str">
        <f t="shared" si="1970"/>
        <v/>
      </c>
      <c r="Z2534" s="199" t="str">
        <f t="shared" si="1971"/>
        <v/>
      </c>
      <c r="AA2534" s="199" t="str">
        <f t="shared" si="1972"/>
        <v/>
      </c>
      <c r="AB2534" s="201">
        <f t="shared" ca="1" si="1973"/>
        <v>3.2752830675667188</v>
      </c>
      <c r="AD2534" s="162">
        <f t="shared" si="1974"/>
        <v>2.8806333687332368E-2</v>
      </c>
      <c r="AE2534" s="162">
        <f t="shared" si="1975"/>
        <v>0</v>
      </c>
      <c r="AF2534" s="162">
        <f t="shared" si="1976"/>
        <v>0</v>
      </c>
      <c r="AG2534" s="162">
        <f t="shared" si="1977"/>
        <v>0</v>
      </c>
      <c r="AH2534" s="162" t="str">
        <f t="shared" si="1978"/>
        <v/>
      </c>
      <c r="AI2534" s="162" t="str">
        <f t="shared" si="1979"/>
        <v/>
      </c>
      <c r="AJ2534" s="162" t="str">
        <f t="shared" si="1980"/>
        <v/>
      </c>
      <c r="AK2534" s="162" t="str">
        <f t="shared" si="1981"/>
        <v/>
      </c>
      <c r="AM2534" s="199">
        <f t="shared" si="1984"/>
        <v>27.548446983802133</v>
      </c>
      <c r="AN2534" s="197">
        <f t="shared" si="1986"/>
        <v>4.4040698885085272E-2</v>
      </c>
      <c r="AO2534" s="197">
        <f t="shared" si="1987"/>
        <v>0</v>
      </c>
      <c r="AP2534" s="197">
        <f t="shared" si="1988"/>
        <v>0</v>
      </c>
      <c r="AQ2534" s="197">
        <f t="shared" si="1989"/>
        <v>0</v>
      </c>
      <c r="AR2534" s="197" t="str">
        <f t="shared" si="1990"/>
        <v/>
      </c>
      <c r="AS2534" s="197" t="str">
        <f t="shared" si="1991"/>
        <v/>
      </c>
      <c r="AT2534" s="197" t="str">
        <f t="shared" si="1992"/>
        <v/>
      </c>
      <c r="AU2534" s="197" t="str">
        <f t="shared" si="1993"/>
        <v/>
      </c>
      <c r="AV2534" s="199">
        <f t="shared" ca="1" si="1985"/>
        <v>2.1468921643687797</v>
      </c>
      <c r="AX2534" s="162">
        <f t="shared" si="1948"/>
        <v>4.9399546350380413E-4</v>
      </c>
      <c r="AY2534" s="162">
        <f t="shared" si="1949"/>
        <v>0</v>
      </c>
      <c r="AZ2534" s="162">
        <f t="shared" si="1950"/>
        <v>0</v>
      </c>
      <c r="BA2534" s="162">
        <f t="shared" si="1951"/>
        <v>0</v>
      </c>
      <c r="BB2534" s="162" t="str">
        <f t="shared" si="1952"/>
        <v/>
      </c>
      <c r="BC2534" s="162" t="str">
        <f t="shared" si="1953"/>
        <v/>
      </c>
      <c r="BD2534" s="162" t="str">
        <f t="shared" si="1954"/>
        <v/>
      </c>
      <c r="BE2534" s="162" t="str">
        <f t="shared" si="1955"/>
        <v/>
      </c>
      <c r="BG2534" s="169">
        <f t="shared" si="1982"/>
        <v>63.102245134566729</v>
      </c>
      <c r="BH2534" s="169">
        <f t="shared" ca="1" si="1983"/>
        <v>3.1470615824167889</v>
      </c>
    </row>
    <row r="2535" spans="11:60" x14ac:dyDescent="0.25">
      <c r="K2535" s="199">
        <f t="shared" si="1956"/>
        <v>63.153631327673054</v>
      </c>
      <c r="L2535" s="201">
        <f t="shared" si="1957"/>
        <v>0.52965955313082258</v>
      </c>
      <c r="M2535" s="201">
        <f t="shared" si="1958"/>
        <v>0.53411410507127044</v>
      </c>
      <c r="N2535" s="201">
        <f t="shared" si="1959"/>
        <v>0.56141181696739217</v>
      </c>
      <c r="O2535" s="201">
        <f t="shared" si="1960"/>
        <v>0.53014893548901953</v>
      </c>
      <c r="P2535" s="201" t="str">
        <f t="shared" si="1961"/>
        <v/>
      </c>
      <c r="Q2535" s="201" t="str">
        <f t="shared" si="1962"/>
        <v/>
      </c>
      <c r="R2535" s="201" t="str">
        <f t="shared" si="1963"/>
        <v/>
      </c>
      <c r="S2535" s="201" t="str">
        <f t="shared" si="1964"/>
        <v/>
      </c>
      <c r="T2535" s="199">
        <f t="shared" si="1965"/>
        <v>1.1853585919292504</v>
      </c>
      <c r="U2535" s="199">
        <f t="shared" si="1966"/>
        <v>0</v>
      </c>
      <c r="V2535" s="199">
        <f t="shared" si="1967"/>
        <v>0</v>
      </c>
      <c r="W2535" s="199">
        <f t="shared" si="1968"/>
        <v>0</v>
      </c>
      <c r="X2535" s="199" t="str">
        <f t="shared" si="1969"/>
        <v/>
      </c>
      <c r="Y2535" s="199" t="str">
        <f t="shared" si="1970"/>
        <v/>
      </c>
      <c r="Z2535" s="199" t="str">
        <f t="shared" si="1971"/>
        <v/>
      </c>
      <c r="AA2535" s="199" t="str">
        <f t="shared" si="1972"/>
        <v/>
      </c>
      <c r="AB2535" s="201">
        <f t="shared" ca="1" si="1973"/>
        <v>3.217511938951803</v>
      </c>
      <c r="AD2535" s="162">
        <f t="shared" si="1974"/>
        <v>3.0455532752558766E-2</v>
      </c>
      <c r="AE2535" s="162">
        <f t="shared" si="1975"/>
        <v>0</v>
      </c>
      <c r="AF2535" s="162">
        <f t="shared" si="1976"/>
        <v>0</v>
      </c>
      <c r="AG2535" s="162">
        <f t="shared" si="1977"/>
        <v>0</v>
      </c>
      <c r="AH2535" s="162" t="str">
        <f t="shared" si="1978"/>
        <v/>
      </c>
      <c r="AI2535" s="162" t="str">
        <f t="shared" si="1979"/>
        <v/>
      </c>
      <c r="AJ2535" s="162" t="str">
        <f t="shared" si="1980"/>
        <v/>
      </c>
      <c r="AK2535" s="162" t="str">
        <f t="shared" si="1981"/>
        <v/>
      </c>
      <c r="AM2535" s="199">
        <f t="shared" si="1984"/>
        <v>27.559663778176645</v>
      </c>
      <c r="AN2535" s="197">
        <f t="shared" si="1986"/>
        <v>5.2374893551547362E-2</v>
      </c>
      <c r="AO2535" s="197">
        <f t="shared" si="1987"/>
        <v>0</v>
      </c>
      <c r="AP2535" s="197">
        <f t="shared" si="1988"/>
        <v>0</v>
      </c>
      <c r="AQ2535" s="197">
        <f t="shared" si="1989"/>
        <v>0</v>
      </c>
      <c r="AR2535" s="197" t="str">
        <f t="shared" si="1990"/>
        <v/>
      </c>
      <c r="AS2535" s="197" t="str">
        <f t="shared" si="1991"/>
        <v/>
      </c>
      <c r="AT2535" s="197" t="str">
        <f t="shared" si="1992"/>
        <v/>
      </c>
      <c r="AU2535" s="197" t="str">
        <f t="shared" si="1993"/>
        <v/>
      </c>
      <c r="AV2535" s="199">
        <f t="shared" ca="1" si="1985"/>
        <v>2.2068952368530974</v>
      </c>
      <c r="AX2535" s="162">
        <f t="shared" si="1948"/>
        <v>5.8747841135466453E-4</v>
      </c>
      <c r="AY2535" s="162">
        <f t="shared" si="1949"/>
        <v>0</v>
      </c>
      <c r="AZ2535" s="162">
        <f t="shared" si="1950"/>
        <v>0</v>
      </c>
      <c r="BA2535" s="162">
        <f t="shared" si="1951"/>
        <v>0</v>
      </c>
      <c r="BB2535" s="162" t="str">
        <f t="shared" si="1952"/>
        <v/>
      </c>
      <c r="BC2535" s="162" t="str">
        <f t="shared" si="1953"/>
        <v/>
      </c>
      <c r="BD2535" s="162" t="str">
        <f t="shared" si="1954"/>
        <v/>
      </c>
      <c r="BE2535" s="162" t="str">
        <f t="shared" si="1955"/>
        <v/>
      </c>
      <c r="BG2535" s="169">
        <f t="shared" si="1982"/>
        <v>63.127938231119892</v>
      </c>
      <c r="BH2535" s="169">
        <f t="shared" ca="1" si="1983"/>
        <v>3.2752830675667188</v>
      </c>
    </row>
    <row r="2536" spans="11:60" x14ac:dyDescent="0.25">
      <c r="K2536" s="199">
        <f t="shared" si="1956"/>
        <v>63.179324424226216</v>
      </c>
      <c r="L2536" s="201">
        <f t="shared" si="1957"/>
        <v>0.52987503708246242</v>
      </c>
      <c r="M2536" s="201">
        <f t="shared" si="1958"/>
        <v>0.53433140128976975</v>
      </c>
      <c r="N2536" s="201">
        <f t="shared" si="1959"/>
        <v>0.56164021884573523</v>
      </c>
      <c r="O2536" s="201">
        <f t="shared" si="1960"/>
        <v>0.53036461853844552</v>
      </c>
      <c r="P2536" s="201" t="str">
        <f t="shared" si="1961"/>
        <v/>
      </c>
      <c r="Q2536" s="201" t="str">
        <f t="shared" si="1962"/>
        <v/>
      </c>
      <c r="R2536" s="201" t="str">
        <f t="shared" si="1963"/>
        <v/>
      </c>
      <c r="S2536" s="201" t="str">
        <f t="shared" si="1964"/>
        <v/>
      </c>
      <c r="T2536" s="199">
        <f t="shared" si="1965"/>
        <v>1.2529854859832548</v>
      </c>
      <c r="U2536" s="199">
        <f t="shared" si="1966"/>
        <v>0</v>
      </c>
      <c r="V2536" s="199">
        <f t="shared" si="1967"/>
        <v>0</v>
      </c>
      <c r="W2536" s="199">
        <f t="shared" si="1968"/>
        <v>0</v>
      </c>
      <c r="X2536" s="199" t="str">
        <f t="shared" si="1969"/>
        <v/>
      </c>
      <c r="Y2536" s="199" t="str">
        <f t="shared" si="1970"/>
        <v/>
      </c>
      <c r="Z2536" s="199" t="str">
        <f t="shared" si="1971"/>
        <v/>
      </c>
      <c r="AA2536" s="199" t="str">
        <f t="shared" si="1972"/>
        <v/>
      </c>
      <c r="AB2536" s="201">
        <f t="shared" ca="1" si="1973"/>
        <v>3.3119155242440979</v>
      </c>
      <c r="AD2536" s="162">
        <f t="shared" si="1974"/>
        <v>3.2193077071078775E-2</v>
      </c>
      <c r="AE2536" s="162">
        <f t="shared" si="1975"/>
        <v>0</v>
      </c>
      <c r="AF2536" s="162">
        <f t="shared" si="1976"/>
        <v>0</v>
      </c>
      <c r="AG2536" s="162">
        <f t="shared" si="1977"/>
        <v>0</v>
      </c>
      <c r="AH2536" s="162" t="str">
        <f t="shared" si="1978"/>
        <v/>
      </c>
      <c r="AI2536" s="162" t="str">
        <f t="shared" si="1979"/>
        <v/>
      </c>
      <c r="AJ2536" s="162" t="str">
        <f t="shared" si="1980"/>
        <v/>
      </c>
      <c r="AK2536" s="162" t="str">
        <f t="shared" si="1981"/>
        <v/>
      </c>
      <c r="AM2536" s="199">
        <f t="shared" si="1984"/>
        <v>27.570880572551157</v>
      </c>
      <c r="AN2536" s="197">
        <f t="shared" si="1986"/>
        <v>6.2286233409906466E-2</v>
      </c>
      <c r="AO2536" s="197">
        <f t="shared" si="1987"/>
        <v>0</v>
      </c>
      <c r="AP2536" s="197">
        <f t="shared" si="1988"/>
        <v>0</v>
      </c>
      <c r="AQ2536" s="197">
        <f t="shared" si="1989"/>
        <v>0</v>
      </c>
      <c r="AR2536" s="197" t="str">
        <f t="shared" si="1990"/>
        <v/>
      </c>
      <c r="AS2536" s="197" t="str">
        <f t="shared" si="1991"/>
        <v/>
      </c>
      <c r="AT2536" s="197" t="str">
        <f t="shared" si="1992"/>
        <v/>
      </c>
      <c r="AU2536" s="197" t="str">
        <f t="shared" si="1993"/>
        <v/>
      </c>
      <c r="AV2536" s="199">
        <f t="shared" ca="1" si="1985"/>
        <v>2.1451863308546337</v>
      </c>
      <c r="AX2536" s="162">
        <f t="shared" si="1948"/>
        <v>6.986518725217841E-4</v>
      </c>
      <c r="AY2536" s="162">
        <f t="shared" si="1949"/>
        <v>0</v>
      </c>
      <c r="AZ2536" s="162">
        <f t="shared" si="1950"/>
        <v>0</v>
      </c>
      <c r="BA2536" s="162">
        <f t="shared" si="1951"/>
        <v>0</v>
      </c>
      <c r="BB2536" s="162" t="str">
        <f t="shared" si="1952"/>
        <v/>
      </c>
      <c r="BC2536" s="162" t="str">
        <f t="shared" si="1953"/>
        <v/>
      </c>
      <c r="BD2536" s="162" t="str">
        <f t="shared" si="1954"/>
        <v/>
      </c>
      <c r="BE2536" s="162" t="str">
        <f t="shared" si="1955"/>
        <v/>
      </c>
      <c r="BG2536" s="169">
        <f t="shared" si="1982"/>
        <v>63.153631327673054</v>
      </c>
      <c r="BH2536" s="169">
        <f t="shared" ca="1" si="1983"/>
        <v>3.217511938951803</v>
      </c>
    </row>
    <row r="2537" spans="11:60" x14ac:dyDescent="0.25">
      <c r="K2537" s="199">
        <f t="shared" si="1956"/>
        <v>63.205017520779379</v>
      </c>
      <c r="L2537" s="201">
        <f t="shared" si="1957"/>
        <v>0.53009052103410226</v>
      </c>
      <c r="M2537" s="201">
        <f t="shared" si="1958"/>
        <v>0.53454869750826906</v>
      </c>
      <c r="N2537" s="201">
        <f t="shared" si="1959"/>
        <v>0.56186862072407839</v>
      </c>
      <c r="O2537" s="201">
        <f t="shared" si="1960"/>
        <v>0.53058030158787151</v>
      </c>
      <c r="P2537" s="201" t="str">
        <f t="shared" si="1961"/>
        <v/>
      </c>
      <c r="Q2537" s="201" t="str">
        <f t="shared" si="1962"/>
        <v/>
      </c>
      <c r="R2537" s="201" t="str">
        <f t="shared" si="1963"/>
        <v/>
      </c>
      <c r="S2537" s="201" t="str">
        <f t="shared" si="1964"/>
        <v/>
      </c>
      <c r="T2537" s="199">
        <f t="shared" si="1965"/>
        <v>1.3242002065430307</v>
      </c>
      <c r="U2537" s="199">
        <f t="shared" si="1966"/>
        <v>0</v>
      </c>
      <c r="V2537" s="199">
        <f t="shared" si="1967"/>
        <v>0</v>
      </c>
      <c r="W2537" s="199">
        <f t="shared" si="1968"/>
        <v>0</v>
      </c>
      <c r="X2537" s="199" t="str">
        <f t="shared" si="1969"/>
        <v/>
      </c>
      <c r="Y2537" s="199" t="str">
        <f t="shared" si="1970"/>
        <v/>
      </c>
      <c r="Z2537" s="199" t="str">
        <f t="shared" si="1971"/>
        <v/>
      </c>
      <c r="AA2537" s="199" t="str">
        <f t="shared" si="1972"/>
        <v/>
      </c>
      <c r="AB2537" s="201">
        <f t="shared" ca="1" si="1973"/>
        <v>3.4136511637793152</v>
      </c>
      <c r="AD2537" s="162">
        <f t="shared" si="1974"/>
        <v>3.4022803762427577E-2</v>
      </c>
      <c r="AE2537" s="162">
        <f t="shared" si="1975"/>
        <v>0</v>
      </c>
      <c r="AF2537" s="162">
        <f t="shared" si="1976"/>
        <v>0</v>
      </c>
      <c r="AG2537" s="162">
        <f t="shared" si="1977"/>
        <v>0</v>
      </c>
      <c r="AH2537" s="162" t="str">
        <f t="shared" si="1978"/>
        <v/>
      </c>
      <c r="AI2537" s="162" t="str">
        <f t="shared" si="1979"/>
        <v/>
      </c>
      <c r="AJ2537" s="162" t="str">
        <f t="shared" si="1980"/>
        <v/>
      </c>
      <c r="AK2537" s="162" t="str">
        <f t="shared" si="1981"/>
        <v/>
      </c>
      <c r="AM2537" s="199">
        <f t="shared" si="1984"/>
        <v>27.582097366925669</v>
      </c>
      <c r="AN2537" s="197">
        <f t="shared" si="1986"/>
        <v>7.4073170711251329E-2</v>
      </c>
      <c r="AO2537" s="197">
        <f t="shared" si="1987"/>
        <v>0</v>
      </c>
      <c r="AP2537" s="197">
        <f t="shared" si="1988"/>
        <v>0</v>
      </c>
      <c r="AQ2537" s="197">
        <f t="shared" si="1989"/>
        <v>0</v>
      </c>
      <c r="AR2537" s="197" t="str">
        <f t="shared" si="1990"/>
        <v/>
      </c>
      <c r="AS2537" s="197" t="str">
        <f t="shared" si="1991"/>
        <v/>
      </c>
      <c r="AT2537" s="197" t="str">
        <f t="shared" si="1992"/>
        <v/>
      </c>
      <c r="AU2537" s="197" t="str">
        <f t="shared" si="1993"/>
        <v/>
      </c>
      <c r="AV2537" s="199">
        <f t="shared" ca="1" si="1985"/>
        <v>2.2116533360152792</v>
      </c>
      <c r="AX2537" s="162">
        <f t="shared" si="1948"/>
        <v>8.3086352453623556E-4</v>
      </c>
      <c r="AY2537" s="162">
        <f t="shared" si="1949"/>
        <v>0</v>
      </c>
      <c r="AZ2537" s="162">
        <f t="shared" si="1950"/>
        <v>0</v>
      </c>
      <c r="BA2537" s="162">
        <f t="shared" si="1951"/>
        <v>0</v>
      </c>
      <c r="BB2537" s="162" t="str">
        <f t="shared" si="1952"/>
        <v/>
      </c>
      <c r="BC2537" s="162" t="str">
        <f t="shared" si="1953"/>
        <v/>
      </c>
      <c r="BD2537" s="162" t="str">
        <f t="shared" si="1954"/>
        <v/>
      </c>
      <c r="BE2537" s="162" t="str">
        <f t="shared" si="1955"/>
        <v/>
      </c>
      <c r="BG2537" s="169">
        <f t="shared" si="1982"/>
        <v>63.179324424226216</v>
      </c>
      <c r="BH2537" s="169">
        <f t="shared" ca="1" si="1983"/>
        <v>3.3119155242440979</v>
      </c>
    </row>
    <row r="2538" spans="11:60" x14ac:dyDescent="0.25">
      <c r="K2538" s="199">
        <f t="shared" si="1956"/>
        <v>63.230710617332541</v>
      </c>
      <c r="L2538" s="201">
        <f t="shared" si="1957"/>
        <v>0.53030600498574221</v>
      </c>
      <c r="M2538" s="201">
        <f t="shared" si="1958"/>
        <v>0.53476599372676836</v>
      </c>
      <c r="N2538" s="201">
        <f t="shared" si="1959"/>
        <v>0.56209702260242156</v>
      </c>
      <c r="O2538" s="201">
        <f t="shared" si="1960"/>
        <v>0.53079598463729738</v>
      </c>
      <c r="P2538" s="201" t="str">
        <f t="shared" si="1961"/>
        <v/>
      </c>
      <c r="Q2538" s="201" t="str">
        <f t="shared" si="1962"/>
        <v/>
      </c>
      <c r="R2538" s="201" t="str">
        <f t="shared" si="1963"/>
        <v/>
      </c>
      <c r="S2538" s="201" t="str">
        <f t="shared" si="1964"/>
        <v/>
      </c>
      <c r="T2538" s="199">
        <f t="shared" si="1965"/>
        <v>1.3991527184650014</v>
      </c>
      <c r="U2538" s="199">
        <f t="shared" si="1966"/>
        <v>0</v>
      </c>
      <c r="V2538" s="199">
        <f t="shared" si="1967"/>
        <v>0</v>
      </c>
      <c r="W2538" s="199">
        <f t="shared" si="1968"/>
        <v>0</v>
      </c>
      <c r="X2538" s="199" t="str">
        <f t="shared" si="1969"/>
        <v/>
      </c>
      <c r="Y2538" s="199" t="str">
        <f t="shared" si="1970"/>
        <v/>
      </c>
      <c r="Z2538" s="199" t="str">
        <f t="shared" si="1971"/>
        <v/>
      </c>
      <c r="AA2538" s="199" t="str">
        <f t="shared" si="1972"/>
        <v/>
      </c>
      <c r="AB2538" s="201">
        <f t="shared" ca="1" si="1973"/>
        <v>3.4474640629849471</v>
      </c>
      <c r="AD2538" s="162">
        <f t="shared" si="1974"/>
        <v>3.594856588814082E-2</v>
      </c>
      <c r="AE2538" s="162">
        <f t="shared" si="1975"/>
        <v>0</v>
      </c>
      <c r="AF2538" s="162">
        <f t="shared" si="1976"/>
        <v>0</v>
      </c>
      <c r="AG2538" s="162">
        <f t="shared" si="1977"/>
        <v>0</v>
      </c>
      <c r="AH2538" s="162" t="str">
        <f t="shared" si="1978"/>
        <v/>
      </c>
      <c r="AI2538" s="162" t="str">
        <f t="shared" si="1979"/>
        <v/>
      </c>
      <c r="AJ2538" s="162" t="str">
        <f t="shared" si="1980"/>
        <v/>
      </c>
      <c r="AK2538" s="162" t="str">
        <f t="shared" si="1981"/>
        <v/>
      </c>
      <c r="AM2538" s="199">
        <f t="shared" si="1984"/>
        <v>27.593314161300182</v>
      </c>
      <c r="AN2538" s="197">
        <f t="shared" si="1986"/>
        <v>8.8090633357068224E-2</v>
      </c>
      <c r="AO2538" s="197">
        <f t="shared" si="1987"/>
        <v>0</v>
      </c>
      <c r="AP2538" s="197">
        <f t="shared" si="1988"/>
        <v>0</v>
      </c>
      <c r="AQ2538" s="197">
        <f t="shared" si="1989"/>
        <v>0</v>
      </c>
      <c r="AR2538" s="197" t="str">
        <f t="shared" si="1990"/>
        <v/>
      </c>
      <c r="AS2538" s="197" t="str">
        <f t="shared" si="1991"/>
        <v/>
      </c>
      <c r="AT2538" s="197" t="str">
        <f t="shared" si="1992"/>
        <v/>
      </c>
      <c r="AU2538" s="197" t="str">
        <f t="shared" si="1993"/>
        <v/>
      </c>
      <c r="AV2538" s="199">
        <f t="shared" ca="1" si="1985"/>
        <v>2.2554140902199404</v>
      </c>
      <c r="AX2538" s="162">
        <f t="shared" si="1948"/>
        <v>9.8809452068676748E-4</v>
      </c>
      <c r="AY2538" s="162">
        <f t="shared" si="1949"/>
        <v>0</v>
      </c>
      <c r="AZ2538" s="162">
        <f t="shared" si="1950"/>
        <v>0</v>
      </c>
      <c r="BA2538" s="162">
        <f t="shared" si="1951"/>
        <v>0</v>
      </c>
      <c r="BB2538" s="162" t="str">
        <f t="shared" si="1952"/>
        <v/>
      </c>
      <c r="BC2538" s="162" t="str">
        <f t="shared" si="1953"/>
        <v/>
      </c>
      <c r="BD2538" s="162" t="str">
        <f t="shared" si="1954"/>
        <v/>
      </c>
      <c r="BE2538" s="162" t="str">
        <f t="shared" si="1955"/>
        <v/>
      </c>
      <c r="BG2538" s="169">
        <f t="shared" si="1982"/>
        <v>63.205017520779379</v>
      </c>
      <c r="BH2538" s="169">
        <f t="shared" ca="1" si="1983"/>
        <v>3.4136511637793152</v>
      </c>
    </row>
    <row r="2539" spans="11:60" x14ac:dyDescent="0.25">
      <c r="K2539" s="199">
        <f t="shared" si="1956"/>
        <v>63.256403713885703</v>
      </c>
      <c r="L2539" s="201">
        <f t="shared" si="1957"/>
        <v>0.53052148893738205</v>
      </c>
      <c r="M2539" s="201">
        <f t="shared" si="1958"/>
        <v>0.53498328994526767</v>
      </c>
      <c r="N2539" s="201">
        <f t="shared" si="1959"/>
        <v>0.56232542448076461</v>
      </c>
      <c r="O2539" s="201">
        <f t="shared" si="1960"/>
        <v>0.53101166768672337</v>
      </c>
      <c r="P2539" s="201" t="str">
        <f t="shared" si="1961"/>
        <v/>
      </c>
      <c r="Q2539" s="201" t="str">
        <f t="shared" si="1962"/>
        <v/>
      </c>
      <c r="R2539" s="201" t="str">
        <f t="shared" si="1963"/>
        <v/>
      </c>
      <c r="S2539" s="201" t="str">
        <f t="shared" si="1964"/>
        <v/>
      </c>
      <c r="T2539" s="199">
        <f t="shared" si="1965"/>
        <v>1.4779924094355963</v>
      </c>
      <c r="U2539" s="199">
        <f t="shared" si="1966"/>
        <v>0</v>
      </c>
      <c r="V2539" s="199">
        <f t="shared" si="1967"/>
        <v>0</v>
      </c>
      <c r="W2539" s="199">
        <f t="shared" si="1968"/>
        <v>0</v>
      </c>
      <c r="X2539" s="199" t="str">
        <f t="shared" si="1969"/>
        <v/>
      </c>
      <c r="Y2539" s="199" t="str">
        <f t="shared" si="1970"/>
        <v/>
      </c>
      <c r="Z2539" s="199" t="str">
        <f t="shared" si="1971"/>
        <v/>
      </c>
      <c r="AA2539" s="199" t="str">
        <f t="shared" si="1972"/>
        <v/>
      </c>
      <c r="AB2539" s="201">
        <f t="shared" ca="1" si="1973"/>
        <v>3.6248279562504657</v>
      </c>
      <c r="AD2539" s="162">
        <f t="shared" si="1974"/>
        <v>3.7974201680469791E-2</v>
      </c>
      <c r="AE2539" s="162">
        <f t="shared" si="1975"/>
        <v>0</v>
      </c>
      <c r="AF2539" s="162">
        <f t="shared" si="1976"/>
        <v>0</v>
      </c>
      <c r="AG2539" s="162">
        <f t="shared" si="1977"/>
        <v>0</v>
      </c>
      <c r="AH2539" s="162" t="str">
        <f t="shared" si="1978"/>
        <v/>
      </c>
      <c r="AI2539" s="162" t="str">
        <f t="shared" si="1979"/>
        <v/>
      </c>
      <c r="AJ2539" s="162" t="str">
        <f t="shared" si="1980"/>
        <v/>
      </c>
      <c r="AK2539" s="162" t="str">
        <f t="shared" si="1981"/>
        <v/>
      </c>
      <c r="AM2539" s="199">
        <f t="shared" si="1984"/>
        <v>27.604530955674694</v>
      </c>
      <c r="AN2539" s="197">
        <f t="shared" si="1986"/>
        <v>0.1047607102666811</v>
      </c>
      <c r="AO2539" s="197">
        <f t="shared" si="1987"/>
        <v>0</v>
      </c>
      <c r="AP2539" s="197">
        <f t="shared" si="1988"/>
        <v>0</v>
      </c>
      <c r="AQ2539" s="197">
        <f t="shared" si="1989"/>
        <v>0</v>
      </c>
      <c r="AR2539" s="197" t="str">
        <f t="shared" si="1990"/>
        <v/>
      </c>
      <c r="AS2539" s="197" t="str">
        <f t="shared" si="1991"/>
        <v/>
      </c>
      <c r="AT2539" s="197" t="str">
        <f t="shared" si="1992"/>
        <v/>
      </c>
      <c r="AU2539" s="197" t="str">
        <f t="shared" si="1993"/>
        <v/>
      </c>
      <c r="AV2539" s="199">
        <f t="shared" ca="1" si="1985"/>
        <v>2.1735387729785014</v>
      </c>
      <c r="AX2539" s="162">
        <f t="shared" si="1948"/>
        <v>1.1750793455891967E-3</v>
      </c>
      <c r="AY2539" s="162">
        <f t="shared" si="1949"/>
        <v>0</v>
      </c>
      <c r="AZ2539" s="162">
        <f t="shared" si="1950"/>
        <v>0</v>
      </c>
      <c r="BA2539" s="162">
        <f t="shared" si="1951"/>
        <v>0</v>
      </c>
      <c r="BB2539" s="162" t="str">
        <f t="shared" si="1952"/>
        <v/>
      </c>
      <c r="BC2539" s="162" t="str">
        <f t="shared" si="1953"/>
        <v/>
      </c>
      <c r="BD2539" s="162" t="str">
        <f t="shared" si="1954"/>
        <v/>
      </c>
      <c r="BE2539" s="162" t="str">
        <f t="shared" si="1955"/>
        <v/>
      </c>
      <c r="BG2539" s="169">
        <f t="shared" si="1982"/>
        <v>63.230710617332541</v>
      </c>
      <c r="BH2539" s="169">
        <f t="shared" ca="1" si="1983"/>
        <v>3.4474640629849471</v>
      </c>
    </row>
    <row r="2540" spans="11:60" x14ac:dyDescent="0.25">
      <c r="K2540" s="199">
        <f t="shared" si="1956"/>
        <v>63.282096810438865</v>
      </c>
      <c r="L2540" s="201">
        <f t="shared" si="1957"/>
        <v>0.53073697288902189</v>
      </c>
      <c r="M2540" s="201">
        <f t="shared" si="1958"/>
        <v>0.53520058616376698</v>
      </c>
      <c r="N2540" s="201">
        <f t="shared" si="1959"/>
        <v>0.56255382635910778</v>
      </c>
      <c r="O2540" s="201">
        <f t="shared" si="1960"/>
        <v>0.53122735073614935</v>
      </c>
      <c r="P2540" s="201" t="str">
        <f t="shared" si="1961"/>
        <v/>
      </c>
      <c r="Q2540" s="201" t="str">
        <f t="shared" si="1962"/>
        <v/>
      </c>
      <c r="R2540" s="201" t="str">
        <f t="shared" si="1963"/>
        <v/>
      </c>
      <c r="S2540" s="201" t="str">
        <f t="shared" si="1964"/>
        <v/>
      </c>
      <c r="T2540" s="199">
        <f t="shared" si="1965"/>
        <v>1.5608666504387729</v>
      </c>
      <c r="U2540" s="199">
        <f t="shared" si="1966"/>
        <v>0</v>
      </c>
      <c r="V2540" s="199">
        <f t="shared" si="1967"/>
        <v>0</v>
      </c>
      <c r="W2540" s="199">
        <f t="shared" si="1968"/>
        <v>0</v>
      </c>
      <c r="X2540" s="199" t="str">
        <f t="shared" si="1969"/>
        <v/>
      </c>
      <c r="Y2540" s="199" t="str">
        <f t="shared" si="1970"/>
        <v/>
      </c>
      <c r="Z2540" s="199" t="str">
        <f t="shared" si="1971"/>
        <v/>
      </c>
      <c r="AA2540" s="199" t="str">
        <f t="shared" si="1972"/>
        <v/>
      </c>
      <c r="AB2540" s="201">
        <f t="shared" ca="1" si="1973"/>
        <v>3.5860218399267092</v>
      </c>
      <c r="AD2540" s="162">
        <f t="shared" si="1974"/>
        <v>4.0103497556334453E-2</v>
      </c>
      <c r="AE2540" s="162">
        <f t="shared" si="1975"/>
        <v>0</v>
      </c>
      <c r="AF2540" s="162">
        <f t="shared" si="1976"/>
        <v>0</v>
      </c>
      <c r="AG2540" s="162">
        <f t="shared" si="1977"/>
        <v>0</v>
      </c>
      <c r="AH2540" s="162" t="str">
        <f t="shared" si="1978"/>
        <v/>
      </c>
      <c r="AI2540" s="162" t="str">
        <f t="shared" si="1979"/>
        <v/>
      </c>
      <c r="AJ2540" s="162" t="str">
        <f t="shared" si="1980"/>
        <v/>
      </c>
      <c r="AK2540" s="162" t="str">
        <f t="shared" si="1981"/>
        <v/>
      </c>
      <c r="AM2540" s="199">
        <f t="shared" si="1984"/>
        <v>27.615747750049206</v>
      </c>
      <c r="AN2540" s="197">
        <f t="shared" si="1986"/>
        <v>0.1245853575117295</v>
      </c>
      <c r="AO2540" s="197">
        <f t="shared" si="1987"/>
        <v>0</v>
      </c>
      <c r="AP2540" s="197">
        <f t="shared" si="1988"/>
        <v>0</v>
      </c>
      <c r="AQ2540" s="197">
        <f t="shared" si="1989"/>
        <v>0</v>
      </c>
      <c r="AR2540" s="197" t="str">
        <f t="shared" si="1990"/>
        <v/>
      </c>
      <c r="AS2540" s="197" t="str">
        <f t="shared" si="1991"/>
        <v/>
      </c>
      <c r="AT2540" s="197" t="str">
        <f t="shared" si="1992"/>
        <v/>
      </c>
      <c r="AU2540" s="197" t="str">
        <f t="shared" si="1993"/>
        <v/>
      </c>
      <c r="AV2540" s="199">
        <f t="shared" ca="1" si="1985"/>
        <v>2.3282778759565304</v>
      </c>
      <c r="AX2540" s="162">
        <f t="shared" si="1948"/>
        <v>1.3974483372841415E-3</v>
      </c>
      <c r="AY2540" s="162">
        <f t="shared" si="1949"/>
        <v>0</v>
      </c>
      <c r="AZ2540" s="162">
        <f t="shared" si="1950"/>
        <v>0</v>
      </c>
      <c r="BA2540" s="162">
        <f t="shared" si="1951"/>
        <v>0</v>
      </c>
      <c r="BB2540" s="162" t="str">
        <f t="shared" si="1952"/>
        <v/>
      </c>
      <c r="BC2540" s="162" t="str">
        <f t="shared" si="1953"/>
        <v/>
      </c>
      <c r="BD2540" s="162" t="str">
        <f t="shared" si="1954"/>
        <v/>
      </c>
      <c r="BE2540" s="162" t="str">
        <f t="shared" si="1955"/>
        <v/>
      </c>
      <c r="BG2540" s="169">
        <f t="shared" si="1982"/>
        <v>63.256403713885703</v>
      </c>
      <c r="BH2540" s="169">
        <f t="shared" ca="1" si="1983"/>
        <v>3.6248279562504657</v>
      </c>
    </row>
    <row r="2541" spans="11:60" x14ac:dyDescent="0.25">
      <c r="K2541" s="199">
        <f t="shared" si="1956"/>
        <v>63.307789906992028</v>
      </c>
      <c r="L2541" s="201">
        <f t="shared" si="1957"/>
        <v>0.53095245684066184</v>
      </c>
      <c r="M2541" s="201">
        <f t="shared" si="1958"/>
        <v>0.53541788238226629</v>
      </c>
      <c r="N2541" s="201">
        <f t="shared" si="1959"/>
        <v>0.56278222823745083</v>
      </c>
      <c r="O2541" s="201">
        <f t="shared" si="1960"/>
        <v>0.53144303378557534</v>
      </c>
      <c r="P2541" s="201" t="str">
        <f t="shared" si="1961"/>
        <v/>
      </c>
      <c r="Q2541" s="201" t="str">
        <f t="shared" si="1962"/>
        <v/>
      </c>
      <c r="R2541" s="201" t="str">
        <f t="shared" si="1963"/>
        <v/>
      </c>
      <c r="S2541" s="201" t="str">
        <f t="shared" si="1964"/>
        <v/>
      </c>
      <c r="T2541" s="199">
        <f t="shared" si="1965"/>
        <v>1.6479190816574691</v>
      </c>
      <c r="U2541" s="199">
        <f t="shared" si="1966"/>
        <v>0</v>
      </c>
      <c r="V2541" s="199">
        <f t="shared" si="1967"/>
        <v>0</v>
      </c>
      <c r="W2541" s="199">
        <f t="shared" si="1968"/>
        <v>0</v>
      </c>
      <c r="X2541" s="199" t="str">
        <f t="shared" si="1969"/>
        <v/>
      </c>
      <c r="Y2541" s="199" t="str">
        <f t="shared" si="1970"/>
        <v/>
      </c>
      <c r="Z2541" s="199" t="str">
        <f t="shared" si="1971"/>
        <v/>
      </c>
      <c r="AA2541" s="199" t="str">
        <f t="shared" si="1972"/>
        <v/>
      </c>
      <c r="AB2541" s="201">
        <f t="shared" ca="1" si="1973"/>
        <v>3.7115415801649618</v>
      </c>
      <c r="AD2541" s="162">
        <f t="shared" si="1974"/>
        <v>4.2340144076823939E-2</v>
      </c>
      <c r="AE2541" s="162">
        <f t="shared" si="1975"/>
        <v>0</v>
      </c>
      <c r="AF2541" s="162">
        <f t="shared" si="1976"/>
        <v>0</v>
      </c>
      <c r="AG2541" s="162">
        <f t="shared" si="1977"/>
        <v>0</v>
      </c>
      <c r="AH2541" s="162" t="str">
        <f t="shared" si="1978"/>
        <v/>
      </c>
      <c r="AI2541" s="162" t="str">
        <f t="shared" si="1979"/>
        <v/>
      </c>
      <c r="AJ2541" s="162" t="str">
        <f t="shared" si="1980"/>
        <v/>
      </c>
      <c r="AK2541" s="162" t="str">
        <f t="shared" si="1981"/>
        <v/>
      </c>
      <c r="AM2541" s="199">
        <f t="shared" si="1984"/>
        <v>27.626964544423718</v>
      </c>
      <c r="AN2541" s="197">
        <f t="shared" si="1986"/>
        <v>0.14816150676158246</v>
      </c>
      <c r="AO2541" s="197">
        <f t="shared" si="1987"/>
        <v>0</v>
      </c>
      <c r="AP2541" s="197">
        <f t="shared" si="1988"/>
        <v>0</v>
      </c>
      <c r="AQ2541" s="197">
        <f t="shared" si="1989"/>
        <v>0</v>
      </c>
      <c r="AR2541" s="197" t="str">
        <f t="shared" si="1990"/>
        <v/>
      </c>
      <c r="AS2541" s="197" t="str">
        <f t="shared" si="1991"/>
        <v/>
      </c>
      <c r="AT2541" s="197" t="str">
        <f t="shared" si="1992"/>
        <v/>
      </c>
      <c r="AU2541" s="197" t="str">
        <f t="shared" si="1993"/>
        <v/>
      </c>
      <c r="AV2541" s="199">
        <f t="shared" ca="1" si="1985"/>
        <v>2.239993813212763</v>
      </c>
      <c r="AX2541" s="162">
        <f t="shared" si="1948"/>
        <v>1.661897155562549E-3</v>
      </c>
      <c r="AY2541" s="162">
        <f t="shared" si="1949"/>
        <v>0</v>
      </c>
      <c r="AZ2541" s="162">
        <f t="shared" si="1950"/>
        <v>0</v>
      </c>
      <c r="BA2541" s="162">
        <f t="shared" si="1951"/>
        <v>0</v>
      </c>
      <c r="BB2541" s="162" t="str">
        <f t="shared" si="1952"/>
        <v/>
      </c>
      <c r="BC2541" s="162" t="str">
        <f t="shared" si="1953"/>
        <v/>
      </c>
      <c r="BD2541" s="162" t="str">
        <f t="shared" si="1954"/>
        <v/>
      </c>
      <c r="BE2541" s="162" t="str">
        <f t="shared" si="1955"/>
        <v/>
      </c>
      <c r="BG2541" s="169">
        <f t="shared" si="1982"/>
        <v>63.282096810438865</v>
      </c>
      <c r="BH2541" s="169">
        <f t="shared" ca="1" si="1983"/>
        <v>3.5860218399267092</v>
      </c>
    </row>
    <row r="2542" spans="11:60" x14ac:dyDescent="0.25">
      <c r="K2542" s="199">
        <f t="shared" si="1956"/>
        <v>63.33348300354519</v>
      </c>
      <c r="L2542" s="201">
        <f t="shared" si="1957"/>
        <v>0.53116794079230167</v>
      </c>
      <c r="M2542" s="201">
        <f t="shared" si="1958"/>
        <v>0.53563517860076548</v>
      </c>
      <c r="N2542" s="201">
        <f t="shared" si="1959"/>
        <v>0.563010630115794</v>
      </c>
      <c r="O2542" s="201">
        <f t="shared" si="1960"/>
        <v>0.53165871683500132</v>
      </c>
      <c r="P2542" s="201" t="str">
        <f t="shared" si="1961"/>
        <v/>
      </c>
      <c r="Q2542" s="201" t="str">
        <f t="shared" si="1962"/>
        <v/>
      </c>
      <c r="R2542" s="201" t="str">
        <f t="shared" si="1963"/>
        <v/>
      </c>
      <c r="S2542" s="201" t="str">
        <f t="shared" si="1964"/>
        <v/>
      </c>
      <c r="T2542" s="199">
        <f t="shared" si="1965"/>
        <v>1.7392875889518384</v>
      </c>
      <c r="U2542" s="199">
        <f t="shared" si="1966"/>
        <v>0</v>
      </c>
      <c r="V2542" s="199">
        <f t="shared" si="1967"/>
        <v>0</v>
      </c>
      <c r="W2542" s="199">
        <f t="shared" si="1968"/>
        <v>0</v>
      </c>
      <c r="X2542" s="199" t="str">
        <f t="shared" si="1969"/>
        <v/>
      </c>
      <c r="Y2542" s="199" t="str">
        <f t="shared" si="1970"/>
        <v/>
      </c>
      <c r="Z2542" s="199" t="str">
        <f t="shared" si="1971"/>
        <v/>
      </c>
      <c r="AA2542" s="199" t="str">
        <f t="shared" si="1972"/>
        <v/>
      </c>
      <c r="AB2542" s="201">
        <f t="shared" ca="1" si="1973"/>
        <v>3.8287512005316477</v>
      </c>
      <c r="AD2542" s="162">
        <f t="shared" si="1974"/>
        <v>4.4687683956656482E-2</v>
      </c>
      <c r="AE2542" s="162">
        <f t="shared" si="1975"/>
        <v>0</v>
      </c>
      <c r="AF2542" s="162">
        <f t="shared" si="1976"/>
        <v>0</v>
      </c>
      <c r="AG2542" s="162">
        <f t="shared" si="1977"/>
        <v>0</v>
      </c>
      <c r="AH2542" s="162" t="str">
        <f t="shared" si="1978"/>
        <v/>
      </c>
      <c r="AI2542" s="162" t="str">
        <f t="shared" si="1979"/>
        <v/>
      </c>
      <c r="AJ2542" s="162" t="str">
        <f t="shared" si="1980"/>
        <v/>
      </c>
      <c r="AK2542" s="162" t="str">
        <f t="shared" si="1981"/>
        <v/>
      </c>
      <c r="AM2542" s="199">
        <f t="shared" si="1984"/>
        <v>27.63818133879823</v>
      </c>
      <c r="AN2542" s="197">
        <f t="shared" si="1986"/>
        <v>0.1761990292209</v>
      </c>
      <c r="AO2542" s="197">
        <f t="shared" si="1987"/>
        <v>0</v>
      </c>
      <c r="AP2542" s="197">
        <f t="shared" si="1988"/>
        <v>0</v>
      </c>
      <c r="AQ2542" s="197">
        <f t="shared" si="1989"/>
        <v>0</v>
      </c>
      <c r="AR2542" s="197" t="str">
        <f t="shared" si="1990"/>
        <v/>
      </c>
      <c r="AS2542" s="197" t="str">
        <f t="shared" si="1991"/>
        <v/>
      </c>
      <c r="AT2542" s="197" t="str">
        <f t="shared" si="1992"/>
        <v/>
      </c>
      <c r="AU2542" s="197" t="str">
        <f t="shared" si="1993"/>
        <v/>
      </c>
      <c r="AV2542" s="199">
        <f t="shared" ca="1" si="1985"/>
        <v>2.3261272683524092</v>
      </c>
      <c r="AX2542" s="162">
        <f t="shared" si="1948"/>
        <v>1.9763882797594777E-3</v>
      </c>
      <c r="AY2542" s="162">
        <f t="shared" si="1949"/>
        <v>0</v>
      </c>
      <c r="AZ2542" s="162">
        <f t="shared" si="1950"/>
        <v>0</v>
      </c>
      <c r="BA2542" s="162">
        <f t="shared" si="1951"/>
        <v>0</v>
      </c>
      <c r="BB2542" s="162" t="str">
        <f t="shared" si="1952"/>
        <v/>
      </c>
      <c r="BC2542" s="162" t="str">
        <f t="shared" si="1953"/>
        <v/>
      </c>
      <c r="BD2542" s="162" t="str">
        <f t="shared" si="1954"/>
        <v/>
      </c>
      <c r="BE2542" s="162" t="str">
        <f t="shared" si="1955"/>
        <v/>
      </c>
      <c r="BG2542" s="169">
        <f t="shared" si="1982"/>
        <v>63.307789906992028</v>
      </c>
      <c r="BH2542" s="169">
        <f t="shared" ca="1" si="1983"/>
        <v>3.7115415801649618</v>
      </c>
    </row>
    <row r="2543" spans="11:60" x14ac:dyDescent="0.25">
      <c r="K2543" s="199">
        <f t="shared" si="1956"/>
        <v>63.359176100098352</v>
      </c>
      <c r="L2543" s="201">
        <f t="shared" si="1957"/>
        <v>0.53138342474394162</v>
      </c>
      <c r="M2543" s="201">
        <f t="shared" si="1958"/>
        <v>0.53585247481926479</v>
      </c>
      <c r="N2543" s="201">
        <f t="shared" si="1959"/>
        <v>0.56323903199413705</v>
      </c>
      <c r="O2543" s="201">
        <f t="shared" si="1960"/>
        <v>0.5318743998844272</v>
      </c>
      <c r="P2543" s="201" t="str">
        <f t="shared" si="1961"/>
        <v/>
      </c>
      <c r="Q2543" s="201" t="str">
        <f t="shared" si="1962"/>
        <v/>
      </c>
      <c r="R2543" s="201" t="str">
        <f t="shared" si="1963"/>
        <v/>
      </c>
      <c r="S2543" s="201" t="str">
        <f t="shared" si="1964"/>
        <v/>
      </c>
      <c r="T2543" s="199">
        <f t="shared" si="1965"/>
        <v>1.8351019344135886</v>
      </c>
      <c r="U2543" s="199">
        <f t="shared" si="1966"/>
        <v>0</v>
      </c>
      <c r="V2543" s="199">
        <f t="shared" si="1967"/>
        <v>0</v>
      </c>
      <c r="W2543" s="199">
        <f t="shared" si="1968"/>
        <v>0</v>
      </c>
      <c r="X2543" s="199" t="str">
        <f t="shared" si="1969"/>
        <v/>
      </c>
      <c r="Y2543" s="199" t="str">
        <f t="shared" si="1970"/>
        <v/>
      </c>
      <c r="Z2543" s="199" t="str">
        <f t="shared" si="1971"/>
        <v/>
      </c>
      <c r="AA2543" s="199" t="str">
        <f t="shared" si="1972"/>
        <v/>
      </c>
      <c r="AB2543" s="201">
        <f t="shared" ca="1" si="1973"/>
        <v>3.8854064164470477</v>
      </c>
      <c r="AD2543" s="162">
        <f t="shared" si="1974"/>
        <v>4.714945118578328E-2</v>
      </c>
      <c r="AE2543" s="162">
        <f t="shared" si="1975"/>
        <v>0</v>
      </c>
      <c r="AF2543" s="162">
        <f t="shared" si="1976"/>
        <v>0</v>
      </c>
      <c r="AG2543" s="162">
        <f t="shared" si="1977"/>
        <v>0</v>
      </c>
      <c r="AH2543" s="162" t="str">
        <f t="shared" si="1978"/>
        <v/>
      </c>
      <c r="AI2543" s="162" t="str">
        <f t="shared" si="1979"/>
        <v/>
      </c>
      <c r="AJ2543" s="162" t="str">
        <f t="shared" si="1980"/>
        <v/>
      </c>
      <c r="AK2543" s="162" t="str">
        <f t="shared" si="1981"/>
        <v/>
      </c>
      <c r="AM2543" s="199">
        <f t="shared" si="1984"/>
        <v>27.649398133172742</v>
      </c>
      <c r="AN2543" s="197">
        <f t="shared" si="1986"/>
        <v>0.20954209306399932</v>
      </c>
      <c r="AO2543" s="197">
        <f t="shared" si="1987"/>
        <v>0</v>
      </c>
      <c r="AP2543" s="197">
        <f t="shared" si="1988"/>
        <v>0</v>
      </c>
      <c r="AQ2543" s="197">
        <f t="shared" si="1989"/>
        <v>0</v>
      </c>
      <c r="AR2543" s="197" t="str">
        <f t="shared" si="1990"/>
        <v/>
      </c>
      <c r="AS2543" s="197" t="str">
        <f t="shared" si="1991"/>
        <v/>
      </c>
      <c r="AT2543" s="197" t="str">
        <f t="shared" si="1992"/>
        <v/>
      </c>
      <c r="AU2543" s="197" t="str">
        <f t="shared" si="1993"/>
        <v/>
      </c>
      <c r="AV2543" s="199">
        <f t="shared" ca="1" si="1985"/>
        <v>2.2864642708190703</v>
      </c>
      <c r="AX2543" s="162">
        <f t="shared" si="1948"/>
        <v>2.3503905707037507E-3</v>
      </c>
      <c r="AY2543" s="162">
        <f t="shared" si="1949"/>
        <v>0</v>
      </c>
      <c r="AZ2543" s="162">
        <f t="shared" si="1950"/>
        <v>0</v>
      </c>
      <c r="BA2543" s="162">
        <f t="shared" si="1951"/>
        <v>0</v>
      </c>
      <c r="BB2543" s="162" t="str">
        <f t="shared" si="1952"/>
        <v/>
      </c>
      <c r="BC2543" s="162" t="str">
        <f t="shared" si="1953"/>
        <v/>
      </c>
      <c r="BD2543" s="162" t="str">
        <f t="shared" si="1954"/>
        <v/>
      </c>
      <c r="BE2543" s="162" t="str">
        <f t="shared" si="1955"/>
        <v/>
      </c>
      <c r="BG2543" s="169">
        <f t="shared" si="1982"/>
        <v>63.33348300354519</v>
      </c>
      <c r="BH2543" s="169">
        <f t="shared" ca="1" si="1983"/>
        <v>3.8287512005316477</v>
      </c>
    </row>
    <row r="2544" spans="11:60" x14ac:dyDescent="0.25">
      <c r="K2544" s="199">
        <f t="shared" si="1956"/>
        <v>63.384869196651515</v>
      </c>
      <c r="L2544" s="201">
        <f t="shared" si="1957"/>
        <v>0.53159890869558146</v>
      </c>
      <c r="M2544" s="201">
        <f t="shared" si="1958"/>
        <v>0.5360697710377641</v>
      </c>
      <c r="N2544" s="201">
        <f t="shared" si="1959"/>
        <v>0.56346743387248022</v>
      </c>
      <c r="O2544" s="201">
        <f t="shared" si="1960"/>
        <v>0.53209008293385318</v>
      </c>
      <c r="P2544" s="201" t="str">
        <f t="shared" si="1961"/>
        <v/>
      </c>
      <c r="Q2544" s="201" t="str">
        <f t="shared" si="1962"/>
        <v/>
      </c>
      <c r="R2544" s="201" t="str">
        <f t="shared" si="1963"/>
        <v/>
      </c>
      <c r="S2544" s="201" t="str">
        <f t="shared" si="1964"/>
        <v/>
      </c>
      <c r="T2544" s="199">
        <f t="shared" si="1965"/>
        <v>1.9354810036677135</v>
      </c>
      <c r="U2544" s="199">
        <f t="shared" si="1966"/>
        <v>0</v>
      </c>
      <c r="V2544" s="199">
        <f t="shared" si="1967"/>
        <v>0</v>
      </c>
      <c r="W2544" s="199">
        <f t="shared" si="1968"/>
        <v>0</v>
      </c>
      <c r="X2544" s="199" t="str">
        <f t="shared" si="1969"/>
        <v/>
      </c>
      <c r="Y2544" s="199" t="str">
        <f t="shared" si="1970"/>
        <v/>
      </c>
      <c r="Z2544" s="199" t="str">
        <f t="shared" si="1971"/>
        <v/>
      </c>
      <c r="AA2544" s="199" t="str">
        <f t="shared" si="1972"/>
        <v/>
      </c>
      <c r="AB2544" s="201">
        <f t="shared" ca="1" si="1973"/>
        <v>4.0158948953972349</v>
      </c>
      <c r="AD2544" s="162">
        <f t="shared" si="1974"/>
        <v>4.9728500304046075E-2</v>
      </c>
      <c r="AE2544" s="162">
        <f t="shared" si="1975"/>
        <v>0</v>
      </c>
      <c r="AF2544" s="162">
        <f t="shared" si="1976"/>
        <v>0</v>
      </c>
      <c r="AG2544" s="162">
        <f t="shared" si="1977"/>
        <v>0</v>
      </c>
      <c r="AH2544" s="162" t="str">
        <f t="shared" si="1978"/>
        <v/>
      </c>
      <c r="AI2544" s="162" t="str">
        <f t="shared" si="1979"/>
        <v/>
      </c>
      <c r="AJ2544" s="162" t="str">
        <f t="shared" si="1980"/>
        <v/>
      </c>
      <c r="AK2544" s="162" t="str">
        <f t="shared" si="1981"/>
        <v/>
      </c>
      <c r="AM2544" s="199">
        <f t="shared" si="1984"/>
        <v>27.660614927547254</v>
      </c>
      <c r="AN2544" s="197">
        <f t="shared" si="1986"/>
        <v>0.24919455263304532</v>
      </c>
      <c r="AO2544" s="197">
        <f t="shared" si="1987"/>
        <v>0</v>
      </c>
      <c r="AP2544" s="197">
        <f t="shared" si="1988"/>
        <v>0</v>
      </c>
      <c r="AQ2544" s="197">
        <f t="shared" si="1989"/>
        <v>0</v>
      </c>
      <c r="AR2544" s="197" t="str">
        <f t="shared" si="1990"/>
        <v/>
      </c>
      <c r="AS2544" s="197" t="str">
        <f t="shared" si="1991"/>
        <v/>
      </c>
      <c r="AT2544" s="197" t="str">
        <f t="shared" si="1992"/>
        <v/>
      </c>
      <c r="AU2544" s="197" t="str">
        <f t="shared" si="1993"/>
        <v/>
      </c>
      <c r="AV2544" s="199">
        <f t="shared" ca="1" si="1985"/>
        <v>2.3685141552867046</v>
      </c>
      <c r="AX2544" s="162">
        <f t="shared" si="1948"/>
        <v>2.7951640561333928E-3</v>
      </c>
      <c r="AY2544" s="162">
        <f t="shared" si="1949"/>
        <v>0</v>
      </c>
      <c r="AZ2544" s="162">
        <f t="shared" si="1950"/>
        <v>0</v>
      </c>
      <c r="BA2544" s="162">
        <f t="shared" si="1951"/>
        <v>0</v>
      </c>
      <c r="BB2544" s="162" t="str">
        <f t="shared" si="1952"/>
        <v/>
      </c>
      <c r="BC2544" s="162" t="str">
        <f t="shared" si="1953"/>
        <v/>
      </c>
      <c r="BD2544" s="162" t="str">
        <f t="shared" si="1954"/>
        <v/>
      </c>
      <c r="BE2544" s="162" t="str">
        <f t="shared" si="1955"/>
        <v/>
      </c>
      <c r="BG2544" s="169">
        <f t="shared" si="1982"/>
        <v>63.359176100098352</v>
      </c>
      <c r="BH2544" s="169">
        <f t="shared" ca="1" si="1983"/>
        <v>3.8854064164470477</v>
      </c>
    </row>
    <row r="2545" spans="11:60" x14ac:dyDescent="0.25">
      <c r="K2545" s="199">
        <f t="shared" si="1956"/>
        <v>63.410562293204677</v>
      </c>
      <c r="L2545" s="201">
        <f t="shared" si="1957"/>
        <v>0.5318143926472213</v>
      </c>
      <c r="M2545" s="201">
        <f t="shared" si="1958"/>
        <v>0.53628706725626341</v>
      </c>
      <c r="N2545" s="201">
        <f t="shared" si="1959"/>
        <v>0.56369583575082338</v>
      </c>
      <c r="O2545" s="201">
        <f t="shared" si="1960"/>
        <v>0.53230576598327917</v>
      </c>
      <c r="P2545" s="201" t="str">
        <f t="shared" si="1961"/>
        <v/>
      </c>
      <c r="Q2545" s="201" t="str">
        <f t="shared" si="1962"/>
        <v/>
      </c>
      <c r="R2545" s="201" t="str">
        <f t="shared" si="1963"/>
        <v/>
      </c>
      <c r="S2545" s="201" t="str">
        <f t="shared" si="1964"/>
        <v/>
      </c>
      <c r="T2545" s="199">
        <f t="shared" si="1965"/>
        <v>2.040529632938306</v>
      </c>
      <c r="U2545" s="199">
        <f t="shared" si="1966"/>
        <v>0</v>
      </c>
      <c r="V2545" s="199">
        <f t="shared" si="1967"/>
        <v>0</v>
      </c>
      <c r="W2545" s="199">
        <f t="shared" si="1968"/>
        <v>0</v>
      </c>
      <c r="X2545" s="199" t="str">
        <f t="shared" si="1969"/>
        <v/>
      </c>
      <c r="Y2545" s="199" t="str">
        <f t="shared" si="1970"/>
        <v/>
      </c>
      <c r="Z2545" s="199" t="str">
        <f t="shared" si="1971"/>
        <v/>
      </c>
      <c r="AA2545" s="199" t="str">
        <f t="shared" si="1972"/>
        <v/>
      </c>
      <c r="AB2545" s="201">
        <f t="shared" ca="1" si="1973"/>
        <v>4.1618197621550639</v>
      </c>
      <c r="AD2545" s="162">
        <f t="shared" si="1974"/>
        <v>5.2427524878672763E-2</v>
      </c>
      <c r="AE2545" s="162">
        <f t="shared" si="1975"/>
        <v>0</v>
      </c>
      <c r="AF2545" s="162">
        <f t="shared" si="1976"/>
        <v>0</v>
      </c>
      <c r="AG2545" s="162">
        <f t="shared" si="1977"/>
        <v>0</v>
      </c>
      <c r="AH2545" s="162" t="str">
        <f t="shared" si="1978"/>
        <v/>
      </c>
      <c r="AI2545" s="162" t="str">
        <f t="shared" si="1979"/>
        <v/>
      </c>
      <c r="AJ2545" s="162" t="str">
        <f t="shared" si="1980"/>
        <v/>
      </c>
      <c r="AK2545" s="162" t="str">
        <f t="shared" si="1981"/>
        <v/>
      </c>
      <c r="AM2545" s="199">
        <f t="shared" si="1984"/>
        <v>27.671831721921766</v>
      </c>
      <c r="AN2545" s="197">
        <f t="shared" si="1986"/>
        <v>0.29635012588862203</v>
      </c>
      <c r="AO2545" s="197">
        <f t="shared" si="1987"/>
        <v>0</v>
      </c>
      <c r="AP2545" s="197">
        <f t="shared" si="1988"/>
        <v>0</v>
      </c>
      <c r="AQ2545" s="197">
        <f t="shared" si="1989"/>
        <v>0</v>
      </c>
      <c r="AR2545" s="197" t="str">
        <f t="shared" si="1990"/>
        <v/>
      </c>
      <c r="AS2545" s="197" t="str">
        <f t="shared" si="1991"/>
        <v/>
      </c>
      <c r="AT2545" s="197" t="str">
        <f t="shared" si="1992"/>
        <v/>
      </c>
      <c r="AU2545" s="197" t="str">
        <f t="shared" si="1993"/>
        <v/>
      </c>
      <c r="AV2545" s="199">
        <f t="shared" ca="1" si="1985"/>
        <v>2.4627056568330286</v>
      </c>
      <c r="AX2545" s="162">
        <f t="shared" si="1948"/>
        <v>3.3240984249534372E-3</v>
      </c>
      <c r="AY2545" s="162">
        <f t="shared" si="1949"/>
        <v>0</v>
      </c>
      <c r="AZ2545" s="162">
        <f t="shared" si="1950"/>
        <v>0</v>
      </c>
      <c r="BA2545" s="162">
        <f t="shared" si="1951"/>
        <v>0</v>
      </c>
      <c r="BB2545" s="162" t="str">
        <f t="shared" si="1952"/>
        <v/>
      </c>
      <c r="BC2545" s="162" t="str">
        <f t="shared" si="1953"/>
        <v/>
      </c>
      <c r="BD2545" s="162" t="str">
        <f t="shared" si="1954"/>
        <v/>
      </c>
      <c r="BE2545" s="162" t="str">
        <f t="shared" si="1955"/>
        <v/>
      </c>
      <c r="BG2545" s="169">
        <f t="shared" si="1982"/>
        <v>63.384869196651515</v>
      </c>
      <c r="BH2545" s="169">
        <f t="shared" ca="1" si="1983"/>
        <v>4.0158948953972349</v>
      </c>
    </row>
    <row r="2546" spans="11:60" x14ac:dyDescent="0.25">
      <c r="K2546" s="199">
        <f t="shared" si="1956"/>
        <v>63.436255389757839</v>
      </c>
      <c r="L2546" s="201">
        <f t="shared" si="1957"/>
        <v>0.53202987659886125</v>
      </c>
      <c r="M2546" s="201">
        <f t="shared" si="1958"/>
        <v>0.53650436347476271</v>
      </c>
      <c r="N2546" s="201">
        <f t="shared" si="1959"/>
        <v>0.56392423762916644</v>
      </c>
      <c r="O2546" s="201">
        <f t="shared" si="1960"/>
        <v>0.53252144903270515</v>
      </c>
      <c r="P2546" s="201" t="str">
        <f t="shared" si="1961"/>
        <v/>
      </c>
      <c r="Q2546" s="201" t="str">
        <f t="shared" si="1962"/>
        <v/>
      </c>
      <c r="R2546" s="201" t="str">
        <f t="shared" si="1963"/>
        <v/>
      </c>
      <c r="S2546" s="201" t="str">
        <f t="shared" si="1964"/>
        <v/>
      </c>
      <c r="T2546" s="199">
        <f t="shared" si="1965"/>
        <v>2.1503349808547094</v>
      </c>
      <c r="U2546" s="199">
        <f t="shared" si="1966"/>
        <v>0</v>
      </c>
      <c r="V2546" s="199">
        <f t="shared" si="1967"/>
        <v>0</v>
      </c>
      <c r="W2546" s="199">
        <f t="shared" si="1968"/>
        <v>0</v>
      </c>
      <c r="X2546" s="199" t="str">
        <f t="shared" si="1969"/>
        <v/>
      </c>
      <c r="Y2546" s="199" t="str">
        <f t="shared" si="1970"/>
        <v/>
      </c>
      <c r="Z2546" s="199" t="str">
        <f t="shared" si="1971"/>
        <v/>
      </c>
      <c r="AA2546" s="199" t="str">
        <f t="shared" si="1972"/>
        <v/>
      </c>
      <c r="AB2546" s="201">
        <f t="shared" ca="1" si="1973"/>
        <v>4.2170963765858609</v>
      </c>
      <c r="AD2546" s="162">
        <f t="shared" si="1974"/>
        <v>5.5248764284742499E-2</v>
      </c>
      <c r="AE2546" s="162">
        <f t="shared" si="1975"/>
        <v>0</v>
      </c>
      <c r="AF2546" s="162">
        <f t="shared" si="1976"/>
        <v>0</v>
      </c>
      <c r="AG2546" s="162">
        <f t="shared" si="1977"/>
        <v>0</v>
      </c>
      <c r="AH2546" s="162" t="str">
        <f t="shared" si="1978"/>
        <v/>
      </c>
      <c r="AI2546" s="162" t="str">
        <f t="shared" si="1979"/>
        <v/>
      </c>
      <c r="AJ2546" s="162" t="str">
        <f t="shared" si="1980"/>
        <v/>
      </c>
      <c r="AK2546" s="162" t="str">
        <f t="shared" si="1981"/>
        <v/>
      </c>
      <c r="AM2546" s="199">
        <f t="shared" si="1984"/>
        <v>27.683048516296278</v>
      </c>
      <c r="AN2546" s="197">
        <f t="shared" si="1986"/>
        <v>0.35242825551653301</v>
      </c>
      <c r="AO2546" s="197">
        <f t="shared" si="1987"/>
        <v>0</v>
      </c>
      <c r="AP2546" s="197">
        <f t="shared" si="1988"/>
        <v>0</v>
      </c>
      <c r="AQ2546" s="197">
        <f t="shared" si="1989"/>
        <v>0</v>
      </c>
      <c r="AR2546" s="197" t="str">
        <f t="shared" si="1990"/>
        <v/>
      </c>
      <c r="AS2546" s="197" t="str">
        <f t="shared" si="1991"/>
        <v/>
      </c>
      <c r="AT2546" s="197" t="str">
        <f t="shared" si="1992"/>
        <v/>
      </c>
      <c r="AU2546" s="197" t="str">
        <f t="shared" si="1993"/>
        <v/>
      </c>
      <c r="AV2546" s="199">
        <f t="shared" ca="1" si="1985"/>
        <v>2.4311304021782481</v>
      </c>
      <c r="AX2546" s="162">
        <f t="shared" si="1948"/>
        <v>3.9531152738969469E-3</v>
      </c>
      <c r="AY2546" s="162">
        <f t="shared" si="1949"/>
        <v>0</v>
      </c>
      <c r="AZ2546" s="162">
        <f t="shared" si="1950"/>
        <v>0</v>
      </c>
      <c r="BA2546" s="162">
        <f t="shared" si="1951"/>
        <v>0</v>
      </c>
      <c r="BB2546" s="162" t="str">
        <f t="shared" si="1952"/>
        <v/>
      </c>
      <c r="BC2546" s="162" t="str">
        <f t="shared" si="1953"/>
        <v/>
      </c>
      <c r="BD2546" s="162" t="str">
        <f t="shared" si="1954"/>
        <v/>
      </c>
      <c r="BE2546" s="162" t="str">
        <f t="shared" si="1955"/>
        <v/>
      </c>
      <c r="BG2546" s="169">
        <f t="shared" si="1982"/>
        <v>63.410562293204677</v>
      </c>
      <c r="BH2546" s="169">
        <f t="shared" ca="1" si="1983"/>
        <v>4.1618197621550639</v>
      </c>
    </row>
    <row r="2547" spans="11:60" x14ac:dyDescent="0.25">
      <c r="K2547" s="199">
        <f t="shared" si="1956"/>
        <v>63.461948486311002</v>
      </c>
      <c r="L2547" s="201">
        <f t="shared" si="1957"/>
        <v>0.53224536055050109</v>
      </c>
      <c r="M2547" s="201">
        <f t="shared" si="1958"/>
        <v>0.53672165969326202</v>
      </c>
      <c r="N2547" s="201">
        <f t="shared" si="1959"/>
        <v>0.5641526395075096</v>
      </c>
      <c r="O2547" s="201">
        <f t="shared" si="1960"/>
        <v>0.53273713208213114</v>
      </c>
      <c r="P2547" s="201" t="str">
        <f t="shared" si="1961"/>
        <v/>
      </c>
      <c r="Q2547" s="201" t="str">
        <f t="shared" si="1962"/>
        <v/>
      </c>
      <c r="R2547" s="201" t="str">
        <f t="shared" si="1963"/>
        <v/>
      </c>
      <c r="S2547" s="201" t="str">
        <f t="shared" si="1964"/>
        <v/>
      </c>
      <c r="T2547" s="199">
        <f t="shared" si="1965"/>
        <v>2.2649624140791604</v>
      </c>
      <c r="U2547" s="199">
        <f t="shared" si="1966"/>
        <v>0</v>
      </c>
      <c r="V2547" s="199">
        <f t="shared" si="1967"/>
        <v>0</v>
      </c>
      <c r="W2547" s="199">
        <f t="shared" si="1968"/>
        <v>0</v>
      </c>
      <c r="X2547" s="199" t="str">
        <f t="shared" si="1969"/>
        <v/>
      </c>
      <c r="Y2547" s="199" t="str">
        <f t="shared" si="1970"/>
        <v/>
      </c>
      <c r="Z2547" s="199" t="str">
        <f t="shared" si="1971"/>
        <v/>
      </c>
      <c r="AA2547" s="199" t="str">
        <f t="shared" si="1972"/>
        <v/>
      </c>
      <c r="AB2547" s="201">
        <f t="shared" ca="1" si="1973"/>
        <v>4.3432950622905109</v>
      </c>
      <c r="AD2547" s="162">
        <f t="shared" si="1974"/>
        <v>5.8193897994219486E-2</v>
      </c>
      <c r="AE2547" s="162">
        <f t="shared" si="1975"/>
        <v>0</v>
      </c>
      <c r="AF2547" s="162">
        <f t="shared" si="1976"/>
        <v>0</v>
      </c>
      <c r="AG2547" s="162">
        <f t="shared" si="1977"/>
        <v>0</v>
      </c>
      <c r="AH2547" s="162" t="str">
        <f t="shared" si="1978"/>
        <v/>
      </c>
      <c r="AI2547" s="162" t="str">
        <f t="shared" si="1979"/>
        <v/>
      </c>
      <c r="AJ2547" s="162" t="str">
        <f t="shared" si="1980"/>
        <v/>
      </c>
      <c r="AK2547" s="162" t="str">
        <f t="shared" si="1981"/>
        <v/>
      </c>
      <c r="AM2547" s="199">
        <f t="shared" si="1984"/>
        <v>27.69426531067079</v>
      </c>
      <c r="AN2547" s="197">
        <f t="shared" si="1986"/>
        <v>0.41911671152125718</v>
      </c>
      <c r="AO2547" s="197">
        <f t="shared" si="1987"/>
        <v>0</v>
      </c>
      <c r="AP2547" s="197">
        <f t="shared" si="1988"/>
        <v>0</v>
      </c>
      <c r="AQ2547" s="197">
        <f t="shared" si="1989"/>
        <v>0</v>
      </c>
      <c r="AR2547" s="197" t="str">
        <f t="shared" si="1990"/>
        <v/>
      </c>
      <c r="AS2547" s="197" t="str">
        <f t="shared" si="1991"/>
        <v/>
      </c>
      <c r="AT2547" s="197" t="str">
        <f t="shared" si="1992"/>
        <v/>
      </c>
      <c r="AU2547" s="197" t="str">
        <f t="shared" si="1993"/>
        <v/>
      </c>
      <c r="AV2547" s="199">
        <f t="shared" ca="1" si="1985"/>
        <v>2.5032132600391734</v>
      </c>
      <c r="AX2547" s="162">
        <f t="shared" si="1948"/>
        <v>4.7011459720556325E-3</v>
      </c>
      <c r="AY2547" s="162">
        <f t="shared" si="1949"/>
        <v>0</v>
      </c>
      <c r="AZ2547" s="162">
        <f t="shared" si="1950"/>
        <v>0</v>
      </c>
      <c r="BA2547" s="162">
        <f t="shared" si="1951"/>
        <v>0</v>
      </c>
      <c r="BB2547" s="162" t="str">
        <f t="shared" si="1952"/>
        <v/>
      </c>
      <c r="BC2547" s="162" t="str">
        <f t="shared" si="1953"/>
        <v/>
      </c>
      <c r="BD2547" s="162" t="str">
        <f t="shared" si="1954"/>
        <v/>
      </c>
      <c r="BE2547" s="162" t="str">
        <f t="shared" si="1955"/>
        <v/>
      </c>
      <c r="BG2547" s="169">
        <f t="shared" si="1982"/>
        <v>63.436255389757839</v>
      </c>
      <c r="BH2547" s="169">
        <f t="shared" ca="1" si="1983"/>
        <v>4.2170963765858609</v>
      </c>
    </row>
    <row r="2548" spans="11:60" x14ac:dyDescent="0.25">
      <c r="K2548" s="199">
        <f t="shared" si="1956"/>
        <v>63.487641582864164</v>
      </c>
      <c r="L2548" s="201">
        <f t="shared" si="1957"/>
        <v>0.53246084450214093</v>
      </c>
      <c r="M2548" s="201">
        <f t="shared" si="1958"/>
        <v>0.53693895591176133</v>
      </c>
      <c r="N2548" s="201">
        <f t="shared" si="1959"/>
        <v>0.56438104138585266</v>
      </c>
      <c r="O2548" s="201">
        <f t="shared" si="1960"/>
        <v>0.53295281513155701</v>
      </c>
      <c r="P2548" s="201" t="str">
        <f t="shared" si="1961"/>
        <v/>
      </c>
      <c r="Q2548" s="201" t="str">
        <f t="shared" si="1962"/>
        <v/>
      </c>
      <c r="R2548" s="201" t="str">
        <f t="shared" si="1963"/>
        <v/>
      </c>
      <c r="S2548" s="201" t="str">
        <f t="shared" si="1964"/>
        <v/>
      </c>
      <c r="T2548" s="199">
        <f t="shared" si="1965"/>
        <v>2.3844508827094684</v>
      </c>
      <c r="U2548" s="199">
        <f t="shared" si="1966"/>
        <v>0</v>
      </c>
      <c r="V2548" s="199">
        <f t="shared" si="1967"/>
        <v>0</v>
      </c>
      <c r="W2548" s="199">
        <f t="shared" si="1968"/>
        <v>0</v>
      </c>
      <c r="X2548" s="199" t="str">
        <f t="shared" si="1969"/>
        <v/>
      </c>
      <c r="Y2548" s="199" t="str">
        <f t="shared" si="1970"/>
        <v/>
      </c>
      <c r="Z2548" s="199" t="str">
        <f t="shared" si="1971"/>
        <v/>
      </c>
      <c r="AA2548" s="199" t="str">
        <f t="shared" si="1972"/>
        <v/>
      </c>
      <c r="AB2548" s="201">
        <f t="shared" ca="1" si="1973"/>
        <v>4.413176694374024</v>
      </c>
      <c r="AD2548" s="162">
        <f t="shared" si="1974"/>
        <v>6.1263926755727491E-2</v>
      </c>
      <c r="AE2548" s="162">
        <f t="shared" si="1975"/>
        <v>0</v>
      </c>
      <c r="AF2548" s="162">
        <f t="shared" si="1976"/>
        <v>0</v>
      </c>
      <c r="AG2548" s="162">
        <f t="shared" si="1977"/>
        <v>0</v>
      </c>
      <c r="AH2548" s="162" t="str">
        <f t="shared" si="1978"/>
        <v/>
      </c>
      <c r="AI2548" s="162" t="str">
        <f t="shared" si="1979"/>
        <v/>
      </c>
      <c r="AJ2548" s="162" t="str">
        <f t="shared" si="1980"/>
        <v/>
      </c>
      <c r="AK2548" s="162" t="str">
        <f t="shared" si="1981"/>
        <v/>
      </c>
      <c r="AM2548" s="199">
        <f t="shared" si="1984"/>
        <v>27.705482105045302</v>
      </c>
      <c r="AN2548" s="197">
        <f t="shared" si="1986"/>
        <v>0.49842218170681474</v>
      </c>
      <c r="AO2548" s="197">
        <f t="shared" si="1987"/>
        <v>0</v>
      </c>
      <c r="AP2548" s="197">
        <f t="shared" si="1988"/>
        <v>0</v>
      </c>
      <c r="AQ2548" s="197">
        <f t="shared" si="1989"/>
        <v>0</v>
      </c>
      <c r="AR2548" s="197" t="str">
        <f t="shared" si="1990"/>
        <v/>
      </c>
      <c r="AS2548" s="197" t="str">
        <f t="shared" si="1991"/>
        <v/>
      </c>
      <c r="AT2548" s="197" t="str">
        <f t="shared" si="1992"/>
        <v/>
      </c>
      <c r="AU2548" s="197" t="str">
        <f t="shared" si="1993"/>
        <v/>
      </c>
      <c r="AV2548" s="199">
        <f t="shared" ca="1" si="1985"/>
        <v>2.7258374088197042</v>
      </c>
      <c r="AX2548" s="162">
        <f t="shared" si="1948"/>
        <v>5.5906991239010285E-3</v>
      </c>
      <c r="AY2548" s="162">
        <f t="shared" si="1949"/>
        <v>0</v>
      </c>
      <c r="AZ2548" s="162">
        <f t="shared" si="1950"/>
        <v>0</v>
      </c>
      <c r="BA2548" s="162">
        <f t="shared" si="1951"/>
        <v>0</v>
      </c>
      <c r="BB2548" s="162" t="str">
        <f t="shared" si="1952"/>
        <v/>
      </c>
      <c r="BC2548" s="162" t="str">
        <f t="shared" si="1953"/>
        <v/>
      </c>
      <c r="BD2548" s="162" t="str">
        <f t="shared" si="1954"/>
        <v/>
      </c>
      <c r="BE2548" s="162" t="str">
        <f t="shared" si="1955"/>
        <v/>
      </c>
      <c r="BG2548" s="169">
        <f t="shared" si="1982"/>
        <v>63.461948486311002</v>
      </c>
      <c r="BH2548" s="169">
        <f t="shared" ca="1" si="1983"/>
        <v>4.3432950622905109</v>
      </c>
    </row>
    <row r="2549" spans="11:60" x14ac:dyDescent="0.25">
      <c r="K2549" s="199">
        <f t="shared" si="1956"/>
        <v>63.513334679417326</v>
      </c>
      <c r="L2549" s="201">
        <f t="shared" si="1957"/>
        <v>0.53267632845378088</v>
      </c>
      <c r="M2549" s="201">
        <f t="shared" si="1958"/>
        <v>0.53715625213026064</v>
      </c>
      <c r="N2549" s="201">
        <f t="shared" si="1959"/>
        <v>0.56460944326419582</v>
      </c>
      <c r="O2549" s="201">
        <f t="shared" si="1960"/>
        <v>0.533168498180983</v>
      </c>
      <c r="P2549" s="201" t="str">
        <f t="shared" si="1961"/>
        <v/>
      </c>
      <c r="Q2549" s="201" t="str">
        <f t="shared" si="1962"/>
        <v/>
      </c>
      <c r="R2549" s="201" t="str">
        <f t="shared" si="1963"/>
        <v/>
      </c>
      <c r="S2549" s="201" t="str">
        <f t="shared" si="1964"/>
        <v/>
      </c>
      <c r="T2549" s="199">
        <f t="shared" si="1965"/>
        <v>2.5088077717575015</v>
      </c>
      <c r="U2549" s="199">
        <f t="shared" si="1966"/>
        <v>0</v>
      </c>
      <c r="V2549" s="199">
        <f t="shared" si="1967"/>
        <v>0</v>
      </c>
      <c r="W2549" s="199">
        <f t="shared" si="1968"/>
        <v>0</v>
      </c>
      <c r="X2549" s="199" t="str">
        <f t="shared" si="1969"/>
        <v/>
      </c>
      <c r="Y2549" s="199" t="str">
        <f t="shared" si="1970"/>
        <v/>
      </c>
      <c r="Z2549" s="199" t="str">
        <f t="shared" si="1971"/>
        <v/>
      </c>
      <c r="AA2549" s="199" t="str">
        <f t="shared" si="1972"/>
        <v/>
      </c>
      <c r="AB2549" s="201">
        <f t="shared" ca="1" si="1973"/>
        <v>4.6400910900066794</v>
      </c>
      <c r="AD2549" s="162">
        <f t="shared" si="1974"/>
        <v>6.4459040313089508E-2</v>
      </c>
      <c r="AE2549" s="162">
        <f t="shared" si="1975"/>
        <v>0</v>
      </c>
      <c r="AF2549" s="162">
        <f t="shared" si="1976"/>
        <v>0</v>
      </c>
      <c r="AG2549" s="162">
        <f t="shared" si="1977"/>
        <v>0</v>
      </c>
      <c r="AH2549" s="162" t="str">
        <f t="shared" si="1978"/>
        <v/>
      </c>
      <c r="AI2549" s="162" t="str">
        <f t="shared" si="1979"/>
        <v/>
      </c>
      <c r="AJ2549" s="162" t="str">
        <f t="shared" si="1980"/>
        <v/>
      </c>
      <c r="AK2549" s="162" t="str">
        <f t="shared" si="1981"/>
        <v/>
      </c>
      <c r="AM2549" s="199">
        <f t="shared" si="1984"/>
        <v>27.716698899419814</v>
      </c>
      <c r="AN2549" s="197">
        <f t="shared" si="1986"/>
        <v>0.59273031310304869</v>
      </c>
      <c r="AO2549" s="197">
        <f t="shared" si="1987"/>
        <v>0</v>
      </c>
      <c r="AP2549" s="197">
        <f t="shared" si="1988"/>
        <v>0</v>
      </c>
      <c r="AQ2549" s="197">
        <f t="shared" si="1989"/>
        <v>0</v>
      </c>
      <c r="AR2549" s="197" t="str">
        <f t="shared" si="1990"/>
        <v/>
      </c>
      <c r="AS2549" s="197" t="str">
        <f t="shared" si="1991"/>
        <v/>
      </c>
      <c r="AT2549" s="197" t="str">
        <f t="shared" si="1992"/>
        <v/>
      </c>
      <c r="AU2549" s="197" t="str">
        <f t="shared" si="1993"/>
        <v/>
      </c>
      <c r="AV2549" s="199">
        <f t="shared" ca="1" si="1985"/>
        <v>2.7125424745933664</v>
      </c>
      <c r="AX2549" s="162">
        <f t="shared" si="1948"/>
        <v>6.6485340416170503E-3</v>
      </c>
      <c r="AY2549" s="162">
        <f t="shared" si="1949"/>
        <v>0</v>
      </c>
      <c r="AZ2549" s="162">
        <f t="shared" si="1950"/>
        <v>0</v>
      </c>
      <c r="BA2549" s="162">
        <f t="shared" si="1951"/>
        <v>0</v>
      </c>
      <c r="BB2549" s="162" t="str">
        <f t="shared" si="1952"/>
        <v/>
      </c>
      <c r="BC2549" s="162" t="str">
        <f t="shared" si="1953"/>
        <v/>
      </c>
      <c r="BD2549" s="162" t="str">
        <f t="shared" si="1954"/>
        <v/>
      </c>
      <c r="BE2549" s="162" t="str">
        <f t="shared" si="1955"/>
        <v/>
      </c>
      <c r="BG2549" s="169">
        <f t="shared" si="1982"/>
        <v>63.487641582864164</v>
      </c>
      <c r="BH2549" s="169">
        <f t="shared" ca="1" si="1983"/>
        <v>4.413176694374024</v>
      </c>
    </row>
    <row r="2550" spans="11:60" x14ac:dyDescent="0.25">
      <c r="K2550" s="199">
        <f t="shared" si="1956"/>
        <v>63.539027775970489</v>
      </c>
      <c r="L2550" s="201">
        <f t="shared" si="1957"/>
        <v>0.53289181240542072</v>
      </c>
      <c r="M2550" s="201">
        <f t="shared" si="1958"/>
        <v>0.53737354834875994</v>
      </c>
      <c r="N2550" s="201">
        <f t="shared" si="1959"/>
        <v>0.56483784514253899</v>
      </c>
      <c r="O2550" s="201">
        <f t="shared" si="1960"/>
        <v>0.53338418123040898</v>
      </c>
      <c r="P2550" s="201" t="str">
        <f t="shared" si="1961"/>
        <v/>
      </c>
      <c r="Q2550" s="201" t="str">
        <f t="shared" si="1962"/>
        <v/>
      </c>
      <c r="R2550" s="201" t="str">
        <f t="shared" si="1963"/>
        <v/>
      </c>
      <c r="S2550" s="201" t="str">
        <f t="shared" si="1964"/>
        <v/>
      </c>
      <c r="T2550" s="199">
        <f t="shared" si="1965"/>
        <v>2.6380032296003142</v>
      </c>
      <c r="U2550" s="199">
        <f t="shared" si="1966"/>
        <v>0</v>
      </c>
      <c r="V2550" s="199">
        <f t="shared" si="1967"/>
        <v>0</v>
      </c>
      <c r="W2550" s="199">
        <f t="shared" si="1968"/>
        <v>0</v>
      </c>
      <c r="X2550" s="199" t="str">
        <f t="shared" si="1969"/>
        <v/>
      </c>
      <c r="Y2550" s="199" t="str">
        <f t="shared" si="1970"/>
        <v/>
      </c>
      <c r="Z2550" s="199" t="str">
        <f t="shared" si="1971"/>
        <v/>
      </c>
      <c r="AA2550" s="199" t="str">
        <f t="shared" si="1972"/>
        <v/>
      </c>
      <c r="AB2550" s="201">
        <f t="shared" ca="1" si="1973"/>
        <v>4.7892688781009678</v>
      </c>
      <c r="AD2550" s="162">
        <f t="shared" si="1974"/>
        <v>6.7778471685674899E-2</v>
      </c>
      <c r="AE2550" s="162">
        <f t="shared" si="1975"/>
        <v>0</v>
      </c>
      <c r="AF2550" s="162">
        <f t="shared" si="1976"/>
        <v>0</v>
      </c>
      <c r="AG2550" s="162">
        <f t="shared" si="1977"/>
        <v>0</v>
      </c>
      <c r="AH2550" s="162" t="str">
        <f t="shared" si="1978"/>
        <v/>
      </c>
      <c r="AI2550" s="162" t="str">
        <f t="shared" si="1979"/>
        <v/>
      </c>
      <c r="AJ2550" s="162" t="str">
        <f t="shared" si="1980"/>
        <v/>
      </c>
      <c r="AK2550" s="162" t="str">
        <f t="shared" si="1981"/>
        <v/>
      </c>
      <c r="AM2550" s="199">
        <f t="shared" si="1984"/>
        <v>27.727915693794326</v>
      </c>
      <c r="AN2550" s="197">
        <f t="shared" si="1986"/>
        <v>0.70487691248895057</v>
      </c>
      <c r="AO2550" s="197">
        <f t="shared" si="1987"/>
        <v>0</v>
      </c>
      <c r="AP2550" s="197">
        <f t="shared" si="1988"/>
        <v>0</v>
      </c>
      <c r="AQ2550" s="197">
        <f t="shared" si="1989"/>
        <v>0</v>
      </c>
      <c r="AR2550" s="197" t="str">
        <f t="shared" si="1990"/>
        <v/>
      </c>
      <c r="AS2550" s="197" t="str">
        <f t="shared" si="1991"/>
        <v/>
      </c>
      <c r="AT2550" s="197" t="str">
        <f t="shared" si="1992"/>
        <v/>
      </c>
      <c r="AU2550" s="197" t="str">
        <f t="shared" si="1993"/>
        <v/>
      </c>
      <c r="AV2550" s="199">
        <f t="shared" ca="1" si="1985"/>
        <v>2.8030010638477569</v>
      </c>
      <c r="AX2550" s="162">
        <f t="shared" ref="AX2550:AX2613" si="1994">IF(AN2550="","",($AM2551-$AM2550)*AN2550)</f>
        <v>7.9064593867294915E-3</v>
      </c>
      <c r="AY2550" s="162">
        <f t="shared" ref="AY2550:AY2613" si="1995">IF(AO2550="","",($AM2551-$AM2550)*AO2550)</f>
        <v>0</v>
      </c>
      <c r="AZ2550" s="162">
        <f t="shared" ref="AZ2550:AZ2613" si="1996">IF(AP2550="","",($AM2551-$AM2550)*AP2550)</f>
        <v>0</v>
      </c>
      <c r="BA2550" s="162">
        <f t="shared" ref="BA2550:BA2613" si="1997">IF(AQ2550="","",($AM2551-$AM2550)*AQ2550)</f>
        <v>0</v>
      </c>
      <c r="BB2550" s="162" t="str">
        <f t="shared" ref="BB2550:BB2613" si="1998">IF(AR2550="","",($AM2551-$AM2550)*AR2550)</f>
        <v/>
      </c>
      <c r="BC2550" s="162" t="str">
        <f t="shared" ref="BC2550:BC2613" si="1999">IF(AS2550="","",($AM2551-$AM2550)*AS2550)</f>
        <v/>
      </c>
      <c r="BD2550" s="162" t="str">
        <f t="shared" ref="BD2550:BD2613" si="2000">IF(AT2550="","",($AM2551-$AM2550)*AT2550)</f>
        <v/>
      </c>
      <c r="BE2550" s="162" t="str">
        <f t="shared" ref="BE2550:BE2613" si="2001">IF(AU2550="","",($AM2551-$AM2550)*AU2550)</f>
        <v/>
      </c>
      <c r="BG2550" s="169">
        <f t="shared" si="1982"/>
        <v>63.513334679417326</v>
      </c>
      <c r="BH2550" s="169">
        <f t="shared" ca="1" si="1983"/>
        <v>4.6400910900066794</v>
      </c>
    </row>
    <row r="2551" spans="11:60" x14ac:dyDescent="0.25">
      <c r="K2551" s="199">
        <f t="shared" si="1956"/>
        <v>63.564720872523651</v>
      </c>
      <c r="L2551" s="201">
        <f t="shared" si="1957"/>
        <v>0.53310729635706067</v>
      </c>
      <c r="M2551" s="201">
        <f t="shared" si="1958"/>
        <v>0.53759084456725925</v>
      </c>
      <c r="N2551" s="201">
        <f t="shared" si="1959"/>
        <v>0.56506624702088204</v>
      </c>
      <c r="O2551" s="201">
        <f t="shared" si="1960"/>
        <v>0.53359986427983497</v>
      </c>
      <c r="P2551" s="201" t="str">
        <f t="shared" si="1961"/>
        <v/>
      </c>
      <c r="Q2551" s="201" t="str">
        <f t="shared" si="1962"/>
        <v/>
      </c>
      <c r="R2551" s="201" t="str">
        <f t="shared" si="1963"/>
        <v/>
      </c>
      <c r="S2551" s="201" t="str">
        <f t="shared" si="1964"/>
        <v/>
      </c>
      <c r="T2551" s="199">
        <f t="shared" si="1965"/>
        <v>2.7719639939506826</v>
      </c>
      <c r="U2551" s="199">
        <f t="shared" si="1966"/>
        <v>0</v>
      </c>
      <c r="V2551" s="199">
        <f t="shared" si="1967"/>
        <v>0</v>
      </c>
      <c r="W2551" s="199">
        <f t="shared" si="1968"/>
        <v>0</v>
      </c>
      <c r="X2551" s="199" t="str">
        <f t="shared" si="1969"/>
        <v/>
      </c>
      <c r="Y2551" s="199" t="str">
        <f t="shared" si="1970"/>
        <v/>
      </c>
      <c r="Z2551" s="199" t="str">
        <f t="shared" si="1971"/>
        <v/>
      </c>
      <c r="AA2551" s="199" t="str">
        <f t="shared" si="1972"/>
        <v/>
      </c>
      <c r="AB2551" s="201">
        <f t="shared" ca="1" si="1973"/>
        <v>4.8559755744784958</v>
      </c>
      <c r="AD2551" s="162">
        <f t="shared" si="1974"/>
        <v>7.1220338538464337E-2</v>
      </c>
      <c r="AE2551" s="162">
        <f t="shared" si="1975"/>
        <v>0</v>
      </c>
      <c r="AF2551" s="162">
        <f t="shared" si="1976"/>
        <v>0</v>
      </c>
      <c r="AG2551" s="162">
        <f t="shared" si="1977"/>
        <v>0</v>
      </c>
      <c r="AH2551" s="162" t="str">
        <f t="shared" si="1978"/>
        <v/>
      </c>
      <c r="AI2551" s="162" t="str">
        <f t="shared" si="1979"/>
        <v/>
      </c>
      <c r="AJ2551" s="162" t="str">
        <f t="shared" si="1980"/>
        <v/>
      </c>
      <c r="AK2551" s="162" t="str">
        <f t="shared" si="1981"/>
        <v/>
      </c>
      <c r="AM2551" s="199">
        <f t="shared" si="1984"/>
        <v>27.739132488168838</v>
      </c>
      <c r="AN2551" s="197">
        <f t="shared" si="1986"/>
        <v>0.83823228487205081</v>
      </c>
      <c r="AO2551" s="197">
        <f t="shared" si="1987"/>
        <v>0</v>
      </c>
      <c r="AP2551" s="197">
        <f t="shared" si="1988"/>
        <v>0</v>
      </c>
      <c r="AQ2551" s="197">
        <f t="shared" si="1989"/>
        <v>0</v>
      </c>
      <c r="AR2551" s="197" t="str">
        <f t="shared" si="1990"/>
        <v/>
      </c>
      <c r="AS2551" s="197" t="str">
        <f t="shared" si="1991"/>
        <v/>
      </c>
      <c r="AT2551" s="197" t="str">
        <f t="shared" si="1992"/>
        <v/>
      </c>
      <c r="AU2551" s="197" t="str">
        <f t="shared" si="1993"/>
        <v/>
      </c>
      <c r="AV2551" s="199">
        <f t="shared" ca="1" si="1985"/>
        <v>2.9601478865110273</v>
      </c>
      <c r="AX2551" s="162">
        <f t="shared" si="1994"/>
        <v>9.4022791774872119E-3</v>
      </c>
      <c r="AY2551" s="162">
        <f t="shared" si="1995"/>
        <v>0</v>
      </c>
      <c r="AZ2551" s="162">
        <f t="shared" si="1996"/>
        <v>0</v>
      </c>
      <c r="BA2551" s="162">
        <f t="shared" si="1997"/>
        <v>0</v>
      </c>
      <c r="BB2551" s="162" t="str">
        <f t="shared" si="1998"/>
        <v/>
      </c>
      <c r="BC2551" s="162" t="str">
        <f t="shared" si="1999"/>
        <v/>
      </c>
      <c r="BD2551" s="162" t="str">
        <f t="shared" si="2000"/>
        <v/>
      </c>
      <c r="BE2551" s="162" t="str">
        <f t="shared" si="2001"/>
        <v/>
      </c>
      <c r="BG2551" s="169">
        <f t="shared" si="1982"/>
        <v>63.539027775970489</v>
      </c>
      <c r="BH2551" s="169">
        <f t="shared" ca="1" si="1983"/>
        <v>4.7892688781009678</v>
      </c>
    </row>
    <row r="2552" spans="11:60" x14ac:dyDescent="0.25">
      <c r="K2552" s="199">
        <f t="shared" si="1956"/>
        <v>63.590413969076813</v>
      </c>
      <c r="L2552" s="201">
        <f t="shared" si="1957"/>
        <v>0.53332278030870051</v>
      </c>
      <c r="M2552" s="201">
        <f t="shared" si="1958"/>
        <v>0.53780814078575845</v>
      </c>
      <c r="N2552" s="201">
        <f t="shared" si="1959"/>
        <v>0.5652946488992252</v>
      </c>
      <c r="O2552" s="201">
        <f t="shared" si="1960"/>
        <v>0.53381554732926095</v>
      </c>
      <c r="P2552" s="201" t="str">
        <f t="shared" si="1961"/>
        <v/>
      </c>
      <c r="Q2552" s="201" t="str">
        <f t="shared" si="1962"/>
        <v/>
      </c>
      <c r="R2552" s="201" t="str">
        <f t="shared" si="1963"/>
        <v/>
      </c>
      <c r="S2552" s="201" t="str">
        <f t="shared" si="1964"/>
        <v/>
      </c>
      <c r="T2552" s="199">
        <f t="shared" si="1965"/>
        <v>2.910566761376534</v>
      </c>
      <c r="U2552" s="199">
        <f t="shared" si="1966"/>
        <v>0</v>
      </c>
      <c r="V2552" s="199">
        <f t="shared" si="1967"/>
        <v>0</v>
      </c>
      <c r="W2552" s="199">
        <f t="shared" si="1968"/>
        <v>0</v>
      </c>
      <c r="X2552" s="199" t="str">
        <f t="shared" si="1969"/>
        <v/>
      </c>
      <c r="Y2552" s="199" t="str">
        <f t="shared" si="1970"/>
        <v/>
      </c>
      <c r="Z2552" s="199" t="str">
        <f t="shared" si="1971"/>
        <v/>
      </c>
      <c r="AA2552" s="199" t="str">
        <f t="shared" si="1972"/>
        <v/>
      </c>
      <c r="AB2552" s="201">
        <f t="shared" ca="1" si="1973"/>
        <v>4.9156969604381597</v>
      </c>
      <c r="AD2552" s="162">
        <f t="shared" si="1974"/>
        <v>7.4781472824472242E-2</v>
      </c>
      <c r="AE2552" s="162">
        <f t="shared" si="1975"/>
        <v>0</v>
      </c>
      <c r="AF2552" s="162">
        <f t="shared" si="1976"/>
        <v>0</v>
      </c>
      <c r="AG2552" s="162">
        <f t="shared" si="1977"/>
        <v>0</v>
      </c>
      <c r="AH2552" s="162" t="str">
        <f t="shared" si="1978"/>
        <v/>
      </c>
      <c r="AI2552" s="162" t="str">
        <f t="shared" si="1979"/>
        <v/>
      </c>
      <c r="AJ2552" s="162" t="str">
        <f t="shared" si="1980"/>
        <v/>
      </c>
      <c r="AK2552" s="162" t="str">
        <f t="shared" si="1981"/>
        <v/>
      </c>
      <c r="AM2552" s="199">
        <f t="shared" si="1984"/>
        <v>27.75034928254335</v>
      </c>
      <c r="AN2552" s="197">
        <f t="shared" si="1986"/>
        <v>0.99680097640694776</v>
      </c>
      <c r="AO2552" s="197">
        <f t="shared" si="1987"/>
        <v>0</v>
      </c>
      <c r="AP2552" s="197">
        <f t="shared" si="1988"/>
        <v>0</v>
      </c>
      <c r="AQ2552" s="197">
        <f t="shared" si="1989"/>
        <v>0</v>
      </c>
      <c r="AR2552" s="197" t="str">
        <f t="shared" si="1990"/>
        <v/>
      </c>
      <c r="AS2552" s="197" t="str">
        <f t="shared" si="1991"/>
        <v/>
      </c>
      <c r="AT2552" s="197" t="str">
        <f t="shared" si="1992"/>
        <v/>
      </c>
      <c r="AU2552" s="197" t="str">
        <f t="shared" si="1993"/>
        <v/>
      </c>
      <c r="AV2552" s="199">
        <f t="shared" ca="1" si="1985"/>
        <v>3.0889177265053416</v>
      </c>
      <c r="AX2552" s="162">
        <f t="shared" si="1994"/>
        <v>1.1180911584669582E-2</v>
      </c>
      <c r="AY2552" s="162">
        <f t="shared" si="1995"/>
        <v>0</v>
      </c>
      <c r="AZ2552" s="162">
        <f t="shared" si="1996"/>
        <v>0</v>
      </c>
      <c r="BA2552" s="162">
        <f t="shared" si="1997"/>
        <v>0</v>
      </c>
      <c r="BB2552" s="162" t="str">
        <f t="shared" si="1998"/>
        <v/>
      </c>
      <c r="BC2552" s="162" t="str">
        <f t="shared" si="1999"/>
        <v/>
      </c>
      <c r="BD2552" s="162" t="str">
        <f t="shared" si="2000"/>
        <v/>
      </c>
      <c r="BE2552" s="162" t="str">
        <f t="shared" si="2001"/>
        <v/>
      </c>
      <c r="BG2552" s="169">
        <f t="shared" si="1982"/>
        <v>63.564720872523651</v>
      </c>
      <c r="BH2552" s="169">
        <f t="shared" ca="1" si="1983"/>
        <v>4.8559755744784958</v>
      </c>
    </row>
    <row r="2553" spans="11:60" x14ac:dyDescent="0.25">
      <c r="K2553" s="199">
        <f t="shared" si="1956"/>
        <v>63.616107065629976</v>
      </c>
      <c r="L2553" s="201">
        <f t="shared" si="1957"/>
        <v>0.53353826426034034</v>
      </c>
      <c r="M2553" s="201">
        <f t="shared" si="1958"/>
        <v>0.53802543700425776</v>
      </c>
      <c r="N2553" s="201">
        <f t="shared" si="1959"/>
        <v>0.56552305077756837</v>
      </c>
      <c r="O2553" s="201">
        <f t="shared" si="1960"/>
        <v>0.53403123037868694</v>
      </c>
      <c r="P2553" s="201" t="str">
        <f t="shared" si="1961"/>
        <v/>
      </c>
      <c r="Q2553" s="201" t="str">
        <f t="shared" si="1962"/>
        <v/>
      </c>
      <c r="R2553" s="201" t="str">
        <f t="shared" si="1963"/>
        <v/>
      </c>
      <c r="S2553" s="201" t="str">
        <f t="shared" si="1964"/>
        <v/>
      </c>
      <c r="T2553" s="199">
        <f t="shared" si="1965"/>
        <v>3.0536311783810834</v>
      </c>
      <c r="U2553" s="199">
        <f t="shared" si="1966"/>
        <v>0</v>
      </c>
      <c r="V2553" s="199">
        <f t="shared" si="1967"/>
        <v>0</v>
      </c>
      <c r="W2553" s="199">
        <f t="shared" si="1968"/>
        <v>0</v>
      </c>
      <c r="X2553" s="199" t="str">
        <f t="shared" si="1969"/>
        <v/>
      </c>
      <c r="Y2553" s="199" t="str">
        <f t="shared" si="1970"/>
        <v/>
      </c>
      <c r="Z2553" s="199" t="str">
        <f t="shared" si="1971"/>
        <v/>
      </c>
      <c r="AA2553" s="199" t="str">
        <f t="shared" si="1972"/>
        <v/>
      </c>
      <c r="AB2553" s="201">
        <f t="shared" ca="1" si="1973"/>
        <v>5.1173583685897812</v>
      </c>
      <c r="AD2553" s="162">
        <f t="shared" si="1974"/>
        <v>7.8457240703892012E-2</v>
      </c>
      <c r="AE2553" s="162">
        <f t="shared" si="1975"/>
        <v>0</v>
      </c>
      <c r="AF2553" s="162">
        <f t="shared" si="1976"/>
        <v>0</v>
      </c>
      <c r="AG2553" s="162">
        <f t="shared" si="1977"/>
        <v>0</v>
      </c>
      <c r="AH2553" s="162" t="str">
        <f t="shared" si="1978"/>
        <v/>
      </c>
      <c r="AI2553" s="162" t="str">
        <f t="shared" si="1979"/>
        <v/>
      </c>
      <c r="AJ2553" s="162" t="str">
        <f t="shared" si="1980"/>
        <v/>
      </c>
      <c r="AK2553" s="162" t="str">
        <f t="shared" si="1981"/>
        <v/>
      </c>
      <c r="AM2553" s="199">
        <f t="shared" si="1984"/>
        <v>27.761566076917862</v>
      </c>
      <c r="AN2553" s="197">
        <f t="shared" si="1986"/>
        <v>1.1853394736393272</v>
      </c>
      <c r="AO2553" s="197">
        <f t="shared" si="1987"/>
        <v>0</v>
      </c>
      <c r="AP2553" s="197">
        <f t="shared" si="1988"/>
        <v>0</v>
      </c>
      <c r="AQ2553" s="197">
        <f t="shared" si="1989"/>
        <v>0</v>
      </c>
      <c r="AR2553" s="197" t="str">
        <f t="shared" si="1990"/>
        <v/>
      </c>
      <c r="AS2553" s="197" t="str">
        <f t="shared" si="1991"/>
        <v/>
      </c>
      <c r="AT2553" s="197" t="str">
        <f t="shared" si="1992"/>
        <v/>
      </c>
      <c r="AU2553" s="197" t="str">
        <f t="shared" si="1993"/>
        <v/>
      </c>
      <c r="AV2553" s="199">
        <f t="shared" ca="1" si="1985"/>
        <v>3.3872509629487455</v>
      </c>
      <c r="AX2553" s="162">
        <f t="shared" si="1994"/>
        <v>1.3295709139804695E-2</v>
      </c>
      <c r="AY2553" s="162">
        <f t="shared" si="1995"/>
        <v>0</v>
      </c>
      <c r="AZ2553" s="162">
        <f t="shared" si="1996"/>
        <v>0</v>
      </c>
      <c r="BA2553" s="162">
        <f t="shared" si="1997"/>
        <v>0</v>
      </c>
      <c r="BB2553" s="162" t="str">
        <f t="shared" si="1998"/>
        <v/>
      </c>
      <c r="BC2553" s="162" t="str">
        <f t="shared" si="1999"/>
        <v/>
      </c>
      <c r="BD2553" s="162" t="str">
        <f t="shared" si="2000"/>
        <v/>
      </c>
      <c r="BE2553" s="162" t="str">
        <f t="shared" si="2001"/>
        <v/>
      </c>
      <c r="BG2553" s="169">
        <f t="shared" si="1982"/>
        <v>63.590413969076813</v>
      </c>
      <c r="BH2553" s="169">
        <f t="shared" ca="1" si="1983"/>
        <v>4.9156969604381597</v>
      </c>
    </row>
    <row r="2554" spans="11:60" x14ac:dyDescent="0.25">
      <c r="K2554" s="199">
        <f t="shared" si="1956"/>
        <v>63.641800162183138</v>
      </c>
      <c r="L2554" s="201">
        <f t="shared" si="1957"/>
        <v>0.53375374821198029</v>
      </c>
      <c r="M2554" s="201">
        <f t="shared" si="1958"/>
        <v>0.53824273322275706</v>
      </c>
      <c r="N2554" s="201">
        <f t="shared" si="1959"/>
        <v>0.56575145265591142</v>
      </c>
      <c r="O2554" s="201">
        <f t="shared" si="1960"/>
        <v>0.53424691342811292</v>
      </c>
      <c r="P2554" s="201" t="str">
        <f t="shared" si="1961"/>
        <v/>
      </c>
      <c r="Q2554" s="201" t="str">
        <f t="shared" si="1962"/>
        <v/>
      </c>
      <c r="R2554" s="201" t="str">
        <f t="shared" si="1963"/>
        <v/>
      </c>
      <c r="S2554" s="201" t="str">
        <f t="shared" si="1964"/>
        <v/>
      </c>
      <c r="T2554" s="199">
        <f t="shared" si="1965"/>
        <v>3.2009125709729522</v>
      </c>
      <c r="U2554" s="199">
        <f t="shared" si="1966"/>
        <v>0</v>
      </c>
      <c r="V2554" s="199">
        <f t="shared" si="1967"/>
        <v>0</v>
      </c>
      <c r="W2554" s="199">
        <f t="shared" si="1968"/>
        <v>0</v>
      </c>
      <c r="X2554" s="199" t="str">
        <f t="shared" si="1969"/>
        <v/>
      </c>
      <c r="Y2554" s="199" t="str">
        <f t="shared" si="1970"/>
        <v/>
      </c>
      <c r="Z2554" s="199" t="str">
        <f t="shared" si="1971"/>
        <v/>
      </c>
      <c r="AA2554" s="199" t="str">
        <f t="shared" si="1972"/>
        <v/>
      </c>
      <c r="AB2554" s="201">
        <f t="shared" ca="1" si="1973"/>
        <v>5.2606293876702805</v>
      </c>
      <c r="AD2554" s="162">
        <f t="shared" si="1974"/>
        <v>8.2241355744239103E-2</v>
      </c>
      <c r="AE2554" s="162">
        <f t="shared" si="1975"/>
        <v>0</v>
      </c>
      <c r="AF2554" s="162">
        <f t="shared" si="1976"/>
        <v>0</v>
      </c>
      <c r="AG2554" s="162">
        <f t="shared" si="1977"/>
        <v>0</v>
      </c>
      <c r="AH2554" s="162" t="str">
        <f t="shared" si="1978"/>
        <v/>
      </c>
      <c r="AI2554" s="162" t="str">
        <f t="shared" si="1979"/>
        <v/>
      </c>
      <c r="AJ2554" s="162" t="str">
        <f t="shared" si="1980"/>
        <v/>
      </c>
      <c r="AK2554" s="162" t="str">
        <f t="shared" si="1981"/>
        <v/>
      </c>
      <c r="AM2554" s="199">
        <f t="shared" si="1984"/>
        <v>27.772782871292375</v>
      </c>
      <c r="AN2554" s="197">
        <f t="shared" si="1986"/>
        <v>1.409494656929966</v>
      </c>
      <c r="AO2554" s="197">
        <f t="shared" si="1987"/>
        <v>0</v>
      </c>
      <c r="AP2554" s="197">
        <f t="shared" si="1988"/>
        <v>0</v>
      </c>
      <c r="AQ2554" s="197">
        <f t="shared" si="1989"/>
        <v>0</v>
      </c>
      <c r="AR2554" s="197" t="str">
        <f t="shared" si="1990"/>
        <v/>
      </c>
      <c r="AS2554" s="197" t="str">
        <f t="shared" si="1991"/>
        <v/>
      </c>
      <c r="AT2554" s="197" t="str">
        <f t="shared" si="1992"/>
        <v/>
      </c>
      <c r="AU2554" s="197" t="str">
        <f t="shared" si="1993"/>
        <v/>
      </c>
      <c r="AV2554" s="199">
        <f t="shared" ca="1" si="1985"/>
        <v>3.4996863036251238</v>
      </c>
      <c r="AX2554" s="162">
        <f t="shared" si="1994"/>
        <v>1.5810011738756853E-2</v>
      </c>
      <c r="AY2554" s="162">
        <f t="shared" si="1995"/>
        <v>0</v>
      </c>
      <c r="AZ2554" s="162">
        <f t="shared" si="1996"/>
        <v>0</v>
      </c>
      <c r="BA2554" s="162">
        <f t="shared" si="1997"/>
        <v>0</v>
      </c>
      <c r="BB2554" s="162" t="str">
        <f t="shared" si="1998"/>
        <v/>
      </c>
      <c r="BC2554" s="162" t="str">
        <f t="shared" si="1999"/>
        <v/>
      </c>
      <c r="BD2554" s="162" t="str">
        <f t="shared" si="2000"/>
        <v/>
      </c>
      <c r="BE2554" s="162" t="str">
        <f t="shared" si="2001"/>
        <v/>
      </c>
      <c r="BG2554" s="169">
        <f t="shared" si="1982"/>
        <v>63.616107065629976</v>
      </c>
      <c r="BH2554" s="169">
        <f t="shared" ca="1" si="1983"/>
        <v>5.1173583685897812</v>
      </c>
    </row>
    <row r="2555" spans="11:60" x14ac:dyDescent="0.25">
      <c r="K2555" s="199">
        <f t="shared" si="1956"/>
        <v>63.6674932587363</v>
      </c>
      <c r="L2555" s="201">
        <f t="shared" si="1957"/>
        <v>0.53396923216362013</v>
      </c>
      <c r="M2555" s="201">
        <f t="shared" si="1958"/>
        <v>0.53846002944125637</v>
      </c>
      <c r="N2555" s="201">
        <f t="shared" si="1959"/>
        <v>0.56597985453425459</v>
      </c>
      <c r="O2555" s="201">
        <f t="shared" si="1960"/>
        <v>0.5344625964775388</v>
      </c>
      <c r="P2555" s="201" t="str">
        <f t="shared" si="1961"/>
        <v/>
      </c>
      <c r="Q2555" s="201" t="str">
        <f t="shared" si="1962"/>
        <v/>
      </c>
      <c r="R2555" s="201" t="str">
        <f t="shared" si="1963"/>
        <v/>
      </c>
      <c r="S2555" s="201" t="str">
        <f t="shared" si="1964"/>
        <v/>
      </c>
      <c r="T2555" s="199">
        <f t="shared" si="1965"/>
        <v>3.352094575557548</v>
      </c>
      <c r="U2555" s="199">
        <f t="shared" si="1966"/>
        <v>0</v>
      </c>
      <c r="V2555" s="199">
        <f t="shared" si="1967"/>
        <v>0</v>
      </c>
      <c r="W2555" s="199">
        <f t="shared" si="1968"/>
        <v>0</v>
      </c>
      <c r="X2555" s="199" t="str">
        <f t="shared" si="1969"/>
        <v/>
      </c>
      <c r="Y2555" s="199" t="str">
        <f t="shared" si="1970"/>
        <v/>
      </c>
      <c r="Z2555" s="199" t="str">
        <f t="shared" si="1971"/>
        <v/>
      </c>
      <c r="AA2555" s="199" t="str">
        <f t="shared" si="1972"/>
        <v/>
      </c>
      <c r="AB2555" s="201">
        <f t="shared" ca="1" si="1973"/>
        <v>5.4325767314168996</v>
      </c>
      <c r="AD2555" s="162">
        <f t="shared" si="1974"/>
        <v>8.612568958513174E-2</v>
      </c>
      <c r="AE2555" s="162">
        <f t="shared" si="1975"/>
        <v>0</v>
      </c>
      <c r="AF2555" s="162">
        <f t="shared" si="1976"/>
        <v>0</v>
      </c>
      <c r="AG2555" s="162">
        <f t="shared" si="1977"/>
        <v>0</v>
      </c>
      <c r="AH2555" s="162" t="str">
        <f t="shared" si="1978"/>
        <v/>
      </c>
      <c r="AI2555" s="162" t="str">
        <f t="shared" si="1979"/>
        <v/>
      </c>
      <c r="AJ2555" s="162" t="str">
        <f t="shared" si="1980"/>
        <v/>
      </c>
      <c r="AK2555" s="162" t="str">
        <f t="shared" si="1981"/>
        <v/>
      </c>
      <c r="AM2555" s="199">
        <f t="shared" si="1984"/>
        <v>27.783999665666887</v>
      </c>
      <c r="AN2555" s="197">
        <f t="shared" si="1986"/>
        <v>1.6759659444970336</v>
      </c>
      <c r="AO2555" s="197">
        <f t="shared" si="1987"/>
        <v>0</v>
      </c>
      <c r="AP2555" s="197">
        <f t="shared" si="1988"/>
        <v>0</v>
      </c>
      <c r="AQ2555" s="197">
        <f t="shared" si="1989"/>
        <v>0</v>
      </c>
      <c r="AR2555" s="197" t="str">
        <f t="shared" si="1990"/>
        <v/>
      </c>
      <c r="AS2555" s="197" t="str">
        <f t="shared" si="1991"/>
        <v/>
      </c>
      <c r="AT2555" s="197" t="str">
        <f t="shared" si="1992"/>
        <v/>
      </c>
      <c r="AU2555" s="197" t="str">
        <f t="shared" si="1993"/>
        <v/>
      </c>
      <c r="AV2555" s="199">
        <f t="shared" ca="1" si="1985"/>
        <v>3.7473930398062207</v>
      </c>
      <c r="AX2555" s="162">
        <f t="shared" si="1994"/>
        <v>1.8798965378108122E-2</v>
      </c>
      <c r="AY2555" s="162">
        <f t="shared" si="1995"/>
        <v>0</v>
      </c>
      <c r="AZ2555" s="162">
        <f t="shared" si="1996"/>
        <v>0</v>
      </c>
      <c r="BA2555" s="162">
        <f t="shared" si="1997"/>
        <v>0</v>
      </c>
      <c r="BB2555" s="162" t="str">
        <f t="shared" si="1998"/>
        <v/>
      </c>
      <c r="BC2555" s="162" t="str">
        <f t="shared" si="1999"/>
        <v/>
      </c>
      <c r="BD2555" s="162" t="str">
        <f t="shared" si="2000"/>
        <v/>
      </c>
      <c r="BE2555" s="162" t="str">
        <f t="shared" si="2001"/>
        <v/>
      </c>
      <c r="BG2555" s="169">
        <f t="shared" si="1982"/>
        <v>63.641800162183138</v>
      </c>
      <c r="BH2555" s="169">
        <f t="shared" ca="1" si="1983"/>
        <v>5.2606293876702805</v>
      </c>
    </row>
    <row r="2556" spans="11:60" x14ac:dyDescent="0.25">
      <c r="K2556" s="199">
        <f t="shared" si="1956"/>
        <v>63.693186355289463</v>
      </c>
      <c r="L2556" s="201">
        <f t="shared" si="1957"/>
        <v>0.53418471611525997</v>
      </c>
      <c r="M2556" s="201">
        <f t="shared" si="1958"/>
        <v>0.53867732565975568</v>
      </c>
      <c r="N2556" s="201">
        <f t="shared" si="1959"/>
        <v>0.56620825641259764</v>
      </c>
      <c r="O2556" s="201">
        <f t="shared" si="1960"/>
        <v>0.53467827952696478</v>
      </c>
      <c r="P2556" s="201" t="str">
        <f t="shared" si="1961"/>
        <v/>
      </c>
      <c r="Q2556" s="201" t="str">
        <f t="shared" si="1962"/>
        <v/>
      </c>
      <c r="R2556" s="201" t="str">
        <f t="shared" si="1963"/>
        <v/>
      </c>
      <c r="S2556" s="201" t="str">
        <f t="shared" si="1964"/>
        <v/>
      </c>
      <c r="T2556" s="199">
        <f t="shared" si="1965"/>
        <v>3.5067818863393514</v>
      </c>
      <c r="U2556" s="199">
        <f t="shared" si="1966"/>
        <v>0</v>
      </c>
      <c r="V2556" s="199">
        <f t="shared" si="1967"/>
        <v>0</v>
      </c>
      <c r="W2556" s="199">
        <f t="shared" si="1968"/>
        <v>0</v>
      </c>
      <c r="X2556" s="199" t="str">
        <f t="shared" si="1969"/>
        <v/>
      </c>
      <c r="Y2556" s="199" t="str">
        <f t="shared" si="1970"/>
        <v/>
      </c>
      <c r="Z2556" s="199" t="str">
        <f t="shared" si="1971"/>
        <v/>
      </c>
      <c r="AA2556" s="199" t="str">
        <f t="shared" si="1972"/>
        <v/>
      </c>
      <c r="AB2556" s="201">
        <f t="shared" ca="1" si="1973"/>
        <v>5.5836027546786635</v>
      </c>
      <c r="AD2556" s="162">
        <f t="shared" si="1974"/>
        <v>9.0100085596597643E-2</v>
      </c>
      <c r="AE2556" s="162">
        <f t="shared" si="1975"/>
        <v>0</v>
      </c>
      <c r="AF2556" s="162">
        <f t="shared" si="1976"/>
        <v>0</v>
      </c>
      <c r="AG2556" s="162">
        <f t="shared" si="1977"/>
        <v>0</v>
      </c>
      <c r="AH2556" s="162" t="str">
        <f t="shared" si="1978"/>
        <v/>
      </c>
      <c r="AI2556" s="162" t="str">
        <f t="shared" si="1979"/>
        <v/>
      </c>
      <c r="AJ2556" s="162" t="str">
        <f t="shared" si="1980"/>
        <v/>
      </c>
      <c r="AK2556" s="162" t="str">
        <f t="shared" si="1981"/>
        <v/>
      </c>
      <c r="AM2556" s="199">
        <f t="shared" si="1984"/>
        <v>27.795216460041399</v>
      </c>
      <c r="AN2556" s="197">
        <f t="shared" si="1986"/>
        <v>1.9926939752236761</v>
      </c>
      <c r="AO2556" s="197">
        <f t="shared" si="1987"/>
        <v>0</v>
      </c>
      <c r="AP2556" s="197">
        <f t="shared" si="1988"/>
        <v>0</v>
      </c>
      <c r="AQ2556" s="197">
        <f t="shared" si="1989"/>
        <v>0</v>
      </c>
      <c r="AR2556" s="197" t="str">
        <f t="shared" si="1990"/>
        <v/>
      </c>
      <c r="AS2556" s="197" t="str">
        <f t="shared" si="1991"/>
        <v/>
      </c>
      <c r="AT2556" s="197" t="str">
        <f t="shared" si="1992"/>
        <v/>
      </c>
      <c r="AU2556" s="197" t="str">
        <f t="shared" si="1993"/>
        <v/>
      </c>
      <c r="AV2556" s="199">
        <f t="shared" ca="1" si="1985"/>
        <v>4.1448012964169241</v>
      </c>
      <c r="AX2556" s="162">
        <f t="shared" si="1994"/>
        <v>2.2351638571413007E-2</v>
      </c>
      <c r="AY2556" s="162">
        <f t="shared" si="1995"/>
        <v>0</v>
      </c>
      <c r="AZ2556" s="162">
        <f t="shared" si="1996"/>
        <v>0</v>
      </c>
      <c r="BA2556" s="162">
        <f t="shared" si="1997"/>
        <v>0</v>
      </c>
      <c r="BB2556" s="162" t="str">
        <f t="shared" si="1998"/>
        <v/>
      </c>
      <c r="BC2556" s="162" t="str">
        <f t="shared" si="1999"/>
        <v/>
      </c>
      <c r="BD2556" s="162" t="str">
        <f t="shared" si="2000"/>
        <v/>
      </c>
      <c r="BE2556" s="162" t="str">
        <f t="shared" si="2001"/>
        <v/>
      </c>
      <c r="BG2556" s="169">
        <f t="shared" si="1982"/>
        <v>63.6674932587363</v>
      </c>
      <c r="BH2556" s="169">
        <f t="shared" ca="1" si="1983"/>
        <v>5.4325767314168996</v>
      </c>
    </row>
    <row r="2557" spans="11:60" x14ac:dyDescent="0.25">
      <c r="K2557" s="199">
        <f t="shared" si="1956"/>
        <v>63.718879451842625</v>
      </c>
      <c r="L2557" s="201">
        <f t="shared" si="1957"/>
        <v>0.53440020006689992</v>
      </c>
      <c r="M2557" s="201">
        <f t="shared" si="1958"/>
        <v>0.53889462187825499</v>
      </c>
      <c r="N2557" s="201">
        <f t="shared" si="1959"/>
        <v>0.56643665829094081</v>
      </c>
      <c r="O2557" s="201">
        <f t="shared" si="1960"/>
        <v>0.53489396257639077</v>
      </c>
      <c r="P2557" s="201" t="str">
        <f t="shared" si="1961"/>
        <v/>
      </c>
      <c r="Q2557" s="201" t="str">
        <f t="shared" si="1962"/>
        <v/>
      </c>
      <c r="R2557" s="201" t="str">
        <f t="shared" si="1963"/>
        <v/>
      </c>
      <c r="S2557" s="201" t="str">
        <f t="shared" si="1964"/>
        <v/>
      </c>
      <c r="T2557" s="199">
        <f t="shared" si="1965"/>
        <v>3.6644933919151654</v>
      </c>
      <c r="U2557" s="199">
        <f t="shared" si="1966"/>
        <v>0</v>
      </c>
      <c r="V2557" s="199">
        <f t="shared" si="1967"/>
        <v>0</v>
      </c>
      <c r="W2557" s="199">
        <f t="shared" si="1968"/>
        <v>0</v>
      </c>
      <c r="X2557" s="199" t="str">
        <f t="shared" si="1969"/>
        <v/>
      </c>
      <c r="Y2557" s="199" t="str">
        <f t="shared" si="1970"/>
        <v/>
      </c>
      <c r="Z2557" s="199" t="str">
        <f t="shared" si="1971"/>
        <v/>
      </c>
      <c r="AA2557" s="199" t="str">
        <f t="shared" si="1972"/>
        <v/>
      </c>
      <c r="AB2557" s="201">
        <f t="shared" ca="1" si="1973"/>
        <v>5.8154348139238277</v>
      </c>
      <c r="AD2557" s="162">
        <f t="shared" si="1974"/>
        <v>9.4152182536901635E-2</v>
      </c>
      <c r="AE2557" s="162">
        <f t="shared" si="1975"/>
        <v>0</v>
      </c>
      <c r="AF2557" s="162">
        <f t="shared" si="1976"/>
        <v>0</v>
      </c>
      <c r="AG2557" s="162">
        <f t="shared" si="1977"/>
        <v>0</v>
      </c>
      <c r="AH2557" s="162" t="str">
        <f t="shared" si="1978"/>
        <v/>
      </c>
      <c r="AI2557" s="162" t="str">
        <f t="shared" si="1979"/>
        <v/>
      </c>
      <c r="AJ2557" s="162" t="str">
        <f t="shared" si="1980"/>
        <v/>
      </c>
      <c r="AK2557" s="162" t="str">
        <f t="shared" si="1981"/>
        <v/>
      </c>
      <c r="AM2557" s="199">
        <f t="shared" si="1984"/>
        <v>27.806433254415911</v>
      </c>
      <c r="AN2557" s="197">
        <f t="shared" si="1986"/>
        <v>2.3690781583028002</v>
      </c>
      <c r="AO2557" s="197">
        <f t="shared" si="1987"/>
        <v>0</v>
      </c>
      <c r="AP2557" s="197">
        <f t="shared" si="1988"/>
        <v>0</v>
      </c>
      <c r="AQ2557" s="197">
        <f t="shared" si="1989"/>
        <v>0</v>
      </c>
      <c r="AR2557" s="197" t="str">
        <f t="shared" si="1990"/>
        <v/>
      </c>
      <c r="AS2557" s="197" t="str">
        <f t="shared" si="1991"/>
        <v/>
      </c>
      <c r="AT2557" s="197" t="str">
        <f t="shared" si="1992"/>
        <v/>
      </c>
      <c r="AU2557" s="197" t="str">
        <f t="shared" si="1993"/>
        <v/>
      </c>
      <c r="AV2557" s="199">
        <f t="shared" ca="1" si="1985"/>
        <v>4.4793531894558019</v>
      </c>
      <c r="AX2557" s="162">
        <f t="shared" si="1994"/>
        <v>2.6573462558830245E-2</v>
      </c>
      <c r="AY2557" s="162">
        <f t="shared" si="1995"/>
        <v>0</v>
      </c>
      <c r="AZ2557" s="162">
        <f t="shared" si="1996"/>
        <v>0</v>
      </c>
      <c r="BA2557" s="162">
        <f t="shared" si="1997"/>
        <v>0</v>
      </c>
      <c r="BB2557" s="162" t="str">
        <f t="shared" si="1998"/>
        <v/>
      </c>
      <c r="BC2557" s="162" t="str">
        <f t="shared" si="1999"/>
        <v/>
      </c>
      <c r="BD2557" s="162" t="str">
        <f t="shared" si="2000"/>
        <v/>
      </c>
      <c r="BE2557" s="162" t="str">
        <f t="shared" si="2001"/>
        <v/>
      </c>
      <c r="BG2557" s="169">
        <f t="shared" si="1982"/>
        <v>63.693186355289463</v>
      </c>
      <c r="BH2557" s="169">
        <f t="shared" ca="1" si="1983"/>
        <v>5.5836027546786635</v>
      </c>
    </row>
    <row r="2558" spans="11:60" x14ac:dyDescent="0.25">
      <c r="K2558" s="199">
        <f t="shared" si="1956"/>
        <v>63.744572548395787</v>
      </c>
      <c r="L2558" s="201">
        <f t="shared" si="1957"/>
        <v>0.53461568401853976</v>
      </c>
      <c r="M2558" s="201">
        <f t="shared" si="1958"/>
        <v>0.53911191809675429</v>
      </c>
      <c r="N2558" s="201">
        <f t="shared" si="1959"/>
        <v>0.56666506016928397</v>
      </c>
      <c r="O2558" s="201">
        <f t="shared" si="1960"/>
        <v>0.53510964562581664</v>
      </c>
      <c r="P2558" s="201" t="str">
        <f t="shared" si="1961"/>
        <v/>
      </c>
      <c r="Q2558" s="201" t="str">
        <f t="shared" si="1962"/>
        <v/>
      </c>
      <c r="R2558" s="201" t="str">
        <f t="shared" si="1963"/>
        <v/>
      </c>
      <c r="S2558" s="201" t="str">
        <f t="shared" si="1964"/>
        <v/>
      </c>
      <c r="T2558" s="199">
        <f t="shared" si="1965"/>
        <v>3.8246560340095952</v>
      </c>
      <c r="U2558" s="199">
        <f t="shared" si="1966"/>
        <v>0</v>
      </c>
      <c r="V2558" s="199">
        <f t="shared" si="1967"/>
        <v>0</v>
      </c>
      <c r="W2558" s="199">
        <f t="shared" si="1968"/>
        <v>0</v>
      </c>
      <c r="X2558" s="199" t="str">
        <f t="shared" si="1969"/>
        <v/>
      </c>
      <c r="Y2558" s="199" t="str">
        <f t="shared" si="1970"/>
        <v/>
      </c>
      <c r="Z2558" s="199" t="str">
        <f t="shared" si="1971"/>
        <v/>
      </c>
      <c r="AA2558" s="199" t="str">
        <f t="shared" si="1972"/>
        <v/>
      </c>
      <c r="AB2558" s="201">
        <f t="shared" ca="1" si="1973"/>
        <v>5.9588147040778097</v>
      </c>
      <c r="AD2558" s="162">
        <f t="shared" si="1974"/>
        <v>9.8267256764443395E-2</v>
      </c>
      <c r="AE2558" s="162">
        <f t="shared" si="1975"/>
        <v>0</v>
      </c>
      <c r="AF2558" s="162">
        <f t="shared" si="1976"/>
        <v>0</v>
      </c>
      <c r="AG2558" s="162">
        <f t="shared" si="1977"/>
        <v>0</v>
      </c>
      <c r="AH2558" s="162" t="str">
        <f t="shared" si="1978"/>
        <v/>
      </c>
      <c r="AI2558" s="162" t="str">
        <f t="shared" si="1979"/>
        <v/>
      </c>
      <c r="AJ2558" s="162" t="str">
        <f t="shared" si="1980"/>
        <v/>
      </c>
      <c r="AK2558" s="162" t="str">
        <f t="shared" si="1981"/>
        <v/>
      </c>
      <c r="AM2558" s="199">
        <f t="shared" si="1984"/>
        <v>27.817650048790423</v>
      </c>
      <c r="AN2558" s="197">
        <f t="shared" si="1986"/>
        <v>2.8162241210800523</v>
      </c>
      <c r="AO2558" s="197">
        <f t="shared" si="1987"/>
        <v>0</v>
      </c>
      <c r="AP2558" s="197">
        <f t="shared" si="1988"/>
        <v>0</v>
      </c>
      <c r="AQ2558" s="197">
        <f t="shared" si="1989"/>
        <v>0</v>
      </c>
      <c r="AR2558" s="197" t="str">
        <f t="shared" si="1990"/>
        <v/>
      </c>
      <c r="AS2558" s="197" t="str">
        <f t="shared" si="1991"/>
        <v/>
      </c>
      <c r="AT2558" s="197" t="str">
        <f t="shared" si="1992"/>
        <v/>
      </c>
      <c r="AU2558" s="197" t="str">
        <f t="shared" si="1993"/>
        <v/>
      </c>
      <c r="AV2558" s="199">
        <f t="shared" ca="1" si="1985"/>
        <v>4.8816670426178881</v>
      </c>
      <c r="AX2558" s="162">
        <f t="shared" si="1994"/>
        <v>3.1589006878695911E-2</v>
      </c>
      <c r="AY2558" s="162">
        <f t="shared" si="1995"/>
        <v>0</v>
      </c>
      <c r="AZ2558" s="162">
        <f t="shared" si="1996"/>
        <v>0</v>
      </c>
      <c r="BA2558" s="162">
        <f t="shared" si="1997"/>
        <v>0</v>
      </c>
      <c r="BB2558" s="162" t="str">
        <f t="shared" si="1998"/>
        <v/>
      </c>
      <c r="BC2558" s="162" t="str">
        <f t="shared" si="1999"/>
        <v/>
      </c>
      <c r="BD2558" s="162" t="str">
        <f t="shared" si="2000"/>
        <v/>
      </c>
      <c r="BE2558" s="162" t="str">
        <f t="shared" si="2001"/>
        <v/>
      </c>
      <c r="BG2558" s="169">
        <f t="shared" si="1982"/>
        <v>63.718879451842625</v>
      </c>
      <c r="BH2558" s="169">
        <f t="shared" ca="1" si="1983"/>
        <v>5.8154348139238277</v>
      </c>
    </row>
    <row r="2559" spans="11:60" x14ac:dyDescent="0.25">
      <c r="K2559" s="199">
        <f t="shared" si="1956"/>
        <v>63.77026564494895</v>
      </c>
      <c r="L2559" s="201">
        <f t="shared" si="1957"/>
        <v>0.5348311679701796</v>
      </c>
      <c r="M2559" s="201">
        <f t="shared" si="1958"/>
        <v>0.53932921431525349</v>
      </c>
      <c r="N2559" s="201">
        <f t="shared" si="1959"/>
        <v>0.56689346204762703</v>
      </c>
      <c r="O2559" s="201">
        <f t="shared" si="1960"/>
        <v>0.53532532867524263</v>
      </c>
      <c r="P2559" s="201" t="str">
        <f t="shared" si="1961"/>
        <v/>
      </c>
      <c r="Q2559" s="201" t="str">
        <f t="shared" si="1962"/>
        <v/>
      </c>
      <c r="R2559" s="201" t="str">
        <f t="shared" si="1963"/>
        <v/>
      </c>
      <c r="S2559" s="201" t="str">
        <f t="shared" si="1964"/>
        <v/>
      </c>
      <c r="T2559" s="199">
        <f t="shared" si="1965"/>
        <v>3.9865997807660194</v>
      </c>
      <c r="U2559" s="199">
        <f t="shared" si="1966"/>
        <v>0</v>
      </c>
      <c r="V2559" s="199">
        <f t="shared" si="1967"/>
        <v>0</v>
      </c>
      <c r="W2559" s="199">
        <f t="shared" si="1968"/>
        <v>0</v>
      </c>
      <c r="X2559" s="199" t="str">
        <f t="shared" si="1969"/>
        <v/>
      </c>
      <c r="Y2559" s="199" t="str">
        <f t="shared" si="1970"/>
        <v/>
      </c>
      <c r="Z2559" s="199" t="str">
        <f t="shared" si="1971"/>
        <v/>
      </c>
      <c r="AA2559" s="199" t="str">
        <f t="shared" si="1972"/>
        <v/>
      </c>
      <c r="AB2559" s="201">
        <f t="shared" ca="1" si="1973"/>
        <v>6.1093607312386959</v>
      </c>
      <c r="AD2559" s="162">
        <f t="shared" si="1974"/>
        <v>0.10242809308603708</v>
      </c>
      <c r="AE2559" s="162">
        <f t="shared" si="1975"/>
        <v>0</v>
      </c>
      <c r="AF2559" s="162">
        <f t="shared" si="1976"/>
        <v>0</v>
      </c>
      <c r="AG2559" s="162">
        <f t="shared" si="1977"/>
        <v>0</v>
      </c>
      <c r="AH2559" s="162" t="str">
        <f t="shared" si="1978"/>
        <v/>
      </c>
      <c r="AI2559" s="162" t="str">
        <f t="shared" si="1979"/>
        <v/>
      </c>
      <c r="AJ2559" s="162" t="str">
        <f t="shared" si="1980"/>
        <v/>
      </c>
      <c r="AK2559" s="162" t="str">
        <f t="shared" si="1981"/>
        <v/>
      </c>
      <c r="AM2559" s="199">
        <f t="shared" si="1984"/>
        <v>27.828866843164935</v>
      </c>
      <c r="AN2559" s="197">
        <f t="shared" si="1986"/>
        <v>3.347219441908889</v>
      </c>
      <c r="AO2559" s="197">
        <f t="shared" si="1987"/>
        <v>0</v>
      </c>
      <c r="AP2559" s="197">
        <f t="shared" si="1988"/>
        <v>0</v>
      </c>
      <c r="AQ2559" s="197">
        <f t="shared" si="1989"/>
        <v>0</v>
      </c>
      <c r="AR2559" s="197" t="str">
        <f t="shared" si="1990"/>
        <v/>
      </c>
      <c r="AS2559" s="197" t="str">
        <f t="shared" si="1991"/>
        <v/>
      </c>
      <c r="AT2559" s="197" t="str">
        <f t="shared" si="1992"/>
        <v/>
      </c>
      <c r="AU2559" s="197" t="str">
        <f t="shared" si="1993"/>
        <v/>
      </c>
      <c r="AV2559" s="199">
        <f t="shared" ca="1" si="1985"/>
        <v>5.5444590799447298</v>
      </c>
      <c r="AX2559" s="162">
        <f t="shared" si="1994"/>
        <v>3.7545072206261028E-2</v>
      </c>
      <c r="AY2559" s="162">
        <f t="shared" si="1995"/>
        <v>0</v>
      </c>
      <c r="AZ2559" s="162">
        <f t="shared" si="1996"/>
        <v>0</v>
      </c>
      <c r="BA2559" s="162">
        <f t="shared" si="1997"/>
        <v>0</v>
      </c>
      <c r="BB2559" s="162" t="str">
        <f t="shared" si="1998"/>
        <v/>
      </c>
      <c r="BC2559" s="162" t="str">
        <f t="shared" si="1999"/>
        <v/>
      </c>
      <c r="BD2559" s="162" t="str">
        <f t="shared" si="2000"/>
        <v/>
      </c>
      <c r="BE2559" s="162" t="str">
        <f t="shared" si="2001"/>
        <v/>
      </c>
      <c r="BG2559" s="169">
        <f t="shared" si="1982"/>
        <v>63.744572548395787</v>
      </c>
      <c r="BH2559" s="169">
        <f t="shared" ca="1" si="1983"/>
        <v>5.9588147040778097</v>
      </c>
    </row>
    <row r="2560" spans="11:60" x14ac:dyDescent="0.25">
      <c r="K2560" s="199">
        <f t="shared" si="1956"/>
        <v>63.795958741502112</v>
      </c>
      <c r="L2560" s="201">
        <f t="shared" si="1957"/>
        <v>0.53504665192181955</v>
      </c>
      <c r="M2560" s="201">
        <f t="shared" si="1958"/>
        <v>0.5395465105337528</v>
      </c>
      <c r="N2560" s="201">
        <f t="shared" si="1959"/>
        <v>0.56712186392597019</v>
      </c>
      <c r="O2560" s="201">
        <f t="shared" si="1960"/>
        <v>0.53554101172466861</v>
      </c>
      <c r="P2560" s="201" t="str">
        <f t="shared" si="1961"/>
        <v/>
      </c>
      <c r="Q2560" s="201" t="str">
        <f t="shared" si="1962"/>
        <v/>
      </c>
      <c r="R2560" s="201" t="str">
        <f t="shared" si="1963"/>
        <v/>
      </c>
      <c r="S2560" s="201" t="str">
        <f t="shared" si="1964"/>
        <v/>
      </c>
      <c r="T2560" s="199">
        <f t="shared" si="1965"/>
        <v>4.1495541606791901</v>
      </c>
      <c r="U2560" s="199">
        <f t="shared" si="1966"/>
        <v>0</v>
      </c>
      <c r="V2560" s="199">
        <f t="shared" si="1967"/>
        <v>0</v>
      </c>
      <c r="W2560" s="199">
        <f t="shared" si="1968"/>
        <v>0</v>
      </c>
      <c r="X2560" s="199" t="str">
        <f t="shared" si="1969"/>
        <v/>
      </c>
      <c r="Y2560" s="199" t="str">
        <f t="shared" si="1970"/>
        <v/>
      </c>
      <c r="Z2560" s="199" t="str">
        <f t="shared" si="1971"/>
        <v/>
      </c>
      <c r="AA2560" s="199" t="str">
        <f t="shared" si="1972"/>
        <v/>
      </c>
      <c r="AB2560" s="201">
        <f t="shared" ca="1" si="1973"/>
        <v>6.2167157074328374</v>
      </c>
      <c r="AD2560" s="162">
        <f t="shared" si="1974"/>
        <v>0.10661489570290686</v>
      </c>
      <c r="AE2560" s="162">
        <f t="shared" si="1975"/>
        <v>0</v>
      </c>
      <c r="AF2560" s="162">
        <f t="shared" si="1976"/>
        <v>0</v>
      </c>
      <c r="AG2560" s="162">
        <f t="shared" si="1977"/>
        <v>0</v>
      </c>
      <c r="AH2560" s="162" t="str">
        <f t="shared" si="1978"/>
        <v/>
      </c>
      <c r="AI2560" s="162" t="str">
        <f t="shared" si="1979"/>
        <v/>
      </c>
      <c r="AJ2560" s="162" t="str">
        <f t="shared" si="1980"/>
        <v/>
      </c>
      <c r="AK2560" s="162" t="str">
        <f t="shared" si="1981"/>
        <v/>
      </c>
      <c r="AM2560" s="199">
        <f t="shared" si="1984"/>
        <v>27.840083637539447</v>
      </c>
      <c r="AN2560" s="197">
        <f t="shared" si="1986"/>
        <v>3.977431130970885</v>
      </c>
      <c r="AO2560" s="197">
        <f t="shared" si="1987"/>
        <v>0</v>
      </c>
      <c r="AP2560" s="197">
        <f t="shared" si="1988"/>
        <v>0</v>
      </c>
      <c r="AQ2560" s="197">
        <f t="shared" si="1989"/>
        <v>0</v>
      </c>
      <c r="AR2560" s="197" t="str">
        <f t="shared" si="1990"/>
        <v/>
      </c>
      <c r="AS2560" s="197" t="str">
        <f t="shared" si="1991"/>
        <v/>
      </c>
      <c r="AT2560" s="197" t="str">
        <f t="shared" si="1992"/>
        <v/>
      </c>
      <c r="AU2560" s="197" t="str">
        <f t="shared" si="1993"/>
        <v/>
      </c>
      <c r="AV2560" s="199">
        <f t="shared" ca="1" si="1985"/>
        <v>6.1623491282577492</v>
      </c>
      <c r="AX2560" s="162">
        <f t="shared" si="1994"/>
        <v>4.4614027134883376E-2</v>
      </c>
      <c r="AY2560" s="162">
        <f t="shared" si="1995"/>
        <v>0</v>
      </c>
      <c r="AZ2560" s="162">
        <f t="shared" si="1996"/>
        <v>0</v>
      </c>
      <c r="BA2560" s="162">
        <f t="shared" si="1997"/>
        <v>0</v>
      </c>
      <c r="BB2560" s="162" t="str">
        <f t="shared" si="1998"/>
        <v/>
      </c>
      <c r="BC2560" s="162" t="str">
        <f t="shared" si="1999"/>
        <v/>
      </c>
      <c r="BD2560" s="162" t="str">
        <f t="shared" si="2000"/>
        <v/>
      </c>
      <c r="BE2560" s="162" t="str">
        <f t="shared" si="2001"/>
        <v/>
      </c>
      <c r="BG2560" s="169">
        <f t="shared" si="1982"/>
        <v>63.77026564494895</v>
      </c>
      <c r="BH2560" s="169">
        <f t="shared" ca="1" si="1983"/>
        <v>6.1093607312386959</v>
      </c>
    </row>
    <row r="2561" spans="11:60" x14ac:dyDescent="0.25">
      <c r="K2561" s="199">
        <f t="shared" si="1956"/>
        <v>63.821651838055274</v>
      </c>
      <c r="L2561" s="201">
        <f t="shared" si="1957"/>
        <v>0.53526213587345939</v>
      </c>
      <c r="M2561" s="201">
        <f t="shared" si="1958"/>
        <v>0.53976380675225211</v>
      </c>
      <c r="N2561" s="201">
        <f t="shared" si="1959"/>
        <v>0.56735026580431325</v>
      </c>
      <c r="O2561" s="201">
        <f t="shared" si="1960"/>
        <v>0.5357566947740946</v>
      </c>
      <c r="P2561" s="201" t="str">
        <f t="shared" si="1961"/>
        <v/>
      </c>
      <c r="Q2561" s="201" t="str">
        <f t="shared" si="1962"/>
        <v/>
      </c>
      <c r="R2561" s="201" t="str">
        <f t="shared" si="1963"/>
        <v/>
      </c>
      <c r="S2561" s="201" t="str">
        <f t="shared" si="1964"/>
        <v/>
      </c>
      <c r="T2561" s="199">
        <f t="shared" si="1965"/>
        <v>4.3126468447403514</v>
      </c>
      <c r="U2561" s="199">
        <f t="shared" si="1966"/>
        <v>0</v>
      </c>
      <c r="V2561" s="199">
        <f t="shared" si="1967"/>
        <v>0</v>
      </c>
      <c r="W2561" s="199">
        <f t="shared" si="1968"/>
        <v>0</v>
      </c>
      <c r="X2561" s="199" t="str">
        <f t="shared" si="1969"/>
        <v/>
      </c>
      <c r="Y2561" s="199" t="str">
        <f t="shared" si="1970"/>
        <v/>
      </c>
      <c r="Z2561" s="199" t="str">
        <f t="shared" si="1971"/>
        <v/>
      </c>
      <c r="AA2561" s="199" t="str">
        <f t="shared" si="1972"/>
        <v/>
      </c>
      <c r="AB2561" s="201">
        <f t="shared" ca="1" si="1973"/>
        <v>6.3927468737728157</v>
      </c>
      <c r="AD2561" s="162">
        <f t="shared" si="1974"/>
        <v>0.11080525178160468</v>
      </c>
      <c r="AE2561" s="162">
        <f t="shared" si="1975"/>
        <v>0</v>
      </c>
      <c r="AF2561" s="162">
        <f t="shared" si="1976"/>
        <v>0</v>
      </c>
      <c r="AG2561" s="162">
        <f t="shared" si="1977"/>
        <v>0</v>
      </c>
      <c r="AH2561" s="162" t="str">
        <f t="shared" si="1978"/>
        <v/>
      </c>
      <c r="AI2561" s="162" t="str">
        <f t="shared" si="1979"/>
        <v/>
      </c>
      <c r="AJ2561" s="162" t="str">
        <f t="shared" si="1980"/>
        <v/>
      </c>
      <c r="AK2561" s="162" t="str">
        <f t="shared" si="1981"/>
        <v/>
      </c>
      <c r="AM2561" s="199">
        <f t="shared" si="1984"/>
        <v>27.851300431913959</v>
      </c>
      <c r="AN2561" s="197">
        <f t="shared" si="1986"/>
        <v>4.7248096263473434</v>
      </c>
      <c r="AO2561" s="197">
        <f t="shared" si="1987"/>
        <v>0</v>
      </c>
      <c r="AP2561" s="197">
        <f t="shared" si="1988"/>
        <v>0</v>
      </c>
      <c r="AQ2561" s="197">
        <f t="shared" si="1989"/>
        <v>0</v>
      </c>
      <c r="AR2561" s="197" t="str">
        <f t="shared" si="1990"/>
        <v/>
      </c>
      <c r="AS2561" s="197" t="str">
        <f t="shared" si="1991"/>
        <v/>
      </c>
      <c r="AT2561" s="197" t="str">
        <f t="shared" si="1992"/>
        <v/>
      </c>
      <c r="AU2561" s="197" t="str">
        <f t="shared" si="1993"/>
        <v/>
      </c>
      <c r="AV2561" s="199">
        <f t="shared" ca="1" si="1985"/>
        <v>6.8953653546284359</v>
      </c>
      <c r="AX2561" s="162">
        <f t="shared" si="1994"/>
        <v>5.2997218037453324E-2</v>
      </c>
      <c r="AY2561" s="162">
        <f t="shared" si="1995"/>
        <v>0</v>
      </c>
      <c r="AZ2561" s="162">
        <f t="shared" si="1996"/>
        <v>0</v>
      </c>
      <c r="BA2561" s="162">
        <f t="shared" si="1997"/>
        <v>0</v>
      </c>
      <c r="BB2561" s="162" t="str">
        <f t="shared" si="1998"/>
        <v/>
      </c>
      <c r="BC2561" s="162" t="str">
        <f t="shared" si="1999"/>
        <v/>
      </c>
      <c r="BD2561" s="162" t="str">
        <f t="shared" si="2000"/>
        <v/>
      </c>
      <c r="BE2561" s="162" t="str">
        <f t="shared" si="2001"/>
        <v/>
      </c>
      <c r="BG2561" s="169">
        <f t="shared" si="1982"/>
        <v>63.795958741502112</v>
      </c>
      <c r="BH2561" s="169">
        <f t="shared" ca="1" si="1983"/>
        <v>6.2167157074328374</v>
      </c>
    </row>
    <row r="2562" spans="11:60" x14ac:dyDescent="0.25">
      <c r="K2562" s="199">
        <f t="shared" si="1956"/>
        <v>63.847344934608437</v>
      </c>
      <c r="L2562" s="201">
        <f t="shared" si="1957"/>
        <v>0.53547761982509923</v>
      </c>
      <c r="M2562" s="201">
        <f t="shared" si="1958"/>
        <v>0.53998110297075141</v>
      </c>
      <c r="N2562" s="201">
        <f t="shared" si="1959"/>
        <v>0.56757866768265641</v>
      </c>
      <c r="O2562" s="201">
        <f t="shared" si="1960"/>
        <v>0.53597237782352058</v>
      </c>
      <c r="P2562" s="201" t="str">
        <f t="shared" si="1961"/>
        <v/>
      </c>
      <c r="Q2562" s="201" t="str">
        <f t="shared" si="1962"/>
        <v/>
      </c>
      <c r="R2562" s="201" t="str">
        <f t="shared" si="1963"/>
        <v/>
      </c>
      <c r="S2562" s="201" t="str">
        <f t="shared" si="1964"/>
        <v/>
      </c>
      <c r="T2562" s="199">
        <f t="shared" si="1965"/>
        <v>4.4749047860031697</v>
      </c>
      <c r="U2562" s="199">
        <f t="shared" si="1966"/>
        <v>0</v>
      </c>
      <c r="V2562" s="199">
        <f t="shared" si="1967"/>
        <v>0</v>
      </c>
      <c r="W2562" s="199">
        <f t="shared" si="1968"/>
        <v>0</v>
      </c>
      <c r="X2562" s="199" t="str">
        <f t="shared" si="1969"/>
        <v/>
      </c>
      <c r="Y2562" s="199" t="str">
        <f t="shared" si="1970"/>
        <v/>
      </c>
      <c r="Z2562" s="199" t="str">
        <f t="shared" si="1971"/>
        <v/>
      </c>
      <c r="AA2562" s="199" t="str">
        <f t="shared" si="1972"/>
        <v/>
      </c>
      <c r="AB2562" s="201">
        <f t="shared" ca="1" si="1973"/>
        <v>6.5610603492002388</v>
      </c>
      <c r="AD2562" s="162">
        <f t="shared" si="1974"/>
        <v>0.11497416073298761</v>
      </c>
      <c r="AE2562" s="162">
        <f t="shared" si="1975"/>
        <v>0</v>
      </c>
      <c r="AF2562" s="162">
        <f t="shared" si="1976"/>
        <v>0</v>
      </c>
      <c r="AG2562" s="162">
        <f t="shared" si="1977"/>
        <v>0</v>
      </c>
      <c r="AH2562" s="162" t="str">
        <f t="shared" si="1978"/>
        <v/>
      </c>
      <c r="AI2562" s="162" t="str">
        <f t="shared" si="1979"/>
        <v/>
      </c>
      <c r="AJ2562" s="162" t="str">
        <f t="shared" si="1980"/>
        <v/>
      </c>
      <c r="AK2562" s="162" t="str">
        <f t="shared" si="1981"/>
        <v/>
      </c>
      <c r="AM2562" s="199">
        <f t="shared" si="1984"/>
        <v>27.862517226288471</v>
      </c>
      <c r="AN2562" s="197">
        <f t="shared" si="1986"/>
        <v>5.6101692667266256</v>
      </c>
      <c r="AO2562" s="197">
        <f t="shared" si="1987"/>
        <v>0</v>
      </c>
      <c r="AP2562" s="197">
        <f t="shared" si="1988"/>
        <v>0</v>
      </c>
      <c r="AQ2562" s="197">
        <f t="shared" si="1989"/>
        <v>0</v>
      </c>
      <c r="AR2562" s="197" t="str">
        <f t="shared" si="1990"/>
        <v/>
      </c>
      <c r="AS2562" s="197" t="str">
        <f t="shared" si="1991"/>
        <v/>
      </c>
      <c r="AT2562" s="197" t="str">
        <f t="shared" si="1992"/>
        <v/>
      </c>
      <c r="AU2562" s="197" t="str">
        <f t="shared" si="1993"/>
        <v/>
      </c>
      <c r="AV2562" s="199">
        <f t="shared" ca="1" si="1985"/>
        <v>7.7707642160705737</v>
      </c>
      <c r="AX2562" s="162">
        <f t="shared" si="1994"/>
        <v>6.2928115071079677E-2</v>
      </c>
      <c r="AY2562" s="162">
        <f t="shared" si="1995"/>
        <v>0</v>
      </c>
      <c r="AZ2562" s="162">
        <f t="shared" si="1996"/>
        <v>0</v>
      </c>
      <c r="BA2562" s="162">
        <f t="shared" si="1997"/>
        <v>0</v>
      </c>
      <c r="BB2562" s="162" t="str">
        <f t="shared" si="1998"/>
        <v/>
      </c>
      <c r="BC2562" s="162" t="str">
        <f t="shared" si="1999"/>
        <v/>
      </c>
      <c r="BD2562" s="162" t="str">
        <f t="shared" si="2000"/>
        <v/>
      </c>
      <c r="BE2562" s="162" t="str">
        <f t="shared" si="2001"/>
        <v/>
      </c>
      <c r="BG2562" s="169">
        <f t="shared" si="1982"/>
        <v>63.821651838055274</v>
      </c>
      <c r="BH2562" s="169">
        <f t="shared" ca="1" si="1983"/>
        <v>6.3927468737728157</v>
      </c>
    </row>
    <row r="2563" spans="11:60" x14ac:dyDescent="0.25">
      <c r="K2563" s="199">
        <f t="shared" si="1956"/>
        <v>63.873038031161599</v>
      </c>
      <c r="L2563" s="201">
        <f t="shared" si="1957"/>
        <v>0.53569310377673918</v>
      </c>
      <c r="M2563" s="201">
        <f t="shared" si="1958"/>
        <v>0.54019839918925072</v>
      </c>
      <c r="N2563" s="201">
        <f t="shared" si="1959"/>
        <v>0.56780706956099958</v>
      </c>
      <c r="O2563" s="201">
        <f t="shared" si="1960"/>
        <v>0.53618806087294657</v>
      </c>
      <c r="P2563" s="201" t="str">
        <f t="shared" si="1961"/>
        <v/>
      </c>
      <c r="Q2563" s="201" t="str">
        <f t="shared" si="1962"/>
        <v/>
      </c>
      <c r="R2563" s="201" t="str">
        <f t="shared" si="1963"/>
        <v/>
      </c>
      <c r="S2563" s="201" t="str">
        <f t="shared" si="1964"/>
        <v/>
      </c>
      <c r="T2563" s="199">
        <f t="shared" si="1965"/>
        <v>4.635258419071608</v>
      </c>
      <c r="U2563" s="199">
        <f t="shared" si="1966"/>
        <v>0</v>
      </c>
      <c r="V2563" s="199">
        <f t="shared" si="1967"/>
        <v>0</v>
      </c>
      <c r="W2563" s="199">
        <f t="shared" si="1968"/>
        <v>0</v>
      </c>
      <c r="X2563" s="199" t="str">
        <f t="shared" si="1969"/>
        <v/>
      </c>
      <c r="Y2563" s="199" t="str">
        <f t="shared" si="1970"/>
        <v/>
      </c>
      <c r="Z2563" s="199" t="str">
        <f t="shared" si="1971"/>
        <v/>
      </c>
      <c r="AA2563" s="199" t="str">
        <f t="shared" si="1972"/>
        <v/>
      </c>
      <c r="AB2563" s="201">
        <f t="shared" ca="1" si="1973"/>
        <v>6.7249385562118045</v>
      </c>
      <c r="AD2563" s="162">
        <f t="shared" si="1974"/>
        <v>0.11909414211006536</v>
      </c>
      <c r="AE2563" s="162">
        <f t="shared" si="1975"/>
        <v>0</v>
      </c>
      <c r="AF2563" s="162">
        <f t="shared" si="1976"/>
        <v>0</v>
      </c>
      <c r="AG2563" s="162">
        <f t="shared" si="1977"/>
        <v>0</v>
      </c>
      <c r="AH2563" s="162" t="str">
        <f t="shared" si="1978"/>
        <v/>
      </c>
      <c r="AI2563" s="162" t="str">
        <f t="shared" si="1979"/>
        <v/>
      </c>
      <c r="AJ2563" s="162" t="str">
        <f t="shared" si="1980"/>
        <v/>
      </c>
      <c r="AK2563" s="162" t="str">
        <f t="shared" si="1981"/>
        <v/>
      </c>
      <c r="AM2563" s="199">
        <f t="shared" si="1984"/>
        <v>27.873734020662983</v>
      </c>
      <c r="AN2563" s="197">
        <f t="shared" si="1986"/>
        <v>6.6573907352521857</v>
      </c>
      <c r="AO2563" s="197">
        <f t="shared" si="1987"/>
        <v>0</v>
      </c>
      <c r="AP2563" s="197">
        <f t="shared" si="1988"/>
        <v>0</v>
      </c>
      <c r="AQ2563" s="197">
        <f t="shared" si="1989"/>
        <v>0</v>
      </c>
      <c r="AR2563" s="197" t="str">
        <f t="shared" si="1990"/>
        <v/>
      </c>
      <c r="AS2563" s="197" t="str">
        <f t="shared" si="1991"/>
        <v/>
      </c>
      <c r="AT2563" s="197" t="str">
        <f t="shared" si="1992"/>
        <v/>
      </c>
      <c r="AU2563" s="197" t="str">
        <f t="shared" si="1993"/>
        <v/>
      </c>
      <c r="AV2563" s="199">
        <f t="shared" ca="1" si="1985"/>
        <v>8.7956775984676892</v>
      </c>
      <c r="AX2563" s="162">
        <f t="shared" si="1994"/>
        <v>7.4674582948105445E-2</v>
      </c>
      <c r="AY2563" s="162">
        <f t="shared" si="1995"/>
        <v>0</v>
      </c>
      <c r="AZ2563" s="162">
        <f t="shared" si="1996"/>
        <v>0</v>
      </c>
      <c r="BA2563" s="162">
        <f t="shared" si="1997"/>
        <v>0</v>
      </c>
      <c r="BB2563" s="162" t="str">
        <f t="shared" si="1998"/>
        <v/>
      </c>
      <c r="BC2563" s="162" t="str">
        <f t="shared" si="1999"/>
        <v/>
      </c>
      <c r="BD2563" s="162" t="str">
        <f t="shared" si="2000"/>
        <v/>
      </c>
      <c r="BE2563" s="162" t="str">
        <f t="shared" si="2001"/>
        <v/>
      </c>
      <c r="BG2563" s="169">
        <f t="shared" si="1982"/>
        <v>63.847344934608437</v>
      </c>
      <c r="BH2563" s="169">
        <f t="shared" ca="1" si="1983"/>
        <v>6.5610603492002388</v>
      </c>
    </row>
    <row r="2564" spans="11:60" x14ac:dyDescent="0.25">
      <c r="K2564" s="199">
        <f t="shared" si="1956"/>
        <v>63.898731127714761</v>
      </c>
      <c r="L2564" s="201">
        <f t="shared" si="1957"/>
        <v>0.53590858772837902</v>
      </c>
      <c r="M2564" s="201">
        <f t="shared" si="1958"/>
        <v>0.54041569540775003</v>
      </c>
      <c r="N2564" s="201">
        <f t="shared" si="1959"/>
        <v>0.56803547143934263</v>
      </c>
      <c r="O2564" s="201">
        <f t="shared" si="1960"/>
        <v>0.53640374392237256</v>
      </c>
      <c r="P2564" s="201" t="str">
        <f t="shared" si="1961"/>
        <v/>
      </c>
      <c r="Q2564" s="201" t="str">
        <f t="shared" si="1962"/>
        <v/>
      </c>
      <c r="R2564" s="201" t="str">
        <f t="shared" si="1963"/>
        <v/>
      </c>
      <c r="S2564" s="201" t="str">
        <f t="shared" si="1964"/>
        <v/>
      </c>
      <c r="T2564" s="199">
        <f t="shared" si="1965"/>
        <v>4.7925493783650284</v>
      </c>
      <c r="U2564" s="199">
        <f t="shared" si="1966"/>
        <v>0</v>
      </c>
      <c r="V2564" s="199">
        <f t="shared" si="1967"/>
        <v>0</v>
      </c>
      <c r="W2564" s="199">
        <f t="shared" si="1968"/>
        <v>0</v>
      </c>
      <c r="X2564" s="199" t="str">
        <f t="shared" si="1969"/>
        <v/>
      </c>
      <c r="Y2564" s="199" t="str">
        <f t="shared" si="1970"/>
        <v/>
      </c>
      <c r="Z2564" s="199" t="str">
        <f t="shared" si="1971"/>
        <v/>
      </c>
      <c r="AA2564" s="199" t="str">
        <f t="shared" si="1972"/>
        <v/>
      </c>
      <c r="AB2564" s="201">
        <f t="shared" ca="1" si="1973"/>
        <v>6.9248502782015215</v>
      </c>
      <c r="AD2564" s="162">
        <f t="shared" si="1974"/>
        <v>0.12313543391413073</v>
      </c>
      <c r="AE2564" s="162">
        <f t="shared" si="1975"/>
        <v>0</v>
      </c>
      <c r="AF2564" s="162">
        <f t="shared" si="1976"/>
        <v>0</v>
      </c>
      <c r="AG2564" s="162">
        <f t="shared" si="1977"/>
        <v>0</v>
      </c>
      <c r="AH2564" s="162" t="str">
        <f t="shared" si="1978"/>
        <v/>
      </c>
      <c r="AI2564" s="162" t="str">
        <f t="shared" si="1979"/>
        <v/>
      </c>
      <c r="AJ2564" s="162" t="str">
        <f t="shared" si="1980"/>
        <v/>
      </c>
      <c r="AK2564" s="162" t="str">
        <f t="shared" si="1981"/>
        <v/>
      </c>
      <c r="AM2564" s="199">
        <f t="shared" si="1984"/>
        <v>27.884950815037495</v>
      </c>
      <c r="AN2564" s="197">
        <f t="shared" si="1986"/>
        <v>7.8934517009156249</v>
      </c>
      <c r="AO2564" s="197">
        <f t="shared" si="1987"/>
        <v>0</v>
      </c>
      <c r="AP2564" s="197">
        <f t="shared" si="1988"/>
        <v>0</v>
      </c>
      <c r="AQ2564" s="197">
        <f t="shared" si="1989"/>
        <v>0</v>
      </c>
      <c r="AR2564" s="197" t="str">
        <f t="shared" si="1990"/>
        <v/>
      </c>
      <c r="AS2564" s="197" t="str">
        <f t="shared" si="1991"/>
        <v/>
      </c>
      <c r="AT2564" s="197" t="str">
        <f t="shared" si="1992"/>
        <v/>
      </c>
      <c r="AU2564" s="197" t="str">
        <f t="shared" si="1993"/>
        <v/>
      </c>
      <c r="AV2564" s="199">
        <f t="shared" ca="1" si="1985"/>
        <v>10.062860777157992</v>
      </c>
      <c r="AX2564" s="162">
        <f t="shared" si="1994"/>
        <v>8.8539224634313046E-2</v>
      </c>
      <c r="AY2564" s="162">
        <f t="shared" si="1995"/>
        <v>0</v>
      </c>
      <c r="AZ2564" s="162">
        <f t="shared" si="1996"/>
        <v>0</v>
      </c>
      <c r="BA2564" s="162">
        <f t="shared" si="1997"/>
        <v>0</v>
      </c>
      <c r="BB2564" s="162" t="str">
        <f t="shared" si="1998"/>
        <v/>
      </c>
      <c r="BC2564" s="162" t="str">
        <f t="shared" si="1999"/>
        <v/>
      </c>
      <c r="BD2564" s="162" t="str">
        <f t="shared" si="2000"/>
        <v/>
      </c>
      <c r="BE2564" s="162" t="str">
        <f t="shared" si="2001"/>
        <v/>
      </c>
      <c r="BG2564" s="169">
        <f t="shared" si="1982"/>
        <v>63.873038031161599</v>
      </c>
      <c r="BH2564" s="169">
        <f t="shared" ca="1" si="1983"/>
        <v>6.7249385562118045</v>
      </c>
    </row>
    <row r="2565" spans="11:60" x14ac:dyDescent="0.25">
      <c r="K2565" s="199">
        <f t="shared" si="1956"/>
        <v>63.924424224267923</v>
      </c>
      <c r="L2565" s="201">
        <f t="shared" si="1957"/>
        <v>0.53612407168001885</v>
      </c>
      <c r="M2565" s="201">
        <f t="shared" si="1958"/>
        <v>0.54063299162624934</v>
      </c>
      <c r="N2565" s="201">
        <f t="shared" si="1959"/>
        <v>0.5682638733176858</v>
      </c>
      <c r="O2565" s="201">
        <f t="shared" si="1960"/>
        <v>0.53661942697179843</v>
      </c>
      <c r="P2565" s="201" t="str">
        <f t="shared" si="1961"/>
        <v/>
      </c>
      <c r="Q2565" s="201" t="str">
        <f t="shared" si="1962"/>
        <v/>
      </c>
      <c r="R2565" s="201" t="str">
        <f t="shared" si="1963"/>
        <v/>
      </c>
      <c r="S2565" s="201" t="str">
        <f t="shared" si="1964"/>
        <v/>
      </c>
      <c r="T2565" s="199">
        <f t="shared" si="1965"/>
        <v>4.945542105825357</v>
      </c>
      <c r="U2565" s="199">
        <f t="shared" si="1966"/>
        <v>0</v>
      </c>
      <c r="V2565" s="199">
        <f t="shared" si="1967"/>
        <v>0</v>
      </c>
      <c r="W2565" s="199">
        <f t="shared" si="1968"/>
        <v>0</v>
      </c>
      <c r="X2565" s="199" t="str">
        <f t="shared" si="1969"/>
        <v/>
      </c>
      <c r="Y2565" s="199" t="str">
        <f t="shared" si="1970"/>
        <v/>
      </c>
      <c r="Z2565" s="199" t="str">
        <f t="shared" si="1971"/>
        <v/>
      </c>
      <c r="AA2565" s="199" t="str">
        <f t="shared" si="1972"/>
        <v/>
      </c>
      <c r="AB2565" s="201">
        <f t="shared" ca="1" si="1973"/>
        <v>7.0214731051447012</v>
      </c>
      <c r="AD2565" s="162">
        <f t="shared" si="1974"/>
        <v>0.1270662908327006</v>
      </c>
      <c r="AE2565" s="162">
        <f t="shared" si="1975"/>
        <v>0</v>
      </c>
      <c r="AF2565" s="162">
        <f t="shared" si="1976"/>
        <v>0</v>
      </c>
      <c r="AG2565" s="162">
        <f t="shared" si="1977"/>
        <v>0</v>
      </c>
      <c r="AH2565" s="162" t="str">
        <f t="shared" si="1978"/>
        <v/>
      </c>
      <c r="AI2565" s="162" t="str">
        <f t="shared" si="1979"/>
        <v/>
      </c>
      <c r="AJ2565" s="162" t="str">
        <f t="shared" si="1980"/>
        <v/>
      </c>
      <c r="AK2565" s="162" t="str">
        <f t="shared" si="1981"/>
        <v/>
      </c>
      <c r="AM2565" s="199">
        <f t="shared" si="1984"/>
        <v>27.896167609412007</v>
      </c>
      <c r="AN2565" s="197">
        <f t="shared" si="1986"/>
        <v>9.3481309468069202</v>
      </c>
      <c r="AO2565" s="197">
        <f t="shared" si="1987"/>
        <v>0</v>
      </c>
      <c r="AP2565" s="197">
        <f t="shared" si="1988"/>
        <v>0</v>
      </c>
      <c r="AQ2565" s="197">
        <f t="shared" si="1989"/>
        <v>0</v>
      </c>
      <c r="AR2565" s="197" t="str">
        <f t="shared" si="1990"/>
        <v/>
      </c>
      <c r="AS2565" s="197" t="str">
        <f t="shared" si="1991"/>
        <v/>
      </c>
      <c r="AT2565" s="197" t="str">
        <f t="shared" si="1992"/>
        <v/>
      </c>
      <c r="AU2565" s="197" t="str">
        <f t="shared" si="1993"/>
        <v/>
      </c>
      <c r="AV2565" s="199">
        <f t="shared" ca="1" si="1985"/>
        <v>11.414004104207024</v>
      </c>
      <c r="AX2565" s="162">
        <f t="shared" si="1994"/>
        <v>0.10485606261634599</v>
      </c>
      <c r="AY2565" s="162">
        <f t="shared" si="1995"/>
        <v>0</v>
      </c>
      <c r="AZ2565" s="162">
        <f t="shared" si="1996"/>
        <v>0</v>
      </c>
      <c r="BA2565" s="162">
        <f t="shared" si="1997"/>
        <v>0</v>
      </c>
      <c r="BB2565" s="162" t="str">
        <f t="shared" si="1998"/>
        <v/>
      </c>
      <c r="BC2565" s="162" t="str">
        <f t="shared" si="1999"/>
        <v/>
      </c>
      <c r="BD2565" s="162" t="str">
        <f t="shared" si="2000"/>
        <v/>
      </c>
      <c r="BE2565" s="162" t="str">
        <f t="shared" si="2001"/>
        <v/>
      </c>
      <c r="BG2565" s="169">
        <f t="shared" si="1982"/>
        <v>63.898731127714761</v>
      </c>
      <c r="BH2565" s="169">
        <f t="shared" ca="1" si="1983"/>
        <v>6.9248502782015215</v>
      </c>
    </row>
    <row r="2566" spans="11:60" x14ac:dyDescent="0.25">
      <c r="K2566" s="199">
        <f t="shared" si="1956"/>
        <v>63.950117320821086</v>
      </c>
      <c r="L2566" s="201">
        <f t="shared" si="1957"/>
        <v>0.5363395556316588</v>
      </c>
      <c r="M2566" s="201">
        <f t="shared" si="1958"/>
        <v>0.54085028784474865</v>
      </c>
      <c r="N2566" s="201">
        <f t="shared" si="1959"/>
        <v>0.56849227519602885</v>
      </c>
      <c r="O2566" s="201">
        <f t="shared" si="1960"/>
        <v>0.53683511002122442</v>
      </c>
      <c r="P2566" s="201" t="str">
        <f t="shared" si="1961"/>
        <v/>
      </c>
      <c r="Q2566" s="201" t="str">
        <f t="shared" si="1962"/>
        <v/>
      </c>
      <c r="R2566" s="201" t="str">
        <f t="shared" si="1963"/>
        <v/>
      </c>
      <c r="S2566" s="201" t="str">
        <f t="shared" si="1964"/>
        <v/>
      </c>
      <c r="T2566" s="199">
        <f t="shared" si="1965"/>
        <v>5.0929395807703131</v>
      </c>
      <c r="U2566" s="199">
        <f t="shared" si="1966"/>
        <v>0</v>
      </c>
      <c r="V2566" s="199">
        <f t="shared" si="1967"/>
        <v>0</v>
      </c>
      <c r="W2566" s="199">
        <f t="shared" si="1968"/>
        <v>0</v>
      </c>
      <c r="X2566" s="199" t="str">
        <f t="shared" si="1969"/>
        <v/>
      </c>
      <c r="Y2566" s="199" t="str">
        <f t="shared" si="1970"/>
        <v/>
      </c>
      <c r="Z2566" s="199" t="str">
        <f t="shared" si="1971"/>
        <v/>
      </c>
      <c r="AA2566" s="199" t="str">
        <f t="shared" si="1972"/>
        <v/>
      </c>
      <c r="AB2566" s="201">
        <f t="shared" ca="1" si="1973"/>
        <v>7.191461475224191</v>
      </c>
      <c r="AD2566" s="162">
        <f t="shared" si="1974"/>
        <v>0.13085338838815369</v>
      </c>
      <c r="AE2566" s="162">
        <f t="shared" si="1975"/>
        <v>0</v>
      </c>
      <c r="AF2566" s="162">
        <f t="shared" si="1976"/>
        <v>0</v>
      </c>
      <c r="AG2566" s="162">
        <f t="shared" si="1977"/>
        <v>0</v>
      </c>
      <c r="AH2566" s="162" t="str">
        <f t="shared" si="1978"/>
        <v/>
      </c>
      <c r="AI2566" s="162" t="str">
        <f t="shared" si="1979"/>
        <v/>
      </c>
      <c r="AJ2566" s="162" t="str">
        <f t="shared" si="1980"/>
        <v/>
      </c>
      <c r="AK2566" s="162" t="str">
        <f t="shared" si="1981"/>
        <v/>
      </c>
      <c r="AM2566" s="199">
        <f t="shared" si="1984"/>
        <v>27.907384403786519</v>
      </c>
      <c r="AN2566" s="197">
        <f t="shared" si="1986"/>
        <v>11.05314083688442</v>
      </c>
      <c r="AO2566" s="197">
        <f t="shared" si="1987"/>
        <v>0</v>
      </c>
      <c r="AP2566" s="197">
        <f t="shared" si="1988"/>
        <v>0</v>
      </c>
      <c r="AQ2566" s="197">
        <f t="shared" si="1989"/>
        <v>0</v>
      </c>
      <c r="AR2566" s="197" t="str">
        <f t="shared" si="1990"/>
        <v/>
      </c>
      <c r="AS2566" s="197" t="str">
        <f t="shared" si="1991"/>
        <v/>
      </c>
      <c r="AT2566" s="197" t="str">
        <f t="shared" si="1992"/>
        <v/>
      </c>
      <c r="AU2566" s="197" t="str">
        <f t="shared" si="1993"/>
        <v/>
      </c>
      <c r="AV2566" s="199">
        <f t="shared" ca="1" si="1985"/>
        <v>13.138682687721156</v>
      </c>
      <c r="AX2566" s="162">
        <f t="shared" si="1994"/>
        <v>0.12398080795985472</v>
      </c>
      <c r="AY2566" s="162">
        <f t="shared" si="1995"/>
        <v>0</v>
      </c>
      <c r="AZ2566" s="162">
        <f t="shared" si="1996"/>
        <v>0</v>
      </c>
      <c r="BA2566" s="162">
        <f t="shared" si="1997"/>
        <v>0</v>
      </c>
      <c r="BB2566" s="162" t="str">
        <f t="shared" si="1998"/>
        <v/>
      </c>
      <c r="BC2566" s="162" t="str">
        <f t="shared" si="1999"/>
        <v/>
      </c>
      <c r="BD2566" s="162" t="str">
        <f t="shared" si="2000"/>
        <v/>
      </c>
      <c r="BE2566" s="162" t="str">
        <f t="shared" si="2001"/>
        <v/>
      </c>
      <c r="BG2566" s="169">
        <f t="shared" si="1982"/>
        <v>63.924424224267923</v>
      </c>
      <c r="BH2566" s="169">
        <f t="shared" ca="1" si="1983"/>
        <v>7.0214731051447012</v>
      </c>
    </row>
    <row r="2567" spans="11:60" x14ac:dyDescent="0.25">
      <c r="K2567" s="199">
        <f t="shared" si="1956"/>
        <v>63.975810417374248</v>
      </c>
      <c r="L2567" s="201">
        <f t="shared" si="1957"/>
        <v>0.53655503958329864</v>
      </c>
      <c r="M2567" s="201">
        <f t="shared" si="1958"/>
        <v>0.54106758406324795</v>
      </c>
      <c r="N2567" s="201">
        <f t="shared" si="1959"/>
        <v>0.56872067707437202</v>
      </c>
      <c r="O2567" s="201">
        <f t="shared" si="1960"/>
        <v>0.5370507930706504</v>
      </c>
      <c r="P2567" s="201" t="str">
        <f t="shared" si="1961"/>
        <v/>
      </c>
      <c r="Q2567" s="201" t="str">
        <f t="shared" si="1962"/>
        <v/>
      </c>
      <c r="R2567" s="201" t="str">
        <f t="shared" si="1963"/>
        <v/>
      </c>
      <c r="S2567" s="201" t="str">
        <f t="shared" si="1964"/>
        <v/>
      </c>
      <c r="T2567" s="199">
        <f t="shared" si="1965"/>
        <v>5.233403215595807</v>
      </c>
      <c r="U2567" s="199">
        <f t="shared" si="1966"/>
        <v>0</v>
      </c>
      <c r="V2567" s="199">
        <f t="shared" si="1967"/>
        <v>0</v>
      </c>
      <c r="W2567" s="199">
        <f t="shared" si="1968"/>
        <v>0</v>
      </c>
      <c r="X2567" s="199" t="str">
        <f t="shared" si="1969"/>
        <v/>
      </c>
      <c r="Y2567" s="199" t="str">
        <f t="shared" si="1970"/>
        <v/>
      </c>
      <c r="Z2567" s="199" t="str">
        <f t="shared" si="1971"/>
        <v/>
      </c>
      <c r="AA2567" s="199" t="str">
        <f t="shared" si="1972"/>
        <v/>
      </c>
      <c r="AB2567" s="201">
        <f t="shared" ca="1" si="1973"/>
        <v>7.3649347282382411</v>
      </c>
      <c r="AD2567" s="162">
        <f t="shared" si="1974"/>
        <v>0.13446233411993322</v>
      </c>
      <c r="AE2567" s="162">
        <f t="shared" si="1975"/>
        <v>0</v>
      </c>
      <c r="AF2567" s="162">
        <f t="shared" si="1976"/>
        <v>0</v>
      </c>
      <c r="AG2567" s="162">
        <f t="shared" si="1977"/>
        <v>0</v>
      </c>
      <c r="AH2567" s="162" t="str">
        <f t="shared" si="1978"/>
        <v/>
      </c>
      <c r="AI2567" s="162" t="str">
        <f t="shared" si="1979"/>
        <v/>
      </c>
      <c r="AJ2567" s="162" t="str">
        <f t="shared" si="1980"/>
        <v/>
      </c>
      <c r="AK2567" s="162" t="str">
        <f t="shared" si="1981"/>
        <v/>
      </c>
      <c r="AM2567" s="199">
        <f t="shared" si="1984"/>
        <v>27.918601198161031</v>
      </c>
      <c r="AN2567" s="197">
        <f t="shared" si="1986"/>
        <v>13.040317408988852</v>
      </c>
      <c r="AO2567" s="197">
        <f t="shared" si="1987"/>
        <v>0</v>
      </c>
      <c r="AP2567" s="197">
        <f t="shared" si="1988"/>
        <v>0</v>
      </c>
      <c r="AQ2567" s="197">
        <f t="shared" si="1989"/>
        <v>0</v>
      </c>
      <c r="AR2567" s="197" t="str">
        <f t="shared" si="1990"/>
        <v/>
      </c>
      <c r="AS2567" s="197" t="str">
        <f t="shared" si="1991"/>
        <v/>
      </c>
      <c r="AT2567" s="197" t="str">
        <f t="shared" si="1992"/>
        <v/>
      </c>
      <c r="AU2567" s="197" t="str">
        <f t="shared" si="1993"/>
        <v/>
      </c>
      <c r="AV2567" s="199">
        <f t="shared" ca="1" si="1985"/>
        <v>15.224892320609989</v>
      </c>
      <c r="AX2567" s="162">
        <f t="shared" si="1994"/>
        <v>0.14627055895499785</v>
      </c>
      <c r="AY2567" s="162">
        <f t="shared" si="1995"/>
        <v>0</v>
      </c>
      <c r="AZ2567" s="162">
        <f t="shared" si="1996"/>
        <v>0</v>
      </c>
      <c r="BA2567" s="162">
        <f t="shared" si="1997"/>
        <v>0</v>
      </c>
      <c r="BB2567" s="162" t="str">
        <f t="shared" si="1998"/>
        <v/>
      </c>
      <c r="BC2567" s="162" t="str">
        <f t="shared" si="1999"/>
        <v/>
      </c>
      <c r="BD2567" s="162" t="str">
        <f t="shared" si="2000"/>
        <v/>
      </c>
      <c r="BE2567" s="162" t="str">
        <f t="shared" si="2001"/>
        <v/>
      </c>
      <c r="BG2567" s="169">
        <f t="shared" si="1982"/>
        <v>63.950117320821086</v>
      </c>
      <c r="BH2567" s="169">
        <f t="shared" ca="1" si="1983"/>
        <v>7.191461475224191</v>
      </c>
    </row>
    <row r="2568" spans="11:60" x14ac:dyDescent="0.25">
      <c r="K2568" s="199">
        <f t="shared" si="1956"/>
        <v>64.001503513927418</v>
      </c>
      <c r="L2568" s="201">
        <f t="shared" si="1957"/>
        <v>0.53677052353493859</v>
      </c>
      <c r="M2568" s="201">
        <f t="shared" si="1958"/>
        <v>0.54128488028174726</v>
      </c>
      <c r="N2568" s="201">
        <f t="shared" si="1959"/>
        <v>0.56894907895271529</v>
      </c>
      <c r="O2568" s="201">
        <f t="shared" si="1960"/>
        <v>0.5372664761200765</v>
      </c>
      <c r="P2568" s="201" t="str">
        <f t="shared" si="1961"/>
        <v/>
      </c>
      <c r="Q2568" s="201" t="str">
        <f t="shared" si="1962"/>
        <v/>
      </c>
      <c r="R2568" s="201" t="str">
        <f t="shared" si="1963"/>
        <v/>
      </c>
      <c r="S2568" s="201" t="str">
        <f t="shared" si="1964"/>
        <v/>
      </c>
      <c r="T2568" s="199">
        <f t="shared" si="1965"/>
        <v>5.3655767252160924</v>
      </c>
      <c r="U2568" s="199">
        <f t="shared" si="1966"/>
        <v>0</v>
      </c>
      <c r="V2568" s="199">
        <f t="shared" si="1967"/>
        <v>0</v>
      </c>
      <c r="W2568" s="199">
        <f t="shared" si="1968"/>
        <v>0</v>
      </c>
      <c r="X2568" s="199" t="str">
        <f t="shared" si="1969"/>
        <v/>
      </c>
      <c r="Y2568" s="199" t="str">
        <f t="shared" si="1970"/>
        <v/>
      </c>
      <c r="Z2568" s="199" t="str">
        <f t="shared" si="1971"/>
        <v/>
      </c>
      <c r="AA2568" s="199" t="str">
        <f t="shared" si="1972"/>
        <v/>
      </c>
      <c r="AB2568" s="201">
        <f t="shared" ca="1" si="1973"/>
        <v>7.5175085658267005</v>
      </c>
      <c r="AD2568" s="162">
        <f t="shared" si="1974"/>
        <v>0.13785828086441568</v>
      </c>
      <c r="AE2568" s="162">
        <f t="shared" si="1975"/>
        <v>0</v>
      </c>
      <c r="AF2568" s="162">
        <f t="shared" si="1976"/>
        <v>0</v>
      </c>
      <c r="AG2568" s="162">
        <f t="shared" si="1977"/>
        <v>0</v>
      </c>
      <c r="AH2568" s="162" t="str">
        <f t="shared" si="1978"/>
        <v/>
      </c>
      <c r="AI2568" s="162" t="str">
        <f t="shared" si="1979"/>
        <v/>
      </c>
      <c r="AJ2568" s="162" t="str">
        <f t="shared" si="1980"/>
        <v/>
      </c>
      <c r="AK2568" s="162" t="str">
        <f t="shared" si="1981"/>
        <v/>
      </c>
      <c r="AM2568" s="199">
        <f t="shared" si="1984"/>
        <v>27.929817992535543</v>
      </c>
      <c r="AN2568" s="197">
        <f t="shared" si="1986"/>
        <v>15.338341819936369</v>
      </c>
      <c r="AO2568" s="197">
        <f t="shared" si="1987"/>
        <v>0</v>
      </c>
      <c r="AP2568" s="197">
        <f t="shared" si="1988"/>
        <v>0</v>
      </c>
      <c r="AQ2568" s="197">
        <f t="shared" si="1989"/>
        <v>0</v>
      </c>
      <c r="AR2568" s="197" t="str">
        <f t="shared" si="1990"/>
        <v/>
      </c>
      <c r="AS2568" s="197" t="str">
        <f t="shared" si="1991"/>
        <v/>
      </c>
      <c r="AT2568" s="197" t="str">
        <f t="shared" si="1992"/>
        <v/>
      </c>
      <c r="AU2568" s="197" t="str">
        <f t="shared" si="1993"/>
        <v/>
      </c>
      <c r="AV2568" s="199">
        <f t="shared" ca="1" si="1985"/>
        <v>17.478891870997181</v>
      </c>
      <c r="AX2568" s="162">
        <f t="shared" si="1994"/>
        <v>0.17204702624020538</v>
      </c>
      <c r="AY2568" s="162">
        <f t="shared" si="1995"/>
        <v>0</v>
      </c>
      <c r="AZ2568" s="162">
        <f t="shared" si="1996"/>
        <v>0</v>
      </c>
      <c r="BA2568" s="162">
        <f t="shared" si="1997"/>
        <v>0</v>
      </c>
      <c r="BB2568" s="162" t="str">
        <f t="shared" si="1998"/>
        <v/>
      </c>
      <c r="BC2568" s="162" t="str">
        <f t="shared" si="1999"/>
        <v/>
      </c>
      <c r="BD2568" s="162" t="str">
        <f t="shared" si="2000"/>
        <v/>
      </c>
      <c r="BE2568" s="162" t="str">
        <f t="shared" si="2001"/>
        <v/>
      </c>
      <c r="BG2568" s="169">
        <f t="shared" si="1982"/>
        <v>63.975810417374248</v>
      </c>
      <c r="BH2568" s="169">
        <f t="shared" ca="1" si="1983"/>
        <v>7.3649347282382411</v>
      </c>
    </row>
    <row r="2569" spans="11:60" x14ac:dyDescent="0.25">
      <c r="K2569" s="199">
        <f t="shared" si="1956"/>
        <v>64.027196610480587</v>
      </c>
      <c r="L2569" s="201">
        <f t="shared" si="1957"/>
        <v>0.53698600748657854</v>
      </c>
      <c r="M2569" s="201">
        <f t="shared" si="1958"/>
        <v>0.54150217650024668</v>
      </c>
      <c r="N2569" s="201">
        <f t="shared" si="1959"/>
        <v>0.56917748083105835</v>
      </c>
      <c r="O2569" s="201">
        <f t="shared" si="1960"/>
        <v>0.53748215916950248</v>
      </c>
      <c r="P2569" s="201" t="str">
        <f t="shared" si="1961"/>
        <v/>
      </c>
      <c r="Q2569" s="201" t="str">
        <f t="shared" si="1962"/>
        <v/>
      </c>
      <c r="R2569" s="201" t="str">
        <f t="shared" si="1963"/>
        <v/>
      </c>
      <c r="S2569" s="201" t="str">
        <f t="shared" si="1964"/>
        <v/>
      </c>
      <c r="T2569" s="199">
        <f t="shared" si="1965"/>
        <v>5.4881135064145843</v>
      </c>
      <c r="U2569" s="199">
        <f t="shared" si="1966"/>
        <v>0</v>
      </c>
      <c r="V2569" s="199">
        <f t="shared" si="1967"/>
        <v>0</v>
      </c>
      <c r="W2569" s="199">
        <f t="shared" si="1968"/>
        <v>0</v>
      </c>
      <c r="X2569" s="199" t="str">
        <f t="shared" si="1969"/>
        <v/>
      </c>
      <c r="Y2569" s="199" t="str">
        <f t="shared" si="1970"/>
        <v/>
      </c>
      <c r="Z2569" s="199" t="str">
        <f t="shared" si="1971"/>
        <v/>
      </c>
      <c r="AA2569" s="199" t="str">
        <f t="shared" si="1972"/>
        <v/>
      </c>
      <c r="AB2569" s="201">
        <f t="shared" ca="1" si="1973"/>
        <v>7.6109336006986572</v>
      </c>
      <c r="AD2569" s="162">
        <f t="shared" si="1974"/>
        <v>0.14100663021506313</v>
      </c>
      <c r="AE2569" s="162">
        <f t="shared" si="1975"/>
        <v>0</v>
      </c>
      <c r="AF2569" s="162">
        <f t="shared" si="1976"/>
        <v>0</v>
      </c>
      <c r="AG2569" s="162">
        <f t="shared" si="1977"/>
        <v>0</v>
      </c>
      <c r="AH2569" s="162" t="str">
        <f t="shared" si="1978"/>
        <v/>
      </c>
      <c r="AI2569" s="162" t="str">
        <f t="shared" si="1979"/>
        <v/>
      </c>
      <c r="AJ2569" s="162" t="str">
        <f t="shared" si="1980"/>
        <v/>
      </c>
      <c r="AK2569" s="162" t="str">
        <f t="shared" si="1981"/>
        <v/>
      </c>
      <c r="AM2569" s="199">
        <f t="shared" si="1984"/>
        <v>27.941034786910055</v>
      </c>
      <c r="AN2569" s="197">
        <f t="shared" si="1986"/>
        <v>17.967315989432407</v>
      </c>
      <c r="AO2569" s="197">
        <f t="shared" si="1987"/>
        <v>0</v>
      </c>
      <c r="AP2569" s="197">
        <f t="shared" si="1988"/>
        <v>0</v>
      </c>
      <c r="AQ2569" s="197">
        <f t="shared" si="1989"/>
        <v>0</v>
      </c>
      <c r="AR2569" s="197" t="str">
        <f t="shared" si="1990"/>
        <v/>
      </c>
      <c r="AS2569" s="197" t="str">
        <f t="shared" si="1991"/>
        <v/>
      </c>
      <c r="AT2569" s="197" t="str">
        <f t="shared" si="1992"/>
        <v/>
      </c>
      <c r="AU2569" s="197" t="str">
        <f t="shared" si="1993"/>
        <v/>
      </c>
      <c r="AV2569" s="199">
        <f t="shared" ca="1" si="1985"/>
        <v>20.060409933329755</v>
      </c>
      <c r="AX2569" s="162">
        <f t="shared" si="1994"/>
        <v>0.20153568891534607</v>
      </c>
      <c r="AY2569" s="162">
        <f t="shared" si="1995"/>
        <v>0</v>
      </c>
      <c r="AZ2569" s="162">
        <f t="shared" si="1996"/>
        <v>0</v>
      </c>
      <c r="BA2569" s="162">
        <f t="shared" si="1997"/>
        <v>0</v>
      </c>
      <c r="BB2569" s="162" t="str">
        <f t="shared" si="1998"/>
        <v/>
      </c>
      <c r="BC2569" s="162" t="str">
        <f t="shared" si="1999"/>
        <v/>
      </c>
      <c r="BD2569" s="162" t="str">
        <f t="shared" si="2000"/>
        <v/>
      </c>
      <c r="BE2569" s="162" t="str">
        <f t="shared" si="2001"/>
        <v/>
      </c>
      <c r="BG2569" s="169">
        <f t="shared" si="1982"/>
        <v>64.001503513927418</v>
      </c>
      <c r="BH2569" s="169">
        <f t="shared" ca="1" si="1983"/>
        <v>7.5175085658267005</v>
      </c>
    </row>
    <row r="2570" spans="11:60" x14ac:dyDescent="0.25">
      <c r="K2570" s="199">
        <f t="shared" si="1956"/>
        <v>64.052889707033756</v>
      </c>
      <c r="L2570" s="201">
        <f t="shared" si="1957"/>
        <v>0.53720149143821849</v>
      </c>
      <c r="M2570" s="201">
        <f t="shared" si="1958"/>
        <v>0.54171947271874599</v>
      </c>
      <c r="N2570" s="201">
        <f t="shared" si="1959"/>
        <v>0.56940588270940151</v>
      </c>
      <c r="O2570" s="201">
        <f t="shared" si="1960"/>
        <v>0.53769784221892847</v>
      </c>
      <c r="P2570" s="201" t="str">
        <f t="shared" si="1961"/>
        <v/>
      </c>
      <c r="Q2570" s="201" t="str">
        <f t="shared" si="1962"/>
        <v/>
      </c>
      <c r="R2570" s="201" t="str">
        <f t="shared" si="1963"/>
        <v/>
      </c>
      <c r="S2570" s="201" t="str">
        <f t="shared" si="1964"/>
        <v/>
      </c>
      <c r="T2570" s="199">
        <f t="shared" si="1965"/>
        <v>5.5997067737353294</v>
      </c>
      <c r="U2570" s="199">
        <f t="shared" si="1966"/>
        <v>0</v>
      </c>
      <c r="V2570" s="199">
        <f t="shared" si="1967"/>
        <v>0</v>
      </c>
      <c r="W2570" s="199">
        <f t="shared" si="1968"/>
        <v>0</v>
      </c>
      <c r="X2570" s="199" t="str">
        <f t="shared" si="1969"/>
        <v/>
      </c>
      <c r="Y2570" s="199" t="str">
        <f t="shared" si="1970"/>
        <v/>
      </c>
      <c r="Z2570" s="199" t="str">
        <f t="shared" si="1971"/>
        <v/>
      </c>
      <c r="AA2570" s="199" t="str">
        <f t="shared" si="1972"/>
        <v/>
      </c>
      <c r="AB2570" s="201">
        <f t="shared" ca="1" si="1973"/>
        <v>7.7396160455090515</v>
      </c>
      <c r="AD2570" s="162">
        <f t="shared" si="1974"/>
        <v>0.14387380680701867</v>
      </c>
      <c r="AE2570" s="162">
        <f t="shared" si="1975"/>
        <v>0</v>
      </c>
      <c r="AF2570" s="162">
        <f t="shared" si="1976"/>
        <v>0</v>
      </c>
      <c r="AG2570" s="162">
        <f t="shared" si="1977"/>
        <v>0</v>
      </c>
      <c r="AH2570" s="162" t="str">
        <f t="shared" si="1978"/>
        <v/>
      </c>
      <c r="AI2570" s="162" t="str">
        <f t="shared" si="1979"/>
        <v/>
      </c>
      <c r="AJ2570" s="162" t="str">
        <f t="shared" si="1980"/>
        <v/>
      </c>
      <c r="AK2570" s="162" t="str">
        <f t="shared" si="1981"/>
        <v/>
      </c>
      <c r="AM2570" s="199">
        <f t="shared" si="1984"/>
        <v>27.952251581284568</v>
      </c>
      <c r="AN2570" s="197">
        <f t="shared" si="1986"/>
        <v>20.930467708993721</v>
      </c>
      <c r="AO2570" s="197">
        <f t="shared" si="1987"/>
        <v>0</v>
      </c>
      <c r="AP2570" s="197">
        <f t="shared" si="1988"/>
        <v>0</v>
      </c>
      <c r="AQ2570" s="197">
        <f t="shared" si="1989"/>
        <v>0</v>
      </c>
      <c r="AR2570" s="197" t="str">
        <f t="shared" si="1990"/>
        <v/>
      </c>
      <c r="AS2570" s="197" t="str">
        <f t="shared" si="1991"/>
        <v/>
      </c>
      <c r="AT2570" s="197" t="str">
        <f t="shared" si="1992"/>
        <v/>
      </c>
      <c r="AU2570" s="197" t="str">
        <f t="shared" si="1993"/>
        <v/>
      </c>
      <c r="AV2570" s="199">
        <f t="shared" ca="1" si="1985"/>
        <v>23.002653609639356</v>
      </c>
      <c r="AX2570" s="162">
        <f t="shared" si="1994"/>
        <v>0.23477275245414714</v>
      </c>
      <c r="AY2570" s="162">
        <f t="shared" si="1995"/>
        <v>0</v>
      </c>
      <c r="AZ2570" s="162">
        <f t="shared" si="1996"/>
        <v>0</v>
      </c>
      <c r="BA2570" s="162">
        <f t="shared" si="1997"/>
        <v>0</v>
      </c>
      <c r="BB2570" s="162" t="str">
        <f t="shared" si="1998"/>
        <v/>
      </c>
      <c r="BC2570" s="162" t="str">
        <f t="shared" si="1999"/>
        <v/>
      </c>
      <c r="BD2570" s="162" t="str">
        <f t="shared" si="2000"/>
        <v/>
      </c>
      <c r="BE2570" s="162" t="str">
        <f t="shared" si="2001"/>
        <v/>
      </c>
      <c r="BG2570" s="169">
        <f t="shared" si="1982"/>
        <v>64.027196610480587</v>
      </c>
      <c r="BH2570" s="169">
        <f t="shared" ca="1" si="1983"/>
        <v>7.6109336006986572</v>
      </c>
    </row>
    <row r="2571" spans="11:60" x14ac:dyDescent="0.25">
      <c r="K2571" s="199">
        <f t="shared" si="1956"/>
        <v>64.078582803586926</v>
      </c>
      <c r="L2571" s="201">
        <f t="shared" si="1957"/>
        <v>0.53741697538985844</v>
      </c>
      <c r="M2571" s="201">
        <f t="shared" si="1958"/>
        <v>0.54193676893724541</v>
      </c>
      <c r="N2571" s="201">
        <f t="shared" si="1959"/>
        <v>0.56963428458774479</v>
      </c>
      <c r="O2571" s="201">
        <f t="shared" si="1960"/>
        <v>0.53791352526835445</v>
      </c>
      <c r="P2571" s="201" t="str">
        <f t="shared" si="1961"/>
        <v/>
      </c>
      <c r="Q2571" s="201" t="str">
        <f t="shared" si="1962"/>
        <v/>
      </c>
      <c r="R2571" s="201" t="str">
        <f t="shared" si="1963"/>
        <v/>
      </c>
      <c r="S2571" s="201" t="str">
        <f t="shared" si="1964"/>
        <v/>
      </c>
      <c r="T2571" s="199">
        <f t="shared" si="1965"/>
        <v>5.6991214158108585</v>
      </c>
      <c r="U2571" s="199">
        <f t="shared" si="1966"/>
        <v>0</v>
      </c>
      <c r="V2571" s="199">
        <f t="shared" si="1967"/>
        <v>0</v>
      </c>
      <c r="W2571" s="199">
        <f t="shared" si="1968"/>
        <v>0</v>
      </c>
      <c r="X2571" s="199" t="str">
        <f t="shared" si="1969"/>
        <v/>
      </c>
      <c r="Y2571" s="199" t="str">
        <f t="shared" si="1970"/>
        <v/>
      </c>
      <c r="Z2571" s="199" t="str">
        <f t="shared" si="1971"/>
        <v/>
      </c>
      <c r="AA2571" s="199" t="str">
        <f t="shared" si="1972"/>
        <v/>
      </c>
      <c r="AB2571" s="201">
        <f t="shared" ca="1" si="1973"/>
        <v>7.8648375868274885</v>
      </c>
      <c r="AD2571" s="162">
        <f t="shared" si="1974"/>
        <v>0.14642807680466402</v>
      </c>
      <c r="AE2571" s="162">
        <f t="shared" si="1975"/>
        <v>0</v>
      </c>
      <c r="AF2571" s="162">
        <f t="shared" si="1976"/>
        <v>0</v>
      </c>
      <c r="AG2571" s="162">
        <f t="shared" si="1977"/>
        <v>0</v>
      </c>
      <c r="AH2571" s="162" t="str">
        <f t="shared" si="1978"/>
        <v/>
      </c>
      <c r="AI2571" s="162" t="str">
        <f t="shared" si="1979"/>
        <v/>
      </c>
      <c r="AJ2571" s="162" t="str">
        <f t="shared" si="1980"/>
        <v/>
      </c>
      <c r="AK2571" s="162" t="str">
        <f t="shared" si="1981"/>
        <v/>
      </c>
      <c r="AM2571" s="199">
        <f t="shared" si="1984"/>
        <v>27.96346837565908</v>
      </c>
      <c r="AN2571" s="197">
        <f t="shared" si="1986"/>
        <v>24.20252666124053</v>
      </c>
      <c r="AO2571" s="197">
        <f t="shared" si="1987"/>
        <v>0</v>
      </c>
      <c r="AP2571" s="197">
        <f t="shared" si="1988"/>
        <v>0</v>
      </c>
      <c r="AQ2571" s="197">
        <f t="shared" si="1989"/>
        <v>0</v>
      </c>
      <c r="AR2571" s="197" t="str">
        <f t="shared" si="1990"/>
        <v/>
      </c>
      <c r="AS2571" s="197" t="str">
        <f t="shared" si="1991"/>
        <v/>
      </c>
      <c r="AT2571" s="197" t="str">
        <f t="shared" si="1992"/>
        <v/>
      </c>
      <c r="AU2571" s="197" t="str">
        <f t="shared" si="1993"/>
        <v/>
      </c>
      <c r="AV2571" s="199">
        <f t="shared" ca="1" si="1985"/>
        <v>26.35012501396735</v>
      </c>
      <c r="AX2571" s="162">
        <f t="shared" si="1994"/>
        <v>0.271474764902781</v>
      </c>
      <c r="AY2571" s="162">
        <f t="shared" si="1995"/>
        <v>0</v>
      </c>
      <c r="AZ2571" s="162">
        <f t="shared" si="1996"/>
        <v>0</v>
      </c>
      <c r="BA2571" s="162">
        <f t="shared" si="1997"/>
        <v>0</v>
      </c>
      <c r="BB2571" s="162" t="str">
        <f t="shared" si="1998"/>
        <v/>
      </c>
      <c r="BC2571" s="162" t="str">
        <f t="shared" si="1999"/>
        <v/>
      </c>
      <c r="BD2571" s="162" t="str">
        <f t="shared" si="2000"/>
        <v/>
      </c>
      <c r="BE2571" s="162" t="str">
        <f t="shared" si="2001"/>
        <v/>
      </c>
      <c r="BG2571" s="169">
        <f t="shared" si="1982"/>
        <v>64.052889707033756</v>
      </c>
      <c r="BH2571" s="169">
        <f t="shared" ca="1" si="1983"/>
        <v>7.7396160455090515</v>
      </c>
    </row>
    <row r="2572" spans="11:60" x14ac:dyDescent="0.25">
      <c r="K2572" s="199">
        <f t="shared" si="1956"/>
        <v>64.104275900140095</v>
      </c>
      <c r="L2572" s="201">
        <f t="shared" si="1957"/>
        <v>0.53763245934149839</v>
      </c>
      <c r="M2572" s="201">
        <f t="shared" si="1958"/>
        <v>0.54215406515574471</v>
      </c>
      <c r="N2572" s="201">
        <f t="shared" si="1959"/>
        <v>0.56986268646608795</v>
      </c>
      <c r="O2572" s="201">
        <f t="shared" si="1960"/>
        <v>0.53812920831778055</v>
      </c>
      <c r="P2572" s="201" t="str">
        <f t="shared" si="1961"/>
        <v/>
      </c>
      <c r="Q2572" s="201" t="str">
        <f t="shared" si="1962"/>
        <v/>
      </c>
      <c r="R2572" s="201" t="str">
        <f t="shared" si="1963"/>
        <v/>
      </c>
      <c r="S2572" s="201" t="str">
        <f t="shared" si="1964"/>
        <v/>
      </c>
      <c r="T2572" s="199">
        <f t="shared" si="1965"/>
        <v>5.7852262894086186</v>
      </c>
      <c r="U2572" s="199">
        <f t="shared" si="1966"/>
        <v>0</v>
      </c>
      <c r="V2572" s="199">
        <f t="shared" si="1967"/>
        <v>0</v>
      </c>
      <c r="W2572" s="199">
        <f t="shared" si="1968"/>
        <v>0</v>
      </c>
      <c r="X2572" s="199" t="str">
        <f t="shared" si="1969"/>
        <v/>
      </c>
      <c r="Y2572" s="199" t="str">
        <f t="shared" si="1970"/>
        <v/>
      </c>
      <c r="Z2572" s="199" t="str">
        <f t="shared" si="1971"/>
        <v/>
      </c>
      <c r="AA2572" s="199" t="str">
        <f t="shared" si="1972"/>
        <v/>
      </c>
      <c r="AB2572" s="201">
        <f t="shared" ca="1" si="1973"/>
        <v>7.9246417888695877</v>
      </c>
      <c r="AD2572" s="162">
        <f t="shared" si="1974"/>
        <v>0.14864037763570973</v>
      </c>
      <c r="AE2572" s="162">
        <f t="shared" si="1975"/>
        <v>0</v>
      </c>
      <c r="AF2572" s="162">
        <f t="shared" si="1976"/>
        <v>0</v>
      </c>
      <c r="AG2572" s="162">
        <f t="shared" si="1977"/>
        <v>0</v>
      </c>
      <c r="AH2572" s="162" t="str">
        <f t="shared" si="1978"/>
        <v/>
      </c>
      <c r="AI2572" s="162" t="str">
        <f t="shared" si="1979"/>
        <v/>
      </c>
      <c r="AJ2572" s="162" t="str">
        <f t="shared" si="1980"/>
        <v/>
      </c>
      <c r="AK2572" s="162" t="str">
        <f t="shared" si="1981"/>
        <v/>
      </c>
      <c r="AM2572" s="199">
        <f t="shared" si="1984"/>
        <v>27.974685170033592</v>
      </c>
      <c r="AN2572" s="197">
        <f t="shared" si="1986"/>
        <v>27.7152446744463</v>
      </c>
      <c r="AO2572" s="197">
        <f t="shared" si="1987"/>
        <v>0</v>
      </c>
      <c r="AP2572" s="197">
        <f t="shared" si="1988"/>
        <v>0</v>
      </c>
      <c r="AQ2572" s="197">
        <f t="shared" si="1989"/>
        <v>0</v>
      </c>
      <c r="AR2572" s="197" t="str">
        <f t="shared" si="1990"/>
        <v/>
      </c>
      <c r="AS2572" s="197" t="str">
        <f t="shared" si="1991"/>
        <v/>
      </c>
      <c r="AT2572" s="197" t="str">
        <f t="shared" si="1992"/>
        <v/>
      </c>
      <c r="AU2572" s="197" t="str">
        <f t="shared" si="1993"/>
        <v/>
      </c>
      <c r="AV2572" s="199">
        <f t="shared" ca="1" si="1985"/>
        <v>29.835619665751523</v>
      </c>
      <c r="AX2572" s="162">
        <f t="shared" si="1994"/>
        <v>0.31087620055255466</v>
      </c>
      <c r="AY2572" s="162">
        <f t="shared" si="1995"/>
        <v>0</v>
      </c>
      <c r="AZ2572" s="162">
        <f t="shared" si="1996"/>
        <v>0</v>
      </c>
      <c r="BA2572" s="162">
        <f t="shared" si="1997"/>
        <v>0</v>
      </c>
      <c r="BB2572" s="162" t="str">
        <f t="shared" si="1998"/>
        <v/>
      </c>
      <c r="BC2572" s="162" t="str">
        <f t="shared" si="1999"/>
        <v/>
      </c>
      <c r="BD2572" s="162" t="str">
        <f t="shared" si="2000"/>
        <v/>
      </c>
      <c r="BE2572" s="162" t="str">
        <f t="shared" si="2001"/>
        <v/>
      </c>
      <c r="BG2572" s="169">
        <f t="shared" si="1982"/>
        <v>64.078582803586926</v>
      </c>
      <c r="BH2572" s="169">
        <f t="shared" ca="1" si="1983"/>
        <v>7.8648375868274885</v>
      </c>
    </row>
    <row r="2573" spans="11:60" x14ac:dyDescent="0.25">
      <c r="K2573" s="199">
        <f t="shared" si="1956"/>
        <v>64.129968996693265</v>
      </c>
      <c r="L2573" s="201">
        <f t="shared" si="1957"/>
        <v>0.53784794329313823</v>
      </c>
      <c r="M2573" s="201">
        <f t="shared" si="1958"/>
        <v>0.54237136137424402</v>
      </c>
      <c r="N2573" s="201">
        <f t="shared" si="1959"/>
        <v>0.57009108834443112</v>
      </c>
      <c r="O2573" s="201">
        <f t="shared" si="1960"/>
        <v>0.53834489136720654</v>
      </c>
      <c r="P2573" s="201" t="str">
        <f t="shared" si="1961"/>
        <v/>
      </c>
      <c r="Q2573" s="201" t="str">
        <f t="shared" si="1962"/>
        <v/>
      </c>
      <c r="R2573" s="201" t="str">
        <f t="shared" si="1963"/>
        <v/>
      </c>
      <c r="S2573" s="201" t="str">
        <f t="shared" si="1964"/>
        <v/>
      </c>
      <c r="T2573" s="199">
        <f t="shared" si="1965"/>
        <v>5.8570254887573148</v>
      </c>
      <c r="U2573" s="199">
        <f t="shared" si="1966"/>
        <v>0</v>
      </c>
      <c r="V2573" s="199">
        <f t="shared" si="1967"/>
        <v>0</v>
      </c>
      <c r="W2573" s="199">
        <f t="shared" si="1968"/>
        <v>0</v>
      </c>
      <c r="X2573" s="199" t="str">
        <f t="shared" si="1969"/>
        <v/>
      </c>
      <c r="Y2573" s="199" t="str">
        <f t="shared" si="1970"/>
        <v/>
      </c>
      <c r="Z2573" s="199" t="str">
        <f t="shared" si="1971"/>
        <v/>
      </c>
      <c r="AA2573" s="199" t="str">
        <f t="shared" si="1972"/>
        <v/>
      </c>
      <c r="AB2573" s="201">
        <f t="shared" ca="1" si="1973"/>
        <v>7.9885890658496574</v>
      </c>
      <c r="AD2573" s="162">
        <f t="shared" si="1974"/>
        <v>0.15048512139701603</v>
      </c>
      <c r="AE2573" s="162">
        <f t="shared" si="1975"/>
        <v>0</v>
      </c>
      <c r="AF2573" s="162">
        <f t="shared" si="1976"/>
        <v>0</v>
      </c>
      <c r="AG2573" s="162">
        <f t="shared" si="1977"/>
        <v>0</v>
      </c>
      <c r="AH2573" s="162" t="str">
        <f t="shared" si="1978"/>
        <v/>
      </c>
      <c r="AI2573" s="162" t="str">
        <f t="shared" si="1979"/>
        <v/>
      </c>
      <c r="AJ2573" s="162" t="str">
        <f t="shared" si="1980"/>
        <v/>
      </c>
      <c r="AK2573" s="162" t="str">
        <f t="shared" si="1981"/>
        <v/>
      </c>
      <c r="AM2573" s="199">
        <f t="shared" si="1984"/>
        <v>27.985901964408104</v>
      </c>
      <c r="AN2573" s="197">
        <f t="shared" si="1986"/>
        <v>31.34253468408922</v>
      </c>
      <c r="AO2573" s="197">
        <f t="shared" si="1987"/>
        <v>0</v>
      </c>
      <c r="AP2573" s="197">
        <f t="shared" si="1988"/>
        <v>0</v>
      </c>
      <c r="AQ2573" s="197">
        <f t="shared" si="1989"/>
        <v>0</v>
      </c>
      <c r="AR2573" s="197" t="str">
        <f t="shared" si="1990"/>
        <v/>
      </c>
      <c r="AS2573" s="197" t="str">
        <f t="shared" si="1991"/>
        <v/>
      </c>
      <c r="AT2573" s="197" t="str">
        <f t="shared" si="1992"/>
        <v/>
      </c>
      <c r="AU2573" s="197" t="str">
        <f t="shared" si="1993"/>
        <v/>
      </c>
      <c r="AV2573" s="199">
        <f t="shared" ca="1" si="1985"/>
        <v>33.525172869556556</v>
      </c>
      <c r="AX2573" s="162">
        <f t="shared" si="1994"/>
        <v>0.35156276672744113</v>
      </c>
      <c r="AY2573" s="162">
        <f t="shared" si="1995"/>
        <v>0</v>
      </c>
      <c r="AZ2573" s="162">
        <f t="shared" si="1996"/>
        <v>0</v>
      </c>
      <c r="BA2573" s="162">
        <f t="shared" si="1997"/>
        <v>0</v>
      </c>
      <c r="BB2573" s="162" t="str">
        <f t="shared" si="1998"/>
        <v/>
      </c>
      <c r="BC2573" s="162" t="str">
        <f t="shared" si="1999"/>
        <v/>
      </c>
      <c r="BD2573" s="162" t="str">
        <f t="shared" si="2000"/>
        <v/>
      </c>
      <c r="BE2573" s="162" t="str">
        <f t="shared" si="2001"/>
        <v/>
      </c>
      <c r="BG2573" s="169">
        <f t="shared" si="1982"/>
        <v>64.104275900140095</v>
      </c>
      <c r="BH2573" s="169">
        <f t="shared" ca="1" si="1983"/>
        <v>7.9246417888695877</v>
      </c>
    </row>
    <row r="2574" spans="11:60" x14ac:dyDescent="0.25">
      <c r="K2574" s="199">
        <f t="shared" ref="K2574:K2637" si="2002">K2573+1/($C$74*60)</f>
        <v>64.155662093246434</v>
      </c>
      <c r="L2574" s="201">
        <f t="shared" ref="L2574:L2637" si="2003">IF(Q$56="","",SQRT(($K2574*$K2574)/$Q$72))</f>
        <v>0.53806342724477829</v>
      </c>
      <c r="M2574" s="201">
        <f t="shared" ref="M2574:M2637" si="2004">IF(R$56="","",SQRT(($K2574*$K2574)/$R$72))</f>
        <v>0.54258865759274344</v>
      </c>
      <c r="N2574" s="201">
        <f t="shared" ref="N2574:N2637" si="2005">IF(S$56="","",SQRT(($K2574*$K2574)/$S$72))</f>
        <v>0.57031949022277439</v>
      </c>
      <c r="O2574" s="201">
        <f t="shared" ref="O2574:O2637" si="2006">IF(T$56="","",SQRT(($K2574*$K2574)/$T$72))</f>
        <v>0.53856057441663252</v>
      </c>
      <c r="P2574" s="201" t="str">
        <f t="shared" ref="P2574:P2637" si="2007">IF(U$56="","",SQRT(($K2574*$K2574)/$U$72))</f>
        <v/>
      </c>
      <c r="Q2574" s="201" t="str">
        <f t="shared" ref="Q2574:Q2637" si="2008">IF(V$56="","",SQRT(($K2574*$K2574)/$V$72))</f>
        <v/>
      </c>
      <c r="R2574" s="201" t="str">
        <f t="shared" ref="R2574:R2637" si="2009">IF(W$56="","",SQRT(($K2574*$K2574)/$W$72))</f>
        <v/>
      </c>
      <c r="S2574" s="201" t="str">
        <f t="shared" ref="S2574:S2637" si="2010">IF(X$56="","",SQRT(($K2574*$K2574)/$X$72))</f>
        <v/>
      </c>
      <c r="T2574" s="199">
        <f t="shared" ref="T2574:T2637" si="2011">IF(Q$56="","",IF(ABS(($K2574-Q$60) / ( L2574 / 2.2))&gt;20,0,IF(Q$60&lt;&gt;"",Q$64 * ( POWER(POWER(Q$67, 2),0.5) + POWER(POWER(Q$67, 2),-0.5)  ) / ( POWER(POWER(Q$67, 2),0.5) * EXP( POWER(1 + POWER(Q$67, 2),-1) * ($K2574-Q$60)/ ( L2574 / 2.2) ) + POWER(POWER(Q$67, 2),-0.5) * EXP(- POWER(Q$67, 2) * POWER(1 + POWER(Q$67, 2),-1) * ($K2574-Q$60) / ( L2574 / 2.2) ) ),"")))</f>
        <v>5.913687042904292</v>
      </c>
      <c r="U2574" s="199">
        <f t="shared" ref="U2574:U2637" si="2012">IF(R$56="","",IF(ABS(($K2574-R$60) / ( M2574 / 2.2))&gt;20,0,IF(R$60&lt;&gt;"",R$64 * ( POWER(POWER(R$67, 2),0.5) + POWER(POWER(R$67, 2),-0.5)  ) / ( POWER(POWER(R$67, 2),0.5) * EXP( POWER(1 + POWER(R$67, 2),-1) * ($K2574-R$60)/ ( M2574 / 2.2) ) + POWER(POWER(R$67, 2),-0.5) * EXP(- POWER(R$67, 2) * POWER(1 + POWER(R$67, 2),-1) * ($K2574-R$60) / ( M2574 / 2.2) ) ),"")))</f>
        <v>0</v>
      </c>
      <c r="V2574" s="199">
        <f t="shared" ref="V2574:V2637" si="2013">IF(S$56="","",IF(ABS(($K2574-S$60) / ( N2574 / 2.2))&gt;20,0,IF(S$60&lt;&gt;"",S$64 * ( POWER(POWER(S$67, 2),0.5) + POWER(POWER(S$67, 2),-0.5)  ) / ( POWER(POWER(S$67, 2),0.5) * EXP( POWER(1 + POWER(S$67, 2),-1) * ($K2574-S$60)/ ( N2574 / 2.2) ) + POWER(POWER(S$67, 2),-0.5) * EXP(- POWER(S$67, 2) * POWER(1 + POWER(S$67, 2),-1) * ($K2574-S$60) / ( N2574 / 2.2) ) ),"")))</f>
        <v>0</v>
      </c>
      <c r="W2574" s="199">
        <f t="shared" ref="W2574:W2637" si="2014">IF(T$56="","",IF(ABS(($K2574-T$60) / ( O2574 / 2.2))&gt;20,0,IF(T$60&lt;&gt;"",T$64 * ( POWER(POWER(T$67, 2),0.5) + POWER(POWER(T$67, 2),-0.5)  ) / ( POWER(POWER(T$67, 2),0.5) * EXP( POWER(1 + POWER(T$67, 2),-1) * ($K2574-T$60)/ ( O2574 / 2.2) ) + POWER(POWER(T$67, 2),-0.5) * EXP(- POWER(T$67, 2) * POWER(1 + POWER(T$67, 2),-1) * ($K2574-T$60) / ( O2574 / 2.2) ) ),"")))</f>
        <v>0</v>
      </c>
      <c r="X2574" s="199" t="str">
        <f t="shared" ref="X2574:X2637" si="2015">IF(U$56="","",IF(ABS(($K2574-U$60) / ( P2574 / 2.2))&gt;20,0,IF(U$60&lt;&gt;"",U$64 * ( POWER(POWER(U$67, 2),0.5) + POWER(POWER(U$67, 2),-0.5)  ) / ( POWER(POWER(U$67, 2),0.5) * EXP( POWER(1 + POWER(U$67, 2),-1) * ($K2574-U$60)/ ( P2574 / 2.2) ) + POWER(POWER(U$67, 2),-0.5) * EXP(- POWER(U$67, 2) * POWER(1 + POWER(U$67, 2),-1) * ($K2574-U$60) / ( P2574 / 2.2) ) ),"")))</f>
        <v/>
      </c>
      <c r="Y2574" s="199" t="str">
        <f t="shared" ref="Y2574:Y2637" si="2016">IF(V$56="","",IF(ABS(($K2574-V$60) / ( Q2574 / 2.2))&gt;20,0,IF(V$60&lt;&gt;"",V$64 * ( POWER(POWER(V$67, 2),0.5) + POWER(POWER(V$67, 2),-0.5)  ) / ( POWER(POWER(V$67, 2),0.5) * EXP( POWER(1 + POWER(V$67, 2),-1) * ($K2574-V$60)/ ( Q2574 / 2.2) ) + POWER(POWER(V$67, 2),-0.5) * EXP(- POWER(V$67, 2) * POWER(1 + POWER(V$67, 2),-1) * ($K2574-V$60) / ( Q2574 / 2.2) ) ),"")))</f>
        <v/>
      </c>
      <c r="Z2574" s="199" t="str">
        <f t="shared" ref="Z2574:Z2637" si="2017">IF(W$56="","",IF(ABS(($K2574-W$60) / ( R2574 / 2.2))&gt;20,0,IF(W$60&lt;&gt;"",W$64 * ( POWER(POWER(W$67, 2),0.5) + POWER(POWER(W$67, 2),-0.5)  ) / ( POWER(POWER(W$67, 2),0.5) * EXP( POWER(1 + POWER(W$67, 2),-1) * ($K2574-W$60)/ ( R2574 / 2.2) ) + POWER(POWER(W$67, 2),-0.5) * EXP(- POWER(W$67, 2) * POWER(1 + POWER(W$67, 2),-1) * ($K2574-W$60) / ( R2574 / 2.2) ) ),"")))</f>
        <v/>
      </c>
      <c r="AA2574" s="199" t="str">
        <f t="shared" ref="AA2574:AA2637" si="2018">IF(X$56="","",IF(ABS(($K2574-X$60) / ( S2574 / 2.2))&gt;20,0,IF(X$60&lt;&gt;"",X$64 * ( POWER(POWER(X$67, 2),0.5) + POWER(POWER(X$67, 2),-0.5)  ) / ( POWER(POWER(X$67, 2),0.5) * EXP( POWER(1 + POWER(X$67, 2),-1) * ($K2574-X$60)/ ( S2574 / 2.2) ) + POWER(POWER(X$67, 2),-0.5) * EXP(- POWER(X$67, 2) * POWER(1 + POWER(X$67, 2),-1) * ($K2574-X$60) / ( S2574 / 2.2) ) ),"")))</f>
        <v/>
      </c>
      <c r="AB2574" s="201">
        <f t="shared" ref="AB2574:AB2637" ca="1" si="2019">SUM(T2574:AA2574)+RAND()*$C$69+$C$67</f>
        <v>7.9902529900627535</v>
      </c>
      <c r="AD2574" s="162">
        <f t="shared" ref="AD2574:AD2637" si="2020">IF(Q$56="","",($K2574-$K2573)*T2574)</f>
        <v>0.15194093217856697</v>
      </c>
      <c r="AE2574" s="162">
        <f t="shared" ref="AE2574:AE2637" si="2021">IF(R$56="","",($K2574-$K2573)*U2574)</f>
        <v>0</v>
      </c>
      <c r="AF2574" s="162">
        <f t="shared" ref="AF2574:AF2637" si="2022">IF(S$56="","",($K2574-$K2573)*V2574)</f>
        <v>0</v>
      </c>
      <c r="AG2574" s="162">
        <f t="shared" ref="AG2574:AG2637" si="2023">IF(T$56="","",($K2574-$K2573)*W2574)</f>
        <v>0</v>
      </c>
      <c r="AH2574" s="162" t="str">
        <f t="shared" ref="AH2574:AH2637" si="2024">IF(U$56="","",($K2574-$K2573)*X2574)</f>
        <v/>
      </c>
      <c r="AI2574" s="162" t="str">
        <f t="shared" ref="AI2574:AI2637" si="2025">IF(V$56="","",($K2574-$K2573)*Y2574)</f>
        <v/>
      </c>
      <c r="AJ2574" s="162" t="str">
        <f t="shared" ref="AJ2574:AJ2637" si="2026">IF(W$56="","",($K2574-$K2573)*Z2574)</f>
        <v/>
      </c>
      <c r="AK2574" s="162" t="str">
        <f t="shared" ref="AK2574:AK2637" si="2027">IF(X$56="","",($K2574-$K2573)*AA2574)</f>
        <v/>
      </c>
      <c r="AM2574" s="199">
        <f t="shared" si="1984"/>
        <v>27.997118758782616</v>
      </c>
      <c r="AN2574" s="197">
        <f t="shared" si="1986"/>
        <v>34.890832136860638</v>
      </c>
      <c r="AO2574" s="197">
        <f t="shared" si="1987"/>
        <v>0</v>
      </c>
      <c r="AP2574" s="197">
        <f t="shared" si="1988"/>
        <v>0</v>
      </c>
      <c r="AQ2574" s="197">
        <f t="shared" si="1989"/>
        <v>0</v>
      </c>
      <c r="AR2574" s="197" t="str">
        <f t="shared" si="1990"/>
        <v/>
      </c>
      <c r="AS2574" s="197" t="str">
        <f t="shared" si="1991"/>
        <v/>
      </c>
      <c r="AT2574" s="197" t="str">
        <f t="shared" si="1992"/>
        <v/>
      </c>
      <c r="AU2574" s="197" t="str">
        <f t="shared" si="1993"/>
        <v/>
      </c>
      <c r="AV2574" s="199">
        <f t="shared" ca="1" si="1985"/>
        <v>37.11726349173793</v>
      </c>
      <c r="AX2574" s="162">
        <f t="shared" si="1994"/>
        <v>0.39136328963478306</v>
      </c>
      <c r="AY2574" s="162">
        <f t="shared" si="1995"/>
        <v>0</v>
      </c>
      <c r="AZ2574" s="162">
        <f t="shared" si="1996"/>
        <v>0</v>
      </c>
      <c r="BA2574" s="162">
        <f t="shared" si="1997"/>
        <v>0</v>
      </c>
      <c r="BB2574" s="162" t="str">
        <f t="shared" si="1998"/>
        <v/>
      </c>
      <c r="BC2574" s="162" t="str">
        <f t="shared" si="1999"/>
        <v/>
      </c>
      <c r="BD2574" s="162" t="str">
        <f t="shared" si="2000"/>
        <v/>
      </c>
      <c r="BE2574" s="162" t="str">
        <f t="shared" si="2001"/>
        <v/>
      </c>
      <c r="BG2574" s="169">
        <f t="shared" ref="BG2574:BG2637" si="2028">IF($C$8="isocratic",K2573,AM2574)</f>
        <v>64.129968996693265</v>
      </c>
      <c r="BH2574" s="169">
        <f t="shared" ref="BH2574:BH2637" ca="1" si="2029">IF($C$8="isocratic",AB2573,AV2574)</f>
        <v>7.9885890658496574</v>
      </c>
    </row>
    <row r="2575" spans="11:60" x14ac:dyDescent="0.25">
      <c r="K2575" s="199">
        <f t="shared" si="2002"/>
        <v>64.181355189799604</v>
      </c>
      <c r="L2575" s="201">
        <f t="shared" si="2003"/>
        <v>0.53827891119641813</v>
      </c>
      <c r="M2575" s="201">
        <f t="shared" si="2004"/>
        <v>0.54280595381124286</v>
      </c>
      <c r="N2575" s="201">
        <f t="shared" si="2005"/>
        <v>0.57054789210111756</v>
      </c>
      <c r="O2575" s="201">
        <f t="shared" si="2006"/>
        <v>0.53877625746605862</v>
      </c>
      <c r="P2575" s="201" t="str">
        <f t="shared" si="2007"/>
        <v/>
      </c>
      <c r="Q2575" s="201" t="str">
        <f t="shared" si="2008"/>
        <v/>
      </c>
      <c r="R2575" s="201" t="str">
        <f t="shared" si="2009"/>
        <v/>
      </c>
      <c r="S2575" s="201" t="str">
        <f t="shared" si="2010"/>
        <v/>
      </c>
      <c r="T2575" s="199">
        <f t="shared" si="2011"/>
        <v>5.9545675245884357</v>
      </c>
      <c r="U2575" s="199">
        <f t="shared" si="2012"/>
        <v>0</v>
      </c>
      <c r="V2575" s="199">
        <f t="shared" si="2013"/>
        <v>0</v>
      </c>
      <c r="W2575" s="199">
        <f t="shared" si="2014"/>
        <v>0</v>
      </c>
      <c r="X2575" s="199" t="str">
        <f t="shared" si="2015"/>
        <v/>
      </c>
      <c r="Y2575" s="199" t="str">
        <f t="shared" si="2016"/>
        <v/>
      </c>
      <c r="Z2575" s="199" t="str">
        <f t="shared" si="2017"/>
        <v/>
      </c>
      <c r="AA2575" s="199" t="str">
        <f t="shared" si="2018"/>
        <v/>
      </c>
      <c r="AB2575" s="201">
        <f t="shared" ca="1" si="2019"/>
        <v>8.0576478595199426</v>
      </c>
      <c r="AD2575" s="162">
        <f t="shared" si="2020"/>
        <v>0.15299127834161774</v>
      </c>
      <c r="AE2575" s="162">
        <f t="shared" si="2021"/>
        <v>0</v>
      </c>
      <c r="AF2575" s="162">
        <f t="shared" si="2022"/>
        <v>0</v>
      </c>
      <c r="AG2575" s="162">
        <f t="shared" si="2023"/>
        <v>0</v>
      </c>
      <c r="AH2575" s="162" t="str">
        <f t="shared" si="2024"/>
        <v/>
      </c>
      <c r="AI2575" s="162" t="str">
        <f t="shared" si="2025"/>
        <v/>
      </c>
      <c r="AJ2575" s="162" t="str">
        <f t="shared" si="2026"/>
        <v/>
      </c>
      <c r="AK2575" s="162" t="str">
        <f t="shared" si="2027"/>
        <v/>
      </c>
      <c r="AM2575" s="199">
        <f t="shared" ref="AM2575:AM2638" si="2030">AM2574+MAX($AK$57:$AR$57)*1.2/3000</f>
        <v>28.008335553157128</v>
      </c>
      <c r="AN2575" s="197">
        <f t="shared" si="1986"/>
        <v>38.103437085768427</v>
      </c>
      <c r="AO2575" s="197">
        <f t="shared" si="1987"/>
        <v>0</v>
      </c>
      <c r="AP2575" s="197">
        <f t="shared" si="1988"/>
        <v>0</v>
      </c>
      <c r="AQ2575" s="197">
        <f t="shared" si="1989"/>
        <v>0</v>
      </c>
      <c r="AR2575" s="197" t="str">
        <f t="shared" si="1990"/>
        <v/>
      </c>
      <c r="AS2575" s="197" t="str">
        <f t="shared" si="1991"/>
        <v/>
      </c>
      <c r="AT2575" s="197" t="str">
        <f t="shared" si="1992"/>
        <v/>
      </c>
      <c r="AU2575" s="197" t="str">
        <f t="shared" si="1993"/>
        <v/>
      </c>
      <c r="AV2575" s="199">
        <f t="shared" ref="AV2575:AV2638" ca="1" si="2031">SUM(AN2575:AU2575)+RAND()*$C$69+K2575*$C$70+$C$67</f>
        <v>40.236178720395081</v>
      </c>
      <c r="AX2575" s="162">
        <f t="shared" si="1994"/>
        <v>0.4273984187532216</v>
      </c>
      <c r="AY2575" s="162">
        <f t="shared" si="1995"/>
        <v>0</v>
      </c>
      <c r="AZ2575" s="162">
        <f t="shared" si="1996"/>
        <v>0</v>
      </c>
      <c r="BA2575" s="162">
        <f t="shared" si="1997"/>
        <v>0</v>
      </c>
      <c r="BB2575" s="162" t="str">
        <f t="shared" si="1998"/>
        <v/>
      </c>
      <c r="BC2575" s="162" t="str">
        <f t="shared" si="1999"/>
        <v/>
      </c>
      <c r="BD2575" s="162" t="str">
        <f t="shared" si="2000"/>
        <v/>
      </c>
      <c r="BE2575" s="162" t="str">
        <f t="shared" si="2001"/>
        <v/>
      </c>
      <c r="BG2575" s="169">
        <f t="shared" si="2028"/>
        <v>64.155662093246434</v>
      </c>
      <c r="BH2575" s="169">
        <f t="shared" ca="1" si="2029"/>
        <v>7.9902529900627535</v>
      </c>
    </row>
    <row r="2576" spans="11:60" x14ac:dyDescent="0.25">
      <c r="K2576" s="199">
        <f t="shared" si="2002"/>
        <v>64.207048286352773</v>
      </c>
      <c r="L2576" s="201">
        <f t="shared" si="2003"/>
        <v>0.53849439514805808</v>
      </c>
      <c r="M2576" s="201">
        <f t="shared" si="2004"/>
        <v>0.54302325002974217</v>
      </c>
      <c r="N2576" s="201">
        <f t="shared" si="2005"/>
        <v>0.57077629397946061</v>
      </c>
      <c r="O2576" s="201">
        <f t="shared" si="2006"/>
        <v>0.5389919405154846</v>
      </c>
      <c r="P2576" s="201" t="str">
        <f t="shared" si="2007"/>
        <v/>
      </c>
      <c r="Q2576" s="201" t="str">
        <f t="shared" si="2008"/>
        <v/>
      </c>
      <c r="R2576" s="201" t="str">
        <f t="shared" si="2009"/>
        <v/>
      </c>
      <c r="S2576" s="201" t="str">
        <f t="shared" si="2010"/>
        <v/>
      </c>
      <c r="T2576" s="199">
        <f t="shared" si="2011"/>
        <v>5.9792312094650475</v>
      </c>
      <c r="U2576" s="199">
        <f t="shared" si="2012"/>
        <v>0</v>
      </c>
      <c r="V2576" s="199">
        <f t="shared" si="2013"/>
        <v>0</v>
      </c>
      <c r="W2576" s="199">
        <f t="shared" si="2014"/>
        <v>0</v>
      </c>
      <c r="X2576" s="199" t="str">
        <f t="shared" si="2015"/>
        <v/>
      </c>
      <c r="Y2576" s="199" t="str">
        <f t="shared" si="2016"/>
        <v/>
      </c>
      <c r="Z2576" s="199" t="str">
        <f t="shared" si="2017"/>
        <v/>
      </c>
      <c r="AA2576" s="199" t="str">
        <f t="shared" si="2018"/>
        <v/>
      </c>
      <c r="AB2576" s="201">
        <f t="shared" ca="1" si="2019"/>
        <v>8.1110358925120334</v>
      </c>
      <c r="AD2576" s="162">
        <f t="shared" si="2020"/>
        <v>0.15362496477850945</v>
      </c>
      <c r="AE2576" s="162">
        <f t="shared" si="2021"/>
        <v>0</v>
      </c>
      <c r="AF2576" s="162">
        <f t="shared" si="2022"/>
        <v>0</v>
      </c>
      <c r="AG2576" s="162">
        <f t="shared" si="2023"/>
        <v>0</v>
      </c>
      <c r="AH2576" s="162" t="str">
        <f t="shared" si="2024"/>
        <v/>
      </c>
      <c r="AI2576" s="162" t="str">
        <f t="shared" si="2025"/>
        <v/>
      </c>
      <c r="AJ2576" s="162" t="str">
        <f t="shared" si="2026"/>
        <v/>
      </c>
      <c r="AK2576" s="162" t="str">
        <f t="shared" si="2027"/>
        <v/>
      </c>
      <c r="AM2576" s="199">
        <f t="shared" si="2030"/>
        <v>28.01955234753164</v>
      </c>
      <c r="AN2576" s="197">
        <f t="shared" ref="AN2576:AN2639" si="2032">IF(AK$56="NOT ELUTED","",IF(AK$51="","",IF(ABS(($AM2576-AK$57)/(AK$72/2.2))&gt;20,0,AK$62*(POWER(POWER(AK$66,2),0.5)+POWER(POWER(AK$66,2),-0.5))/(POWER(POWER(AK$66,2),0.5)*EXP(POWER(1+POWER(AK$66,2),-1)*($AM2576-AK$57)/(AK$72/2.2))+POWER(POWER(AK$66,2),-0.5)*EXP(-POWER(AK$66,2)*POWER(1+POWER(AK$66,2),-1)*($AM2576-AK$57)/(AK$72/2.2))))))</f>
        <v>40.687767805116025</v>
      </c>
      <c r="AO2576" s="197">
        <f t="shared" ref="AO2576:AO2639" si="2033">IF(AL$56="NOT ELUTED","",IF(AL$51="","",IF(ABS(($AM2576-AL$57)/(AL$72/2.2))&gt;20,0,AL$62*(POWER(POWER(AL$66,2),0.5)+POWER(POWER(AL$66,2),-0.5))/(POWER(POWER(AL$66,2),0.5)*EXP(POWER(1+POWER(AL$66,2),-1)*($AM2576-AL$57)/(AL$72/2.2))+POWER(POWER(AL$66,2),-0.5)*EXP(-POWER(AL$66,2)*POWER(1+POWER(AL$66,2),-1)*($AM2576-AL$57)/(AL$72/2.2))))))</f>
        <v>0</v>
      </c>
      <c r="AP2576" s="197">
        <f t="shared" ref="AP2576:AP2639" si="2034">IF(AM$56="NOT ELUTED","",IF(AM$51="","",IF(ABS(($AM2576-AM$57)/(AM$72/2.2))&gt;20,0,AM$62*(POWER(POWER(AM$66,2),0.5)+POWER(POWER(AM$66,2),-0.5))/(POWER(POWER(AM$66,2),0.5)*EXP(POWER(1+POWER(AM$66,2),-1)*($AM2576-AM$57)/(AM$72/2.2))+POWER(POWER(AM$66,2),-0.5)*EXP(-POWER(AM$66,2)*POWER(1+POWER(AM$66,2),-1)*($AM2576-AM$57)/(AM$72/2.2))))))</f>
        <v>0</v>
      </c>
      <c r="AQ2576" s="197">
        <f t="shared" ref="AQ2576:AQ2639" si="2035">IF(AN$56="NOT ELUTED","",IF(AN$51="","",IF(ABS(($AM2576-AN$57)/(AN$72/2.2))&gt;20,0,AN$62*(POWER(POWER(AN$66,2),0.5)+POWER(POWER(AN$66,2),-0.5))/(POWER(POWER(AN$66,2),0.5)*EXP(POWER(1+POWER(AN$66,2),-1)*($AM2576-AN$57)/(AN$72/2.2))+POWER(POWER(AN$66,2),-0.5)*EXP(-POWER(AN$66,2)*POWER(1+POWER(AN$66,2),-1)*($AM2576-AN$57)/(AN$72/2.2))))))</f>
        <v>0</v>
      </c>
      <c r="AR2576" s="197" t="str">
        <f t="shared" ref="AR2576:AR2639" si="2036">IF(AO$56="NOT ELUTED","",IF(AO$51="","",IF(ABS(($AM2576-AO$57)/(AO$72/2.2))&gt;20,0,AO$62*(POWER(POWER(AO$66,2),0.5)+POWER(POWER(AO$66,2),-0.5))/(POWER(POWER(AO$66,2),0.5)*EXP(POWER(1+POWER(AO$66,2),-1)*($AM2576-AO$57)/(AO$72/2.2))+POWER(POWER(AO$66,2),-0.5)*EXP(-POWER(AO$66,2)*POWER(1+POWER(AO$66,2),-1)*($AM2576-AO$57)/(AO$72/2.2))))))</f>
        <v/>
      </c>
      <c r="AS2576" s="197" t="str">
        <f t="shared" ref="AS2576:AS2639" si="2037">IF(AP$56="NOT ELUTED","",IF(AP$51="","",IF(ABS(($AM2576-AP$57)/(AP$72/2.2))&gt;20,0,AP$62*(POWER(POWER(AP$66,2),0.5)+POWER(POWER(AP$66,2),-0.5))/(POWER(POWER(AP$66,2),0.5)*EXP(POWER(1+POWER(AP$66,2),-1)*($AM2576-AP$57)/(AP$72/2.2))+POWER(POWER(AP$66,2),-0.5)*EXP(-POWER(AP$66,2)*POWER(1+POWER(AP$66,2),-1)*($AM2576-AP$57)/(AP$72/2.2))))))</f>
        <v/>
      </c>
      <c r="AT2576" s="197" t="str">
        <f t="shared" ref="AT2576:AT2639" si="2038">IF(AQ$56="NOT ELUTED","",IF(AQ$51="","",IF(ABS(($AM2576-AQ$57)/(AQ$72/2.2))&gt;20,0,AQ$62*(POWER(POWER(AQ$66,2),0.5)+POWER(POWER(AQ$66,2),-0.5))/(POWER(POWER(AQ$66,2),0.5)*EXP(POWER(1+POWER(AQ$66,2),-1)*($AM2576-AQ$57)/(AQ$72/2.2))+POWER(POWER(AQ$66,2),-0.5)*EXP(-POWER(AQ$66,2)*POWER(1+POWER(AQ$66,2),-1)*($AM2576-AQ$57)/(AQ$72/2.2))))))</f>
        <v/>
      </c>
      <c r="AU2576" s="197" t="str">
        <f t="shared" ref="AU2576:AU2639" si="2039">IF(AR$56="NOT ELUTED","",IF(AR$51="","",IF(ABS(($AM2576-AR$57)/(AR$72/2.2))&gt;20,0,AR$62*(POWER(POWER(AR$66,2),0.5)+POWER(POWER(AR$66,2),-0.5))/(POWER(POWER(AR$66,2),0.5)*EXP(POWER(1+POWER(AR$66,2),-1)*($AM2576-AR$57)/(AR$72/2.2))+POWER(POWER(AR$66,2),-0.5)*EXP(-POWER(AR$66,2)*POWER(1+POWER(AR$66,2),-1)*($AM2576-AR$57)/(AR$72/2.2))))))</f>
        <v/>
      </c>
      <c r="AV2576" s="199">
        <f t="shared" ca="1" si="2031"/>
        <v>42.754793905073399</v>
      </c>
      <c r="AX2576" s="162">
        <f t="shared" si="1994"/>
        <v>0.4563863250278784</v>
      </c>
      <c r="AY2576" s="162">
        <f t="shared" si="1995"/>
        <v>0</v>
      </c>
      <c r="AZ2576" s="162">
        <f t="shared" si="1996"/>
        <v>0</v>
      </c>
      <c r="BA2576" s="162">
        <f t="shared" si="1997"/>
        <v>0</v>
      </c>
      <c r="BB2576" s="162" t="str">
        <f t="shared" si="1998"/>
        <v/>
      </c>
      <c r="BC2576" s="162" t="str">
        <f t="shared" si="1999"/>
        <v/>
      </c>
      <c r="BD2576" s="162" t="str">
        <f t="shared" si="2000"/>
        <v/>
      </c>
      <c r="BE2576" s="162" t="str">
        <f t="shared" si="2001"/>
        <v/>
      </c>
      <c r="BG2576" s="169">
        <f t="shared" si="2028"/>
        <v>64.181355189799604</v>
      </c>
      <c r="BH2576" s="169">
        <f t="shared" ca="1" si="2029"/>
        <v>8.0576478595199426</v>
      </c>
    </row>
    <row r="2577" spans="11:60" x14ac:dyDescent="0.25">
      <c r="K2577" s="199">
        <f t="shared" si="2002"/>
        <v>64.232741382905942</v>
      </c>
      <c r="L2577" s="201">
        <f t="shared" si="2003"/>
        <v>0.53870987909969803</v>
      </c>
      <c r="M2577" s="201">
        <f t="shared" si="2004"/>
        <v>0.54324054624824147</v>
      </c>
      <c r="N2577" s="201">
        <f t="shared" si="2005"/>
        <v>0.57100469585780389</v>
      </c>
      <c r="O2577" s="201">
        <f t="shared" si="2006"/>
        <v>0.53920762356491059</v>
      </c>
      <c r="P2577" s="201" t="str">
        <f t="shared" si="2007"/>
        <v/>
      </c>
      <c r="Q2577" s="201" t="str">
        <f t="shared" si="2008"/>
        <v/>
      </c>
      <c r="R2577" s="201" t="str">
        <f t="shared" si="2009"/>
        <v/>
      </c>
      <c r="S2577" s="201" t="str">
        <f t="shared" si="2010"/>
        <v/>
      </c>
      <c r="T2577" s="199">
        <f t="shared" si="2011"/>
        <v>5.9874626992124664</v>
      </c>
      <c r="U2577" s="199">
        <f t="shared" si="2012"/>
        <v>0</v>
      </c>
      <c r="V2577" s="199">
        <f t="shared" si="2013"/>
        <v>0</v>
      </c>
      <c r="W2577" s="199">
        <f t="shared" si="2014"/>
        <v>0</v>
      </c>
      <c r="X2577" s="199" t="str">
        <f t="shared" si="2015"/>
        <v/>
      </c>
      <c r="Y2577" s="199" t="str">
        <f t="shared" si="2016"/>
        <v/>
      </c>
      <c r="Z2577" s="199" t="str">
        <f t="shared" si="2017"/>
        <v/>
      </c>
      <c r="AA2577" s="199" t="str">
        <f t="shared" si="2018"/>
        <v/>
      </c>
      <c r="AB2577" s="201">
        <f t="shared" ca="1" si="2019"/>
        <v>7.9898144910313329</v>
      </c>
      <c r="AD2577" s="162">
        <f t="shared" si="2020"/>
        <v>0.15383645723936631</v>
      </c>
      <c r="AE2577" s="162">
        <f t="shared" si="2021"/>
        <v>0</v>
      </c>
      <c r="AF2577" s="162">
        <f t="shared" si="2022"/>
        <v>0</v>
      </c>
      <c r="AG2577" s="162">
        <f t="shared" si="2023"/>
        <v>0</v>
      </c>
      <c r="AH2577" s="162" t="str">
        <f t="shared" si="2024"/>
        <v/>
      </c>
      <c r="AI2577" s="162" t="str">
        <f t="shared" si="2025"/>
        <v/>
      </c>
      <c r="AJ2577" s="162" t="str">
        <f t="shared" si="2026"/>
        <v/>
      </c>
      <c r="AK2577" s="162" t="str">
        <f t="shared" si="2027"/>
        <v/>
      </c>
      <c r="AM2577" s="199">
        <f t="shared" si="2030"/>
        <v>28.030769141906152</v>
      </c>
      <c r="AN2577" s="197">
        <f t="shared" si="2032"/>
        <v>42.36773213350272</v>
      </c>
      <c r="AO2577" s="197">
        <f t="shared" si="2033"/>
        <v>0</v>
      </c>
      <c r="AP2577" s="197">
        <f t="shared" si="2034"/>
        <v>0</v>
      </c>
      <c r="AQ2577" s="197">
        <f t="shared" si="2035"/>
        <v>0</v>
      </c>
      <c r="AR2577" s="197" t="str">
        <f t="shared" si="2036"/>
        <v/>
      </c>
      <c r="AS2577" s="197" t="str">
        <f t="shared" si="2037"/>
        <v/>
      </c>
      <c r="AT2577" s="197" t="str">
        <f t="shared" si="2038"/>
        <v/>
      </c>
      <c r="AU2577" s="197" t="str">
        <f t="shared" si="2039"/>
        <v/>
      </c>
      <c r="AV2577" s="199">
        <f t="shared" ca="1" si="2031"/>
        <v>44.549962917870992</v>
      </c>
      <c r="AX2577" s="162">
        <f t="shared" si="1994"/>
        <v>0.47523013945590725</v>
      </c>
      <c r="AY2577" s="162">
        <f t="shared" si="1995"/>
        <v>0</v>
      </c>
      <c r="AZ2577" s="162">
        <f t="shared" si="1996"/>
        <v>0</v>
      </c>
      <c r="BA2577" s="162">
        <f t="shared" si="1997"/>
        <v>0</v>
      </c>
      <c r="BB2577" s="162" t="str">
        <f t="shared" si="1998"/>
        <v/>
      </c>
      <c r="BC2577" s="162" t="str">
        <f t="shared" si="1999"/>
        <v/>
      </c>
      <c r="BD2577" s="162" t="str">
        <f t="shared" si="2000"/>
        <v/>
      </c>
      <c r="BE2577" s="162" t="str">
        <f t="shared" si="2001"/>
        <v/>
      </c>
      <c r="BG2577" s="169">
        <f t="shared" si="2028"/>
        <v>64.207048286352773</v>
      </c>
      <c r="BH2577" s="169">
        <f t="shared" ca="1" si="2029"/>
        <v>8.1110358925120334</v>
      </c>
    </row>
    <row r="2578" spans="11:60" x14ac:dyDescent="0.25">
      <c r="K2578" s="199">
        <f t="shared" si="2002"/>
        <v>64.258434479459112</v>
      </c>
      <c r="L2578" s="201">
        <f t="shared" si="2003"/>
        <v>0.53892536305133798</v>
      </c>
      <c r="M2578" s="201">
        <f t="shared" si="2004"/>
        <v>0.54345784246674089</v>
      </c>
      <c r="N2578" s="201">
        <f t="shared" si="2005"/>
        <v>0.57123309773614706</v>
      </c>
      <c r="O2578" s="201">
        <f t="shared" si="2006"/>
        <v>0.53942330661433668</v>
      </c>
      <c r="P2578" s="201" t="str">
        <f t="shared" si="2007"/>
        <v/>
      </c>
      <c r="Q2578" s="201" t="str">
        <f t="shared" si="2008"/>
        <v/>
      </c>
      <c r="R2578" s="201" t="str">
        <f t="shared" si="2009"/>
        <v/>
      </c>
      <c r="S2578" s="201" t="str">
        <f t="shared" si="2010"/>
        <v/>
      </c>
      <c r="T2578" s="199">
        <f t="shared" si="2011"/>
        <v>5.9792722958089763</v>
      </c>
      <c r="U2578" s="199">
        <f t="shared" si="2012"/>
        <v>0</v>
      </c>
      <c r="V2578" s="199">
        <f t="shared" si="2013"/>
        <v>0</v>
      </c>
      <c r="W2578" s="199">
        <f t="shared" si="2014"/>
        <v>0</v>
      </c>
      <c r="X2578" s="199" t="str">
        <f t="shared" si="2015"/>
        <v/>
      </c>
      <c r="Y2578" s="199" t="str">
        <f t="shared" si="2016"/>
        <v/>
      </c>
      <c r="Z2578" s="199" t="str">
        <f t="shared" si="2017"/>
        <v/>
      </c>
      <c r="AA2578" s="199" t="str">
        <f t="shared" si="2018"/>
        <v/>
      </c>
      <c r="AB2578" s="201">
        <f t="shared" ca="1" si="2019"/>
        <v>8.1051510328888767</v>
      </c>
      <c r="AD2578" s="162">
        <f t="shared" si="2020"/>
        <v>0.15362602041391105</v>
      </c>
      <c r="AE2578" s="162">
        <f t="shared" si="2021"/>
        <v>0</v>
      </c>
      <c r="AF2578" s="162">
        <f t="shared" si="2022"/>
        <v>0</v>
      </c>
      <c r="AG2578" s="162">
        <f t="shared" si="2023"/>
        <v>0</v>
      </c>
      <c r="AH2578" s="162" t="str">
        <f t="shared" si="2024"/>
        <v/>
      </c>
      <c r="AI2578" s="162" t="str">
        <f t="shared" si="2025"/>
        <v/>
      </c>
      <c r="AJ2578" s="162" t="str">
        <f t="shared" si="2026"/>
        <v/>
      </c>
      <c r="AK2578" s="162" t="str">
        <f t="shared" si="2027"/>
        <v/>
      </c>
      <c r="AM2578" s="199">
        <f t="shared" si="2030"/>
        <v>28.041985936280664</v>
      </c>
      <c r="AN2578" s="197">
        <f t="shared" si="2032"/>
        <v>42.949317365192499</v>
      </c>
      <c r="AO2578" s="197">
        <f t="shared" si="2033"/>
        <v>0</v>
      </c>
      <c r="AP2578" s="197">
        <f t="shared" si="2034"/>
        <v>0</v>
      </c>
      <c r="AQ2578" s="197">
        <f t="shared" si="2035"/>
        <v>0</v>
      </c>
      <c r="AR2578" s="197" t="str">
        <f t="shared" si="2036"/>
        <v/>
      </c>
      <c r="AS2578" s="197" t="str">
        <f t="shared" si="2037"/>
        <v/>
      </c>
      <c r="AT2578" s="197" t="str">
        <f t="shared" si="2038"/>
        <v/>
      </c>
      <c r="AU2578" s="197" t="str">
        <f t="shared" si="2039"/>
        <v/>
      </c>
      <c r="AV2578" s="199">
        <f t="shared" ca="1" si="2031"/>
        <v>45.065833451288341</v>
      </c>
      <c r="AX2578" s="162">
        <f t="shared" si="1994"/>
        <v>0.48175366141102444</v>
      </c>
      <c r="AY2578" s="162">
        <f t="shared" si="1995"/>
        <v>0</v>
      </c>
      <c r="AZ2578" s="162">
        <f t="shared" si="1996"/>
        <v>0</v>
      </c>
      <c r="BA2578" s="162">
        <f t="shared" si="1997"/>
        <v>0</v>
      </c>
      <c r="BB2578" s="162" t="str">
        <f t="shared" si="1998"/>
        <v/>
      </c>
      <c r="BC2578" s="162" t="str">
        <f t="shared" si="1999"/>
        <v/>
      </c>
      <c r="BD2578" s="162" t="str">
        <f t="shared" si="2000"/>
        <v/>
      </c>
      <c r="BE2578" s="162" t="str">
        <f t="shared" si="2001"/>
        <v/>
      </c>
      <c r="BG2578" s="169">
        <f t="shared" si="2028"/>
        <v>64.232741382905942</v>
      </c>
      <c r="BH2578" s="169">
        <f t="shared" ca="1" si="2029"/>
        <v>7.9898144910313329</v>
      </c>
    </row>
    <row r="2579" spans="11:60" x14ac:dyDescent="0.25">
      <c r="K2579" s="199">
        <f t="shared" si="2002"/>
        <v>64.284127576012281</v>
      </c>
      <c r="L2579" s="201">
        <f t="shared" si="2003"/>
        <v>0.53914084700297793</v>
      </c>
      <c r="M2579" s="201">
        <f t="shared" si="2004"/>
        <v>0.5436751386852402</v>
      </c>
      <c r="N2579" s="201">
        <f t="shared" si="2005"/>
        <v>0.57146149961449022</v>
      </c>
      <c r="O2579" s="201">
        <f t="shared" si="2006"/>
        <v>0.53963898966376267</v>
      </c>
      <c r="P2579" s="201" t="str">
        <f t="shared" si="2007"/>
        <v/>
      </c>
      <c r="Q2579" s="201" t="str">
        <f t="shared" si="2008"/>
        <v/>
      </c>
      <c r="R2579" s="201" t="str">
        <f t="shared" si="2009"/>
        <v/>
      </c>
      <c r="S2579" s="201" t="str">
        <f t="shared" si="2010"/>
        <v/>
      </c>
      <c r="T2579" s="199">
        <f t="shared" si="2011"/>
        <v>5.9548938536948386</v>
      </c>
      <c r="U2579" s="199">
        <f t="shared" si="2012"/>
        <v>0</v>
      </c>
      <c r="V2579" s="199">
        <f t="shared" si="2013"/>
        <v>0</v>
      </c>
      <c r="W2579" s="199">
        <f t="shared" si="2014"/>
        <v>0</v>
      </c>
      <c r="X2579" s="199" t="str">
        <f t="shared" si="2015"/>
        <v/>
      </c>
      <c r="Y2579" s="199" t="str">
        <f t="shared" si="2016"/>
        <v/>
      </c>
      <c r="Z2579" s="199" t="str">
        <f t="shared" si="2017"/>
        <v/>
      </c>
      <c r="AA2579" s="199" t="str">
        <f t="shared" si="2018"/>
        <v/>
      </c>
      <c r="AB2579" s="201">
        <f t="shared" ca="1" si="2019"/>
        <v>7.9902882985588501</v>
      </c>
      <c r="AD2579" s="162">
        <f t="shared" si="2020"/>
        <v>0.15299966274685667</v>
      </c>
      <c r="AE2579" s="162">
        <f t="shared" si="2021"/>
        <v>0</v>
      </c>
      <c r="AF2579" s="162">
        <f t="shared" si="2022"/>
        <v>0</v>
      </c>
      <c r="AG2579" s="162">
        <f t="shared" si="2023"/>
        <v>0</v>
      </c>
      <c r="AH2579" s="162" t="str">
        <f t="shared" si="2024"/>
        <v/>
      </c>
      <c r="AI2579" s="162" t="str">
        <f t="shared" si="2025"/>
        <v/>
      </c>
      <c r="AJ2579" s="162" t="str">
        <f t="shared" si="2026"/>
        <v/>
      </c>
      <c r="AK2579" s="162" t="str">
        <f t="shared" si="2027"/>
        <v/>
      </c>
      <c r="AM2579" s="199">
        <f t="shared" si="2030"/>
        <v>28.053202730655176</v>
      </c>
      <c r="AN2579" s="197">
        <f t="shared" si="2032"/>
        <v>42.373865615598774</v>
      </c>
      <c r="AO2579" s="197">
        <f t="shared" si="2033"/>
        <v>0</v>
      </c>
      <c r="AP2579" s="197">
        <f t="shared" si="2034"/>
        <v>0</v>
      </c>
      <c r="AQ2579" s="197">
        <f t="shared" si="2035"/>
        <v>0</v>
      </c>
      <c r="AR2579" s="197" t="str">
        <f t="shared" si="2036"/>
        <v/>
      </c>
      <c r="AS2579" s="197" t="str">
        <f t="shared" si="2037"/>
        <v/>
      </c>
      <c r="AT2579" s="197" t="str">
        <f t="shared" si="2038"/>
        <v/>
      </c>
      <c r="AU2579" s="197" t="str">
        <f t="shared" si="2039"/>
        <v/>
      </c>
      <c r="AV2579" s="199">
        <f t="shared" ca="1" si="2031"/>
        <v>44.445828586796502</v>
      </c>
      <c r="AX2579" s="162">
        <f t="shared" si="1994"/>
        <v>0.47529893746337842</v>
      </c>
      <c r="AY2579" s="162">
        <f t="shared" si="1995"/>
        <v>0</v>
      </c>
      <c r="AZ2579" s="162">
        <f t="shared" si="1996"/>
        <v>0</v>
      </c>
      <c r="BA2579" s="162">
        <f t="shared" si="1997"/>
        <v>0</v>
      </c>
      <c r="BB2579" s="162" t="str">
        <f t="shared" si="1998"/>
        <v/>
      </c>
      <c r="BC2579" s="162" t="str">
        <f t="shared" si="1999"/>
        <v/>
      </c>
      <c r="BD2579" s="162" t="str">
        <f t="shared" si="2000"/>
        <v/>
      </c>
      <c r="BE2579" s="162" t="str">
        <f t="shared" si="2001"/>
        <v/>
      </c>
      <c r="BG2579" s="169">
        <f t="shared" si="2028"/>
        <v>64.258434479459112</v>
      </c>
      <c r="BH2579" s="169">
        <f t="shared" ca="1" si="2029"/>
        <v>8.1051510328888767</v>
      </c>
    </row>
    <row r="2580" spans="11:60" x14ac:dyDescent="0.25">
      <c r="K2580" s="199">
        <f t="shared" si="2002"/>
        <v>64.309820672565451</v>
      </c>
      <c r="L2580" s="201">
        <f t="shared" si="2003"/>
        <v>0.53935633095461788</v>
      </c>
      <c r="M2580" s="201">
        <f t="shared" si="2004"/>
        <v>0.54389243490373962</v>
      </c>
      <c r="N2580" s="201">
        <f t="shared" si="2005"/>
        <v>0.57168990149283339</v>
      </c>
      <c r="O2580" s="201">
        <f t="shared" si="2006"/>
        <v>0.53985467271318865</v>
      </c>
      <c r="P2580" s="201" t="str">
        <f t="shared" si="2007"/>
        <v/>
      </c>
      <c r="Q2580" s="201" t="str">
        <f t="shared" si="2008"/>
        <v/>
      </c>
      <c r="R2580" s="201" t="str">
        <f t="shared" si="2009"/>
        <v/>
      </c>
      <c r="S2580" s="201" t="str">
        <f t="shared" si="2010"/>
        <v/>
      </c>
      <c r="T2580" s="199">
        <f t="shared" si="2011"/>
        <v>5.9147752993455835</v>
      </c>
      <c r="U2580" s="199">
        <f t="shared" si="2012"/>
        <v>0</v>
      </c>
      <c r="V2580" s="199">
        <f t="shared" si="2013"/>
        <v>0</v>
      </c>
      <c r="W2580" s="199">
        <f t="shared" si="2014"/>
        <v>0</v>
      </c>
      <c r="X2580" s="199" t="str">
        <f t="shared" si="2015"/>
        <v/>
      </c>
      <c r="Y2580" s="199" t="str">
        <f t="shared" si="2016"/>
        <v/>
      </c>
      <c r="Z2580" s="199" t="str">
        <f t="shared" si="2017"/>
        <v/>
      </c>
      <c r="AA2580" s="199" t="str">
        <f t="shared" si="2018"/>
        <v/>
      </c>
      <c r="AB2580" s="201">
        <f t="shared" ca="1" si="2019"/>
        <v>8.0138984307856642</v>
      </c>
      <c r="AD2580" s="162">
        <f t="shared" si="2020"/>
        <v>0.15196889285638768</v>
      </c>
      <c r="AE2580" s="162">
        <f t="shared" si="2021"/>
        <v>0</v>
      </c>
      <c r="AF2580" s="162">
        <f t="shared" si="2022"/>
        <v>0</v>
      </c>
      <c r="AG2580" s="162">
        <f t="shared" si="2023"/>
        <v>0</v>
      </c>
      <c r="AH2580" s="162" t="str">
        <f t="shared" si="2024"/>
        <v/>
      </c>
      <c r="AI2580" s="162" t="str">
        <f t="shared" si="2025"/>
        <v/>
      </c>
      <c r="AJ2580" s="162" t="str">
        <f t="shared" si="2026"/>
        <v/>
      </c>
      <c r="AK2580" s="162" t="str">
        <f t="shared" si="2027"/>
        <v/>
      </c>
      <c r="AM2580" s="199">
        <f t="shared" si="2030"/>
        <v>28.064419525029688</v>
      </c>
      <c r="AN2580" s="197">
        <f t="shared" si="2032"/>
        <v>40.733438584878861</v>
      </c>
      <c r="AO2580" s="197">
        <f t="shared" si="2033"/>
        <v>0</v>
      </c>
      <c r="AP2580" s="197">
        <f t="shared" si="2034"/>
        <v>0</v>
      </c>
      <c r="AQ2580" s="197">
        <f t="shared" si="2035"/>
        <v>0</v>
      </c>
      <c r="AR2580" s="197" t="str">
        <f t="shared" si="2036"/>
        <v/>
      </c>
      <c r="AS2580" s="197" t="str">
        <f t="shared" si="2037"/>
        <v/>
      </c>
      <c r="AT2580" s="197" t="str">
        <f t="shared" si="2038"/>
        <v/>
      </c>
      <c r="AU2580" s="197" t="str">
        <f t="shared" si="2039"/>
        <v/>
      </c>
      <c r="AV2580" s="199">
        <f t="shared" ca="1" si="2031"/>
        <v>42.824839762997371</v>
      </c>
      <c r="AX2580" s="162">
        <f t="shared" si="1994"/>
        <v>0.45689860477340177</v>
      </c>
      <c r="AY2580" s="162">
        <f t="shared" si="1995"/>
        <v>0</v>
      </c>
      <c r="AZ2580" s="162">
        <f t="shared" si="1996"/>
        <v>0</v>
      </c>
      <c r="BA2580" s="162">
        <f t="shared" si="1997"/>
        <v>0</v>
      </c>
      <c r="BB2580" s="162" t="str">
        <f t="shared" si="1998"/>
        <v/>
      </c>
      <c r="BC2580" s="162" t="str">
        <f t="shared" si="1999"/>
        <v/>
      </c>
      <c r="BD2580" s="162" t="str">
        <f t="shared" si="2000"/>
        <v/>
      </c>
      <c r="BE2580" s="162" t="str">
        <f t="shared" si="2001"/>
        <v/>
      </c>
      <c r="BG2580" s="169">
        <f t="shared" si="2028"/>
        <v>64.284127576012281</v>
      </c>
      <c r="BH2580" s="169">
        <f t="shared" ca="1" si="2029"/>
        <v>7.9902882985588501</v>
      </c>
    </row>
    <row r="2581" spans="11:60" x14ac:dyDescent="0.25">
      <c r="K2581" s="199">
        <f t="shared" si="2002"/>
        <v>64.33551376911862</v>
      </c>
      <c r="L2581" s="201">
        <f t="shared" si="2003"/>
        <v>0.53957181490625783</v>
      </c>
      <c r="M2581" s="201">
        <f t="shared" si="2004"/>
        <v>0.54410973112223893</v>
      </c>
      <c r="N2581" s="201">
        <f t="shared" si="2005"/>
        <v>0.57191830337117655</v>
      </c>
      <c r="O2581" s="201">
        <f t="shared" si="2006"/>
        <v>0.54007035576261464</v>
      </c>
      <c r="P2581" s="201" t="str">
        <f t="shared" si="2007"/>
        <v/>
      </c>
      <c r="Q2581" s="201" t="str">
        <f t="shared" si="2008"/>
        <v/>
      </c>
      <c r="R2581" s="201" t="str">
        <f t="shared" si="2009"/>
        <v/>
      </c>
      <c r="S2581" s="201" t="str">
        <f t="shared" si="2010"/>
        <v/>
      </c>
      <c r="T2581" s="199">
        <f t="shared" si="2011"/>
        <v>5.8595624486950406</v>
      </c>
      <c r="U2581" s="199">
        <f t="shared" si="2012"/>
        <v>0</v>
      </c>
      <c r="V2581" s="199">
        <f t="shared" si="2013"/>
        <v>0</v>
      </c>
      <c r="W2581" s="199">
        <f t="shared" si="2014"/>
        <v>0</v>
      </c>
      <c r="X2581" s="199" t="str">
        <f t="shared" si="2015"/>
        <v/>
      </c>
      <c r="Y2581" s="199" t="str">
        <f t="shared" si="2016"/>
        <v/>
      </c>
      <c r="Z2581" s="199" t="str">
        <f t="shared" si="2017"/>
        <v/>
      </c>
      <c r="AA2581" s="199" t="str">
        <f t="shared" si="2018"/>
        <v/>
      </c>
      <c r="AB2581" s="201">
        <f t="shared" ca="1" si="2019"/>
        <v>7.9455253347544765</v>
      </c>
      <c r="AD2581" s="162">
        <f t="shared" si="2020"/>
        <v>0.15055030375364756</v>
      </c>
      <c r="AE2581" s="162">
        <f t="shared" si="2021"/>
        <v>0</v>
      </c>
      <c r="AF2581" s="162">
        <f t="shared" si="2022"/>
        <v>0</v>
      </c>
      <c r="AG2581" s="162">
        <f t="shared" si="2023"/>
        <v>0</v>
      </c>
      <c r="AH2581" s="162" t="str">
        <f t="shared" si="2024"/>
        <v/>
      </c>
      <c r="AI2581" s="162" t="str">
        <f t="shared" si="2025"/>
        <v/>
      </c>
      <c r="AJ2581" s="162" t="str">
        <f t="shared" si="2026"/>
        <v/>
      </c>
      <c r="AK2581" s="162" t="str">
        <f t="shared" si="2027"/>
        <v/>
      </c>
      <c r="AM2581" s="199">
        <f t="shared" si="2030"/>
        <v>28.0756363194042</v>
      </c>
      <c r="AN2581" s="197">
        <f t="shared" si="2032"/>
        <v>38.240810634795928</v>
      </c>
      <c r="AO2581" s="197">
        <f t="shared" si="2033"/>
        <v>0</v>
      </c>
      <c r="AP2581" s="197">
        <f t="shared" si="2034"/>
        <v>0</v>
      </c>
      <c r="AQ2581" s="197">
        <f t="shared" si="2035"/>
        <v>0</v>
      </c>
      <c r="AR2581" s="197" t="str">
        <f t="shared" si="2036"/>
        <v/>
      </c>
      <c r="AS2581" s="197" t="str">
        <f t="shared" si="2037"/>
        <v/>
      </c>
      <c r="AT2581" s="197" t="str">
        <f t="shared" si="2038"/>
        <v/>
      </c>
      <c r="AU2581" s="197" t="str">
        <f t="shared" si="2039"/>
        <v/>
      </c>
      <c r="AV2581" s="199">
        <f t="shared" ca="1" si="2031"/>
        <v>40.46252723736653</v>
      </c>
      <c r="AX2581" s="162">
        <f t="shared" si="1994"/>
        <v>0.42893930960516002</v>
      </c>
      <c r="AY2581" s="162">
        <f t="shared" si="1995"/>
        <v>0</v>
      </c>
      <c r="AZ2581" s="162">
        <f t="shared" si="1996"/>
        <v>0</v>
      </c>
      <c r="BA2581" s="162">
        <f t="shared" si="1997"/>
        <v>0</v>
      </c>
      <c r="BB2581" s="162" t="str">
        <f t="shared" si="1998"/>
        <v/>
      </c>
      <c r="BC2581" s="162" t="str">
        <f t="shared" si="1999"/>
        <v/>
      </c>
      <c r="BD2581" s="162" t="str">
        <f t="shared" si="2000"/>
        <v/>
      </c>
      <c r="BE2581" s="162" t="str">
        <f t="shared" si="2001"/>
        <v/>
      </c>
      <c r="BG2581" s="169">
        <f t="shared" si="2028"/>
        <v>64.309820672565451</v>
      </c>
      <c r="BH2581" s="169">
        <f t="shared" ca="1" si="2029"/>
        <v>8.0138984307856642</v>
      </c>
    </row>
    <row r="2582" spans="11:60" x14ac:dyDescent="0.25">
      <c r="K2582" s="199">
        <f t="shared" si="2002"/>
        <v>64.36120686567179</v>
      </c>
      <c r="L2582" s="201">
        <f t="shared" si="2003"/>
        <v>0.53978729885789778</v>
      </c>
      <c r="M2582" s="201">
        <f t="shared" si="2004"/>
        <v>0.54432702734073823</v>
      </c>
      <c r="N2582" s="201">
        <f t="shared" si="2005"/>
        <v>0.57214670524951983</v>
      </c>
      <c r="O2582" s="201">
        <f t="shared" si="2006"/>
        <v>0.54028603881204074</v>
      </c>
      <c r="P2582" s="201" t="str">
        <f t="shared" si="2007"/>
        <v/>
      </c>
      <c r="Q2582" s="201" t="str">
        <f t="shared" si="2008"/>
        <v/>
      </c>
      <c r="R2582" s="201" t="str">
        <f t="shared" si="2009"/>
        <v/>
      </c>
      <c r="S2582" s="201" t="str">
        <f t="shared" si="2010"/>
        <v/>
      </c>
      <c r="T2582" s="199">
        <f t="shared" si="2011"/>
        <v>5.7900771299937039</v>
      </c>
      <c r="U2582" s="199">
        <f t="shared" si="2012"/>
        <v>0</v>
      </c>
      <c r="V2582" s="199">
        <f t="shared" si="2013"/>
        <v>0</v>
      </c>
      <c r="W2582" s="199">
        <f t="shared" si="2014"/>
        <v>0</v>
      </c>
      <c r="X2582" s="199" t="str">
        <f t="shared" si="2015"/>
        <v/>
      </c>
      <c r="Y2582" s="199" t="str">
        <f t="shared" si="2016"/>
        <v/>
      </c>
      <c r="Z2582" s="199" t="str">
        <f t="shared" si="2017"/>
        <v/>
      </c>
      <c r="AA2582" s="199" t="str">
        <f t="shared" si="2018"/>
        <v/>
      </c>
      <c r="AB2582" s="201">
        <f t="shared" ca="1" si="2019"/>
        <v>7.8957823989859444</v>
      </c>
      <c r="AD2582" s="162">
        <f t="shared" si="2020"/>
        <v>0.14876501075122636</v>
      </c>
      <c r="AE2582" s="162">
        <f t="shared" si="2021"/>
        <v>0</v>
      </c>
      <c r="AF2582" s="162">
        <f t="shared" si="2022"/>
        <v>0</v>
      </c>
      <c r="AG2582" s="162">
        <f t="shared" si="2023"/>
        <v>0</v>
      </c>
      <c r="AH2582" s="162" t="str">
        <f t="shared" si="2024"/>
        <v/>
      </c>
      <c r="AI2582" s="162" t="str">
        <f t="shared" si="2025"/>
        <v/>
      </c>
      <c r="AJ2582" s="162" t="str">
        <f t="shared" si="2026"/>
        <v/>
      </c>
      <c r="AK2582" s="162" t="str">
        <f t="shared" si="2027"/>
        <v/>
      </c>
      <c r="AM2582" s="199">
        <f t="shared" si="2030"/>
        <v>28.086853113778712</v>
      </c>
      <c r="AN2582" s="197">
        <f t="shared" si="2032"/>
        <v>35.170317002457395</v>
      </c>
      <c r="AO2582" s="197">
        <f t="shared" si="2033"/>
        <v>0</v>
      </c>
      <c r="AP2582" s="197">
        <f t="shared" si="2034"/>
        <v>0</v>
      </c>
      <c r="AQ2582" s="197">
        <f t="shared" si="2035"/>
        <v>0</v>
      </c>
      <c r="AR2582" s="197" t="str">
        <f t="shared" si="2036"/>
        <v/>
      </c>
      <c r="AS2582" s="197" t="str">
        <f t="shared" si="2037"/>
        <v/>
      </c>
      <c r="AT2582" s="197" t="str">
        <f t="shared" si="2038"/>
        <v/>
      </c>
      <c r="AU2582" s="197" t="str">
        <f t="shared" si="2039"/>
        <v/>
      </c>
      <c r="AV2582" s="199">
        <f t="shared" ca="1" si="2031"/>
        <v>37.284426021020479</v>
      </c>
      <c r="AX2582" s="162">
        <f t="shared" si="1994"/>
        <v>0.39449821390297007</v>
      </c>
      <c r="AY2582" s="162">
        <f t="shared" si="1995"/>
        <v>0</v>
      </c>
      <c r="AZ2582" s="162">
        <f t="shared" si="1996"/>
        <v>0</v>
      </c>
      <c r="BA2582" s="162">
        <f t="shared" si="1997"/>
        <v>0</v>
      </c>
      <c r="BB2582" s="162" t="str">
        <f t="shared" si="1998"/>
        <v/>
      </c>
      <c r="BC2582" s="162" t="str">
        <f t="shared" si="1999"/>
        <v/>
      </c>
      <c r="BD2582" s="162" t="str">
        <f t="shared" si="2000"/>
        <v/>
      </c>
      <c r="BE2582" s="162" t="str">
        <f t="shared" si="2001"/>
        <v/>
      </c>
      <c r="BG2582" s="169">
        <f t="shared" si="2028"/>
        <v>64.33551376911862</v>
      </c>
      <c r="BH2582" s="169">
        <f t="shared" ca="1" si="2029"/>
        <v>7.9455253347544765</v>
      </c>
    </row>
    <row r="2583" spans="11:60" x14ac:dyDescent="0.25">
      <c r="K2583" s="199">
        <f t="shared" si="2002"/>
        <v>64.386899962224959</v>
      </c>
      <c r="L2583" s="201">
        <f t="shared" si="2003"/>
        <v>0.54000278280953762</v>
      </c>
      <c r="M2583" s="201">
        <f t="shared" si="2004"/>
        <v>0.54454432355923765</v>
      </c>
      <c r="N2583" s="201">
        <f t="shared" si="2005"/>
        <v>0.57237510712786299</v>
      </c>
      <c r="O2583" s="201">
        <f t="shared" si="2006"/>
        <v>0.54050172186146672</v>
      </c>
      <c r="P2583" s="201" t="str">
        <f t="shared" si="2007"/>
        <v/>
      </c>
      <c r="Q2583" s="201" t="str">
        <f t="shared" si="2008"/>
        <v/>
      </c>
      <c r="R2583" s="201" t="str">
        <f t="shared" si="2009"/>
        <v/>
      </c>
      <c r="S2583" s="201" t="str">
        <f t="shared" si="2010"/>
        <v/>
      </c>
      <c r="T2583" s="199">
        <f t="shared" si="2011"/>
        <v>5.707290900340305</v>
      </c>
      <c r="U2583" s="199">
        <f t="shared" si="2012"/>
        <v>0</v>
      </c>
      <c r="V2583" s="199">
        <f t="shared" si="2013"/>
        <v>0</v>
      </c>
      <c r="W2583" s="199">
        <f t="shared" si="2014"/>
        <v>0</v>
      </c>
      <c r="X2583" s="199" t="str">
        <f t="shared" si="2015"/>
        <v/>
      </c>
      <c r="Y2583" s="199" t="str">
        <f t="shared" si="2016"/>
        <v/>
      </c>
      <c r="Z2583" s="199" t="str">
        <f t="shared" si="2017"/>
        <v/>
      </c>
      <c r="AA2583" s="199" t="str">
        <f t="shared" si="2018"/>
        <v/>
      </c>
      <c r="AB2583" s="201">
        <f t="shared" ca="1" si="2019"/>
        <v>7.7578770939102473</v>
      </c>
      <c r="AD2583" s="162">
        <f t="shared" si="2020"/>
        <v>0.14663797615946872</v>
      </c>
      <c r="AE2583" s="162">
        <f t="shared" si="2021"/>
        <v>0</v>
      </c>
      <c r="AF2583" s="162">
        <f t="shared" si="2022"/>
        <v>0</v>
      </c>
      <c r="AG2583" s="162">
        <f t="shared" si="2023"/>
        <v>0</v>
      </c>
      <c r="AH2583" s="162" t="str">
        <f t="shared" si="2024"/>
        <v/>
      </c>
      <c r="AI2583" s="162" t="str">
        <f t="shared" si="2025"/>
        <v/>
      </c>
      <c r="AJ2583" s="162" t="str">
        <f t="shared" si="2026"/>
        <v/>
      </c>
      <c r="AK2583" s="162" t="str">
        <f t="shared" si="2027"/>
        <v/>
      </c>
      <c r="AM2583" s="199">
        <f t="shared" si="2030"/>
        <v>28.098069908153224</v>
      </c>
      <c r="AN2583" s="197">
        <f t="shared" si="2032"/>
        <v>31.796738964050817</v>
      </c>
      <c r="AO2583" s="197">
        <f t="shared" si="2033"/>
        <v>0</v>
      </c>
      <c r="AP2583" s="197">
        <f t="shared" si="2034"/>
        <v>0</v>
      </c>
      <c r="AQ2583" s="197">
        <f t="shared" si="2035"/>
        <v>0</v>
      </c>
      <c r="AR2583" s="197" t="str">
        <f t="shared" si="2036"/>
        <v/>
      </c>
      <c r="AS2583" s="197" t="str">
        <f t="shared" si="2037"/>
        <v/>
      </c>
      <c r="AT2583" s="197" t="str">
        <f t="shared" si="2038"/>
        <v/>
      </c>
      <c r="AU2583" s="197" t="str">
        <f t="shared" si="2039"/>
        <v/>
      </c>
      <c r="AV2583" s="199">
        <f t="shared" ca="1" si="2031"/>
        <v>33.983688787509969</v>
      </c>
      <c r="AX2583" s="162">
        <f t="shared" si="1994"/>
        <v>0.3566574827397937</v>
      </c>
      <c r="AY2583" s="162">
        <f t="shared" si="1995"/>
        <v>0</v>
      </c>
      <c r="AZ2583" s="162">
        <f t="shared" si="1996"/>
        <v>0</v>
      </c>
      <c r="BA2583" s="162">
        <f t="shared" si="1997"/>
        <v>0</v>
      </c>
      <c r="BB2583" s="162" t="str">
        <f t="shared" si="1998"/>
        <v/>
      </c>
      <c r="BC2583" s="162" t="str">
        <f t="shared" si="1999"/>
        <v/>
      </c>
      <c r="BD2583" s="162" t="str">
        <f t="shared" si="2000"/>
        <v/>
      </c>
      <c r="BE2583" s="162" t="str">
        <f t="shared" si="2001"/>
        <v/>
      </c>
      <c r="BG2583" s="169">
        <f t="shared" si="2028"/>
        <v>64.36120686567179</v>
      </c>
      <c r="BH2583" s="169">
        <f t="shared" ca="1" si="2029"/>
        <v>7.8957823989859444</v>
      </c>
    </row>
    <row r="2584" spans="11:60" x14ac:dyDescent="0.25">
      <c r="K2584" s="199">
        <f t="shared" si="2002"/>
        <v>64.412593058778128</v>
      </c>
      <c r="L2584" s="201">
        <f t="shared" si="2003"/>
        <v>0.54021826676117768</v>
      </c>
      <c r="M2584" s="201">
        <f t="shared" si="2004"/>
        <v>0.54476161977773707</v>
      </c>
      <c r="N2584" s="201">
        <f t="shared" si="2005"/>
        <v>0.57260350900620616</v>
      </c>
      <c r="O2584" s="201">
        <f t="shared" si="2006"/>
        <v>0.54071740491089282</v>
      </c>
      <c r="P2584" s="201" t="str">
        <f t="shared" si="2007"/>
        <v/>
      </c>
      <c r="Q2584" s="201" t="str">
        <f t="shared" si="2008"/>
        <v/>
      </c>
      <c r="R2584" s="201" t="str">
        <f t="shared" si="2009"/>
        <v/>
      </c>
      <c r="S2584" s="201" t="str">
        <f t="shared" si="2010"/>
        <v/>
      </c>
      <c r="T2584" s="199">
        <f t="shared" si="2011"/>
        <v>5.6122958086507815</v>
      </c>
      <c r="U2584" s="199">
        <f t="shared" si="2012"/>
        <v>0</v>
      </c>
      <c r="V2584" s="199">
        <f t="shared" si="2013"/>
        <v>0</v>
      </c>
      <c r="W2584" s="199">
        <f t="shared" si="2014"/>
        <v>0</v>
      </c>
      <c r="X2584" s="199" t="str">
        <f t="shared" si="2015"/>
        <v/>
      </c>
      <c r="Y2584" s="199" t="str">
        <f t="shared" si="2016"/>
        <v/>
      </c>
      <c r="Z2584" s="199" t="str">
        <f t="shared" si="2017"/>
        <v/>
      </c>
      <c r="AA2584" s="199" t="str">
        <f t="shared" si="2018"/>
        <v/>
      </c>
      <c r="AB2584" s="201">
        <f t="shared" ca="1" si="2019"/>
        <v>7.7625618192896981</v>
      </c>
      <c r="AD2584" s="162">
        <f t="shared" si="2020"/>
        <v>0.1441972580966126</v>
      </c>
      <c r="AE2584" s="162">
        <f t="shared" si="2021"/>
        <v>0</v>
      </c>
      <c r="AF2584" s="162">
        <f t="shared" si="2022"/>
        <v>0</v>
      </c>
      <c r="AG2584" s="162">
        <f t="shared" si="2023"/>
        <v>0</v>
      </c>
      <c r="AH2584" s="162" t="str">
        <f t="shared" si="2024"/>
        <v/>
      </c>
      <c r="AI2584" s="162" t="str">
        <f t="shared" si="2025"/>
        <v/>
      </c>
      <c r="AJ2584" s="162" t="str">
        <f t="shared" si="2026"/>
        <v/>
      </c>
      <c r="AK2584" s="162" t="str">
        <f t="shared" si="2027"/>
        <v/>
      </c>
      <c r="AM2584" s="199">
        <f t="shared" si="2030"/>
        <v>28.109286702527736</v>
      </c>
      <c r="AN2584" s="197">
        <f t="shared" si="2032"/>
        <v>28.35258111711498</v>
      </c>
      <c r="AO2584" s="197">
        <f t="shared" si="2033"/>
        <v>0</v>
      </c>
      <c r="AP2584" s="197">
        <f t="shared" si="2034"/>
        <v>0</v>
      </c>
      <c r="AQ2584" s="197">
        <f t="shared" si="2035"/>
        <v>0</v>
      </c>
      <c r="AR2584" s="197" t="str">
        <f t="shared" si="2036"/>
        <v/>
      </c>
      <c r="AS2584" s="197" t="str">
        <f t="shared" si="2037"/>
        <v/>
      </c>
      <c r="AT2584" s="197" t="str">
        <f t="shared" si="2038"/>
        <v/>
      </c>
      <c r="AU2584" s="197" t="str">
        <f t="shared" si="2039"/>
        <v/>
      </c>
      <c r="AV2584" s="199">
        <f t="shared" ca="1" si="2031"/>
        <v>30.53737714198629</v>
      </c>
      <c r="AX2584" s="162">
        <f t="shared" si="1994"/>
        <v>0.31802507237735222</v>
      </c>
      <c r="AY2584" s="162">
        <f t="shared" si="1995"/>
        <v>0</v>
      </c>
      <c r="AZ2584" s="162">
        <f t="shared" si="1996"/>
        <v>0</v>
      </c>
      <c r="BA2584" s="162">
        <f t="shared" si="1997"/>
        <v>0</v>
      </c>
      <c r="BB2584" s="162" t="str">
        <f t="shared" si="1998"/>
        <v/>
      </c>
      <c r="BC2584" s="162" t="str">
        <f t="shared" si="1999"/>
        <v/>
      </c>
      <c r="BD2584" s="162" t="str">
        <f t="shared" si="2000"/>
        <v/>
      </c>
      <c r="BE2584" s="162" t="str">
        <f t="shared" si="2001"/>
        <v/>
      </c>
      <c r="BG2584" s="169">
        <f t="shared" si="2028"/>
        <v>64.386899962224959</v>
      </c>
      <c r="BH2584" s="169">
        <f t="shared" ca="1" si="2029"/>
        <v>7.7578770939102473</v>
      </c>
    </row>
    <row r="2585" spans="11:60" x14ac:dyDescent="0.25">
      <c r="K2585" s="199">
        <f t="shared" si="2002"/>
        <v>64.438286155331298</v>
      </c>
      <c r="L2585" s="201">
        <f t="shared" si="2003"/>
        <v>0.54043375071281752</v>
      </c>
      <c r="M2585" s="201">
        <f t="shared" si="2004"/>
        <v>0.54497891599623638</v>
      </c>
      <c r="N2585" s="201">
        <f t="shared" si="2005"/>
        <v>0.57283191088454932</v>
      </c>
      <c r="O2585" s="201">
        <f t="shared" si="2006"/>
        <v>0.5409330879603188</v>
      </c>
      <c r="P2585" s="201" t="str">
        <f t="shared" si="2007"/>
        <v/>
      </c>
      <c r="Q2585" s="201" t="str">
        <f t="shared" si="2008"/>
        <v/>
      </c>
      <c r="R2585" s="201" t="str">
        <f t="shared" si="2009"/>
        <v/>
      </c>
      <c r="S2585" s="201" t="str">
        <f t="shared" si="2010"/>
        <v/>
      </c>
      <c r="T2585" s="199">
        <f t="shared" si="2011"/>
        <v>5.5062737012856209</v>
      </c>
      <c r="U2585" s="199">
        <f t="shared" si="2012"/>
        <v>0</v>
      </c>
      <c r="V2585" s="199">
        <f t="shared" si="2013"/>
        <v>0</v>
      </c>
      <c r="W2585" s="199">
        <f t="shared" si="2014"/>
        <v>0</v>
      </c>
      <c r="X2585" s="199" t="str">
        <f t="shared" si="2015"/>
        <v/>
      </c>
      <c r="Y2585" s="199" t="str">
        <f t="shared" si="2016"/>
        <v/>
      </c>
      <c r="Z2585" s="199" t="str">
        <f t="shared" si="2017"/>
        <v/>
      </c>
      <c r="AA2585" s="199" t="str">
        <f t="shared" si="2018"/>
        <v/>
      </c>
      <c r="AB2585" s="201">
        <f t="shared" ca="1" si="2019"/>
        <v>7.5349066643312277</v>
      </c>
      <c r="AD2585" s="162">
        <f t="shared" si="2020"/>
        <v>0.14147322185530903</v>
      </c>
      <c r="AE2585" s="162">
        <f t="shared" si="2021"/>
        <v>0</v>
      </c>
      <c r="AF2585" s="162">
        <f t="shared" si="2022"/>
        <v>0</v>
      </c>
      <c r="AG2585" s="162">
        <f t="shared" si="2023"/>
        <v>0</v>
      </c>
      <c r="AH2585" s="162" t="str">
        <f t="shared" si="2024"/>
        <v/>
      </c>
      <c r="AI2585" s="162" t="str">
        <f t="shared" si="2025"/>
        <v/>
      </c>
      <c r="AJ2585" s="162" t="str">
        <f t="shared" si="2026"/>
        <v/>
      </c>
      <c r="AK2585" s="162" t="str">
        <f t="shared" si="2027"/>
        <v/>
      </c>
      <c r="AM2585" s="199">
        <f t="shared" si="2030"/>
        <v>28.120503496902248</v>
      </c>
      <c r="AN2585" s="197">
        <f t="shared" si="2032"/>
        <v>25.009451969120967</v>
      </c>
      <c r="AO2585" s="197">
        <f t="shared" si="2033"/>
        <v>0</v>
      </c>
      <c r="AP2585" s="197">
        <f t="shared" si="2034"/>
        <v>0</v>
      </c>
      <c r="AQ2585" s="197">
        <f t="shared" si="2035"/>
        <v>0</v>
      </c>
      <c r="AR2585" s="197" t="str">
        <f t="shared" si="2036"/>
        <v/>
      </c>
      <c r="AS2585" s="197" t="str">
        <f t="shared" si="2037"/>
        <v/>
      </c>
      <c r="AT2585" s="197" t="str">
        <f t="shared" si="2038"/>
        <v/>
      </c>
      <c r="AU2585" s="197" t="str">
        <f t="shared" si="2039"/>
        <v/>
      </c>
      <c r="AV2585" s="199">
        <f t="shared" ca="1" si="2031"/>
        <v>27.15230751934714</v>
      </c>
      <c r="AX2585" s="162">
        <f t="shared" si="1994"/>
        <v>0.28052588015686569</v>
      </c>
      <c r="AY2585" s="162">
        <f t="shared" si="1995"/>
        <v>0</v>
      </c>
      <c r="AZ2585" s="162">
        <f t="shared" si="1996"/>
        <v>0</v>
      </c>
      <c r="BA2585" s="162">
        <f t="shared" si="1997"/>
        <v>0</v>
      </c>
      <c r="BB2585" s="162" t="str">
        <f t="shared" si="1998"/>
        <v/>
      </c>
      <c r="BC2585" s="162" t="str">
        <f t="shared" si="1999"/>
        <v/>
      </c>
      <c r="BD2585" s="162" t="str">
        <f t="shared" si="2000"/>
        <v/>
      </c>
      <c r="BE2585" s="162" t="str">
        <f t="shared" si="2001"/>
        <v/>
      </c>
      <c r="BG2585" s="169">
        <f t="shared" si="2028"/>
        <v>64.412593058778128</v>
      </c>
      <c r="BH2585" s="169">
        <f t="shared" ca="1" si="2029"/>
        <v>7.7625618192896981</v>
      </c>
    </row>
    <row r="2586" spans="11:60" x14ac:dyDescent="0.25">
      <c r="K2586" s="199">
        <f t="shared" si="2002"/>
        <v>64.463979251884467</v>
      </c>
      <c r="L2586" s="201">
        <f t="shared" si="2003"/>
        <v>0.54064923466445747</v>
      </c>
      <c r="M2586" s="201">
        <f t="shared" si="2004"/>
        <v>0.54519621221473569</v>
      </c>
      <c r="N2586" s="201">
        <f t="shared" si="2005"/>
        <v>0.57306031276289249</v>
      </c>
      <c r="O2586" s="201">
        <f t="shared" si="2006"/>
        <v>0.54114877100974479</v>
      </c>
      <c r="P2586" s="201" t="str">
        <f t="shared" si="2007"/>
        <v/>
      </c>
      <c r="Q2586" s="201" t="str">
        <f t="shared" si="2008"/>
        <v/>
      </c>
      <c r="R2586" s="201" t="str">
        <f t="shared" si="2009"/>
        <v/>
      </c>
      <c r="S2586" s="201" t="str">
        <f t="shared" si="2010"/>
        <v/>
      </c>
      <c r="T2586" s="199">
        <f t="shared" si="2011"/>
        <v>5.3904654978285338</v>
      </c>
      <c r="U2586" s="199">
        <f t="shared" si="2012"/>
        <v>0</v>
      </c>
      <c r="V2586" s="199">
        <f t="shared" si="2013"/>
        <v>0</v>
      </c>
      <c r="W2586" s="199">
        <f t="shared" si="2014"/>
        <v>0</v>
      </c>
      <c r="X2586" s="199" t="str">
        <f t="shared" si="2015"/>
        <v/>
      </c>
      <c r="Y2586" s="199" t="str">
        <f t="shared" si="2016"/>
        <v/>
      </c>
      <c r="Z2586" s="199" t="str">
        <f t="shared" si="2017"/>
        <v/>
      </c>
      <c r="AA2586" s="199" t="str">
        <f t="shared" si="2018"/>
        <v/>
      </c>
      <c r="AB2586" s="201">
        <f t="shared" ca="1" si="2019"/>
        <v>7.5524619485105617</v>
      </c>
      <c r="AD2586" s="162">
        <f t="shared" si="2020"/>
        <v>0.138497750502237</v>
      </c>
      <c r="AE2586" s="162">
        <f t="shared" si="2021"/>
        <v>0</v>
      </c>
      <c r="AF2586" s="162">
        <f t="shared" si="2022"/>
        <v>0</v>
      </c>
      <c r="AG2586" s="162">
        <f t="shared" si="2023"/>
        <v>0</v>
      </c>
      <c r="AH2586" s="162" t="str">
        <f t="shared" si="2024"/>
        <v/>
      </c>
      <c r="AI2586" s="162" t="str">
        <f t="shared" si="2025"/>
        <v/>
      </c>
      <c r="AJ2586" s="162" t="str">
        <f t="shared" si="2026"/>
        <v/>
      </c>
      <c r="AK2586" s="162" t="str">
        <f t="shared" si="2027"/>
        <v/>
      </c>
      <c r="AM2586" s="199">
        <f t="shared" si="2030"/>
        <v>28.131720291276761</v>
      </c>
      <c r="AN2586" s="197">
        <f t="shared" si="2032"/>
        <v>21.878315071968711</v>
      </c>
      <c r="AO2586" s="197">
        <f t="shared" si="2033"/>
        <v>0</v>
      </c>
      <c r="AP2586" s="197">
        <f t="shared" si="2034"/>
        <v>0</v>
      </c>
      <c r="AQ2586" s="197">
        <f t="shared" si="2035"/>
        <v>0</v>
      </c>
      <c r="AR2586" s="197" t="str">
        <f t="shared" si="2036"/>
        <v/>
      </c>
      <c r="AS2586" s="197" t="str">
        <f t="shared" si="2037"/>
        <v/>
      </c>
      <c r="AT2586" s="197" t="str">
        <f t="shared" si="2038"/>
        <v/>
      </c>
      <c r="AU2586" s="197" t="str">
        <f t="shared" si="2039"/>
        <v/>
      </c>
      <c r="AV2586" s="199">
        <f t="shared" ca="1" si="2031"/>
        <v>24.086337437871737</v>
      </c>
      <c r="AX2586" s="162">
        <f t="shared" si="1994"/>
        <v>0.24540456142306111</v>
      </c>
      <c r="AY2586" s="162">
        <f t="shared" si="1995"/>
        <v>0</v>
      </c>
      <c r="AZ2586" s="162">
        <f t="shared" si="1996"/>
        <v>0</v>
      </c>
      <c r="BA2586" s="162">
        <f t="shared" si="1997"/>
        <v>0</v>
      </c>
      <c r="BB2586" s="162" t="str">
        <f t="shared" si="1998"/>
        <v/>
      </c>
      <c r="BC2586" s="162" t="str">
        <f t="shared" si="1999"/>
        <v/>
      </c>
      <c r="BD2586" s="162" t="str">
        <f t="shared" si="2000"/>
        <v/>
      </c>
      <c r="BE2586" s="162" t="str">
        <f t="shared" si="2001"/>
        <v/>
      </c>
      <c r="BG2586" s="169">
        <f t="shared" si="2028"/>
        <v>64.438286155331298</v>
      </c>
      <c r="BH2586" s="169">
        <f t="shared" ca="1" si="2029"/>
        <v>7.5349066643312277</v>
      </c>
    </row>
    <row r="2587" spans="11:60" x14ac:dyDescent="0.25">
      <c r="K2587" s="199">
        <f t="shared" si="2002"/>
        <v>64.489672348437637</v>
      </c>
      <c r="L2587" s="201">
        <f t="shared" si="2003"/>
        <v>0.54086471861609742</v>
      </c>
      <c r="M2587" s="201">
        <f t="shared" si="2004"/>
        <v>0.54541350843323511</v>
      </c>
      <c r="N2587" s="201">
        <f t="shared" si="2005"/>
        <v>0.57328871464123565</v>
      </c>
      <c r="O2587" s="201">
        <f t="shared" si="2006"/>
        <v>0.54136445405917089</v>
      </c>
      <c r="P2587" s="201" t="str">
        <f t="shared" si="2007"/>
        <v/>
      </c>
      <c r="Q2587" s="201" t="str">
        <f t="shared" si="2008"/>
        <v/>
      </c>
      <c r="R2587" s="201" t="str">
        <f t="shared" si="2009"/>
        <v/>
      </c>
      <c r="S2587" s="201" t="str">
        <f t="shared" si="2010"/>
        <v/>
      </c>
      <c r="T2587" s="199">
        <f t="shared" si="2011"/>
        <v>5.2661417034463778</v>
      </c>
      <c r="U2587" s="199">
        <f t="shared" si="2012"/>
        <v>0</v>
      </c>
      <c r="V2587" s="199">
        <f t="shared" si="2013"/>
        <v>0</v>
      </c>
      <c r="W2587" s="199">
        <f t="shared" si="2014"/>
        <v>0</v>
      </c>
      <c r="X2587" s="199" t="str">
        <f t="shared" si="2015"/>
        <v/>
      </c>
      <c r="Y2587" s="199" t="str">
        <f t="shared" si="2016"/>
        <v/>
      </c>
      <c r="Z2587" s="199" t="str">
        <f t="shared" si="2017"/>
        <v/>
      </c>
      <c r="AA2587" s="199" t="str">
        <f t="shared" si="2018"/>
        <v/>
      </c>
      <c r="AB2587" s="201">
        <f t="shared" ca="1" si="2019"/>
        <v>7.356532291708044</v>
      </c>
      <c r="AD2587" s="162">
        <f t="shared" si="2020"/>
        <v>0.1353034872493199</v>
      </c>
      <c r="AE2587" s="162">
        <f t="shared" si="2021"/>
        <v>0</v>
      </c>
      <c r="AF2587" s="162">
        <f t="shared" si="2022"/>
        <v>0</v>
      </c>
      <c r="AG2587" s="162">
        <f t="shared" si="2023"/>
        <v>0</v>
      </c>
      <c r="AH2587" s="162" t="str">
        <f t="shared" si="2024"/>
        <v/>
      </c>
      <c r="AI2587" s="162" t="str">
        <f t="shared" si="2025"/>
        <v/>
      </c>
      <c r="AJ2587" s="162" t="str">
        <f t="shared" si="2026"/>
        <v/>
      </c>
      <c r="AK2587" s="162" t="str">
        <f t="shared" si="2027"/>
        <v/>
      </c>
      <c r="AM2587" s="199">
        <f t="shared" si="2030"/>
        <v>28.142937085651273</v>
      </c>
      <c r="AN2587" s="197">
        <f t="shared" si="2032"/>
        <v>19.019908209313883</v>
      </c>
      <c r="AO2587" s="197">
        <f t="shared" si="2033"/>
        <v>0</v>
      </c>
      <c r="AP2587" s="197">
        <f t="shared" si="2034"/>
        <v>0</v>
      </c>
      <c r="AQ2587" s="197">
        <f t="shared" si="2035"/>
        <v>0</v>
      </c>
      <c r="AR2587" s="197" t="str">
        <f t="shared" si="2036"/>
        <v/>
      </c>
      <c r="AS2587" s="197" t="str">
        <f t="shared" si="2037"/>
        <v/>
      </c>
      <c r="AT2587" s="197" t="str">
        <f t="shared" si="2038"/>
        <v/>
      </c>
      <c r="AU2587" s="197" t="str">
        <f t="shared" si="2039"/>
        <v/>
      </c>
      <c r="AV2587" s="199">
        <f t="shared" ca="1" si="2031"/>
        <v>21.095617488907383</v>
      </c>
      <c r="AX2587" s="162">
        <f t="shared" si="1994"/>
        <v>0.21334239940596775</v>
      </c>
      <c r="AY2587" s="162">
        <f t="shared" si="1995"/>
        <v>0</v>
      </c>
      <c r="AZ2587" s="162">
        <f t="shared" si="1996"/>
        <v>0</v>
      </c>
      <c r="BA2587" s="162">
        <f t="shared" si="1997"/>
        <v>0</v>
      </c>
      <c r="BB2587" s="162" t="str">
        <f t="shared" si="1998"/>
        <v/>
      </c>
      <c r="BC2587" s="162" t="str">
        <f t="shared" si="1999"/>
        <v/>
      </c>
      <c r="BD2587" s="162" t="str">
        <f t="shared" si="2000"/>
        <v/>
      </c>
      <c r="BE2587" s="162" t="str">
        <f t="shared" si="2001"/>
        <v/>
      </c>
      <c r="BG2587" s="169">
        <f t="shared" si="2028"/>
        <v>64.463979251884467</v>
      </c>
      <c r="BH2587" s="169">
        <f t="shared" ca="1" si="2029"/>
        <v>7.5524619485105617</v>
      </c>
    </row>
    <row r="2588" spans="11:60" x14ac:dyDescent="0.25">
      <c r="K2588" s="199">
        <f t="shared" si="2002"/>
        <v>64.515365444990806</v>
      </c>
      <c r="L2588" s="201">
        <f t="shared" si="2003"/>
        <v>0.54108020256773737</v>
      </c>
      <c r="M2588" s="201">
        <f t="shared" si="2004"/>
        <v>0.54563080465173441</v>
      </c>
      <c r="N2588" s="201">
        <f t="shared" si="2005"/>
        <v>0.57351711651957893</v>
      </c>
      <c r="O2588" s="201">
        <f t="shared" si="2006"/>
        <v>0.54158013710859687</v>
      </c>
      <c r="P2588" s="201" t="str">
        <f t="shared" si="2007"/>
        <v/>
      </c>
      <c r="Q2588" s="201" t="str">
        <f t="shared" si="2008"/>
        <v/>
      </c>
      <c r="R2588" s="201" t="str">
        <f t="shared" si="2009"/>
        <v/>
      </c>
      <c r="S2588" s="201" t="str">
        <f t="shared" si="2010"/>
        <v/>
      </c>
      <c r="T2588" s="199">
        <f t="shared" si="2011"/>
        <v>5.1345751975891334</v>
      </c>
      <c r="U2588" s="199">
        <f t="shared" si="2012"/>
        <v>0</v>
      </c>
      <c r="V2588" s="199">
        <f t="shared" si="2013"/>
        <v>0</v>
      </c>
      <c r="W2588" s="199">
        <f t="shared" si="2014"/>
        <v>0</v>
      </c>
      <c r="X2588" s="199" t="str">
        <f t="shared" si="2015"/>
        <v/>
      </c>
      <c r="Y2588" s="199" t="str">
        <f t="shared" si="2016"/>
        <v/>
      </c>
      <c r="Z2588" s="199" t="str">
        <f t="shared" si="2017"/>
        <v/>
      </c>
      <c r="AA2588" s="199" t="str">
        <f t="shared" si="2018"/>
        <v/>
      </c>
      <c r="AB2588" s="201">
        <f t="shared" ca="1" si="2019"/>
        <v>7.2471177588183933</v>
      </c>
      <c r="AD2588" s="162">
        <f t="shared" si="2020"/>
        <v>0.13192313631116659</v>
      </c>
      <c r="AE2588" s="162">
        <f t="shared" si="2021"/>
        <v>0</v>
      </c>
      <c r="AF2588" s="162">
        <f t="shared" si="2022"/>
        <v>0</v>
      </c>
      <c r="AG2588" s="162">
        <f t="shared" si="2023"/>
        <v>0</v>
      </c>
      <c r="AH2588" s="162" t="str">
        <f t="shared" si="2024"/>
        <v/>
      </c>
      <c r="AI2588" s="162" t="str">
        <f t="shared" si="2025"/>
        <v/>
      </c>
      <c r="AJ2588" s="162" t="str">
        <f t="shared" si="2026"/>
        <v/>
      </c>
      <c r="AK2588" s="162" t="str">
        <f t="shared" si="2027"/>
        <v/>
      </c>
      <c r="AM2588" s="199">
        <f t="shared" si="2030"/>
        <v>28.154153880025785</v>
      </c>
      <c r="AN2588" s="197">
        <f t="shared" si="2032"/>
        <v>16.458191672727438</v>
      </c>
      <c r="AO2588" s="197">
        <f t="shared" si="2033"/>
        <v>0</v>
      </c>
      <c r="AP2588" s="197">
        <f t="shared" si="2034"/>
        <v>0</v>
      </c>
      <c r="AQ2588" s="197">
        <f t="shared" si="2035"/>
        <v>0</v>
      </c>
      <c r="AR2588" s="197" t="str">
        <f t="shared" si="2036"/>
        <v/>
      </c>
      <c r="AS2588" s="197" t="str">
        <f t="shared" si="2037"/>
        <v/>
      </c>
      <c r="AT2588" s="197" t="str">
        <f t="shared" si="2038"/>
        <v/>
      </c>
      <c r="AU2588" s="197" t="str">
        <f t="shared" si="2039"/>
        <v/>
      </c>
      <c r="AV2588" s="199">
        <f t="shared" ca="1" si="2031"/>
        <v>18.642169495212528</v>
      </c>
      <c r="AX2588" s="162">
        <f t="shared" si="1994"/>
        <v>0.18460815176929038</v>
      </c>
      <c r="AY2588" s="162">
        <f t="shared" si="1995"/>
        <v>0</v>
      </c>
      <c r="AZ2588" s="162">
        <f t="shared" si="1996"/>
        <v>0</v>
      </c>
      <c r="BA2588" s="162">
        <f t="shared" si="1997"/>
        <v>0</v>
      </c>
      <c r="BB2588" s="162" t="str">
        <f t="shared" si="1998"/>
        <v/>
      </c>
      <c r="BC2588" s="162" t="str">
        <f t="shared" si="1999"/>
        <v/>
      </c>
      <c r="BD2588" s="162" t="str">
        <f t="shared" si="2000"/>
        <v/>
      </c>
      <c r="BE2588" s="162" t="str">
        <f t="shared" si="2001"/>
        <v/>
      </c>
      <c r="BG2588" s="169">
        <f t="shared" si="2028"/>
        <v>64.489672348437637</v>
      </c>
      <c r="BH2588" s="169">
        <f t="shared" ca="1" si="2029"/>
        <v>7.356532291708044</v>
      </c>
    </row>
    <row r="2589" spans="11:60" x14ac:dyDescent="0.25">
      <c r="K2589" s="199">
        <f t="shared" si="2002"/>
        <v>64.541058541543975</v>
      </c>
      <c r="L2589" s="201">
        <f t="shared" si="2003"/>
        <v>0.54129568651937732</v>
      </c>
      <c r="M2589" s="201">
        <f t="shared" si="2004"/>
        <v>0.54584810087023372</v>
      </c>
      <c r="N2589" s="201">
        <f t="shared" si="2005"/>
        <v>0.57374551839792209</v>
      </c>
      <c r="O2589" s="201">
        <f t="shared" si="2006"/>
        <v>0.54179582015802286</v>
      </c>
      <c r="P2589" s="201" t="str">
        <f t="shared" si="2007"/>
        <v/>
      </c>
      <c r="Q2589" s="201" t="str">
        <f t="shared" si="2008"/>
        <v/>
      </c>
      <c r="R2589" s="201" t="str">
        <f t="shared" si="2009"/>
        <v/>
      </c>
      <c r="S2589" s="201" t="str">
        <f t="shared" si="2010"/>
        <v/>
      </c>
      <c r="T2589" s="199">
        <f t="shared" si="2011"/>
        <v>4.997017075698948</v>
      </c>
      <c r="U2589" s="199">
        <f t="shared" si="2012"/>
        <v>0</v>
      </c>
      <c r="V2589" s="199">
        <f t="shared" si="2013"/>
        <v>0</v>
      </c>
      <c r="W2589" s="199">
        <f t="shared" si="2014"/>
        <v>0</v>
      </c>
      <c r="X2589" s="199" t="str">
        <f t="shared" si="2015"/>
        <v/>
      </c>
      <c r="Y2589" s="199" t="str">
        <f t="shared" si="2016"/>
        <v/>
      </c>
      <c r="Z2589" s="199" t="str">
        <f t="shared" si="2017"/>
        <v/>
      </c>
      <c r="AA2589" s="199" t="str">
        <f t="shared" si="2018"/>
        <v/>
      </c>
      <c r="AB2589" s="201">
        <f t="shared" ca="1" si="2019"/>
        <v>7.0665632662095268</v>
      </c>
      <c r="AD2589" s="162">
        <f t="shared" si="2020"/>
        <v>0.12838884220376939</v>
      </c>
      <c r="AE2589" s="162">
        <f t="shared" si="2021"/>
        <v>0</v>
      </c>
      <c r="AF2589" s="162">
        <f t="shared" si="2022"/>
        <v>0</v>
      </c>
      <c r="AG2589" s="162">
        <f t="shared" si="2023"/>
        <v>0</v>
      </c>
      <c r="AH2589" s="162" t="str">
        <f t="shared" si="2024"/>
        <v/>
      </c>
      <c r="AI2589" s="162" t="str">
        <f t="shared" si="2025"/>
        <v/>
      </c>
      <c r="AJ2589" s="162" t="str">
        <f t="shared" si="2026"/>
        <v/>
      </c>
      <c r="AK2589" s="162" t="str">
        <f t="shared" si="2027"/>
        <v/>
      </c>
      <c r="AM2589" s="199">
        <f t="shared" si="2030"/>
        <v>28.165370674400297</v>
      </c>
      <c r="AN2589" s="197">
        <f t="shared" si="2032"/>
        <v>14.192730140503992</v>
      </c>
      <c r="AO2589" s="197">
        <f t="shared" si="2033"/>
        <v>0</v>
      </c>
      <c r="AP2589" s="197">
        <f t="shared" si="2034"/>
        <v>0</v>
      </c>
      <c r="AQ2589" s="197">
        <f t="shared" si="2035"/>
        <v>0</v>
      </c>
      <c r="AR2589" s="197" t="str">
        <f t="shared" si="2036"/>
        <v/>
      </c>
      <c r="AS2589" s="197" t="str">
        <f t="shared" si="2037"/>
        <v/>
      </c>
      <c r="AT2589" s="197" t="str">
        <f t="shared" si="2038"/>
        <v/>
      </c>
      <c r="AU2589" s="197" t="str">
        <f t="shared" si="2039"/>
        <v/>
      </c>
      <c r="AV2589" s="199">
        <f t="shared" ca="1" si="2031"/>
        <v>16.338215699568806</v>
      </c>
      <c r="AX2589" s="162">
        <f t="shared" si="1994"/>
        <v>0.15919693559897297</v>
      </c>
      <c r="AY2589" s="162">
        <f t="shared" si="1995"/>
        <v>0</v>
      </c>
      <c r="AZ2589" s="162">
        <f t="shared" si="1996"/>
        <v>0</v>
      </c>
      <c r="BA2589" s="162">
        <f t="shared" si="1997"/>
        <v>0</v>
      </c>
      <c r="BB2589" s="162" t="str">
        <f t="shared" si="1998"/>
        <v/>
      </c>
      <c r="BC2589" s="162" t="str">
        <f t="shared" si="1999"/>
        <v/>
      </c>
      <c r="BD2589" s="162" t="str">
        <f t="shared" si="2000"/>
        <v/>
      </c>
      <c r="BE2589" s="162" t="str">
        <f t="shared" si="2001"/>
        <v/>
      </c>
      <c r="BG2589" s="169">
        <f t="shared" si="2028"/>
        <v>64.515365444990806</v>
      </c>
      <c r="BH2589" s="169">
        <f t="shared" ca="1" si="2029"/>
        <v>7.2471177588183933</v>
      </c>
    </row>
    <row r="2590" spans="11:60" x14ac:dyDescent="0.25">
      <c r="K2590" s="199">
        <f t="shared" si="2002"/>
        <v>64.566751638097145</v>
      </c>
      <c r="L2590" s="201">
        <f t="shared" si="2003"/>
        <v>0.54151117047101727</v>
      </c>
      <c r="M2590" s="201">
        <f t="shared" si="2004"/>
        <v>0.54606539708873314</v>
      </c>
      <c r="N2590" s="201">
        <f t="shared" si="2005"/>
        <v>0.57397392027626526</v>
      </c>
      <c r="O2590" s="201">
        <f t="shared" si="2006"/>
        <v>0.54201150320744895</v>
      </c>
      <c r="P2590" s="201" t="str">
        <f t="shared" si="2007"/>
        <v/>
      </c>
      <c r="Q2590" s="201" t="str">
        <f t="shared" si="2008"/>
        <v/>
      </c>
      <c r="R2590" s="201" t="str">
        <f t="shared" si="2009"/>
        <v/>
      </c>
      <c r="S2590" s="201" t="str">
        <f t="shared" si="2010"/>
        <v/>
      </c>
      <c r="T2590" s="199">
        <f t="shared" si="2011"/>
        <v>4.8546760487881659</v>
      </c>
      <c r="U2590" s="199">
        <f t="shared" si="2012"/>
        <v>0</v>
      </c>
      <c r="V2590" s="199">
        <f t="shared" si="2013"/>
        <v>0</v>
      </c>
      <c r="W2590" s="199">
        <f t="shared" si="2014"/>
        <v>0</v>
      </c>
      <c r="X2590" s="199" t="str">
        <f t="shared" si="2015"/>
        <v/>
      </c>
      <c r="Y2590" s="199" t="str">
        <f t="shared" si="2016"/>
        <v/>
      </c>
      <c r="Z2590" s="199" t="str">
        <f t="shared" si="2017"/>
        <v/>
      </c>
      <c r="AA2590" s="199" t="str">
        <f t="shared" si="2018"/>
        <v/>
      </c>
      <c r="AB2590" s="201">
        <f t="shared" ca="1" si="2019"/>
        <v>6.8802625236019077</v>
      </c>
      <c r="AD2590" s="162">
        <f t="shared" si="2020"/>
        <v>0.12473166045587339</v>
      </c>
      <c r="AE2590" s="162">
        <f t="shared" si="2021"/>
        <v>0</v>
      </c>
      <c r="AF2590" s="162">
        <f t="shared" si="2022"/>
        <v>0</v>
      </c>
      <c r="AG2590" s="162">
        <f t="shared" si="2023"/>
        <v>0</v>
      </c>
      <c r="AH2590" s="162" t="str">
        <f t="shared" si="2024"/>
        <v/>
      </c>
      <c r="AI2590" s="162" t="str">
        <f t="shared" si="2025"/>
        <v/>
      </c>
      <c r="AJ2590" s="162" t="str">
        <f t="shared" si="2026"/>
        <v/>
      </c>
      <c r="AK2590" s="162" t="str">
        <f t="shared" si="2027"/>
        <v/>
      </c>
      <c r="AM2590" s="199">
        <f t="shared" si="2030"/>
        <v>28.176587468774809</v>
      </c>
      <c r="AN2590" s="197">
        <f t="shared" si="2032"/>
        <v>12.208408234595417</v>
      </c>
      <c r="AO2590" s="197">
        <f t="shared" si="2033"/>
        <v>0</v>
      </c>
      <c r="AP2590" s="197">
        <f t="shared" si="2034"/>
        <v>0</v>
      </c>
      <c r="AQ2590" s="197">
        <f t="shared" si="2035"/>
        <v>0</v>
      </c>
      <c r="AR2590" s="197" t="str">
        <f t="shared" si="2036"/>
        <v/>
      </c>
      <c r="AS2590" s="197" t="str">
        <f t="shared" si="2037"/>
        <v/>
      </c>
      <c r="AT2590" s="197" t="str">
        <f t="shared" si="2038"/>
        <v/>
      </c>
      <c r="AU2590" s="197" t="str">
        <f t="shared" si="2039"/>
        <v/>
      </c>
      <c r="AV2590" s="199">
        <f t="shared" ca="1" si="2031"/>
        <v>14.433840476977567</v>
      </c>
      <c r="AX2590" s="162">
        <f t="shared" si="1994"/>
        <v>0.13693920480755661</v>
      </c>
      <c r="AY2590" s="162">
        <f t="shared" si="1995"/>
        <v>0</v>
      </c>
      <c r="AZ2590" s="162">
        <f t="shared" si="1996"/>
        <v>0</v>
      </c>
      <c r="BA2590" s="162">
        <f t="shared" si="1997"/>
        <v>0</v>
      </c>
      <c r="BB2590" s="162" t="str">
        <f t="shared" si="1998"/>
        <v/>
      </c>
      <c r="BC2590" s="162" t="str">
        <f t="shared" si="1999"/>
        <v/>
      </c>
      <c r="BD2590" s="162" t="str">
        <f t="shared" si="2000"/>
        <v/>
      </c>
      <c r="BE2590" s="162" t="str">
        <f t="shared" si="2001"/>
        <v/>
      </c>
      <c r="BG2590" s="169">
        <f t="shared" si="2028"/>
        <v>64.541058541543975</v>
      </c>
      <c r="BH2590" s="169">
        <f t="shared" ca="1" si="2029"/>
        <v>7.0665632662095268</v>
      </c>
    </row>
    <row r="2591" spans="11:60" x14ac:dyDescent="0.25">
      <c r="K2591" s="199">
        <f t="shared" si="2002"/>
        <v>64.592444734650314</v>
      </c>
      <c r="L2591" s="201">
        <f t="shared" si="2003"/>
        <v>0.54172665442265722</v>
      </c>
      <c r="M2591" s="201">
        <f t="shared" si="2004"/>
        <v>0.54628269330723256</v>
      </c>
      <c r="N2591" s="201">
        <f t="shared" si="2005"/>
        <v>0.57420232215460842</v>
      </c>
      <c r="O2591" s="201">
        <f t="shared" si="2006"/>
        <v>0.54222718625687494</v>
      </c>
      <c r="P2591" s="201" t="str">
        <f t="shared" si="2007"/>
        <v/>
      </c>
      <c r="Q2591" s="201" t="str">
        <f t="shared" si="2008"/>
        <v/>
      </c>
      <c r="R2591" s="201" t="str">
        <f t="shared" si="2009"/>
        <v/>
      </c>
      <c r="S2591" s="201" t="str">
        <f t="shared" si="2010"/>
        <v/>
      </c>
      <c r="T2591" s="199">
        <f t="shared" si="2011"/>
        <v>4.7087016484828697</v>
      </c>
      <c r="U2591" s="199">
        <f t="shared" si="2012"/>
        <v>0</v>
      </c>
      <c r="V2591" s="199">
        <f t="shared" si="2013"/>
        <v>0</v>
      </c>
      <c r="W2591" s="199">
        <f t="shared" si="2014"/>
        <v>0</v>
      </c>
      <c r="X2591" s="199" t="str">
        <f t="shared" si="2015"/>
        <v/>
      </c>
      <c r="Y2591" s="199" t="str">
        <f t="shared" si="2016"/>
        <v/>
      </c>
      <c r="Z2591" s="199" t="str">
        <f t="shared" si="2017"/>
        <v/>
      </c>
      <c r="AA2591" s="199" t="str">
        <f t="shared" si="2018"/>
        <v/>
      </c>
      <c r="AB2591" s="201">
        <f t="shared" ca="1" si="2019"/>
        <v>6.7345664167049675</v>
      </c>
      <c r="AD2591" s="162">
        <f t="shared" si="2020"/>
        <v>0.12098112609453841</v>
      </c>
      <c r="AE2591" s="162">
        <f t="shared" si="2021"/>
        <v>0</v>
      </c>
      <c r="AF2591" s="162">
        <f t="shared" si="2022"/>
        <v>0</v>
      </c>
      <c r="AG2591" s="162">
        <f t="shared" si="2023"/>
        <v>0</v>
      </c>
      <c r="AH2591" s="162" t="str">
        <f t="shared" si="2024"/>
        <v/>
      </c>
      <c r="AI2591" s="162" t="str">
        <f t="shared" si="2025"/>
        <v/>
      </c>
      <c r="AJ2591" s="162" t="str">
        <f t="shared" si="2026"/>
        <v/>
      </c>
      <c r="AK2591" s="162" t="str">
        <f t="shared" si="2027"/>
        <v/>
      </c>
      <c r="AM2591" s="199">
        <f t="shared" si="2030"/>
        <v>28.187804263149321</v>
      </c>
      <c r="AN2591" s="197">
        <f t="shared" si="2032"/>
        <v>10.482327234950763</v>
      </c>
      <c r="AO2591" s="197">
        <f t="shared" si="2033"/>
        <v>0</v>
      </c>
      <c r="AP2591" s="197">
        <f t="shared" si="2034"/>
        <v>0</v>
      </c>
      <c r="AQ2591" s="197">
        <f t="shared" si="2035"/>
        <v>0</v>
      </c>
      <c r="AR2591" s="197" t="str">
        <f t="shared" si="2036"/>
        <v/>
      </c>
      <c r="AS2591" s="197" t="str">
        <f t="shared" si="2037"/>
        <v/>
      </c>
      <c r="AT2591" s="197" t="str">
        <f t="shared" si="2038"/>
        <v/>
      </c>
      <c r="AU2591" s="197" t="str">
        <f t="shared" si="2039"/>
        <v/>
      </c>
      <c r="AV2591" s="199">
        <f t="shared" ca="1" si="2031"/>
        <v>12.628172359353389</v>
      </c>
      <c r="AX2591" s="162">
        <f t="shared" si="1994"/>
        <v>0.1175781091607903</v>
      </c>
      <c r="AY2591" s="162">
        <f t="shared" si="1995"/>
        <v>0</v>
      </c>
      <c r="AZ2591" s="162">
        <f t="shared" si="1996"/>
        <v>0</v>
      </c>
      <c r="BA2591" s="162">
        <f t="shared" si="1997"/>
        <v>0</v>
      </c>
      <c r="BB2591" s="162" t="str">
        <f t="shared" si="1998"/>
        <v/>
      </c>
      <c r="BC2591" s="162" t="str">
        <f t="shared" si="1999"/>
        <v/>
      </c>
      <c r="BD2591" s="162" t="str">
        <f t="shared" si="2000"/>
        <v/>
      </c>
      <c r="BE2591" s="162" t="str">
        <f t="shared" si="2001"/>
        <v/>
      </c>
      <c r="BG2591" s="169">
        <f t="shared" si="2028"/>
        <v>64.566751638097145</v>
      </c>
      <c r="BH2591" s="169">
        <f t="shared" ca="1" si="2029"/>
        <v>6.8802625236019077</v>
      </c>
    </row>
    <row r="2592" spans="11:60" x14ac:dyDescent="0.25">
      <c r="K2592" s="199">
        <f t="shared" si="2002"/>
        <v>64.618137831203484</v>
      </c>
      <c r="L2592" s="201">
        <f t="shared" si="2003"/>
        <v>0.54194213837429717</v>
      </c>
      <c r="M2592" s="201">
        <f t="shared" si="2004"/>
        <v>0.54649998952573187</v>
      </c>
      <c r="N2592" s="201">
        <f t="shared" si="2005"/>
        <v>0.57443072403295159</v>
      </c>
      <c r="O2592" s="201">
        <f t="shared" si="2006"/>
        <v>0.54244286930630092</v>
      </c>
      <c r="P2592" s="201" t="str">
        <f t="shared" si="2007"/>
        <v/>
      </c>
      <c r="Q2592" s="201" t="str">
        <f t="shared" si="2008"/>
        <v/>
      </c>
      <c r="R2592" s="201" t="str">
        <f t="shared" si="2009"/>
        <v/>
      </c>
      <c r="S2592" s="201" t="str">
        <f t="shared" si="2010"/>
        <v/>
      </c>
      <c r="T2592" s="199">
        <f t="shared" si="2011"/>
        <v>4.5601712595371167</v>
      </c>
      <c r="U2592" s="199">
        <f t="shared" si="2012"/>
        <v>0</v>
      </c>
      <c r="V2592" s="199">
        <f t="shared" si="2013"/>
        <v>0</v>
      </c>
      <c r="W2592" s="199">
        <f t="shared" si="2014"/>
        <v>0</v>
      </c>
      <c r="X2592" s="199" t="str">
        <f t="shared" si="2015"/>
        <v/>
      </c>
      <c r="Y2592" s="199" t="str">
        <f t="shared" si="2016"/>
        <v/>
      </c>
      <c r="Z2592" s="199" t="str">
        <f t="shared" si="2017"/>
        <v/>
      </c>
      <c r="AA2592" s="199" t="str">
        <f t="shared" si="2018"/>
        <v/>
      </c>
      <c r="AB2592" s="201">
        <f t="shared" ca="1" si="2019"/>
        <v>6.5887758260583631</v>
      </c>
      <c r="AD2592" s="162">
        <f t="shared" si="2020"/>
        <v>0.11716492047027537</v>
      </c>
      <c r="AE2592" s="162">
        <f t="shared" si="2021"/>
        <v>0</v>
      </c>
      <c r="AF2592" s="162">
        <f t="shared" si="2022"/>
        <v>0</v>
      </c>
      <c r="AG2592" s="162">
        <f t="shared" si="2023"/>
        <v>0</v>
      </c>
      <c r="AH2592" s="162" t="str">
        <f t="shared" si="2024"/>
        <v/>
      </c>
      <c r="AI2592" s="162" t="str">
        <f t="shared" si="2025"/>
        <v/>
      </c>
      <c r="AJ2592" s="162" t="str">
        <f t="shared" si="2026"/>
        <v/>
      </c>
      <c r="AK2592" s="162" t="str">
        <f t="shared" si="2027"/>
        <v/>
      </c>
      <c r="AM2592" s="199">
        <f t="shared" si="2030"/>
        <v>28.199021057523833</v>
      </c>
      <c r="AN2592" s="197">
        <f t="shared" si="2032"/>
        <v>8.9883490987230967</v>
      </c>
      <c r="AO2592" s="197">
        <f t="shared" si="2033"/>
        <v>0</v>
      </c>
      <c r="AP2592" s="197">
        <f t="shared" si="2034"/>
        <v>0</v>
      </c>
      <c r="AQ2592" s="197">
        <f t="shared" si="2035"/>
        <v>0</v>
      </c>
      <c r="AR2592" s="197" t="str">
        <f t="shared" si="2036"/>
        <v/>
      </c>
      <c r="AS2592" s="197" t="str">
        <f t="shared" si="2037"/>
        <v/>
      </c>
      <c r="AT2592" s="197" t="str">
        <f t="shared" si="2038"/>
        <v/>
      </c>
      <c r="AU2592" s="197" t="str">
        <f t="shared" si="2039"/>
        <v/>
      </c>
      <c r="AV2592" s="199">
        <f t="shared" ca="1" si="2031"/>
        <v>11.112792940085729</v>
      </c>
      <c r="AX2592" s="162">
        <f t="shared" si="1994"/>
        <v>0.10082046360670779</v>
      </c>
      <c r="AY2592" s="162">
        <f t="shared" si="1995"/>
        <v>0</v>
      </c>
      <c r="AZ2592" s="162">
        <f t="shared" si="1996"/>
        <v>0</v>
      </c>
      <c r="BA2592" s="162">
        <f t="shared" si="1997"/>
        <v>0</v>
      </c>
      <c r="BB2592" s="162" t="str">
        <f t="shared" si="1998"/>
        <v/>
      </c>
      <c r="BC2592" s="162" t="str">
        <f t="shared" si="1999"/>
        <v/>
      </c>
      <c r="BD2592" s="162" t="str">
        <f t="shared" si="2000"/>
        <v/>
      </c>
      <c r="BE2592" s="162" t="str">
        <f t="shared" si="2001"/>
        <v/>
      </c>
      <c r="BG2592" s="169">
        <f t="shared" si="2028"/>
        <v>64.592444734650314</v>
      </c>
      <c r="BH2592" s="169">
        <f t="shared" ca="1" si="2029"/>
        <v>6.7345664167049675</v>
      </c>
    </row>
    <row r="2593" spans="11:60" x14ac:dyDescent="0.25">
      <c r="K2593" s="199">
        <f t="shared" si="2002"/>
        <v>64.643830927756653</v>
      </c>
      <c r="L2593" s="201">
        <f t="shared" si="2003"/>
        <v>0.54215762232593701</v>
      </c>
      <c r="M2593" s="201">
        <f t="shared" si="2004"/>
        <v>0.54671728574423117</v>
      </c>
      <c r="N2593" s="201">
        <f t="shared" si="2005"/>
        <v>0.57465912591129475</v>
      </c>
      <c r="O2593" s="201">
        <f t="shared" si="2006"/>
        <v>0.54265855235572702</v>
      </c>
      <c r="P2593" s="201" t="str">
        <f t="shared" si="2007"/>
        <v/>
      </c>
      <c r="Q2593" s="201" t="str">
        <f t="shared" si="2008"/>
        <v/>
      </c>
      <c r="R2593" s="201" t="str">
        <f t="shared" si="2009"/>
        <v/>
      </c>
      <c r="S2593" s="201" t="str">
        <f t="shared" si="2010"/>
        <v/>
      </c>
      <c r="T2593" s="199">
        <f t="shared" si="2011"/>
        <v>4.4100808183914255</v>
      </c>
      <c r="U2593" s="199">
        <f t="shared" si="2012"/>
        <v>0</v>
      </c>
      <c r="V2593" s="199">
        <f t="shared" si="2013"/>
        <v>0</v>
      </c>
      <c r="W2593" s="199">
        <f t="shared" si="2014"/>
        <v>0</v>
      </c>
      <c r="X2593" s="199" t="str">
        <f t="shared" si="2015"/>
        <v/>
      </c>
      <c r="Y2593" s="199" t="str">
        <f t="shared" si="2016"/>
        <v/>
      </c>
      <c r="Z2593" s="199" t="str">
        <f t="shared" si="2017"/>
        <v/>
      </c>
      <c r="AA2593" s="199" t="str">
        <f t="shared" si="2018"/>
        <v/>
      </c>
      <c r="AB2593" s="201">
        <f t="shared" ca="1" si="2019"/>
        <v>6.438166070203228</v>
      </c>
      <c r="AD2593" s="162">
        <f t="shared" si="2020"/>
        <v>0.11330863227421134</v>
      </c>
      <c r="AE2593" s="162">
        <f t="shared" si="2021"/>
        <v>0</v>
      </c>
      <c r="AF2593" s="162">
        <f t="shared" si="2022"/>
        <v>0</v>
      </c>
      <c r="AG2593" s="162">
        <f t="shared" si="2023"/>
        <v>0</v>
      </c>
      <c r="AH2593" s="162" t="str">
        <f t="shared" si="2024"/>
        <v/>
      </c>
      <c r="AI2593" s="162" t="str">
        <f t="shared" si="2025"/>
        <v/>
      </c>
      <c r="AJ2593" s="162" t="str">
        <f t="shared" si="2026"/>
        <v/>
      </c>
      <c r="AK2593" s="162" t="str">
        <f t="shared" si="2027"/>
        <v/>
      </c>
      <c r="AM2593" s="199">
        <f t="shared" si="2030"/>
        <v>28.210237851898345</v>
      </c>
      <c r="AN2593" s="197">
        <f t="shared" si="2032"/>
        <v>7.6998985445372528</v>
      </c>
      <c r="AO2593" s="197">
        <f t="shared" si="2033"/>
        <v>0</v>
      </c>
      <c r="AP2593" s="197">
        <f t="shared" si="2034"/>
        <v>0</v>
      </c>
      <c r="AQ2593" s="197">
        <f t="shared" si="2035"/>
        <v>0</v>
      </c>
      <c r="AR2593" s="197" t="str">
        <f t="shared" si="2036"/>
        <v/>
      </c>
      <c r="AS2593" s="197" t="str">
        <f t="shared" si="2037"/>
        <v/>
      </c>
      <c r="AT2593" s="197" t="str">
        <f t="shared" si="2038"/>
        <v/>
      </c>
      <c r="AU2593" s="197" t="str">
        <f t="shared" si="2039"/>
        <v/>
      </c>
      <c r="AV2593" s="199">
        <f t="shared" ca="1" si="2031"/>
        <v>9.8870833769037141</v>
      </c>
      <c r="AX2593" s="162">
        <f t="shared" si="1994"/>
        <v>8.6368178678679075E-2</v>
      </c>
      <c r="AY2593" s="162">
        <f t="shared" si="1995"/>
        <v>0</v>
      </c>
      <c r="AZ2593" s="162">
        <f t="shared" si="1996"/>
        <v>0</v>
      </c>
      <c r="BA2593" s="162">
        <f t="shared" si="1997"/>
        <v>0</v>
      </c>
      <c r="BB2593" s="162" t="str">
        <f t="shared" si="1998"/>
        <v/>
      </c>
      <c r="BC2593" s="162" t="str">
        <f t="shared" si="1999"/>
        <v/>
      </c>
      <c r="BD2593" s="162" t="str">
        <f t="shared" si="2000"/>
        <v/>
      </c>
      <c r="BE2593" s="162" t="str">
        <f t="shared" si="2001"/>
        <v/>
      </c>
      <c r="BG2593" s="169">
        <f t="shared" si="2028"/>
        <v>64.618137831203484</v>
      </c>
      <c r="BH2593" s="169">
        <f t="shared" ca="1" si="2029"/>
        <v>6.5887758260583631</v>
      </c>
    </row>
    <row r="2594" spans="11:60" x14ac:dyDescent="0.25">
      <c r="K2594" s="199">
        <f t="shared" si="2002"/>
        <v>64.669524024309823</v>
      </c>
      <c r="L2594" s="201">
        <f t="shared" si="2003"/>
        <v>0.54237310627757696</v>
      </c>
      <c r="M2594" s="201">
        <f t="shared" si="2004"/>
        <v>0.54693458196273059</v>
      </c>
      <c r="N2594" s="201">
        <f t="shared" si="2005"/>
        <v>0.57488752778963792</v>
      </c>
      <c r="O2594" s="201">
        <f t="shared" si="2006"/>
        <v>0.54287423540515301</v>
      </c>
      <c r="P2594" s="201" t="str">
        <f t="shared" si="2007"/>
        <v/>
      </c>
      <c r="Q2594" s="201" t="str">
        <f t="shared" si="2008"/>
        <v/>
      </c>
      <c r="R2594" s="201" t="str">
        <f t="shared" si="2009"/>
        <v/>
      </c>
      <c r="S2594" s="201" t="str">
        <f t="shared" si="2010"/>
        <v/>
      </c>
      <c r="T2594" s="199">
        <f t="shared" si="2011"/>
        <v>4.259338879392339</v>
      </c>
      <c r="U2594" s="199">
        <f t="shared" si="2012"/>
        <v>0</v>
      </c>
      <c r="V2594" s="199">
        <f t="shared" si="2013"/>
        <v>0</v>
      </c>
      <c r="W2594" s="199">
        <f t="shared" si="2014"/>
        <v>0</v>
      </c>
      <c r="X2594" s="199" t="str">
        <f t="shared" si="2015"/>
        <v/>
      </c>
      <c r="Y2594" s="199" t="str">
        <f t="shared" si="2016"/>
        <v/>
      </c>
      <c r="Z2594" s="199" t="str">
        <f t="shared" si="2017"/>
        <v/>
      </c>
      <c r="AA2594" s="199" t="str">
        <f t="shared" si="2018"/>
        <v/>
      </c>
      <c r="AB2594" s="201">
        <f t="shared" ca="1" si="2019"/>
        <v>6.2878721520012837</v>
      </c>
      <c r="AD2594" s="162">
        <f t="shared" si="2020"/>
        <v>0.10943560508089582</v>
      </c>
      <c r="AE2594" s="162">
        <f t="shared" si="2021"/>
        <v>0</v>
      </c>
      <c r="AF2594" s="162">
        <f t="shared" si="2022"/>
        <v>0</v>
      </c>
      <c r="AG2594" s="162">
        <f t="shared" si="2023"/>
        <v>0</v>
      </c>
      <c r="AH2594" s="162" t="str">
        <f t="shared" si="2024"/>
        <v/>
      </c>
      <c r="AI2594" s="162" t="str">
        <f t="shared" si="2025"/>
        <v/>
      </c>
      <c r="AJ2594" s="162" t="str">
        <f t="shared" si="2026"/>
        <v/>
      </c>
      <c r="AK2594" s="162" t="str">
        <f t="shared" si="2027"/>
        <v/>
      </c>
      <c r="AM2594" s="199">
        <f t="shared" si="2030"/>
        <v>28.221454646272857</v>
      </c>
      <c r="AN2594" s="197">
        <f t="shared" si="2032"/>
        <v>6.591568983443306</v>
      </c>
      <c r="AO2594" s="197">
        <f t="shared" si="2033"/>
        <v>0</v>
      </c>
      <c r="AP2594" s="197">
        <f t="shared" si="2034"/>
        <v>0</v>
      </c>
      <c r="AQ2594" s="197">
        <f t="shared" si="2035"/>
        <v>0</v>
      </c>
      <c r="AR2594" s="197" t="str">
        <f t="shared" si="2036"/>
        <v/>
      </c>
      <c r="AS2594" s="197" t="str">
        <f t="shared" si="2037"/>
        <v/>
      </c>
      <c r="AT2594" s="197" t="str">
        <f t="shared" si="2038"/>
        <v/>
      </c>
      <c r="AU2594" s="197" t="str">
        <f t="shared" si="2039"/>
        <v/>
      </c>
      <c r="AV2594" s="199">
        <f t="shared" ca="1" si="2031"/>
        <v>8.789128238620167</v>
      </c>
      <c r="AX2594" s="162">
        <f t="shared" si="1994"/>
        <v>7.3936273892695067E-2</v>
      </c>
      <c r="AY2594" s="162">
        <f t="shared" si="1995"/>
        <v>0</v>
      </c>
      <c r="AZ2594" s="162">
        <f t="shared" si="1996"/>
        <v>0</v>
      </c>
      <c r="BA2594" s="162">
        <f t="shared" si="1997"/>
        <v>0</v>
      </c>
      <c r="BB2594" s="162" t="str">
        <f t="shared" si="1998"/>
        <v/>
      </c>
      <c r="BC2594" s="162" t="str">
        <f t="shared" si="1999"/>
        <v/>
      </c>
      <c r="BD2594" s="162" t="str">
        <f t="shared" si="2000"/>
        <v/>
      </c>
      <c r="BE2594" s="162" t="str">
        <f t="shared" si="2001"/>
        <v/>
      </c>
      <c r="BG2594" s="169">
        <f t="shared" si="2028"/>
        <v>64.643830927756653</v>
      </c>
      <c r="BH2594" s="169">
        <f t="shared" ca="1" si="2029"/>
        <v>6.438166070203228</v>
      </c>
    </row>
    <row r="2595" spans="11:60" x14ac:dyDescent="0.25">
      <c r="K2595" s="199">
        <f t="shared" si="2002"/>
        <v>64.695217120862992</v>
      </c>
      <c r="L2595" s="201">
        <f t="shared" si="2003"/>
        <v>0.5425885902292169</v>
      </c>
      <c r="M2595" s="201">
        <f t="shared" si="2004"/>
        <v>0.5471518781812299</v>
      </c>
      <c r="N2595" s="201">
        <f t="shared" si="2005"/>
        <v>0.5751159296679812</v>
      </c>
      <c r="O2595" s="201">
        <f t="shared" si="2006"/>
        <v>0.5430899184545791</v>
      </c>
      <c r="P2595" s="201" t="str">
        <f t="shared" si="2007"/>
        <v/>
      </c>
      <c r="Q2595" s="201" t="str">
        <f t="shared" si="2008"/>
        <v/>
      </c>
      <c r="R2595" s="201" t="str">
        <f t="shared" si="2009"/>
        <v/>
      </c>
      <c r="S2595" s="201" t="str">
        <f t="shared" si="2010"/>
        <v/>
      </c>
      <c r="T2595" s="199">
        <f t="shared" si="2011"/>
        <v>4.1087636590549454</v>
      </c>
      <c r="U2595" s="199">
        <f t="shared" si="2012"/>
        <v>0</v>
      </c>
      <c r="V2595" s="199">
        <f t="shared" si="2013"/>
        <v>0</v>
      </c>
      <c r="W2595" s="199">
        <f t="shared" si="2014"/>
        <v>0</v>
      </c>
      <c r="X2595" s="199" t="str">
        <f t="shared" si="2015"/>
        <v/>
      </c>
      <c r="Y2595" s="199" t="str">
        <f t="shared" si="2016"/>
        <v/>
      </c>
      <c r="Z2595" s="199" t="str">
        <f t="shared" si="2017"/>
        <v/>
      </c>
      <c r="AA2595" s="199" t="str">
        <f t="shared" si="2018"/>
        <v/>
      </c>
      <c r="AB2595" s="201">
        <f t="shared" ca="1" si="2019"/>
        <v>6.1230823727763131</v>
      </c>
      <c r="AD2595" s="162">
        <f t="shared" si="2020"/>
        <v>0.10556686140625242</v>
      </c>
      <c r="AE2595" s="162">
        <f t="shared" si="2021"/>
        <v>0</v>
      </c>
      <c r="AF2595" s="162">
        <f t="shared" si="2022"/>
        <v>0</v>
      </c>
      <c r="AG2595" s="162">
        <f t="shared" si="2023"/>
        <v>0</v>
      </c>
      <c r="AH2595" s="162" t="str">
        <f t="shared" si="2024"/>
        <v/>
      </c>
      <c r="AI2595" s="162" t="str">
        <f t="shared" si="2025"/>
        <v/>
      </c>
      <c r="AJ2595" s="162" t="str">
        <f t="shared" si="2026"/>
        <v/>
      </c>
      <c r="AK2595" s="162" t="str">
        <f t="shared" si="2027"/>
        <v/>
      </c>
      <c r="AM2595" s="199">
        <f t="shared" si="2030"/>
        <v>28.232671440647369</v>
      </c>
      <c r="AN2595" s="197">
        <f t="shared" si="2032"/>
        <v>5.6399509156920704</v>
      </c>
      <c r="AO2595" s="197">
        <f t="shared" si="2033"/>
        <v>0</v>
      </c>
      <c r="AP2595" s="197">
        <f t="shared" si="2034"/>
        <v>0</v>
      </c>
      <c r="AQ2595" s="197">
        <f t="shared" si="2035"/>
        <v>0</v>
      </c>
      <c r="AR2595" s="197" t="str">
        <f t="shared" si="2036"/>
        <v/>
      </c>
      <c r="AS2595" s="197" t="str">
        <f t="shared" si="2037"/>
        <v/>
      </c>
      <c r="AT2595" s="197" t="str">
        <f t="shared" si="2038"/>
        <v/>
      </c>
      <c r="AU2595" s="197" t="str">
        <f t="shared" si="2039"/>
        <v/>
      </c>
      <c r="AV2595" s="199">
        <f t="shared" ca="1" si="2031"/>
        <v>7.7531716783621105</v>
      </c>
      <c r="AX2595" s="162">
        <f t="shared" si="1994"/>
        <v>6.3262169703658971E-2</v>
      </c>
      <c r="AY2595" s="162">
        <f t="shared" si="1995"/>
        <v>0</v>
      </c>
      <c r="AZ2595" s="162">
        <f t="shared" si="1996"/>
        <v>0</v>
      </c>
      <c r="BA2595" s="162">
        <f t="shared" si="1997"/>
        <v>0</v>
      </c>
      <c r="BB2595" s="162" t="str">
        <f t="shared" si="1998"/>
        <v/>
      </c>
      <c r="BC2595" s="162" t="str">
        <f t="shared" si="1999"/>
        <v/>
      </c>
      <c r="BD2595" s="162" t="str">
        <f t="shared" si="2000"/>
        <v/>
      </c>
      <c r="BE2595" s="162" t="str">
        <f t="shared" si="2001"/>
        <v/>
      </c>
      <c r="BG2595" s="169">
        <f t="shared" si="2028"/>
        <v>64.669524024309823</v>
      </c>
      <c r="BH2595" s="169">
        <f t="shared" ca="1" si="2029"/>
        <v>6.2878721520012837</v>
      </c>
    </row>
    <row r="2596" spans="11:60" x14ac:dyDescent="0.25">
      <c r="K2596" s="199">
        <f t="shared" si="2002"/>
        <v>64.720910217416161</v>
      </c>
      <c r="L2596" s="201">
        <f t="shared" si="2003"/>
        <v>0.54280407418085685</v>
      </c>
      <c r="M2596" s="201">
        <f t="shared" si="2004"/>
        <v>0.54736917439972921</v>
      </c>
      <c r="N2596" s="201">
        <f t="shared" si="2005"/>
        <v>0.57534433154632436</v>
      </c>
      <c r="O2596" s="201">
        <f t="shared" si="2006"/>
        <v>0.54330560150400509</v>
      </c>
      <c r="P2596" s="201" t="str">
        <f t="shared" si="2007"/>
        <v/>
      </c>
      <c r="Q2596" s="201" t="str">
        <f t="shared" si="2008"/>
        <v/>
      </c>
      <c r="R2596" s="201" t="str">
        <f t="shared" si="2009"/>
        <v/>
      </c>
      <c r="S2596" s="201" t="str">
        <f t="shared" si="2010"/>
        <v/>
      </c>
      <c r="T2596" s="199">
        <f t="shared" si="2011"/>
        <v>3.9590826188219279</v>
      </c>
      <c r="U2596" s="199">
        <f t="shared" si="2012"/>
        <v>0</v>
      </c>
      <c r="V2596" s="199">
        <f t="shared" si="2013"/>
        <v>0</v>
      </c>
      <c r="W2596" s="199">
        <f t="shared" si="2014"/>
        <v>0</v>
      </c>
      <c r="X2596" s="199" t="str">
        <f t="shared" si="2015"/>
        <v/>
      </c>
      <c r="Y2596" s="199" t="str">
        <f t="shared" si="2016"/>
        <v/>
      </c>
      <c r="Z2596" s="199" t="str">
        <f t="shared" si="2017"/>
        <v/>
      </c>
      <c r="AA2596" s="199" t="str">
        <f t="shared" si="2018"/>
        <v/>
      </c>
      <c r="AB2596" s="201">
        <f t="shared" ca="1" si="2019"/>
        <v>5.9699392784068701</v>
      </c>
      <c r="AD2596" s="162">
        <f t="shared" si="2020"/>
        <v>0.10172109198736666</v>
      </c>
      <c r="AE2596" s="162">
        <f t="shared" si="2021"/>
        <v>0</v>
      </c>
      <c r="AF2596" s="162">
        <f t="shared" si="2022"/>
        <v>0</v>
      </c>
      <c r="AG2596" s="162">
        <f t="shared" si="2023"/>
        <v>0</v>
      </c>
      <c r="AH2596" s="162" t="str">
        <f t="shared" si="2024"/>
        <v/>
      </c>
      <c r="AI2596" s="162" t="str">
        <f t="shared" si="2025"/>
        <v/>
      </c>
      <c r="AJ2596" s="162" t="str">
        <f t="shared" si="2026"/>
        <v/>
      </c>
      <c r="AK2596" s="162" t="str">
        <f t="shared" si="2027"/>
        <v/>
      </c>
      <c r="AM2596" s="199">
        <f t="shared" si="2030"/>
        <v>28.243888235021881</v>
      </c>
      <c r="AN2596" s="197">
        <f t="shared" si="2032"/>
        <v>4.8239779076467091</v>
      </c>
      <c r="AO2596" s="197">
        <f t="shared" si="2033"/>
        <v>0</v>
      </c>
      <c r="AP2596" s="197">
        <f t="shared" si="2034"/>
        <v>0</v>
      </c>
      <c r="AQ2596" s="197">
        <f t="shared" si="2035"/>
        <v>0</v>
      </c>
      <c r="AR2596" s="197" t="str">
        <f t="shared" si="2036"/>
        <v/>
      </c>
      <c r="AS2596" s="197" t="str">
        <f t="shared" si="2037"/>
        <v/>
      </c>
      <c r="AT2596" s="197" t="str">
        <f t="shared" si="2038"/>
        <v/>
      </c>
      <c r="AU2596" s="197" t="str">
        <f t="shared" si="2039"/>
        <v/>
      </c>
      <c r="AV2596" s="199">
        <f t="shared" ca="1" si="2031"/>
        <v>7.0516296264819927</v>
      </c>
      <c r="AX2596" s="162">
        <f t="shared" si="1994"/>
        <v>5.4109568257262076E-2</v>
      </c>
      <c r="AY2596" s="162">
        <f t="shared" si="1995"/>
        <v>0</v>
      </c>
      <c r="AZ2596" s="162">
        <f t="shared" si="1996"/>
        <v>0</v>
      </c>
      <c r="BA2596" s="162">
        <f t="shared" si="1997"/>
        <v>0</v>
      </c>
      <c r="BB2596" s="162" t="str">
        <f t="shared" si="1998"/>
        <v/>
      </c>
      <c r="BC2596" s="162" t="str">
        <f t="shared" si="1999"/>
        <v/>
      </c>
      <c r="BD2596" s="162" t="str">
        <f t="shared" si="2000"/>
        <v/>
      </c>
      <c r="BE2596" s="162" t="str">
        <f t="shared" si="2001"/>
        <v/>
      </c>
      <c r="BG2596" s="169">
        <f t="shared" si="2028"/>
        <v>64.695217120862992</v>
      </c>
      <c r="BH2596" s="169">
        <f t="shared" ca="1" si="2029"/>
        <v>6.1230823727763131</v>
      </c>
    </row>
    <row r="2597" spans="11:60" x14ac:dyDescent="0.25">
      <c r="K2597" s="199">
        <f t="shared" si="2002"/>
        <v>64.746603313969331</v>
      </c>
      <c r="L2597" s="201">
        <f t="shared" si="2003"/>
        <v>0.5430195581324968</v>
      </c>
      <c r="M2597" s="201">
        <f t="shared" si="2004"/>
        <v>0.54758647061822863</v>
      </c>
      <c r="N2597" s="201">
        <f t="shared" si="2005"/>
        <v>0.57557273342466753</v>
      </c>
      <c r="O2597" s="201">
        <f t="shared" si="2006"/>
        <v>0.54352128455343107</v>
      </c>
      <c r="P2597" s="201" t="str">
        <f t="shared" si="2007"/>
        <v/>
      </c>
      <c r="Q2597" s="201" t="str">
        <f t="shared" si="2008"/>
        <v/>
      </c>
      <c r="R2597" s="201" t="str">
        <f t="shared" si="2009"/>
        <v/>
      </c>
      <c r="S2597" s="201" t="str">
        <f t="shared" si="2010"/>
        <v/>
      </c>
      <c r="T2597" s="199">
        <f t="shared" si="2011"/>
        <v>3.8109341315031497</v>
      </c>
      <c r="U2597" s="199">
        <f t="shared" si="2012"/>
        <v>0</v>
      </c>
      <c r="V2597" s="199">
        <f t="shared" si="2013"/>
        <v>0</v>
      </c>
      <c r="W2597" s="199">
        <f t="shared" si="2014"/>
        <v>0</v>
      </c>
      <c r="X2597" s="199" t="str">
        <f t="shared" si="2015"/>
        <v/>
      </c>
      <c r="Y2597" s="199" t="str">
        <f t="shared" si="2016"/>
        <v/>
      </c>
      <c r="Z2597" s="199" t="str">
        <f t="shared" si="2017"/>
        <v/>
      </c>
      <c r="AA2597" s="199" t="str">
        <f t="shared" si="2018"/>
        <v/>
      </c>
      <c r="AB2597" s="201">
        <f t="shared" ca="1" si="2019"/>
        <v>5.9622642111665325</v>
      </c>
      <c r="AD2597" s="162">
        <f t="shared" si="2020"/>
        <v>9.7914698598479288E-2</v>
      </c>
      <c r="AE2597" s="162">
        <f t="shared" si="2021"/>
        <v>0</v>
      </c>
      <c r="AF2597" s="162">
        <f t="shared" si="2022"/>
        <v>0</v>
      </c>
      <c r="AG2597" s="162">
        <f t="shared" si="2023"/>
        <v>0</v>
      </c>
      <c r="AH2597" s="162" t="str">
        <f t="shared" si="2024"/>
        <v/>
      </c>
      <c r="AI2597" s="162" t="str">
        <f t="shared" si="2025"/>
        <v/>
      </c>
      <c r="AJ2597" s="162" t="str">
        <f t="shared" si="2026"/>
        <v/>
      </c>
      <c r="AK2597" s="162" t="str">
        <f t="shared" si="2027"/>
        <v/>
      </c>
      <c r="AM2597" s="199">
        <f t="shared" si="2030"/>
        <v>28.255105029396393</v>
      </c>
      <c r="AN2597" s="197">
        <f t="shared" si="2032"/>
        <v>4.1249871688646182</v>
      </c>
      <c r="AO2597" s="197">
        <f t="shared" si="2033"/>
        <v>0</v>
      </c>
      <c r="AP2597" s="197">
        <f t="shared" si="2034"/>
        <v>0</v>
      </c>
      <c r="AQ2597" s="197">
        <f t="shared" si="2035"/>
        <v>0</v>
      </c>
      <c r="AR2597" s="197" t="str">
        <f t="shared" si="2036"/>
        <v/>
      </c>
      <c r="AS2597" s="197" t="str">
        <f t="shared" si="2037"/>
        <v/>
      </c>
      <c r="AT2597" s="197" t="str">
        <f t="shared" si="2038"/>
        <v/>
      </c>
      <c r="AU2597" s="197" t="str">
        <f t="shared" si="2039"/>
        <v/>
      </c>
      <c r="AV2597" s="199">
        <f t="shared" ca="1" si="2031"/>
        <v>6.3102249775008143</v>
      </c>
      <c r="AX2597" s="162">
        <f t="shared" si="1994"/>
        <v>4.6269132870655087E-2</v>
      </c>
      <c r="AY2597" s="162">
        <f t="shared" si="1995"/>
        <v>0</v>
      </c>
      <c r="AZ2597" s="162">
        <f t="shared" si="1996"/>
        <v>0</v>
      </c>
      <c r="BA2597" s="162">
        <f t="shared" si="1997"/>
        <v>0</v>
      </c>
      <c r="BB2597" s="162" t="str">
        <f t="shared" si="1998"/>
        <v/>
      </c>
      <c r="BC2597" s="162" t="str">
        <f t="shared" si="1999"/>
        <v/>
      </c>
      <c r="BD2597" s="162" t="str">
        <f t="shared" si="2000"/>
        <v/>
      </c>
      <c r="BE2597" s="162" t="str">
        <f t="shared" si="2001"/>
        <v/>
      </c>
      <c r="BG2597" s="169">
        <f t="shared" si="2028"/>
        <v>64.720910217416161</v>
      </c>
      <c r="BH2597" s="169">
        <f t="shared" ca="1" si="2029"/>
        <v>5.9699392784068701</v>
      </c>
    </row>
    <row r="2598" spans="11:60" x14ac:dyDescent="0.25">
      <c r="K2598" s="199">
        <f t="shared" si="2002"/>
        <v>64.7722964105225</v>
      </c>
      <c r="L2598" s="201">
        <f t="shared" si="2003"/>
        <v>0.54323504208413675</v>
      </c>
      <c r="M2598" s="201">
        <f t="shared" si="2004"/>
        <v>0.54780376683672793</v>
      </c>
      <c r="N2598" s="201">
        <f t="shared" si="2005"/>
        <v>0.57580113530301069</v>
      </c>
      <c r="O2598" s="201">
        <f t="shared" si="2006"/>
        <v>0.54373696760285717</v>
      </c>
      <c r="P2598" s="201" t="str">
        <f t="shared" si="2007"/>
        <v/>
      </c>
      <c r="Q2598" s="201" t="str">
        <f t="shared" si="2008"/>
        <v/>
      </c>
      <c r="R2598" s="201" t="str">
        <f t="shared" si="2009"/>
        <v/>
      </c>
      <c r="S2598" s="201" t="str">
        <f t="shared" si="2010"/>
        <v/>
      </c>
      <c r="T2598" s="199">
        <f t="shared" si="2011"/>
        <v>3.6648707883457319</v>
      </c>
      <c r="U2598" s="199">
        <f t="shared" si="2012"/>
        <v>0</v>
      </c>
      <c r="V2598" s="199">
        <f t="shared" si="2013"/>
        <v>0</v>
      </c>
      <c r="W2598" s="199">
        <f t="shared" si="2014"/>
        <v>0</v>
      </c>
      <c r="X2598" s="199" t="str">
        <f t="shared" si="2015"/>
        <v/>
      </c>
      <c r="Y2598" s="199" t="str">
        <f t="shared" si="2016"/>
        <v/>
      </c>
      <c r="Z2598" s="199" t="str">
        <f t="shared" si="2017"/>
        <v/>
      </c>
      <c r="AA2598" s="199" t="str">
        <f t="shared" si="2018"/>
        <v/>
      </c>
      <c r="AB2598" s="201">
        <f t="shared" ca="1" si="2019"/>
        <v>5.826573055298069</v>
      </c>
      <c r="AD2598" s="162">
        <f t="shared" si="2020"/>
        <v>9.4161879019857037E-2</v>
      </c>
      <c r="AE2598" s="162">
        <f t="shared" si="2021"/>
        <v>0</v>
      </c>
      <c r="AF2598" s="162">
        <f t="shared" si="2022"/>
        <v>0</v>
      </c>
      <c r="AG2598" s="162">
        <f t="shared" si="2023"/>
        <v>0</v>
      </c>
      <c r="AH2598" s="162" t="str">
        <f t="shared" si="2024"/>
        <v/>
      </c>
      <c r="AI2598" s="162" t="str">
        <f t="shared" si="2025"/>
        <v/>
      </c>
      <c r="AJ2598" s="162" t="str">
        <f t="shared" si="2026"/>
        <v/>
      </c>
      <c r="AK2598" s="162" t="str">
        <f t="shared" si="2027"/>
        <v/>
      </c>
      <c r="AM2598" s="199">
        <f t="shared" si="2030"/>
        <v>28.266321823770905</v>
      </c>
      <c r="AN2598" s="197">
        <f t="shared" si="2032"/>
        <v>3.5266211381998005</v>
      </c>
      <c r="AO2598" s="197">
        <f t="shared" si="2033"/>
        <v>0</v>
      </c>
      <c r="AP2598" s="197">
        <f t="shared" si="2034"/>
        <v>0</v>
      </c>
      <c r="AQ2598" s="197">
        <f t="shared" si="2035"/>
        <v>0</v>
      </c>
      <c r="AR2598" s="197" t="str">
        <f t="shared" si="2036"/>
        <v/>
      </c>
      <c r="AS2598" s="197" t="str">
        <f t="shared" si="2037"/>
        <v/>
      </c>
      <c r="AT2598" s="197" t="str">
        <f t="shared" si="2038"/>
        <v/>
      </c>
      <c r="AU2598" s="197" t="str">
        <f t="shared" si="2039"/>
        <v/>
      </c>
      <c r="AV2598" s="199">
        <f t="shared" ca="1" si="2031"/>
        <v>5.6912342112587035</v>
      </c>
      <c r="AX2598" s="162">
        <f t="shared" si="1994"/>
        <v>3.9557384143994852E-2</v>
      </c>
      <c r="AY2598" s="162">
        <f t="shared" si="1995"/>
        <v>0</v>
      </c>
      <c r="AZ2598" s="162">
        <f t="shared" si="1996"/>
        <v>0</v>
      </c>
      <c r="BA2598" s="162">
        <f t="shared" si="1997"/>
        <v>0</v>
      </c>
      <c r="BB2598" s="162" t="str">
        <f t="shared" si="1998"/>
        <v/>
      </c>
      <c r="BC2598" s="162" t="str">
        <f t="shared" si="1999"/>
        <v/>
      </c>
      <c r="BD2598" s="162" t="str">
        <f t="shared" si="2000"/>
        <v/>
      </c>
      <c r="BE2598" s="162" t="str">
        <f t="shared" si="2001"/>
        <v/>
      </c>
      <c r="BG2598" s="169">
        <f t="shared" si="2028"/>
        <v>64.746603313969331</v>
      </c>
      <c r="BH2598" s="169">
        <f t="shared" ca="1" si="2029"/>
        <v>5.9622642111665325</v>
      </c>
    </row>
    <row r="2599" spans="11:60" x14ac:dyDescent="0.25">
      <c r="K2599" s="199">
        <f t="shared" si="2002"/>
        <v>64.79798950707567</v>
      </c>
      <c r="L2599" s="201">
        <f t="shared" si="2003"/>
        <v>0.5434505260357767</v>
      </c>
      <c r="M2599" s="201">
        <f t="shared" si="2004"/>
        <v>0.54802106305522735</v>
      </c>
      <c r="N2599" s="201">
        <f t="shared" si="2005"/>
        <v>0.57602953718135386</v>
      </c>
      <c r="O2599" s="201">
        <f t="shared" si="2006"/>
        <v>0.54395265065228315</v>
      </c>
      <c r="P2599" s="201" t="str">
        <f t="shared" si="2007"/>
        <v/>
      </c>
      <c r="Q2599" s="201" t="str">
        <f t="shared" si="2008"/>
        <v/>
      </c>
      <c r="R2599" s="201" t="str">
        <f t="shared" si="2009"/>
        <v/>
      </c>
      <c r="S2599" s="201" t="str">
        <f t="shared" si="2010"/>
        <v/>
      </c>
      <c r="T2599" s="199">
        <f t="shared" si="2011"/>
        <v>3.5213639348695076</v>
      </c>
      <c r="U2599" s="199">
        <f t="shared" si="2012"/>
        <v>0</v>
      </c>
      <c r="V2599" s="199">
        <f t="shared" si="2013"/>
        <v>0</v>
      </c>
      <c r="W2599" s="199">
        <f t="shared" si="2014"/>
        <v>0</v>
      </c>
      <c r="X2599" s="199" t="str">
        <f t="shared" si="2015"/>
        <v/>
      </c>
      <c r="Y2599" s="199" t="str">
        <f t="shared" si="2016"/>
        <v/>
      </c>
      <c r="Z2599" s="199" t="str">
        <f t="shared" si="2017"/>
        <v/>
      </c>
      <c r="AA2599" s="199" t="str">
        <f t="shared" si="2018"/>
        <v/>
      </c>
      <c r="AB2599" s="201">
        <f t="shared" ca="1" si="2019"/>
        <v>5.6443567523499798</v>
      </c>
      <c r="AD2599" s="162">
        <f t="shared" si="2020"/>
        <v>9.0474743577450875E-2</v>
      </c>
      <c r="AE2599" s="162">
        <f t="shared" si="2021"/>
        <v>0</v>
      </c>
      <c r="AF2599" s="162">
        <f t="shared" si="2022"/>
        <v>0</v>
      </c>
      <c r="AG2599" s="162">
        <f t="shared" si="2023"/>
        <v>0</v>
      </c>
      <c r="AH2599" s="162" t="str">
        <f t="shared" si="2024"/>
        <v/>
      </c>
      <c r="AI2599" s="162" t="str">
        <f t="shared" si="2025"/>
        <v/>
      </c>
      <c r="AJ2599" s="162" t="str">
        <f t="shared" si="2026"/>
        <v/>
      </c>
      <c r="AK2599" s="162" t="str">
        <f t="shared" si="2027"/>
        <v/>
      </c>
      <c r="AM2599" s="199">
        <f t="shared" si="2030"/>
        <v>28.277538618145417</v>
      </c>
      <c r="AN2599" s="197">
        <f t="shared" si="2032"/>
        <v>3.0146485402902368</v>
      </c>
      <c r="AO2599" s="197">
        <f t="shared" si="2033"/>
        <v>0</v>
      </c>
      <c r="AP2599" s="197">
        <f t="shared" si="2034"/>
        <v>0</v>
      </c>
      <c r="AQ2599" s="197">
        <f t="shared" si="2035"/>
        <v>0</v>
      </c>
      <c r="AR2599" s="197" t="str">
        <f t="shared" si="2036"/>
        <v/>
      </c>
      <c r="AS2599" s="197" t="str">
        <f t="shared" si="2037"/>
        <v/>
      </c>
      <c r="AT2599" s="197" t="str">
        <f t="shared" si="2038"/>
        <v/>
      </c>
      <c r="AU2599" s="197" t="str">
        <f t="shared" si="2039"/>
        <v/>
      </c>
      <c r="AV2599" s="199">
        <f t="shared" ca="1" si="2031"/>
        <v>5.1202018180551381</v>
      </c>
      <c r="AX2599" s="162">
        <f t="shared" si="1994"/>
        <v>3.3814692787858529E-2</v>
      </c>
      <c r="AY2599" s="162">
        <f t="shared" si="1995"/>
        <v>0</v>
      </c>
      <c r="AZ2599" s="162">
        <f t="shared" si="1996"/>
        <v>0</v>
      </c>
      <c r="BA2599" s="162">
        <f t="shared" si="1997"/>
        <v>0</v>
      </c>
      <c r="BB2599" s="162" t="str">
        <f t="shared" si="1998"/>
        <v/>
      </c>
      <c r="BC2599" s="162" t="str">
        <f t="shared" si="1999"/>
        <v/>
      </c>
      <c r="BD2599" s="162" t="str">
        <f t="shared" si="2000"/>
        <v/>
      </c>
      <c r="BE2599" s="162" t="str">
        <f t="shared" si="2001"/>
        <v/>
      </c>
      <c r="BG2599" s="169">
        <f t="shared" si="2028"/>
        <v>64.7722964105225</v>
      </c>
      <c r="BH2599" s="169">
        <f t="shared" ca="1" si="2029"/>
        <v>5.826573055298069</v>
      </c>
    </row>
    <row r="2600" spans="11:60" x14ac:dyDescent="0.25">
      <c r="K2600" s="199">
        <f t="shared" si="2002"/>
        <v>64.823682603628839</v>
      </c>
      <c r="L2600" s="201">
        <f t="shared" si="2003"/>
        <v>0.54366600998741665</v>
      </c>
      <c r="M2600" s="201">
        <f t="shared" si="2004"/>
        <v>0.54823835927372666</v>
      </c>
      <c r="N2600" s="201">
        <f t="shared" si="2005"/>
        <v>0.57625793905969713</v>
      </c>
      <c r="O2600" s="201">
        <f t="shared" si="2006"/>
        <v>0.54416833370170914</v>
      </c>
      <c r="P2600" s="201" t="str">
        <f t="shared" si="2007"/>
        <v/>
      </c>
      <c r="Q2600" s="201" t="str">
        <f t="shared" si="2008"/>
        <v/>
      </c>
      <c r="R2600" s="201" t="str">
        <f t="shared" si="2009"/>
        <v/>
      </c>
      <c r="S2600" s="201" t="str">
        <f t="shared" si="2010"/>
        <v/>
      </c>
      <c r="T2600" s="199">
        <f t="shared" si="2011"/>
        <v>3.3808090672717643</v>
      </c>
      <c r="U2600" s="199">
        <f t="shared" si="2012"/>
        <v>0</v>
      </c>
      <c r="V2600" s="199">
        <f t="shared" si="2013"/>
        <v>0</v>
      </c>
      <c r="W2600" s="199">
        <f t="shared" si="2014"/>
        <v>0</v>
      </c>
      <c r="X2600" s="199" t="str">
        <f t="shared" si="2015"/>
        <v/>
      </c>
      <c r="Y2600" s="199" t="str">
        <f t="shared" si="2016"/>
        <v/>
      </c>
      <c r="Z2600" s="199" t="str">
        <f t="shared" si="2017"/>
        <v/>
      </c>
      <c r="AA2600" s="199" t="str">
        <f t="shared" si="2018"/>
        <v/>
      </c>
      <c r="AB2600" s="201">
        <f t="shared" ca="1" si="2019"/>
        <v>5.3847490226022359</v>
      </c>
      <c r="AD2600" s="162">
        <f t="shared" si="2020"/>
        <v>8.6863453793244103E-2</v>
      </c>
      <c r="AE2600" s="162">
        <f t="shared" si="2021"/>
        <v>0</v>
      </c>
      <c r="AF2600" s="162">
        <f t="shared" si="2022"/>
        <v>0</v>
      </c>
      <c r="AG2600" s="162">
        <f t="shared" si="2023"/>
        <v>0</v>
      </c>
      <c r="AH2600" s="162" t="str">
        <f t="shared" si="2024"/>
        <v/>
      </c>
      <c r="AI2600" s="162" t="str">
        <f t="shared" si="2025"/>
        <v/>
      </c>
      <c r="AJ2600" s="162" t="str">
        <f t="shared" si="2026"/>
        <v/>
      </c>
      <c r="AK2600" s="162" t="str">
        <f t="shared" si="2027"/>
        <v/>
      </c>
      <c r="AM2600" s="199">
        <f t="shared" si="2030"/>
        <v>28.288755412519929</v>
      </c>
      <c r="AN2600" s="197">
        <f t="shared" si="2032"/>
        <v>2.5767520556543837</v>
      </c>
      <c r="AO2600" s="197">
        <f t="shared" si="2033"/>
        <v>0</v>
      </c>
      <c r="AP2600" s="197">
        <f t="shared" si="2034"/>
        <v>0</v>
      </c>
      <c r="AQ2600" s="197">
        <f t="shared" si="2035"/>
        <v>0</v>
      </c>
      <c r="AR2600" s="197" t="str">
        <f t="shared" si="2036"/>
        <v/>
      </c>
      <c r="AS2600" s="197" t="str">
        <f t="shared" si="2037"/>
        <v/>
      </c>
      <c r="AT2600" s="197" t="str">
        <f t="shared" si="2038"/>
        <v/>
      </c>
      <c r="AU2600" s="197" t="str">
        <f t="shared" si="2039"/>
        <v/>
      </c>
      <c r="AV2600" s="199">
        <f t="shared" ca="1" si="2031"/>
        <v>4.7619544767564541</v>
      </c>
      <c r="AX2600" s="162">
        <f t="shared" si="1994"/>
        <v>2.8902897962376484E-2</v>
      </c>
      <c r="AY2600" s="162">
        <f t="shared" si="1995"/>
        <v>0</v>
      </c>
      <c r="AZ2600" s="162">
        <f t="shared" si="1996"/>
        <v>0</v>
      </c>
      <c r="BA2600" s="162">
        <f t="shared" si="1997"/>
        <v>0</v>
      </c>
      <c r="BB2600" s="162" t="str">
        <f t="shared" si="1998"/>
        <v/>
      </c>
      <c r="BC2600" s="162" t="str">
        <f t="shared" si="1999"/>
        <v/>
      </c>
      <c r="BD2600" s="162" t="str">
        <f t="shared" si="2000"/>
        <v/>
      </c>
      <c r="BE2600" s="162" t="str">
        <f t="shared" si="2001"/>
        <v/>
      </c>
      <c r="BG2600" s="169">
        <f t="shared" si="2028"/>
        <v>64.79798950707567</v>
      </c>
      <c r="BH2600" s="169">
        <f t="shared" ca="1" si="2029"/>
        <v>5.6443567523499798</v>
      </c>
    </row>
    <row r="2601" spans="11:60" x14ac:dyDescent="0.25">
      <c r="K2601" s="199">
        <f t="shared" si="2002"/>
        <v>64.849375700182009</v>
      </c>
      <c r="L2601" s="201">
        <f t="shared" si="2003"/>
        <v>0.5438814939390566</v>
      </c>
      <c r="M2601" s="201">
        <f t="shared" si="2004"/>
        <v>0.54845565549222608</v>
      </c>
      <c r="N2601" s="201">
        <f t="shared" si="2005"/>
        <v>0.5764863409380403</v>
      </c>
      <c r="O2601" s="201">
        <f t="shared" si="2006"/>
        <v>0.54438401675113512</v>
      </c>
      <c r="P2601" s="201" t="str">
        <f t="shared" si="2007"/>
        <v/>
      </c>
      <c r="Q2601" s="201" t="str">
        <f t="shared" si="2008"/>
        <v/>
      </c>
      <c r="R2601" s="201" t="str">
        <f t="shared" si="2009"/>
        <v/>
      </c>
      <c r="S2601" s="201" t="str">
        <f t="shared" si="2010"/>
        <v/>
      </c>
      <c r="T2601" s="199">
        <f t="shared" si="2011"/>
        <v>3.2435317714960337</v>
      </c>
      <c r="U2601" s="199">
        <f t="shared" si="2012"/>
        <v>0</v>
      </c>
      <c r="V2601" s="199">
        <f t="shared" si="2013"/>
        <v>0</v>
      </c>
      <c r="W2601" s="199">
        <f t="shared" si="2014"/>
        <v>0</v>
      </c>
      <c r="X2601" s="199" t="str">
        <f t="shared" si="2015"/>
        <v/>
      </c>
      <c r="Y2601" s="199" t="str">
        <f t="shared" si="2016"/>
        <v/>
      </c>
      <c r="Z2601" s="199" t="str">
        <f t="shared" si="2017"/>
        <v/>
      </c>
      <c r="AA2601" s="199" t="str">
        <f t="shared" si="2018"/>
        <v/>
      </c>
      <c r="AB2601" s="201">
        <f t="shared" ca="1" si="2019"/>
        <v>5.3024920478955089</v>
      </c>
      <c r="AD2601" s="162">
        <f t="shared" si="2020"/>
        <v>8.3336374978320263E-2</v>
      </c>
      <c r="AE2601" s="162">
        <f t="shared" si="2021"/>
        <v>0</v>
      </c>
      <c r="AF2601" s="162">
        <f t="shared" si="2022"/>
        <v>0</v>
      </c>
      <c r="AG2601" s="162">
        <f t="shared" si="2023"/>
        <v>0</v>
      </c>
      <c r="AH2601" s="162" t="str">
        <f t="shared" si="2024"/>
        <v/>
      </c>
      <c r="AI2601" s="162" t="str">
        <f t="shared" si="2025"/>
        <v/>
      </c>
      <c r="AJ2601" s="162" t="str">
        <f t="shared" si="2026"/>
        <v/>
      </c>
      <c r="AK2601" s="162" t="str">
        <f t="shared" si="2027"/>
        <v/>
      </c>
      <c r="AM2601" s="199">
        <f t="shared" si="2030"/>
        <v>28.299972206894441</v>
      </c>
      <c r="AN2601" s="197">
        <f t="shared" si="2032"/>
        <v>2.2023098683328555</v>
      </c>
      <c r="AO2601" s="197">
        <f t="shared" si="2033"/>
        <v>0</v>
      </c>
      <c r="AP2601" s="197">
        <f t="shared" si="2034"/>
        <v>0</v>
      </c>
      <c r="AQ2601" s="197">
        <f t="shared" si="2035"/>
        <v>0</v>
      </c>
      <c r="AR2601" s="197" t="str">
        <f t="shared" si="2036"/>
        <v/>
      </c>
      <c r="AS2601" s="197" t="str">
        <f t="shared" si="2037"/>
        <v/>
      </c>
      <c r="AT2601" s="197" t="str">
        <f t="shared" si="2038"/>
        <v/>
      </c>
      <c r="AU2601" s="197" t="str">
        <f t="shared" si="2039"/>
        <v/>
      </c>
      <c r="AV2601" s="199">
        <f t="shared" ca="1" si="2031"/>
        <v>4.340925881207613</v>
      </c>
      <c r="AX2601" s="162">
        <f t="shared" si="1994"/>
        <v>2.4702856942048376E-2</v>
      </c>
      <c r="AY2601" s="162">
        <f t="shared" si="1995"/>
        <v>0</v>
      </c>
      <c r="AZ2601" s="162">
        <f t="shared" si="1996"/>
        <v>0</v>
      </c>
      <c r="BA2601" s="162">
        <f t="shared" si="1997"/>
        <v>0</v>
      </c>
      <c r="BB2601" s="162" t="str">
        <f t="shared" si="1998"/>
        <v/>
      </c>
      <c r="BC2601" s="162" t="str">
        <f t="shared" si="1999"/>
        <v/>
      </c>
      <c r="BD2601" s="162" t="str">
        <f t="shared" si="2000"/>
        <v/>
      </c>
      <c r="BE2601" s="162" t="str">
        <f t="shared" si="2001"/>
        <v/>
      </c>
      <c r="BG2601" s="169">
        <f t="shared" si="2028"/>
        <v>64.823682603628839</v>
      </c>
      <c r="BH2601" s="169">
        <f t="shared" ca="1" si="2029"/>
        <v>5.3847490226022359</v>
      </c>
    </row>
    <row r="2602" spans="11:60" x14ac:dyDescent="0.25">
      <c r="K2602" s="199">
        <f t="shared" si="2002"/>
        <v>64.875068796735178</v>
      </c>
      <c r="L2602" s="201">
        <f t="shared" si="2003"/>
        <v>0.54409697789069644</v>
      </c>
      <c r="M2602" s="201">
        <f t="shared" si="2004"/>
        <v>0.54867295171072539</v>
      </c>
      <c r="N2602" s="201">
        <f t="shared" si="2005"/>
        <v>0.57671474281638346</v>
      </c>
      <c r="O2602" s="201">
        <f t="shared" si="2006"/>
        <v>0.54459969980056122</v>
      </c>
      <c r="P2602" s="201" t="str">
        <f t="shared" si="2007"/>
        <v/>
      </c>
      <c r="Q2602" s="201" t="str">
        <f t="shared" si="2008"/>
        <v/>
      </c>
      <c r="R2602" s="201" t="str">
        <f t="shared" si="2009"/>
        <v/>
      </c>
      <c r="S2602" s="201" t="str">
        <f t="shared" si="2010"/>
        <v/>
      </c>
      <c r="T2602" s="199">
        <f t="shared" si="2011"/>
        <v>3.1097939393414018</v>
      </c>
      <c r="U2602" s="199">
        <f t="shared" si="2012"/>
        <v>0</v>
      </c>
      <c r="V2602" s="199">
        <f t="shared" si="2013"/>
        <v>0</v>
      </c>
      <c r="W2602" s="199">
        <f t="shared" si="2014"/>
        <v>0</v>
      </c>
      <c r="X2602" s="199" t="str">
        <f t="shared" si="2015"/>
        <v/>
      </c>
      <c r="Y2602" s="199" t="str">
        <f t="shared" si="2016"/>
        <v/>
      </c>
      <c r="Z2602" s="199" t="str">
        <f t="shared" si="2017"/>
        <v/>
      </c>
      <c r="AA2602" s="199" t="str">
        <f t="shared" si="2018"/>
        <v/>
      </c>
      <c r="AB2602" s="201">
        <f t="shared" ca="1" si="2019"/>
        <v>5.1669835066603431</v>
      </c>
      <c r="AD2602" s="162">
        <f t="shared" si="2020"/>
        <v>7.9900235943959744E-2</v>
      </c>
      <c r="AE2602" s="162">
        <f t="shared" si="2021"/>
        <v>0</v>
      </c>
      <c r="AF2602" s="162">
        <f t="shared" si="2022"/>
        <v>0</v>
      </c>
      <c r="AG2602" s="162">
        <f t="shared" si="2023"/>
        <v>0</v>
      </c>
      <c r="AH2602" s="162" t="str">
        <f t="shared" si="2024"/>
        <v/>
      </c>
      <c r="AI2602" s="162" t="str">
        <f t="shared" si="2025"/>
        <v/>
      </c>
      <c r="AJ2602" s="162" t="str">
        <f t="shared" si="2026"/>
        <v/>
      </c>
      <c r="AK2602" s="162" t="str">
        <f t="shared" si="2027"/>
        <v/>
      </c>
      <c r="AM2602" s="199">
        <f t="shared" si="2030"/>
        <v>28.311189001268954</v>
      </c>
      <c r="AN2602" s="197">
        <f t="shared" si="2032"/>
        <v>1.8821860324394422</v>
      </c>
      <c r="AO2602" s="197">
        <f t="shared" si="2033"/>
        <v>0</v>
      </c>
      <c r="AP2602" s="197">
        <f t="shared" si="2034"/>
        <v>0</v>
      </c>
      <c r="AQ2602" s="197">
        <f t="shared" si="2035"/>
        <v>0</v>
      </c>
      <c r="AR2602" s="197" t="str">
        <f t="shared" si="2036"/>
        <v/>
      </c>
      <c r="AS2602" s="197" t="str">
        <f t="shared" si="2037"/>
        <v/>
      </c>
      <c r="AT2602" s="197" t="str">
        <f t="shared" si="2038"/>
        <v/>
      </c>
      <c r="AU2602" s="197" t="str">
        <f t="shared" si="2039"/>
        <v/>
      </c>
      <c r="AV2602" s="199">
        <f t="shared" ca="1" si="2031"/>
        <v>4.10837002523997</v>
      </c>
      <c r="AX2602" s="162">
        <f t="shared" si="1994"/>
        <v>2.1112093700451914E-2</v>
      </c>
      <c r="AY2602" s="162">
        <f t="shared" si="1995"/>
        <v>0</v>
      </c>
      <c r="AZ2602" s="162">
        <f t="shared" si="1996"/>
        <v>0</v>
      </c>
      <c r="BA2602" s="162">
        <f t="shared" si="1997"/>
        <v>0</v>
      </c>
      <c r="BB2602" s="162" t="str">
        <f t="shared" si="1998"/>
        <v/>
      </c>
      <c r="BC2602" s="162" t="str">
        <f t="shared" si="1999"/>
        <v/>
      </c>
      <c r="BD2602" s="162" t="str">
        <f t="shared" si="2000"/>
        <v/>
      </c>
      <c r="BE2602" s="162" t="str">
        <f t="shared" si="2001"/>
        <v/>
      </c>
      <c r="BG2602" s="169">
        <f t="shared" si="2028"/>
        <v>64.849375700182009</v>
      </c>
      <c r="BH2602" s="169">
        <f t="shared" ca="1" si="2029"/>
        <v>5.3024920478955089</v>
      </c>
    </row>
    <row r="2603" spans="11:60" x14ac:dyDescent="0.25">
      <c r="K2603" s="199">
        <f t="shared" si="2002"/>
        <v>64.900761893288347</v>
      </c>
      <c r="L2603" s="201">
        <f t="shared" si="2003"/>
        <v>0.5443124618423365</v>
      </c>
      <c r="M2603" s="201">
        <f t="shared" si="2004"/>
        <v>0.54889024792922469</v>
      </c>
      <c r="N2603" s="201">
        <f t="shared" si="2005"/>
        <v>0.57694314469472663</v>
      </c>
      <c r="O2603" s="201">
        <f t="shared" si="2006"/>
        <v>0.54481538284998721</v>
      </c>
      <c r="P2603" s="201" t="str">
        <f t="shared" si="2007"/>
        <v/>
      </c>
      <c r="Q2603" s="201" t="str">
        <f t="shared" si="2008"/>
        <v/>
      </c>
      <c r="R2603" s="201" t="str">
        <f t="shared" si="2009"/>
        <v/>
      </c>
      <c r="S2603" s="201" t="str">
        <f t="shared" si="2010"/>
        <v/>
      </c>
      <c r="T2603" s="199">
        <f t="shared" si="2011"/>
        <v>2.9798000468507513</v>
      </c>
      <c r="U2603" s="199">
        <f t="shared" si="2012"/>
        <v>0</v>
      </c>
      <c r="V2603" s="199">
        <f t="shared" si="2013"/>
        <v>0</v>
      </c>
      <c r="W2603" s="199">
        <f t="shared" si="2014"/>
        <v>0</v>
      </c>
      <c r="X2603" s="199" t="str">
        <f t="shared" si="2015"/>
        <v/>
      </c>
      <c r="Y2603" s="199" t="str">
        <f t="shared" si="2016"/>
        <v/>
      </c>
      <c r="Z2603" s="199" t="str">
        <f t="shared" si="2017"/>
        <v/>
      </c>
      <c r="AA2603" s="199" t="str">
        <f t="shared" si="2018"/>
        <v/>
      </c>
      <c r="AB2603" s="201">
        <f t="shared" ca="1" si="2019"/>
        <v>5.0741448521139398</v>
      </c>
      <c r="AD2603" s="162">
        <f t="shared" si="2020"/>
        <v>7.6560290312875132E-2</v>
      </c>
      <c r="AE2603" s="162">
        <f t="shared" si="2021"/>
        <v>0</v>
      </c>
      <c r="AF2603" s="162">
        <f t="shared" si="2022"/>
        <v>0</v>
      </c>
      <c r="AG2603" s="162">
        <f t="shared" si="2023"/>
        <v>0</v>
      </c>
      <c r="AH2603" s="162" t="str">
        <f t="shared" si="2024"/>
        <v/>
      </c>
      <c r="AI2603" s="162" t="str">
        <f t="shared" si="2025"/>
        <v/>
      </c>
      <c r="AJ2603" s="162" t="str">
        <f t="shared" si="2026"/>
        <v/>
      </c>
      <c r="AK2603" s="162" t="str">
        <f t="shared" si="2027"/>
        <v/>
      </c>
      <c r="AM2603" s="199">
        <f t="shared" si="2030"/>
        <v>28.322405795643466</v>
      </c>
      <c r="AN2603" s="197">
        <f t="shared" si="2032"/>
        <v>1.6085371324111777</v>
      </c>
      <c r="AO2603" s="197">
        <f t="shared" si="2033"/>
        <v>0</v>
      </c>
      <c r="AP2603" s="197">
        <f t="shared" si="2034"/>
        <v>0</v>
      </c>
      <c r="AQ2603" s="197">
        <f t="shared" si="2035"/>
        <v>0</v>
      </c>
      <c r="AR2603" s="197" t="str">
        <f t="shared" si="2036"/>
        <v/>
      </c>
      <c r="AS2603" s="197" t="str">
        <f t="shared" si="2037"/>
        <v/>
      </c>
      <c r="AT2603" s="197" t="str">
        <f t="shared" si="2038"/>
        <v/>
      </c>
      <c r="AU2603" s="197" t="str">
        <f t="shared" si="2039"/>
        <v/>
      </c>
      <c r="AV2603" s="199">
        <f t="shared" ca="1" si="2031"/>
        <v>3.71060979629884</v>
      </c>
      <c r="AX2603" s="162">
        <f t="shared" si="1994"/>
        <v>1.8042630258023461E-2</v>
      </c>
      <c r="AY2603" s="162">
        <f t="shared" si="1995"/>
        <v>0</v>
      </c>
      <c r="AZ2603" s="162">
        <f t="shared" si="1996"/>
        <v>0</v>
      </c>
      <c r="BA2603" s="162">
        <f t="shared" si="1997"/>
        <v>0</v>
      </c>
      <c r="BB2603" s="162" t="str">
        <f t="shared" si="1998"/>
        <v/>
      </c>
      <c r="BC2603" s="162" t="str">
        <f t="shared" si="1999"/>
        <v/>
      </c>
      <c r="BD2603" s="162" t="str">
        <f t="shared" si="2000"/>
        <v/>
      </c>
      <c r="BE2603" s="162" t="str">
        <f t="shared" si="2001"/>
        <v/>
      </c>
      <c r="BG2603" s="169">
        <f t="shared" si="2028"/>
        <v>64.875068796735178</v>
      </c>
      <c r="BH2603" s="169">
        <f t="shared" ca="1" si="2029"/>
        <v>5.1669835066603431</v>
      </c>
    </row>
    <row r="2604" spans="11:60" x14ac:dyDescent="0.25">
      <c r="K2604" s="199">
        <f t="shared" si="2002"/>
        <v>64.926454989841517</v>
      </c>
      <c r="L2604" s="201">
        <f t="shared" si="2003"/>
        <v>0.54452794579397634</v>
      </c>
      <c r="M2604" s="201">
        <f t="shared" si="2004"/>
        <v>0.54910754414772411</v>
      </c>
      <c r="N2604" s="201">
        <f t="shared" si="2005"/>
        <v>0.5771715465730699</v>
      </c>
      <c r="O2604" s="201">
        <f t="shared" si="2006"/>
        <v>0.5450310658994133</v>
      </c>
      <c r="P2604" s="201" t="str">
        <f t="shared" si="2007"/>
        <v/>
      </c>
      <c r="Q2604" s="201" t="str">
        <f t="shared" si="2008"/>
        <v/>
      </c>
      <c r="R2604" s="201" t="str">
        <f t="shared" si="2009"/>
        <v/>
      </c>
      <c r="S2604" s="201" t="str">
        <f t="shared" si="2010"/>
        <v/>
      </c>
      <c r="T2604" s="199">
        <f t="shared" si="2011"/>
        <v>2.8537033273488528</v>
      </c>
      <c r="U2604" s="199">
        <f t="shared" si="2012"/>
        <v>0</v>
      </c>
      <c r="V2604" s="199">
        <f t="shared" si="2013"/>
        <v>0</v>
      </c>
      <c r="W2604" s="199">
        <f t="shared" si="2014"/>
        <v>0</v>
      </c>
      <c r="X2604" s="199" t="str">
        <f t="shared" si="2015"/>
        <v/>
      </c>
      <c r="Y2604" s="199" t="str">
        <f t="shared" si="2016"/>
        <v/>
      </c>
      <c r="Z2604" s="199" t="str">
        <f t="shared" si="2017"/>
        <v/>
      </c>
      <c r="AA2604" s="199" t="str">
        <f t="shared" si="2018"/>
        <v/>
      </c>
      <c r="AB2604" s="201">
        <f t="shared" ca="1" si="2019"/>
        <v>5.0144111953883588</v>
      </c>
      <c r="AD2604" s="162">
        <f t="shared" si="2020"/>
        <v>7.3320475123674927E-2</v>
      </c>
      <c r="AE2604" s="162">
        <f t="shared" si="2021"/>
        <v>0</v>
      </c>
      <c r="AF2604" s="162">
        <f t="shared" si="2022"/>
        <v>0</v>
      </c>
      <c r="AG2604" s="162">
        <f t="shared" si="2023"/>
        <v>0</v>
      </c>
      <c r="AH2604" s="162" t="str">
        <f t="shared" si="2024"/>
        <v/>
      </c>
      <c r="AI2604" s="162" t="str">
        <f t="shared" si="2025"/>
        <v/>
      </c>
      <c r="AJ2604" s="162" t="str">
        <f t="shared" si="2026"/>
        <v/>
      </c>
      <c r="AK2604" s="162" t="str">
        <f t="shared" si="2027"/>
        <v/>
      </c>
      <c r="AM2604" s="199">
        <f t="shared" si="2030"/>
        <v>28.333622590017978</v>
      </c>
      <c r="AN2604" s="197">
        <f t="shared" si="2032"/>
        <v>1.3746383020037516</v>
      </c>
      <c r="AO2604" s="197">
        <f t="shared" si="2033"/>
        <v>0</v>
      </c>
      <c r="AP2604" s="197">
        <f t="shared" si="2034"/>
        <v>0</v>
      </c>
      <c r="AQ2604" s="197">
        <f t="shared" si="2035"/>
        <v>0</v>
      </c>
      <c r="AR2604" s="197" t="str">
        <f t="shared" si="2036"/>
        <v/>
      </c>
      <c r="AS2604" s="197" t="str">
        <f t="shared" si="2037"/>
        <v/>
      </c>
      <c r="AT2604" s="197" t="str">
        <f t="shared" si="2038"/>
        <v/>
      </c>
      <c r="AU2604" s="197" t="str">
        <f t="shared" si="2039"/>
        <v/>
      </c>
      <c r="AV2604" s="199">
        <f t="shared" ca="1" si="2031"/>
        <v>3.5925047665548737</v>
      </c>
      <c r="AX2604" s="162">
        <f t="shared" si="1994"/>
        <v>1.5419035172904494E-2</v>
      </c>
      <c r="AY2604" s="162">
        <f t="shared" si="1995"/>
        <v>0</v>
      </c>
      <c r="AZ2604" s="162">
        <f t="shared" si="1996"/>
        <v>0</v>
      </c>
      <c r="BA2604" s="162">
        <f t="shared" si="1997"/>
        <v>0</v>
      </c>
      <c r="BB2604" s="162" t="str">
        <f t="shared" si="1998"/>
        <v/>
      </c>
      <c r="BC2604" s="162" t="str">
        <f t="shared" si="1999"/>
        <v/>
      </c>
      <c r="BD2604" s="162" t="str">
        <f t="shared" si="2000"/>
        <v/>
      </c>
      <c r="BE2604" s="162" t="str">
        <f t="shared" si="2001"/>
        <v/>
      </c>
      <c r="BG2604" s="169">
        <f t="shared" si="2028"/>
        <v>64.900761893288347</v>
      </c>
      <c r="BH2604" s="169">
        <f t="shared" ca="1" si="2029"/>
        <v>5.0741448521139398</v>
      </c>
    </row>
    <row r="2605" spans="11:60" x14ac:dyDescent="0.25">
      <c r="K2605" s="199">
        <f t="shared" si="2002"/>
        <v>64.952148086394686</v>
      </c>
      <c r="L2605" s="201">
        <f t="shared" si="2003"/>
        <v>0.54474342974561629</v>
      </c>
      <c r="M2605" s="201">
        <f t="shared" si="2004"/>
        <v>0.54932484036622342</v>
      </c>
      <c r="N2605" s="201">
        <f t="shared" si="2005"/>
        <v>0.57739994845141296</v>
      </c>
      <c r="O2605" s="201">
        <f t="shared" si="2006"/>
        <v>0.54524674894883929</v>
      </c>
      <c r="P2605" s="201" t="str">
        <f t="shared" si="2007"/>
        <v/>
      </c>
      <c r="Q2605" s="201" t="str">
        <f t="shared" si="2008"/>
        <v/>
      </c>
      <c r="R2605" s="201" t="str">
        <f t="shared" si="2009"/>
        <v/>
      </c>
      <c r="S2605" s="201" t="str">
        <f t="shared" si="2010"/>
        <v/>
      </c>
      <c r="T2605" s="199">
        <f t="shared" si="2011"/>
        <v>2.7316117135181792</v>
      </c>
      <c r="U2605" s="199">
        <f t="shared" si="2012"/>
        <v>0</v>
      </c>
      <c r="V2605" s="199">
        <f t="shared" si="2013"/>
        <v>0</v>
      </c>
      <c r="W2605" s="199">
        <f t="shared" si="2014"/>
        <v>0</v>
      </c>
      <c r="X2605" s="199" t="str">
        <f t="shared" si="2015"/>
        <v/>
      </c>
      <c r="Y2605" s="199" t="str">
        <f t="shared" si="2016"/>
        <v/>
      </c>
      <c r="Z2605" s="199" t="str">
        <f t="shared" si="2017"/>
        <v/>
      </c>
      <c r="AA2605" s="199" t="str">
        <f t="shared" si="2018"/>
        <v/>
      </c>
      <c r="AB2605" s="201">
        <f t="shared" ca="1" si="2019"/>
        <v>4.8607247653166308</v>
      </c>
      <c r="AD2605" s="162">
        <f t="shared" si="2020"/>
        <v>7.0183563501191162E-2</v>
      </c>
      <c r="AE2605" s="162">
        <f t="shared" si="2021"/>
        <v>0</v>
      </c>
      <c r="AF2605" s="162">
        <f t="shared" si="2022"/>
        <v>0</v>
      </c>
      <c r="AG2605" s="162">
        <f t="shared" si="2023"/>
        <v>0</v>
      </c>
      <c r="AH2605" s="162" t="str">
        <f t="shared" si="2024"/>
        <v/>
      </c>
      <c r="AI2605" s="162" t="str">
        <f t="shared" si="2025"/>
        <v/>
      </c>
      <c r="AJ2605" s="162" t="str">
        <f t="shared" si="2026"/>
        <v/>
      </c>
      <c r="AK2605" s="162" t="str">
        <f t="shared" si="2027"/>
        <v/>
      </c>
      <c r="AM2605" s="199">
        <f t="shared" si="2030"/>
        <v>28.34483938439249</v>
      </c>
      <c r="AN2605" s="197">
        <f t="shared" si="2032"/>
        <v>1.1747291489931384</v>
      </c>
      <c r="AO2605" s="197">
        <f t="shared" si="2033"/>
        <v>0</v>
      </c>
      <c r="AP2605" s="197">
        <f t="shared" si="2034"/>
        <v>0</v>
      </c>
      <c r="AQ2605" s="197">
        <f t="shared" si="2035"/>
        <v>0</v>
      </c>
      <c r="AR2605" s="197" t="str">
        <f t="shared" si="2036"/>
        <v/>
      </c>
      <c r="AS2605" s="197" t="str">
        <f t="shared" si="2037"/>
        <v/>
      </c>
      <c r="AT2605" s="197" t="str">
        <f t="shared" si="2038"/>
        <v/>
      </c>
      <c r="AU2605" s="197" t="str">
        <f t="shared" si="2039"/>
        <v/>
      </c>
      <c r="AV2605" s="199">
        <f t="shared" ca="1" si="2031"/>
        <v>3.373155026395573</v>
      </c>
      <c r="AX2605" s="162">
        <f t="shared" si="1994"/>
        <v>1.3176695310001577E-2</v>
      </c>
      <c r="AY2605" s="162">
        <f t="shared" si="1995"/>
        <v>0</v>
      </c>
      <c r="AZ2605" s="162">
        <f t="shared" si="1996"/>
        <v>0</v>
      </c>
      <c r="BA2605" s="162">
        <f t="shared" si="1997"/>
        <v>0</v>
      </c>
      <c r="BB2605" s="162" t="str">
        <f t="shared" si="1998"/>
        <v/>
      </c>
      <c r="BC2605" s="162" t="str">
        <f t="shared" si="1999"/>
        <v/>
      </c>
      <c r="BD2605" s="162" t="str">
        <f t="shared" si="2000"/>
        <v/>
      </c>
      <c r="BE2605" s="162" t="str">
        <f t="shared" si="2001"/>
        <v/>
      </c>
      <c r="BG2605" s="169">
        <f t="shared" si="2028"/>
        <v>64.926454989841517</v>
      </c>
      <c r="BH2605" s="169">
        <f t="shared" ca="1" si="2029"/>
        <v>5.0144111953883588</v>
      </c>
    </row>
    <row r="2606" spans="11:60" x14ac:dyDescent="0.25">
      <c r="K2606" s="199">
        <f t="shared" si="2002"/>
        <v>64.977841182947856</v>
      </c>
      <c r="L2606" s="201">
        <f t="shared" si="2003"/>
        <v>0.54495891369725624</v>
      </c>
      <c r="M2606" s="201">
        <f t="shared" si="2004"/>
        <v>0.54954213658472284</v>
      </c>
      <c r="N2606" s="201">
        <f t="shared" si="2005"/>
        <v>0.57762835032975612</v>
      </c>
      <c r="O2606" s="201">
        <f t="shared" si="2006"/>
        <v>0.54546243199826527</v>
      </c>
      <c r="P2606" s="201" t="str">
        <f t="shared" si="2007"/>
        <v/>
      </c>
      <c r="Q2606" s="201" t="str">
        <f t="shared" si="2008"/>
        <v/>
      </c>
      <c r="R2606" s="201" t="str">
        <f t="shared" si="2009"/>
        <v/>
      </c>
      <c r="S2606" s="201" t="str">
        <f t="shared" si="2010"/>
        <v/>
      </c>
      <c r="T2606" s="199">
        <f t="shared" si="2011"/>
        <v>2.6135934591434067</v>
      </c>
      <c r="U2606" s="199">
        <f t="shared" si="2012"/>
        <v>0</v>
      </c>
      <c r="V2606" s="199">
        <f t="shared" si="2013"/>
        <v>0</v>
      </c>
      <c r="W2606" s="199">
        <f t="shared" si="2014"/>
        <v>0</v>
      </c>
      <c r="X2606" s="199" t="str">
        <f t="shared" si="2015"/>
        <v/>
      </c>
      <c r="Y2606" s="199" t="str">
        <f t="shared" si="2016"/>
        <v/>
      </c>
      <c r="Z2606" s="199" t="str">
        <f t="shared" si="2017"/>
        <v/>
      </c>
      <c r="AA2606" s="199" t="str">
        <f t="shared" si="2018"/>
        <v/>
      </c>
      <c r="AB2606" s="201">
        <f t="shared" ca="1" si="2019"/>
        <v>4.6688267435075561</v>
      </c>
      <c r="AD2606" s="162">
        <f t="shared" si="2020"/>
        <v>6.7151309096503617E-2</v>
      </c>
      <c r="AE2606" s="162">
        <f t="shared" si="2021"/>
        <v>0</v>
      </c>
      <c r="AF2606" s="162">
        <f t="shared" si="2022"/>
        <v>0</v>
      </c>
      <c r="AG2606" s="162">
        <f t="shared" si="2023"/>
        <v>0</v>
      </c>
      <c r="AH2606" s="162" t="str">
        <f t="shared" si="2024"/>
        <v/>
      </c>
      <c r="AI2606" s="162" t="str">
        <f t="shared" si="2025"/>
        <v/>
      </c>
      <c r="AJ2606" s="162" t="str">
        <f t="shared" si="2026"/>
        <v/>
      </c>
      <c r="AK2606" s="162" t="str">
        <f t="shared" si="2027"/>
        <v/>
      </c>
      <c r="AM2606" s="199">
        <f t="shared" si="2030"/>
        <v>28.356056178767002</v>
      </c>
      <c r="AN2606" s="197">
        <f t="shared" si="2032"/>
        <v>1.0038787662963649</v>
      </c>
      <c r="AO2606" s="197">
        <f t="shared" si="2033"/>
        <v>0</v>
      </c>
      <c r="AP2606" s="197">
        <f t="shared" si="2034"/>
        <v>0</v>
      </c>
      <c r="AQ2606" s="197">
        <f t="shared" si="2035"/>
        <v>0</v>
      </c>
      <c r="AR2606" s="197" t="str">
        <f t="shared" si="2036"/>
        <v/>
      </c>
      <c r="AS2606" s="197" t="str">
        <f t="shared" si="2037"/>
        <v/>
      </c>
      <c r="AT2606" s="197" t="str">
        <f t="shared" si="2038"/>
        <v/>
      </c>
      <c r="AU2606" s="197" t="str">
        <f t="shared" si="2039"/>
        <v/>
      </c>
      <c r="AV2606" s="199">
        <f t="shared" ca="1" si="2031"/>
        <v>3.1178402143501289</v>
      </c>
      <c r="AX2606" s="162">
        <f t="shared" si="1994"/>
        <v>1.1260301698485175E-2</v>
      </c>
      <c r="AY2606" s="162">
        <f t="shared" si="1995"/>
        <v>0</v>
      </c>
      <c r="AZ2606" s="162">
        <f t="shared" si="1996"/>
        <v>0</v>
      </c>
      <c r="BA2606" s="162">
        <f t="shared" si="1997"/>
        <v>0</v>
      </c>
      <c r="BB2606" s="162" t="str">
        <f t="shared" si="1998"/>
        <v/>
      </c>
      <c r="BC2606" s="162" t="str">
        <f t="shared" si="1999"/>
        <v/>
      </c>
      <c r="BD2606" s="162" t="str">
        <f t="shared" si="2000"/>
        <v/>
      </c>
      <c r="BE2606" s="162" t="str">
        <f t="shared" si="2001"/>
        <v/>
      </c>
      <c r="BG2606" s="169">
        <f t="shared" si="2028"/>
        <v>64.952148086394686</v>
      </c>
      <c r="BH2606" s="169">
        <f t="shared" ca="1" si="2029"/>
        <v>4.8607247653166308</v>
      </c>
    </row>
    <row r="2607" spans="11:60" x14ac:dyDescent="0.25">
      <c r="K2607" s="199">
        <f t="shared" si="2002"/>
        <v>65.003534279501025</v>
      </c>
      <c r="L2607" s="201">
        <f t="shared" si="2003"/>
        <v>0.54517439764889619</v>
      </c>
      <c r="M2607" s="201">
        <f t="shared" si="2004"/>
        <v>0.54975943280322215</v>
      </c>
      <c r="N2607" s="201">
        <f t="shared" si="2005"/>
        <v>0.5778567522080994</v>
      </c>
      <c r="O2607" s="201">
        <f t="shared" si="2006"/>
        <v>0.54567811504769126</v>
      </c>
      <c r="P2607" s="201" t="str">
        <f t="shared" si="2007"/>
        <v/>
      </c>
      <c r="Q2607" s="201" t="str">
        <f t="shared" si="2008"/>
        <v/>
      </c>
      <c r="R2607" s="201" t="str">
        <f t="shared" si="2009"/>
        <v/>
      </c>
      <c r="S2607" s="201" t="str">
        <f t="shared" si="2010"/>
        <v/>
      </c>
      <c r="T2607" s="199">
        <f t="shared" si="2011"/>
        <v>2.4996823815046478</v>
      </c>
      <c r="U2607" s="199">
        <f t="shared" si="2012"/>
        <v>0</v>
      </c>
      <c r="V2607" s="199">
        <f t="shared" si="2013"/>
        <v>0</v>
      </c>
      <c r="W2607" s="199">
        <f t="shared" si="2014"/>
        <v>0</v>
      </c>
      <c r="X2607" s="199" t="str">
        <f t="shared" si="2015"/>
        <v/>
      </c>
      <c r="Y2607" s="199" t="str">
        <f t="shared" si="2016"/>
        <v/>
      </c>
      <c r="Z2607" s="199" t="str">
        <f t="shared" si="2017"/>
        <v/>
      </c>
      <c r="AA2607" s="199" t="str">
        <f t="shared" si="2018"/>
        <v/>
      </c>
      <c r="AB2607" s="201">
        <f t="shared" ca="1" si="2019"/>
        <v>4.5979850136077953</v>
      </c>
      <c r="AD2607" s="162">
        <f t="shared" si="2020"/>
        <v>6.4224580780255405E-2</v>
      </c>
      <c r="AE2607" s="162">
        <f t="shared" si="2021"/>
        <v>0</v>
      </c>
      <c r="AF2607" s="162">
        <f t="shared" si="2022"/>
        <v>0</v>
      </c>
      <c r="AG2607" s="162">
        <f t="shared" si="2023"/>
        <v>0</v>
      </c>
      <c r="AH2607" s="162" t="str">
        <f t="shared" si="2024"/>
        <v/>
      </c>
      <c r="AI2607" s="162" t="str">
        <f t="shared" si="2025"/>
        <v/>
      </c>
      <c r="AJ2607" s="162" t="str">
        <f t="shared" si="2026"/>
        <v/>
      </c>
      <c r="AK2607" s="162" t="str">
        <f t="shared" si="2027"/>
        <v/>
      </c>
      <c r="AM2607" s="199">
        <f t="shared" si="2030"/>
        <v>28.367272973141514</v>
      </c>
      <c r="AN2607" s="197">
        <f t="shared" si="2032"/>
        <v>0.85786833301528898</v>
      </c>
      <c r="AO2607" s="197">
        <f t="shared" si="2033"/>
        <v>0</v>
      </c>
      <c r="AP2607" s="197">
        <f t="shared" si="2034"/>
        <v>0</v>
      </c>
      <c r="AQ2607" s="197">
        <f t="shared" si="2035"/>
        <v>0</v>
      </c>
      <c r="AR2607" s="197" t="str">
        <f t="shared" si="2036"/>
        <v/>
      </c>
      <c r="AS2607" s="197" t="str">
        <f t="shared" si="2037"/>
        <v/>
      </c>
      <c r="AT2607" s="197" t="str">
        <f t="shared" si="2038"/>
        <v/>
      </c>
      <c r="AU2607" s="197" t="str">
        <f t="shared" si="2039"/>
        <v/>
      </c>
      <c r="AV2607" s="199">
        <f t="shared" ca="1" si="2031"/>
        <v>3.0638317699133988</v>
      </c>
      <c r="AX2607" s="162">
        <f t="shared" si="1994"/>
        <v>9.6225326918379338E-3</v>
      </c>
      <c r="AY2607" s="162">
        <f t="shared" si="1995"/>
        <v>0</v>
      </c>
      <c r="AZ2607" s="162">
        <f t="shared" si="1996"/>
        <v>0</v>
      </c>
      <c r="BA2607" s="162">
        <f t="shared" si="1997"/>
        <v>0</v>
      </c>
      <c r="BB2607" s="162" t="str">
        <f t="shared" si="1998"/>
        <v/>
      </c>
      <c r="BC2607" s="162" t="str">
        <f t="shared" si="1999"/>
        <v/>
      </c>
      <c r="BD2607" s="162" t="str">
        <f t="shared" si="2000"/>
        <v/>
      </c>
      <c r="BE2607" s="162" t="str">
        <f t="shared" si="2001"/>
        <v/>
      </c>
      <c r="BG2607" s="169">
        <f t="shared" si="2028"/>
        <v>64.977841182947856</v>
      </c>
      <c r="BH2607" s="169">
        <f t="shared" ca="1" si="2029"/>
        <v>4.6688267435075561</v>
      </c>
    </row>
    <row r="2608" spans="11:60" x14ac:dyDescent="0.25">
      <c r="K2608" s="199">
        <f t="shared" si="2002"/>
        <v>65.029227376054195</v>
      </c>
      <c r="L2608" s="201">
        <f t="shared" si="2003"/>
        <v>0.54538988160053614</v>
      </c>
      <c r="M2608" s="201">
        <f t="shared" si="2004"/>
        <v>0.54997672902172157</v>
      </c>
      <c r="N2608" s="201">
        <f t="shared" si="2005"/>
        <v>0.57808515408644257</v>
      </c>
      <c r="O2608" s="201">
        <f t="shared" si="2006"/>
        <v>0.54589379809711736</v>
      </c>
      <c r="P2608" s="201" t="str">
        <f t="shared" si="2007"/>
        <v/>
      </c>
      <c r="Q2608" s="201" t="str">
        <f t="shared" si="2008"/>
        <v/>
      </c>
      <c r="R2608" s="201" t="str">
        <f t="shared" si="2009"/>
        <v/>
      </c>
      <c r="S2608" s="201" t="str">
        <f t="shared" si="2010"/>
        <v/>
      </c>
      <c r="T2608" s="199">
        <f t="shared" si="2011"/>
        <v>2.3898826901055208</v>
      </c>
      <c r="U2608" s="199">
        <f t="shared" si="2012"/>
        <v>0</v>
      </c>
      <c r="V2608" s="199">
        <f t="shared" si="2013"/>
        <v>0</v>
      </c>
      <c r="W2608" s="199">
        <f t="shared" si="2014"/>
        <v>0</v>
      </c>
      <c r="X2608" s="199" t="str">
        <f t="shared" si="2015"/>
        <v/>
      </c>
      <c r="Y2608" s="199" t="str">
        <f t="shared" si="2016"/>
        <v/>
      </c>
      <c r="Z2608" s="199" t="str">
        <f t="shared" si="2017"/>
        <v/>
      </c>
      <c r="AA2608" s="199" t="str">
        <f t="shared" si="2018"/>
        <v/>
      </c>
      <c r="AB2608" s="201">
        <f t="shared" ca="1" si="2019"/>
        <v>4.5075847256352066</v>
      </c>
      <c r="AD2608" s="162">
        <f t="shared" si="2020"/>
        <v>6.1403486707629427E-2</v>
      </c>
      <c r="AE2608" s="162">
        <f t="shared" si="2021"/>
        <v>0</v>
      </c>
      <c r="AF2608" s="162">
        <f t="shared" si="2022"/>
        <v>0</v>
      </c>
      <c r="AG2608" s="162">
        <f t="shared" si="2023"/>
        <v>0</v>
      </c>
      <c r="AH2608" s="162" t="str">
        <f t="shared" si="2024"/>
        <v/>
      </c>
      <c r="AI2608" s="162" t="str">
        <f t="shared" si="2025"/>
        <v/>
      </c>
      <c r="AJ2608" s="162" t="str">
        <f t="shared" si="2026"/>
        <v/>
      </c>
      <c r="AK2608" s="162" t="str">
        <f t="shared" si="2027"/>
        <v/>
      </c>
      <c r="AM2608" s="199">
        <f t="shared" si="2030"/>
        <v>28.378489767516026</v>
      </c>
      <c r="AN2608" s="197">
        <f t="shared" si="2032"/>
        <v>0.73308953479255612</v>
      </c>
      <c r="AO2608" s="197">
        <f t="shared" si="2033"/>
        <v>0</v>
      </c>
      <c r="AP2608" s="197">
        <f t="shared" si="2034"/>
        <v>0</v>
      </c>
      <c r="AQ2608" s="197">
        <f t="shared" si="2035"/>
        <v>0</v>
      </c>
      <c r="AR2608" s="197" t="str">
        <f t="shared" si="2036"/>
        <v/>
      </c>
      <c r="AS2608" s="197" t="str">
        <f t="shared" si="2037"/>
        <v/>
      </c>
      <c r="AT2608" s="197" t="str">
        <f t="shared" si="2038"/>
        <v/>
      </c>
      <c r="AU2608" s="197" t="str">
        <f t="shared" si="2039"/>
        <v/>
      </c>
      <c r="AV2608" s="199">
        <f t="shared" ca="1" si="2031"/>
        <v>2.8805277457246614</v>
      </c>
      <c r="AX2608" s="162">
        <f t="shared" si="1994"/>
        <v>8.2229145698748084E-3</v>
      </c>
      <c r="AY2608" s="162">
        <f t="shared" si="1995"/>
        <v>0</v>
      </c>
      <c r="AZ2608" s="162">
        <f t="shared" si="1996"/>
        <v>0</v>
      </c>
      <c r="BA2608" s="162">
        <f t="shared" si="1997"/>
        <v>0</v>
      </c>
      <c r="BB2608" s="162" t="str">
        <f t="shared" si="1998"/>
        <v/>
      </c>
      <c r="BC2608" s="162" t="str">
        <f t="shared" si="1999"/>
        <v/>
      </c>
      <c r="BD2608" s="162" t="str">
        <f t="shared" si="2000"/>
        <v/>
      </c>
      <c r="BE2608" s="162" t="str">
        <f t="shared" si="2001"/>
        <v/>
      </c>
      <c r="BG2608" s="169">
        <f t="shared" si="2028"/>
        <v>65.003534279501025</v>
      </c>
      <c r="BH2608" s="169">
        <f t="shared" ca="1" si="2029"/>
        <v>4.5979850136077953</v>
      </c>
    </row>
    <row r="2609" spans="11:60" x14ac:dyDescent="0.25">
      <c r="K2609" s="199">
        <f t="shared" si="2002"/>
        <v>65.054920472607364</v>
      </c>
      <c r="L2609" s="201">
        <f t="shared" si="2003"/>
        <v>0.54560536555217609</v>
      </c>
      <c r="M2609" s="201">
        <f t="shared" si="2004"/>
        <v>0.55019402524022087</v>
      </c>
      <c r="N2609" s="201">
        <f t="shared" si="2005"/>
        <v>0.57831355596478573</v>
      </c>
      <c r="O2609" s="201">
        <f t="shared" si="2006"/>
        <v>0.54610948114654334</v>
      </c>
      <c r="P2609" s="201" t="str">
        <f t="shared" si="2007"/>
        <v/>
      </c>
      <c r="Q2609" s="201" t="str">
        <f t="shared" si="2008"/>
        <v/>
      </c>
      <c r="R2609" s="201" t="str">
        <f t="shared" si="2009"/>
        <v/>
      </c>
      <c r="S2609" s="201" t="str">
        <f t="shared" si="2010"/>
        <v/>
      </c>
      <c r="T2609" s="199">
        <f t="shared" si="2011"/>
        <v>2.2841733869695373</v>
      </c>
      <c r="U2609" s="199">
        <f t="shared" si="2012"/>
        <v>0</v>
      </c>
      <c r="V2609" s="199">
        <f t="shared" si="2013"/>
        <v>0</v>
      </c>
      <c r="W2609" s="199">
        <f t="shared" si="2014"/>
        <v>0</v>
      </c>
      <c r="X2609" s="199" t="str">
        <f t="shared" si="2015"/>
        <v/>
      </c>
      <c r="Y2609" s="199" t="str">
        <f t="shared" si="2016"/>
        <v/>
      </c>
      <c r="Z2609" s="199" t="str">
        <f t="shared" si="2017"/>
        <v/>
      </c>
      <c r="AA2609" s="199" t="str">
        <f t="shared" si="2018"/>
        <v/>
      </c>
      <c r="AB2609" s="201">
        <f t="shared" ca="1" si="2019"/>
        <v>4.375834009726038</v>
      </c>
      <c r="AD2609" s="162">
        <f t="shared" si="2020"/>
        <v>5.8687487375588349E-2</v>
      </c>
      <c r="AE2609" s="162">
        <f t="shared" si="2021"/>
        <v>0</v>
      </c>
      <c r="AF2609" s="162">
        <f t="shared" si="2022"/>
        <v>0</v>
      </c>
      <c r="AG2609" s="162">
        <f t="shared" si="2023"/>
        <v>0</v>
      </c>
      <c r="AH2609" s="162" t="str">
        <f t="shared" si="2024"/>
        <v/>
      </c>
      <c r="AI2609" s="162" t="str">
        <f t="shared" si="2025"/>
        <v/>
      </c>
      <c r="AJ2609" s="162" t="str">
        <f t="shared" si="2026"/>
        <v/>
      </c>
      <c r="AK2609" s="162" t="str">
        <f t="shared" si="2027"/>
        <v/>
      </c>
      <c r="AM2609" s="199">
        <f t="shared" si="2030"/>
        <v>28.389706561890538</v>
      </c>
      <c r="AN2609" s="197">
        <f t="shared" si="2032"/>
        <v>0.62645698721313714</v>
      </c>
      <c r="AO2609" s="197">
        <f t="shared" si="2033"/>
        <v>0</v>
      </c>
      <c r="AP2609" s="197">
        <f t="shared" si="2034"/>
        <v>0</v>
      </c>
      <c r="AQ2609" s="197">
        <f t="shared" si="2035"/>
        <v>0</v>
      </c>
      <c r="AR2609" s="197" t="str">
        <f t="shared" si="2036"/>
        <v/>
      </c>
      <c r="AS2609" s="197" t="str">
        <f t="shared" si="2037"/>
        <v/>
      </c>
      <c r="AT2609" s="197" t="str">
        <f t="shared" si="2038"/>
        <v/>
      </c>
      <c r="AU2609" s="197" t="str">
        <f t="shared" si="2039"/>
        <v/>
      </c>
      <c r="AV2609" s="199">
        <f t="shared" ca="1" si="2031"/>
        <v>2.802900096962087</v>
      </c>
      <c r="AX2609" s="162">
        <f t="shared" si="1994"/>
        <v>7.0268392100460916E-3</v>
      </c>
      <c r="AY2609" s="162">
        <f t="shared" si="1995"/>
        <v>0</v>
      </c>
      <c r="AZ2609" s="162">
        <f t="shared" si="1996"/>
        <v>0</v>
      </c>
      <c r="BA2609" s="162">
        <f t="shared" si="1997"/>
        <v>0</v>
      </c>
      <c r="BB2609" s="162" t="str">
        <f t="shared" si="1998"/>
        <v/>
      </c>
      <c r="BC2609" s="162" t="str">
        <f t="shared" si="1999"/>
        <v/>
      </c>
      <c r="BD2609" s="162" t="str">
        <f t="shared" si="2000"/>
        <v/>
      </c>
      <c r="BE2609" s="162" t="str">
        <f t="shared" si="2001"/>
        <v/>
      </c>
      <c r="BG2609" s="169">
        <f t="shared" si="2028"/>
        <v>65.029227376054195</v>
      </c>
      <c r="BH2609" s="169">
        <f t="shared" ca="1" si="2029"/>
        <v>4.5075847256352066</v>
      </c>
    </row>
    <row r="2610" spans="11:60" x14ac:dyDescent="0.25">
      <c r="K2610" s="199">
        <f t="shared" si="2002"/>
        <v>65.080613569160533</v>
      </c>
      <c r="L2610" s="201">
        <f t="shared" si="2003"/>
        <v>0.54582084950381604</v>
      </c>
      <c r="M2610" s="201">
        <f t="shared" si="2004"/>
        <v>0.55041132145872029</v>
      </c>
      <c r="N2610" s="201">
        <f t="shared" si="2005"/>
        <v>0.5785419578431289</v>
      </c>
      <c r="O2610" s="201">
        <f t="shared" si="2006"/>
        <v>0.54632516419596944</v>
      </c>
      <c r="P2610" s="201" t="str">
        <f t="shared" si="2007"/>
        <v/>
      </c>
      <c r="Q2610" s="201" t="str">
        <f t="shared" si="2008"/>
        <v/>
      </c>
      <c r="R2610" s="201" t="str">
        <f t="shared" si="2009"/>
        <v/>
      </c>
      <c r="S2610" s="201" t="str">
        <f t="shared" si="2010"/>
        <v/>
      </c>
      <c r="T2610" s="199">
        <f t="shared" si="2011"/>
        <v>2.1825122387371967</v>
      </c>
      <c r="U2610" s="199">
        <f t="shared" si="2012"/>
        <v>0</v>
      </c>
      <c r="V2610" s="199">
        <f t="shared" si="2013"/>
        <v>0</v>
      </c>
      <c r="W2610" s="199">
        <f t="shared" si="2014"/>
        <v>0</v>
      </c>
      <c r="X2610" s="199" t="str">
        <f t="shared" si="2015"/>
        <v/>
      </c>
      <c r="Y2610" s="199" t="str">
        <f t="shared" si="2016"/>
        <v/>
      </c>
      <c r="Z2610" s="199" t="str">
        <f t="shared" si="2017"/>
        <v/>
      </c>
      <c r="AA2610" s="199" t="str">
        <f t="shared" si="2018"/>
        <v/>
      </c>
      <c r="AB2610" s="201">
        <f t="shared" ca="1" si="2019"/>
        <v>4.2513947646755401</v>
      </c>
      <c r="AD2610" s="162">
        <f t="shared" si="2020"/>
        <v>5.6075497678348754E-2</v>
      </c>
      <c r="AE2610" s="162">
        <f t="shared" si="2021"/>
        <v>0</v>
      </c>
      <c r="AF2610" s="162">
        <f t="shared" si="2022"/>
        <v>0</v>
      </c>
      <c r="AG2610" s="162">
        <f t="shared" si="2023"/>
        <v>0</v>
      </c>
      <c r="AH2610" s="162" t="str">
        <f t="shared" si="2024"/>
        <v/>
      </c>
      <c r="AI2610" s="162" t="str">
        <f t="shared" si="2025"/>
        <v/>
      </c>
      <c r="AJ2610" s="162" t="str">
        <f t="shared" si="2026"/>
        <v/>
      </c>
      <c r="AK2610" s="162" t="str">
        <f t="shared" si="2027"/>
        <v/>
      </c>
      <c r="AM2610" s="199">
        <f t="shared" si="2030"/>
        <v>28.40092335626505</v>
      </c>
      <c r="AN2610" s="197">
        <f t="shared" si="2032"/>
        <v>0.53533292345822248</v>
      </c>
      <c r="AO2610" s="197">
        <f t="shared" si="2033"/>
        <v>0</v>
      </c>
      <c r="AP2610" s="197">
        <f t="shared" si="2034"/>
        <v>0</v>
      </c>
      <c r="AQ2610" s="197">
        <f t="shared" si="2035"/>
        <v>0</v>
      </c>
      <c r="AR2610" s="197" t="str">
        <f t="shared" si="2036"/>
        <v/>
      </c>
      <c r="AS2610" s="197" t="str">
        <f t="shared" si="2037"/>
        <v/>
      </c>
      <c r="AT2610" s="197" t="str">
        <f t="shared" si="2038"/>
        <v/>
      </c>
      <c r="AU2610" s="197" t="str">
        <f t="shared" si="2039"/>
        <v/>
      </c>
      <c r="AV2610" s="199">
        <f t="shared" ca="1" si="2031"/>
        <v>2.627196030630742</v>
      </c>
      <c r="AX2610" s="162">
        <f t="shared" si="1994"/>
        <v>6.0047193243372866E-3</v>
      </c>
      <c r="AY2610" s="162">
        <f t="shared" si="1995"/>
        <v>0</v>
      </c>
      <c r="AZ2610" s="162">
        <f t="shared" si="1996"/>
        <v>0</v>
      </c>
      <c r="BA2610" s="162">
        <f t="shared" si="1997"/>
        <v>0</v>
      </c>
      <c r="BB2610" s="162" t="str">
        <f t="shared" si="1998"/>
        <v/>
      </c>
      <c r="BC2610" s="162" t="str">
        <f t="shared" si="1999"/>
        <v/>
      </c>
      <c r="BD2610" s="162" t="str">
        <f t="shared" si="2000"/>
        <v/>
      </c>
      <c r="BE2610" s="162" t="str">
        <f t="shared" si="2001"/>
        <v/>
      </c>
      <c r="BG2610" s="169">
        <f t="shared" si="2028"/>
        <v>65.054920472607364</v>
      </c>
      <c r="BH2610" s="169">
        <f t="shared" ca="1" si="2029"/>
        <v>4.375834009726038</v>
      </c>
    </row>
    <row r="2611" spans="11:60" x14ac:dyDescent="0.25">
      <c r="K2611" s="199">
        <f t="shared" si="2002"/>
        <v>65.106306665713703</v>
      </c>
      <c r="L2611" s="201">
        <f t="shared" si="2003"/>
        <v>0.54603633345545599</v>
      </c>
      <c r="M2611" s="201">
        <f t="shared" si="2004"/>
        <v>0.5506286176772196</v>
      </c>
      <c r="N2611" s="201">
        <f t="shared" si="2005"/>
        <v>0.57877035972147206</v>
      </c>
      <c r="O2611" s="201">
        <f t="shared" si="2006"/>
        <v>0.54654084724539542</v>
      </c>
      <c r="P2611" s="201" t="str">
        <f t="shared" si="2007"/>
        <v/>
      </c>
      <c r="Q2611" s="201" t="str">
        <f t="shared" si="2008"/>
        <v/>
      </c>
      <c r="R2611" s="201" t="str">
        <f t="shared" si="2009"/>
        <v/>
      </c>
      <c r="S2611" s="201" t="str">
        <f t="shared" si="2010"/>
        <v/>
      </c>
      <c r="T2611" s="199">
        <f t="shared" si="2011"/>
        <v>2.0848393319036882</v>
      </c>
      <c r="U2611" s="199">
        <f t="shared" si="2012"/>
        <v>0</v>
      </c>
      <c r="V2611" s="199">
        <f t="shared" si="2013"/>
        <v>0</v>
      </c>
      <c r="W2611" s="199">
        <f t="shared" si="2014"/>
        <v>0</v>
      </c>
      <c r="X2611" s="199" t="str">
        <f t="shared" si="2015"/>
        <v/>
      </c>
      <c r="Y2611" s="199" t="str">
        <f t="shared" si="2016"/>
        <v/>
      </c>
      <c r="Z2611" s="199" t="str">
        <f t="shared" si="2017"/>
        <v/>
      </c>
      <c r="AA2611" s="199" t="str">
        <f t="shared" si="2018"/>
        <v/>
      </c>
      <c r="AB2611" s="201">
        <f t="shared" ca="1" si="2019"/>
        <v>4.1913222587946866</v>
      </c>
      <c r="AD2611" s="162">
        <f t="shared" si="2020"/>
        <v>5.3565978252446703E-2</v>
      </c>
      <c r="AE2611" s="162">
        <f t="shared" si="2021"/>
        <v>0</v>
      </c>
      <c r="AF2611" s="162">
        <f t="shared" si="2022"/>
        <v>0</v>
      </c>
      <c r="AG2611" s="162">
        <f t="shared" si="2023"/>
        <v>0</v>
      </c>
      <c r="AH2611" s="162" t="str">
        <f t="shared" si="2024"/>
        <v/>
      </c>
      <c r="AI2611" s="162" t="str">
        <f t="shared" si="2025"/>
        <v/>
      </c>
      <c r="AJ2611" s="162" t="str">
        <f t="shared" si="2026"/>
        <v/>
      </c>
      <c r="AK2611" s="162" t="str">
        <f t="shared" si="2027"/>
        <v/>
      </c>
      <c r="AM2611" s="199">
        <f t="shared" si="2030"/>
        <v>28.412140150639562</v>
      </c>
      <c r="AN2611" s="197">
        <f t="shared" si="2032"/>
        <v>0.45746254545376336</v>
      </c>
      <c r="AO2611" s="197">
        <f t="shared" si="2033"/>
        <v>0</v>
      </c>
      <c r="AP2611" s="197">
        <f t="shared" si="2034"/>
        <v>0</v>
      </c>
      <c r="AQ2611" s="197">
        <f t="shared" si="2035"/>
        <v>0</v>
      </c>
      <c r="AR2611" s="197" t="str">
        <f t="shared" si="2036"/>
        <v/>
      </c>
      <c r="AS2611" s="197" t="str">
        <f t="shared" si="2037"/>
        <v/>
      </c>
      <c r="AT2611" s="197" t="str">
        <f t="shared" si="2038"/>
        <v/>
      </c>
      <c r="AU2611" s="197" t="str">
        <f t="shared" si="2039"/>
        <v/>
      </c>
      <c r="AV2611" s="199">
        <f t="shared" ca="1" si="2031"/>
        <v>2.6810140761930286</v>
      </c>
      <c r="AX2611" s="162">
        <f t="shared" si="1994"/>
        <v>5.1312633063957417E-3</v>
      </c>
      <c r="AY2611" s="162">
        <f t="shared" si="1995"/>
        <v>0</v>
      </c>
      <c r="AZ2611" s="162">
        <f t="shared" si="1996"/>
        <v>0</v>
      </c>
      <c r="BA2611" s="162">
        <f t="shared" si="1997"/>
        <v>0</v>
      </c>
      <c r="BB2611" s="162" t="str">
        <f t="shared" si="1998"/>
        <v/>
      </c>
      <c r="BC2611" s="162" t="str">
        <f t="shared" si="1999"/>
        <v/>
      </c>
      <c r="BD2611" s="162" t="str">
        <f t="shared" si="2000"/>
        <v/>
      </c>
      <c r="BE2611" s="162" t="str">
        <f t="shared" si="2001"/>
        <v/>
      </c>
      <c r="BG2611" s="169">
        <f t="shared" si="2028"/>
        <v>65.080613569160533</v>
      </c>
      <c r="BH2611" s="169">
        <f t="shared" ca="1" si="2029"/>
        <v>4.2513947646755401</v>
      </c>
    </row>
    <row r="2612" spans="11:60" x14ac:dyDescent="0.25">
      <c r="K2612" s="199">
        <f t="shared" si="2002"/>
        <v>65.131999762266872</v>
      </c>
      <c r="L2612" s="201">
        <f t="shared" si="2003"/>
        <v>0.54625181740709594</v>
      </c>
      <c r="M2612" s="201">
        <f t="shared" si="2004"/>
        <v>0.55084591389571902</v>
      </c>
      <c r="N2612" s="201">
        <f t="shared" si="2005"/>
        <v>0.57899876159981534</v>
      </c>
      <c r="O2612" s="201">
        <f t="shared" si="2006"/>
        <v>0.54675653029482152</v>
      </c>
      <c r="P2612" s="201" t="str">
        <f t="shared" si="2007"/>
        <v/>
      </c>
      <c r="Q2612" s="201" t="str">
        <f t="shared" si="2008"/>
        <v/>
      </c>
      <c r="R2612" s="201" t="str">
        <f t="shared" si="2009"/>
        <v/>
      </c>
      <c r="S2612" s="201" t="str">
        <f t="shared" si="2010"/>
        <v/>
      </c>
      <c r="T2612" s="199">
        <f t="shared" si="2011"/>
        <v>1.9910802304025654</v>
      </c>
      <c r="U2612" s="199">
        <f t="shared" si="2012"/>
        <v>0</v>
      </c>
      <c r="V2612" s="199">
        <f t="shared" si="2013"/>
        <v>0</v>
      </c>
      <c r="W2612" s="199">
        <f t="shared" si="2014"/>
        <v>0</v>
      </c>
      <c r="X2612" s="199" t="str">
        <f t="shared" si="2015"/>
        <v/>
      </c>
      <c r="Y2612" s="199" t="str">
        <f t="shared" si="2016"/>
        <v/>
      </c>
      <c r="Z2612" s="199" t="str">
        <f t="shared" si="2017"/>
        <v/>
      </c>
      <c r="AA2612" s="199" t="str">
        <f t="shared" si="2018"/>
        <v/>
      </c>
      <c r="AB2612" s="201">
        <f t="shared" ca="1" si="2019"/>
        <v>4.0605702801782506</v>
      </c>
      <c r="AD2612" s="162">
        <f t="shared" si="2020"/>
        <v>5.1157016604839942E-2</v>
      </c>
      <c r="AE2612" s="162">
        <f t="shared" si="2021"/>
        <v>0</v>
      </c>
      <c r="AF2612" s="162">
        <f t="shared" si="2022"/>
        <v>0</v>
      </c>
      <c r="AG2612" s="162">
        <f t="shared" si="2023"/>
        <v>0</v>
      </c>
      <c r="AH2612" s="162" t="str">
        <f t="shared" si="2024"/>
        <v/>
      </c>
      <c r="AI2612" s="162" t="str">
        <f t="shared" si="2025"/>
        <v/>
      </c>
      <c r="AJ2612" s="162" t="str">
        <f t="shared" si="2026"/>
        <v/>
      </c>
      <c r="AK2612" s="162" t="str">
        <f t="shared" si="2027"/>
        <v/>
      </c>
      <c r="AM2612" s="199">
        <f t="shared" si="2030"/>
        <v>28.423356945014074</v>
      </c>
      <c r="AN2612" s="197">
        <f t="shared" si="2032"/>
        <v>0.39091859995402872</v>
      </c>
      <c r="AO2612" s="197">
        <f t="shared" si="2033"/>
        <v>0</v>
      </c>
      <c r="AP2612" s="197">
        <f t="shared" si="2034"/>
        <v>0</v>
      </c>
      <c r="AQ2612" s="197">
        <f t="shared" si="2035"/>
        <v>0</v>
      </c>
      <c r="AR2612" s="197" t="str">
        <f t="shared" si="2036"/>
        <v/>
      </c>
      <c r="AS2612" s="197" t="str">
        <f t="shared" si="2037"/>
        <v/>
      </c>
      <c r="AT2612" s="197" t="str">
        <f t="shared" si="2038"/>
        <v/>
      </c>
      <c r="AU2612" s="197" t="str">
        <f t="shared" si="2039"/>
        <v/>
      </c>
      <c r="AV2612" s="199">
        <f t="shared" ca="1" si="2031"/>
        <v>2.4946061086199798</v>
      </c>
      <c r="AX2612" s="162">
        <f t="shared" si="1994"/>
        <v>4.3848535528564804E-3</v>
      </c>
      <c r="AY2612" s="162">
        <f t="shared" si="1995"/>
        <v>0</v>
      </c>
      <c r="AZ2612" s="162">
        <f t="shared" si="1996"/>
        <v>0</v>
      </c>
      <c r="BA2612" s="162">
        <f t="shared" si="1997"/>
        <v>0</v>
      </c>
      <c r="BB2612" s="162" t="str">
        <f t="shared" si="1998"/>
        <v/>
      </c>
      <c r="BC2612" s="162" t="str">
        <f t="shared" si="1999"/>
        <v/>
      </c>
      <c r="BD2612" s="162" t="str">
        <f t="shared" si="2000"/>
        <v/>
      </c>
      <c r="BE2612" s="162" t="str">
        <f t="shared" si="2001"/>
        <v/>
      </c>
      <c r="BG2612" s="169">
        <f t="shared" si="2028"/>
        <v>65.106306665713703</v>
      </c>
      <c r="BH2612" s="169">
        <f t="shared" ca="1" si="2029"/>
        <v>4.1913222587946866</v>
      </c>
    </row>
    <row r="2613" spans="11:60" x14ac:dyDescent="0.25">
      <c r="K2613" s="199">
        <f t="shared" si="2002"/>
        <v>65.157692858820042</v>
      </c>
      <c r="L2613" s="201">
        <f t="shared" si="2003"/>
        <v>0.54646730135873578</v>
      </c>
      <c r="M2613" s="201">
        <f t="shared" si="2004"/>
        <v>0.55106321011421833</v>
      </c>
      <c r="N2613" s="201">
        <f t="shared" si="2005"/>
        <v>0.5792271634781585</v>
      </c>
      <c r="O2613" s="201">
        <f t="shared" si="2006"/>
        <v>0.54697221334424739</v>
      </c>
      <c r="P2613" s="201" t="str">
        <f t="shared" si="2007"/>
        <v/>
      </c>
      <c r="Q2613" s="201" t="str">
        <f t="shared" si="2008"/>
        <v/>
      </c>
      <c r="R2613" s="201" t="str">
        <f t="shared" si="2009"/>
        <v/>
      </c>
      <c r="S2613" s="201" t="str">
        <f t="shared" si="2010"/>
        <v/>
      </c>
      <c r="T2613" s="199">
        <f t="shared" si="2011"/>
        <v>1.9011487599709247</v>
      </c>
      <c r="U2613" s="199">
        <f t="shared" si="2012"/>
        <v>0</v>
      </c>
      <c r="V2613" s="199">
        <f t="shared" si="2013"/>
        <v>0</v>
      </c>
      <c r="W2613" s="199">
        <f t="shared" si="2014"/>
        <v>0</v>
      </c>
      <c r="X2613" s="199" t="str">
        <f t="shared" si="2015"/>
        <v/>
      </c>
      <c r="Y2613" s="199" t="str">
        <f t="shared" si="2016"/>
        <v/>
      </c>
      <c r="Z2613" s="199" t="str">
        <f t="shared" si="2017"/>
        <v/>
      </c>
      <c r="AA2613" s="199" t="str">
        <f t="shared" si="2018"/>
        <v/>
      </c>
      <c r="AB2613" s="201">
        <f t="shared" ca="1" si="2019"/>
        <v>4.0001628833047871</v>
      </c>
      <c r="AD2613" s="162">
        <f t="shared" si="2020"/>
        <v>4.8846398651871292E-2</v>
      </c>
      <c r="AE2613" s="162">
        <f t="shared" si="2021"/>
        <v>0</v>
      </c>
      <c r="AF2613" s="162">
        <f t="shared" si="2022"/>
        <v>0</v>
      </c>
      <c r="AG2613" s="162">
        <f t="shared" si="2023"/>
        <v>0</v>
      </c>
      <c r="AH2613" s="162" t="str">
        <f t="shared" si="2024"/>
        <v/>
      </c>
      <c r="AI2613" s="162" t="str">
        <f t="shared" si="2025"/>
        <v/>
      </c>
      <c r="AJ2613" s="162" t="str">
        <f t="shared" si="2026"/>
        <v/>
      </c>
      <c r="AK2613" s="162" t="str">
        <f t="shared" si="2027"/>
        <v/>
      </c>
      <c r="AM2613" s="199">
        <f t="shared" si="2030"/>
        <v>28.434573739388586</v>
      </c>
      <c r="AN2613" s="197">
        <f t="shared" si="2032"/>
        <v>0.33405390682947822</v>
      </c>
      <c r="AO2613" s="197">
        <f t="shared" si="2033"/>
        <v>0</v>
      </c>
      <c r="AP2613" s="197">
        <f t="shared" si="2034"/>
        <v>0</v>
      </c>
      <c r="AQ2613" s="197">
        <f t="shared" si="2035"/>
        <v>0</v>
      </c>
      <c r="AR2613" s="197" t="str">
        <f t="shared" si="2036"/>
        <v/>
      </c>
      <c r="AS2613" s="197" t="str">
        <f t="shared" si="2037"/>
        <v/>
      </c>
      <c r="AT2613" s="197" t="str">
        <f t="shared" si="2038"/>
        <v/>
      </c>
      <c r="AU2613" s="197" t="str">
        <f t="shared" si="2039"/>
        <v/>
      </c>
      <c r="AV2613" s="199">
        <f t="shared" ca="1" si="2031"/>
        <v>2.4509531841135876</v>
      </c>
      <c r="AX2613" s="162">
        <f t="shared" si="1994"/>
        <v>3.7470139829086681E-3</v>
      </c>
      <c r="AY2613" s="162">
        <f t="shared" si="1995"/>
        <v>0</v>
      </c>
      <c r="AZ2613" s="162">
        <f t="shared" si="1996"/>
        <v>0</v>
      </c>
      <c r="BA2613" s="162">
        <f t="shared" si="1997"/>
        <v>0</v>
      </c>
      <c r="BB2613" s="162" t="str">
        <f t="shared" si="1998"/>
        <v/>
      </c>
      <c r="BC2613" s="162" t="str">
        <f t="shared" si="1999"/>
        <v/>
      </c>
      <c r="BD2613" s="162" t="str">
        <f t="shared" si="2000"/>
        <v/>
      </c>
      <c r="BE2613" s="162" t="str">
        <f t="shared" si="2001"/>
        <v/>
      </c>
      <c r="BG2613" s="169">
        <f t="shared" si="2028"/>
        <v>65.131999762266872</v>
      </c>
      <c r="BH2613" s="169">
        <f t="shared" ca="1" si="2029"/>
        <v>4.0605702801782506</v>
      </c>
    </row>
    <row r="2614" spans="11:60" x14ac:dyDescent="0.25">
      <c r="K2614" s="199">
        <f t="shared" si="2002"/>
        <v>65.183385955373211</v>
      </c>
      <c r="L2614" s="201">
        <f t="shared" si="2003"/>
        <v>0.54668278531037573</v>
      </c>
      <c r="M2614" s="201">
        <f t="shared" si="2004"/>
        <v>0.55128050633271775</v>
      </c>
      <c r="N2614" s="201">
        <f t="shared" si="2005"/>
        <v>0.57945556535650167</v>
      </c>
      <c r="O2614" s="201">
        <f t="shared" si="2006"/>
        <v>0.54718789639367349</v>
      </c>
      <c r="P2614" s="201" t="str">
        <f t="shared" si="2007"/>
        <v/>
      </c>
      <c r="Q2614" s="201" t="str">
        <f t="shared" si="2008"/>
        <v/>
      </c>
      <c r="R2614" s="201" t="str">
        <f t="shared" si="2009"/>
        <v/>
      </c>
      <c r="S2614" s="201" t="str">
        <f t="shared" si="2010"/>
        <v/>
      </c>
      <c r="T2614" s="199">
        <f t="shared" si="2011"/>
        <v>1.8149494468704466</v>
      </c>
      <c r="U2614" s="199">
        <f t="shared" si="2012"/>
        <v>0</v>
      </c>
      <c r="V2614" s="199">
        <f t="shared" si="2013"/>
        <v>0</v>
      </c>
      <c r="W2614" s="199">
        <f t="shared" si="2014"/>
        <v>0</v>
      </c>
      <c r="X2614" s="199" t="str">
        <f t="shared" si="2015"/>
        <v/>
      </c>
      <c r="Y2614" s="199" t="str">
        <f t="shared" si="2016"/>
        <v/>
      </c>
      <c r="Z2614" s="199" t="str">
        <f t="shared" si="2017"/>
        <v/>
      </c>
      <c r="AA2614" s="199" t="str">
        <f t="shared" si="2018"/>
        <v/>
      </c>
      <c r="AB2614" s="201">
        <f t="shared" ca="1" si="2019"/>
        <v>3.8355500479800018</v>
      </c>
      <c r="AD2614" s="162">
        <f t="shared" si="2020"/>
        <v>4.6631671377563827E-2</v>
      </c>
      <c r="AE2614" s="162">
        <f t="shared" si="2021"/>
        <v>0</v>
      </c>
      <c r="AF2614" s="162">
        <f t="shared" si="2022"/>
        <v>0</v>
      </c>
      <c r="AG2614" s="162">
        <f t="shared" si="2023"/>
        <v>0</v>
      </c>
      <c r="AH2614" s="162" t="str">
        <f t="shared" si="2024"/>
        <v/>
      </c>
      <c r="AI2614" s="162" t="str">
        <f t="shared" si="2025"/>
        <v/>
      </c>
      <c r="AJ2614" s="162" t="str">
        <f t="shared" si="2026"/>
        <v/>
      </c>
      <c r="AK2614" s="162" t="str">
        <f t="shared" si="2027"/>
        <v/>
      </c>
      <c r="AM2614" s="199">
        <f t="shared" si="2030"/>
        <v>28.445790533763098</v>
      </c>
      <c r="AN2614" s="197">
        <f t="shared" si="2032"/>
        <v>0.28546072527819039</v>
      </c>
      <c r="AO2614" s="197">
        <f t="shared" si="2033"/>
        <v>0</v>
      </c>
      <c r="AP2614" s="197">
        <f t="shared" si="2034"/>
        <v>0</v>
      </c>
      <c r="AQ2614" s="197">
        <f t="shared" si="2035"/>
        <v>0</v>
      </c>
      <c r="AR2614" s="197" t="str">
        <f t="shared" si="2036"/>
        <v/>
      </c>
      <c r="AS2614" s="197" t="str">
        <f t="shared" si="2037"/>
        <v/>
      </c>
      <c r="AT2614" s="197" t="str">
        <f t="shared" si="2038"/>
        <v/>
      </c>
      <c r="AU2614" s="197" t="str">
        <f t="shared" si="2039"/>
        <v/>
      </c>
      <c r="AV2614" s="199">
        <f t="shared" ca="1" si="2031"/>
        <v>2.3782656886745359</v>
      </c>
      <c r="AX2614" s="162">
        <f t="shared" ref="AX2614:AX2677" si="2040">IF(AN2614="","",($AM2615-$AM2614)*AN2614)</f>
        <v>3.2019542574445391E-3</v>
      </c>
      <c r="AY2614" s="162">
        <f t="shared" ref="AY2614:AY2677" si="2041">IF(AO2614="","",($AM2615-$AM2614)*AO2614)</f>
        <v>0</v>
      </c>
      <c r="AZ2614" s="162">
        <f t="shared" ref="AZ2614:AZ2677" si="2042">IF(AP2614="","",($AM2615-$AM2614)*AP2614)</f>
        <v>0</v>
      </c>
      <c r="BA2614" s="162">
        <f t="shared" ref="BA2614:BA2677" si="2043">IF(AQ2614="","",($AM2615-$AM2614)*AQ2614)</f>
        <v>0</v>
      </c>
      <c r="BB2614" s="162" t="str">
        <f t="shared" ref="BB2614:BB2677" si="2044">IF(AR2614="","",($AM2615-$AM2614)*AR2614)</f>
        <v/>
      </c>
      <c r="BC2614" s="162" t="str">
        <f t="shared" ref="BC2614:BC2677" si="2045">IF(AS2614="","",($AM2615-$AM2614)*AS2614)</f>
        <v/>
      </c>
      <c r="BD2614" s="162" t="str">
        <f t="shared" ref="BD2614:BD2677" si="2046">IF(AT2614="","",($AM2615-$AM2614)*AT2614)</f>
        <v/>
      </c>
      <c r="BE2614" s="162" t="str">
        <f t="shared" ref="BE2614:BE2677" si="2047">IF(AU2614="","",($AM2615-$AM2614)*AU2614)</f>
        <v/>
      </c>
      <c r="BG2614" s="169">
        <f t="shared" si="2028"/>
        <v>65.157692858820042</v>
      </c>
      <c r="BH2614" s="169">
        <f t="shared" ca="1" si="2029"/>
        <v>4.0001628833047871</v>
      </c>
    </row>
    <row r="2615" spans="11:60" x14ac:dyDescent="0.25">
      <c r="K2615" s="199">
        <f t="shared" si="2002"/>
        <v>65.209079051926381</v>
      </c>
      <c r="L2615" s="201">
        <f t="shared" si="2003"/>
        <v>0.54689826926201568</v>
      </c>
      <c r="M2615" s="201">
        <f t="shared" si="2004"/>
        <v>0.55149780255121705</v>
      </c>
      <c r="N2615" s="201">
        <f t="shared" si="2005"/>
        <v>0.57968396723484483</v>
      </c>
      <c r="O2615" s="201">
        <f t="shared" si="2006"/>
        <v>0.54740357944309948</v>
      </c>
      <c r="P2615" s="201" t="str">
        <f t="shared" si="2007"/>
        <v/>
      </c>
      <c r="Q2615" s="201" t="str">
        <f t="shared" si="2008"/>
        <v/>
      </c>
      <c r="R2615" s="201" t="str">
        <f t="shared" si="2009"/>
        <v/>
      </c>
      <c r="S2615" s="201" t="str">
        <f t="shared" si="2010"/>
        <v/>
      </c>
      <c r="T2615" s="199">
        <f t="shared" si="2011"/>
        <v>1.732379640058731</v>
      </c>
      <c r="U2615" s="199">
        <f t="shared" si="2012"/>
        <v>0</v>
      </c>
      <c r="V2615" s="199">
        <f t="shared" si="2013"/>
        <v>0</v>
      </c>
      <c r="W2615" s="199">
        <f t="shared" si="2014"/>
        <v>0</v>
      </c>
      <c r="X2615" s="199" t="str">
        <f t="shared" si="2015"/>
        <v/>
      </c>
      <c r="Y2615" s="199" t="str">
        <f t="shared" si="2016"/>
        <v/>
      </c>
      <c r="Z2615" s="199" t="str">
        <f t="shared" si="2017"/>
        <v/>
      </c>
      <c r="AA2615" s="199" t="str">
        <f t="shared" si="2018"/>
        <v/>
      </c>
      <c r="AB2615" s="201">
        <f t="shared" ca="1" si="2019"/>
        <v>3.8372401005405337</v>
      </c>
      <c r="AD2615" s="162">
        <f t="shared" si="2020"/>
        <v>4.4510197358773873E-2</v>
      </c>
      <c r="AE2615" s="162">
        <f t="shared" si="2021"/>
        <v>0</v>
      </c>
      <c r="AF2615" s="162">
        <f t="shared" si="2022"/>
        <v>0</v>
      </c>
      <c r="AG2615" s="162">
        <f t="shared" si="2023"/>
        <v>0</v>
      </c>
      <c r="AH2615" s="162" t="str">
        <f t="shared" si="2024"/>
        <v/>
      </c>
      <c r="AI2615" s="162" t="str">
        <f t="shared" si="2025"/>
        <v/>
      </c>
      <c r="AJ2615" s="162" t="str">
        <f t="shared" si="2026"/>
        <v/>
      </c>
      <c r="AK2615" s="162" t="str">
        <f t="shared" si="2027"/>
        <v/>
      </c>
      <c r="AM2615" s="199">
        <f t="shared" si="2030"/>
        <v>28.45700732813761</v>
      </c>
      <c r="AN2615" s="197">
        <f t="shared" si="2032"/>
        <v>0.24393598937331212</v>
      </c>
      <c r="AO2615" s="197">
        <f t="shared" si="2033"/>
        <v>0</v>
      </c>
      <c r="AP2615" s="197">
        <f t="shared" si="2034"/>
        <v>0</v>
      </c>
      <c r="AQ2615" s="197">
        <f t="shared" si="2035"/>
        <v>0</v>
      </c>
      <c r="AR2615" s="197" t="str">
        <f t="shared" si="2036"/>
        <v/>
      </c>
      <c r="AS2615" s="197" t="str">
        <f t="shared" si="2037"/>
        <v/>
      </c>
      <c r="AT2615" s="197" t="str">
        <f t="shared" si="2038"/>
        <v/>
      </c>
      <c r="AU2615" s="197" t="str">
        <f t="shared" si="2039"/>
        <v/>
      </c>
      <c r="AV2615" s="199">
        <f t="shared" ca="1" si="2031"/>
        <v>2.3602845719186818</v>
      </c>
      <c r="AX2615" s="162">
        <f t="shared" si="2040"/>
        <v>2.7361798333436016E-3</v>
      </c>
      <c r="AY2615" s="162">
        <f t="shared" si="2041"/>
        <v>0</v>
      </c>
      <c r="AZ2615" s="162">
        <f t="shared" si="2042"/>
        <v>0</v>
      </c>
      <c r="BA2615" s="162">
        <f t="shared" si="2043"/>
        <v>0</v>
      </c>
      <c r="BB2615" s="162" t="str">
        <f t="shared" si="2044"/>
        <v/>
      </c>
      <c r="BC2615" s="162" t="str">
        <f t="shared" si="2045"/>
        <v/>
      </c>
      <c r="BD2615" s="162" t="str">
        <f t="shared" si="2046"/>
        <v/>
      </c>
      <c r="BE2615" s="162" t="str">
        <f t="shared" si="2047"/>
        <v/>
      </c>
      <c r="BG2615" s="169">
        <f t="shared" si="2028"/>
        <v>65.183385955373211</v>
      </c>
      <c r="BH2615" s="169">
        <f t="shared" ca="1" si="2029"/>
        <v>3.8355500479800018</v>
      </c>
    </row>
    <row r="2616" spans="11:60" x14ac:dyDescent="0.25">
      <c r="K2616" s="199">
        <f t="shared" si="2002"/>
        <v>65.23477214847955</v>
      </c>
      <c r="L2616" s="201">
        <f t="shared" si="2003"/>
        <v>0.54711375321365563</v>
      </c>
      <c r="M2616" s="201">
        <f t="shared" si="2004"/>
        <v>0.55171509876971636</v>
      </c>
      <c r="N2616" s="201">
        <f t="shared" si="2005"/>
        <v>0.579912369113188</v>
      </c>
      <c r="O2616" s="201">
        <f t="shared" si="2006"/>
        <v>0.54761926249252557</v>
      </c>
      <c r="P2616" s="201" t="str">
        <f t="shared" si="2007"/>
        <v/>
      </c>
      <c r="Q2616" s="201" t="str">
        <f t="shared" si="2008"/>
        <v/>
      </c>
      <c r="R2616" s="201" t="str">
        <f t="shared" si="2009"/>
        <v/>
      </c>
      <c r="S2616" s="201" t="str">
        <f t="shared" si="2010"/>
        <v/>
      </c>
      <c r="T2616" s="199">
        <f t="shared" si="2011"/>
        <v>1.6533313462062436</v>
      </c>
      <c r="U2616" s="199">
        <f t="shared" si="2012"/>
        <v>0</v>
      </c>
      <c r="V2616" s="199">
        <f t="shared" si="2013"/>
        <v>0</v>
      </c>
      <c r="W2616" s="199">
        <f t="shared" si="2014"/>
        <v>0</v>
      </c>
      <c r="X2616" s="199" t="str">
        <f t="shared" si="2015"/>
        <v/>
      </c>
      <c r="Y2616" s="199" t="str">
        <f t="shared" si="2016"/>
        <v/>
      </c>
      <c r="Z2616" s="199" t="str">
        <f t="shared" si="2017"/>
        <v/>
      </c>
      <c r="AA2616" s="199" t="str">
        <f t="shared" si="2018"/>
        <v/>
      </c>
      <c r="AB2616" s="201">
        <f t="shared" ca="1" si="2019"/>
        <v>3.7171560615756669</v>
      </c>
      <c r="AD2616" s="162">
        <f t="shared" si="2020"/>
        <v>4.2479201912458603E-2</v>
      </c>
      <c r="AE2616" s="162">
        <f t="shared" si="2021"/>
        <v>0</v>
      </c>
      <c r="AF2616" s="162">
        <f t="shared" si="2022"/>
        <v>0</v>
      </c>
      <c r="AG2616" s="162">
        <f t="shared" si="2023"/>
        <v>0</v>
      </c>
      <c r="AH2616" s="162" t="str">
        <f t="shared" si="2024"/>
        <v/>
      </c>
      <c r="AI2616" s="162" t="str">
        <f t="shared" si="2025"/>
        <v/>
      </c>
      <c r="AJ2616" s="162" t="str">
        <f t="shared" si="2026"/>
        <v/>
      </c>
      <c r="AK2616" s="162" t="str">
        <f t="shared" si="2027"/>
        <v/>
      </c>
      <c r="AM2616" s="199">
        <f t="shared" si="2030"/>
        <v>28.468224122512122</v>
      </c>
      <c r="AN2616" s="197">
        <f t="shared" si="2032"/>
        <v>0.20845157518380722</v>
      </c>
      <c r="AO2616" s="197">
        <f t="shared" si="2033"/>
        <v>0</v>
      </c>
      <c r="AP2616" s="197">
        <f t="shared" si="2034"/>
        <v>0</v>
      </c>
      <c r="AQ2616" s="197">
        <f t="shared" si="2035"/>
        <v>0</v>
      </c>
      <c r="AR2616" s="197" t="str">
        <f t="shared" si="2036"/>
        <v/>
      </c>
      <c r="AS2616" s="197" t="str">
        <f t="shared" si="2037"/>
        <v/>
      </c>
      <c r="AT2616" s="197" t="str">
        <f t="shared" si="2038"/>
        <v/>
      </c>
      <c r="AU2616" s="197" t="str">
        <f t="shared" si="2039"/>
        <v/>
      </c>
      <c r="AV2616" s="199">
        <f t="shared" ca="1" si="2031"/>
        <v>2.2925836957052157</v>
      </c>
      <c r="AX2616" s="162">
        <f t="shared" si="2040"/>
        <v>2.3381584558799071E-3</v>
      </c>
      <c r="AY2616" s="162">
        <f t="shared" si="2041"/>
        <v>0</v>
      </c>
      <c r="AZ2616" s="162">
        <f t="shared" si="2042"/>
        <v>0</v>
      </c>
      <c r="BA2616" s="162">
        <f t="shared" si="2043"/>
        <v>0</v>
      </c>
      <c r="BB2616" s="162" t="str">
        <f t="shared" si="2044"/>
        <v/>
      </c>
      <c r="BC2616" s="162" t="str">
        <f t="shared" si="2045"/>
        <v/>
      </c>
      <c r="BD2616" s="162" t="str">
        <f t="shared" si="2046"/>
        <v/>
      </c>
      <c r="BE2616" s="162" t="str">
        <f t="shared" si="2047"/>
        <v/>
      </c>
      <c r="BG2616" s="169">
        <f t="shared" si="2028"/>
        <v>65.209079051926381</v>
      </c>
      <c r="BH2616" s="169">
        <f t="shared" ca="1" si="2029"/>
        <v>3.8372401005405337</v>
      </c>
    </row>
    <row r="2617" spans="11:60" x14ac:dyDescent="0.25">
      <c r="K2617" s="199">
        <f t="shared" si="2002"/>
        <v>65.260465245032719</v>
      </c>
      <c r="L2617" s="201">
        <f t="shared" si="2003"/>
        <v>0.54732923716529558</v>
      </c>
      <c r="M2617" s="201">
        <f t="shared" si="2004"/>
        <v>0.55193239498821578</v>
      </c>
      <c r="N2617" s="201">
        <f t="shared" si="2005"/>
        <v>0.58014077099153116</v>
      </c>
      <c r="O2617" s="201">
        <f t="shared" si="2006"/>
        <v>0.54783494554195156</v>
      </c>
      <c r="P2617" s="201" t="str">
        <f t="shared" si="2007"/>
        <v/>
      </c>
      <c r="Q2617" s="201" t="str">
        <f t="shared" si="2008"/>
        <v/>
      </c>
      <c r="R2617" s="201" t="str">
        <f t="shared" si="2009"/>
        <v/>
      </c>
      <c r="S2617" s="201" t="str">
        <f t="shared" si="2010"/>
        <v/>
      </c>
      <c r="T2617" s="199">
        <f t="shared" si="2011"/>
        <v>1.5776928063659428</v>
      </c>
      <c r="U2617" s="199">
        <f t="shared" si="2012"/>
        <v>0</v>
      </c>
      <c r="V2617" s="199">
        <f t="shared" si="2013"/>
        <v>0</v>
      </c>
      <c r="W2617" s="199">
        <f t="shared" si="2014"/>
        <v>0</v>
      </c>
      <c r="X2617" s="199" t="str">
        <f t="shared" si="2015"/>
        <v/>
      </c>
      <c r="Y2617" s="199" t="str">
        <f t="shared" si="2016"/>
        <v/>
      </c>
      <c r="Z2617" s="199" t="str">
        <f t="shared" si="2017"/>
        <v/>
      </c>
      <c r="AA2617" s="199" t="str">
        <f t="shared" si="2018"/>
        <v/>
      </c>
      <c r="AB2617" s="201">
        <f t="shared" ca="1" si="2019"/>
        <v>3.6974344218504571</v>
      </c>
      <c r="AD2617" s="162">
        <f t="shared" si="2020"/>
        <v>4.0535813605201004E-2</v>
      </c>
      <c r="AE2617" s="162">
        <f t="shared" si="2021"/>
        <v>0</v>
      </c>
      <c r="AF2617" s="162">
        <f t="shared" si="2022"/>
        <v>0</v>
      </c>
      <c r="AG2617" s="162">
        <f t="shared" si="2023"/>
        <v>0</v>
      </c>
      <c r="AH2617" s="162" t="str">
        <f t="shared" si="2024"/>
        <v/>
      </c>
      <c r="AI2617" s="162" t="str">
        <f t="shared" si="2025"/>
        <v/>
      </c>
      <c r="AJ2617" s="162" t="str">
        <f t="shared" si="2026"/>
        <v/>
      </c>
      <c r="AK2617" s="162" t="str">
        <f t="shared" si="2027"/>
        <v/>
      </c>
      <c r="AM2617" s="199">
        <f t="shared" si="2030"/>
        <v>28.479440916886634</v>
      </c>
      <c r="AN2617" s="197">
        <f t="shared" si="2032"/>
        <v>0.17812887738591318</v>
      </c>
      <c r="AO2617" s="197">
        <f t="shared" si="2033"/>
        <v>0</v>
      </c>
      <c r="AP2617" s="197">
        <f t="shared" si="2034"/>
        <v>0</v>
      </c>
      <c r="AQ2617" s="197">
        <f t="shared" si="2035"/>
        <v>0</v>
      </c>
      <c r="AR2617" s="197" t="str">
        <f t="shared" si="2036"/>
        <v/>
      </c>
      <c r="AS2617" s="197" t="str">
        <f t="shared" si="2037"/>
        <v/>
      </c>
      <c r="AT2617" s="197" t="str">
        <f t="shared" si="2038"/>
        <v/>
      </c>
      <c r="AU2617" s="197" t="str">
        <f t="shared" si="2039"/>
        <v/>
      </c>
      <c r="AV2617" s="199">
        <f t="shared" ca="1" si="2031"/>
        <v>2.38979170612419</v>
      </c>
      <c r="AX2617" s="162">
        <f t="shared" si="2040"/>
        <v>1.99803498980046E-3</v>
      </c>
      <c r="AY2617" s="162">
        <f t="shared" si="2041"/>
        <v>0</v>
      </c>
      <c r="AZ2617" s="162">
        <f t="shared" si="2042"/>
        <v>0</v>
      </c>
      <c r="BA2617" s="162">
        <f t="shared" si="2043"/>
        <v>0</v>
      </c>
      <c r="BB2617" s="162" t="str">
        <f t="shared" si="2044"/>
        <v/>
      </c>
      <c r="BC2617" s="162" t="str">
        <f t="shared" si="2045"/>
        <v/>
      </c>
      <c r="BD2617" s="162" t="str">
        <f t="shared" si="2046"/>
        <v/>
      </c>
      <c r="BE2617" s="162" t="str">
        <f t="shared" si="2047"/>
        <v/>
      </c>
      <c r="BG2617" s="169">
        <f t="shared" si="2028"/>
        <v>65.23477214847955</v>
      </c>
      <c r="BH2617" s="169">
        <f t="shared" ca="1" si="2029"/>
        <v>3.7171560615756669</v>
      </c>
    </row>
    <row r="2618" spans="11:60" x14ac:dyDescent="0.25">
      <c r="K2618" s="199">
        <f t="shared" si="2002"/>
        <v>65.286158341585889</v>
      </c>
      <c r="L2618" s="201">
        <f t="shared" si="2003"/>
        <v>0.54754472111693553</v>
      </c>
      <c r="M2618" s="201">
        <f t="shared" si="2004"/>
        <v>0.55214969120671509</v>
      </c>
      <c r="N2618" s="201">
        <f t="shared" si="2005"/>
        <v>0.58036917286987444</v>
      </c>
      <c r="O2618" s="201">
        <f t="shared" si="2006"/>
        <v>0.54805062859137754</v>
      </c>
      <c r="P2618" s="201" t="str">
        <f t="shared" si="2007"/>
        <v/>
      </c>
      <c r="Q2618" s="201" t="str">
        <f t="shared" si="2008"/>
        <v/>
      </c>
      <c r="R2618" s="201" t="str">
        <f t="shared" si="2009"/>
        <v/>
      </c>
      <c r="S2618" s="201" t="str">
        <f t="shared" si="2010"/>
        <v/>
      </c>
      <c r="T2618" s="199">
        <f t="shared" si="2011"/>
        <v>1.5053498418923614</v>
      </c>
      <c r="U2618" s="199">
        <f t="shared" si="2012"/>
        <v>0</v>
      </c>
      <c r="V2618" s="199">
        <f t="shared" si="2013"/>
        <v>0</v>
      </c>
      <c r="W2618" s="199">
        <f t="shared" si="2014"/>
        <v>0</v>
      </c>
      <c r="X2618" s="199" t="str">
        <f t="shared" si="2015"/>
        <v/>
      </c>
      <c r="Y2618" s="199" t="str">
        <f t="shared" si="2016"/>
        <v/>
      </c>
      <c r="Z2618" s="199" t="str">
        <f t="shared" si="2017"/>
        <v/>
      </c>
      <c r="AA2618" s="199" t="str">
        <f t="shared" si="2018"/>
        <v/>
      </c>
      <c r="AB2618" s="201">
        <f t="shared" ca="1" si="2019"/>
        <v>3.6533091252361363</v>
      </c>
      <c r="AD2618" s="162">
        <f t="shared" si="2020"/>
        <v>3.8677098834038769E-2</v>
      </c>
      <c r="AE2618" s="162">
        <f t="shared" si="2021"/>
        <v>0</v>
      </c>
      <c r="AF2618" s="162">
        <f t="shared" si="2022"/>
        <v>0</v>
      </c>
      <c r="AG2618" s="162">
        <f t="shared" si="2023"/>
        <v>0</v>
      </c>
      <c r="AH2618" s="162" t="str">
        <f t="shared" si="2024"/>
        <v/>
      </c>
      <c r="AI2618" s="162" t="str">
        <f t="shared" si="2025"/>
        <v/>
      </c>
      <c r="AJ2618" s="162" t="str">
        <f t="shared" si="2026"/>
        <v/>
      </c>
      <c r="AK2618" s="162" t="str">
        <f t="shared" si="2027"/>
        <v/>
      </c>
      <c r="AM2618" s="199">
        <f t="shared" si="2030"/>
        <v>28.490657711261147</v>
      </c>
      <c r="AN2618" s="197">
        <f t="shared" si="2032"/>
        <v>0.15221707452233066</v>
      </c>
      <c r="AO2618" s="197">
        <f t="shared" si="2033"/>
        <v>0</v>
      </c>
      <c r="AP2618" s="197">
        <f t="shared" si="2034"/>
        <v>0</v>
      </c>
      <c r="AQ2618" s="197">
        <f t="shared" si="2035"/>
        <v>0</v>
      </c>
      <c r="AR2618" s="197" t="str">
        <f t="shared" si="2036"/>
        <v/>
      </c>
      <c r="AS2618" s="197" t="str">
        <f t="shared" si="2037"/>
        <v/>
      </c>
      <c r="AT2618" s="197" t="str">
        <f t="shared" si="2038"/>
        <v/>
      </c>
      <c r="AU2618" s="197" t="str">
        <f t="shared" si="2039"/>
        <v/>
      </c>
      <c r="AV2618" s="199">
        <f t="shared" ca="1" si="2031"/>
        <v>2.2620032205229168</v>
      </c>
      <c r="AX2618" s="162">
        <f t="shared" si="2040"/>
        <v>1.7073876252067619E-3</v>
      </c>
      <c r="AY2618" s="162">
        <f t="shared" si="2041"/>
        <v>0</v>
      </c>
      <c r="AZ2618" s="162">
        <f t="shared" si="2042"/>
        <v>0</v>
      </c>
      <c r="BA2618" s="162">
        <f t="shared" si="2043"/>
        <v>0</v>
      </c>
      <c r="BB2618" s="162" t="str">
        <f t="shared" si="2044"/>
        <v/>
      </c>
      <c r="BC2618" s="162" t="str">
        <f t="shared" si="2045"/>
        <v/>
      </c>
      <c r="BD2618" s="162" t="str">
        <f t="shared" si="2046"/>
        <v/>
      </c>
      <c r="BE2618" s="162" t="str">
        <f t="shared" si="2047"/>
        <v/>
      </c>
      <c r="BG2618" s="169">
        <f t="shared" si="2028"/>
        <v>65.260465245032719</v>
      </c>
      <c r="BH2618" s="169">
        <f t="shared" ca="1" si="2029"/>
        <v>3.6974344218504571</v>
      </c>
    </row>
    <row r="2619" spans="11:60" x14ac:dyDescent="0.25">
      <c r="K2619" s="199">
        <f t="shared" si="2002"/>
        <v>65.311851438139058</v>
      </c>
      <c r="L2619" s="201">
        <f t="shared" si="2003"/>
        <v>0.54776020506857548</v>
      </c>
      <c r="M2619" s="201">
        <f t="shared" si="2004"/>
        <v>0.5523669874252144</v>
      </c>
      <c r="N2619" s="201">
        <f t="shared" si="2005"/>
        <v>0.5805975747482176</v>
      </c>
      <c r="O2619" s="201">
        <f t="shared" si="2006"/>
        <v>0.54826631164080364</v>
      </c>
      <c r="P2619" s="201" t="str">
        <f t="shared" si="2007"/>
        <v/>
      </c>
      <c r="Q2619" s="201" t="str">
        <f t="shared" si="2008"/>
        <v/>
      </c>
      <c r="R2619" s="201" t="str">
        <f t="shared" si="2009"/>
        <v/>
      </c>
      <c r="S2619" s="201" t="str">
        <f t="shared" si="2010"/>
        <v/>
      </c>
      <c r="T2619" s="199">
        <f t="shared" si="2011"/>
        <v>1.4361869955858797</v>
      </c>
      <c r="U2619" s="199">
        <f t="shared" si="2012"/>
        <v>0</v>
      </c>
      <c r="V2619" s="199">
        <f t="shared" si="2013"/>
        <v>0</v>
      </c>
      <c r="W2619" s="199">
        <f t="shared" si="2014"/>
        <v>0</v>
      </c>
      <c r="X2619" s="199" t="str">
        <f t="shared" si="2015"/>
        <v/>
      </c>
      <c r="Y2619" s="199" t="str">
        <f t="shared" si="2016"/>
        <v/>
      </c>
      <c r="Z2619" s="199" t="str">
        <f t="shared" si="2017"/>
        <v/>
      </c>
      <c r="AA2619" s="199" t="str">
        <f t="shared" si="2018"/>
        <v/>
      </c>
      <c r="AB2619" s="201">
        <f t="shared" ca="1" si="2019"/>
        <v>3.5175044696705431</v>
      </c>
      <c r="AD2619" s="162">
        <f t="shared" si="2020"/>
        <v>3.6900091145994317E-2</v>
      </c>
      <c r="AE2619" s="162">
        <f t="shared" si="2021"/>
        <v>0</v>
      </c>
      <c r="AF2619" s="162">
        <f t="shared" si="2022"/>
        <v>0</v>
      </c>
      <c r="AG2619" s="162">
        <f t="shared" si="2023"/>
        <v>0</v>
      </c>
      <c r="AH2619" s="162" t="str">
        <f t="shared" si="2024"/>
        <v/>
      </c>
      <c r="AI2619" s="162" t="str">
        <f t="shared" si="2025"/>
        <v/>
      </c>
      <c r="AJ2619" s="162" t="str">
        <f t="shared" si="2026"/>
        <v/>
      </c>
      <c r="AK2619" s="162" t="str">
        <f t="shared" si="2027"/>
        <v/>
      </c>
      <c r="AM2619" s="199">
        <f t="shared" si="2030"/>
        <v>28.501874505635659</v>
      </c>
      <c r="AN2619" s="197">
        <f t="shared" si="2032"/>
        <v>0.13007455004499138</v>
      </c>
      <c r="AO2619" s="197">
        <f t="shared" si="2033"/>
        <v>0</v>
      </c>
      <c r="AP2619" s="197">
        <f t="shared" si="2034"/>
        <v>0</v>
      </c>
      <c r="AQ2619" s="197">
        <f t="shared" si="2035"/>
        <v>0</v>
      </c>
      <c r="AR2619" s="197" t="str">
        <f t="shared" si="2036"/>
        <v/>
      </c>
      <c r="AS2619" s="197" t="str">
        <f t="shared" si="2037"/>
        <v/>
      </c>
      <c r="AT2619" s="197" t="str">
        <f t="shared" si="2038"/>
        <v/>
      </c>
      <c r="AU2619" s="197" t="str">
        <f t="shared" si="2039"/>
        <v/>
      </c>
      <c r="AV2619" s="199">
        <f t="shared" ca="1" si="2031"/>
        <v>2.327331340671531</v>
      </c>
      <c r="AX2619" s="162">
        <f t="shared" si="2040"/>
        <v>1.459019481211847E-3</v>
      </c>
      <c r="AY2619" s="162">
        <f t="shared" si="2041"/>
        <v>0</v>
      </c>
      <c r="AZ2619" s="162">
        <f t="shared" si="2042"/>
        <v>0</v>
      </c>
      <c r="BA2619" s="162">
        <f t="shared" si="2043"/>
        <v>0</v>
      </c>
      <c r="BB2619" s="162" t="str">
        <f t="shared" si="2044"/>
        <v/>
      </c>
      <c r="BC2619" s="162" t="str">
        <f t="shared" si="2045"/>
        <v/>
      </c>
      <c r="BD2619" s="162" t="str">
        <f t="shared" si="2046"/>
        <v/>
      </c>
      <c r="BE2619" s="162" t="str">
        <f t="shared" si="2047"/>
        <v/>
      </c>
      <c r="BG2619" s="169">
        <f t="shared" si="2028"/>
        <v>65.286158341585889</v>
      </c>
      <c r="BH2619" s="169">
        <f t="shared" ca="1" si="2029"/>
        <v>3.6533091252361363</v>
      </c>
    </row>
    <row r="2620" spans="11:60" x14ac:dyDescent="0.25">
      <c r="K2620" s="199">
        <f t="shared" si="2002"/>
        <v>65.337544534692228</v>
      </c>
      <c r="L2620" s="201">
        <f t="shared" si="2003"/>
        <v>0.54797568902021543</v>
      </c>
      <c r="M2620" s="201">
        <f t="shared" si="2004"/>
        <v>0.55258428364371381</v>
      </c>
      <c r="N2620" s="201">
        <f t="shared" si="2005"/>
        <v>0.58082597662656077</v>
      </c>
      <c r="O2620" s="201">
        <f t="shared" si="2006"/>
        <v>0.54848199469022962</v>
      </c>
      <c r="P2620" s="201" t="str">
        <f t="shared" si="2007"/>
        <v/>
      </c>
      <c r="Q2620" s="201" t="str">
        <f t="shared" si="2008"/>
        <v/>
      </c>
      <c r="R2620" s="201" t="str">
        <f t="shared" si="2009"/>
        <v/>
      </c>
      <c r="S2620" s="201" t="str">
        <f t="shared" si="2010"/>
        <v/>
      </c>
      <c r="T2620" s="199">
        <f t="shared" si="2011"/>
        <v>1.370088492170467</v>
      </c>
      <c r="U2620" s="199">
        <f t="shared" si="2012"/>
        <v>0</v>
      </c>
      <c r="V2620" s="199">
        <f t="shared" si="2013"/>
        <v>0</v>
      </c>
      <c r="W2620" s="199">
        <f t="shared" si="2014"/>
        <v>0</v>
      </c>
      <c r="X2620" s="199" t="str">
        <f t="shared" si="2015"/>
        <v/>
      </c>
      <c r="Y2620" s="199" t="str">
        <f t="shared" si="2016"/>
        <v/>
      </c>
      <c r="Z2620" s="199" t="str">
        <f t="shared" si="2017"/>
        <v/>
      </c>
      <c r="AA2620" s="199" t="str">
        <f t="shared" si="2018"/>
        <v/>
      </c>
      <c r="AB2620" s="201">
        <f t="shared" ca="1" si="2019"/>
        <v>3.4892151502741706</v>
      </c>
      <c r="AD2620" s="162">
        <f t="shared" si="2020"/>
        <v>3.5201815915722121E-2</v>
      </c>
      <c r="AE2620" s="162">
        <f t="shared" si="2021"/>
        <v>0</v>
      </c>
      <c r="AF2620" s="162">
        <f t="shared" si="2022"/>
        <v>0</v>
      </c>
      <c r="AG2620" s="162">
        <f t="shared" si="2023"/>
        <v>0</v>
      </c>
      <c r="AH2620" s="162" t="str">
        <f t="shared" si="2024"/>
        <v/>
      </c>
      <c r="AI2620" s="162" t="str">
        <f t="shared" si="2025"/>
        <v/>
      </c>
      <c r="AJ2620" s="162" t="str">
        <f t="shared" si="2026"/>
        <v/>
      </c>
      <c r="AK2620" s="162" t="str">
        <f t="shared" si="2027"/>
        <v/>
      </c>
      <c r="AM2620" s="199">
        <f t="shared" si="2030"/>
        <v>28.513091300010171</v>
      </c>
      <c r="AN2620" s="197">
        <f t="shared" si="2032"/>
        <v>0.11115301235850092</v>
      </c>
      <c r="AO2620" s="197">
        <f t="shared" si="2033"/>
        <v>0</v>
      </c>
      <c r="AP2620" s="197">
        <f t="shared" si="2034"/>
        <v>0</v>
      </c>
      <c r="AQ2620" s="197">
        <f t="shared" si="2035"/>
        <v>0</v>
      </c>
      <c r="AR2620" s="197" t="str">
        <f t="shared" si="2036"/>
        <v/>
      </c>
      <c r="AS2620" s="197" t="str">
        <f t="shared" si="2037"/>
        <v/>
      </c>
      <c r="AT2620" s="197" t="str">
        <f t="shared" si="2038"/>
        <v/>
      </c>
      <c r="AU2620" s="197" t="str">
        <f t="shared" si="2039"/>
        <v/>
      </c>
      <c r="AV2620" s="199">
        <f t="shared" ca="1" si="2031"/>
        <v>2.2884581585104278</v>
      </c>
      <c r="AX2620" s="162">
        <f t="shared" si="2040"/>
        <v>1.2467804837329028E-3</v>
      </c>
      <c r="AY2620" s="162">
        <f t="shared" si="2041"/>
        <v>0</v>
      </c>
      <c r="AZ2620" s="162">
        <f t="shared" si="2042"/>
        <v>0</v>
      </c>
      <c r="BA2620" s="162">
        <f t="shared" si="2043"/>
        <v>0</v>
      </c>
      <c r="BB2620" s="162" t="str">
        <f t="shared" si="2044"/>
        <v/>
      </c>
      <c r="BC2620" s="162" t="str">
        <f t="shared" si="2045"/>
        <v/>
      </c>
      <c r="BD2620" s="162" t="str">
        <f t="shared" si="2046"/>
        <v/>
      </c>
      <c r="BE2620" s="162" t="str">
        <f t="shared" si="2047"/>
        <v/>
      </c>
      <c r="BG2620" s="169">
        <f t="shared" si="2028"/>
        <v>65.311851438139058</v>
      </c>
      <c r="BH2620" s="169">
        <f t="shared" ca="1" si="2029"/>
        <v>3.5175044696705431</v>
      </c>
    </row>
    <row r="2621" spans="11:60" x14ac:dyDescent="0.25">
      <c r="K2621" s="199">
        <f t="shared" si="2002"/>
        <v>65.363237631245397</v>
      </c>
      <c r="L2621" s="201">
        <f t="shared" si="2003"/>
        <v>0.54819117297185538</v>
      </c>
      <c r="M2621" s="201">
        <f t="shared" si="2004"/>
        <v>0.55280157986221312</v>
      </c>
      <c r="N2621" s="201">
        <f t="shared" si="2005"/>
        <v>0.58105437850490393</v>
      </c>
      <c r="O2621" s="201">
        <f t="shared" si="2006"/>
        <v>0.54869767773965561</v>
      </c>
      <c r="P2621" s="201" t="str">
        <f t="shared" si="2007"/>
        <v/>
      </c>
      <c r="Q2621" s="201" t="str">
        <f t="shared" si="2008"/>
        <v/>
      </c>
      <c r="R2621" s="201" t="str">
        <f t="shared" si="2009"/>
        <v/>
      </c>
      <c r="S2621" s="201" t="str">
        <f t="shared" si="2010"/>
        <v/>
      </c>
      <c r="T2621" s="199">
        <f t="shared" si="2011"/>
        <v>1.3069390402235916</v>
      </c>
      <c r="U2621" s="199">
        <f t="shared" si="2012"/>
        <v>0</v>
      </c>
      <c r="V2621" s="199">
        <f t="shared" si="2013"/>
        <v>0</v>
      </c>
      <c r="W2621" s="199">
        <f t="shared" si="2014"/>
        <v>0</v>
      </c>
      <c r="X2621" s="199" t="str">
        <f t="shared" si="2015"/>
        <v/>
      </c>
      <c r="Y2621" s="199" t="str">
        <f t="shared" si="2016"/>
        <v/>
      </c>
      <c r="Z2621" s="199" t="str">
        <f t="shared" si="2017"/>
        <v/>
      </c>
      <c r="AA2621" s="199" t="str">
        <f t="shared" si="2018"/>
        <v/>
      </c>
      <c r="AB2621" s="201">
        <f t="shared" ca="1" si="2019"/>
        <v>3.416924588786725</v>
      </c>
      <c r="AD2621" s="162">
        <f t="shared" si="2020"/>
        <v>3.3579310949571319E-2</v>
      </c>
      <c r="AE2621" s="162">
        <f t="shared" si="2021"/>
        <v>0</v>
      </c>
      <c r="AF2621" s="162">
        <f t="shared" si="2022"/>
        <v>0</v>
      </c>
      <c r="AG2621" s="162">
        <f t="shared" si="2023"/>
        <v>0</v>
      </c>
      <c r="AH2621" s="162" t="str">
        <f t="shared" si="2024"/>
        <v/>
      </c>
      <c r="AI2621" s="162" t="str">
        <f t="shared" si="2025"/>
        <v/>
      </c>
      <c r="AJ2621" s="162" t="str">
        <f t="shared" si="2026"/>
        <v/>
      </c>
      <c r="AK2621" s="162" t="str">
        <f t="shared" si="2027"/>
        <v/>
      </c>
      <c r="AM2621" s="199">
        <f t="shared" si="2030"/>
        <v>28.524308094384683</v>
      </c>
      <c r="AN2621" s="197">
        <f t="shared" si="2032"/>
        <v>9.4983922648333094E-2</v>
      </c>
      <c r="AO2621" s="197">
        <f t="shared" si="2033"/>
        <v>0</v>
      </c>
      <c r="AP2621" s="197">
        <f t="shared" si="2034"/>
        <v>0</v>
      </c>
      <c r="AQ2621" s="197">
        <f t="shared" si="2035"/>
        <v>0</v>
      </c>
      <c r="AR2621" s="197" t="str">
        <f t="shared" si="2036"/>
        <v/>
      </c>
      <c r="AS2621" s="197" t="str">
        <f t="shared" si="2037"/>
        <v/>
      </c>
      <c r="AT2621" s="197" t="str">
        <f t="shared" si="2038"/>
        <v/>
      </c>
      <c r="AU2621" s="197" t="str">
        <f t="shared" si="2039"/>
        <v/>
      </c>
      <c r="AV2621" s="199">
        <f t="shared" ca="1" si="2031"/>
        <v>2.2741975139333221</v>
      </c>
      <c r="AX2621" s="162">
        <f t="shared" si="2040"/>
        <v>1.0654151292309115E-3</v>
      </c>
      <c r="AY2621" s="162">
        <f t="shared" si="2041"/>
        <v>0</v>
      </c>
      <c r="AZ2621" s="162">
        <f t="shared" si="2042"/>
        <v>0</v>
      </c>
      <c r="BA2621" s="162">
        <f t="shared" si="2043"/>
        <v>0</v>
      </c>
      <c r="BB2621" s="162" t="str">
        <f t="shared" si="2044"/>
        <v/>
      </c>
      <c r="BC2621" s="162" t="str">
        <f t="shared" si="2045"/>
        <v/>
      </c>
      <c r="BD2621" s="162" t="str">
        <f t="shared" si="2046"/>
        <v/>
      </c>
      <c r="BE2621" s="162" t="str">
        <f t="shared" si="2047"/>
        <v/>
      </c>
      <c r="BG2621" s="169">
        <f t="shared" si="2028"/>
        <v>65.337544534692228</v>
      </c>
      <c r="BH2621" s="169">
        <f t="shared" ca="1" si="2029"/>
        <v>3.4892151502741706</v>
      </c>
    </row>
    <row r="2622" spans="11:60" x14ac:dyDescent="0.25">
      <c r="K2622" s="199">
        <f t="shared" si="2002"/>
        <v>65.388930727798567</v>
      </c>
      <c r="L2622" s="201">
        <f t="shared" si="2003"/>
        <v>0.54840665692349522</v>
      </c>
      <c r="M2622" s="201">
        <f t="shared" si="2004"/>
        <v>0.55301887608071254</v>
      </c>
      <c r="N2622" s="201">
        <f t="shared" si="2005"/>
        <v>0.58128278038324721</v>
      </c>
      <c r="O2622" s="201">
        <f t="shared" si="2006"/>
        <v>0.54891336078908171</v>
      </c>
      <c r="P2622" s="201" t="str">
        <f t="shared" si="2007"/>
        <v/>
      </c>
      <c r="Q2622" s="201" t="str">
        <f t="shared" si="2008"/>
        <v/>
      </c>
      <c r="R2622" s="201" t="str">
        <f t="shared" si="2009"/>
        <v/>
      </c>
      <c r="S2622" s="201" t="str">
        <f t="shared" si="2010"/>
        <v/>
      </c>
      <c r="T2622" s="199">
        <f t="shared" si="2011"/>
        <v>1.2466244956575676</v>
      </c>
      <c r="U2622" s="199">
        <f t="shared" si="2012"/>
        <v>0</v>
      </c>
      <c r="V2622" s="199">
        <f t="shared" si="2013"/>
        <v>0</v>
      </c>
      <c r="W2622" s="199">
        <f t="shared" si="2014"/>
        <v>0</v>
      </c>
      <c r="X2622" s="199" t="str">
        <f t="shared" si="2015"/>
        <v/>
      </c>
      <c r="Y2622" s="199" t="str">
        <f t="shared" si="2016"/>
        <v/>
      </c>
      <c r="Z2622" s="199" t="str">
        <f t="shared" si="2017"/>
        <v/>
      </c>
      <c r="AA2622" s="199" t="str">
        <f t="shared" si="2018"/>
        <v/>
      </c>
      <c r="AB2622" s="201">
        <f t="shared" ca="1" si="2019"/>
        <v>3.3008393622181114</v>
      </c>
      <c r="AD2622" s="162">
        <f t="shared" si="2020"/>
        <v>3.2029643532476025E-2</v>
      </c>
      <c r="AE2622" s="162">
        <f t="shared" si="2021"/>
        <v>0</v>
      </c>
      <c r="AF2622" s="162">
        <f t="shared" si="2022"/>
        <v>0</v>
      </c>
      <c r="AG2622" s="162">
        <f t="shared" si="2023"/>
        <v>0</v>
      </c>
      <c r="AH2622" s="162" t="str">
        <f t="shared" si="2024"/>
        <v/>
      </c>
      <c r="AI2622" s="162" t="str">
        <f t="shared" si="2025"/>
        <v/>
      </c>
      <c r="AJ2622" s="162" t="str">
        <f t="shared" si="2026"/>
        <v/>
      </c>
      <c r="AK2622" s="162" t="str">
        <f t="shared" si="2027"/>
        <v/>
      </c>
      <c r="AM2622" s="199">
        <f t="shared" si="2030"/>
        <v>28.535524888759195</v>
      </c>
      <c r="AN2622" s="197">
        <f t="shared" si="2032"/>
        <v>8.1166895646560447E-2</v>
      </c>
      <c r="AO2622" s="197">
        <f t="shared" si="2033"/>
        <v>0</v>
      </c>
      <c r="AP2622" s="197">
        <f t="shared" si="2034"/>
        <v>0</v>
      </c>
      <c r="AQ2622" s="197">
        <f t="shared" si="2035"/>
        <v>0</v>
      </c>
      <c r="AR2622" s="197" t="str">
        <f t="shared" si="2036"/>
        <v/>
      </c>
      <c r="AS2622" s="197" t="str">
        <f t="shared" si="2037"/>
        <v/>
      </c>
      <c r="AT2622" s="197" t="str">
        <f t="shared" si="2038"/>
        <v/>
      </c>
      <c r="AU2622" s="197" t="str">
        <f t="shared" si="2039"/>
        <v/>
      </c>
      <c r="AV2622" s="199">
        <f t="shared" ca="1" si="2031"/>
        <v>2.2387187440788927</v>
      </c>
      <c r="AX2622" s="162">
        <f t="shared" si="2040"/>
        <v>9.1043237848494681E-4</v>
      </c>
      <c r="AY2622" s="162">
        <f t="shared" si="2041"/>
        <v>0</v>
      </c>
      <c r="AZ2622" s="162">
        <f t="shared" si="2042"/>
        <v>0</v>
      </c>
      <c r="BA2622" s="162">
        <f t="shared" si="2043"/>
        <v>0</v>
      </c>
      <c r="BB2622" s="162" t="str">
        <f t="shared" si="2044"/>
        <v/>
      </c>
      <c r="BC2622" s="162" t="str">
        <f t="shared" si="2045"/>
        <v/>
      </c>
      <c r="BD2622" s="162" t="str">
        <f t="shared" si="2046"/>
        <v/>
      </c>
      <c r="BE2622" s="162" t="str">
        <f t="shared" si="2047"/>
        <v/>
      </c>
      <c r="BG2622" s="169">
        <f t="shared" si="2028"/>
        <v>65.363237631245397</v>
      </c>
      <c r="BH2622" s="169">
        <f t="shared" ca="1" si="2029"/>
        <v>3.416924588786725</v>
      </c>
    </row>
    <row r="2623" spans="11:60" x14ac:dyDescent="0.25">
      <c r="K2623" s="199">
        <f t="shared" si="2002"/>
        <v>65.414623824351736</v>
      </c>
      <c r="L2623" s="201">
        <f t="shared" si="2003"/>
        <v>0.54862214087513517</v>
      </c>
      <c r="M2623" s="201">
        <f t="shared" si="2004"/>
        <v>0.55323617229921185</v>
      </c>
      <c r="N2623" s="201">
        <f t="shared" si="2005"/>
        <v>0.58151118226159026</v>
      </c>
      <c r="O2623" s="201">
        <f t="shared" si="2006"/>
        <v>0.54912904383850769</v>
      </c>
      <c r="P2623" s="201" t="str">
        <f t="shared" si="2007"/>
        <v/>
      </c>
      <c r="Q2623" s="201" t="str">
        <f t="shared" si="2008"/>
        <v/>
      </c>
      <c r="R2623" s="201" t="str">
        <f t="shared" si="2009"/>
        <v/>
      </c>
      <c r="S2623" s="201" t="str">
        <f t="shared" si="2010"/>
        <v/>
      </c>
      <c r="T2623" s="199">
        <f t="shared" si="2011"/>
        <v>1.1890324048684131</v>
      </c>
      <c r="U2623" s="199">
        <f t="shared" si="2012"/>
        <v>0</v>
      </c>
      <c r="V2623" s="199">
        <f t="shared" si="2013"/>
        <v>0</v>
      </c>
      <c r="W2623" s="199">
        <f t="shared" si="2014"/>
        <v>0</v>
      </c>
      <c r="X2623" s="199" t="str">
        <f t="shared" si="2015"/>
        <v/>
      </c>
      <c r="Y2623" s="199" t="str">
        <f t="shared" si="2016"/>
        <v/>
      </c>
      <c r="Z2623" s="199" t="str">
        <f t="shared" si="2017"/>
        <v/>
      </c>
      <c r="AA2623" s="199" t="str">
        <f t="shared" si="2018"/>
        <v/>
      </c>
      <c r="AB2623" s="201">
        <f t="shared" ca="1" si="2019"/>
        <v>3.2759419754248267</v>
      </c>
      <c r="AD2623" s="162">
        <f t="shared" si="2020"/>
        <v>3.0549924383131376E-2</v>
      </c>
      <c r="AE2623" s="162">
        <f t="shared" si="2021"/>
        <v>0</v>
      </c>
      <c r="AF2623" s="162">
        <f t="shared" si="2022"/>
        <v>0</v>
      </c>
      <c r="AG2623" s="162">
        <f t="shared" si="2023"/>
        <v>0</v>
      </c>
      <c r="AH2623" s="162" t="str">
        <f t="shared" si="2024"/>
        <v/>
      </c>
      <c r="AI2623" s="162" t="str">
        <f t="shared" si="2025"/>
        <v/>
      </c>
      <c r="AJ2623" s="162" t="str">
        <f t="shared" si="2026"/>
        <v/>
      </c>
      <c r="AK2623" s="162" t="str">
        <f t="shared" si="2027"/>
        <v/>
      </c>
      <c r="AM2623" s="199">
        <f t="shared" si="2030"/>
        <v>28.546741683133707</v>
      </c>
      <c r="AN2623" s="197">
        <f t="shared" si="2032"/>
        <v>6.9359786865392167E-2</v>
      </c>
      <c r="AO2623" s="197">
        <f t="shared" si="2033"/>
        <v>0</v>
      </c>
      <c r="AP2623" s="197">
        <f t="shared" si="2034"/>
        <v>0</v>
      </c>
      <c r="AQ2623" s="197">
        <f t="shared" si="2035"/>
        <v>0</v>
      </c>
      <c r="AR2623" s="197" t="str">
        <f t="shared" si="2036"/>
        <v/>
      </c>
      <c r="AS2623" s="197" t="str">
        <f t="shared" si="2037"/>
        <v/>
      </c>
      <c r="AT2623" s="197" t="str">
        <f t="shared" si="2038"/>
        <v/>
      </c>
      <c r="AU2623" s="197" t="str">
        <f t="shared" si="2039"/>
        <v/>
      </c>
      <c r="AV2623" s="199">
        <f t="shared" ca="1" si="2031"/>
        <v>2.1501605561193022</v>
      </c>
      <c r="AX2623" s="162">
        <f t="shared" si="2040"/>
        <v>7.7799446712908645E-4</v>
      </c>
      <c r="AY2623" s="162">
        <f t="shared" si="2041"/>
        <v>0</v>
      </c>
      <c r="AZ2623" s="162">
        <f t="shared" si="2042"/>
        <v>0</v>
      </c>
      <c r="BA2623" s="162">
        <f t="shared" si="2043"/>
        <v>0</v>
      </c>
      <c r="BB2623" s="162" t="str">
        <f t="shared" si="2044"/>
        <v/>
      </c>
      <c r="BC2623" s="162" t="str">
        <f t="shared" si="2045"/>
        <v/>
      </c>
      <c r="BD2623" s="162" t="str">
        <f t="shared" si="2046"/>
        <v/>
      </c>
      <c r="BE2623" s="162" t="str">
        <f t="shared" si="2047"/>
        <v/>
      </c>
      <c r="BG2623" s="169">
        <f t="shared" si="2028"/>
        <v>65.388930727798567</v>
      </c>
      <c r="BH2623" s="169">
        <f t="shared" ca="1" si="2029"/>
        <v>3.3008393622181114</v>
      </c>
    </row>
    <row r="2624" spans="11:60" x14ac:dyDescent="0.25">
      <c r="K2624" s="199">
        <f t="shared" si="2002"/>
        <v>65.440316920904905</v>
      </c>
      <c r="L2624" s="201">
        <f t="shared" si="2003"/>
        <v>0.54883762482677512</v>
      </c>
      <c r="M2624" s="201">
        <f t="shared" si="2004"/>
        <v>0.55345346851771127</v>
      </c>
      <c r="N2624" s="201">
        <f t="shared" si="2005"/>
        <v>0.58173958413993354</v>
      </c>
      <c r="O2624" s="201">
        <f t="shared" si="2006"/>
        <v>0.54934472688793368</v>
      </c>
      <c r="P2624" s="201" t="str">
        <f t="shared" si="2007"/>
        <v/>
      </c>
      <c r="Q2624" s="201" t="str">
        <f t="shared" si="2008"/>
        <v/>
      </c>
      <c r="R2624" s="201" t="str">
        <f t="shared" si="2009"/>
        <v/>
      </c>
      <c r="S2624" s="201" t="str">
        <f t="shared" si="2010"/>
        <v/>
      </c>
      <c r="T2624" s="199">
        <f t="shared" si="2011"/>
        <v>1.1340524437668511</v>
      </c>
      <c r="U2624" s="199">
        <f t="shared" si="2012"/>
        <v>0</v>
      </c>
      <c r="V2624" s="199">
        <f t="shared" si="2013"/>
        <v>0</v>
      </c>
      <c r="W2624" s="199">
        <f t="shared" si="2014"/>
        <v>0</v>
      </c>
      <c r="X2624" s="199" t="str">
        <f t="shared" si="2015"/>
        <v/>
      </c>
      <c r="Y2624" s="199" t="str">
        <f t="shared" si="2016"/>
        <v/>
      </c>
      <c r="Z2624" s="199" t="str">
        <f t="shared" si="2017"/>
        <v/>
      </c>
      <c r="AA2624" s="199" t="str">
        <f t="shared" si="2018"/>
        <v/>
      </c>
      <c r="AB2624" s="201">
        <f t="shared" ca="1" si="2019"/>
        <v>3.281524729052153</v>
      </c>
      <c r="AD2624" s="162">
        <f t="shared" si="2020"/>
        <v>2.9137318934059447E-2</v>
      </c>
      <c r="AE2624" s="162">
        <f t="shared" si="2021"/>
        <v>0</v>
      </c>
      <c r="AF2624" s="162">
        <f t="shared" si="2022"/>
        <v>0</v>
      </c>
      <c r="AG2624" s="162">
        <f t="shared" si="2023"/>
        <v>0</v>
      </c>
      <c r="AH2624" s="162" t="str">
        <f t="shared" si="2024"/>
        <v/>
      </c>
      <c r="AI2624" s="162" t="str">
        <f t="shared" si="2025"/>
        <v/>
      </c>
      <c r="AJ2624" s="162" t="str">
        <f t="shared" si="2026"/>
        <v/>
      </c>
      <c r="AK2624" s="162" t="str">
        <f t="shared" si="2027"/>
        <v/>
      </c>
      <c r="AM2624" s="199">
        <f t="shared" si="2030"/>
        <v>28.557958477508219</v>
      </c>
      <c r="AN2624" s="197">
        <f t="shared" si="2032"/>
        <v>5.9270221296975775E-2</v>
      </c>
      <c r="AO2624" s="197">
        <f t="shared" si="2033"/>
        <v>0</v>
      </c>
      <c r="AP2624" s="197">
        <f t="shared" si="2034"/>
        <v>0</v>
      </c>
      <c r="AQ2624" s="197">
        <f t="shared" si="2035"/>
        <v>0</v>
      </c>
      <c r="AR2624" s="197" t="str">
        <f t="shared" si="2036"/>
        <v/>
      </c>
      <c r="AS2624" s="197" t="str">
        <f t="shared" si="2037"/>
        <v/>
      </c>
      <c r="AT2624" s="197" t="str">
        <f t="shared" si="2038"/>
        <v/>
      </c>
      <c r="AU2624" s="197" t="str">
        <f t="shared" si="2039"/>
        <v/>
      </c>
      <c r="AV2624" s="199">
        <f t="shared" ca="1" si="2031"/>
        <v>2.2034839551463183</v>
      </c>
      <c r="AX2624" s="162">
        <f t="shared" si="2040"/>
        <v>6.6482188482000287E-4</v>
      </c>
      <c r="AY2624" s="162">
        <f t="shared" si="2041"/>
        <v>0</v>
      </c>
      <c r="AZ2624" s="162">
        <f t="shared" si="2042"/>
        <v>0</v>
      </c>
      <c r="BA2624" s="162">
        <f t="shared" si="2043"/>
        <v>0</v>
      </c>
      <c r="BB2624" s="162" t="str">
        <f t="shared" si="2044"/>
        <v/>
      </c>
      <c r="BC2624" s="162" t="str">
        <f t="shared" si="2045"/>
        <v/>
      </c>
      <c r="BD2624" s="162" t="str">
        <f t="shared" si="2046"/>
        <v/>
      </c>
      <c r="BE2624" s="162" t="str">
        <f t="shared" si="2047"/>
        <v/>
      </c>
      <c r="BG2624" s="169">
        <f t="shared" si="2028"/>
        <v>65.414623824351736</v>
      </c>
      <c r="BH2624" s="169">
        <f t="shared" ca="1" si="2029"/>
        <v>3.2759419754248267</v>
      </c>
    </row>
    <row r="2625" spans="11:60" x14ac:dyDescent="0.25">
      <c r="K2625" s="199">
        <f t="shared" si="2002"/>
        <v>65.466010017458075</v>
      </c>
      <c r="L2625" s="201">
        <f t="shared" si="2003"/>
        <v>0.54905310877841518</v>
      </c>
      <c r="M2625" s="201">
        <f t="shared" si="2004"/>
        <v>0.55367076473621057</v>
      </c>
      <c r="N2625" s="201">
        <f t="shared" si="2005"/>
        <v>0.58196798601827671</v>
      </c>
      <c r="O2625" s="201">
        <f t="shared" si="2006"/>
        <v>0.54956040993735977</v>
      </c>
      <c r="P2625" s="201" t="str">
        <f t="shared" si="2007"/>
        <v/>
      </c>
      <c r="Q2625" s="201" t="str">
        <f t="shared" si="2008"/>
        <v/>
      </c>
      <c r="R2625" s="201" t="str">
        <f t="shared" si="2009"/>
        <v/>
      </c>
      <c r="S2625" s="201" t="str">
        <f t="shared" si="2010"/>
        <v/>
      </c>
      <c r="T2625" s="199">
        <f t="shared" si="2011"/>
        <v>1.0815767671161252</v>
      </c>
      <c r="U2625" s="199">
        <f t="shared" si="2012"/>
        <v>0</v>
      </c>
      <c r="V2625" s="199">
        <f t="shared" si="2013"/>
        <v>0</v>
      </c>
      <c r="W2625" s="199">
        <f t="shared" si="2014"/>
        <v>0</v>
      </c>
      <c r="X2625" s="199" t="str">
        <f t="shared" si="2015"/>
        <v/>
      </c>
      <c r="Y2625" s="199" t="str">
        <f t="shared" si="2016"/>
        <v/>
      </c>
      <c r="Z2625" s="199" t="str">
        <f t="shared" si="2017"/>
        <v/>
      </c>
      <c r="AA2625" s="199" t="str">
        <f t="shared" si="2018"/>
        <v/>
      </c>
      <c r="AB2625" s="201">
        <f t="shared" ca="1" si="2019"/>
        <v>3.1467762855399726</v>
      </c>
      <c r="AD2625" s="162">
        <f t="shared" si="2020"/>
        <v>2.7789056307179445E-2</v>
      </c>
      <c r="AE2625" s="162">
        <f t="shared" si="2021"/>
        <v>0</v>
      </c>
      <c r="AF2625" s="162">
        <f t="shared" si="2022"/>
        <v>0</v>
      </c>
      <c r="AG2625" s="162">
        <f t="shared" si="2023"/>
        <v>0</v>
      </c>
      <c r="AH2625" s="162" t="str">
        <f t="shared" si="2024"/>
        <v/>
      </c>
      <c r="AI2625" s="162" t="str">
        <f t="shared" si="2025"/>
        <v/>
      </c>
      <c r="AJ2625" s="162" t="str">
        <f t="shared" si="2026"/>
        <v/>
      </c>
      <c r="AK2625" s="162" t="str">
        <f t="shared" si="2027"/>
        <v/>
      </c>
      <c r="AM2625" s="199">
        <f t="shared" si="2030"/>
        <v>28.569175271882731</v>
      </c>
      <c r="AN2625" s="197">
        <f t="shared" si="2032"/>
        <v>5.0648354092501131E-2</v>
      </c>
      <c r="AO2625" s="197">
        <f t="shared" si="2033"/>
        <v>0</v>
      </c>
      <c r="AP2625" s="197">
        <f t="shared" si="2034"/>
        <v>0</v>
      </c>
      <c r="AQ2625" s="197">
        <f t="shared" si="2035"/>
        <v>0</v>
      </c>
      <c r="AR2625" s="197" t="str">
        <f t="shared" si="2036"/>
        <v/>
      </c>
      <c r="AS2625" s="197" t="str">
        <f t="shared" si="2037"/>
        <v/>
      </c>
      <c r="AT2625" s="197" t="str">
        <f t="shared" si="2038"/>
        <v/>
      </c>
      <c r="AU2625" s="197" t="str">
        <f t="shared" si="2039"/>
        <v/>
      </c>
      <c r="AV2625" s="199">
        <f t="shared" ca="1" si="2031"/>
        <v>2.2321642736658531</v>
      </c>
      <c r="AX2625" s="162">
        <f t="shared" si="2040"/>
        <v>5.6811217326306173E-4</v>
      </c>
      <c r="AY2625" s="162">
        <f t="shared" si="2041"/>
        <v>0</v>
      </c>
      <c r="AZ2625" s="162">
        <f t="shared" si="2042"/>
        <v>0</v>
      </c>
      <c r="BA2625" s="162">
        <f t="shared" si="2043"/>
        <v>0</v>
      </c>
      <c r="BB2625" s="162" t="str">
        <f t="shared" si="2044"/>
        <v/>
      </c>
      <c r="BC2625" s="162" t="str">
        <f t="shared" si="2045"/>
        <v/>
      </c>
      <c r="BD2625" s="162" t="str">
        <f t="shared" si="2046"/>
        <v/>
      </c>
      <c r="BE2625" s="162" t="str">
        <f t="shared" si="2047"/>
        <v/>
      </c>
      <c r="BG2625" s="169">
        <f t="shared" si="2028"/>
        <v>65.440316920904905</v>
      </c>
      <c r="BH2625" s="169">
        <f t="shared" ca="1" si="2029"/>
        <v>3.281524729052153</v>
      </c>
    </row>
    <row r="2626" spans="11:60" x14ac:dyDescent="0.25">
      <c r="K2626" s="199">
        <f t="shared" si="2002"/>
        <v>65.491703114011244</v>
      </c>
      <c r="L2626" s="201">
        <f t="shared" si="2003"/>
        <v>0.54926859273005502</v>
      </c>
      <c r="M2626" s="201">
        <f t="shared" si="2004"/>
        <v>0.55388806095470999</v>
      </c>
      <c r="N2626" s="201">
        <f t="shared" si="2005"/>
        <v>0.58219638789661987</v>
      </c>
      <c r="O2626" s="201">
        <f t="shared" si="2006"/>
        <v>0.54977609298678576</v>
      </c>
      <c r="P2626" s="201" t="str">
        <f t="shared" si="2007"/>
        <v/>
      </c>
      <c r="Q2626" s="201" t="str">
        <f t="shared" si="2008"/>
        <v/>
      </c>
      <c r="R2626" s="201" t="str">
        <f t="shared" si="2009"/>
        <v/>
      </c>
      <c r="S2626" s="201" t="str">
        <f t="shared" si="2010"/>
        <v/>
      </c>
      <c r="T2626" s="199">
        <f t="shared" si="2011"/>
        <v>1.0315002809402543</v>
      </c>
      <c r="U2626" s="199">
        <f t="shared" si="2012"/>
        <v>0</v>
      </c>
      <c r="V2626" s="199">
        <f t="shared" si="2013"/>
        <v>0</v>
      </c>
      <c r="W2626" s="199">
        <f t="shared" si="2014"/>
        <v>0</v>
      </c>
      <c r="X2626" s="199" t="str">
        <f t="shared" si="2015"/>
        <v/>
      </c>
      <c r="Y2626" s="199" t="str">
        <f t="shared" si="2016"/>
        <v/>
      </c>
      <c r="Z2626" s="199" t="str">
        <f t="shared" si="2017"/>
        <v/>
      </c>
      <c r="AA2626" s="199" t="str">
        <f t="shared" si="2018"/>
        <v/>
      </c>
      <c r="AB2626" s="201">
        <f t="shared" ca="1" si="2019"/>
        <v>3.0682610987248387</v>
      </c>
      <c r="AD2626" s="162">
        <f t="shared" si="2020"/>
        <v>2.6502436312819341E-2</v>
      </c>
      <c r="AE2626" s="162">
        <f t="shared" si="2021"/>
        <v>0</v>
      </c>
      <c r="AF2626" s="162">
        <f t="shared" si="2022"/>
        <v>0</v>
      </c>
      <c r="AG2626" s="162">
        <f t="shared" si="2023"/>
        <v>0</v>
      </c>
      <c r="AH2626" s="162" t="str">
        <f t="shared" si="2024"/>
        <v/>
      </c>
      <c r="AI2626" s="162" t="str">
        <f t="shared" si="2025"/>
        <v/>
      </c>
      <c r="AJ2626" s="162" t="str">
        <f t="shared" si="2026"/>
        <v/>
      </c>
      <c r="AK2626" s="162" t="str">
        <f t="shared" si="2027"/>
        <v/>
      </c>
      <c r="AM2626" s="199">
        <f t="shared" si="2030"/>
        <v>28.580392066257243</v>
      </c>
      <c r="AN2626" s="197">
        <f t="shared" si="2032"/>
        <v>4.3280684130290348E-2</v>
      </c>
      <c r="AO2626" s="197">
        <f t="shared" si="2033"/>
        <v>0</v>
      </c>
      <c r="AP2626" s="197">
        <f t="shared" si="2034"/>
        <v>0</v>
      </c>
      <c r="AQ2626" s="197">
        <f t="shared" si="2035"/>
        <v>0</v>
      </c>
      <c r="AR2626" s="197" t="str">
        <f t="shared" si="2036"/>
        <v/>
      </c>
      <c r="AS2626" s="197" t="str">
        <f t="shared" si="2037"/>
        <v/>
      </c>
      <c r="AT2626" s="197" t="str">
        <f t="shared" si="2038"/>
        <v/>
      </c>
      <c r="AU2626" s="197" t="str">
        <f t="shared" si="2039"/>
        <v/>
      </c>
      <c r="AV2626" s="199">
        <f t="shared" ca="1" si="2031"/>
        <v>2.1410188864000848</v>
      </c>
      <c r="AX2626" s="162">
        <f t="shared" si="2040"/>
        <v>4.8547053427767429E-4</v>
      </c>
      <c r="AY2626" s="162">
        <f t="shared" si="2041"/>
        <v>0</v>
      </c>
      <c r="AZ2626" s="162">
        <f t="shared" si="2042"/>
        <v>0</v>
      </c>
      <c r="BA2626" s="162">
        <f t="shared" si="2043"/>
        <v>0</v>
      </c>
      <c r="BB2626" s="162" t="str">
        <f t="shared" si="2044"/>
        <v/>
      </c>
      <c r="BC2626" s="162" t="str">
        <f t="shared" si="2045"/>
        <v/>
      </c>
      <c r="BD2626" s="162" t="str">
        <f t="shared" si="2046"/>
        <v/>
      </c>
      <c r="BE2626" s="162" t="str">
        <f t="shared" si="2047"/>
        <v/>
      </c>
      <c r="BG2626" s="169">
        <f t="shared" si="2028"/>
        <v>65.466010017458075</v>
      </c>
      <c r="BH2626" s="169">
        <f t="shared" ca="1" si="2029"/>
        <v>3.1467762855399726</v>
      </c>
    </row>
    <row r="2627" spans="11:60" x14ac:dyDescent="0.25">
      <c r="K2627" s="199">
        <f t="shared" si="2002"/>
        <v>65.517396210564414</v>
      </c>
      <c r="L2627" s="201">
        <f t="shared" si="2003"/>
        <v>0.54948407668169497</v>
      </c>
      <c r="M2627" s="201">
        <f t="shared" si="2004"/>
        <v>0.5541053571732093</v>
      </c>
      <c r="N2627" s="201">
        <f t="shared" si="2005"/>
        <v>0.58242478977496304</v>
      </c>
      <c r="O2627" s="201">
        <f t="shared" si="2006"/>
        <v>0.54999177603621174</v>
      </c>
      <c r="P2627" s="201" t="str">
        <f t="shared" si="2007"/>
        <v/>
      </c>
      <c r="Q2627" s="201" t="str">
        <f t="shared" si="2008"/>
        <v/>
      </c>
      <c r="R2627" s="201" t="str">
        <f t="shared" si="2009"/>
        <v/>
      </c>
      <c r="S2627" s="201" t="str">
        <f t="shared" si="2010"/>
        <v/>
      </c>
      <c r="T2627" s="199">
        <f t="shared" si="2011"/>
        <v>0.98372084924281022</v>
      </c>
      <c r="U2627" s="199">
        <f t="shared" si="2012"/>
        <v>0</v>
      </c>
      <c r="V2627" s="199">
        <f t="shared" si="2013"/>
        <v>0</v>
      </c>
      <c r="W2627" s="199">
        <f t="shared" si="2014"/>
        <v>0</v>
      </c>
      <c r="X2627" s="199" t="str">
        <f t="shared" si="2015"/>
        <v/>
      </c>
      <c r="Y2627" s="199" t="str">
        <f t="shared" si="2016"/>
        <v/>
      </c>
      <c r="Z2627" s="199" t="str">
        <f t="shared" si="2017"/>
        <v/>
      </c>
      <c r="AA2627" s="199" t="str">
        <f t="shared" si="2018"/>
        <v/>
      </c>
      <c r="AB2627" s="201">
        <f t="shared" ca="1" si="2019"/>
        <v>3.0312105150516855</v>
      </c>
      <c r="AD2627" s="162">
        <f t="shared" si="2020"/>
        <v>2.5274834760961349E-2</v>
      </c>
      <c r="AE2627" s="162">
        <f t="shared" si="2021"/>
        <v>0</v>
      </c>
      <c r="AF2627" s="162">
        <f t="shared" si="2022"/>
        <v>0</v>
      </c>
      <c r="AG2627" s="162">
        <f t="shared" si="2023"/>
        <v>0</v>
      </c>
      <c r="AH2627" s="162" t="str">
        <f t="shared" si="2024"/>
        <v/>
      </c>
      <c r="AI2627" s="162" t="str">
        <f t="shared" si="2025"/>
        <v/>
      </c>
      <c r="AJ2627" s="162" t="str">
        <f t="shared" si="2026"/>
        <v/>
      </c>
      <c r="AK2627" s="162" t="str">
        <f t="shared" si="2027"/>
        <v/>
      </c>
      <c r="AM2627" s="199">
        <f t="shared" si="2030"/>
        <v>28.591608860631755</v>
      </c>
      <c r="AN2627" s="197">
        <f t="shared" si="2032"/>
        <v>3.6984767387153249E-2</v>
      </c>
      <c r="AO2627" s="197">
        <f t="shared" si="2033"/>
        <v>0</v>
      </c>
      <c r="AP2627" s="197">
        <f t="shared" si="2034"/>
        <v>0</v>
      </c>
      <c r="AQ2627" s="197">
        <f t="shared" si="2035"/>
        <v>0</v>
      </c>
      <c r="AR2627" s="197" t="str">
        <f t="shared" si="2036"/>
        <v/>
      </c>
      <c r="AS2627" s="197" t="str">
        <f t="shared" si="2037"/>
        <v/>
      </c>
      <c r="AT2627" s="197" t="str">
        <f t="shared" si="2038"/>
        <v/>
      </c>
      <c r="AU2627" s="197" t="str">
        <f t="shared" si="2039"/>
        <v/>
      </c>
      <c r="AV2627" s="199">
        <f t="shared" ca="1" si="2031"/>
        <v>2.161635609396511</v>
      </c>
      <c r="AX2627" s="162">
        <f t="shared" si="2040"/>
        <v>4.1485053077085774E-4</v>
      </c>
      <c r="AY2627" s="162">
        <f t="shared" si="2041"/>
        <v>0</v>
      </c>
      <c r="AZ2627" s="162">
        <f t="shared" si="2042"/>
        <v>0</v>
      </c>
      <c r="BA2627" s="162">
        <f t="shared" si="2043"/>
        <v>0</v>
      </c>
      <c r="BB2627" s="162" t="str">
        <f t="shared" si="2044"/>
        <v/>
      </c>
      <c r="BC2627" s="162" t="str">
        <f t="shared" si="2045"/>
        <v/>
      </c>
      <c r="BD2627" s="162" t="str">
        <f t="shared" si="2046"/>
        <v/>
      </c>
      <c r="BE2627" s="162" t="str">
        <f t="shared" si="2047"/>
        <v/>
      </c>
      <c r="BG2627" s="169">
        <f t="shared" si="2028"/>
        <v>65.491703114011244</v>
      </c>
      <c r="BH2627" s="169">
        <f t="shared" ca="1" si="2029"/>
        <v>3.0682610987248387</v>
      </c>
    </row>
    <row r="2628" spans="11:60" x14ac:dyDescent="0.25">
      <c r="K2628" s="199">
        <f t="shared" si="2002"/>
        <v>65.543089307117583</v>
      </c>
      <c r="L2628" s="201">
        <f t="shared" si="2003"/>
        <v>0.54969956063333492</v>
      </c>
      <c r="M2628" s="201">
        <f t="shared" si="2004"/>
        <v>0.55432265339170861</v>
      </c>
      <c r="N2628" s="201">
        <f t="shared" si="2005"/>
        <v>0.5826531916533062</v>
      </c>
      <c r="O2628" s="201">
        <f t="shared" si="2006"/>
        <v>0.55020745908563773</v>
      </c>
      <c r="P2628" s="201" t="str">
        <f t="shared" si="2007"/>
        <v/>
      </c>
      <c r="Q2628" s="201" t="str">
        <f t="shared" si="2008"/>
        <v/>
      </c>
      <c r="R2628" s="201" t="str">
        <f t="shared" si="2009"/>
        <v/>
      </c>
      <c r="S2628" s="201" t="str">
        <f t="shared" si="2010"/>
        <v/>
      </c>
      <c r="T2628" s="199">
        <f t="shared" si="2011"/>
        <v>0.93813944489203938</v>
      </c>
      <c r="U2628" s="199">
        <f t="shared" si="2012"/>
        <v>0</v>
      </c>
      <c r="V2628" s="199">
        <f t="shared" si="2013"/>
        <v>0</v>
      </c>
      <c r="W2628" s="199">
        <f t="shared" si="2014"/>
        <v>0</v>
      </c>
      <c r="X2628" s="199" t="str">
        <f t="shared" si="2015"/>
        <v/>
      </c>
      <c r="Y2628" s="199" t="str">
        <f t="shared" si="2016"/>
        <v/>
      </c>
      <c r="Z2628" s="199" t="str">
        <f t="shared" si="2017"/>
        <v/>
      </c>
      <c r="AA2628" s="199" t="str">
        <f t="shared" si="2018"/>
        <v/>
      </c>
      <c r="AB2628" s="201">
        <f t="shared" ca="1" si="2019"/>
        <v>3.0754583545878136</v>
      </c>
      <c r="AD2628" s="162">
        <f t="shared" si="2020"/>
        <v>2.4103707337947936E-2</v>
      </c>
      <c r="AE2628" s="162">
        <f t="shared" si="2021"/>
        <v>0</v>
      </c>
      <c r="AF2628" s="162">
        <f t="shared" si="2022"/>
        <v>0</v>
      </c>
      <c r="AG2628" s="162">
        <f t="shared" si="2023"/>
        <v>0</v>
      </c>
      <c r="AH2628" s="162" t="str">
        <f t="shared" si="2024"/>
        <v/>
      </c>
      <c r="AI2628" s="162" t="str">
        <f t="shared" si="2025"/>
        <v/>
      </c>
      <c r="AJ2628" s="162" t="str">
        <f t="shared" si="2026"/>
        <v/>
      </c>
      <c r="AK2628" s="162" t="str">
        <f t="shared" si="2027"/>
        <v/>
      </c>
      <c r="AM2628" s="199">
        <f t="shared" si="2030"/>
        <v>28.602825655006267</v>
      </c>
      <c r="AN2628" s="197">
        <f t="shared" si="2032"/>
        <v>3.1604699267263572E-2</v>
      </c>
      <c r="AO2628" s="197">
        <f t="shared" si="2033"/>
        <v>0</v>
      </c>
      <c r="AP2628" s="197">
        <f t="shared" si="2034"/>
        <v>0</v>
      </c>
      <c r="AQ2628" s="197">
        <f t="shared" si="2035"/>
        <v>0</v>
      </c>
      <c r="AR2628" s="197" t="str">
        <f t="shared" si="2036"/>
        <v/>
      </c>
      <c r="AS2628" s="197" t="str">
        <f t="shared" si="2037"/>
        <v/>
      </c>
      <c r="AT2628" s="197" t="str">
        <f t="shared" si="2038"/>
        <v/>
      </c>
      <c r="AU2628" s="197" t="str">
        <f t="shared" si="2039"/>
        <v/>
      </c>
      <c r="AV2628" s="199">
        <f t="shared" ca="1" si="2031"/>
        <v>2.2014910949574764</v>
      </c>
      <c r="AX2628" s="162">
        <f t="shared" si="2040"/>
        <v>3.5450341294918753E-4</v>
      </c>
      <c r="AY2628" s="162">
        <f t="shared" si="2041"/>
        <v>0</v>
      </c>
      <c r="AZ2628" s="162">
        <f t="shared" si="2042"/>
        <v>0</v>
      </c>
      <c r="BA2628" s="162">
        <f t="shared" si="2043"/>
        <v>0</v>
      </c>
      <c r="BB2628" s="162" t="str">
        <f t="shared" si="2044"/>
        <v/>
      </c>
      <c r="BC2628" s="162" t="str">
        <f t="shared" si="2045"/>
        <v/>
      </c>
      <c r="BD2628" s="162" t="str">
        <f t="shared" si="2046"/>
        <v/>
      </c>
      <c r="BE2628" s="162" t="str">
        <f t="shared" si="2047"/>
        <v/>
      </c>
      <c r="BG2628" s="169">
        <f t="shared" si="2028"/>
        <v>65.517396210564414</v>
      </c>
      <c r="BH2628" s="169">
        <f t="shared" ca="1" si="2029"/>
        <v>3.0312105150516855</v>
      </c>
    </row>
    <row r="2629" spans="11:60" x14ac:dyDescent="0.25">
      <c r="K2629" s="199">
        <f t="shared" si="2002"/>
        <v>65.568782403670753</v>
      </c>
      <c r="L2629" s="201">
        <f t="shared" si="2003"/>
        <v>0.54991504458497487</v>
      </c>
      <c r="M2629" s="201">
        <f t="shared" si="2004"/>
        <v>0.55453994961020803</v>
      </c>
      <c r="N2629" s="201">
        <f t="shared" si="2005"/>
        <v>0.58288159353164948</v>
      </c>
      <c r="O2629" s="201">
        <f t="shared" si="2006"/>
        <v>0.55042314213506383</v>
      </c>
      <c r="P2629" s="201" t="str">
        <f t="shared" si="2007"/>
        <v/>
      </c>
      <c r="Q2629" s="201" t="str">
        <f t="shared" si="2008"/>
        <v/>
      </c>
      <c r="R2629" s="201" t="str">
        <f t="shared" si="2009"/>
        <v/>
      </c>
      <c r="S2629" s="201" t="str">
        <f t="shared" si="2010"/>
        <v/>
      </c>
      <c r="T2629" s="199">
        <f t="shared" si="2011"/>
        <v>0.89466025328054566</v>
      </c>
      <c r="U2629" s="199">
        <f t="shared" si="2012"/>
        <v>0</v>
      </c>
      <c r="V2629" s="199">
        <f t="shared" si="2013"/>
        <v>0</v>
      </c>
      <c r="W2629" s="199">
        <f t="shared" si="2014"/>
        <v>0</v>
      </c>
      <c r="X2629" s="199" t="str">
        <f t="shared" si="2015"/>
        <v/>
      </c>
      <c r="Y2629" s="199" t="str">
        <f t="shared" si="2016"/>
        <v/>
      </c>
      <c r="Z2629" s="199" t="str">
        <f t="shared" si="2017"/>
        <v/>
      </c>
      <c r="AA2629" s="199" t="str">
        <f t="shared" si="2018"/>
        <v/>
      </c>
      <c r="AB2629" s="201">
        <f t="shared" ca="1" si="2019"/>
        <v>2.9386854120500181</v>
      </c>
      <c r="AD2629" s="162">
        <f t="shared" si="2020"/>
        <v>2.2986592269820073E-2</v>
      </c>
      <c r="AE2629" s="162">
        <f t="shared" si="2021"/>
        <v>0</v>
      </c>
      <c r="AF2629" s="162">
        <f t="shared" si="2022"/>
        <v>0</v>
      </c>
      <c r="AG2629" s="162">
        <f t="shared" si="2023"/>
        <v>0</v>
      </c>
      <c r="AH2629" s="162" t="str">
        <f t="shared" si="2024"/>
        <v/>
      </c>
      <c r="AI2629" s="162" t="str">
        <f t="shared" si="2025"/>
        <v/>
      </c>
      <c r="AJ2629" s="162" t="str">
        <f t="shared" si="2026"/>
        <v/>
      </c>
      <c r="AK2629" s="162" t="str">
        <f t="shared" si="2027"/>
        <v/>
      </c>
      <c r="AM2629" s="199">
        <f t="shared" si="2030"/>
        <v>28.614042449380779</v>
      </c>
      <c r="AN2629" s="197">
        <f t="shared" si="2032"/>
        <v>2.7007254058787868E-2</v>
      </c>
      <c r="AO2629" s="197">
        <f t="shared" si="2033"/>
        <v>0</v>
      </c>
      <c r="AP2629" s="197">
        <f t="shared" si="2034"/>
        <v>0</v>
      </c>
      <c r="AQ2629" s="197">
        <f t="shared" si="2035"/>
        <v>0</v>
      </c>
      <c r="AR2629" s="197" t="str">
        <f t="shared" si="2036"/>
        <v/>
      </c>
      <c r="AS2629" s="197" t="str">
        <f t="shared" si="2037"/>
        <v/>
      </c>
      <c r="AT2629" s="197" t="str">
        <f t="shared" si="2038"/>
        <v/>
      </c>
      <c r="AU2629" s="197" t="str">
        <f t="shared" si="2039"/>
        <v/>
      </c>
      <c r="AV2629" s="199">
        <f t="shared" ca="1" si="2031"/>
        <v>2.1935974929846997</v>
      </c>
      <c r="AX2629" s="162">
        <f t="shared" si="2040"/>
        <v>3.0293481539762982E-4</v>
      </c>
      <c r="AY2629" s="162">
        <f t="shared" si="2041"/>
        <v>0</v>
      </c>
      <c r="AZ2629" s="162">
        <f t="shared" si="2042"/>
        <v>0</v>
      </c>
      <c r="BA2629" s="162">
        <f t="shared" si="2043"/>
        <v>0</v>
      </c>
      <c r="BB2629" s="162" t="str">
        <f t="shared" si="2044"/>
        <v/>
      </c>
      <c r="BC2629" s="162" t="str">
        <f t="shared" si="2045"/>
        <v/>
      </c>
      <c r="BD2629" s="162" t="str">
        <f t="shared" si="2046"/>
        <v/>
      </c>
      <c r="BE2629" s="162" t="str">
        <f t="shared" si="2047"/>
        <v/>
      </c>
      <c r="BG2629" s="169">
        <f t="shared" si="2028"/>
        <v>65.543089307117583</v>
      </c>
      <c r="BH2629" s="169">
        <f t="shared" ca="1" si="2029"/>
        <v>3.0754583545878136</v>
      </c>
    </row>
    <row r="2630" spans="11:60" x14ac:dyDescent="0.25">
      <c r="K2630" s="199">
        <f t="shared" si="2002"/>
        <v>65.594475500223922</v>
      </c>
      <c r="L2630" s="201">
        <f t="shared" si="2003"/>
        <v>0.55013052853661482</v>
      </c>
      <c r="M2630" s="201">
        <f t="shared" si="2004"/>
        <v>0.55475724582870733</v>
      </c>
      <c r="N2630" s="201">
        <f t="shared" si="2005"/>
        <v>0.58310999540999264</v>
      </c>
      <c r="O2630" s="201">
        <f t="shared" si="2006"/>
        <v>0.55063882518448981</v>
      </c>
      <c r="P2630" s="201" t="str">
        <f t="shared" si="2007"/>
        <v/>
      </c>
      <c r="Q2630" s="201" t="str">
        <f t="shared" si="2008"/>
        <v/>
      </c>
      <c r="R2630" s="201" t="str">
        <f t="shared" si="2009"/>
        <v/>
      </c>
      <c r="S2630" s="201" t="str">
        <f t="shared" si="2010"/>
        <v/>
      </c>
      <c r="T2630" s="199">
        <f t="shared" si="2011"/>
        <v>0.85319073625083974</v>
      </c>
      <c r="U2630" s="199">
        <f t="shared" si="2012"/>
        <v>0</v>
      </c>
      <c r="V2630" s="199">
        <f t="shared" si="2013"/>
        <v>0</v>
      </c>
      <c r="W2630" s="199">
        <f t="shared" si="2014"/>
        <v>0</v>
      </c>
      <c r="X2630" s="199" t="str">
        <f t="shared" si="2015"/>
        <v/>
      </c>
      <c r="Y2630" s="199" t="str">
        <f t="shared" si="2016"/>
        <v/>
      </c>
      <c r="Z2630" s="199" t="str">
        <f t="shared" si="2017"/>
        <v/>
      </c>
      <c r="AA2630" s="199" t="str">
        <f t="shared" si="2018"/>
        <v/>
      </c>
      <c r="AB2630" s="201">
        <f t="shared" ca="1" si="2019"/>
        <v>2.9938796395321052</v>
      </c>
      <c r="AD2630" s="162">
        <f t="shared" si="2020"/>
        <v>2.1921111964762534E-2</v>
      </c>
      <c r="AE2630" s="162">
        <f t="shared" si="2021"/>
        <v>0</v>
      </c>
      <c r="AF2630" s="162">
        <f t="shared" si="2022"/>
        <v>0</v>
      </c>
      <c r="AG2630" s="162">
        <f t="shared" si="2023"/>
        <v>0</v>
      </c>
      <c r="AH2630" s="162" t="str">
        <f t="shared" si="2024"/>
        <v/>
      </c>
      <c r="AI2630" s="162" t="str">
        <f t="shared" si="2025"/>
        <v/>
      </c>
      <c r="AJ2630" s="162" t="str">
        <f t="shared" si="2026"/>
        <v/>
      </c>
      <c r="AK2630" s="162" t="str">
        <f t="shared" si="2027"/>
        <v/>
      </c>
      <c r="AM2630" s="199">
        <f t="shared" si="2030"/>
        <v>28.625259243755291</v>
      </c>
      <c r="AN2630" s="197">
        <f t="shared" si="2032"/>
        <v>2.3078585945134705E-2</v>
      </c>
      <c r="AO2630" s="197">
        <f t="shared" si="2033"/>
        <v>0</v>
      </c>
      <c r="AP2630" s="197">
        <f t="shared" si="2034"/>
        <v>0</v>
      </c>
      <c r="AQ2630" s="197">
        <f t="shared" si="2035"/>
        <v>0</v>
      </c>
      <c r="AR2630" s="197" t="str">
        <f t="shared" si="2036"/>
        <v/>
      </c>
      <c r="AS2630" s="197" t="str">
        <f t="shared" si="2037"/>
        <v/>
      </c>
      <c r="AT2630" s="197" t="str">
        <f t="shared" si="2038"/>
        <v/>
      </c>
      <c r="AU2630" s="197" t="str">
        <f t="shared" si="2039"/>
        <v/>
      </c>
      <c r="AV2630" s="199">
        <f t="shared" ca="1" si="2031"/>
        <v>2.1371432679400644</v>
      </c>
      <c r="AX2630" s="162">
        <f t="shared" si="2040"/>
        <v>2.5886775300108014E-4</v>
      </c>
      <c r="AY2630" s="162">
        <f t="shared" si="2041"/>
        <v>0</v>
      </c>
      <c r="AZ2630" s="162">
        <f t="shared" si="2042"/>
        <v>0</v>
      </c>
      <c r="BA2630" s="162">
        <f t="shared" si="2043"/>
        <v>0</v>
      </c>
      <c r="BB2630" s="162" t="str">
        <f t="shared" si="2044"/>
        <v/>
      </c>
      <c r="BC2630" s="162" t="str">
        <f t="shared" si="2045"/>
        <v/>
      </c>
      <c r="BD2630" s="162" t="str">
        <f t="shared" si="2046"/>
        <v/>
      </c>
      <c r="BE2630" s="162" t="str">
        <f t="shared" si="2047"/>
        <v/>
      </c>
      <c r="BG2630" s="169">
        <f t="shared" si="2028"/>
        <v>65.568782403670753</v>
      </c>
      <c r="BH2630" s="169">
        <f t="shared" ca="1" si="2029"/>
        <v>2.9386854120500181</v>
      </c>
    </row>
    <row r="2631" spans="11:60" x14ac:dyDescent="0.25">
      <c r="K2631" s="199">
        <f t="shared" si="2002"/>
        <v>65.620168596777091</v>
      </c>
      <c r="L2631" s="201">
        <f t="shared" si="2003"/>
        <v>0.55034601248825465</v>
      </c>
      <c r="M2631" s="201">
        <f t="shared" si="2004"/>
        <v>0.55497454204720675</v>
      </c>
      <c r="N2631" s="201">
        <f t="shared" si="2005"/>
        <v>0.58333839728833581</v>
      </c>
      <c r="O2631" s="201">
        <f t="shared" si="2006"/>
        <v>0.5508545082339158</v>
      </c>
      <c r="P2631" s="201" t="str">
        <f t="shared" si="2007"/>
        <v/>
      </c>
      <c r="Q2631" s="201" t="str">
        <f t="shared" si="2008"/>
        <v/>
      </c>
      <c r="R2631" s="201" t="str">
        <f t="shared" si="2009"/>
        <v/>
      </c>
      <c r="S2631" s="201" t="str">
        <f t="shared" si="2010"/>
        <v/>
      </c>
      <c r="T2631" s="199">
        <f t="shared" si="2011"/>
        <v>0.81364166278394157</v>
      </c>
      <c r="U2631" s="199">
        <f t="shared" si="2012"/>
        <v>0</v>
      </c>
      <c r="V2631" s="199">
        <f t="shared" si="2013"/>
        <v>0</v>
      </c>
      <c r="W2631" s="199">
        <f t="shared" si="2014"/>
        <v>0</v>
      </c>
      <c r="X2631" s="199" t="str">
        <f t="shared" si="2015"/>
        <v/>
      </c>
      <c r="Y2631" s="199" t="str">
        <f t="shared" si="2016"/>
        <v/>
      </c>
      <c r="Z2631" s="199" t="str">
        <f t="shared" si="2017"/>
        <v/>
      </c>
      <c r="AA2631" s="199" t="str">
        <f t="shared" si="2018"/>
        <v/>
      </c>
      <c r="AB2631" s="201">
        <f t="shared" ca="1" si="2019"/>
        <v>2.84383766585605</v>
      </c>
      <c r="AD2631" s="162">
        <f t="shared" si="2020"/>
        <v>2.0904973801589129E-2</v>
      </c>
      <c r="AE2631" s="162">
        <f t="shared" si="2021"/>
        <v>0</v>
      </c>
      <c r="AF2631" s="162">
        <f t="shared" si="2022"/>
        <v>0</v>
      </c>
      <c r="AG2631" s="162">
        <f t="shared" si="2023"/>
        <v>0</v>
      </c>
      <c r="AH2631" s="162" t="str">
        <f t="shared" si="2024"/>
        <v/>
      </c>
      <c r="AI2631" s="162" t="str">
        <f t="shared" si="2025"/>
        <v/>
      </c>
      <c r="AJ2631" s="162" t="str">
        <f t="shared" si="2026"/>
        <v/>
      </c>
      <c r="AK2631" s="162" t="str">
        <f t="shared" si="2027"/>
        <v/>
      </c>
      <c r="AM2631" s="199">
        <f t="shared" si="2030"/>
        <v>28.636476038129803</v>
      </c>
      <c r="AN2631" s="197">
        <f t="shared" si="2032"/>
        <v>1.9721409893739494E-2</v>
      </c>
      <c r="AO2631" s="197">
        <f t="shared" si="2033"/>
        <v>0</v>
      </c>
      <c r="AP2631" s="197">
        <f t="shared" si="2034"/>
        <v>0</v>
      </c>
      <c r="AQ2631" s="197">
        <f t="shared" si="2035"/>
        <v>0</v>
      </c>
      <c r="AR2631" s="197" t="str">
        <f t="shared" si="2036"/>
        <v/>
      </c>
      <c r="AS2631" s="197" t="str">
        <f t="shared" si="2037"/>
        <v/>
      </c>
      <c r="AT2631" s="197" t="str">
        <f t="shared" si="2038"/>
        <v/>
      </c>
      <c r="AU2631" s="197" t="str">
        <f t="shared" si="2039"/>
        <v/>
      </c>
      <c r="AV2631" s="199">
        <f t="shared" ca="1" si="2031"/>
        <v>2.1480716575924279</v>
      </c>
      <c r="AX2631" s="162">
        <f t="shared" si="2040"/>
        <v>2.212109995535437E-4</v>
      </c>
      <c r="AY2631" s="162">
        <f t="shared" si="2041"/>
        <v>0</v>
      </c>
      <c r="AZ2631" s="162">
        <f t="shared" si="2042"/>
        <v>0</v>
      </c>
      <c r="BA2631" s="162">
        <f t="shared" si="2043"/>
        <v>0</v>
      </c>
      <c r="BB2631" s="162" t="str">
        <f t="shared" si="2044"/>
        <v/>
      </c>
      <c r="BC2631" s="162" t="str">
        <f t="shared" si="2045"/>
        <v/>
      </c>
      <c r="BD2631" s="162" t="str">
        <f t="shared" si="2046"/>
        <v/>
      </c>
      <c r="BE2631" s="162" t="str">
        <f t="shared" si="2047"/>
        <v/>
      </c>
      <c r="BG2631" s="169">
        <f t="shared" si="2028"/>
        <v>65.594475500223922</v>
      </c>
      <c r="BH2631" s="169">
        <f t="shared" ca="1" si="2029"/>
        <v>2.9938796395321052</v>
      </c>
    </row>
    <row r="2632" spans="11:60" x14ac:dyDescent="0.25">
      <c r="K2632" s="199">
        <f t="shared" si="2002"/>
        <v>65.645861693330261</v>
      </c>
      <c r="L2632" s="201">
        <f t="shared" si="2003"/>
        <v>0.55056149643989472</v>
      </c>
      <c r="M2632" s="201">
        <f t="shared" si="2004"/>
        <v>0.55519183826570606</v>
      </c>
      <c r="N2632" s="201">
        <f t="shared" si="2005"/>
        <v>0.58356679916667897</v>
      </c>
      <c r="O2632" s="201">
        <f t="shared" si="2006"/>
        <v>0.55107019128334189</v>
      </c>
      <c r="P2632" s="201" t="str">
        <f t="shared" si="2007"/>
        <v/>
      </c>
      <c r="Q2632" s="201" t="str">
        <f t="shared" si="2008"/>
        <v/>
      </c>
      <c r="R2632" s="201" t="str">
        <f t="shared" si="2009"/>
        <v/>
      </c>
      <c r="S2632" s="201" t="str">
        <f t="shared" si="2010"/>
        <v/>
      </c>
      <c r="T2632" s="199">
        <f t="shared" si="2011"/>
        <v>0.77592711206790421</v>
      </c>
      <c r="U2632" s="199">
        <f t="shared" si="2012"/>
        <v>0</v>
      </c>
      <c r="V2632" s="199">
        <f t="shared" si="2013"/>
        <v>0</v>
      </c>
      <c r="W2632" s="199">
        <f t="shared" si="2014"/>
        <v>0</v>
      </c>
      <c r="X2632" s="199" t="str">
        <f t="shared" si="2015"/>
        <v/>
      </c>
      <c r="Y2632" s="199" t="str">
        <f t="shared" si="2016"/>
        <v/>
      </c>
      <c r="Z2632" s="199" t="str">
        <f t="shared" si="2017"/>
        <v/>
      </c>
      <c r="AA2632" s="199" t="str">
        <f t="shared" si="2018"/>
        <v/>
      </c>
      <c r="AB2632" s="201">
        <f t="shared" ca="1" si="2019"/>
        <v>2.7978204182242772</v>
      </c>
      <c r="AD2632" s="162">
        <f t="shared" si="2020"/>
        <v>1.9935970208582576E-2</v>
      </c>
      <c r="AE2632" s="162">
        <f t="shared" si="2021"/>
        <v>0</v>
      </c>
      <c r="AF2632" s="162">
        <f t="shared" si="2022"/>
        <v>0</v>
      </c>
      <c r="AG2632" s="162">
        <f t="shared" si="2023"/>
        <v>0</v>
      </c>
      <c r="AH2632" s="162" t="str">
        <f t="shared" si="2024"/>
        <v/>
      </c>
      <c r="AI2632" s="162" t="str">
        <f t="shared" si="2025"/>
        <v/>
      </c>
      <c r="AJ2632" s="162" t="str">
        <f t="shared" si="2026"/>
        <v/>
      </c>
      <c r="AK2632" s="162" t="str">
        <f t="shared" si="2027"/>
        <v/>
      </c>
      <c r="AM2632" s="199">
        <f t="shared" si="2030"/>
        <v>28.647692832504315</v>
      </c>
      <c r="AN2632" s="197">
        <f t="shared" si="2032"/>
        <v>1.685259262251531E-2</v>
      </c>
      <c r="AO2632" s="197">
        <f t="shared" si="2033"/>
        <v>0</v>
      </c>
      <c r="AP2632" s="197">
        <f t="shared" si="2034"/>
        <v>0</v>
      </c>
      <c r="AQ2632" s="197">
        <f t="shared" si="2035"/>
        <v>0</v>
      </c>
      <c r="AR2632" s="197" t="str">
        <f t="shared" si="2036"/>
        <v/>
      </c>
      <c r="AS2632" s="197" t="str">
        <f t="shared" si="2037"/>
        <v/>
      </c>
      <c r="AT2632" s="197" t="str">
        <f t="shared" si="2038"/>
        <v/>
      </c>
      <c r="AU2632" s="197" t="str">
        <f t="shared" si="2039"/>
        <v/>
      </c>
      <c r="AV2632" s="199">
        <f t="shared" ca="1" si="2031"/>
        <v>2.1687147467910739</v>
      </c>
      <c r="AX2632" s="162">
        <f t="shared" si="2040"/>
        <v>1.8903206612417322E-4</v>
      </c>
      <c r="AY2632" s="162">
        <f t="shared" si="2041"/>
        <v>0</v>
      </c>
      <c r="AZ2632" s="162">
        <f t="shared" si="2042"/>
        <v>0</v>
      </c>
      <c r="BA2632" s="162">
        <f t="shared" si="2043"/>
        <v>0</v>
      </c>
      <c r="BB2632" s="162" t="str">
        <f t="shared" si="2044"/>
        <v/>
      </c>
      <c r="BC2632" s="162" t="str">
        <f t="shared" si="2045"/>
        <v/>
      </c>
      <c r="BD2632" s="162" t="str">
        <f t="shared" si="2046"/>
        <v/>
      </c>
      <c r="BE2632" s="162" t="str">
        <f t="shared" si="2047"/>
        <v/>
      </c>
      <c r="BG2632" s="169">
        <f t="shared" si="2028"/>
        <v>65.620168596777091</v>
      </c>
      <c r="BH2632" s="169">
        <f t="shared" ca="1" si="2029"/>
        <v>2.84383766585605</v>
      </c>
    </row>
    <row r="2633" spans="11:60" x14ac:dyDescent="0.25">
      <c r="K2633" s="199">
        <f t="shared" si="2002"/>
        <v>65.67155478988343</v>
      </c>
      <c r="L2633" s="201">
        <f t="shared" si="2003"/>
        <v>0.55077698039153455</v>
      </c>
      <c r="M2633" s="201">
        <f t="shared" si="2004"/>
        <v>0.55540913448420548</v>
      </c>
      <c r="N2633" s="201">
        <f t="shared" si="2005"/>
        <v>0.58379520104502214</v>
      </c>
      <c r="O2633" s="201">
        <f t="shared" si="2006"/>
        <v>0.55128587433276788</v>
      </c>
      <c r="P2633" s="201" t="str">
        <f t="shared" si="2007"/>
        <v/>
      </c>
      <c r="Q2633" s="201" t="str">
        <f t="shared" si="2008"/>
        <v/>
      </c>
      <c r="R2633" s="201" t="str">
        <f t="shared" si="2009"/>
        <v/>
      </c>
      <c r="S2633" s="201" t="str">
        <f t="shared" si="2010"/>
        <v/>
      </c>
      <c r="T2633" s="199">
        <f t="shared" si="2011"/>
        <v>0.73996445378693421</v>
      </c>
      <c r="U2633" s="199">
        <f t="shared" si="2012"/>
        <v>0</v>
      </c>
      <c r="V2633" s="199">
        <f t="shared" si="2013"/>
        <v>0</v>
      </c>
      <c r="W2633" s="199">
        <f t="shared" si="2014"/>
        <v>0</v>
      </c>
      <c r="X2633" s="199" t="str">
        <f t="shared" si="2015"/>
        <v/>
      </c>
      <c r="Y2633" s="199" t="str">
        <f t="shared" si="2016"/>
        <v/>
      </c>
      <c r="Z2633" s="199" t="str">
        <f t="shared" si="2017"/>
        <v/>
      </c>
      <c r="AA2633" s="199" t="str">
        <f t="shared" si="2018"/>
        <v/>
      </c>
      <c r="AB2633" s="201">
        <f t="shared" ca="1" si="2019"/>
        <v>2.7522574136806472</v>
      </c>
      <c r="AD2633" s="162">
        <f t="shared" si="2020"/>
        <v>1.9011978157060978E-2</v>
      </c>
      <c r="AE2633" s="162">
        <f t="shared" si="2021"/>
        <v>0</v>
      </c>
      <c r="AF2633" s="162">
        <f t="shared" si="2022"/>
        <v>0</v>
      </c>
      <c r="AG2633" s="162">
        <f t="shared" si="2023"/>
        <v>0</v>
      </c>
      <c r="AH2633" s="162" t="str">
        <f t="shared" si="2024"/>
        <v/>
      </c>
      <c r="AI2633" s="162" t="str">
        <f t="shared" si="2025"/>
        <v/>
      </c>
      <c r="AJ2633" s="162" t="str">
        <f t="shared" si="2026"/>
        <v/>
      </c>
      <c r="AK2633" s="162" t="str">
        <f t="shared" si="2027"/>
        <v/>
      </c>
      <c r="AM2633" s="199">
        <f t="shared" si="2030"/>
        <v>28.658909626878827</v>
      </c>
      <c r="AN2633" s="197">
        <f t="shared" si="2032"/>
        <v>1.4401093995160546E-2</v>
      </c>
      <c r="AO2633" s="197">
        <f t="shared" si="2033"/>
        <v>0</v>
      </c>
      <c r="AP2633" s="197">
        <f t="shared" si="2034"/>
        <v>0</v>
      </c>
      <c r="AQ2633" s="197">
        <f t="shared" si="2035"/>
        <v>0</v>
      </c>
      <c r="AR2633" s="197" t="str">
        <f t="shared" si="2036"/>
        <v/>
      </c>
      <c r="AS2633" s="197" t="str">
        <f t="shared" si="2037"/>
        <v/>
      </c>
      <c r="AT2633" s="197" t="str">
        <f t="shared" si="2038"/>
        <v/>
      </c>
      <c r="AU2633" s="197" t="str">
        <f t="shared" si="2039"/>
        <v/>
      </c>
      <c r="AV2633" s="199">
        <f t="shared" ca="1" si="2031"/>
        <v>2.2433211563378426</v>
      </c>
      <c r="AX2633" s="162">
        <f t="shared" si="2040"/>
        <v>1.6153411011173626E-4</v>
      </c>
      <c r="AY2633" s="162">
        <f t="shared" si="2041"/>
        <v>0</v>
      </c>
      <c r="AZ2633" s="162">
        <f t="shared" si="2042"/>
        <v>0</v>
      </c>
      <c r="BA2633" s="162">
        <f t="shared" si="2043"/>
        <v>0</v>
      </c>
      <c r="BB2633" s="162" t="str">
        <f t="shared" si="2044"/>
        <v/>
      </c>
      <c r="BC2633" s="162" t="str">
        <f t="shared" si="2045"/>
        <v/>
      </c>
      <c r="BD2633" s="162" t="str">
        <f t="shared" si="2046"/>
        <v/>
      </c>
      <c r="BE2633" s="162" t="str">
        <f t="shared" si="2047"/>
        <v/>
      </c>
      <c r="BG2633" s="169">
        <f t="shared" si="2028"/>
        <v>65.645861693330261</v>
      </c>
      <c r="BH2633" s="169">
        <f t="shared" ca="1" si="2029"/>
        <v>2.7978204182242772</v>
      </c>
    </row>
    <row r="2634" spans="11:60" x14ac:dyDescent="0.25">
      <c r="K2634" s="199">
        <f t="shared" si="2002"/>
        <v>65.6972478864366</v>
      </c>
      <c r="L2634" s="201">
        <f t="shared" si="2003"/>
        <v>0.5509924643431745</v>
      </c>
      <c r="M2634" s="201">
        <f t="shared" si="2004"/>
        <v>0.55562643070270479</v>
      </c>
      <c r="N2634" s="201">
        <f t="shared" si="2005"/>
        <v>0.5840236029233653</v>
      </c>
      <c r="O2634" s="201">
        <f t="shared" si="2006"/>
        <v>0.55150155738219386</v>
      </c>
      <c r="P2634" s="201" t="str">
        <f t="shared" si="2007"/>
        <v/>
      </c>
      <c r="Q2634" s="201" t="str">
        <f t="shared" si="2008"/>
        <v/>
      </c>
      <c r="R2634" s="201" t="str">
        <f t="shared" si="2009"/>
        <v/>
      </c>
      <c r="S2634" s="201" t="str">
        <f t="shared" si="2010"/>
        <v/>
      </c>
      <c r="T2634" s="199">
        <f t="shared" si="2011"/>
        <v>0.70567430979016865</v>
      </c>
      <c r="U2634" s="199">
        <f t="shared" si="2012"/>
        <v>0</v>
      </c>
      <c r="V2634" s="199">
        <f t="shared" si="2013"/>
        <v>0</v>
      </c>
      <c r="W2634" s="199">
        <f t="shared" si="2014"/>
        <v>0</v>
      </c>
      <c r="X2634" s="199" t="str">
        <f t="shared" si="2015"/>
        <v/>
      </c>
      <c r="Y2634" s="199" t="str">
        <f t="shared" si="2016"/>
        <v/>
      </c>
      <c r="Z2634" s="199" t="str">
        <f t="shared" si="2017"/>
        <v/>
      </c>
      <c r="AA2634" s="199" t="str">
        <f t="shared" si="2018"/>
        <v/>
      </c>
      <c r="AB2634" s="201">
        <f t="shared" ca="1" si="2019"/>
        <v>2.799695177653847</v>
      </c>
      <c r="AD2634" s="162">
        <f t="shared" si="2020"/>
        <v>1.8130958176529995E-2</v>
      </c>
      <c r="AE2634" s="162">
        <f t="shared" si="2021"/>
        <v>0</v>
      </c>
      <c r="AF2634" s="162">
        <f t="shared" si="2022"/>
        <v>0</v>
      </c>
      <c r="AG2634" s="162">
        <f t="shared" si="2023"/>
        <v>0</v>
      </c>
      <c r="AH2634" s="162" t="str">
        <f t="shared" si="2024"/>
        <v/>
      </c>
      <c r="AI2634" s="162" t="str">
        <f t="shared" si="2025"/>
        <v/>
      </c>
      <c r="AJ2634" s="162" t="str">
        <f t="shared" si="2026"/>
        <v/>
      </c>
      <c r="AK2634" s="162" t="str">
        <f t="shared" si="2027"/>
        <v/>
      </c>
      <c r="AM2634" s="199">
        <f t="shared" si="2030"/>
        <v>28.67012642125334</v>
      </c>
      <c r="AN2634" s="197">
        <f t="shared" si="2032"/>
        <v>1.230620787190416E-2</v>
      </c>
      <c r="AO2634" s="197">
        <f t="shared" si="2033"/>
        <v>0</v>
      </c>
      <c r="AP2634" s="197">
        <f t="shared" si="2034"/>
        <v>0</v>
      </c>
      <c r="AQ2634" s="197">
        <f t="shared" si="2035"/>
        <v>0</v>
      </c>
      <c r="AR2634" s="197" t="str">
        <f t="shared" si="2036"/>
        <v/>
      </c>
      <c r="AS2634" s="197" t="str">
        <f t="shared" si="2037"/>
        <v/>
      </c>
      <c r="AT2634" s="197" t="str">
        <f t="shared" si="2038"/>
        <v/>
      </c>
      <c r="AU2634" s="197" t="str">
        <f t="shared" si="2039"/>
        <v/>
      </c>
      <c r="AV2634" s="199">
        <f t="shared" ca="1" si="2031"/>
        <v>2.2211084298798847</v>
      </c>
      <c r="AX2634" s="162">
        <f t="shared" si="2040"/>
        <v>1.3803620322915065E-4</v>
      </c>
      <c r="AY2634" s="162">
        <f t="shared" si="2041"/>
        <v>0</v>
      </c>
      <c r="AZ2634" s="162">
        <f t="shared" si="2042"/>
        <v>0</v>
      </c>
      <c r="BA2634" s="162">
        <f t="shared" si="2043"/>
        <v>0</v>
      </c>
      <c r="BB2634" s="162" t="str">
        <f t="shared" si="2044"/>
        <v/>
      </c>
      <c r="BC2634" s="162" t="str">
        <f t="shared" si="2045"/>
        <v/>
      </c>
      <c r="BD2634" s="162" t="str">
        <f t="shared" si="2046"/>
        <v/>
      </c>
      <c r="BE2634" s="162" t="str">
        <f t="shared" si="2047"/>
        <v/>
      </c>
      <c r="BG2634" s="169">
        <f t="shared" si="2028"/>
        <v>65.67155478988343</v>
      </c>
      <c r="BH2634" s="169">
        <f t="shared" ca="1" si="2029"/>
        <v>2.7522574136806472</v>
      </c>
    </row>
    <row r="2635" spans="11:60" x14ac:dyDescent="0.25">
      <c r="K2635" s="199">
        <f t="shared" si="2002"/>
        <v>65.722940982989769</v>
      </c>
      <c r="L2635" s="201">
        <f t="shared" si="2003"/>
        <v>0.55120794829481445</v>
      </c>
      <c r="M2635" s="201">
        <f t="shared" si="2004"/>
        <v>0.5558437269212041</v>
      </c>
      <c r="N2635" s="201">
        <f t="shared" si="2005"/>
        <v>0.58425200480170858</v>
      </c>
      <c r="O2635" s="201">
        <f t="shared" si="2006"/>
        <v>0.55171724043161996</v>
      </c>
      <c r="P2635" s="201" t="str">
        <f t="shared" si="2007"/>
        <v/>
      </c>
      <c r="Q2635" s="201" t="str">
        <f t="shared" si="2008"/>
        <v/>
      </c>
      <c r="R2635" s="201" t="str">
        <f t="shared" si="2009"/>
        <v/>
      </c>
      <c r="S2635" s="201" t="str">
        <f t="shared" si="2010"/>
        <v/>
      </c>
      <c r="T2635" s="199">
        <f t="shared" si="2011"/>
        <v>0.67298050070257764</v>
      </c>
      <c r="U2635" s="199">
        <f t="shared" si="2012"/>
        <v>0</v>
      </c>
      <c r="V2635" s="199">
        <f t="shared" si="2013"/>
        <v>0</v>
      </c>
      <c r="W2635" s="199">
        <f t="shared" si="2014"/>
        <v>0</v>
      </c>
      <c r="X2635" s="199" t="str">
        <f t="shared" si="2015"/>
        <v/>
      </c>
      <c r="Y2635" s="199" t="str">
        <f t="shared" si="2016"/>
        <v/>
      </c>
      <c r="Z2635" s="199" t="str">
        <f t="shared" si="2017"/>
        <v/>
      </c>
      <c r="AA2635" s="199" t="str">
        <f t="shared" si="2018"/>
        <v/>
      </c>
      <c r="AB2635" s="201">
        <f t="shared" ca="1" si="2019"/>
        <v>2.7417876088072552</v>
      </c>
      <c r="AD2635" s="162">
        <f t="shared" si="2020"/>
        <v>1.7290952982951632E-2</v>
      </c>
      <c r="AE2635" s="162">
        <f t="shared" si="2021"/>
        <v>0</v>
      </c>
      <c r="AF2635" s="162">
        <f t="shared" si="2022"/>
        <v>0</v>
      </c>
      <c r="AG2635" s="162">
        <f t="shared" si="2023"/>
        <v>0</v>
      </c>
      <c r="AH2635" s="162" t="str">
        <f t="shared" si="2024"/>
        <v/>
      </c>
      <c r="AI2635" s="162" t="str">
        <f t="shared" si="2025"/>
        <v/>
      </c>
      <c r="AJ2635" s="162" t="str">
        <f t="shared" si="2026"/>
        <v/>
      </c>
      <c r="AK2635" s="162" t="str">
        <f t="shared" si="2027"/>
        <v/>
      </c>
      <c r="AM2635" s="199">
        <f t="shared" si="2030"/>
        <v>28.681343215627852</v>
      </c>
      <c r="AN2635" s="197">
        <f t="shared" si="2032"/>
        <v>1.0516058856275136E-2</v>
      </c>
      <c r="AO2635" s="197">
        <f t="shared" si="2033"/>
        <v>0</v>
      </c>
      <c r="AP2635" s="197">
        <f t="shared" si="2034"/>
        <v>0</v>
      </c>
      <c r="AQ2635" s="197">
        <f t="shared" si="2035"/>
        <v>0</v>
      </c>
      <c r="AR2635" s="197" t="str">
        <f t="shared" si="2036"/>
        <v/>
      </c>
      <c r="AS2635" s="197" t="str">
        <f t="shared" si="2037"/>
        <v/>
      </c>
      <c r="AT2635" s="197" t="str">
        <f t="shared" si="2038"/>
        <v/>
      </c>
      <c r="AU2635" s="197" t="str">
        <f t="shared" si="2039"/>
        <v/>
      </c>
      <c r="AV2635" s="199">
        <f t="shared" ca="1" si="2031"/>
        <v>2.0763457578618869</v>
      </c>
      <c r="AX2635" s="162">
        <f t="shared" si="2040"/>
        <v>1.179564698211047E-4</v>
      </c>
      <c r="AY2635" s="162">
        <f t="shared" si="2041"/>
        <v>0</v>
      </c>
      <c r="AZ2635" s="162">
        <f t="shared" si="2042"/>
        <v>0</v>
      </c>
      <c r="BA2635" s="162">
        <f t="shared" si="2043"/>
        <v>0</v>
      </c>
      <c r="BB2635" s="162" t="str">
        <f t="shared" si="2044"/>
        <v/>
      </c>
      <c r="BC2635" s="162" t="str">
        <f t="shared" si="2045"/>
        <v/>
      </c>
      <c r="BD2635" s="162" t="str">
        <f t="shared" si="2046"/>
        <v/>
      </c>
      <c r="BE2635" s="162" t="str">
        <f t="shared" si="2047"/>
        <v/>
      </c>
      <c r="BG2635" s="169">
        <f t="shared" si="2028"/>
        <v>65.6972478864366</v>
      </c>
      <c r="BH2635" s="169">
        <f t="shared" ca="1" si="2029"/>
        <v>2.799695177653847</v>
      </c>
    </row>
    <row r="2636" spans="11:60" x14ac:dyDescent="0.25">
      <c r="K2636" s="199">
        <f t="shared" si="2002"/>
        <v>65.748634079542938</v>
      </c>
      <c r="L2636" s="201">
        <f t="shared" si="2003"/>
        <v>0.5514234322464544</v>
      </c>
      <c r="M2636" s="201">
        <f t="shared" si="2004"/>
        <v>0.55606102313970351</v>
      </c>
      <c r="N2636" s="201">
        <f t="shared" si="2005"/>
        <v>0.58448040668005175</v>
      </c>
      <c r="O2636" s="201">
        <f t="shared" si="2006"/>
        <v>0.55193292348104595</v>
      </c>
      <c r="P2636" s="201" t="str">
        <f t="shared" si="2007"/>
        <v/>
      </c>
      <c r="Q2636" s="201" t="str">
        <f t="shared" si="2008"/>
        <v/>
      </c>
      <c r="R2636" s="201" t="str">
        <f t="shared" si="2009"/>
        <v/>
      </c>
      <c r="S2636" s="201" t="str">
        <f t="shared" si="2010"/>
        <v/>
      </c>
      <c r="T2636" s="199">
        <f t="shared" si="2011"/>
        <v>0.64180998052005267</v>
      </c>
      <c r="U2636" s="199">
        <f t="shared" si="2012"/>
        <v>0</v>
      </c>
      <c r="V2636" s="199">
        <f t="shared" si="2013"/>
        <v>0</v>
      </c>
      <c r="W2636" s="199">
        <f t="shared" si="2014"/>
        <v>0</v>
      </c>
      <c r="X2636" s="199" t="str">
        <f t="shared" si="2015"/>
        <v/>
      </c>
      <c r="Y2636" s="199" t="str">
        <f t="shared" si="2016"/>
        <v/>
      </c>
      <c r="Z2636" s="199" t="str">
        <f t="shared" si="2017"/>
        <v/>
      </c>
      <c r="AA2636" s="199" t="str">
        <f t="shared" si="2018"/>
        <v/>
      </c>
      <c r="AB2636" s="201">
        <f t="shared" ca="1" si="2019"/>
        <v>2.8030195433451048</v>
      </c>
      <c r="AD2636" s="162">
        <f t="shared" si="2020"/>
        <v>1.6490085798289502E-2</v>
      </c>
      <c r="AE2636" s="162">
        <f t="shared" si="2021"/>
        <v>0</v>
      </c>
      <c r="AF2636" s="162">
        <f t="shared" si="2022"/>
        <v>0</v>
      </c>
      <c r="AG2636" s="162">
        <f t="shared" si="2023"/>
        <v>0</v>
      </c>
      <c r="AH2636" s="162" t="str">
        <f t="shared" si="2024"/>
        <v/>
      </c>
      <c r="AI2636" s="162" t="str">
        <f t="shared" si="2025"/>
        <v/>
      </c>
      <c r="AJ2636" s="162" t="str">
        <f t="shared" si="2026"/>
        <v/>
      </c>
      <c r="AK2636" s="162" t="str">
        <f t="shared" si="2027"/>
        <v/>
      </c>
      <c r="AM2636" s="199">
        <f t="shared" si="2030"/>
        <v>28.692560010002364</v>
      </c>
      <c r="AN2636" s="197">
        <f t="shared" si="2032"/>
        <v>8.9863177143599468E-3</v>
      </c>
      <c r="AO2636" s="197">
        <f t="shared" si="2033"/>
        <v>0</v>
      </c>
      <c r="AP2636" s="197">
        <f t="shared" si="2034"/>
        <v>0</v>
      </c>
      <c r="AQ2636" s="197">
        <f t="shared" si="2035"/>
        <v>0</v>
      </c>
      <c r="AR2636" s="197" t="str">
        <f t="shared" si="2036"/>
        <v/>
      </c>
      <c r="AS2636" s="197" t="str">
        <f t="shared" si="2037"/>
        <v/>
      </c>
      <c r="AT2636" s="197" t="str">
        <f t="shared" si="2038"/>
        <v/>
      </c>
      <c r="AU2636" s="197" t="str">
        <f t="shared" si="2039"/>
        <v/>
      </c>
      <c r="AV2636" s="199">
        <f t="shared" ca="1" si="2031"/>
        <v>2.1914739089840651</v>
      </c>
      <c r="AX2636" s="162">
        <f t="shared" si="2040"/>
        <v>1.0079767798601075E-4</v>
      </c>
      <c r="AY2636" s="162">
        <f t="shared" si="2041"/>
        <v>0</v>
      </c>
      <c r="AZ2636" s="162">
        <f t="shared" si="2042"/>
        <v>0</v>
      </c>
      <c r="BA2636" s="162">
        <f t="shared" si="2043"/>
        <v>0</v>
      </c>
      <c r="BB2636" s="162" t="str">
        <f t="shared" si="2044"/>
        <v/>
      </c>
      <c r="BC2636" s="162" t="str">
        <f t="shared" si="2045"/>
        <v/>
      </c>
      <c r="BD2636" s="162" t="str">
        <f t="shared" si="2046"/>
        <v/>
      </c>
      <c r="BE2636" s="162" t="str">
        <f t="shared" si="2047"/>
        <v/>
      </c>
      <c r="BG2636" s="169">
        <f t="shared" si="2028"/>
        <v>65.722940982989769</v>
      </c>
      <c r="BH2636" s="169">
        <f t="shared" ca="1" si="2029"/>
        <v>2.7417876088072552</v>
      </c>
    </row>
    <row r="2637" spans="11:60" x14ac:dyDescent="0.25">
      <c r="K2637" s="199">
        <f t="shared" si="2002"/>
        <v>65.774327176096108</v>
      </c>
      <c r="L2637" s="201">
        <f t="shared" si="2003"/>
        <v>0.55163891619809435</v>
      </c>
      <c r="M2637" s="201">
        <f t="shared" si="2004"/>
        <v>0.55627831935820282</v>
      </c>
      <c r="N2637" s="201">
        <f t="shared" si="2005"/>
        <v>0.58470880855839491</v>
      </c>
      <c r="O2637" s="201">
        <f t="shared" si="2006"/>
        <v>0.55214860653047193</v>
      </c>
      <c r="P2637" s="201" t="str">
        <f t="shared" si="2007"/>
        <v/>
      </c>
      <c r="Q2637" s="201" t="str">
        <f t="shared" si="2008"/>
        <v/>
      </c>
      <c r="R2637" s="201" t="str">
        <f t="shared" si="2009"/>
        <v/>
      </c>
      <c r="S2637" s="201" t="str">
        <f t="shared" si="2010"/>
        <v/>
      </c>
      <c r="T2637" s="199">
        <f t="shared" si="2011"/>
        <v>0.61209276177799143</v>
      </c>
      <c r="U2637" s="199">
        <f t="shared" si="2012"/>
        <v>0</v>
      </c>
      <c r="V2637" s="199">
        <f t="shared" si="2013"/>
        <v>0</v>
      </c>
      <c r="W2637" s="199">
        <f t="shared" si="2014"/>
        <v>0</v>
      </c>
      <c r="X2637" s="199" t="str">
        <f t="shared" si="2015"/>
        <v/>
      </c>
      <c r="Y2637" s="199" t="str">
        <f t="shared" si="2016"/>
        <v/>
      </c>
      <c r="Z2637" s="199" t="str">
        <f t="shared" si="2017"/>
        <v/>
      </c>
      <c r="AA2637" s="199" t="str">
        <f t="shared" si="2018"/>
        <v/>
      </c>
      <c r="AB2637" s="201">
        <f t="shared" ca="1" si="2019"/>
        <v>2.7305042166568589</v>
      </c>
      <c r="AD2637" s="162">
        <f t="shared" si="2020"/>
        <v>1.5726558427858067E-2</v>
      </c>
      <c r="AE2637" s="162">
        <f t="shared" si="2021"/>
        <v>0</v>
      </c>
      <c r="AF2637" s="162">
        <f t="shared" si="2022"/>
        <v>0</v>
      </c>
      <c r="AG2637" s="162">
        <f t="shared" si="2023"/>
        <v>0</v>
      </c>
      <c r="AH2637" s="162" t="str">
        <f t="shared" si="2024"/>
        <v/>
      </c>
      <c r="AI2637" s="162" t="str">
        <f t="shared" si="2025"/>
        <v/>
      </c>
      <c r="AJ2637" s="162" t="str">
        <f t="shared" si="2026"/>
        <v/>
      </c>
      <c r="AK2637" s="162" t="str">
        <f t="shared" si="2027"/>
        <v/>
      </c>
      <c r="AM2637" s="199">
        <f t="shared" si="2030"/>
        <v>28.703776804376876</v>
      </c>
      <c r="AN2637" s="197">
        <f t="shared" si="2032"/>
        <v>7.6791036574559721E-3</v>
      </c>
      <c r="AO2637" s="197">
        <f t="shared" si="2033"/>
        <v>0</v>
      </c>
      <c r="AP2637" s="197">
        <f t="shared" si="2034"/>
        <v>0</v>
      </c>
      <c r="AQ2637" s="197">
        <f t="shared" si="2035"/>
        <v>0</v>
      </c>
      <c r="AR2637" s="197" t="str">
        <f t="shared" si="2036"/>
        <v/>
      </c>
      <c r="AS2637" s="197" t="str">
        <f t="shared" si="2037"/>
        <v/>
      </c>
      <c r="AT2637" s="197" t="str">
        <f t="shared" si="2038"/>
        <v/>
      </c>
      <c r="AU2637" s="197" t="str">
        <f t="shared" si="2039"/>
        <v/>
      </c>
      <c r="AV2637" s="199">
        <f t="shared" ca="1" si="2031"/>
        <v>2.1039536304996909</v>
      </c>
      <c r="AX2637" s="162">
        <f t="shared" si="2040"/>
        <v>8.6134926706247153E-5</v>
      </c>
      <c r="AY2637" s="162">
        <f t="shared" si="2041"/>
        <v>0</v>
      </c>
      <c r="AZ2637" s="162">
        <f t="shared" si="2042"/>
        <v>0</v>
      </c>
      <c r="BA2637" s="162">
        <f t="shared" si="2043"/>
        <v>0</v>
      </c>
      <c r="BB2637" s="162" t="str">
        <f t="shared" si="2044"/>
        <v/>
      </c>
      <c r="BC2637" s="162" t="str">
        <f t="shared" si="2045"/>
        <v/>
      </c>
      <c r="BD2637" s="162" t="str">
        <f t="shared" si="2046"/>
        <v/>
      </c>
      <c r="BE2637" s="162" t="str">
        <f t="shared" si="2047"/>
        <v/>
      </c>
      <c r="BG2637" s="169">
        <f t="shared" si="2028"/>
        <v>65.748634079542938</v>
      </c>
      <c r="BH2637" s="169">
        <f t="shared" ca="1" si="2029"/>
        <v>2.8030195433451048</v>
      </c>
    </row>
    <row r="2638" spans="11:60" x14ac:dyDescent="0.25">
      <c r="K2638" s="199">
        <f t="shared" ref="K2638:K2701" si="2048">K2637+1/($C$74*60)</f>
        <v>65.800020272649277</v>
      </c>
      <c r="L2638" s="201">
        <f t="shared" ref="L2638:L2701" si="2049">IF(Q$56="","",SQRT(($K2638*$K2638)/$Q$72))</f>
        <v>0.5518544001497343</v>
      </c>
      <c r="M2638" s="201">
        <f t="shared" ref="M2638:M2701" si="2050">IF(R$56="","",SQRT(($K2638*$K2638)/$R$72))</f>
        <v>0.55649561557670224</v>
      </c>
      <c r="N2638" s="201">
        <f t="shared" ref="N2638:N2701" si="2051">IF(S$56="","",SQRT(($K2638*$K2638)/$S$72))</f>
        <v>0.58493721043673808</v>
      </c>
      <c r="O2638" s="201">
        <f t="shared" ref="O2638:O2701" si="2052">IF(T$56="","",SQRT(($K2638*$K2638)/$T$72))</f>
        <v>0.55236428957989803</v>
      </c>
      <c r="P2638" s="201" t="str">
        <f t="shared" ref="P2638:P2701" si="2053">IF(U$56="","",SQRT(($K2638*$K2638)/$U$72))</f>
        <v/>
      </c>
      <c r="Q2638" s="201" t="str">
        <f t="shared" ref="Q2638:Q2701" si="2054">IF(V$56="","",SQRT(($K2638*$K2638)/$V$72))</f>
        <v/>
      </c>
      <c r="R2638" s="201" t="str">
        <f t="shared" ref="R2638:R2701" si="2055">IF(W$56="","",SQRT(($K2638*$K2638)/$W$72))</f>
        <v/>
      </c>
      <c r="S2638" s="201" t="str">
        <f t="shared" ref="S2638:S2701" si="2056">IF(X$56="","",SQRT(($K2638*$K2638)/$X$72))</f>
        <v/>
      </c>
      <c r="T2638" s="199">
        <f t="shared" ref="T2638:T2701" si="2057">IF(Q$56="","",IF(ABS(($K2638-Q$60) / ( L2638 / 2.2))&gt;20,0,IF(Q$60&lt;&gt;"",Q$64 * ( POWER(POWER(Q$67, 2),0.5) + POWER(POWER(Q$67, 2),-0.5)  ) / ( POWER(POWER(Q$67, 2),0.5) * EXP( POWER(1 + POWER(Q$67, 2),-1) * ($K2638-Q$60)/ ( L2638 / 2.2) ) + POWER(POWER(Q$67, 2),-0.5) * EXP(- POWER(Q$67, 2) * POWER(1 + POWER(Q$67, 2),-1) * ($K2638-Q$60) / ( L2638 / 2.2) ) ),"")))</f>
        <v>0.58376183348988997</v>
      </c>
      <c r="U2638" s="199">
        <f t="shared" ref="U2638:U2701" si="2058">IF(R$56="","",IF(ABS(($K2638-R$60) / ( M2638 / 2.2))&gt;20,0,IF(R$60&lt;&gt;"",R$64 * ( POWER(POWER(R$67, 2),0.5) + POWER(POWER(R$67, 2),-0.5)  ) / ( POWER(POWER(R$67, 2),0.5) * EXP( POWER(1 + POWER(R$67, 2),-1) * ($K2638-R$60)/ ( M2638 / 2.2) ) + POWER(POWER(R$67, 2),-0.5) * EXP(- POWER(R$67, 2) * POWER(1 + POWER(R$67, 2),-1) * ($K2638-R$60) / ( M2638 / 2.2) ) ),"")))</f>
        <v>0</v>
      </c>
      <c r="V2638" s="199">
        <f t="shared" ref="V2638:V2701" si="2059">IF(S$56="","",IF(ABS(($K2638-S$60) / ( N2638 / 2.2))&gt;20,0,IF(S$60&lt;&gt;"",S$64 * ( POWER(POWER(S$67, 2),0.5) + POWER(POWER(S$67, 2),-0.5)  ) / ( POWER(POWER(S$67, 2),0.5) * EXP( POWER(1 + POWER(S$67, 2),-1) * ($K2638-S$60)/ ( N2638 / 2.2) ) + POWER(POWER(S$67, 2),-0.5) * EXP(- POWER(S$67, 2) * POWER(1 + POWER(S$67, 2),-1) * ($K2638-S$60) / ( N2638 / 2.2) ) ),"")))</f>
        <v>0</v>
      </c>
      <c r="W2638" s="199">
        <f t="shared" ref="W2638:W2701" si="2060">IF(T$56="","",IF(ABS(($K2638-T$60) / ( O2638 / 2.2))&gt;20,0,IF(T$60&lt;&gt;"",T$64 * ( POWER(POWER(T$67, 2),0.5) + POWER(POWER(T$67, 2),-0.5)  ) / ( POWER(POWER(T$67, 2),0.5) * EXP( POWER(1 + POWER(T$67, 2),-1) * ($K2638-T$60)/ ( O2638 / 2.2) ) + POWER(POWER(T$67, 2),-0.5) * EXP(- POWER(T$67, 2) * POWER(1 + POWER(T$67, 2),-1) * ($K2638-T$60) / ( O2638 / 2.2) ) ),"")))</f>
        <v>0</v>
      </c>
      <c r="X2638" s="199" t="str">
        <f t="shared" ref="X2638:X2701" si="2061">IF(U$56="","",IF(ABS(($K2638-U$60) / ( P2638 / 2.2))&gt;20,0,IF(U$60&lt;&gt;"",U$64 * ( POWER(POWER(U$67, 2),0.5) + POWER(POWER(U$67, 2),-0.5)  ) / ( POWER(POWER(U$67, 2),0.5) * EXP( POWER(1 + POWER(U$67, 2),-1) * ($K2638-U$60)/ ( P2638 / 2.2) ) + POWER(POWER(U$67, 2),-0.5) * EXP(- POWER(U$67, 2) * POWER(1 + POWER(U$67, 2),-1) * ($K2638-U$60) / ( P2638 / 2.2) ) ),"")))</f>
        <v/>
      </c>
      <c r="Y2638" s="199" t="str">
        <f t="shared" ref="Y2638:Y2701" si="2062">IF(V$56="","",IF(ABS(($K2638-V$60) / ( Q2638 / 2.2))&gt;20,0,IF(V$60&lt;&gt;"",V$64 * ( POWER(POWER(V$67, 2),0.5) + POWER(POWER(V$67, 2),-0.5)  ) / ( POWER(POWER(V$67, 2),0.5) * EXP( POWER(1 + POWER(V$67, 2),-1) * ($K2638-V$60)/ ( Q2638 / 2.2) ) + POWER(POWER(V$67, 2),-0.5) * EXP(- POWER(V$67, 2) * POWER(1 + POWER(V$67, 2),-1) * ($K2638-V$60) / ( Q2638 / 2.2) ) ),"")))</f>
        <v/>
      </c>
      <c r="Z2638" s="199" t="str">
        <f t="shared" ref="Z2638:Z2701" si="2063">IF(W$56="","",IF(ABS(($K2638-W$60) / ( R2638 / 2.2))&gt;20,0,IF(W$60&lt;&gt;"",W$64 * ( POWER(POWER(W$67, 2),0.5) + POWER(POWER(W$67, 2),-0.5)  ) / ( POWER(POWER(W$67, 2),0.5) * EXP( POWER(1 + POWER(W$67, 2),-1) * ($K2638-W$60)/ ( R2638 / 2.2) ) + POWER(POWER(W$67, 2),-0.5) * EXP(- POWER(W$67, 2) * POWER(1 + POWER(W$67, 2),-1) * ($K2638-W$60) / ( R2638 / 2.2) ) ),"")))</f>
        <v/>
      </c>
      <c r="AA2638" s="199" t="str">
        <f t="shared" ref="AA2638:AA2701" si="2064">IF(X$56="","",IF(ABS(($K2638-X$60) / ( S2638 / 2.2))&gt;20,0,IF(X$60&lt;&gt;"",X$64 * ( POWER(POWER(X$67, 2),0.5) + POWER(POWER(X$67, 2),-0.5)  ) / ( POWER(POWER(X$67, 2),0.5) * EXP( POWER(1 + POWER(X$67, 2),-1) * ($K2638-X$60)/ ( S2638 / 2.2) ) + POWER(POWER(X$67, 2),-0.5) * EXP(- POWER(X$67, 2) * POWER(1 + POWER(X$67, 2),-1) * ($K2638-X$60) / ( S2638 / 2.2) ) ),"")))</f>
        <v/>
      </c>
      <c r="AB2638" s="201">
        <f t="shared" ref="AB2638:AB2701" ca="1" si="2065">SUM(T2638:AA2638)+RAND()*$C$69+$C$67</f>
        <v>2.632206812194255</v>
      </c>
      <c r="AD2638" s="162">
        <f t="shared" ref="AD2638:AD2701" si="2066">IF(Q$56="","",($K2638-$K2637)*T2638)</f>
        <v>1.4998649151910955E-2</v>
      </c>
      <c r="AE2638" s="162">
        <f t="shared" ref="AE2638:AE2701" si="2067">IF(R$56="","",($K2638-$K2637)*U2638)</f>
        <v>0</v>
      </c>
      <c r="AF2638" s="162">
        <f t="shared" ref="AF2638:AF2701" si="2068">IF(S$56="","",($K2638-$K2637)*V2638)</f>
        <v>0</v>
      </c>
      <c r="AG2638" s="162">
        <f t="shared" ref="AG2638:AG2701" si="2069">IF(T$56="","",($K2638-$K2637)*W2638)</f>
        <v>0</v>
      </c>
      <c r="AH2638" s="162" t="str">
        <f t="shared" ref="AH2638:AH2701" si="2070">IF(U$56="","",($K2638-$K2637)*X2638)</f>
        <v/>
      </c>
      <c r="AI2638" s="162" t="str">
        <f t="shared" ref="AI2638:AI2701" si="2071">IF(V$56="","",($K2638-$K2637)*Y2638)</f>
        <v/>
      </c>
      <c r="AJ2638" s="162" t="str">
        <f t="shared" ref="AJ2638:AJ2701" si="2072">IF(W$56="","",($K2638-$K2637)*Z2638)</f>
        <v/>
      </c>
      <c r="AK2638" s="162" t="str">
        <f t="shared" ref="AK2638:AK2701" si="2073">IF(X$56="","",($K2638-$K2637)*AA2638)</f>
        <v/>
      </c>
      <c r="AM2638" s="199">
        <f t="shared" si="2030"/>
        <v>28.714993598751388</v>
      </c>
      <c r="AN2638" s="197">
        <f t="shared" si="2032"/>
        <v>6.5620463059849537E-3</v>
      </c>
      <c r="AO2638" s="197">
        <f t="shared" si="2033"/>
        <v>0</v>
      </c>
      <c r="AP2638" s="197">
        <f t="shared" si="2034"/>
        <v>0</v>
      </c>
      <c r="AQ2638" s="197">
        <f t="shared" si="2035"/>
        <v>0</v>
      </c>
      <c r="AR2638" s="197" t="str">
        <f t="shared" si="2036"/>
        <v/>
      </c>
      <c r="AS2638" s="197" t="str">
        <f t="shared" si="2037"/>
        <v/>
      </c>
      <c r="AT2638" s="197" t="str">
        <f t="shared" si="2038"/>
        <v/>
      </c>
      <c r="AU2638" s="197" t="str">
        <f t="shared" si="2039"/>
        <v/>
      </c>
      <c r="AV2638" s="199">
        <f t="shared" ca="1" si="2031"/>
        <v>2.115423079625264</v>
      </c>
      <c r="AX2638" s="162">
        <f t="shared" si="2040"/>
        <v>7.3605124090259685E-5</v>
      </c>
      <c r="AY2638" s="162">
        <f t="shared" si="2041"/>
        <v>0</v>
      </c>
      <c r="AZ2638" s="162">
        <f t="shared" si="2042"/>
        <v>0</v>
      </c>
      <c r="BA2638" s="162">
        <f t="shared" si="2043"/>
        <v>0</v>
      </c>
      <c r="BB2638" s="162" t="str">
        <f t="shared" si="2044"/>
        <v/>
      </c>
      <c r="BC2638" s="162" t="str">
        <f t="shared" si="2045"/>
        <v/>
      </c>
      <c r="BD2638" s="162" t="str">
        <f t="shared" si="2046"/>
        <v/>
      </c>
      <c r="BE2638" s="162" t="str">
        <f t="shared" si="2047"/>
        <v/>
      </c>
      <c r="BG2638" s="169">
        <f t="shared" ref="BG2638:BG2701" si="2074">IF($C$8="isocratic",K2637,AM2638)</f>
        <v>65.774327176096108</v>
      </c>
      <c r="BH2638" s="169">
        <f t="shared" ref="BH2638:BH2701" ca="1" si="2075">IF($C$8="isocratic",AB2637,AV2638)</f>
        <v>2.7305042166568589</v>
      </c>
    </row>
    <row r="2639" spans="11:60" x14ac:dyDescent="0.25">
      <c r="K2639" s="199">
        <f t="shared" si="2048"/>
        <v>65.825713369202447</v>
      </c>
      <c r="L2639" s="201">
        <f t="shared" si="2049"/>
        <v>0.55206988410137425</v>
      </c>
      <c r="M2639" s="201">
        <f t="shared" si="2050"/>
        <v>0.55671291179520155</v>
      </c>
      <c r="N2639" s="201">
        <f t="shared" si="2051"/>
        <v>0.58516561231508124</v>
      </c>
      <c r="O2639" s="201">
        <f t="shared" si="2052"/>
        <v>0.55257997262932401</v>
      </c>
      <c r="P2639" s="201" t="str">
        <f t="shared" si="2053"/>
        <v/>
      </c>
      <c r="Q2639" s="201" t="str">
        <f t="shared" si="2054"/>
        <v/>
      </c>
      <c r="R2639" s="201" t="str">
        <f t="shared" si="2055"/>
        <v/>
      </c>
      <c r="S2639" s="201" t="str">
        <f t="shared" si="2056"/>
        <v/>
      </c>
      <c r="T2639" s="199">
        <f t="shared" si="2057"/>
        <v>0.55675307371251492</v>
      </c>
      <c r="U2639" s="199">
        <f t="shared" si="2058"/>
        <v>0</v>
      </c>
      <c r="V2639" s="199">
        <f t="shared" si="2059"/>
        <v>0</v>
      </c>
      <c r="W2639" s="199">
        <f t="shared" si="2060"/>
        <v>0</v>
      </c>
      <c r="X2639" s="199" t="str">
        <f t="shared" si="2061"/>
        <v/>
      </c>
      <c r="Y2639" s="199" t="str">
        <f t="shared" si="2062"/>
        <v/>
      </c>
      <c r="Z2639" s="199" t="str">
        <f t="shared" si="2063"/>
        <v/>
      </c>
      <c r="AA2639" s="199" t="str">
        <f t="shared" si="2064"/>
        <v/>
      </c>
      <c r="AB2639" s="201">
        <f t="shared" ca="1" si="2065"/>
        <v>2.7019175613818738</v>
      </c>
      <c r="AD2639" s="162">
        <f t="shared" si="2066"/>
        <v>1.4304710479169501E-2</v>
      </c>
      <c r="AE2639" s="162">
        <f t="shared" si="2067"/>
        <v>0</v>
      </c>
      <c r="AF2639" s="162">
        <f t="shared" si="2068"/>
        <v>0</v>
      </c>
      <c r="AG2639" s="162">
        <f t="shared" si="2069"/>
        <v>0</v>
      </c>
      <c r="AH2639" s="162" t="str">
        <f t="shared" si="2070"/>
        <v/>
      </c>
      <c r="AI2639" s="162" t="str">
        <f t="shared" si="2071"/>
        <v/>
      </c>
      <c r="AJ2639" s="162" t="str">
        <f t="shared" si="2072"/>
        <v/>
      </c>
      <c r="AK2639" s="162" t="str">
        <f t="shared" si="2073"/>
        <v/>
      </c>
      <c r="AM2639" s="199">
        <f t="shared" ref="AM2639:AM2702" si="2076">AM2638+MAX($AK$57:$AR$57)*1.2/3000</f>
        <v>28.7262103931259</v>
      </c>
      <c r="AN2639" s="197">
        <f t="shared" si="2032"/>
        <v>0</v>
      </c>
      <c r="AO2639" s="197">
        <f t="shared" si="2033"/>
        <v>0</v>
      </c>
      <c r="AP2639" s="197">
        <f t="shared" si="2034"/>
        <v>0</v>
      </c>
      <c r="AQ2639" s="197">
        <f t="shared" si="2035"/>
        <v>0</v>
      </c>
      <c r="AR2639" s="197" t="str">
        <f t="shared" si="2036"/>
        <v/>
      </c>
      <c r="AS2639" s="197" t="str">
        <f t="shared" si="2037"/>
        <v/>
      </c>
      <c r="AT2639" s="197" t="str">
        <f t="shared" si="2038"/>
        <v/>
      </c>
      <c r="AU2639" s="197" t="str">
        <f t="shared" si="2039"/>
        <v/>
      </c>
      <c r="AV2639" s="199">
        <f t="shared" ref="AV2639:AV2702" ca="1" si="2077">SUM(AN2639:AU2639)+RAND()*$C$69+K2639*$C$70+$C$67</f>
        <v>2.1979010339944445</v>
      </c>
      <c r="AX2639" s="162">
        <f t="shared" si="2040"/>
        <v>0</v>
      </c>
      <c r="AY2639" s="162">
        <f t="shared" si="2041"/>
        <v>0</v>
      </c>
      <c r="AZ2639" s="162">
        <f t="shared" si="2042"/>
        <v>0</v>
      </c>
      <c r="BA2639" s="162">
        <f t="shared" si="2043"/>
        <v>0</v>
      </c>
      <c r="BB2639" s="162" t="str">
        <f t="shared" si="2044"/>
        <v/>
      </c>
      <c r="BC2639" s="162" t="str">
        <f t="shared" si="2045"/>
        <v/>
      </c>
      <c r="BD2639" s="162" t="str">
        <f t="shared" si="2046"/>
        <v/>
      </c>
      <c r="BE2639" s="162" t="str">
        <f t="shared" si="2047"/>
        <v/>
      </c>
      <c r="BG2639" s="169">
        <f t="shared" si="2074"/>
        <v>65.800020272649277</v>
      </c>
      <c r="BH2639" s="169">
        <f t="shared" ca="1" si="2075"/>
        <v>2.632206812194255</v>
      </c>
    </row>
    <row r="2640" spans="11:60" x14ac:dyDescent="0.25">
      <c r="K2640" s="199">
        <f t="shared" si="2048"/>
        <v>65.851406465755616</v>
      </c>
      <c r="L2640" s="201">
        <f t="shared" si="2049"/>
        <v>0.5522853680530142</v>
      </c>
      <c r="M2640" s="201">
        <f t="shared" si="2050"/>
        <v>0.55693020801370097</v>
      </c>
      <c r="N2640" s="201">
        <f t="shared" si="2051"/>
        <v>0.58539401419342452</v>
      </c>
      <c r="O2640" s="201">
        <f t="shared" si="2052"/>
        <v>0.55279565567875011</v>
      </c>
      <c r="P2640" s="201" t="str">
        <f t="shared" si="2053"/>
        <v/>
      </c>
      <c r="Q2640" s="201" t="str">
        <f t="shared" si="2054"/>
        <v/>
      </c>
      <c r="R2640" s="201" t="str">
        <f t="shared" si="2055"/>
        <v/>
      </c>
      <c r="S2640" s="201" t="str">
        <f t="shared" si="2056"/>
        <v/>
      </c>
      <c r="T2640" s="199">
        <f t="shared" si="2057"/>
        <v>0.53100515830067418</v>
      </c>
      <c r="U2640" s="199">
        <f t="shared" si="2058"/>
        <v>0</v>
      </c>
      <c r="V2640" s="199">
        <f t="shared" si="2059"/>
        <v>0</v>
      </c>
      <c r="W2640" s="199">
        <f t="shared" si="2060"/>
        <v>0</v>
      </c>
      <c r="X2640" s="199" t="str">
        <f t="shared" si="2061"/>
        <v/>
      </c>
      <c r="Y2640" s="199" t="str">
        <f t="shared" si="2062"/>
        <v/>
      </c>
      <c r="Z2640" s="199" t="str">
        <f t="shared" si="2063"/>
        <v/>
      </c>
      <c r="AA2640" s="199" t="str">
        <f t="shared" si="2064"/>
        <v/>
      </c>
      <c r="AB2640" s="201">
        <f t="shared" ca="1" si="2065"/>
        <v>2.6218383497844608</v>
      </c>
      <c r="AD2640" s="162">
        <f t="shared" si="2066"/>
        <v>1.3643166802450236E-2</v>
      </c>
      <c r="AE2640" s="162">
        <f t="shared" si="2067"/>
        <v>0</v>
      </c>
      <c r="AF2640" s="162">
        <f t="shared" si="2068"/>
        <v>0</v>
      </c>
      <c r="AG2640" s="162">
        <f t="shared" si="2069"/>
        <v>0</v>
      </c>
      <c r="AH2640" s="162" t="str">
        <f t="shared" si="2070"/>
        <v/>
      </c>
      <c r="AI2640" s="162" t="str">
        <f t="shared" si="2071"/>
        <v/>
      </c>
      <c r="AJ2640" s="162" t="str">
        <f t="shared" si="2072"/>
        <v/>
      </c>
      <c r="AK2640" s="162" t="str">
        <f t="shared" si="2073"/>
        <v/>
      </c>
      <c r="AM2640" s="199">
        <f t="shared" si="2076"/>
        <v>28.737427187500412</v>
      </c>
      <c r="AN2640" s="197">
        <f t="shared" ref="AN2640:AN2703" si="2078">IF(AK$56="NOT ELUTED","",IF(AK$51="","",IF(ABS(($AM2640-AK$57)/(AK$72/2.2))&gt;20,0,AK$62*(POWER(POWER(AK$66,2),0.5)+POWER(POWER(AK$66,2),-0.5))/(POWER(POWER(AK$66,2),0.5)*EXP(POWER(1+POWER(AK$66,2),-1)*($AM2640-AK$57)/(AK$72/2.2))+POWER(POWER(AK$66,2),-0.5)*EXP(-POWER(AK$66,2)*POWER(1+POWER(AK$66,2),-1)*($AM2640-AK$57)/(AK$72/2.2))))))</f>
        <v>0</v>
      </c>
      <c r="AO2640" s="197">
        <f t="shared" ref="AO2640:AO2703" si="2079">IF(AL$56="NOT ELUTED","",IF(AL$51="","",IF(ABS(($AM2640-AL$57)/(AL$72/2.2))&gt;20,0,AL$62*(POWER(POWER(AL$66,2),0.5)+POWER(POWER(AL$66,2),-0.5))/(POWER(POWER(AL$66,2),0.5)*EXP(POWER(1+POWER(AL$66,2),-1)*($AM2640-AL$57)/(AL$72/2.2))+POWER(POWER(AL$66,2),-0.5)*EXP(-POWER(AL$66,2)*POWER(1+POWER(AL$66,2),-1)*($AM2640-AL$57)/(AL$72/2.2))))))</f>
        <v>0</v>
      </c>
      <c r="AP2640" s="197">
        <f t="shared" ref="AP2640:AP2703" si="2080">IF(AM$56="NOT ELUTED","",IF(AM$51="","",IF(ABS(($AM2640-AM$57)/(AM$72/2.2))&gt;20,0,AM$62*(POWER(POWER(AM$66,2),0.5)+POWER(POWER(AM$66,2),-0.5))/(POWER(POWER(AM$66,2),0.5)*EXP(POWER(1+POWER(AM$66,2),-1)*($AM2640-AM$57)/(AM$72/2.2))+POWER(POWER(AM$66,2),-0.5)*EXP(-POWER(AM$66,2)*POWER(1+POWER(AM$66,2),-1)*($AM2640-AM$57)/(AM$72/2.2))))))</f>
        <v>0</v>
      </c>
      <c r="AQ2640" s="197">
        <f t="shared" ref="AQ2640:AQ2703" si="2081">IF(AN$56="NOT ELUTED","",IF(AN$51="","",IF(ABS(($AM2640-AN$57)/(AN$72/2.2))&gt;20,0,AN$62*(POWER(POWER(AN$66,2),0.5)+POWER(POWER(AN$66,2),-0.5))/(POWER(POWER(AN$66,2),0.5)*EXP(POWER(1+POWER(AN$66,2),-1)*($AM2640-AN$57)/(AN$72/2.2))+POWER(POWER(AN$66,2),-0.5)*EXP(-POWER(AN$66,2)*POWER(1+POWER(AN$66,2),-1)*($AM2640-AN$57)/(AN$72/2.2))))))</f>
        <v>0</v>
      </c>
      <c r="AR2640" s="197" t="str">
        <f t="shared" ref="AR2640:AR2703" si="2082">IF(AO$56="NOT ELUTED","",IF(AO$51="","",IF(ABS(($AM2640-AO$57)/(AO$72/2.2))&gt;20,0,AO$62*(POWER(POWER(AO$66,2),0.5)+POWER(POWER(AO$66,2),-0.5))/(POWER(POWER(AO$66,2),0.5)*EXP(POWER(1+POWER(AO$66,2),-1)*($AM2640-AO$57)/(AO$72/2.2))+POWER(POWER(AO$66,2),-0.5)*EXP(-POWER(AO$66,2)*POWER(1+POWER(AO$66,2),-1)*($AM2640-AO$57)/(AO$72/2.2))))))</f>
        <v/>
      </c>
      <c r="AS2640" s="197" t="str">
        <f t="shared" ref="AS2640:AS2703" si="2083">IF(AP$56="NOT ELUTED","",IF(AP$51="","",IF(ABS(($AM2640-AP$57)/(AP$72/2.2))&gt;20,0,AP$62*(POWER(POWER(AP$66,2),0.5)+POWER(POWER(AP$66,2),-0.5))/(POWER(POWER(AP$66,2),0.5)*EXP(POWER(1+POWER(AP$66,2),-1)*($AM2640-AP$57)/(AP$72/2.2))+POWER(POWER(AP$66,2),-0.5)*EXP(-POWER(AP$66,2)*POWER(1+POWER(AP$66,2),-1)*($AM2640-AP$57)/(AP$72/2.2))))))</f>
        <v/>
      </c>
      <c r="AT2640" s="197" t="str">
        <f t="shared" ref="AT2640:AT2703" si="2084">IF(AQ$56="NOT ELUTED","",IF(AQ$51="","",IF(ABS(($AM2640-AQ$57)/(AQ$72/2.2))&gt;20,0,AQ$62*(POWER(POWER(AQ$66,2),0.5)+POWER(POWER(AQ$66,2),-0.5))/(POWER(POWER(AQ$66,2),0.5)*EXP(POWER(1+POWER(AQ$66,2),-1)*($AM2640-AQ$57)/(AQ$72/2.2))+POWER(POWER(AQ$66,2),-0.5)*EXP(-POWER(AQ$66,2)*POWER(1+POWER(AQ$66,2),-1)*($AM2640-AQ$57)/(AQ$72/2.2))))))</f>
        <v/>
      </c>
      <c r="AU2640" s="197" t="str">
        <f t="shared" ref="AU2640:AU2703" si="2085">IF(AR$56="NOT ELUTED","",IF(AR$51="","",IF(ABS(($AM2640-AR$57)/(AR$72/2.2))&gt;20,0,AR$62*(POWER(POWER(AR$66,2),0.5)+POWER(POWER(AR$66,2),-0.5))/(POWER(POWER(AR$66,2),0.5)*EXP(POWER(1+POWER(AR$66,2),-1)*($AM2640-AR$57)/(AR$72/2.2))+POWER(POWER(AR$66,2),-0.5)*EXP(-POWER(AR$66,2)*POWER(1+POWER(AR$66,2),-1)*($AM2640-AR$57)/(AR$72/2.2))))))</f>
        <v/>
      </c>
      <c r="AV2640" s="199">
        <f t="shared" ca="1" si="2077"/>
        <v>2.0753347652205894</v>
      </c>
      <c r="AX2640" s="162">
        <f t="shared" si="2040"/>
        <v>0</v>
      </c>
      <c r="AY2640" s="162">
        <f t="shared" si="2041"/>
        <v>0</v>
      </c>
      <c r="AZ2640" s="162">
        <f t="shared" si="2042"/>
        <v>0</v>
      </c>
      <c r="BA2640" s="162">
        <f t="shared" si="2043"/>
        <v>0</v>
      </c>
      <c r="BB2640" s="162" t="str">
        <f t="shared" si="2044"/>
        <v/>
      </c>
      <c r="BC2640" s="162" t="str">
        <f t="shared" si="2045"/>
        <v/>
      </c>
      <c r="BD2640" s="162" t="str">
        <f t="shared" si="2046"/>
        <v/>
      </c>
      <c r="BE2640" s="162" t="str">
        <f t="shared" si="2047"/>
        <v/>
      </c>
      <c r="BG2640" s="169">
        <f t="shared" si="2074"/>
        <v>65.825713369202447</v>
      </c>
      <c r="BH2640" s="169">
        <f t="shared" ca="1" si="2075"/>
        <v>2.7019175613818738</v>
      </c>
    </row>
    <row r="2641" spans="11:60" x14ac:dyDescent="0.25">
      <c r="K2641" s="199">
        <f t="shared" si="2048"/>
        <v>65.877099562308786</v>
      </c>
      <c r="L2641" s="201">
        <f t="shared" si="2049"/>
        <v>0.55250085200465404</v>
      </c>
      <c r="M2641" s="201">
        <f t="shared" si="2050"/>
        <v>0.55714750423220027</v>
      </c>
      <c r="N2641" s="201">
        <f t="shared" si="2051"/>
        <v>0.58562241607176757</v>
      </c>
      <c r="O2641" s="201">
        <f t="shared" si="2052"/>
        <v>0.55301133872817609</v>
      </c>
      <c r="P2641" s="201" t="str">
        <f t="shared" si="2053"/>
        <v/>
      </c>
      <c r="Q2641" s="201" t="str">
        <f t="shared" si="2054"/>
        <v/>
      </c>
      <c r="R2641" s="201" t="str">
        <f t="shared" si="2055"/>
        <v/>
      </c>
      <c r="S2641" s="201" t="str">
        <f t="shared" si="2056"/>
        <v/>
      </c>
      <c r="T2641" s="199">
        <f t="shared" si="2057"/>
        <v>0.50645946716173018</v>
      </c>
      <c r="U2641" s="199">
        <f t="shared" si="2058"/>
        <v>0</v>
      </c>
      <c r="V2641" s="199">
        <f t="shared" si="2059"/>
        <v>0</v>
      </c>
      <c r="W2641" s="199">
        <f t="shared" si="2060"/>
        <v>0</v>
      </c>
      <c r="X2641" s="199" t="str">
        <f t="shared" si="2061"/>
        <v/>
      </c>
      <c r="Y2641" s="199" t="str">
        <f t="shared" si="2062"/>
        <v/>
      </c>
      <c r="Z2641" s="199" t="str">
        <f t="shared" si="2063"/>
        <v/>
      </c>
      <c r="AA2641" s="199" t="str">
        <f t="shared" si="2064"/>
        <v/>
      </c>
      <c r="AB2641" s="201">
        <f t="shared" ca="1" si="2065"/>
        <v>2.6482536863439128</v>
      </c>
      <c r="AD2641" s="162">
        <f t="shared" si="2066"/>
        <v>1.3012511990053073E-2</v>
      </c>
      <c r="AE2641" s="162">
        <f t="shared" si="2067"/>
        <v>0</v>
      </c>
      <c r="AF2641" s="162">
        <f t="shared" si="2068"/>
        <v>0</v>
      </c>
      <c r="AG2641" s="162">
        <f t="shared" si="2069"/>
        <v>0</v>
      </c>
      <c r="AH2641" s="162" t="str">
        <f t="shared" si="2070"/>
        <v/>
      </c>
      <c r="AI2641" s="162" t="str">
        <f t="shared" si="2071"/>
        <v/>
      </c>
      <c r="AJ2641" s="162" t="str">
        <f t="shared" si="2072"/>
        <v/>
      </c>
      <c r="AK2641" s="162" t="str">
        <f t="shared" si="2073"/>
        <v/>
      </c>
      <c r="AM2641" s="199">
        <f t="shared" si="2076"/>
        <v>28.748643981874924</v>
      </c>
      <c r="AN2641" s="197">
        <f t="shared" si="2078"/>
        <v>0</v>
      </c>
      <c r="AO2641" s="197">
        <f t="shared" si="2079"/>
        <v>0</v>
      </c>
      <c r="AP2641" s="197">
        <f t="shared" si="2080"/>
        <v>0</v>
      </c>
      <c r="AQ2641" s="197">
        <f t="shared" si="2081"/>
        <v>0</v>
      </c>
      <c r="AR2641" s="197" t="str">
        <f t="shared" si="2082"/>
        <v/>
      </c>
      <c r="AS2641" s="197" t="str">
        <f t="shared" si="2083"/>
        <v/>
      </c>
      <c r="AT2641" s="197" t="str">
        <f t="shared" si="2084"/>
        <v/>
      </c>
      <c r="AU2641" s="197" t="str">
        <f t="shared" si="2085"/>
        <v/>
      </c>
      <c r="AV2641" s="199">
        <f t="shared" ca="1" si="2077"/>
        <v>2.1239220517110962</v>
      </c>
      <c r="AX2641" s="162">
        <f t="shared" si="2040"/>
        <v>0</v>
      </c>
      <c r="AY2641" s="162">
        <f t="shared" si="2041"/>
        <v>0</v>
      </c>
      <c r="AZ2641" s="162">
        <f t="shared" si="2042"/>
        <v>0</v>
      </c>
      <c r="BA2641" s="162">
        <f t="shared" si="2043"/>
        <v>0</v>
      </c>
      <c r="BB2641" s="162" t="str">
        <f t="shared" si="2044"/>
        <v/>
      </c>
      <c r="BC2641" s="162" t="str">
        <f t="shared" si="2045"/>
        <v/>
      </c>
      <c r="BD2641" s="162" t="str">
        <f t="shared" si="2046"/>
        <v/>
      </c>
      <c r="BE2641" s="162" t="str">
        <f t="shared" si="2047"/>
        <v/>
      </c>
      <c r="BG2641" s="169">
        <f t="shared" si="2074"/>
        <v>65.851406465755616</v>
      </c>
      <c r="BH2641" s="169">
        <f t="shared" ca="1" si="2075"/>
        <v>2.6218383497844608</v>
      </c>
    </row>
    <row r="2642" spans="11:60" x14ac:dyDescent="0.25">
      <c r="K2642" s="199">
        <f t="shared" si="2048"/>
        <v>65.902792658861955</v>
      </c>
      <c r="L2642" s="201">
        <f t="shared" si="2049"/>
        <v>0.5527163359562941</v>
      </c>
      <c r="M2642" s="201">
        <f t="shared" si="2050"/>
        <v>0.55736480045069969</v>
      </c>
      <c r="N2642" s="201">
        <f t="shared" si="2051"/>
        <v>0.58585081795011085</v>
      </c>
      <c r="O2642" s="201">
        <f t="shared" si="2052"/>
        <v>0.55322702177760208</v>
      </c>
      <c r="P2642" s="201" t="str">
        <f t="shared" si="2053"/>
        <v/>
      </c>
      <c r="Q2642" s="201" t="str">
        <f t="shared" si="2054"/>
        <v/>
      </c>
      <c r="R2642" s="201" t="str">
        <f t="shared" si="2055"/>
        <v/>
      </c>
      <c r="S2642" s="201" t="str">
        <f t="shared" si="2056"/>
        <v/>
      </c>
      <c r="T2642" s="199">
        <f t="shared" si="2057"/>
        <v>0.48305998910261366</v>
      </c>
      <c r="U2642" s="199">
        <f t="shared" si="2058"/>
        <v>0</v>
      </c>
      <c r="V2642" s="199">
        <f t="shared" si="2059"/>
        <v>0</v>
      </c>
      <c r="W2642" s="199">
        <f t="shared" si="2060"/>
        <v>0</v>
      </c>
      <c r="X2642" s="199" t="str">
        <f t="shared" si="2061"/>
        <v/>
      </c>
      <c r="Y2642" s="199" t="str">
        <f t="shared" si="2062"/>
        <v/>
      </c>
      <c r="Z2642" s="199" t="str">
        <f t="shared" si="2063"/>
        <v/>
      </c>
      <c r="AA2642" s="199" t="str">
        <f t="shared" si="2064"/>
        <v/>
      </c>
      <c r="AB2642" s="201">
        <f t="shared" ca="1" si="2065"/>
        <v>2.63176565377508</v>
      </c>
      <c r="AD2642" s="162">
        <f t="shared" si="2066"/>
        <v>1.2411306940986423E-2</v>
      </c>
      <c r="AE2642" s="162">
        <f t="shared" si="2067"/>
        <v>0</v>
      </c>
      <c r="AF2642" s="162">
        <f t="shared" si="2068"/>
        <v>0</v>
      </c>
      <c r="AG2642" s="162">
        <f t="shared" si="2069"/>
        <v>0</v>
      </c>
      <c r="AH2642" s="162" t="str">
        <f t="shared" si="2070"/>
        <v/>
      </c>
      <c r="AI2642" s="162" t="str">
        <f t="shared" si="2071"/>
        <v/>
      </c>
      <c r="AJ2642" s="162" t="str">
        <f t="shared" si="2072"/>
        <v/>
      </c>
      <c r="AK2642" s="162" t="str">
        <f t="shared" si="2073"/>
        <v/>
      </c>
      <c r="AM2642" s="199">
        <f t="shared" si="2076"/>
        <v>28.759860776249436</v>
      </c>
      <c r="AN2642" s="197">
        <f t="shared" si="2078"/>
        <v>0</v>
      </c>
      <c r="AO2642" s="197">
        <f t="shared" si="2079"/>
        <v>0</v>
      </c>
      <c r="AP2642" s="197">
        <f t="shared" si="2080"/>
        <v>0</v>
      </c>
      <c r="AQ2642" s="197">
        <f t="shared" si="2081"/>
        <v>0</v>
      </c>
      <c r="AR2642" s="197" t="str">
        <f t="shared" si="2082"/>
        <v/>
      </c>
      <c r="AS2642" s="197" t="str">
        <f t="shared" si="2083"/>
        <v/>
      </c>
      <c r="AT2642" s="197" t="str">
        <f t="shared" si="2084"/>
        <v/>
      </c>
      <c r="AU2642" s="197" t="str">
        <f t="shared" si="2085"/>
        <v/>
      </c>
      <c r="AV2642" s="199">
        <f t="shared" ca="1" si="2077"/>
        <v>2.1759981668456678</v>
      </c>
      <c r="AX2642" s="162">
        <f t="shared" si="2040"/>
        <v>0</v>
      </c>
      <c r="AY2642" s="162">
        <f t="shared" si="2041"/>
        <v>0</v>
      </c>
      <c r="AZ2642" s="162">
        <f t="shared" si="2042"/>
        <v>0</v>
      </c>
      <c r="BA2642" s="162">
        <f t="shared" si="2043"/>
        <v>0</v>
      </c>
      <c r="BB2642" s="162" t="str">
        <f t="shared" si="2044"/>
        <v/>
      </c>
      <c r="BC2642" s="162" t="str">
        <f t="shared" si="2045"/>
        <v/>
      </c>
      <c r="BD2642" s="162" t="str">
        <f t="shared" si="2046"/>
        <v/>
      </c>
      <c r="BE2642" s="162" t="str">
        <f t="shared" si="2047"/>
        <v/>
      </c>
      <c r="BG2642" s="169">
        <f t="shared" si="2074"/>
        <v>65.877099562308786</v>
      </c>
      <c r="BH2642" s="169">
        <f t="shared" ca="1" si="2075"/>
        <v>2.6482536863439128</v>
      </c>
    </row>
    <row r="2643" spans="11:60" x14ac:dyDescent="0.25">
      <c r="K2643" s="199">
        <f t="shared" si="2048"/>
        <v>65.928485755415124</v>
      </c>
      <c r="L2643" s="201">
        <f t="shared" si="2049"/>
        <v>0.55293181990793394</v>
      </c>
      <c r="M2643" s="201">
        <f t="shared" si="2050"/>
        <v>0.557582096669199</v>
      </c>
      <c r="N2643" s="201">
        <f t="shared" si="2051"/>
        <v>0.58607921982845401</v>
      </c>
      <c r="O2643" s="201">
        <f t="shared" si="2052"/>
        <v>0.55344270482702818</v>
      </c>
      <c r="P2643" s="201" t="str">
        <f t="shared" si="2053"/>
        <v/>
      </c>
      <c r="Q2643" s="201" t="str">
        <f t="shared" si="2054"/>
        <v/>
      </c>
      <c r="R2643" s="201" t="str">
        <f t="shared" si="2055"/>
        <v/>
      </c>
      <c r="S2643" s="201" t="str">
        <f t="shared" si="2056"/>
        <v/>
      </c>
      <c r="T2643" s="199">
        <f t="shared" si="2057"/>
        <v>0.46075322617558784</v>
      </c>
      <c r="U2643" s="199">
        <f t="shared" si="2058"/>
        <v>0</v>
      </c>
      <c r="V2643" s="199">
        <f t="shared" si="2059"/>
        <v>0</v>
      </c>
      <c r="W2643" s="199">
        <f t="shared" si="2060"/>
        <v>0</v>
      </c>
      <c r="X2643" s="199" t="str">
        <f t="shared" si="2061"/>
        <v/>
      </c>
      <c r="Y2643" s="199" t="str">
        <f t="shared" si="2062"/>
        <v/>
      </c>
      <c r="Z2643" s="199" t="str">
        <f t="shared" si="2063"/>
        <v/>
      </c>
      <c r="AA2643" s="199" t="str">
        <f t="shared" si="2064"/>
        <v/>
      </c>
      <c r="AB2643" s="201">
        <f t="shared" ca="1" si="2065"/>
        <v>2.4985835945136547</v>
      </c>
      <c r="AD2643" s="162">
        <f t="shared" si="2066"/>
        <v>1.1838177127313689E-2</v>
      </c>
      <c r="AE2643" s="162">
        <f t="shared" si="2067"/>
        <v>0</v>
      </c>
      <c r="AF2643" s="162">
        <f t="shared" si="2068"/>
        <v>0</v>
      </c>
      <c r="AG2643" s="162">
        <f t="shared" si="2069"/>
        <v>0</v>
      </c>
      <c r="AH2643" s="162" t="str">
        <f t="shared" si="2070"/>
        <v/>
      </c>
      <c r="AI2643" s="162" t="str">
        <f t="shared" si="2071"/>
        <v/>
      </c>
      <c r="AJ2643" s="162" t="str">
        <f t="shared" si="2072"/>
        <v/>
      </c>
      <c r="AK2643" s="162" t="str">
        <f t="shared" si="2073"/>
        <v/>
      </c>
      <c r="AM2643" s="199">
        <f t="shared" si="2076"/>
        <v>28.771077570623948</v>
      </c>
      <c r="AN2643" s="197">
        <f t="shared" si="2078"/>
        <v>0</v>
      </c>
      <c r="AO2643" s="197">
        <f t="shared" si="2079"/>
        <v>0</v>
      </c>
      <c r="AP2643" s="197">
        <f t="shared" si="2080"/>
        <v>0</v>
      </c>
      <c r="AQ2643" s="197">
        <f t="shared" si="2081"/>
        <v>0</v>
      </c>
      <c r="AR2643" s="197" t="str">
        <f t="shared" si="2082"/>
        <v/>
      </c>
      <c r="AS2643" s="197" t="str">
        <f t="shared" si="2083"/>
        <v/>
      </c>
      <c r="AT2643" s="197" t="str">
        <f t="shared" si="2084"/>
        <v/>
      </c>
      <c r="AU2643" s="197" t="str">
        <f t="shared" si="2085"/>
        <v/>
      </c>
      <c r="AV2643" s="199">
        <f t="shared" ca="1" si="2077"/>
        <v>2.2116605458207648</v>
      </c>
      <c r="AX2643" s="162">
        <f t="shared" si="2040"/>
        <v>0</v>
      </c>
      <c r="AY2643" s="162">
        <f t="shared" si="2041"/>
        <v>0</v>
      </c>
      <c r="AZ2643" s="162">
        <f t="shared" si="2042"/>
        <v>0</v>
      </c>
      <c r="BA2643" s="162">
        <f t="shared" si="2043"/>
        <v>0</v>
      </c>
      <c r="BB2643" s="162" t="str">
        <f t="shared" si="2044"/>
        <v/>
      </c>
      <c r="BC2643" s="162" t="str">
        <f t="shared" si="2045"/>
        <v/>
      </c>
      <c r="BD2643" s="162" t="str">
        <f t="shared" si="2046"/>
        <v/>
      </c>
      <c r="BE2643" s="162" t="str">
        <f t="shared" si="2047"/>
        <v/>
      </c>
      <c r="BG2643" s="169">
        <f t="shared" si="2074"/>
        <v>65.902792658861955</v>
      </c>
      <c r="BH2643" s="169">
        <f t="shared" ca="1" si="2075"/>
        <v>2.63176565377508</v>
      </c>
    </row>
    <row r="2644" spans="11:60" x14ac:dyDescent="0.25">
      <c r="K2644" s="199">
        <f t="shared" si="2048"/>
        <v>65.954178851968294</v>
      </c>
      <c r="L2644" s="201">
        <f t="shared" si="2049"/>
        <v>0.553147303859574</v>
      </c>
      <c r="M2644" s="201">
        <f t="shared" si="2050"/>
        <v>0.55779939288769842</v>
      </c>
      <c r="N2644" s="201">
        <f t="shared" si="2051"/>
        <v>0.58630762170679718</v>
      </c>
      <c r="O2644" s="201">
        <f t="shared" si="2052"/>
        <v>0.55365838787645427</v>
      </c>
      <c r="P2644" s="201" t="str">
        <f t="shared" si="2053"/>
        <v/>
      </c>
      <c r="Q2644" s="201" t="str">
        <f t="shared" si="2054"/>
        <v/>
      </c>
      <c r="R2644" s="201" t="str">
        <f t="shared" si="2055"/>
        <v/>
      </c>
      <c r="S2644" s="201" t="str">
        <f t="shared" si="2056"/>
        <v/>
      </c>
      <c r="T2644" s="199">
        <f t="shared" si="2057"/>
        <v>0.43948809826943175</v>
      </c>
      <c r="U2644" s="199">
        <f t="shared" si="2058"/>
        <v>0</v>
      </c>
      <c r="V2644" s="199">
        <f t="shared" si="2059"/>
        <v>0</v>
      </c>
      <c r="W2644" s="199">
        <f t="shared" si="2060"/>
        <v>0</v>
      </c>
      <c r="X2644" s="199" t="str">
        <f t="shared" si="2061"/>
        <v/>
      </c>
      <c r="Y2644" s="199" t="str">
        <f t="shared" si="2062"/>
        <v/>
      </c>
      <c r="Z2644" s="199" t="str">
        <f t="shared" si="2063"/>
        <v/>
      </c>
      <c r="AA2644" s="199" t="str">
        <f t="shared" si="2064"/>
        <v/>
      </c>
      <c r="AB2644" s="201">
        <f t="shared" ca="1" si="2065"/>
        <v>2.4745057363075356</v>
      </c>
      <c r="AD2644" s="162">
        <f t="shared" si="2066"/>
        <v>1.1291810142805322E-2</v>
      </c>
      <c r="AE2644" s="162">
        <f t="shared" si="2067"/>
        <v>0</v>
      </c>
      <c r="AF2644" s="162">
        <f t="shared" si="2068"/>
        <v>0</v>
      </c>
      <c r="AG2644" s="162">
        <f t="shared" si="2069"/>
        <v>0</v>
      </c>
      <c r="AH2644" s="162" t="str">
        <f t="shared" si="2070"/>
        <v/>
      </c>
      <c r="AI2644" s="162" t="str">
        <f t="shared" si="2071"/>
        <v/>
      </c>
      <c r="AJ2644" s="162" t="str">
        <f t="shared" si="2072"/>
        <v/>
      </c>
      <c r="AK2644" s="162" t="str">
        <f t="shared" si="2073"/>
        <v/>
      </c>
      <c r="AM2644" s="199">
        <f t="shared" si="2076"/>
        <v>28.78229436499846</v>
      </c>
      <c r="AN2644" s="197">
        <f t="shared" si="2078"/>
        <v>0</v>
      </c>
      <c r="AO2644" s="197">
        <f t="shared" si="2079"/>
        <v>0</v>
      </c>
      <c r="AP2644" s="197">
        <f t="shared" si="2080"/>
        <v>0</v>
      </c>
      <c r="AQ2644" s="197">
        <f t="shared" si="2081"/>
        <v>0</v>
      </c>
      <c r="AR2644" s="197" t="str">
        <f t="shared" si="2082"/>
        <v/>
      </c>
      <c r="AS2644" s="197" t="str">
        <f t="shared" si="2083"/>
        <v/>
      </c>
      <c r="AT2644" s="197" t="str">
        <f t="shared" si="2084"/>
        <v/>
      </c>
      <c r="AU2644" s="197" t="str">
        <f t="shared" si="2085"/>
        <v/>
      </c>
      <c r="AV2644" s="199">
        <f t="shared" ca="1" si="2077"/>
        <v>2.1396504708941277</v>
      </c>
      <c r="AX2644" s="162">
        <f t="shared" si="2040"/>
        <v>0</v>
      </c>
      <c r="AY2644" s="162">
        <f t="shared" si="2041"/>
        <v>0</v>
      </c>
      <c r="AZ2644" s="162">
        <f t="shared" si="2042"/>
        <v>0</v>
      </c>
      <c r="BA2644" s="162">
        <f t="shared" si="2043"/>
        <v>0</v>
      </c>
      <c r="BB2644" s="162" t="str">
        <f t="shared" si="2044"/>
        <v/>
      </c>
      <c r="BC2644" s="162" t="str">
        <f t="shared" si="2045"/>
        <v/>
      </c>
      <c r="BD2644" s="162" t="str">
        <f t="shared" si="2046"/>
        <v/>
      </c>
      <c r="BE2644" s="162" t="str">
        <f t="shared" si="2047"/>
        <v/>
      </c>
      <c r="BG2644" s="169">
        <f t="shared" si="2074"/>
        <v>65.928485755415124</v>
      </c>
      <c r="BH2644" s="169">
        <f t="shared" ca="1" si="2075"/>
        <v>2.4985835945136547</v>
      </c>
    </row>
    <row r="2645" spans="11:60" x14ac:dyDescent="0.25">
      <c r="K2645" s="199">
        <f t="shared" si="2048"/>
        <v>65.979871948521463</v>
      </c>
      <c r="L2645" s="201">
        <f t="shared" si="2049"/>
        <v>0.55336278781121384</v>
      </c>
      <c r="M2645" s="201">
        <f t="shared" si="2050"/>
        <v>0.55801668910619773</v>
      </c>
      <c r="N2645" s="201">
        <f t="shared" si="2051"/>
        <v>0.58653602358514034</v>
      </c>
      <c r="O2645" s="201">
        <f t="shared" si="2052"/>
        <v>0.55387407092588015</v>
      </c>
      <c r="P2645" s="201" t="str">
        <f t="shared" si="2053"/>
        <v/>
      </c>
      <c r="Q2645" s="201" t="str">
        <f t="shared" si="2054"/>
        <v/>
      </c>
      <c r="R2645" s="201" t="str">
        <f t="shared" si="2055"/>
        <v/>
      </c>
      <c r="S2645" s="201" t="str">
        <f t="shared" si="2056"/>
        <v/>
      </c>
      <c r="T2645" s="199">
        <f t="shared" si="2057"/>
        <v>0.41921584855634036</v>
      </c>
      <c r="U2645" s="199">
        <f t="shared" si="2058"/>
        <v>0</v>
      </c>
      <c r="V2645" s="199">
        <f t="shared" si="2059"/>
        <v>0</v>
      </c>
      <c r="W2645" s="199">
        <f t="shared" si="2060"/>
        <v>0</v>
      </c>
      <c r="X2645" s="199" t="str">
        <f t="shared" si="2061"/>
        <v/>
      </c>
      <c r="Y2645" s="199" t="str">
        <f t="shared" si="2062"/>
        <v/>
      </c>
      <c r="Z2645" s="199" t="str">
        <f t="shared" si="2063"/>
        <v/>
      </c>
      <c r="AA2645" s="199" t="str">
        <f t="shared" si="2064"/>
        <v/>
      </c>
      <c r="AB2645" s="201">
        <f t="shared" ca="1" si="2065"/>
        <v>2.479350988432063</v>
      </c>
      <c r="AD2645" s="162">
        <f t="shared" si="2066"/>
        <v>1.0770953273576904E-2</v>
      </c>
      <c r="AE2645" s="162">
        <f t="shared" si="2067"/>
        <v>0</v>
      </c>
      <c r="AF2645" s="162">
        <f t="shared" si="2068"/>
        <v>0</v>
      </c>
      <c r="AG2645" s="162">
        <f t="shared" si="2069"/>
        <v>0</v>
      </c>
      <c r="AH2645" s="162" t="str">
        <f t="shared" si="2070"/>
        <v/>
      </c>
      <c r="AI2645" s="162" t="str">
        <f t="shared" si="2071"/>
        <v/>
      </c>
      <c r="AJ2645" s="162" t="str">
        <f t="shared" si="2072"/>
        <v/>
      </c>
      <c r="AK2645" s="162" t="str">
        <f t="shared" si="2073"/>
        <v/>
      </c>
      <c r="AM2645" s="199">
        <f t="shared" si="2076"/>
        <v>28.793511159372972</v>
      </c>
      <c r="AN2645" s="197">
        <f t="shared" si="2078"/>
        <v>0</v>
      </c>
      <c r="AO2645" s="197">
        <f t="shared" si="2079"/>
        <v>0</v>
      </c>
      <c r="AP2645" s="197">
        <f t="shared" si="2080"/>
        <v>0</v>
      </c>
      <c r="AQ2645" s="197">
        <f t="shared" si="2081"/>
        <v>0</v>
      </c>
      <c r="AR2645" s="197" t="str">
        <f t="shared" si="2082"/>
        <v/>
      </c>
      <c r="AS2645" s="197" t="str">
        <f t="shared" si="2083"/>
        <v/>
      </c>
      <c r="AT2645" s="197" t="str">
        <f t="shared" si="2084"/>
        <v/>
      </c>
      <c r="AU2645" s="197" t="str">
        <f t="shared" si="2085"/>
        <v/>
      </c>
      <c r="AV2645" s="199">
        <f t="shared" ca="1" si="2077"/>
        <v>2.1366238873198342</v>
      </c>
      <c r="AX2645" s="162">
        <f t="shared" si="2040"/>
        <v>0</v>
      </c>
      <c r="AY2645" s="162">
        <f t="shared" si="2041"/>
        <v>0</v>
      </c>
      <c r="AZ2645" s="162">
        <f t="shared" si="2042"/>
        <v>0</v>
      </c>
      <c r="BA2645" s="162">
        <f t="shared" si="2043"/>
        <v>0</v>
      </c>
      <c r="BB2645" s="162" t="str">
        <f t="shared" si="2044"/>
        <v/>
      </c>
      <c r="BC2645" s="162" t="str">
        <f t="shared" si="2045"/>
        <v/>
      </c>
      <c r="BD2645" s="162" t="str">
        <f t="shared" si="2046"/>
        <v/>
      </c>
      <c r="BE2645" s="162" t="str">
        <f t="shared" si="2047"/>
        <v/>
      </c>
      <c r="BG2645" s="169">
        <f t="shared" si="2074"/>
        <v>65.954178851968294</v>
      </c>
      <c r="BH2645" s="169">
        <f t="shared" ca="1" si="2075"/>
        <v>2.4745057363075356</v>
      </c>
    </row>
    <row r="2646" spans="11:60" x14ac:dyDescent="0.25">
      <c r="K2646" s="199">
        <f t="shared" si="2048"/>
        <v>66.005565045074633</v>
      </c>
      <c r="L2646" s="201">
        <f t="shared" si="2049"/>
        <v>0.55357827176285379</v>
      </c>
      <c r="M2646" s="201">
        <f t="shared" si="2050"/>
        <v>0.55823398532469704</v>
      </c>
      <c r="N2646" s="201">
        <f t="shared" si="2051"/>
        <v>0.58676442546348351</v>
      </c>
      <c r="O2646" s="201">
        <f t="shared" si="2052"/>
        <v>0.55408975397530624</v>
      </c>
      <c r="P2646" s="201" t="str">
        <f t="shared" si="2053"/>
        <v/>
      </c>
      <c r="Q2646" s="201" t="str">
        <f t="shared" si="2054"/>
        <v/>
      </c>
      <c r="R2646" s="201" t="str">
        <f t="shared" si="2055"/>
        <v/>
      </c>
      <c r="S2646" s="201" t="str">
        <f t="shared" si="2056"/>
        <v/>
      </c>
      <c r="T2646" s="199">
        <f t="shared" si="2057"/>
        <v>0.39988995028870794</v>
      </c>
      <c r="U2646" s="199">
        <f t="shared" si="2058"/>
        <v>0</v>
      </c>
      <c r="V2646" s="199">
        <f t="shared" si="2059"/>
        <v>0</v>
      </c>
      <c r="W2646" s="199">
        <f t="shared" si="2060"/>
        <v>0</v>
      </c>
      <c r="X2646" s="199" t="str">
        <f t="shared" si="2061"/>
        <v/>
      </c>
      <c r="Y2646" s="199" t="str">
        <f t="shared" si="2062"/>
        <v/>
      </c>
      <c r="Z2646" s="199" t="str">
        <f t="shared" si="2063"/>
        <v/>
      </c>
      <c r="AA2646" s="199" t="str">
        <f t="shared" si="2064"/>
        <v/>
      </c>
      <c r="AB2646" s="201">
        <f t="shared" ca="1" si="2065"/>
        <v>2.4490962707933672</v>
      </c>
      <c r="AD2646" s="162">
        <f t="shared" si="2066"/>
        <v>1.0274411103409894E-2</v>
      </c>
      <c r="AE2646" s="162">
        <f t="shared" si="2067"/>
        <v>0</v>
      </c>
      <c r="AF2646" s="162">
        <f t="shared" si="2068"/>
        <v>0</v>
      </c>
      <c r="AG2646" s="162">
        <f t="shared" si="2069"/>
        <v>0</v>
      </c>
      <c r="AH2646" s="162" t="str">
        <f t="shared" si="2070"/>
        <v/>
      </c>
      <c r="AI2646" s="162" t="str">
        <f t="shared" si="2071"/>
        <v/>
      </c>
      <c r="AJ2646" s="162" t="str">
        <f t="shared" si="2072"/>
        <v/>
      </c>
      <c r="AK2646" s="162" t="str">
        <f t="shared" si="2073"/>
        <v/>
      </c>
      <c r="AM2646" s="199">
        <f t="shared" si="2076"/>
        <v>28.804727953747484</v>
      </c>
      <c r="AN2646" s="197">
        <f t="shared" si="2078"/>
        <v>0</v>
      </c>
      <c r="AO2646" s="197">
        <f t="shared" si="2079"/>
        <v>0</v>
      </c>
      <c r="AP2646" s="197">
        <f t="shared" si="2080"/>
        <v>0</v>
      </c>
      <c r="AQ2646" s="197">
        <f t="shared" si="2081"/>
        <v>0</v>
      </c>
      <c r="AR2646" s="197" t="str">
        <f t="shared" si="2082"/>
        <v/>
      </c>
      <c r="AS2646" s="197" t="str">
        <f t="shared" si="2083"/>
        <v/>
      </c>
      <c r="AT2646" s="197" t="str">
        <f t="shared" si="2084"/>
        <v/>
      </c>
      <c r="AU2646" s="197" t="str">
        <f t="shared" si="2085"/>
        <v/>
      </c>
      <c r="AV2646" s="199">
        <f t="shared" ca="1" si="2077"/>
        <v>2.1889796639133077</v>
      </c>
      <c r="AX2646" s="162">
        <f t="shared" si="2040"/>
        <v>0</v>
      </c>
      <c r="AY2646" s="162">
        <f t="shared" si="2041"/>
        <v>0</v>
      </c>
      <c r="AZ2646" s="162">
        <f t="shared" si="2042"/>
        <v>0</v>
      </c>
      <c r="BA2646" s="162">
        <f t="shared" si="2043"/>
        <v>0</v>
      </c>
      <c r="BB2646" s="162" t="str">
        <f t="shared" si="2044"/>
        <v/>
      </c>
      <c r="BC2646" s="162" t="str">
        <f t="shared" si="2045"/>
        <v/>
      </c>
      <c r="BD2646" s="162" t="str">
        <f t="shared" si="2046"/>
        <v/>
      </c>
      <c r="BE2646" s="162" t="str">
        <f t="shared" si="2047"/>
        <v/>
      </c>
      <c r="BG2646" s="169">
        <f t="shared" si="2074"/>
        <v>65.979871948521463</v>
      </c>
      <c r="BH2646" s="169">
        <f t="shared" ca="1" si="2075"/>
        <v>2.479350988432063</v>
      </c>
    </row>
    <row r="2647" spans="11:60" x14ac:dyDescent="0.25">
      <c r="K2647" s="199">
        <f t="shared" si="2048"/>
        <v>66.031258141627802</v>
      </c>
      <c r="L2647" s="201">
        <f t="shared" si="2049"/>
        <v>0.55379375571449374</v>
      </c>
      <c r="M2647" s="201">
        <f t="shared" si="2050"/>
        <v>0.55845128154319645</v>
      </c>
      <c r="N2647" s="201">
        <f t="shared" si="2051"/>
        <v>0.58699282734182678</v>
      </c>
      <c r="O2647" s="201">
        <f t="shared" si="2052"/>
        <v>0.55430543702473223</v>
      </c>
      <c r="P2647" s="201" t="str">
        <f t="shared" si="2053"/>
        <v/>
      </c>
      <c r="Q2647" s="201" t="str">
        <f t="shared" si="2054"/>
        <v/>
      </c>
      <c r="R2647" s="201" t="str">
        <f t="shared" si="2055"/>
        <v/>
      </c>
      <c r="S2647" s="201" t="str">
        <f t="shared" si="2056"/>
        <v/>
      </c>
      <c r="T2647" s="199">
        <f t="shared" si="2057"/>
        <v>0.38146601534117669</v>
      </c>
      <c r="U2647" s="199">
        <f t="shared" si="2058"/>
        <v>0</v>
      </c>
      <c r="V2647" s="199">
        <f t="shared" si="2059"/>
        <v>0</v>
      </c>
      <c r="W2647" s="199">
        <f t="shared" si="2060"/>
        <v>0</v>
      </c>
      <c r="X2647" s="199" t="str">
        <f t="shared" si="2061"/>
        <v/>
      </c>
      <c r="Y2647" s="199" t="str">
        <f t="shared" si="2062"/>
        <v/>
      </c>
      <c r="Z2647" s="199" t="str">
        <f t="shared" si="2063"/>
        <v/>
      </c>
      <c r="AA2647" s="199" t="str">
        <f t="shared" si="2064"/>
        <v/>
      </c>
      <c r="AB2647" s="201">
        <f t="shared" ca="1" si="2065"/>
        <v>2.3913823690536615</v>
      </c>
      <c r="AD2647" s="162">
        <f t="shared" si="2066"/>
        <v>9.8010431639136628E-3</v>
      </c>
      <c r="AE2647" s="162">
        <f t="shared" si="2067"/>
        <v>0</v>
      </c>
      <c r="AF2647" s="162">
        <f t="shared" si="2068"/>
        <v>0</v>
      </c>
      <c r="AG2647" s="162">
        <f t="shared" si="2069"/>
        <v>0</v>
      </c>
      <c r="AH2647" s="162" t="str">
        <f t="shared" si="2070"/>
        <v/>
      </c>
      <c r="AI2647" s="162" t="str">
        <f t="shared" si="2071"/>
        <v/>
      </c>
      <c r="AJ2647" s="162" t="str">
        <f t="shared" si="2072"/>
        <v/>
      </c>
      <c r="AK2647" s="162" t="str">
        <f t="shared" si="2073"/>
        <v/>
      </c>
      <c r="AM2647" s="199">
        <f t="shared" si="2076"/>
        <v>28.815944748121996</v>
      </c>
      <c r="AN2647" s="197">
        <f t="shared" si="2078"/>
        <v>0</v>
      </c>
      <c r="AO2647" s="197">
        <f t="shared" si="2079"/>
        <v>0</v>
      </c>
      <c r="AP2647" s="197">
        <f t="shared" si="2080"/>
        <v>0</v>
      </c>
      <c r="AQ2647" s="197">
        <f t="shared" si="2081"/>
        <v>0</v>
      </c>
      <c r="AR2647" s="197" t="str">
        <f t="shared" si="2082"/>
        <v/>
      </c>
      <c r="AS2647" s="197" t="str">
        <f t="shared" si="2083"/>
        <v/>
      </c>
      <c r="AT2647" s="197" t="str">
        <f t="shared" si="2084"/>
        <v/>
      </c>
      <c r="AU2647" s="197" t="str">
        <f t="shared" si="2085"/>
        <v/>
      </c>
      <c r="AV2647" s="199">
        <f t="shared" ca="1" si="2077"/>
        <v>2.1483289686795262</v>
      </c>
      <c r="AX2647" s="162">
        <f t="shared" si="2040"/>
        <v>0</v>
      </c>
      <c r="AY2647" s="162">
        <f t="shared" si="2041"/>
        <v>0</v>
      </c>
      <c r="AZ2647" s="162">
        <f t="shared" si="2042"/>
        <v>0</v>
      </c>
      <c r="BA2647" s="162">
        <f t="shared" si="2043"/>
        <v>0</v>
      </c>
      <c r="BB2647" s="162" t="str">
        <f t="shared" si="2044"/>
        <v/>
      </c>
      <c r="BC2647" s="162" t="str">
        <f t="shared" si="2045"/>
        <v/>
      </c>
      <c r="BD2647" s="162" t="str">
        <f t="shared" si="2046"/>
        <v/>
      </c>
      <c r="BE2647" s="162" t="str">
        <f t="shared" si="2047"/>
        <v/>
      </c>
      <c r="BG2647" s="169">
        <f t="shared" si="2074"/>
        <v>66.005565045074633</v>
      </c>
      <c r="BH2647" s="169">
        <f t="shared" ca="1" si="2075"/>
        <v>2.4490962707933672</v>
      </c>
    </row>
    <row r="2648" spans="11:60" x14ac:dyDescent="0.25">
      <c r="K2648" s="199">
        <f t="shared" si="2048"/>
        <v>66.056951238180972</v>
      </c>
      <c r="L2648" s="201">
        <f t="shared" si="2049"/>
        <v>0.55400923966613369</v>
      </c>
      <c r="M2648" s="201">
        <f t="shared" si="2050"/>
        <v>0.55866857776169576</v>
      </c>
      <c r="N2648" s="201">
        <f t="shared" si="2051"/>
        <v>0.58722122922016995</v>
      </c>
      <c r="O2648" s="201">
        <f t="shared" si="2052"/>
        <v>0.55452112007415832</v>
      </c>
      <c r="P2648" s="201" t="str">
        <f t="shared" si="2053"/>
        <v/>
      </c>
      <c r="Q2648" s="201" t="str">
        <f t="shared" si="2054"/>
        <v/>
      </c>
      <c r="R2648" s="201" t="str">
        <f t="shared" si="2055"/>
        <v/>
      </c>
      <c r="S2648" s="201" t="str">
        <f t="shared" si="2056"/>
        <v/>
      </c>
      <c r="T2648" s="199">
        <f t="shared" si="2057"/>
        <v>0.36390170480961415</v>
      </c>
      <c r="U2648" s="199">
        <f t="shared" si="2058"/>
        <v>0</v>
      </c>
      <c r="V2648" s="199">
        <f t="shared" si="2059"/>
        <v>0</v>
      </c>
      <c r="W2648" s="199">
        <f t="shared" si="2060"/>
        <v>0</v>
      </c>
      <c r="X2648" s="199" t="str">
        <f t="shared" si="2061"/>
        <v/>
      </c>
      <c r="Y2648" s="199" t="str">
        <f t="shared" si="2062"/>
        <v/>
      </c>
      <c r="Z2648" s="199" t="str">
        <f t="shared" si="2063"/>
        <v/>
      </c>
      <c r="AA2648" s="199" t="str">
        <f t="shared" si="2064"/>
        <v/>
      </c>
      <c r="AB2648" s="201">
        <f t="shared" ca="1" si="2065"/>
        <v>2.4630072433650865</v>
      </c>
      <c r="AD2648" s="162">
        <f t="shared" si="2066"/>
        <v>9.3497616375363742E-3</v>
      </c>
      <c r="AE2648" s="162">
        <f t="shared" si="2067"/>
        <v>0</v>
      </c>
      <c r="AF2648" s="162">
        <f t="shared" si="2068"/>
        <v>0</v>
      </c>
      <c r="AG2648" s="162">
        <f t="shared" si="2069"/>
        <v>0</v>
      </c>
      <c r="AH2648" s="162" t="str">
        <f t="shared" si="2070"/>
        <v/>
      </c>
      <c r="AI2648" s="162" t="str">
        <f t="shared" si="2071"/>
        <v/>
      </c>
      <c r="AJ2648" s="162" t="str">
        <f t="shared" si="2072"/>
        <v/>
      </c>
      <c r="AK2648" s="162" t="str">
        <f t="shared" si="2073"/>
        <v/>
      </c>
      <c r="AM2648" s="199">
        <f t="shared" si="2076"/>
        <v>28.827161542496508</v>
      </c>
      <c r="AN2648" s="197">
        <f t="shared" si="2078"/>
        <v>0</v>
      </c>
      <c r="AO2648" s="197">
        <f t="shared" si="2079"/>
        <v>0</v>
      </c>
      <c r="AP2648" s="197">
        <f t="shared" si="2080"/>
        <v>0</v>
      </c>
      <c r="AQ2648" s="197">
        <f t="shared" si="2081"/>
        <v>0</v>
      </c>
      <c r="AR2648" s="197" t="str">
        <f t="shared" si="2082"/>
        <v/>
      </c>
      <c r="AS2648" s="197" t="str">
        <f t="shared" si="2083"/>
        <v/>
      </c>
      <c r="AT2648" s="197" t="str">
        <f t="shared" si="2084"/>
        <v/>
      </c>
      <c r="AU2648" s="197" t="str">
        <f t="shared" si="2085"/>
        <v/>
      </c>
      <c r="AV2648" s="199">
        <f t="shared" ca="1" si="2077"/>
        <v>2.105798958607715</v>
      </c>
      <c r="AX2648" s="162">
        <f t="shared" si="2040"/>
        <v>0</v>
      </c>
      <c r="AY2648" s="162">
        <f t="shared" si="2041"/>
        <v>0</v>
      </c>
      <c r="AZ2648" s="162">
        <f t="shared" si="2042"/>
        <v>0</v>
      </c>
      <c r="BA2648" s="162">
        <f t="shared" si="2043"/>
        <v>0</v>
      </c>
      <c r="BB2648" s="162" t="str">
        <f t="shared" si="2044"/>
        <v/>
      </c>
      <c r="BC2648" s="162" t="str">
        <f t="shared" si="2045"/>
        <v/>
      </c>
      <c r="BD2648" s="162" t="str">
        <f t="shared" si="2046"/>
        <v/>
      </c>
      <c r="BE2648" s="162" t="str">
        <f t="shared" si="2047"/>
        <v/>
      </c>
      <c r="BG2648" s="169">
        <f t="shared" si="2074"/>
        <v>66.031258141627802</v>
      </c>
      <c r="BH2648" s="169">
        <f t="shared" ca="1" si="2075"/>
        <v>2.3913823690536615</v>
      </c>
    </row>
    <row r="2649" spans="11:60" x14ac:dyDescent="0.25">
      <c r="K2649" s="199">
        <f t="shared" si="2048"/>
        <v>66.082644334734141</v>
      </c>
      <c r="L2649" s="201">
        <f t="shared" si="2049"/>
        <v>0.55422472361777364</v>
      </c>
      <c r="M2649" s="201">
        <f t="shared" si="2050"/>
        <v>0.55888587398019518</v>
      </c>
      <c r="N2649" s="201">
        <f t="shared" si="2051"/>
        <v>0.58744963109851311</v>
      </c>
      <c r="O2649" s="201">
        <f t="shared" si="2052"/>
        <v>0.55473680312358431</v>
      </c>
      <c r="P2649" s="201" t="str">
        <f t="shared" si="2053"/>
        <v/>
      </c>
      <c r="Q2649" s="201" t="str">
        <f t="shared" si="2054"/>
        <v/>
      </c>
      <c r="R2649" s="201" t="str">
        <f t="shared" si="2055"/>
        <v/>
      </c>
      <c r="S2649" s="201" t="str">
        <f t="shared" si="2056"/>
        <v/>
      </c>
      <c r="T2649" s="199">
        <f t="shared" si="2057"/>
        <v>0.34715664190787104</v>
      </c>
      <c r="U2649" s="199">
        <f t="shared" si="2058"/>
        <v>0</v>
      </c>
      <c r="V2649" s="199">
        <f t="shared" si="2059"/>
        <v>0</v>
      </c>
      <c r="W2649" s="199">
        <f t="shared" si="2060"/>
        <v>0</v>
      </c>
      <c r="X2649" s="199" t="str">
        <f t="shared" si="2061"/>
        <v/>
      </c>
      <c r="Y2649" s="199" t="str">
        <f t="shared" si="2062"/>
        <v/>
      </c>
      <c r="Z2649" s="199" t="str">
        <f t="shared" si="2063"/>
        <v/>
      </c>
      <c r="AA2649" s="199" t="str">
        <f t="shared" si="2064"/>
        <v/>
      </c>
      <c r="AB2649" s="201">
        <f t="shared" ca="1" si="2065"/>
        <v>2.4106703086228207</v>
      </c>
      <c r="AD2649" s="162">
        <f t="shared" si="2066"/>
        <v>8.9195291196129938E-3</v>
      </c>
      <c r="AE2649" s="162">
        <f t="shared" si="2067"/>
        <v>0</v>
      </c>
      <c r="AF2649" s="162">
        <f t="shared" si="2068"/>
        <v>0</v>
      </c>
      <c r="AG2649" s="162">
        <f t="shared" si="2069"/>
        <v>0</v>
      </c>
      <c r="AH2649" s="162" t="str">
        <f t="shared" si="2070"/>
        <v/>
      </c>
      <c r="AI2649" s="162" t="str">
        <f t="shared" si="2071"/>
        <v/>
      </c>
      <c r="AJ2649" s="162" t="str">
        <f t="shared" si="2072"/>
        <v/>
      </c>
      <c r="AK2649" s="162" t="str">
        <f t="shared" si="2073"/>
        <v/>
      </c>
      <c r="AM2649" s="199">
        <f t="shared" si="2076"/>
        <v>28.83837833687102</v>
      </c>
      <c r="AN2649" s="197">
        <f t="shared" si="2078"/>
        <v>0</v>
      </c>
      <c r="AO2649" s="197">
        <f t="shared" si="2079"/>
        <v>0</v>
      </c>
      <c r="AP2649" s="197">
        <f t="shared" si="2080"/>
        <v>0</v>
      </c>
      <c r="AQ2649" s="197">
        <f t="shared" si="2081"/>
        <v>0</v>
      </c>
      <c r="AR2649" s="197" t="str">
        <f t="shared" si="2082"/>
        <v/>
      </c>
      <c r="AS2649" s="197" t="str">
        <f t="shared" si="2083"/>
        <v/>
      </c>
      <c r="AT2649" s="197" t="str">
        <f t="shared" si="2084"/>
        <v/>
      </c>
      <c r="AU2649" s="197" t="str">
        <f t="shared" si="2085"/>
        <v/>
      </c>
      <c r="AV2649" s="199">
        <f t="shared" ca="1" si="2077"/>
        <v>2.1569351444293168</v>
      </c>
      <c r="AX2649" s="162">
        <f t="shared" si="2040"/>
        <v>0</v>
      </c>
      <c r="AY2649" s="162">
        <f t="shared" si="2041"/>
        <v>0</v>
      </c>
      <c r="AZ2649" s="162">
        <f t="shared" si="2042"/>
        <v>0</v>
      </c>
      <c r="BA2649" s="162">
        <f t="shared" si="2043"/>
        <v>0</v>
      </c>
      <c r="BB2649" s="162" t="str">
        <f t="shared" si="2044"/>
        <v/>
      </c>
      <c r="BC2649" s="162" t="str">
        <f t="shared" si="2045"/>
        <v/>
      </c>
      <c r="BD2649" s="162" t="str">
        <f t="shared" si="2046"/>
        <v/>
      </c>
      <c r="BE2649" s="162" t="str">
        <f t="shared" si="2047"/>
        <v/>
      </c>
      <c r="BG2649" s="169">
        <f t="shared" si="2074"/>
        <v>66.056951238180972</v>
      </c>
      <c r="BH2649" s="169">
        <f t="shared" ca="1" si="2075"/>
        <v>2.4630072433650865</v>
      </c>
    </row>
    <row r="2650" spans="11:60" x14ac:dyDescent="0.25">
      <c r="K2650" s="199">
        <f t="shared" si="2048"/>
        <v>66.10833743128731</v>
      </c>
      <c r="L2650" s="201">
        <f t="shared" si="2049"/>
        <v>0.55444020756941359</v>
      </c>
      <c r="M2650" s="201">
        <f t="shared" si="2050"/>
        <v>0.55910317019869449</v>
      </c>
      <c r="N2650" s="201">
        <f t="shared" si="2051"/>
        <v>0.58767803297685628</v>
      </c>
      <c r="O2650" s="201">
        <f t="shared" si="2052"/>
        <v>0.55495248617301041</v>
      </c>
      <c r="P2650" s="201" t="str">
        <f t="shared" si="2053"/>
        <v/>
      </c>
      <c r="Q2650" s="201" t="str">
        <f t="shared" si="2054"/>
        <v/>
      </c>
      <c r="R2650" s="201" t="str">
        <f t="shared" si="2055"/>
        <v/>
      </c>
      <c r="S2650" s="201" t="str">
        <f t="shared" si="2056"/>
        <v/>
      </c>
      <c r="T2650" s="199">
        <f t="shared" si="2057"/>
        <v>0.33119232734348936</v>
      </c>
      <c r="U2650" s="199">
        <f t="shared" si="2058"/>
        <v>0</v>
      </c>
      <c r="V2650" s="199">
        <f t="shared" si="2059"/>
        <v>0</v>
      </c>
      <c r="W2650" s="199">
        <f t="shared" si="2060"/>
        <v>0</v>
      </c>
      <c r="X2650" s="199" t="str">
        <f t="shared" si="2061"/>
        <v/>
      </c>
      <c r="Y2650" s="199" t="str">
        <f t="shared" si="2062"/>
        <v/>
      </c>
      <c r="Z2650" s="199" t="str">
        <f t="shared" si="2063"/>
        <v/>
      </c>
      <c r="AA2650" s="199" t="str">
        <f t="shared" si="2064"/>
        <v/>
      </c>
      <c r="AB2650" s="201">
        <f t="shared" ca="1" si="2065"/>
        <v>2.4775089088455062</v>
      </c>
      <c r="AD2650" s="162">
        <f t="shared" si="2066"/>
        <v>8.5093564441051667E-3</v>
      </c>
      <c r="AE2650" s="162">
        <f t="shared" si="2067"/>
        <v>0</v>
      </c>
      <c r="AF2650" s="162">
        <f t="shared" si="2068"/>
        <v>0</v>
      </c>
      <c r="AG2650" s="162">
        <f t="shared" si="2069"/>
        <v>0</v>
      </c>
      <c r="AH2650" s="162" t="str">
        <f t="shared" si="2070"/>
        <v/>
      </c>
      <c r="AI2650" s="162" t="str">
        <f t="shared" si="2071"/>
        <v/>
      </c>
      <c r="AJ2650" s="162" t="str">
        <f t="shared" si="2072"/>
        <v/>
      </c>
      <c r="AK2650" s="162" t="str">
        <f t="shared" si="2073"/>
        <v/>
      </c>
      <c r="AM2650" s="199">
        <f t="shared" si="2076"/>
        <v>28.849595131245533</v>
      </c>
      <c r="AN2650" s="197">
        <f t="shared" si="2078"/>
        <v>0</v>
      </c>
      <c r="AO2650" s="197">
        <f t="shared" si="2079"/>
        <v>0</v>
      </c>
      <c r="AP2650" s="197">
        <f t="shared" si="2080"/>
        <v>0</v>
      </c>
      <c r="AQ2650" s="197">
        <f t="shared" si="2081"/>
        <v>0</v>
      </c>
      <c r="AR2650" s="197" t="str">
        <f t="shared" si="2082"/>
        <v/>
      </c>
      <c r="AS2650" s="197" t="str">
        <f t="shared" si="2083"/>
        <v/>
      </c>
      <c r="AT2650" s="197" t="str">
        <f t="shared" si="2084"/>
        <v/>
      </c>
      <c r="AU2650" s="197" t="str">
        <f t="shared" si="2085"/>
        <v/>
      </c>
      <c r="AV2650" s="199">
        <f t="shared" ca="1" si="2077"/>
        <v>2.1001346490506667</v>
      </c>
      <c r="AX2650" s="162">
        <f t="shared" si="2040"/>
        <v>0</v>
      </c>
      <c r="AY2650" s="162">
        <f t="shared" si="2041"/>
        <v>0</v>
      </c>
      <c r="AZ2650" s="162">
        <f t="shared" si="2042"/>
        <v>0</v>
      </c>
      <c r="BA2650" s="162">
        <f t="shared" si="2043"/>
        <v>0</v>
      </c>
      <c r="BB2650" s="162" t="str">
        <f t="shared" si="2044"/>
        <v/>
      </c>
      <c r="BC2650" s="162" t="str">
        <f t="shared" si="2045"/>
        <v/>
      </c>
      <c r="BD2650" s="162" t="str">
        <f t="shared" si="2046"/>
        <v/>
      </c>
      <c r="BE2650" s="162" t="str">
        <f t="shared" si="2047"/>
        <v/>
      </c>
      <c r="BG2650" s="169">
        <f t="shared" si="2074"/>
        <v>66.082644334734141</v>
      </c>
      <c r="BH2650" s="169">
        <f t="shared" ca="1" si="2075"/>
        <v>2.4106703086228207</v>
      </c>
    </row>
    <row r="2651" spans="11:60" x14ac:dyDescent="0.25">
      <c r="K2651" s="199">
        <f t="shared" si="2048"/>
        <v>66.13403052784048</v>
      </c>
      <c r="L2651" s="201">
        <f t="shared" si="2049"/>
        <v>0.55465569152105343</v>
      </c>
      <c r="M2651" s="201">
        <f t="shared" si="2050"/>
        <v>0.5593204664171938</v>
      </c>
      <c r="N2651" s="201">
        <f t="shared" si="2051"/>
        <v>0.58790643485519944</v>
      </c>
      <c r="O2651" s="201">
        <f t="shared" si="2052"/>
        <v>0.55516816922243628</v>
      </c>
      <c r="P2651" s="201" t="str">
        <f t="shared" si="2053"/>
        <v/>
      </c>
      <c r="Q2651" s="201" t="str">
        <f t="shared" si="2054"/>
        <v/>
      </c>
      <c r="R2651" s="201" t="str">
        <f t="shared" si="2055"/>
        <v/>
      </c>
      <c r="S2651" s="201" t="str">
        <f t="shared" si="2056"/>
        <v/>
      </c>
      <c r="T2651" s="199">
        <f t="shared" si="2057"/>
        <v>0.31597205730338129</v>
      </c>
      <c r="U2651" s="199">
        <f t="shared" si="2058"/>
        <v>0</v>
      </c>
      <c r="V2651" s="199">
        <f t="shared" si="2059"/>
        <v>0</v>
      </c>
      <c r="W2651" s="199">
        <f t="shared" si="2060"/>
        <v>0</v>
      </c>
      <c r="X2651" s="199" t="str">
        <f t="shared" si="2061"/>
        <v/>
      </c>
      <c r="Y2651" s="199" t="str">
        <f t="shared" si="2062"/>
        <v/>
      </c>
      <c r="Z2651" s="199" t="str">
        <f t="shared" si="2063"/>
        <v/>
      </c>
      <c r="AA2651" s="199" t="str">
        <f t="shared" si="2064"/>
        <v/>
      </c>
      <c r="AB2651" s="201">
        <f t="shared" ca="1" si="2065"/>
        <v>2.3703396112544914</v>
      </c>
      <c r="AD2651" s="162">
        <f t="shared" si="2066"/>
        <v>8.118300576399359E-3</v>
      </c>
      <c r="AE2651" s="162">
        <f t="shared" si="2067"/>
        <v>0</v>
      </c>
      <c r="AF2651" s="162">
        <f t="shared" si="2068"/>
        <v>0</v>
      </c>
      <c r="AG2651" s="162">
        <f t="shared" si="2069"/>
        <v>0</v>
      </c>
      <c r="AH2651" s="162" t="str">
        <f t="shared" si="2070"/>
        <v/>
      </c>
      <c r="AI2651" s="162" t="str">
        <f t="shared" si="2071"/>
        <v/>
      </c>
      <c r="AJ2651" s="162" t="str">
        <f t="shared" si="2072"/>
        <v/>
      </c>
      <c r="AK2651" s="162" t="str">
        <f t="shared" si="2073"/>
        <v/>
      </c>
      <c r="AM2651" s="199">
        <f t="shared" si="2076"/>
        <v>28.860811925620045</v>
      </c>
      <c r="AN2651" s="197">
        <f t="shared" si="2078"/>
        <v>0</v>
      </c>
      <c r="AO2651" s="197">
        <f t="shared" si="2079"/>
        <v>0</v>
      </c>
      <c r="AP2651" s="197">
        <f t="shared" si="2080"/>
        <v>0</v>
      </c>
      <c r="AQ2651" s="197">
        <f t="shared" si="2081"/>
        <v>0</v>
      </c>
      <c r="AR2651" s="197" t="str">
        <f t="shared" si="2082"/>
        <v/>
      </c>
      <c r="AS2651" s="197" t="str">
        <f t="shared" si="2083"/>
        <v/>
      </c>
      <c r="AT2651" s="197" t="str">
        <f t="shared" si="2084"/>
        <v/>
      </c>
      <c r="AU2651" s="197" t="str">
        <f t="shared" si="2085"/>
        <v/>
      </c>
      <c r="AV2651" s="199">
        <f t="shared" ca="1" si="2077"/>
        <v>2.076415847298593</v>
      </c>
      <c r="AX2651" s="162">
        <f t="shared" si="2040"/>
        <v>0</v>
      </c>
      <c r="AY2651" s="162">
        <f t="shared" si="2041"/>
        <v>0</v>
      </c>
      <c r="AZ2651" s="162">
        <f t="shared" si="2042"/>
        <v>0</v>
      </c>
      <c r="BA2651" s="162">
        <f t="shared" si="2043"/>
        <v>0</v>
      </c>
      <c r="BB2651" s="162" t="str">
        <f t="shared" si="2044"/>
        <v/>
      </c>
      <c r="BC2651" s="162" t="str">
        <f t="shared" si="2045"/>
        <v/>
      </c>
      <c r="BD2651" s="162" t="str">
        <f t="shared" si="2046"/>
        <v/>
      </c>
      <c r="BE2651" s="162" t="str">
        <f t="shared" si="2047"/>
        <v/>
      </c>
      <c r="BG2651" s="169">
        <f t="shared" si="2074"/>
        <v>66.10833743128731</v>
      </c>
      <c r="BH2651" s="169">
        <f t="shared" ca="1" si="2075"/>
        <v>2.4775089088455062</v>
      </c>
    </row>
    <row r="2652" spans="11:60" x14ac:dyDescent="0.25">
      <c r="K2652" s="199">
        <f t="shared" si="2048"/>
        <v>66.159723624393649</v>
      </c>
      <c r="L2652" s="201">
        <f t="shared" si="2049"/>
        <v>0.55487117547269338</v>
      </c>
      <c r="M2652" s="201">
        <f t="shared" si="2050"/>
        <v>0.55953776263569321</v>
      </c>
      <c r="N2652" s="201">
        <f t="shared" si="2051"/>
        <v>0.58813483673354261</v>
      </c>
      <c r="O2652" s="201">
        <f t="shared" si="2052"/>
        <v>0.55538385227186238</v>
      </c>
      <c r="P2652" s="201" t="str">
        <f t="shared" si="2053"/>
        <v/>
      </c>
      <c r="Q2652" s="201" t="str">
        <f t="shared" si="2054"/>
        <v/>
      </c>
      <c r="R2652" s="201" t="str">
        <f t="shared" si="2055"/>
        <v/>
      </c>
      <c r="S2652" s="201" t="str">
        <f t="shared" si="2056"/>
        <v/>
      </c>
      <c r="T2652" s="199">
        <f t="shared" si="2057"/>
        <v>0.3014608441385439</v>
      </c>
      <c r="U2652" s="199">
        <f t="shared" si="2058"/>
        <v>0</v>
      </c>
      <c r="V2652" s="199">
        <f t="shared" si="2059"/>
        <v>0</v>
      </c>
      <c r="W2652" s="199">
        <f t="shared" si="2060"/>
        <v>0</v>
      </c>
      <c r="X2652" s="199" t="str">
        <f t="shared" si="2061"/>
        <v/>
      </c>
      <c r="Y2652" s="199" t="str">
        <f t="shared" si="2062"/>
        <v/>
      </c>
      <c r="Z2652" s="199" t="str">
        <f t="shared" si="2063"/>
        <v/>
      </c>
      <c r="AA2652" s="199" t="str">
        <f t="shared" si="2064"/>
        <v/>
      </c>
      <c r="AB2652" s="201">
        <f t="shared" ca="1" si="2065"/>
        <v>2.4107127218317737</v>
      </c>
      <c r="AD2652" s="162">
        <f t="shared" si="2066"/>
        <v>7.7454625754515682E-3</v>
      </c>
      <c r="AE2652" s="162">
        <f t="shared" si="2067"/>
        <v>0</v>
      </c>
      <c r="AF2652" s="162">
        <f t="shared" si="2068"/>
        <v>0</v>
      </c>
      <c r="AG2652" s="162">
        <f t="shared" si="2069"/>
        <v>0</v>
      </c>
      <c r="AH2652" s="162" t="str">
        <f t="shared" si="2070"/>
        <v/>
      </c>
      <c r="AI2652" s="162" t="str">
        <f t="shared" si="2071"/>
        <v/>
      </c>
      <c r="AJ2652" s="162" t="str">
        <f t="shared" si="2072"/>
        <v/>
      </c>
      <c r="AK2652" s="162" t="str">
        <f t="shared" si="2073"/>
        <v/>
      </c>
      <c r="AM2652" s="199">
        <f t="shared" si="2076"/>
        <v>28.872028719994557</v>
      </c>
      <c r="AN2652" s="197">
        <f t="shared" si="2078"/>
        <v>0</v>
      </c>
      <c r="AO2652" s="197">
        <f t="shared" si="2079"/>
        <v>0</v>
      </c>
      <c r="AP2652" s="197">
        <f t="shared" si="2080"/>
        <v>0</v>
      </c>
      <c r="AQ2652" s="197">
        <f t="shared" si="2081"/>
        <v>0</v>
      </c>
      <c r="AR2652" s="197" t="str">
        <f t="shared" si="2082"/>
        <v/>
      </c>
      <c r="AS2652" s="197" t="str">
        <f t="shared" si="2083"/>
        <v/>
      </c>
      <c r="AT2652" s="197" t="str">
        <f t="shared" si="2084"/>
        <v/>
      </c>
      <c r="AU2652" s="197" t="str">
        <f t="shared" si="2085"/>
        <v/>
      </c>
      <c r="AV2652" s="199">
        <f t="shared" ca="1" si="2077"/>
        <v>2.1529708504486318</v>
      </c>
      <c r="AX2652" s="162">
        <f t="shared" si="2040"/>
        <v>0</v>
      </c>
      <c r="AY2652" s="162">
        <f t="shared" si="2041"/>
        <v>0</v>
      </c>
      <c r="AZ2652" s="162">
        <f t="shared" si="2042"/>
        <v>0</v>
      </c>
      <c r="BA2652" s="162">
        <f t="shared" si="2043"/>
        <v>0</v>
      </c>
      <c r="BB2652" s="162" t="str">
        <f t="shared" si="2044"/>
        <v/>
      </c>
      <c r="BC2652" s="162" t="str">
        <f t="shared" si="2045"/>
        <v/>
      </c>
      <c r="BD2652" s="162" t="str">
        <f t="shared" si="2046"/>
        <v/>
      </c>
      <c r="BE2652" s="162" t="str">
        <f t="shared" si="2047"/>
        <v/>
      </c>
      <c r="BG2652" s="169">
        <f t="shared" si="2074"/>
        <v>66.13403052784048</v>
      </c>
      <c r="BH2652" s="169">
        <f t="shared" ca="1" si="2075"/>
        <v>2.3703396112544914</v>
      </c>
    </row>
    <row r="2653" spans="11:60" x14ac:dyDescent="0.25">
      <c r="K2653" s="199">
        <f t="shared" si="2048"/>
        <v>66.185416720946819</v>
      </c>
      <c r="L2653" s="201">
        <f t="shared" si="2049"/>
        <v>0.55508665942433333</v>
      </c>
      <c r="M2653" s="201">
        <f t="shared" si="2050"/>
        <v>0.55975505885419252</v>
      </c>
      <c r="N2653" s="201">
        <f t="shared" si="2051"/>
        <v>0.58836323861188589</v>
      </c>
      <c r="O2653" s="201">
        <f t="shared" si="2052"/>
        <v>0.55559953532128836</v>
      </c>
      <c r="P2653" s="201" t="str">
        <f t="shared" si="2053"/>
        <v/>
      </c>
      <c r="Q2653" s="201" t="str">
        <f t="shared" si="2054"/>
        <v/>
      </c>
      <c r="R2653" s="201" t="str">
        <f t="shared" si="2055"/>
        <v/>
      </c>
      <c r="S2653" s="201" t="str">
        <f t="shared" si="2056"/>
        <v/>
      </c>
      <c r="T2653" s="199">
        <f t="shared" si="2057"/>
        <v>0.28762533980190447</v>
      </c>
      <c r="U2653" s="199">
        <f t="shared" si="2058"/>
        <v>0</v>
      </c>
      <c r="V2653" s="199">
        <f t="shared" si="2059"/>
        <v>0</v>
      </c>
      <c r="W2653" s="199">
        <f t="shared" si="2060"/>
        <v>0</v>
      </c>
      <c r="X2653" s="199" t="str">
        <f t="shared" si="2061"/>
        <v/>
      </c>
      <c r="Y2653" s="199" t="str">
        <f t="shared" si="2062"/>
        <v/>
      </c>
      <c r="Z2653" s="199" t="str">
        <f t="shared" si="2063"/>
        <v/>
      </c>
      <c r="AA2653" s="199" t="str">
        <f t="shared" si="2064"/>
        <v/>
      </c>
      <c r="AB2653" s="201">
        <f t="shared" ca="1" si="2065"/>
        <v>2.3861489119410062</v>
      </c>
      <c r="AD2653" s="162">
        <f t="shared" si="2066"/>
        <v>7.3899856266684966E-3</v>
      </c>
      <c r="AE2653" s="162">
        <f t="shared" si="2067"/>
        <v>0</v>
      </c>
      <c r="AF2653" s="162">
        <f t="shared" si="2068"/>
        <v>0</v>
      </c>
      <c r="AG2653" s="162">
        <f t="shared" si="2069"/>
        <v>0</v>
      </c>
      <c r="AH2653" s="162" t="str">
        <f t="shared" si="2070"/>
        <v/>
      </c>
      <c r="AI2653" s="162" t="str">
        <f t="shared" si="2071"/>
        <v/>
      </c>
      <c r="AJ2653" s="162" t="str">
        <f t="shared" si="2072"/>
        <v/>
      </c>
      <c r="AK2653" s="162" t="str">
        <f t="shared" si="2073"/>
        <v/>
      </c>
      <c r="AM2653" s="199">
        <f t="shared" si="2076"/>
        <v>28.883245514369069</v>
      </c>
      <c r="AN2653" s="197">
        <f t="shared" si="2078"/>
        <v>0</v>
      </c>
      <c r="AO2653" s="197">
        <f t="shared" si="2079"/>
        <v>0</v>
      </c>
      <c r="AP2653" s="197">
        <f t="shared" si="2080"/>
        <v>0</v>
      </c>
      <c r="AQ2653" s="197">
        <f t="shared" si="2081"/>
        <v>0</v>
      </c>
      <c r="AR2653" s="197" t="str">
        <f t="shared" si="2082"/>
        <v/>
      </c>
      <c r="AS2653" s="197" t="str">
        <f t="shared" si="2083"/>
        <v/>
      </c>
      <c r="AT2653" s="197" t="str">
        <f t="shared" si="2084"/>
        <v/>
      </c>
      <c r="AU2653" s="197" t="str">
        <f t="shared" si="2085"/>
        <v/>
      </c>
      <c r="AV2653" s="199">
        <f t="shared" ca="1" si="2077"/>
        <v>2.1073838452925586</v>
      </c>
      <c r="AX2653" s="162">
        <f t="shared" si="2040"/>
        <v>0</v>
      </c>
      <c r="AY2653" s="162">
        <f t="shared" si="2041"/>
        <v>0</v>
      </c>
      <c r="AZ2653" s="162">
        <f t="shared" si="2042"/>
        <v>0</v>
      </c>
      <c r="BA2653" s="162">
        <f t="shared" si="2043"/>
        <v>0</v>
      </c>
      <c r="BB2653" s="162" t="str">
        <f t="shared" si="2044"/>
        <v/>
      </c>
      <c r="BC2653" s="162" t="str">
        <f t="shared" si="2045"/>
        <v/>
      </c>
      <c r="BD2653" s="162" t="str">
        <f t="shared" si="2046"/>
        <v/>
      </c>
      <c r="BE2653" s="162" t="str">
        <f t="shared" si="2047"/>
        <v/>
      </c>
      <c r="BG2653" s="169">
        <f t="shared" si="2074"/>
        <v>66.159723624393649</v>
      </c>
      <c r="BH2653" s="169">
        <f t="shared" ca="1" si="2075"/>
        <v>2.4107127218317737</v>
      </c>
    </row>
    <row r="2654" spans="11:60" x14ac:dyDescent="0.25">
      <c r="K2654" s="199">
        <f t="shared" si="2048"/>
        <v>66.211109817499988</v>
      </c>
      <c r="L2654" s="201">
        <f t="shared" si="2049"/>
        <v>0.55530214337597328</v>
      </c>
      <c r="M2654" s="201">
        <f t="shared" si="2050"/>
        <v>0.55997235507269194</v>
      </c>
      <c r="N2654" s="201">
        <f t="shared" si="2051"/>
        <v>0.58859164049022905</v>
      </c>
      <c r="O2654" s="201">
        <f t="shared" si="2052"/>
        <v>0.55581521837071446</v>
      </c>
      <c r="P2654" s="201" t="str">
        <f t="shared" si="2053"/>
        <v/>
      </c>
      <c r="Q2654" s="201" t="str">
        <f t="shared" si="2054"/>
        <v/>
      </c>
      <c r="R2654" s="201" t="str">
        <f t="shared" si="2055"/>
        <v/>
      </c>
      <c r="S2654" s="201" t="str">
        <f t="shared" si="2056"/>
        <v/>
      </c>
      <c r="T2654" s="199">
        <f t="shared" si="2057"/>
        <v>0.27443376206441139</v>
      </c>
      <c r="U2654" s="199">
        <f t="shared" si="2058"/>
        <v>0</v>
      </c>
      <c r="V2654" s="199">
        <f t="shared" si="2059"/>
        <v>0</v>
      </c>
      <c r="W2654" s="199">
        <f t="shared" si="2060"/>
        <v>0</v>
      </c>
      <c r="X2654" s="199" t="str">
        <f t="shared" si="2061"/>
        <v/>
      </c>
      <c r="Y2654" s="199" t="str">
        <f t="shared" si="2062"/>
        <v/>
      </c>
      <c r="Z2654" s="199" t="str">
        <f t="shared" si="2063"/>
        <v/>
      </c>
      <c r="AA2654" s="199" t="str">
        <f t="shared" si="2064"/>
        <v/>
      </c>
      <c r="AB2654" s="201">
        <f t="shared" ca="1" si="2065"/>
        <v>2.3958315051762655</v>
      </c>
      <c r="AD2654" s="162">
        <f t="shared" si="2066"/>
        <v>7.0510531461704462E-3</v>
      </c>
      <c r="AE2654" s="162">
        <f t="shared" si="2067"/>
        <v>0</v>
      </c>
      <c r="AF2654" s="162">
        <f t="shared" si="2068"/>
        <v>0</v>
      </c>
      <c r="AG2654" s="162">
        <f t="shared" si="2069"/>
        <v>0</v>
      </c>
      <c r="AH2654" s="162" t="str">
        <f t="shared" si="2070"/>
        <v/>
      </c>
      <c r="AI2654" s="162" t="str">
        <f t="shared" si="2071"/>
        <v/>
      </c>
      <c r="AJ2654" s="162" t="str">
        <f t="shared" si="2072"/>
        <v/>
      </c>
      <c r="AK2654" s="162" t="str">
        <f t="shared" si="2073"/>
        <v/>
      </c>
      <c r="AM2654" s="199">
        <f t="shared" si="2076"/>
        <v>28.894462308743581</v>
      </c>
      <c r="AN2654" s="197">
        <f t="shared" si="2078"/>
        <v>0</v>
      </c>
      <c r="AO2654" s="197">
        <f t="shared" si="2079"/>
        <v>0</v>
      </c>
      <c r="AP2654" s="197">
        <f t="shared" si="2080"/>
        <v>0</v>
      </c>
      <c r="AQ2654" s="197">
        <f t="shared" si="2081"/>
        <v>0</v>
      </c>
      <c r="AR2654" s="197" t="str">
        <f t="shared" si="2082"/>
        <v/>
      </c>
      <c r="AS2654" s="197" t="str">
        <f t="shared" si="2083"/>
        <v/>
      </c>
      <c r="AT2654" s="197" t="str">
        <f t="shared" si="2084"/>
        <v/>
      </c>
      <c r="AU2654" s="197" t="str">
        <f t="shared" si="2085"/>
        <v/>
      </c>
      <c r="AV2654" s="199">
        <f t="shared" ca="1" si="2077"/>
        <v>2.1128760809189324</v>
      </c>
      <c r="AX2654" s="162">
        <f t="shared" si="2040"/>
        <v>0</v>
      </c>
      <c r="AY2654" s="162">
        <f t="shared" si="2041"/>
        <v>0</v>
      </c>
      <c r="AZ2654" s="162">
        <f t="shared" si="2042"/>
        <v>0</v>
      </c>
      <c r="BA2654" s="162">
        <f t="shared" si="2043"/>
        <v>0</v>
      </c>
      <c r="BB2654" s="162" t="str">
        <f t="shared" si="2044"/>
        <v/>
      </c>
      <c r="BC2654" s="162" t="str">
        <f t="shared" si="2045"/>
        <v/>
      </c>
      <c r="BD2654" s="162" t="str">
        <f t="shared" si="2046"/>
        <v/>
      </c>
      <c r="BE2654" s="162" t="str">
        <f t="shared" si="2047"/>
        <v/>
      </c>
      <c r="BG2654" s="169">
        <f t="shared" si="2074"/>
        <v>66.185416720946819</v>
      </c>
      <c r="BH2654" s="169">
        <f t="shared" ca="1" si="2075"/>
        <v>2.3861489119410062</v>
      </c>
    </row>
    <row r="2655" spans="11:60" x14ac:dyDescent="0.25">
      <c r="K2655" s="199">
        <f t="shared" si="2048"/>
        <v>66.236802914053158</v>
      </c>
      <c r="L2655" s="201">
        <f t="shared" si="2049"/>
        <v>0.55551762732761323</v>
      </c>
      <c r="M2655" s="201">
        <f t="shared" si="2050"/>
        <v>0.56018965129119125</v>
      </c>
      <c r="N2655" s="201">
        <f t="shared" si="2051"/>
        <v>0.58882004236857222</v>
      </c>
      <c r="O2655" s="201">
        <f t="shared" si="2052"/>
        <v>0.55603090142014044</v>
      </c>
      <c r="P2655" s="201" t="str">
        <f t="shared" si="2053"/>
        <v/>
      </c>
      <c r="Q2655" s="201" t="str">
        <f t="shared" si="2054"/>
        <v/>
      </c>
      <c r="R2655" s="201" t="str">
        <f t="shared" si="2055"/>
        <v/>
      </c>
      <c r="S2655" s="201" t="str">
        <f t="shared" si="2056"/>
        <v/>
      </c>
      <c r="T2655" s="199">
        <f t="shared" si="2057"/>
        <v>0.2618558235106036</v>
      </c>
      <c r="U2655" s="199">
        <f t="shared" si="2058"/>
        <v>0</v>
      </c>
      <c r="V2655" s="199">
        <f t="shared" si="2059"/>
        <v>0</v>
      </c>
      <c r="W2655" s="199">
        <f t="shared" si="2060"/>
        <v>0</v>
      </c>
      <c r="X2655" s="199" t="str">
        <f t="shared" si="2061"/>
        <v/>
      </c>
      <c r="Y2655" s="199" t="str">
        <f t="shared" si="2062"/>
        <v/>
      </c>
      <c r="Z2655" s="199" t="str">
        <f t="shared" si="2063"/>
        <v/>
      </c>
      <c r="AA2655" s="199" t="str">
        <f t="shared" si="2064"/>
        <v/>
      </c>
      <c r="AB2655" s="201">
        <f t="shared" ca="1" si="2065"/>
        <v>2.3329238159602186</v>
      </c>
      <c r="AD2655" s="162">
        <f t="shared" si="2066"/>
        <v>6.7278869564676306E-3</v>
      </c>
      <c r="AE2655" s="162">
        <f t="shared" si="2067"/>
        <v>0</v>
      </c>
      <c r="AF2655" s="162">
        <f t="shared" si="2068"/>
        <v>0</v>
      </c>
      <c r="AG2655" s="162">
        <f t="shared" si="2069"/>
        <v>0</v>
      </c>
      <c r="AH2655" s="162" t="str">
        <f t="shared" si="2070"/>
        <v/>
      </c>
      <c r="AI2655" s="162" t="str">
        <f t="shared" si="2071"/>
        <v/>
      </c>
      <c r="AJ2655" s="162" t="str">
        <f t="shared" si="2072"/>
        <v/>
      </c>
      <c r="AK2655" s="162" t="str">
        <f t="shared" si="2073"/>
        <v/>
      </c>
      <c r="AM2655" s="199">
        <f t="shared" si="2076"/>
        <v>28.905679103118093</v>
      </c>
      <c r="AN2655" s="197">
        <f t="shared" si="2078"/>
        <v>0</v>
      </c>
      <c r="AO2655" s="197">
        <f t="shared" si="2079"/>
        <v>0</v>
      </c>
      <c r="AP2655" s="197">
        <f t="shared" si="2080"/>
        <v>0</v>
      </c>
      <c r="AQ2655" s="197">
        <f t="shared" si="2081"/>
        <v>0</v>
      </c>
      <c r="AR2655" s="197" t="str">
        <f t="shared" si="2082"/>
        <v/>
      </c>
      <c r="AS2655" s="197" t="str">
        <f t="shared" si="2083"/>
        <v/>
      </c>
      <c r="AT2655" s="197" t="str">
        <f t="shared" si="2084"/>
        <v/>
      </c>
      <c r="AU2655" s="197" t="str">
        <f t="shared" si="2085"/>
        <v/>
      </c>
      <c r="AV2655" s="199">
        <f t="shared" ca="1" si="2077"/>
        <v>2.1743843768933138</v>
      </c>
      <c r="AX2655" s="162">
        <f t="shared" si="2040"/>
        <v>0</v>
      </c>
      <c r="AY2655" s="162">
        <f t="shared" si="2041"/>
        <v>0</v>
      </c>
      <c r="AZ2655" s="162">
        <f t="shared" si="2042"/>
        <v>0</v>
      </c>
      <c r="BA2655" s="162">
        <f t="shared" si="2043"/>
        <v>0</v>
      </c>
      <c r="BB2655" s="162" t="str">
        <f t="shared" si="2044"/>
        <v/>
      </c>
      <c r="BC2655" s="162" t="str">
        <f t="shared" si="2045"/>
        <v/>
      </c>
      <c r="BD2655" s="162" t="str">
        <f t="shared" si="2046"/>
        <v/>
      </c>
      <c r="BE2655" s="162" t="str">
        <f t="shared" si="2047"/>
        <v/>
      </c>
      <c r="BG2655" s="169">
        <f t="shared" si="2074"/>
        <v>66.211109817499988</v>
      </c>
      <c r="BH2655" s="169">
        <f t="shared" ca="1" si="2075"/>
        <v>2.3958315051762655</v>
      </c>
    </row>
    <row r="2656" spans="11:60" x14ac:dyDescent="0.25">
      <c r="K2656" s="199">
        <f t="shared" si="2048"/>
        <v>66.262496010606327</v>
      </c>
      <c r="L2656" s="201">
        <f t="shared" si="2049"/>
        <v>0.55573311127925318</v>
      </c>
      <c r="M2656" s="201">
        <f t="shared" si="2050"/>
        <v>0.56040694750969067</v>
      </c>
      <c r="N2656" s="201">
        <f t="shared" si="2051"/>
        <v>0.58904844424691538</v>
      </c>
      <c r="O2656" s="201">
        <f t="shared" si="2052"/>
        <v>0.55624658446956643</v>
      </c>
      <c r="P2656" s="201" t="str">
        <f t="shared" si="2053"/>
        <v/>
      </c>
      <c r="Q2656" s="201" t="str">
        <f t="shared" si="2054"/>
        <v/>
      </c>
      <c r="R2656" s="201" t="str">
        <f t="shared" si="2055"/>
        <v/>
      </c>
      <c r="S2656" s="201" t="str">
        <f t="shared" si="2056"/>
        <v/>
      </c>
      <c r="T2656" s="199">
        <f t="shared" si="2057"/>
        <v>0.24986266329534756</v>
      </c>
      <c r="U2656" s="199">
        <f t="shared" si="2058"/>
        <v>0</v>
      </c>
      <c r="V2656" s="199">
        <f t="shared" si="2059"/>
        <v>0</v>
      </c>
      <c r="W2656" s="199">
        <f t="shared" si="2060"/>
        <v>0</v>
      </c>
      <c r="X2656" s="199" t="str">
        <f t="shared" si="2061"/>
        <v/>
      </c>
      <c r="Y2656" s="199" t="str">
        <f t="shared" si="2062"/>
        <v/>
      </c>
      <c r="Z2656" s="199" t="str">
        <f t="shared" si="2063"/>
        <v/>
      </c>
      <c r="AA2656" s="199" t="str">
        <f t="shared" si="2064"/>
        <v/>
      </c>
      <c r="AB2656" s="201">
        <f t="shared" ca="1" si="2065"/>
        <v>2.254125573695966</v>
      </c>
      <c r="AD2656" s="162">
        <f t="shared" si="2066"/>
        <v>6.4197455330794271E-3</v>
      </c>
      <c r="AE2656" s="162">
        <f t="shared" si="2067"/>
        <v>0</v>
      </c>
      <c r="AF2656" s="162">
        <f t="shared" si="2068"/>
        <v>0</v>
      </c>
      <c r="AG2656" s="162">
        <f t="shared" si="2069"/>
        <v>0</v>
      </c>
      <c r="AH2656" s="162" t="str">
        <f t="shared" si="2070"/>
        <v/>
      </c>
      <c r="AI2656" s="162" t="str">
        <f t="shared" si="2071"/>
        <v/>
      </c>
      <c r="AJ2656" s="162" t="str">
        <f t="shared" si="2072"/>
        <v/>
      </c>
      <c r="AK2656" s="162" t="str">
        <f t="shared" si="2073"/>
        <v/>
      </c>
      <c r="AM2656" s="199">
        <f t="shared" si="2076"/>
        <v>28.916895897492605</v>
      </c>
      <c r="AN2656" s="197">
        <f t="shared" si="2078"/>
        <v>0</v>
      </c>
      <c r="AO2656" s="197">
        <f t="shared" si="2079"/>
        <v>0</v>
      </c>
      <c r="AP2656" s="197">
        <f t="shared" si="2080"/>
        <v>0</v>
      </c>
      <c r="AQ2656" s="197">
        <f t="shared" si="2081"/>
        <v>0</v>
      </c>
      <c r="AR2656" s="197" t="str">
        <f t="shared" si="2082"/>
        <v/>
      </c>
      <c r="AS2656" s="197" t="str">
        <f t="shared" si="2083"/>
        <v/>
      </c>
      <c r="AT2656" s="197" t="str">
        <f t="shared" si="2084"/>
        <v/>
      </c>
      <c r="AU2656" s="197" t="str">
        <f t="shared" si="2085"/>
        <v/>
      </c>
      <c r="AV2656" s="199">
        <f t="shared" ca="1" si="2077"/>
        <v>2.1242080877151408</v>
      </c>
      <c r="AX2656" s="162">
        <f t="shared" si="2040"/>
        <v>0</v>
      </c>
      <c r="AY2656" s="162">
        <f t="shared" si="2041"/>
        <v>0</v>
      </c>
      <c r="AZ2656" s="162">
        <f t="shared" si="2042"/>
        <v>0</v>
      </c>
      <c r="BA2656" s="162">
        <f t="shared" si="2043"/>
        <v>0</v>
      </c>
      <c r="BB2656" s="162" t="str">
        <f t="shared" si="2044"/>
        <v/>
      </c>
      <c r="BC2656" s="162" t="str">
        <f t="shared" si="2045"/>
        <v/>
      </c>
      <c r="BD2656" s="162" t="str">
        <f t="shared" si="2046"/>
        <v/>
      </c>
      <c r="BE2656" s="162" t="str">
        <f t="shared" si="2047"/>
        <v/>
      </c>
      <c r="BG2656" s="169">
        <f t="shared" si="2074"/>
        <v>66.236802914053158</v>
      </c>
      <c r="BH2656" s="169">
        <f t="shared" ca="1" si="2075"/>
        <v>2.3329238159602186</v>
      </c>
    </row>
    <row r="2657" spans="11:60" x14ac:dyDescent="0.25">
      <c r="K2657" s="199">
        <f t="shared" si="2048"/>
        <v>66.288189107159496</v>
      </c>
      <c r="L2657" s="201">
        <f t="shared" si="2049"/>
        <v>0.55594859523089313</v>
      </c>
      <c r="M2657" s="201">
        <f t="shared" si="2050"/>
        <v>0.56062424372818997</v>
      </c>
      <c r="N2657" s="201">
        <f t="shared" si="2051"/>
        <v>0.58927684612525855</v>
      </c>
      <c r="O2657" s="201">
        <f t="shared" si="2052"/>
        <v>0.55646226751899242</v>
      </c>
      <c r="P2657" s="201" t="str">
        <f t="shared" si="2053"/>
        <v/>
      </c>
      <c r="Q2657" s="201" t="str">
        <f t="shared" si="2054"/>
        <v/>
      </c>
      <c r="R2657" s="201" t="str">
        <f t="shared" si="2055"/>
        <v/>
      </c>
      <c r="S2657" s="201" t="str">
        <f t="shared" si="2056"/>
        <v/>
      </c>
      <c r="T2657" s="199">
        <f t="shared" si="2057"/>
        <v>0.23842678162759501</v>
      </c>
      <c r="U2657" s="199">
        <f t="shared" si="2058"/>
        <v>0</v>
      </c>
      <c r="V2657" s="199">
        <f t="shared" si="2059"/>
        <v>0</v>
      </c>
      <c r="W2657" s="199">
        <f t="shared" si="2060"/>
        <v>0</v>
      </c>
      <c r="X2657" s="199" t="str">
        <f t="shared" si="2061"/>
        <v/>
      </c>
      <c r="Y2657" s="199" t="str">
        <f t="shared" si="2062"/>
        <v/>
      </c>
      <c r="Z2657" s="199" t="str">
        <f t="shared" si="2063"/>
        <v/>
      </c>
      <c r="AA2657" s="199" t="str">
        <f t="shared" si="2064"/>
        <v/>
      </c>
      <c r="AB2657" s="201">
        <f t="shared" ca="1" si="2065"/>
        <v>2.4026076324808319</v>
      </c>
      <c r="AD2657" s="162">
        <f t="shared" si="2066"/>
        <v>6.1259223212192402E-3</v>
      </c>
      <c r="AE2657" s="162">
        <f t="shared" si="2067"/>
        <v>0</v>
      </c>
      <c r="AF2657" s="162">
        <f t="shared" si="2068"/>
        <v>0</v>
      </c>
      <c r="AG2657" s="162">
        <f t="shared" si="2069"/>
        <v>0</v>
      </c>
      <c r="AH2657" s="162" t="str">
        <f t="shared" si="2070"/>
        <v/>
      </c>
      <c r="AI2657" s="162" t="str">
        <f t="shared" si="2071"/>
        <v/>
      </c>
      <c r="AJ2657" s="162" t="str">
        <f t="shared" si="2072"/>
        <v/>
      </c>
      <c r="AK2657" s="162" t="str">
        <f t="shared" si="2073"/>
        <v/>
      </c>
      <c r="AM2657" s="199">
        <f t="shared" si="2076"/>
        <v>28.928112691867117</v>
      </c>
      <c r="AN2657" s="197">
        <f t="shared" si="2078"/>
        <v>0</v>
      </c>
      <c r="AO2657" s="197">
        <f t="shared" si="2079"/>
        <v>0</v>
      </c>
      <c r="AP2657" s="197">
        <f t="shared" si="2080"/>
        <v>0</v>
      </c>
      <c r="AQ2657" s="197">
        <f t="shared" si="2081"/>
        <v>0</v>
      </c>
      <c r="AR2657" s="197" t="str">
        <f t="shared" si="2082"/>
        <v/>
      </c>
      <c r="AS2657" s="197" t="str">
        <f t="shared" si="2083"/>
        <v/>
      </c>
      <c r="AT2657" s="197" t="str">
        <f t="shared" si="2084"/>
        <v/>
      </c>
      <c r="AU2657" s="197" t="str">
        <f t="shared" si="2085"/>
        <v/>
      </c>
      <c r="AV2657" s="199">
        <f t="shared" ca="1" si="2077"/>
        <v>2.116738172177977</v>
      </c>
      <c r="AX2657" s="162">
        <f t="shared" si="2040"/>
        <v>0</v>
      </c>
      <c r="AY2657" s="162">
        <f t="shared" si="2041"/>
        <v>0</v>
      </c>
      <c r="AZ2657" s="162">
        <f t="shared" si="2042"/>
        <v>0</v>
      </c>
      <c r="BA2657" s="162">
        <f t="shared" si="2043"/>
        <v>0</v>
      </c>
      <c r="BB2657" s="162" t="str">
        <f t="shared" si="2044"/>
        <v/>
      </c>
      <c r="BC2657" s="162" t="str">
        <f t="shared" si="2045"/>
        <v/>
      </c>
      <c r="BD2657" s="162" t="str">
        <f t="shared" si="2046"/>
        <v/>
      </c>
      <c r="BE2657" s="162" t="str">
        <f t="shared" si="2047"/>
        <v/>
      </c>
      <c r="BG2657" s="169">
        <f t="shared" si="2074"/>
        <v>66.262496010606327</v>
      </c>
      <c r="BH2657" s="169">
        <f t="shared" ca="1" si="2075"/>
        <v>2.254125573695966</v>
      </c>
    </row>
    <row r="2658" spans="11:60" x14ac:dyDescent="0.25">
      <c r="K2658" s="199">
        <f t="shared" si="2048"/>
        <v>66.313882203712666</v>
      </c>
      <c r="L2658" s="201">
        <f t="shared" si="2049"/>
        <v>0.55616407918253308</v>
      </c>
      <c r="M2658" s="201">
        <f t="shared" si="2050"/>
        <v>0.56084153994668939</v>
      </c>
      <c r="N2658" s="201">
        <f t="shared" si="2051"/>
        <v>0.58950524800360182</v>
      </c>
      <c r="O2658" s="201">
        <f t="shared" si="2052"/>
        <v>0.55667795056841851</v>
      </c>
      <c r="P2658" s="201" t="str">
        <f t="shared" si="2053"/>
        <v/>
      </c>
      <c r="Q2658" s="201" t="str">
        <f t="shared" si="2054"/>
        <v/>
      </c>
      <c r="R2658" s="201" t="str">
        <f t="shared" si="2055"/>
        <v/>
      </c>
      <c r="S2658" s="201" t="str">
        <f t="shared" si="2056"/>
        <v/>
      </c>
      <c r="T2658" s="199">
        <f t="shared" si="2057"/>
        <v>0.22752197693429385</v>
      </c>
      <c r="U2658" s="199">
        <f t="shared" si="2058"/>
        <v>0</v>
      </c>
      <c r="V2658" s="199">
        <f t="shared" si="2059"/>
        <v>0</v>
      </c>
      <c r="W2658" s="199">
        <f t="shared" si="2060"/>
        <v>0</v>
      </c>
      <c r="X2658" s="199" t="str">
        <f t="shared" si="2061"/>
        <v/>
      </c>
      <c r="Y2658" s="199" t="str">
        <f t="shared" si="2062"/>
        <v/>
      </c>
      <c r="Z2658" s="199" t="str">
        <f t="shared" si="2063"/>
        <v/>
      </c>
      <c r="AA2658" s="199" t="str">
        <f t="shared" si="2064"/>
        <v/>
      </c>
      <c r="AB2658" s="201">
        <f t="shared" ca="1" si="2065"/>
        <v>2.2521967115766564</v>
      </c>
      <c r="AD2658" s="162">
        <f t="shared" si="2066"/>
        <v>5.8457441213407985E-3</v>
      </c>
      <c r="AE2658" s="162">
        <f t="shared" si="2067"/>
        <v>0</v>
      </c>
      <c r="AF2658" s="162">
        <f t="shared" si="2068"/>
        <v>0</v>
      </c>
      <c r="AG2658" s="162">
        <f t="shared" si="2069"/>
        <v>0</v>
      </c>
      <c r="AH2658" s="162" t="str">
        <f t="shared" si="2070"/>
        <v/>
      </c>
      <c r="AI2658" s="162" t="str">
        <f t="shared" si="2071"/>
        <v/>
      </c>
      <c r="AJ2658" s="162" t="str">
        <f t="shared" si="2072"/>
        <v/>
      </c>
      <c r="AK2658" s="162" t="str">
        <f t="shared" si="2073"/>
        <v/>
      </c>
      <c r="AM2658" s="199">
        <f t="shared" si="2076"/>
        <v>28.939329486241629</v>
      </c>
      <c r="AN2658" s="197">
        <f t="shared" si="2078"/>
        <v>0</v>
      </c>
      <c r="AO2658" s="197">
        <f t="shared" si="2079"/>
        <v>0</v>
      </c>
      <c r="AP2658" s="197">
        <f t="shared" si="2080"/>
        <v>0</v>
      </c>
      <c r="AQ2658" s="197">
        <f t="shared" si="2081"/>
        <v>0</v>
      </c>
      <c r="AR2658" s="197" t="str">
        <f t="shared" si="2082"/>
        <v/>
      </c>
      <c r="AS2658" s="197" t="str">
        <f t="shared" si="2083"/>
        <v/>
      </c>
      <c r="AT2658" s="197" t="str">
        <f t="shared" si="2084"/>
        <v/>
      </c>
      <c r="AU2658" s="197" t="str">
        <f t="shared" si="2085"/>
        <v/>
      </c>
      <c r="AV2658" s="199">
        <f t="shared" ca="1" si="2077"/>
        <v>2.1107871295538558</v>
      </c>
      <c r="AX2658" s="162">
        <f t="shared" si="2040"/>
        <v>0</v>
      </c>
      <c r="AY2658" s="162">
        <f t="shared" si="2041"/>
        <v>0</v>
      </c>
      <c r="AZ2658" s="162">
        <f t="shared" si="2042"/>
        <v>0</v>
      </c>
      <c r="BA2658" s="162">
        <f t="shared" si="2043"/>
        <v>0</v>
      </c>
      <c r="BB2658" s="162" t="str">
        <f t="shared" si="2044"/>
        <v/>
      </c>
      <c r="BC2658" s="162" t="str">
        <f t="shared" si="2045"/>
        <v/>
      </c>
      <c r="BD2658" s="162" t="str">
        <f t="shared" si="2046"/>
        <v/>
      </c>
      <c r="BE2658" s="162" t="str">
        <f t="shared" si="2047"/>
        <v/>
      </c>
      <c r="BG2658" s="169">
        <f t="shared" si="2074"/>
        <v>66.288189107159496</v>
      </c>
      <c r="BH2658" s="169">
        <f t="shared" ca="1" si="2075"/>
        <v>2.4026076324808319</v>
      </c>
    </row>
    <row r="2659" spans="11:60" x14ac:dyDescent="0.25">
      <c r="K2659" s="199">
        <f t="shared" si="2048"/>
        <v>66.339575300265835</v>
      </c>
      <c r="L2659" s="201">
        <f t="shared" si="2049"/>
        <v>0.55637956313417303</v>
      </c>
      <c r="M2659" s="201">
        <f t="shared" si="2050"/>
        <v>0.5610588361651887</v>
      </c>
      <c r="N2659" s="201">
        <f t="shared" si="2051"/>
        <v>0.58973364988194499</v>
      </c>
      <c r="O2659" s="201">
        <f t="shared" si="2052"/>
        <v>0.5568936336178445</v>
      </c>
      <c r="P2659" s="201" t="str">
        <f t="shared" si="2053"/>
        <v/>
      </c>
      <c r="Q2659" s="201" t="str">
        <f t="shared" si="2054"/>
        <v/>
      </c>
      <c r="R2659" s="201" t="str">
        <f t="shared" si="2055"/>
        <v/>
      </c>
      <c r="S2659" s="201" t="str">
        <f t="shared" si="2056"/>
        <v/>
      </c>
      <c r="T2659" s="199">
        <f t="shared" si="2057"/>
        <v>0.21712328564752223</v>
      </c>
      <c r="U2659" s="199">
        <f t="shared" si="2058"/>
        <v>0</v>
      </c>
      <c r="V2659" s="199">
        <f t="shared" si="2059"/>
        <v>0</v>
      </c>
      <c r="W2659" s="199">
        <f t="shared" si="2060"/>
        <v>0</v>
      </c>
      <c r="X2659" s="199" t="str">
        <f t="shared" si="2061"/>
        <v/>
      </c>
      <c r="Y2659" s="199" t="str">
        <f t="shared" si="2062"/>
        <v/>
      </c>
      <c r="Z2659" s="199" t="str">
        <f t="shared" si="2063"/>
        <v/>
      </c>
      <c r="AA2659" s="199" t="str">
        <f t="shared" si="2064"/>
        <v/>
      </c>
      <c r="AB2659" s="201">
        <f t="shared" ca="1" si="2065"/>
        <v>2.3780091221128377</v>
      </c>
      <c r="AD2659" s="162">
        <f t="shared" si="2066"/>
        <v>5.5785695420831737E-3</v>
      </c>
      <c r="AE2659" s="162">
        <f t="shared" si="2067"/>
        <v>0</v>
      </c>
      <c r="AF2659" s="162">
        <f t="shared" si="2068"/>
        <v>0</v>
      </c>
      <c r="AG2659" s="162">
        <f t="shared" si="2069"/>
        <v>0</v>
      </c>
      <c r="AH2659" s="162" t="str">
        <f t="shared" si="2070"/>
        <v/>
      </c>
      <c r="AI2659" s="162" t="str">
        <f t="shared" si="2071"/>
        <v/>
      </c>
      <c r="AJ2659" s="162" t="str">
        <f t="shared" si="2072"/>
        <v/>
      </c>
      <c r="AK2659" s="162" t="str">
        <f t="shared" si="2073"/>
        <v/>
      </c>
      <c r="AM2659" s="199">
        <f t="shared" si="2076"/>
        <v>28.950546280616141</v>
      </c>
      <c r="AN2659" s="197">
        <f t="shared" si="2078"/>
        <v>0</v>
      </c>
      <c r="AO2659" s="197">
        <f t="shared" si="2079"/>
        <v>0</v>
      </c>
      <c r="AP2659" s="197">
        <f t="shared" si="2080"/>
        <v>0</v>
      </c>
      <c r="AQ2659" s="197">
        <f t="shared" si="2081"/>
        <v>0</v>
      </c>
      <c r="AR2659" s="197" t="str">
        <f t="shared" si="2082"/>
        <v/>
      </c>
      <c r="AS2659" s="197" t="str">
        <f t="shared" si="2083"/>
        <v/>
      </c>
      <c r="AT2659" s="197" t="str">
        <f t="shared" si="2084"/>
        <v/>
      </c>
      <c r="AU2659" s="197" t="str">
        <f t="shared" si="2085"/>
        <v/>
      </c>
      <c r="AV2659" s="199">
        <f t="shared" ca="1" si="2077"/>
        <v>2.1335268664304605</v>
      </c>
      <c r="AX2659" s="162">
        <f t="shared" si="2040"/>
        <v>0</v>
      </c>
      <c r="AY2659" s="162">
        <f t="shared" si="2041"/>
        <v>0</v>
      </c>
      <c r="AZ2659" s="162">
        <f t="shared" si="2042"/>
        <v>0</v>
      </c>
      <c r="BA2659" s="162">
        <f t="shared" si="2043"/>
        <v>0</v>
      </c>
      <c r="BB2659" s="162" t="str">
        <f t="shared" si="2044"/>
        <v/>
      </c>
      <c r="BC2659" s="162" t="str">
        <f t="shared" si="2045"/>
        <v/>
      </c>
      <c r="BD2659" s="162" t="str">
        <f t="shared" si="2046"/>
        <v/>
      </c>
      <c r="BE2659" s="162" t="str">
        <f t="shared" si="2047"/>
        <v/>
      </c>
      <c r="BG2659" s="169">
        <f t="shared" si="2074"/>
        <v>66.313882203712666</v>
      </c>
      <c r="BH2659" s="169">
        <f t="shared" ca="1" si="2075"/>
        <v>2.2521967115766564</v>
      </c>
    </row>
    <row r="2660" spans="11:60" x14ac:dyDescent="0.25">
      <c r="K2660" s="199">
        <f t="shared" si="2048"/>
        <v>66.365268396819005</v>
      </c>
      <c r="L2660" s="201">
        <f t="shared" si="2049"/>
        <v>0.55659504708581287</v>
      </c>
      <c r="M2660" s="201">
        <f t="shared" si="2050"/>
        <v>0.56127613238368801</v>
      </c>
      <c r="N2660" s="201">
        <f t="shared" si="2051"/>
        <v>0.58996205176028815</v>
      </c>
      <c r="O2660" s="201">
        <f t="shared" si="2052"/>
        <v>0.55710931666727059</v>
      </c>
      <c r="P2660" s="201" t="str">
        <f t="shared" si="2053"/>
        <v/>
      </c>
      <c r="Q2660" s="201" t="str">
        <f t="shared" si="2054"/>
        <v/>
      </c>
      <c r="R2660" s="201" t="str">
        <f t="shared" si="2055"/>
        <v/>
      </c>
      <c r="S2660" s="201" t="str">
        <f t="shared" si="2056"/>
        <v/>
      </c>
      <c r="T2660" s="199">
        <f t="shared" si="2057"/>
        <v>0.2072069245500931</v>
      </c>
      <c r="U2660" s="199">
        <f t="shared" si="2058"/>
        <v>0</v>
      </c>
      <c r="V2660" s="199">
        <f t="shared" si="2059"/>
        <v>0</v>
      </c>
      <c r="W2660" s="199">
        <f t="shared" si="2060"/>
        <v>0</v>
      </c>
      <c r="X2660" s="199" t="str">
        <f t="shared" si="2061"/>
        <v/>
      </c>
      <c r="Y2660" s="199" t="str">
        <f t="shared" si="2062"/>
        <v/>
      </c>
      <c r="Z2660" s="199" t="str">
        <f t="shared" si="2063"/>
        <v/>
      </c>
      <c r="AA2660" s="199" t="str">
        <f t="shared" si="2064"/>
        <v/>
      </c>
      <c r="AB2660" s="201">
        <f t="shared" ca="1" si="2065"/>
        <v>2.2451110001275802</v>
      </c>
      <c r="AD2660" s="162">
        <f t="shared" si="2066"/>
        <v>5.3237875189508345E-3</v>
      </c>
      <c r="AE2660" s="162">
        <f t="shared" si="2067"/>
        <v>0</v>
      </c>
      <c r="AF2660" s="162">
        <f t="shared" si="2068"/>
        <v>0</v>
      </c>
      <c r="AG2660" s="162">
        <f t="shared" si="2069"/>
        <v>0</v>
      </c>
      <c r="AH2660" s="162" t="str">
        <f t="shared" si="2070"/>
        <v/>
      </c>
      <c r="AI2660" s="162" t="str">
        <f t="shared" si="2071"/>
        <v/>
      </c>
      <c r="AJ2660" s="162" t="str">
        <f t="shared" si="2072"/>
        <v/>
      </c>
      <c r="AK2660" s="162" t="str">
        <f t="shared" si="2073"/>
        <v/>
      </c>
      <c r="AM2660" s="199">
        <f t="shared" si="2076"/>
        <v>28.961763074990653</v>
      </c>
      <c r="AN2660" s="197">
        <f t="shared" si="2078"/>
        <v>0</v>
      </c>
      <c r="AO2660" s="197">
        <f t="shared" si="2079"/>
        <v>0</v>
      </c>
      <c r="AP2660" s="197">
        <f t="shared" si="2080"/>
        <v>0</v>
      </c>
      <c r="AQ2660" s="197">
        <f t="shared" si="2081"/>
        <v>0</v>
      </c>
      <c r="AR2660" s="197" t="str">
        <f t="shared" si="2082"/>
        <v/>
      </c>
      <c r="AS2660" s="197" t="str">
        <f t="shared" si="2083"/>
        <v/>
      </c>
      <c r="AT2660" s="197" t="str">
        <f t="shared" si="2084"/>
        <v/>
      </c>
      <c r="AU2660" s="197" t="str">
        <f t="shared" si="2085"/>
        <v/>
      </c>
      <c r="AV2660" s="199">
        <f t="shared" ca="1" si="2077"/>
        <v>2.1496928317780628</v>
      </c>
      <c r="AX2660" s="162">
        <f t="shared" si="2040"/>
        <v>0</v>
      </c>
      <c r="AY2660" s="162">
        <f t="shared" si="2041"/>
        <v>0</v>
      </c>
      <c r="AZ2660" s="162">
        <f t="shared" si="2042"/>
        <v>0</v>
      </c>
      <c r="BA2660" s="162">
        <f t="shared" si="2043"/>
        <v>0</v>
      </c>
      <c r="BB2660" s="162" t="str">
        <f t="shared" si="2044"/>
        <v/>
      </c>
      <c r="BC2660" s="162" t="str">
        <f t="shared" si="2045"/>
        <v/>
      </c>
      <c r="BD2660" s="162" t="str">
        <f t="shared" si="2046"/>
        <v/>
      </c>
      <c r="BE2660" s="162" t="str">
        <f t="shared" si="2047"/>
        <v/>
      </c>
      <c r="BG2660" s="169">
        <f t="shared" si="2074"/>
        <v>66.339575300265835</v>
      </c>
      <c r="BH2660" s="169">
        <f t="shared" ca="1" si="2075"/>
        <v>2.3780091221128377</v>
      </c>
    </row>
    <row r="2661" spans="11:60" x14ac:dyDescent="0.25">
      <c r="K2661" s="199">
        <f t="shared" si="2048"/>
        <v>66.390961493372174</v>
      </c>
      <c r="L2661" s="201">
        <f t="shared" si="2049"/>
        <v>0.55681053103745293</v>
      </c>
      <c r="M2661" s="201">
        <f t="shared" si="2050"/>
        <v>0.56149342860218743</v>
      </c>
      <c r="N2661" s="201">
        <f t="shared" si="2051"/>
        <v>0.59019045363863132</v>
      </c>
      <c r="O2661" s="201">
        <f t="shared" si="2052"/>
        <v>0.55732499971669658</v>
      </c>
      <c r="P2661" s="201" t="str">
        <f t="shared" si="2053"/>
        <v/>
      </c>
      <c r="Q2661" s="201" t="str">
        <f t="shared" si="2054"/>
        <v/>
      </c>
      <c r="R2661" s="201" t="str">
        <f t="shared" si="2055"/>
        <v/>
      </c>
      <c r="S2661" s="201" t="str">
        <f t="shared" si="2056"/>
        <v/>
      </c>
      <c r="T2661" s="199">
        <f t="shared" si="2057"/>
        <v>0.19775023560894203</v>
      </c>
      <c r="U2661" s="199">
        <f t="shared" si="2058"/>
        <v>0</v>
      </c>
      <c r="V2661" s="199">
        <f t="shared" si="2059"/>
        <v>0</v>
      </c>
      <c r="W2661" s="199">
        <f t="shared" si="2060"/>
        <v>0</v>
      </c>
      <c r="X2661" s="199" t="str">
        <f t="shared" si="2061"/>
        <v/>
      </c>
      <c r="Y2661" s="199" t="str">
        <f t="shared" si="2062"/>
        <v/>
      </c>
      <c r="Z2661" s="199" t="str">
        <f t="shared" si="2063"/>
        <v/>
      </c>
      <c r="AA2661" s="199" t="str">
        <f t="shared" si="2064"/>
        <v/>
      </c>
      <c r="AB2661" s="201">
        <f t="shared" ca="1" si="2065"/>
        <v>2.2322281198499949</v>
      </c>
      <c r="AD2661" s="162">
        <f t="shared" si="2066"/>
        <v>5.0808158969125501E-3</v>
      </c>
      <c r="AE2661" s="162">
        <f t="shared" si="2067"/>
        <v>0</v>
      </c>
      <c r="AF2661" s="162">
        <f t="shared" si="2068"/>
        <v>0</v>
      </c>
      <c r="AG2661" s="162">
        <f t="shared" si="2069"/>
        <v>0</v>
      </c>
      <c r="AH2661" s="162" t="str">
        <f t="shared" si="2070"/>
        <v/>
      </c>
      <c r="AI2661" s="162" t="str">
        <f t="shared" si="2071"/>
        <v/>
      </c>
      <c r="AJ2661" s="162" t="str">
        <f t="shared" si="2072"/>
        <v/>
      </c>
      <c r="AK2661" s="162" t="str">
        <f t="shared" si="2073"/>
        <v/>
      </c>
      <c r="AM2661" s="199">
        <f t="shared" si="2076"/>
        <v>28.972979869365165</v>
      </c>
      <c r="AN2661" s="197">
        <f t="shared" si="2078"/>
        <v>0</v>
      </c>
      <c r="AO2661" s="197">
        <f t="shared" si="2079"/>
        <v>0</v>
      </c>
      <c r="AP2661" s="197">
        <f t="shared" si="2080"/>
        <v>0</v>
      </c>
      <c r="AQ2661" s="197">
        <f t="shared" si="2081"/>
        <v>0</v>
      </c>
      <c r="AR2661" s="197" t="str">
        <f t="shared" si="2082"/>
        <v/>
      </c>
      <c r="AS2661" s="197" t="str">
        <f t="shared" si="2083"/>
        <v/>
      </c>
      <c r="AT2661" s="197" t="str">
        <f t="shared" si="2084"/>
        <v/>
      </c>
      <c r="AU2661" s="197" t="str">
        <f t="shared" si="2085"/>
        <v/>
      </c>
      <c r="AV2661" s="199">
        <f t="shared" ca="1" si="2077"/>
        <v>2.2042665102175385</v>
      </c>
      <c r="AX2661" s="162">
        <f t="shared" si="2040"/>
        <v>0</v>
      </c>
      <c r="AY2661" s="162">
        <f t="shared" si="2041"/>
        <v>0</v>
      </c>
      <c r="AZ2661" s="162">
        <f t="shared" si="2042"/>
        <v>0</v>
      </c>
      <c r="BA2661" s="162">
        <f t="shared" si="2043"/>
        <v>0</v>
      </c>
      <c r="BB2661" s="162" t="str">
        <f t="shared" si="2044"/>
        <v/>
      </c>
      <c r="BC2661" s="162" t="str">
        <f t="shared" si="2045"/>
        <v/>
      </c>
      <c r="BD2661" s="162" t="str">
        <f t="shared" si="2046"/>
        <v/>
      </c>
      <c r="BE2661" s="162" t="str">
        <f t="shared" si="2047"/>
        <v/>
      </c>
      <c r="BG2661" s="169">
        <f t="shared" si="2074"/>
        <v>66.365268396819005</v>
      </c>
      <c r="BH2661" s="169">
        <f t="shared" ca="1" si="2075"/>
        <v>2.2451110001275802</v>
      </c>
    </row>
    <row r="2662" spans="11:60" x14ac:dyDescent="0.25">
      <c r="K2662" s="199">
        <f t="shared" si="2048"/>
        <v>66.416654589925344</v>
      </c>
      <c r="L2662" s="201">
        <f t="shared" si="2049"/>
        <v>0.55702601498909288</v>
      </c>
      <c r="M2662" s="201">
        <f t="shared" si="2050"/>
        <v>0.56171072482068685</v>
      </c>
      <c r="N2662" s="201">
        <f t="shared" si="2051"/>
        <v>0.59041885551697459</v>
      </c>
      <c r="O2662" s="201">
        <f t="shared" si="2052"/>
        <v>0.55754068276612267</v>
      </c>
      <c r="P2662" s="201" t="str">
        <f t="shared" si="2053"/>
        <v/>
      </c>
      <c r="Q2662" s="201" t="str">
        <f t="shared" si="2054"/>
        <v/>
      </c>
      <c r="R2662" s="201" t="str">
        <f t="shared" si="2055"/>
        <v/>
      </c>
      <c r="S2662" s="201" t="str">
        <f t="shared" si="2056"/>
        <v/>
      </c>
      <c r="T2662" s="199">
        <f t="shared" si="2057"/>
        <v>0.18873163322123573</v>
      </c>
      <c r="U2662" s="199">
        <f t="shared" si="2058"/>
        <v>0</v>
      </c>
      <c r="V2662" s="199">
        <f t="shared" si="2059"/>
        <v>0</v>
      </c>
      <c r="W2662" s="199">
        <f t="shared" si="2060"/>
        <v>0</v>
      </c>
      <c r="X2662" s="199" t="str">
        <f t="shared" si="2061"/>
        <v/>
      </c>
      <c r="Y2662" s="199" t="str">
        <f t="shared" si="2062"/>
        <v/>
      </c>
      <c r="Z2662" s="199" t="str">
        <f t="shared" si="2063"/>
        <v/>
      </c>
      <c r="AA2662" s="199" t="str">
        <f t="shared" si="2064"/>
        <v/>
      </c>
      <c r="AB2662" s="201">
        <f t="shared" ca="1" si="2065"/>
        <v>2.2525712421588295</v>
      </c>
      <c r="AD2662" s="162">
        <f t="shared" si="2066"/>
        <v>4.8491000749905679E-3</v>
      </c>
      <c r="AE2662" s="162">
        <f t="shared" si="2067"/>
        <v>0</v>
      </c>
      <c r="AF2662" s="162">
        <f t="shared" si="2068"/>
        <v>0</v>
      </c>
      <c r="AG2662" s="162">
        <f t="shared" si="2069"/>
        <v>0</v>
      </c>
      <c r="AH2662" s="162" t="str">
        <f t="shared" si="2070"/>
        <v/>
      </c>
      <c r="AI2662" s="162" t="str">
        <f t="shared" si="2071"/>
        <v/>
      </c>
      <c r="AJ2662" s="162" t="str">
        <f t="shared" si="2072"/>
        <v/>
      </c>
      <c r="AK2662" s="162" t="str">
        <f t="shared" si="2073"/>
        <v/>
      </c>
      <c r="AM2662" s="199">
        <f t="shared" si="2076"/>
        <v>28.984196663739677</v>
      </c>
      <c r="AN2662" s="197">
        <f t="shared" si="2078"/>
        <v>0</v>
      </c>
      <c r="AO2662" s="197">
        <f t="shared" si="2079"/>
        <v>0</v>
      </c>
      <c r="AP2662" s="197">
        <f t="shared" si="2080"/>
        <v>0</v>
      </c>
      <c r="AQ2662" s="197">
        <f t="shared" si="2081"/>
        <v>0</v>
      </c>
      <c r="AR2662" s="197" t="str">
        <f t="shared" si="2082"/>
        <v/>
      </c>
      <c r="AS2662" s="197" t="str">
        <f t="shared" si="2083"/>
        <v/>
      </c>
      <c r="AT2662" s="197" t="str">
        <f t="shared" si="2084"/>
        <v/>
      </c>
      <c r="AU2662" s="197" t="str">
        <f t="shared" si="2085"/>
        <v/>
      </c>
      <c r="AV2662" s="199">
        <f t="shared" ca="1" si="2077"/>
        <v>2.1669271319534928</v>
      </c>
      <c r="AX2662" s="162">
        <f t="shared" si="2040"/>
        <v>0</v>
      </c>
      <c r="AY2662" s="162">
        <f t="shared" si="2041"/>
        <v>0</v>
      </c>
      <c r="AZ2662" s="162">
        <f t="shared" si="2042"/>
        <v>0</v>
      </c>
      <c r="BA2662" s="162">
        <f t="shared" si="2043"/>
        <v>0</v>
      </c>
      <c r="BB2662" s="162" t="str">
        <f t="shared" si="2044"/>
        <v/>
      </c>
      <c r="BC2662" s="162" t="str">
        <f t="shared" si="2045"/>
        <v/>
      </c>
      <c r="BD2662" s="162" t="str">
        <f t="shared" si="2046"/>
        <v/>
      </c>
      <c r="BE2662" s="162" t="str">
        <f t="shared" si="2047"/>
        <v/>
      </c>
      <c r="BG2662" s="169">
        <f t="shared" si="2074"/>
        <v>66.390961493372174</v>
      </c>
      <c r="BH2662" s="169">
        <f t="shared" ca="1" si="2075"/>
        <v>2.2322281198499949</v>
      </c>
    </row>
    <row r="2663" spans="11:60" x14ac:dyDescent="0.25">
      <c r="K2663" s="199">
        <f t="shared" si="2048"/>
        <v>66.442347686478513</v>
      </c>
      <c r="L2663" s="201">
        <f t="shared" si="2049"/>
        <v>0.55724149894073272</v>
      </c>
      <c r="M2663" s="201">
        <f t="shared" si="2050"/>
        <v>0.56192802103918615</v>
      </c>
      <c r="N2663" s="201">
        <f t="shared" si="2051"/>
        <v>0.59064725739531776</v>
      </c>
      <c r="O2663" s="201">
        <f t="shared" si="2052"/>
        <v>0.55775636581554866</v>
      </c>
      <c r="P2663" s="201" t="str">
        <f t="shared" si="2053"/>
        <v/>
      </c>
      <c r="Q2663" s="201" t="str">
        <f t="shared" si="2054"/>
        <v/>
      </c>
      <c r="R2663" s="201" t="str">
        <f t="shared" si="2055"/>
        <v/>
      </c>
      <c r="S2663" s="201" t="str">
        <f t="shared" si="2056"/>
        <v/>
      </c>
      <c r="T2663" s="199">
        <f t="shared" si="2057"/>
        <v>0.1801305537951331</v>
      </c>
      <c r="U2663" s="199">
        <f t="shared" si="2058"/>
        <v>0</v>
      </c>
      <c r="V2663" s="199">
        <f t="shared" si="2059"/>
        <v>0</v>
      </c>
      <c r="W2663" s="199">
        <f t="shared" si="2060"/>
        <v>0</v>
      </c>
      <c r="X2663" s="199" t="str">
        <f t="shared" si="2061"/>
        <v/>
      </c>
      <c r="Y2663" s="199" t="str">
        <f t="shared" si="2062"/>
        <v/>
      </c>
      <c r="Z2663" s="199" t="str">
        <f t="shared" si="2063"/>
        <v/>
      </c>
      <c r="AA2663" s="199" t="str">
        <f t="shared" si="2064"/>
        <v/>
      </c>
      <c r="AB2663" s="201">
        <f t="shared" ca="1" si="2065"/>
        <v>2.2406877493196751</v>
      </c>
      <c r="AD2663" s="162">
        <f t="shared" si="2066"/>
        <v>4.6281117108342342E-3</v>
      </c>
      <c r="AE2663" s="162">
        <f t="shared" si="2067"/>
        <v>0</v>
      </c>
      <c r="AF2663" s="162">
        <f t="shared" si="2068"/>
        <v>0</v>
      </c>
      <c r="AG2663" s="162">
        <f t="shared" si="2069"/>
        <v>0</v>
      </c>
      <c r="AH2663" s="162" t="str">
        <f t="shared" si="2070"/>
        <v/>
      </c>
      <c r="AI2663" s="162" t="str">
        <f t="shared" si="2071"/>
        <v/>
      </c>
      <c r="AJ2663" s="162" t="str">
        <f t="shared" si="2072"/>
        <v/>
      </c>
      <c r="AK2663" s="162" t="str">
        <f t="shared" si="2073"/>
        <v/>
      </c>
      <c r="AM2663" s="199">
        <f t="shared" si="2076"/>
        <v>28.995413458114189</v>
      </c>
      <c r="AN2663" s="197">
        <f t="shared" si="2078"/>
        <v>0</v>
      </c>
      <c r="AO2663" s="197">
        <f t="shared" si="2079"/>
        <v>0</v>
      </c>
      <c r="AP2663" s="197">
        <f t="shared" si="2080"/>
        <v>0</v>
      </c>
      <c r="AQ2663" s="197">
        <f t="shared" si="2081"/>
        <v>0</v>
      </c>
      <c r="AR2663" s="197" t="str">
        <f t="shared" si="2082"/>
        <v/>
      </c>
      <c r="AS2663" s="197" t="str">
        <f t="shared" si="2083"/>
        <v/>
      </c>
      <c r="AT2663" s="197" t="str">
        <f t="shared" si="2084"/>
        <v/>
      </c>
      <c r="AU2663" s="197" t="str">
        <f t="shared" si="2085"/>
        <v/>
      </c>
      <c r="AV2663" s="199">
        <f t="shared" ca="1" si="2077"/>
        <v>2.1214490987472057</v>
      </c>
      <c r="AX2663" s="162">
        <f t="shared" si="2040"/>
        <v>0</v>
      </c>
      <c r="AY2663" s="162">
        <f t="shared" si="2041"/>
        <v>0</v>
      </c>
      <c r="AZ2663" s="162">
        <f t="shared" si="2042"/>
        <v>0</v>
      </c>
      <c r="BA2663" s="162">
        <f t="shared" si="2043"/>
        <v>0</v>
      </c>
      <c r="BB2663" s="162" t="str">
        <f t="shared" si="2044"/>
        <v/>
      </c>
      <c r="BC2663" s="162" t="str">
        <f t="shared" si="2045"/>
        <v/>
      </c>
      <c r="BD2663" s="162" t="str">
        <f t="shared" si="2046"/>
        <v/>
      </c>
      <c r="BE2663" s="162" t="str">
        <f t="shared" si="2047"/>
        <v/>
      </c>
      <c r="BG2663" s="169">
        <f t="shared" si="2074"/>
        <v>66.416654589925344</v>
      </c>
      <c r="BH2663" s="169">
        <f t="shared" ca="1" si="2075"/>
        <v>2.2525712421588295</v>
      </c>
    </row>
    <row r="2664" spans="11:60" x14ac:dyDescent="0.25">
      <c r="K2664" s="199">
        <f t="shared" si="2048"/>
        <v>66.468040783031682</v>
      </c>
      <c r="L2664" s="201">
        <f t="shared" si="2049"/>
        <v>0.55745698289237267</v>
      </c>
      <c r="M2664" s="201">
        <f t="shared" si="2050"/>
        <v>0.56214531725768546</v>
      </c>
      <c r="N2664" s="201">
        <f t="shared" si="2051"/>
        <v>0.59087565927366081</v>
      </c>
      <c r="O2664" s="201">
        <f t="shared" si="2052"/>
        <v>0.55797204886497465</v>
      </c>
      <c r="P2664" s="201" t="str">
        <f t="shared" si="2053"/>
        <v/>
      </c>
      <c r="Q2664" s="201" t="str">
        <f t="shared" si="2054"/>
        <v/>
      </c>
      <c r="R2664" s="201" t="str">
        <f t="shared" si="2055"/>
        <v/>
      </c>
      <c r="S2664" s="201" t="str">
        <f t="shared" si="2056"/>
        <v/>
      </c>
      <c r="T2664" s="199">
        <f t="shared" si="2057"/>
        <v>0.17192740758517194</v>
      </c>
      <c r="U2664" s="199">
        <f t="shared" si="2058"/>
        <v>0</v>
      </c>
      <c r="V2664" s="199">
        <f t="shared" si="2059"/>
        <v>0</v>
      </c>
      <c r="W2664" s="199">
        <f t="shared" si="2060"/>
        <v>0</v>
      </c>
      <c r="X2664" s="199" t="str">
        <f t="shared" si="2061"/>
        <v/>
      </c>
      <c r="Y2664" s="199" t="str">
        <f t="shared" si="2062"/>
        <v/>
      </c>
      <c r="Z2664" s="199" t="str">
        <f t="shared" si="2063"/>
        <v/>
      </c>
      <c r="AA2664" s="199" t="str">
        <f t="shared" si="2064"/>
        <v/>
      </c>
      <c r="AB2664" s="201">
        <f t="shared" ca="1" si="2065"/>
        <v>2.3027205906739416</v>
      </c>
      <c r="AD2664" s="162">
        <f t="shared" si="2066"/>
        <v>4.4173474832219358E-3</v>
      </c>
      <c r="AE2664" s="162">
        <f t="shared" si="2067"/>
        <v>0</v>
      </c>
      <c r="AF2664" s="162">
        <f t="shared" si="2068"/>
        <v>0</v>
      </c>
      <c r="AG2664" s="162">
        <f t="shared" si="2069"/>
        <v>0</v>
      </c>
      <c r="AH2664" s="162" t="str">
        <f t="shared" si="2070"/>
        <v/>
      </c>
      <c r="AI2664" s="162" t="str">
        <f t="shared" si="2071"/>
        <v/>
      </c>
      <c r="AJ2664" s="162" t="str">
        <f t="shared" si="2072"/>
        <v/>
      </c>
      <c r="AK2664" s="162" t="str">
        <f t="shared" si="2073"/>
        <v/>
      </c>
      <c r="AM2664" s="199">
        <f t="shared" si="2076"/>
        <v>29.006630252488701</v>
      </c>
      <c r="AN2664" s="197">
        <f t="shared" si="2078"/>
        <v>0</v>
      </c>
      <c r="AO2664" s="197">
        <f t="shared" si="2079"/>
        <v>0</v>
      </c>
      <c r="AP2664" s="197">
        <f t="shared" si="2080"/>
        <v>0</v>
      </c>
      <c r="AQ2664" s="197">
        <f t="shared" si="2081"/>
        <v>0</v>
      </c>
      <c r="AR2664" s="197" t="str">
        <f t="shared" si="2082"/>
        <v/>
      </c>
      <c r="AS2664" s="197" t="str">
        <f t="shared" si="2083"/>
        <v/>
      </c>
      <c r="AT2664" s="197" t="str">
        <f t="shared" si="2084"/>
        <v/>
      </c>
      <c r="AU2664" s="197" t="str">
        <f t="shared" si="2085"/>
        <v/>
      </c>
      <c r="AV2664" s="199">
        <f t="shared" ca="1" si="2077"/>
        <v>2.0979783305023885</v>
      </c>
      <c r="AX2664" s="162">
        <f t="shared" si="2040"/>
        <v>0</v>
      </c>
      <c r="AY2664" s="162">
        <f t="shared" si="2041"/>
        <v>0</v>
      </c>
      <c r="AZ2664" s="162">
        <f t="shared" si="2042"/>
        <v>0</v>
      </c>
      <c r="BA2664" s="162">
        <f t="shared" si="2043"/>
        <v>0</v>
      </c>
      <c r="BB2664" s="162" t="str">
        <f t="shared" si="2044"/>
        <v/>
      </c>
      <c r="BC2664" s="162" t="str">
        <f t="shared" si="2045"/>
        <v/>
      </c>
      <c r="BD2664" s="162" t="str">
        <f t="shared" si="2046"/>
        <v/>
      </c>
      <c r="BE2664" s="162" t="str">
        <f t="shared" si="2047"/>
        <v/>
      </c>
      <c r="BG2664" s="169">
        <f t="shared" si="2074"/>
        <v>66.442347686478513</v>
      </c>
      <c r="BH2664" s="169">
        <f t="shared" ca="1" si="2075"/>
        <v>2.2406877493196751</v>
      </c>
    </row>
    <row r="2665" spans="11:60" x14ac:dyDescent="0.25">
      <c r="K2665" s="199">
        <f t="shared" si="2048"/>
        <v>66.493733879584852</v>
      </c>
      <c r="L2665" s="201">
        <f t="shared" si="2049"/>
        <v>0.55767246684401262</v>
      </c>
      <c r="M2665" s="201">
        <f t="shared" si="2050"/>
        <v>0.56236261347618477</v>
      </c>
      <c r="N2665" s="201">
        <f t="shared" si="2051"/>
        <v>0.59110406115200398</v>
      </c>
      <c r="O2665" s="201">
        <f t="shared" si="2052"/>
        <v>0.55818773191440063</v>
      </c>
      <c r="P2665" s="201" t="str">
        <f t="shared" si="2053"/>
        <v/>
      </c>
      <c r="Q2665" s="201" t="str">
        <f t="shared" si="2054"/>
        <v/>
      </c>
      <c r="R2665" s="201" t="str">
        <f t="shared" si="2055"/>
        <v/>
      </c>
      <c r="S2665" s="201" t="str">
        <f t="shared" si="2056"/>
        <v/>
      </c>
      <c r="T2665" s="199">
        <f t="shared" si="2057"/>
        <v>0.16410353270125344</v>
      </c>
      <c r="U2665" s="199">
        <f t="shared" si="2058"/>
        <v>0</v>
      </c>
      <c r="V2665" s="199">
        <f t="shared" si="2059"/>
        <v>0</v>
      </c>
      <c r="W2665" s="199">
        <f t="shared" si="2060"/>
        <v>0</v>
      </c>
      <c r="X2665" s="199" t="str">
        <f t="shared" si="2061"/>
        <v/>
      </c>
      <c r="Y2665" s="199" t="str">
        <f t="shared" si="2062"/>
        <v/>
      </c>
      <c r="Z2665" s="199" t="str">
        <f t="shared" si="2063"/>
        <v/>
      </c>
      <c r="AA2665" s="199" t="str">
        <f t="shared" si="2064"/>
        <v/>
      </c>
      <c r="AB2665" s="201">
        <f t="shared" ca="1" si="2065"/>
        <v>2.3260361255722071</v>
      </c>
      <c r="AD2665" s="162">
        <f t="shared" si="2066"/>
        <v>4.216327910409501E-3</v>
      </c>
      <c r="AE2665" s="162">
        <f t="shared" si="2067"/>
        <v>0</v>
      </c>
      <c r="AF2665" s="162">
        <f t="shared" si="2068"/>
        <v>0</v>
      </c>
      <c r="AG2665" s="162">
        <f t="shared" si="2069"/>
        <v>0</v>
      </c>
      <c r="AH2665" s="162" t="str">
        <f t="shared" si="2070"/>
        <v/>
      </c>
      <c r="AI2665" s="162" t="str">
        <f t="shared" si="2071"/>
        <v/>
      </c>
      <c r="AJ2665" s="162" t="str">
        <f t="shared" si="2072"/>
        <v/>
      </c>
      <c r="AK2665" s="162" t="str">
        <f t="shared" si="2073"/>
        <v/>
      </c>
      <c r="AM2665" s="199">
        <f t="shared" si="2076"/>
        <v>29.017847046863213</v>
      </c>
      <c r="AN2665" s="197">
        <f t="shared" si="2078"/>
        <v>0</v>
      </c>
      <c r="AO2665" s="197">
        <f t="shared" si="2079"/>
        <v>0</v>
      </c>
      <c r="AP2665" s="197">
        <f t="shared" si="2080"/>
        <v>0</v>
      </c>
      <c r="AQ2665" s="197">
        <f t="shared" si="2081"/>
        <v>0</v>
      </c>
      <c r="AR2665" s="197" t="str">
        <f t="shared" si="2082"/>
        <v/>
      </c>
      <c r="AS2665" s="197" t="str">
        <f t="shared" si="2083"/>
        <v/>
      </c>
      <c r="AT2665" s="197" t="str">
        <f t="shared" si="2084"/>
        <v/>
      </c>
      <c r="AU2665" s="197" t="str">
        <f t="shared" si="2085"/>
        <v/>
      </c>
      <c r="AV2665" s="199">
        <f t="shared" ca="1" si="2077"/>
        <v>2.1230983673111288</v>
      </c>
      <c r="AX2665" s="162">
        <f t="shared" si="2040"/>
        <v>0</v>
      </c>
      <c r="AY2665" s="162">
        <f t="shared" si="2041"/>
        <v>0</v>
      </c>
      <c r="AZ2665" s="162">
        <f t="shared" si="2042"/>
        <v>0</v>
      </c>
      <c r="BA2665" s="162">
        <f t="shared" si="2043"/>
        <v>0</v>
      </c>
      <c r="BB2665" s="162" t="str">
        <f t="shared" si="2044"/>
        <v/>
      </c>
      <c r="BC2665" s="162" t="str">
        <f t="shared" si="2045"/>
        <v/>
      </c>
      <c r="BD2665" s="162" t="str">
        <f t="shared" si="2046"/>
        <v/>
      </c>
      <c r="BE2665" s="162" t="str">
        <f t="shared" si="2047"/>
        <v/>
      </c>
      <c r="BG2665" s="169">
        <f t="shared" si="2074"/>
        <v>66.468040783031682</v>
      </c>
      <c r="BH2665" s="169">
        <f t="shared" ca="1" si="2075"/>
        <v>2.3027205906739416</v>
      </c>
    </row>
    <row r="2666" spans="11:60" x14ac:dyDescent="0.25">
      <c r="K2666" s="199">
        <f t="shared" si="2048"/>
        <v>66.519426976138021</v>
      </c>
      <c r="L2666" s="201">
        <f t="shared" si="2049"/>
        <v>0.55788795079565257</v>
      </c>
      <c r="M2666" s="201">
        <f t="shared" si="2050"/>
        <v>0.56257990969468419</v>
      </c>
      <c r="N2666" s="201">
        <f t="shared" si="2051"/>
        <v>0.59133246303034726</v>
      </c>
      <c r="O2666" s="201">
        <f t="shared" si="2052"/>
        <v>0.55840341496382662</v>
      </c>
      <c r="P2666" s="201" t="str">
        <f t="shared" si="2053"/>
        <v/>
      </c>
      <c r="Q2666" s="201" t="str">
        <f t="shared" si="2054"/>
        <v/>
      </c>
      <c r="R2666" s="201" t="str">
        <f t="shared" si="2055"/>
        <v/>
      </c>
      <c r="S2666" s="201" t="str">
        <f t="shared" si="2056"/>
        <v/>
      </c>
      <c r="T2666" s="199">
        <f t="shared" si="2057"/>
        <v>0.15664115120993355</v>
      </c>
      <c r="U2666" s="199">
        <f t="shared" si="2058"/>
        <v>0</v>
      </c>
      <c r="V2666" s="199">
        <f t="shared" si="2059"/>
        <v>0</v>
      </c>
      <c r="W2666" s="199">
        <f t="shared" si="2060"/>
        <v>0</v>
      </c>
      <c r="X2666" s="199" t="str">
        <f t="shared" si="2061"/>
        <v/>
      </c>
      <c r="Y2666" s="199" t="str">
        <f t="shared" si="2062"/>
        <v/>
      </c>
      <c r="Z2666" s="199" t="str">
        <f t="shared" si="2063"/>
        <v/>
      </c>
      <c r="AA2666" s="199" t="str">
        <f t="shared" si="2064"/>
        <v/>
      </c>
      <c r="AB2666" s="201">
        <f t="shared" ca="1" si="2065"/>
        <v>2.2522867008398864</v>
      </c>
      <c r="AD2666" s="162">
        <f t="shared" si="2066"/>
        <v>4.0245962222364342E-3</v>
      </c>
      <c r="AE2666" s="162">
        <f t="shared" si="2067"/>
        <v>0</v>
      </c>
      <c r="AF2666" s="162">
        <f t="shared" si="2068"/>
        <v>0</v>
      </c>
      <c r="AG2666" s="162">
        <f t="shared" si="2069"/>
        <v>0</v>
      </c>
      <c r="AH2666" s="162" t="str">
        <f t="shared" si="2070"/>
        <v/>
      </c>
      <c r="AI2666" s="162" t="str">
        <f t="shared" si="2071"/>
        <v/>
      </c>
      <c r="AJ2666" s="162" t="str">
        <f t="shared" si="2072"/>
        <v/>
      </c>
      <c r="AK2666" s="162" t="str">
        <f t="shared" si="2073"/>
        <v/>
      </c>
      <c r="AM2666" s="199">
        <f t="shared" si="2076"/>
        <v>29.029063841237726</v>
      </c>
      <c r="AN2666" s="197">
        <f t="shared" si="2078"/>
        <v>0</v>
      </c>
      <c r="AO2666" s="197">
        <f t="shared" si="2079"/>
        <v>0</v>
      </c>
      <c r="AP2666" s="197">
        <f t="shared" si="2080"/>
        <v>0</v>
      </c>
      <c r="AQ2666" s="197">
        <f t="shared" si="2081"/>
        <v>0</v>
      </c>
      <c r="AR2666" s="197" t="str">
        <f t="shared" si="2082"/>
        <v/>
      </c>
      <c r="AS2666" s="197" t="str">
        <f t="shared" si="2083"/>
        <v/>
      </c>
      <c r="AT2666" s="197" t="str">
        <f t="shared" si="2084"/>
        <v/>
      </c>
      <c r="AU2666" s="197" t="str">
        <f t="shared" si="2085"/>
        <v/>
      </c>
      <c r="AV2666" s="199">
        <f t="shared" ca="1" si="2077"/>
        <v>2.1831162286347925</v>
      </c>
      <c r="AX2666" s="162">
        <f t="shared" si="2040"/>
        <v>0</v>
      </c>
      <c r="AY2666" s="162">
        <f t="shared" si="2041"/>
        <v>0</v>
      </c>
      <c r="AZ2666" s="162">
        <f t="shared" si="2042"/>
        <v>0</v>
      </c>
      <c r="BA2666" s="162">
        <f t="shared" si="2043"/>
        <v>0</v>
      </c>
      <c r="BB2666" s="162" t="str">
        <f t="shared" si="2044"/>
        <v/>
      </c>
      <c r="BC2666" s="162" t="str">
        <f t="shared" si="2045"/>
        <v/>
      </c>
      <c r="BD2666" s="162" t="str">
        <f t="shared" si="2046"/>
        <v/>
      </c>
      <c r="BE2666" s="162" t="str">
        <f t="shared" si="2047"/>
        <v/>
      </c>
      <c r="BG2666" s="169">
        <f t="shared" si="2074"/>
        <v>66.493733879584852</v>
      </c>
      <c r="BH2666" s="169">
        <f t="shared" ca="1" si="2075"/>
        <v>2.3260361255722071</v>
      </c>
    </row>
    <row r="2667" spans="11:60" x14ac:dyDescent="0.25">
      <c r="K2667" s="199">
        <f t="shared" si="2048"/>
        <v>66.545120072691191</v>
      </c>
      <c r="L2667" s="201">
        <f t="shared" si="2049"/>
        <v>0.55810343474729252</v>
      </c>
      <c r="M2667" s="201">
        <f t="shared" si="2050"/>
        <v>0.56279720591318361</v>
      </c>
      <c r="N2667" s="201">
        <f t="shared" si="2051"/>
        <v>0.59156086490869042</v>
      </c>
      <c r="O2667" s="201">
        <f t="shared" si="2052"/>
        <v>0.55861909801325271</v>
      </c>
      <c r="P2667" s="201" t="str">
        <f t="shared" si="2053"/>
        <v/>
      </c>
      <c r="Q2667" s="201" t="str">
        <f t="shared" si="2054"/>
        <v/>
      </c>
      <c r="R2667" s="201" t="str">
        <f t="shared" si="2055"/>
        <v/>
      </c>
      <c r="S2667" s="201" t="str">
        <f t="shared" si="2056"/>
        <v/>
      </c>
      <c r="T2667" s="199">
        <f t="shared" si="2057"/>
        <v>0.1495233272470789</v>
      </c>
      <c r="U2667" s="199">
        <f t="shared" si="2058"/>
        <v>0</v>
      </c>
      <c r="V2667" s="199">
        <f t="shared" si="2059"/>
        <v>0</v>
      </c>
      <c r="W2667" s="199">
        <f t="shared" si="2060"/>
        <v>0</v>
      </c>
      <c r="X2667" s="199" t="str">
        <f t="shared" si="2061"/>
        <v/>
      </c>
      <c r="Y2667" s="199" t="str">
        <f t="shared" si="2062"/>
        <v/>
      </c>
      <c r="Z2667" s="199" t="str">
        <f t="shared" si="2063"/>
        <v/>
      </c>
      <c r="AA2667" s="199" t="str">
        <f t="shared" si="2064"/>
        <v/>
      </c>
      <c r="AB2667" s="201">
        <f t="shared" ca="1" si="2065"/>
        <v>2.1824799665848311</v>
      </c>
      <c r="AD2667" s="162">
        <f t="shared" si="2066"/>
        <v>3.8417172839103468E-3</v>
      </c>
      <c r="AE2667" s="162">
        <f t="shared" si="2067"/>
        <v>0</v>
      </c>
      <c r="AF2667" s="162">
        <f t="shared" si="2068"/>
        <v>0</v>
      </c>
      <c r="AG2667" s="162">
        <f t="shared" si="2069"/>
        <v>0</v>
      </c>
      <c r="AH2667" s="162" t="str">
        <f t="shared" si="2070"/>
        <v/>
      </c>
      <c r="AI2667" s="162" t="str">
        <f t="shared" si="2071"/>
        <v/>
      </c>
      <c r="AJ2667" s="162" t="str">
        <f t="shared" si="2072"/>
        <v/>
      </c>
      <c r="AK2667" s="162" t="str">
        <f t="shared" si="2073"/>
        <v/>
      </c>
      <c r="AM2667" s="199">
        <f t="shared" si="2076"/>
        <v>29.040280635612238</v>
      </c>
      <c r="AN2667" s="197">
        <f t="shared" si="2078"/>
        <v>0</v>
      </c>
      <c r="AO2667" s="197">
        <f t="shared" si="2079"/>
        <v>0</v>
      </c>
      <c r="AP2667" s="197">
        <f t="shared" si="2080"/>
        <v>0</v>
      </c>
      <c r="AQ2667" s="197">
        <f t="shared" si="2081"/>
        <v>0</v>
      </c>
      <c r="AR2667" s="197" t="str">
        <f t="shared" si="2082"/>
        <v/>
      </c>
      <c r="AS2667" s="197" t="str">
        <f t="shared" si="2083"/>
        <v/>
      </c>
      <c r="AT2667" s="197" t="str">
        <f t="shared" si="2084"/>
        <v/>
      </c>
      <c r="AU2667" s="197" t="str">
        <f t="shared" si="2085"/>
        <v/>
      </c>
      <c r="AV2667" s="199">
        <f t="shared" ca="1" si="2077"/>
        <v>2.1048261513464586</v>
      </c>
      <c r="AX2667" s="162">
        <f t="shared" si="2040"/>
        <v>0</v>
      </c>
      <c r="AY2667" s="162">
        <f t="shared" si="2041"/>
        <v>0</v>
      </c>
      <c r="AZ2667" s="162">
        <f t="shared" si="2042"/>
        <v>0</v>
      </c>
      <c r="BA2667" s="162">
        <f t="shared" si="2043"/>
        <v>0</v>
      </c>
      <c r="BB2667" s="162" t="str">
        <f t="shared" si="2044"/>
        <v/>
      </c>
      <c r="BC2667" s="162" t="str">
        <f t="shared" si="2045"/>
        <v/>
      </c>
      <c r="BD2667" s="162" t="str">
        <f t="shared" si="2046"/>
        <v/>
      </c>
      <c r="BE2667" s="162" t="str">
        <f t="shared" si="2047"/>
        <v/>
      </c>
      <c r="BG2667" s="169">
        <f t="shared" si="2074"/>
        <v>66.519426976138021</v>
      </c>
      <c r="BH2667" s="169">
        <f t="shared" ca="1" si="2075"/>
        <v>2.2522867008398864</v>
      </c>
    </row>
    <row r="2668" spans="11:60" x14ac:dyDescent="0.25">
      <c r="K2668" s="199">
        <f t="shared" si="2048"/>
        <v>66.57081316924436</v>
      </c>
      <c r="L2668" s="201">
        <f t="shared" si="2049"/>
        <v>0.55831891869893246</v>
      </c>
      <c r="M2668" s="201">
        <f t="shared" si="2050"/>
        <v>0.56301450213168291</v>
      </c>
      <c r="N2668" s="201">
        <f t="shared" si="2051"/>
        <v>0.59178926678703359</v>
      </c>
      <c r="O2668" s="201">
        <f t="shared" si="2052"/>
        <v>0.55883478106267881</v>
      </c>
      <c r="P2668" s="201" t="str">
        <f t="shared" si="2053"/>
        <v/>
      </c>
      <c r="Q2668" s="201" t="str">
        <f t="shared" si="2054"/>
        <v/>
      </c>
      <c r="R2668" s="201" t="str">
        <f t="shared" si="2055"/>
        <v/>
      </c>
      <c r="S2668" s="201" t="str">
        <f t="shared" si="2056"/>
        <v/>
      </c>
      <c r="T2668" s="199">
        <f t="shared" si="2057"/>
        <v>0.14273392706180763</v>
      </c>
      <c r="U2668" s="199">
        <f t="shared" si="2058"/>
        <v>0</v>
      </c>
      <c r="V2668" s="199">
        <f t="shared" si="2059"/>
        <v>0</v>
      </c>
      <c r="W2668" s="199">
        <f t="shared" si="2060"/>
        <v>0</v>
      </c>
      <c r="X2668" s="199" t="str">
        <f t="shared" si="2061"/>
        <v/>
      </c>
      <c r="Y2668" s="199" t="str">
        <f t="shared" si="2062"/>
        <v/>
      </c>
      <c r="Z2668" s="199" t="str">
        <f t="shared" si="2063"/>
        <v/>
      </c>
      <c r="AA2668" s="199" t="str">
        <f t="shared" si="2064"/>
        <v/>
      </c>
      <c r="AB2668" s="201">
        <f t="shared" ca="1" si="2065"/>
        <v>2.2618871132637199</v>
      </c>
      <c r="AD2668" s="162">
        <f t="shared" si="2066"/>
        <v>3.6672765694120658E-3</v>
      </c>
      <c r="AE2668" s="162">
        <f t="shared" si="2067"/>
        <v>0</v>
      </c>
      <c r="AF2668" s="162">
        <f t="shared" si="2068"/>
        <v>0</v>
      </c>
      <c r="AG2668" s="162">
        <f t="shared" si="2069"/>
        <v>0</v>
      </c>
      <c r="AH2668" s="162" t="str">
        <f t="shared" si="2070"/>
        <v/>
      </c>
      <c r="AI2668" s="162" t="str">
        <f t="shared" si="2071"/>
        <v/>
      </c>
      <c r="AJ2668" s="162" t="str">
        <f t="shared" si="2072"/>
        <v/>
      </c>
      <c r="AK2668" s="162" t="str">
        <f t="shared" si="2073"/>
        <v/>
      </c>
      <c r="AM2668" s="199">
        <f t="shared" si="2076"/>
        <v>29.05149742998675</v>
      </c>
      <c r="AN2668" s="197">
        <f t="shared" si="2078"/>
        <v>0</v>
      </c>
      <c r="AO2668" s="197">
        <f t="shared" si="2079"/>
        <v>0</v>
      </c>
      <c r="AP2668" s="197">
        <f t="shared" si="2080"/>
        <v>0</v>
      </c>
      <c r="AQ2668" s="197">
        <f t="shared" si="2081"/>
        <v>0</v>
      </c>
      <c r="AR2668" s="197" t="str">
        <f t="shared" si="2082"/>
        <v/>
      </c>
      <c r="AS2668" s="197" t="str">
        <f t="shared" si="2083"/>
        <v/>
      </c>
      <c r="AT2668" s="197" t="str">
        <f t="shared" si="2084"/>
        <v/>
      </c>
      <c r="AU2668" s="197" t="str">
        <f t="shared" si="2085"/>
        <v/>
      </c>
      <c r="AV2668" s="199">
        <f t="shared" ca="1" si="2077"/>
        <v>2.191300405023684</v>
      </c>
      <c r="AX2668" s="162">
        <f t="shared" si="2040"/>
        <v>0</v>
      </c>
      <c r="AY2668" s="162">
        <f t="shared" si="2041"/>
        <v>0</v>
      </c>
      <c r="AZ2668" s="162">
        <f t="shared" si="2042"/>
        <v>0</v>
      </c>
      <c r="BA2668" s="162">
        <f t="shared" si="2043"/>
        <v>0</v>
      </c>
      <c r="BB2668" s="162" t="str">
        <f t="shared" si="2044"/>
        <v/>
      </c>
      <c r="BC2668" s="162" t="str">
        <f t="shared" si="2045"/>
        <v/>
      </c>
      <c r="BD2668" s="162" t="str">
        <f t="shared" si="2046"/>
        <v/>
      </c>
      <c r="BE2668" s="162" t="str">
        <f t="shared" si="2047"/>
        <v/>
      </c>
      <c r="BG2668" s="169">
        <f t="shared" si="2074"/>
        <v>66.545120072691191</v>
      </c>
      <c r="BH2668" s="169">
        <f t="shared" ca="1" si="2075"/>
        <v>2.1824799665848311</v>
      </c>
    </row>
    <row r="2669" spans="11:60" x14ac:dyDescent="0.25">
      <c r="K2669" s="199">
        <f t="shared" si="2048"/>
        <v>66.59650626579753</v>
      </c>
      <c r="L2669" s="201">
        <f t="shared" si="2049"/>
        <v>0.5585344026505723</v>
      </c>
      <c r="M2669" s="201">
        <f t="shared" si="2050"/>
        <v>0.56323179835018222</v>
      </c>
      <c r="N2669" s="201">
        <f t="shared" si="2051"/>
        <v>0.59201766866537675</v>
      </c>
      <c r="O2669" s="201">
        <f t="shared" si="2052"/>
        <v>0.55905046411210479</v>
      </c>
      <c r="P2669" s="201" t="str">
        <f t="shared" si="2053"/>
        <v/>
      </c>
      <c r="Q2669" s="201" t="str">
        <f t="shared" si="2054"/>
        <v/>
      </c>
      <c r="R2669" s="201" t="str">
        <f t="shared" si="2055"/>
        <v/>
      </c>
      <c r="S2669" s="201" t="str">
        <f t="shared" si="2056"/>
        <v/>
      </c>
      <c r="T2669" s="199">
        <f t="shared" si="2057"/>
        <v>0.13625758091289419</v>
      </c>
      <c r="U2669" s="199">
        <f t="shared" si="2058"/>
        <v>0</v>
      </c>
      <c r="V2669" s="199">
        <f t="shared" si="2059"/>
        <v>0</v>
      </c>
      <c r="W2669" s="199">
        <f t="shared" si="2060"/>
        <v>0</v>
      </c>
      <c r="X2669" s="199" t="str">
        <f t="shared" si="2061"/>
        <v/>
      </c>
      <c r="Y2669" s="199" t="str">
        <f t="shared" si="2062"/>
        <v/>
      </c>
      <c r="Z2669" s="199" t="str">
        <f t="shared" si="2063"/>
        <v/>
      </c>
      <c r="AA2669" s="199" t="str">
        <f t="shared" si="2064"/>
        <v/>
      </c>
      <c r="AB2669" s="201">
        <f t="shared" ca="1" si="2065"/>
        <v>2.2443899057428291</v>
      </c>
      <c r="AD2669" s="162">
        <f t="shared" si="2066"/>
        <v>3.500879182496286E-3</v>
      </c>
      <c r="AE2669" s="162">
        <f t="shared" si="2067"/>
        <v>0</v>
      </c>
      <c r="AF2669" s="162">
        <f t="shared" si="2068"/>
        <v>0</v>
      </c>
      <c r="AG2669" s="162">
        <f t="shared" si="2069"/>
        <v>0</v>
      </c>
      <c r="AH2669" s="162" t="str">
        <f t="shared" si="2070"/>
        <v/>
      </c>
      <c r="AI2669" s="162" t="str">
        <f t="shared" si="2071"/>
        <v/>
      </c>
      <c r="AJ2669" s="162" t="str">
        <f t="shared" si="2072"/>
        <v/>
      </c>
      <c r="AK2669" s="162" t="str">
        <f t="shared" si="2073"/>
        <v/>
      </c>
      <c r="AM2669" s="199">
        <f t="shared" si="2076"/>
        <v>29.062714224361262</v>
      </c>
      <c r="AN2669" s="197">
        <f t="shared" si="2078"/>
        <v>0</v>
      </c>
      <c r="AO2669" s="197">
        <f t="shared" si="2079"/>
        <v>0</v>
      </c>
      <c r="AP2669" s="197">
        <f t="shared" si="2080"/>
        <v>0</v>
      </c>
      <c r="AQ2669" s="197">
        <f t="shared" si="2081"/>
        <v>0</v>
      </c>
      <c r="AR2669" s="197" t="str">
        <f t="shared" si="2082"/>
        <v/>
      </c>
      <c r="AS2669" s="197" t="str">
        <f t="shared" si="2083"/>
        <v/>
      </c>
      <c r="AT2669" s="197" t="str">
        <f t="shared" si="2084"/>
        <v/>
      </c>
      <c r="AU2669" s="197" t="str">
        <f t="shared" si="2085"/>
        <v/>
      </c>
      <c r="AV2669" s="199">
        <f t="shared" ca="1" si="2077"/>
        <v>2.2131650265788525</v>
      </c>
      <c r="AX2669" s="162">
        <f t="shared" si="2040"/>
        <v>0</v>
      </c>
      <c r="AY2669" s="162">
        <f t="shared" si="2041"/>
        <v>0</v>
      </c>
      <c r="AZ2669" s="162">
        <f t="shared" si="2042"/>
        <v>0</v>
      </c>
      <c r="BA2669" s="162">
        <f t="shared" si="2043"/>
        <v>0</v>
      </c>
      <c r="BB2669" s="162" t="str">
        <f t="shared" si="2044"/>
        <v/>
      </c>
      <c r="BC2669" s="162" t="str">
        <f t="shared" si="2045"/>
        <v/>
      </c>
      <c r="BD2669" s="162" t="str">
        <f t="shared" si="2046"/>
        <v/>
      </c>
      <c r="BE2669" s="162" t="str">
        <f t="shared" si="2047"/>
        <v/>
      </c>
      <c r="BG2669" s="169">
        <f t="shared" si="2074"/>
        <v>66.57081316924436</v>
      </c>
      <c r="BH2669" s="169">
        <f t="shared" ca="1" si="2075"/>
        <v>2.2618871132637199</v>
      </c>
    </row>
    <row r="2670" spans="11:60" x14ac:dyDescent="0.25">
      <c r="K2670" s="199">
        <f t="shared" si="2048"/>
        <v>66.622199362350699</v>
      </c>
      <c r="L2670" s="201">
        <f t="shared" si="2049"/>
        <v>0.55874988660221236</v>
      </c>
      <c r="M2670" s="201">
        <f t="shared" si="2050"/>
        <v>0.56344909456868164</v>
      </c>
      <c r="N2670" s="201">
        <f t="shared" si="2051"/>
        <v>0.59224607054372003</v>
      </c>
      <c r="O2670" s="201">
        <f t="shared" si="2052"/>
        <v>0.55926614716153078</v>
      </c>
      <c r="P2670" s="201" t="str">
        <f t="shared" si="2053"/>
        <v/>
      </c>
      <c r="Q2670" s="201" t="str">
        <f t="shared" si="2054"/>
        <v/>
      </c>
      <c r="R2670" s="201" t="str">
        <f t="shared" si="2055"/>
        <v/>
      </c>
      <c r="S2670" s="201" t="str">
        <f t="shared" si="2056"/>
        <v/>
      </c>
      <c r="T2670" s="199">
        <f t="shared" si="2057"/>
        <v>0.13007964674040112</v>
      </c>
      <c r="U2670" s="199">
        <f t="shared" si="2058"/>
        <v>0</v>
      </c>
      <c r="V2670" s="199">
        <f t="shared" si="2059"/>
        <v>0</v>
      </c>
      <c r="W2670" s="199">
        <f t="shared" si="2060"/>
        <v>0</v>
      </c>
      <c r="X2670" s="199" t="str">
        <f t="shared" si="2061"/>
        <v/>
      </c>
      <c r="Y2670" s="199" t="str">
        <f t="shared" si="2062"/>
        <v/>
      </c>
      <c r="Z2670" s="199" t="str">
        <f t="shared" si="2063"/>
        <v/>
      </c>
      <c r="AA2670" s="199" t="str">
        <f t="shared" si="2064"/>
        <v/>
      </c>
      <c r="AB2670" s="201">
        <f t="shared" ca="1" si="2065"/>
        <v>2.1756805232857173</v>
      </c>
      <c r="AD2670" s="162">
        <f t="shared" si="2066"/>
        <v>3.3421489233032967E-3</v>
      </c>
      <c r="AE2670" s="162">
        <f t="shared" si="2067"/>
        <v>0</v>
      </c>
      <c r="AF2670" s="162">
        <f t="shared" si="2068"/>
        <v>0</v>
      </c>
      <c r="AG2670" s="162">
        <f t="shared" si="2069"/>
        <v>0</v>
      </c>
      <c r="AH2670" s="162" t="str">
        <f t="shared" si="2070"/>
        <v/>
      </c>
      <c r="AI2670" s="162" t="str">
        <f t="shared" si="2071"/>
        <v/>
      </c>
      <c r="AJ2670" s="162" t="str">
        <f t="shared" si="2072"/>
        <v/>
      </c>
      <c r="AK2670" s="162" t="str">
        <f t="shared" si="2073"/>
        <v/>
      </c>
      <c r="AM2670" s="199">
        <f t="shared" si="2076"/>
        <v>29.073931018735774</v>
      </c>
      <c r="AN2670" s="197">
        <f t="shared" si="2078"/>
        <v>0</v>
      </c>
      <c r="AO2670" s="197">
        <f t="shared" si="2079"/>
        <v>0</v>
      </c>
      <c r="AP2670" s="197">
        <f t="shared" si="2080"/>
        <v>0</v>
      </c>
      <c r="AQ2670" s="197">
        <f t="shared" si="2081"/>
        <v>0</v>
      </c>
      <c r="AR2670" s="197" t="str">
        <f t="shared" si="2082"/>
        <v/>
      </c>
      <c r="AS2670" s="197" t="str">
        <f t="shared" si="2083"/>
        <v/>
      </c>
      <c r="AT2670" s="197" t="str">
        <f t="shared" si="2084"/>
        <v/>
      </c>
      <c r="AU2670" s="197" t="str">
        <f t="shared" si="2085"/>
        <v/>
      </c>
      <c r="AV2670" s="199">
        <f t="shared" ca="1" si="2077"/>
        <v>2.1248089941295185</v>
      </c>
      <c r="AX2670" s="162">
        <f t="shared" si="2040"/>
        <v>0</v>
      </c>
      <c r="AY2670" s="162">
        <f t="shared" si="2041"/>
        <v>0</v>
      </c>
      <c r="AZ2670" s="162">
        <f t="shared" si="2042"/>
        <v>0</v>
      </c>
      <c r="BA2670" s="162">
        <f t="shared" si="2043"/>
        <v>0</v>
      </c>
      <c r="BB2670" s="162" t="str">
        <f t="shared" si="2044"/>
        <v/>
      </c>
      <c r="BC2670" s="162" t="str">
        <f t="shared" si="2045"/>
        <v/>
      </c>
      <c r="BD2670" s="162" t="str">
        <f t="shared" si="2046"/>
        <v/>
      </c>
      <c r="BE2670" s="162" t="str">
        <f t="shared" si="2047"/>
        <v/>
      </c>
      <c r="BG2670" s="169">
        <f t="shared" si="2074"/>
        <v>66.59650626579753</v>
      </c>
      <c r="BH2670" s="169">
        <f t="shared" ca="1" si="2075"/>
        <v>2.2443899057428291</v>
      </c>
    </row>
    <row r="2671" spans="11:60" x14ac:dyDescent="0.25">
      <c r="K2671" s="199">
        <f t="shared" si="2048"/>
        <v>66.647892458903868</v>
      </c>
      <c r="L2671" s="201">
        <f t="shared" si="2049"/>
        <v>0.5589653705538522</v>
      </c>
      <c r="M2671" s="201">
        <f t="shared" si="2050"/>
        <v>0.56366639078718106</v>
      </c>
      <c r="N2671" s="201">
        <f t="shared" si="2051"/>
        <v>0.59247447242206319</v>
      </c>
      <c r="O2671" s="201">
        <f t="shared" si="2052"/>
        <v>0.55948183021095677</v>
      </c>
      <c r="P2671" s="201" t="str">
        <f t="shared" si="2053"/>
        <v/>
      </c>
      <c r="Q2671" s="201" t="str">
        <f t="shared" si="2054"/>
        <v/>
      </c>
      <c r="R2671" s="201" t="str">
        <f t="shared" si="2055"/>
        <v/>
      </c>
      <c r="S2671" s="201" t="str">
        <f t="shared" si="2056"/>
        <v/>
      </c>
      <c r="T2671" s="199">
        <f t="shared" si="2057"/>
        <v>0.124186175537129</v>
      </c>
      <c r="U2671" s="199">
        <f t="shared" si="2058"/>
        <v>0</v>
      </c>
      <c r="V2671" s="199">
        <f t="shared" si="2059"/>
        <v>0</v>
      </c>
      <c r="W2671" s="199">
        <f t="shared" si="2060"/>
        <v>0</v>
      </c>
      <c r="X2671" s="199" t="str">
        <f t="shared" si="2061"/>
        <v/>
      </c>
      <c r="Y2671" s="199" t="str">
        <f t="shared" si="2062"/>
        <v/>
      </c>
      <c r="Z2671" s="199" t="str">
        <f t="shared" si="2063"/>
        <v/>
      </c>
      <c r="AA2671" s="199" t="str">
        <f t="shared" si="2064"/>
        <v/>
      </c>
      <c r="AB2671" s="201">
        <f t="shared" ca="1" si="2065"/>
        <v>2.1934305254195507</v>
      </c>
      <c r="AD2671" s="162">
        <f t="shared" si="2066"/>
        <v>3.1907273986443024E-3</v>
      </c>
      <c r="AE2671" s="162">
        <f t="shared" si="2067"/>
        <v>0</v>
      </c>
      <c r="AF2671" s="162">
        <f t="shared" si="2068"/>
        <v>0</v>
      </c>
      <c r="AG2671" s="162">
        <f t="shared" si="2069"/>
        <v>0</v>
      </c>
      <c r="AH2671" s="162" t="str">
        <f t="shared" si="2070"/>
        <v/>
      </c>
      <c r="AI2671" s="162" t="str">
        <f t="shared" si="2071"/>
        <v/>
      </c>
      <c r="AJ2671" s="162" t="str">
        <f t="shared" si="2072"/>
        <v/>
      </c>
      <c r="AK2671" s="162" t="str">
        <f t="shared" si="2073"/>
        <v/>
      </c>
      <c r="AM2671" s="199">
        <f t="shared" si="2076"/>
        <v>29.085147813110286</v>
      </c>
      <c r="AN2671" s="197">
        <f t="shared" si="2078"/>
        <v>0</v>
      </c>
      <c r="AO2671" s="197">
        <f t="shared" si="2079"/>
        <v>0</v>
      </c>
      <c r="AP2671" s="197">
        <f t="shared" si="2080"/>
        <v>0</v>
      </c>
      <c r="AQ2671" s="197">
        <f t="shared" si="2081"/>
        <v>0</v>
      </c>
      <c r="AR2671" s="197" t="str">
        <f t="shared" si="2082"/>
        <v/>
      </c>
      <c r="AS2671" s="197" t="str">
        <f t="shared" si="2083"/>
        <v/>
      </c>
      <c r="AT2671" s="197" t="str">
        <f t="shared" si="2084"/>
        <v/>
      </c>
      <c r="AU2671" s="197" t="str">
        <f t="shared" si="2085"/>
        <v/>
      </c>
      <c r="AV2671" s="199">
        <f t="shared" ca="1" si="2077"/>
        <v>2.1447984537295071</v>
      </c>
      <c r="AX2671" s="162">
        <f t="shared" si="2040"/>
        <v>0</v>
      </c>
      <c r="AY2671" s="162">
        <f t="shared" si="2041"/>
        <v>0</v>
      </c>
      <c r="AZ2671" s="162">
        <f t="shared" si="2042"/>
        <v>0</v>
      </c>
      <c r="BA2671" s="162">
        <f t="shared" si="2043"/>
        <v>0</v>
      </c>
      <c r="BB2671" s="162" t="str">
        <f t="shared" si="2044"/>
        <v/>
      </c>
      <c r="BC2671" s="162" t="str">
        <f t="shared" si="2045"/>
        <v/>
      </c>
      <c r="BD2671" s="162" t="str">
        <f t="shared" si="2046"/>
        <v/>
      </c>
      <c r="BE2671" s="162" t="str">
        <f t="shared" si="2047"/>
        <v/>
      </c>
      <c r="BG2671" s="169">
        <f t="shared" si="2074"/>
        <v>66.622199362350699</v>
      </c>
      <c r="BH2671" s="169">
        <f t="shared" ca="1" si="2075"/>
        <v>2.1756805232857173</v>
      </c>
    </row>
    <row r="2672" spans="11:60" x14ac:dyDescent="0.25">
      <c r="K2672" s="199">
        <f t="shared" si="2048"/>
        <v>66.673585555457038</v>
      </c>
      <c r="L2672" s="201">
        <f t="shared" si="2049"/>
        <v>0.55918085450549215</v>
      </c>
      <c r="M2672" s="201">
        <f t="shared" si="2050"/>
        <v>0.56388368700568026</v>
      </c>
      <c r="N2672" s="201">
        <f t="shared" si="2051"/>
        <v>0.59270287430040636</v>
      </c>
      <c r="O2672" s="201">
        <f t="shared" si="2052"/>
        <v>0.55969751326038275</v>
      </c>
      <c r="P2672" s="201" t="str">
        <f t="shared" si="2053"/>
        <v/>
      </c>
      <c r="Q2672" s="201" t="str">
        <f t="shared" si="2054"/>
        <v/>
      </c>
      <c r="R2672" s="201" t="str">
        <f t="shared" si="2055"/>
        <v/>
      </c>
      <c r="S2672" s="201" t="str">
        <f t="shared" si="2056"/>
        <v/>
      </c>
      <c r="T2672" s="199">
        <f t="shared" si="2057"/>
        <v>0.11856387834650929</v>
      </c>
      <c r="U2672" s="199">
        <f t="shared" si="2058"/>
        <v>0</v>
      </c>
      <c r="V2672" s="199">
        <f t="shared" si="2059"/>
        <v>0</v>
      </c>
      <c r="W2672" s="199">
        <f t="shared" si="2060"/>
        <v>0</v>
      </c>
      <c r="X2672" s="199" t="str">
        <f t="shared" si="2061"/>
        <v/>
      </c>
      <c r="Y2672" s="199" t="str">
        <f t="shared" si="2062"/>
        <v/>
      </c>
      <c r="Z2672" s="199" t="str">
        <f t="shared" si="2063"/>
        <v/>
      </c>
      <c r="AA2672" s="199" t="str">
        <f t="shared" si="2064"/>
        <v/>
      </c>
      <c r="AB2672" s="201">
        <f t="shared" ca="1" si="2065"/>
        <v>2.1472705822395395</v>
      </c>
      <c r="AD2672" s="162">
        <f t="shared" si="2066"/>
        <v>3.0462731740750972E-3</v>
      </c>
      <c r="AE2672" s="162">
        <f t="shared" si="2067"/>
        <v>0</v>
      </c>
      <c r="AF2672" s="162">
        <f t="shared" si="2068"/>
        <v>0</v>
      </c>
      <c r="AG2672" s="162">
        <f t="shared" si="2069"/>
        <v>0</v>
      </c>
      <c r="AH2672" s="162" t="str">
        <f t="shared" si="2070"/>
        <v/>
      </c>
      <c r="AI2672" s="162" t="str">
        <f t="shared" si="2071"/>
        <v/>
      </c>
      <c r="AJ2672" s="162" t="str">
        <f t="shared" si="2072"/>
        <v/>
      </c>
      <c r="AK2672" s="162" t="str">
        <f t="shared" si="2073"/>
        <v/>
      </c>
      <c r="AM2672" s="199">
        <f t="shared" si="2076"/>
        <v>29.096364607484798</v>
      </c>
      <c r="AN2672" s="197">
        <f t="shared" si="2078"/>
        <v>0</v>
      </c>
      <c r="AO2672" s="197">
        <f t="shared" si="2079"/>
        <v>0</v>
      </c>
      <c r="AP2672" s="197">
        <f t="shared" si="2080"/>
        <v>0</v>
      </c>
      <c r="AQ2672" s="197">
        <f t="shared" si="2081"/>
        <v>0</v>
      </c>
      <c r="AR2672" s="197" t="str">
        <f t="shared" si="2082"/>
        <v/>
      </c>
      <c r="AS2672" s="197" t="str">
        <f t="shared" si="2083"/>
        <v/>
      </c>
      <c r="AT2672" s="197" t="str">
        <f t="shared" si="2084"/>
        <v/>
      </c>
      <c r="AU2672" s="197" t="str">
        <f t="shared" si="2085"/>
        <v/>
      </c>
      <c r="AV2672" s="199">
        <f t="shared" ca="1" si="2077"/>
        <v>2.120085303305117</v>
      </c>
      <c r="AX2672" s="162">
        <f t="shared" si="2040"/>
        <v>0</v>
      </c>
      <c r="AY2672" s="162">
        <f t="shared" si="2041"/>
        <v>0</v>
      </c>
      <c r="AZ2672" s="162">
        <f t="shared" si="2042"/>
        <v>0</v>
      </c>
      <c r="BA2672" s="162">
        <f t="shared" si="2043"/>
        <v>0</v>
      </c>
      <c r="BB2672" s="162" t="str">
        <f t="shared" si="2044"/>
        <v/>
      </c>
      <c r="BC2672" s="162" t="str">
        <f t="shared" si="2045"/>
        <v/>
      </c>
      <c r="BD2672" s="162" t="str">
        <f t="shared" si="2046"/>
        <v/>
      </c>
      <c r="BE2672" s="162" t="str">
        <f t="shared" si="2047"/>
        <v/>
      </c>
      <c r="BG2672" s="169">
        <f t="shared" si="2074"/>
        <v>66.647892458903868</v>
      </c>
      <c r="BH2672" s="169">
        <f t="shared" ca="1" si="2075"/>
        <v>2.1934305254195507</v>
      </c>
    </row>
    <row r="2673" spans="11:60" x14ac:dyDescent="0.25">
      <c r="K2673" s="199">
        <f t="shared" si="2048"/>
        <v>66.699278652010207</v>
      </c>
      <c r="L2673" s="201">
        <f t="shared" si="2049"/>
        <v>0.5593963384571321</v>
      </c>
      <c r="M2673" s="201">
        <f t="shared" si="2050"/>
        <v>0.56410098322417968</v>
      </c>
      <c r="N2673" s="201">
        <f t="shared" si="2051"/>
        <v>0.59293127617874952</v>
      </c>
      <c r="O2673" s="201">
        <f t="shared" si="2052"/>
        <v>0.55991319630980885</v>
      </c>
      <c r="P2673" s="201" t="str">
        <f t="shared" si="2053"/>
        <v/>
      </c>
      <c r="Q2673" s="201" t="str">
        <f t="shared" si="2054"/>
        <v/>
      </c>
      <c r="R2673" s="201" t="str">
        <f t="shared" si="2055"/>
        <v/>
      </c>
      <c r="S2673" s="201" t="str">
        <f t="shared" si="2056"/>
        <v/>
      </c>
      <c r="T2673" s="199">
        <f t="shared" si="2057"/>
        <v>0.1132000948157174</v>
      </c>
      <c r="U2673" s="199">
        <f t="shared" si="2058"/>
        <v>0</v>
      </c>
      <c r="V2673" s="199">
        <f t="shared" si="2059"/>
        <v>0</v>
      </c>
      <c r="W2673" s="199">
        <f t="shared" si="2060"/>
        <v>0</v>
      </c>
      <c r="X2673" s="199" t="str">
        <f t="shared" si="2061"/>
        <v/>
      </c>
      <c r="Y2673" s="199" t="str">
        <f t="shared" si="2062"/>
        <v/>
      </c>
      <c r="Z2673" s="199" t="str">
        <f t="shared" si="2063"/>
        <v/>
      </c>
      <c r="AA2673" s="199" t="str">
        <f t="shared" si="2064"/>
        <v/>
      </c>
      <c r="AB2673" s="201">
        <f t="shared" ca="1" si="2065"/>
        <v>2.1779872362053889</v>
      </c>
      <c r="AD2673" s="162">
        <f t="shared" si="2066"/>
        <v>2.9084609659281607E-3</v>
      </c>
      <c r="AE2673" s="162">
        <f t="shared" si="2067"/>
        <v>0</v>
      </c>
      <c r="AF2673" s="162">
        <f t="shared" si="2068"/>
        <v>0</v>
      </c>
      <c r="AG2673" s="162">
        <f t="shared" si="2069"/>
        <v>0</v>
      </c>
      <c r="AH2673" s="162" t="str">
        <f t="shared" si="2070"/>
        <v/>
      </c>
      <c r="AI2673" s="162" t="str">
        <f t="shared" si="2071"/>
        <v/>
      </c>
      <c r="AJ2673" s="162" t="str">
        <f t="shared" si="2072"/>
        <v/>
      </c>
      <c r="AK2673" s="162" t="str">
        <f t="shared" si="2073"/>
        <v/>
      </c>
      <c r="AM2673" s="199">
        <f t="shared" si="2076"/>
        <v>29.10758140185931</v>
      </c>
      <c r="AN2673" s="197">
        <f t="shared" si="2078"/>
        <v>0</v>
      </c>
      <c r="AO2673" s="197">
        <f t="shared" si="2079"/>
        <v>0</v>
      </c>
      <c r="AP2673" s="197">
        <f t="shared" si="2080"/>
        <v>0</v>
      </c>
      <c r="AQ2673" s="197">
        <f t="shared" si="2081"/>
        <v>0</v>
      </c>
      <c r="AR2673" s="197" t="str">
        <f t="shared" si="2082"/>
        <v/>
      </c>
      <c r="AS2673" s="197" t="str">
        <f t="shared" si="2083"/>
        <v/>
      </c>
      <c r="AT2673" s="197" t="str">
        <f t="shared" si="2084"/>
        <v/>
      </c>
      <c r="AU2673" s="197" t="str">
        <f t="shared" si="2085"/>
        <v/>
      </c>
      <c r="AV2673" s="199">
        <f t="shared" ca="1" si="2077"/>
        <v>2.1549162031264171</v>
      </c>
      <c r="AX2673" s="162">
        <f t="shared" si="2040"/>
        <v>0</v>
      </c>
      <c r="AY2673" s="162">
        <f t="shared" si="2041"/>
        <v>0</v>
      </c>
      <c r="AZ2673" s="162">
        <f t="shared" si="2042"/>
        <v>0</v>
      </c>
      <c r="BA2673" s="162">
        <f t="shared" si="2043"/>
        <v>0</v>
      </c>
      <c r="BB2673" s="162" t="str">
        <f t="shared" si="2044"/>
        <v/>
      </c>
      <c r="BC2673" s="162" t="str">
        <f t="shared" si="2045"/>
        <v/>
      </c>
      <c r="BD2673" s="162" t="str">
        <f t="shared" si="2046"/>
        <v/>
      </c>
      <c r="BE2673" s="162" t="str">
        <f t="shared" si="2047"/>
        <v/>
      </c>
      <c r="BG2673" s="169">
        <f t="shared" si="2074"/>
        <v>66.673585555457038</v>
      </c>
      <c r="BH2673" s="169">
        <f t="shared" ca="1" si="2075"/>
        <v>2.1472705822395395</v>
      </c>
    </row>
    <row r="2674" spans="11:60" x14ac:dyDescent="0.25">
      <c r="K2674" s="199">
        <f t="shared" si="2048"/>
        <v>66.724971748563377</v>
      </c>
      <c r="L2674" s="201">
        <f t="shared" si="2049"/>
        <v>0.55961182240877205</v>
      </c>
      <c r="M2674" s="201">
        <f t="shared" si="2050"/>
        <v>0.56431827944267909</v>
      </c>
      <c r="N2674" s="201">
        <f t="shared" si="2051"/>
        <v>0.59315967805709269</v>
      </c>
      <c r="O2674" s="201">
        <f t="shared" si="2052"/>
        <v>0.56012887935923483</v>
      </c>
      <c r="P2674" s="201" t="str">
        <f t="shared" si="2053"/>
        <v/>
      </c>
      <c r="Q2674" s="201" t="str">
        <f t="shared" si="2054"/>
        <v/>
      </c>
      <c r="R2674" s="201" t="str">
        <f t="shared" si="2055"/>
        <v/>
      </c>
      <c r="S2674" s="201" t="str">
        <f t="shared" si="2056"/>
        <v/>
      </c>
      <c r="T2674" s="199">
        <f t="shared" si="2057"/>
        <v>0.10808276323506807</v>
      </c>
      <c r="U2674" s="199">
        <f t="shared" si="2058"/>
        <v>0</v>
      </c>
      <c r="V2674" s="199">
        <f t="shared" si="2059"/>
        <v>0</v>
      </c>
      <c r="W2674" s="199">
        <f t="shared" si="2060"/>
        <v>0</v>
      </c>
      <c r="X2674" s="199" t="str">
        <f t="shared" si="2061"/>
        <v/>
      </c>
      <c r="Y2674" s="199" t="str">
        <f t="shared" si="2062"/>
        <v/>
      </c>
      <c r="Z2674" s="199" t="str">
        <f t="shared" si="2063"/>
        <v/>
      </c>
      <c r="AA2674" s="199" t="str">
        <f t="shared" si="2064"/>
        <v/>
      </c>
      <c r="AB2674" s="201">
        <f t="shared" ca="1" si="2065"/>
        <v>2.2164136486700059</v>
      </c>
      <c r="AD2674" s="162">
        <f t="shared" si="2066"/>
        <v>2.7769808715319548E-3</v>
      </c>
      <c r="AE2674" s="162">
        <f t="shared" si="2067"/>
        <v>0</v>
      </c>
      <c r="AF2674" s="162">
        <f t="shared" si="2068"/>
        <v>0</v>
      </c>
      <c r="AG2674" s="162">
        <f t="shared" si="2069"/>
        <v>0</v>
      </c>
      <c r="AH2674" s="162" t="str">
        <f t="shared" si="2070"/>
        <v/>
      </c>
      <c r="AI2674" s="162" t="str">
        <f t="shared" si="2071"/>
        <v/>
      </c>
      <c r="AJ2674" s="162" t="str">
        <f t="shared" si="2072"/>
        <v/>
      </c>
      <c r="AK2674" s="162" t="str">
        <f t="shared" si="2073"/>
        <v/>
      </c>
      <c r="AM2674" s="199">
        <f t="shared" si="2076"/>
        <v>29.118798196233822</v>
      </c>
      <c r="AN2674" s="197">
        <f t="shared" si="2078"/>
        <v>0</v>
      </c>
      <c r="AO2674" s="197">
        <f t="shared" si="2079"/>
        <v>0</v>
      </c>
      <c r="AP2674" s="197">
        <f t="shared" si="2080"/>
        <v>0</v>
      </c>
      <c r="AQ2674" s="197">
        <f t="shared" si="2081"/>
        <v>0</v>
      </c>
      <c r="AR2674" s="197" t="str">
        <f t="shared" si="2082"/>
        <v/>
      </c>
      <c r="AS2674" s="197" t="str">
        <f t="shared" si="2083"/>
        <v/>
      </c>
      <c r="AT2674" s="197" t="str">
        <f t="shared" si="2084"/>
        <v/>
      </c>
      <c r="AU2674" s="197" t="str">
        <f t="shared" si="2085"/>
        <v/>
      </c>
      <c r="AV2674" s="199">
        <f t="shared" ca="1" si="2077"/>
        <v>2.1467747483238662</v>
      </c>
      <c r="AX2674" s="162">
        <f t="shared" si="2040"/>
        <v>0</v>
      </c>
      <c r="AY2674" s="162">
        <f t="shared" si="2041"/>
        <v>0</v>
      </c>
      <c r="AZ2674" s="162">
        <f t="shared" si="2042"/>
        <v>0</v>
      </c>
      <c r="BA2674" s="162">
        <f t="shared" si="2043"/>
        <v>0</v>
      </c>
      <c r="BB2674" s="162" t="str">
        <f t="shared" si="2044"/>
        <v/>
      </c>
      <c r="BC2674" s="162" t="str">
        <f t="shared" si="2045"/>
        <v/>
      </c>
      <c r="BD2674" s="162" t="str">
        <f t="shared" si="2046"/>
        <v/>
      </c>
      <c r="BE2674" s="162" t="str">
        <f t="shared" si="2047"/>
        <v/>
      </c>
      <c r="BG2674" s="169">
        <f t="shared" si="2074"/>
        <v>66.699278652010207</v>
      </c>
      <c r="BH2674" s="169">
        <f t="shared" ca="1" si="2075"/>
        <v>2.1779872362053889</v>
      </c>
    </row>
    <row r="2675" spans="11:60" x14ac:dyDescent="0.25">
      <c r="K2675" s="199">
        <f t="shared" si="2048"/>
        <v>66.750664845116546</v>
      </c>
      <c r="L2675" s="201">
        <f t="shared" si="2049"/>
        <v>0.559827306360412</v>
      </c>
      <c r="M2675" s="201">
        <f t="shared" si="2050"/>
        <v>0.5645355756611784</v>
      </c>
      <c r="N2675" s="201">
        <f t="shared" si="2051"/>
        <v>0.59338807993543596</v>
      </c>
      <c r="O2675" s="201">
        <f t="shared" si="2052"/>
        <v>0.56034456240866093</v>
      </c>
      <c r="P2675" s="201" t="str">
        <f t="shared" si="2053"/>
        <v/>
      </c>
      <c r="Q2675" s="201" t="str">
        <f t="shared" si="2054"/>
        <v/>
      </c>
      <c r="R2675" s="201" t="str">
        <f t="shared" si="2055"/>
        <v/>
      </c>
      <c r="S2675" s="201" t="str">
        <f t="shared" si="2056"/>
        <v/>
      </c>
      <c r="T2675" s="199">
        <f t="shared" si="2057"/>
        <v>0.10320039199707445</v>
      </c>
      <c r="U2675" s="199">
        <f t="shared" si="2058"/>
        <v>0</v>
      </c>
      <c r="V2675" s="199">
        <f t="shared" si="2059"/>
        <v>0</v>
      </c>
      <c r="W2675" s="199">
        <f t="shared" si="2060"/>
        <v>0</v>
      </c>
      <c r="X2675" s="199" t="str">
        <f t="shared" si="2061"/>
        <v/>
      </c>
      <c r="Y2675" s="199" t="str">
        <f t="shared" si="2062"/>
        <v/>
      </c>
      <c r="Z2675" s="199" t="str">
        <f t="shared" si="2063"/>
        <v/>
      </c>
      <c r="AA2675" s="199" t="str">
        <f t="shared" si="2064"/>
        <v/>
      </c>
      <c r="AB2675" s="201">
        <f t="shared" ca="1" si="2065"/>
        <v>2.1587940016168443</v>
      </c>
      <c r="AD2675" s="162">
        <f t="shared" si="2066"/>
        <v>2.6515376359057671E-3</v>
      </c>
      <c r="AE2675" s="162">
        <f t="shared" si="2067"/>
        <v>0</v>
      </c>
      <c r="AF2675" s="162">
        <f t="shared" si="2068"/>
        <v>0</v>
      </c>
      <c r="AG2675" s="162">
        <f t="shared" si="2069"/>
        <v>0</v>
      </c>
      <c r="AH2675" s="162" t="str">
        <f t="shared" si="2070"/>
        <v/>
      </c>
      <c r="AI2675" s="162" t="str">
        <f t="shared" si="2071"/>
        <v/>
      </c>
      <c r="AJ2675" s="162" t="str">
        <f t="shared" si="2072"/>
        <v/>
      </c>
      <c r="AK2675" s="162" t="str">
        <f t="shared" si="2073"/>
        <v/>
      </c>
      <c r="AM2675" s="199">
        <f t="shared" si="2076"/>
        <v>29.130014990608334</v>
      </c>
      <c r="AN2675" s="197">
        <f t="shared" si="2078"/>
        <v>0</v>
      </c>
      <c r="AO2675" s="197">
        <f t="shared" si="2079"/>
        <v>0</v>
      </c>
      <c r="AP2675" s="197">
        <f t="shared" si="2080"/>
        <v>0</v>
      </c>
      <c r="AQ2675" s="197">
        <f t="shared" si="2081"/>
        <v>0</v>
      </c>
      <c r="AR2675" s="197" t="str">
        <f t="shared" si="2082"/>
        <v/>
      </c>
      <c r="AS2675" s="197" t="str">
        <f t="shared" si="2083"/>
        <v/>
      </c>
      <c r="AT2675" s="197" t="str">
        <f t="shared" si="2084"/>
        <v/>
      </c>
      <c r="AU2675" s="197" t="str">
        <f t="shared" si="2085"/>
        <v/>
      </c>
      <c r="AV2675" s="199">
        <f t="shared" ca="1" si="2077"/>
        <v>2.1173140858006363</v>
      </c>
      <c r="AX2675" s="162">
        <f t="shared" si="2040"/>
        <v>0</v>
      </c>
      <c r="AY2675" s="162">
        <f t="shared" si="2041"/>
        <v>0</v>
      </c>
      <c r="AZ2675" s="162">
        <f t="shared" si="2042"/>
        <v>0</v>
      </c>
      <c r="BA2675" s="162">
        <f t="shared" si="2043"/>
        <v>0</v>
      </c>
      <c r="BB2675" s="162" t="str">
        <f t="shared" si="2044"/>
        <v/>
      </c>
      <c r="BC2675" s="162" t="str">
        <f t="shared" si="2045"/>
        <v/>
      </c>
      <c r="BD2675" s="162" t="str">
        <f t="shared" si="2046"/>
        <v/>
      </c>
      <c r="BE2675" s="162" t="str">
        <f t="shared" si="2047"/>
        <v/>
      </c>
      <c r="BG2675" s="169">
        <f t="shared" si="2074"/>
        <v>66.724971748563377</v>
      </c>
      <c r="BH2675" s="169">
        <f t="shared" ca="1" si="2075"/>
        <v>2.2164136486700059</v>
      </c>
    </row>
    <row r="2676" spans="11:60" x14ac:dyDescent="0.25">
      <c r="K2676" s="199">
        <f t="shared" si="2048"/>
        <v>66.776357941669716</v>
      </c>
      <c r="L2676" s="201">
        <f t="shared" si="2049"/>
        <v>0.56004279031205195</v>
      </c>
      <c r="M2676" s="201">
        <f t="shared" si="2050"/>
        <v>0.56475287187967771</v>
      </c>
      <c r="N2676" s="201">
        <f t="shared" si="2051"/>
        <v>0.59361648181377913</v>
      </c>
      <c r="O2676" s="201">
        <f t="shared" si="2052"/>
        <v>0.56056024545808691</v>
      </c>
      <c r="P2676" s="201" t="str">
        <f t="shared" si="2053"/>
        <v/>
      </c>
      <c r="Q2676" s="201" t="str">
        <f t="shared" si="2054"/>
        <v/>
      </c>
      <c r="R2676" s="201" t="str">
        <f t="shared" si="2055"/>
        <v/>
      </c>
      <c r="S2676" s="201" t="str">
        <f t="shared" si="2056"/>
        <v/>
      </c>
      <c r="T2676" s="199">
        <f t="shared" si="2057"/>
        <v>9.8542032410931943E-2</v>
      </c>
      <c r="U2676" s="199">
        <f t="shared" si="2058"/>
        <v>0</v>
      </c>
      <c r="V2676" s="199">
        <f t="shared" si="2059"/>
        <v>0</v>
      </c>
      <c r="W2676" s="199">
        <f t="shared" si="2060"/>
        <v>0</v>
      </c>
      <c r="X2676" s="199" t="str">
        <f t="shared" si="2061"/>
        <v/>
      </c>
      <c r="Y2676" s="199" t="str">
        <f t="shared" si="2062"/>
        <v/>
      </c>
      <c r="Z2676" s="199" t="str">
        <f t="shared" si="2063"/>
        <v/>
      </c>
      <c r="AA2676" s="199" t="str">
        <f t="shared" si="2064"/>
        <v/>
      </c>
      <c r="AB2676" s="201">
        <f t="shared" ca="1" si="2065"/>
        <v>2.1779685208915343</v>
      </c>
      <c r="AD2676" s="162">
        <f t="shared" si="2066"/>
        <v>2.5318499532796255E-3</v>
      </c>
      <c r="AE2676" s="162">
        <f t="shared" si="2067"/>
        <v>0</v>
      </c>
      <c r="AF2676" s="162">
        <f t="shared" si="2068"/>
        <v>0</v>
      </c>
      <c r="AG2676" s="162">
        <f t="shared" si="2069"/>
        <v>0</v>
      </c>
      <c r="AH2676" s="162" t="str">
        <f t="shared" si="2070"/>
        <v/>
      </c>
      <c r="AI2676" s="162" t="str">
        <f t="shared" si="2071"/>
        <v/>
      </c>
      <c r="AJ2676" s="162" t="str">
        <f t="shared" si="2072"/>
        <v/>
      </c>
      <c r="AK2676" s="162" t="str">
        <f t="shared" si="2073"/>
        <v/>
      </c>
      <c r="AM2676" s="199">
        <f t="shared" si="2076"/>
        <v>29.141231784982846</v>
      </c>
      <c r="AN2676" s="197">
        <f t="shared" si="2078"/>
        <v>0</v>
      </c>
      <c r="AO2676" s="197">
        <f t="shared" si="2079"/>
        <v>0</v>
      </c>
      <c r="AP2676" s="197">
        <f t="shared" si="2080"/>
        <v>0</v>
      </c>
      <c r="AQ2676" s="197">
        <f t="shared" si="2081"/>
        <v>0</v>
      </c>
      <c r="AR2676" s="197" t="str">
        <f t="shared" si="2082"/>
        <v/>
      </c>
      <c r="AS2676" s="197" t="str">
        <f t="shared" si="2083"/>
        <v/>
      </c>
      <c r="AT2676" s="197" t="str">
        <f t="shared" si="2084"/>
        <v/>
      </c>
      <c r="AU2676" s="197" t="str">
        <f t="shared" si="2085"/>
        <v/>
      </c>
      <c r="AV2676" s="199">
        <f t="shared" ca="1" si="2077"/>
        <v>2.1848875188399739</v>
      </c>
      <c r="AX2676" s="162">
        <f t="shared" si="2040"/>
        <v>0</v>
      </c>
      <c r="AY2676" s="162">
        <f t="shared" si="2041"/>
        <v>0</v>
      </c>
      <c r="AZ2676" s="162">
        <f t="shared" si="2042"/>
        <v>0</v>
      </c>
      <c r="BA2676" s="162">
        <f t="shared" si="2043"/>
        <v>0</v>
      </c>
      <c r="BB2676" s="162" t="str">
        <f t="shared" si="2044"/>
        <v/>
      </c>
      <c r="BC2676" s="162" t="str">
        <f t="shared" si="2045"/>
        <v/>
      </c>
      <c r="BD2676" s="162" t="str">
        <f t="shared" si="2046"/>
        <v/>
      </c>
      <c r="BE2676" s="162" t="str">
        <f t="shared" si="2047"/>
        <v/>
      </c>
      <c r="BG2676" s="169">
        <f t="shared" si="2074"/>
        <v>66.750664845116546</v>
      </c>
      <c r="BH2676" s="169">
        <f t="shared" ca="1" si="2075"/>
        <v>2.1587940016168443</v>
      </c>
    </row>
    <row r="2677" spans="11:60" x14ac:dyDescent="0.25">
      <c r="K2677" s="199">
        <f t="shared" si="2048"/>
        <v>66.802051038222885</v>
      </c>
      <c r="L2677" s="201">
        <f t="shared" si="2049"/>
        <v>0.5602582742636919</v>
      </c>
      <c r="M2677" s="201">
        <f t="shared" si="2050"/>
        <v>0.56497016809817713</v>
      </c>
      <c r="N2677" s="201">
        <f t="shared" si="2051"/>
        <v>0.59384488369212218</v>
      </c>
      <c r="O2677" s="201">
        <f t="shared" si="2052"/>
        <v>0.5607759285075129</v>
      </c>
      <c r="P2677" s="201" t="str">
        <f t="shared" si="2053"/>
        <v/>
      </c>
      <c r="Q2677" s="201" t="str">
        <f t="shared" si="2054"/>
        <v/>
      </c>
      <c r="R2677" s="201" t="str">
        <f t="shared" si="2055"/>
        <v/>
      </c>
      <c r="S2677" s="201" t="str">
        <f t="shared" si="2056"/>
        <v/>
      </c>
      <c r="T2677" s="199">
        <f t="shared" si="2057"/>
        <v>9.409725281057485E-2</v>
      </c>
      <c r="U2677" s="199">
        <f t="shared" si="2058"/>
        <v>0</v>
      </c>
      <c r="V2677" s="199">
        <f t="shared" si="2059"/>
        <v>0</v>
      </c>
      <c r="W2677" s="199">
        <f t="shared" si="2060"/>
        <v>0</v>
      </c>
      <c r="X2677" s="199" t="str">
        <f t="shared" si="2061"/>
        <v/>
      </c>
      <c r="Y2677" s="199" t="str">
        <f t="shared" si="2062"/>
        <v/>
      </c>
      <c r="Z2677" s="199" t="str">
        <f t="shared" si="2063"/>
        <v/>
      </c>
      <c r="AA2677" s="199" t="str">
        <f t="shared" si="2064"/>
        <v/>
      </c>
      <c r="AB2677" s="201">
        <f t="shared" ca="1" si="2065"/>
        <v>2.1500788748736501</v>
      </c>
      <c r="AD2677" s="162">
        <f t="shared" si="2066"/>
        <v>2.4176498018500928E-3</v>
      </c>
      <c r="AE2677" s="162">
        <f t="shared" si="2067"/>
        <v>0</v>
      </c>
      <c r="AF2677" s="162">
        <f t="shared" si="2068"/>
        <v>0</v>
      </c>
      <c r="AG2677" s="162">
        <f t="shared" si="2069"/>
        <v>0</v>
      </c>
      <c r="AH2677" s="162" t="str">
        <f t="shared" si="2070"/>
        <v/>
      </c>
      <c r="AI2677" s="162" t="str">
        <f t="shared" si="2071"/>
        <v/>
      </c>
      <c r="AJ2677" s="162" t="str">
        <f t="shared" si="2072"/>
        <v/>
      </c>
      <c r="AK2677" s="162" t="str">
        <f t="shared" si="2073"/>
        <v/>
      </c>
      <c r="AM2677" s="199">
        <f t="shared" si="2076"/>
        <v>29.152448579357358</v>
      </c>
      <c r="AN2677" s="197">
        <f t="shared" si="2078"/>
        <v>0</v>
      </c>
      <c r="AO2677" s="197">
        <f t="shared" si="2079"/>
        <v>0</v>
      </c>
      <c r="AP2677" s="197">
        <f t="shared" si="2080"/>
        <v>0</v>
      </c>
      <c r="AQ2677" s="197">
        <f t="shared" si="2081"/>
        <v>0</v>
      </c>
      <c r="AR2677" s="197" t="str">
        <f t="shared" si="2082"/>
        <v/>
      </c>
      <c r="AS2677" s="197" t="str">
        <f t="shared" si="2083"/>
        <v/>
      </c>
      <c r="AT2677" s="197" t="str">
        <f t="shared" si="2084"/>
        <v/>
      </c>
      <c r="AU2677" s="197" t="str">
        <f t="shared" si="2085"/>
        <v/>
      </c>
      <c r="AV2677" s="199">
        <f t="shared" ca="1" si="2077"/>
        <v>2.0734042795321872</v>
      </c>
      <c r="AX2677" s="162">
        <f t="shared" si="2040"/>
        <v>0</v>
      </c>
      <c r="AY2677" s="162">
        <f t="shared" si="2041"/>
        <v>0</v>
      </c>
      <c r="AZ2677" s="162">
        <f t="shared" si="2042"/>
        <v>0</v>
      </c>
      <c r="BA2677" s="162">
        <f t="shared" si="2043"/>
        <v>0</v>
      </c>
      <c r="BB2677" s="162" t="str">
        <f t="shared" si="2044"/>
        <v/>
      </c>
      <c r="BC2677" s="162" t="str">
        <f t="shared" si="2045"/>
        <v/>
      </c>
      <c r="BD2677" s="162" t="str">
        <f t="shared" si="2046"/>
        <v/>
      </c>
      <c r="BE2677" s="162" t="str">
        <f t="shared" si="2047"/>
        <v/>
      </c>
      <c r="BG2677" s="169">
        <f t="shared" si="2074"/>
        <v>66.776357941669716</v>
      </c>
      <c r="BH2677" s="169">
        <f t="shared" ca="1" si="2075"/>
        <v>2.1779685208915343</v>
      </c>
    </row>
    <row r="2678" spans="11:60" x14ac:dyDescent="0.25">
      <c r="K2678" s="199">
        <f t="shared" si="2048"/>
        <v>66.827744134776054</v>
      </c>
      <c r="L2678" s="201">
        <f t="shared" si="2049"/>
        <v>0.56047375821533185</v>
      </c>
      <c r="M2678" s="201">
        <f t="shared" si="2050"/>
        <v>0.56518746431667644</v>
      </c>
      <c r="N2678" s="201">
        <f t="shared" si="2051"/>
        <v>0.59407328557046546</v>
      </c>
      <c r="O2678" s="201">
        <f t="shared" si="2052"/>
        <v>0.560991611556939</v>
      </c>
      <c r="P2678" s="201" t="str">
        <f t="shared" si="2053"/>
        <v/>
      </c>
      <c r="Q2678" s="201" t="str">
        <f t="shared" si="2054"/>
        <v/>
      </c>
      <c r="R2678" s="201" t="str">
        <f t="shared" si="2055"/>
        <v/>
      </c>
      <c r="S2678" s="201" t="str">
        <f t="shared" si="2056"/>
        <v/>
      </c>
      <c r="T2678" s="199">
        <f t="shared" si="2057"/>
        <v>8.9856113896825643E-2</v>
      </c>
      <c r="U2678" s="199">
        <f t="shared" si="2058"/>
        <v>0</v>
      </c>
      <c r="V2678" s="199">
        <f t="shared" si="2059"/>
        <v>0</v>
      </c>
      <c r="W2678" s="199">
        <f t="shared" si="2060"/>
        <v>0</v>
      </c>
      <c r="X2678" s="199" t="str">
        <f t="shared" si="2061"/>
        <v/>
      </c>
      <c r="Y2678" s="199" t="str">
        <f t="shared" si="2062"/>
        <v/>
      </c>
      <c r="Z2678" s="199" t="str">
        <f t="shared" si="2063"/>
        <v/>
      </c>
      <c r="AA2678" s="199" t="str">
        <f t="shared" si="2064"/>
        <v/>
      </c>
      <c r="AB2678" s="201">
        <f t="shared" ca="1" si="2065"/>
        <v>2.1765428800526547</v>
      </c>
      <c r="AD2678" s="162">
        <f t="shared" si="2066"/>
        <v>2.3086818102437301E-3</v>
      </c>
      <c r="AE2678" s="162">
        <f t="shared" si="2067"/>
        <v>0</v>
      </c>
      <c r="AF2678" s="162">
        <f t="shared" si="2068"/>
        <v>0</v>
      </c>
      <c r="AG2678" s="162">
        <f t="shared" si="2069"/>
        <v>0</v>
      </c>
      <c r="AH2678" s="162" t="str">
        <f t="shared" si="2070"/>
        <v/>
      </c>
      <c r="AI2678" s="162" t="str">
        <f t="shared" si="2071"/>
        <v/>
      </c>
      <c r="AJ2678" s="162" t="str">
        <f t="shared" si="2072"/>
        <v/>
      </c>
      <c r="AK2678" s="162" t="str">
        <f t="shared" si="2073"/>
        <v/>
      </c>
      <c r="AM2678" s="199">
        <f t="shared" si="2076"/>
        <v>29.16366537373187</v>
      </c>
      <c r="AN2678" s="197">
        <f t="shared" si="2078"/>
        <v>0</v>
      </c>
      <c r="AO2678" s="197">
        <f t="shared" si="2079"/>
        <v>0</v>
      </c>
      <c r="AP2678" s="197">
        <f t="shared" si="2080"/>
        <v>0</v>
      </c>
      <c r="AQ2678" s="197">
        <f t="shared" si="2081"/>
        <v>0</v>
      </c>
      <c r="AR2678" s="197" t="str">
        <f t="shared" si="2082"/>
        <v/>
      </c>
      <c r="AS2678" s="197" t="str">
        <f t="shared" si="2083"/>
        <v/>
      </c>
      <c r="AT2678" s="197" t="str">
        <f t="shared" si="2084"/>
        <v/>
      </c>
      <c r="AU2678" s="197" t="str">
        <f t="shared" si="2085"/>
        <v/>
      </c>
      <c r="AV2678" s="199">
        <f t="shared" ca="1" si="2077"/>
        <v>2.1420333849277715</v>
      </c>
      <c r="AX2678" s="162">
        <f t="shared" ref="AX2678:AX2741" si="2086">IF(AN2678="","",($AM2679-$AM2678)*AN2678)</f>
        <v>0</v>
      </c>
      <c r="AY2678" s="162">
        <f t="shared" ref="AY2678:AY2741" si="2087">IF(AO2678="","",($AM2679-$AM2678)*AO2678)</f>
        <v>0</v>
      </c>
      <c r="AZ2678" s="162">
        <f t="shared" ref="AZ2678:AZ2741" si="2088">IF(AP2678="","",($AM2679-$AM2678)*AP2678)</f>
        <v>0</v>
      </c>
      <c r="BA2678" s="162">
        <f t="shared" ref="BA2678:BA2741" si="2089">IF(AQ2678="","",($AM2679-$AM2678)*AQ2678)</f>
        <v>0</v>
      </c>
      <c r="BB2678" s="162" t="str">
        <f t="shared" ref="BB2678:BB2741" si="2090">IF(AR2678="","",($AM2679-$AM2678)*AR2678)</f>
        <v/>
      </c>
      <c r="BC2678" s="162" t="str">
        <f t="shared" ref="BC2678:BC2741" si="2091">IF(AS2678="","",($AM2679-$AM2678)*AS2678)</f>
        <v/>
      </c>
      <c r="BD2678" s="162" t="str">
        <f t="shared" ref="BD2678:BD2741" si="2092">IF(AT2678="","",($AM2679-$AM2678)*AT2678)</f>
        <v/>
      </c>
      <c r="BE2678" s="162" t="str">
        <f t="shared" ref="BE2678:BE2741" si="2093">IF(AU2678="","",($AM2679-$AM2678)*AU2678)</f>
        <v/>
      </c>
      <c r="BG2678" s="169">
        <f t="shared" si="2074"/>
        <v>66.802051038222885</v>
      </c>
      <c r="BH2678" s="169">
        <f t="shared" ca="1" si="2075"/>
        <v>2.1500788748736501</v>
      </c>
    </row>
    <row r="2679" spans="11:60" x14ac:dyDescent="0.25">
      <c r="K2679" s="199">
        <f t="shared" si="2048"/>
        <v>66.853437231329224</v>
      </c>
      <c r="L2679" s="201">
        <f t="shared" si="2049"/>
        <v>0.5606892421669718</v>
      </c>
      <c r="M2679" s="201">
        <f t="shared" si="2050"/>
        <v>0.56540476053517585</v>
      </c>
      <c r="N2679" s="201">
        <f t="shared" si="2051"/>
        <v>0.59430168744880862</v>
      </c>
      <c r="O2679" s="201">
        <f t="shared" si="2052"/>
        <v>0.56120729460636498</v>
      </c>
      <c r="P2679" s="201" t="str">
        <f t="shared" si="2053"/>
        <v/>
      </c>
      <c r="Q2679" s="201" t="str">
        <f t="shared" si="2054"/>
        <v/>
      </c>
      <c r="R2679" s="201" t="str">
        <f t="shared" si="2055"/>
        <v/>
      </c>
      <c r="S2679" s="201" t="str">
        <f t="shared" si="2056"/>
        <v/>
      </c>
      <c r="T2679" s="199">
        <f t="shared" si="2057"/>
        <v>8.5809145256529204E-2</v>
      </c>
      <c r="U2679" s="199">
        <f t="shared" si="2058"/>
        <v>0</v>
      </c>
      <c r="V2679" s="199">
        <f t="shared" si="2059"/>
        <v>0</v>
      </c>
      <c r="W2679" s="199">
        <f t="shared" si="2060"/>
        <v>0</v>
      </c>
      <c r="X2679" s="199" t="str">
        <f t="shared" si="2061"/>
        <v/>
      </c>
      <c r="Y2679" s="199" t="str">
        <f t="shared" si="2062"/>
        <v/>
      </c>
      <c r="Z2679" s="199" t="str">
        <f t="shared" si="2063"/>
        <v/>
      </c>
      <c r="AA2679" s="199" t="str">
        <f t="shared" si="2064"/>
        <v/>
      </c>
      <c r="AB2679" s="201">
        <f t="shared" ca="1" si="2065"/>
        <v>2.1419433490025686</v>
      </c>
      <c r="AD2679" s="162">
        <f t="shared" si="2066"/>
        <v>2.204702654220945E-3</v>
      </c>
      <c r="AE2679" s="162">
        <f t="shared" si="2067"/>
        <v>0</v>
      </c>
      <c r="AF2679" s="162">
        <f t="shared" si="2068"/>
        <v>0</v>
      </c>
      <c r="AG2679" s="162">
        <f t="shared" si="2069"/>
        <v>0</v>
      </c>
      <c r="AH2679" s="162" t="str">
        <f t="shared" si="2070"/>
        <v/>
      </c>
      <c r="AI2679" s="162" t="str">
        <f t="shared" si="2071"/>
        <v/>
      </c>
      <c r="AJ2679" s="162" t="str">
        <f t="shared" si="2072"/>
        <v/>
      </c>
      <c r="AK2679" s="162" t="str">
        <f t="shared" si="2073"/>
        <v/>
      </c>
      <c r="AM2679" s="199">
        <f t="shared" si="2076"/>
        <v>29.174882168106382</v>
      </c>
      <c r="AN2679" s="197">
        <f t="shared" si="2078"/>
        <v>0</v>
      </c>
      <c r="AO2679" s="197">
        <f t="shared" si="2079"/>
        <v>0</v>
      </c>
      <c r="AP2679" s="197">
        <f t="shared" si="2080"/>
        <v>0</v>
      </c>
      <c r="AQ2679" s="197">
        <f t="shared" si="2081"/>
        <v>0</v>
      </c>
      <c r="AR2679" s="197" t="str">
        <f t="shared" si="2082"/>
        <v/>
      </c>
      <c r="AS2679" s="197" t="str">
        <f t="shared" si="2083"/>
        <v/>
      </c>
      <c r="AT2679" s="197" t="str">
        <f t="shared" si="2084"/>
        <v/>
      </c>
      <c r="AU2679" s="197" t="str">
        <f t="shared" si="2085"/>
        <v/>
      </c>
      <c r="AV2679" s="199">
        <f t="shared" ca="1" si="2077"/>
        <v>2.1156681850835186</v>
      </c>
      <c r="AX2679" s="162">
        <f t="shared" si="2086"/>
        <v>0</v>
      </c>
      <c r="AY2679" s="162">
        <f t="shared" si="2087"/>
        <v>0</v>
      </c>
      <c r="AZ2679" s="162">
        <f t="shared" si="2088"/>
        <v>0</v>
      </c>
      <c r="BA2679" s="162">
        <f t="shared" si="2089"/>
        <v>0</v>
      </c>
      <c r="BB2679" s="162" t="str">
        <f t="shared" si="2090"/>
        <v/>
      </c>
      <c r="BC2679" s="162" t="str">
        <f t="shared" si="2091"/>
        <v/>
      </c>
      <c r="BD2679" s="162" t="str">
        <f t="shared" si="2092"/>
        <v/>
      </c>
      <c r="BE2679" s="162" t="str">
        <f t="shared" si="2093"/>
        <v/>
      </c>
      <c r="BG2679" s="169">
        <f t="shared" si="2074"/>
        <v>66.827744134776054</v>
      </c>
      <c r="BH2679" s="169">
        <f t="shared" ca="1" si="2075"/>
        <v>2.1765428800526547</v>
      </c>
    </row>
    <row r="2680" spans="11:60" x14ac:dyDescent="0.25">
      <c r="K2680" s="199">
        <f t="shared" si="2048"/>
        <v>66.879130327882393</v>
      </c>
      <c r="L2680" s="201">
        <f t="shared" si="2049"/>
        <v>0.56090472611861175</v>
      </c>
      <c r="M2680" s="201">
        <f t="shared" si="2050"/>
        <v>0.56562205675367516</v>
      </c>
      <c r="N2680" s="201">
        <f t="shared" si="2051"/>
        <v>0.59453008932715179</v>
      </c>
      <c r="O2680" s="201">
        <f t="shared" si="2052"/>
        <v>0.56142297765579108</v>
      </c>
      <c r="P2680" s="201" t="str">
        <f t="shared" si="2053"/>
        <v/>
      </c>
      <c r="Q2680" s="201" t="str">
        <f t="shared" si="2054"/>
        <v/>
      </c>
      <c r="R2680" s="201" t="str">
        <f t="shared" si="2055"/>
        <v/>
      </c>
      <c r="S2680" s="201" t="str">
        <f t="shared" si="2056"/>
        <v/>
      </c>
      <c r="T2680" s="199">
        <f t="shared" si="2057"/>
        <v>8.1947323003876499E-2</v>
      </c>
      <c r="U2680" s="199">
        <f t="shared" si="2058"/>
        <v>0</v>
      </c>
      <c r="V2680" s="199">
        <f t="shared" si="2059"/>
        <v>0</v>
      </c>
      <c r="W2680" s="199">
        <f t="shared" si="2060"/>
        <v>0</v>
      </c>
      <c r="X2680" s="199" t="str">
        <f t="shared" si="2061"/>
        <v/>
      </c>
      <c r="Y2680" s="199" t="str">
        <f t="shared" si="2062"/>
        <v/>
      </c>
      <c r="Z2680" s="199" t="str">
        <f t="shared" si="2063"/>
        <v/>
      </c>
      <c r="AA2680" s="199" t="str">
        <f t="shared" si="2064"/>
        <v/>
      </c>
      <c r="AB2680" s="201">
        <f t="shared" ca="1" si="2065"/>
        <v>2.2433762392457757</v>
      </c>
      <c r="AD2680" s="162">
        <f t="shared" si="2066"/>
        <v>2.105480482212361E-3</v>
      </c>
      <c r="AE2680" s="162">
        <f t="shared" si="2067"/>
        <v>0</v>
      </c>
      <c r="AF2680" s="162">
        <f t="shared" si="2068"/>
        <v>0</v>
      </c>
      <c r="AG2680" s="162">
        <f t="shared" si="2069"/>
        <v>0</v>
      </c>
      <c r="AH2680" s="162" t="str">
        <f t="shared" si="2070"/>
        <v/>
      </c>
      <c r="AI2680" s="162" t="str">
        <f t="shared" si="2071"/>
        <v/>
      </c>
      <c r="AJ2680" s="162" t="str">
        <f t="shared" si="2072"/>
        <v/>
      </c>
      <c r="AK2680" s="162" t="str">
        <f t="shared" si="2073"/>
        <v/>
      </c>
      <c r="AM2680" s="199">
        <f t="shared" si="2076"/>
        <v>29.186098962480894</v>
      </c>
      <c r="AN2680" s="197">
        <f t="shared" si="2078"/>
        <v>0</v>
      </c>
      <c r="AO2680" s="197">
        <f t="shared" si="2079"/>
        <v>0</v>
      </c>
      <c r="AP2680" s="197">
        <f t="shared" si="2080"/>
        <v>0</v>
      </c>
      <c r="AQ2680" s="197">
        <f t="shared" si="2081"/>
        <v>0</v>
      </c>
      <c r="AR2680" s="197" t="str">
        <f t="shared" si="2082"/>
        <v/>
      </c>
      <c r="AS2680" s="197" t="str">
        <f t="shared" si="2083"/>
        <v/>
      </c>
      <c r="AT2680" s="197" t="str">
        <f t="shared" si="2084"/>
        <v/>
      </c>
      <c r="AU2680" s="197" t="str">
        <f t="shared" si="2085"/>
        <v/>
      </c>
      <c r="AV2680" s="199">
        <f t="shared" ca="1" si="2077"/>
        <v>2.2238836209315767</v>
      </c>
      <c r="AX2680" s="162">
        <f t="shared" si="2086"/>
        <v>0</v>
      </c>
      <c r="AY2680" s="162">
        <f t="shared" si="2087"/>
        <v>0</v>
      </c>
      <c r="AZ2680" s="162">
        <f t="shared" si="2088"/>
        <v>0</v>
      </c>
      <c r="BA2680" s="162">
        <f t="shared" si="2089"/>
        <v>0</v>
      </c>
      <c r="BB2680" s="162" t="str">
        <f t="shared" si="2090"/>
        <v/>
      </c>
      <c r="BC2680" s="162" t="str">
        <f t="shared" si="2091"/>
        <v/>
      </c>
      <c r="BD2680" s="162" t="str">
        <f t="shared" si="2092"/>
        <v/>
      </c>
      <c r="BE2680" s="162" t="str">
        <f t="shared" si="2093"/>
        <v/>
      </c>
      <c r="BG2680" s="169">
        <f t="shared" si="2074"/>
        <v>66.853437231329224</v>
      </c>
      <c r="BH2680" s="169">
        <f t="shared" ca="1" si="2075"/>
        <v>2.1419433490025686</v>
      </c>
    </row>
    <row r="2681" spans="11:60" x14ac:dyDescent="0.25">
      <c r="K2681" s="199">
        <f t="shared" si="2048"/>
        <v>66.904823424435563</v>
      </c>
      <c r="L2681" s="201">
        <f t="shared" si="2049"/>
        <v>0.56112021007025159</v>
      </c>
      <c r="M2681" s="201">
        <f t="shared" si="2050"/>
        <v>0.56583935297217458</v>
      </c>
      <c r="N2681" s="201">
        <f t="shared" si="2051"/>
        <v>0.59475849120549507</v>
      </c>
      <c r="O2681" s="201">
        <f t="shared" si="2052"/>
        <v>0.56163866070521706</v>
      </c>
      <c r="P2681" s="201" t="str">
        <f t="shared" si="2053"/>
        <v/>
      </c>
      <c r="Q2681" s="201" t="str">
        <f t="shared" si="2054"/>
        <v/>
      </c>
      <c r="R2681" s="201" t="str">
        <f t="shared" si="2055"/>
        <v/>
      </c>
      <c r="S2681" s="201" t="str">
        <f t="shared" si="2056"/>
        <v/>
      </c>
      <c r="T2681" s="199">
        <f t="shared" si="2057"/>
        <v>7.8262048491413716E-2</v>
      </c>
      <c r="U2681" s="199">
        <f t="shared" si="2058"/>
        <v>0</v>
      </c>
      <c r="V2681" s="199">
        <f t="shared" si="2059"/>
        <v>0</v>
      </c>
      <c r="W2681" s="199">
        <f t="shared" si="2060"/>
        <v>0</v>
      </c>
      <c r="X2681" s="199" t="str">
        <f t="shared" si="2061"/>
        <v/>
      </c>
      <c r="Y2681" s="199" t="str">
        <f t="shared" si="2062"/>
        <v/>
      </c>
      <c r="Z2681" s="199" t="str">
        <f t="shared" si="2063"/>
        <v/>
      </c>
      <c r="AA2681" s="199" t="str">
        <f t="shared" si="2064"/>
        <v/>
      </c>
      <c r="AB2681" s="201">
        <f t="shared" ca="1" si="2065"/>
        <v>2.1422193654977626</v>
      </c>
      <c r="AD2681" s="162">
        <f t="shared" si="2066"/>
        <v>2.01079436833872E-3</v>
      </c>
      <c r="AE2681" s="162">
        <f t="shared" si="2067"/>
        <v>0</v>
      </c>
      <c r="AF2681" s="162">
        <f t="shared" si="2068"/>
        <v>0</v>
      </c>
      <c r="AG2681" s="162">
        <f t="shared" si="2069"/>
        <v>0</v>
      </c>
      <c r="AH2681" s="162" t="str">
        <f t="shared" si="2070"/>
        <v/>
      </c>
      <c r="AI2681" s="162" t="str">
        <f t="shared" si="2071"/>
        <v/>
      </c>
      <c r="AJ2681" s="162" t="str">
        <f t="shared" si="2072"/>
        <v/>
      </c>
      <c r="AK2681" s="162" t="str">
        <f t="shared" si="2073"/>
        <v/>
      </c>
      <c r="AM2681" s="199">
        <f t="shared" si="2076"/>
        <v>29.197315756855406</v>
      </c>
      <c r="AN2681" s="197">
        <f t="shared" si="2078"/>
        <v>0</v>
      </c>
      <c r="AO2681" s="197">
        <f t="shared" si="2079"/>
        <v>0</v>
      </c>
      <c r="AP2681" s="197">
        <f t="shared" si="2080"/>
        <v>0</v>
      </c>
      <c r="AQ2681" s="197">
        <f t="shared" si="2081"/>
        <v>0</v>
      </c>
      <c r="AR2681" s="197" t="str">
        <f t="shared" si="2082"/>
        <v/>
      </c>
      <c r="AS2681" s="197" t="str">
        <f t="shared" si="2083"/>
        <v/>
      </c>
      <c r="AT2681" s="197" t="str">
        <f t="shared" si="2084"/>
        <v/>
      </c>
      <c r="AU2681" s="197" t="str">
        <f t="shared" si="2085"/>
        <v/>
      </c>
      <c r="AV2681" s="199">
        <f t="shared" ca="1" si="2077"/>
        <v>2.2044371952122748</v>
      </c>
      <c r="AX2681" s="162">
        <f t="shared" si="2086"/>
        <v>0</v>
      </c>
      <c r="AY2681" s="162">
        <f t="shared" si="2087"/>
        <v>0</v>
      </c>
      <c r="AZ2681" s="162">
        <f t="shared" si="2088"/>
        <v>0</v>
      </c>
      <c r="BA2681" s="162">
        <f t="shared" si="2089"/>
        <v>0</v>
      </c>
      <c r="BB2681" s="162" t="str">
        <f t="shared" si="2090"/>
        <v/>
      </c>
      <c r="BC2681" s="162" t="str">
        <f t="shared" si="2091"/>
        <v/>
      </c>
      <c r="BD2681" s="162" t="str">
        <f t="shared" si="2092"/>
        <v/>
      </c>
      <c r="BE2681" s="162" t="str">
        <f t="shared" si="2093"/>
        <v/>
      </c>
      <c r="BG2681" s="169">
        <f t="shared" si="2074"/>
        <v>66.879130327882393</v>
      </c>
      <c r="BH2681" s="169">
        <f t="shared" ca="1" si="2075"/>
        <v>2.2433762392457757</v>
      </c>
    </row>
    <row r="2682" spans="11:60" x14ac:dyDescent="0.25">
      <c r="K2682" s="199">
        <f t="shared" si="2048"/>
        <v>66.930516520988732</v>
      </c>
      <c r="L2682" s="201">
        <f t="shared" si="2049"/>
        <v>0.56133569402189154</v>
      </c>
      <c r="M2682" s="201">
        <f t="shared" si="2050"/>
        <v>0.56605664919067389</v>
      </c>
      <c r="N2682" s="201">
        <f t="shared" si="2051"/>
        <v>0.59498689308383823</v>
      </c>
      <c r="O2682" s="201">
        <f t="shared" si="2052"/>
        <v>0.56185434375464305</v>
      </c>
      <c r="P2682" s="201" t="str">
        <f t="shared" si="2053"/>
        <v/>
      </c>
      <c r="Q2682" s="201" t="str">
        <f t="shared" si="2054"/>
        <v/>
      </c>
      <c r="R2682" s="201" t="str">
        <f t="shared" si="2055"/>
        <v/>
      </c>
      <c r="S2682" s="201" t="str">
        <f t="shared" si="2056"/>
        <v/>
      </c>
      <c r="T2682" s="199">
        <f t="shared" si="2057"/>
        <v>7.4745128040458506E-2</v>
      </c>
      <c r="U2682" s="199">
        <f t="shared" si="2058"/>
        <v>0</v>
      </c>
      <c r="V2682" s="199">
        <f t="shared" si="2059"/>
        <v>0</v>
      </c>
      <c r="W2682" s="199">
        <f t="shared" si="2060"/>
        <v>0</v>
      </c>
      <c r="X2682" s="199" t="str">
        <f t="shared" si="2061"/>
        <v/>
      </c>
      <c r="Y2682" s="199" t="str">
        <f t="shared" si="2062"/>
        <v/>
      </c>
      <c r="Z2682" s="199" t="str">
        <f t="shared" si="2063"/>
        <v/>
      </c>
      <c r="AA2682" s="199" t="str">
        <f t="shared" si="2064"/>
        <v/>
      </c>
      <c r="AB2682" s="201">
        <f t="shared" ca="1" si="2065"/>
        <v>2.2164827314020972</v>
      </c>
      <c r="AD2682" s="162">
        <f t="shared" si="2066"/>
        <v>1.9204337916225117E-3</v>
      </c>
      <c r="AE2682" s="162">
        <f t="shared" si="2067"/>
        <v>0</v>
      </c>
      <c r="AF2682" s="162">
        <f t="shared" si="2068"/>
        <v>0</v>
      </c>
      <c r="AG2682" s="162">
        <f t="shared" si="2069"/>
        <v>0</v>
      </c>
      <c r="AH2682" s="162" t="str">
        <f t="shared" si="2070"/>
        <v/>
      </c>
      <c r="AI2682" s="162" t="str">
        <f t="shared" si="2071"/>
        <v/>
      </c>
      <c r="AJ2682" s="162" t="str">
        <f t="shared" si="2072"/>
        <v/>
      </c>
      <c r="AK2682" s="162" t="str">
        <f t="shared" si="2073"/>
        <v/>
      </c>
      <c r="AM2682" s="199">
        <f t="shared" si="2076"/>
        <v>29.208532551229919</v>
      </c>
      <c r="AN2682" s="197">
        <f t="shared" si="2078"/>
        <v>0</v>
      </c>
      <c r="AO2682" s="197">
        <f t="shared" si="2079"/>
        <v>0</v>
      </c>
      <c r="AP2682" s="197">
        <f t="shared" si="2080"/>
        <v>0</v>
      </c>
      <c r="AQ2682" s="197">
        <f t="shared" si="2081"/>
        <v>0</v>
      </c>
      <c r="AR2682" s="197" t="str">
        <f t="shared" si="2082"/>
        <v/>
      </c>
      <c r="AS2682" s="197" t="str">
        <f t="shared" si="2083"/>
        <v/>
      </c>
      <c r="AT2682" s="197" t="str">
        <f t="shared" si="2084"/>
        <v/>
      </c>
      <c r="AU2682" s="197" t="str">
        <f t="shared" si="2085"/>
        <v/>
      </c>
      <c r="AV2682" s="199">
        <f t="shared" ca="1" si="2077"/>
        <v>2.126751856601381</v>
      </c>
      <c r="AX2682" s="162">
        <f t="shared" si="2086"/>
        <v>0</v>
      </c>
      <c r="AY2682" s="162">
        <f t="shared" si="2087"/>
        <v>0</v>
      </c>
      <c r="AZ2682" s="162">
        <f t="shared" si="2088"/>
        <v>0</v>
      </c>
      <c r="BA2682" s="162">
        <f t="shared" si="2089"/>
        <v>0</v>
      </c>
      <c r="BB2682" s="162" t="str">
        <f t="shared" si="2090"/>
        <v/>
      </c>
      <c r="BC2682" s="162" t="str">
        <f t="shared" si="2091"/>
        <v/>
      </c>
      <c r="BD2682" s="162" t="str">
        <f t="shared" si="2092"/>
        <v/>
      </c>
      <c r="BE2682" s="162" t="str">
        <f t="shared" si="2093"/>
        <v/>
      </c>
      <c r="BG2682" s="169">
        <f t="shared" si="2074"/>
        <v>66.904823424435563</v>
      </c>
      <c r="BH2682" s="169">
        <f t="shared" ca="1" si="2075"/>
        <v>2.1422193654977626</v>
      </c>
    </row>
    <row r="2683" spans="11:60" x14ac:dyDescent="0.25">
      <c r="K2683" s="199">
        <f t="shared" si="2048"/>
        <v>66.956209617541901</v>
      </c>
      <c r="L2683" s="201">
        <f t="shared" si="2049"/>
        <v>0.56155117797353149</v>
      </c>
      <c r="M2683" s="201">
        <f t="shared" si="2050"/>
        <v>0.5662739454091732</v>
      </c>
      <c r="N2683" s="201">
        <f t="shared" si="2051"/>
        <v>0.5952152949621814</v>
      </c>
      <c r="O2683" s="201">
        <f t="shared" si="2052"/>
        <v>0.56207002680406903</v>
      </c>
      <c r="P2683" s="201" t="str">
        <f t="shared" si="2053"/>
        <v/>
      </c>
      <c r="Q2683" s="201" t="str">
        <f t="shared" si="2054"/>
        <v/>
      </c>
      <c r="R2683" s="201" t="str">
        <f t="shared" si="2055"/>
        <v/>
      </c>
      <c r="S2683" s="201" t="str">
        <f t="shared" si="2056"/>
        <v/>
      </c>
      <c r="T2683" s="199">
        <f t="shared" si="2057"/>
        <v>7.1388753642813246E-2</v>
      </c>
      <c r="U2683" s="199">
        <f t="shared" si="2058"/>
        <v>0</v>
      </c>
      <c r="V2683" s="199">
        <f t="shared" si="2059"/>
        <v>0</v>
      </c>
      <c r="W2683" s="199">
        <f t="shared" si="2060"/>
        <v>0</v>
      </c>
      <c r="X2683" s="199" t="str">
        <f t="shared" si="2061"/>
        <v/>
      </c>
      <c r="Y2683" s="199" t="str">
        <f t="shared" si="2062"/>
        <v/>
      </c>
      <c r="Z2683" s="199" t="str">
        <f t="shared" si="2063"/>
        <v/>
      </c>
      <c r="AA2683" s="199" t="str">
        <f t="shared" si="2064"/>
        <v/>
      </c>
      <c r="AB2683" s="201">
        <f t="shared" ca="1" si="2065"/>
        <v>2.106724286037549</v>
      </c>
      <c r="AD2683" s="162">
        <f t="shared" si="2066"/>
        <v>1.8341981401552264E-3</v>
      </c>
      <c r="AE2683" s="162">
        <f t="shared" si="2067"/>
        <v>0</v>
      </c>
      <c r="AF2683" s="162">
        <f t="shared" si="2068"/>
        <v>0</v>
      </c>
      <c r="AG2683" s="162">
        <f t="shared" si="2069"/>
        <v>0</v>
      </c>
      <c r="AH2683" s="162" t="str">
        <f t="shared" si="2070"/>
        <v/>
      </c>
      <c r="AI2683" s="162" t="str">
        <f t="shared" si="2071"/>
        <v/>
      </c>
      <c r="AJ2683" s="162" t="str">
        <f t="shared" si="2072"/>
        <v/>
      </c>
      <c r="AK2683" s="162" t="str">
        <f t="shared" si="2073"/>
        <v/>
      </c>
      <c r="AM2683" s="199">
        <f t="shared" si="2076"/>
        <v>29.219749345604431</v>
      </c>
      <c r="AN2683" s="197">
        <f t="shared" si="2078"/>
        <v>0</v>
      </c>
      <c r="AO2683" s="197">
        <f t="shared" si="2079"/>
        <v>0</v>
      </c>
      <c r="AP2683" s="197">
        <f t="shared" si="2080"/>
        <v>0</v>
      </c>
      <c r="AQ2683" s="197">
        <f t="shared" si="2081"/>
        <v>0</v>
      </c>
      <c r="AR2683" s="197" t="str">
        <f t="shared" si="2082"/>
        <v/>
      </c>
      <c r="AS2683" s="197" t="str">
        <f t="shared" si="2083"/>
        <v/>
      </c>
      <c r="AT2683" s="197" t="str">
        <f t="shared" si="2084"/>
        <v/>
      </c>
      <c r="AU2683" s="197" t="str">
        <f t="shared" si="2085"/>
        <v/>
      </c>
      <c r="AV2683" s="199">
        <f t="shared" ca="1" si="2077"/>
        <v>2.2135340607739629</v>
      </c>
      <c r="AX2683" s="162">
        <f t="shared" si="2086"/>
        <v>0</v>
      </c>
      <c r="AY2683" s="162">
        <f t="shared" si="2087"/>
        <v>0</v>
      </c>
      <c r="AZ2683" s="162">
        <f t="shared" si="2088"/>
        <v>0</v>
      </c>
      <c r="BA2683" s="162">
        <f t="shared" si="2089"/>
        <v>0</v>
      </c>
      <c r="BB2683" s="162" t="str">
        <f t="shared" si="2090"/>
        <v/>
      </c>
      <c r="BC2683" s="162" t="str">
        <f t="shared" si="2091"/>
        <v/>
      </c>
      <c r="BD2683" s="162" t="str">
        <f t="shared" si="2092"/>
        <v/>
      </c>
      <c r="BE2683" s="162" t="str">
        <f t="shared" si="2093"/>
        <v/>
      </c>
      <c r="BG2683" s="169">
        <f t="shared" si="2074"/>
        <v>66.930516520988732</v>
      </c>
      <c r="BH2683" s="169">
        <f t="shared" ca="1" si="2075"/>
        <v>2.2164827314020972</v>
      </c>
    </row>
    <row r="2684" spans="11:60" x14ac:dyDescent="0.25">
      <c r="K2684" s="199">
        <f t="shared" si="2048"/>
        <v>66.981902714095071</v>
      </c>
      <c r="L2684" s="201">
        <f t="shared" si="2049"/>
        <v>0.56176666192517144</v>
      </c>
      <c r="M2684" s="201">
        <f t="shared" si="2050"/>
        <v>0.56649124162767261</v>
      </c>
      <c r="N2684" s="201">
        <f t="shared" si="2051"/>
        <v>0.59544369684052456</v>
      </c>
      <c r="O2684" s="201">
        <f t="shared" si="2052"/>
        <v>0.56228570985349513</v>
      </c>
      <c r="P2684" s="201" t="str">
        <f t="shared" si="2053"/>
        <v/>
      </c>
      <c r="Q2684" s="201" t="str">
        <f t="shared" si="2054"/>
        <v/>
      </c>
      <c r="R2684" s="201" t="str">
        <f t="shared" si="2055"/>
        <v/>
      </c>
      <c r="S2684" s="201" t="str">
        <f t="shared" si="2056"/>
        <v/>
      </c>
      <c r="T2684" s="199">
        <f t="shared" si="2057"/>
        <v>6.8185484587781106E-2</v>
      </c>
      <c r="U2684" s="199">
        <f t="shared" si="2058"/>
        <v>0</v>
      </c>
      <c r="V2684" s="199">
        <f t="shared" si="2059"/>
        <v>0</v>
      </c>
      <c r="W2684" s="199">
        <f t="shared" si="2060"/>
        <v>0</v>
      </c>
      <c r="X2684" s="199" t="str">
        <f t="shared" si="2061"/>
        <v/>
      </c>
      <c r="Y2684" s="199" t="str">
        <f t="shared" si="2062"/>
        <v/>
      </c>
      <c r="Z2684" s="199" t="str">
        <f t="shared" si="2063"/>
        <v/>
      </c>
      <c r="AA2684" s="199" t="str">
        <f t="shared" si="2064"/>
        <v/>
      </c>
      <c r="AB2684" s="201">
        <f t="shared" ca="1" si="2065"/>
        <v>2.1808198010518791</v>
      </c>
      <c r="AD2684" s="162">
        <f t="shared" si="2066"/>
        <v>1.7518962390385058E-3</v>
      </c>
      <c r="AE2684" s="162">
        <f t="shared" si="2067"/>
        <v>0</v>
      </c>
      <c r="AF2684" s="162">
        <f t="shared" si="2068"/>
        <v>0</v>
      </c>
      <c r="AG2684" s="162">
        <f t="shared" si="2069"/>
        <v>0</v>
      </c>
      <c r="AH2684" s="162" t="str">
        <f t="shared" si="2070"/>
        <v/>
      </c>
      <c r="AI2684" s="162" t="str">
        <f t="shared" si="2071"/>
        <v/>
      </c>
      <c r="AJ2684" s="162" t="str">
        <f t="shared" si="2072"/>
        <v/>
      </c>
      <c r="AK2684" s="162" t="str">
        <f t="shared" si="2073"/>
        <v/>
      </c>
      <c r="AM2684" s="199">
        <f t="shared" si="2076"/>
        <v>29.230966139978943</v>
      </c>
      <c r="AN2684" s="197">
        <f t="shared" si="2078"/>
        <v>0</v>
      </c>
      <c r="AO2684" s="197">
        <f t="shared" si="2079"/>
        <v>0</v>
      </c>
      <c r="AP2684" s="197">
        <f t="shared" si="2080"/>
        <v>0</v>
      </c>
      <c r="AQ2684" s="197">
        <f t="shared" si="2081"/>
        <v>0</v>
      </c>
      <c r="AR2684" s="197" t="str">
        <f t="shared" si="2082"/>
        <v/>
      </c>
      <c r="AS2684" s="197" t="str">
        <f t="shared" si="2083"/>
        <v/>
      </c>
      <c r="AT2684" s="197" t="str">
        <f t="shared" si="2084"/>
        <v/>
      </c>
      <c r="AU2684" s="197" t="str">
        <f t="shared" si="2085"/>
        <v/>
      </c>
      <c r="AV2684" s="199">
        <f t="shared" ca="1" si="2077"/>
        <v>2.1502294277090535</v>
      </c>
      <c r="AX2684" s="162">
        <f t="shared" si="2086"/>
        <v>0</v>
      </c>
      <c r="AY2684" s="162">
        <f t="shared" si="2087"/>
        <v>0</v>
      </c>
      <c r="AZ2684" s="162">
        <f t="shared" si="2088"/>
        <v>0</v>
      </c>
      <c r="BA2684" s="162">
        <f t="shared" si="2089"/>
        <v>0</v>
      </c>
      <c r="BB2684" s="162" t="str">
        <f t="shared" si="2090"/>
        <v/>
      </c>
      <c r="BC2684" s="162" t="str">
        <f t="shared" si="2091"/>
        <v/>
      </c>
      <c r="BD2684" s="162" t="str">
        <f t="shared" si="2092"/>
        <v/>
      </c>
      <c r="BE2684" s="162" t="str">
        <f t="shared" si="2093"/>
        <v/>
      </c>
      <c r="BG2684" s="169">
        <f t="shared" si="2074"/>
        <v>66.956209617541901</v>
      </c>
      <c r="BH2684" s="169">
        <f t="shared" ca="1" si="2075"/>
        <v>2.106724286037549</v>
      </c>
    </row>
    <row r="2685" spans="11:60" x14ac:dyDescent="0.25">
      <c r="K2685" s="199">
        <f t="shared" si="2048"/>
        <v>67.00759581064824</v>
      </c>
      <c r="L2685" s="201">
        <f t="shared" si="2049"/>
        <v>0.56198214587681139</v>
      </c>
      <c r="M2685" s="201">
        <f t="shared" si="2050"/>
        <v>0.56670853784617192</v>
      </c>
      <c r="N2685" s="201">
        <f t="shared" si="2051"/>
        <v>0.59567209871886773</v>
      </c>
      <c r="O2685" s="201">
        <f t="shared" si="2052"/>
        <v>0.56250139290292112</v>
      </c>
      <c r="P2685" s="201" t="str">
        <f t="shared" si="2053"/>
        <v/>
      </c>
      <c r="Q2685" s="201" t="str">
        <f t="shared" si="2054"/>
        <v/>
      </c>
      <c r="R2685" s="201" t="str">
        <f t="shared" si="2055"/>
        <v/>
      </c>
      <c r="S2685" s="201" t="str">
        <f t="shared" si="2056"/>
        <v/>
      </c>
      <c r="T2685" s="199">
        <f t="shared" si="2057"/>
        <v>6.512822997052653E-2</v>
      </c>
      <c r="U2685" s="199">
        <f t="shared" si="2058"/>
        <v>0</v>
      </c>
      <c r="V2685" s="199">
        <f t="shared" si="2059"/>
        <v>0</v>
      </c>
      <c r="W2685" s="199">
        <f t="shared" si="2060"/>
        <v>0</v>
      </c>
      <c r="X2685" s="199" t="str">
        <f t="shared" si="2061"/>
        <v/>
      </c>
      <c r="Y2685" s="199" t="str">
        <f t="shared" si="2062"/>
        <v/>
      </c>
      <c r="Z2685" s="199" t="str">
        <f t="shared" si="2063"/>
        <v/>
      </c>
      <c r="AA2685" s="199" t="str">
        <f t="shared" si="2064"/>
        <v/>
      </c>
      <c r="AB2685" s="201">
        <f t="shared" ca="1" si="2065"/>
        <v>2.1315175889970912</v>
      </c>
      <c r="AD2685" s="162">
        <f t="shared" si="2066"/>
        <v>1.6733459009697609E-3</v>
      </c>
      <c r="AE2685" s="162">
        <f t="shared" si="2067"/>
        <v>0</v>
      </c>
      <c r="AF2685" s="162">
        <f t="shared" si="2068"/>
        <v>0</v>
      </c>
      <c r="AG2685" s="162">
        <f t="shared" si="2069"/>
        <v>0</v>
      </c>
      <c r="AH2685" s="162" t="str">
        <f t="shared" si="2070"/>
        <v/>
      </c>
      <c r="AI2685" s="162" t="str">
        <f t="shared" si="2071"/>
        <v/>
      </c>
      <c r="AJ2685" s="162" t="str">
        <f t="shared" si="2072"/>
        <v/>
      </c>
      <c r="AK2685" s="162" t="str">
        <f t="shared" si="2073"/>
        <v/>
      </c>
      <c r="AM2685" s="199">
        <f t="shared" si="2076"/>
        <v>29.242182934353455</v>
      </c>
      <c r="AN2685" s="197">
        <f t="shared" si="2078"/>
        <v>0</v>
      </c>
      <c r="AO2685" s="197">
        <f t="shared" si="2079"/>
        <v>0</v>
      </c>
      <c r="AP2685" s="197">
        <f t="shared" si="2080"/>
        <v>0</v>
      </c>
      <c r="AQ2685" s="197">
        <f t="shared" si="2081"/>
        <v>0</v>
      </c>
      <c r="AR2685" s="197" t="str">
        <f t="shared" si="2082"/>
        <v/>
      </c>
      <c r="AS2685" s="197" t="str">
        <f t="shared" si="2083"/>
        <v/>
      </c>
      <c r="AT2685" s="197" t="str">
        <f t="shared" si="2084"/>
        <v/>
      </c>
      <c r="AU2685" s="197" t="str">
        <f t="shared" si="2085"/>
        <v/>
      </c>
      <c r="AV2685" s="199">
        <f t="shared" ca="1" si="2077"/>
        <v>2.1523615055838365</v>
      </c>
      <c r="AX2685" s="162">
        <f t="shared" si="2086"/>
        <v>0</v>
      </c>
      <c r="AY2685" s="162">
        <f t="shared" si="2087"/>
        <v>0</v>
      </c>
      <c r="AZ2685" s="162">
        <f t="shared" si="2088"/>
        <v>0</v>
      </c>
      <c r="BA2685" s="162">
        <f t="shared" si="2089"/>
        <v>0</v>
      </c>
      <c r="BB2685" s="162" t="str">
        <f t="shared" si="2090"/>
        <v/>
      </c>
      <c r="BC2685" s="162" t="str">
        <f t="shared" si="2091"/>
        <v/>
      </c>
      <c r="BD2685" s="162" t="str">
        <f t="shared" si="2092"/>
        <v/>
      </c>
      <c r="BE2685" s="162" t="str">
        <f t="shared" si="2093"/>
        <v/>
      </c>
      <c r="BG2685" s="169">
        <f t="shared" si="2074"/>
        <v>66.981902714095071</v>
      </c>
      <c r="BH2685" s="169">
        <f t="shared" ca="1" si="2075"/>
        <v>2.1808198010518791</v>
      </c>
    </row>
    <row r="2686" spans="11:60" x14ac:dyDescent="0.25">
      <c r="K2686" s="199">
        <f t="shared" si="2048"/>
        <v>67.03328890720141</v>
      </c>
      <c r="L2686" s="201">
        <f t="shared" si="2049"/>
        <v>0.56219762982845134</v>
      </c>
      <c r="M2686" s="201">
        <f t="shared" si="2050"/>
        <v>0.56692583406467134</v>
      </c>
      <c r="N2686" s="201">
        <f t="shared" si="2051"/>
        <v>0.59590050059721089</v>
      </c>
      <c r="O2686" s="201">
        <f t="shared" si="2052"/>
        <v>0.56271707595234721</v>
      </c>
      <c r="P2686" s="201" t="str">
        <f t="shared" si="2053"/>
        <v/>
      </c>
      <c r="Q2686" s="201" t="str">
        <f t="shared" si="2054"/>
        <v/>
      </c>
      <c r="R2686" s="201" t="str">
        <f t="shared" si="2055"/>
        <v/>
      </c>
      <c r="S2686" s="201" t="str">
        <f t="shared" si="2056"/>
        <v/>
      </c>
      <c r="T2686" s="199">
        <f t="shared" si="2057"/>
        <v>6.221023203979844E-2</v>
      </c>
      <c r="U2686" s="199">
        <f t="shared" si="2058"/>
        <v>0</v>
      </c>
      <c r="V2686" s="199">
        <f t="shared" si="2059"/>
        <v>0</v>
      </c>
      <c r="W2686" s="199">
        <f t="shared" si="2060"/>
        <v>0</v>
      </c>
      <c r="X2686" s="199" t="str">
        <f t="shared" si="2061"/>
        <v/>
      </c>
      <c r="Y2686" s="199" t="str">
        <f t="shared" si="2062"/>
        <v/>
      </c>
      <c r="Z2686" s="199" t="str">
        <f t="shared" si="2063"/>
        <v/>
      </c>
      <c r="AA2686" s="199" t="str">
        <f t="shared" si="2064"/>
        <v/>
      </c>
      <c r="AB2686" s="201">
        <f t="shared" ca="1" si="2065"/>
        <v>2.1030848501181407</v>
      </c>
      <c r="AD2686" s="162">
        <f t="shared" si="2066"/>
        <v>1.5983734983936154E-3</v>
      </c>
      <c r="AE2686" s="162">
        <f t="shared" si="2067"/>
        <v>0</v>
      </c>
      <c r="AF2686" s="162">
        <f t="shared" si="2068"/>
        <v>0</v>
      </c>
      <c r="AG2686" s="162">
        <f t="shared" si="2069"/>
        <v>0</v>
      </c>
      <c r="AH2686" s="162" t="str">
        <f t="shared" si="2070"/>
        <v/>
      </c>
      <c r="AI2686" s="162" t="str">
        <f t="shared" si="2071"/>
        <v/>
      </c>
      <c r="AJ2686" s="162" t="str">
        <f t="shared" si="2072"/>
        <v/>
      </c>
      <c r="AK2686" s="162" t="str">
        <f t="shared" si="2073"/>
        <v/>
      </c>
      <c r="AM2686" s="199">
        <f t="shared" si="2076"/>
        <v>29.253399728727967</v>
      </c>
      <c r="AN2686" s="197">
        <f t="shared" si="2078"/>
        <v>0</v>
      </c>
      <c r="AO2686" s="197">
        <f t="shared" si="2079"/>
        <v>0</v>
      </c>
      <c r="AP2686" s="197">
        <f t="shared" si="2080"/>
        <v>0</v>
      </c>
      <c r="AQ2686" s="197">
        <f t="shared" si="2081"/>
        <v>0</v>
      </c>
      <c r="AR2686" s="197" t="str">
        <f t="shared" si="2082"/>
        <v/>
      </c>
      <c r="AS2686" s="197" t="str">
        <f t="shared" si="2083"/>
        <v/>
      </c>
      <c r="AT2686" s="197" t="str">
        <f t="shared" si="2084"/>
        <v/>
      </c>
      <c r="AU2686" s="197" t="str">
        <f t="shared" si="2085"/>
        <v/>
      </c>
      <c r="AV2686" s="199">
        <f t="shared" ca="1" si="2077"/>
        <v>2.117359652522584</v>
      </c>
      <c r="AX2686" s="162">
        <f t="shared" si="2086"/>
        <v>0</v>
      </c>
      <c r="AY2686" s="162">
        <f t="shared" si="2087"/>
        <v>0</v>
      </c>
      <c r="AZ2686" s="162">
        <f t="shared" si="2088"/>
        <v>0</v>
      </c>
      <c r="BA2686" s="162">
        <f t="shared" si="2089"/>
        <v>0</v>
      </c>
      <c r="BB2686" s="162" t="str">
        <f t="shared" si="2090"/>
        <v/>
      </c>
      <c r="BC2686" s="162" t="str">
        <f t="shared" si="2091"/>
        <v/>
      </c>
      <c r="BD2686" s="162" t="str">
        <f t="shared" si="2092"/>
        <v/>
      </c>
      <c r="BE2686" s="162" t="str">
        <f t="shared" si="2093"/>
        <v/>
      </c>
      <c r="BG2686" s="169">
        <f t="shared" si="2074"/>
        <v>67.00759581064824</v>
      </c>
      <c r="BH2686" s="169">
        <f t="shared" ca="1" si="2075"/>
        <v>2.1315175889970912</v>
      </c>
    </row>
    <row r="2687" spans="11:60" x14ac:dyDescent="0.25">
      <c r="K2687" s="199">
        <f t="shared" si="2048"/>
        <v>67.058982003754579</v>
      </c>
      <c r="L2687" s="201">
        <f t="shared" si="2049"/>
        <v>0.56241311378009129</v>
      </c>
      <c r="M2687" s="201">
        <f t="shared" si="2050"/>
        <v>0.56714313028317065</v>
      </c>
      <c r="N2687" s="201">
        <f t="shared" si="2051"/>
        <v>0.59612890247555406</v>
      </c>
      <c r="O2687" s="201">
        <f t="shared" si="2052"/>
        <v>0.5629327590017732</v>
      </c>
      <c r="P2687" s="201" t="str">
        <f t="shared" si="2053"/>
        <v/>
      </c>
      <c r="Q2687" s="201" t="str">
        <f t="shared" si="2054"/>
        <v/>
      </c>
      <c r="R2687" s="201" t="str">
        <f t="shared" si="2055"/>
        <v/>
      </c>
      <c r="S2687" s="201" t="str">
        <f t="shared" si="2056"/>
        <v/>
      </c>
      <c r="T2687" s="199">
        <f t="shared" si="2057"/>
        <v>5.9425050344940653E-2</v>
      </c>
      <c r="U2687" s="199">
        <f t="shared" si="2058"/>
        <v>0</v>
      </c>
      <c r="V2687" s="199">
        <f t="shared" si="2059"/>
        <v>0</v>
      </c>
      <c r="W2687" s="199">
        <f t="shared" si="2060"/>
        <v>0</v>
      </c>
      <c r="X2687" s="199" t="str">
        <f t="shared" si="2061"/>
        <v/>
      </c>
      <c r="Y2687" s="199" t="str">
        <f t="shared" si="2062"/>
        <v/>
      </c>
      <c r="Z2687" s="199" t="str">
        <f t="shared" si="2063"/>
        <v/>
      </c>
      <c r="AA2687" s="199" t="str">
        <f t="shared" si="2064"/>
        <v/>
      </c>
      <c r="AB2687" s="201">
        <f t="shared" ca="1" si="2065"/>
        <v>2.0820418864013028</v>
      </c>
      <c r="AD2687" s="162">
        <f t="shared" si="2066"/>
        <v>1.5268135561895143E-3</v>
      </c>
      <c r="AE2687" s="162">
        <f t="shared" si="2067"/>
        <v>0</v>
      </c>
      <c r="AF2687" s="162">
        <f t="shared" si="2068"/>
        <v>0</v>
      </c>
      <c r="AG2687" s="162">
        <f t="shared" si="2069"/>
        <v>0</v>
      </c>
      <c r="AH2687" s="162" t="str">
        <f t="shared" si="2070"/>
        <v/>
      </c>
      <c r="AI2687" s="162" t="str">
        <f t="shared" si="2071"/>
        <v/>
      </c>
      <c r="AJ2687" s="162" t="str">
        <f t="shared" si="2072"/>
        <v/>
      </c>
      <c r="AK2687" s="162" t="str">
        <f t="shared" si="2073"/>
        <v/>
      </c>
      <c r="AM2687" s="199">
        <f t="shared" si="2076"/>
        <v>29.264616523102479</v>
      </c>
      <c r="AN2687" s="197">
        <f t="shared" si="2078"/>
        <v>0</v>
      </c>
      <c r="AO2687" s="197">
        <f t="shared" si="2079"/>
        <v>0</v>
      </c>
      <c r="AP2687" s="197">
        <f t="shared" si="2080"/>
        <v>0</v>
      </c>
      <c r="AQ2687" s="197">
        <f t="shared" si="2081"/>
        <v>0</v>
      </c>
      <c r="AR2687" s="197" t="str">
        <f t="shared" si="2082"/>
        <v/>
      </c>
      <c r="AS2687" s="197" t="str">
        <f t="shared" si="2083"/>
        <v/>
      </c>
      <c r="AT2687" s="197" t="str">
        <f t="shared" si="2084"/>
        <v/>
      </c>
      <c r="AU2687" s="197" t="str">
        <f t="shared" si="2085"/>
        <v/>
      </c>
      <c r="AV2687" s="199">
        <f t="shared" ca="1" si="2077"/>
        <v>2.1836645048058769</v>
      </c>
      <c r="AX2687" s="162">
        <f t="shared" si="2086"/>
        <v>0</v>
      </c>
      <c r="AY2687" s="162">
        <f t="shared" si="2087"/>
        <v>0</v>
      </c>
      <c r="AZ2687" s="162">
        <f t="shared" si="2088"/>
        <v>0</v>
      </c>
      <c r="BA2687" s="162">
        <f t="shared" si="2089"/>
        <v>0</v>
      </c>
      <c r="BB2687" s="162" t="str">
        <f t="shared" si="2090"/>
        <v/>
      </c>
      <c r="BC2687" s="162" t="str">
        <f t="shared" si="2091"/>
        <v/>
      </c>
      <c r="BD2687" s="162" t="str">
        <f t="shared" si="2092"/>
        <v/>
      </c>
      <c r="BE2687" s="162" t="str">
        <f t="shared" si="2093"/>
        <v/>
      </c>
      <c r="BG2687" s="169">
        <f t="shared" si="2074"/>
        <v>67.03328890720141</v>
      </c>
      <c r="BH2687" s="169">
        <f t="shared" ca="1" si="2075"/>
        <v>2.1030848501181407</v>
      </c>
    </row>
    <row r="2688" spans="11:60" x14ac:dyDescent="0.25">
      <c r="K2688" s="199">
        <f t="shared" si="2048"/>
        <v>67.084675100307749</v>
      </c>
      <c r="L2688" s="201">
        <f t="shared" si="2049"/>
        <v>0.56262859773173124</v>
      </c>
      <c r="M2688" s="201">
        <f t="shared" si="2050"/>
        <v>0.56736042650167007</v>
      </c>
      <c r="N2688" s="201">
        <f t="shared" si="2051"/>
        <v>0.59635730435389733</v>
      </c>
      <c r="O2688" s="201">
        <f t="shared" si="2052"/>
        <v>0.56314844205119918</v>
      </c>
      <c r="P2688" s="201" t="str">
        <f t="shared" si="2053"/>
        <v/>
      </c>
      <c r="Q2688" s="201" t="str">
        <f t="shared" si="2054"/>
        <v/>
      </c>
      <c r="R2688" s="201" t="str">
        <f t="shared" si="2055"/>
        <v/>
      </c>
      <c r="S2688" s="201" t="str">
        <f t="shared" si="2056"/>
        <v/>
      </c>
      <c r="T2688" s="199">
        <f t="shared" si="2057"/>
        <v>5.6766546643944968E-2</v>
      </c>
      <c r="U2688" s="199">
        <f t="shared" si="2058"/>
        <v>0</v>
      </c>
      <c r="V2688" s="199">
        <f t="shared" si="2059"/>
        <v>0</v>
      </c>
      <c r="W2688" s="199">
        <f t="shared" si="2060"/>
        <v>0</v>
      </c>
      <c r="X2688" s="199" t="str">
        <f t="shared" si="2061"/>
        <v/>
      </c>
      <c r="Y2688" s="199" t="str">
        <f t="shared" si="2062"/>
        <v/>
      </c>
      <c r="Z2688" s="199" t="str">
        <f t="shared" si="2063"/>
        <v/>
      </c>
      <c r="AA2688" s="199" t="str">
        <f t="shared" si="2064"/>
        <v/>
      </c>
      <c r="AB2688" s="201">
        <f t="shared" ca="1" si="2065"/>
        <v>2.1634907965056223</v>
      </c>
      <c r="AD2688" s="162">
        <f t="shared" si="2066"/>
        <v>1.4585083639128739E-3</v>
      </c>
      <c r="AE2688" s="162">
        <f t="shared" si="2067"/>
        <v>0</v>
      </c>
      <c r="AF2688" s="162">
        <f t="shared" si="2068"/>
        <v>0</v>
      </c>
      <c r="AG2688" s="162">
        <f t="shared" si="2069"/>
        <v>0</v>
      </c>
      <c r="AH2688" s="162" t="str">
        <f t="shared" si="2070"/>
        <v/>
      </c>
      <c r="AI2688" s="162" t="str">
        <f t="shared" si="2071"/>
        <v/>
      </c>
      <c r="AJ2688" s="162" t="str">
        <f t="shared" si="2072"/>
        <v/>
      </c>
      <c r="AK2688" s="162" t="str">
        <f t="shared" si="2073"/>
        <v/>
      </c>
      <c r="AM2688" s="199">
        <f t="shared" si="2076"/>
        <v>29.275833317476991</v>
      </c>
      <c r="AN2688" s="197">
        <f t="shared" si="2078"/>
        <v>0</v>
      </c>
      <c r="AO2688" s="197">
        <f t="shared" si="2079"/>
        <v>0</v>
      </c>
      <c r="AP2688" s="197">
        <f t="shared" si="2080"/>
        <v>0</v>
      </c>
      <c r="AQ2688" s="197">
        <f t="shared" si="2081"/>
        <v>0</v>
      </c>
      <c r="AR2688" s="197" t="str">
        <f t="shared" si="2082"/>
        <v/>
      </c>
      <c r="AS2688" s="197" t="str">
        <f t="shared" si="2083"/>
        <v/>
      </c>
      <c r="AT2688" s="197" t="str">
        <f t="shared" si="2084"/>
        <v/>
      </c>
      <c r="AU2688" s="197" t="str">
        <f t="shared" si="2085"/>
        <v/>
      </c>
      <c r="AV2688" s="199">
        <f t="shared" ca="1" si="2077"/>
        <v>2.1454548551263111</v>
      </c>
      <c r="AX2688" s="162">
        <f t="shared" si="2086"/>
        <v>0</v>
      </c>
      <c r="AY2688" s="162">
        <f t="shared" si="2087"/>
        <v>0</v>
      </c>
      <c r="AZ2688" s="162">
        <f t="shared" si="2088"/>
        <v>0</v>
      </c>
      <c r="BA2688" s="162">
        <f t="shared" si="2089"/>
        <v>0</v>
      </c>
      <c r="BB2688" s="162" t="str">
        <f t="shared" si="2090"/>
        <v/>
      </c>
      <c r="BC2688" s="162" t="str">
        <f t="shared" si="2091"/>
        <v/>
      </c>
      <c r="BD2688" s="162" t="str">
        <f t="shared" si="2092"/>
        <v/>
      </c>
      <c r="BE2688" s="162" t="str">
        <f t="shared" si="2093"/>
        <v/>
      </c>
      <c r="BG2688" s="169">
        <f t="shared" si="2074"/>
        <v>67.058982003754579</v>
      </c>
      <c r="BH2688" s="169">
        <f t="shared" ca="1" si="2075"/>
        <v>2.0820418864013028</v>
      </c>
    </row>
    <row r="2689" spans="11:60" x14ac:dyDescent="0.25">
      <c r="K2689" s="199">
        <f t="shared" si="2048"/>
        <v>67.110368196860918</v>
      </c>
      <c r="L2689" s="201">
        <f t="shared" si="2049"/>
        <v>0.56284408168337119</v>
      </c>
      <c r="M2689" s="201">
        <f t="shared" si="2050"/>
        <v>0.56757772272016938</v>
      </c>
      <c r="N2689" s="201">
        <f t="shared" si="2051"/>
        <v>0.5965857062322405</v>
      </c>
      <c r="O2689" s="201">
        <f t="shared" si="2052"/>
        <v>0.56336412510062528</v>
      </c>
      <c r="P2689" s="201" t="str">
        <f t="shared" si="2053"/>
        <v/>
      </c>
      <c r="Q2689" s="201" t="str">
        <f t="shared" si="2054"/>
        <v/>
      </c>
      <c r="R2689" s="201" t="str">
        <f t="shared" si="2055"/>
        <v/>
      </c>
      <c r="S2689" s="201" t="str">
        <f t="shared" si="2056"/>
        <v/>
      </c>
      <c r="T2689" s="199">
        <f t="shared" si="2057"/>
        <v>5.422887053606823E-2</v>
      </c>
      <c r="U2689" s="199">
        <f t="shared" si="2058"/>
        <v>0</v>
      </c>
      <c r="V2689" s="199">
        <f t="shared" si="2059"/>
        <v>0</v>
      </c>
      <c r="W2689" s="199">
        <f t="shared" si="2060"/>
        <v>0</v>
      </c>
      <c r="X2689" s="199" t="str">
        <f t="shared" si="2061"/>
        <v/>
      </c>
      <c r="Y2689" s="199" t="str">
        <f t="shared" si="2062"/>
        <v/>
      </c>
      <c r="Z2689" s="199" t="str">
        <f t="shared" si="2063"/>
        <v/>
      </c>
      <c r="AA2689" s="199" t="str">
        <f t="shared" si="2064"/>
        <v/>
      </c>
      <c r="AB2689" s="201">
        <f t="shared" ca="1" si="2065"/>
        <v>2.0798253947956433</v>
      </c>
      <c r="AD2689" s="162">
        <f t="shared" si="2066"/>
        <v>1.3933076066525256E-3</v>
      </c>
      <c r="AE2689" s="162">
        <f t="shared" si="2067"/>
        <v>0</v>
      </c>
      <c r="AF2689" s="162">
        <f t="shared" si="2068"/>
        <v>0</v>
      </c>
      <c r="AG2689" s="162">
        <f t="shared" si="2069"/>
        <v>0</v>
      </c>
      <c r="AH2689" s="162" t="str">
        <f t="shared" si="2070"/>
        <v/>
      </c>
      <c r="AI2689" s="162" t="str">
        <f t="shared" si="2071"/>
        <v/>
      </c>
      <c r="AJ2689" s="162" t="str">
        <f t="shared" si="2072"/>
        <v/>
      </c>
      <c r="AK2689" s="162" t="str">
        <f t="shared" si="2073"/>
        <v/>
      </c>
      <c r="AM2689" s="199">
        <f t="shared" si="2076"/>
        <v>29.287050111851503</v>
      </c>
      <c r="AN2689" s="197">
        <f t="shared" si="2078"/>
        <v>0</v>
      </c>
      <c r="AO2689" s="197">
        <f t="shared" si="2079"/>
        <v>0</v>
      </c>
      <c r="AP2689" s="197">
        <f t="shared" si="2080"/>
        <v>0</v>
      </c>
      <c r="AQ2689" s="197">
        <f t="shared" si="2081"/>
        <v>0</v>
      </c>
      <c r="AR2689" s="197" t="str">
        <f t="shared" si="2082"/>
        <v/>
      </c>
      <c r="AS2689" s="197" t="str">
        <f t="shared" si="2083"/>
        <v/>
      </c>
      <c r="AT2689" s="197" t="str">
        <f t="shared" si="2084"/>
        <v/>
      </c>
      <c r="AU2689" s="197" t="str">
        <f t="shared" si="2085"/>
        <v/>
      </c>
      <c r="AV2689" s="199">
        <f t="shared" ca="1" si="2077"/>
        <v>2.0982710885943003</v>
      </c>
      <c r="AX2689" s="162">
        <f t="shared" si="2086"/>
        <v>0</v>
      </c>
      <c r="AY2689" s="162">
        <f t="shared" si="2087"/>
        <v>0</v>
      </c>
      <c r="AZ2689" s="162">
        <f t="shared" si="2088"/>
        <v>0</v>
      </c>
      <c r="BA2689" s="162">
        <f t="shared" si="2089"/>
        <v>0</v>
      </c>
      <c r="BB2689" s="162" t="str">
        <f t="shared" si="2090"/>
        <v/>
      </c>
      <c r="BC2689" s="162" t="str">
        <f t="shared" si="2091"/>
        <v/>
      </c>
      <c r="BD2689" s="162" t="str">
        <f t="shared" si="2092"/>
        <v/>
      </c>
      <c r="BE2689" s="162" t="str">
        <f t="shared" si="2093"/>
        <v/>
      </c>
      <c r="BG2689" s="169">
        <f t="shared" si="2074"/>
        <v>67.084675100307749</v>
      </c>
      <c r="BH2689" s="169">
        <f t="shared" ca="1" si="2075"/>
        <v>2.1634907965056223</v>
      </c>
    </row>
    <row r="2690" spans="11:60" x14ac:dyDescent="0.25">
      <c r="K2690" s="199">
        <f t="shared" si="2048"/>
        <v>67.136061293414087</v>
      </c>
      <c r="L2690" s="201">
        <f t="shared" si="2049"/>
        <v>0.56305956563501103</v>
      </c>
      <c r="M2690" s="201">
        <f t="shared" si="2050"/>
        <v>0.56779501893866879</v>
      </c>
      <c r="N2690" s="201">
        <f t="shared" si="2051"/>
        <v>0.59681410811058366</v>
      </c>
      <c r="O2690" s="201">
        <f t="shared" si="2052"/>
        <v>0.56357980815005126</v>
      </c>
      <c r="P2690" s="201" t="str">
        <f t="shared" si="2053"/>
        <v/>
      </c>
      <c r="Q2690" s="201" t="str">
        <f t="shared" si="2054"/>
        <v/>
      </c>
      <c r="R2690" s="201" t="str">
        <f t="shared" si="2055"/>
        <v/>
      </c>
      <c r="S2690" s="201" t="str">
        <f t="shared" si="2056"/>
        <v/>
      </c>
      <c r="T2690" s="199">
        <f t="shared" si="2057"/>
        <v>5.1806445784230923E-2</v>
      </c>
      <c r="U2690" s="199">
        <f t="shared" si="2058"/>
        <v>0</v>
      </c>
      <c r="V2690" s="199">
        <f t="shared" si="2059"/>
        <v>0</v>
      </c>
      <c r="W2690" s="199">
        <f t="shared" si="2060"/>
        <v>0</v>
      </c>
      <c r="X2690" s="199" t="str">
        <f t="shared" si="2061"/>
        <v/>
      </c>
      <c r="Y2690" s="199" t="str">
        <f t="shared" si="2062"/>
        <v/>
      </c>
      <c r="Z2690" s="199" t="str">
        <f t="shared" si="2063"/>
        <v/>
      </c>
      <c r="AA2690" s="199" t="str">
        <f t="shared" si="2064"/>
        <v/>
      </c>
      <c r="AB2690" s="201">
        <f t="shared" ca="1" si="2065"/>
        <v>2.0669940690360522</v>
      </c>
      <c r="AD2690" s="162">
        <f t="shared" si="2066"/>
        <v>1.3310680136107823E-3</v>
      </c>
      <c r="AE2690" s="162">
        <f t="shared" si="2067"/>
        <v>0</v>
      </c>
      <c r="AF2690" s="162">
        <f t="shared" si="2068"/>
        <v>0</v>
      </c>
      <c r="AG2690" s="162">
        <f t="shared" si="2069"/>
        <v>0</v>
      </c>
      <c r="AH2690" s="162" t="str">
        <f t="shared" si="2070"/>
        <v/>
      </c>
      <c r="AI2690" s="162" t="str">
        <f t="shared" si="2071"/>
        <v/>
      </c>
      <c r="AJ2690" s="162" t="str">
        <f t="shared" si="2072"/>
        <v/>
      </c>
      <c r="AK2690" s="162" t="str">
        <f t="shared" si="2073"/>
        <v/>
      </c>
      <c r="AM2690" s="199">
        <f t="shared" si="2076"/>
        <v>29.298266906226015</v>
      </c>
      <c r="AN2690" s="197">
        <f t="shared" si="2078"/>
        <v>0</v>
      </c>
      <c r="AO2690" s="197">
        <f t="shared" si="2079"/>
        <v>0</v>
      </c>
      <c r="AP2690" s="197">
        <f t="shared" si="2080"/>
        <v>0</v>
      </c>
      <c r="AQ2690" s="197">
        <f t="shared" si="2081"/>
        <v>0</v>
      </c>
      <c r="AR2690" s="197" t="str">
        <f t="shared" si="2082"/>
        <v/>
      </c>
      <c r="AS2690" s="197" t="str">
        <f t="shared" si="2083"/>
        <v/>
      </c>
      <c r="AT2690" s="197" t="str">
        <f t="shared" si="2084"/>
        <v/>
      </c>
      <c r="AU2690" s="197" t="str">
        <f t="shared" si="2085"/>
        <v/>
      </c>
      <c r="AV2690" s="199">
        <f t="shared" ca="1" si="2077"/>
        <v>2.2014129368468445</v>
      </c>
      <c r="AX2690" s="162">
        <f t="shared" si="2086"/>
        <v>0</v>
      </c>
      <c r="AY2690" s="162">
        <f t="shared" si="2087"/>
        <v>0</v>
      </c>
      <c r="AZ2690" s="162">
        <f t="shared" si="2088"/>
        <v>0</v>
      </c>
      <c r="BA2690" s="162">
        <f t="shared" si="2089"/>
        <v>0</v>
      </c>
      <c r="BB2690" s="162" t="str">
        <f t="shared" si="2090"/>
        <v/>
      </c>
      <c r="BC2690" s="162" t="str">
        <f t="shared" si="2091"/>
        <v/>
      </c>
      <c r="BD2690" s="162" t="str">
        <f t="shared" si="2092"/>
        <v/>
      </c>
      <c r="BE2690" s="162" t="str">
        <f t="shared" si="2093"/>
        <v/>
      </c>
      <c r="BG2690" s="169">
        <f t="shared" si="2074"/>
        <v>67.110368196860918</v>
      </c>
      <c r="BH2690" s="169">
        <f t="shared" ca="1" si="2075"/>
        <v>2.0798253947956433</v>
      </c>
    </row>
    <row r="2691" spans="11:60" x14ac:dyDescent="0.25">
      <c r="K2691" s="199">
        <f t="shared" si="2048"/>
        <v>67.161754389967257</v>
      </c>
      <c r="L2691" s="201">
        <f t="shared" si="2049"/>
        <v>0.56327504958665098</v>
      </c>
      <c r="M2691" s="201">
        <f t="shared" si="2050"/>
        <v>0.5680123151571681</v>
      </c>
      <c r="N2691" s="201">
        <f t="shared" si="2051"/>
        <v>0.59704250998892683</v>
      </c>
      <c r="O2691" s="201">
        <f t="shared" si="2052"/>
        <v>0.56379549119947725</v>
      </c>
      <c r="P2691" s="201" t="str">
        <f t="shared" si="2053"/>
        <v/>
      </c>
      <c r="Q2691" s="201" t="str">
        <f t="shared" si="2054"/>
        <v/>
      </c>
      <c r="R2691" s="201" t="str">
        <f t="shared" si="2055"/>
        <v/>
      </c>
      <c r="S2691" s="201" t="str">
        <f t="shared" si="2056"/>
        <v/>
      </c>
      <c r="T2691" s="199">
        <f t="shared" si="2057"/>
        <v>4.9493957294036085E-2</v>
      </c>
      <c r="U2691" s="199">
        <f t="shared" si="2058"/>
        <v>0</v>
      </c>
      <c r="V2691" s="199">
        <f t="shared" si="2059"/>
        <v>0</v>
      </c>
      <c r="W2691" s="199">
        <f t="shared" si="2060"/>
        <v>0</v>
      </c>
      <c r="X2691" s="199" t="str">
        <f t="shared" si="2061"/>
        <v/>
      </c>
      <c r="Y2691" s="199" t="str">
        <f t="shared" si="2062"/>
        <v/>
      </c>
      <c r="Z2691" s="199" t="str">
        <f t="shared" si="2063"/>
        <v/>
      </c>
      <c r="AA2691" s="199" t="str">
        <f t="shared" si="2064"/>
        <v/>
      </c>
      <c r="AB2691" s="201">
        <f t="shared" ca="1" si="2065"/>
        <v>2.1193757053800422</v>
      </c>
      <c r="AD2691" s="162">
        <f t="shared" si="2066"/>
        <v>1.2716530235541133E-3</v>
      </c>
      <c r="AE2691" s="162">
        <f t="shared" si="2067"/>
        <v>0</v>
      </c>
      <c r="AF2691" s="162">
        <f t="shared" si="2068"/>
        <v>0</v>
      </c>
      <c r="AG2691" s="162">
        <f t="shared" si="2069"/>
        <v>0</v>
      </c>
      <c r="AH2691" s="162" t="str">
        <f t="shared" si="2070"/>
        <v/>
      </c>
      <c r="AI2691" s="162" t="str">
        <f t="shared" si="2071"/>
        <v/>
      </c>
      <c r="AJ2691" s="162" t="str">
        <f t="shared" si="2072"/>
        <v/>
      </c>
      <c r="AK2691" s="162" t="str">
        <f t="shared" si="2073"/>
        <v/>
      </c>
      <c r="AM2691" s="199">
        <f t="shared" si="2076"/>
        <v>29.309483700600527</v>
      </c>
      <c r="AN2691" s="197">
        <f t="shared" si="2078"/>
        <v>0</v>
      </c>
      <c r="AO2691" s="197">
        <f t="shared" si="2079"/>
        <v>0</v>
      </c>
      <c r="AP2691" s="197">
        <f t="shared" si="2080"/>
        <v>0</v>
      </c>
      <c r="AQ2691" s="197">
        <f t="shared" si="2081"/>
        <v>0</v>
      </c>
      <c r="AR2691" s="197" t="str">
        <f t="shared" si="2082"/>
        <v/>
      </c>
      <c r="AS2691" s="197" t="str">
        <f t="shared" si="2083"/>
        <v/>
      </c>
      <c r="AT2691" s="197" t="str">
        <f t="shared" si="2084"/>
        <v/>
      </c>
      <c r="AU2691" s="197" t="str">
        <f t="shared" si="2085"/>
        <v/>
      </c>
      <c r="AV2691" s="199">
        <f t="shared" ca="1" si="2077"/>
        <v>2.1770692136904293</v>
      </c>
      <c r="AX2691" s="162">
        <f t="shared" si="2086"/>
        <v>0</v>
      </c>
      <c r="AY2691" s="162">
        <f t="shared" si="2087"/>
        <v>0</v>
      </c>
      <c r="AZ2691" s="162">
        <f t="shared" si="2088"/>
        <v>0</v>
      </c>
      <c r="BA2691" s="162">
        <f t="shared" si="2089"/>
        <v>0</v>
      </c>
      <c r="BB2691" s="162" t="str">
        <f t="shared" si="2090"/>
        <v/>
      </c>
      <c r="BC2691" s="162" t="str">
        <f t="shared" si="2091"/>
        <v/>
      </c>
      <c r="BD2691" s="162" t="str">
        <f t="shared" si="2092"/>
        <v/>
      </c>
      <c r="BE2691" s="162" t="str">
        <f t="shared" si="2093"/>
        <v/>
      </c>
      <c r="BG2691" s="169">
        <f t="shared" si="2074"/>
        <v>67.136061293414087</v>
      </c>
      <c r="BH2691" s="169">
        <f t="shared" ca="1" si="2075"/>
        <v>2.0669940690360522</v>
      </c>
    </row>
    <row r="2692" spans="11:60" x14ac:dyDescent="0.25">
      <c r="K2692" s="199">
        <f t="shared" si="2048"/>
        <v>67.187447486520426</v>
      </c>
      <c r="L2692" s="201">
        <f t="shared" si="2049"/>
        <v>0.56349053353829093</v>
      </c>
      <c r="M2692" s="201">
        <f t="shared" si="2050"/>
        <v>0.56822961137566752</v>
      </c>
      <c r="N2692" s="201">
        <f t="shared" si="2051"/>
        <v>0.5972709118672701</v>
      </c>
      <c r="O2692" s="201">
        <f t="shared" si="2052"/>
        <v>0.56401117424890335</v>
      </c>
      <c r="P2692" s="201" t="str">
        <f t="shared" si="2053"/>
        <v/>
      </c>
      <c r="Q2692" s="201" t="str">
        <f t="shared" si="2054"/>
        <v/>
      </c>
      <c r="R2692" s="201" t="str">
        <f t="shared" si="2055"/>
        <v/>
      </c>
      <c r="S2692" s="201" t="str">
        <f t="shared" si="2056"/>
        <v/>
      </c>
      <c r="T2692" s="199">
        <f t="shared" si="2057"/>
        <v>4.7286338717807699E-2</v>
      </c>
      <c r="U2692" s="199">
        <f t="shared" si="2058"/>
        <v>0</v>
      </c>
      <c r="V2692" s="199">
        <f t="shared" si="2059"/>
        <v>0</v>
      </c>
      <c r="W2692" s="199">
        <f t="shared" si="2060"/>
        <v>0</v>
      </c>
      <c r="X2692" s="199" t="str">
        <f t="shared" si="2061"/>
        <v/>
      </c>
      <c r="Y2692" s="199" t="str">
        <f t="shared" si="2062"/>
        <v/>
      </c>
      <c r="Z2692" s="199" t="str">
        <f t="shared" si="2063"/>
        <v/>
      </c>
      <c r="AA2692" s="199" t="str">
        <f t="shared" si="2064"/>
        <v/>
      </c>
      <c r="AB2692" s="201">
        <f t="shared" ca="1" si="2065"/>
        <v>2.1334736788194082</v>
      </c>
      <c r="AD2692" s="162">
        <f t="shared" si="2066"/>
        <v>1.214932466322507E-3</v>
      </c>
      <c r="AE2692" s="162">
        <f t="shared" si="2067"/>
        <v>0</v>
      </c>
      <c r="AF2692" s="162">
        <f t="shared" si="2068"/>
        <v>0</v>
      </c>
      <c r="AG2692" s="162">
        <f t="shared" si="2069"/>
        <v>0</v>
      </c>
      <c r="AH2692" s="162" t="str">
        <f t="shared" si="2070"/>
        <v/>
      </c>
      <c r="AI2692" s="162" t="str">
        <f t="shared" si="2071"/>
        <v/>
      </c>
      <c r="AJ2692" s="162" t="str">
        <f t="shared" si="2072"/>
        <v/>
      </c>
      <c r="AK2692" s="162" t="str">
        <f t="shared" si="2073"/>
        <v/>
      </c>
      <c r="AM2692" s="199">
        <f t="shared" si="2076"/>
        <v>29.320700494975039</v>
      </c>
      <c r="AN2692" s="197">
        <f t="shared" si="2078"/>
        <v>0</v>
      </c>
      <c r="AO2692" s="197">
        <f t="shared" si="2079"/>
        <v>0</v>
      </c>
      <c r="AP2692" s="197">
        <f t="shared" si="2080"/>
        <v>0</v>
      </c>
      <c r="AQ2692" s="197">
        <f t="shared" si="2081"/>
        <v>0</v>
      </c>
      <c r="AR2692" s="197" t="str">
        <f t="shared" si="2082"/>
        <v/>
      </c>
      <c r="AS2692" s="197" t="str">
        <f t="shared" si="2083"/>
        <v/>
      </c>
      <c r="AT2692" s="197" t="str">
        <f t="shared" si="2084"/>
        <v/>
      </c>
      <c r="AU2692" s="197" t="str">
        <f t="shared" si="2085"/>
        <v/>
      </c>
      <c r="AV2692" s="199">
        <f t="shared" ca="1" si="2077"/>
        <v>2.1330523409899493</v>
      </c>
      <c r="AX2692" s="162">
        <f t="shared" si="2086"/>
        <v>0</v>
      </c>
      <c r="AY2692" s="162">
        <f t="shared" si="2087"/>
        <v>0</v>
      </c>
      <c r="AZ2692" s="162">
        <f t="shared" si="2088"/>
        <v>0</v>
      </c>
      <c r="BA2692" s="162">
        <f t="shared" si="2089"/>
        <v>0</v>
      </c>
      <c r="BB2692" s="162" t="str">
        <f t="shared" si="2090"/>
        <v/>
      </c>
      <c r="BC2692" s="162" t="str">
        <f t="shared" si="2091"/>
        <v/>
      </c>
      <c r="BD2692" s="162" t="str">
        <f t="shared" si="2092"/>
        <v/>
      </c>
      <c r="BE2692" s="162" t="str">
        <f t="shared" si="2093"/>
        <v/>
      </c>
      <c r="BG2692" s="169">
        <f t="shared" si="2074"/>
        <v>67.161754389967257</v>
      </c>
      <c r="BH2692" s="169">
        <f t="shared" ca="1" si="2075"/>
        <v>2.1193757053800422</v>
      </c>
    </row>
    <row r="2693" spans="11:60" x14ac:dyDescent="0.25">
      <c r="K2693" s="199">
        <f t="shared" si="2048"/>
        <v>67.213140583073596</v>
      </c>
      <c r="L2693" s="201">
        <f t="shared" si="2049"/>
        <v>0.56370601748993099</v>
      </c>
      <c r="M2693" s="201">
        <f t="shared" si="2050"/>
        <v>0.56844690759416683</v>
      </c>
      <c r="N2693" s="201">
        <f t="shared" si="2051"/>
        <v>0.59749931374561327</v>
      </c>
      <c r="O2693" s="201">
        <f t="shared" si="2052"/>
        <v>0.56422685729832933</v>
      </c>
      <c r="P2693" s="201" t="str">
        <f t="shared" si="2053"/>
        <v/>
      </c>
      <c r="Q2693" s="201" t="str">
        <f t="shared" si="2054"/>
        <v/>
      </c>
      <c r="R2693" s="201" t="str">
        <f t="shared" si="2055"/>
        <v/>
      </c>
      <c r="S2693" s="201" t="str">
        <f t="shared" si="2056"/>
        <v/>
      </c>
      <c r="T2693" s="199">
        <f t="shared" si="2057"/>
        <v>4.5178760653541636E-2</v>
      </c>
      <c r="U2693" s="199">
        <f t="shared" si="2058"/>
        <v>0</v>
      </c>
      <c r="V2693" s="199">
        <f t="shared" si="2059"/>
        <v>0</v>
      </c>
      <c r="W2693" s="199">
        <f t="shared" si="2060"/>
        <v>0</v>
      </c>
      <c r="X2693" s="199" t="str">
        <f t="shared" si="2061"/>
        <v/>
      </c>
      <c r="Y2693" s="199" t="str">
        <f t="shared" si="2062"/>
        <v/>
      </c>
      <c r="Z2693" s="199" t="str">
        <f t="shared" si="2063"/>
        <v/>
      </c>
      <c r="AA2693" s="199" t="str">
        <f t="shared" si="2064"/>
        <v/>
      </c>
      <c r="AB2693" s="201">
        <f t="shared" ca="1" si="2065"/>
        <v>2.1094549976349231</v>
      </c>
      <c r="AD2693" s="162">
        <f t="shared" si="2066"/>
        <v>1.160782259623977E-3</v>
      </c>
      <c r="AE2693" s="162">
        <f t="shared" si="2067"/>
        <v>0</v>
      </c>
      <c r="AF2693" s="162">
        <f t="shared" si="2068"/>
        <v>0</v>
      </c>
      <c r="AG2693" s="162">
        <f t="shared" si="2069"/>
        <v>0</v>
      </c>
      <c r="AH2693" s="162" t="str">
        <f t="shared" si="2070"/>
        <v/>
      </c>
      <c r="AI2693" s="162" t="str">
        <f t="shared" si="2071"/>
        <v/>
      </c>
      <c r="AJ2693" s="162" t="str">
        <f t="shared" si="2072"/>
        <v/>
      </c>
      <c r="AK2693" s="162" t="str">
        <f t="shared" si="2073"/>
        <v/>
      </c>
      <c r="AM2693" s="199">
        <f t="shared" si="2076"/>
        <v>29.331917289349551</v>
      </c>
      <c r="AN2693" s="197">
        <f t="shared" si="2078"/>
        <v>0</v>
      </c>
      <c r="AO2693" s="197">
        <f t="shared" si="2079"/>
        <v>0</v>
      </c>
      <c r="AP2693" s="197">
        <f t="shared" si="2080"/>
        <v>0</v>
      </c>
      <c r="AQ2693" s="197">
        <f t="shared" si="2081"/>
        <v>0</v>
      </c>
      <c r="AR2693" s="197" t="str">
        <f t="shared" si="2082"/>
        <v/>
      </c>
      <c r="AS2693" s="197" t="str">
        <f t="shared" si="2083"/>
        <v/>
      </c>
      <c r="AT2693" s="197" t="str">
        <f t="shared" si="2084"/>
        <v/>
      </c>
      <c r="AU2693" s="197" t="str">
        <f t="shared" si="2085"/>
        <v/>
      </c>
      <c r="AV2693" s="199">
        <f t="shared" ca="1" si="2077"/>
        <v>2.1971930782895024</v>
      </c>
      <c r="AX2693" s="162">
        <f t="shared" si="2086"/>
        <v>0</v>
      </c>
      <c r="AY2693" s="162">
        <f t="shared" si="2087"/>
        <v>0</v>
      </c>
      <c r="AZ2693" s="162">
        <f t="shared" si="2088"/>
        <v>0</v>
      </c>
      <c r="BA2693" s="162">
        <f t="shared" si="2089"/>
        <v>0</v>
      </c>
      <c r="BB2693" s="162" t="str">
        <f t="shared" si="2090"/>
        <v/>
      </c>
      <c r="BC2693" s="162" t="str">
        <f t="shared" si="2091"/>
        <v/>
      </c>
      <c r="BD2693" s="162" t="str">
        <f t="shared" si="2092"/>
        <v/>
      </c>
      <c r="BE2693" s="162" t="str">
        <f t="shared" si="2093"/>
        <v/>
      </c>
      <c r="BG2693" s="169">
        <f t="shared" si="2074"/>
        <v>67.187447486520426</v>
      </c>
      <c r="BH2693" s="169">
        <f t="shared" ca="1" si="2075"/>
        <v>2.1334736788194082</v>
      </c>
    </row>
    <row r="2694" spans="11:60" x14ac:dyDescent="0.25">
      <c r="K2694" s="199">
        <f t="shared" si="2048"/>
        <v>67.238833679626765</v>
      </c>
      <c r="L2694" s="201">
        <f t="shared" si="2049"/>
        <v>0.56392150144157083</v>
      </c>
      <c r="M2694" s="201">
        <f t="shared" si="2050"/>
        <v>0.56866420381266614</v>
      </c>
      <c r="N2694" s="201">
        <f t="shared" si="2051"/>
        <v>0.59772771562395643</v>
      </c>
      <c r="O2694" s="201">
        <f t="shared" si="2052"/>
        <v>0.56444254034775532</v>
      </c>
      <c r="P2694" s="201" t="str">
        <f t="shared" si="2053"/>
        <v/>
      </c>
      <c r="Q2694" s="201" t="str">
        <f t="shared" si="2054"/>
        <v/>
      </c>
      <c r="R2694" s="201" t="str">
        <f t="shared" si="2055"/>
        <v/>
      </c>
      <c r="S2694" s="201" t="str">
        <f t="shared" si="2056"/>
        <v/>
      </c>
      <c r="T2694" s="199">
        <f t="shared" si="2057"/>
        <v>4.3166619410084296E-2</v>
      </c>
      <c r="U2694" s="199">
        <f t="shared" si="2058"/>
        <v>0</v>
      </c>
      <c r="V2694" s="199">
        <f t="shared" si="2059"/>
        <v>0</v>
      </c>
      <c r="W2694" s="199">
        <f t="shared" si="2060"/>
        <v>0</v>
      </c>
      <c r="X2694" s="199" t="str">
        <f t="shared" si="2061"/>
        <v/>
      </c>
      <c r="Y2694" s="199" t="str">
        <f t="shared" si="2062"/>
        <v/>
      </c>
      <c r="Z2694" s="199" t="str">
        <f t="shared" si="2063"/>
        <v/>
      </c>
      <c r="AA2694" s="199" t="str">
        <f t="shared" si="2064"/>
        <v/>
      </c>
      <c r="AB2694" s="201">
        <f t="shared" ca="1" si="2065"/>
        <v>2.1676397529093046</v>
      </c>
      <c r="AD2694" s="162">
        <f t="shared" si="2066"/>
        <v>1.1090841203772132E-3</v>
      </c>
      <c r="AE2694" s="162">
        <f t="shared" si="2067"/>
        <v>0</v>
      </c>
      <c r="AF2694" s="162">
        <f t="shared" si="2068"/>
        <v>0</v>
      </c>
      <c r="AG2694" s="162">
        <f t="shared" si="2069"/>
        <v>0</v>
      </c>
      <c r="AH2694" s="162" t="str">
        <f t="shared" si="2070"/>
        <v/>
      </c>
      <c r="AI2694" s="162" t="str">
        <f t="shared" si="2071"/>
        <v/>
      </c>
      <c r="AJ2694" s="162" t="str">
        <f t="shared" si="2072"/>
        <v/>
      </c>
      <c r="AK2694" s="162" t="str">
        <f t="shared" si="2073"/>
        <v/>
      </c>
      <c r="AM2694" s="199">
        <f t="shared" si="2076"/>
        <v>29.343134083724063</v>
      </c>
      <c r="AN2694" s="197">
        <f t="shared" si="2078"/>
        <v>0</v>
      </c>
      <c r="AO2694" s="197">
        <f t="shared" si="2079"/>
        <v>0</v>
      </c>
      <c r="AP2694" s="197">
        <f t="shared" si="2080"/>
        <v>0</v>
      </c>
      <c r="AQ2694" s="197">
        <f t="shared" si="2081"/>
        <v>0</v>
      </c>
      <c r="AR2694" s="197" t="str">
        <f t="shared" si="2082"/>
        <v/>
      </c>
      <c r="AS2694" s="197" t="str">
        <f t="shared" si="2083"/>
        <v/>
      </c>
      <c r="AT2694" s="197" t="str">
        <f t="shared" si="2084"/>
        <v/>
      </c>
      <c r="AU2694" s="197" t="str">
        <f t="shared" si="2085"/>
        <v/>
      </c>
      <c r="AV2694" s="199">
        <f t="shared" ca="1" si="2077"/>
        <v>2.2213406111203504</v>
      </c>
      <c r="AX2694" s="162">
        <f t="shared" si="2086"/>
        <v>0</v>
      </c>
      <c r="AY2694" s="162">
        <f t="shared" si="2087"/>
        <v>0</v>
      </c>
      <c r="AZ2694" s="162">
        <f t="shared" si="2088"/>
        <v>0</v>
      </c>
      <c r="BA2694" s="162">
        <f t="shared" si="2089"/>
        <v>0</v>
      </c>
      <c r="BB2694" s="162" t="str">
        <f t="shared" si="2090"/>
        <v/>
      </c>
      <c r="BC2694" s="162" t="str">
        <f t="shared" si="2091"/>
        <v/>
      </c>
      <c r="BD2694" s="162" t="str">
        <f t="shared" si="2092"/>
        <v/>
      </c>
      <c r="BE2694" s="162" t="str">
        <f t="shared" si="2093"/>
        <v/>
      </c>
      <c r="BG2694" s="169">
        <f t="shared" si="2074"/>
        <v>67.213140583073596</v>
      </c>
      <c r="BH2694" s="169">
        <f t="shared" ca="1" si="2075"/>
        <v>2.1094549976349231</v>
      </c>
    </row>
    <row r="2695" spans="11:60" x14ac:dyDescent="0.25">
      <c r="K2695" s="199">
        <f t="shared" si="2048"/>
        <v>67.264526776179935</v>
      </c>
      <c r="L2695" s="201">
        <f t="shared" si="2049"/>
        <v>0.56413698539321078</v>
      </c>
      <c r="M2695" s="201">
        <f t="shared" si="2050"/>
        <v>0.56888150003116555</v>
      </c>
      <c r="N2695" s="201">
        <f t="shared" si="2051"/>
        <v>0.5979561175022996</v>
      </c>
      <c r="O2695" s="201">
        <f t="shared" si="2052"/>
        <v>0.56465822339718141</v>
      </c>
      <c r="P2695" s="201" t="str">
        <f t="shared" si="2053"/>
        <v/>
      </c>
      <c r="Q2695" s="201" t="str">
        <f t="shared" si="2054"/>
        <v/>
      </c>
      <c r="R2695" s="201" t="str">
        <f t="shared" si="2055"/>
        <v/>
      </c>
      <c r="S2695" s="201" t="str">
        <f t="shared" si="2056"/>
        <v/>
      </c>
      <c r="T2695" s="199">
        <f t="shared" si="2057"/>
        <v>4.1245526311224405E-2</v>
      </c>
      <c r="U2695" s="199">
        <f t="shared" si="2058"/>
        <v>0</v>
      </c>
      <c r="V2695" s="199">
        <f t="shared" si="2059"/>
        <v>0</v>
      </c>
      <c r="W2695" s="199">
        <f t="shared" si="2060"/>
        <v>0</v>
      </c>
      <c r="X2695" s="199" t="str">
        <f t="shared" si="2061"/>
        <v/>
      </c>
      <c r="Y2695" s="199" t="str">
        <f t="shared" si="2062"/>
        <v/>
      </c>
      <c r="Z2695" s="199" t="str">
        <f t="shared" si="2063"/>
        <v/>
      </c>
      <c r="AA2695" s="199" t="str">
        <f t="shared" si="2064"/>
        <v/>
      </c>
      <c r="AB2695" s="201">
        <f t="shared" ca="1" si="2065"/>
        <v>2.0468867136195352</v>
      </c>
      <c r="AD2695" s="162">
        <f t="shared" si="2066"/>
        <v>1.0597252899005787E-3</v>
      </c>
      <c r="AE2695" s="162">
        <f t="shared" si="2067"/>
        <v>0</v>
      </c>
      <c r="AF2695" s="162">
        <f t="shared" si="2068"/>
        <v>0</v>
      </c>
      <c r="AG2695" s="162">
        <f t="shared" si="2069"/>
        <v>0</v>
      </c>
      <c r="AH2695" s="162" t="str">
        <f t="shared" si="2070"/>
        <v/>
      </c>
      <c r="AI2695" s="162" t="str">
        <f t="shared" si="2071"/>
        <v/>
      </c>
      <c r="AJ2695" s="162" t="str">
        <f t="shared" si="2072"/>
        <v/>
      </c>
      <c r="AK2695" s="162" t="str">
        <f t="shared" si="2073"/>
        <v/>
      </c>
      <c r="AM2695" s="199">
        <f t="shared" si="2076"/>
        <v>29.354350878098575</v>
      </c>
      <c r="AN2695" s="197">
        <f t="shared" si="2078"/>
        <v>0</v>
      </c>
      <c r="AO2695" s="197">
        <f t="shared" si="2079"/>
        <v>0</v>
      </c>
      <c r="AP2695" s="197">
        <f t="shared" si="2080"/>
        <v>0</v>
      </c>
      <c r="AQ2695" s="197">
        <f t="shared" si="2081"/>
        <v>0</v>
      </c>
      <c r="AR2695" s="197" t="str">
        <f t="shared" si="2082"/>
        <v/>
      </c>
      <c r="AS2695" s="197" t="str">
        <f t="shared" si="2083"/>
        <v/>
      </c>
      <c r="AT2695" s="197" t="str">
        <f t="shared" si="2084"/>
        <v/>
      </c>
      <c r="AU2695" s="197" t="str">
        <f t="shared" si="2085"/>
        <v/>
      </c>
      <c r="AV2695" s="199">
        <f t="shared" ca="1" si="2077"/>
        <v>2.0698945171002046</v>
      </c>
      <c r="AX2695" s="162">
        <f t="shared" si="2086"/>
        <v>0</v>
      </c>
      <c r="AY2695" s="162">
        <f t="shared" si="2087"/>
        <v>0</v>
      </c>
      <c r="AZ2695" s="162">
        <f t="shared" si="2088"/>
        <v>0</v>
      </c>
      <c r="BA2695" s="162">
        <f t="shared" si="2089"/>
        <v>0</v>
      </c>
      <c r="BB2695" s="162" t="str">
        <f t="shared" si="2090"/>
        <v/>
      </c>
      <c r="BC2695" s="162" t="str">
        <f t="shared" si="2091"/>
        <v/>
      </c>
      <c r="BD2695" s="162" t="str">
        <f t="shared" si="2092"/>
        <v/>
      </c>
      <c r="BE2695" s="162" t="str">
        <f t="shared" si="2093"/>
        <v/>
      </c>
      <c r="BG2695" s="169">
        <f t="shared" si="2074"/>
        <v>67.238833679626765</v>
      </c>
      <c r="BH2695" s="169">
        <f t="shared" ca="1" si="2075"/>
        <v>2.1676397529093046</v>
      </c>
    </row>
    <row r="2696" spans="11:60" x14ac:dyDescent="0.25">
      <c r="K2696" s="199">
        <f t="shared" si="2048"/>
        <v>67.290219872733104</v>
      </c>
      <c r="L2696" s="201">
        <f t="shared" si="2049"/>
        <v>0.56435246934485073</v>
      </c>
      <c r="M2696" s="201">
        <f t="shared" si="2050"/>
        <v>0.56909879624966497</v>
      </c>
      <c r="N2696" s="201">
        <f t="shared" si="2051"/>
        <v>0.59818451938064277</v>
      </c>
      <c r="O2696" s="201">
        <f t="shared" si="2052"/>
        <v>0.5648739064466074</v>
      </c>
      <c r="P2696" s="201" t="str">
        <f t="shared" si="2053"/>
        <v/>
      </c>
      <c r="Q2696" s="201" t="str">
        <f t="shared" si="2054"/>
        <v/>
      </c>
      <c r="R2696" s="201" t="str">
        <f t="shared" si="2055"/>
        <v/>
      </c>
      <c r="S2696" s="201" t="str">
        <f t="shared" si="2056"/>
        <v/>
      </c>
      <c r="T2696" s="199">
        <f t="shared" si="2057"/>
        <v>3.9411297512683172E-2</v>
      </c>
      <c r="U2696" s="199">
        <f t="shared" si="2058"/>
        <v>0</v>
      </c>
      <c r="V2696" s="199">
        <f t="shared" si="2059"/>
        <v>0</v>
      </c>
      <c r="W2696" s="199">
        <f t="shared" si="2060"/>
        <v>0</v>
      </c>
      <c r="X2696" s="199" t="str">
        <f t="shared" si="2061"/>
        <v/>
      </c>
      <c r="Y2696" s="199" t="str">
        <f t="shared" si="2062"/>
        <v/>
      </c>
      <c r="Z2696" s="199" t="str">
        <f t="shared" si="2063"/>
        <v/>
      </c>
      <c r="AA2696" s="199" t="str">
        <f t="shared" si="2064"/>
        <v/>
      </c>
      <c r="AB2696" s="201">
        <f t="shared" ca="1" si="2065"/>
        <v>2.1798742780072629</v>
      </c>
      <c r="AD2696" s="162">
        <f t="shared" si="2066"/>
        <v>1.0125982722790547E-3</v>
      </c>
      <c r="AE2696" s="162">
        <f t="shared" si="2067"/>
        <v>0</v>
      </c>
      <c r="AF2696" s="162">
        <f t="shared" si="2068"/>
        <v>0</v>
      </c>
      <c r="AG2696" s="162">
        <f t="shared" si="2069"/>
        <v>0</v>
      </c>
      <c r="AH2696" s="162" t="str">
        <f t="shared" si="2070"/>
        <v/>
      </c>
      <c r="AI2696" s="162" t="str">
        <f t="shared" si="2071"/>
        <v/>
      </c>
      <c r="AJ2696" s="162" t="str">
        <f t="shared" si="2072"/>
        <v/>
      </c>
      <c r="AK2696" s="162" t="str">
        <f t="shared" si="2073"/>
        <v/>
      </c>
      <c r="AM2696" s="199">
        <f t="shared" si="2076"/>
        <v>29.365567672473087</v>
      </c>
      <c r="AN2696" s="197">
        <f t="shared" si="2078"/>
        <v>0</v>
      </c>
      <c r="AO2696" s="197">
        <f t="shared" si="2079"/>
        <v>0</v>
      </c>
      <c r="AP2696" s="197">
        <f t="shared" si="2080"/>
        <v>0</v>
      </c>
      <c r="AQ2696" s="197">
        <f t="shared" si="2081"/>
        <v>0</v>
      </c>
      <c r="AR2696" s="197" t="str">
        <f t="shared" si="2082"/>
        <v/>
      </c>
      <c r="AS2696" s="197" t="str">
        <f t="shared" si="2083"/>
        <v/>
      </c>
      <c r="AT2696" s="197" t="str">
        <f t="shared" si="2084"/>
        <v/>
      </c>
      <c r="AU2696" s="197" t="str">
        <f t="shared" si="2085"/>
        <v/>
      </c>
      <c r="AV2696" s="199">
        <f t="shared" ca="1" si="2077"/>
        <v>2.0888620921751264</v>
      </c>
      <c r="AX2696" s="162">
        <f t="shared" si="2086"/>
        <v>0</v>
      </c>
      <c r="AY2696" s="162">
        <f t="shared" si="2087"/>
        <v>0</v>
      </c>
      <c r="AZ2696" s="162">
        <f t="shared" si="2088"/>
        <v>0</v>
      </c>
      <c r="BA2696" s="162">
        <f t="shared" si="2089"/>
        <v>0</v>
      </c>
      <c r="BB2696" s="162" t="str">
        <f t="shared" si="2090"/>
        <v/>
      </c>
      <c r="BC2696" s="162" t="str">
        <f t="shared" si="2091"/>
        <v/>
      </c>
      <c r="BD2696" s="162" t="str">
        <f t="shared" si="2092"/>
        <v/>
      </c>
      <c r="BE2696" s="162" t="str">
        <f t="shared" si="2093"/>
        <v/>
      </c>
      <c r="BG2696" s="169">
        <f t="shared" si="2074"/>
        <v>67.264526776179935</v>
      </c>
      <c r="BH2696" s="169">
        <f t="shared" ca="1" si="2075"/>
        <v>2.0468867136195352</v>
      </c>
    </row>
    <row r="2697" spans="11:60" x14ac:dyDescent="0.25">
      <c r="K2697" s="199">
        <f t="shared" si="2048"/>
        <v>67.315912969286273</v>
      </c>
      <c r="L2697" s="201">
        <f t="shared" si="2049"/>
        <v>0.56456795329649068</v>
      </c>
      <c r="M2697" s="201">
        <f t="shared" si="2050"/>
        <v>0.56931609246816428</v>
      </c>
      <c r="N2697" s="201">
        <f t="shared" si="2051"/>
        <v>0.59841292125898593</v>
      </c>
      <c r="O2697" s="201">
        <f t="shared" si="2052"/>
        <v>0.56508958949603338</v>
      </c>
      <c r="P2697" s="201" t="str">
        <f t="shared" si="2053"/>
        <v/>
      </c>
      <c r="Q2697" s="201" t="str">
        <f t="shared" si="2054"/>
        <v/>
      </c>
      <c r="R2697" s="201" t="str">
        <f t="shared" si="2055"/>
        <v/>
      </c>
      <c r="S2697" s="201" t="str">
        <f t="shared" si="2056"/>
        <v/>
      </c>
      <c r="T2697" s="199">
        <f t="shared" si="2057"/>
        <v>3.7659944307235856E-2</v>
      </c>
      <c r="U2697" s="199">
        <f t="shared" si="2058"/>
        <v>0</v>
      </c>
      <c r="V2697" s="199">
        <f t="shared" si="2059"/>
        <v>0</v>
      </c>
      <c r="W2697" s="199">
        <f t="shared" si="2060"/>
        <v>0</v>
      </c>
      <c r="X2697" s="199" t="str">
        <f t="shared" si="2061"/>
        <v/>
      </c>
      <c r="Y2697" s="199" t="str">
        <f t="shared" si="2062"/>
        <v/>
      </c>
      <c r="Z2697" s="199" t="str">
        <f t="shared" si="2063"/>
        <v/>
      </c>
      <c r="AA2697" s="199" t="str">
        <f t="shared" si="2064"/>
        <v/>
      </c>
      <c r="AB2697" s="201">
        <f t="shared" ca="1" si="2065"/>
        <v>2.0674867805113109</v>
      </c>
      <c r="AD2697" s="162">
        <f t="shared" si="2066"/>
        <v>9.6760058527279409E-4</v>
      </c>
      <c r="AE2697" s="162">
        <f t="shared" si="2067"/>
        <v>0</v>
      </c>
      <c r="AF2697" s="162">
        <f t="shared" si="2068"/>
        <v>0</v>
      </c>
      <c r="AG2697" s="162">
        <f t="shared" si="2069"/>
        <v>0</v>
      </c>
      <c r="AH2697" s="162" t="str">
        <f t="shared" si="2070"/>
        <v/>
      </c>
      <c r="AI2697" s="162" t="str">
        <f t="shared" si="2071"/>
        <v/>
      </c>
      <c r="AJ2697" s="162" t="str">
        <f t="shared" si="2072"/>
        <v/>
      </c>
      <c r="AK2697" s="162" t="str">
        <f t="shared" si="2073"/>
        <v/>
      </c>
      <c r="AM2697" s="199">
        <f t="shared" si="2076"/>
        <v>29.376784466847599</v>
      </c>
      <c r="AN2697" s="197">
        <f t="shared" si="2078"/>
        <v>0</v>
      </c>
      <c r="AO2697" s="197">
        <f t="shared" si="2079"/>
        <v>0</v>
      </c>
      <c r="AP2697" s="197">
        <f t="shared" si="2080"/>
        <v>0</v>
      </c>
      <c r="AQ2697" s="197">
        <f t="shared" si="2081"/>
        <v>0</v>
      </c>
      <c r="AR2697" s="197" t="str">
        <f t="shared" si="2082"/>
        <v/>
      </c>
      <c r="AS2697" s="197" t="str">
        <f t="shared" si="2083"/>
        <v/>
      </c>
      <c r="AT2697" s="197" t="str">
        <f t="shared" si="2084"/>
        <v/>
      </c>
      <c r="AU2697" s="197" t="str">
        <f t="shared" si="2085"/>
        <v/>
      </c>
      <c r="AV2697" s="199">
        <f t="shared" ca="1" si="2077"/>
        <v>2.2109509947872135</v>
      </c>
      <c r="AX2697" s="162">
        <f t="shared" si="2086"/>
        <v>0</v>
      </c>
      <c r="AY2697" s="162">
        <f t="shared" si="2087"/>
        <v>0</v>
      </c>
      <c r="AZ2697" s="162">
        <f t="shared" si="2088"/>
        <v>0</v>
      </c>
      <c r="BA2697" s="162">
        <f t="shared" si="2089"/>
        <v>0</v>
      </c>
      <c r="BB2697" s="162" t="str">
        <f t="shared" si="2090"/>
        <v/>
      </c>
      <c r="BC2697" s="162" t="str">
        <f t="shared" si="2091"/>
        <v/>
      </c>
      <c r="BD2697" s="162" t="str">
        <f t="shared" si="2092"/>
        <v/>
      </c>
      <c r="BE2697" s="162" t="str">
        <f t="shared" si="2093"/>
        <v/>
      </c>
      <c r="BG2697" s="169">
        <f t="shared" si="2074"/>
        <v>67.290219872733104</v>
      </c>
      <c r="BH2697" s="169">
        <f t="shared" ca="1" si="2075"/>
        <v>2.1798742780072629</v>
      </c>
    </row>
    <row r="2698" spans="11:60" x14ac:dyDescent="0.25">
      <c r="K2698" s="199">
        <f t="shared" si="2048"/>
        <v>67.341606065839443</v>
      </c>
      <c r="L2698" s="201">
        <f t="shared" si="2049"/>
        <v>0.56478343724813063</v>
      </c>
      <c r="M2698" s="201">
        <f t="shared" si="2050"/>
        <v>0.56953338868666359</v>
      </c>
      <c r="N2698" s="201">
        <f t="shared" si="2051"/>
        <v>0.59864132313732921</v>
      </c>
      <c r="O2698" s="201">
        <f t="shared" si="2052"/>
        <v>0.56530527254545948</v>
      </c>
      <c r="P2698" s="201" t="str">
        <f t="shared" si="2053"/>
        <v/>
      </c>
      <c r="Q2698" s="201" t="str">
        <f t="shared" si="2054"/>
        <v/>
      </c>
      <c r="R2698" s="201" t="str">
        <f t="shared" si="2055"/>
        <v/>
      </c>
      <c r="S2698" s="201" t="str">
        <f t="shared" si="2056"/>
        <v/>
      </c>
      <c r="T2698" s="199">
        <f t="shared" si="2057"/>
        <v>3.5987663894386693E-2</v>
      </c>
      <c r="U2698" s="199">
        <f t="shared" si="2058"/>
        <v>0</v>
      </c>
      <c r="V2698" s="199">
        <f t="shared" si="2059"/>
        <v>0</v>
      </c>
      <c r="W2698" s="199">
        <f t="shared" si="2060"/>
        <v>0</v>
      </c>
      <c r="X2698" s="199" t="str">
        <f t="shared" si="2061"/>
        <v/>
      </c>
      <c r="Y2698" s="199" t="str">
        <f t="shared" si="2062"/>
        <v/>
      </c>
      <c r="Z2698" s="199" t="str">
        <f t="shared" si="2063"/>
        <v/>
      </c>
      <c r="AA2698" s="199" t="str">
        <f t="shared" si="2064"/>
        <v/>
      </c>
      <c r="AB2698" s="201">
        <f t="shared" ca="1" si="2065"/>
        <v>2.0643820508334692</v>
      </c>
      <c r="AD2698" s="162">
        <f t="shared" si="2066"/>
        <v>9.2463452316148649E-4</v>
      </c>
      <c r="AE2698" s="162">
        <f t="shared" si="2067"/>
        <v>0</v>
      </c>
      <c r="AF2698" s="162">
        <f t="shared" si="2068"/>
        <v>0</v>
      </c>
      <c r="AG2698" s="162">
        <f t="shared" si="2069"/>
        <v>0</v>
      </c>
      <c r="AH2698" s="162" t="str">
        <f t="shared" si="2070"/>
        <v/>
      </c>
      <c r="AI2698" s="162" t="str">
        <f t="shared" si="2071"/>
        <v/>
      </c>
      <c r="AJ2698" s="162" t="str">
        <f t="shared" si="2072"/>
        <v/>
      </c>
      <c r="AK2698" s="162" t="str">
        <f t="shared" si="2073"/>
        <v/>
      </c>
      <c r="AM2698" s="199">
        <f t="shared" si="2076"/>
        <v>29.388001261222112</v>
      </c>
      <c r="AN2698" s="197">
        <f t="shared" si="2078"/>
        <v>0</v>
      </c>
      <c r="AO2698" s="197">
        <f t="shared" si="2079"/>
        <v>0</v>
      </c>
      <c r="AP2698" s="197">
        <f t="shared" si="2080"/>
        <v>0</v>
      </c>
      <c r="AQ2698" s="197">
        <f t="shared" si="2081"/>
        <v>0</v>
      </c>
      <c r="AR2698" s="197" t="str">
        <f t="shared" si="2082"/>
        <v/>
      </c>
      <c r="AS2698" s="197" t="str">
        <f t="shared" si="2083"/>
        <v/>
      </c>
      <c r="AT2698" s="197" t="str">
        <f t="shared" si="2084"/>
        <v/>
      </c>
      <c r="AU2698" s="197" t="str">
        <f t="shared" si="2085"/>
        <v/>
      </c>
      <c r="AV2698" s="199">
        <f t="shared" ca="1" si="2077"/>
        <v>2.1631096539556158</v>
      </c>
      <c r="AX2698" s="162">
        <f t="shared" si="2086"/>
        <v>0</v>
      </c>
      <c r="AY2698" s="162">
        <f t="shared" si="2087"/>
        <v>0</v>
      </c>
      <c r="AZ2698" s="162">
        <f t="shared" si="2088"/>
        <v>0</v>
      </c>
      <c r="BA2698" s="162">
        <f t="shared" si="2089"/>
        <v>0</v>
      </c>
      <c r="BB2698" s="162" t="str">
        <f t="shared" si="2090"/>
        <v/>
      </c>
      <c r="BC2698" s="162" t="str">
        <f t="shared" si="2091"/>
        <v/>
      </c>
      <c r="BD2698" s="162" t="str">
        <f t="shared" si="2092"/>
        <v/>
      </c>
      <c r="BE2698" s="162" t="str">
        <f t="shared" si="2093"/>
        <v/>
      </c>
      <c r="BG2698" s="169">
        <f t="shared" si="2074"/>
        <v>67.315912969286273</v>
      </c>
      <c r="BH2698" s="169">
        <f t="shared" ca="1" si="2075"/>
        <v>2.0674867805113109</v>
      </c>
    </row>
    <row r="2699" spans="11:60" x14ac:dyDescent="0.25">
      <c r="K2699" s="199">
        <f t="shared" si="2048"/>
        <v>67.367299162392612</v>
      </c>
      <c r="L2699" s="201">
        <f t="shared" si="2049"/>
        <v>0.56499892119977058</v>
      </c>
      <c r="M2699" s="201">
        <f t="shared" si="2050"/>
        <v>0.56975068490516301</v>
      </c>
      <c r="N2699" s="201">
        <f t="shared" si="2051"/>
        <v>0.59886972501567237</v>
      </c>
      <c r="O2699" s="201">
        <f t="shared" si="2052"/>
        <v>0.56552095559488547</v>
      </c>
      <c r="P2699" s="201" t="str">
        <f t="shared" si="2053"/>
        <v/>
      </c>
      <c r="Q2699" s="201" t="str">
        <f t="shared" si="2054"/>
        <v/>
      </c>
      <c r="R2699" s="201" t="str">
        <f t="shared" si="2055"/>
        <v/>
      </c>
      <c r="S2699" s="201" t="str">
        <f t="shared" si="2056"/>
        <v/>
      </c>
      <c r="T2699" s="199">
        <f t="shared" si="2057"/>
        <v>3.4390830592150499E-2</v>
      </c>
      <c r="U2699" s="199">
        <f t="shared" si="2058"/>
        <v>0</v>
      </c>
      <c r="V2699" s="199">
        <f t="shared" si="2059"/>
        <v>0</v>
      </c>
      <c r="W2699" s="199">
        <f t="shared" si="2060"/>
        <v>0</v>
      </c>
      <c r="X2699" s="199" t="str">
        <f t="shared" si="2061"/>
        <v/>
      </c>
      <c r="Y2699" s="199" t="str">
        <f t="shared" si="2062"/>
        <v/>
      </c>
      <c r="Z2699" s="199" t="str">
        <f t="shared" si="2063"/>
        <v/>
      </c>
      <c r="AA2699" s="199" t="str">
        <f t="shared" si="2064"/>
        <v/>
      </c>
      <c r="AB2699" s="201">
        <f t="shared" ca="1" si="2065"/>
        <v>2.0522638418824815</v>
      </c>
      <c r="AD2699" s="162">
        <f t="shared" si="2066"/>
        <v>8.8360693094781569E-4</v>
      </c>
      <c r="AE2699" s="162">
        <f t="shared" si="2067"/>
        <v>0</v>
      </c>
      <c r="AF2699" s="162">
        <f t="shared" si="2068"/>
        <v>0</v>
      </c>
      <c r="AG2699" s="162">
        <f t="shared" si="2069"/>
        <v>0</v>
      </c>
      <c r="AH2699" s="162" t="str">
        <f t="shared" si="2070"/>
        <v/>
      </c>
      <c r="AI2699" s="162" t="str">
        <f t="shared" si="2071"/>
        <v/>
      </c>
      <c r="AJ2699" s="162" t="str">
        <f t="shared" si="2072"/>
        <v/>
      </c>
      <c r="AK2699" s="162" t="str">
        <f t="shared" si="2073"/>
        <v/>
      </c>
      <c r="AM2699" s="199">
        <f t="shared" si="2076"/>
        <v>29.399218055596624</v>
      </c>
      <c r="AN2699" s="197">
        <f t="shared" si="2078"/>
        <v>0</v>
      </c>
      <c r="AO2699" s="197">
        <f t="shared" si="2079"/>
        <v>0</v>
      </c>
      <c r="AP2699" s="197">
        <f t="shared" si="2080"/>
        <v>0</v>
      </c>
      <c r="AQ2699" s="197">
        <f t="shared" si="2081"/>
        <v>0</v>
      </c>
      <c r="AR2699" s="197" t="str">
        <f t="shared" si="2082"/>
        <v/>
      </c>
      <c r="AS2699" s="197" t="str">
        <f t="shared" si="2083"/>
        <v/>
      </c>
      <c r="AT2699" s="197" t="str">
        <f t="shared" si="2084"/>
        <v/>
      </c>
      <c r="AU2699" s="197" t="str">
        <f t="shared" si="2085"/>
        <v/>
      </c>
      <c r="AV2699" s="199">
        <f t="shared" ca="1" si="2077"/>
        <v>2.2062930070368592</v>
      </c>
      <c r="AX2699" s="162">
        <f t="shared" si="2086"/>
        <v>0</v>
      </c>
      <c r="AY2699" s="162">
        <f t="shared" si="2087"/>
        <v>0</v>
      </c>
      <c r="AZ2699" s="162">
        <f t="shared" si="2088"/>
        <v>0</v>
      </c>
      <c r="BA2699" s="162">
        <f t="shared" si="2089"/>
        <v>0</v>
      </c>
      <c r="BB2699" s="162" t="str">
        <f t="shared" si="2090"/>
        <v/>
      </c>
      <c r="BC2699" s="162" t="str">
        <f t="shared" si="2091"/>
        <v/>
      </c>
      <c r="BD2699" s="162" t="str">
        <f t="shared" si="2092"/>
        <v/>
      </c>
      <c r="BE2699" s="162" t="str">
        <f t="shared" si="2093"/>
        <v/>
      </c>
      <c r="BG2699" s="169">
        <f t="shared" si="2074"/>
        <v>67.341606065839443</v>
      </c>
      <c r="BH2699" s="169">
        <f t="shared" ca="1" si="2075"/>
        <v>2.0643820508334692</v>
      </c>
    </row>
    <row r="2700" spans="11:60" x14ac:dyDescent="0.25">
      <c r="K2700" s="199">
        <f t="shared" si="2048"/>
        <v>67.392992258945782</v>
      </c>
      <c r="L2700" s="201">
        <f t="shared" si="2049"/>
        <v>0.56521440515141042</v>
      </c>
      <c r="M2700" s="201">
        <f t="shared" si="2050"/>
        <v>0.56996798112366232</v>
      </c>
      <c r="N2700" s="201">
        <f t="shared" si="2051"/>
        <v>0.59909812689401554</v>
      </c>
      <c r="O2700" s="201">
        <f t="shared" si="2052"/>
        <v>0.56573663864431145</v>
      </c>
      <c r="P2700" s="201" t="str">
        <f t="shared" si="2053"/>
        <v/>
      </c>
      <c r="Q2700" s="201" t="str">
        <f t="shared" si="2054"/>
        <v/>
      </c>
      <c r="R2700" s="201" t="str">
        <f t="shared" si="2055"/>
        <v/>
      </c>
      <c r="S2700" s="201" t="str">
        <f t="shared" si="2056"/>
        <v/>
      </c>
      <c r="T2700" s="199">
        <f t="shared" si="2057"/>
        <v>3.2865987469579735E-2</v>
      </c>
      <c r="U2700" s="199">
        <f t="shared" si="2058"/>
        <v>0</v>
      </c>
      <c r="V2700" s="199">
        <f t="shared" si="2059"/>
        <v>0</v>
      </c>
      <c r="W2700" s="199">
        <f t="shared" si="2060"/>
        <v>0</v>
      </c>
      <c r="X2700" s="199" t="str">
        <f t="shared" si="2061"/>
        <v/>
      </c>
      <c r="Y2700" s="199" t="str">
        <f t="shared" si="2062"/>
        <v/>
      </c>
      <c r="Z2700" s="199" t="str">
        <f t="shared" si="2063"/>
        <v/>
      </c>
      <c r="AA2700" s="199" t="str">
        <f t="shared" si="2064"/>
        <v/>
      </c>
      <c r="AB2700" s="201">
        <f t="shared" ca="1" si="2065"/>
        <v>2.1916923426001693</v>
      </c>
      <c r="AD2700" s="162">
        <f t="shared" si="2066"/>
        <v>8.4442898937116858E-4</v>
      </c>
      <c r="AE2700" s="162">
        <f t="shared" si="2067"/>
        <v>0</v>
      </c>
      <c r="AF2700" s="162">
        <f t="shared" si="2068"/>
        <v>0</v>
      </c>
      <c r="AG2700" s="162">
        <f t="shared" si="2069"/>
        <v>0</v>
      </c>
      <c r="AH2700" s="162" t="str">
        <f t="shared" si="2070"/>
        <v/>
      </c>
      <c r="AI2700" s="162" t="str">
        <f t="shared" si="2071"/>
        <v/>
      </c>
      <c r="AJ2700" s="162" t="str">
        <f t="shared" si="2072"/>
        <v/>
      </c>
      <c r="AK2700" s="162" t="str">
        <f t="shared" si="2073"/>
        <v/>
      </c>
      <c r="AM2700" s="199">
        <f t="shared" si="2076"/>
        <v>29.410434849971136</v>
      </c>
      <c r="AN2700" s="197">
        <f t="shared" si="2078"/>
        <v>0</v>
      </c>
      <c r="AO2700" s="197">
        <f t="shared" si="2079"/>
        <v>0</v>
      </c>
      <c r="AP2700" s="197">
        <f t="shared" si="2080"/>
        <v>0</v>
      </c>
      <c r="AQ2700" s="197">
        <f t="shared" si="2081"/>
        <v>0</v>
      </c>
      <c r="AR2700" s="197" t="str">
        <f t="shared" si="2082"/>
        <v/>
      </c>
      <c r="AS2700" s="197" t="str">
        <f t="shared" si="2083"/>
        <v/>
      </c>
      <c r="AT2700" s="197" t="str">
        <f t="shared" si="2084"/>
        <v/>
      </c>
      <c r="AU2700" s="197" t="str">
        <f t="shared" si="2085"/>
        <v/>
      </c>
      <c r="AV2700" s="199">
        <f t="shared" ca="1" si="2077"/>
        <v>2.2239670153480167</v>
      </c>
      <c r="AX2700" s="162">
        <f t="shared" si="2086"/>
        <v>0</v>
      </c>
      <c r="AY2700" s="162">
        <f t="shared" si="2087"/>
        <v>0</v>
      </c>
      <c r="AZ2700" s="162">
        <f t="shared" si="2088"/>
        <v>0</v>
      </c>
      <c r="BA2700" s="162">
        <f t="shared" si="2089"/>
        <v>0</v>
      </c>
      <c r="BB2700" s="162" t="str">
        <f t="shared" si="2090"/>
        <v/>
      </c>
      <c r="BC2700" s="162" t="str">
        <f t="shared" si="2091"/>
        <v/>
      </c>
      <c r="BD2700" s="162" t="str">
        <f t="shared" si="2092"/>
        <v/>
      </c>
      <c r="BE2700" s="162" t="str">
        <f t="shared" si="2093"/>
        <v/>
      </c>
      <c r="BG2700" s="169">
        <f t="shared" si="2074"/>
        <v>67.367299162392612</v>
      </c>
      <c r="BH2700" s="169">
        <f t="shared" ca="1" si="2075"/>
        <v>2.0522638418824815</v>
      </c>
    </row>
    <row r="2701" spans="11:60" x14ac:dyDescent="0.25">
      <c r="K2701" s="199">
        <f t="shared" si="2048"/>
        <v>67.418685355498951</v>
      </c>
      <c r="L2701" s="201">
        <f t="shared" si="2049"/>
        <v>0.56542988910305048</v>
      </c>
      <c r="M2701" s="201">
        <f t="shared" si="2050"/>
        <v>0.57018527734216173</v>
      </c>
      <c r="N2701" s="201">
        <f t="shared" si="2051"/>
        <v>0.5993265287723587</v>
      </c>
      <c r="O2701" s="201">
        <f t="shared" si="2052"/>
        <v>0.56595232169373755</v>
      </c>
      <c r="P2701" s="201" t="str">
        <f t="shared" si="2053"/>
        <v/>
      </c>
      <c r="Q2701" s="201" t="str">
        <f t="shared" si="2054"/>
        <v/>
      </c>
      <c r="R2701" s="201" t="str">
        <f t="shared" si="2055"/>
        <v/>
      </c>
      <c r="S2701" s="201" t="str">
        <f t="shared" si="2056"/>
        <v/>
      </c>
      <c r="T2701" s="199">
        <f t="shared" si="2057"/>
        <v>3.1409838379704763E-2</v>
      </c>
      <c r="U2701" s="199">
        <f t="shared" si="2058"/>
        <v>0</v>
      </c>
      <c r="V2701" s="199">
        <f t="shared" si="2059"/>
        <v>0</v>
      </c>
      <c r="W2701" s="199">
        <f t="shared" si="2060"/>
        <v>0</v>
      </c>
      <c r="X2701" s="199" t="str">
        <f t="shared" si="2061"/>
        <v/>
      </c>
      <c r="Y2701" s="199" t="str">
        <f t="shared" si="2062"/>
        <v/>
      </c>
      <c r="Z2701" s="199" t="str">
        <f t="shared" si="2063"/>
        <v/>
      </c>
      <c r="AA2701" s="199" t="str">
        <f t="shared" si="2064"/>
        <v/>
      </c>
      <c r="AB2701" s="201">
        <f t="shared" ca="1" si="2065"/>
        <v>2.1541476121688907</v>
      </c>
      <c r="AD2701" s="162">
        <f t="shared" si="2066"/>
        <v>8.0701601020920113E-4</v>
      </c>
      <c r="AE2701" s="162">
        <f t="shared" si="2067"/>
        <v>0</v>
      </c>
      <c r="AF2701" s="162">
        <f t="shared" si="2068"/>
        <v>0</v>
      </c>
      <c r="AG2701" s="162">
        <f t="shared" si="2069"/>
        <v>0</v>
      </c>
      <c r="AH2701" s="162" t="str">
        <f t="shared" si="2070"/>
        <v/>
      </c>
      <c r="AI2701" s="162" t="str">
        <f t="shared" si="2071"/>
        <v/>
      </c>
      <c r="AJ2701" s="162" t="str">
        <f t="shared" si="2072"/>
        <v/>
      </c>
      <c r="AK2701" s="162" t="str">
        <f t="shared" si="2073"/>
        <v/>
      </c>
      <c r="AM2701" s="199">
        <f t="shared" si="2076"/>
        <v>29.421651644345648</v>
      </c>
      <c r="AN2701" s="197">
        <f t="shared" si="2078"/>
        <v>0</v>
      </c>
      <c r="AO2701" s="197">
        <f t="shared" si="2079"/>
        <v>0</v>
      </c>
      <c r="AP2701" s="197">
        <f t="shared" si="2080"/>
        <v>0</v>
      </c>
      <c r="AQ2701" s="197">
        <f t="shared" si="2081"/>
        <v>0</v>
      </c>
      <c r="AR2701" s="197" t="str">
        <f t="shared" si="2082"/>
        <v/>
      </c>
      <c r="AS2701" s="197" t="str">
        <f t="shared" si="2083"/>
        <v/>
      </c>
      <c r="AT2701" s="197" t="str">
        <f t="shared" si="2084"/>
        <v/>
      </c>
      <c r="AU2701" s="197" t="str">
        <f t="shared" si="2085"/>
        <v/>
      </c>
      <c r="AV2701" s="199">
        <f t="shared" ca="1" si="2077"/>
        <v>2.1434161238408653</v>
      </c>
      <c r="AX2701" s="162">
        <f t="shared" si="2086"/>
        <v>0</v>
      </c>
      <c r="AY2701" s="162">
        <f t="shared" si="2087"/>
        <v>0</v>
      </c>
      <c r="AZ2701" s="162">
        <f t="shared" si="2088"/>
        <v>0</v>
      </c>
      <c r="BA2701" s="162">
        <f t="shared" si="2089"/>
        <v>0</v>
      </c>
      <c r="BB2701" s="162" t="str">
        <f t="shared" si="2090"/>
        <v/>
      </c>
      <c r="BC2701" s="162" t="str">
        <f t="shared" si="2091"/>
        <v/>
      </c>
      <c r="BD2701" s="162" t="str">
        <f t="shared" si="2092"/>
        <v/>
      </c>
      <c r="BE2701" s="162" t="str">
        <f t="shared" si="2093"/>
        <v/>
      </c>
      <c r="BG2701" s="169">
        <f t="shared" si="2074"/>
        <v>67.392992258945782</v>
      </c>
      <c r="BH2701" s="169">
        <f t="shared" ca="1" si="2075"/>
        <v>2.1916923426001693</v>
      </c>
    </row>
    <row r="2702" spans="11:60" x14ac:dyDescent="0.25">
      <c r="K2702" s="199">
        <f t="shared" ref="K2702:K2765" si="2094">K2701+1/($C$74*60)</f>
        <v>67.444378452052121</v>
      </c>
      <c r="L2702" s="201">
        <f t="shared" ref="L2702:L2765" si="2095">IF(Q$56="","",SQRT(($K2702*$K2702)/$Q$72))</f>
        <v>0.56564537305469031</v>
      </c>
      <c r="M2702" s="201">
        <f t="shared" ref="M2702:M2765" si="2096">IF(R$56="","",SQRT(($K2702*$K2702)/$R$72))</f>
        <v>0.57040257356066104</v>
      </c>
      <c r="N2702" s="201">
        <f t="shared" ref="N2702:N2765" si="2097">IF(S$56="","",SQRT(($K2702*$K2702)/$S$72))</f>
        <v>0.59955493065070187</v>
      </c>
      <c r="O2702" s="201">
        <f t="shared" ref="O2702:O2765" si="2098">IF(T$56="","",SQRT(($K2702*$K2702)/$T$72))</f>
        <v>0.56616800474316353</v>
      </c>
      <c r="P2702" s="201" t="str">
        <f t="shared" ref="P2702:P2765" si="2099">IF(U$56="","",SQRT(($K2702*$K2702)/$U$72))</f>
        <v/>
      </c>
      <c r="Q2702" s="201" t="str">
        <f t="shared" ref="Q2702:Q2765" si="2100">IF(V$56="","",SQRT(($K2702*$K2702)/$V$72))</f>
        <v/>
      </c>
      <c r="R2702" s="201" t="str">
        <f t="shared" ref="R2702:R2765" si="2101">IF(W$56="","",SQRT(($K2702*$K2702)/$W$72))</f>
        <v/>
      </c>
      <c r="S2702" s="201" t="str">
        <f t="shared" ref="S2702:S2765" si="2102">IF(X$56="","",SQRT(($K2702*$K2702)/$X$72))</f>
        <v/>
      </c>
      <c r="T2702" s="199">
        <f t="shared" ref="T2702:T2765" si="2103">IF(Q$56="","",IF(ABS(($K2702-Q$60) / ( L2702 / 2.2))&gt;20,0,IF(Q$60&lt;&gt;"",Q$64 * ( POWER(POWER(Q$67, 2),0.5) + POWER(POWER(Q$67, 2),-0.5)  ) / ( POWER(POWER(Q$67, 2),0.5) * EXP( POWER(1 + POWER(Q$67, 2),-1) * ($K2702-Q$60)/ ( L2702 / 2.2) ) + POWER(POWER(Q$67, 2),-0.5) * EXP(- POWER(Q$67, 2) * POWER(1 + POWER(Q$67, 2),-1) * ($K2702-Q$60) / ( L2702 / 2.2) ) ),"")))</f>
        <v>3.0019240373537846E-2</v>
      </c>
      <c r="U2702" s="199">
        <f t="shared" ref="U2702:U2765" si="2104">IF(R$56="","",IF(ABS(($K2702-R$60) / ( M2702 / 2.2))&gt;20,0,IF(R$60&lt;&gt;"",R$64 * ( POWER(POWER(R$67, 2),0.5) + POWER(POWER(R$67, 2),-0.5)  ) / ( POWER(POWER(R$67, 2),0.5) * EXP( POWER(1 + POWER(R$67, 2),-1) * ($K2702-R$60)/ ( M2702 / 2.2) ) + POWER(POWER(R$67, 2),-0.5) * EXP(- POWER(R$67, 2) * POWER(1 + POWER(R$67, 2),-1) * ($K2702-R$60) / ( M2702 / 2.2) ) ),"")))</f>
        <v>0</v>
      </c>
      <c r="V2702" s="199">
        <f t="shared" ref="V2702:V2765" si="2105">IF(S$56="","",IF(ABS(($K2702-S$60) / ( N2702 / 2.2))&gt;20,0,IF(S$60&lt;&gt;"",S$64 * ( POWER(POWER(S$67, 2),0.5) + POWER(POWER(S$67, 2),-0.5)  ) / ( POWER(POWER(S$67, 2),0.5) * EXP( POWER(1 + POWER(S$67, 2),-1) * ($K2702-S$60)/ ( N2702 / 2.2) ) + POWER(POWER(S$67, 2),-0.5) * EXP(- POWER(S$67, 2) * POWER(1 + POWER(S$67, 2),-1) * ($K2702-S$60) / ( N2702 / 2.2) ) ),"")))</f>
        <v>0</v>
      </c>
      <c r="W2702" s="199">
        <f t="shared" ref="W2702:W2765" si="2106">IF(T$56="","",IF(ABS(($K2702-T$60) / ( O2702 / 2.2))&gt;20,0,IF(T$60&lt;&gt;"",T$64 * ( POWER(POWER(T$67, 2),0.5) + POWER(POWER(T$67, 2),-0.5)  ) / ( POWER(POWER(T$67, 2),0.5) * EXP( POWER(1 + POWER(T$67, 2),-1) * ($K2702-T$60)/ ( O2702 / 2.2) ) + POWER(POWER(T$67, 2),-0.5) * EXP(- POWER(T$67, 2) * POWER(1 + POWER(T$67, 2),-1) * ($K2702-T$60) / ( O2702 / 2.2) ) ),"")))</f>
        <v>0</v>
      </c>
      <c r="X2702" s="199" t="str">
        <f t="shared" ref="X2702:X2765" si="2107">IF(U$56="","",IF(ABS(($K2702-U$60) / ( P2702 / 2.2))&gt;20,0,IF(U$60&lt;&gt;"",U$64 * ( POWER(POWER(U$67, 2),0.5) + POWER(POWER(U$67, 2),-0.5)  ) / ( POWER(POWER(U$67, 2),0.5) * EXP( POWER(1 + POWER(U$67, 2),-1) * ($K2702-U$60)/ ( P2702 / 2.2) ) + POWER(POWER(U$67, 2),-0.5) * EXP(- POWER(U$67, 2) * POWER(1 + POWER(U$67, 2),-1) * ($K2702-U$60) / ( P2702 / 2.2) ) ),"")))</f>
        <v/>
      </c>
      <c r="Y2702" s="199" t="str">
        <f t="shared" ref="Y2702:Y2765" si="2108">IF(V$56="","",IF(ABS(($K2702-V$60) / ( Q2702 / 2.2))&gt;20,0,IF(V$60&lt;&gt;"",V$64 * ( POWER(POWER(V$67, 2),0.5) + POWER(POWER(V$67, 2),-0.5)  ) / ( POWER(POWER(V$67, 2),0.5) * EXP( POWER(1 + POWER(V$67, 2),-1) * ($K2702-V$60)/ ( Q2702 / 2.2) ) + POWER(POWER(V$67, 2),-0.5) * EXP(- POWER(V$67, 2) * POWER(1 + POWER(V$67, 2),-1) * ($K2702-V$60) / ( Q2702 / 2.2) ) ),"")))</f>
        <v/>
      </c>
      <c r="Z2702" s="199" t="str">
        <f t="shared" ref="Z2702:Z2765" si="2109">IF(W$56="","",IF(ABS(($K2702-W$60) / ( R2702 / 2.2))&gt;20,0,IF(W$60&lt;&gt;"",W$64 * ( POWER(POWER(W$67, 2),0.5) + POWER(POWER(W$67, 2),-0.5)  ) / ( POWER(POWER(W$67, 2),0.5) * EXP( POWER(1 + POWER(W$67, 2),-1) * ($K2702-W$60)/ ( R2702 / 2.2) ) + POWER(POWER(W$67, 2),-0.5) * EXP(- POWER(W$67, 2) * POWER(1 + POWER(W$67, 2),-1) * ($K2702-W$60) / ( R2702 / 2.2) ) ),"")))</f>
        <v/>
      </c>
      <c r="AA2702" s="199" t="str">
        <f t="shared" ref="AA2702:AA2765" si="2110">IF(X$56="","",IF(ABS(($K2702-X$60) / ( S2702 / 2.2))&gt;20,0,IF(X$60&lt;&gt;"",X$64 * ( POWER(POWER(X$67, 2),0.5) + POWER(POWER(X$67, 2),-0.5)  ) / ( POWER(POWER(X$67, 2),0.5) * EXP( POWER(1 + POWER(X$67, 2),-1) * ($K2702-X$60)/ ( S2702 / 2.2) ) + POWER(POWER(X$67, 2),-0.5) * EXP(- POWER(X$67, 2) * POWER(1 + POWER(X$67, 2),-1) * ($K2702-X$60) / ( S2702 / 2.2) ) ),"")))</f>
        <v/>
      </c>
      <c r="AB2702" s="201">
        <f t="shared" ref="AB2702:AB2765" ca="1" si="2111">SUM(T2702:AA2702)+RAND()*$C$69+$C$67</f>
        <v>2.0867382821287173</v>
      </c>
      <c r="AD2702" s="162">
        <f t="shared" ref="AD2702:AD2765" si="2112">IF(Q$56="","",($K2702-$K2701)*T2702)</f>
        <v>7.7128724137010972E-4</v>
      </c>
      <c r="AE2702" s="162">
        <f t="shared" ref="AE2702:AE2765" si="2113">IF(R$56="","",($K2702-$K2701)*U2702)</f>
        <v>0</v>
      </c>
      <c r="AF2702" s="162">
        <f t="shared" ref="AF2702:AF2765" si="2114">IF(S$56="","",($K2702-$K2701)*V2702)</f>
        <v>0</v>
      </c>
      <c r="AG2702" s="162">
        <f t="shared" ref="AG2702:AG2765" si="2115">IF(T$56="","",($K2702-$K2701)*W2702)</f>
        <v>0</v>
      </c>
      <c r="AH2702" s="162" t="str">
        <f t="shared" ref="AH2702:AH2765" si="2116">IF(U$56="","",($K2702-$K2701)*X2702)</f>
        <v/>
      </c>
      <c r="AI2702" s="162" t="str">
        <f t="shared" ref="AI2702:AI2765" si="2117">IF(V$56="","",($K2702-$K2701)*Y2702)</f>
        <v/>
      </c>
      <c r="AJ2702" s="162" t="str">
        <f t="shared" ref="AJ2702:AJ2765" si="2118">IF(W$56="","",($K2702-$K2701)*Z2702)</f>
        <v/>
      </c>
      <c r="AK2702" s="162" t="str">
        <f t="shared" ref="AK2702:AK2765" si="2119">IF(X$56="","",($K2702-$K2701)*AA2702)</f>
        <v/>
      </c>
      <c r="AM2702" s="199">
        <f t="shared" si="2076"/>
        <v>29.43286843872016</v>
      </c>
      <c r="AN2702" s="197">
        <f t="shared" si="2078"/>
        <v>0</v>
      </c>
      <c r="AO2702" s="197">
        <f t="shared" si="2079"/>
        <v>0</v>
      </c>
      <c r="AP2702" s="197">
        <f t="shared" si="2080"/>
        <v>0</v>
      </c>
      <c r="AQ2702" s="197">
        <f t="shared" si="2081"/>
        <v>0</v>
      </c>
      <c r="AR2702" s="197" t="str">
        <f t="shared" si="2082"/>
        <v/>
      </c>
      <c r="AS2702" s="197" t="str">
        <f t="shared" si="2083"/>
        <v/>
      </c>
      <c r="AT2702" s="197" t="str">
        <f t="shared" si="2084"/>
        <v/>
      </c>
      <c r="AU2702" s="197" t="str">
        <f t="shared" si="2085"/>
        <v/>
      </c>
      <c r="AV2702" s="199">
        <f t="shared" ca="1" si="2077"/>
        <v>2.1678765376425302</v>
      </c>
      <c r="AX2702" s="162">
        <f t="shared" si="2086"/>
        <v>0</v>
      </c>
      <c r="AY2702" s="162">
        <f t="shared" si="2087"/>
        <v>0</v>
      </c>
      <c r="AZ2702" s="162">
        <f t="shared" si="2088"/>
        <v>0</v>
      </c>
      <c r="BA2702" s="162">
        <f t="shared" si="2089"/>
        <v>0</v>
      </c>
      <c r="BB2702" s="162" t="str">
        <f t="shared" si="2090"/>
        <v/>
      </c>
      <c r="BC2702" s="162" t="str">
        <f t="shared" si="2091"/>
        <v/>
      </c>
      <c r="BD2702" s="162" t="str">
        <f t="shared" si="2092"/>
        <v/>
      </c>
      <c r="BE2702" s="162" t="str">
        <f t="shared" si="2093"/>
        <v/>
      </c>
      <c r="BG2702" s="169">
        <f t="shared" ref="BG2702:BG2765" si="2120">IF($C$8="isocratic",K2701,AM2702)</f>
        <v>67.418685355498951</v>
      </c>
      <c r="BH2702" s="169">
        <f t="shared" ref="BH2702:BH2765" ca="1" si="2121">IF($C$8="isocratic",AB2701,AV2702)</f>
        <v>2.1541476121688907</v>
      </c>
    </row>
    <row r="2703" spans="11:60" x14ac:dyDescent="0.25">
      <c r="K2703" s="199">
        <f t="shared" si="2094"/>
        <v>67.47007154860529</v>
      </c>
      <c r="L2703" s="201">
        <f t="shared" si="2095"/>
        <v>0.56586085700633038</v>
      </c>
      <c r="M2703" s="201">
        <f t="shared" si="2096"/>
        <v>0.57061986977916035</v>
      </c>
      <c r="N2703" s="201">
        <f t="shared" si="2097"/>
        <v>0.59978333252904514</v>
      </c>
      <c r="O2703" s="201">
        <f t="shared" si="2098"/>
        <v>0.56638368779258963</v>
      </c>
      <c r="P2703" s="201" t="str">
        <f t="shared" si="2099"/>
        <v/>
      </c>
      <c r="Q2703" s="201" t="str">
        <f t="shared" si="2100"/>
        <v/>
      </c>
      <c r="R2703" s="201" t="str">
        <f t="shared" si="2101"/>
        <v/>
      </c>
      <c r="S2703" s="201" t="str">
        <f t="shared" si="2102"/>
        <v/>
      </c>
      <c r="T2703" s="199">
        <f t="shared" si="2103"/>
        <v>2.8691196476729776E-2</v>
      </c>
      <c r="U2703" s="199">
        <f t="shared" si="2104"/>
        <v>0</v>
      </c>
      <c r="V2703" s="199">
        <f t="shared" si="2105"/>
        <v>0</v>
      </c>
      <c r="W2703" s="199">
        <f t="shared" si="2106"/>
        <v>0</v>
      </c>
      <c r="X2703" s="199" t="str">
        <f t="shared" si="2107"/>
        <v/>
      </c>
      <c r="Y2703" s="199" t="str">
        <f t="shared" si="2108"/>
        <v/>
      </c>
      <c r="Z2703" s="199" t="str">
        <f t="shared" si="2109"/>
        <v/>
      </c>
      <c r="AA2703" s="199" t="str">
        <f t="shared" si="2110"/>
        <v/>
      </c>
      <c r="AB2703" s="201">
        <f t="shared" ca="1" si="2111"/>
        <v>2.1688789663604551</v>
      </c>
      <c r="AD2703" s="162">
        <f t="shared" si="2112"/>
        <v>7.3716568130257254E-4</v>
      </c>
      <c r="AE2703" s="162">
        <f t="shared" si="2113"/>
        <v>0</v>
      </c>
      <c r="AF2703" s="162">
        <f t="shared" si="2114"/>
        <v>0</v>
      </c>
      <c r="AG2703" s="162">
        <f t="shared" si="2115"/>
        <v>0</v>
      </c>
      <c r="AH2703" s="162" t="str">
        <f t="shared" si="2116"/>
        <v/>
      </c>
      <c r="AI2703" s="162" t="str">
        <f t="shared" si="2117"/>
        <v/>
      </c>
      <c r="AJ2703" s="162" t="str">
        <f t="shared" si="2118"/>
        <v/>
      </c>
      <c r="AK2703" s="162" t="str">
        <f t="shared" si="2119"/>
        <v/>
      </c>
      <c r="AM2703" s="199">
        <f t="shared" ref="AM2703:AM2766" si="2122">AM2702+MAX($AK$57:$AR$57)*1.2/3000</f>
        <v>29.444085233094672</v>
      </c>
      <c r="AN2703" s="197">
        <f t="shared" si="2078"/>
        <v>0</v>
      </c>
      <c r="AO2703" s="197">
        <f t="shared" si="2079"/>
        <v>0</v>
      </c>
      <c r="AP2703" s="197">
        <f t="shared" si="2080"/>
        <v>0</v>
      </c>
      <c r="AQ2703" s="197">
        <f t="shared" si="2081"/>
        <v>0</v>
      </c>
      <c r="AR2703" s="197" t="str">
        <f t="shared" si="2082"/>
        <v/>
      </c>
      <c r="AS2703" s="197" t="str">
        <f t="shared" si="2083"/>
        <v/>
      </c>
      <c r="AT2703" s="197" t="str">
        <f t="shared" si="2084"/>
        <v/>
      </c>
      <c r="AU2703" s="197" t="str">
        <f t="shared" si="2085"/>
        <v/>
      </c>
      <c r="AV2703" s="199">
        <f t="shared" ref="AV2703:AV2766" ca="1" si="2123">SUM(AN2703:AU2703)+RAND()*$C$69+K2703*$C$70+$C$67</f>
        <v>2.2036965513000646</v>
      </c>
      <c r="AX2703" s="162">
        <f t="shared" si="2086"/>
        <v>0</v>
      </c>
      <c r="AY2703" s="162">
        <f t="shared" si="2087"/>
        <v>0</v>
      </c>
      <c r="AZ2703" s="162">
        <f t="shared" si="2088"/>
        <v>0</v>
      </c>
      <c r="BA2703" s="162">
        <f t="shared" si="2089"/>
        <v>0</v>
      </c>
      <c r="BB2703" s="162" t="str">
        <f t="shared" si="2090"/>
        <v/>
      </c>
      <c r="BC2703" s="162" t="str">
        <f t="shared" si="2091"/>
        <v/>
      </c>
      <c r="BD2703" s="162" t="str">
        <f t="shared" si="2092"/>
        <v/>
      </c>
      <c r="BE2703" s="162" t="str">
        <f t="shared" si="2093"/>
        <v/>
      </c>
      <c r="BG2703" s="169">
        <f t="shared" si="2120"/>
        <v>67.444378452052121</v>
      </c>
      <c r="BH2703" s="169">
        <f t="shared" ca="1" si="2121"/>
        <v>2.0867382821287173</v>
      </c>
    </row>
    <row r="2704" spans="11:60" x14ac:dyDescent="0.25">
      <c r="K2704" s="199">
        <f t="shared" si="2094"/>
        <v>67.495764645158459</v>
      </c>
      <c r="L2704" s="201">
        <f t="shared" si="2095"/>
        <v>0.56607634095797021</v>
      </c>
      <c r="M2704" s="201">
        <f t="shared" si="2096"/>
        <v>0.57083716599765977</v>
      </c>
      <c r="N2704" s="201">
        <f t="shared" si="2097"/>
        <v>0.6000117344073882</v>
      </c>
      <c r="O2704" s="201">
        <f t="shared" si="2098"/>
        <v>0.56659937084201561</v>
      </c>
      <c r="P2704" s="201" t="str">
        <f t="shared" si="2099"/>
        <v/>
      </c>
      <c r="Q2704" s="201" t="str">
        <f t="shared" si="2100"/>
        <v/>
      </c>
      <c r="R2704" s="201" t="str">
        <f t="shared" si="2101"/>
        <v/>
      </c>
      <c r="S2704" s="201" t="str">
        <f t="shared" si="2102"/>
        <v/>
      </c>
      <c r="T2704" s="199">
        <f t="shared" si="2103"/>
        <v>2.7422848811357949E-2</v>
      </c>
      <c r="U2704" s="199">
        <f t="shared" si="2104"/>
        <v>0</v>
      </c>
      <c r="V2704" s="199">
        <f t="shared" si="2105"/>
        <v>0</v>
      </c>
      <c r="W2704" s="199">
        <f t="shared" si="2106"/>
        <v>0</v>
      </c>
      <c r="X2704" s="199" t="str">
        <f t="shared" si="2107"/>
        <v/>
      </c>
      <c r="Y2704" s="199" t="str">
        <f t="shared" si="2108"/>
        <v/>
      </c>
      <c r="Z2704" s="199" t="str">
        <f t="shared" si="2109"/>
        <v/>
      </c>
      <c r="AA2704" s="199" t="str">
        <f t="shared" si="2110"/>
        <v/>
      </c>
      <c r="AB2704" s="201">
        <f t="shared" ca="1" si="2111"/>
        <v>2.049688902632639</v>
      </c>
      <c r="AD2704" s="162">
        <f t="shared" si="2112"/>
        <v>7.0457790227318722E-4</v>
      </c>
      <c r="AE2704" s="162">
        <f t="shared" si="2113"/>
        <v>0</v>
      </c>
      <c r="AF2704" s="162">
        <f t="shared" si="2114"/>
        <v>0</v>
      </c>
      <c r="AG2704" s="162">
        <f t="shared" si="2115"/>
        <v>0</v>
      </c>
      <c r="AH2704" s="162" t="str">
        <f t="shared" si="2116"/>
        <v/>
      </c>
      <c r="AI2704" s="162" t="str">
        <f t="shared" si="2117"/>
        <v/>
      </c>
      <c r="AJ2704" s="162" t="str">
        <f t="shared" si="2118"/>
        <v/>
      </c>
      <c r="AK2704" s="162" t="str">
        <f t="shared" si="2119"/>
        <v/>
      </c>
      <c r="AM2704" s="199">
        <f t="shared" si="2122"/>
        <v>29.455302027469184</v>
      </c>
      <c r="AN2704" s="197">
        <f t="shared" ref="AN2704:AN2767" si="2124">IF(AK$56="NOT ELUTED","",IF(AK$51="","",IF(ABS(($AM2704-AK$57)/(AK$72/2.2))&gt;20,0,AK$62*(POWER(POWER(AK$66,2),0.5)+POWER(POWER(AK$66,2),-0.5))/(POWER(POWER(AK$66,2),0.5)*EXP(POWER(1+POWER(AK$66,2),-1)*($AM2704-AK$57)/(AK$72/2.2))+POWER(POWER(AK$66,2),-0.5)*EXP(-POWER(AK$66,2)*POWER(1+POWER(AK$66,2),-1)*($AM2704-AK$57)/(AK$72/2.2))))))</f>
        <v>0</v>
      </c>
      <c r="AO2704" s="197">
        <f t="shared" ref="AO2704:AO2767" si="2125">IF(AL$56="NOT ELUTED","",IF(AL$51="","",IF(ABS(($AM2704-AL$57)/(AL$72/2.2))&gt;20,0,AL$62*(POWER(POWER(AL$66,2),0.5)+POWER(POWER(AL$66,2),-0.5))/(POWER(POWER(AL$66,2),0.5)*EXP(POWER(1+POWER(AL$66,2),-1)*($AM2704-AL$57)/(AL$72/2.2))+POWER(POWER(AL$66,2),-0.5)*EXP(-POWER(AL$66,2)*POWER(1+POWER(AL$66,2),-1)*($AM2704-AL$57)/(AL$72/2.2))))))</f>
        <v>0</v>
      </c>
      <c r="AP2704" s="197">
        <f t="shared" ref="AP2704:AP2767" si="2126">IF(AM$56="NOT ELUTED","",IF(AM$51="","",IF(ABS(($AM2704-AM$57)/(AM$72/2.2))&gt;20,0,AM$62*(POWER(POWER(AM$66,2),0.5)+POWER(POWER(AM$66,2),-0.5))/(POWER(POWER(AM$66,2),0.5)*EXP(POWER(1+POWER(AM$66,2),-1)*($AM2704-AM$57)/(AM$72/2.2))+POWER(POWER(AM$66,2),-0.5)*EXP(-POWER(AM$66,2)*POWER(1+POWER(AM$66,2),-1)*($AM2704-AM$57)/(AM$72/2.2))))))</f>
        <v>0</v>
      </c>
      <c r="AQ2704" s="197">
        <f t="shared" ref="AQ2704:AQ2767" si="2127">IF(AN$56="NOT ELUTED","",IF(AN$51="","",IF(ABS(($AM2704-AN$57)/(AN$72/2.2))&gt;20,0,AN$62*(POWER(POWER(AN$66,2),0.5)+POWER(POWER(AN$66,2),-0.5))/(POWER(POWER(AN$66,2),0.5)*EXP(POWER(1+POWER(AN$66,2),-1)*($AM2704-AN$57)/(AN$72/2.2))+POWER(POWER(AN$66,2),-0.5)*EXP(-POWER(AN$66,2)*POWER(1+POWER(AN$66,2),-1)*($AM2704-AN$57)/(AN$72/2.2))))))</f>
        <v>0</v>
      </c>
      <c r="AR2704" s="197" t="str">
        <f t="shared" ref="AR2704:AR2767" si="2128">IF(AO$56="NOT ELUTED","",IF(AO$51="","",IF(ABS(($AM2704-AO$57)/(AO$72/2.2))&gt;20,0,AO$62*(POWER(POWER(AO$66,2),0.5)+POWER(POWER(AO$66,2),-0.5))/(POWER(POWER(AO$66,2),0.5)*EXP(POWER(1+POWER(AO$66,2),-1)*($AM2704-AO$57)/(AO$72/2.2))+POWER(POWER(AO$66,2),-0.5)*EXP(-POWER(AO$66,2)*POWER(1+POWER(AO$66,2),-1)*($AM2704-AO$57)/(AO$72/2.2))))))</f>
        <v/>
      </c>
      <c r="AS2704" s="197" t="str">
        <f t="shared" ref="AS2704:AS2767" si="2129">IF(AP$56="NOT ELUTED","",IF(AP$51="","",IF(ABS(($AM2704-AP$57)/(AP$72/2.2))&gt;20,0,AP$62*(POWER(POWER(AP$66,2),0.5)+POWER(POWER(AP$66,2),-0.5))/(POWER(POWER(AP$66,2),0.5)*EXP(POWER(1+POWER(AP$66,2),-1)*($AM2704-AP$57)/(AP$72/2.2))+POWER(POWER(AP$66,2),-0.5)*EXP(-POWER(AP$66,2)*POWER(1+POWER(AP$66,2),-1)*($AM2704-AP$57)/(AP$72/2.2))))))</f>
        <v/>
      </c>
      <c r="AT2704" s="197" t="str">
        <f t="shared" ref="AT2704:AT2767" si="2130">IF(AQ$56="NOT ELUTED","",IF(AQ$51="","",IF(ABS(($AM2704-AQ$57)/(AQ$72/2.2))&gt;20,0,AQ$62*(POWER(POWER(AQ$66,2),0.5)+POWER(POWER(AQ$66,2),-0.5))/(POWER(POWER(AQ$66,2),0.5)*EXP(POWER(1+POWER(AQ$66,2),-1)*($AM2704-AQ$57)/(AQ$72/2.2))+POWER(POWER(AQ$66,2),-0.5)*EXP(-POWER(AQ$66,2)*POWER(1+POWER(AQ$66,2),-1)*($AM2704-AQ$57)/(AQ$72/2.2))))))</f>
        <v/>
      </c>
      <c r="AU2704" s="197" t="str">
        <f t="shared" ref="AU2704:AU2767" si="2131">IF(AR$56="NOT ELUTED","",IF(AR$51="","",IF(ABS(($AM2704-AR$57)/(AR$72/2.2))&gt;20,0,AR$62*(POWER(POWER(AR$66,2),0.5)+POWER(POWER(AR$66,2),-0.5))/(POWER(POWER(AR$66,2),0.5)*EXP(POWER(1+POWER(AR$66,2),-1)*($AM2704-AR$57)/(AR$72/2.2))+POWER(POWER(AR$66,2),-0.5)*EXP(-POWER(AR$66,2)*POWER(1+POWER(AR$66,2),-1)*($AM2704-AR$57)/(AR$72/2.2))))))</f>
        <v/>
      </c>
      <c r="AV2704" s="199">
        <f t="shared" ca="1" si="2123"/>
        <v>2.1744472516191053</v>
      </c>
      <c r="AX2704" s="162">
        <f t="shared" si="2086"/>
        <v>0</v>
      </c>
      <c r="AY2704" s="162">
        <f t="shared" si="2087"/>
        <v>0</v>
      </c>
      <c r="AZ2704" s="162">
        <f t="shared" si="2088"/>
        <v>0</v>
      </c>
      <c r="BA2704" s="162">
        <f t="shared" si="2089"/>
        <v>0</v>
      </c>
      <c r="BB2704" s="162" t="str">
        <f t="shared" si="2090"/>
        <v/>
      </c>
      <c r="BC2704" s="162" t="str">
        <f t="shared" si="2091"/>
        <v/>
      </c>
      <c r="BD2704" s="162" t="str">
        <f t="shared" si="2092"/>
        <v/>
      </c>
      <c r="BE2704" s="162" t="str">
        <f t="shared" si="2093"/>
        <v/>
      </c>
      <c r="BG2704" s="169">
        <f t="shared" si="2120"/>
        <v>67.47007154860529</v>
      </c>
      <c r="BH2704" s="169">
        <f t="shared" ca="1" si="2121"/>
        <v>2.1688789663604551</v>
      </c>
    </row>
    <row r="2705" spans="11:60" x14ac:dyDescent="0.25">
      <c r="K2705" s="199">
        <f t="shared" si="2094"/>
        <v>67.521457741711629</v>
      </c>
      <c r="L2705" s="201">
        <f t="shared" si="2095"/>
        <v>0.56629182490961016</v>
      </c>
      <c r="M2705" s="201">
        <f t="shared" si="2096"/>
        <v>0.57105446221615908</v>
      </c>
      <c r="N2705" s="201">
        <f t="shared" si="2097"/>
        <v>0.60024013628573147</v>
      </c>
      <c r="O2705" s="201">
        <f t="shared" si="2098"/>
        <v>0.5668150538914416</v>
      </c>
      <c r="P2705" s="201" t="str">
        <f t="shared" si="2099"/>
        <v/>
      </c>
      <c r="Q2705" s="201" t="str">
        <f t="shared" si="2100"/>
        <v/>
      </c>
      <c r="R2705" s="201" t="str">
        <f t="shared" si="2101"/>
        <v/>
      </c>
      <c r="S2705" s="201" t="str">
        <f t="shared" si="2102"/>
        <v/>
      </c>
      <c r="T2705" s="199">
        <f t="shared" si="2103"/>
        <v>2.6211472046176704E-2</v>
      </c>
      <c r="U2705" s="199">
        <f t="shared" si="2104"/>
        <v>0</v>
      </c>
      <c r="V2705" s="199">
        <f t="shared" si="2105"/>
        <v>0</v>
      </c>
      <c r="W2705" s="199">
        <f t="shared" si="2106"/>
        <v>0</v>
      </c>
      <c r="X2705" s="199" t="str">
        <f t="shared" si="2107"/>
        <v/>
      </c>
      <c r="Y2705" s="199" t="str">
        <f t="shared" si="2108"/>
        <v/>
      </c>
      <c r="Z2705" s="199" t="str">
        <f t="shared" si="2109"/>
        <v/>
      </c>
      <c r="AA2705" s="199" t="str">
        <f t="shared" si="2110"/>
        <v/>
      </c>
      <c r="AB2705" s="201">
        <f t="shared" ca="1" si="2111"/>
        <v>2.1664375236664211</v>
      </c>
      <c r="AD2705" s="162">
        <f t="shared" si="2112"/>
        <v>6.734538820831194E-4</v>
      </c>
      <c r="AE2705" s="162">
        <f t="shared" si="2113"/>
        <v>0</v>
      </c>
      <c r="AF2705" s="162">
        <f t="shared" si="2114"/>
        <v>0</v>
      </c>
      <c r="AG2705" s="162">
        <f t="shared" si="2115"/>
        <v>0</v>
      </c>
      <c r="AH2705" s="162" t="str">
        <f t="shared" si="2116"/>
        <v/>
      </c>
      <c r="AI2705" s="162" t="str">
        <f t="shared" si="2117"/>
        <v/>
      </c>
      <c r="AJ2705" s="162" t="str">
        <f t="shared" si="2118"/>
        <v/>
      </c>
      <c r="AK2705" s="162" t="str">
        <f t="shared" si="2119"/>
        <v/>
      </c>
      <c r="AM2705" s="199">
        <f t="shared" si="2122"/>
        <v>29.466518821843696</v>
      </c>
      <c r="AN2705" s="197">
        <f t="shared" si="2124"/>
        <v>0</v>
      </c>
      <c r="AO2705" s="197">
        <f t="shared" si="2125"/>
        <v>0</v>
      </c>
      <c r="AP2705" s="197">
        <f t="shared" si="2126"/>
        <v>0</v>
      </c>
      <c r="AQ2705" s="197">
        <f t="shared" si="2127"/>
        <v>0</v>
      </c>
      <c r="AR2705" s="197" t="str">
        <f t="shared" si="2128"/>
        <v/>
      </c>
      <c r="AS2705" s="197" t="str">
        <f t="shared" si="2129"/>
        <v/>
      </c>
      <c r="AT2705" s="197" t="str">
        <f t="shared" si="2130"/>
        <v/>
      </c>
      <c r="AU2705" s="197" t="str">
        <f t="shared" si="2131"/>
        <v/>
      </c>
      <c r="AV2705" s="199">
        <f t="shared" ca="1" si="2123"/>
        <v>2.1534377297936609</v>
      </c>
      <c r="AX2705" s="162">
        <f t="shared" si="2086"/>
        <v>0</v>
      </c>
      <c r="AY2705" s="162">
        <f t="shared" si="2087"/>
        <v>0</v>
      </c>
      <c r="AZ2705" s="162">
        <f t="shared" si="2088"/>
        <v>0</v>
      </c>
      <c r="BA2705" s="162">
        <f t="shared" si="2089"/>
        <v>0</v>
      </c>
      <c r="BB2705" s="162" t="str">
        <f t="shared" si="2090"/>
        <v/>
      </c>
      <c r="BC2705" s="162" t="str">
        <f t="shared" si="2091"/>
        <v/>
      </c>
      <c r="BD2705" s="162" t="str">
        <f t="shared" si="2092"/>
        <v/>
      </c>
      <c r="BE2705" s="162" t="str">
        <f t="shared" si="2093"/>
        <v/>
      </c>
      <c r="BG2705" s="169">
        <f t="shared" si="2120"/>
        <v>67.495764645158459</v>
      </c>
      <c r="BH2705" s="169">
        <f t="shared" ca="1" si="2121"/>
        <v>2.049688902632639</v>
      </c>
    </row>
    <row r="2706" spans="11:60" x14ac:dyDescent="0.25">
      <c r="K2706" s="199">
        <f t="shared" si="2094"/>
        <v>67.547150838264798</v>
      </c>
      <c r="L2706" s="201">
        <f t="shared" si="2095"/>
        <v>0.56650730886125011</v>
      </c>
      <c r="M2706" s="201">
        <f t="shared" si="2096"/>
        <v>0.57127175843465849</v>
      </c>
      <c r="N2706" s="201">
        <f t="shared" si="2097"/>
        <v>0.60046853816407464</v>
      </c>
      <c r="O2706" s="201">
        <f t="shared" si="2098"/>
        <v>0.56703073694086759</v>
      </c>
      <c r="P2706" s="201" t="str">
        <f t="shared" si="2099"/>
        <v/>
      </c>
      <c r="Q2706" s="201" t="str">
        <f t="shared" si="2100"/>
        <v/>
      </c>
      <c r="R2706" s="201" t="str">
        <f t="shared" si="2101"/>
        <v/>
      </c>
      <c r="S2706" s="201" t="str">
        <f t="shared" si="2102"/>
        <v/>
      </c>
      <c r="T2706" s="199">
        <f t="shared" si="2103"/>
        <v>2.5054467159466964E-2</v>
      </c>
      <c r="U2706" s="199">
        <f t="shared" si="2104"/>
        <v>0</v>
      </c>
      <c r="V2706" s="199">
        <f t="shared" si="2105"/>
        <v>0</v>
      </c>
      <c r="W2706" s="199">
        <f t="shared" si="2106"/>
        <v>0</v>
      </c>
      <c r="X2706" s="199" t="str">
        <f t="shared" si="2107"/>
        <v/>
      </c>
      <c r="Y2706" s="199" t="str">
        <f t="shared" si="2108"/>
        <v/>
      </c>
      <c r="Z2706" s="199" t="str">
        <f t="shared" si="2109"/>
        <v/>
      </c>
      <c r="AA2706" s="199" t="str">
        <f t="shared" si="2110"/>
        <v/>
      </c>
      <c r="AB2706" s="201">
        <f t="shared" ca="1" si="2111"/>
        <v>2.0524929962984948</v>
      </c>
      <c r="AD2706" s="162">
        <f t="shared" si="2112"/>
        <v>6.4372684381639724E-4</v>
      </c>
      <c r="AE2706" s="162">
        <f t="shared" si="2113"/>
        <v>0</v>
      </c>
      <c r="AF2706" s="162">
        <f t="shared" si="2114"/>
        <v>0</v>
      </c>
      <c r="AG2706" s="162">
        <f t="shared" si="2115"/>
        <v>0</v>
      </c>
      <c r="AH2706" s="162" t="str">
        <f t="shared" si="2116"/>
        <v/>
      </c>
      <c r="AI2706" s="162" t="str">
        <f t="shared" si="2117"/>
        <v/>
      </c>
      <c r="AJ2706" s="162" t="str">
        <f t="shared" si="2118"/>
        <v/>
      </c>
      <c r="AK2706" s="162" t="str">
        <f t="shared" si="2119"/>
        <v/>
      </c>
      <c r="AM2706" s="199">
        <f t="shared" si="2122"/>
        <v>29.477735616218208</v>
      </c>
      <c r="AN2706" s="197">
        <f t="shared" si="2124"/>
        <v>0</v>
      </c>
      <c r="AO2706" s="197">
        <f t="shared" si="2125"/>
        <v>0</v>
      </c>
      <c r="AP2706" s="197">
        <f t="shared" si="2126"/>
        <v>0</v>
      </c>
      <c r="AQ2706" s="197">
        <f t="shared" si="2127"/>
        <v>0</v>
      </c>
      <c r="AR2706" s="197" t="str">
        <f t="shared" si="2128"/>
        <v/>
      </c>
      <c r="AS2706" s="197" t="str">
        <f t="shared" si="2129"/>
        <v/>
      </c>
      <c r="AT2706" s="197" t="str">
        <f t="shared" si="2130"/>
        <v/>
      </c>
      <c r="AU2706" s="197" t="str">
        <f t="shared" si="2131"/>
        <v/>
      </c>
      <c r="AV2706" s="199">
        <f t="shared" ca="1" si="2123"/>
        <v>2.1516871628861689</v>
      </c>
      <c r="AX2706" s="162">
        <f t="shared" si="2086"/>
        <v>0</v>
      </c>
      <c r="AY2706" s="162">
        <f t="shared" si="2087"/>
        <v>0</v>
      </c>
      <c r="AZ2706" s="162">
        <f t="shared" si="2088"/>
        <v>0</v>
      </c>
      <c r="BA2706" s="162">
        <f t="shared" si="2089"/>
        <v>0</v>
      </c>
      <c r="BB2706" s="162" t="str">
        <f t="shared" si="2090"/>
        <v/>
      </c>
      <c r="BC2706" s="162" t="str">
        <f t="shared" si="2091"/>
        <v/>
      </c>
      <c r="BD2706" s="162" t="str">
        <f t="shared" si="2092"/>
        <v/>
      </c>
      <c r="BE2706" s="162" t="str">
        <f t="shared" si="2093"/>
        <v/>
      </c>
      <c r="BG2706" s="169">
        <f t="shared" si="2120"/>
        <v>67.521457741711629</v>
      </c>
      <c r="BH2706" s="169">
        <f t="shared" ca="1" si="2121"/>
        <v>2.1664375236664211</v>
      </c>
    </row>
    <row r="2707" spans="11:60" x14ac:dyDescent="0.25">
      <c r="K2707" s="199">
        <f t="shared" si="2094"/>
        <v>67.572843934817968</v>
      </c>
      <c r="L2707" s="201">
        <f t="shared" si="2095"/>
        <v>0.56672279281289006</v>
      </c>
      <c r="M2707" s="201">
        <f t="shared" si="2096"/>
        <v>0.5714890546531578</v>
      </c>
      <c r="N2707" s="201">
        <f t="shared" si="2097"/>
        <v>0.6006969400424178</v>
      </c>
      <c r="O2707" s="201">
        <f t="shared" si="2098"/>
        <v>0.56724641999029368</v>
      </c>
      <c r="P2707" s="201" t="str">
        <f t="shared" si="2099"/>
        <v/>
      </c>
      <c r="Q2707" s="201" t="str">
        <f t="shared" si="2100"/>
        <v/>
      </c>
      <c r="R2707" s="201" t="str">
        <f t="shared" si="2101"/>
        <v/>
      </c>
      <c r="S2707" s="201" t="str">
        <f t="shared" si="2102"/>
        <v/>
      </c>
      <c r="T2707" s="199">
        <f t="shared" si="2103"/>
        <v>2.3949355499395922E-2</v>
      </c>
      <c r="U2707" s="199">
        <f t="shared" si="2104"/>
        <v>0</v>
      </c>
      <c r="V2707" s="199">
        <f t="shared" si="2105"/>
        <v>0</v>
      </c>
      <c r="W2707" s="199">
        <f t="shared" si="2106"/>
        <v>0</v>
      </c>
      <c r="X2707" s="199" t="str">
        <f t="shared" si="2107"/>
        <v/>
      </c>
      <c r="Y2707" s="199" t="str">
        <f t="shared" si="2108"/>
        <v/>
      </c>
      <c r="Z2707" s="199" t="str">
        <f t="shared" si="2109"/>
        <v/>
      </c>
      <c r="AA2707" s="199" t="str">
        <f t="shared" si="2110"/>
        <v/>
      </c>
      <c r="AB2707" s="201">
        <f t="shared" ca="1" si="2111"/>
        <v>2.0490546833955543</v>
      </c>
      <c r="AD2707" s="162">
        <f t="shared" si="2112"/>
        <v>6.1533310323215863E-4</v>
      </c>
      <c r="AE2707" s="162">
        <f t="shared" si="2113"/>
        <v>0</v>
      </c>
      <c r="AF2707" s="162">
        <f t="shared" si="2114"/>
        <v>0</v>
      </c>
      <c r="AG2707" s="162">
        <f t="shared" si="2115"/>
        <v>0</v>
      </c>
      <c r="AH2707" s="162" t="str">
        <f t="shared" si="2116"/>
        <v/>
      </c>
      <c r="AI2707" s="162" t="str">
        <f t="shared" si="2117"/>
        <v/>
      </c>
      <c r="AJ2707" s="162" t="str">
        <f t="shared" si="2118"/>
        <v/>
      </c>
      <c r="AK2707" s="162" t="str">
        <f t="shared" si="2119"/>
        <v/>
      </c>
      <c r="AM2707" s="199">
        <f t="shared" si="2122"/>
        <v>29.48895241059272</v>
      </c>
      <c r="AN2707" s="197">
        <f t="shared" si="2124"/>
        <v>0</v>
      </c>
      <c r="AO2707" s="197">
        <f t="shared" si="2125"/>
        <v>0</v>
      </c>
      <c r="AP2707" s="197">
        <f t="shared" si="2126"/>
        <v>0</v>
      </c>
      <c r="AQ2707" s="197">
        <f t="shared" si="2127"/>
        <v>0</v>
      </c>
      <c r="AR2707" s="197" t="str">
        <f t="shared" si="2128"/>
        <v/>
      </c>
      <c r="AS2707" s="197" t="str">
        <f t="shared" si="2129"/>
        <v/>
      </c>
      <c r="AT2707" s="197" t="str">
        <f t="shared" si="2130"/>
        <v/>
      </c>
      <c r="AU2707" s="197" t="str">
        <f t="shared" si="2131"/>
        <v/>
      </c>
      <c r="AV2707" s="199">
        <f t="shared" ca="1" si="2123"/>
        <v>2.1667144906019735</v>
      </c>
      <c r="AX2707" s="162">
        <f t="shared" si="2086"/>
        <v>0</v>
      </c>
      <c r="AY2707" s="162">
        <f t="shared" si="2087"/>
        <v>0</v>
      </c>
      <c r="AZ2707" s="162">
        <f t="shared" si="2088"/>
        <v>0</v>
      </c>
      <c r="BA2707" s="162">
        <f t="shared" si="2089"/>
        <v>0</v>
      </c>
      <c r="BB2707" s="162" t="str">
        <f t="shared" si="2090"/>
        <v/>
      </c>
      <c r="BC2707" s="162" t="str">
        <f t="shared" si="2091"/>
        <v/>
      </c>
      <c r="BD2707" s="162" t="str">
        <f t="shared" si="2092"/>
        <v/>
      </c>
      <c r="BE2707" s="162" t="str">
        <f t="shared" si="2093"/>
        <v/>
      </c>
      <c r="BG2707" s="169">
        <f t="shared" si="2120"/>
        <v>67.547150838264798</v>
      </c>
      <c r="BH2707" s="169">
        <f t="shared" ca="1" si="2121"/>
        <v>2.0524929962984948</v>
      </c>
    </row>
    <row r="2708" spans="11:60" x14ac:dyDescent="0.25">
      <c r="K2708" s="199">
        <f t="shared" si="2094"/>
        <v>67.598537031371137</v>
      </c>
      <c r="L2708" s="201">
        <f t="shared" si="2095"/>
        <v>0.56693827676453001</v>
      </c>
      <c r="M2708" s="201">
        <f t="shared" si="2096"/>
        <v>0.57170635087165711</v>
      </c>
      <c r="N2708" s="201">
        <f t="shared" si="2097"/>
        <v>0.60092534192076097</v>
      </c>
      <c r="O2708" s="201">
        <f t="shared" si="2098"/>
        <v>0.56746210303971967</v>
      </c>
      <c r="P2708" s="201" t="str">
        <f t="shared" si="2099"/>
        <v/>
      </c>
      <c r="Q2708" s="201" t="str">
        <f t="shared" si="2100"/>
        <v/>
      </c>
      <c r="R2708" s="201" t="str">
        <f t="shared" si="2101"/>
        <v/>
      </c>
      <c r="S2708" s="201" t="str">
        <f t="shared" si="2102"/>
        <v/>
      </c>
      <c r="T2708" s="199">
        <f t="shared" si="2103"/>
        <v>2.2893773127527203E-2</v>
      </c>
      <c r="U2708" s="199">
        <f t="shared" si="2104"/>
        <v>0</v>
      </c>
      <c r="V2708" s="199">
        <f t="shared" si="2105"/>
        <v>0</v>
      </c>
      <c r="W2708" s="199">
        <f t="shared" si="2106"/>
        <v>0</v>
      </c>
      <c r="X2708" s="199" t="str">
        <f t="shared" si="2107"/>
        <v/>
      </c>
      <c r="Y2708" s="199" t="str">
        <f t="shared" si="2108"/>
        <v/>
      </c>
      <c r="Z2708" s="199" t="str">
        <f t="shared" si="2109"/>
        <v/>
      </c>
      <c r="AA2708" s="199" t="str">
        <f t="shared" si="2110"/>
        <v/>
      </c>
      <c r="AB2708" s="201">
        <f t="shared" ca="1" si="2111"/>
        <v>2.1260591474932489</v>
      </c>
      <c r="AD2708" s="162">
        <f t="shared" si="2112"/>
        <v>5.8821192343191204E-4</v>
      </c>
      <c r="AE2708" s="162">
        <f t="shared" si="2113"/>
        <v>0</v>
      </c>
      <c r="AF2708" s="162">
        <f t="shared" si="2114"/>
        <v>0</v>
      </c>
      <c r="AG2708" s="162">
        <f t="shared" si="2115"/>
        <v>0</v>
      </c>
      <c r="AH2708" s="162" t="str">
        <f t="shared" si="2116"/>
        <v/>
      </c>
      <c r="AI2708" s="162" t="str">
        <f t="shared" si="2117"/>
        <v/>
      </c>
      <c r="AJ2708" s="162" t="str">
        <f t="shared" si="2118"/>
        <v/>
      </c>
      <c r="AK2708" s="162" t="str">
        <f t="shared" si="2119"/>
        <v/>
      </c>
      <c r="AM2708" s="199">
        <f t="shared" si="2122"/>
        <v>29.500169204967232</v>
      </c>
      <c r="AN2708" s="197">
        <f t="shared" si="2124"/>
        <v>0</v>
      </c>
      <c r="AO2708" s="197">
        <f t="shared" si="2125"/>
        <v>0</v>
      </c>
      <c r="AP2708" s="197">
        <f t="shared" si="2126"/>
        <v>0</v>
      </c>
      <c r="AQ2708" s="197">
        <f t="shared" si="2127"/>
        <v>0</v>
      </c>
      <c r="AR2708" s="197" t="str">
        <f t="shared" si="2128"/>
        <v/>
      </c>
      <c r="AS2708" s="197" t="str">
        <f t="shared" si="2129"/>
        <v/>
      </c>
      <c r="AT2708" s="197" t="str">
        <f t="shared" si="2130"/>
        <v/>
      </c>
      <c r="AU2708" s="197" t="str">
        <f t="shared" si="2131"/>
        <v/>
      </c>
      <c r="AV2708" s="199">
        <f t="shared" ca="1" si="2123"/>
        <v>2.150530651024618</v>
      </c>
      <c r="AX2708" s="162">
        <f t="shared" si="2086"/>
        <v>0</v>
      </c>
      <c r="AY2708" s="162">
        <f t="shared" si="2087"/>
        <v>0</v>
      </c>
      <c r="AZ2708" s="162">
        <f t="shared" si="2088"/>
        <v>0</v>
      </c>
      <c r="BA2708" s="162">
        <f t="shared" si="2089"/>
        <v>0</v>
      </c>
      <c r="BB2708" s="162" t="str">
        <f t="shared" si="2090"/>
        <v/>
      </c>
      <c r="BC2708" s="162" t="str">
        <f t="shared" si="2091"/>
        <v/>
      </c>
      <c r="BD2708" s="162" t="str">
        <f t="shared" si="2092"/>
        <v/>
      </c>
      <c r="BE2708" s="162" t="str">
        <f t="shared" si="2093"/>
        <v/>
      </c>
      <c r="BG2708" s="169">
        <f t="shared" si="2120"/>
        <v>67.572843934817968</v>
      </c>
      <c r="BH2708" s="169">
        <f t="shared" ca="1" si="2121"/>
        <v>2.0490546833955543</v>
      </c>
    </row>
    <row r="2709" spans="11:60" x14ac:dyDescent="0.25">
      <c r="K2709" s="199">
        <f t="shared" si="2094"/>
        <v>67.624230127924307</v>
      </c>
      <c r="L2709" s="201">
        <f t="shared" si="2095"/>
        <v>0.56715376071616985</v>
      </c>
      <c r="M2709" s="201">
        <f t="shared" si="2096"/>
        <v>0.57192364709015653</v>
      </c>
      <c r="N2709" s="201">
        <f t="shared" si="2097"/>
        <v>0.60115374379910413</v>
      </c>
      <c r="O2709" s="201">
        <f t="shared" si="2098"/>
        <v>0.56767778608914576</v>
      </c>
      <c r="P2709" s="201" t="str">
        <f t="shared" si="2099"/>
        <v/>
      </c>
      <c r="Q2709" s="201" t="str">
        <f t="shared" si="2100"/>
        <v/>
      </c>
      <c r="R2709" s="201" t="str">
        <f t="shared" si="2101"/>
        <v/>
      </c>
      <c r="S2709" s="201" t="str">
        <f t="shared" si="2102"/>
        <v/>
      </c>
      <c r="T2709" s="199">
        <f t="shared" si="2103"/>
        <v>2.1885465431823011E-2</v>
      </c>
      <c r="U2709" s="199">
        <f t="shared" si="2104"/>
        <v>0</v>
      </c>
      <c r="V2709" s="199">
        <f t="shared" si="2105"/>
        <v>0</v>
      </c>
      <c r="W2709" s="199">
        <f t="shared" si="2106"/>
        <v>0</v>
      </c>
      <c r="X2709" s="199" t="str">
        <f t="shared" si="2107"/>
        <v/>
      </c>
      <c r="Y2709" s="199" t="str">
        <f t="shared" si="2108"/>
        <v/>
      </c>
      <c r="Z2709" s="199" t="str">
        <f t="shared" si="2109"/>
        <v/>
      </c>
      <c r="AA2709" s="199" t="str">
        <f t="shared" si="2110"/>
        <v/>
      </c>
      <c r="AB2709" s="201">
        <f t="shared" ca="1" si="2111"/>
        <v>2.186925451409016</v>
      </c>
      <c r="AD2709" s="162">
        <f t="shared" si="2112"/>
        <v>5.6230537645088037E-4</v>
      </c>
      <c r="AE2709" s="162">
        <f t="shared" si="2113"/>
        <v>0</v>
      </c>
      <c r="AF2709" s="162">
        <f t="shared" si="2114"/>
        <v>0</v>
      </c>
      <c r="AG2709" s="162">
        <f t="shared" si="2115"/>
        <v>0</v>
      </c>
      <c r="AH2709" s="162" t="str">
        <f t="shared" si="2116"/>
        <v/>
      </c>
      <c r="AI2709" s="162" t="str">
        <f t="shared" si="2117"/>
        <v/>
      </c>
      <c r="AJ2709" s="162" t="str">
        <f t="shared" si="2118"/>
        <v/>
      </c>
      <c r="AK2709" s="162" t="str">
        <f t="shared" si="2119"/>
        <v/>
      </c>
      <c r="AM2709" s="199">
        <f t="shared" si="2122"/>
        <v>29.511385999341744</v>
      </c>
      <c r="AN2709" s="197">
        <f t="shared" si="2124"/>
        <v>0</v>
      </c>
      <c r="AO2709" s="197">
        <f t="shared" si="2125"/>
        <v>0</v>
      </c>
      <c r="AP2709" s="197">
        <f t="shared" si="2126"/>
        <v>0</v>
      </c>
      <c r="AQ2709" s="197">
        <f t="shared" si="2127"/>
        <v>0</v>
      </c>
      <c r="AR2709" s="197" t="str">
        <f t="shared" si="2128"/>
        <v/>
      </c>
      <c r="AS2709" s="197" t="str">
        <f t="shared" si="2129"/>
        <v/>
      </c>
      <c r="AT2709" s="197" t="str">
        <f t="shared" si="2130"/>
        <v/>
      </c>
      <c r="AU2709" s="197" t="str">
        <f t="shared" si="2131"/>
        <v/>
      </c>
      <c r="AV2709" s="199">
        <f t="shared" ca="1" si="2123"/>
        <v>2.0715072420832508</v>
      </c>
      <c r="AX2709" s="162">
        <f t="shared" si="2086"/>
        <v>0</v>
      </c>
      <c r="AY2709" s="162">
        <f t="shared" si="2087"/>
        <v>0</v>
      </c>
      <c r="AZ2709" s="162">
        <f t="shared" si="2088"/>
        <v>0</v>
      </c>
      <c r="BA2709" s="162">
        <f t="shared" si="2089"/>
        <v>0</v>
      </c>
      <c r="BB2709" s="162" t="str">
        <f t="shared" si="2090"/>
        <v/>
      </c>
      <c r="BC2709" s="162" t="str">
        <f t="shared" si="2091"/>
        <v/>
      </c>
      <c r="BD2709" s="162" t="str">
        <f t="shared" si="2092"/>
        <v/>
      </c>
      <c r="BE2709" s="162" t="str">
        <f t="shared" si="2093"/>
        <v/>
      </c>
      <c r="BG2709" s="169">
        <f t="shared" si="2120"/>
        <v>67.598537031371137</v>
      </c>
      <c r="BH2709" s="169">
        <f t="shared" ca="1" si="2121"/>
        <v>2.1260591474932489</v>
      </c>
    </row>
    <row r="2710" spans="11:60" x14ac:dyDescent="0.25">
      <c r="K2710" s="199">
        <f t="shared" si="2094"/>
        <v>67.649923224477476</v>
      </c>
      <c r="L2710" s="201">
        <f t="shared" si="2095"/>
        <v>0.56736924466780991</v>
      </c>
      <c r="M2710" s="201">
        <f t="shared" si="2096"/>
        <v>0.57214094330865584</v>
      </c>
      <c r="N2710" s="201">
        <f t="shared" si="2097"/>
        <v>0.60138214567744741</v>
      </c>
      <c r="O2710" s="201">
        <f t="shared" si="2098"/>
        <v>0.56789346913857175</v>
      </c>
      <c r="P2710" s="201" t="str">
        <f t="shared" si="2099"/>
        <v/>
      </c>
      <c r="Q2710" s="201" t="str">
        <f t="shared" si="2100"/>
        <v/>
      </c>
      <c r="R2710" s="201" t="str">
        <f t="shared" si="2101"/>
        <v/>
      </c>
      <c r="S2710" s="201" t="str">
        <f t="shared" si="2102"/>
        <v/>
      </c>
      <c r="T2710" s="199">
        <f t="shared" si="2103"/>
        <v>2.0922281996140914E-2</v>
      </c>
      <c r="U2710" s="199">
        <f t="shared" si="2104"/>
        <v>0</v>
      </c>
      <c r="V2710" s="199">
        <f t="shared" si="2105"/>
        <v>0</v>
      </c>
      <c r="W2710" s="199">
        <f t="shared" si="2106"/>
        <v>0</v>
      </c>
      <c r="X2710" s="199" t="str">
        <f t="shared" si="2107"/>
        <v/>
      </c>
      <c r="Y2710" s="199" t="str">
        <f t="shared" si="2108"/>
        <v/>
      </c>
      <c r="Z2710" s="199" t="str">
        <f t="shared" si="2109"/>
        <v/>
      </c>
      <c r="AA2710" s="199" t="str">
        <f t="shared" si="2110"/>
        <v/>
      </c>
      <c r="AB2710" s="201">
        <f t="shared" ca="1" si="2111"/>
        <v>2.0898636882925903</v>
      </c>
      <c r="AD2710" s="162">
        <f t="shared" si="2112"/>
        <v>5.3755821143948684E-4</v>
      </c>
      <c r="AE2710" s="162">
        <f t="shared" si="2113"/>
        <v>0</v>
      </c>
      <c r="AF2710" s="162">
        <f t="shared" si="2114"/>
        <v>0</v>
      </c>
      <c r="AG2710" s="162">
        <f t="shared" si="2115"/>
        <v>0</v>
      </c>
      <c r="AH2710" s="162" t="str">
        <f t="shared" si="2116"/>
        <v/>
      </c>
      <c r="AI2710" s="162" t="str">
        <f t="shared" si="2117"/>
        <v/>
      </c>
      <c r="AJ2710" s="162" t="str">
        <f t="shared" si="2118"/>
        <v/>
      </c>
      <c r="AK2710" s="162" t="str">
        <f t="shared" si="2119"/>
        <v/>
      </c>
      <c r="AM2710" s="199">
        <f t="shared" si="2122"/>
        <v>29.522602793716256</v>
      </c>
      <c r="AN2710" s="197">
        <f t="shared" si="2124"/>
        <v>0</v>
      </c>
      <c r="AO2710" s="197">
        <f t="shared" si="2125"/>
        <v>0</v>
      </c>
      <c r="AP2710" s="197">
        <f t="shared" si="2126"/>
        <v>0</v>
      </c>
      <c r="AQ2710" s="197">
        <f t="shared" si="2127"/>
        <v>0</v>
      </c>
      <c r="AR2710" s="197" t="str">
        <f t="shared" si="2128"/>
        <v/>
      </c>
      <c r="AS2710" s="197" t="str">
        <f t="shared" si="2129"/>
        <v/>
      </c>
      <c r="AT2710" s="197" t="str">
        <f t="shared" si="2130"/>
        <v/>
      </c>
      <c r="AU2710" s="197" t="str">
        <f t="shared" si="2131"/>
        <v/>
      </c>
      <c r="AV2710" s="199">
        <f t="shared" ca="1" si="2123"/>
        <v>2.1809424499357508</v>
      </c>
      <c r="AX2710" s="162">
        <f t="shared" si="2086"/>
        <v>0</v>
      </c>
      <c r="AY2710" s="162">
        <f t="shared" si="2087"/>
        <v>0</v>
      </c>
      <c r="AZ2710" s="162">
        <f t="shared" si="2088"/>
        <v>0</v>
      </c>
      <c r="BA2710" s="162">
        <f t="shared" si="2089"/>
        <v>0</v>
      </c>
      <c r="BB2710" s="162" t="str">
        <f t="shared" si="2090"/>
        <v/>
      </c>
      <c r="BC2710" s="162" t="str">
        <f t="shared" si="2091"/>
        <v/>
      </c>
      <c r="BD2710" s="162" t="str">
        <f t="shared" si="2092"/>
        <v/>
      </c>
      <c r="BE2710" s="162" t="str">
        <f t="shared" si="2093"/>
        <v/>
      </c>
      <c r="BG2710" s="169">
        <f t="shared" si="2120"/>
        <v>67.624230127924307</v>
      </c>
      <c r="BH2710" s="169">
        <f t="shared" ca="1" si="2121"/>
        <v>2.186925451409016</v>
      </c>
    </row>
    <row r="2711" spans="11:60" x14ac:dyDescent="0.25">
      <c r="K2711" s="199">
        <f t="shared" si="2094"/>
        <v>67.675616321030645</v>
      </c>
      <c r="L2711" s="201">
        <f t="shared" si="2095"/>
        <v>0.56758472861944975</v>
      </c>
      <c r="M2711" s="201">
        <f t="shared" si="2096"/>
        <v>0.57235823952715525</v>
      </c>
      <c r="N2711" s="201">
        <f t="shared" si="2097"/>
        <v>0.60161054755579058</v>
      </c>
      <c r="O2711" s="201">
        <f t="shared" si="2098"/>
        <v>0.56810915218799773</v>
      </c>
      <c r="P2711" s="201" t="str">
        <f t="shared" si="2099"/>
        <v/>
      </c>
      <c r="Q2711" s="201" t="str">
        <f t="shared" si="2100"/>
        <v/>
      </c>
      <c r="R2711" s="201" t="str">
        <f t="shared" si="2101"/>
        <v/>
      </c>
      <c r="S2711" s="201" t="str">
        <f t="shared" si="2102"/>
        <v/>
      </c>
      <c r="T2711" s="199">
        <f t="shared" si="2103"/>
        <v>2.0002171713861986E-2</v>
      </c>
      <c r="U2711" s="199">
        <f t="shared" si="2104"/>
        <v>0</v>
      </c>
      <c r="V2711" s="199">
        <f t="shared" si="2105"/>
        <v>0</v>
      </c>
      <c r="W2711" s="199">
        <f t="shared" si="2106"/>
        <v>0</v>
      </c>
      <c r="X2711" s="199" t="str">
        <f t="shared" si="2107"/>
        <v/>
      </c>
      <c r="Y2711" s="199" t="str">
        <f t="shared" si="2108"/>
        <v/>
      </c>
      <c r="Z2711" s="199" t="str">
        <f t="shared" si="2109"/>
        <v/>
      </c>
      <c r="AA2711" s="199" t="str">
        <f t="shared" si="2110"/>
        <v/>
      </c>
      <c r="AB2711" s="201">
        <f t="shared" ca="1" si="2111"/>
        <v>2.1475677997498921</v>
      </c>
      <c r="AD2711" s="162">
        <f t="shared" si="2112"/>
        <v>5.1391772911733033E-4</v>
      </c>
      <c r="AE2711" s="162">
        <f t="shared" si="2113"/>
        <v>0</v>
      </c>
      <c r="AF2711" s="162">
        <f t="shared" si="2114"/>
        <v>0</v>
      </c>
      <c r="AG2711" s="162">
        <f t="shared" si="2115"/>
        <v>0</v>
      </c>
      <c r="AH2711" s="162" t="str">
        <f t="shared" si="2116"/>
        <v/>
      </c>
      <c r="AI2711" s="162" t="str">
        <f t="shared" si="2117"/>
        <v/>
      </c>
      <c r="AJ2711" s="162" t="str">
        <f t="shared" si="2118"/>
        <v/>
      </c>
      <c r="AK2711" s="162" t="str">
        <f t="shared" si="2119"/>
        <v/>
      </c>
      <c r="AM2711" s="199">
        <f t="shared" si="2122"/>
        <v>29.533819588090768</v>
      </c>
      <c r="AN2711" s="197">
        <f t="shared" si="2124"/>
        <v>0</v>
      </c>
      <c r="AO2711" s="197">
        <f t="shared" si="2125"/>
        <v>0</v>
      </c>
      <c r="AP2711" s="197">
        <f t="shared" si="2126"/>
        <v>0</v>
      </c>
      <c r="AQ2711" s="197">
        <f t="shared" si="2127"/>
        <v>0</v>
      </c>
      <c r="AR2711" s="197" t="str">
        <f t="shared" si="2128"/>
        <v/>
      </c>
      <c r="AS2711" s="197" t="str">
        <f t="shared" si="2129"/>
        <v/>
      </c>
      <c r="AT2711" s="197" t="str">
        <f t="shared" si="2130"/>
        <v/>
      </c>
      <c r="AU2711" s="197" t="str">
        <f t="shared" si="2131"/>
        <v/>
      </c>
      <c r="AV2711" s="199">
        <f t="shared" ca="1" si="2123"/>
        <v>2.2216436360073759</v>
      </c>
      <c r="AX2711" s="162">
        <f t="shared" si="2086"/>
        <v>0</v>
      </c>
      <c r="AY2711" s="162">
        <f t="shared" si="2087"/>
        <v>0</v>
      </c>
      <c r="AZ2711" s="162">
        <f t="shared" si="2088"/>
        <v>0</v>
      </c>
      <c r="BA2711" s="162">
        <f t="shared" si="2089"/>
        <v>0</v>
      </c>
      <c r="BB2711" s="162" t="str">
        <f t="shared" si="2090"/>
        <v/>
      </c>
      <c r="BC2711" s="162" t="str">
        <f t="shared" si="2091"/>
        <v/>
      </c>
      <c r="BD2711" s="162" t="str">
        <f t="shared" si="2092"/>
        <v/>
      </c>
      <c r="BE2711" s="162" t="str">
        <f t="shared" si="2093"/>
        <v/>
      </c>
      <c r="BG2711" s="169">
        <f t="shared" si="2120"/>
        <v>67.649923224477476</v>
      </c>
      <c r="BH2711" s="169">
        <f t="shared" ca="1" si="2121"/>
        <v>2.0898636882925903</v>
      </c>
    </row>
    <row r="2712" spans="11:60" x14ac:dyDescent="0.25">
      <c r="K2712" s="199">
        <f t="shared" si="2094"/>
        <v>67.701309417583815</v>
      </c>
      <c r="L2712" s="201">
        <f t="shared" si="2095"/>
        <v>0.56780021257108981</v>
      </c>
      <c r="M2712" s="201">
        <f t="shared" si="2096"/>
        <v>0.57257553574565456</v>
      </c>
      <c r="N2712" s="201">
        <f t="shared" si="2097"/>
        <v>0.60183894943413374</v>
      </c>
      <c r="O2712" s="201">
        <f t="shared" si="2098"/>
        <v>0.56832483523742372</v>
      </c>
      <c r="P2712" s="201" t="str">
        <f t="shared" si="2099"/>
        <v/>
      </c>
      <c r="Q2712" s="201" t="str">
        <f t="shared" si="2100"/>
        <v/>
      </c>
      <c r="R2712" s="201" t="str">
        <f t="shared" si="2101"/>
        <v/>
      </c>
      <c r="S2712" s="201" t="str">
        <f t="shared" si="2102"/>
        <v/>
      </c>
      <c r="T2712" s="199">
        <f t="shared" si="2103"/>
        <v>1.9123178133888107E-2</v>
      </c>
      <c r="U2712" s="199">
        <f t="shared" si="2104"/>
        <v>0</v>
      </c>
      <c r="V2712" s="199">
        <f t="shared" si="2105"/>
        <v>0</v>
      </c>
      <c r="W2712" s="199">
        <f t="shared" si="2106"/>
        <v>0</v>
      </c>
      <c r="X2712" s="199" t="str">
        <f t="shared" si="2107"/>
        <v/>
      </c>
      <c r="Y2712" s="199" t="str">
        <f t="shared" si="2108"/>
        <v/>
      </c>
      <c r="Z2712" s="199" t="str">
        <f t="shared" si="2109"/>
        <v/>
      </c>
      <c r="AA2712" s="199" t="str">
        <f t="shared" si="2110"/>
        <v/>
      </c>
      <c r="AB2712" s="201">
        <f t="shared" ca="1" si="2111"/>
        <v>2.0287446172312285</v>
      </c>
      <c r="AD2712" s="162">
        <f t="shared" si="2112"/>
        <v>4.9133366219744547E-4</v>
      </c>
      <c r="AE2712" s="162">
        <f t="shared" si="2113"/>
        <v>0</v>
      </c>
      <c r="AF2712" s="162">
        <f t="shared" si="2114"/>
        <v>0</v>
      </c>
      <c r="AG2712" s="162">
        <f t="shared" si="2115"/>
        <v>0</v>
      </c>
      <c r="AH2712" s="162" t="str">
        <f t="shared" si="2116"/>
        <v/>
      </c>
      <c r="AI2712" s="162" t="str">
        <f t="shared" si="2117"/>
        <v/>
      </c>
      <c r="AJ2712" s="162" t="str">
        <f t="shared" si="2118"/>
        <v/>
      </c>
      <c r="AK2712" s="162" t="str">
        <f t="shared" si="2119"/>
        <v/>
      </c>
      <c r="AM2712" s="199">
        <f t="shared" si="2122"/>
        <v>29.54503638246528</v>
      </c>
      <c r="AN2712" s="197">
        <f t="shared" si="2124"/>
        <v>0</v>
      </c>
      <c r="AO2712" s="197">
        <f t="shared" si="2125"/>
        <v>0</v>
      </c>
      <c r="AP2712" s="197">
        <f t="shared" si="2126"/>
        <v>0</v>
      </c>
      <c r="AQ2712" s="197">
        <f t="shared" si="2127"/>
        <v>0</v>
      </c>
      <c r="AR2712" s="197" t="str">
        <f t="shared" si="2128"/>
        <v/>
      </c>
      <c r="AS2712" s="197" t="str">
        <f t="shared" si="2129"/>
        <v/>
      </c>
      <c r="AT2712" s="197" t="str">
        <f t="shared" si="2130"/>
        <v/>
      </c>
      <c r="AU2712" s="197" t="str">
        <f t="shared" si="2131"/>
        <v/>
      </c>
      <c r="AV2712" s="199">
        <f t="shared" ca="1" si="2123"/>
        <v>2.1197096650417682</v>
      </c>
      <c r="AX2712" s="162">
        <f t="shared" si="2086"/>
        <v>0</v>
      </c>
      <c r="AY2712" s="162">
        <f t="shared" si="2087"/>
        <v>0</v>
      </c>
      <c r="AZ2712" s="162">
        <f t="shared" si="2088"/>
        <v>0</v>
      </c>
      <c r="BA2712" s="162">
        <f t="shared" si="2089"/>
        <v>0</v>
      </c>
      <c r="BB2712" s="162" t="str">
        <f t="shared" si="2090"/>
        <v/>
      </c>
      <c r="BC2712" s="162" t="str">
        <f t="shared" si="2091"/>
        <v/>
      </c>
      <c r="BD2712" s="162" t="str">
        <f t="shared" si="2092"/>
        <v/>
      </c>
      <c r="BE2712" s="162" t="str">
        <f t="shared" si="2093"/>
        <v/>
      </c>
      <c r="BG2712" s="169">
        <f t="shared" si="2120"/>
        <v>67.675616321030645</v>
      </c>
      <c r="BH2712" s="169">
        <f t="shared" ca="1" si="2121"/>
        <v>2.1475677997498921</v>
      </c>
    </row>
    <row r="2713" spans="11:60" x14ac:dyDescent="0.25">
      <c r="K2713" s="199">
        <f t="shared" si="2094"/>
        <v>67.727002514136984</v>
      </c>
      <c r="L2713" s="201">
        <f t="shared" si="2095"/>
        <v>0.56801569652272965</v>
      </c>
      <c r="M2713" s="201">
        <f t="shared" si="2096"/>
        <v>0.57279283196415398</v>
      </c>
      <c r="N2713" s="201">
        <f t="shared" si="2097"/>
        <v>0.60206735131247691</v>
      </c>
      <c r="O2713" s="201">
        <f t="shared" si="2098"/>
        <v>0.56854051828684982</v>
      </c>
      <c r="P2713" s="201" t="str">
        <f t="shared" si="2099"/>
        <v/>
      </c>
      <c r="Q2713" s="201" t="str">
        <f t="shared" si="2100"/>
        <v/>
      </c>
      <c r="R2713" s="201" t="str">
        <f t="shared" si="2101"/>
        <v/>
      </c>
      <c r="S2713" s="201" t="str">
        <f t="shared" si="2102"/>
        <v/>
      </c>
      <c r="T2713" s="199">
        <f t="shared" si="2103"/>
        <v>1.8283435027815598E-2</v>
      </c>
      <c r="U2713" s="199">
        <f t="shared" si="2104"/>
        <v>0</v>
      </c>
      <c r="V2713" s="199">
        <f t="shared" si="2105"/>
        <v>0</v>
      </c>
      <c r="W2713" s="199">
        <f t="shared" si="2106"/>
        <v>0</v>
      </c>
      <c r="X2713" s="199" t="str">
        <f t="shared" si="2107"/>
        <v/>
      </c>
      <c r="Y2713" s="199" t="str">
        <f t="shared" si="2108"/>
        <v/>
      </c>
      <c r="Z2713" s="199" t="str">
        <f t="shared" si="2109"/>
        <v/>
      </c>
      <c r="AA2713" s="199" t="str">
        <f t="shared" si="2110"/>
        <v/>
      </c>
      <c r="AB2713" s="201">
        <f t="shared" ca="1" si="2111"/>
        <v>2.0941541147604705</v>
      </c>
      <c r="AD2713" s="162">
        <f t="shared" si="2112"/>
        <v>4.6975806149326607E-4</v>
      </c>
      <c r="AE2713" s="162">
        <f t="shared" si="2113"/>
        <v>0</v>
      </c>
      <c r="AF2713" s="162">
        <f t="shared" si="2114"/>
        <v>0</v>
      </c>
      <c r="AG2713" s="162">
        <f t="shared" si="2115"/>
        <v>0</v>
      </c>
      <c r="AH2713" s="162" t="str">
        <f t="shared" si="2116"/>
        <v/>
      </c>
      <c r="AI2713" s="162" t="str">
        <f t="shared" si="2117"/>
        <v/>
      </c>
      <c r="AJ2713" s="162" t="str">
        <f t="shared" si="2118"/>
        <v/>
      </c>
      <c r="AK2713" s="162" t="str">
        <f t="shared" si="2119"/>
        <v/>
      </c>
      <c r="AM2713" s="199">
        <f t="shared" si="2122"/>
        <v>29.556253176839792</v>
      </c>
      <c r="AN2713" s="197">
        <f t="shared" si="2124"/>
        <v>0</v>
      </c>
      <c r="AO2713" s="197">
        <f t="shared" si="2125"/>
        <v>0</v>
      </c>
      <c r="AP2713" s="197">
        <f t="shared" si="2126"/>
        <v>0</v>
      </c>
      <c r="AQ2713" s="197">
        <f t="shared" si="2127"/>
        <v>0</v>
      </c>
      <c r="AR2713" s="197" t="str">
        <f t="shared" si="2128"/>
        <v/>
      </c>
      <c r="AS2713" s="197" t="str">
        <f t="shared" si="2129"/>
        <v/>
      </c>
      <c r="AT2713" s="197" t="str">
        <f t="shared" si="2130"/>
        <v/>
      </c>
      <c r="AU2713" s="197" t="str">
        <f t="shared" si="2131"/>
        <v/>
      </c>
      <c r="AV2713" s="199">
        <f t="shared" ca="1" si="2123"/>
        <v>2.2092286371858028</v>
      </c>
      <c r="AX2713" s="162">
        <f t="shared" si="2086"/>
        <v>0</v>
      </c>
      <c r="AY2713" s="162">
        <f t="shared" si="2087"/>
        <v>0</v>
      </c>
      <c r="AZ2713" s="162">
        <f t="shared" si="2088"/>
        <v>0</v>
      </c>
      <c r="BA2713" s="162">
        <f t="shared" si="2089"/>
        <v>0</v>
      </c>
      <c r="BB2713" s="162" t="str">
        <f t="shared" si="2090"/>
        <v/>
      </c>
      <c r="BC2713" s="162" t="str">
        <f t="shared" si="2091"/>
        <v/>
      </c>
      <c r="BD2713" s="162" t="str">
        <f t="shared" si="2092"/>
        <v/>
      </c>
      <c r="BE2713" s="162" t="str">
        <f t="shared" si="2093"/>
        <v/>
      </c>
      <c r="BG2713" s="169">
        <f t="shared" si="2120"/>
        <v>67.701309417583815</v>
      </c>
      <c r="BH2713" s="169">
        <f t="shared" ca="1" si="2121"/>
        <v>2.0287446172312285</v>
      </c>
    </row>
    <row r="2714" spans="11:60" x14ac:dyDescent="0.25">
      <c r="K2714" s="199">
        <f t="shared" si="2094"/>
        <v>67.752695610690154</v>
      </c>
      <c r="L2714" s="201">
        <f t="shared" si="2095"/>
        <v>0.5682311804743696</v>
      </c>
      <c r="M2714" s="201">
        <f t="shared" si="2096"/>
        <v>0.57301012818265329</v>
      </c>
      <c r="N2714" s="201">
        <f t="shared" si="2097"/>
        <v>0.60229575319082007</v>
      </c>
      <c r="O2714" s="201">
        <f t="shared" si="2098"/>
        <v>0.5687562013362758</v>
      </c>
      <c r="P2714" s="201" t="str">
        <f t="shared" si="2099"/>
        <v/>
      </c>
      <c r="Q2714" s="201" t="str">
        <f t="shared" si="2100"/>
        <v/>
      </c>
      <c r="R2714" s="201" t="str">
        <f t="shared" si="2101"/>
        <v/>
      </c>
      <c r="S2714" s="201" t="str">
        <f t="shared" si="2102"/>
        <v/>
      </c>
      <c r="T2714" s="199">
        <f t="shared" si="2103"/>
        <v>1.7481162167641652E-2</v>
      </c>
      <c r="U2714" s="199">
        <f t="shared" si="2104"/>
        <v>0</v>
      </c>
      <c r="V2714" s="199">
        <f t="shared" si="2105"/>
        <v>0</v>
      </c>
      <c r="W2714" s="199">
        <f t="shared" si="2106"/>
        <v>0</v>
      </c>
      <c r="X2714" s="199" t="str">
        <f t="shared" si="2107"/>
        <v/>
      </c>
      <c r="Y2714" s="199" t="str">
        <f t="shared" si="2108"/>
        <v/>
      </c>
      <c r="Z2714" s="199" t="str">
        <f t="shared" si="2109"/>
        <v/>
      </c>
      <c r="AA2714" s="199" t="str">
        <f t="shared" si="2110"/>
        <v/>
      </c>
      <c r="AB2714" s="201">
        <f t="shared" ca="1" si="2111"/>
        <v>2.0191335302348015</v>
      </c>
      <c r="AD2714" s="162">
        <f t="shared" si="2112"/>
        <v>4.4914518743482951E-4</v>
      </c>
      <c r="AE2714" s="162">
        <f t="shared" si="2113"/>
        <v>0</v>
      </c>
      <c r="AF2714" s="162">
        <f t="shared" si="2114"/>
        <v>0</v>
      </c>
      <c r="AG2714" s="162">
        <f t="shared" si="2115"/>
        <v>0</v>
      </c>
      <c r="AH2714" s="162" t="str">
        <f t="shared" si="2116"/>
        <v/>
      </c>
      <c r="AI2714" s="162" t="str">
        <f t="shared" si="2117"/>
        <v/>
      </c>
      <c r="AJ2714" s="162" t="str">
        <f t="shared" si="2118"/>
        <v/>
      </c>
      <c r="AK2714" s="162" t="str">
        <f t="shared" si="2119"/>
        <v/>
      </c>
      <c r="AM2714" s="199">
        <f t="shared" si="2122"/>
        <v>29.567469971214305</v>
      </c>
      <c r="AN2714" s="197">
        <f t="shared" si="2124"/>
        <v>0</v>
      </c>
      <c r="AO2714" s="197">
        <f t="shared" si="2125"/>
        <v>0</v>
      </c>
      <c r="AP2714" s="197">
        <f t="shared" si="2126"/>
        <v>0</v>
      </c>
      <c r="AQ2714" s="197">
        <f t="shared" si="2127"/>
        <v>0</v>
      </c>
      <c r="AR2714" s="197" t="str">
        <f t="shared" si="2128"/>
        <v/>
      </c>
      <c r="AS2714" s="197" t="str">
        <f t="shared" si="2129"/>
        <v/>
      </c>
      <c r="AT2714" s="197" t="str">
        <f t="shared" si="2130"/>
        <v/>
      </c>
      <c r="AU2714" s="197" t="str">
        <f t="shared" si="2131"/>
        <v/>
      </c>
      <c r="AV2714" s="199">
        <f t="shared" ca="1" si="2123"/>
        <v>2.1622374867280016</v>
      </c>
      <c r="AX2714" s="162">
        <f t="shared" si="2086"/>
        <v>0</v>
      </c>
      <c r="AY2714" s="162">
        <f t="shared" si="2087"/>
        <v>0</v>
      </c>
      <c r="AZ2714" s="162">
        <f t="shared" si="2088"/>
        <v>0</v>
      </c>
      <c r="BA2714" s="162">
        <f t="shared" si="2089"/>
        <v>0</v>
      </c>
      <c r="BB2714" s="162" t="str">
        <f t="shared" si="2090"/>
        <v/>
      </c>
      <c r="BC2714" s="162" t="str">
        <f t="shared" si="2091"/>
        <v/>
      </c>
      <c r="BD2714" s="162" t="str">
        <f t="shared" si="2092"/>
        <v/>
      </c>
      <c r="BE2714" s="162" t="str">
        <f t="shared" si="2093"/>
        <v/>
      </c>
      <c r="BG2714" s="169">
        <f t="shared" si="2120"/>
        <v>67.727002514136984</v>
      </c>
      <c r="BH2714" s="169">
        <f t="shared" ca="1" si="2121"/>
        <v>2.0941541147604705</v>
      </c>
    </row>
    <row r="2715" spans="11:60" x14ac:dyDescent="0.25">
      <c r="K2715" s="199">
        <f t="shared" si="2094"/>
        <v>67.778388707243323</v>
      </c>
      <c r="L2715" s="201">
        <f t="shared" si="2095"/>
        <v>0.56844666442600955</v>
      </c>
      <c r="M2715" s="201">
        <f t="shared" si="2096"/>
        <v>0.5732274244011526</v>
      </c>
      <c r="N2715" s="201">
        <f t="shared" si="2097"/>
        <v>0.60252415506916324</v>
      </c>
      <c r="O2715" s="201">
        <f t="shared" si="2098"/>
        <v>0.56897188438570179</v>
      </c>
      <c r="P2715" s="201" t="str">
        <f t="shared" si="2099"/>
        <v/>
      </c>
      <c r="Q2715" s="201" t="str">
        <f t="shared" si="2100"/>
        <v/>
      </c>
      <c r="R2715" s="201" t="str">
        <f t="shared" si="2101"/>
        <v/>
      </c>
      <c r="S2715" s="201" t="str">
        <f t="shared" si="2102"/>
        <v/>
      </c>
      <c r="T2715" s="199">
        <f t="shared" si="2103"/>
        <v>1.6714661303871548E-2</v>
      </c>
      <c r="U2715" s="199">
        <f t="shared" si="2104"/>
        <v>0</v>
      </c>
      <c r="V2715" s="199">
        <f t="shared" si="2105"/>
        <v>0</v>
      </c>
      <c r="W2715" s="199">
        <f t="shared" si="2106"/>
        <v>0</v>
      </c>
      <c r="X2715" s="199" t="str">
        <f t="shared" si="2107"/>
        <v/>
      </c>
      <c r="Y2715" s="199" t="str">
        <f t="shared" si="2108"/>
        <v/>
      </c>
      <c r="Z2715" s="199" t="str">
        <f t="shared" si="2109"/>
        <v/>
      </c>
      <c r="AA2715" s="199" t="str">
        <f t="shared" si="2110"/>
        <v/>
      </c>
      <c r="AB2715" s="201">
        <f t="shared" ca="1" si="2111"/>
        <v>2.0713098211028083</v>
      </c>
      <c r="AD2715" s="162">
        <f t="shared" si="2112"/>
        <v>4.2945140673389647E-4</v>
      </c>
      <c r="AE2715" s="162">
        <f t="shared" si="2113"/>
        <v>0</v>
      </c>
      <c r="AF2715" s="162">
        <f t="shared" si="2114"/>
        <v>0</v>
      </c>
      <c r="AG2715" s="162">
        <f t="shared" si="2115"/>
        <v>0</v>
      </c>
      <c r="AH2715" s="162" t="str">
        <f t="shared" si="2116"/>
        <v/>
      </c>
      <c r="AI2715" s="162" t="str">
        <f t="shared" si="2117"/>
        <v/>
      </c>
      <c r="AJ2715" s="162" t="str">
        <f t="shared" si="2118"/>
        <v/>
      </c>
      <c r="AK2715" s="162" t="str">
        <f t="shared" si="2119"/>
        <v/>
      </c>
      <c r="AM2715" s="199">
        <f t="shared" si="2122"/>
        <v>29.578686765588817</v>
      </c>
      <c r="AN2715" s="197">
        <f t="shared" si="2124"/>
        <v>0</v>
      </c>
      <c r="AO2715" s="197">
        <f t="shared" si="2125"/>
        <v>0</v>
      </c>
      <c r="AP2715" s="197">
        <f t="shared" si="2126"/>
        <v>0</v>
      </c>
      <c r="AQ2715" s="197">
        <f t="shared" si="2127"/>
        <v>0</v>
      </c>
      <c r="AR2715" s="197" t="str">
        <f t="shared" si="2128"/>
        <v/>
      </c>
      <c r="AS2715" s="197" t="str">
        <f t="shared" si="2129"/>
        <v/>
      </c>
      <c r="AT2715" s="197" t="str">
        <f t="shared" si="2130"/>
        <v/>
      </c>
      <c r="AU2715" s="197" t="str">
        <f t="shared" si="2131"/>
        <v/>
      </c>
      <c r="AV2715" s="199">
        <f t="shared" ca="1" si="2123"/>
        <v>2.1432862521544438</v>
      </c>
      <c r="AX2715" s="162">
        <f t="shared" si="2086"/>
        <v>0</v>
      </c>
      <c r="AY2715" s="162">
        <f t="shared" si="2087"/>
        <v>0</v>
      </c>
      <c r="AZ2715" s="162">
        <f t="shared" si="2088"/>
        <v>0</v>
      </c>
      <c r="BA2715" s="162">
        <f t="shared" si="2089"/>
        <v>0</v>
      </c>
      <c r="BB2715" s="162" t="str">
        <f t="shared" si="2090"/>
        <v/>
      </c>
      <c r="BC2715" s="162" t="str">
        <f t="shared" si="2091"/>
        <v/>
      </c>
      <c r="BD2715" s="162" t="str">
        <f t="shared" si="2092"/>
        <v/>
      </c>
      <c r="BE2715" s="162" t="str">
        <f t="shared" si="2093"/>
        <v/>
      </c>
      <c r="BG2715" s="169">
        <f t="shared" si="2120"/>
        <v>67.752695610690154</v>
      </c>
      <c r="BH2715" s="169">
        <f t="shared" ca="1" si="2121"/>
        <v>2.0191335302348015</v>
      </c>
    </row>
    <row r="2716" spans="11:60" x14ac:dyDescent="0.25">
      <c r="K2716" s="199">
        <f t="shared" si="2094"/>
        <v>67.804081803796493</v>
      </c>
      <c r="L2716" s="201">
        <f t="shared" si="2095"/>
        <v>0.5686621483776495</v>
      </c>
      <c r="M2716" s="201">
        <f t="shared" si="2096"/>
        <v>0.57344472061965202</v>
      </c>
      <c r="N2716" s="201">
        <f t="shared" si="2097"/>
        <v>0.60275255694750651</v>
      </c>
      <c r="O2716" s="201">
        <f t="shared" si="2098"/>
        <v>0.56918756743512788</v>
      </c>
      <c r="P2716" s="201" t="str">
        <f t="shared" si="2099"/>
        <v/>
      </c>
      <c r="Q2716" s="201" t="str">
        <f t="shared" si="2100"/>
        <v/>
      </c>
      <c r="R2716" s="201" t="str">
        <f t="shared" si="2101"/>
        <v/>
      </c>
      <c r="S2716" s="201" t="str">
        <f t="shared" si="2102"/>
        <v/>
      </c>
      <c r="T2716" s="199">
        <f t="shared" si="2103"/>
        <v>1.598231233439253E-2</v>
      </c>
      <c r="U2716" s="199">
        <f t="shared" si="2104"/>
        <v>0</v>
      </c>
      <c r="V2716" s="199">
        <f t="shared" si="2105"/>
        <v>0</v>
      </c>
      <c r="W2716" s="199">
        <f t="shared" si="2106"/>
        <v>0</v>
      </c>
      <c r="X2716" s="199" t="str">
        <f t="shared" si="2107"/>
        <v/>
      </c>
      <c r="Y2716" s="199" t="str">
        <f t="shared" si="2108"/>
        <v/>
      </c>
      <c r="Z2716" s="199" t="str">
        <f t="shared" si="2109"/>
        <v/>
      </c>
      <c r="AA2716" s="199" t="str">
        <f t="shared" si="2110"/>
        <v/>
      </c>
      <c r="AB2716" s="201">
        <f t="shared" ca="1" si="2111"/>
        <v>2.1079957066017503</v>
      </c>
      <c r="AD2716" s="162">
        <f t="shared" si="2112"/>
        <v>4.1063509395045789E-4</v>
      </c>
      <c r="AE2716" s="162">
        <f t="shared" si="2113"/>
        <v>0</v>
      </c>
      <c r="AF2716" s="162">
        <f t="shared" si="2114"/>
        <v>0</v>
      </c>
      <c r="AG2716" s="162">
        <f t="shared" si="2115"/>
        <v>0</v>
      </c>
      <c r="AH2716" s="162" t="str">
        <f t="shared" si="2116"/>
        <v/>
      </c>
      <c r="AI2716" s="162" t="str">
        <f t="shared" si="2117"/>
        <v/>
      </c>
      <c r="AJ2716" s="162" t="str">
        <f t="shared" si="2118"/>
        <v/>
      </c>
      <c r="AK2716" s="162" t="str">
        <f t="shared" si="2119"/>
        <v/>
      </c>
      <c r="AM2716" s="199">
        <f t="shared" si="2122"/>
        <v>29.589903559963329</v>
      </c>
      <c r="AN2716" s="197">
        <f t="shared" si="2124"/>
        <v>0</v>
      </c>
      <c r="AO2716" s="197">
        <f t="shared" si="2125"/>
        <v>0</v>
      </c>
      <c r="AP2716" s="197">
        <f t="shared" si="2126"/>
        <v>0</v>
      </c>
      <c r="AQ2716" s="197">
        <f t="shared" si="2127"/>
        <v>0</v>
      </c>
      <c r="AR2716" s="197" t="str">
        <f t="shared" si="2128"/>
        <v/>
      </c>
      <c r="AS2716" s="197" t="str">
        <f t="shared" si="2129"/>
        <v/>
      </c>
      <c r="AT2716" s="197" t="str">
        <f t="shared" si="2130"/>
        <v/>
      </c>
      <c r="AU2716" s="197" t="str">
        <f t="shared" si="2131"/>
        <v/>
      </c>
      <c r="AV2716" s="199">
        <f t="shared" ca="1" si="2123"/>
        <v>2.1559149689661332</v>
      </c>
      <c r="AX2716" s="162">
        <f t="shared" si="2086"/>
        <v>0</v>
      </c>
      <c r="AY2716" s="162">
        <f t="shared" si="2087"/>
        <v>0</v>
      </c>
      <c r="AZ2716" s="162">
        <f t="shared" si="2088"/>
        <v>0</v>
      </c>
      <c r="BA2716" s="162">
        <f t="shared" si="2089"/>
        <v>0</v>
      </c>
      <c r="BB2716" s="162" t="str">
        <f t="shared" si="2090"/>
        <v/>
      </c>
      <c r="BC2716" s="162" t="str">
        <f t="shared" si="2091"/>
        <v/>
      </c>
      <c r="BD2716" s="162" t="str">
        <f t="shared" si="2092"/>
        <v/>
      </c>
      <c r="BE2716" s="162" t="str">
        <f t="shared" si="2093"/>
        <v/>
      </c>
      <c r="BG2716" s="169">
        <f t="shared" si="2120"/>
        <v>67.778388707243323</v>
      </c>
      <c r="BH2716" s="169">
        <f t="shared" ca="1" si="2121"/>
        <v>2.0713098211028083</v>
      </c>
    </row>
    <row r="2717" spans="11:60" x14ac:dyDescent="0.25">
      <c r="K2717" s="199">
        <f t="shared" si="2094"/>
        <v>67.829774900349662</v>
      </c>
      <c r="L2717" s="201">
        <f t="shared" si="2095"/>
        <v>0.56887763232928945</v>
      </c>
      <c r="M2717" s="201">
        <f t="shared" si="2096"/>
        <v>0.57366201683815143</v>
      </c>
      <c r="N2717" s="201">
        <f t="shared" si="2097"/>
        <v>0.60298095882584968</v>
      </c>
      <c r="O2717" s="201">
        <f t="shared" si="2098"/>
        <v>0.56940325048455387</v>
      </c>
      <c r="P2717" s="201" t="str">
        <f t="shared" si="2099"/>
        <v/>
      </c>
      <c r="Q2717" s="201" t="str">
        <f t="shared" si="2100"/>
        <v/>
      </c>
      <c r="R2717" s="201" t="str">
        <f t="shared" si="2101"/>
        <v/>
      </c>
      <c r="S2717" s="201" t="str">
        <f t="shared" si="2102"/>
        <v/>
      </c>
      <c r="T2717" s="199">
        <f t="shared" si="2103"/>
        <v>1.5282569654944943E-2</v>
      </c>
      <c r="U2717" s="199">
        <f t="shared" si="2104"/>
        <v>0</v>
      </c>
      <c r="V2717" s="199">
        <f t="shared" si="2105"/>
        <v>0</v>
      </c>
      <c r="W2717" s="199">
        <f t="shared" si="2106"/>
        <v>0</v>
      </c>
      <c r="X2717" s="199" t="str">
        <f t="shared" si="2107"/>
        <v/>
      </c>
      <c r="Y2717" s="199" t="str">
        <f t="shared" si="2108"/>
        <v/>
      </c>
      <c r="Z2717" s="199" t="str">
        <f t="shared" si="2109"/>
        <v/>
      </c>
      <c r="AA2717" s="199" t="str">
        <f t="shared" si="2110"/>
        <v/>
      </c>
      <c r="AB2717" s="201">
        <f t="shared" ca="1" si="2111"/>
        <v>2.0836496810184113</v>
      </c>
      <c r="AD2717" s="162">
        <f t="shared" si="2112"/>
        <v>3.9265653772503758E-4</v>
      </c>
      <c r="AE2717" s="162">
        <f t="shared" si="2113"/>
        <v>0</v>
      </c>
      <c r="AF2717" s="162">
        <f t="shared" si="2114"/>
        <v>0</v>
      </c>
      <c r="AG2717" s="162">
        <f t="shared" si="2115"/>
        <v>0</v>
      </c>
      <c r="AH2717" s="162" t="str">
        <f t="shared" si="2116"/>
        <v/>
      </c>
      <c r="AI2717" s="162" t="str">
        <f t="shared" si="2117"/>
        <v/>
      </c>
      <c r="AJ2717" s="162" t="str">
        <f t="shared" si="2118"/>
        <v/>
      </c>
      <c r="AK2717" s="162" t="str">
        <f t="shared" si="2119"/>
        <v/>
      </c>
      <c r="AM2717" s="199">
        <f t="shared" si="2122"/>
        <v>29.601120354337841</v>
      </c>
      <c r="AN2717" s="197">
        <f t="shared" si="2124"/>
        <v>0</v>
      </c>
      <c r="AO2717" s="197">
        <f t="shared" si="2125"/>
        <v>0</v>
      </c>
      <c r="AP2717" s="197">
        <f t="shared" si="2126"/>
        <v>0</v>
      </c>
      <c r="AQ2717" s="197">
        <f t="shared" si="2127"/>
        <v>0</v>
      </c>
      <c r="AR2717" s="197" t="str">
        <f t="shared" si="2128"/>
        <v/>
      </c>
      <c r="AS2717" s="197" t="str">
        <f t="shared" si="2129"/>
        <v/>
      </c>
      <c r="AT2717" s="197" t="str">
        <f t="shared" si="2130"/>
        <v/>
      </c>
      <c r="AU2717" s="197" t="str">
        <f t="shared" si="2131"/>
        <v/>
      </c>
      <c r="AV2717" s="199">
        <f t="shared" ca="1" si="2123"/>
        <v>2.214616337745424</v>
      </c>
      <c r="AX2717" s="162">
        <f t="shared" si="2086"/>
        <v>0</v>
      </c>
      <c r="AY2717" s="162">
        <f t="shared" si="2087"/>
        <v>0</v>
      </c>
      <c r="AZ2717" s="162">
        <f t="shared" si="2088"/>
        <v>0</v>
      </c>
      <c r="BA2717" s="162">
        <f t="shared" si="2089"/>
        <v>0</v>
      </c>
      <c r="BB2717" s="162" t="str">
        <f t="shared" si="2090"/>
        <v/>
      </c>
      <c r="BC2717" s="162" t="str">
        <f t="shared" si="2091"/>
        <v/>
      </c>
      <c r="BD2717" s="162" t="str">
        <f t="shared" si="2092"/>
        <v/>
      </c>
      <c r="BE2717" s="162" t="str">
        <f t="shared" si="2093"/>
        <v/>
      </c>
      <c r="BG2717" s="169">
        <f t="shared" si="2120"/>
        <v>67.804081803796493</v>
      </c>
      <c r="BH2717" s="169">
        <f t="shared" ca="1" si="2121"/>
        <v>2.1079957066017503</v>
      </c>
    </row>
    <row r="2718" spans="11:60" x14ac:dyDescent="0.25">
      <c r="K2718" s="199">
        <f t="shared" si="2094"/>
        <v>67.855467996902831</v>
      </c>
      <c r="L2718" s="201">
        <f t="shared" si="2095"/>
        <v>0.5690931162809294</v>
      </c>
      <c r="M2718" s="201">
        <f t="shared" si="2096"/>
        <v>0.57387931305665074</v>
      </c>
      <c r="N2718" s="201">
        <f t="shared" si="2097"/>
        <v>0.60320936070419284</v>
      </c>
      <c r="O2718" s="201">
        <f t="shared" si="2098"/>
        <v>0.56961893353397997</v>
      </c>
      <c r="P2718" s="201" t="str">
        <f t="shared" si="2099"/>
        <v/>
      </c>
      <c r="Q2718" s="201" t="str">
        <f t="shared" si="2100"/>
        <v/>
      </c>
      <c r="R2718" s="201" t="str">
        <f t="shared" si="2101"/>
        <v/>
      </c>
      <c r="S2718" s="201" t="str">
        <f t="shared" si="2102"/>
        <v/>
      </c>
      <c r="T2718" s="199">
        <f t="shared" si="2103"/>
        <v>1.4613958682468443E-2</v>
      </c>
      <c r="U2718" s="199">
        <f t="shared" si="2104"/>
        <v>0</v>
      </c>
      <c r="V2718" s="199">
        <f t="shared" si="2105"/>
        <v>0</v>
      </c>
      <c r="W2718" s="199">
        <f t="shared" si="2106"/>
        <v>0</v>
      </c>
      <c r="X2718" s="199" t="str">
        <f t="shared" si="2107"/>
        <v/>
      </c>
      <c r="Y2718" s="199" t="str">
        <f t="shared" si="2108"/>
        <v/>
      </c>
      <c r="Z2718" s="199" t="str">
        <f t="shared" si="2109"/>
        <v/>
      </c>
      <c r="AA2718" s="199" t="str">
        <f t="shared" si="2110"/>
        <v/>
      </c>
      <c r="AB2718" s="201">
        <f t="shared" ca="1" si="2111"/>
        <v>2.0214936940750698</v>
      </c>
      <c r="AD2718" s="162">
        <f t="shared" si="2112"/>
        <v>3.7547785145269035E-4</v>
      </c>
      <c r="AE2718" s="162">
        <f t="shared" si="2113"/>
        <v>0</v>
      </c>
      <c r="AF2718" s="162">
        <f t="shared" si="2114"/>
        <v>0</v>
      </c>
      <c r="AG2718" s="162">
        <f t="shared" si="2115"/>
        <v>0</v>
      </c>
      <c r="AH2718" s="162" t="str">
        <f t="shared" si="2116"/>
        <v/>
      </c>
      <c r="AI2718" s="162" t="str">
        <f t="shared" si="2117"/>
        <v/>
      </c>
      <c r="AJ2718" s="162" t="str">
        <f t="shared" si="2118"/>
        <v/>
      </c>
      <c r="AK2718" s="162" t="str">
        <f t="shared" si="2119"/>
        <v/>
      </c>
      <c r="AM2718" s="199">
        <f t="shared" si="2122"/>
        <v>29.612337148712353</v>
      </c>
      <c r="AN2718" s="197">
        <f t="shared" si="2124"/>
        <v>0</v>
      </c>
      <c r="AO2718" s="197">
        <f t="shared" si="2125"/>
        <v>0</v>
      </c>
      <c r="AP2718" s="197">
        <f t="shared" si="2126"/>
        <v>0</v>
      </c>
      <c r="AQ2718" s="197">
        <f t="shared" si="2127"/>
        <v>0</v>
      </c>
      <c r="AR2718" s="197" t="str">
        <f t="shared" si="2128"/>
        <v/>
      </c>
      <c r="AS2718" s="197" t="str">
        <f t="shared" si="2129"/>
        <v/>
      </c>
      <c r="AT2718" s="197" t="str">
        <f t="shared" si="2130"/>
        <v/>
      </c>
      <c r="AU2718" s="197" t="str">
        <f t="shared" si="2131"/>
        <v/>
      </c>
      <c r="AV2718" s="199">
        <f t="shared" ca="1" si="2123"/>
        <v>2.1689151317745612</v>
      </c>
      <c r="AX2718" s="162">
        <f t="shared" si="2086"/>
        <v>0</v>
      </c>
      <c r="AY2718" s="162">
        <f t="shared" si="2087"/>
        <v>0</v>
      </c>
      <c r="AZ2718" s="162">
        <f t="shared" si="2088"/>
        <v>0</v>
      </c>
      <c r="BA2718" s="162">
        <f t="shared" si="2089"/>
        <v>0</v>
      </c>
      <c r="BB2718" s="162" t="str">
        <f t="shared" si="2090"/>
        <v/>
      </c>
      <c r="BC2718" s="162" t="str">
        <f t="shared" si="2091"/>
        <v/>
      </c>
      <c r="BD2718" s="162" t="str">
        <f t="shared" si="2092"/>
        <v/>
      </c>
      <c r="BE2718" s="162" t="str">
        <f t="shared" si="2093"/>
        <v/>
      </c>
      <c r="BG2718" s="169">
        <f t="shared" si="2120"/>
        <v>67.829774900349662</v>
      </c>
      <c r="BH2718" s="169">
        <f t="shared" ca="1" si="2121"/>
        <v>2.0836496810184113</v>
      </c>
    </row>
    <row r="2719" spans="11:60" x14ac:dyDescent="0.25">
      <c r="K2719" s="199">
        <f t="shared" si="2094"/>
        <v>67.881161093456001</v>
      </c>
      <c r="L2719" s="201">
        <f t="shared" si="2095"/>
        <v>0.56930860023256935</v>
      </c>
      <c r="M2719" s="201">
        <f t="shared" si="2096"/>
        <v>0.57409660927515016</v>
      </c>
      <c r="N2719" s="201">
        <f t="shared" si="2097"/>
        <v>0.60343776258253601</v>
      </c>
      <c r="O2719" s="201">
        <f t="shared" si="2098"/>
        <v>0.56983461658340595</v>
      </c>
      <c r="P2719" s="201" t="str">
        <f t="shared" si="2099"/>
        <v/>
      </c>
      <c r="Q2719" s="201" t="str">
        <f t="shared" si="2100"/>
        <v/>
      </c>
      <c r="R2719" s="201" t="str">
        <f t="shared" si="2101"/>
        <v/>
      </c>
      <c r="S2719" s="201" t="str">
        <f t="shared" si="2102"/>
        <v/>
      </c>
      <c r="T2719" s="199">
        <f t="shared" si="2103"/>
        <v>1.397507254302437E-2</v>
      </c>
      <c r="U2719" s="199">
        <f t="shared" si="2104"/>
        <v>0</v>
      </c>
      <c r="V2719" s="199">
        <f t="shared" si="2105"/>
        <v>0</v>
      </c>
      <c r="W2719" s="199">
        <f t="shared" si="2106"/>
        <v>0</v>
      </c>
      <c r="X2719" s="199" t="str">
        <f t="shared" si="2107"/>
        <v/>
      </c>
      <c r="Y2719" s="199" t="str">
        <f t="shared" si="2108"/>
        <v/>
      </c>
      <c r="Z2719" s="199" t="str">
        <f t="shared" si="2109"/>
        <v/>
      </c>
      <c r="AA2719" s="199" t="str">
        <f t="shared" si="2110"/>
        <v/>
      </c>
      <c r="AB2719" s="201">
        <f t="shared" ca="1" si="2111"/>
        <v>2.0937176668109432</v>
      </c>
      <c r="AD2719" s="162">
        <f t="shared" si="2112"/>
        <v>3.5906288818547211E-4</v>
      </c>
      <c r="AE2719" s="162">
        <f t="shared" si="2113"/>
        <v>0</v>
      </c>
      <c r="AF2719" s="162">
        <f t="shared" si="2114"/>
        <v>0</v>
      </c>
      <c r="AG2719" s="162">
        <f t="shared" si="2115"/>
        <v>0</v>
      </c>
      <c r="AH2719" s="162" t="str">
        <f t="shared" si="2116"/>
        <v/>
      </c>
      <c r="AI2719" s="162" t="str">
        <f t="shared" si="2117"/>
        <v/>
      </c>
      <c r="AJ2719" s="162" t="str">
        <f t="shared" si="2118"/>
        <v/>
      </c>
      <c r="AK2719" s="162" t="str">
        <f t="shared" si="2119"/>
        <v/>
      </c>
      <c r="AM2719" s="199">
        <f t="shared" si="2122"/>
        <v>29.623553943086865</v>
      </c>
      <c r="AN2719" s="197">
        <f t="shared" si="2124"/>
        <v>0</v>
      </c>
      <c r="AO2719" s="197">
        <f t="shared" si="2125"/>
        <v>0</v>
      </c>
      <c r="AP2719" s="197">
        <f t="shared" si="2126"/>
        <v>0</v>
      </c>
      <c r="AQ2719" s="197">
        <f t="shared" si="2127"/>
        <v>0</v>
      </c>
      <c r="AR2719" s="197" t="str">
        <f t="shared" si="2128"/>
        <v/>
      </c>
      <c r="AS2719" s="197" t="str">
        <f t="shared" si="2129"/>
        <v/>
      </c>
      <c r="AT2719" s="197" t="str">
        <f t="shared" si="2130"/>
        <v/>
      </c>
      <c r="AU2719" s="197" t="str">
        <f t="shared" si="2131"/>
        <v/>
      </c>
      <c r="AV2719" s="199">
        <f t="shared" ca="1" si="2123"/>
        <v>2.1526418949130433</v>
      </c>
      <c r="AX2719" s="162">
        <f t="shared" si="2086"/>
        <v>0</v>
      </c>
      <c r="AY2719" s="162">
        <f t="shared" si="2087"/>
        <v>0</v>
      </c>
      <c r="AZ2719" s="162">
        <f t="shared" si="2088"/>
        <v>0</v>
      </c>
      <c r="BA2719" s="162">
        <f t="shared" si="2089"/>
        <v>0</v>
      </c>
      <c r="BB2719" s="162" t="str">
        <f t="shared" si="2090"/>
        <v/>
      </c>
      <c r="BC2719" s="162" t="str">
        <f t="shared" si="2091"/>
        <v/>
      </c>
      <c r="BD2719" s="162" t="str">
        <f t="shared" si="2092"/>
        <v/>
      </c>
      <c r="BE2719" s="162" t="str">
        <f t="shared" si="2093"/>
        <v/>
      </c>
      <c r="BG2719" s="169">
        <f t="shared" si="2120"/>
        <v>67.855467996902831</v>
      </c>
      <c r="BH2719" s="169">
        <f t="shared" ca="1" si="2121"/>
        <v>2.0214936940750698</v>
      </c>
    </row>
    <row r="2720" spans="11:60" x14ac:dyDescent="0.25">
      <c r="K2720" s="199">
        <f t="shared" si="2094"/>
        <v>67.90685419000917</v>
      </c>
      <c r="L2720" s="201">
        <f t="shared" si="2095"/>
        <v>0.5695240841842093</v>
      </c>
      <c r="M2720" s="201">
        <f t="shared" si="2096"/>
        <v>0.57431390549364947</v>
      </c>
      <c r="N2720" s="201">
        <f t="shared" si="2097"/>
        <v>0.60366616446087917</v>
      </c>
      <c r="O2720" s="201">
        <f t="shared" si="2098"/>
        <v>0.57005029963283194</v>
      </c>
      <c r="P2720" s="201" t="str">
        <f t="shared" si="2099"/>
        <v/>
      </c>
      <c r="Q2720" s="201" t="str">
        <f t="shared" si="2100"/>
        <v/>
      </c>
      <c r="R2720" s="201" t="str">
        <f t="shared" si="2101"/>
        <v/>
      </c>
      <c r="S2720" s="201" t="str">
        <f t="shared" si="2102"/>
        <v/>
      </c>
      <c r="T2720" s="199">
        <f t="shared" si="2103"/>
        <v>1.3364568916398414E-2</v>
      </c>
      <c r="U2720" s="199">
        <f t="shared" si="2104"/>
        <v>0</v>
      </c>
      <c r="V2720" s="199">
        <f t="shared" si="2105"/>
        <v>0</v>
      </c>
      <c r="W2720" s="199">
        <f t="shared" si="2106"/>
        <v>0</v>
      </c>
      <c r="X2720" s="199" t="str">
        <f t="shared" si="2107"/>
        <v/>
      </c>
      <c r="Y2720" s="199" t="str">
        <f t="shared" si="2108"/>
        <v/>
      </c>
      <c r="Z2720" s="199" t="str">
        <f t="shared" si="2109"/>
        <v/>
      </c>
      <c r="AA2720" s="199" t="str">
        <f t="shared" si="2110"/>
        <v/>
      </c>
      <c r="AB2720" s="201">
        <f t="shared" ca="1" si="2111"/>
        <v>2.053796197121331</v>
      </c>
      <c r="AD2720" s="162">
        <f t="shared" si="2112"/>
        <v>3.4337715956051136E-4</v>
      </c>
      <c r="AE2720" s="162">
        <f t="shared" si="2113"/>
        <v>0</v>
      </c>
      <c r="AF2720" s="162">
        <f t="shared" si="2114"/>
        <v>0</v>
      </c>
      <c r="AG2720" s="162">
        <f t="shared" si="2115"/>
        <v>0</v>
      </c>
      <c r="AH2720" s="162" t="str">
        <f t="shared" si="2116"/>
        <v/>
      </c>
      <c r="AI2720" s="162" t="str">
        <f t="shared" si="2117"/>
        <v/>
      </c>
      <c r="AJ2720" s="162" t="str">
        <f t="shared" si="2118"/>
        <v/>
      </c>
      <c r="AK2720" s="162" t="str">
        <f t="shared" si="2119"/>
        <v/>
      </c>
      <c r="AM2720" s="199">
        <f t="shared" si="2122"/>
        <v>29.634770737461377</v>
      </c>
      <c r="AN2720" s="197">
        <f t="shared" si="2124"/>
        <v>0</v>
      </c>
      <c r="AO2720" s="197">
        <f t="shared" si="2125"/>
        <v>0</v>
      </c>
      <c r="AP2720" s="197">
        <f t="shared" si="2126"/>
        <v>0</v>
      </c>
      <c r="AQ2720" s="197">
        <f t="shared" si="2127"/>
        <v>0</v>
      </c>
      <c r="AR2720" s="197" t="str">
        <f t="shared" si="2128"/>
        <v/>
      </c>
      <c r="AS2720" s="197" t="str">
        <f t="shared" si="2129"/>
        <v/>
      </c>
      <c r="AT2720" s="197" t="str">
        <f t="shared" si="2130"/>
        <v/>
      </c>
      <c r="AU2720" s="197" t="str">
        <f t="shared" si="2131"/>
        <v/>
      </c>
      <c r="AV2720" s="199">
        <f t="shared" ca="1" si="2123"/>
        <v>2.1426206503248819</v>
      </c>
      <c r="AX2720" s="162">
        <f t="shared" si="2086"/>
        <v>0</v>
      </c>
      <c r="AY2720" s="162">
        <f t="shared" si="2087"/>
        <v>0</v>
      </c>
      <c r="AZ2720" s="162">
        <f t="shared" si="2088"/>
        <v>0</v>
      </c>
      <c r="BA2720" s="162">
        <f t="shared" si="2089"/>
        <v>0</v>
      </c>
      <c r="BB2720" s="162" t="str">
        <f t="shared" si="2090"/>
        <v/>
      </c>
      <c r="BC2720" s="162" t="str">
        <f t="shared" si="2091"/>
        <v/>
      </c>
      <c r="BD2720" s="162" t="str">
        <f t="shared" si="2092"/>
        <v/>
      </c>
      <c r="BE2720" s="162" t="str">
        <f t="shared" si="2093"/>
        <v/>
      </c>
      <c r="BG2720" s="169">
        <f t="shared" si="2120"/>
        <v>67.881161093456001</v>
      </c>
      <c r="BH2720" s="169">
        <f t="shared" ca="1" si="2121"/>
        <v>2.0937176668109432</v>
      </c>
    </row>
    <row r="2721" spans="11:60" x14ac:dyDescent="0.25">
      <c r="K2721" s="199">
        <f t="shared" si="2094"/>
        <v>67.93254728656234</v>
      </c>
      <c r="L2721" s="201">
        <f t="shared" si="2095"/>
        <v>0.56973956813584914</v>
      </c>
      <c r="M2721" s="201">
        <f t="shared" si="2096"/>
        <v>0.57453120171214878</v>
      </c>
      <c r="N2721" s="201">
        <f t="shared" si="2097"/>
        <v>0.60389456633922245</v>
      </c>
      <c r="O2721" s="201">
        <f t="shared" si="2098"/>
        <v>0.57026598268225803</v>
      </c>
      <c r="P2721" s="201" t="str">
        <f t="shared" si="2099"/>
        <v/>
      </c>
      <c r="Q2721" s="201" t="str">
        <f t="shared" si="2100"/>
        <v/>
      </c>
      <c r="R2721" s="201" t="str">
        <f t="shared" si="2101"/>
        <v/>
      </c>
      <c r="S2721" s="201" t="str">
        <f t="shared" si="2102"/>
        <v/>
      </c>
      <c r="T2721" s="199">
        <f t="shared" si="2103"/>
        <v>1.2781167029870762E-2</v>
      </c>
      <c r="U2721" s="199">
        <f t="shared" si="2104"/>
        <v>0</v>
      </c>
      <c r="V2721" s="199">
        <f t="shared" si="2105"/>
        <v>0</v>
      </c>
      <c r="W2721" s="199">
        <f t="shared" si="2106"/>
        <v>0</v>
      </c>
      <c r="X2721" s="199" t="str">
        <f t="shared" si="2107"/>
        <v/>
      </c>
      <c r="Y2721" s="199" t="str">
        <f t="shared" si="2108"/>
        <v/>
      </c>
      <c r="Z2721" s="199" t="str">
        <f t="shared" si="2109"/>
        <v/>
      </c>
      <c r="AA2721" s="199" t="str">
        <f t="shared" si="2110"/>
        <v/>
      </c>
      <c r="AB2721" s="201">
        <f t="shared" ca="1" si="2111"/>
        <v>2.1201631319803016</v>
      </c>
      <c r="AD2721" s="162">
        <f t="shared" si="2112"/>
        <v>3.2838775856065518E-4</v>
      </c>
      <c r="AE2721" s="162">
        <f t="shared" si="2113"/>
        <v>0</v>
      </c>
      <c r="AF2721" s="162">
        <f t="shared" si="2114"/>
        <v>0</v>
      </c>
      <c r="AG2721" s="162">
        <f t="shared" si="2115"/>
        <v>0</v>
      </c>
      <c r="AH2721" s="162" t="str">
        <f t="shared" si="2116"/>
        <v/>
      </c>
      <c r="AI2721" s="162" t="str">
        <f t="shared" si="2117"/>
        <v/>
      </c>
      <c r="AJ2721" s="162" t="str">
        <f t="shared" si="2118"/>
        <v/>
      </c>
      <c r="AK2721" s="162" t="str">
        <f t="shared" si="2119"/>
        <v/>
      </c>
      <c r="AM2721" s="199">
        <f t="shared" si="2122"/>
        <v>29.645987531835889</v>
      </c>
      <c r="AN2721" s="197">
        <f t="shared" si="2124"/>
        <v>0</v>
      </c>
      <c r="AO2721" s="197">
        <f t="shared" si="2125"/>
        <v>0</v>
      </c>
      <c r="AP2721" s="197">
        <f t="shared" si="2126"/>
        <v>0</v>
      </c>
      <c r="AQ2721" s="197">
        <f t="shared" si="2127"/>
        <v>0</v>
      </c>
      <c r="AR2721" s="197" t="str">
        <f t="shared" si="2128"/>
        <v/>
      </c>
      <c r="AS2721" s="197" t="str">
        <f t="shared" si="2129"/>
        <v/>
      </c>
      <c r="AT2721" s="197" t="str">
        <f t="shared" si="2130"/>
        <v/>
      </c>
      <c r="AU2721" s="197" t="str">
        <f t="shared" si="2131"/>
        <v/>
      </c>
      <c r="AV2721" s="199">
        <f t="shared" ca="1" si="2123"/>
        <v>2.1442639273070787</v>
      </c>
      <c r="AX2721" s="162">
        <f t="shared" si="2086"/>
        <v>0</v>
      </c>
      <c r="AY2721" s="162">
        <f t="shared" si="2087"/>
        <v>0</v>
      </c>
      <c r="AZ2721" s="162">
        <f t="shared" si="2088"/>
        <v>0</v>
      </c>
      <c r="BA2721" s="162">
        <f t="shared" si="2089"/>
        <v>0</v>
      </c>
      <c r="BB2721" s="162" t="str">
        <f t="shared" si="2090"/>
        <v/>
      </c>
      <c r="BC2721" s="162" t="str">
        <f t="shared" si="2091"/>
        <v/>
      </c>
      <c r="BD2721" s="162" t="str">
        <f t="shared" si="2092"/>
        <v/>
      </c>
      <c r="BE2721" s="162" t="str">
        <f t="shared" si="2093"/>
        <v/>
      </c>
      <c r="BG2721" s="169">
        <f t="shared" si="2120"/>
        <v>67.90685419000917</v>
      </c>
      <c r="BH2721" s="169">
        <f t="shared" ca="1" si="2121"/>
        <v>2.053796197121331</v>
      </c>
    </row>
    <row r="2722" spans="11:60" x14ac:dyDescent="0.25">
      <c r="K2722" s="199">
        <f t="shared" si="2094"/>
        <v>67.958240383115509</v>
      </c>
      <c r="L2722" s="201">
        <f t="shared" si="2095"/>
        <v>0.56995505208748909</v>
      </c>
      <c r="M2722" s="201">
        <f t="shared" si="2096"/>
        <v>0.57474849793064808</v>
      </c>
      <c r="N2722" s="201">
        <f t="shared" si="2097"/>
        <v>0.6041229682175655</v>
      </c>
      <c r="O2722" s="201">
        <f t="shared" si="2098"/>
        <v>0.57048166573168402</v>
      </c>
      <c r="P2722" s="201" t="str">
        <f t="shared" si="2099"/>
        <v/>
      </c>
      <c r="Q2722" s="201" t="str">
        <f t="shared" si="2100"/>
        <v/>
      </c>
      <c r="R2722" s="201" t="str">
        <f t="shared" si="2101"/>
        <v/>
      </c>
      <c r="S2722" s="201" t="str">
        <f t="shared" si="2102"/>
        <v/>
      </c>
      <c r="T2722" s="199">
        <f t="shared" si="2103"/>
        <v>1.222364479400617E-2</v>
      </c>
      <c r="U2722" s="199">
        <f t="shared" si="2104"/>
        <v>0</v>
      </c>
      <c r="V2722" s="199">
        <f t="shared" si="2105"/>
        <v>0</v>
      </c>
      <c r="W2722" s="199">
        <f t="shared" si="2106"/>
        <v>0</v>
      </c>
      <c r="X2722" s="199" t="str">
        <f t="shared" si="2107"/>
        <v/>
      </c>
      <c r="Y2722" s="199" t="str">
        <f t="shared" si="2108"/>
        <v/>
      </c>
      <c r="Z2722" s="199" t="str">
        <f t="shared" si="2109"/>
        <v/>
      </c>
      <c r="AA2722" s="199" t="str">
        <f t="shared" si="2110"/>
        <v/>
      </c>
      <c r="AB2722" s="201">
        <f t="shared" ca="1" si="2111"/>
        <v>2.0722942153802317</v>
      </c>
      <c r="AD2722" s="162">
        <f t="shared" si="2112"/>
        <v>3.140632859240473E-4</v>
      </c>
      <c r="AE2722" s="162">
        <f t="shared" si="2113"/>
        <v>0</v>
      </c>
      <c r="AF2722" s="162">
        <f t="shared" si="2114"/>
        <v>0</v>
      </c>
      <c r="AG2722" s="162">
        <f t="shared" si="2115"/>
        <v>0</v>
      </c>
      <c r="AH2722" s="162" t="str">
        <f t="shared" si="2116"/>
        <v/>
      </c>
      <c r="AI2722" s="162" t="str">
        <f t="shared" si="2117"/>
        <v/>
      </c>
      <c r="AJ2722" s="162" t="str">
        <f t="shared" si="2118"/>
        <v/>
      </c>
      <c r="AK2722" s="162" t="str">
        <f t="shared" si="2119"/>
        <v/>
      </c>
      <c r="AM2722" s="199">
        <f t="shared" si="2122"/>
        <v>29.657204326210401</v>
      </c>
      <c r="AN2722" s="197">
        <f t="shared" si="2124"/>
        <v>0</v>
      </c>
      <c r="AO2722" s="197">
        <f t="shared" si="2125"/>
        <v>0</v>
      </c>
      <c r="AP2722" s="197">
        <f t="shared" si="2126"/>
        <v>0</v>
      </c>
      <c r="AQ2722" s="197">
        <f t="shared" si="2127"/>
        <v>0</v>
      </c>
      <c r="AR2722" s="197" t="str">
        <f t="shared" si="2128"/>
        <v/>
      </c>
      <c r="AS2722" s="197" t="str">
        <f t="shared" si="2129"/>
        <v/>
      </c>
      <c r="AT2722" s="197" t="str">
        <f t="shared" si="2130"/>
        <v/>
      </c>
      <c r="AU2722" s="197" t="str">
        <f t="shared" si="2131"/>
        <v/>
      </c>
      <c r="AV2722" s="199">
        <f t="shared" ca="1" si="2123"/>
        <v>2.1723790645879872</v>
      </c>
      <c r="AX2722" s="162">
        <f t="shared" si="2086"/>
        <v>0</v>
      </c>
      <c r="AY2722" s="162">
        <f t="shared" si="2087"/>
        <v>0</v>
      </c>
      <c r="AZ2722" s="162">
        <f t="shared" si="2088"/>
        <v>0</v>
      </c>
      <c r="BA2722" s="162">
        <f t="shared" si="2089"/>
        <v>0</v>
      </c>
      <c r="BB2722" s="162" t="str">
        <f t="shared" si="2090"/>
        <v/>
      </c>
      <c r="BC2722" s="162" t="str">
        <f t="shared" si="2091"/>
        <v/>
      </c>
      <c r="BD2722" s="162" t="str">
        <f t="shared" si="2092"/>
        <v/>
      </c>
      <c r="BE2722" s="162" t="str">
        <f t="shared" si="2093"/>
        <v/>
      </c>
      <c r="BG2722" s="169">
        <f t="shared" si="2120"/>
        <v>67.93254728656234</v>
      </c>
      <c r="BH2722" s="169">
        <f t="shared" ca="1" si="2121"/>
        <v>2.1201631319803016</v>
      </c>
    </row>
    <row r="2723" spans="11:60" x14ac:dyDescent="0.25">
      <c r="K2723" s="199">
        <f t="shared" si="2094"/>
        <v>67.983933479668679</v>
      </c>
      <c r="L2723" s="201">
        <f t="shared" si="2095"/>
        <v>0.57017053603912904</v>
      </c>
      <c r="M2723" s="201">
        <f t="shared" si="2096"/>
        <v>0.5749657941491475</v>
      </c>
      <c r="N2723" s="201">
        <f t="shared" si="2097"/>
        <v>0.60435137009590878</v>
      </c>
      <c r="O2723" s="201">
        <f t="shared" si="2098"/>
        <v>0.57069734878111</v>
      </c>
      <c r="P2723" s="201" t="str">
        <f t="shared" si="2099"/>
        <v/>
      </c>
      <c r="Q2723" s="201" t="str">
        <f t="shared" si="2100"/>
        <v/>
      </c>
      <c r="R2723" s="201" t="str">
        <f t="shared" si="2101"/>
        <v/>
      </c>
      <c r="S2723" s="201" t="str">
        <f t="shared" si="2102"/>
        <v/>
      </c>
      <c r="T2723" s="199">
        <f t="shared" si="2103"/>
        <v>1.1690836073662064E-2</v>
      </c>
      <c r="U2723" s="199">
        <f t="shared" si="2104"/>
        <v>0</v>
      </c>
      <c r="V2723" s="199">
        <f t="shared" si="2105"/>
        <v>0</v>
      </c>
      <c r="W2723" s="199">
        <f t="shared" si="2106"/>
        <v>0</v>
      </c>
      <c r="X2723" s="199" t="str">
        <f t="shared" si="2107"/>
        <v/>
      </c>
      <c r="Y2723" s="199" t="str">
        <f t="shared" si="2108"/>
        <v/>
      </c>
      <c r="Z2723" s="199" t="str">
        <f t="shared" si="2109"/>
        <v/>
      </c>
      <c r="AA2723" s="199" t="str">
        <f t="shared" si="2110"/>
        <v/>
      </c>
      <c r="AB2723" s="201">
        <f t="shared" ca="1" si="2111"/>
        <v>2.1465480852625758</v>
      </c>
      <c r="AD2723" s="162">
        <f t="shared" si="2112"/>
        <v>3.0037378002787556E-4</v>
      </c>
      <c r="AE2723" s="162">
        <f t="shared" si="2113"/>
        <v>0</v>
      </c>
      <c r="AF2723" s="162">
        <f t="shared" si="2114"/>
        <v>0</v>
      </c>
      <c r="AG2723" s="162">
        <f t="shared" si="2115"/>
        <v>0</v>
      </c>
      <c r="AH2723" s="162" t="str">
        <f t="shared" si="2116"/>
        <v/>
      </c>
      <c r="AI2723" s="162" t="str">
        <f t="shared" si="2117"/>
        <v/>
      </c>
      <c r="AJ2723" s="162" t="str">
        <f t="shared" si="2118"/>
        <v/>
      </c>
      <c r="AK2723" s="162" t="str">
        <f t="shared" si="2119"/>
        <v/>
      </c>
      <c r="AM2723" s="199">
        <f t="shared" si="2122"/>
        <v>29.668421120584913</v>
      </c>
      <c r="AN2723" s="197">
        <f t="shared" si="2124"/>
        <v>0</v>
      </c>
      <c r="AO2723" s="197">
        <f t="shared" si="2125"/>
        <v>0</v>
      </c>
      <c r="AP2723" s="197">
        <f t="shared" si="2126"/>
        <v>0</v>
      </c>
      <c r="AQ2723" s="197">
        <f t="shared" si="2127"/>
        <v>0</v>
      </c>
      <c r="AR2723" s="197" t="str">
        <f t="shared" si="2128"/>
        <v/>
      </c>
      <c r="AS2723" s="197" t="str">
        <f t="shared" si="2129"/>
        <v/>
      </c>
      <c r="AT2723" s="197" t="str">
        <f t="shared" si="2130"/>
        <v/>
      </c>
      <c r="AU2723" s="197" t="str">
        <f t="shared" si="2131"/>
        <v/>
      </c>
      <c r="AV2723" s="199">
        <f t="shared" ca="1" si="2123"/>
        <v>2.1807093551241845</v>
      </c>
      <c r="AX2723" s="162">
        <f t="shared" si="2086"/>
        <v>0</v>
      </c>
      <c r="AY2723" s="162">
        <f t="shared" si="2087"/>
        <v>0</v>
      </c>
      <c r="AZ2723" s="162">
        <f t="shared" si="2088"/>
        <v>0</v>
      </c>
      <c r="BA2723" s="162">
        <f t="shared" si="2089"/>
        <v>0</v>
      </c>
      <c r="BB2723" s="162" t="str">
        <f t="shared" si="2090"/>
        <v/>
      </c>
      <c r="BC2723" s="162" t="str">
        <f t="shared" si="2091"/>
        <v/>
      </c>
      <c r="BD2723" s="162" t="str">
        <f t="shared" si="2092"/>
        <v/>
      </c>
      <c r="BE2723" s="162" t="str">
        <f t="shared" si="2093"/>
        <v/>
      </c>
      <c r="BG2723" s="169">
        <f t="shared" si="2120"/>
        <v>67.958240383115509</v>
      </c>
      <c r="BH2723" s="169">
        <f t="shared" ca="1" si="2121"/>
        <v>2.0722942153802317</v>
      </c>
    </row>
    <row r="2724" spans="11:60" x14ac:dyDescent="0.25">
      <c r="K2724" s="199">
        <f t="shared" si="2094"/>
        <v>68.009626576221848</v>
      </c>
      <c r="L2724" s="201">
        <f t="shared" si="2095"/>
        <v>0.57038601999076899</v>
      </c>
      <c r="M2724" s="201">
        <f t="shared" si="2096"/>
        <v>0.57518309036764692</v>
      </c>
      <c r="N2724" s="201">
        <f t="shared" si="2097"/>
        <v>0.60457977197425194</v>
      </c>
      <c r="O2724" s="201">
        <f t="shared" si="2098"/>
        <v>0.5709130318305361</v>
      </c>
      <c r="P2724" s="201" t="str">
        <f t="shared" si="2099"/>
        <v/>
      </c>
      <c r="Q2724" s="201" t="str">
        <f t="shared" si="2100"/>
        <v/>
      </c>
      <c r="R2724" s="201" t="str">
        <f t="shared" si="2101"/>
        <v/>
      </c>
      <c r="S2724" s="201" t="str">
        <f t="shared" si="2102"/>
        <v/>
      </c>
      <c r="T2724" s="199">
        <f t="shared" si="2103"/>
        <v>1.118162808774343E-2</v>
      </c>
      <c r="U2724" s="199">
        <f t="shared" si="2104"/>
        <v>0</v>
      </c>
      <c r="V2724" s="199">
        <f t="shared" si="2105"/>
        <v>0</v>
      </c>
      <c r="W2724" s="199">
        <f t="shared" si="2106"/>
        <v>0</v>
      </c>
      <c r="X2724" s="199" t="str">
        <f t="shared" si="2107"/>
        <v/>
      </c>
      <c r="Y2724" s="199" t="str">
        <f t="shared" si="2108"/>
        <v/>
      </c>
      <c r="Z2724" s="199" t="str">
        <f t="shared" si="2109"/>
        <v/>
      </c>
      <c r="AA2724" s="199" t="str">
        <f t="shared" si="2110"/>
        <v/>
      </c>
      <c r="AB2724" s="201">
        <f t="shared" ca="1" si="2111"/>
        <v>2.0907172006620036</v>
      </c>
      <c r="AD2724" s="162">
        <f t="shared" si="2112"/>
        <v>2.8729065008002312E-4</v>
      </c>
      <c r="AE2724" s="162">
        <f t="shared" si="2113"/>
        <v>0</v>
      </c>
      <c r="AF2724" s="162">
        <f t="shared" si="2114"/>
        <v>0</v>
      </c>
      <c r="AG2724" s="162">
        <f t="shared" si="2115"/>
        <v>0</v>
      </c>
      <c r="AH2724" s="162" t="str">
        <f t="shared" si="2116"/>
        <v/>
      </c>
      <c r="AI2724" s="162" t="str">
        <f t="shared" si="2117"/>
        <v/>
      </c>
      <c r="AJ2724" s="162" t="str">
        <f t="shared" si="2118"/>
        <v/>
      </c>
      <c r="AK2724" s="162" t="str">
        <f t="shared" si="2119"/>
        <v/>
      </c>
      <c r="AM2724" s="199">
        <f t="shared" si="2122"/>
        <v>29.679637914959425</v>
      </c>
      <c r="AN2724" s="197">
        <f t="shared" si="2124"/>
        <v>0</v>
      </c>
      <c r="AO2724" s="197">
        <f t="shared" si="2125"/>
        <v>0</v>
      </c>
      <c r="AP2724" s="197">
        <f t="shared" si="2126"/>
        <v>0</v>
      </c>
      <c r="AQ2724" s="197">
        <f t="shared" si="2127"/>
        <v>0</v>
      </c>
      <c r="AR2724" s="197" t="str">
        <f t="shared" si="2128"/>
        <v/>
      </c>
      <c r="AS2724" s="197" t="str">
        <f t="shared" si="2129"/>
        <v/>
      </c>
      <c r="AT2724" s="197" t="str">
        <f t="shared" si="2130"/>
        <v/>
      </c>
      <c r="AU2724" s="197" t="str">
        <f t="shared" si="2131"/>
        <v/>
      </c>
      <c r="AV2724" s="199">
        <f t="shared" ca="1" si="2123"/>
        <v>2.154856694657683</v>
      </c>
      <c r="AX2724" s="162">
        <f t="shared" si="2086"/>
        <v>0</v>
      </c>
      <c r="AY2724" s="162">
        <f t="shared" si="2087"/>
        <v>0</v>
      </c>
      <c r="AZ2724" s="162">
        <f t="shared" si="2088"/>
        <v>0</v>
      </c>
      <c r="BA2724" s="162">
        <f t="shared" si="2089"/>
        <v>0</v>
      </c>
      <c r="BB2724" s="162" t="str">
        <f t="shared" si="2090"/>
        <v/>
      </c>
      <c r="BC2724" s="162" t="str">
        <f t="shared" si="2091"/>
        <v/>
      </c>
      <c r="BD2724" s="162" t="str">
        <f t="shared" si="2092"/>
        <v/>
      </c>
      <c r="BE2724" s="162" t="str">
        <f t="shared" si="2093"/>
        <v/>
      </c>
      <c r="BG2724" s="169">
        <f t="shared" si="2120"/>
        <v>67.983933479668679</v>
      </c>
      <c r="BH2724" s="169">
        <f t="shared" ca="1" si="2121"/>
        <v>2.1465480852625758</v>
      </c>
    </row>
    <row r="2725" spans="11:60" x14ac:dyDescent="0.25">
      <c r="K2725" s="199">
        <f t="shared" si="2094"/>
        <v>68.035319672775017</v>
      </c>
      <c r="L2725" s="201">
        <f t="shared" si="2095"/>
        <v>0.57060150394240894</v>
      </c>
      <c r="M2725" s="201">
        <f t="shared" si="2096"/>
        <v>0.57540038658614623</v>
      </c>
      <c r="N2725" s="201">
        <f t="shared" si="2097"/>
        <v>0.60480817385259511</v>
      </c>
      <c r="O2725" s="201">
        <f t="shared" si="2098"/>
        <v>0.57112871487996208</v>
      </c>
      <c r="P2725" s="201" t="str">
        <f t="shared" si="2099"/>
        <v/>
      </c>
      <c r="Q2725" s="201" t="str">
        <f t="shared" si="2100"/>
        <v/>
      </c>
      <c r="R2725" s="201" t="str">
        <f t="shared" si="2101"/>
        <v/>
      </c>
      <c r="S2725" s="201" t="str">
        <f t="shared" si="2102"/>
        <v/>
      </c>
      <c r="T2725" s="199">
        <f t="shared" si="2103"/>
        <v>1.069495893154654E-2</v>
      </c>
      <c r="U2725" s="199">
        <f t="shared" si="2104"/>
        <v>0</v>
      </c>
      <c r="V2725" s="199">
        <f t="shared" si="2105"/>
        <v>0</v>
      </c>
      <c r="W2725" s="199">
        <f t="shared" si="2106"/>
        <v>0</v>
      </c>
      <c r="X2725" s="199" t="str">
        <f t="shared" si="2107"/>
        <v/>
      </c>
      <c r="Y2725" s="199" t="str">
        <f t="shared" si="2108"/>
        <v/>
      </c>
      <c r="Z2725" s="199" t="str">
        <f t="shared" si="2109"/>
        <v/>
      </c>
      <c r="AA2725" s="199" t="str">
        <f t="shared" si="2110"/>
        <v/>
      </c>
      <c r="AB2725" s="201">
        <f t="shared" ca="1" si="2111"/>
        <v>2.1182322036970795</v>
      </c>
      <c r="AD2725" s="162">
        <f t="shared" si="2112"/>
        <v>2.74786612460407E-4</v>
      </c>
      <c r="AE2725" s="162">
        <f t="shared" si="2113"/>
        <v>0</v>
      </c>
      <c r="AF2725" s="162">
        <f t="shared" si="2114"/>
        <v>0</v>
      </c>
      <c r="AG2725" s="162">
        <f t="shared" si="2115"/>
        <v>0</v>
      </c>
      <c r="AH2725" s="162" t="str">
        <f t="shared" si="2116"/>
        <v/>
      </c>
      <c r="AI2725" s="162" t="str">
        <f t="shared" si="2117"/>
        <v/>
      </c>
      <c r="AJ2725" s="162" t="str">
        <f t="shared" si="2118"/>
        <v/>
      </c>
      <c r="AK2725" s="162" t="str">
        <f t="shared" si="2119"/>
        <v/>
      </c>
      <c r="AM2725" s="199">
        <f t="shared" si="2122"/>
        <v>29.690854709333937</v>
      </c>
      <c r="AN2725" s="197">
        <f t="shared" si="2124"/>
        <v>0</v>
      </c>
      <c r="AO2725" s="197">
        <f t="shared" si="2125"/>
        <v>0</v>
      </c>
      <c r="AP2725" s="197">
        <f t="shared" si="2126"/>
        <v>0</v>
      </c>
      <c r="AQ2725" s="197">
        <f t="shared" si="2127"/>
        <v>0</v>
      </c>
      <c r="AR2725" s="197" t="str">
        <f t="shared" si="2128"/>
        <v/>
      </c>
      <c r="AS2725" s="197" t="str">
        <f t="shared" si="2129"/>
        <v/>
      </c>
      <c r="AT2725" s="197" t="str">
        <f t="shared" si="2130"/>
        <v/>
      </c>
      <c r="AU2725" s="197" t="str">
        <f t="shared" si="2131"/>
        <v/>
      </c>
      <c r="AV2725" s="199">
        <f t="shared" ca="1" si="2123"/>
        <v>2.0925315690879867</v>
      </c>
      <c r="AX2725" s="162">
        <f t="shared" si="2086"/>
        <v>0</v>
      </c>
      <c r="AY2725" s="162">
        <f t="shared" si="2087"/>
        <v>0</v>
      </c>
      <c r="AZ2725" s="162">
        <f t="shared" si="2088"/>
        <v>0</v>
      </c>
      <c r="BA2725" s="162">
        <f t="shared" si="2089"/>
        <v>0</v>
      </c>
      <c r="BB2725" s="162" t="str">
        <f t="shared" si="2090"/>
        <v/>
      </c>
      <c r="BC2725" s="162" t="str">
        <f t="shared" si="2091"/>
        <v/>
      </c>
      <c r="BD2725" s="162" t="str">
        <f t="shared" si="2092"/>
        <v/>
      </c>
      <c r="BE2725" s="162" t="str">
        <f t="shared" si="2093"/>
        <v/>
      </c>
      <c r="BG2725" s="169">
        <f t="shared" si="2120"/>
        <v>68.009626576221848</v>
      </c>
      <c r="BH2725" s="169">
        <f t="shared" ca="1" si="2121"/>
        <v>2.0907172006620036</v>
      </c>
    </row>
    <row r="2726" spans="11:60" x14ac:dyDescent="0.25">
      <c r="K2726" s="199">
        <f t="shared" si="2094"/>
        <v>68.061012769328187</v>
      </c>
      <c r="L2726" s="201">
        <f t="shared" si="2095"/>
        <v>0.57081698789404889</v>
      </c>
      <c r="M2726" s="201">
        <f t="shared" si="2096"/>
        <v>0.57561768280464565</v>
      </c>
      <c r="N2726" s="201">
        <f t="shared" si="2097"/>
        <v>0.60503657573093828</v>
      </c>
      <c r="O2726" s="201">
        <f t="shared" si="2098"/>
        <v>0.57134439792938818</v>
      </c>
      <c r="P2726" s="201" t="str">
        <f t="shared" si="2099"/>
        <v/>
      </c>
      <c r="Q2726" s="201" t="str">
        <f t="shared" si="2100"/>
        <v/>
      </c>
      <c r="R2726" s="201" t="str">
        <f t="shared" si="2101"/>
        <v/>
      </c>
      <c r="S2726" s="201" t="str">
        <f t="shared" si="2102"/>
        <v/>
      </c>
      <c r="T2726" s="199">
        <f t="shared" si="2103"/>
        <v>1.0229815215831701E-2</v>
      </c>
      <c r="U2726" s="199">
        <f t="shared" si="2104"/>
        <v>0</v>
      </c>
      <c r="V2726" s="199">
        <f t="shared" si="2105"/>
        <v>0</v>
      </c>
      <c r="W2726" s="199">
        <f t="shared" si="2106"/>
        <v>0</v>
      </c>
      <c r="X2726" s="199" t="str">
        <f t="shared" si="2107"/>
        <v/>
      </c>
      <c r="Y2726" s="199" t="str">
        <f t="shared" si="2108"/>
        <v/>
      </c>
      <c r="Z2726" s="199" t="str">
        <f t="shared" si="2109"/>
        <v/>
      </c>
      <c r="AA2726" s="199" t="str">
        <f t="shared" si="2110"/>
        <v/>
      </c>
      <c r="AB2726" s="201">
        <f t="shared" ca="1" si="2111"/>
        <v>2.1284847216420708</v>
      </c>
      <c r="AD2726" s="162">
        <f t="shared" si="2112"/>
        <v>2.6283563006144562E-4</v>
      </c>
      <c r="AE2726" s="162">
        <f t="shared" si="2113"/>
        <v>0</v>
      </c>
      <c r="AF2726" s="162">
        <f t="shared" si="2114"/>
        <v>0</v>
      </c>
      <c r="AG2726" s="162">
        <f t="shared" si="2115"/>
        <v>0</v>
      </c>
      <c r="AH2726" s="162" t="str">
        <f t="shared" si="2116"/>
        <v/>
      </c>
      <c r="AI2726" s="162" t="str">
        <f t="shared" si="2117"/>
        <v/>
      </c>
      <c r="AJ2726" s="162" t="str">
        <f t="shared" si="2118"/>
        <v/>
      </c>
      <c r="AK2726" s="162" t="str">
        <f t="shared" si="2119"/>
        <v/>
      </c>
      <c r="AM2726" s="199">
        <f t="shared" si="2122"/>
        <v>29.702071503708449</v>
      </c>
      <c r="AN2726" s="197">
        <f t="shared" si="2124"/>
        <v>0</v>
      </c>
      <c r="AO2726" s="197">
        <f t="shared" si="2125"/>
        <v>0</v>
      </c>
      <c r="AP2726" s="197">
        <f t="shared" si="2126"/>
        <v>0</v>
      </c>
      <c r="AQ2726" s="197">
        <f t="shared" si="2127"/>
        <v>0</v>
      </c>
      <c r="AR2726" s="197" t="str">
        <f t="shared" si="2128"/>
        <v/>
      </c>
      <c r="AS2726" s="197" t="str">
        <f t="shared" si="2129"/>
        <v/>
      </c>
      <c r="AT2726" s="197" t="str">
        <f t="shared" si="2130"/>
        <v/>
      </c>
      <c r="AU2726" s="197" t="str">
        <f t="shared" si="2131"/>
        <v/>
      </c>
      <c r="AV2726" s="199">
        <f t="shared" ca="1" si="2123"/>
        <v>2.0963803281649218</v>
      </c>
      <c r="AX2726" s="162">
        <f t="shared" si="2086"/>
        <v>0</v>
      </c>
      <c r="AY2726" s="162">
        <f t="shared" si="2087"/>
        <v>0</v>
      </c>
      <c r="AZ2726" s="162">
        <f t="shared" si="2088"/>
        <v>0</v>
      </c>
      <c r="BA2726" s="162">
        <f t="shared" si="2089"/>
        <v>0</v>
      </c>
      <c r="BB2726" s="162" t="str">
        <f t="shared" si="2090"/>
        <v/>
      </c>
      <c r="BC2726" s="162" t="str">
        <f t="shared" si="2091"/>
        <v/>
      </c>
      <c r="BD2726" s="162" t="str">
        <f t="shared" si="2092"/>
        <v/>
      </c>
      <c r="BE2726" s="162" t="str">
        <f t="shared" si="2093"/>
        <v/>
      </c>
      <c r="BG2726" s="169">
        <f t="shared" si="2120"/>
        <v>68.035319672775017</v>
      </c>
      <c r="BH2726" s="169">
        <f t="shared" ca="1" si="2121"/>
        <v>2.1182322036970795</v>
      </c>
    </row>
    <row r="2727" spans="11:60" x14ac:dyDescent="0.25">
      <c r="K2727" s="199">
        <f t="shared" si="2094"/>
        <v>68.086705865881356</v>
      </c>
      <c r="L2727" s="201">
        <f t="shared" si="2095"/>
        <v>0.57103247184568884</v>
      </c>
      <c r="M2727" s="201">
        <f t="shared" si="2096"/>
        <v>0.57583497902314495</v>
      </c>
      <c r="N2727" s="201">
        <f t="shared" si="2097"/>
        <v>0.60526497760928144</v>
      </c>
      <c r="O2727" s="201">
        <f t="shared" si="2098"/>
        <v>0.57156008097881417</v>
      </c>
      <c r="P2727" s="201" t="str">
        <f t="shared" si="2099"/>
        <v/>
      </c>
      <c r="Q2727" s="201" t="str">
        <f t="shared" si="2100"/>
        <v/>
      </c>
      <c r="R2727" s="201" t="str">
        <f t="shared" si="2101"/>
        <v/>
      </c>
      <c r="S2727" s="201" t="str">
        <f t="shared" si="2102"/>
        <v/>
      </c>
      <c r="T2727" s="199">
        <f t="shared" si="2103"/>
        <v>9.7852298170487441E-3</v>
      </c>
      <c r="U2727" s="199">
        <f t="shared" si="2104"/>
        <v>0</v>
      </c>
      <c r="V2727" s="199">
        <f t="shared" si="2105"/>
        <v>0</v>
      </c>
      <c r="W2727" s="199">
        <f t="shared" si="2106"/>
        <v>0</v>
      </c>
      <c r="X2727" s="199" t="str">
        <f t="shared" si="2107"/>
        <v/>
      </c>
      <c r="Y2727" s="199" t="str">
        <f t="shared" si="2108"/>
        <v/>
      </c>
      <c r="Z2727" s="199" t="str">
        <f t="shared" si="2109"/>
        <v/>
      </c>
      <c r="AA2727" s="199" t="str">
        <f t="shared" si="2110"/>
        <v/>
      </c>
      <c r="AB2727" s="201">
        <f t="shared" ca="1" si="2111"/>
        <v>2.0328428148065609</v>
      </c>
      <c r="AD2727" s="162">
        <f t="shared" si="2112"/>
        <v>2.5141285448438577E-4</v>
      </c>
      <c r="AE2727" s="162">
        <f t="shared" si="2113"/>
        <v>0</v>
      </c>
      <c r="AF2727" s="162">
        <f t="shared" si="2114"/>
        <v>0</v>
      </c>
      <c r="AG2727" s="162">
        <f t="shared" si="2115"/>
        <v>0</v>
      </c>
      <c r="AH2727" s="162" t="str">
        <f t="shared" si="2116"/>
        <v/>
      </c>
      <c r="AI2727" s="162" t="str">
        <f t="shared" si="2117"/>
        <v/>
      </c>
      <c r="AJ2727" s="162" t="str">
        <f t="shared" si="2118"/>
        <v/>
      </c>
      <c r="AK2727" s="162" t="str">
        <f t="shared" si="2119"/>
        <v/>
      </c>
      <c r="AM2727" s="199">
        <f t="shared" si="2122"/>
        <v>29.713288298082961</v>
      </c>
      <c r="AN2727" s="197">
        <f t="shared" si="2124"/>
        <v>0</v>
      </c>
      <c r="AO2727" s="197">
        <f t="shared" si="2125"/>
        <v>0</v>
      </c>
      <c r="AP2727" s="197">
        <f t="shared" si="2126"/>
        <v>0</v>
      </c>
      <c r="AQ2727" s="197">
        <f t="shared" si="2127"/>
        <v>0</v>
      </c>
      <c r="AR2727" s="197" t="str">
        <f t="shared" si="2128"/>
        <v/>
      </c>
      <c r="AS2727" s="197" t="str">
        <f t="shared" si="2129"/>
        <v/>
      </c>
      <c r="AT2727" s="197" t="str">
        <f t="shared" si="2130"/>
        <v/>
      </c>
      <c r="AU2727" s="197" t="str">
        <f t="shared" si="2131"/>
        <v/>
      </c>
      <c r="AV2727" s="199">
        <f t="shared" ca="1" si="2123"/>
        <v>2.1743756725493637</v>
      </c>
      <c r="AX2727" s="162">
        <f t="shared" si="2086"/>
        <v>0</v>
      </c>
      <c r="AY2727" s="162">
        <f t="shared" si="2087"/>
        <v>0</v>
      </c>
      <c r="AZ2727" s="162">
        <f t="shared" si="2088"/>
        <v>0</v>
      </c>
      <c r="BA2727" s="162">
        <f t="shared" si="2089"/>
        <v>0</v>
      </c>
      <c r="BB2727" s="162" t="str">
        <f t="shared" si="2090"/>
        <v/>
      </c>
      <c r="BC2727" s="162" t="str">
        <f t="shared" si="2091"/>
        <v/>
      </c>
      <c r="BD2727" s="162" t="str">
        <f t="shared" si="2092"/>
        <v/>
      </c>
      <c r="BE2727" s="162" t="str">
        <f t="shared" si="2093"/>
        <v/>
      </c>
      <c r="BG2727" s="169">
        <f t="shared" si="2120"/>
        <v>68.061012769328187</v>
      </c>
      <c r="BH2727" s="169">
        <f t="shared" ca="1" si="2121"/>
        <v>2.1284847216420708</v>
      </c>
    </row>
    <row r="2728" spans="11:60" x14ac:dyDescent="0.25">
      <c r="K2728" s="199">
        <f t="shared" si="2094"/>
        <v>68.112398962434526</v>
      </c>
      <c r="L2728" s="201">
        <f t="shared" si="2095"/>
        <v>0.57124795579732868</v>
      </c>
      <c r="M2728" s="201">
        <f t="shared" si="2096"/>
        <v>0.57605227524164426</v>
      </c>
      <c r="N2728" s="201">
        <f t="shared" si="2097"/>
        <v>0.60549337948762461</v>
      </c>
      <c r="O2728" s="201">
        <f t="shared" si="2098"/>
        <v>0.57177576402824015</v>
      </c>
      <c r="P2728" s="201" t="str">
        <f t="shared" si="2099"/>
        <v/>
      </c>
      <c r="Q2728" s="201" t="str">
        <f t="shared" si="2100"/>
        <v/>
      </c>
      <c r="R2728" s="201" t="str">
        <f t="shared" si="2101"/>
        <v/>
      </c>
      <c r="S2728" s="201" t="str">
        <f t="shared" si="2102"/>
        <v/>
      </c>
      <c r="T2728" s="199">
        <f t="shared" si="2103"/>
        <v>9.3602797334097123E-3</v>
      </c>
      <c r="U2728" s="199">
        <f t="shared" si="2104"/>
        <v>0</v>
      </c>
      <c r="V2728" s="199">
        <f t="shared" si="2105"/>
        <v>0</v>
      </c>
      <c r="W2728" s="199">
        <f t="shared" si="2106"/>
        <v>0</v>
      </c>
      <c r="X2728" s="199" t="str">
        <f t="shared" si="2107"/>
        <v/>
      </c>
      <c r="Y2728" s="199" t="str">
        <f t="shared" si="2108"/>
        <v/>
      </c>
      <c r="Z2728" s="199" t="str">
        <f t="shared" si="2109"/>
        <v/>
      </c>
      <c r="AA2728" s="199" t="str">
        <f t="shared" si="2110"/>
        <v/>
      </c>
      <c r="AB2728" s="201">
        <f t="shared" ca="1" si="2111"/>
        <v>2.0473824497772117</v>
      </c>
      <c r="AD2728" s="162">
        <f t="shared" si="2112"/>
        <v>2.4049457095517071E-4</v>
      </c>
      <c r="AE2728" s="162">
        <f t="shared" si="2113"/>
        <v>0</v>
      </c>
      <c r="AF2728" s="162">
        <f t="shared" si="2114"/>
        <v>0</v>
      </c>
      <c r="AG2728" s="162">
        <f t="shared" si="2115"/>
        <v>0</v>
      </c>
      <c r="AH2728" s="162" t="str">
        <f t="shared" si="2116"/>
        <v/>
      </c>
      <c r="AI2728" s="162" t="str">
        <f t="shared" si="2117"/>
        <v/>
      </c>
      <c r="AJ2728" s="162" t="str">
        <f t="shared" si="2118"/>
        <v/>
      </c>
      <c r="AK2728" s="162" t="str">
        <f t="shared" si="2119"/>
        <v/>
      </c>
      <c r="AM2728" s="199">
        <f t="shared" si="2122"/>
        <v>29.724505092457473</v>
      </c>
      <c r="AN2728" s="197">
        <f t="shared" si="2124"/>
        <v>0</v>
      </c>
      <c r="AO2728" s="197">
        <f t="shared" si="2125"/>
        <v>0</v>
      </c>
      <c r="AP2728" s="197">
        <f t="shared" si="2126"/>
        <v>0</v>
      </c>
      <c r="AQ2728" s="197">
        <f t="shared" si="2127"/>
        <v>0</v>
      </c>
      <c r="AR2728" s="197" t="str">
        <f t="shared" si="2128"/>
        <v/>
      </c>
      <c r="AS2728" s="197" t="str">
        <f t="shared" si="2129"/>
        <v/>
      </c>
      <c r="AT2728" s="197" t="str">
        <f t="shared" si="2130"/>
        <v/>
      </c>
      <c r="AU2728" s="197" t="str">
        <f t="shared" si="2131"/>
        <v/>
      </c>
      <c r="AV2728" s="199">
        <f t="shared" ca="1" si="2123"/>
        <v>2.0795871757715325</v>
      </c>
      <c r="AX2728" s="162">
        <f t="shared" si="2086"/>
        <v>0</v>
      </c>
      <c r="AY2728" s="162">
        <f t="shared" si="2087"/>
        <v>0</v>
      </c>
      <c r="AZ2728" s="162">
        <f t="shared" si="2088"/>
        <v>0</v>
      </c>
      <c r="BA2728" s="162">
        <f t="shared" si="2089"/>
        <v>0</v>
      </c>
      <c r="BB2728" s="162" t="str">
        <f t="shared" si="2090"/>
        <v/>
      </c>
      <c r="BC2728" s="162" t="str">
        <f t="shared" si="2091"/>
        <v/>
      </c>
      <c r="BD2728" s="162" t="str">
        <f t="shared" si="2092"/>
        <v/>
      </c>
      <c r="BE2728" s="162" t="str">
        <f t="shared" si="2093"/>
        <v/>
      </c>
      <c r="BG2728" s="169">
        <f t="shared" si="2120"/>
        <v>68.086705865881356</v>
      </c>
      <c r="BH2728" s="169">
        <f t="shared" ca="1" si="2121"/>
        <v>2.0328428148065609</v>
      </c>
    </row>
    <row r="2729" spans="11:60" x14ac:dyDescent="0.25">
      <c r="K2729" s="199">
        <f t="shared" si="2094"/>
        <v>68.138092058987695</v>
      </c>
      <c r="L2729" s="201">
        <f t="shared" si="2095"/>
        <v>0.57146343974896874</v>
      </c>
      <c r="M2729" s="201">
        <f t="shared" si="2096"/>
        <v>0.57626957146014368</v>
      </c>
      <c r="N2729" s="201">
        <f t="shared" si="2097"/>
        <v>0.60572178136596788</v>
      </c>
      <c r="O2729" s="201">
        <f t="shared" si="2098"/>
        <v>0.57199144707766614</v>
      </c>
      <c r="P2729" s="201" t="str">
        <f t="shared" si="2099"/>
        <v/>
      </c>
      <c r="Q2729" s="201" t="str">
        <f t="shared" si="2100"/>
        <v/>
      </c>
      <c r="R2729" s="201" t="str">
        <f t="shared" si="2101"/>
        <v/>
      </c>
      <c r="S2729" s="201" t="str">
        <f t="shared" si="2102"/>
        <v/>
      </c>
      <c r="T2729" s="199">
        <f t="shared" si="2103"/>
        <v>8.9540840417582351E-3</v>
      </c>
      <c r="U2729" s="199">
        <f t="shared" si="2104"/>
        <v>0</v>
      </c>
      <c r="V2729" s="199">
        <f t="shared" si="2105"/>
        <v>0</v>
      </c>
      <c r="W2729" s="199">
        <f t="shared" si="2106"/>
        <v>0</v>
      </c>
      <c r="X2729" s="199" t="str">
        <f t="shared" si="2107"/>
        <v/>
      </c>
      <c r="Y2729" s="199" t="str">
        <f t="shared" si="2108"/>
        <v/>
      </c>
      <c r="Z2729" s="199" t="str">
        <f t="shared" si="2109"/>
        <v/>
      </c>
      <c r="AA2729" s="199" t="str">
        <f t="shared" si="2110"/>
        <v/>
      </c>
      <c r="AB2729" s="201">
        <f t="shared" ca="1" si="2111"/>
        <v>2.1645482418932218</v>
      </c>
      <c r="AD2729" s="162">
        <f t="shared" si="2112"/>
        <v>2.3005814583008786E-4</v>
      </c>
      <c r="AE2729" s="162">
        <f t="shared" si="2113"/>
        <v>0</v>
      </c>
      <c r="AF2729" s="162">
        <f t="shared" si="2114"/>
        <v>0</v>
      </c>
      <c r="AG2729" s="162">
        <f t="shared" si="2115"/>
        <v>0</v>
      </c>
      <c r="AH2729" s="162" t="str">
        <f t="shared" si="2116"/>
        <v/>
      </c>
      <c r="AI2729" s="162" t="str">
        <f t="shared" si="2117"/>
        <v/>
      </c>
      <c r="AJ2729" s="162" t="str">
        <f t="shared" si="2118"/>
        <v/>
      </c>
      <c r="AK2729" s="162" t="str">
        <f t="shared" si="2119"/>
        <v/>
      </c>
      <c r="AM2729" s="199">
        <f t="shared" si="2122"/>
        <v>29.735721886831985</v>
      </c>
      <c r="AN2729" s="197">
        <f t="shared" si="2124"/>
        <v>0</v>
      </c>
      <c r="AO2729" s="197">
        <f t="shared" si="2125"/>
        <v>0</v>
      </c>
      <c r="AP2729" s="197">
        <f t="shared" si="2126"/>
        <v>0</v>
      </c>
      <c r="AQ2729" s="197">
        <f t="shared" si="2127"/>
        <v>0</v>
      </c>
      <c r="AR2729" s="197" t="str">
        <f t="shared" si="2128"/>
        <v/>
      </c>
      <c r="AS2729" s="197" t="str">
        <f t="shared" si="2129"/>
        <v/>
      </c>
      <c r="AT2729" s="197" t="str">
        <f t="shared" si="2130"/>
        <v/>
      </c>
      <c r="AU2729" s="197" t="str">
        <f t="shared" si="2131"/>
        <v/>
      </c>
      <c r="AV2729" s="199">
        <f t="shared" ca="1" si="2123"/>
        <v>2.1925935243900989</v>
      </c>
      <c r="AX2729" s="162">
        <f t="shared" si="2086"/>
        <v>0</v>
      </c>
      <c r="AY2729" s="162">
        <f t="shared" si="2087"/>
        <v>0</v>
      </c>
      <c r="AZ2729" s="162">
        <f t="shared" si="2088"/>
        <v>0</v>
      </c>
      <c r="BA2729" s="162">
        <f t="shared" si="2089"/>
        <v>0</v>
      </c>
      <c r="BB2729" s="162" t="str">
        <f t="shared" si="2090"/>
        <v/>
      </c>
      <c r="BC2729" s="162" t="str">
        <f t="shared" si="2091"/>
        <v/>
      </c>
      <c r="BD2729" s="162" t="str">
        <f t="shared" si="2092"/>
        <v/>
      </c>
      <c r="BE2729" s="162" t="str">
        <f t="shared" si="2093"/>
        <v/>
      </c>
      <c r="BG2729" s="169">
        <f t="shared" si="2120"/>
        <v>68.112398962434526</v>
      </c>
      <c r="BH2729" s="169">
        <f t="shared" ca="1" si="2121"/>
        <v>2.0473824497772117</v>
      </c>
    </row>
    <row r="2730" spans="11:60" x14ac:dyDescent="0.25">
      <c r="K2730" s="199">
        <f t="shared" si="2094"/>
        <v>68.163785155540864</v>
      </c>
      <c r="L2730" s="201">
        <f t="shared" si="2095"/>
        <v>0.57167892370060869</v>
      </c>
      <c r="M2730" s="201">
        <f t="shared" si="2096"/>
        <v>0.57648686767864299</v>
      </c>
      <c r="N2730" s="201">
        <f t="shared" si="2097"/>
        <v>0.60595018324431105</v>
      </c>
      <c r="O2730" s="201">
        <f t="shared" si="2098"/>
        <v>0.57220713012709223</v>
      </c>
      <c r="P2730" s="201" t="str">
        <f t="shared" si="2099"/>
        <v/>
      </c>
      <c r="Q2730" s="201" t="str">
        <f t="shared" si="2100"/>
        <v/>
      </c>
      <c r="R2730" s="201" t="str">
        <f t="shared" si="2101"/>
        <v/>
      </c>
      <c r="S2730" s="201" t="str">
        <f t="shared" si="2102"/>
        <v/>
      </c>
      <c r="T2730" s="199">
        <f t="shared" si="2103"/>
        <v>8.5658019504307008E-3</v>
      </c>
      <c r="U2730" s="199">
        <f t="shared" si="2104"/>
        <v>0</v>
      </c>
      <c r="V2730" s="199">
        <f t="shared" si="2105"/>
        <v>0</v>
      </c>
      <c r="W2730" s="199">
        <f t="shared" si="2106"/>
        <v>0</v>
      </c>
      <c r="X2730" s="199" t="str">
        <f t="shared" si="2107"/>
        <v/>
      </c>
      <c r="Y2730" s="199" t="str">
        <f t="shared" si="2108"/>
        <v/>
      </c>
      <c r="Z2730" s="199" t="str">
        <f t="shared" si="2109"/>
        <v/>
      </c>
      <c r="AA2730" s="199" t="str">
        <f t="shared" si="2110"/>
        <v/>
      </c>
      <c r="AB2730" s="201">
        <f t="shared" ca="1" si="2111"/>
        <v>2.1043879167636375</v>
      </c>
      <c r="AD2730" s="162">
        <f t="shared" si="2112"/>
        <v>2.2008197656774297E-4</v>
      </c>
      <c r="AE2730" s="162">
        <f t="shared" si="2113"/>
        <v>0</v>
      </c>
      <c r="AF2730" s="162">
        <f t="shared" si="2114"/>
        <v>0</v>
      </c>
      <c r="AG2730" s="162">
        <f t="shared" si="2115"/>
        <v>0</v>
      </c>
      <c r="AH2730" s="162" t="str">
        <f t="shared" si="2116"/>
        <v/>
      </c>
      <c r="AI2730" s="162" t="str">
        <f t="shared" si="2117"/>
        <v/>
      </c>
      <c r="AJ2730" s="162" t="str">
        <f t="shared" si="2118"/>
        <v/>
      </c>
      <c r="AK2730" s="162" t="str">
        <f t="shared" si="2119"/>
        <v/>
      </c>
      <c r="AM2730" s="199">
        <f t="shared" si="2122"/>
        <v>29.746938681206498</v>
      </c>
      <c r="AN2730" s="197">
        <f t="shared" si="2124"/>
        <v>0</v>
      </c>
      <c r="AO2730" s="197">
        <f t="shared" si="2125"/>
        <v>0</v>
      </c>
      <c r="AP2730" s="197">
        <f t="shared" si="2126"/>
        <v>0</v>
      </c>
      <c r="AQ2730" s="197">
        <f t="shared" si="2127"/>
        <v>0</v>
      </c>
      <c r="AR2730" s="197" t="str">
        <f t="shared" si="2128"/>
        <v/>
      </c>
      <c r="AS2730" s="197" t="str">
        <f t="shared" si="2129"/>
        <v/>
      </c>
      <c r="AT2730" s="197" t="str">
        <f t="shared" si="2130"/>
        <v/>
      </c>
      <c r="AU2730" s="197" t="str">
        <f t="shared" si="2131"/>
        <v/>
      </c>
      <c r="AV2730" s="199">
        <f t="shared" ca="1" si="2123"/>
        <v>2.2274198139796471</v>
      </c>
      <c r="AX2730" s="162">
        <f t="shared" si="2086"/>
        <v>0</v>
      </c>
      <c r="AY2730" s="162">
        <f t="shared" si="2087"/>
        <v>0</v>
      </c>
      <c r="AZ2730" s="162">
        <f t="shared" si="2088"/>
        <v>0</v>
      </c>
      <c r="BA2730" s="162">
        <f t="shared" si="2089"/>
        <v>0</v>
      </c>
      <c r="BB2730" s="162" t="str">
        <f t="shared" si="2090"/>
        <v/>
      </c>
      <c r="BC2730" s="162" t="str">
        <f t="shared" si="2091"/>
        <v/>
      </c>
      <c r="BD2730" s="162" t="str">
        <f t="shared" si="2092"/>
        <v/>
      </c>
      <c r="BE2730" s="162" t="str">
        <f t="shared" si="2093"/>
        <v/>
      </c>
      <c r="BG2730" s="169">
        <f t="shared" si="2120"/>
        <v>68.138092058987695</v>
      </c>
      <c r="BH2730" s="169">
        <f t="shared" ca="1" si="2121"/>
        <v>2.1645482418932218</v>
      </c>
    </row>
    <row r="2731" spans="11:60" x14ac:dyDescent="0.25">
      <c r="K2731" s="199">
        <f t="shared" si="2094"/>
        <v>68.189478252094034</v>
      </c>
      <c r="L2731" s="201">
        <f t="shared" si="2095"/>
        <v>0.57189440765224853</v>
      </c>
      <c r="M2731" s="201">
        <f t="shared" si="2096"/>
        <v>0.5767041638971423</v>
      </c>
      <c r="N2731" s="201">
        <f t="shared" si="2097"/>
        <v>0.60617858512265421</v>
      </c>
      <c r="O2731" s="201">
        <f t="shared" si="2098"/>
        <v>0.57242281317651822</v>
      </c>
      <c r="P2731" s="201" t="str">
        <f t="shared" si="2099"/>
        <v/>
      </c>
      <c r="Q2731" s="201" t="str">
        <f t="shared" si="2100"/>
        <v/>
      </c>
      <c r="R2731" s="201" t="str">
        <f t="shared" si="2101"/>
        <v/>
      </c>
      <c r="S2731" s="201" t="str">
        <f t="shared" si="2102"/>
        <v/>
      </c>
      <c r="T2731" s="199">
        <f t="shared" si="2103"/>
        <v>8.1946309435355219E-3</v>
      </c>
      <c r="U2731" s="199">
        <f t="shared" si="2104"/>
        <v>0</v>
      </c>
      <c r="V2731" s="199">
        <f t="shared" si="2105"/>
        <v>0</v>
      </c>
      <c r="W2731" s="199">
        <f t="shared" si="2106"/>
        <v>0</v>
      </c>
      <c r="X2731" s="199" t="str">
        <f t="shared" si="2107"/>
        <v/>
      </c>
      <c r="Y2731" s="199" t="str">
        <f t="shared" si="2108"/>
        <v/>
      </c>
      <c r="Z2731" s="199" t="str">
        <f t="shared" si="2109"/>
        <v/>
      </c>
      <c r="AA2731" s="199" t="str">
        <f t="shared" si="2110"/>
        <v/>
      </c>
      <c r="AB2731" s="201">
        <f t="shared" ca="1" si="2111"/>
        <v>2.0717697269658819</v>
      </c>
      <c r="AD2731" s="162">
        <f t="shared" si="2112"/>
        <v>2.1054544404984802E-4</v>
      </c>
      <c r="AE2731" s="162">
        <f t="shared" si="2113"/>
        <v>0</v>
      </c>
      <c r="AF2731" s="162">
        <f t="shared" si="2114"/>
        <v>0</v>
      </c>
      <c r="AG2731" s="162">
        <f t="shared" si="2115"/>
        <v>0</v>
      </c>
      <c r="AH2731" s="162" t="str">
        <f t="shared" si="2116"/>
        <v/>
      </c>
      <c r="AI2731" s="162" t="str">
        <f t="shared" si="2117"/>
        <v/>
      </c>
      <c r="AJ2731" s="162" t="str">
        <f t="shared" si="2118"/>
        <v/>
      </c>
      <c r="AK2731" s="162" t="str">
        <f t="shared" si="2119"/>
        <v/>
      </c>
      <c r="AM2731" s="199">
        <f t="shared" si="2122"/>
        <v>29.75815547558101</v>
      </c>
      <c r="AN2731" s="197">
        <f t="shared" si="2124"/>
        <v>0</v>
      </c>
      <c r="AO2731" s="197">
        <f t="shared" si="2125"/>
        <v>0</v>
      </c>
      <c r="AP2731" s="197">
        <f t="shared" si="2126"/>
        <v>0</v>
      </c>
      <c r="AQ2731" s="197">
        <f t="shared" si="2127"/>
        <v>0</v>
      </c>
      <c r="AR2731" s="197" t="str">
        <f t="shared" si="2128"/>
        <v/>
      </c>
      <c r="AS2731" s="197" t="str">
        <f t="shared" si="2129"/>
        <v/>
      </c>
      <c r="AT2731" s="197" t="str">
        <f t="shared" si="2130"/>
        <v/>
      </c>
      <c r="AU2731" s="197" t="str">
        <f t="shared" si="2131"/>
        <v/>
      </c>
      <c r="AV2731" s="199">
        <f t="shared" ca="1" si="2123"/>
        <v>2.1140063652528269</v>
      </c>
      <c r="AX2731" s="162">
        <f t="shared" si="2086"/>
        <v>0</v>
      </c>
      <c r="AY2731" s="162">
        <f t="shared" si="2087"/>
        <v>0</v>
      </c>
      <c r="AZ2731" s="162">
        <f t="shared" si="2088"/>
        <v>0</v>
      </c>
      <c r="BA2731" s="162">
        <f t="shared" si="2089"/>
        <v>0</v>
      </c>
      <c r="BB2731" s="162" t="str">
        <f t="shared" si="2090"/>
        <v/>
      </c>
      <c r="BC2731" s="162" t="str">
        <f t="shared" si="2091"/>
        <v/>
      </c>
      <c r="BD2731" s="162" t="str">
        <f t="shared" si="2092"/>
        <v/>
      </c>
      <c r="BE2731" s="162" t="str">
        <f t="shared" si="2093"/>
        <v/>
      </c>
      <c r="BG2731" s="169">
        <f t="shared" si="2120"/>
        <v>68.163785155540864</v>
      </c>
      <c r="BH2731" s="169">
        <f t="shared" ca="1" si="2121"/>
        <v>2.1043879167636375</v>
      </c>
    </row>
    <row r="2732" spans="11:60" x14ac:dyDescent="0.25">
      <c r="K2732" s="199">
        <f t="shared" si="2094"/>
        <v>68.215171348647203</v>
      </c>
      <c r="L2732" s="201">
        <f t="shared" si="2095"/>
        <v>0.57210989160388848</v>
      </c>
      <c r="M2732" s="201">
        <f t="shared" si="2096"/>
        <v>0.57692146011564172</v>
      </c>
      <c r="N2732" s="201">
        <f t="shared" si="2097"/>
        <v>0.60640698700099749</v>
      </c>
      <c r="O2732" s="201">
        <f t="shared" si="2098"/>
        <v>0.5726384962259442</v>
      </c>
      <c r="P2732" s="201" t="str">
        <f t="shared" si="2099"/>
        <v/>
      </c>
      <c r="Q2732" s="201" t="str">
        <f t="shared" si="2100"/>
        <v/>
      </c>
      <c r="R2732" s="201" t="str">
        <f t="shared" si="2101"/>
        <v/>
      </c>
      <c r="S2732" s="201" t="str">
        <f t="shared" si="2102"/>
        <v/>
      </c>
      <c r="T2732" s="199">
        <f t="shared" si="2103"/>
        <v>7.8398050122977462E-3</v>
      </c>
      <c r="U2732" s="199">
        <f t="shared" si="2104"/>
        <v>0</v>
      </c>
      <c r="V2732" s="199">
        <f t="shared" si="2105"/>
        <v>0</v>
      </c>
      <c r="W2732" s="199">
        <f t="shared" si="2106"/>
        <v>0</v>
      </c>
      <c r="X2732" s="199" t="str">
        <f t="shared" si="2107"/>
        <v/>
      </c>
      <c r="Y2732" s="199" t="str">
        <f t="shared" si="2108"/>
        <v/>
      </c>
      <c r="Z2732" s="199" t="str">
        <f t="shared" si="2109"/>
        <v/>
      </c>
      <c r="AA2732" s="199" t="str">
        <f t="shared" si="2110"/>
        <v/>
      </c>
      <c r="AB2732" s="201">
        <f t="shared" ca="1" si="2111"/>
        <v>2.0521070554072804</v>
      </c>
      <c r="AD2732" s="162">
        <f t="shared" si="2112"/>
        <v>2.0142886713898762E-4</v>
      </c>
      <c r="AE2732" s="162">
        <f t="shared" si="2113"/>
        <v>0</v>
      </c>
      <c r="AF2732" s="162">
        <f t="shared" si="2114"/>
        <v>0</v>
      </c>
      <c r="AG2732" s="162">
        <f t="shared" si="2115"/>
        <v>0</v>
      </c>
      <c r="AH2732" s="162" t="str">
        <f t="shared" si="2116"/>
        <v/>
      </c>
      <c r="AI2732" s="162" t="str">
        <f t="shared" si="2117"/>
        <v/>
      </c>
      <c r="AJ2732" s="162" t="str">
        <f t="shared" si="2118"/>
        <v/>
      </c>
      <c r="AK2732" s="162" t="str">
        <f t="shared" si="2119"/>
        <v/>
      </c>
      <c r="AM2732" s="199">
        <f t="shared" si="2122"/>
        <v>29.769372269955522</v>
      </c>
      <c r="AN2732" s="197">
        <f t="shared" si="2124"/>
        <v>0</v>
      </c>
      <c r="AO2732" s="197">
        <f t="shared" si="2125"/>
        <v>0</v>
      </c>
      <c r="AP2732" s="197">
        <f t="shared" si="2126"/>
        <v>0</v>
      </c>
      <c r="AQ2732" s="197">
        <f t="shared" si="2127"/>
        <v>0</v>
      </c>
      <c r="AR2732" s="197" t="str">
        <f t="shared" si="2128"/>
        <v/>
      </c>
      <c r="AS2732" s="197" t="str">
        <f t="shared" si="2129"/>
        <v/>
      </c>
      <c r="AT2732" s="197" t="str">
        <f t="shared" si="2130"/>
        <v/>
      </c>
      <c r="AU2732" s="197" t="str">
        <f t="shared" si="2131"/>
        <v/>
      </c>
      <c r="AV2732" s="199">
        <f t="shared" ca="1" si="2123"/>
        <v>2.1086501933531379</v>
      </c>
      <c r="AX2732" s="162">
        <f t="shared" si="2086"/>
        <v>0</v>
      </c>
      <c r="AY2732" s="162">
        <f t="shared" si="2087"/>
        <v>0</v>
      </c>
      <c r="AZ2732" s="162">
        <f t="shared" si="2088"/>
        <v>0</v>
      </c>
      <c r="BA2732" s="162">
        <f t="shared" si="2089"/>
        <v>0</v>
      </c>
      <c r="BB2732" s="162" t="str">
        <f t="shared" si="2090"/>
        <v/>
      </c>
      <c r="BC2732" s="162" t="str">
        <f t="shared" si="2091"/>
        <v/>
      </c>
      <c r="BD2732" s="162" t="str">
        <f t="shared" si="2092"/>
        <v/>
      </c>
      <c r="BE2732" s="162" t="str">
        <f t="shared" si="2093"/>
        <v/>
      </c>
      <c r="BG2732" s="169">
        <f t="shared" si="2120"/>
        <v>68.189478252094034</v>
      </c>
      <c r="BH2732" s="169">
        <f t="shared" ca="1" si="2121"/>
        <v>2.0717697269658819</v>
      </c>
    </row>
    <row r="2733" spans="11:60" x14ac:dyDescent="0.25">
      <c r="K2733" s="199">
        <f t="shared" si="2094"/>
        <v>68.240864445200373</v>
      </c>
      <c r="L2733" s="201">
        <f t="shared" si="2095"/>
        <v>0.57232537555552843</v>
      </c>
      <c r="M2733" s="201">
        <f t="shared" si="2096"/>
        <v>0.57713875633414102</v>
      </c>
      <c r="N2733" s="201">
        <f t="shared" si="2097"/>
        <v>0.60663538887934065</v>
      </c>
      <c r="O2733" s="201">
        <f t="shared" si="2098"/>
        <v>0.5728541792753703</v>
      </c>
      <c r="P2733" s="201" t="str">
        <f t="shared" si="2099"/>
        <v/>
      </c>
      <c r="Q2733" s="201" t="str">
        <f t="shared" si="2100"/>
        <v/>
      </c>
      <c r="R2733" s="201" t="str">
        <f t="shared" si="2101"/>
        <v/>
      </c>
      <c r="S2733" s="201" t="str">
        <f t="shared" si="2102"/>
        <v/>
      </c>
      <c r="T2733" s="199">
        <f t="shared" si="2103"/>
        <v>7.500592969326615E-3</v>
      </c>
      <c r="U2733" s="199">
        <f t="shared" si="2104"/>
        <v>0</v>
      </c>
      <c r="V2733" s="199">
        <f t="shared" si="2105"/>
        <v>0</v>
      </c>
      <c r="W2733" s="199">
        <f t="shared" si="2106"/>
        <v>0</v>
      </c>
      <c r="X2733" s="199" t="str">
        <f t="shared" si="2107"/>
        <v/>
      </c>
      <c r="Y2733" s="199" t="str">
        <f t="shared" si="2108"/>
        <v/>
      </c>
      <c r="Z2733" s="199" t="str">
        <f t="shared" si="2109"/>
        <v/>
      </c>
      <c r="AA2733" s="199" t="str">
        <f t="shared" si="2110"/>
        <v/>
      </c>
      <c r="AB2733" s="201">
        <f t="shared" ca="1" si="2111"/>
        <v>2.1730493565057993</v>
      </c>
      <c r="AD2733" s="162">
        <f t="shared" si="2112"/>
        <v>1.9271345936693247E-4</v>
      </c>
      <c r="AE2733" s="162">
        <f t="shared" si="2113"/>
        <v>0</v>
      </c>
      <c r="AF2733" s="162">
        <f t="shared" si="2114"/>
        <v>0</v>
      </c>
      <c r="AG2733" s="162">
        <f t="shared" si="2115"/>
        <v>0</v>
      </c>
      <c r="AH2733" s="162" t="str">
        <f t="shared" si="2116"/>
        <v/>
      </c>
      <c r="AI2733" s="162" t="str">
        <f t="shared" si="2117"/>
        <v/>
      </c>
      <c r="AJ2733" s="162" t="str">
        <f t="shared" si="2118"/>
        <v/>
      </c>
      <c r="AK2733" s="162" t="str">
        <f t="shared" si="2119"/>
        <v/>
      </c>
      <c r="AM2733" s="199">
        <f t="shared" si="2122"/>
        <v>29.780589064330034</v>
      </c>
      <c r="AN2733" s="197">
        <f t="shared" si="2124"/>
        <v>0</v>
      </c>
      <c r="AO2733" s="197">
        <f t="shared" si="2125"/>
        <v>0</v>
      </c>
      <c r="AP2733" s="197">
        <f t="shared" si="2126"/>
        <v>0</v>
      </c>
      <c r="AQ2733" s="197">
        <f t="shared" si="2127"/>
        <v>0</v>
      </c>
      <c r="AR2733" s="197" t="str">
        <f t="shared" si="2128"/>
        <v/>
      </c>
      <c r="AS2733" s="197" t="str">
        <f t="shared" si="2129"/>
        <v/>
      </c>
      <c r="AT2733" s="197" t="str">
        <f t="shared" si="2130"/>
        <v/>
      </c>
      <c r="AU2733" s="197" t="str">
        <f t="shared" si="2131"/>
        <v/>
      </c>
      <c r="AV2733" s="199">
        <f t="shared" ca="1" si="2123"/>
        <v>2.1401820572205557</v>
      </c>
      <c r="AX2733" s="162">
        <f t="shared" si="2086"/>
        <v>0</v>
      </c>
      <c r="AY2733" s="162">
        <f t="shared" si="2087"/>
        <v>0</v>
      </c>
      <c r="AZ2733" s="162">
        <f t="shared" si="2088"/>
        <v>0</v>
      </c>
      <c r="BA2733" s="162">
        <f t="shared" si="2089"/>
        <v>0</v>
      </c>
      <c r="BB2733" s="162" t="str">
        <f t="shared" si="2090"/>
        <v/>
      </c>
      <c r="BC2733" s="162" t="str">
        <f t="shared" si="2091"/>
        <v/>
      </c>
      <c r="BD2733" s="162" t="str">
        <f t="shared" si="2092"/>
        <v/>
      </c>
      <c r="BE2733" s="162" t="str">
        <f t="shared" si="2093"/>
        <v/>
      </c>
      <c r="BG2733" s="169">
        <f t="shared" si="2120"/>
        <v>68.215171348647203</v>
      </c>
      <c r="BH2733" s="169">
        <f t="shared" ca="1" si="2121"/>
        <v>2.0521070554072804</v>
      </c>
    </row>
    <row r="2734" spans="11:60" x14ac:dyDescent="0.25">
      <c r="K2734" s="199">
        <f t="shared" si="2094"/>
        <v>68.266557541753542</v>
      </c>
      <c r="L2734" s="201">
        <f t="shared" si="2095"/>
        <v>0.57254085950716838</v>
      </c>
      <c r="M2734" s="201">
        <f t="shared" si="2096"/>
        <v>0.57735605255264044</v>
      </c>
      <c r="N2734" s="201">
        <f t="shared" si="2097"/>
        <v>0.60686379075768371</v>
      </c>
      <c r="O2734" s="201">
        <f t="shared" si="2098"/>
        <v>0.57306986232479629</v>
      </c>
      <c r="P2734" s="201" t="str">
        <f t="shared" si="2099"/>
        <v/>
      </c>
      <c r="Q2734" s="201" t="str">
        <f t="shared" si="2100"/>
        <v/>
      </c>
      <c r="R2734" s="201" t="str">
        <f t="shared" si="2101"/>
        <v/>
      </c>
      <c r="S2734" s="201" t="str">
        <f t="shared" si="2102"/>
        <v/>
      </c>
      <c r="T2734" s="199">
        <f t="shared" si="2103"/>
        <v>7.1762968418629149E-3</v>
      </c>
      <c r="U2734" s="199">
        <f t="shared" si="2104"/>
        <v>0</v>
      </c>
      <c r="V2734" s="199">
        <f t="shared" si="2105"/>
        <v>0</v>
      </c>
      <c r="W2734" s="199">
        <f t="shared" si="2106"/>
        <v>0</v>
      </c>
      <c r="X2734" s="199" t="str">
        <f t="shared" si="2107"/>
        <v/>
      </c>
      <c r="Y2734" s="199" t="str">
        <f t="shared" si="2108"/>
        <v/>
      </c>
      <c r="Z2734" s="199" t="str">
        <f t="shared" si="2109"/>
        <v/>
      </c>
      <c r="AA2734" s="199" t="str">
        <f t="shared" si="2110"/>
        <v/>
      </c>
      <c r="AB2734" s="201">
        <f t="shared" ca="1" si="2111"/>
        <v>2.1115424657179798</v>
      </c>
      <c r="AD2734" s="162">
        <f t="shared" si="2112"/>
        <v>1.843812876521887E-4</v>
      </c>
      <c r="AE2734" s="162">
        <f t="shared" si="2113"/>
        <v>0</v>
      </c>
      <c r="AF2734" s="162">
        <f t="shared" si="2114"/>
        <v>0</v>
      </c>
      <c r="AG2734" s="162">
        <f t="shared" si="2115"/>
        <v>0</v>
      </c>
      <c r="AH2734" s="162" t="str">
        <f t="shared" si="2116"/>
        <v/>
      </c>
      <c r="AI2734" s="162" t="str">
        <f t="shared" si="2117"/>
        <v/>
      </c>
      <c r="AJ2734" s="162" t="str">
        <f t="shared" si="2118"/>
        <v/>
      </c>
      <c r="AK2734" s="162" t="str">
        <f t="shared" si="2119"/>
        <v/>
      </c>
      <c r="AM2734" s="199">
        <f t="shared" si="2122"/>
        <v>29.791805858704546</v>
      </c>
      <c r="AN2734" s="197">
        <f t="shared" si="2124"/>
        <v>0</v>
      </c>
      <c r="AO2734" s="197">
        <f t="shared" si="2125"/>
        <v>0</v>
      </c>
      <c r="AP2734" s="197">
        <f t="shared" si="2126"/>
        <v>0</v>
      </c>
      <c r="AQ2734" s="197">
        <f t="shared" si="2127"/>
        <v>0</v>
      </c>
      <c r="AR2734" s="197" t="str">
        <f t="shared" si="2128"/>
        <v/>
      </c>
      <c r="AS2734" s="197" t="str">
        <f t="shared" si="2129"/>
        <v/>
      </c>
      <c r="AT2734" s="197" t="str">
        <f t="shared" si="2130"/>
        <v/>
      </c>
      <c r="AU2734" s="197" t="str">
        <f t="shared" si="2131"/>
        <v/>
      </c>
      <c r="AV2734" s="199">
        <f t="shared" ca="1" si="2123"/>
        <v>2.1110882218387235</v>
      </c>
      <c r="AX2734" s="162">
        <f t="shared" si="2086"/>
        <v>0</v>
      </c>
      <c r="AY2734" s="162">
        <f t="shared" si="2087"/>
        <v>0</v>
      </c>
      <c r="AZ2734" s="162">
        <f t="shared" si="2088"/>
        <v>0</v>
      </c>
      <c r="BA2734" s="162">
        <f t="shared" si="2089"/>
        <v>0</v>
      </c>
      <c r="BB2734" s="162" t="str">
        <f t="shared" si="2090"/>
        <v/>
      </c>
      <c r="BC2734" s="162" t="str">
        <f t="shared" si="2091"/>
        <v/>
      </c>
      <c r="BD2734" s="162" t="str">
        <f t="shared" si="2092"/>
        <v/>
      </c>
      <c r="BE2734" s="162" t="str">
        <f t="shared" si="2093"/>
        <v/>
      </c>
      <c r="BG2734" s="169">
        <f t="shared" si="2120"/>
        <v>68.240864445200373</v>
      </c>
      <c r="BH2734" s="169">
        <f t="shared" ca="1" si="2121"/>
        <v>2.1730493565057993</v>
      </c>
    </row>
    <row r="2735" spans="11:60" x14ac:dyDescent="0.25">
      <c r="K2735" s="199">
        <f t="shared" si="2094"/>
        <v>68.292250638306712</v>
      </c>
      <c r="L2735" s="201">
        <f t="shared" si="2095"/>
        <v>0.57275634345880833</v>
      </c>
      <c r="M2735" s="201">
        <f t="shared" si="2096"/>
        <v>0.57757334877113975</v>
      </c>
      <c r="N2735" s="201">
        <f t="shared" si="2097"/>
        <v>0.60709219263602698</v>
      </c>
      <c r="O2735" s="201">
        <f t="shared" si="2098"/>
        <v>0.57328554537422238</v>
      </c>
      <c r="P2735" s="201" t="str">
        <f t="shared" si="2099"/>
        <v/>
      </c>
      <c r="Q2735" s="201" t="str">
        <f t="shared" si="2100"/>
        <v/>
      </c>
      <c r="R2735" s="201" t="str">
        <f t="shared" si="2101"/>
        <v/>
      </c>
      <c r="S2735" s="201" t="str">
        <f t="shared" si="2102"/>
        <v/>
      </c>
      <c r="T2735" s="199">
        <f t="shared" si="2103"/>
        <v>6.8662503402534729E-3</v>
      </c>
      <c r="U2735" s="199">
        <f t="shared" si="2104"/>
        <v>0</v>
      </c>
      <c r="V2735" s="199">
        <f t="shared" si="2105"/>
        <v>0</v>
      </c>
      <c r="W2735" s="199">
        <f t="shared" si="2106"/>
        <v>0</v>
      </c>
      <c r="X2735" s="199" t="str">
        <f t="shared" si="2107"/>
        <v/>
      </c>
      <c r="Y2735" s="199" t="str">
        <f t="shared" si="2108"/>
        <v/>
      </c>
      <c r="Z2735" s="199" t="str">
        <f t="shared" si="2109"/>
        <v/>
      </c>
      <c r="AA2735" s="199" t="str">
        <f t="shared" si="2110"/>
        <v/>
      </c>
      <c r="AB2735" s="201">
        <f t="shared" ca="1" si="2111"/>
        <v>2.14084014830792</v>
      </c>
      <c r="AD2735" s="162">
        <f t="shared" si="2112"/>
        <v>1.7641523295036489E-4</v>
      </c>
      <c r="AE2735" s="162">
        <f t="shared" si="2113"/>
        <v>0</v>
      </c>
      <c r="AF2735" s="162">
        <f t="shared" si="2114"/>
        <v>0</v>
      </c>
      <c r="AG2735" s="162">
        <f t="shared" si="2115"/>
        <v>0</v>
      </c>
      <c r="AH2735" s="162" t="str">
        <f t="shared" si="2116"/>
        <v/>
      </c>
      <c r="AI2735" s="162" t="str">
        <f t="shared" si="2117"/>
        <v/>
      </c>
      <c r="AJ2735" s="162" t="str">
        <f t="shared" si="2118"/>
        <v/>
      </c>
      <c r="AK2735" s="162" t="str">
        <f t="shared" si="2119"/>
        <v/>
      </c>
      <c r="AM2735" s="199">
        <f t="shared" si="2122"/>
        <v>29.803022653079058</v>
      </c>
      <c r="AN2735" s="197">
        <f t="shared" si="2124"/>
        <v>0</v>
      </c>
      <c r="AO2735" s="197">
        <f t="shared" si="2125"/>
        <v>0</v>
      </c>
      <c r="AP2735" s="197">
        <f t="shared" si="2126"/>
        <v>0</v>
      </c>
      <c r="AQ2735" s="197">
        <f t="shared" si="2127"/>
        <v>0</v>
      </c>
      <c r="AR2735" s="197" t="str">
        <f t="shared" si="2128"/>
        <v/>
      </c>
      <c r="AS2735" s="197" t="str">
        <f t="shared" si="2129"/>
        <v/>
      </c>
      <c r="AT2735" s="197" t="str">
        <f t="shared" si="2130"/>
        <v/>
      </c>
      <c r="AU2735" s="197" t="str">
        <f t="shared" si="2131"/>
        <v/>
      </c>
      <c r="AV2735" s="199">
        <f t="shared" ca="1" si="2123"/>
        <v>2.1013830675132978</v>
      </c>
      <c r="AX2735" s="162">
        <f t="shared" si="2086"/>
        <v>0</v>
      </c>
      <c r="AY2735" s="162">
        <f t="shared" si="2087"/>
        <v>0</v>
      </c>
      <c r="AZ2735" s="162">
        <f t="shared" si="2088"/>
        <v>0</v>
      </c>
      <c r="BA2735" s="162">
        <f t="shared" si="2089"/>
        <v>0</v>
      </c>
      <c r="BB2735" s="162" t="str">
        <f t="shared" si="2090"/>
        <v/>
      </c>
      <c r="BC2735" s="162" t="str">
        <f t="shared" si="2091"/>
        <v/>
      </c>
      <c r="BD2735" s="162" t="str">
        <f t="shared" si="2092"/>
        <v/>
      </c>
      <c r="BE2735" s="162" t="str">
        <f t="shared" si="2093"/>
        <v/>
      </c>
      <c r="BG2735" s="169">
        <f t="shared" si="2120"/>
        <v>68.266557541753542</v>
      </c>
      <c r="BH2735" s="169">
        <f t="shared" ca="1" si="2121"/>
        <v>2.1115424657179798</v>
      </c>
    </row>
    <row r="2736" spans="11:60" x14ac:dyDescent="0.25">
      <c r="K2736" s="199">
        <f t="shared" si="2094"/>
        <v>68.317943734859881</v>
      </c>
      <c r="L2736" s="201">
        <f t="shared" si="2095"/>
        <v>0.57297182741044828</v>
      </c>
      <c r="M2736" s="201">
        <f t="shared" si="2096"/>
        <v>0.57779064498963917</v>
      </c>
      <c r="N2736" s="201">
        <f t="shared" si="2097"/>
        <v>0.60732059451437015</v>
      </c>
      <c r="O2736" s="201">
        <f t="shared" si="2098"/>
        <v>0.57350122842364837</v>
      </c>
      <c r="P2736" s="201" t="str">
        <f t="shared" si="2099"/>
        <v/>
      </c>
      <c r="Q2736" s="201" t="str">
        <f t="shared" si="2100"/>
        <v/>
      </c>
      <c r="R2736" s="201" t="str">
        <f t="shared" si="2101"/>
        <v/>
      </c>
      <c r="S2736" s="201" t="str">
        <f t="shared" si="2102"/>
        <v/>
      </c>
      <c r="T2736" s="199">
        <f t="shared" si="2103"/>
        <v>6.569817398080509E-3</v>
      </c>
      <c r="U2736" s="199">
        <f t="shared" si="2104"/>
        <v>0</v>
      </c>
      <c r="V2736" s="199">
        <f t="shared" si="2105"/>
        <v>0</v>
      </c>
      <c r="W2736" s="199">
        <f t="shared" si="2106"/>
        <v>0</v>
      </c>
      <c r="X2736" s="199" t="str">
        <f t="shared" si="2107"/>
        <v/>
      </c>
      <c r="Y2736" s="199" t="str">
        <f t="shared" si="2108"/>
        <v/>
      </c>
      <c r="Z2736" s="199" t="str">
        <f t="shared" si="2109"/>
        <v/>
      </c>
      <c r="AA2736" s="199" t="str">
        <f t="shared" si="2110"/>
        <v/>
      </c>
      <c r="AB2736" s="201">
        <f t="shared" ca="1" si="2111"/>
        <v>2.0321599648347668</v>
      </c>
      <c r="AD2736" s="162">
        <f t="shared" si="2112"/>
        <v>1.6879895274557485E-4</v>
      </c>
      <c r="AE2736" s="162">
        <f t="shared" si="2113"/>
        <v>0</v>
      </c>
      <c r="AF2736" s="162">
        <f t="shared" si="2114"/>
        <v>0</v>
      </c>
      <c r="AG2736" s="162">
        <f t="shared" si="2115"/>
        <v>0</v>
      </c>
      <c r="AH2736" s="162" t="str">
        <f t="shared" si="2116"/>
        <v/>
      </c>
      <c r="AI2736" s="162" t="str">
        <f t="shared" si="2117"/>
        <v/>
      </c>
      <c r="AJ2736" s="162" t="str">
        <f t="shared" si="2118"/>
        <v/>
      </c>
      <c r="AK2736" s="162" t="str">
        <f t="shared" si="2119"/>
        <v/>
      </c>
      <c r="AM2736" s="199">
        <f t="shared" si="2122"/>
        <v>29.81423944745357</v>
      </c>
      <c r="AN2736" s="197">
        <f t="shared" si="2124"/>
        <v>0</v>
      </c>
      <c r="AO2736" s="197">
        <f t="shared" si="2125"/>
        <v>0</v>
      </c>
      <c r="AP2736" s="197">
        <f t="shared" si="2126"/>
        <v>0</v>
      </c>
      <c r="AQ2736" s="197">
        <f t="shared" si="2127"/>
        <v>0</v>
      </c>
      <c r="AR2736" s="197" t="str">
        <f t="shared" si="2128"/>
        <v/>
      </c>
      <c r="AS2736" s="197" t="str">
        <f t="shared" si="2129"/>
        <v/>
      </c>
      <c r="AT2736" s="197" t="str">
        <f t="shared" si="2130"/>
        <v/>
      </c>
      <c r="AU2736" s="197" t="str">
        <f t="shared" si="2131"/>
        <v/>
      </c>
      <c r="AV2736" s="199">
        <f t="shared" ca="1" si="2123"/>
        <v>2.0761833933562106</v>
      </c>
      <c r="AX2736" s="162">
        <f t="shared" si="2086"/>
        <v>0</v>
      </c>
      <c r="AY2736" s="162">
        <f t="shared" si="2087"/>
        <v>0</v>
      </c>
      <c r="AZ2736" s="162">
        <f t="shared" si="2088"/>
        <v>0</v>
      </c>
      <c r="BA2736" s="162">
        <f t="shared" si="2089"/>
        <v>0</v>
      </c>
      <c r="BB2736" s="162" t="str">
        <f t="shared" si="2090"/>
        <v/>
      </c>
      <c r="BC2736" s="162" t="str">
        <f t="shared" si="2091"/>
        <v/>
      </c>
      <c r="BD2736" s="162" t="str">
        <f t="shared" si="2092"/>
        <v/>
      </c>
      <c r="BE2736" s="162" t="str">
        <f t="shared" si="2093"/>
        <v/>
      </c>
      <c r="BG2736" s="169">
        <f t="shared" si="2120"/>
        <v>68.292250638306712</v>
      </c>
      <c r="BH2736" s="169">
        <f t="shared" ca="1" si="2121"/>
        <v>2.14084014830792</v>
      </c>
    </row>
    <row r="2737" spans="11:60" x14ac:dyDescent="0.25">
      <c r="K2737" s="199">
        <f t="shared" si="2094"/>
        <v>68.34363683141305</v>
      </c>
      <c r="L2737" s="201">
        <f t="shared" si="2095"/>
        <v>0.57318731136208823</v>
      </c>
      <c r="M2737" s="201">
        <f t="shared" si="2096"/>
        <v>0.57800794120813848</v>
      </c>
      <c r="N2737" s="201">
        <f t="shared" si="2097"/>
        <v>0.60754899639271331</v>
      </c>
      <c r="O2737" s="201">
        <f t="shared" si="2098"/>
        <v>0.57371691147307435</v>
      </c>
      <c r="P2737" s="201" t="str">
        <f t="shared" si="2099"/>
        <v/>
      </c>
      <c r="Q2737" s="201" t="str">
        <f t="shared" si="2100"/>
        <v/>
      </c>
      <c r="R2737" s="201" t="str">
        <f t="shared" si="2101"/>
        <v/>
      </c>
      <c r="S2737" s="201" t="str">
        <f t="shared" si="2102"/>
        <v/>
      </c>
      <c r="T2737" s="199">
        <f t="shared" si="2103"/>
        <v>6.2863907805456613E-3</v>
      </c>
      <c r="U2737" s="199">
        <f t="shared" si="2104"/>
        <v>0</v>
      </c>
      <c r="V2737" s="199">
        <f t="shared" si="2105"/>
        <v>0</v>
      </c>
      <c r="W2737" s="199">
        <f t="shared" si="2106"/>
        <v>0</v>
      </c>
      <c r="X2737" s="199" t="str">
        <f t="shared" si="2107"/>
        <v/>
      </c>
      <c r="Y2737" s="199" t="str">
        <f t="shared" si="2108"/>
        <v/>
      </c>
      <c r="Z2737" s="199" t="str">
        <f t="shared" si="2109"/>
        <v/>
      </c>
      <c r="AA2737" s="199" t="str">
        <f t="shared" si="2110"/>
        <v/>
      </c>
      <c r="AB2737" s="201">
        <f t="shared" ca="1" si="2111"/>
        <v>2.1334054265101394</v>
      </c>
      <c r="AD2737" s="162">
        <f t="shared" si="2112"/>
        <v>1.6151684529551379E-4</v>
      </c>
      <c r="AE2737" s="162">
        <f t="shared" si="2113"/>
        <v>0</v>
      </c>
      <c r="AF2737" s="162">
        <f t="shared" si="2114"/>
        <v>0</v>
      </c>
      <c r="AG2737" s="162">
        <f t="shared" si="2115"/>
        <v>0</v>
      </c>
      <c r="AH2737" s="162" t="str">
        <f t="shared" si="2116"/>
        <v/>
      </c>
      <c r="AI2737" s="162" t="str">
        <f t="shared" si="2117"/>
        <v/>
      </c>
      <c r="AJ2737" s="162" t="str">
        <f t="shared" si="2118"/>
        <v/>
      </c>
      <c r="AK2737" s="162" t="str">
        <f t="shared" si="2119"/>
        <v/>
      </c>
      <c r="AM2737" s="199">
        <f t="shared" si="2122"/>
        <v>29.825456241828082</v>
      </c>
      <c r="AN2737" s="197">
        <f t="shared" si="2124"/>
        <v>0</v>
      </c>
      <c r="AO2737" s="197">
        <f t="shared" si="2125"/>
        <v>0</v>
      </c>
      <c r="AP2737" s="197">
        <f t="shared" si="2126"/>
        <v>0</v>
      </c>
      <c r="AQ2737" s="197">
        <f t="shared" si="2127"/>
        <v>0</v>
      </c>
      <c r="AR2737" s="197" t="str">
        <f t="shared" si="2128"/>
        <v/>
      </c>
      <c r="AS2737" s="197" t="str">
        <f t="shared" si="2129"/>
        <v/>
      </c>
      <c r="AT2737" s="197" t="str">
        <f t="shared" si="2130"/>
        <v/>
      </c>
      <c r="AU2737" s="197" t="str">
        <f t="shared" si="2131"/>
        <v/>
      </c>
      <c r="AV2737" s="199">
        <f t="shared" ca="1" si="2123"/>
        <v>2.0929444375063944</v>
      </c>
      <c r="AX2737" s="162">
        <f t="shared" si="2086"/>
        <v>0</v>
      </c>
      <c r="AY2737" s="162">
        <f t="shared" si="2087"/>
        <v>0</v>
      </c>
      <c r="AZ2737" s="162">
        <f t="shared" si="2088"/>
        <v>0</v>
      </c>
      <c r="BA2737" s="162">
        <f t="shared" si="2089"/>
        <v>0</v>
      </c>
      <c r="BB2737" s="162" t="str">
        <f t="shared" si="2090"/>
        <v/>
      </c>
      <c r="BC2737" s="162" t="str">
        <f t="shared" si="2091"/>
        <v/>
      </c>
      <c r="BD2737" s="162" t="str">
        <f t="shared" si="2092"/>
        <v/>
      </c>
      <c r="BE2737" s="162" t="str">
        <f t="shared" si="2093"/>
        <v/>
      </c>
      <c r="BG2737" s="169">
        <f t="shared" si="2120"/>
        <v>68.317943734859881</v>
      </c>
      <c r="BH2737" s="169">
        <f t="shared" ca="1" si="2121"/>
        <v>2.0321599648347668</v>
      </c>
    </row>
    <row r="2738" spans="11:60" x14ac:dyDescent="0.25">
      <c r="K2738" s="199">
        <f t="shared" si="2094"/>
        <v>68.36932992796622</v>
      </c>
      <c r="L2738" s="201">
        <f t="shared" si="2095"/>
        <v>0.57340279531372806</v>
      </c>
      <c r="M2738" s="201">
        <f t="shared" si="2096"/>
        <v>0.57822523742663778</v>
      </c>
      <c r="N2738" s="201">
        <f t="shared" si="2097"/>
        <v>0.60777739827105648</v>
      </c>
      <c r="O2738" s="201">
        <f t="shared" si="2098"/>
        <v>0.57393259452250034</v>
      </c>
      <c r="P2738" s="201" t="str">
        <f t="shared" si="2099"/>
        <v/>
      </c>
      <c r="Q2738" s="201" t="str">
        <f t="shared" si="2100"/>
        <v/>
      </c>
      <c r="R2738" s="201" t="str">
        <f t="shared" si="2101"/>
        <v/>
      </c>
      <c r="S2738" s="201" t="str">
        <f t="shared" si="2102"/>
        <v/>
      </c>
      <c r="T2738" s="199">
        <f t="shared" si="2103"/>
        <v>6.0153907578720427E-3</v>
      </c>
      <c r="U2738" s="199">
        <f t="shared" si="2104"/>
        <v>0</v>
      </c>
      <c r="V2738" s="199">
        <f t="shared" si="2105"/>
        <v>0</v>
      </c>
      <c r="W2738" s="199">
        <f t="shared" si="2106"/>
        <v>0</v>
      </c>
      <c r="X2738" s="199" t="str">
        <f t="shared" si="2107"/>
        <v/>
      </c>
      <c r="Y2738" s="199" t="str">
        <f t="shared" si="2108"/>
        <v/>
      </c>
      <c r="Z2738" s="199" t="str">
        <f t="shared" si="2109"/>
        <v/>
      </c>
      <c r="AA2738" s="199" t="str">
        <f t="shared" si="2110"/>
        <v/>
      </c>
      <c r="AB2738" s="201">
        <f t="shared" ca="1" si="2111"/>
        <v>2.1213076230382888</v>
      </c>
      <c r="AD2738" s="162">
        <f t="shared" si="2112"/>
        <v>1.545540155470494E-4</v>
      </c>
      <c r="AE2738" s="162">
        <f t="shared" si="2113"/>
        <v>0</v>
      </c>
      <c r="AF2738" s="162">
        <f t="shared" si="2114"/>
        <v>0</v>
      </c>
      <c r="AG2738" s="162">
        <f t="shared" si="2115"/>
        <v>0</v>
      </c>
      <c r="AH2738" s="162" t="str">
        <f t="shared" si="2116"/>
        <v/>
      </c>
      <c r="AI2738" s="162" t="str">
        <f t="shared" si="2117"/>
        <v/>
      </c>
      <c r="AJ2738" s="162" t="str">
        <f t="shared" si="2118"/>
        <v/>
      </c>
      <c r="AK2738" s="162" t="str">
        <f t="shared" si="2119"/>
        <v/>
      </c>
      <c r="AM2738" s="199">
        <f t="shared" si="2122"/>
        <v>29.836673036202594</v>
      </c>
      <c r="AN2738" s="197">
        <f t="shared" si="2124"/>
        <v>0</v>
      </c>
      <c r="AO2738" s="197">
        <f t="shared" si="2125"/>
        <v>0</v>
      </c>
      <c r="AP2738" s="197">
        <f t="shared" si="2126"/>
        <v>0</v>
      </c>
      <c r="AQ2738" s="197">
        <f t="shared" si="2127"/>
        <v>0</v>
      </c>
      <c r="AR2738" s="197" t="str">
        <f t="shared" si="2128"/>
        <v/>
      </c>
      <c r="AS2738" s="197" t="str">
        <f t="shared" si="2129"/>
        <v/>
      </c>
      <c r="AT2738" s="197" t="str">
        <f t="shared" si="2130"/>
        <v/>
      </c>
      <c r="AU2738" s="197" t="str">
        <f t="shared" si="2131"/>
        <v/>
      </c>
      <c r="AV2738" s="199">
        <f t="shared" ca="1" si="2123"/>
        <v>2.2298518415148538</v>
      </c>
      <c r="AX2738" s="162">
        <f t="shared" si="2086"/>
        <v>0</v>
      </c>
      <c r="AY2738" s="162">
        <f t="shared" si="2087"/>
        <v>0</v>
      </c>
      <c r="AZ2738" s="162">
        <f t="shared" si="2088"/>
        <v>0</v>
      </c>
      <c r="BA2738" s="162">
        <f t="shared" si="2089"/>
        <v>0</v>
      </c>
      <c r="BB2738" s="162" t="str">
        <f t="shared" si="2090"/>
        <v/>
      </c>
      <c r="BC2738" s="162" t="str">
        <f t="shared" si="2091"/>
        <v/>
      </c>
      <c r="BD2738" s="162" t="str">
        <f t="shared" si="2092"/>
        <v/>
      </c>
      <c r="BE2738" s="162" t="str">
        <f t="shared" si="2093"/>
        <v/>
      </c>
      <c r="BG2738" s="169">
        <f t="shared" si="2120"/>
        <v>68.34363683141305</v>
      </c>
      <c r="BH2738" s="169">
        <f t="shared" ca="1" si="2121"/>
        <v>2.1334054265101394</v>
      </c>
    </row>
    <row r="2739" spans="11:60" x14ac:dyDescent="0.25">
      <c r="K2739" s="199">
        <f t="shared" si="2094"/>
        <v>68.395023024519389</v>
      </c>
      <c r="L2739" s="201">
        <f t="shared" si="2095"/>
        <v>0.57361827926536801</v>
      </c>
      <c r="M2739" s="201">
        <f t="shared" si="2096"/>
        <v>0.5784425336451372</v>
      </c>
      <c r="N2739" s="201">
        <f t="shared" si="2097"/>
        <v>0.60800580014939964</v>
      </c>
      <c r="O2739" s="201">
        <f t="shared" si="2098"/>
        <v>0.57414827757192632</v>
      </c>
      <c r="P2739" s="201" t="str">
        <f t="shared" si="2099"/>
        <v/>
      </c>
      <c r="Q2739" s="201" t="str">
        <f t="shared" si="2100"/>
        <v/>
      </c>
      <c r="R2739" s="201" t="str">
        <f t="shared" si="2101"/>
        <v/>
      </c>
      <c r="S2739" s="201" t="str">
        <f t="shared" si="2102"/>
        <v/>
      </c>
      <c r="T2739" s="199">
        <f t="shared" si="2103"/>
        <v>5.7562638406432965E-3</v>
      </c>
      <c r="U2739" s="199">
        <f t="shared" si="2104"/>
        <v>0</v>
      </c>
      <c r="V2739" s="199">
        <f t="shared" si="2105"/>
        <v>0</v>
      </c>
      <c r="W2739" s="199">
        <f t="shared" si="2106"/>
        <v>0</v>
      </c>
      <c r="X2739" s="199" t="str">
        <f t="shared" si="2107"/>
        <v/>
      </c>
      <c r="Y2739" s="199" t="str">
        <f t="shared" si="2108"/>
        <v/>
      </c>
      <c r="Z2739" s="199" t="str">
        <f t="shared" si="2109"/>
        <v/>
      </c>
      <c r="AA2739" s="199" t="str">
        <f t="shared" si="2110"/>
        <v/>
      </c>
      <c r="AB2739" s="201">
        <f t="shared" ca="1" si="2111"/>
        <v>2.032286297872631</v>
      </c>
      <c r="AD2739" s="162">
        <f t="shared" si="2112"/>
        <v>1.4789624264316609E-4</v>
      </c>
      <c r="AE2739" s="162">
        <f t="shared" si="2113"/>
        <v>0</v>
      </c>
      <c r="AF2739" s="162">
        <f t="shared" si="2114"/>
        <v>0</v>
      </c>
      <c r="AG2739" s="162">
        <f t="shared" si="2115"/>
        <v>0</v>
      </c>
      <c r="AH2739" s="162" t="str">
        <f t="shared" si="2116"/>
        <v/>
      </c>
      <c r="AI2739" s="162" t="str">
        <f t="shared" si="2117"/>
        <v/>
      </c>
      <c r="AJ2739" s="162" t="str">
        <f t="shared" si="2118"/>
        <v/>
      </c>
      <c r="AK2739" s="162" t="str">
        <f t="shared" si="2119"/>
        <v/>
      </c>
      <c r="AM2739" s="199">
        <f t="shared" si="2122"/>
        <v>29.847889830577106</v>
      </c>
      <c r="AN2739" s="197">
        <f t="shared" si="2124"/>
        <v>0</v>
      </c>
      <c r="AO2739" s="197">
        <f t="shared" si="2125"/>
        <v>0</v>
      </c>
      <c r="AP2739" s="197">
        <f t="shared" si="2126"/>
        <v>0</v>
      </c>
      <c r="AQ2739" s="197">
        <f t="shared" si="2127"/>
        <v>0</v>
      </c>
      <c r="AR2739" s="197" t="str">
        <f t="shared" si="2128"/>
        <v/>
      </c>
      <c r="AS2739" s="197" t="str">
        <f t="shared" si="2129"/>
        <v/>
      </c>
      <c r="AT2739" s="197" t="str">
        <f t="shared" si="2130"/>
        <v/>
      </c>
      <c r="AU2739" s="197" t="str">
        <f t="shared" si="2131"/>
        <v/>
      </c>
      <c r="AV2739" s="199">
        <f t="shared" ca="1" si="2123"/>
        <v>2.0898767373979985</v>
      </c>
      <c r="AX2739" s="162">
        <f t="shared" si="2086"/>
        <v>0</v>
      </c>
      <c r="AY2739" s="162">
        <f t="shared" si="2087"/>
        <v>0</v>
      </c>
      <c r="AZ2739" s="162">
        <f t="shared" si="2088"/>
        <v>0</v>
      </c>
      <c r="BA2739" s="162">
        <f t="shared" si="2089"/>
        <v>0</v>
      </c>
      <c r="BB2739" s="162" t="str">
        <f t="shared" si="2090"/>
        <v/>
      </c>
      <c r="BC2739" s="162" t="str">
        <f t="shared" si="2091"/>
        <v/>
      </c>
      <c r="BD2739" s="162" t="str">
        <f t="shared" si="2092"/>
        <v/>
      </c>
      <c r="BE2739" s="162" t="str">
        <f t="shared" si="2093"/>
        <v/>
      </c>
      <c r="BG2739" s="169">
        <f t="shared" si="2120"/>
        <v>68.36932992796622</v>
      </c>
      <c r="BH2739" s="169">
        <f t="shared" ca="1" si="2121"/>
        <v>2.1213076230382888</v>
      </c>
    </row>
    <row r="2740" spans="11:60" x14ac:dyDescent="0.25">
      <c r="K2740" s="199">
        <f t="shared" si="2094"/>
        <v>68.420716121072559</v>
      </c>
      <c r="L2740" s="201">
        <f t="shared" si="2095"/>
        <v>0.57383376321700796</v>
      </c>
      <c r="M2740" s="201">
        <f t="shared" si="2096"/>
        <v>0.57865982986363662</v>
      </c>
      <c r="N2740" s="201">
        <f t="shared" si="2097"/>
        <v>0.60823420202774292</v>
      </c>
      <c r="O2740" s="201">
        <f t="shared" si="2098"/>
        <v>0.57436396062135242</v>
      </c>
      <c r="P2740" s="201" t="str">
        <f t="shared" si="2099"/>
        <v/>
      </c>
      <c r="Q2740" s="201" t="str">
        <f t="shared" si="2100"/>
        <v/>
      </c>
      <c r="R2740" s="201" t="str">
        <f t="shared" si="2101"/>
        <v/>
      </c>
      <c r="S2740" s="201" t="str">
        <f t="shared" si="2102"/>
        <v/>
      </c>
      <c r="T2740" s="199">
        <f t="shared" si="2103"/>
        <v>5.5084815741463121E-3</v>
      </c>
      <c r="U2740" s="199">
        <f t="shared" si="2104"/>
        <v>0</v>
      </c>
      <c r="V2740" s="199">
        <f t="shared" si="2105"/>
        <v>0</v>
      </c>
      <c r="W2740" s="199">
        <f t="shared" si="2106"/>
        <v>0</v>
      </c>
      <c r="X2740" s="199" t="str">
        <f t="shared" si="2107"/>
        <v/>
      </c>
      <c r="Y2740" s="199" t="str">
        <f t="shared" si="2108"/>
        <v/>
      </c>
      <c r="Z2740" s="199" t="str">
        <f t="shared" si="2109"/>
        <v/>
      </c>
      <c r="AA2740" s="199" t="str">
        <f t="shared" si="2110"/>
        <v/>
      </c>
      <c r="AB2740" s="201">
        <f t="shared" ca="1" si="2111"/>
        <v>2.0236353541135133</v>
      </c>
      <c r="AD2740" s="162">
        <f t="shared" si="2112"/>
        <v>1.4152994894589589E-4</v>
      </c>
      <c r="AE2740" s="162">
        <f t="shared" si="2113"/>
        <v>0</v>
      </c>
      <c r="AF2740" s="162">
        <f t="shared" si="2114"/>
        <v>0</v>
      </c>
      <c r="AG2740" s="162">
        <f t="shared" si="2115"/>
        <v>0</v>
      </c>
      <c r="AH2740" s="162" t="str">
        <f t="shared" si="2116"/>
        <v/>
      </c>
      <c r="AI2740" s="162" t="str">
        <f t="shared" si="2117"/>
        <v/>
      </c>
      <c r="AJ2740" s="162" t="str">
        <f t="shared" si="2118"/>
        <v/>
      </c>
      <c r="AK2740" s="162" t="str">
        <f t="shared" si="2119"/>
        <v/>
      </c>
      <c r="AM2740" s="199">
        <f t="shared" si="2122"/>
        <v>29.859106624951618</v>
      </c>
      <c r="AN2740" s="197">
        <f t="shared" si="2124"/>
        <v>0</v>
      </c>
      <c r="AO2740" s="197">
        <f t="shared" si="2125"/>
        <v>0</v>
      </c>
      <c r="AP2740" s="197">
        <f t="shared" si="2126"/>
        <v>0</v>
      </c>
      <c r="AQ2740" s="197">
        <f t="shared" si="2127"/>
        <v>0</v>
      </c>
      <c r="AR2740" s="197" t="str">
        <f t="shared" si="2128"/>
        <v/>
      </c>
      <c r="AS2740" s="197" t="str">
        <f t="shared" si="2129"/>
        <v/>
      </c>
      <c r="AT2740" s="197" t="str">
        <f t="shared" si="2130"/>
        <v/>
      </c>
      <c r="AU2740" s="197" t="str">
        <f t="shared" si="2131"/>
        <v/>
      </c>
      <c r="AV2740" s="199">
        <f t="shared" ca="1" si="2123"/>
        <v>2.0744499879739071</v>
      </c>
      <c r="AX2740" s="162">
        <f t="shared" si="2086"/>
        <v>0</v>
      </c>
      <c r="AY2740" s="162">
        <f t="shared" si="2087"/>
        <v>0</v>
      </c>
      <c r="AZ2740" s="162">
        <f t="shared" si="2088"/>
        <v>0</v>
      </c>
      <c r="BA2740" s="162">
        <f t="shared" si="2089"/>
        <v>0</v>
      </c>
      <c r="BB2740" s="162" t="str">
        <f t="shared" si="2090"/>
        <v/>
      </c>
      <c r="BC2740" s="162" t="str">
        <f t="shared" si="2091"/>
        <v/>
      </c>
      <c r="BD2740" s="162" t="str">
        <f t="shared" si="2092"/>
        <v/>
      </c>
      <c r="BE2740" s="162" t="str">
        <f t="shared" si="2093"/>
        <v/>
      </c>
      <c r="BG2740" s="169">
        <f t="shared" si="2120"/>
        <v>68.395023024519389</v>
      </c>
      <c r="BH2740" s="169">
        <f t="shared" ca="1" si="2121"/>
        <v>2.032286297872631</v>
      </c>
    </row>
    <row r="2741" spans="11:60" x14ac:dyDescent="0.25">
      <c r="K2741" s="199">
        <f t="shared" si="2094"/>
        <v>68.446409217625728</v>
      </c>
      <c r="L2741" s="201">
        <f t="shared" si="2095"/>
        <v>0.57404924716864791</v>
      </c>
      <c r="M2741" s="201">
        <f t="shared" si="2096"/>
        <v>0.57887712608213593</v>
      </c>
      <c r="N2741" s="201">
        <f t="shared" si="2097"/>
        <v>0.60846260390608609</v>
      </c>
      <c r="O2741" s="201">
        <f t="shared" si="2098"/>
        <v>0.57457964367077841</v>
      </c>
      <c r="P2741" s="201" t="str">
        <f t="shared" si="2099"/>
        <v/>
      </c>
      <c r="Q2741" s="201" t="str">
        <f t="shared" si="2100"/>
        <v/>
      </c>
      <c r="R2741" s="201" t="str">
        <f t="shared" si="2101"/>
        <v/>
      </c>
      <c r="S2741" s="201" t="str">
        <f t="shared" si="2102"/>
        <v/>
      </c>
      <c r="T2741" s="199">
        <f t="shared" si="2103"/>
        <v>5.2715393889257835E-3</v>
      </c>
      <c r="U2741" s="199">
        <f t="shared" si="2104"/>
        <v>0</v>
      </c>
      <c r="V2741" s="199">
        <f t="shared" si="2105"/>
        <v>0</v>
      </c>
      <c r="W2741" s="199">
        <f t="shared" si="2106"/>
        <v>0</v>
      </c>
      <c r="X2741" s="199" t="str">
        <f t="shared" si="2107"/>
        <v/>
      </c>
      <c r="Y2741" s="199" t="str">
        <f t="shared" si="2108"/>
        <v/>
      </c>
      <c r="Z2741" s="199" t="str">
        <f t="shared" si="2109"/>
        <v/>
      </c>
      <c r="AA2741" s="199" t="str">
        <f t="shared" si="2110"/>
        <v/>
      </c>
      <c r="AB2741" s="201">
        <f t="shared" ca="1" si="2111"/>
        <v>2.1508415794427642</v>
      </c>
      <c r="AD2741" s="162">
        <f t="shared" si="2112"/>
        <v>1.3544217050350589E-4</v>
      </c>
      <c r="AE2741" s="162">
        <f t="shared" si="2113"/>
        <v>0</v>
      </c>
      <c r="AF2741" s="162">
        <f t="shared" si="2114"/>
        <v>0</v>
      </c>
      <c r="AG2741" s="162">
        <f t="shared" si="2115"/>
        <v>0</v>
      </c>
      <c r="AH2741" s="162" t="str">
        <f t="shared" si="2116"/>
        <v/>
      </c>
      <c r="AI2741" s="162" t="str">
        <f t="shared" si="2117"/>
        <v/>
      </c>
      <c r="AJ2741" s="162" t="str">
        <f t="shared" si="2118"/>
        <v/>
      </c>
      <c r="AK2741" s="162" t="str">
        <f t="shared" si="2119"/>
        <v/>
      </c>
      <c r="AM2741" s="199">
        <f t="shared" si="2122"/>
        <v>29.87032341932613</v>
      </c>
      <c r="AN2741" s="197">
        <f t="shared" si="2124"/>
        <v>0</v>
      </c>
      <c r="AO2741" s="197">
        <f t="shared" si="2125"/>
        <v>0</v>
      </c>
      <c r="AP2741" s="197">
        <f t="shared" si="2126"/>
        <v>0</v>
      </c>
      <c r="AQ2741" s="197">
        <f t="shared" si="2127"/>
        <v>0</v>
      </c>
      <c r="AR2741" s="197" t="str">
        <f t="shared" si="2128"/>
        <v/>
      </c>
      <c r="AS2741" s="197" t="str">
        <f t="shared" si="2129"/>
        <v/>
      </c>
      <c r="AT2741" s="197" t="str">
        <f t="shared" si="2130"/>
        <v/>
      </c>
      <c r="AU2741" s="197" t="str">
        <f t="shared" si="2131"/>
        <v/>
      </c>
      <c r="AV2741" s="199">
        <f t="shared" ca="1" si="2123"/>
        <v>2.0930367209389691</v>
      </c>
      <c r="AX2741" s="162">
        <f t="shared" si="2086"/>
        <v>0</v>
      </c>
      <c r="AY2741" s="162">
        <f t="shared" si="2087"/>
        <v>0</v>
      </c>
      <c r="AZ2741" s="162">
        <f t="shared" si="2088"/>
        <v>0</v>
      </c>
      <c r="BA2741" s="162">
        <f t="shared" si="2089"/>
        <v>0</v>
      </c>
      <c r="BB2741" s="162" t="str">
        <f t="shared" si="2090"/>
        <v/>
      </c>
      <c r="BC2741" s="162" t="str">
        <f t="shared" si="2091"/>
        <v/>
      </c>
      <c r="BD2741" s="162" t="str">
        <f t="shared" si="2092"/>
        <v/>
      </c>
      <c r="BE2741" s="162" t="str">
        <f t="shared" si="2093"/>
        <v/>
      </c>
      <c r="BG2741" s="169">
        <f t="shared" si="2120"/>
        <v>68.420716121072559</v>
      </c>
      <c r="BH2741" s="169">
        <f t="shared" ca="1" si="2121"/>
        <v>2.0236353541135133</v>
      </c>
    </row>
    <row r="2742" spans="11:60" x14ac:dyDescent="0.25">
      <c r="K2742" s="199">
        <f t="shared" si="2094"/>
        <v>68.472102314178898</v>
      </c>
      <c r="L2742" s="201">
        <f t="shared" si="2095"/>
        <v>0.57426473112028786</v>
      </c>
      <c r="M2742" s="201">
        <f t="shared" si="2096"/>
        <v>0.57909442230063535</v>
      </c>
      <c r="N2742" s="201">
        <f t="shared" si="2097"/>
        <v>0.60869100578442925</v>
      </c>
      <c r="O2742" s="201">
        <f t="shared" si="2098"/>
        <v>0.5747953267202045</v>
      </c>
      <c r="P2742" s="201" t="str">
        <f t="shared" si="2099"/>
        <v/>
      </c>
      <c r="Q2742" s="201" t="str">
        <f t="shared" si="2100"/>
        <v/>
      </c>
      <c r="R2742" s="201" t="str">
        <f t="shared" si="2101"/>
        <v/>
      </c>
      <c r="S2742" s="201" t="str">
        <f t="shared" si="2102"/>
        <v/>
      </c>
      <c r="T2742" s="199">
        <f t="shared" si="2103"/>
        <v>5.0449555048919358E-3</v>
      </c>
      <c r="U2742" s="199">
        <f t="shared" si="2104"/>
        <v>0</v>
      </c>
      <c r="V2742" s="199">
        <f t="shared" si="2105"/>
        <v>0</v>
      </c>
      <c r="W2742" s="199">
        <f t="shared" si="2106"/>
        <v>0</v>
      </c>
      <c r="X2742" s="199" t="str">
        <f t="shared" si="2107"/>
        <v/>
      </c>
      <c r="Y2742" s="199" t="str">
        <f t="shared" si="2108"/>
        <v/>
      </c>
      <c r="Z2742" s="199" t="str">
        <f t="shared" si="2109"/>
        <v/>
      </c>
      <c r="AA2742" s="199" t="str">
        <f t="shared" si="2110"/>
        <v/>
      </c>
      <c r="AB2742" s="201">
        <f t="shared" ca="1" si="2111"/>
        <v>2.1056266666851156</v>
      </c>
      <c r="AD2742" s="162">
        <f t="shared" si="2112"/>
        <v>1.2962052889363212E-4</v>
      </c>
      <c r="AE2742" s="162">
        <f t="shared" si="2113"/>
        <v>0</v>
      </c>
      <c r="AF2742" s="162">
        <f t="shared" si="2114"/>
        <v>0</v>
      </c>
      <c r="AG2742" s="162">
        <f t="shared" si="2115"/>
        <v>0</v>
      </c>
      <c r="AH2742" s="162" t="str">
        <f t="shared" si="2116"/>
        <v/>
      </c>
      <c r="AI2742" s="162" t="str">
        <f t="shared" si="2117"/>
        <v/>
      </c>
      <c r="AJ2742" s="162" t="str">
        <f t="shared" si="2118"/>
        <v/>
      </c>
      <c r="AK2742" s="162" t="str">
        <f t="shared" si="2119"/>
        <v/>
      </c>
      <c r="AM2742" s="199">
        <f t="shared" si="2122"/>
        <v>29.881540213700642</v>
      </c>
      <c r="AN2742" s="197">
        <f t="shared" si="2124"/>
        <v>0</v>
      </c>
      <c r="AO2742" s="197">
        <f t="shared" si="2125"/>
        <v>0</v>
      </c>
      <c r="AP2742" s="197">
        <f t="shared" si="2126"/>
        <v>0</v>
      </c>
      <c r="AQ2742" s="197">
        <f t="shared" si="2127"/>
        <v>0</v>
      </c>
      <c r="AR2742" s="197" t="str">
        <f t="shared" si="2128"/>
        <v/>
      </c>
      <c r="AS2742" s="197" t="str">
        <f t="shared" si="2129"/>
        <v/>
      </c>
      <c r="AT2742" s="197" t="str">
        <f t="shared" si="2130"/>
        <v/>
      </c>
      <c r="AU2742" s="197" t="str">
        <f t="shared" si="2131"/>
        <v/>
      </c>
      <c r="AV2742" s="199">
        <f t="shared" ca="1" si="2123"/>
        <v>2.1093237305987906</v>
      </c>
      <c r="AX2742" s="162">
        <f t="shared" ref="AX2742:AX2805" si="2132">IF(AN2742="","",($AM2743-$AM2742)*AN2742)</f>
        <v>0</v>
      </c>
      <c r="AY2742" s="162">
        <f t="shared" ref="AY2742:AY2805" si="2133">IF(AO2742="","",($AM2743-$AM2742)*AO2742)</f>
        <v>0</v>
      </c>
      <c r="AZ2742" s="162">
        <f t="shared" ref="AZ2742:AZ2805" si="2134">IF(AP2742="","",($AM2743-$AM2742)*AP2742)</f>
        <v>0</v>
      </c>
      <c r="BA2742" s="162">
        <f t="shared" ref="BA2742:BA2805" si="2135">IF(AQ2742="","",($AM2743-$AM2742)*AQ2742)</f>
        <v>0</v>
      </c>
      <c r="BB2742" s="162" t="str">
        <f t="shared" ref="BB2742:BB2805" si="2136">IF(AR2742="","",($AM2743-$AM2742)*AR2742)</f>
        <v/>
      </c>
      <c r="BC2742" s="162" t="str">
        <f t="shared" ref="BC2742:BC2805" si="2137">IF(AS2742="","",($AM2743-$AM2742)*AS2742)</f>
        <v/>
      </c>
      <c r="BD2742" s="162" t="str">
        <f t="shared" ref="BD2742:BD2805" si="2138">IF(AT2742="","",($AM2743-$AM2742)*AT2742)</f>
        <v/>
      </c>
      <c r="BE2742" s="162" t="str">
        <f t="shared" ref="BE2742:BE2805" si="2139">IF(AU2742="","",($AM2743-$AM2742)*AU2742)</f>
        <v/>
      </c>
      <c r="BG2742" s="169">
        <f t="shared" si="2120"/>
        <v>68.446409217625728</v>
      </c>
      <c r="BH2742" s="169">
        <f t="shared" ca="1" si="2121"/>
        <v>2.1508415794427642</v>
      </c>
    </row>
    <row r="2743" spans="11:60" x14ac:dyDescent="0.25">
      <c r="K2743" s="199">
        <f t="shared" si="2094"/>
        <v>68.497795410732067</v>
      </c>
      <c r="L2743" s="201">
        <f t="shared" si="2095"/>
        <v>0.57448021507192781</v>
      </c>
      <c r="M2743" s="201">
        <f t="shared" si="2096"/>
        <v>0.57931171851913466</v>
      </c>
      <c r="N2743" s="201">
        <f t="shared" si="2097"/>
        <v>0.60891940766277242</v>
      </c>
      <c r="O2743" s="201">
        <f t="shared" si="2098"/>
        <v>0.57501100976963049</v>
      </c>
      <c r="P2743" s="201" t="str">
        <f t="shared" si="2099"/>
        <v/>
      </c>
      <c r="Q2743" s="201" t="str">
        <f t="shared" si="2100"/>
        <v/>
      </c>
      <c r="R2743" s="201" t="str">
        <f t="shared" si="2101"/>
        <v/>
      </c>
      <c r="S2743" s="201" t="str">
        <f t="shared" si="2102"/>
        <v/>
      </c>
      <c r="T2743" s="199">
        <f t="shared" si="2103"/>
        <v>4.8282698864506894E-3</v>
      </c>
      <c r="U2743" s="199">
        <f t="shared" si="2104"/>
        <v>0</v>
      </c>
      <c r="V2743" s="199">
        <f t="shared" si="2105"/>
        <v>0</v>
      </c>
      <c r="W2743" s="199">
        <f t="shared" si="2106"/>
        <v>0</v>
      </c>
      <c r="X2743" s="199" t="str">
        <f t="shared" si="2107"/>
        <v/>
      </c>
      <c r="Y2743" s="199" t="str">
        <f t="shared" si="2108"/>
        <v/>
      </c>
      <c r="Z2743" s="199" t="str">
        <f t="shared" si="2109"/>
        <v/>
      </c>
      <c r="AA2743" s="199" t="str">
        <f t="shared" si="2110"/>
        <v/>
      </c>
      <c r="AB2743" s="201">
        <f t="shared" ca="1" si="2111"/>
        <v>2.1504726197961608</v>
      </c>
      <c r="AD2743" s="162">
        <f t="shared" si="2112"/>
        <v>1.2405320437733794E-4</v>
      </c>
      <c r="AE2743" s="162">
        <f t="shared" si="2113"/>
        <v>0</v>
      </c>
      <c r="AF2743" s="162">
        <f t="shared" si="2114"/>
        <v>0</v>
      </c>
      <c r="AG2743" s="162">
        <f t="shared" si="2115"/>
        <v>0</v>
      </c>
      <c r="AH2743" s="162" t="str">
        <f t="shared" si="2116"/>
        <v/>
      </c>
      <c r="AI2743" s="162" t="str">
        <f t="shared" si="2117"/>
        <v/>
      </c>
      <c r="AJ2743" s="162" t="str">
        <f t="shared" si="2118"/>
        <v/>
      </c>
      <c r="AK2743" s="162" t="str">
        <f t="shared" si="2119"/>
        <v/>
      </c>
      <c r="AM2743" s="199">
        <f t="shared" si="2122"/>
        <v>29.892757008075154</v>
      </c>
      <c r="AN2743" s="197">
        <f t="shared" si="2124"/>
        <v>0</v>
      </c>
      <c r="AO2743" s="197">
        <f t="shared" si="2125"/>
        <v>0</v>
      </c>
      <c r="AP2743" s="197">
        <f t="shared" si="2126"/>
        <v>0</v>
      </c>
      <c r="AQ2743" s="197">
        <f t="shared" si="2127"/>
        <v>0</v>
      </c>
      <c r="AR2743" s="197" t="str">
        <f t="shared" si="2128"/>
        <v/>
      </c>
      <c r="AS2743" s="197" t="str">
        <f t="shared" si="2129"/>
        <v/>
      </c>
      <c r="AT2743" s="197" t="str">
        <f t="shared" si="2130"/>
        <v/>
      </c>
      <c r="AU2743" s="197" t="str">
        <f t="shared" si="2131"/>
        <v/>
      </c>
      <c r="AV2743" s="199">
        <f t="shared" ca="1" si="2123"/>
        <v>2.1408238293162656</v>
      </c>
      <c r="AX2743" s="162">
        <f t="shared" si="2132"/>
        <v>0</v>
      </c>
      <c r="AY2743" s="162">
        <f t="shared" si="2133"/>
        <v>0</v>
      </c>
      <c r="AZ2743" s="162">
        <f t="shared" si="2134"/>
        <v>0</v>
      </c>
      <c r="BA2743" s="162">
        <f t="shared" si="2135"/>
        <v>0</v>
      </c>
      <c r="BB2743" s="162" t="str">
        <f t="shared" si="2136"/>
        <v/>
      </c>
      <c r="BC2743" s="162" t="str">
        <f t="shared" si="2137"/>
        <v/>
      </c>
      <c r="BD2743" s="162" t="str">
        <f t="shared" si="2138"/>
        <v/>
      </c>
      <c r="BE2743" s="162" t="str">
        <f t="shared" si="2139"/>
        <v/>
      </c>
      <c r="BG2743" s="169">
        <f t="shared" si="2120"/>
        <v>68.472102314178898</v>
      </c>
      <c r="BH2743" s="169">
        <f t="shared" ca="1" si="2121"/>
        <v>2.1056266666851156</v>
      </c>
    </row>
    <row r="2744" spans="11:60" x14ac:dyDescent="0.25">
      <c r="K2744" s="199">
        <f t="shared" si="2094"/>
        <v>68.523488507285236</v>
      </c>
      <c r="L2744" s="201">
        <f t="shared" si="2095"/>
        <v>0.57469569902356776</v>
      </c>
      <c r="M2744" s="201">
        <f t="shared" si="2096"/>
        <v>0.57952901473763396</v>
      </c>
      <c r="N2744" s="201">
        <f t="shared" si="2097"/>
        <v>0.60914780954111558</v>
      </c>
      <c r="O2744" s="201">
        <f t="shared" si="2098"/>
        <v>0.57522669281905647</v>
      </c>
      <c r="P2744" s="201" t="str">
        <f t="shared" si="2099"/>
        <v/>
      </c>
      <c r="Q2744" s="201" t="str">
        <f t="shared" si="2100"/>
        <v/>
      </c>
      <c r="R2744" s="201" t="str">
        <f t="shared" si="2101"/>
        <v/>
      </c>
      <c r="S2744" s="201" t="str">
        <f t="shared" si="2102"/>
        <v/>
      </c>
      <c r="T2744" s="199">
        <f t="shared" si="2103"/>
        <v>4.6210432462467617E-3</v>
      </c>
      <c r="U2744" s="199">
        <f t="shared" si="2104"/>
        <v>0</v>
      </c>
      <c r="V2744" s="199">
        <f t="shared" si="2105"/>
        <v>0</v>
      </c>
      <c r="W2744" s="199">
        <f t="shared" si="2106"/>
        <v>0</v>
      </c>
      <c r="X2744" s="199" t="str">
        <f t="shared" si="2107"/>
        <v/>
      </c>
      <c r="Y2744" s="199" t="str">
        <f t="shared" si="2108"/>
        <v/>
      </c>
      <c r="Z2744" s="199" t="str">
        <f t="shared" si="2109"/>
        <v/>
      </c>
      <c r="AA2744" s="199" t="str">
        <f t="shared" si="2110"/>
        <v/>
      </c>
      <c r="AB2744" s="201">
        <f t="shared" ca="1" si="2111"/>
        <v>2.1054926712875974</v>
      </c>
      <c r="AD2744" s="162">
        <f t="shared" si="2112"/>
        <v>1.1872891030218952E-4</v>
      </c>
      <c r="AE2744" s="162">
        <f t="shared" si="2113"/>
        <v>0</v>
      </c>
      <c r="AF2744" s="162">
        <f t="shared" si="2114"/>
        <v>0</v>
      </c>
      <c r="AG2744" s="162">
        <f t="shared" si="2115"/>
        <v>0</v>
      </c>
      <c r="AH2744" s="162" t="str">
        <f t="shared" si="2116"/>
        <v/>
      </c>
      <c r="AI2744" s="162" t="str">
        <f t="shared" si="2117"/>
        <v/>
      </c>
      <c r="AJ2744" s="162" t="str">
        <f t="shared" si="2118"/>
        <v/>
      </c>
      <c r="AK2744" s="162" t="str">
        <f t="shared" si="2119"/>
        <v/>
      </c>
      <c r="AM2744" s="199">
        <f t="shared" si="2122"/>
        <v>29.903973802449666</v>
      </c>
      <c r="AN2744" s="197">
        <f t="shared" si="2124"/>
        <v>0</v>
      </c>
      <c r="AO2744" s="197">
        <f t="shared" si="2125"/>
        <v>0</v>
      </c>
      <c r="AP2744" s="197">
        <f t="shared" si="2126"/>
        <v>0</v>
      </c>
      <c r="AQ2744" s="197">
        <f t="shared" si="2127"/>
        <v>0</v>
      </c>
      <c r="AR2744" s="197" t="str">
        <f t="shared" si="2128"/>
        <v/>
      </c>
      <c r="AS2744" s="197" t="str">
        <f t="shared" si="2129"/>
        <v/>
      </c>
      <c r="AT2744" s="197" t="str">
        <f t="shared" si="2130"/>
        <v/>
      </c>
      <c r="AU2744" s="197" t="str">
        <f t="shared" si="2131"/>
        <v/>
      </c>
      <c r="AV2744" s="199">
        <f t="shared" ca="1" si="2123"/>
        <v>2.1928914755116367</v>
      </c>
      <c r="AX2744" s="162">
        <f t="shared" si="2132"/>
        <v>0</v>
      </c>
      <c r="AY2744" s="162">
        <f t="shared" si="2133"/>
        <v>0</v>
      </c>
      <c r="AZ2744" s="162">
        <f t="shared" si="2134"/>
        <v>0</v>
      </c>
      <c r="BA2744" s="162">
        <f t="shared" si="2135"/>
        <v>0</v>
      </c>
      <c r="BB2744" s="162" t="str">
        <f t="shared" si="2136"/>
        <v/>
      </c>
      <c r="BC2744" s="162" t="str">
        <f t="shared" si="2137"/>
        <v/>
      </c>
      <c r="BD2744" s="162" t="str">
        <f t="shared" si="2138"/>
        <v/>
      </c>
      <c r="BE2744" s="162" t="str">
        <f t="shared" si="2139"/>
        <v/>
      </c>
      <c r="BG2744" s="169">
        <f t="shared" si="2120"/>
        <v>68.497795410732067</v>
      </c>
      <c r="BH2744" s="169">
        <f t="shared" ca="1" si="2121"/>
        <v>2.1504726197961608</v>
      </c>
    </row>
    <row r="2745" spans="11:60" x14ac:dyDescent="0.25">
      <c r="K2745" s="199">
        <f t="shared" si="2094"/>
        <v>68.549181603838406</v>
      </c>
      <c r="L2745" s="201">
        <f t="shared" si="2095"/>
        <v>0.57491118297520771</v>
      </c>
      <c r="M2745" s="201">
        <f t="shared" si="2096"/>
        <v>0.57974631095613338</v>
      </c>
      <c r="N2745" s="201">
        <f t="shared" si="2097"/>
        <v>0.60937621141945875</v>
      </c>
      <c r="O2745" s="201">
        <f t="shared" si="2098"/>
        <v>0.57544237586848257</v>
      </c>
      <c r="P2745" s="201" t="str">
        <f t="shared" si="2099"/>
        <v/>
      </c>
      <c r="Q2745" s="201" t="str">
        <f t="shared" si="2100"/>
        <v/>
      </c>
      <c r="R2745" s="201" t="str">
        <f t="shared" si="2101"/>
        <v/>
      </c>
      <c r="S2745" s="201" t="str">
        <f t="shared" si="2102"/>
        <v/>
      </c>
      <c r="T2745" s="199">
        <f t="shared" si="2103"/>
        <v>4.4228560952253217E-3</v>
      </c>
      <c r="U2745" s="199">
        <f t="shared" si="2104"/>
        <v>0</v>
      </c>
      <c r="V2745" s="199">
        <f t="shared" si="2105"/>
        <v>0</v>
      </c>
      <c r="W2745" s="199">
        <f t="shared" si="2106"/>
        <v>0</v>
      </c>
      <c r="X2745" s="199" t="str">
        <f t="shared" si="2107"/>
        <v/>
      </c>
      <c r="Y2745" s="199" t="str">
        <f t="shared" si="2108"/>
        <v/>
      </c>
      <c r="Z2745" s="199" t="str">
        <f t="shared" si="2109"/>
        <v/>
      </c>
      <c r="AA2745" s="199" t="str">
        <f t="shared" si="2110"/>
        <v/>
      </c>
      <c r="AB2745" s="201">
        <f t="shared" ca="1" si="2111"/>
        <v>2.0809255240515427</v>
      </c>
      <c r="AD2745" s="162">
        <f t="shared" si="2112"/>
        <v>1.1363686869539809E-4</v>
      </c>
      <c r="AE2745" s="162">
        <f t="shared" si="2113"/>
        <v>0</v>
      </c>
      <c r="AF2745" s="162">
        <f t="shared" si="2114"/>
        <v>0</v>
      </c>
      <c r="AG2745" s="162">
        <f t="shared" si="2115"/>
        <v>0</v>
      </c>
      <c r="AH2745" s="162" t="str">
        <f t="shared" si="2116"/>
        <v/>
      </c>
      <c r="AI2745" s="162" t="str">
        <f t="shared" si="2117"/>
        <v/>
      </c>
      <c r="AJ2745" s="162" t="str">
        <f t="shared" si="2118"/>
        <v/>
      </c>
      <c r="AK2745" s="162" t="str">
        <f t="shared" si="2119"/>
        <v/>
      </c>
      <c r="AM2745" s="199">
        <f t="shared" si="2122"/>
        <v>29.915190596824178</v>
      </c>
      <c r="AN2745" s="197">
        <f t="shared" si="2124"/>
        <v>0</v>
      </c>
      <c r="AO2745" s="197">
        <f t="shared" si="2125"/>
        <v>0</v>
      </c>
      <c r="AP2745" s="197">
        <f t="shared" si="2126"/>
        <v>0</v>
      </c>
      <c r="AQ2745" s="197">
        <f t="shared" si="2127"/>
        <v>0</v>
      </c>
      <c r="AR2745" s="197" t="str">
        <f t="shared" si="2128"/>
        <v/>
      </c>
      <c r="AS2745" s="197" t="str">
        <f t="shared" si="2129"/>
        <v/>
      </c>
      <c r="AT2745" s="197" t="str">
        <f t="shared" si="2130"/>
        <v/>
      </c>
      <c r="AU2745" s="197" t="str">
        <f t="shared" si="2131"/>
        <v/>
      </c>
      <c r="AV2745" s="199">
        <f t="shared" ca="1" si="2123"/>
        <v>2.0982960120935492</v>
      </c>
      <c r="AX2745" s="162">
        <f t="shared" si="2132"/>
        <v>0</v>
      </c>
      <c r="AY2745" s="162">
        <f t="shared" si="2133"/>
        <v>0</v>
      </c>
      <c r="AZ2745" s="162">
        <f t="shared" si="2134"/>
        <v>0</v>
      </c>
      <c r="BA2745" s="162">
        <f t="shared" si="2135"/>
        <v>0</v>
      </c>
      <c r="BB2745" s="162" t="str">
        <f t="shared" si="2136"/>
        <v/>
      </c>
      <c r="BC2745" s="162" t="str">
        <f t="shared" si="2137"/>
        <v/>
      </c>
      <c r="BD2745" s="162" t="str">
        <f t="shared" si="2138"/>
        <v/>
      </c>
      <c r="BE2745" s="162" t="str">
        <f t="shared" si="2139"/>
        <v/>
      </c>
      <c r="BG2745" s="169">
        <f t="shared" si="2120"/>
        <v>68.523488507285236</v>
      </c>
      <c r="BH2745" s="169">
        <f t="shared" ca="1" si="2121"/>
        <v>2.1054926712875974</v>
      </c>
    </row>
    <row r="2746" spans="11:60" x14ac:dyDescent="0.25">
      <c r="K2746" s="199">
        <f t="shared" si="2094"/>
        <v>68.574874700391575</v>
      </c>
      <c r="L2746" s="201">
        <f t="shared" si="2095"/>
        <v>0.57512666692684766</v>
      </c>
      <c r="M2746" s="201">
        <f t="shared" si="2096"/>
        <v>0.57996360717463269</v>
      </c>
      <c r="N2746" s="201">
        <f t="shared" si="2097"/>
        <v>0.60960461329780191</v>
      </c>
      <c r="O2746" s="201">
        <f t="shared" si="2098"/>
        <v>0.57565805891790855</v>
      </c>
      <c r="P2746" s="201" t="str">
        <f t="shared" si="2099"/>
        <v/>
      </c>
      <c r="Q2746" s="201" t="str">
        <f t="shared" si="2100"/>
        <v/>
      </c>
      <c r="R2746" s="201" t="str">
        <f t="shared" si="2101"/>
        <v/>
      </c>
      <c r="S2746" s="201" t="str">
        <f t="shared" si="2102"/>
        <v/>
      </c>
      <c r="T2746" s="199">
        <f t="shared" si="2103"/>
        <v>4.2333078368279372E-3</v>
      </c>
      <c r="U2746" s="199">
        <f t="shared" si="2104"/>
        <v>0</v>
      </c>
      <c r="V2746" s="199">
        <f t="shared" si="2105"/>
        <v>0</v>
      </c>
      <c r="W2746" s="199">
        <f t="shared" si="2106"/>
        <v>0</v>
      </c>
      <c r="X2746" s="199" t="str">
        <f t="shared" si="2107"/>
        <v/>
      </c>
      <c r="Y2746" s="199" t="str">
        <f t="shared" si="2108"/>
        <v/>
      </c>
      <c r="Z2746" s="199" t="str">
        <f t="shared" si="2109"/>
        <v/>
      </c>
      <c r="AA2746" s="199" t="str">
        <f t="shared" si="2110"/>
        <v/>
      </c>
      <c r="AB2746" s="201">
        <f t="shared" ca="1" si="2111"/>
        <v>2.0302111727669732</v>
      </c>
      <c r="AD2746" s="162">
        <f t="shared" si="2112"/>
        <v>1.0876678699090899E-4</v>
      </c>
      <c r="AE2746" s="162">
        <f t="shared" si="2113"/>
        <v>0</v>
      </c>
      <c r="AF2746" s="162">
        <f t="shared" si="2114"/>
        <v>0</v>
      </c>
      <c r="AG2746" s="162">
        <f t="shared" si="2115"/>
        <v>0</v>
      </c>
      <c r="AH2746" s="162" t="str">
        <f t="shared" si="2116"/>
        <v/>
      </c>
      <c r="AI2746" s="162" t="str">
        <f t="shared" si="2117"/>
        <v/>
      </c>
      <c r="AJ2746" s="162" t="str">
        <f t="shared" si="2118"/>
        <v/>
      </c>
      <c r="AK2746" s="162" t="str">
        <f t="shared" si="2119"/>
        <v/>
      </c>
      <c r="AM2746" s="199">
        <f t="shared" si="2122"/>
        <v>29.926407391198691</v>
      </c>
      <c r="AN2746" s="197">
        <f t="shared" si="2124"/>
        <v>0</v>
      </c>
      <c r="AO2746" s="197">
        <f t="shared" si="2125"/>
        <v>0</v>
      </c>
      <c r="AP2746" s="197">
        <f t="shared" si="2126"/>
        <v>0</v>
      </c>
      <c r="AQ2746" s="197">
        <f t="shared" si="2127"/>
        <v>0</v>
      </c>
      <c r="AR2746" s="197" t="str">
        <f t="shared" si="2128"/>
        <v/>
      </c>
      <c r="AS2746" s="197" t="str">
        <f t="shared" si="2129"/>
        <v/>
      </c>
      <c r="AT2746" s="197" t="str">
        <f t="shared" si="2130"/>
        <v/>
      </c>
      <c r="AU2746" s="197" t="str">
        <f t="shared" si="2131"/>
        <v/>
      </c>
      <c r="AV2746" s="199">
        <f t="shared" ca="1" si="2123"/>
        <v>2.1023757923268001</v>
      </c>
      <c r="AX2746" s="162">
        <f t="shared" si="2132"/>
        <v>0</v>
      </c>
      <c r="AY2746" s="162">
        <f t="shared" si="2133"/>
        <v>0</v>
      </c>
      <c r="AZ2746" s="162">
        <f t="shared" si="2134"/>
        <v>0</v>
      </c>
      <c r="BA2746" s="162">
        <f t="shared" si="2135"/>
        <v>0</v>
      </c>
      <c r="BB2746" s="162" t="str">
        <f t="shared" si="2136"/>
        <v/>
      </c>
      <c r="BC2746" s="162" t="str">
        <f t="shared" si="2137"/>
        <v/>
      </c>
      <c r="BD2746" s="162" t="str">
        <f t="shared" si="2138"/>
        <v/>
      </c>
      <c r="BE2746" s="162" t="str">
        <f t="shared" si="2139"/>
        <v/>
      </c>
      <c r="BG2746" s="169">
        <f t="shared" si="2120"/>
        <v>68.549181603838406</v>
      </c>
      <c r="BH2746" s="169">
        <f t="shared" ca="1" si="2121"/>
        <v>2.0809255240515427</v>
      </c>
    </row>
    <row r="2747" spans="11:60" x14ac:dyDescent="0.25">
      <c r="K2747" s="199">
        <f t="shared" si="2094"/>
        <v>68.600567796944745</v>
      </c>
      <c r="L2747" s="201">
        <f t="shared" si="2095"/>
        <v>0.57534215087848761</v>
      </c>
      <c r="M2747" s="201">
        <f t="shared" si="2096"/>
        <v>0.58018090339313211</v>
      </c>
      <c r="N2747" s="201">
        <f t="shared" si="2097"/>
        <v>0.60983301517614519</v>
      </c>
      <c r="O2747" s="201">
        <f t="shared" si="2098"/>
        <v>0.57587374196733465</v>
      </c>
      <c r="P2747" s="201" t="str">
        <f t="shared" si="2099"/>
        <v/>
      </c>
      <c r="Q2747" s="201" t="str">
        <f t="shared" si="2100"/>
        <v/>
      </c>
      <c r="R2747" s="201" t="str">
        <f t="shared" si="2101"/>
        <v/>
      </c>
      <c r="S2747" s="201" t="str">
        <f t="shared" si="2102"/>
        <v/>
      </c>
      <c r="T2747" s="199">
        <f t="shared" si="2103"/>
        <v>4.052015903242734E-3</v>
      </c>
      <c r="U2747" s="199">
        <f t="shared" si="2104"/>
        <v>0</v>
      </c>
      <c r="V2747" s="199">
        <f t="shared" si="2105"/>
        <v>0</v>
      </c>
      <c r="W2747" s="199">
        <f t="shared" si="2106"/>
        <v>0</v>
      </c>
      <c r="X2747" s="199" t="str">
        <f t="shared" si="2107"/>
        <v/>
      </c>
      <c r="Y2747" s="199" t="str">
        <f t="shared" si="2108"/>
        <v/>
      </c>
      <c r="Z2747" s="199" t="str">
        <f t="shared" si="2109"/>
        <v/>
      </c>
      <c r="AA2747" s="199" t="str">
        <f t="shared" si="2110"/>
        <v/>
      </c>
      <c r="AB2747" s="201">
        <f t="shared" ca="1" si="2111"/>
        <v>2.0366667193050421</v>
      </c>
      <c r="AD2747" s="162">
        <f t="shared" si="2112"/>
        <v>1.0410883583699358E-4</v>
      </c>
      <c r="AE2747" s="162">
        <f t="shared" si="2113"/>
        <v>0</v>
      </c>
      <c r="AF2747" s="162">
        <f t="shared" si="2114"/>
        <v>0</v>
      </c>
      <c r="AG2747" s="162">
        <f t="shared" si="2115"/>
        <v>0</v>
      </c>
      <c r="AH2747" s="162" t="str">
        <f t="shared" si="2116"/>
        <v/>
      </c>
      <c r="AI2747" s="162" t="str">
        <f t="shared" si="2117"/>
        <v/>
      </c>
      <c r="AJ2747" s="162" t="str">
        <f t="shared" si="2118"/>
        <v/>
      </c>
      <c r="AK2747" s="162" t="str">
        <f t="shared" si="2119"/>
        <v/>
      </c>
      <c r="AM2747" s="199">
        <f t="shared" si="2122"/>
        <v>29.937624185573203</v>
      </c>
      <c r="AN2747" s="197">
        <f t="shared" si="2124"/>
        <v>0</v>
      </c>
      <c r="AO2747" s="197">
        <f t="shared" si="2125"/>
        <v>0</v>
      </c>
      <c r="AP2747" s="197">
        <f t="shared" si="2126"/>
        <v>0</v>
      </c>
      <c r="AQ2747" s="197">
        <f t="shared" si="2127"/>
        <v>0</v>
      </c>
      <c r="AR2747" s="197" t="str">
        <f t="shared" si="2128"/>
        <v/>
      </c>
      <c r="AS2747" s="197" t="str">
        <f t="shared" si="2129"/>
        <v/>
      </c>
      <c r="AT2747" s="197" t="str">
        <f t="shared" si="2130"/>
        <v/>
      </c>
      <c r="AU2747" s="197" t="str">
        <f t="shared" si="2131"/>
        <v/>
      </c>
      <c r="AV2747" s="199">
        <f t="shared" ca="1" si="2123"/>
        <v>2.1304332614425134</v>
      </c>
      <c r="AX2747" s="162">
        <f t="shared" si="2132"/>
        <v>0</v>
      </c>
      <c r="AY2747" s="162">
        <f t="shared" si="2133"/>
        <v>0</v>
      </c>
      <c r="AZ2747" s="162">
        <f t="shared" si="2134"/>
        <v>0</v>
      </c>
      <c r="BA2747" s="162">
        <f t="shared" si="2135"/>
        <v>0</v>
      </c>
      <c r="BB2747" s="162" t="str">
        <f t="shared" si="2136"/>
        <v/>
      </c>
      <c r="BC2747" s="162" t="str">
        <f t="shared" si="2137"/>
        <v/>
      </c>
      <c r="BD2747" s="162" t="str">
        <f t="shared" si="2138"/>
        <v/>
      </c>
      <c r="BE2747" s="162" t="str">
        <f t="shared" si="2139"/>
        <v/>
      </c>
      <c r="BG2747" s="169">
        <f t="shared" si="2120"/>
        <v>68.574874700391575</v>
      </c>
      <c r="BH2747" s="169">
        <f t="shared" ca="1" si="2121"/>
        <v>2.0302111727669732</v>
      </c>
    </row>
    <row r="2748" spans="11:60" x14ac:dyDescent="0.25">
      <c r="K2748" s="199">
        <f t="shared" si="2094"/>
        <v>68.626260893497914</v>
      </c>
      <c r="L2748" s="201">
        <f t="shared" si="2095"/>
        <v>0.57555763483012745</v>
      </c>
      <c r="M2748" s="201">
        <f t="shared" si="2096"/>
        <v>0.58039819961163142</v>
      </c>
      <c r="N2748" s="201">
        <f t="shared" si="2097"/>
        <v>0.61006141705448835</v>
      </c>
      <c r="O2748" s="201">
        <f t="shared" si="2098"/>
        <v>0.57608942501676064</v>
      </c>
      <c r="P2748" s="201" t="str">
        <f t="shared" si="2099"/>
        <v/>
      </c>
      <c r="Q2748" s="201" t="str">
        <f t="shared" si="2100"/>
        <v/>
      </c>
      <c r="R2748" s="201" t="str">
        <f t="shared" si="2101"/>
        <v/>
      </c>
      <c r="S2748" s="201" t="str">
        <f t="shared" si="2102"/>
        <v/>
      </c>
      <c r="T2748" s="199">
        <f t="shared" si="2103"/>
        <v>3.8786149317281511E-3</v>
      </c>
      <c r="U2748" s="199">
        <f t="shared" si="2104"/>
        <v>0</v>
      </c>
      <c r="V2748" s="199">
        <f t="shared" si="2105"/>
        <v>0</v>
      </c>
      <c r="W2748" s="199">
        <f t="shared" si="2106"/>
        <v>0</v>
      </c>
      <c r="X2748" s="199" t="str">
        <f t="shared" si="2107"/>
        <v/>
      </c>
      <c r="Y2748" s="199" t="str">
        <f t="shared" si="2108"/>
        <v/>
      </c>
      <c r="Z2748" s="199" t="str">
        <f t="shared" si="2109"/>
        <v/>
      </c>
      <c r="AA2748" s="199" t="str">
        <f t="shared" si="2110"/>
        <v/>
      </c>
      <c r="AB2748" s="201">
        <f t="shared" ca="1" si="2111"/>
        <v>2.07092333097932</v>
      </c>
      <c r="AD2748" s="162">
        <f t="shared" si="2112"/>
        <v>9.9653627933456022E-5</v>
      </c>
      <c r="AE2748" s="162">
        <f t="shared" si="2113"/>
        <v>0</v>
      </c>
      <c r="AF2748" s="162">
        <f t="shared" si="2114"/>
        <v>0</v>
      </c>
      <c r="AG2748" s="162">
        <f t="shared" si="2115"/>
        <v>0</v>
      </c>
      <c r="AH2748" s="162" t="str">
        <f t="shared" si="2116"/>
        <v/>
      </c>
      <c r="AI2748" s="162" t="str">
        <f t="shared" si="2117"/>
        <v/>
      </c>
      <c r="AJ2748" s="162" t="str">
        <f t="shared" si="2118"/>
        <v/>
      </c>
      <c r="AK2748" s="162" t="str">
        <f t="shared" si="2119"/>
        <v/>
      </c>
      <c r="AM2748" s="199">
        <f t="shared" si="2122"/>
        <v>29.948840979947715</v>
      </c>
      <c r="AN2748" s="197">
        <f t="shared" si="2124"/>
        <v>0</v>
      </c>
      <c r="AO2748" s="197">
        <f t="shared" si="2125"/>
        <v>0</v>
      </c>
      <c r="AP2748" s="197">
        <f t="shared" si="2126"/>
        <v>0</v>
      </c>
      <c r="AQ2748" s="197">
        <f t="shared" si="2127"/>
        <v>0</v>
      </c>
      <c r="AR2748" s="197" t="str">
        <f t="shared" si="2128"/>
        <v/>
      </c>
      <c r="AS2748" s="197" t="str">
        <f t="shared" si="2129"/>
        <v/>
      </c>
      <c r="AT2748" s="197" t="str">
        <f t="shared" si="2130"/>
        <v/>
      </c>
      <c r="AU2748" s="197" t="str">
        <f t="shared" si="2131"/>
        <v/>
      </c>
      <c r="AV2748" s="199">
        <f t="shared" ca="1" si="2123"/>
        <v>2.1644700159512147</v>
      </c>
      <c r="AX2748" s="162">
        <f t="shared" si="2132"/>
        <v>0</v>
      </c>
      <c r="AY2748" s="162">
        <f t="shared" si="2133"/>
        <v>0</v>
      </c>
      <c r="AZ2748" s="162">
        <f t="shared" si="2134"/>
        <v>0</v>
      </c>
      <c r="BA2748" s="162">
        <f t="shared" si="2135"/>
        <v>0</v>
      </c>
      <c r="BB2748" s="162" t="str">
        <f t="shared" si="2136"/>
        <v/>
      </c>
      <c r="BC2748" s="162" t="str">
        <f t="shared" si="2137"/>
        <v/>
      </c>
      <c r="BD2748" s="162" t="str">
        <f t="shared" si="2138"/>
        <v/>
      </c>
      <c r="BE2748" s="162" t="str">
        <f t="shared" si="2139"/>
        <v/>
      </c>
      <c r="BG2748" s="169">
        <f t="shared" si="2120"/>
        <v>68.600567796944745</v>
      </c>
      <c r="BH2748" s="169">
        <f t="shared" ca="1" si="2121"/>
        <v>2.0366667193050421</v>
      </c>
    </row>
    <row r="2749" spans="11:60" x14ac:dyDescent="0.25">
      <c r="K2749" s="199">
        <f t="shared" si="2094"/>
        <v>68.651953990051084</v>
      </c>
      <c r="L2749" s="201">
        <f t="shared" si="2095"/>
        <v>0.5757731187817674</v>
      </c>
      <c r="M2749" s="201">
        <f t="shared" si="2096"/>
        <v>0.58061549583013072</v>
      </c>
      <c r="N2749" s="201">
        <f t="shared" si="2097"/>
        <v>0.61028981893283152</v>
      </c>
      <c r="O2749" s="201">
        <f t="shared" si="2098"/>
        <v>0.57630510806618662</v>
      </c>
      <c r="P2749" s="201" t="str">
        <f t="shared" si="2099"/>
        <v/>
      </c>
      <c r="Q2749" s="201" t="str">
        <f t="shared" si="2100"/>
        <v/>
      </c>
      <c r="R2749" s="201" t="str">
        <f t="shared" si="2101"/>
        <v/>
      </c>
      <c r="S2749" s="201" t="str">
        <f t="shared" si="2102"/>
        <v/>
      </c>
      <c r="T2749" s="199">
        <f t="shared" si="2103"/>
        <v>3.7127559791244307E-3</v>
      </c>
      <c r="U2749" s="199">
        <f t="shared" si="2104"/>
        <v>0</v>
      </c>
      <c r="V2749" s="199">
        <f t="shared" si="2105"/>
        <v>0</v>
      </c>
      <c r="W2749" s="199">
        <f t="shared" si="2106"/>
        <v>0</v>
      </c>
      <c r="X2749" s="199" t="str">
        <f t="shared" si="2107"/>
        <v/>
      </c>
      <c r="Y2749" s="199" t="str">
        <f t="shared" si="2108"/>
        <v/>
      </c>
      <c r="Z2749" s="199" t="str">
        <f t="shared" si="2109"/>
        <v/>
      </c>
      <c r="AA2749" s="199" t="str">
        <f t="shared" si="2110"/>
        <v/>
      </c>
      <c r="AB2749" s="201">
        <f t="shared" ca="1" si="2111"/>
        <v>2.0814141070712</v>
      </c>
      <c r="AD2749" s="162">
        <f t="shared" si="2112"/>
        <v>9.5392197850001083E-5</v>
      </c>
      <c r="AE2749" s="162">
        <f t="shared" si="2113"/>
        <v>0</v>
      </c>
      <c r="AF2749" s="162">
        <f t="shared" si="2114"/>
        <v>0</v>
      </c>
      <c r="AG2749" s="162">
        <f t="shared" si="2115"/>
        <v>0</v>
      </c>
      <c r="AH2749" s="162" t="str">
        <f t="shared" si="2116"/>
        <v/>
      </c>
      <c r="AI2749" s="162" t="str">
        <f t="shared" si="2117"/>
        <v/>
      </c>
      <c r="AJ2749" s="162" t="str">
        <f t="shared" si="2118"/>
        <v/>
      </c>
      <c r="AK2749" s="162" t="str">
        <f t="shared" si="2119"/>
        <v/>
      </c>
      <c r="AM2749" s="199">
        <f t="shared" si="2122"/>
        <v>29.960057774322227</v>
      </c>
      <c r="AN2749" s="197">
        <f t="shared" si="2124"/>
        <v>0</v>
      </c>
      <c r="AO2749" s="197">
        <f t="shared" si="2125"/>
        <v>0</v>
      </c>
      <c r="AP2749" s="197">
        <f t="shared" si="2126"/>
        <v>0</v>
      </c>
      <c r="AQ2749" s="197">
        <f t="shared" si="2127"/>
        <v>0</v>
      </c>
      <c r="AR2749" s="197" t="str">
        <f t="shared" si="2128"/>
        <v/>
      </c>
      <c r="AS2749" s="197" t="str">
        <f t="shared" si="2129"/>
        <v/>
      </c>
      <c r="AT2749" s="197" t="str">
        <f t="shared" si="2130"/>
        <v/>
      </c>
      <c r="AU2749" s="197" t="str">
        <f t="shared" si="2131"/>
        <v/>
      </c>
      <c r="AV2749" s="199">
        <f t="shared" ca="1" si="2123"/>
        <v>2.1398783061455622</v>
      </c>
      <c r="AX2749" s="162">
        <f t="shared" si="2132"/>
        <v>0</v>
      </c>
      <c r="AY2749" s="162">
        <f t="shared" si="2133"/>
        <v>0</v>
      </c>
      <c r="AZ2749" s="162">
        <f t="shared" si="2134"/>
        <v>0</v>
      </c>
      <c r="BA2749" s="162">
        <f t="shared" si="2135"/>
        <v>0</v>
      </c>
      <c r="BB2749" s="162" t="str">
        <f t="shared" si="2136"/>
        <v/>
      </c>
      <c r="BC2749" s="162" t="str">
        <f t="shared" si="2137"/>
        <v/>
      </c>
      <c r="BD2749" s="162" t="str">
        <f t="shared" si="2138"/>
        <v/>
      </c>
      <c r="BE2749" s="162" t="str">
        <f t="shared" si="2139"/>
        <v/>
      </c>
      <c r="BG2749" s="169">
        <f t="shared" si="2120"/>
        <v>68.626260893497914</v>
      </c>
      <c r="BH2749" s="169">
        <f t="shared" ca="1" si="2121"/>
        <v>2.07092333097932</v>
      </c>
    </row>
    <row r="2750" spans="11:60" x14ac:dyDescent="0.25">
      <c r="K2750" s="199">
        <f t="shared" si="2094"/>
        <v>68.677647086604253</v>
      </c>
      <c r="L2750" s="201">
        <f t="shared" si="2095"/>
        <v>0.57598860273340735</v>
      </c>
      <c r="M2750" s="201">
        <f t="shared" si="2096"/>
        <v>0.58083279204863003</v>
      </c>
      <c r="N2750" s="201">
        <f t="shared" si="2097"/>
        <v>0.61051822081117468</v>
      </c>
      <c r="O2750" s="201">
        <f t="shared" si="2098"/>
        <v>0.57652079111561261</v>
      </c>
      <c r="P2750" s="201" t="str">
        <f t="shared" si="2099"/>
        <v/>
      </c>
      <c r="Q2750" s="201" t="str">
        <f t="shared" si="2100"/>
        <v/>
      </c>
      <c r="R2750" s="201" t="str">
        <f t="shared" si="2101"/>
        <v/>
      </c>
      <c r="S2750" s="201" t="str">
        <f t="shared" si="2102"/>
        <v/>
      </c>
      <c r="T2750" s="199">
        <f t="shared" si="2103"/>
        <v>3.5541057727566821E-3</v>
      </c>
      <c r="U2750" s="199">
        <f t="shared" si="2104"/>
        <v>0</v>
      </c>
      <c r="V2750" s="199">
        <f t="shared" si="2105"/>
        <v>0</v>
      </c>
      <c r="W2750" s="199">
        <f t="shared" si="2106"/>
        <v>0</v>
      </c>
      <c r="X2750" s="199" t="str">
        <f t="shared" si="2107"/>
        <v/>
      </c>
      <c r="Y2750" s="199" t="str">
        <f t="shared" si="2108"/>
        <v/>
      </c>
      <c r="Z2750" s="199" t="str">
        <f t="shared" si="2109"/>
        <v/>
      </c>
      <c r="AA2750" s="199" t="str">
        <f t="shared" si="2110"/>
        <v/>
      </c>
      <c r="AB2750" s="201">
        <f t="shared" ca="1" si="2111"/>
        <v>2.1639826221897094</v>
      </c>
      <c r="AD2750" s="162">
        <f t="shared" si="2112"/>
        <v>9.131598277961427E-5</v>
      </c>
      <c r="AE2750" s="162">
        <f t="shared" si="2113"/>
        <v>0</v>
      </c>
      <c r="AF2750" s="162">
        <f t="shared" si="2114"/>
        <v>0</v>
      </c>
      <c r="AG2750" s="162">
        <f t="shared" si="2115"/>
        <v>0</v>
      </c>
      <c r="AH2750" s="162" t="str">
        <f t="shared" si="2116"/>
        <v/>
      </c>
      <c r="AI2750" s="162" t="str">
        <f t="shared" si="2117"/>
        <v/>
      </c>
      <c r="AJ2750" s="162" t="str">
        <f t="shared" si="2118"/>
        <v/>
      </c>
      <c r="AK2750" s="162" t="str">
        <f t="shared" si="2119"/>
        <v/>
      </c>
      <c r="AM2750" s="199">
        <f t="shared" si="2122"/>
        <v>29.971274568696739</v>
      </c>
      <c r="AN2750" s="197">
        <f t="shared" si="2124"/>
        <v>0</v>
      </c>
      <c r="AO2750" s="197">
        <f t="shared" si="2125"/>
        <v>0</v>
      </c>
      <c r="AP2750" s="197">
        <f t="shared" si="2126"/>
        <v>0</v>
      </c>
      <c r="AQ2750" s="197">
        <f t="shared" si="2127"/>
        <v>0</v>
      </c>
      <c r="AR2750" s="197" t="str">
        <f t="shared" si="2128"/>
        <v/>
      </c>
      <c r="AS2750" s="197" t="str">
        <f t="shared" si="2129"/>
        <v/>
      </c>
      <c r="AT2750" s="197" t="str">
        <f t="shared" si="2130"/>
        <v/>
      </c>
      <c r="AU2750" s="197" t="str">
        <f t="shared" si="2131"/>
        <v/>
      </c>
      <c r="AV2750" s="199">
        <f t="shared" ca="1" si="2123"/>
        <v>2.2344769353205813</v>
      </c>
      <c r="AX2750" s="162">
        <f t="shared" si="2132"/>
        <v>0</v>
      </c>
      <c r="AY2750" s="162">
        <f t="shared" si="2133"/>
        <v>0</v>
      </c>
      <c r="AZ2750" s="162">
        <f t="shared" si="2134"/>
        <v>0</v>
      </c>
      <c r="BA2750" s="162">
        <f t="shared" si="2135"/>
        <v>0</v>
      </c>
      <c r="BB2750" s="162" t="str">
        <f t="shared" si="2136"/>
        <v/>
      </c>
      <c r="BC2750" s="162" t="str">
        <f t="shared" si="2137"/>
        <v/>
      </c>
      <c r="BD2750" s="162" t="str">
        <f t="shared" si="2138"/>
        <v/>
      </c>
      <c r="BE2750" s="162" t="str">
        <f t="shared" si="2139"/>
        <v/>
      </c>
      <c r="BG2750" s="169">
        <f t="shared" si="2120"/>
        <v>68.651953990051084</v>
      </c>
      <c r="BH2750" s="169">
        <f t="shared" ca="1" si="2121"/>
        <v>2.0814141070712</v>
      </c>
    </row>
    <row r="2751" spans="11:60" x14ac:dyDescent="0.25">
      <c r="K2751" s="199">
        <f t="shared" si="2094"/>
        <v>68.703340183157422</v>
      </c>
      <c r="L2751" s="201">
        <f t="shared" si="2095"/>
        <v>0.5762040866850473</v>
      </c>
      <c r="M2751" s="201">
        <f t="shared" si="2096"/>
        <v>0.58105008826712945</v>
      </c>
      <c r="N2751" s="201">
        <f t="shared" si="2097"/>
        <v>0.61074662268951796</v>
      </c>
      <c r="O2751" s="201">
        <f t="shared" si="2098"/>
        <v>0.5767364741650387</v>
      </c>
      <c r="P2751" s="201" t="str">
        <f t="shared" si="2099"/>
        <v/>
      </c>
      <c r="Q2751" s="201" t="str">
        <f t="shared" si="2100"/>
        <v/>
      </c>
      <c r="R2751" s="201" t="str">
        <f t="shared" si="2101"/>
        <v/>
      </c>
      <c r="S2751" s="201" t="str">
        <f t="shared" si="2102"/>
        <v/>
      </c>
      <c r="T2751" s="199">
        <f t="shared" si="2103"/>
        <v>3.4023459960192317E-3</v>
      </c>
      <c r="U2751" s="199">
        <f t="shared" si="2104"/>
        <v>0</v>
      </c>
      <c r="V2751" s="199">
        <f t="shared" si="2105"/>
        <v>0</v>
      </c>
      <c r="W2751" s="199">
        <f t="shared" si="2106"/>
        <v>0</v>
      </c>
      <c r="X2751" s="199" t="str">
        <f t="shared" si="2107"/>
        <v/>
      </c>
      <c r="Y2751" s="199" t="str">
        <f t="shared" si="2108"/>
        <v/>
      </c>
      <c r="Z2751" s="199" t="str">
        <f t="shared" si="2109"/>
        <v/>
      </c>
      <c r="AA2751" s="199" t="str">
        <f t="shared" si="2110"/>
        <v/>
      </c>
      <c r="AB2751" s="201">
        <f t="shared" ca="1" si="2111"/>
        <v>2.1523660250469967</v>
      </c>
      <c r="AD2751" s="162">
        <f t="shared" si="2112"/>
        <v>8.7416804183011515E-5</v>
      </c>
      <c r="AE2751" s="162">
        <f t="shared" si="2113"/>
        <v>0</v>
      </c>
      <c r="AF2751" s="162">
        <f t="shared" si="2114"/>
        <v>0</v>
      </c>
      <c r="AG2751" s="162">
        <f t="shared" si="2115"/>
        <v>0</v>
      </c>
      <c r="AH2751" s="162" t="str">
        <f t="shared" si="2116"/>
        <v/>
      </c>
      <c r="AI2751" s="162" t="str">
        <f t="shared" si="2117"/>
        <v/>
      </c>
      <c r="AJ2751" s="162" t="str">
        <f t="shared" si="2118"/>
        <v/>
      </c>
      <c r="AK2751" s="162" t="str">
        <f t="shared" si="2119"/>
        <v/>
      </c>
      <c r="AM2751" s="199">
        <f t="shared" si="2122"/>
        <v>29.982491363071251</v>
      </c>
      <c r="AN2751" s="197">
        <f t="shared" si="2124"/>
        <v>0</v>
      </c>
      <c r="AO2751" s="197">
        <f t="shared" si="2125"/>
        <v>0</v>
      </c>
      <c r="AP2751" s="197">
        <f t="shared" si="2126"/>
        <v>0</v>
      </c>
      <c r="AQ2751" s="197">
        <f t="shared" si="2127"/>
        <v>0</v>
      </c>
      <c r="AR2751" s="197" t="str">
        <f t="shared" si="2128"/>
        <v/>
      </c>
      <c r="AS2751" s="197" t="str">
        <f t="shared" si="2129"/>
        <v/>
      </c>
      <c r="AT2751" s="197" t="str">
        <f t="shared" si="2130"/>
        <v/>
      </c>
      <c r="AU2751" s="197" t="str">
        <f t="shared" si="2131"/>
        <v/>
      </c>
      <c r="AV2751" s="199">
        <f t="shared" ca="1" si="2123"/>
        <v>2.1258030877223182</v>
      </c>
      <c r="AX2751" s="162">
        <f t="shared" si="2132"/>
        <v>0</v>
      </c>
      <c r="AY2751" s="162">
        <f t="shared" si="2133"/>
        <v>0</v>
      </c>
      <c r="AZ2751" s="162">
        <f t="shared" si="2134"/>
        <v>0</v>
      </c>
      <c r="BA2751" s="162">
        <f t="shared" si="2135"/>
        <v>0</v>
      </c>
      <c r="BB2751" s="162" t="str">
        <f t="shared" si="2136"/>
        <v/>
      </c>
      <c r="BC2751" s="162" t="str">
        <f t="shared" si="2137"/>
        <v/>
      </c>
      <c r="BD2751" s="162" t="str">
        <f t="shared" si="2138"/>
        <v/>
      </c>
      <c r="BE2751" s="162" t="str">
        <f t="shared" si="2139"/>
        <v/>
      </c>
      <c r="BG2751" s="169">
        <f t="shared" si="2120"/>
        <v>68.677647086604253</v>
      </c>
      <c r="BH2751" s="169">
        <f t="shared" ca="1" si="2121"/>
        <v>2.1639826221897094</v>
      </c>
    </row>
    <row r="2752" spans="11:60" x14ac:dyDescent="0.25">
      <c r="K2752" s="199">
        <f t="shared" si="2094"/>
        <v>68.729033279710592</v>
      </c>
      <c r="L2752" s="201">
        <f t="shared" si="2095"/>
        <v>0.57641957063668725</v>
      </c>
      <c r="M2752" s="201">
        <f t="shared" si="2096"/>
        <v>0.58126738448562887</v>
      </c>
      <c r="N2752" s="201">
        <f t="shared" si="2097"/>
        <v>0.61097502456786112</v>
      </c>
      <c r="O2752" s="201">
        <f t="shared" si="2098"/>
        <v>0.57695215721446469</v>
      </c>
      <c r="P2752" s="201" t="str">
        <f t="shared" si="2099"/>
        <v/>
      </c>
      <c r="Q2752" s="201" t="str">
        <f t="shared" si="2100"/>
        <v/>
      </c>
      <c r="R2752" s="201" t="str">
        <f t="shared" si="2101"/>
        <v/>
      </c>
      <c r="S2752" s="201" t="str">
        <f t="shared" si="2102"/>
        <v/>
      </c>
      <c r="T2752" s="199">
        <f t="shared" si="2103"/>
        <v>3.2571726070125483E-3</v>
      </c>
      <c r="U2752" s="199">
        <f t="shared" si="2104"/>
        <v>0</v>
      </c>
      <c r="V2752" s="199">
        <f t="shared" si="2105"/>
        <v>0</v>
      </c>
      <c r="W2752" s="199">
        <f t="shared" si="2106"/>
        <v>0</v>
      </c>
      <c r="X2752" s="199" t="str">
        <f t="shared" si="2107"/>
        <v/>
      </c>
      <c r="Y2752" s="199" t="str">
        <f t="shared" si="2108"/>
        <v/>
      </c>
      <c r="Z2752" s="199" t="str">
        <f t="shared" si="2109"/>
        <v/>
      </c>
      <c r="AA2752" s="199" t="str">
        <f t="shared" si="2110"/>
        <v/>
      </c>
      <c r="AB2752" s="201">
        <f t="shared" ca="1" si="2111"/>
        <v>2.1125840380192793</v>
      </c>
      <c r="AD2752" s="162">
        <f t="shared" si="2112"/>
        <v>8.3686850282311978E-5</v>
      </c>
      <c r="AE2752" s="162">
        <f t="shared" si="2113"/>
        <v>0</v>
      </c>
      <c r="AF2752" s="162">
        <f t="shared" si="2114"/>
        <v>0</v>
      </c>
      <c r="AG2752" s="162">
        <f t="shared" si="2115"/>
        <v>0</v>
      </c>
      <c r="AH2752" s="162" t="str">
        <f t="shared" si="2116"/>
        <v/>
      </c>
      <c r="AI2752" s="162" t="str">
        <f t="shared" si="2117"/>
        <v/>
      </c>
      <c r="AJ2752" s="162" t="str">
        <f t="shared" si="2118"/>
        <v/>
      </c>
      <c r="AK2752" s="162" t="str">
        <f t="shared" si="2119"/>
        <v/>
      </c>
      <c r="AM2752" s="199">
        <f t="shared" si="2122"/>
        <v>29.993708157445763</v>
      </c>
      <c r="AN2752" s="197">
        <f t="shared" si="2124"/>
        <v>0</v>
      </c>
      <c r="AO2752" s="197">
        <f t="shared" si="2125"/>
        <v>0</v>
      </c>
      <c r="AP2752" s="197">
        <f t="shared" si="2126"/>
        <v>0</v>
      </c>
      <c r="AQ2752" s="197">
        <f t="shared" si="2127"/>
        <v>0</v>
      </c>
      <c r="AR2752" s="197" t="str">
        <f t="shared" si="2128"/>
        <v/>
      </c>
      <c r="AS2752" s="197" t="str">
        <f t="shared" si="2129"/>
        <v/>
      </c>
      <c r="AT2752" s="197" t="str">
        <f t="shared" si="2130"/>
        <v/>
      </c>
      <c r="AU2752" s="197" t="str">
        <f t="shared" si="2131"/>
        <v/>
      </c>
      <c r="AV2752" s="199">
        <f t="shared" ca="1" si="2123"/>
        <v>2.1441675219761693</v>
      </c>
      <c r="AX2752" s="162">
        <f t="shared" si="2132"/>
        <v>0</v>
      </c>
      <c r="AY2752" s="162">
        <f t="shared" si="2133"/>
        <v>0</v>
      </c>
      <c r="AZ2752" s="162">
        <f t="shared" si="2134"/>
        <v>0</v>
      </c>
      <c r="BA2752" s="162">
        <f t="shared" si="2135"/>
        <v>0</v>
      </c>
      <c r="BB2752" s="162" t="str">
        <f t="shared" si="2136"/>
        <v/>
      </c>
      <c r="BC2752" s="162" t="str">
        <f t="shared" si="2137"/>
        <v/>
      </c>
      <c r="BD2752" s="162" t="str">
        <f t="shared" si="2138"/>
        <v/>
      </c>
      <c r="BE2752" s="162" t="str">
        <f t="shared" si="2139"/>
        <v/>
      </c>
      <c r="BG2752" s="169">
        <f t="shared" si="2120"/>
        <v>68.703340183157422</v>
      </c>
      <c r="BH2752" s="169">
        <f t="shared" ca="1" si="2121"/>
        <v>2.1523660250469967</v>
      </c>
    </row>
    <row r="2753" spans="11:60" x14ac:dyDescent="0.25">
      <c r="K2753" s="199">
        <f t="shared" si="2094"/>
        <v>68.754726376263761</v>
      </c>
      <c r="L2753" s="201">
        <f t="shared" si="2095"/>
        <v>0.5766350545883272</v>
      </c>
      <c r="M2753" s="201">
        <f t="shared" si="2096"/>
        <v>0.58148468070412818</v>
      </c>
      <c r="N2753" s="201">
        <f t="shared" si="2097"/>
        <v>0.61120342644620429</v>
      </c>
      <c r="O2753" s="201">
        <f t="shared" si="2098"/>
        <v>0.57716784026389067</v>
      </c>
      <c r="P2753" s="201" t="str">
        <f t="shared" si="2099"/>
        <v/>
      </c>
      <c r="Q2753" s="201" t="str">
        <f t="shared" si="2100"/>
        <v/>
      </c>
      <c r="R2753" s="201" t="str">
        <f t="shared" si="2101"/>
        <v/>
      </c>
      <c r="S2753" s="201" t="str">
        <f t="shared" si="2102"/>
        <v/>
      </c>
      <c r="T2753" s="199">
        <f t="shared" si="2103"/>
        <v>3.1182951886811576E-3</v>
      </c>
      <c r="U2753" s="199">
        <f t="shared" si="2104"/>
        <v>0</v>
      </c>
      <c r="V2753" s="199">
        <f t="shared" si="2105"/>
        <v>0</v>
      </c>
      <c r="W2753" s="199">
        <f t="shared" si="2106"/>
        <v>0</v>
      </c>
      <c r="X2753" s="199" t="str">
        <f t="shared" si="2107"/>
        <v/>
      </c>
      <c r="Y2753" s="199" t="str">
        <f t="shared" si="2108"/>
        <v/>
      </c>
      <c r="Z2753" s="199" t="str">
        <f t="shared" si="2109"/>
        <v/>
      </c>
      <c r="AA2753" s="199" t="str">
        <f t="shared" si="2110"/>
        <v/>
      </c>
      <c r="AB2753" s="201">
        <f t="shared" ca="1" si="2111"/>
        <v>2.032333193193435</v>
      </c>
      <c r="AD2753" s="162">
        <f t="shared" si="2112"/>
        <v>8.0118659364068656E-5</v>
      </c>
      <c r="AE2753" s="162">
        <f t="shared" si="2113"/>
        <v>0</v>
      </c>
      <c r="AF2753" s="162">
        <f t="shared" si="2114"/>
        <v>0</v>
      </c>
      <c r="AG2753" s="162">
        <f t="shared" si="2115"/>
        <v>0</v>
      </c>
      <c r="AH2753" s="162" t="str">
        <f t="shared" si="2116"/>
        <v/>
      </c>
      <c r="AI2753" s="162" t="str">
        <f t="shared" si="2117"/>
        <v/>
      </c>
      <c r="AJ2753" s="162" t="str">
        <f t="shared" si="2118"/>
        <v/>
      </c>
      <c r="AK2753" s="162" t="str">
        <f t="shared" si="2119"/>
        <v/>
      </c>
      <c r="AM2753" s="199">
        <f t="shared" si="2122"/>
        <v>30.004924951820275</v>
      </c>
      <c r="AN2753" s="197">
        <f t="shared" si="2124"/>
        <v>0</v>
      </c>
      <c r="AO2753" s="197">
        <f t="shared" si="2125"/>
        <v>0</v>
      </c>
      <c r="AP2753" s="197">
        <f t="shared" si="2126"/>
        <v>0</v>
      </c>
      <c r="AQ2753" s="197">
        <f t="shared" si="2127"/>
        <v>0</v>
      </c>
      <c r="AR2753" s="197" t="str">
        <f t="shared" si="2128"/>
        <v/>
      </c>
      <c r="AS2753" s="197" t="str">
        <f t="shared" si="2129"/>
        <v/>
      </c>
      <c r="AT2753" s="197" t="str">
        <f t="shared" si="2130"/>
        <v/>
      </c>
      <c r="AU2753" s="197" t="str">
        <f t="shared" si="2131"/>
        <v/>
      </c>
      <c r="AV2753" s="199">
        <f t="shared" ca="1" si="2123"/>
        <v>2.1592584940407695</v>
      </c>
      <c r="AX2753" s="162">
        <f t="shared" si="2132"/>
        <v>0</v>
      </c>
      <c r="AY2753" s="162">
        <f t="shared" si="2133"/>
        <v>0</v>
      </c>
      <c r="AZ2753" s="162">
        <f t="shared" si="2134"/>
        <v>0</v>
      </c>
      <c r="BA2753" s="162">
        <f t="shared" si="2135"/>
        <v>0</v>
      </c>
      <c r="BB2753" s="162" t="str">
        <f t="shared" si="2136"/>
        <v/>
      </c>
      <c r="BC2753" s="162" t="str">
        <f t="shared" si="2137"/>
        <v/>
      </c>
      <c r="BD2753" s="162" t="str">
        <f t="shared" si="2138"/>
        <v/>
      </c>
      <c r="BE2753" s="162" t="str">
        <f t="shared" si="2139"/>
        <v/>
      </c>
      <c r="BG2753" s="169">
        <f t="shared" si="2120"/>
        <v>68.729033279710592</v>
      </c>
      <c r="BH2753" s="169">
        <f t="shared" ca="1" si="2121"/>
        <v>2.1125840380192793</v>
      </c>
    </row>
    <row r="2754" spans="11:60" x14ac:dyDescent="0.25">
      <c r="K2754" s="199">
        <f t="shared" si="2094"/>
        <v>68.780419472816931</v>
      </c>
      <c r="L2754" s="201">
        <f t="shared" si="2095"/>
        <v>0.57685053853996704</v>
      </c>
      <c r="M2754" s="201">
        <f t="shared" si="2096"/>
        <v>0.58170197692262759</v>
      </c>
      <c r="N2754" s="201">
        <f t="shared" si="2097"/>
        <v>0.61143182832454746</v>
      </c>
      <c r="O2754" s="201">
        <f t="shared" si="2098"/>
        <v>0.57738352331331677</v>
      </c>
      <c r="P2754" s="201" t="str">
        <f t="shared" si="2099"/>
        <v/>
      </c>
      <c r="Q2754" s="201" t="str">
        <f t="shared" si="2100"/>
        <v/>
      </c>
      <c r="R2754" s="201" t="str">
        <f t="shared" si="2101"/>
        <v/>
      </c>
      <c r="S2754" s="201" t="str">
        <f t="shared" si="2102"/>
        <v/>
      </c>
      <c r="T2754" s="199">
        <f t="shared" si="2103"/>
        <v>2.9854363289755332E-3</v>
      </c>
      <c r="U2754" s="199">
        <f t="shared" si="2104"/>
        <v>0</v>
      </c>
      <c r="V2754" s="199">
        <f t="shared" si="2105"/>
        <v>0</v>
      </c>
      <c r="W2754" s="199">
        <f t="shared" si="2106"/>
        <v>0</v>
      </c>
      <c r="X2754" s="199" t="str">
        <f t="shared" si="2107"/>
        <v/>
      </c>
      <c r="Y2754" s="199" t="str">
        <f t="shared" si="2108"/>
        <v/>
      </c>
      <c r="Z2754" s="199" t="str">
        <f t="shared" si="2109"/>
        <v/>
      </c>
      <c r="AA2754" s="199" t="str">
        <f t="shared" si="2110"/>
        <v/>
      </c>
      <c r="AB2754" s="201">
        <f t="shared" ca="1" si="2111"/>
        <v>2.0789277175672374</v>
      </c>
      <c r="AD2754" s="162">
        <f t="shared" si="2112"/>
        <v>7.6705103853708055E-5</v>
      </c>
      <c r="AE2754" s="162">
        <f t="shared" si="2113"/>
        <v>0</v>
      </c>
      <c r="AF2754" s="162">
        <f t="shared" si="2114"/>
        <v>0</v>
      </c>
      <c r="AG2754" s="162">
        <f t="shared" si="2115"/>
        <v>0</v>
      </c>
      <c r="AH2754" s="162" t="str">
        <f t="shared" si="2116"/>
        <v/>
      </c>
      <c r="AI2754" s="162" t="str">
        <f t="shared" si="2117"/>
        <v/>
      </c>
      <c r="AJ2754" s="162" t="str">
        <f t="shared" si="2118"/>
        <v/>
      </c>
      <c r="AK2754" s="162" t="str">
        <f t="shared" si="2119"/>
        <v/>
      </c>
      <c r="AM2754" s="199">
        <f t="shared" si="2122"/>
        <v>30.016141746194787</v>
      </c>
      <c r="AN2754" s="197">
        <f t="shared" si="2124"/>
        <v>0</v>
      </c>
      <c r="AO2754" s="197">
        <f t="shared" si="2125"/>
        <v>0</v>
      </c>
      <c r="AP2754" s="197">
        <f t="shared" si="2126"/>
        <v>0</v>
      </c>
      <c r="AQ2754" s="197">
        <f t="shared" si="2127"/>
        <v>0</v>
      </c>
      <c r="AR2754" s="197" t="str">
        <f t="shared" si="2128"/>
        <v/>
      </c>
      <c r="AS2754" s="197" t="str">
        <f t="shared" si="2129"/>
        <v/>
      </c>
      <c r="AT2754" s="197" t="str">
        <f t="shared" si="2130"/>
        <v/>
      </c>
      <c r="AU2754" s="197" t="str">
        <f t="shared" si="2131"/>
        <v/>
      </c>
      <c r="AV2754" s="199">
        <f t="shared" ca="1" si="2123"/>
        <v>2.0925176644942196</v>
      </c>
      <c r="AX2754" s="162">
        <f t="shared" si="2132"/>
        <v>0</v>
      </c>
      <c r="AY2754" s="162">
        <f t="shared" si="2133"/>
        <v>0</v>
      </c>
      <c r="AZ2754" s="162">
        <f t="shared" si="2134"/>
        <v>0</v>
      </c>
      <c r="BA2754" s="162">
        <f t="shared" si="2135"/>
        <v>0</v>
      </c>
      <c r="BB2754" s="162" t="str">
        <f t="shared" si="2136"/>
        <v/>
      </c>
      <c r="BC2754" s="162" t="str">
        <f t="shared" si="2137"/>
        <v/>
      </c>
      <c r="BD2754" s="162" t="str">
        <f t="shared" si="2138"/>
        <v/>
      </c>
      <c r="BE2754" s="162" t="str">
        <f t="shared" si="2139"/>
        <v/>
      </c>
      <c r="BG2754" s="169">
        <f t="shared" si="2120"/>
        <v>68.754726376263761</v>
      </c>
      <c r="BH2754" s="169">
        <f t="shared" ca="1" si="2121"/>
        <v>2.032333193193435</v>
      </c>
    </row>
    <row r="2755" spans="11:60" x14ac:dyDescent="0.25">
      <c r="K2755" s="199">
        <f t="shared" si="2094"/>
        <v>68.8061125693701</v>
      </c>
      <c r="L2755" s="201">
        <f t="shared" si="2095"/>
        <v>0.5770660224916071</v>
      </c>
      <c r="M2755" s="201">
        <f t="shared" si="2096"/>
        <v>0.5819192731411269</v>
      </c>
      <c r="N2755" s="201">
        <f t="shared" si="2097"/>
        <v>0.61166023020289062</v>
      </c>
      <c r="O2755" s="201">
        <f t="shared" si="2098"/>
        <v>0.57759920636274276</v>
      </c>
      <c r="P2755" s="201" t="str">
        <f t="shared" si="2099"/>
        <v/>
      </c>
      <c r="Q2755" s="201" t="str">
        <f t="shared" si="2100"/>
        <v/>
      </c>
      <c r="R2755" s="201" t="str">
        <f t="shared" si="2101"/>
        <v/>
      </c>
      <c r="S2755" s="201" t="str">
        <f t="shared" si="2102"/>
        <v/>
      </c>
      <c r="T2755" s="199">
        <f t="shared" si="2103"/>
        <v>2.8583310296304621E-3</v>
      </c>
      <c r="U2755" s="199">
        <f t="shared" si="2104"/>
        <v>0</v>
      </c>
      <c r="V2755" s="199">
        <f t="shared" si="2105"/>
        <v>0</v>
      </c>
      <c r="W2755" s="199">
        <f t="shared" si="2106"/>
        <v>0</v>
      </c>
      <c r="X2755" s="199" t="str">
        <f t="shared" si="2107"/>
        <v/>
      </c>
      <c r="Y2755" s="199" t="str">
        <f t="shared" si="2108"/>
        <v/>
      </c>
      <c r="Z2755" s="199" t="str">
        <f t="shared" si="2109"/>
        <v/>
      </c>
      <c r="AA2755" s="199" t="str">
        <f t="shared" si="2110"/>
        <v/>
      </c>
      <c r="AB2755" s="201">
        <f t="shared" ca="1" si="2111"/>
        <v>2.0900162786863792</v>
      </c>
      <c r="AD2755" s="162">
        <f t="shared" si="2112"/>
        <v>7.3439375125215639E-5</v>
      </c>
      <c r="AE2755" s="162">
        <f t="shared" si="2113"/>
        <v>0</v>
      </c>
      <c r="AF2755" s="162">
        <f t="shared" si="2114"/>
        <v>0</v>
      </c>
      <c r="AG2755" s="162">
        <f t="shared" si="2115"/>
        <v>0</v>
      </c>
      <c r="AH2755" s="162" t="str">
        <f t="shared" si="2116"/>
        <v/>
      </c>
      <c r="AI2755" s="162" t="str">
        <f t="shared" si="2117"/>
        <v/>
      </c>
      <c r="AJ2755" s="162" t="str">
        <f t="shared" si="2118"/>
        <v/>
      </c>
      <c r="AK2755" s="162" t="str">
        <f t="shared" si="2119"/>
        <v/>
      </c>
      <c r="AM2755" s="199">
        <f t="shared" si="2122"/>
        <v>30.027358540569299</v>
      </c>
      <c r="AN2755" s="197">
        <f t="shared" si="2124"/>
        <v>0</v>
      </c>
      <c r="AO2755" s="197">
        <f t="shared" si="2125"/>
        <v>0</v>
      </c>
      <c r="AP2755" s="197">
        <f t="shared" si="2126"/>
        <v>0</v>
      </c>
      <c r="AQ2755" s="197">
        <f t="shared" si="2127"/>
        <v>0</v>
      </c>
      <c r="AR2755" s="197" t="str">
        <f t="shared" si="2128"/>
        <v/>
      </c>
      <c r="AS2755" s="197" t="str">
        <f t="shared" si="2129"/>
        <v/>
      </c>
      <c r="AT2755" s="197" t="str">
        <f t="shared" si="2130"/>
        <v/>
      </c>
      <c r="AU2755" s="197" t="str">
        <f t="shared" si="2131"/>
        <v/>
      </c>
      <c r="AV2755" s="199">
        <f t="shared" ca="1" si="2123"/>
        <v>2.1995748476270256</v>
      </c>
      <c r="AX2755" s="162">
        <f t="shared" si="2132"/>
        <v>0</v>
      </c>
      <c r="AY2755" s="162">
        <f t="shared" si="2133"/>
        <v>0</v>
      </c>
      <c r="AZ2755" s="162">
        <f t="shared" si="2134"/>
        <v>0</v>
      </c>
      <c r="BA2755" s="162">
        <f t="shared" si="2135"/>
        <v>0</v>
      </c>
      <c r="BB2755" s="162" t="str">
        <f t="shared" si="2136"/>
        <v/>
      </c>
      <c r="BC2755" s="162" t="str">
        <f t="shared" si="2137"/>
        <v/>
      </c>
      <c r="BD2755" s="162" t="str">
        <f t="shared" si="2138"/>
        <v/>
      </c>
      <c r="BE2755" s="162" t="str">
        <f t="shared" si="2139"/>
        <v/>
      </c>
      <c r="BG2755" s="169">
        <f t="shared" si="2120"/>
        <v>68.780419472816931</v>
      </c>
      <c r="BH2755" s="169">
        <f t="shared" ca="1" si="2121"/>
        <v>2.0789277175672374</v>
      </c>
    </row>
    <row r="2756" spans="11:60" x14ac:dyDescent="0.25">
      <c r="K2756" s="199">
        <f t="shared" si="2094"/>
        <v>68.83180566592327</v>
      </c>
      <c r="L2756" s="201">
        <f t="shared" si="2095"/>
        <v>0.57728150644324694</v>
      </c>
      <c r="M2756" s="201">
        <f t="shared" si="2096"/>
        <v>0.58213656935962632</v>
      </c>
      <c r="N2756" s="201">
        <f t="shared" si="2097"/>
        <v>0.61188863208123379</v>
      </c>
      <c r="O2756" s="201">
        <f t="shared" si="2098"/>
        <v>0.57781488941216874</v>
      </c>
      <c r="P2756" s="201" t="str">
        <f t="shared" si="2099"/>
        <v/>
      </c>
      <c r="Q2756" s="201" t="str">
        <f t="shared" si="2100"/>
        <v/>
      </c>
      <c r="R2756" s="201" t="str">
        <f t="shared" si="2101"/>
        <v/>
      </c>
      <c r="S2756" s="201" t="str">
        <f t="shared" si="2102"/>
        <v/>
      </c>
      <c r="T2756" s="199">
        <f t="shared" si="2103"/>
        <v>2.7367261422196745E-3</v>
      </c>
      <c r="U2756" s="199">
        <f t="shared" si="2104"/>
        <v>0</v>
      </c>
      <c r="V2756" s="199">
        <f t="shared" si="2105"/>
        <v>0</v>
      </c>
      <c r="W2756" s="199">
        <f t="shared" si="2106"/>
        <v>0</v>
      </c>
      <c r="X2756" s="199" t="str">
        <f t="shared" si="2107"/>
        <v/>
      </c>
      <c r="Y2756" s="199" t="str">
        <f t="shared" si="2108"/>
        <v/>
      </c>
      <c r="Z2756" s="199" t="str">
        <f t="shared" si="2109"/>
        <v/>
      </c>
      <c r="AA2756" s="199" t="str">
        <f t="shared" si="2110"/>
        <v/>
      </c>
      <c r="AB2756" s="201">
        <f t="shared" ca="1" si="2111"/>
        <v>2.0549490132312007</v>
      </c>
      <c r="AD2756" s="162">
        <f t="shared" si="2112"/>
        <v>7.0314969011632983E-5</v>
      </c>
      <c r="AE2756" s="162">
        <f t="shared" si="2113"/>
        <v>0</v>
      </c>
      <c r="AF2756" s="162">
        <f t="shared" si="2114"/>
        <v>0</v>
      </c>
      <c r="AG2756" s="162">
        <f t="shared" si="2115"/>
        <v>0</v>
      </c>
      <c r="AH2756" s="162" t="str">
        <f t="shared" si="2116"/>
        <v/>
      </c>
      <c r="AI2756" s="162" t="str">
        <f t="shared" si="2117"/>
        <v/>
      </c>
      <c r="AJ2756" s="162" t="str">
        <f t="shared" si="2118"/>
        <v/>
      </c>
      <c r="AK2756" s="162" t="str">
        <f t="shared" si="2119"/>
        <v/>
      </c>
      <c r="AM2756" s="199">
        <f t="shared" si="2122"/>
        <v>30.038575334943811</v>
      </c>
      <c r="AN2756" s="197">
        <f t="shared" si="2124"/>
        <v>0</v>
      </c>
      <c r="AO2756" s="197">
        <f t="shared" si="2125"/>
        <v>0</v>
      </c>
      <c r="AP2756" s="197">
        <f t="shared" si="2126"/>
        <v>0</v>
      </c>
      <c r="AQ2756" s="197">
        <f t="shared" si="2127"/>
        <v>0</v>
      </c>
      <c r="AR2756" s="197" t="str">
        <f t="shared" si="2128"/>
        <v/>
      </c>
      <c r="AS2756" s="197" t="str">
        <f t="shared" si="2129"/>
        <v/>
      </c>
      <c r="AT2756" s="197" t="str">
        <f t="shared" si="2130"/>
        <v/>
      </c>
      <c r="AU2756" s="197" t="str">
        <f t="shared" si="2131"/>
        <v/>
      </c>
      <c r="AV2756" s="199">
        <f t="shared" ca="1" si="2123"/>
        <v>2.2318028445413063</v>
      </c>
      <c r="AX2756" s="162">
        <f t="shared" si="2132"/>
        <v>0</v>
      </c>
      <c r="AY2756" s="162">
        <f t="shared" si="2133"/>
        <v>0</v>
      </c>
      <c r="AZ2756" s="162">
        <f t="shared" si="2134"/>
        <v>0</v>
      </c>
      <c r="BA2756" s="162">
        <f t="shared" si="2135"/>
        <v>0</v>
      </c>
      <c r="BB2756" s="162" t="str">
        <f t="shared" si="2136"/>
        <v/>
      </c>
      <c r="BC2756" s="162" t="str">
        <f t="shared" si="2137"/>
        <v/>
      </c>
      <c r="BD2756" s="162" t="str">
        <f t="shared" si="2138"/>
        <v/>
      </c>
      <c r="BE2756" s="162" t="str">
        <f t="shared" si="2139"/>
        <v/>
      </c>
      <c r="BG2756" s="169">
        <f t="shared" si="2120"/>
        <v>68.8061125693701</v>
      </c>
      <c r="BH2756" s="169">
        <f t="shared" ca="1" si="2121"/>
        <v>2.0900162786863792</v>
      </c>
    </row>
    <row r="2757" spans="11:60" x14ac:dyDescent="0.25">
      <c r="K2757" s="199">
        <f t="shared" si="2094"/>
        <v>68.857498762476439</v>
      </c>
      <c r="L2757" s="201">
        <f t="shared" si="2095"/>
        <v>0.577496990394887</v>
      </c>
      <c r="M2757" s="201">
        <f t="shared" si="2096"/>
        <v>0.58235386557812563</v>
      </c>
      <c r="N2757" s="201">
        <f t="shared" si="2097"/>
        <v>0.61211703395957695</v>
      </c>
      <c r="O2757" s="201">
        <f t="shared" si="2098"/>
        <v>0.57803057246159484</v>
      </c>
      <c r="P2757" s="201" t="str">
        <f t="shared" si="2099"/>
        <v/>
      </c>
      <c r="Q2757" s="201" t="str">
        <f t="shared" si="2100"/>
        <v/>
      </c>
      <c r="R2757" s="201" t="str">
        <f t="shared" si="2101"/>
        <v/>
      </c>
      <c r="S2757" s="201" t="str">
        <f t="shared" si="2102"/>
        <v/>
      </c>
      <c r="T2757" s="199">
        <f t="shared" si="2103"/>
        <v>2.620379830210344E-3</v>
      </c>
      <c r="U2757" s="199">
        <f t="shared" si="2104"/>
        <v>0</v>
      </c>
      <c r="V2757" s="199">
        <f t="shared" si="2105"/>
        <v>0</v>
      </c>
      <c r="W2757" s="199">
        <f t="shared" si="2106"/>
        <v>0</v>
      </c>
      <c r="X2757" s="199" t="str">
        <f t="shared" si="2107"/>
        <v/>
      </c>
      <c r="Y2757" s="199" t="str">
        <f t="shared" si="2108"/>
        <v/>
      </c>
      <c r="Z2757" s="199" t="str">
        <f t="shared" si="2109"/>
        <v/>
      </c>
      <c r="AA2757" s="199" t="str">
        <f t="shared" si="2110"/>
        <v/>
      </c>
      <c r="AB2757" s="201">
        <f t="shared" ca="1" si="2111"/>
        <v>2.141602949535379</v>
      </c>
      <c r="AD2757" s="162">
        <f t="shared" si="2112"/>
        <v>6.7325671983572069E-5</v>
      </c>
      <c r="AE2757" s="162">
        <f t="shared" si="2113"/>
        <v>0</v>
      </c>
      <c r="AF2757" s="162">
        <f t="shared" si="2114"/>
        <v>0</v>
      </c>
      <c r="AG2757" s="162">
        <f t="shared" si="2115"/>
        <v>0</v>
      </c>
      <c r="AH2757" s="162" t="str">
        <f t="shared" si="2116"/>
        <v/>
      </c>
      <c r="AI2757" s="162" t="str">
        <f t="shared" si="2117"/>
        <v/>
      </c>
      <c r="AJ2757" s="162" t="str">
        <f t="shared" si="2118"/>
        <v/>
      </c>
      <c r="AK2757" s="162" t="str">
        <f t="shared" si="2119"/>
        <v/>
      </c>
      <c r="AM2757" s="199">
        <f t="shared" si="2122"/>
        <v>30.049792129318323</v>
      </c>
      <c r="AN2757" s="197">
        <f t="shared" si="2124"/>
        <v>0</v>
      </c>
      <c r="AO2757" s="197">
        <f t="shared" si="2125"/>
        <v>0</v>
      </c>
      <c r="AP2757" s="197">
        <f t="shared" si="2126"/>
        <v>0</v>
      </c>
      <c r="AQ2757" s="197">
        <f t="shared" si="2127"/>
        <v>0</v>
      </c>
      <c r="AR2757" s="197" t="str">
        <f t="shared" si="2128"/>
        <v/>
      </c>
      <c r="AS2757" s="197" t="str">
        <f t="shared" si="2129"/>
        <v/>
      </c>
      <c r="AT2757" s="197" t="str">
        <f t="shared" si="2130"/>
        <v/>
      </c>
      <c r="AU2757" s="197" t="str">
        <f t="shared" si="2131"/>
        <v/>
      </c>
      <c r="AV2757" s="199">
        <f t="shared" ca="1" si="2123"/>
        <v>2.1991752940082616</v>
      </c>
      <c r="AX2757" s="162">
        <f t="shared" si="2132"/>
        <v>0</v>
      </c>
      <c r="AY2757" s="162">
        <f t="shared" si="2133"/>
        <v>0</v>
      </c>
      <c r="AZ2757" s="162">
        <f t="shared" si="2134"/>
        <v>0</v>
      </c>
      <c r="BA2757" s="162">
        <f t="shared" si="2135"/>
        <v>0</v>
      </c>
      <c r="BB2757" s="162" t="str">
        <f t="shared" si="2136"/>
        <v/>
      </c>
      <c r="BC2757" s="162" t="str">
        <f t="shared" si="2137"/>
        <v/>
      </c>
      <c r="BD2757" s="162" t="str">
        <f t="shared" si="2138"/>
        <v/>
      </c>
      <c r="BE2757" s="162" t="str">
        <f t="shared" si="2139"/>
        <v/>
      </c>
      <c r="BG2757" s="169">
        <f t="shared" si="2120"/>
        <v>68.83180566592327</v>
      </c>
      <c r="BH2757" s="169">
        <f t="shared" ca="1" si="2121"/>
        <v>2.0549490132312007</v>
      </c>
    </row>
    <row r="2758" spans="11:60" x14ac:dyDescent="0.25">
      <c r="K2758" s="199">
        <f t="shared" si="2094"/>
        <v>68.883191859029608</v>
      </c>
      <c r="L2758" s="201">
        <f t="shared" si="2095"/>
        <v>0.57771247434652684</v>
      </c>
      <c r="M2758" s="201">
        <f t="shared" si="2096"/>
        <v>0.58257116179662494</v>
      </c>
      <c r="N2758" s="201">
        <f t="shared" si="2097"/>
        <v>0.61234543583792023</v>
      </c>
      <c r="O2758" s="201">
        <f t="shared" si="2098"/>
        <v>0.57824625551102082</v>
      </c>
      <c r="P2758" s="201" t="str">
        <f t="shared" si="2099"/>
        <v/>
      </c>
      <c r="Q2758" s="201" t="str">
        <f t="shared" si="2100"/>
        <v/>
      </c>
      <c r="R2758" s="201" t="str">
        <f t="shared" si="2101"/>
        <v/>
      </c>
      <c r="S2758" s="201" t="str">
        <f t="shared" si="2102"/>
        <v/>
      </c>
      <c r="T2758" s="199">
        <f t="shared" si="2103"/>
        <v>2.5090610558009944E-3</v>
      </c>
      <c r="U2758" s="199">
        <f t="shared" si="2104"/>
        <v>0</v>
      </c>
      <c r="V2758" s="199">
        <f t="shared" si="2105"/>
        <v>0</v>
      </c>
      <c r="W2758" s="199">
        <f t="shared" si="2106"/>
        <v>0</v>
      </c>
      <c r="X2758" s="199" t="str">
        <f t="shared" si="2107"/>
        <v/>
      </c>
      <c r="Y2758" s="199" t="str">
        <f t="shared" si="2108"/>
        <v/>
      </c>
      <c r="Z2758" s="199" t="str">
        <f t="shared" si="2109"/>
        <v/>
      </c>
      <c r="AA2758" s="199" t="str">
        <f t="shared" si="2110"/>
        <v/>
      </c>
      <c r="AB2758" s="201">
        <f t="shared" ca="1" si="2111"/>
        <v>2.0407279236963363</v>
      </c>
      <c r="AD2758" s="162">
        <f t="shared" si="2112"/>
        <v>6.4465547964492168E-5</v>
      </c>
      <c r="AE2758" s="162">
        <f t="shared" si="2113"/>
        <v>0</v>
      </c>
      <c r="AF2758" s="162">
        <f t="shared" si="2114"/>
        <v>0</v>
      </c>
      <c r="AG2758" s="162">
        <f t="shared" si="2115"/>
        <v>0</v>
      </c>
      <c r="AH2758" s="162" t="str">
        <f t="shared" si="2116"/>
        <v/>
      </c>
      <c r="AI2758" s="162" t="str">
        <f t="shared" si="2117"/>
        <v/>
      </c>
      <c r="AJ2758" s="162" t="str">
        <f t="shared" si="2118"/>
        <v/>
      </c>
      <c r="AK2758" s="162" t="str">
        <f t="shared" si="2119"/>
        <v/>
      </c>
      <c r="AM2758" s="199">
        <f t="shared" si="2122"/>
        <v>30.061008923692835</v>
      </c>
      <c r="AN2758" s="197">
        <f t="shared" si="2124"/>
        <v>0</v>
      </c>
      <c r="AO2758" s="197">
        <f t="shared" si="2125"/>
        <v>0</v>
      </c>
      <c r="AP2758" s="197">
        <f t="shared" si="2126"/>
        <v>0</v>
      </c>
      <c r="AQ2758" s="197">
        <f t="shared" si="2127"/>
        <v>0</v>
      </c>
      <c r="AR2758" s="197" t="str">
        <f t="shared" si="2128"/>
        <v/>
      </c>
      <c r="AS2758" s="197" t="str">
        <f t="shared" si="2129"/>
        <v/>
      </c>
      <c r="AT2758" s="197" t="str">
        <f t="shared" si="2130"/>
        <v/>
      </c>
      <c r="AU2758" s="197" t="str">
        <f t="shared" si="2131"/>
        <v/>
      </c>
      <c r="AV2758" s="199">
        <f t="shared" ca="1" si="2123"/>
        <v>2.0893302809244858</v>
      </c>
      <c r="AX2758" s="162">
        <f t="shared" si="2132"/>
        <v>0</v>
      </c>
      <c r="AY2758" s="162">
        <f t="shared" si="2133"/>
        <v>0</v>
      </c>
      <c r="AZ2758" s="162">
        <f t="shared" si="2134"/>
        <v>0</v>
      </c>
      <c r="BA2758" s="162">
        <f t="shared" si="2135"/>
        <v>0</v>
      </c>
      <c r="BB2758" s="162" t="str">
        <f t="shared" si="2136"/>
        <v/>
      </c>
      <c r="BC2758" s="162" t="str">
        <f t="shared" si="2137"/>
        <v/>
      </c>
      <c r="BD2758" s="162" t="str">
        <f t="shared" si="2138"/>
        <v/>
      </c>
      <c r="BE2758" s="162" t="str">
        <f t="shared" si="2139"/>
        <v/>
      </c>
      <c r="BG2758" s="169">
        <f t="shared" si="2120"/>
        <v>68.857498762476439</v>
      </c>
      <c r="BH2758" s="169">
        <f t="shared" ca="1" si="2121"/>
        <v>2.141602949535379</v>
      </c>
    </row>
    <row r="2759" spans="11:60" x14ac:dyDescent="0.25">
      <c r="K2759" s="199">
        <f t="shared" si="2094"/>
        <v>68.908884955582778</v>
      </c>
      <c r="L2759" s="201">
        <f t="shared" si="2095"/>
        <v>0.5779279582981669</v>
      </c>
      <c r="M2759" s="201">
        <f t="shared" si="2096"/>
        <v>0.58278845801512436</v>
      </c>
      <c r="N2759" s="201">
        <f t="shared" si="2097"/>
        <v>0.61257383771626339</v>
      </c>
      <c r="O2759" s="201">
        <f t="shared" si="2098"/>
        <v>0.57846193856044692</v>
      </c>
      <c r="P2759" s="201" t="str">
        <f t="shared" si="2099"/>
        <v/>
      </c>
      <c r="Q2759" s="201" t="str">
        <f t="shared" si="2100"/>
        <v/>
      </c>
      <c r="R2759" s="201" t="str">
        <f t="shared" si="2101"/>
        <v/>
      </c>
      <c r="S2759" s="201" t="str">
        <f t="shared" si="2102"/>
        <v/>
      </c>
      <c r="T2759" s="199">
        <f t="shared" si="2103"/>
        <v>2.4025490903849295E-3</v>
      </c>
      <c r="U2759" s="199">
        <f t="shared" si="2104"/>
        <v>0</v>
      </c>
      <c r="V2759" s="199">
        <f t="shared" si="2105"/>
        <v>0</v>
      </c>
      <c r="W2759" s="199">
        <f t="shared" si="2106"/>
        <v>0</v>
      </c>
      <c r="X2759" s="199" t="str">
        <f t="shared" si="2107"/>
        <v/>
      </c>
      <c r="Y2759" s="199" t="str">
        <f t="shared" si="2108"/>
        <v/>
      </c>
      <c r="Z2759" s="199" t="str">
        <f t="shared" si="2109"/>
        <v/>
      </c>
      <c r="AA2759" s="199" t="str">
        <f t="shared" si="2110"/>
        <v/>
      </c>
      <c r="AB2759" s="201">
        <f t="shared" ca="1" si="2111"/>
        <v>2.1577273663841581</v>
      </c>
      <c r="AD2759" s="162">
        <f t="shared" si="2112"/>
        <v>6.1728925752989366E-5</v>
      </c>
      <c r="AE2759" s="162">
        <f t="shared" si="2113"/>
        <v>0</v>
      </c>
      <c r="AF2759" s="162">
        <f t="shared" si="2114"/>
        <v>0</v>
      </c>
      <c r="AG2759" s="162">
        <f t="shared" si="2115"/>
        <v>0</v>
      </c>
      <c r="AH2759" s="162" t="str">
        <f t="shared" si="2116"/>
        <v/>
      </c>
      <c r="AI2759" s="162" t="str">
        <f t="shared" si="2117"/>
        <v/>
      </c>
      <c r="AJ2759" s="162" t="str">
        <f t="shared" si="2118"/>
        <v/>
      </c>
      <c r="AK2759" s="162" t="str">
        <f t="shared" si="2119"/>
        <v/>
      </c>
      <c r="AM2759" s="199">
        <f t="shared" si="2122"/>
        <v>30.072225718067347</v>
      </c>
      <c r="AN2759" s="197">
        <f t="shared" si="2124"/>
        <v>0</v>
      </c>
      <c r="AO2759" s="197">
        <f t="shared" si="2125"/>
        <v>0</v>
      </c>
      <c r="AP2759" s="197">
        <f t="shared" si="2126"/>
        <v>0</v>
      </c>
      <c r="AQ2759" s="197">
        <f t="shared" si="2127"/>
        <v>0</v>
      </c>
      <c r="AR2759" s="197" t="str">
        <f t="shared" si="2128"/>
        <v/>
      </c>
      <c r="AS2759" s="197" t="str">
        <f t="shared" si="2129"/>
        <v/>
      </c>
      <c r="AT2759" s="197" t="str">
        <f t="shared" si="2130"/>
        <v/>
      </c>
      <c r="AU2759" s="197" t="str">
        <f t="shared" si="2131"/>
        <v/>
      </c>
      <c r="AV2759" s="199">
        <f t="shared" ca="1" si="2123"/>
        <v>2.0773312287861385</v>
      </c>
      <c r="AX2759" s="162">
        <f t="shared" si="2132"/>
        <v>0</v>
      </c>
      <c r="AY2759" s="162">
        <f t="shared" si="2133"/>
        <v>0</v>
      </c>
      <c r="AZ2759" s="162">
        <f t="shared" si="2134"/>
        <v>0</v>
      </c>
      <c r="BA2759" s="162">
        <f t="shared" si="2135"/>
        <v>0</v>
      </c>
      <c r="BB2759" s="162" t="str">
        <f t="shared" si="2136"/>
        <v/>
      </c>
      <c r="BC2759" s="162" t="str">
        <f t="shared" si="2137"/>
        <v/>
      </c>
      <c r="BD2759" s="162" t="str">
        <f t="shared" si="2138"/>
        <v/>
      </c>
      <c r="BE2759" s="162" t="str">
        <f t="shared" si="2139"/>
        <v/>
      </c>
      <c r="BG2759" s="169">
        <f t="shared" si="2120"/>
        <v>68.883191859029608</v>
      </c>
      <c r="BH2759" s="169">
        <f t="shared" ca="1" si="2121"/>
        <v>2.0407279236963363</v>
      </c>
    </row>
    <row r="2760" spans="11:60" x14ac:dyDescent="0.25">
      <c r="K2760" s="199">
        <f t="shared" si="2094"/>
        <v>68.934578052135947</v>
      </c>
      <c r="L2760" s="201">
        <f t="shared" si="2095"/>
        <v>0.57814344224980674</v>
      </c>
      <c r="M2760" s="201">
        <f t="shared" si="2096"/>
        <v>0.58300575423362366</v>
      </c>
      <c r="N2760" s="201">
        <f t="shared" si="2097"/>
        <v>0.61280223959460656</v>
      </c>
      <c r="O2760" s="201">
        <f t="shared" si="2098"/>
        <v>0.57867762160987291</v>
      </c>
      <c r="P2760" s="201" t="str">
        <f t="shared" si="2099"/>
        <v/>
      </c>
      <c r="Q2760" s="201" t="str">
        <f t="shared" si="2100"/>
        <v/>
      </c>
      <c r="R2760" s="201" t="str">
        <f t="shared" si="2101"/>
        <v/>
      </c>
      <c r="S2760" s="201" t="str">
        <f t="shared" si="2102"/>
        <v/>
      </c>
      <c r="T2760" s="199">
        <f t="shared" si="2103"/>
        <v>2.3006330475353219E-3</v>
      </c>
      <c r="U2760" s="199">
        <f t="shared" si="2104"/>
        <v>0</v>
      </c>
      <c r="V2760" s="199">
        <f t="shared" si="2105"/>
        <v>0</v>
      </c>
      <c r="W2760" s="199">
        <f t="shared" si="2106"/>
        <v>0</v>
      </c>
      <c r="X2760" s="199" t="str">
        <f t="shared" si="2107"/>
        <v/>
      </c>
      <c r="Y2760" s="199" t="str">
        <f t="shared" si="2108"/>
        <v/>
      </c>
      <c r="Z2760" s="199" t="str">
        <f t="shared" si="2109"/>
        <v/>
      </c>
      <c r="AA2760" s="199" t="str">
        <f t="shared" si="2110"/>
        <v/>
      </c>
      <c r="AB2760" s="201">
        <f t="shared" ca="1" si="2111"/>
        <v>2.0221157367067346</v>
      </c>
      <c r="AD2760" s="162">
        <f t="shared" si="2112"/>
        <v>5.9110387023737448E-5</v>
      </c>
      <c r="AE2760" s="162">
        <f t="shared" si="2113"/>
        <v>0</v>
      </c>
      <c r="AF2760" s="162">
        <f t="shared" si="2114"/>
        <v>0</v>
      </c>
      <c r="AG2760" s="162">
        <f t="shared" si="2115"/>
        <v>0</v>
      </c>
      <c r="AH2760" s="162" t="str">
        <f t="shared" si="2116"/>
        <v/>
      </c>
      <c r="AI2760" s="162" t="str">
        <f t="shared" si="2117"/>
        <v/>
      </c>
      <c r="AJ2760" s="162" t="str">
        <f t="shared" si="2118"/>
        <v/>
      </c>
      <c r="AK2760" s="162" t="str">
        <f t="shared" si="2119"/>
        <v/>
      </c>
      <c r="AM2760" s="199">
        <f t="shared" si="2122"/>
        <v>30.083442512441859</v>
      </c>
      <c r="AN2760" s="197">
        <f t="shared" si="2124"/>
        <v>0</v>
      </c>
      <c r="AO2760" s="197">
        <f t="shared" si="2125"/>
        <v>0</v>
      </c>
      <c r="AP2760" s="197">
        <f t="shared" si="2126"/>
        <v>0</v>
      </c>
      <c r="AQ2760" s="197">
        <f t="shared" si="2127"/>
        <v>0</v>
      </c>
      <c r="AR2760" s="197" t="str">
        <f t="shared" si="2128"/>
        <v/>
      </c>
      <c r="AS2760" s="197" t="str">
        <f t="shared" si="2129"/>
        <v/>
      </c>
      <c r="AT2760" s="197" t="str">
        <f t="shared" si="2130"/>
        <v/>
      </c>
      <c r="AU2760" s="197" t="str">
        <f t="shared" si="2131"/>
        <v/>
      </c>
      <c r="AV2760" s="199">
        <f t="shared" ca="1" si="2123"/>
        <v>2.1909008423992353</v>
      </c>
      <c r="AX2760" s="162">
        <f t="shared" si="2132"/>
        <v>0</v>
      </c>
      <c r="AY2760" s="162">
        <f t="shared" si="2133"/>
        <v>0</v>
      </c>
      <c r="AZ2760" s="162">
        <f t="shared" si="2134"/>
        <v>0</v>
      </c>
      <c r="BA2760" s="162">
        <f t="shared" si="2135"/>
        <v>0</v>
      </c>
      <c r="BB2760" s="162" t="str">
        <f t="shared" si="2136"/>
        <v/>
      </c>
      <c r="BC2760" s="162" t="str">
        <f t="shared" si="2137"/>
        <v/>
      </c>
      <c r="BD2760" s="162" t="str">
        <f t="shared" si="2138"/>
        <v/>
      </c>
      <c r="BE2760" s="162" t="str">
        <f t="shared" si="2139"/>
        <v/>
      </c>
      <c r="BG2760" s="169">
        <f t="shared" si="2120"/>
        <v>68.908884955582778</v>
      </c>
      <c r="BH2760" s="169">
        <f t="shared" ca="1" si="2121"/>
        <v>2.1577273663841581</v>
      </c>
    </row>
    <row r="2761" spans="11:60" x14ac:dyDescent="0.25">
      <c r="K2761" s="199">
        <f t="shared" si="2094"/>
        <v>68.960271148689117</v>
      </c>
      <c r="L2761" s="201">
        <f t="shared" si="2095"/>
        <v>0.57835892620144669</v>
      </c>
      <c r="M2761" s="201">
        <f t="shared" si="2096"/>
        <v>0.58322305045212297</v>
      </c>
      <c r="N2761" s="201">
        <f t="shared" si="2097"/>
        <v>0.61303064147294972</v>
      </c>
      <c r="O2761" s="201">
        <f t="shared" si="2098"/>
        <v>0.57889330465929889</v>
      </c>
      <c r="P2761" s="201" t="str">
        <f t="shared" si="2099"/>
        <v/>
      </c>
      <c r="Q2761" s="201" t="str">
        <f t="shared" si="2100"/>
        <v/>
      </c>
      <c r="R2761" s="201" t="str">
        <f t="shared" si="2101"/>
        <v/>
      </c>
      <c r="S2761" s="201" t="str">
        <f t="shared" si="2102"/>
        <v/>
      </c>
      <c r="T2761" s="199">
        <f t="shared" si="2103"/>
        <v>2.2031114374611123E-3</v>
      </c>
      <c r="U2761" s="199">
        <f t="shared" si="2104"/>
        <v>0</v>
      </c>
      <c r="V2761" s="199">
        <f t="shared" si="2105"/>
        <v>0</v>
      </c>
      <c r="W2761" s="199">
        <f t="shared" si="2106"/>
        <v>0</v>
      </c>
      <c r="X2761" s="199" t="str">
        <f t="shared" si="2107"/>
        <v/>
      </c>
      <c r="Y2761" s="199" t="str">
        <f t="shared" si="2108"/>
        <v/>
      </c>
      <c r="Z2761" s="199" t="str">
        <f t="shared" si="2109"/>
        <v/>
      </c>
      <c r="AA2761" s="199" t="str">
        <f t="shared" si="2110"/>
        <v/>
      </c>
      <c r="AB2761" s="201">
        <f t="shared" ca="1" si="2111"/>
        <v>2.0390727301935287</v>
      </c>
      <c r="AD2761" s="162">
        <f t="shared" si="2112"/>
        <v>5.6604754880080241E-5</v>
      </c>
      <c r="AE2761" s="162">
        <f t="shared" si="2113"/>
        <v>0</v>
      </c>
      <c r="AF2761" s="162">
        <f t="shared" si="2114"/>
        <v>0</v>
      </c>
      <c r="AG2761" s="162">
        <f t="shared" si="2115"/>
        <v>0</v>
      </c>
      <c r="AH2761" s="162" t="str">
        <f t="shared" si="2116"/>
        <v/>
      </c>
      <c r="AI2761" s="162" t="str">
        <f t="shared" si="2117"/>
        <v/>
      </c>
      <c r="AJ2761" s="162" t="str">
        <f t="shared" si="2118"/>
        <v/>
      </c>
      <c r="AK2761" s="162" t="str">
        <f t="shared" si="2119"/>
        <v/>
      </c>
      <c r="AM2761" s="199">
        <f t="shared" si="2122"/>
        <v>30.094659306816371</v>
      </c>
      <c r="AN2761" s="197">
        <f t="shared" si="2124"/>
        <v>0</v>
      </c>
      <c r="AO2761" s="197">
        <f t="shared" si="2125"/>
        <v>0</v>
      </c>
      <c r="AP2761" s="197">
        <f t="shared" si="2126"/>
        <v>0</v>
      </c>
      <c r="AQ2761" s="197">
        <f t="shared" si="2127"/>
        <v>0</v>
      </c>
      <c r="AR2761" s="197" t="str">
        <f t="shared" si="2128"/>
        <v/>
      </c>
      <c r="AS2761" s="197" t="str">
        <f t="shared" si="2129"/>
        <v/>
      </c>
      <c r="AT2761" s="197" t="str">
        <f t="shared" si="2130"/>
        <v/>
      </c>
      <c r="AU2761" s="197" t="str">
        <f t="shared" si="2131"/>
        <v/>
      </c>
      <c r="AV2761" s="199">
        <f t="shared" ca="1" si="2123"/>
        <v>2.2118199786110022</v>
      </c>
      <c r="AX2761" s="162">
        <f t="shared" si="2132"/>
        <v>0</v>
      </c>
      <c r="AY2761" s="162">
        <f t="shared" si="2133"/>
        <v>0</v>
      </c>
      <c r="AZ2761" s="162">
        <f t="shared" si="2134"/>
        <v>0</v>
      </c>
      <c r="BA2761" s="162">
        <f t="shared" si="2135"/>
        <v>0</v>
      </c>
      <c r="BB2761" s="162" t="str">
        <f t="shared" si="2136"/>
        <v/>
      </c>
      <c r="BC2761" s="162" t="str">
        <f t="shared" si="2137"/>
        <v/>
      </c>
      <c r="BD2761" s="162" t="str">
        <f t="shared" si="2138"/>
        <v/>
      </c>
      <c r="BE2761" s="162" t="str">
        <f t="shared" si="2139"/>
        <v/>
      </c>
      <c r="BG2761" s="169">
        <f t="shared" si="2120"/>
        <v>68.934578052135947</v>
      </c>
      <c r="BH2761" s="169">
        <f t="shared" ca="1" si="2121"/>
        <v>2.0221157367067346</v>
      </c>
    </row>
    <row r="2762" spans="11:60" x14ac:dyDescent="0.25">
      <c r="K2762" s="199">
        <f t="shared" si="2094"/>
        <v>68.985964245242286</v>
      </c>
      <c r="L2762" s="201">
        <f t="shared" si="2095"/>
        <v>0.57857441015308664</v>
      </c>
      <c r="M2762" s="201">
        <f t="shared" si="2096"/>
        <v>0.58344034667062239</v>
      </c>
      <c r="N2762" s="201">
        <f t="shared" si="2097"/>
        <v>0.61325904335129289</v>
      </c>
      <c r="O2762" s="201">
        <f t="shared" si="2098"/>
        <v>0.57910898770872499</v>
      </c>
      <c r="P2762" s="201" t="str">
        <f t="shared" si="2099"/>
        <v/>
      </c>
      <c r="Q2762" s="201" t="str">
        <f t="shared" si="2100"/>
        <v/>
      </c>
      <c r="R2762" s="201" t="str">
        <f t="shared" si="2101"/>
        <v/>
      </c>
      <c r="S2762" s="201" t="str">
        <f t="shared" si="2102"/>
        <v/>
      </c>
      <c r="T2762" s="199">
        <f t="shared" si="2103"/>
        <v>2.1097917419320641E-3</v>
      </c>
      <c r="U2762" s="199">
        <f t="shared" si="2104"/>
        <v>0</v>
      </c>
      <c r="V2762" s="199">
        <f t="shared" si="2105"/>
        <v>0</v>
      </c>
      <c r="W2762" s="199">
        <f t="shared" si="2106"/>
        <v>0</v>
      </c>
      <c r="X2762" s="199" t="str">
        <f t="shared" si="2107"/>
        <v/>
      </c>
      <c r="Y2762" s="199" t="str">
        <f t="shared" si="2108"/>
        <v/>
      </c>
      <c r="Z2762" s="199" t="str">
        <f t="shared" si="2109"/>
        <v/>
      </c>
      <c r="AA2762" s="199" t="str">
        <f t="shared" si="2110"/>
        <v/>
      </c>
      <c r="AB2762" s="201">
        <f t="shared" ca="1" si="2111"/>
        <v>2.0144995598273883</v>
      </c>
      <c r="AD2762" s="162">
        <f t="shared" si="2112"/>
        <v>5.4207082932540038E-5</v>
      </c>
      <c r="AE2762" s="162">
        <f t="shared" si="2113"/>
        <v>0</v>
      </c>
      <c r="AF2762" s="162">
        <f t="shared" si="2114"/>
        <v>0</v>
      </c>
      <c r="AG2762" s="162">
        <f t="shared" si="2115"/>
        <v>0</v>
      </c>
      <c r="AH2762" s="162" t="str">
        <f t="shared" si="2116"/>
        <v/>
      </c>
      <c r="AI2762" s="162" t="str">
        <f t="shared" si="2117"/>
        <v/>
      </c>
      <c r="AJ2762" s="162" t="str">
        <f t="shared" si="2118"/>
        <v/>
      </c>
      <c r="AK2762" s="162" t="str">
        <f t="shared" si="2119"/>
        <v/>
      </c>
      <c r="AM2762" s="199">
        <f t="shared" si="2122"/>
        <v>30.105876101190884</v>
      </c>
      <c r="AN2762" s="197">
        <f t="shared" si="2124"/>
        <v>0</v>
      </c>
      <c r="AO2762" s="197">
        <f t="shared" si="2125"/>
        <v>0</v>
      </c>
      <c r="AP2762" s="197">
        <f t="shared" si="2126"/>
        <v>0</v>
      </c>
      <c r="AQ2762" s="197">
        <f t="shared" si="2127"/>
        <v>0</v>
      </c>
      <c r="AR2762" s="197" t="str">
        <f t="shared" si="2128"/>
        <v/>
      </c>
      <c r="AS2762" s="197" t="str">
        <f t="shared" si="2129"/>
        <v/>
      </c>
      <c r="AT2762" s="197" t="str">
        <f t="shared" si="2130"/>
        <v/>
      </c>
      <c r="AU2762" s="197" t="str">
        <f t="shared" si="2131"/>
        <v/>
      </c>
      <c r="AV2762" s="199">
        <f t="shared" ca="1" si="2123"/>
        <v>2.1823668531933267</v>
      </c>
      <c r="AX2762" s="162">
        <f t="shared" si="2132"/>
        <v>0</v>
      </c>
      <c r="AY2762" s="162">
        <f t="shared" si="2133"/>
        <v>0</v>
      </c>
      <c r="AZ2762" s="162">
        <f t="shared" si="2134"/>
        <v>0</v>
      </c>
      <c r="BA2762" s="162">
        <f t="shared" si="2135"/>
        <v>0</v>
      </c>
      <c r="BB2762" s="162" t="str">
        <f t="shared" si="2136"/>
        <v/>
      </c>
      <c r="BC2762" s="162" t="str">
        <f t="shared" si="2137"/>
        <v/>
      </c>
      <c r="BD2762" s="162" t="str">
        <f t="shared" si="2138"/>
        <v/>
      </c>
      <c r="BE2762" s="162" t="str">
        <f t="shared" si="2139"/>
        <v/>
      </c>
      <c r="BG2762" s="169">
        <f t="shared" si="2120"/>
        <v>68.960271148689117</v>
      </c>
      <c r="BH2762" s="169">
        <f t="shared" ca="1" si="2121"/>
        <v>2.0390727301935287</v>
      </c>
    </row>
    <row r="2763" spans="11:60" x14ac:dyDescent="0.25">
      <c r="K2763" s="199">
        <f t="shared" si="2094"/>
        <v>69.011657341795456</v>
      </c>
      <c r="L2763" s="201">
        <f t="shared" si="2095"/>
        <v>0.57878989410472659</v>
      </c>
      <c r="M2763" s="201">
        <f t="shared" si="2096"/>
        <v>0.5836576428891217</v>
      </c>
      <c r="N2763" s="201">
        <f t="shared" si="2097"/>
        <v>0.61348744522963605</v>
      </c>
      <c r="O2763" s="201">
        <f t="shared" si="2098"/>
        <v>0.57932467075815097</v>
      </c>
      <c r="P2763" s="201" t="str">
        <f t="shared" si="2099"/>
        <v/>
      </c>
      <c r="Q2763" s="201" t="str">
        <f t="shared" si="2100"/>
        <v/>
      </c>
      <c r="R2763" s="201" t="str">
        <f t="shared" si="2101"/>
        <v/>
      </c>
      <c r="S2763" s="201" t="str">
        <f t="shared" si="2102"/>
        <v/>
      </c>
      <c r="T2763" s="199">
        <f t="shared" si="2103"/>
        <v>2.0204900087190036E-3</v>
      </c>
      <c r="U2763" s="199">
        <f t="shared" si="2104"/>
        <v>0</v>
      </c>
      <c r="V2763" s="199">
        <f t="shared" si="2105"/>
        <v>0</v>
      </c>
      <c r="W2763" s="199">
        <f t="shared" si="2106"/>
        <v>0</v>
      </c>
      <c r="X2763" s="199" t="str">
        <f t="shared" si="2107"/>
        <v/>
      </c>
      <c r="Y2763" s="199" t="str">
        <f t="shared" si="2108"/>
        <v/>
      </c>
      <c r="Z2763" s="199" t="str">
        <f t="shared" si="2109"/>
        <v/>
      </c>
      <c r="AA2763" s="199" t="str">
        <f t="shared" si="2110"/>
        <v/>
      </c>
      <c r="AB2763" s="201">
        <f t="shared" ca="1" si="2111"/>
        <v>2.097511925497801</v>
      </c>
      <c r="AD2763" s="162">
        <f t="shared" si="2112"/>
        <v>5.1912644878731497E-5</v>
      </c>
      <c r="AE2763" s="162">
        <f t="shared" si="2113"/>
        <v>0</v>
      </c>
      <c r="AF2763" s="162">
        <f t="shared" si="2114"/>
        <v>0</v>
      </c>
      <c r="AG2763" s="162">
        <f t="shared" si="2115"/>
        <v>0</v>
      </c>
      <c r="AH2763" s="162" t="str">
        <f t="shared" si="2116"/>
        <v/>
      </c>
      <c r="AI2763" s="162" t="str">
        <f t="shared" si="2117"/>
        <v/>
      </c>
      <c r="AJ2763" s="162" t="str">
        <f t="shared" si="2118"/>
        <v/>
      </c>
      <c r="AK2763" s="162" t="str">
        <f t="shared" si="2119"/>
        <v/>
      </c>
      <c r="AM2763" s="199">
        <f t="shared" si="2122"/>
        <v>30.117092895565396</v>
      </c>
      <c r="AN2763" s="197">
        <f t="shared" si="2124"/>
        <v>0</v>
      </c>
      <c r="AO2763" s="197">
        <f t="shared" si="2125"/>
        <v>0</v>
      </c>
      <c r="AP2763" s="197">
        <f t="shared" si="2126"/>
        <v>0</v>
      </c>
      <c r="AQ2763" s="197">
        <f t="shared" si="2127"/>
        <v>0</v>
      </c>
      <c r="AR2763" s="197" t="str">
        <f t="shared" si="2128"/>
        <v/>
      </c>
      <c r="AS2763" s="197" t="str">
        <f t="shared" si="2129"/>
        <v/>
      </c>
      <c r="AT2763" s="197" t="str">
        <f t="shared" si="2130"/>
        <v/>
      </c>
      <c r="AU2763" s="197" t="str">
        <f t="shared" si="2131"/>
        <v/>
      </c>
      <c r="AV2763" s="199">
        <f t="shared" ca="1" si="2123"/>
        <v>2.1626123117076688</v>
      </c>
      <c r="AX2763" s="162">
        <f t="shared" si="2132"/>
        <v>0</v>
      </c>
      <c r="AY2763" s="162">
        <f t="shared" si="2133"/>
        <v>0</v>
      </c>
      <c r="AZ2763" s="162">
        <f t="shared" si="2134"/>
        <v>0</v>
      </c>
      <c r="BA2763" s="162">
        <f t="shared" si="2135"/>
        <v>0</v>
      </c>
      <c r="BB2763" s="162" t="str">
        <f t="shared" si="2136"/>
        <v/>
      </c>
      <c r="BC2763" s="162" t="str">
        <f t="shared" si="2137"/>
        <v/>
      </c>
      <c r="BD2763" s="162" t="str">
        <f t="shared" si="2138"/>
        <v/>
      </c>
      <c r="BE2763" s="162" t="str">
        <f t="shared" si="2139"/>
        <v/>
      </c>
      <c r="BG2763" s="169">
        <f t="shared" si="2120"/>
        <v>68.985964245242286</v>
      </c>
      <c r="BH2763" s="169">
        <f t="shared" ca="1" si="2121"/>
        <v>2.0144995598273883</v>
      </c>
    </row>
    <row r="2764" spans="11:60" x14ac:dyDescent="0.25">
      <c r="K2764" s="199">
        <f t="shared" si="2094"/>
        <v>69.037350438348625</v>
      </c>
      <c r="L2764" s="201">
        <f t="shared" si="2095"/>
        <v>0.57900537805636654</v>
      </c>
      <c r="M2764" s="201">
        <f t="shared" si="2096"/>
        <v>0.58387493910762112</v>
      </c>
      <c r="N2764" s="201">
        <f t="shared" si="2097"/>
        <v>0.61371584710797933</v>
      </c>
      <c r="O2764" s="201">
        <f t="shared" si="2098"/>
        <v>0.57954035380757696</v>
      </c>
      <c r="P2764" s="201" t="str">
        <f t="shared" si="2099"/>
        <v/>
      </c>
      <c r="Q2764" s="201" t="str">
        <f t="shared" si="2100"/>
        <v/>
      </c>
      <c r="R2764" s="201" t="str">
        <f t="shared" si="2101"/>
        <v/>
      </c>
      <c r="S2764" s="201" t="str">
        <f t="shared" si="2102"/>
        <v/>
      </c>
      <c r="T2764" s="199">
        <f t="shared" si="2103"/>
        <v>1.9350304646403274E-3</v>
      </c>
      <c r="U2764" s="199">
        <f t="shared" si="2104"/>
        <v>0</v>
      </c>
      <c r="V2764" s="199">
        <f t="shared" si="2105"/>
        <v>0</v>
      </c>
      <c r="W2764" s="199">
        <f t="shared" si="2106"/>
        <v>0</v>
      </c>
      <c r="X2764" s="199" t="str">
        <f t="shared" si="2107"/>
        <v/>
      </c>
      <c r="Y2764" s="199" t="str">
        <f t="shared" si="2108"/>
        <v/>
      </c>
      <c r="Z2764" s="199" t="str">
        <f t="shared" si="2109"/>
        <v/>
      </c>
      <c r="AA2764" s="199" t="str">
        <f t="shared" si="2110"/>
        <v/>
      </c>
      <c r="AB2764" s="201">
        <f t="shared" ca="1" si="2111"/>
        <v>2.082243866124228</v>
      </c>
      <c r="AD2764" s="162">
        <f t="shared" si="2112"/>
        <v>4.971692456132823E-5</v>
      </c>
      <c r="AE2764" s="162">
        <f t="shared" si="2113"/>
        <v>0</v>
      </c>
      <c r="AF2764" s="162">
        <f t="shared" si="2114"/>
        <v>0</v>
      </c>
      <c r="AG2764" s="162">
        <f t="shared" si="2115"/>
        <v>0</v>
      </c>
      <c r="AH2764" s="162" t="str">
        <f t="shared" si="2116"/>
        <v/>
      </c>
      <c r="AI2764" s="162" t="str">
        <f t="shared" si="2117"/>
        <v/>
      </c>
      <c r="AJ2764" s="162" t="str">
        <f t="shared" si="2118"/>
        <v/>
      </c>
      <c r="AK2764" s="162" t="str">
        <f t="shared" si="2119"/>
        <v/>
      </c>
      <c r="AM2764" s="199">
        <f t="shared" si="2122"/>
        <v>30.128309689939908</v>
      </c>
      <c r="AN2764" s="197">
        <f t="shared" si="2124"/>
        <v>0</v>
      </c>
      <c r="AO2764" s="197">
        <f t="shared" si="2125"/>
        <v>0</v>
      </c>
      <c r="AP2764" s="197">
        <f t="shared" si="2126"/>
        <v>0</v>
      </c>
      <c r="AQ2764" s="197">
        <f t="shared" si="2127"/>
        <v>0</v>
      </c>
      <c r="AR2764" s="197" t="str">
        <f t="shared" si="2128"/>
        <v/>
      </c>
      <c r="AS2764" s="197" t="str">
        <f t="shared" si="2129"/>
        <v/>
      </c>
      <c r="AT2764" s="197" t="str">
        <f t="shared" si="2130"/>
        <v/>
      </c>
      <c r="AU2764" s="197" t="str">
        <f t="shared" si="2131"/>
        <v/>
      </c>
      <c r="AV2764" s="199">
        <f t="shared" ca="1" si="2123"/>
        <v>2.1111003700955542</v>
      </c>
      <c r="AX2764" s="162">
        <f t="shared" si="2132"/>
        <v>0</v>
      </c>
      <c r="AY2764" s="162">
        <f t="shared" si="2133"/>
        <v>0</v>
      </c>
      <c r="AZ2764" s="162">
        <f t="shared" si="2134"/>
        <v>0</v>
      </c>
      <c r="BA2764" s="162">
        <f t="shared" si="2135"/>
        <v>0</v>
      </c>
      <c r="BB2764" s="162" t="str">
        <f t="shared" si="2136"/>
        <v/>
      </c>
      <c r="BC2764" s="162" t="str">
        <f t="shared" si="2137"/>
        <v/>
      </c>
      <c r="BD2764" s="162" t="str">
        <f t="shared" si="2138"/>
        <v/>
      </c>
      <c r="BE2764" s="162" t="str">
        <f t="shared" si="2139"/>
        <v/>
      </c>
      <c r="BG2764" s="169">
        <f t="shared" si="2120"/>
        <v>69.011657341795456</v>
      </c>
      <c r="BH2764" s="169">
        <f t="shared" ca="1" si="2121"/>
        <v>2.097511925497801</v>
      </c>
    </row>
    <row r="2765" spans="11:60" x14ac:dyDescent="0.25">
      <c r="K2765" s="199">
        <f t="shared" si="2094"/>
        <v>69.063043534901794</v>
      </c>
      <c r="L2765" s="201">
        <f t="shared" si="2095"/>
        <v>0.57922086200800649</v>
      </c>
      <c r="M2765" s="201">
        <f t="shared" si="2096"/>
        <v>0.58409223532612042</v>
      </c>
      <c r="N2765" s="201">
        <f t="shared" si="2097"/>
        <v>0.61394424898632249</v>
      </c>
      <c r="O2765" s="201">
        <f t="shared" si="2098"/>
        <v>0.57975603685700294</v>
      </c>
      <c r="P2765" s="201" t="str">
        <f t="shared" si="2099"/>
        <v/>
      </c>
      <c r="Q2765" s="201" t="str">
        <f t="shared" si="2100"/>
        <v/>
      </c>
      <c r="R2765" s="201" t="str">
        <f t="shared" si="2101"/>
        <v/>
      </c>
      <c r="S2765" s="201" t="str">
        <f t="shared" si="2102"/>
        <v/>
      </c>
      <c r="T2765" s="199">
        <f t="shared" si="2103"/>
        <v>1.8532451463486748E-3</v>
      </c>
      <c r="U2765" s="199">
        <f t="shared" si="2104"/>
        <v>0</v>
      </c>
      <c r="V2765" s="199">
        <f t="shared" si="2105"/>
        <v>0</v>
      </c>
      <c r="W2765" s="199">
        <f t="shared" si="2106"/>
        <v>0</v>
      </c>
      <c r="X2765" s="199" t="str">
        <f t="shared" si="2107"/>
        <v/>
      </c>
      <c r="Y2765" s="199" t="str">
        <f t="shared" si="2108"/>
        <v/>
      </c>
      <c r="Z2765" s="199" t="str">
        <f t="shared" si="2109"/>
        <v/>
      </c>
      <c r="AA2765" s="199" t="str">
        <f t="shared" si="2110"/>
        <v/>
      </c>
      <c r="AB2765" s="201">
        <f t="shared" ca="1" si="2111"/>
        <v>2.1254252574702623</v>
      </c>
      <c r="AD2765" s="162">
        <f t="shared" si="2112"/>
        <v>4.7615606481829103E-5</v>
      </c>
      <c r="AE2765" s="162">
        <f t="shared" si="2113"/>
        <v>0</v>
      </c>
      <c r="AF2765" s="162">
        <f t="shared" si="2114"/>
        <v>0</v>
      </c>
      <c r="AG2765" s="162">
        <f t="shared" si="2115"/>
        <v>0</v>
      </c>
      <c r="AH2765" s="162" t="str">
        <f t="shared" si="2116"/>
        <v/>
      </c>
      <c r="AI2765" s="162" t="str">
        <f t="shared" si="2117"/>
        <v/>
      </c>
      <c r="AJ2765" s="162" t="str">
        <f t="shared" si="2118"/>
        <v/>
      </c>
      <c r="AK2765" s="162" t="str">
        <f t="shared" si="2119"/>
        <v/>
      </c>
      <c r="AM2765" s="199">
        <f t="shared" si="2122"/>
        <v>30.13952648431442</v>
      </c>
      <c r="AN2765" s="197">
        <f t="shared" si="2124"/>
        <v>0</v>
      </c>
      <c r="AO2765" s="197">
        <f t="shared" si="2125"/>
        <v>0</v>
      </c>
      <c r="AP2765" s="197">
        <f t="shared" si="2126"/>
        <v>0</v>
      </c>
      <c r="AQ2765" s="197">
        <f t="shared" si="2127"/>
        <v>0</v>
      </c>
      <c r="AR2765" s="197" t="str">
        <f t="shared" si="2128"/>
        <v/>
      </c>
      <c r="AS2765" s="197" t="str">
        <f t="shared" si="2129"/>
        <v/>
      </c>
      <c r="AT2765" s="197" t="str">
        <f t="shared" si="2130"/>
        <v/>
      </c>
      <c r="AU2765" s="197" t="str">
        <f t="shared" si="2131"/>
        <v/>
      </c>
      <c r="AV2765" s="199">
        <f t="shared" ca="1" si="2123"/>
        <v>2.0969402519197398</v>
      </c>
      <c r="AX2765" s="162">
        <f t="shared" si="2132"/>
        <v>0</v>
      </c>
      <c r="AY2765" s="162">
        <f t="shared" si="2133"/>
        <v>0</v>
      </c>
      <c r="AZ2765" s="162">
        <f t="shared" si="2134"/>
        <v>0</v>
      </c>
      <c r="BA2765" s="162">
        <f t="shared" si="2135"/>
        <v>0</v>
      </c>
      <c r="BB2765" s="162" t="str">
        <f t="shared" si="2136"/>
        <v/>
      </c>
      <c r="BC2765" s="162" t="str">
        <f t="shared" si="2137"/>
        <v/>
      </c>
      <c r="BD2765" s="162" t="str">
        <f t="shared" si="2138"/>
        <v/>
      </c>
      <c r="BE2765" s="162" t="str">
        <f t="shared" si="2139"/>
        <v/>
      </c>
      <c r="BG2765" s="169">
        <f t="shared" si="2120"/>
        <v>69.037350438348625</v>
      </c>
      <c r="BH2765" s="169">
        <f t="shared" ca="1" si="2121"/>
        <v>2.082243866124228</v>
      </c>
    </row>
    <row r="2766" spans="11:60" x14ac:dyDescent="0.25">
      <c r="K2766" s="199">
        <f t="shared" ref="K2766:K2829" si="2140">K2765+1/($C$74*60)</f>
        <v>69.088736631454964</v>
      </c>
      <c r="L2766" s="201">
        <f t="shared" ref="L2766:L2829" si="2141">IF(Q$56="","",SQRT(($K2766*$K2766)/$Q$72))</f>
        <v>0.57943634595964644</v>
      </c>
      <c r="M2766" s="201">
        <f t="shared" ref="M2766:M2829" si="2142">IF(R$56="","",SQRT(($K2766*$K2766)/$R$72))</f>
        <v>0.58430953154461984</v>
      </c>
      <c r="N2766" s="201">
        <f t="shared" ref="N2766:N2829" si="2143">IF(S$56="","",SQRT(($K2766*$K2766)/$S$72))</f>
        <v>0.61417265086466566</v>
      </c>
      <c r="O2766" s="201">
        <f t="shared" ref="O2766:O2829" si="2144">IF(T$56="","",SQRT(($K2766*$K2766)/$T$72))</f>
        <v>0.57997171990642904</v>
      </c>
      <c r="P2766" s="201" t="str">
        <f t="shared" ref="P2766:P2829" si="2145">IF(U$56="","",SQRT(($K2766*$K2766)/$U$72))</f>
        <v/>
      </c>
      <c r="Q2766" s="201" t="str">
        <f t="shared" ref="Q2766:Q2829" si="2146">IF(V$56="","",SQRT(($K2766*$K2766)/$V$72))</f>
        <v/>
      </c>
      <c r="R2766" s="201" t="str">
        <f t="shared" ref="R2766:R2829" si="2147">IF(W$56="","",SQRT(($K2766*$K2766)/$W$72))</f>
        <v/>
      </c>
      <c r="S2766" s="201" t="str">
        <f t="shared" ref="S2766:S2829" si="2148">IF(X$56="","",SQRT(($K2766*$K2766)/$X$72))</f>
        <v/>
      </c>
      <c r="T2766" s="199">
        <f t="shared" ref="T2766:T2829" si="2149">IF(Q$56="","",IF(ABS(($K2766-Q$60) / ( L2766 / 2.2))&gt;20,0,IF(Q$60&lt;&gt;"",Q$64 * ( POWER(POWER(Q$67, 2),0.5) + POWER(POWER(Q$67, 2),-0.5)  ) / ( POWER(POWER(Q$67, 2),0.5) * EXP( POWER(1 + POWER(Q$67, 2),-1) * ($K2766-Q$60)/ ( L2766 / 2.2) ) + POWER(POWER(Q$67, 2),-0.5) * EXP(- POWER(Q$67, 2) * POWER(1 + POWER(Q$67, 2),-1) * ($K2766-Q$60) / ( L2766 / 2.2) ) ),"")))</f>
        <v>1.774973548032703E-3</v>
      </c>
      <c r="U2766" s="199">
        <f t="shared" ref="U2766:U2829" si="2150">IF(R$56="","",IF(ABS(($K2766-R$60) / ( M2766 / 2.2))&gt;20,0,IF(R$60&lt;&gt;"",R$64 * ( POWER(POWER(R$67, 2),0.5) + POWER(POWER(R$67, 2),-0.5)  ) / ( POWER(POWER(R$67, 2),0.5) * EXP( POWER(1 + POWER(R$67, 2),-1) * ($K2766-R$60)/ ( M2766 / 2.2) ) + POWER(POWER(R$67, 2),-0.5) * EXP(- POWER(R$67, 2) * POWER(1 + POWER(R$67, 2),-1) * ($K2766-R$60) / ( M2766 / 2.2) ) ),"")))</f>
        <v>0</v>
      </c>
      <c r="V2766" s="199">
        <f t="shared" ref="V2766:V2829" si="2151">IF(S$56="","",IF(ABS(($K2766-S$60) / ( N2766 / 2.2))&gt;20,0,IF(S$60&lt;&gt;"",S$64 * ( POWER(POWER(S$67, 2),0.5) + POWER(POWER(S$67, 2),-0.5)  ) / ( POWER(POWER(S$67, 2),0.5) * EXP( POWER(1 + POWER(S$67, 2),-1) * ($K2766-S$60)/ ( N2766 / 2.2) ) + POWER(POWER(S$67, 2),-0.5) * EXP(- POWER(S$67, 2) * POWER(1 + POWER(S$67, 2),-1) * ($K2766-S$60) / ( N2766 / 2.2) ) ),"")))</f>
        <v>0</v>
      </c>
      <c r="W2766" s="199">
        <f t="shared" ref="W2766:W2829" si="2152">IF(T$56="","",IF(ABS(($K2766-T$60) / ( O2766 / 2.2))&gt;20,0,IF(T$60&lt;&gt;"",T$64 * ( POWER(POWER(T$67, 2),0.5) + POWER(POWER(T$67, 2),-0.5)  ) / ( POWER(POWER(T$67, 2),0.5) * EXP( POWER(1 + POWER(T$67, 2),-1) * ($K2766-T$60)/ ( O2766 / 2.2) ) + POWER(POWER(T$67, 2),-0.5) * EXP(- POWER(T$67, 2) * POWER(1 + POWER(T$67, 2),-1) * ($K2766-T$60) / ( O2766 / 2.2) ) ),"")))</f>
        <v>0</v>
      </c>
      <c r="X2766" s="199" t="str">
        <f t="shared" ref="X2766:X2829" si="2153">IF(U$56="","",IF(ABS(($K2766-U$60) / ( P2766 / 2.2))&gt;20,0,IF(U$60&lt;&gt;"",U$64 * ( POWER(POWER(U$67, 2),0.5) + POWER(POWER(U$67, 2),-0.5)  ) / ( POWER(POWER(U$67, 2),0.5) * EXP( POWER(1 + POWER(U$67, 2),-1) * ($K2766-U$60)/ ( P2766 / 2.2) ) + POWER(POWER(U$67, 2),-0.5) * EXP(- POWER(U$67, 2) * POWER(1 + POWER(U$67, 2),-1) * ($K2766-U$60) / ( P2766 / 2.2) ) ),"")))</f>
        <v/>
      </c>
      <c r="Y2766" s="199" t="str">
        <f t="shared" ref="Y2766:Y2829" si="2154">IF(V$56="","",IF(ABS(($K2766-V$60) / ( Q2766 / 2.2))&gt;20,0,IF(V$60&lt;&gt;"",V$64 * ( POWER(POWER(V$67, 2),0.5) + POWER(POWER(V$67, 2),-0.5)  ) / ( POWER(POWER(V$67, 2),0.5) * EXP( POWER(1 + POWER(V$67, 2),-1) * ($K2766-V$60)/ ( Q2766 / 2.2) ) + POWER(POWER(V$67, 2),-0.5) * EXP(- POWER(V$67, 2) * POWER(1 + POWER(V$67, 2),-1) * ($K2766-V$60) / ( Q2766 / 2.2) ) ),"")))</f>
        <v/>
      </c>
      <c r="Z2766" s="199" t="str">
        <f t="shared" ref="Z2766:Z2829" si="2155">IF(W$56="","",IF(ABS(($K2766-W$60) / ( R2766 / 2.2))&gt;20,0,IF(W$60&lt;&gt;"",W$64 * ( POWER(POWER(W$67, 2),0.5) + POWER(POWER(W$67, 2),-0.5)  ) / ( POWER(POWER(W$67, 2),0.5) * EXP( POWER(1 + POWER(W$67, 2),-1) * ($K2766-W$60)/ ( R2766 / 2.2) ) + POWER(POWER(W$67, 2),-0.5) * EXP(- POWER(W$67, 2) * POWER(1 + POWER(W$67, 2),-1) * ($K2766-W$60) / ( R2766 / 2.2) ) ),"")))</f>
        <v/>
      </c>
      <c r="AA2766" s="199" t="str">
        <f t="shared" ref="AA2766:AA2829" si="2156">IF(X$56="","",IF(ABS(($K2766-X$60) / ( S2766 / 2.2))&gt;20,0,IF(X$60&lt;&gt;"",X$64 * ( POWER(POWER(X$67, 2),0.5) + POWER(POWER(X$67, 2),-0.5)  ) / ( POWER(POWER(X$67, 2),0.5) * EXP( POWER(1 + POWER(X$67, 2),-1) * ($K2766-X$60)/ ( S2766 / 2.2) ) + POWER(POWER(X$67, 2),-0.5) * EXP(- POWER(X$67, 2) * POWER(1 + POWER(X$67, 2),-1) * ($K2766-X$60) / ( S2766 / 2.2) ) ),"")))</f>
        <v/>
      </c>
      <c r="AB2766" s="201">
        <f t="shared" ref="AB2766:AB2829" ca="1" si="2157">SUM(T2766:AA2766)+RAND()*$C$69+$C$67</f>
        <v>2.0130296734094375</v>
      </c>
      <c r="AD2766" s="162">
        <f t="shared" ref="AD2766:AD2829" si="2158">IF(Q$56="","",($K2766-$K2765)*T2766)</f>
        <v>4.5604566748925946E-5</v>
      </c>
      <c r="AE2766" s="162">
        <f t="shared" ref="AE2766:AE2829" si="2159">IF(R$56="","",($K2766-$K2765)*U2766)</f>
        <v>0</v>
      </c>
      <c r="AF2766" s="162">
        <f t="shared" ref="AF2766:AF2829" si="2160">IF(S$56="","",($K2766-$K2765)*V2766)</f>
        <v>0</v>
      </c>
      <c r="AG2766" s="162">
        <f t="shared" ref="AG2766:AG2829" si="2161">IF(T$56="","",($K2766-$K2765)*W2766)</f>
        <v>0</v>
      </c>
      <c r="AH2766" s="162" t="str">
        <f t="shared" ref="AH2766:AH2829" si="2162">IF(U$56="","",($K2766-$K2765)*X2766)</f>
        <v/>
      </c>
      <c r="AI2766" s="162" t="str">
        <f t="shared" ref="AI2766:AI2829" si="2163">IF(V$56="","",($K2766-$K2765)*Y2766)</f>
        <v/>
      </c>
      <c r="AJ2766" s="162" t="str">
        <f t="shared" ref="AJ2766:AJ2829" si="2164">IF(W$56="","",($K2766-$K2765)*Z2766)</f>
        <v/>
      </c>
      <c r="AK2766" s="162" t="str">
        <f t="shared" ref="AK2766:AK2829" si="2165">IF(X$56="","",($K2766-$K2765)*AA2766)</f>
        <v/>
      </c>
      <c r="AM2766" s="199">
        <f t="shared" si="2122"/>
        <v>30.150743278688932</v>
      </c>
      <c r="AN2766" s="197">
        <f t="shared" si="2124"/>
        <v>0</v>
      </c>
      <c r="AO2766" s="197">
        <f t="shared" si="2125"/>
        <v>0</v>
      </c>
      <c r="AP2766" s="197">
        <f t="shared" si="2126"/>
        <v>0</v>
      </c>
      <c r="AQ2766" s="197">
        <f t="shared" si="2127"/>
        <v>0</v>
      </c>
      <c r="AR2766" s="197" t="str">
        <f t="shared" si="2128"/>
        <v/>
      </c>
      <c r="AS2766" s="197" t="str">
        <f t="shared" si="2129"/>
        <v/>
      </c>
      <c r="AT2766" s="197" t="str">
        <f t="shared" si="2130"/>
        <v/>
      </c>
      <c r="AU2766" s="197" t="str">
        <f t="shared" si="2131"/>
        <v/>
      </c>
      <c r="AV2766" s="199">
        <f t="shared" ca="1" si="2123"/>
        <v>2.1214013147248374</v>
      </c>
      <c r="AX2766" s="162">
        <f t="shared" si="2132"/>
        <v>0</v>
      </c>
      <c r="AY2766" s="162">
        <f t="shared" si="2133"/>
        <v>0</v>
      </c>
      <c r="AZ2766" s="162">
        <f t="shared" si="2134"/>
        <v>0</v>
      </c>
      <c r="BA2766" s="162">
        <f t="shared" si="2135"/>
        <v>0</v>
      </c>
      <c r="BB2766" s="162" t="str">
        <f t="shared" si="2136"/>
        <v/>
      </c>
      <c r="BC2766" s="162" t="str">
        <f t="shared" si="2137"/>
        <v/>
      </c>
      <c r="BD2766" s="162" t="str">
        <f t="shared" si="2138"/>
        <v/>
      </c>
      <c r="BE2766" s="162" t="str">
        <f t="shared" si="2139"/>
        <v/>
      </c>
      <c r="BG2766" s="169">
        <f t="shared" ref="BG2766:BG2829" si="2166">IF($C$8="isocratic",K2765,AM2766)</f>
        <v>69.063043534901794</v>
      </c>
      <c r="BH2766" s="169">
        <f t="shared" ref="BH2766:BH2829" ca="1" si="2167">IF($C$8="isocratic",AB2765,AV2766)</f>
        <v>2.1254252574702623</v>
      </c>
    </row>
    <row r="2767" spans="11:60" x14ac:dyDescent="0.25">
      <c r="K2767" s="199">
        <f t="shared" si="2140"/>
        <v>69.114429728008133</v>
      </c>
      <c r="L2767" s="201">
        <f t="shared" si="2141"/>
        <v>0.57965182991128639</v>
      </c>
      <c r="M2767" s="201">
        <f t="shared" si="2142"/>
        <v>0.58452682776311915</v>
      </c>
      <c r="N2767" s="201">
        <f t="shared" si="2143"/>
        <v>0.61440105274300882</v>
      </c>
      <c r="O2767" s="201">
        <f t="shared" si="2144"/>
        <v>0.58018740295585502</v>
      </c>
      <c r="P2767" s="201" t="str">
        <f t="shared" si="2145"/>
        <v/>
      </c>
      <c r="Q2767" s="201" t="str">
        <f t="shared" si="2146"/>
        <v/>
      </c>
      <c r="R2767" s="201" t="str">
        <f t="shared" si="2147"/>
        <v/>
      </c>
      <c r="S2767" s="201" t="str">
        <f t="shared" si="2148"/>
        <v/>
      </c>
      <c r="T2767" s="199">
        <f t="shared" si="2149"/>
        <v>1.7000622852476313E-3</v>
      </c>
      <c r="U2767" s="199">
        <f t="shared" si="2150"/>
        <v>0</v>
      </c>
      <c r="V2767" s="199">
        <f t="shared" si="2151"/>
        <v>0</v>
      </c>
      <c r="W2767" s="199">
        <f t="shared" si="2152"/>
        <v>0</v>
      </c>
      <c r="X2767" s="199" t="str">
        <f t="shared" si="2153"/>
        <v/>
      </c>
      <c r="Y2767" s="199" t="str">
        <f t="shared" si="2154"/>
        <v/>
      </c>
      <c r="Z2767" s="199" t="str">
        <f t="shared" si="2155"/>
        <v/>
      </c>
      <c r="AA2767" s="199" t="str">
        <f t="shared" si="2156"/>
        <v/>
      </c>
      <c r="AB2767" s="201">
        <f t="shared" ca="1" si="2157"/>
        <v>2.1478322684318032</v>
      </c>
      <c r="AD2767" s="162">
        <f t="shared" si="2158"/>
        <v>4.3679864441269251E-5</v>
      </c>
      <c r="AE2767" s="162">
        <f t="shared" si="2159"/>
        <v>0</v>
      </c>
      <c r="AF2767" s="162">
        <f t="shared" si="2160"/>
        <v>0</v>
      </c>
      <c r="AG2767" s="162">
        <f t="shared" si="2161"/>
        <v>0</v>
      </c>
      <c r="AH2767" s="162" t="str">
        <f t="shared" si="2162"/>
        <v/>
      </c>
      <c r="AI2767" s="162" t="str">
        <f t="shared" si="2163"/>
        <v/>
      </c>
      <c r="AJ2767" s="162" t="str">
        <f t="shared" si="2164"/>
        <v/>
      </c>
      <c r="AK2767" s="162" t="str">
        <f t="shared" si="2165"/>
        <v/>
      </c>
      <c r="AM2767" s="199">
        <f t="shared" ref="AM2767:AM2830" si="2168">AM2766+MAX($AK$57:$AR$57)*1.2/3000</f>
        <v>30.161960073063444</v>
      </c>
      <c r="AN2767" s="197">
        <f t="shared" si="2124"/>
        <v>0</v>
      </c>
      <c r="AO2767" s="197">
        <f t="shared" si="2125"/>
        <v>0</v>
      </c>
      <c r="AP2767" s="197">
        <f t="shared" si="2126"/>
        <v>0</v>
      </c>
      <c r="AQ2767" s="197">
        <f t="shared" si="2127"/>
        <v>0</v>
      </c>
      <c r="AR2767" s="197" t="str">
        <f t="shared" si="2128"/>
        <v/>
      </c>
      <c r="AS2767" s="197" t="str">
        <f t="shared" si="2129"/>
        <v/>
      </c>
      <c r="AT2767" s="197" t="str">
        <f t="shared" si="2130"/>
        <v/>
      </c>
      <c r="AU2767" s="197" t="str">
        <f t="shared" si="2131"/>
        <v/>
      </c>
      <c r="AV2767" s="199">
        <f t="shared" ref="AV2767:AV2830" ca="1" si="2169">SUM(AN2767:AU2767)+RAND()*$C$69+K2767*$C$70+$C$67</f>
        <v>2.0822195851198346</v>
      </c>
      <c r="AX2767" s="162">
        <f t="shared" si="2132"/>
        <v>0</v>
      </c>
      <c r="AY2767" s="162">
        <f t="shared" si="2133"/>
        <v>0</v>
      </c>
      <c r="AZ2767" s="162">
        <f t="shared" si="2134"/>
        <v>0</v>
      </c>
      <c r="BA2767" s="162">
        <f t="shared" si="2135"/>
        <v>0</v>
      </c>
      <c r="BB2767" s="162" t="str">
        <f t="shared" si="2136"/>
        <v/>
      </c>
      <c r="BC2767" s="162" t="str">
        <f t="shared" si="2137"/>
        <v/>
      </c>
      <c r="BD2767" s="162" t="str">
        <f t="shared" si="2138"/>
        <v/>
      </c>
      <c r="BE2767" s="162" t="str">
        <f t="shared" si="2139"/>
        <v/>
      </c>
      <c r="BG2767" s="169">
        <f t="shared" si="2166"/>
        <v>69.088736631454964</v>
      </c>
      <c r="BH2767" s="169">
        <f t="shared" ca="1" si="2167"/>
        <v>2.0130296734094375</v>
      </c>
    </row>
    <row r="2768" spans="11:60" x14ac:dyDescent="0.25">
      <c r="K2768" s="199">
        <f t="shared" si="2140"/>
        <v>69.140122824561303</v>
      </c>
      <c r="L2768" s="201">
        <f t="shared" si="2141"/>
        <v>0.57986731386292634</v>
      </c>
      <c r="M2768" s="201">
        <f t="shared" si="2142"/>
        <v>0.58474412398161857</v>
      </c>
      <c r="N2768" s="201">
        <f t="shared" si="2143"/>
        <v>0.6146294546213521</v>
      </c>
      <c r="O2768" s="201">
        <f t="shared" si="2144"/>
        <v>0.58040308600528112</v>
      </c>
      <c r="P2768" s="201" t="str">
        <f t="shared" si="2145"/>
        <v/>
      </c>
      <c r="Q2768" s="201" t="str">
        <f t="shared" si="2146"/>
        <v/>
      </c>
      <c r="R2768" s="201" t="str">
        <f t="shared" si="2147"/>
        <v/>
      </c>
      <c r="S2768" s="201" t="str">
        <f t="shared" si="2148"/>
        <v/>
      </c>
      <c r="T2768" s="199">
        <f t="shared" si="2149"/>
        <v>1.6283647741255883E-3</v>
      </c>
      <c r="U2768" s="199">
        <f t="shared" si="2150"/>
        <v>0</v>
      </c>
      <c r="V2768" s="199">
        <f t="shared" si="2151"/>
        <v>0</v>
      </c>
      <c r="W2768" s="199">
        <f t="shared" si="2152"/>
        <v>0</v>
      </c>
      <c r="X2768" s="199" t="str">
        <f t="shared" si="2153"/>
        <v/>
      </c>
      <c r="Y2768" s="199" t="str">
        <f t="shared" si="2154"/>
        <v/>
      </c>
      <c r="Z2768" s="199" t="str">
        <f t="shared" si="2155"/>
        <v/>
      </c>
      <c r="AA2768" s="199" t="str">
        <f t="shared" si="2156"/>
        <v/>
      </c>
      <c r="AB2768" s="201">
        <f t="shared" ca="1" si="2157"/>
        <v>2.088428996369597</v>
      </c>
      <c r="AD2768" s="162">
        <f t="shared" si="2158"/>
        <v>4.1837733365388659E-5</v>
      </c>
      <c r="AE2768" s="162">
        <f t="shared" si="2159"/>
        <v>0</v>
      </c>
      <c r="AF2768" s="162">
        <f t="shared" si="2160"/>
        <v>0</v>
      </c>
      <c r="AG2768" s="162">
        <f t="shared" si="2161"/>
        <v>0</v>
      </c>
      <c r="AH2768" s="162" t="str">
        <f t="shared" si="2162"/>
        <v/>
      </c>
      <c r="AI2768" s="162" t="str">
        <f t="shared" si="2163"/>
        <v/>
      </c>
      <c r="AJ2768" s="162" t="str">
        <f t="shared" si="2164"/>
        <v/>
      </c>
      <c r="AK2768" s="162" t="str">
        <f t="shared" si="2165"/>
        <v/>
      </c>
      <c r="AM2768" s="199">
        <f t="shared" si="2168"/>
        <v>30.173176867437956</v>
      </c>
      <c r="AN2768" s="197">
        <f t="shared" ref="AN2768:AN2831" si="2170">IF(AK$56="NOT ELUTED","",IF(AK$51="","",IF(ABS(($AM2768-AK$57)/(AK$72/2.2))&gt;20,0,AK$62*(POWER(POWER(AK$66,2),0.5)+POWER(POWER(AK$66,2),-0.5))/(POWER(POWER(AK$66,2),0.5)*EXP(POWER(1+POWER(AK$66,2),-1)*($AM2768-AK$57)/(AK$72/2.2))+POWER(POWER(AK$66,2),-0.5)*EXP(-POWER(AK$66,2)*POWER(1+POWER(AK$66,2),-1)*($AM2768-AK$57)/(AK$72/2.2))))))</f>
        <v>0</v>
      </c>
      <c r="AO2768" s="197">
        <f t="shared" ref="AO2768:AO2831" si="2171">IF(AL$56="NOT ELUTED","",IF(AL$51="","",IF(ABS(($AM2768-AL$57)/(AL$72/2.2))&gt;20,0,AL$62*(POWER(POWER(AL$66,2),0.5)+POWER(POWER(AL$66,2),-0.5))/(POWER(POWER(AL$66,2),0.5)*EXP(POWER(1+POWER(AL$66,2),-1)*($AM2768-AL$57)/(AL$72/2.2))+POWER(POWER(AL$66,2),-0.5)*EXP(-POWER(AL$66,2)*POWER(1+POWER(AL$66,2),-1)*($AM2768-AL$57)/(AL$72/2.2))))))</f>
        <v>0</v>
      </c>
      <c r="AP2768" s="197">
        <f t="shared" ref="AP2768:AP2831" si="2172">IF(AM$56="NOT ELUTED","",IF(AM$51="","",IF(ABS(($AM2768-AM$57)/(AM$72/2.2))&gt;20,0,AM$62*(POWER(POWER(AM$66,2),0.5)+POWER(POWER(AM$66,2),-0.5))/(POWER(POWER(AM$66,2),0.5)*EXP(POWER(1+POWER(AM$66,2),-1)*($AM2768-AM$57)/(AM$72/2.2))+POWER(POWER(AM$66,2),-0.5)*EXP(-POWER(AM$66,2)*POWER(1+POWER(AM$66,2),-1)*($AM2768-AM$57)/(AM$72/2.2))))))</f>
        <v>0</v>
      </c>
      <c r="AQ2768" s="197">
        <f t="shared" ref="AQ2768:AQ2831" si="2173">IF(AN$56="NOT ELUTED","",IF(AN$51="","",IF(ABS(($AM2768-AN$57)/(AN$72/2.2))&gt;20,0,AN$62*(POWER(POWER(AN$66,2),0.5)+POWER(POWER(AN$66,2),-0.5))/(POWER(POWER(AN$66,2),0.5)*EXP(POWER(1+POWER(AN$66,2),-1)*($AM2768-AN$57)/(AN$72/2.2))+POWER(POWER(AN$66,2),-0.5)*EXP(-POWER(AN$66,2)*POWER(1+POWER(AN$66,2),-1)*($AM2768-AN$57)/(AN$72/2.2))))))</f>
        <v>0</v>
      </c>
      <c r="AR2768" s="197" t="str">
        <f t="shared" ref="AR2768:AR2831" si="2174">IF(AO$56="NOT ELUTED","",IF(AO$51="","",IF(ABS(($AM2768-AO$57)/(AO$72/2.2))&gt;20,0,AO$62*(POWER(POWER(AO$66,2),0.5)+POWER(POWER(AO$66,2),-0.5))/(POWER(POWER(AO$66,2),0.5)*EXP(POWER(1+POWER(AO$66,2),-1)*($AM2768-AO$57)/(AO$72/2.2))+POWER(POWER(AO$66,2),-0.5)*EXP(-POWER(AO$66,2)*POWER(1+POWER(AO$66,2),-1)*($AM2768-AO$57)/(AO$72/2.2))))))</f>
        <v/>
      </c>
      <c r="AS2768" s="197" t="str">
        <f t="shared" ref="AS2768:AS2831" si="2175">IF(AP$56="NOT ELUTED","",IF(AP$51="","",IF(ABS(($AM2768-AP$57)/(AP$72/2.2))&gt;20,0,AP$62*(POWER(POWER(AP$66,2),0.5)+POWER(POWER(AP$66,2),-0.5))/(POWER(POWER(AP$66,2),0.5)*EXP(POWER(1+POWER(AP$66,2),-1)*($AM2768-AP$57)/(AP$72/2.2))+POWER(POWER(AP$66,2),-0.5)*EXP(-POWER(AP$66,2)*POWER(1+POWER(AP$66,2),-1)*($AM2768-AP$57)/(AP$72/2.2))))))</f>
        <v/>
      </c>
      <c r="AT2768" s="197" t="str">
        <f t="shared" ref="AT2768:AT2831" si="2176">IF(AQ$56="NOT ELUTED","",IF(AQ$51="","",IF(ABS(($AM2768-AQ$57)/(AQ$72/2.2))&gt;20,0,AQ$62*(POWER(POWER(AQ$66,2),0.5)+POWER(POWER(AQ$66,2),-0.5))/(POWER(POWER(AQ$66,2),0.5)*EXP(POWER(1+POWER(AQ$66,2),-1)*($AM2768-AQ$57)/(AQ$72/2.2))+POWER(POWER(AQ$66,2),-0.5)*EXP(-POWER(AQ$66,2)*POWER(1+POWER(AQ$66,2),-1)*($AM2768-AQ$57)/(AQ$72/2.2))))))</f>
        <v/>
      </c>
      <c r="AU2768" s="197" t="str">
        <f t="shared" ref="AU2768:AU2831" si="2177">IF(AR$56="NOT ELUTED","",IF(AR$51="","",IF(ABS(($AM2768-AR$57)/(AR$72/2.2))&gt;20,0,AR$62*(POWER(POWER(AR$66,2),0.5)+POWER(POWER(AR$66,2),-0.5))/(POWER(POWER(AR$66,2),0.5)*EXP(POWER(1+POWER(AR$66,2),-1)*($AM2768-AR$57)/(AR$72/2.2))+POWER(POWER(AR$66,2),-0.5)*EXP(-POWER(AR$66,2)*POWER(1+POWER(AR$66,2),-1)*($AM2768-AR$57)/(AR$72/2.2))))))</f>
        <v/>
      </c>
      <c r="AV2768" s="199">
        <f t="shared" ca="1" si="2169"/>
        <v>2.0710570197223306</v>
      </c>
      <c r="AX2768" s="162">
        <f t="shared" si="2132"/>
        <v>0</v>
      </c>
      <c r="AY2768" s="162">
        <f t="shared" si="2133"/>
        <v>0</v>
      </c>
      <c r="AZ2768" s="162">
        <f t="shared" si="2134"/>
        <v>0</v>
      </c>
      <c r="BA2768" s="162">
        <f t="shared" si="2135"/>
        <v>0</v>
      </c>
      <c r="BB2768" s="162" t="str">
        <f t="shared" si="2136"/>
        <v/>
      </c>
      <c r="BC2768" s="162" t="str">
        <f t="shared" si="2137"/>
        <v/>
      </c>
      <c r="BD2768" s="162" t="str">
        <f t="shared" si="2138"/>
        <v/>
      </c>
      <c r="BE2768" s="162" t="str">
        <f t="shared" si="2139"/>
        <v/>
      </c>
      <c r="BG2768" s="169">
        <f t="shared" si="2166"/>
        <v>69.114429728008133</v>
      </c>
      <c r="BH2768" s="169">
        <f t="shared" ca="1" si="2167"/>
        <v>2.1478322684318032</v>
      </c>
    </row>
    <row r="2769" spans="11:60" x14ac:dyDescent="0.25">
      <c r="K2769" s="199">
        <f t="shared" si="2140"/>
        <v>69.165815921114472</v>
      </c>
      <c r="L2769" s="201">
        <f t="shared" si="2141"/>
        <v>0.58008279781456618</v>
      </c>
      <c r="M2769" s="201">
        <f t="shared" si="2142"/>
        <v>0.58496142020011788</v>
      </c>
      <c r="N2769" s="201">
        <f t="shared" si="2143"/>
        <v>0.61485785649969527</v>
      </c>
      <c r="O2769" s="201">
        <f t="shared" si="2144"/>
        <v>0.58061876905470711</v>
      </c>
      <c r="P2769" s="201" t="str">
        <f t="shared" si="2145"/>
        <v/>
      </c>
      <c r="Q2769" s="201" t="str">
        <f t="shared" si="2146"/>
        <v/>
      </c>
      <c r="R2769" s="201" t="str">
        <f t="shared" si="2147"/>
        <v/>
      </c>
      <c r="S2769" s="201" t="str">
        <f t="shared" si="2148"/>
        <v/>
      </c>
      <c r="T2769" s="199">
        <f t="shared" si="2149"/>
        <v>1.5597409252517023E-3</v>
      </c>
      <c r="U2769" s="199">
        <f t="shared" si="2150"/>
        <v>0</v>
      </c>
      <c r="V2769" s="199">
        <f t="shared" si="2151"/>
        <v>0</v>
      </c>
      <c r="W2769" s="199">
        <f t="shared" si="2152"/>
        <v>0</v>
      </c>
      <c r="X2769" s="199" t="str">
        <f t="shared" si="2153"/>
        <v/>
      </c>
      <c r="Y2769" s="199" t="str">
        <f t="shared" si="2154"/>
        <v/>
      </c>
      <c r="Z2769" s="199" t="str">
        <f t="shared" si="2155"/>
        <v/>
      </c>
      <c r="AA2769" s="199" t="str">
        <f t="shared" si="2156"/>
        <v/>
      </c>
      <c r="AB2769" s="201">
        <f t="shared" ca="1" si="2157"/>
        <v>2.0363796968541674</v>
      </c>
      <c r="AD2769" s="162">
        <f t="shared" si="2158"/>
        <v>4.0074574190421802E-5</v>
      </c>
      <c r="AE2769" s="162">
        <f t="shared" si="2159"/>
        <v>0</v>
      </c>
      <c r="AF2769" s="162">
        <f t="shared" si="2160"/>
        <v>0</v>
      </c>
      <c r="AG2769" s="162">
        <f t="shared" si="2161"/>
        <v>0</v>
      </c>
      <c r="AH2769" s="162" t="str">
        <f t="shared" si="2162"/>
        <v/>
      </c>
      <c r="AI2769" s="162" t="str">
        <f t="shared" si="2163"/>
        <v/>
      </c>
      <c r="AJ2769" s="162" t="str">
        <f t="shared" si="2164"/>
        <v/>
      </c>
      <c r="AK2769" s="162" t="str">
        <f t="shared" si="2165"/>
        <v/>
      </c>
      <c r="AM2769" s="199">
        <f t="shared" si="2168"/>
        <v>30.184393661812468</v>
      </c>
      <c r="AN2769" s="197">
        <f t="shared" si="2170"/>
        <v>0</v>
      </c>
      <c r="AO2769" s="197">
        <f t="shared" si="2171"/>
        <v>0</v>
      </c>
      <c r="AP2769" s="197">
        <f t="shared" si="2172"/>
        <v>0</v>
      </c>
      <c r="AQ2769" s="197">
        <f t="shared" si="2173"/>
        <v>0</v>
      </c>
      <c r="AR2769" s="197" t="str">
        <f t="shared" si="2174"/>
        <v/>
      </c>
      <c r="AS2769" s="197" t="str">
        <f t="shared" si="2175"/>
        <v/>
      </c>
      <c r="AT2769" s="197" t="str">
        <f t="shared" si="2176"/>
        <v/>
      </c>
      <c r="AU2769" s="197" t="str">
        <f t="shared" si="2177"/>
        <v/>
      </c>
      <c r="AV2769" s="199">
        <f t="shared" ca="1" si="2169"/>
        <v>2.1159660624564531</v>
      </c>
      <c r="AX2769" s="162">
        <f t="shared" si="2132"/>
        <v>0</v>
      </c>
      <c r="AY2769" s="162">
        <f t="shared" si="2133"/>
        <v>0</v>
      </c>
      <c r="AZ2769" s="162">
        <f t="shared" si="2134"/>
        <v>0</v>
      </c>
      <c r="BA2769" s="162">
        <f t="shared" si="2135"/>
        <v>0</v>
      </c>
      <c r="BB2769" s="162" t="str">
        <f t="shared" si="2136"/>
        <v/>
      </c>
      <c r="BC2769" s="162" t="str">
        <f t="shared" si="2137"/>
        <v/>
      </c>
      <c r="BD2769" s="162" t="str">
        <f t="shared" si="2138"/>
        <v/>
      </c>
      <c r="BE2769" s="162" t="str">
        <f t="shared" si="2139"/>
        <v/>
      </c>
      <c r="BG2769" s="169">
        <f t="shared" si="2166"/>
        <v>69.140122824561303</v>
      </c>
      <c r="BH2769" s="169">
        <f t="shared" ca="1" si="2167"/>
        <v>2.088428996369597</v>
      </c>
    </row>
    <row r="2770" spans="11:60" x14ac:dyDescent="0.25">
      <c r="K2770" s="199">
        <f t="shared" si="2140"/>
        <v>69.191509017667642</v>
      </c>
      <c r="L2770" s="201">
        <f t="shared" si="2141"/>
        <v>0.58029828176620613</v>
      </c>
      <c r="M2770" s="201">
        <f t="shared" si="2142"/>
        <v>0.58517871641861718</v>
      </c>
      <c r="N2770" s="201">
        <f t="shared" si="2143"/>
        <v>0.61508625837803843</v>
      </c>
      <c r="O2770" s="201">
        <f t="shared" si="2144"/>
        <v>0.58083445210413309</v>
      </c>
      <c r="P2770" s="201" t="str">
        <f t="shared" si="2145"/>
        <v/>
      </c>
      <c r="Q2770" s="201" t="str">
        <f t="shared" si="2146"/>
        <v/>
      </c>
      <c r="R2770" s="201" t="str">
        <f t="shared" si="2147"/>
        <v/>
      </c>
      <c r="S2770" s="201" t="str">
        <f t="shared" si="2148"/>
        <v/>
      </c>
      <c r="T2770" s="199">
        <f t="shared" si="2149"/>
        <v>1.4940568515257899E-3</v>
      </c>
      <c r="U2770" s="199">
        <f t="shared" si="2150"/>
        <v>0</v>
      </c>
      <c r="V2770" s="199">
        <f t="shared" si="2151"/>
        <v>0</v>
      </c>
      <c r="W2770" s="199">
        <f t="shared" si="2152"/>
        <v>0</v>
      </c>
      <c r="X2770" s="199" t="str">
        <f t="shared" si="2153"/>
        <v/>
      </c>
      <c r="Y2770" s="199" t="str">
        <f t="shared" si="2154"/>
        <v/>
      </c>
      <c r="Z2770" s="199" t="str">
        <f t="shared" si="2155"/>
        <v/>
      </c>
      <c r="AA2770" s="199" t="str">
        <f t="shared" si="2156"/>
        <v/>
      </c>
      <c r="AB2770" s="201">
        <f t="shared" ca="1" si="2157"/>
        <v>2.0365357827644801</v>
      </c>
      <c r="AD2770" s="162">
        <f t="shared" si="2158"/>
        <v>3.8386946942176434E-5</v>
      </c>
      <c r="AE2770" s="162">
        <f t="shared" si="2159"/>
        <v>0</v>
      </c>
      <c r="AF2770" s="162">
        <f t="shared" si="2160"/>
        <v>0</v>
      </c>
      <c r="AG2770" s="162">
        <f t="shared" si="2161"/>
        <v>0</v>
      </c>
      <c r="AH2770" s="162" t="str">
        <f t="shared" si="2162"/>
        <v/>
      </c>
      <c r="AI2770" s="162" t="str">
        <f t="shared" si="2163"/>
        <v/>
      </c>
      <c r="AJ2770" s="162" t="str">
        <f t="shared" si="2164"/>
        <v/>
      </c>
      <c r="AK2770" s="162" t="str">
        <f t="shared" si="2165"/>
        <v/>
      </c>
      <c r="AM2770" s="199">
        <f t="shared" si="2168"/>
        <v>30.19561045618698</v>
      </c>
      <c r="AN2770" s="197">
        <f t="shared" si="2170"/>
        <v>0</v>
      </c>
      <c r="AO2770" s="197">
        <f t="shared" si="2171"/>
        <v>0</v>
      </c>
      <c r="AP2770" s="197">
        <f t="shared" si="2172"/>
        <v>0</v>
      </c>
      <c r="AQ2770" s="197">
        <f t="shared" si="2173"/>
        <v>0</v>
      </c>
      <c r="AR2770" s="197" t="str">
        <f t="shared" si="2174"/>
        <v/>
      </c>
      <c r="AS2770" s="197" t="str">
        <f t="shared" si="2175"/>
        <v/>
      </c>
      <c r="AT2770" s="197" t="str">
        <f t="shared" si="2176"/>
        <v/>
      </c>
      <c r="AU2770" s="197" t="str">
        <f t="shared" si="2177"/>
        <v/>
      </c>
      <c r="AV2770" s="199">
        <f t="shared" ca="1" si="2169"/>
        <v>2.2165590208709869</v>
      </c>
      <c r="AX2770" s="162">
        <f t="shared" si="2132"/>
        <v>0</v>
      </c>
      <c r="AY2770" s="162">
        <f t="shared" si="2133"/>
        <v>0</v>
      </c>
      <c r="AZ2770" s="162">
        <f t="shared" si="2134"/>
        <v>0</v>
      </c>
      <c r="BA2770" s="162">
        <f t="shared" si="2135"/>
        <v>0</v>
      </c>
      <c r="BB2770" s="162" t="str">
        <f t="shared" si="2136"/>
        <v/>
      </c>
      <c r="BC2770" s="162" t="str">
        <f t="shared" si="2137"/>
        <v/>
      </c>
      <c r="BD2770" s="162" t="str">
        <f t="shared" si="2138"/>
        <v/>
      </c>
      <c r="BE2770" s="162" t="str">
        <f t="shared" si="2139"/>
        <v/>
      </c>
      <c r="BG2770" s="169">
        <f t="shared" si="2166"/>
        <v>69.165815921114472</v>
      </c>
      <c r="BH2770" s="169">
        <f t="shared" ca="1" si="2167"/>
        <v>2.0363796968541674</v>
      </c>
    </row>
    <row r="2771" spans="11:60" x14ac:dyDescent="0.25">
      <c r="K2771" s="199">
        <f t="shared" si="2140"/>
        <v>69.217202114220811</v>
      </c>
      <c r="L2771" s="201">
        <f t="shared" si="2141"/>
        <v>0.58051376571784608</v>
      </c>
      <c r="M2771" s="201">
        <f t="shared" si="2142"/>
        <v>0.5853960126371166</v>
      </c>
      <c r="N2771" s="201">
        <f t="shared" si="2143"/>
        <v>0.6153146602563816</v>
      </c>
      <c r="O2771" s="201">
        <f t="shared" si="2144"/>
        <v>0.58105013515355919</v>
      </c>
      <c r="P2771" s="201" t="str">
        <f t="shared" si="2145"/>
        <v/>
      </c>
      <c r="Q2771" s="201" t="str">
        <f t="shared" si="2146"/>
        <v/>
      </c>
      <c r="R2771" s="201" t="str">
        <f t="shared" si="2147"/>
        <v/>
      </c>
      <c r="S2771" s="201" t="str">
        <f t="shared" si="2148"/>
        <v/>
      </c>
      <c r="T2771" s="199">
        <f t="shared" si="2149"/>
        <v>1.4311845893613942E-3</v>
      </c>
      <c r="U2771" s="199">
        <f t="shared" si="2150"/>
        <v>0</v>
      </c>
      <c r="V2771" s="199">
        <f t="shared" si="2151"/>
        <v>0</v>
      </c>
      <c r="W2771" s="199">
        <f t="shared" si="2152"/>
        <v>0</v>
      </c>
      <c r="X2771" s="199" t="str">
        <f t="shared" si="2153"/>
        <v/>
      </c>
      <c r="Y2771" s="199" t="str">
        <f t="shared" si="2154"/>
        <v/>
      </c>
      <c r="Z2771" s="199" t="str">
        <f t="shared" si="2155"/>
        <v/>
      </c>
      <c r="AA2771" s="199" t="str">
        <f t="shared" si="2156"/>
        <v/>
      </c>
      <c r="AB2771" s="201">
        <f t="shared" ca="1" si="2157"/>
        <v>2.0673908094250852</v>
      </c>
      <c r="AD2771" s="162">
        <f t="shared" si="2158"/>
        <v>3.6771563839870434E-5</v>
      </c>
      <c r="AE2771" s="162">
        <f t="shared" si="2159"/>
        <v>0</v>
      </c>
      <c r="AF2771" s="162">
        <f t="shared" si="2160"/>
        <v>0</v>
      </c>
      <c r="AG2771" s="162">
        <f t="shared" si="2161"/>
        <v>0</v>
      </c>
      <c r="AH2771" s="162" t="str">
        <f t="shared" si="2162"/>
        <v/>
      </c>
      <c r="AI2771" s="162" t="str">
        <f t="shared" si="2163"/>
        <v/>
      </c>
      <c r="AJ2771" s="162" t="str">
        <f t="shared" si="2164"/>
        <v/>
      </c>
      <c r="AK2771" s="162" t="str">
        <f t="shared" si="2165"/>
        <v/>
      </c>
      <c r="AM2771" s="199">
        <f t="shared" si="2168"/>
        <v>30.206827250561492</v>
      </c>
      <c r="AN2771" s="197">
        <f t="shared" si="2170"/>
        <v>0</v>
      </c>
      <c r="AO2771" s="197">
        <f t="shared" si="2171"/>
        <v>0</v>
      </c>
      <c r="AP2771" s="197">
        <f t="shared" si="2172"/>
        <v>0</v>
      </c>
      <c r="AQ2771" s="197">
        <f t="shared" si="2173"/>
        <v>0</v>
      </c>
      <c r="AR2771" s="197" t="str">
        <f t="shared" si="2174"/>
        <v/>
      </c>
      <c r="AS2771" s="197" t="str">
        <f t="shared" si="2175"/>
        <v/>
      </c>
      <c r="AT2771" s="197" t="str">
        <f t="shared" si="2176"/>
        <v/>
      </c>
      <c r="AU2771" s="197" t="str">
        <f t="shared" si="2177"/>
        <v/>
      </c>
      <c r="AV2771" s="199">
        <f t="shared" ca="1" si="2169"/>
        <v>2.1746361356411317</v>
      </c>
      <c r="AX2771" s="162">
        <f t="shared" si="2132"/>
        <v>0</v>
      </c>
      <c r="AY2771" s="162">
        <f t="shared" si="2133"/>
        <v>0</v>
      </c>
      <c r="AZ2771" s="162">
        <f t="shared" si="2134"/>
        <v>0</v>
      </c>
      <c r="BA2771" s="162">
        <f t="shared" si="2135"/>
        <v>0</v>
      </c>
      <c r="BB2771" s="162" t="str">
        <f t="shared" si="2136"/>
        <v/>
      </c>
      <c r="BC2771" s="162" t="str">
        <f t="shared" si="2137"/>
        <v/>
      </c>
      <c r="BD2771" s="162" t="str">
        <f t="shared" si="2138"/>
        <v/>
      </c>
      <c r="BE2771" s="162" t="str">
        <f t="shared" si="2139"/>
        <v/>
      </c>
      <c r="BG2771" s="169">
        <f t="shared" si="2166"/>
        <v>69.191509017667642</v>
      </c>
      <c r="BH2771" s="169">
        <f t="shared" ca="1" si="2167"/>
        <v>2.0365357827644801</v>
      </c>
    </row>
    <row r="2772" spans="11:60" x14ac:dyDescent="0.25">
      <c r="K2772" s="199">
        <f t="shared" si="2140"/>
        <v>69.24289521077398</v>
      </c>
      <c r="L2772" s="201">
        <f t="shared" si="2141"/>
        <v>0.58072924966948603</v>
      </c>
      <c r="M2772" s="201">
        <f t="shared" si="2142"/>
        <v>0.58561330885561591</v>
      </c>
      <c r="N2772" s="201">
        <f t="shared" si="2143"/>
        <v>0.61554306213472476</v>
      </c>
      <c r="O2772" s="201">
        <f t="shared" si="2144"/>
        <v>0.58126581820298517</v>
      </c>
      <c r="P2772" s="201" t="str">
        <f t="shared" si="2145"/>
        <v/>
      </c>
      <c r="Q2772" s="201" t="str">
        <f t="shared" si="2146"/>
        <v/>
      </c>
      <c r="R2772" s="201" t="str">
        <f t="shared" si="2147"/>
        <v/>
      </c>
      <c r="S2772" s="201" t="str">
        <f t="shared" si="2148"/>
        <v/>
      </c>
      <c r="T2772" s="199">
        <f t="shared" si="2149"/>
        <v>1.3710018326042986E-3</v>
      </c>
      <c r="U2772" s="199">
        <f t="shared" si="2150"/>
        <v>0</v>
      </c>
      <c r="V2772" s="199">
        <f t="shared" si="2151"/>
        <v>0</v>
      </c>
      <c r="W2772" s="199">
        <f t="shared" si="2152"/>
        <v>0</v>
      </c>
      <c r="X2772" s="199" t="str">
        <f t="shared" si="2153"/>
        <v/>
      </c>
      <c r="Y2772" s="199" t="str">
        <f t="shared" si="2154"/>
        <v/>
      </c>
      <c r="Z2772" s="199" t="str">
        <f t="shared" si="2155"/>
        <v/>
      </c>
      <c r="AA2772" s="199" t="str">
        <f t="shared" si="2156"/>
        <v/>
      </c>
      <c r="AB2772" s="201">
        <f t="shared" ca="1" si="2157"/>
        <v>2.0220077268387353</v>
      </c>
      <c r="AD2772" s="162">
        <f t="shared" si="2158"/>
        <v>3.5225282459674467E-5</v>
      </c>
      <c r="AE2772" s="162">
        <f t="shared" si="2159"/>
        <v>0</v>
      </c>
      <c r="AF2772" s="162">
        <f t="shared" si="2160"/>
        <v>0</v>
      </c>
      <c r="AG2772" s="162">
        <f t="shared" si="2161"/>
        <v>0</v>
      </c>
      <c r="AH2772" s="162" t="str">
        <f t="shared" si="2162"/>
        <v/>
      </c>
      <c r="AI2772" s="162" t="str">
        <f t="shared" si="2163"/>
        <v/>
      </c>
      <c r="AJ2772" s="162" t="str">
        <f t="shared" si="2164"/>
        <v/>
      </c>
      <c r="AK2772" s="162" t="str">
        <f t="shared" si="2165"/>
        <v/>
      </c>
      <c r="AM2772" s="199">
        <f t="shared" si="2168"/>
        <v>30.218044044936004</v>
      </c>
      <c r="AN2772" s="197">
        <f t="shared" si="2170"/>
        <v>0</v>
      </c>
      <c r="AO2772" s="197">
        <f t="shared" si="2171"/>
        <v>0</v>
      </c>
      <c r="AP2772" s="197">
        <f t="shared" si="2172"/>
        <v>0</v>
      </c>
      <c r="AQ2772" s="197">
        <f t="shared" si="2173"/>
        <v>0</v>
      </c>
      <c r="AR2772" s="197" t="str">
        <f t="shared" si="2174"/>
        <v/>
      </c>
      <c r="AS2772" s="197" t="str">
        <f t="shared" si="2175"/>
        <v/>
      </c>
      <c r="AT2772" s="197" t="str">
        <f t="shared" si="2176"/>
        <v/>
      </c>
      <c r="AU2772" s="197" t="str">
        <f t="shared" si="2177"/>
        <v/>
      </c>
      <c r="AV2772" s="199">
        <f t="shared" ca="1" si="2169"/>
        <v>2.181556518733184</v>
      </c>
      <c r="AX2772" s="162">
        <f t="shared" si="2132"/>
        <v>0</v>
      </c>
      <c r="AY2772" s="162">
        <f t="shared" si="2133"/>
        <v>0</v>
      </c>
      <c r="AZ2772" s="162">
        <f t="shared" si="2134"/>
        <v>0</v>
      </c>
      <c r="BA2772" s="162">
        <f t="shared" si="2135"/>
        <v>0</v>
      </c>
      <c r="BB2772" s="162" t="str">
        <f t="shared" si="2136"/>
        <v/>
      </c>
      <c r="BC2772" s="162" t="str">
        <f t="shared" si="2137"/>
        <v/>
      </c>
      <c r="BD2772" s="162" t="str">
        <f t="shared" si="2138"/>
        <v/>
      </c>
      <c r="BE2772" s="162" t="str">
        <f t="shared" si="2139"/>
        <v/>
      </c>
      <c r="BG2772" s="169">
        <f t="shared" si="2166"/>
        <v>69.217202114220811</v>
      </c>
      <c r="BH2772" s="169">
        <f t="shared" ca="1" si="2167"/>
        <v>2.0673908094250852</v>
      </c>
    </row>
    <row r="2773" spans="11:60" x14ac:dyDescent="0.25">
      <c r="K2773" s="199">
        <f t="shared" si="2140"/>
        <v>69.26858830732715</v>
      </c>
      <c r="L2773" s="201">
        <f t="shared" si="2141"/>
        <v>0.58094473362112597</v>
      </c>
      <c r="M2773" s="201">
        <f t="shared" si="2142"/>
        <v>0.58583060507411533</v>
      </c>
      <c r="N2773" s="201">
        <f t="shared" si="2143"/>
        <v>0.61577146401306793</v>
      </c>
      <c r="O2773" s="201">
        <f t="shared" si="2144"/>
        <v>0.58148150125241127</v>
      </c>
      <c r="P2773" s="201" t="str">
        <f t="shared" si="2145"/>
        <v/>
      </c>
      <c r="Q2773" s="201" t="str">
        <f t="shared" si="2146"/>
        <v/>
      </c>
      <c r="R2773" s="201" t="str">
        <f t="shared" si="2147"/>
        <v/>
      </c>
      <c r="S2773" s="201" t="str">
        <f t="shared" si="2148"/>
        <v/>
      </c>
      <c r="T2773" s="199">
        <f t="shared" si="2149"/>
        <v>1.313391678581898E-3</v>
      </c>
      <c r="U2773" s="199">
        <f t="shared" si="2150"/>
        <v>0</v>
      </c>
      <c r="V2773" s="199">
        <f t="shared" si="2151"/>
        <v>0</v>
      </c>
      <c r="W2773" s="199">
        <f t="shared" si="2152"/>
        <v>0</v>
      </c>
      <c r="X2773" s="199" t="str">
        <f t="shared" si="2153"/>
        <v/>
      </c>
      <c r="Y2773" s="199" t="str">
        <f t="shared" si="2154"/>
        <v/>
      </c>
      <c r="Z2773" s="199" t="str">
        <f t="shared" si="2155"/>
        <v/>
      </c>
      <c r="AA2773" s="199" t="str">
        <f t="shared" si="2156"/>
        <v/>
      </c>
      <c r="AB2773" s="201">
        <f t="shared" ca="1" si="2157"/>
        <v>2.0233797567687271</v>
      </c>
      <c r="AD2773" s="162">
        <f t="shared" si="2158"/>
        <v>3.3745099209933972E-5</v>
      </c>
      <c r="AE2773" s="162">
        <f t="shared" si="2159"/>
        <v>0</v>
      </c>
      <c r="AF2773" s="162">
        <f t="shared" si="2160"/>
        <v>0</v>
      </c>
      <c r="AG2773" s="162">
        <f t="shared" si="2161"/>
        <v>0</v>
      </c>
      <c r="AH2773" s="162" t="str">
        <f t="shared" si="2162"/>
        <v/>
      </c>
      <c r="AI2773" s="162" t="str">
        <f t="shared" si="2163"/>
        <v/>
      </c>
      <c r="AJ2773" s="162" t="str">
        <f t="shared" si="2164"/>
        <v/>
      </c>
      <c r="AK2773" s="162" t="str">
        <f t="shared" si="2165"/>
        <v/>
      </c>
      <c r="AM2773" s="199">
        <f t="shared" si="2168"/>
        <v>30.229260839310516</v>
      </c>
      <c r="AN2773" s="197">
        <f t="shared" si="2170"/>
        <v>0</v>
      </c>
      <c r="AO2773" s="197">
        <f t="shared" si="2171"/>
        <v>0</v>
      </c>
      <c r="AP2773" s="197">
        <f t="shared" si="2172"/>
        <v>0</v>
      </c>
      <c r="AQ2773" s="197">
        <f t="shared" si="2173"/>
        <v>0</v>
      </c>
      <c r="AR2773" s="197" t="str">
        <f t="shared" si="2174"/>
        <v/>
      </c>
      <c r="AS2773" s="197" t="str">
        <f t="shared" si="2175"/>
        <v/>
      </c>
      <c r="AT2773" s="197" t="str">
        <f t="shared" si="2176"/>
        <v/>
      </c>
      <c r="AU2773" s="197" t="str">
        <f t="shared" si="2177"/>
        <v/>
      </c>
      <c r="AV2773" s="199">
        <f t="shared" ca="1" si="2169"/>
        <v>2.1026551170505585</v>
      </c>
      <c r="AX2773" s="162">
        <f t="shared" si="2132"/>
        <v>0</v>
      </c>
      <c r="AY2773" s="162">
        <f t="shared" si="2133"/>
        <v>0</v>
      </c>
      <c r="AZ2773" s="162">
        <f t="shared" si="2134"/>
        <v>0</v>
      </c>
      <c r="BA2773" s="162">
        <f t="shared" si="2135"/>
        <v>0</v>
      </c>
      <c r="BB2773" s="162" t="str">
        <f t="shared" si="2136"/>
        <v/>
      </c>
      <c r="BC2773" s="162" t="str">
        <f t="shared" si="2137"/>
        <v/>
      </c>
      <c r="BD2773" s="162" t="str">
        <f t="shared" si="2138"/>
        <v/>
      </c>
      <c r="BE2773" s="162" t="str">
        <f t="shared" si="2139"/>
        <v/>
      </c>
      <c r="BG2773" s="169">
        <f t="shared" si="2166"/>
        <v>69.24289521077398</v>
      </c>
      <c r="BH2773" s="169">
        <f t="shared" ca="1" si="2167"/>
        <v>2.0220077268387353</v>
      </c>
    </row>
    <row r="2774" spans="11:60" x14ac:dyDescent="0.25">
      <c r="K2774" s="199">
        <f t="shared" si="2140"/>
        <v>69.294281403880319</v>
      </c>
      <c r="L2774" s="201">
        <f t="shared" si="2141"/>
        <v>0.58116021757276592</v>
      </c>
      <c r="M2774" s="201">
        <f t="shared" si="2142"/>
        <v>0.58604790129261464</v>
      </c>
      <c r="N2774" s="201">
        <f t="shared" si="2143"/>
        <v>0.61599986589141109</v>
      </c>
      <c r="O2774" s="201">
        <f t="shared" si="2144"/>
        <v>0.58169718430183714</v>
      </c>
      <c r="P2774" s="201" t="str">
        <f t="shared" si="2145"/>
        <v/>
      </c>
      <c r="Q2774" s="201" t="str">
        <f t="shared" si="2146"/>
        <v/>
      </c>
      <c r="R2774" s="201" t="str">
        <f t="shared" si="2147"/>
        <v/>
      </c>
      <c r="S2774" s="201" t="str">
        <f t="shared" si="2148"/>
        <v/>
      </c>
      <c r="T2774" s="199">
        <f t="shared" si="2149"/>
        <v>1.2582423857221564E-3</v>
      </c>
      <c r="U2774" s="199">
        <f t="shared" si="2150"/>
        <v>0</v>
      </c>
      <c r="V2774" s="199">
        <f t="shared" si="2151"/>
        <v>0</v>
      </c>
      <c r="W2774" s="199">
        <f t="shared" si="2152"/>
        <v>0</v>
      </c>
      <c r="X2774" s="199" t="str">
        <f t="shared" si="2153"/>
        <v/>
      </c>
      <c r="Y2774" s="199" t="str">
        <f t="shared" si="2154"/>
        <v/>
      </c>
      <c r="Z2774" s="199" t="str">
        <f t="shared" si="2155"/>
        <v/>
      </c>
      <c r="AA2774" s="199" t="str">
        <f t="shared" si="2156"/>
        <v/>
      </c>
      <c r="AB2774" s="201">
        <f t="shared" ca="1" si="2157"/>
        <v>2.1128572490218844</v>
      </c>
      <c r="AD2774" s="162">
        <f t="shared" si="2158"/>
        <v>3.232814310364961E-5</v>
      </c>
      <c r="AE2774" s="162">
        <f t="shared" si="2159"/>
        <v>0</v>
      </c>
      <c r="AF2774" s="162">
        <f t="shared" si="2160"/>
        <v>0</v>
      </c>
      <c r="AG2774" s="162">
        <f t="shared" si="2161"/>
        <v>0</v>
      </c>
      <c r="AH2774" s="162" t="str">
        <f t="shared" si="2162"/>
        <v/>
      </c>
      <c r="AI2774" s="162" t="str">
        <f t="shared" si="2163"/>
        <v/>
      </c>
      <c r="AJ2774" s="162" t="str">
        <f t="shared" si="2164"/>
        <v/>
      </c>
      <c r="AK2774" s="162" t="str">
        <f t="shared" si="2165"/>
        <v/>
      </c>
      <c r="AM2774" s="199">
        <f t="shared" si="2168"/>
        <v>30.240477633685028</v>
      </c>
      <c r="AN2774" s="197">
        <f t="shared" si="2170"/>
        <v>0</v>
      </c>
      <c r="AO2774" s="197">
        <f t="shared" si="2171"/>
        <v>0</v>
      </c>
      <c r="AP2774" s="197">
        <f t="shared" si="2172"/>
        <v>0</v>
      </c>
      <c r="AQ2774" s="197">
        <f t="shared" si="2173"/>
        <v>0</v>
      </c>
      <c r="AR2774" s="197" t="str">
        <f t="shared" si="2174"/>
        <v/>
      </c>
      <c r="AS2774" s="197" t="str">
        <f t="shared" si="2175"/>
        <v/>
      </c>
      <c r="AT2774" s="197" t="str">
        <f t="shared" si="2176"/>
        <v/>
      </c>
      <c r="AU2774" s="197" t="str">
        <f t="shared" si="2177"/>
        <v/>
      </c>
      <c r="AV2774" s="199">
        <f t="shared" ca="1" si="2169"/>
        <v>2.2182983439634318</v>
      </c>
      <c r="AX2774" s="162">
        <f t="shared" si="2132"/>
        <v>0</v>
      </c>
      <c r="AY2774" s="162">
        <f t="shared" si="2133"/>
        <v>0</v>
      </c>
      <c r="AZ2774" s="162">
        <f t="shared" si="2134"/>
        <v>0</v>
      </c>
      <c r="BA2774" s="162">
        <f t="shared" si="2135"/>
        <v>0</v>
      </c>
      <c r="BB2774" s="162" t="str">
        <f t="shared" si="2136"/>
        <v/>
      </c>
      <c r="BC2774" s="162" t="str">
        <f t="shared" si="2137"/>
        <v/>
      </c>
      <c r="BD2774" s="162" t="str">
        <f t="shared" si="2138"/>
        <v/>
      </c>
      <c r="BE2774" s="162" t="str">
        <f t="shared" si="2139"/>
        <v/>
      </c>
      <c r="BG2774" s="169">
        <f t="shared" si="2166"/>
        <v>69.26858830732715</v>
      </c>
      <c r="BH2774" s="169">
        <f t="shared" ca="1" si="2167"/>
        <v>2.0233797567687271</v>
      </c>
    </row>
    <row r="2775" spans="11:60" x14ac:dyDescent="0.25">
      <c r="K2775" s="199">
        <f t="shared" si="2140"/>
        <v>69.319974500433489</v>
      </c>
      <c r="L2775" s="201">
        <f t="shared" si="2141"/>
        <v>0.58137570152440587</v>
      </c>
      <c r="M2775" s="201">
        <f t="shared" si="2142"/>
        <v>0.58626519751111406</v>
      </c>
      <c r="N2775" s="201">
        <f t="shared" si="2143"/>
        <v>0.61622826776975437</v>
      </c>
      <c r="O2775" s="201">
        <f t="shared" si="2144"/>
        <v>0.58191286735126324</v>
      </c>
      <c r="P2775" s="201" t="str">
        <f t="shared" si="2145"/>
        <v/>
      </c>
      <c r="Q2775" s="201" t="str">
        <f t="shared" si="2146"/>
        <v/>
      </c>
      <c r="R2775" s="201" t="str">
        <f t="shared" si="2147"/>
        <v/>
      </c>
      <c r="S2775" s="201" t="str">
        <f t="shared" si="2148"/>
        <v/>
      </c>
      <c r="T2775" s="199">
        <f t="shared" si="2149"/>
        <v>1.2054471422075067E-3</v>
      </c>
      <c r="U2775" s="199">
        <f t="shared" si="2150"/>
        <v>0</v>
      </c>
      <c r="V2775" s="199">
        <f t="shared" si="2151"/>
        <v>0</v>
      </c>
      <c r="W2775" s="199">
        <f t="shared" si="2152"/>
        <v>0</v>
      </c>
      <c r="X2775" s="199" t="str">
        <f t="shared" si="2153"/>
        <v/>
      </c>
      <c r="Y2775" s="199" t="str">
        <f t="shared" si="2154"/>
        <v/>
      </c>
      <c r="Z2775" s="199" t="str">
        <f t="shared" si="2155"/>
        <v/>
      </c>
      <c r="AA2775" s="199" t="str">
        <f t="shared" si="2156"/>
        <v/>
      </c>
      <c r="AB2775" s="201">
        <f t="shared" ca="1" si="2157"/>
        <v>2.0012939105225427</v>
      </c>
      <c r="AD2775" s="162">
        <f t="shared" si="2158"/>
        <v>3.0971669814479623E-5</v>
      </c>
      <c r="AE2775" s="162">
        <f t="shared" si="2159"/>
        <v>0</v>
      </c>
      <c r="AF2775" s="162">
        <f t="shared" si="2160"/>
        <v>0</v>
      </c>
      <c r="AG2775" s="162">
        <f t="shared" si="2161"/>
        <v>0</v>
      </c>
      <c r="AH2775" s="162" t="str">
        <f t="shared" si="2162"/>
        <v/>
      </c>
      <c r="AI2775" s="162" t="str">
        <f t="shared" si="2163"/>
        <v/>
      </c>
      <c r="AJ2775" s="162" t="str">
        <f t="shared" si="2164"/>
        <v/>
      </c>
      <c r="AK2775" s="162" t="str">
        <f t="shared" si="2165"/>
        <v/>
      </c>
      <c r="AM2775" s="199">
        <f t="shared" si="2168"/>
        <v>30.25169442805954</v>
      </c>
      <c r="AN2775" s="197">
        <f t="shared" si="2170"/>
        <v>0</v>
      </c>
      <c r="AO2775" s="197">
        <f t="shared" si="2171"/>
        <v>0</v>
      </c>
      <c r="AP2775" s="197">
        <f t="shared" si="2172"/>
        <v>0</v>
      </c>
      <c r="AQ2775" s="197">
        <f t="shared" si="2173"/>
        <v>0</v>
      </c>
      <c r="AR2775" s="197" t="str">
        <f t="shared" si="2174"/>
        <v/>
      </c>
      <c r="AS2775" s="197" t="str">
        <f t="shared" si="2175"/>
        <v/>
      </c>
      <c r="AT2775" s="197" t="str">
        <f t="shared" si="2176"/>
        <v/>
      </c>
      <c r="AU2775" s="197" t="str">
        <f t="shared" si="2177"/>
        <v/>
      </c>
      <c r="AV2775" s="199">
        <f t="shared" ca="1" si="2169"/>
        <v>2.1426963431437076</v>
      </c>
      <c r="AX2775" s="162">
        <f t="shared" si="2132"/>
        <v>0</v>
      </c>
      <c r="AY2775" s="162">
        <f t="shared" si="2133"/>
        <v>0</v>
      </c>
      <c r="AZ2775" s="162">
        <f t="shared" si="2134"/>
        <v>0</v>
      </c>
      <c r="BA2775" s="162">
        <f t="shared" si="2135"/>
        <v>0</v>
      </c>
      <c r="BB2775" s="162" t="str">
        <f t="shared" si="2136"/>
        <v/>
      </c>
      <c r="BC2775" s="162" t="str">
        <f t="shared" si="2137"/>
        <v/>
      </c>
      <c r="BD2775" s="162" t="str">
        <f t="shared" si="2138"/>
        <v/>
      </c>
      <c r="BE2775" s="162" t="str">
        <f t="shared" si="2139"/>
        <v/>
      </c>
      <c r="BG2775" s="169">
        <f t="shared" si="2166"/>
        <v>69.294281403880319</v>
      </c>
      <c r="BH2775" s="169">
        <f t="shared" ca="1" si="2167"/>
        <v>2.1128572490218844</v>
      </c>
    </row>
    <row r="2776" spans="11:60" x14ac:dyDescent="0.25">
      <c r="K2776" s="199">
        <f t="shared" si="2140"/>
        <v>69.345667596986658</v>
      </c>
      <c r="L2776" s="201">
        <f t="shared" si="2141"/>
        <v>0.58159118547604582</v>
      </c>
      <c r="M2776" s="201">
        <f t="shared" si="2142"/>
        <v>0.58648249372961336</v>
      </c>
      <c r="N2776" s="201">
        <f t="shared" si="2143"/>
        <v>0.61645666964809753</v>
      </c>
      <c r="O2776" s="201">
        <f t="shared" si="2144"/>
        <v>0.58212855040068923</v>
      </c>
      <c r="P2776" s="201" t="str">
        <f t="shared" si="2145"/>
        <v/>
      </c>
      <c r="Q2776" s="201" t="str">
        <f t="shared" si="2146"/>
        <v/>
      </c>
      <c r="R2776" s="201" t="str">
        <f t="shared" si="2147"/>
        <v/>
      </c>
      <c r="S2776" s="201" t="str">
        <f t="shared" si="2148"/>
        <v/>
      </c>
      <c r="T2776" s="199">
        <f t="shared" si="2149"/>
        <v>1.1549038451538632E-3</v>
      </c>
      <c r="U2776" s="199">
        <f t="shared" si="2150"/>
        <v>0</v>
      </c>
      <c r="V2776" s="199">
        <f t="shared" si="2151"/>
        <v>0</v>
      </c>
      <c r="W2776" s="199">
        <f t="shared" si="2152"/>
        <v>0</v>
      </c>
      <c r="X2776" s="199" t="str">
        <f t="shared" si="2153"/>
        <v/>
      </c>
      <c r="Y2776" s="199" t="str">
        <f t="shared" si="2154"/>
        <v/>
      </c>
      <c r="Z2776" s="199" t="str">
        <f t="shared" si="2155"/>
        <v/>
      </c>
      <c r="AA2776" s="199" t="str">
        <f t="shared" si="2156"/>
        <v/>
      </c>
      <c r="AB2776" s="201">
        <f t="shared" ca="1" si="2157"/>
        <v>2.0759272377132474</v>
      </c>
      <c r="AD2776" s="162">
        <f t="shared" si="2158"/>
        <v>2.9673056003164839E-5</v>
      </c>
      <c r="AE2776" s="162">
        <f t="shared" si="2159"/>
        <v>0</v>
      </c>
      <c r="AF2776" s="162">
        <f t="shared" si="2160"/>
        <v>0</v>
      </c>
      <c r="AG2776" s="162">
        <f t="shared" si="2161"/>
        <v>0</v>
      </c>
      <c r="AH2776" s="162" t="str">
        <f t="shared" si="2162"/>
        <v/>
      </c>
      <c r="AI2776" s="162" t="str">
        <f t="shared" si="2163"/>
        <v/>
      </c>
      <c r="AJ2776" s="162" t="str">
        <f t="shared" si="2164"/>
        <v/>
      </c>
      <c r="AK2776" s="162" t="str">
        <f t="shared" si="2165"/>
        <v/>
      </c>
      <c r="AM2776" s="199">
        <f t="shared" si="2168"/>
        <v>30.262911222434052</v>
      </c>
      <c r="AN2776" s="197">
        <f t="shared" si="2170"/>
        <v>0</v>
      </c>
      <c r="AO2776" s="197">
        <f t="shared" si="2171"/>
        <v>0</v>
      </c>
      <c r="AP2776" s="197">
        <f t="shared" si="2172"/>
        <v>0</v>
      </c>
      <c r="AQ2776" s="197">
        <f t="shared" si="2173"/>
        <v>0</v>
      </c>
      <c r="AR2776" s="197" t="str">
        <f t="shared" si="2174"/>
        <v/>
      </c>
      <c r="AS2776" s="197" t="str">
        <f t="shared" si="2175"/>
        <v/>
      </c>
      <c r="AT2776" s="197" t="str">
        <f t="shared" si="2176"/>
        <v/>
      </c>
      <c r="AU2776" s="197" t="str">
        <f t="shared" si="2177"/>
        <v/>
      </c>
      <c r="AV2776" s="199">
        <f t="shared" ca="1" si="2169"/>
        <v>2.2347681096293313</v>
      </c>
      <c r="AX2776" s="162">
        <f t="shared" si="2132"/>
        <v>0</v>
      </c>
      <c r="AY2776" s="162">
        <f t="shared" si="2133"/>
        <v>0</v>
      </c>
      <c r="AZ2776" s="162">
        <f t="shared" si="2134"/>
        <v>0</v>
      </c>
      <c r="BA2776" s="162">
        <f t="shared" si="2135"/>
        <v>0</v>
      </c>
      <c r="BB2776" s="162" t="str">
        <f t="shared" si="2136"/>
        <v/>
      </c>
      <c r="BC2776" s="162" t="str">
        <f t="shared" si="2137"/>
        <v/>
      </c>
      <c r="BD2776" s="162" t="str">
        <f t="shared" si="2138"/>
        <v/>
      </c>
      <c r="BE2776" s="162" t="str">
        <f t="shared" si="2139"/>
        <v/>
      </c>
      <c r="BG2776" s="169">
        <f t="shared" si="2166"/>
        <v>69.319974500433489</v>
      </c>
      <c r="BH2776" s="169">
        <f t="shared" ca="1" si="2167"/>
        <v>2.0012939105225427</v>
      </c>
    </row>
    <row r="2777" spans="11:60" x14ac:dyDescent="0.25">
      <c r="K2777" s="199">
        <f t="shared" si="2140"/>
        <v>69.371360693539827</v>
      </c>
      <c r="L2777" s="201">
        <f t="shared" si="2141"/>
        <v>0.58180666942768577</v>
      </c>
      <c r="M2777" s="201">
        <f t="shared" si="2142"/>
        <v>0.58669978994811278</v>
      </c>
      <c r="N2777" s="201">
        <f t="shared" si="2143"/>
        <v>0.6166850715264407</v>
      </c>
      <c r="O2777" s="201">
        <f t="shared" si="2144"/>
        <v>0.58234423345011532</v>
      </c>
      <c r="P2777" s="201" t="str">
        <f t="shared" si="2145"/>
        <v/>
      </c>
      <c r="Q2777" s="201" t="str">
        <f t="shared" si="2146"/>
        <v/>
      </c>
      <c r="R2777" s="201" t="str">
        <f t="shared" si="2147"/>
        <v/>
      </c>
      <c r="S2777" s="201" t="str">
        <f t="shared" si="2148"/>
        <v/>
      </c>
      <c r="T2777" s="199">
        <f t="shared" si="2149"/>
        <v>1.1065148898289567E-3</v>
      </c>
      <c r="U2777" s="199">
        <f t="shared" si="2150"/>
        <v>0</v>
      </c>
      <c r="V2777" s="199">
        <f t="shared" si="2151"/>
        <v>0</v>
      </c>
      <c r="W2777" s="199">
        <f t="shared" si="2152"/>
        <v>0</v>
      </c>
      <c r="X2777" s="199" t="str">
        <f t="shared" si="2153"/>
        <v/>
      </c>
      <c r="Y2777" s="199" t="str">
        <f t="shared" si="2154"/>
        <v/>
      </c>
      <c r="Z2777" s="199" t="str">
        <f t="shared" si="2155"/>
        <v/>
      </c>
      <c r="AA2777" s="199" t="str">
        <f t="shared" si="2156"/>
        <v/>
      </c>
      <c r="AB2777" s="201">
        <f t="shared" ca="1" si="2157"/>
        <v>2.1021835629140826</v>
      </c>
      <c r="AD2777" s="162">
        <f t="shared" si="2158"/>
        <v>2.8429793901895015E-5</v>
      </c>
      <c r="AE2777" s="162">
        <f t="shared" si="2159"/>
        <v>0</v>
      </c>
      <c r="AF2777" s="162">
        <f t="shared" si="2160"/>
        <v>0</v>
      </c>
      <c r="AG2777" s="162">
        <f t="shared" si="2161"/>
        <v>0</v>
      </c>
      <c r="AH2777" s="162" t="str">
        <f t="shared" si="2162"/>
        <v/>
      </c>
      <c r="AI2777" s="162" t="str">
        <f t="shared" si="2163"/>
        <v/>
      </c>
      <c r="AJ2777" s="162" t="str">
        <f t="shared" si="2164"/>
        <v/>
      </c>
      <c r="AK2777" s="162" t="str">
        <f t="shared" si="2165"/>
        <v/>
      </c>
      <c r="AM2777" s="199">
        <f t="shared" si="2168"/>
        <v>30.274128016808564</v>
      </c>
      <c r="AN2777" s="197">
        <f t="shared" si="2170"/>
        <v>0</v>
      </c>
      <c r="AO2777" s="197">
        <f t="shared" si="2171"/>
        <v>0</v>
      </c>
      <c r="AP2777" s="197">
        <f t="shared" si="2172"/>
        <v>0</v>
      </c>
      <c r="AQ2777" s="197">
        <f t="shared" si="2173"/>
        <v>0</v>
      </c>
      <c r="AR2777" s="197" t="str">
        <f t="shared" si="2174"/>
        <v/>
      </c>
      <c r="AS2777" s="197" t="str">
        <f t="shared" si="2175"/>
        <v/>
      </c>
      <c r="AT2777" s="197" t="str">
        <f t="shared" si="2176"/>
        <v/>
      </c>
      <c r="AU2777" s="197" t="str">
        <f t="shared" si="2177"/>
        <v/>
      </c>
      <c r="AV2777" s="199">
        <f t="shared" ca="1" si="2169"/>
        <v>2.1449623582598472</v>
      </c>
      <c r="AX2777" s="162">
        <f t="shared" si="2132"/>
        <v>0</v>
      </c>
      <c r="AY2777" s="162">
        <f t="shared" si="2133"/>
        <v>0</v>
      </c>
      <c r="AZ2777" s="162">
        <f t="shared" si="2134"/>
        <v>0</v>
      </c>
      <c r="BA2777" s="162">
        <f t="shared" si="2135"/>
        <v>0</v>
      </c>
      <c r="BB2777" s="162" t="str">
        <f t="shared" si="2136"/>
        <v/>
      </c>
      <c r="BC2777" s="162" t="str">
        <f t="shared" si="2137"/>
        <v/>
      </c>
      <c r="BD2777" s="162" t="str">
        <f t="shared" si="2138"/>
        <v/>
      </c>
      <c r="BE2777" s="162" t="str">
        <f t="shared" si="2139"/>
        <v/>
      </c>
      <c r="BG2777" s="169">
        <f t="shared" si="2166"/>
        <v>69.345667596986658</v>
      </c>
      <c r="BH2777" s="169">
        <f t="shared" ca="1" si="2167"/>
        <v>2.0759272377132474</v>
      </c>
    </row>
    <row r="2778" spans="11:60" x14ac:dyDescent="0.25">
      <c r="K2778" s="199">
        <f t="shared" si="2140"/>
        <v>69.397053790092997</v>
      </c>
      <c r="L2778" s="201">
        <f t="shared" si="2141"/>
        <v>0.58202215337932561</v>
      </c>
      <c r="M2778" s="201">
        <f t="shared" si="2142"/>
        <v>0.58691708616661209</v>
      </c>
      <c r="N2778" s="201">
        <f t="shared" si="2143"/>
        <v>0.61691347340478386</v>
      </c>
      <c r="O2778" s="201">
        <f t="shared" si="2144"/>
        <v>0.58255991649954131</v>
      </c>
      <c r="P2778" s="201" t="str">
        <f t="shared" si="2145"/>
        <v/>
      </c>
      <c r="Q2778" s="201" t="str">
        <f t="shared" si="2146"/>
        <v/>
      </c>
      <c r="R2778" s="201" t="str">
        <f t="shared" si="2147"/>
        <v/>
      </c>
      <c r="S2778" s="201" t="str">
        <f t="shared" si="2148"/>
        <v/>
      </c>
      <c r="T2778" s="199">
        <f t="shared" si="2149"/>
        <v>1.060186968446895E-3</v>
      </c>
      <c r="U2778" s="199">
        <f t="shared" si="2150"/>
        <v>0</v>
      </c>
      <c r="V2778" s="199">
        <f t="shared" si="2151"/>
        <v>0</v>
      </c>
      <c r="W2778" s="199">
        <f t="shared" si="2152"/>
        <v>0</v>
      </c>
      <c r="X2778" s="199" t="str">
        <f t="shared" si="2153"/>
        <v/>
      </c>
      <c r="Y2778" s="199" t="str">
        <f t="shared" si="2154"/>
        <v/>
      </c>
      <c r="Z2778" s="199" t="str">
        <f t="shared" si="2155"/>
        <v/>
      </c>
      <c r="AA2778" s="199" t="str">
        <f t="shared" si="2156"/>
        <v/>
      </c>
      <c r="AB2778" s="201">
        <f t="shared" ca="1" si="2157"/>
        <v>2.0092073161784318</v>
      </c>
      <c r="AD2778" s="162">
        <f t="shared" si="2158"/>
        <v>2.723948614471806E-5</v>
      </c>
      <c r="AE2778" s="162">
        <f t="shared" si="2159"/>
        <v>0</v>
      </c>
      <c r="AF2778" s="162">
        <f t="shared" si="2160"/>
        <v>0</v>
      </c>
      <c r="AG2778" s="162">
        <f t="shared" si="2161"/>
        <v>0</v>
      </c>
      <c r="AH2778" s="162" t="str">
        <f t="shared" si="2162"/>
        <v/>
      </c>
      <c r="AI2778" s="162" t="str">
        <f t="shared" si="2163"/>
        <v/>
      </c>
      <c r="AJ2778" s="162" t="str">
        <f t="shared" si="2164"/>
        <v/>
      </c>
      <c r="AK2778" s="162" t="str">
        <f t="shared" si="2165"/>
        <v/>
      </c>
      <c r="AM2778" s="199">
        <f t="shared" si="2168"/>
        <v>30.285344811183077</v>
      </c>
      <c r="AN2778" s="197">
        <f t="shared" si="2170"/>
        <v>0</v>
      </c>
      <c r="AO2778" s="197">
        <f t="shared" si="2171"/>
        <v>0</v>
      </c>
      <c r="AP2778" s="197">
        <f t="shared" si="2172"/>
        <v>0</v>
      </c>
      <c r="AQ2778" s="197">
        <f t="shared" si="2173"/>
        <v>0</v>
      </c>
      <c r="AR2778" s="197" t="str">
        <f t="shared" si="2174"/>
        <v/>
      </c>
      <c r="AS2778" s="197" t="str">
        <f t="shared" si="2175"/>
        <v/>
      </c>
      <c r="AT2778" s="197" t="str">
        <f t="shared" si="2176"/>
        <v/>
      </c>
      <c r="AU2778" s="197" t="str">
        <f t="shared" si="2177"/>
        <v/>
      </c>
      <c r="AV2778" s="199">
        <f t="shared" ca="1" si="2169"/>
        <v>2.1023239697821254</v>
      </c>
      <c r="AX2778" s="162">
        <f t="shared" si="2132"/>
        <v>0</v>
      </c>
      <c r="AY2778" s="162">
        <f t="shared" si="2133"/>
        <v>0</v>
      </c>
      <c r="AZ2778" s="162">
        <f t="shared" si="2134"/>
        <v>0</v>
      </c>
      <c r="BA2778" s="162">
        <f t="shared" si="2135"/>
        <v>0</v>
      </c>
      <c r="BB2778" s="162" t="str">
        <f t="shared" si="2136"/>
        <v/>
      </c>
      <c r="BC2778" s="162" t="str">
        <f t="shared" si="2137"/>
        <v/>
      </c>
      <c r="BD2778" s="162" t="str">
        <f t="shared" si="2138"/>
        <v/>
      </c>
      <c r="BE2778" s="162" t="str">
        <f t="shared" si="2139"/>
        <v/>
      </c>
      <c r="BG2778" s="169">
        <f t="shared" si="2166"/>
        <v>69.371360693539827</v>
      </c>
      <c r="BH2778" s="169">
        <f t="shared" ca="1" si="2167"/>
        <v>2.1021835629140826</v>
      </c>
    </row>
    <row r="2779" spans="11:60" x14ac:dyDescent="0.25">
      <c r="K2779" s="199">
        <f t="shared" si="2140"/>
        <v>69.422746886646166</v>
      </c>
      <c r="L2779" s="201">
        <f t="shared" si="2141"/>
        <v>0.58223763733096556</v>
      </c>
      <c r="M2779" s="201">
        <f t="shared" si="2142"/>
        <v>0.58713438238511151</v>
      </c>
      <c r="N2779" s="201">
        <f t="shared" si="2143"/>
        <v>0.61714187528312714</v>
      </c>
      <c r="O2779" s="201">
        <f t="shared" si="2144"/>
        <v>0.5827755995489674</v>
      </c>
      <c r="P2779" s="201" t="str">
        <f t="shared" si="2145"/>
        <v/>
      </c>
      <c r="Q2779" s="201" t="str">
        <f t="shared" si="2146"/>
        <v/>
      </c>
      <c r="R2779" s="201" t="str">
        <f t="shared" si="2147"/>
        <v/>
      </c>
      <c r="S2779" s="201" t="str">
        <f t="shared" si="2148"/>
        <v/>
      </c>
      <c r="T2779" s="199">
        <f t="shared" si="2149"/>
        <v>1.0158308780975321E-3</v>
      </c>
      <c r="U2779" s="199">
        <f t="shared" si="2150"/>
        <v>0</v>
      </c>
      <c r="V2779" s="199">
        <f t="shared" si="2151"/>
        <v>0</v>
      </c>
      <c r="W2779" s="199">
        <f t="shared" si="2152"/>
        <v>0</v>
      </c>
      <c r="X2779" s="199" t="str">
        <f t="shared" si="2153"/>
        <v/>
      </c>
      <c r="Y2779" s="199" t="str">
        <f t="shared" si="2154"/>
        <v/>
      </c>
      <c r="Z2779" s="199" t="str">
        <f t="shared" si="2155"/>
        <v/>
      </c>
      <c r="AA2779" s="199" t="str">
        <f t="shared" si="2156"/>
        <v/>
      </c>
      <c r="AB2779" s="201">
        <f t="shared" ca="1" si="2157"/>
        <v>2.1053388737984773</v>
      </c>
      <c r="AD2779" s="162">
        <f t="shared" si="2158"/>
        <v>2.6099840832650771E-5</v>
      </c>
      <c r="AE2779" s="162">
        <f t="shared" si="2159"/>
        <v>0</v>
      </c>
      <c r="AF2779" s="162">
        <f t="shared" si="2160"/>
        <v>0</v>
      </c>
      <c r="AG2779" s="162">
        <f t="shared" si="2161"/>
        <v>0</v>
      </c>
      <c r="AH2779" s="162" t="str">
        <f t="shared" si="2162"/>
        <v/>
      </c>
      <c r="AI2779" s="162" t="str">
        <f t="shared" si="2163"/>
        <v/>
      </c>
      <c r="AJ2779" s="162" t="str">
        <f t="shared" si="2164"/>
        <v/>
      </c>
      <c r="AK2779" s="162" t="str">
        <f t="shared" si="2165"/>
        <v/>
      </c>
      <c r="AM2779" s="199">
        <f t="shared" si="2168"/>
        <v>30.296561605557589</v>
      </c>
      <c r="AN2779" s="197">
        <f t="shared" si="2170"/>
        <v>0</v>
      </c>
      <c r="AO2779" s="197">
        <f t="shared" si="2171"/>
        <v>0</v>
      </c>
      <c r="AP2779" s="197">
        <f t="shared" si="2172"/>
        <v>0</v>
      </c>
      <c r="AQ2779" s="197">
        <f t="shared" si="2173"/>
        <v>0</v>
      </c>
      <c r="AR2779" s="197" t="str">
        <f t="shared" si="2174"/>
        <v/>
      </c>
      <c r="AS2779" s="197" t="str">
        <f t="shared" si="2175"/>
        <v/>
      </c>
      <c r="AT2779" s="197" t="str">
        <f t="shared" si="2176"/>
        <v/>
      </c>
      <c r="AU2779" s="197" t="str">
        <f t="shared" si="2177"/>
        <v/>
      </c>
      <c r="AV2779" s="199">
        <f t="shared" ca="1" si="2169"/>
        <v>2.1060182019640439</v>
      </c>
      <c r="AX2779" s="162">
        <f t="shared" si="2132"/>
        <v>0</v>
      </c>
      <c r="AY2779" s="162">
        <f t="shared" si="2133"/>
        <v>0</v>
      </c>
      <c r="AZ2779" s="162">
        <f t="shared" si="2134"/>
        <v>0</v>
      </c>
      <c r="BA2779" s="162">
        <f t="shared" si="2135"/>
        <v>0</v>
      </c>
      <c r="BB2779" s="162" t="str">
        <f t="shared" si="2136"/>
        <v/>
      </c>
      <c r="BC2779" s="162" t="str">
        <f t="shared" si="2137"/>
        <v/>
      </c>
      <c r="BD2779" s="162" t="str">
        <f t="shared" si="2138"/>
        <v/>
      </c>
      <c r="BE2779" s="162" t="str">
        <f t="shared" si="2139"/>
        <v/>
      </c>
      <c r="BG2779" s="169">
        <f t="shared" si="2166"/>
        <v>69.397053790092997</v>
      </c>
      <c r="BH2779" s="169">
        <f t="shared" ca="1" si="2167"/>
        <v>2.0092073161784318</v>
      </c>
    </row>
    <row r="2780" spans="11:60" x14ac:dyDescent="0.25">
      <c r="K2780" s="199">
        <f t="shared" si="2140"/>
        <v>69.448439983199336</v>
      </c>
      <c r="L2780" s="201">
        <f t="shared" si="2141"/>
        <v>0.58245312128260562</v>
      </c>
      <c r="M2780" s="201">
        <f t="shared" si="2142"/>
        <v>0.58735167860361082</v>
      </c>
      <c r="N2780" s="201">
        <f t="shared" si="2143"/>
        <v>0.6173702771614703</v>
      </c>
      <c r="O2780" s="201">
        <f t="shared" si="2144"/>
        <v>0.58299128259839339</v>
      </c>
      <c r="P2780" s="201" t="str">
        <f t="shared" si="2145"/>
        <v/>
      </c>
      <c r="Q2780" s="201" t="str">
        <f t="shared" si="2146"/>
        <v/>
      </c>
      <c r="R2780" s="201" t="str">
        <f t="shared" si="2147"/>
        <v/>
      </c>
      <c r="S2780" s="201" t="str">
        <f t="shared" si="2148"/>
        <v/>
      </c>
      <c r="T2780" s="199">
        <f t="shared" si="2149"/>
        <v>9.7336133738981396E-4</v>
      </c>
      <c r="U2780" s="199">
        <f t="shared" si="2150"/>
        <v>0</v>
      </c>
      <c r="V2780" s="199">
        <f t="shared" si="2151"/>
        <v>0</v>
      </c>
      <c r="W2780" s="199">
        <f t="shared" si="2152"/>
        <v>0</v>
      </c>
      <c r="X2780" s="199" t="str">
        <f t="shared" si="2153"/>
        <v/>
      </c>
      <c r="Y2780" s="199" t="str">
        <f t="shared" si="2154"/>
        <v/>
      </c>
      <c r="Z2780" s="199" t="str">
        <f t="shared" si="2155"/>
        <v/>
      </c>
      <c r="AA2780" s="199" t="str">
        <f t="shared" si="2156"/>
        <v/>
      </c>
      <c r="AB2780" s="201">
        <f t="shared" ca="1" si="2157"/>
        <v>2.0763142404928669</v>
      </c>
      <c r="AD2780" s="162">
        <f t="shared" si="2158"/>
        <v>2.5008666822678612E-5</v>
      </c>
      <c r="AE2780" s="162">
        <f t="shared" si="2159"/>
        <v>0</v>
      </c>
      <c r="AF2780" s="162">
        <f t="shared" si="2160"/>
        <v>0</v>
      </c>
      <c r="AG2780" s="162">
        <f t="shared" si="2161"/>
        <v>0</v>
      </c>
      <c r="AH2780" s="162" t="str">
        <f t="shared" si="2162"/>
        <v/>
      </c>
      <c r="AI2780" s="162" t="str">
        <f t="shared" si="2163"/>
        <v/>
      </c>
      <c r="AJ2780" s="162" t="str">
        <f t="shared" si="2164"/>
        <v/>
      </c>
      <c r="AK2780" s="162" t="str">
        <f t="shared" si="2165"/>
        <v/>
      </c>
      <c r="AM2780" s="199">
        <f t="shared" si="2168"/>
        <v>30.307778399932101</v>
      </c>
      <c r="AN2780" s="197">
        <f t="shared" si="2170"/>
        <v>0</v>
      </c>
      <c r="AO2780" s="197">
        <f t="shared" si="2171"/>
        <v>0</v>
      </c>
      <c r="AP2780" s="197">
        <f t="shared" si="2172"/>
        <v>0</v>
      </c>
      <c r="AQ2780" s="197">
        <f t="shared" si="2173"/>
        <v>0</v>
      </c>
      <c r="AR2780" s="197" t="str">
        <f t="shared" si="2174"/>
        <v/>
      </c>
      <c r="AS2780" s="197" t="str">
        <f t="shared" si="2175"/>
        <v/>
      </c>
      <c r="AT2780" s="197" t="str">
        <f t="shared" si="2176"/>
        <v/>
      </c>
      <c r="AU2780" s="197" t="str">
        <f t="shared" si="2177"/>
        <v/>
      </c>
      <c r="AV2780" s="199">
        <f t="shared" ca="1" si="2169"/>
        <v>2.1730893480768545</v>
      </c>
      <c r="AX2780" s="162">
        <f t="shared" si="2132"/>
        <v>0</v>
      </c>
      <c r="AY2780" s="162">
        <f t="shared" si="2133"/>
        <v>0</v>
      </c>
      <c r="AZ2780" s="162">
        <f t="shared" si="2134"/>
        <v>0</v>
      </c>
      <c r="BA2780" s="162">
        <f t="shared" si="2135"/>
        <v>0</v>
      </c>
      <c r="BB2780" s="162" t="str">
        <f t="shared" si="2136"/>
        <v/>
      </c>
      <c r="BC2780" s="162" t="str">
        <f t="shared" si="2137"/>
        <v/>
      </c>
      <c r="BD2780" s="162" t="str">
        <f t="shared" si="2138"/>
        <v/>
      </c>
      <c r="BE2780" s="162" t="str">
        <f t="shared" si="2139"/>
        <v/>
      </c>
      <c r="BG2780" s="169">
        <f t="shared" si="2166"/>
        <v>69.422746886646166</v>
      </c>
      <c r="BH2780" s="169">
        <f t="shared" ca="1" si="2167"/>
        <v>2.1053388737984773</v>
      </c>
    </row>
    <row r="2781" spans="11:60" x14ac:dyDescent="0.25">
      <c r="K2781" s="199">
        <f t="shared" si="2140"/>
        <v>69.474133079752505</v>
      </c>
      <c r="L2781" s="201">
        <f t="shared" si="2141"/>
        <v>0.58266860523424546</v>
      </c>
      <c r="M2781" s="201">
        <f t="shared" si="2142"/>
        <v>0.58756897482211012</v>
      </c>
      <c r="N2781" s="201">
        <f t="shared" si="2143"/>
        <v>0.61759867903981336</v>
      </c>
      <c r="O2781" s="201">
        <f t="shared" si="2144"/>
        <v>0.58320696564781938</v>
      </c>
      <c r="P2781" s="201" t="str">
        <f t="shared" si="2145"/>
        <v/>
      </c>
      <c r="Q2781" s="201" t="str">
        <f t="shared" si="2146"/>
        <v/>
      </c>
      <c r="R2781" s="201" t="str">
        <f t="shared" si="2147"/>
        <v/>
      </c>
      <c r="S2781" s="201" t="str">
        <f t="shared" si="2148"/>
        <v/>
      </c>
      <c r="T2781" s="199">
        <f t="shared" si="2149"/>
        <v>9.3269681140803462E-4</v>
      </c>
      <c r="U2781" s="199">
        <f t="shared" si="2150"/>
        <v>0</v>
      </c>
      <c r="V2781" s="199">
        <f t="shared" si="2151"/>
        <v>0</v>
      </c>
      <c r="W2781" s="199">
        <f t="shared" si="2152"/>
        <v>0</v>
      </c>
      <c r="X2781" s="199" t="str">
        <f t="shared" si="2153"/>
        <v/>
      </c>
      <c r="Y2781" s="199" t="str">
        <f t="shared" si="2154"/>
        <v/>
      </c>
      <c r="Z2781" s="199" t="str">
        <f t="shared" si="2155"/>
        <v/>
      </c>
      <c r="AA2781" s="199" t="str">
        <f t="shared" si="2156"/>
        <v/>
      </c>
      <c r="AB2781" s="201">
        <f t="shared" ca="1" si="2157"/>
        <v>2.0086878713825485</v>
      </c>
      <c r="AD2781" s="162">
        <f t="shared" si="2158"/>
        <v>2.3963869230339888E-5</v>
      </c>
      <c r="AE2781" s="162">
        <f t="shared" si="2159"/>
        <v>0</v>
      </c>
      <c r="AF2781" s="162">
        <f t="shared" si="2160"/>
        <v>0</v>
      </c>
      <c r="AG2781" s="162">
        <f t="shared" si="2161"/>
        <v>0</v>
      </c>
      <c r="AH2781" s="162" t="str">
        <f t="shared" si="2162"/>
        <v/>
      </c>
      <c r="AI2781" s="162" t="str">
        <f t="shared" si="2163"/>
        <v/>
      </c>
      <c r="AJ2781" s="162" t="str">
        <f t="shared" si="2164"/>
        <v/>
      </c>
      <c r="AK2781" s="162" t="str">
        <f t="shared" si="2165"/>
        <v/>
      </c>
      <c r="AM2781" s="199">
        <f t="shared" si="2168"/>
        <v>30.318995194306613</v>
      </c>
      <c r="AN2781" s="197">
        <f t="shared" si="2170"/>
        <v>0</v>
      </c>
      <c r="AO2781" s="197">
        <f t="shared" si="2171"/>
        <v>0</v>
      </c>
      <c r="AP2781" s="197">
        <f t="shared" si="2172"/>
        <v>0</v>
      </c>
      <c r="AQ2781" s="197">
        <f t="shared" si="2173"/>
        <v>0</v>
      </c>
      <c r="AR2781" s="197" t="str">
        <f t="shared" si="2174"/>
        <v/>
      </c>
      <c r="AS2781" s="197" t="str">
        <f t="shared" si="2175"/>
        <v/>
      </c>
      <c r="AT2781" s="197" t="str">
        <f t="shared" si="2176"/>
        <v/>
      </c>
      <c r="AU2781" s="197" t="str">
        <f t="shared" si="2177"/>
        <v/>
      </c>
      <c r="AV2781" s="199">
        <f t="shared" ca="1" si="2169"/>
        <v>2.196243352551678</v>
      </c>
      <c r="AX2781" s="162">
        <f t="shared" si="2132"/>
        <v>0</v>
      </c>
      <c r="AY2781" s="162">
        <f t="shared" si="2133"/>
        <v>0</v>
      </c>
      <c r="AZ2781" s="162">
        <f t="shared" si="2134"/>
        <v>0</v>
      </c>
      <c r="BA2781" s="162">
        <f t="shared" si="2135"/>
        <v>0</v>
      </c>
      <c r="BB2781" s="162" t="str">
        <f t="shared" si="2136"/>
        <v/>
      </c>
      <c r="BC2781" s="162" t="str">
        <f t="shared" si="2137"/>
        <v/>
      </c>
      <c r="BD2781" s="162" t="str">
        <f t="shared" si="2138"/>
        <v/>
      </c>
      <c r="BE2781" s="162" t="str">
        <f t="shared" si="2139"/>
        <v/>
      </c>
      <c r="BG2781" s="169">
        <f t="shared" si="2166"/>
        <v>69.448439983199336</v>
      </c>
      <c r="BH2781" s="169">
        <f t="shared" ca="1" si="2167"/>
        <v>2.0763142404928669</v>
      </c>
    </row>
    <row r="2782" spans="11:60" x14ac:dyDescent="0.25">
      <c r="K2782" s="199">
        <f t="shared" si="2140"/>
        <v>69.499826176305675</v>
      </c>
      <c r="L2782" s="201">
        <f t="shared" si="2141"/>
        <v>0.58288408918588541</v>
      </c>
      <c r="M2782" s="201">
        <f t="shared" si="2142"/>
        <v>0.58778627104060954</v>
      </c>
      <c r="N2782" s="201">
        <f t="shared" si="2143"/>
        <v>0.61782708091815663</v>
      </c>
      <c r="O2782" s="201">
        <f t="shared" si="2144"/>
        <v>0.58342264869724536</v>
      </c>
      <c r="P2782" s="201" t="str">
        <f t="shared" si="2145"/>
        <v/>
      </c>
      <c r="Q2782" s="201" t="str">
        <f t="shared" si="2146"/>
        <v/>
      </c>
      <c r="R2782" s="201" t="str">
        <f t="shared" si="2147"/>
        <v/>
      </c>
      <c r="S2782" s="201" t="str">
        <f t="shared" si="2148"/>
        <v/>
      </c>
      <c r="T2782" s="199">
        <f t="shared" si="2149"/>
        <v>8.9375934459858073E-4</v>
      </c>
      <c r="U2782" s="199">
        <f t="shared" si="2150"/>
        <v>0</v>
      </c>
      <c r="V2782" s="199">
        <f t="shared" si="2151"/>
        <v>0</v>
      </c>
      <c r="W2782" s="199">
        <f t="shared" si="2152"/>
        <v>0</v>
      </c>
      <c r="X2782" s="199" t="str">
        <f t="shared" si="2153"/>
        <v/>
      </c>
      <c r="Y2782" s="199" t="str">
        <f t="shared" si="2154"/>
        <v/>
      </c>
      <c r="Z2782" s="199" t="str">
        <f t="shared" si="2155"/>
        <v/>
      </c>
      <c r="AA2782" s="199" t="str">
        <f t="shared" si="2156"/>
        <v/>
      </c>
      <c r="AB2782" s="201">
        <f t="shared" ca="1" si="2157"/>
        <v>2.0755995694186264</v>
      </c>
      <c r="AD2782" s="162">
        <f t="shared" si="2158"/>
        <v>2.2963445136068759E-5</v>
      </c>
      <c r="AE2782" s="162">
        <f t="shared" si="2159"/>
        <v>0</v>
      </c>
      <c r="AF2782" s="162">
        <f t="shared" si="2160"/>
        <v>0</v>
      </c>
      <c r="AG2782" s="162">
        <f t="shared" si="2161"/>
        <v>0</v>
      </c>
      <c r="AH2782" s="162" t="str">
        <f t="shared" si="2162"/>
        <v/>
      </c>
      <c r="AI2782" s="162" t="str">
        <f t="shared" si="2163"/>
        <v/>
      </c>
      <c r="AJ2782" s="162" t="str">
        <f t="shared" si="2164"/>
        <v/>
      </c>
      <c r="AK2782" s="162" t="str">
        <f t="shared" si="2165"/>
        <v/>
      </c>
      <c r="AM2782" s="199">
        <f t="shared" si="2168"/>
        <v>30.330211988681125</v>
      </c>
      <c r="AN2782" s="197">
        <f t="shared" si="2170"/>
        <v>0</v>
      </c>
      <c r="AO2782" s="197">
        <f t="shared" si="2171"/>
        <v>0</v>
      </c>
      <c r="AP2782" s="197">
        <f t="shared" si="2172"/>
        <v>0</v>
      </c>
      <c r="AQ2782" s="197">
        <f t="shared" si="2173"/>
        <v>0</v>
      </c>
      <c r="AR2782" s="197" t="str">
        <f t="shared" si="2174"/>
        <v/>
      </c>
      <c r="AS2782" s="197" t="str">
        <f t="shared" si="2175"/>
        <v/>
      </c>
      <c r="AT2782" s="197" t="str">
        <f t="shared" si="2176"/>
        <v/>
      </c>
      <c r="AU2782" s="197" t="str">
        <f t="shared" si="2177"/>
        <v/>
      </c>
      <c r="AV2782" s="199">
        <f t="shared" ca="1" si="2169"/>
        <v>2.1293730152560832</v>
      </c>
      <c r="AX2782" s="162">
        <f t="shared" si="2132"/>
        <v>0</v>
      </c>
      <c r="AY2782" s="162">
        <f t="shared" si="2133"/>
        <v>0</v>
      </c>
      <c r="AZ2782" s="162">
        <f t="shared" si="2134"/>
        <v>0</v>
      </c>
      <c r="BA2782" s="162">
        <f t="shared" si="2135"/>
        <v>0</v>
      </c>
      <c r="BB2782" s="162" t="str">
        <f t="shared" si="2136"/>
        <v/>
      </c>
      <c r="BC2782" s="162" t="str">
        <f t="shared" si="2137"/>
        <v/>
      </c>
      <c r="BD2782" s="162" t="str">
        <f t="shared" si="2138"/>
        <v/>
      </c>
      <c r="BE2782" s="162" t="str">
        <f t="shared" si="2139"/>
        <v/>
      </c>
      <c r="BG2782" s="169">
        <f t="shared" si="2166"/>
        <v>69.474133079752505</v>
      </c>
      <c r="BH2782" s="169">
        <f t="shared" ca="1" si="2167"/>
        <v>2.0086878713825485</v>
      </c>
    </row>
    <row r="2783" spans="11:60" x14ac:dyDescent="0.25">
      <c r="K2783" s="199">
        <f t="shared" si="2140"/>
        <v>69.525519272858844</v>
      </c>
      <c r="L2783" s="201">
        <f t="shared" si="2141"/>
        <v>0.58309957313752536</v>
      </c>
      <c r="M2783" s="201">
        <f t="shared" si="2142"/>
        <v>0.58800356725910885</v>
      </c>
      <c r="N2783" s="201">
        <f t="shared" si="2143"/>
        <v>0.6180554827964998</v>
      </c>
      <c r="O2783" s="201">
        <f t="shared" si="2144"/>
        <v>0.58363833174667146</v>
      </c>
      <c r="P2783" s="201" t="str">
        <f t="shared" si="2145"/>
        <v/>
      </c>
      <c r="Q2783" s="201" t="str">
        <f t="shared" si="2146"/>
        <v/>
      </c>
      <c r="R2783" s="201" t="str">
        <f t="shared" si="2147"/>
        <v/>
      </c>
      <c r="S2783" s="201" t="str">
        <f t="shared" si="2148"/>
        <v/>
      </c>
      <c r="T2783" s="199">
        <f t="shared" si="2149"/>
        <v>8.5647440122256404E-4</v>
      </c>
      <c r="U2783" s="199">
        <f t="shared" si="2150"/>
        <v>0</v>
      </c>
      <c r="V2783" s="199">
        <f t="shared" si="2151"/>
        <v>0</v>
      </c>
      <c r="W2783" s="199">
        <f t="shared" si="2152"/>
        <v>0</v>
      </c>
      <c r="X2783" s="199" t="str">
        <f t="shared" si="2153"/>
        <v/>
      </c>
      <c r="Y2783" s="199" t="str">
        <f t="shared" si="2154"/>
        <v/>
      </c>
      <c r="Z2783" s="199" t="str">
        <f t="shared" si="2155"/>
        <v/>
      </c>
      <c r="AA2783" s="199" t="str">
        <f t="shared" si="2156"/>
        <v/>
      </c>
      <c r="AB2783" s="201">
        <f t="shared" ca="1" si="2157"/>
        <v>2.1454299588744101</v>
      </c>
      <c r="AD2783" s="162">
        <f t="shared" si="2158"/>
        <v>2.2005479485929307E-5</v>
      </c>
      <c r="AE2783" s="162">
        <f t="shared" si="2159"/>
        <v>0</v>
      </c>
      <c r="AF2783" s="162">
        <f t="shared" si="2160"/>
        <v>0</v>
      </c>
      <c r="AG2783" s="162">
        <f t="shared" si="2161"/>
        <v>0</v>
      </c>
      <c r="AH2783" s="162" t="str">
        <f t="shared" si="2162"/>
        <v/>
      </c>
      <c r="AI2783" s="162" t="str">
        <f t="shared" si="2163"/>
        <v/>
      </c>
      <c r="AJ2783" s="162" t="str">
        <f t="shared" si="2164"/>
        <v/>
      </c>
      <c r="AK2783" s="162" t="str">
        <f t="shared" si="2165"/>
        <v/>
      </c>
      <c r="AM2783" s="199">
        <f t="shared" si="2168"/>
        <v>30.341428783055637</v>
      </c>
      <c r="AN2783" s="197">
        <f t="shared" si="2170"/>
        <v>0</v>
      </c>
      <c r="AO2783" s="197">
        <f t="shared" si="2171"/>
        <v>0</v>
      </c>
      <c r="AP2783" s="197">
        <f t="shared" si="2172"/>
        <v>0</v>
      </c>
      <c r="AQ2783" s="197">
        <f t="shared" si="2173"/>
        <v>0</v>
      </c>
      <c r="AR2783" s="197" t="str">
        <f t="shared" si="2174"/>
        <v/>
      </c>
      <c r="AS2783" s="197" t="str">
        <f t="shared" si="2175"/>
        <v/>
      </c>
      <c r="AT2783" s="197" t="str">
        <f t="shared" si="2176"/>
        <v/>
      </c>
      <c r="AU2783" s="197" t="str">
        <f t="shared" si="2177"/>
        <v/>
      </c>
      <c r="AV2783" s="199">
        <f t="shared" ca="1" si="2169"/>
        <v>2.2257336155994505</v>
      </c>
      <c r="AX2783" s="162">
        <f t="shared" si="2132"/>
        <v>0</v>
      </c>
      <c r="AY2783" s="162">
        <f t="shared" si="2133"/>
        <v>0</v>
      </c>
      <c r="AZ2783" s="162">
        <f t="shared" si="2134"/>
        <v>0</v>
      </c>
      <c r="BA2783" s="162">
        <f t="shared" si="2135"/>
        <v>0</v>
      </c>
      <c r="BB2783" s="162" t="str">
        <f t="shared" si="2136"/>
        <v/>
      </c>
      <c r="BC2783" s="162" t="str">
        <f t="shared" si="2137"/>
        <v/>
      </c>
      <c r="BD2783" s="162" t="str">
        <f t="shared" si="2138"/>
        <v/>
      </c>
      <c r="BE2783" s="162" t="str">
        <f t="shared" si="2139"/>
        <v/>
      </c>
      <c r="BG2783" s="169">
        <f t="shared" si="2166"/>
        <v>69.499826176305675</v>
      </c>
      <c r="BH2783" s="169">
        <f t="shared" ca="1" si="2167"/>
        <v>2.0755995694186264</v>
      </c>
    </row>
    <row r="2784" spans="11:60" x14ac:dyDescent="0.25">
      <c r="K2784" s="199">
        <f t="shared" si="2140"/>
        <v>69.551212369412013</v>
      </c>
      <c r="L2784" s="201">
        <f t="shared" si="2141"/>
        <v>0.58331505708916531</v>
      </c>
      <c r="M2784" s="201">
        <f t="shared" si="2142"/>
        <v>0.58822086347760827</v>
      </c>
      <c r="N2784" s="201">
        <f t="shared" si="2143"/>
        <v>0.61828388467484297</v>
      </c>
      <c r="O2784" s="201">
        <f t="shared" si="2144"/>
        <v>0.58385401479609744</v>
      </c>
      <c r="P2784" s="201" t="str">
        <f t="shared" si="2145"/>
        <v/>
      </c>
      <c r="Q2784" s="201" t="str">
        <f t="shared" si="2146"/>
        <v/>
      </c>
      <c r="R2784" s="201" t="str">
        <f t="shared" si="2147"/>
        <v/>
      </c>
      <c r="S2784" s="201" t="str">
        <f t="shared" si="2148"/>
        <v/>
      </c>
      <c r="T2784" s="199">
        <f t="shared" si="2149"/>
        <v>0</v>
      </c>
      <c r="U2784" s="199">
        <f t="shared" si="2150"/>
        <v>0</v>
      </c>
      <c r="V2784" s="199">
        <f t="shared" si="2151"/>
        <v>0</v>
      </c>
      <c r="W2784" s="199">
        <f t="shared" si="2152"/>
        <v>0</v>
      </c>
      <c r="X2784" s="199" t="str">
        <f t="shared" si="2153"/>
        <v/>
      </c>
      <c r="Y2784" s="199" t="str">
        <f t="shared" si="2154"/>
        <v/>
      </c>
      <c r="Z2784" s="199" t="str">
        <f t="shared" si="2155"/>
        <v/>
      </c>
      <c r="AA2784" s="199" t="str">
        <f t="shared" si="2156"/>
        <v/>
      </c>
      <c r="AB2784" s="201">
        <f t="shared" ca="1" si="2157"/>
        <v>2.112807258873767</v>
      </c>
      <c r="AD2784" s="162">
        <f t="shared" si="2158"/>
        <v>0</v>
      </c>
      <c r="AE2784" s="162">
        <f t="shared" si="2159"/>
        <v>0</v>
      </c>
      <c r="AF2784" s="162">
        <f t="shared" si="2160"/>
        <v>0</v>
      </c>
      <c r="AG2784" s="162">
        <f t="shared" si="2161"/>
        <v>0</v>
      </c>
      <c r="AH2784" s="162" t="str">
        <f t="shared" si="2162"/>
        <v/>
      </c>
      <c r="AI2784" s="162" t="str">
        <f t="shared" si="2163"/>
        <v/>
      </c>
      <c r="AJ2784" s="162" t="str">
        <f t="shared" si="2164"/>
        <v/>
      </c>
      <c r="AK2784" s="162" t="str">
        <f t="shared" si="2165"/>
        <v/>
      </c>
      <c r="AM2784" s="199">
        <f t="shared" si="2168"/>
        <v>30.352645577430149</v>
      </c>
      <c r="AN2784" s="197">
        <f t="shared" si="2170"/>
        <v>0</v>
      </c>
      <c r="AO2784" s="197">
        <f t="shared" si="2171"/>
        <v>0</v>
      </c>
      <c r="AP2784" s="197">
        <f t="shared" si="2172"/>
        <v>0</v>
      </c>
      <c r="AQ2784" s="197">
        <f t="shared" si="2173"/>
        <v>0</v>
      </c>
      <c r="AR2784" s="197" t="str">
        <f t="shared" si="2174"/>
        <v/>
      </c>
      <c r="AS2784" s="197" t="str">
        <f t="shared" si="2175"/>
        <v/>
      </c>
      <c r="AT2784" s="197" t="str">
        <f t="shared" si="2176"/>
        <v/>
      </c>
      <c r="AU2784" s="197" t="str">
        <f t="shared" si="2177"/>
        <v/>
      </c>
      <c r="AV2784" s="199">
        <f t="shared" ca="1" si="2169"/>
        <v>2.2236577529489496</v>
      </c>
      <c r="AX2784" s="162">
        <f t="shared" si="2132"/>
        <v>0</v>
      </c>
      <c r="AY2784" s="162">
        <f t="shared" si="2133"/>
        <v>0</v>
      </c>
      <c r="AZ2784" s="162">
        <f t="shared" si="2134"/>
        <v>0</v>
      </c>
      <c r="BA2784" s="162">
        <f t="shared" si="2135"/>
        <v>0</v>
      </c>
      <c r="BB2784" s="162" t="str">
        <f t="shared" si="2136"/>
        <v/>
      </c>
      <c r="BC2784" s="162" t="str">
        <f t="shared" si="2137"/>
        <v/>
      </c>
      <c r="BD2784" s="162" t="str">
        <f t="shared" si="2138"/>
        <v/>
      </c>
      <c r="BE2784" s="162" t="str">
        <f t="shared" si="2139"/>
        <v/>
      </c>
      <c r="BG2784" s="169">
        <f t="shared" si="2166"/>
        <v>69.525519272858844</v>
      </c>
      <c r="BH2784" s="169">
        <f t="shared" ca="1" si="2167"/>
        <v>2.1454299588744101</v>
      </c>
    </row>
    <row r="2785" spans="11:60" x14ac:dyDescent="0.25">
      <c r="K2785" s="199">
        <f t="shared" si="2140"/>
        <v>69.576905465965183</v>
      </c>
      <c r="L2785" s="201">
        <f t="shared" si="2141"/>
        <v>0.58353054104080526</v>
      </c>
      <c r="M2785" s="201">
        <f t="shared" si="2142"/>
        <v>0.58843815969610758</v>
      </c>
      <c r="N2785" s="201">
        <f t="shared" si="2143"/>
        <v>0.61851228655318613</v>
      </c>
      <c r="O2785" s="201">
        <f t="shared" si="2144"/>
        <v>0.58406969784552354</v>
      </c>
      <c r="P2785" s="201" t="str">
        <f t="shared" si="2145"/>
        <v/>
      </c>
      <c r="Q2785" s="201" t="str">
        <f t="shared" si="2146"/>
        <v/>
      </c>
      <c r="R2785" s="201" t="str">
        <f t="shared" si="2147"/>
        <v/>
      </c>
      <c r="S2785" s="201" t="str">
        <f t="shared" si="2148"/>
        <v/>
      </c>
      <c r="T2785" s="199">
        <f t="shared" si="2149"/>
        <v>0</v>
      </c>
      <c r="U2785" s="199">
        <f t="shared" si="2150"/>
        <v>0</v>
      </c>
      <c r="V2785" s="199">
        <f t="shared" si="2151"/>
        <v>0</v>
      </c>
      <c r="W2785" s="199">
        <f t="shared" si="2152"/>
        <v>0</v>
      </c>
      <c r="X2785" s="199" t="str">
        <f t="shared" si="2153"/>
        <v/>
      </c>
      <c r="Y2785" s="199" t="str">
        <f t="shared" si="2154"/>
        <v/>
      </c>
      <c r="Z2785" s="199" t="str">
        <f t="shared" si="2155"/>
        <v/>
      </c>
      <c r="AA2785" s="199" t="str">
        <f t="shared" si="2156"/>
        <v/>
      </c>
      <c r="AB2785" s="201">
        <f t="shared" ca="1" si="2157"/>
        <v>2.0923688063083192</v>
      </c>
      <c r="AD2785" s="162">
        <f t="shared" si="2158"/>
        <v>0</v>
      </c>
      <c r="AE2785" s="162">
        <f t="shared" si="2159"/>
        <v>0</v>
      </c>
      <c r="AF2785" s="162">
        <f t="shared" si="2160"/>
        <v>0</v>
      </c>
      <c r="AG2785" s="162">
        <f t="shared" si="2161"/>
        <v>0</v>
      </c>
      <c r="AH2785" s="162" t="str">
        <f t="shared" si="2162"/>
        <v/>
      </c>
      <c r="AI2785" s="162" t="str">
        <f t="shared" si="2163"/>
        <v/>
      </c>
      <c r="AJ2785" s="162" t="str">
        <f t="shared" si="2164"/>
        <v/>
      </c>
      <c r="AK2785" s="162" t="str">
        <f t="shared" si="2165"/>
        <v/>
      </c>
      <c r="AM2785" s="199">
        <f t="shared" si="2168"/>
        <v>30.363862371804661</v>
      </c>
      <c r="AN2785" s="197">
        <f t="shared" si="2170"/>
        <v>0</v>
      </c>
      <c r="AO2785" s="197">
        <f t="shared" si="2171"/>
        <v>0</v>
      </c>
      <c r="AP2785" s="197">
        <f t="shared" si="2172"/>
        <v>0</v>
      </c>
      <c r="AQ2785" s="197">
        <f t="shared" si="2173"/>
        <v>0</v>
      </c>
      <c r="AR2785" s="197" t="str">
        <f t="shared" si="2174"/>
        <v/>
      </c>
      <c r="AS2785" s="197" t="str">
        <f t="shared" si="2175"/>
        <v/>
      </c>
      <c r="AT2785" s="197" t="str">
        <f t="shared" si="2176"/>
        <v/>
      </c>
      <c r="AU2785" s="197" t="str">
        <f t="shared" si="2177"/>
        <v/>
      </c>
      <c r="AV2785" s="199">
        <f t="shared" ca="1" si="2169"/>
        <v>2.096583243514488</v>
      </c>
      <c r="AX2785" s="162">
        <f t="shared" si="2132"/>
        <v>0</v>
      </c>
      <c r="AY2785" s="162">
        <f t="shared" si="2133"/>
        <v>0</v>
      </c>
      <c r="AZ2785" s="162">
        <f t="shared" si="2134"/>
        <v>0</v>
      </c>
      <c r="BA2785" s="162">
        <f t="shared" si="2135"/>
        <v>0</v>
      </c>
      <c r="BB2785" s="162" t="str">
        <f t="shared" si="2136"/>
        <v/>
      </c>
      <c r="BC2785" s="162" t="str">
        <f t="shared" si="2137"/>
        <v/>
      </c>
      <c r="BD2785" s="162" t="str">
        <f t="shared" si="2138"/>
        <v/>
      </c>
      <c r="BE2785" s="162" t="str">
        <f t="shared" si="2139"/>
        <v/>
      </c>
      <c r="BG2785" s="169">
        <f t="shared" si="2166"/>
        <v>69.551212369412013</v>
      </c>
      <c r="BH2785" s="169">
        <f t="shared" ca="1" si="2167"/>
        <v>2.112807258873767</v>
      </c>
    </row>
    <row r="2786" spans="11:60" x14ac:dyDescent="0.25">
      <c r="K2786" s="199">
        <f t="shared" si="2140"/>
        <v>69.602598562518352</v>
      </c>
      <c r="L2786" s="201">
        <f t="shared" si="2141"/>
        <v>0.58374602499244521</v>
      </c>
      <c r="M2786" s="201">
        <f t="shared" si="2142"/>
        <v>0.588655455914607</v>
      </c>
      <c r="N2786" s="201">
        <f t="shared" si="2143"/>
        <v>0.6187406884315293</v>
      </c>
      <c r="O2786" s="201">
        <f t="shared" si="2144"/>
        <v>0.58428538089494952</v>
      </c>
      <c r="P2786" s="201" t="str">
        <f t="shared" si="2145"/>
        <v/>
      </c>
      <c r="Q2786" s="201" t="str">
        <f t="shared" si="2146"/>
        <v/>
      </c>
      <c r="R2786" s="201" t="str">
        <f t="shared" si="2147"/>
        <v/>
      </c>
      <c r="S2786" s="201" t="str">
        <f t="shared" si="2148"/>
        <v/>
      </c>
      <c r="T2786" s="199">
        <f t="shared" si="2149"/>
        <v>0</v>
      </c>
      <c r="U2786" s="199">
        <f t="shared" si="2150"/>
        <v>0</v>
      </c>
      <c r="V2786" s="199">
        <f t="shared" si="2151"/>
        <v>0</v>
      </c>
      <c r="W2786" s="199">
        <f t="shared" si="2152"/>
        <v>0</v>
      </c>
      <c r="X2786" s="199" t="str">
        <f t="shared" si="2153"/>
        <v/>
      </c>
      <c r="Y2786" s="199" t="str">
        <f t="shared" si="2154"/>
        <v/>
      </c>
      <c r="Z2786" s="199" t="str">
        <f t="shared" si="2155"/>
        <v/>
      </c>
      <c r="AA2786" s="199" t="str">
        <f t="shared" si="2156"/>
        <v/>
      </c>
      <c r="AB2786" s="201">
        <f t="shared" ca="1" si="2157"/>
        <v>2.1611669770493829</v>
      </c>
      <c r="AD2786" s="162">
        <f t="shared" si="2158"/>
        <v>0</v>
      </c>
      <c r="AE2786" s="162">
        <f t="shared" si="2159"/>
        <v>0</v>
      </c>
      <c r="AF2786" s="162">
        <f t="shared" si="2160"/>
        <v>0</v>
      </c>
      <c r="AG2786" s="162">
        <f t="shared" si="2161"/>
        <v>0</v>
      </c>
      <c r="AH2786" s="162" t="str">
        <f t="shared" si="2162"/>
        <v/>
      </c>
      <c r="AI2786" s="162" t="str">
        <f t="shared" si="2163"/>
        <v/>
      </c>
      <c r="AJ2786" s="162" t="str">
        <f t="shared" si="2164"/>
        <v/>
      </c>
      <c r="AK2786" s="162" t="str">
        <f t="shared" si="2165"/>
        <v/>
      </c>
      <c r="AM2786" s="199">
        <f t="shared" si="2168"/>
        <v>30.375079166179173</v>
      </c>
      <c r="AN2786" s="197">
        <f t="shared" si="2170"/>
        <v>0</v>
      </c>
      <c r="AO2786" s="197">
        <f t="shared" si="2171"/>
        <v>0</v>
      </c>
      <c r="AP2786" s="197">
        <f t="shared" si="2172"/>
        <v>0</v>
      </c>
      <c r="AQ2786" s="197">
        <f t="shared" si="2173"/>
        <v>0</v>
      </c>
      <c r="AR2786" s="197" t="str">
        <f t="shared" si="2174"/>
        <v/>
      </c>
      <c r="AS2786" s="197" t="str">
        <f t="shared" si="2175"/>
        <v/>
      </c>
      <c r="AT2786" s="197" t="str">
        <f t="shared" si="2176"/>
        <v/>
      </c>
      <c r="AU2786" s="197" t="str">
        <f t="shared" si="2177"/>
        <v/>
      </c>
      <c r="AV2786" s="199">
        <f t="shared" ca="1" si="2169"/>
        <v>2.2193189160567024</v>
      </c>
      <c r="AX2786" s="162">
        <f t="shared" si="2132"/>
        <v>0</v>
      </c>
      <c r="AY2786" s="162">
        <f t="shared" si="2133"/>
        <v>0</v>
      </c>
      <c r="AZ2786" s="162">
        <f t="shared" si="2134"/>
        <v>0</v>
      </c>
      <c r="BA2786" s="162">
        <f t="shared" si="2135"/>
        <v>0</v>
      </c>
      <c r="BB2786" s="162" t="str">
        <f t="shared" si="2136"/>
        <v/>
      </c>
      <c r="BC2786" s="162" t="str">
        <f t="shared" si="2137"/>
        <v/>
      </c>
      <c r="BD2786" s="162" t="str">
        <f t="shared" si="2138"/>
        <v/>
      </c>
      <c r="BE2786" s="162" t="str">
        <f t="shared" si="2139"/>
        <v/>
      </c>
      <c r="BG2786" s="169">
        <f t="shared" si="2166"/>
        <v>69.576905465965183</v>
      </c>
      <c r="BH2786" s="169">
        <f t="shared" ca="1" si="2167"/>
        <v>2.0923688063083192</v>
      </c>
    </row>
    <row r="2787" spans="11:60" x14ac:dyDescent="0.25">
      <c r="K2787" s="199">
        <f t="shared" si="2140"/>
        <v>69.628291659071522</v>
      </c>
      <c r="L2787" s="201">
        <f t="shared" si="2141"/>
        <v>0.58396150894408516</v>
      </c>
      <c r="M2787" s="201">
        <f t="shared" si="2142"/>
        <v>0.5888727521331063</v>
      </c>
      <c r="N2787" s="201">
        <f t="shared" si="2143"/>
        <v>0.61896909030987257</v>
      </c>
      <c r="O2787" s="201">
        <f t="shared" si="2144"/>
        <v>0.58450106394437551</v>
      </c>
      <c r="P2787" s="201" t="str">
        <f t="shared" si="2145"/>
        <v/>
      </c>
      <c r="Q2787" s="201" t="str">
        <f t="shared" si="2146"/>
        <v/>
      </c>
      <c r="R2787" s="201" t="str">
        <f t="shared" si="2147"/>
        <v/>
      </c>
      <c r="S2787" s="201" t="str">
        <f t="shared" si="2148"/>
        <v/>
      </c>
      <c r="T2787" s="199">
        <f t="shared" si="2149"/>
        <v>0</v>
      </c>
      <c r="U2787" s="199">
        <f t="shared" si="2150"/>
        <v>0</v>
      </c>
      <c r="V2787" s="199">
        <f t="shared" si="2151"/>
        <v>0</v>
      </c>
      <c r="W2787" s="199">
        <f t="shared" si="2152"/>
        <v>0</v>
      </c>
      <c r="X2787" s="199" t="str">
        <f t="shared" si="2153"/>
        <v/>
      </c>
      <c r="Y2787" s="199" t="str">
        <f t="shared" si="2154"/>
        <v/>
      </c>
      <c r="Z2787" s="199" t="str">
        <f t="shared" si="2155"/>
        <v/>
      </c>
      <c r="AA2787" s="199" t="str">
        <f t="shared" si="2156"/>
        <v/>
      </c>
      <c r="AB2787" s="201">
        <f t="shared" ca="1" si="2157"/>
        <v>2.1363365241541068</v>
      </c>
      <c r="AD2787" s="162">
        <f t="shared" si="2158"/>
        <v>0</v>
      </c>
      <c r="AE2787" s="162">
        <f t="shared" si="2159"/>
        <v>0</v>
      </c>
      <c r="AF2787" s="162">
        <f t="shared" si="2160"/>
        <v>0</v>
      </c>
      <c r="AG2787" s="162">
        <f t="shared" si="2161"/>
        <v>0</v>
      </c>
      <c r="AH2787" s="162" t="str">
        <f t="shared" si="2162"/>
        <v/>
      </c>
      <c r="AI2787" s="162" t="str">
        <f t="shared" si="2163"/>
        <v/>
      </c>
      <c r="AJ2787" s="162" t="str">
        <f t="shared" si="2164"/>
        <v/>
      </c>
      <c r="AK2787" s="162" t="str">
        <f t="shared" si="2165"/>
        <v/>
      </c>
      <c r="AM2787" s="199">
        <f t="shared" si="2168"/>
        <v>30.386295960553685</v>
      </c>
      <c r="AN2787" s="197">
        <f t="shared" si="2170"/>
        <v>0</v>
      </c>
      <c r="AO2787" s="197">
        <f t="shared" si="2171"/>
        <v>0</v>
      </c>
      <c r="AP2787" s="197">
        <f t="shared" si="2172"/>
        <v>0</v>
      </c>
      <c r="AQ2787" s="197">
        <f t="shared" si="2173"/>
        <v>0</v>
      </c>
      <c r="AR2787" s="197" t="str">
        <f t="shared" si="2174"/>
        <v/>
      </c>
      <c r="AS2787" s="197" t="str">
        <f t="shared" si="2175"/>
        <v/>
      </c>
      <c r="AT2787" s="197" t="str">
        <f t="shared" si="2176"/>
        <v/>
      </c>
      <c r="AU2787" s="197" t="str">
        <f t="shared" si="2177"/>
        <v/>
      </c>
      <c r="AV2787" s="199">
        <f t="shared" ca="1" si="2169"/>
        <v>2.1415262390433676</v>
      </c>
      <c r="AX2787" s="162">
        <f t="shared" si="2132"/>
        <v>0</v>
      </c>
      <c r="AY2787" s="162">
        <f t="shared" si="2133"/>
        <v>0</v>
      </c>
      <c r="AZ2787" s="162">
        <f t="shared" si="2134"/>
        <v>0</v>
      </c>
      <c r="BA2787" s="162">
        <f t="shared" si="2135"/>
        <v>0</v>
      </c>
      <c r="BB2787" s="162" t="str">
        <f t="shared" si="2136"/>
        <v/>
      </c>
      <c r="BC2787" s="162" t="str">
        <f t="shared" si="2137"/>
        <v/>
      </c>
      <c r="BD2787" s="162" t="str">
        <f t="shared" si="2138"/>
        <v/>
      </c>
      <c r="BE2787" s="162" t="str">
        <f t="shared" si="2139"/>
        <v/>
      </c>
      <c r="BG2787" s="169">
        <f t="shared" si="2166"/>
        <v>69.602598562518352</v>
      </c>
      <c r="BH2787" s="169">
        <f t="shared" ca="1" si="2167"/>
        <v>2.1611669770493829</v>
      </c>
    </row>
    <row r="2788" spans="11:60" x14ac:dyDescent="0.25">
      <c r="K2788" s="199">
        <f t="shared" si="2140"/>
        <v>69.653984755624691</v>
      </c>
      <c r="L2788" s="201">
        <f t="shared" si="2141"/>
        <v>0.584176992895725</v>
      </c>
      <c r="M2788" s="201">
        <f t="shared" si="2142"/>
        <v>0.58909004835160572</v>
      </c>
      <c r="N2788" s="201">
        <f t="shared" si="2143"/>
        <v>0.61919749218821574</v>
      </c>
      <c r="O2788" s="201">
        <f t="shared" si="2144"/>
        <v>0.58471674699380149</v>
      </c>
      <c r="P2788" s="201" t="str">
        <f t="shared" si="2145"/>
        <v/>
      </c>
      <c r="Q2788" s="201" t="str">
        <f t="shared" si="2146"/>
        <v/>
      </c>
      <c r="R2788" s="201" t="str">
        <f t="shared" si="2147"/>
        <v/>
      </c>
      <c r="S2788" s="201" t="str">
        <f t="shared" si="2148"/>
        <v/>
      </c>
      <c r="T2788" s="199">
        <f t="shared" si="2149"/>
        <v>0</v>
      </c>
      <c r="U2788" s="199">
        <f t="shared" si="2150"/>
        <v>0</v>
      </c>
      <c r="V2788" s="199">
        <f t="shared" si="2151"/>
        <v>0</v>
      </c>
      <c r="W2788" s="199">
        <f t="shared" si="2152"/>
        <v>0</v>
      </c>
      <c r="X2788" s="199" t="str">
        <f t="shared" si="2153"/>
        <v/>
      </c>
      <c r="Y2788" s="199" t="str">
        <f t="shared" si="2154"/>
        <v/>
      </c>
      <c r="Z2788" s="199" t="str">
        <f t="shared" si="2155"/>
        <v/>
      </c>
      <c r="AA2788" s="199" t="str">
        <f t="shared" si="2156"/>
        <v/>
      </c>
      <c r="AB2788" s="201">
        <f t="shared" ca="1" si="2157"/>
        <v>2.054208971052073</v>
      </c>
      <c r="AD2788" s="162">
        <f t="shared" si="2158"/>
        <v>0</v>
      </c>
      <c r="AE2788" s="162">
        <f t="shared" si="2159"/>
        <v>0</v>
      </c>
      <c r="AF2788" s="162">
        <f t="shared" si="2160"/>
        <v>0</v>
      </c>
      <c r="AG2788" s="162">
        <f t="shared" si="2161"/>
        <v>0</v>
      </c>
      <c r="AH2788" s="162" t="str">
        <f t="shared" si="2162"/>
        <v/>
      </c>
      <c r="AI2788" s="162" t="str">
        <f t="shared" si="2163"/>
        <v/>
      </c>
      <c r="AJ2788" s="162" t="str">
        <f t="shared" si="2164"/>
        <v/>
      </c>
      <c r="AK2788" s="162" t="str">
        <f t="shared" si="2165"/>
        <v/>
      </c>
      <c r="AM2788" s="199">
        <f t="shared" si="2168"/>
        <v>30.397512754928197</v>
      </c>
      <c r="AN2788" s="197">
        <f t="shared" si="2170"/>
        <v>0</v>
      </c>
      <c r="AO2788" s="197">
        <f t="shared" si="2171"/>
        <v>0</v>
      </c>
      <c r="AP2788" s="197">
        <f t="shared" si="2172"/>
        <v>0</v>
      </c>
      <c r="AQ2788" s="197">
        <f t="shared" si="2173"/>
        <v>0</v>
      </c>
      <c r="AR2788" s="197" t="str">
        <f t="shared" si="2174"/>
        <v/>
      </c>
      <c r="AS2788" s="197" t="str">
        <f t="shared" si="2175"/>
        <v/>
      </c>
      <c r="AT2788" s="197" t="str">
        <f t="shared" si="2176"/>
        <v/>
      </c>
      <c r="AU2788" s="197" t="str">
        <f t="shared" si="2177"/>
        <v/>
      </c>
      <c r="AV2788" s="199">
        <f t="shared" ca="1" si="2169"/>
        <v>2.1345760671769241</v>
      </c>
      <c r="AX2788" s="162">
        <f t="shared" si="2132"/>
        <v>0</v>
      </c>
      <c r="AY2788" s="162">
        <f t="shared" si="2133"/>
        <v>0</v>
      </c>
      <c r="AZ2788" s="162">
        <f t="shared" si="2134"/>
        <v>0</v>
      </c>
      <c r="BA2788" s="162">
        <f t="shared" si="2135"/>
        <v>0</v>
      </c>
      <c r="BB2788" s="162" t="str">
        <f t="shared" si="2136"/>
        <v/>
      </c>
      <c r="BC2788" s="162" t="str">
        <f t="shared" si="2137"/>
        <v/>
      </c>
      <c r="BD2788" s="162" t="str">
        <f t="shared" si="2138"/>
        <v/>
      </c>
      <c r="BE2788" s="162" t="str">
        <f t="shared" si="2139"/>
        <v/>
      </c>
      <c r="BG2788" s="169">
        <f t="shared" si="2166"/>
        <v>69.628291659071522</v>
      </c>
      <c r="BH2788" s="169">
        <f t="shared" ca="1" si="2167"/>
        <v>2.1363365241541068</v>
      </c>
    </row>
    <row r="2789" spans="11:60" x14ac:dyDescent="0.25">
      <c r="K2789" s="199">
        <f t="shared" si="2140"/>
        <v>69.679677852177861</v>
      </c>
      <c r="L2789" s="201">
        <f t="shared" si="2141"/>
        <v>0.58439247684736495</v>
      </c>
      <c r="M2789" s="201">
        <f t="shared" si="2142"/>
        <v>0.58930734457010503</v>
      </c>
      <c r="N2789" s="201">
        <f t="shared" si="2143"/>
        <v>0.6194258940665589</v>
      </c>
      <c r="O2789" s="201">
        <f t="shared" si="2144"/>
        <v>0.58493243004322759</v>
      </c>
      <c r="P2789" s="201" t="str">
        <f t="shared" si="2145"/>
        <v/>
      </c>
      <c r="Q2789" s="201" t="str">
        <f t="shared" si="2146"/>
        <v/>
      </c>
      <c r="R2789" s="201" t="str">
        <f t="shared" si="2147"/>
        <v/>
      </c>
      <c r="S2789" s="201" t="str">
        <f t="shared" si="2148"/>
        <v/>
      </c>
      <c r="T2789" s="199">
        <f t="shared" si="2149"/>
        <v>0</v>
      </c>
      <c r="U2789" s="199">
        <f t="shared" si="2150"/>
        <v>0</v>
      </c>
      <c r="V2789" s="199">
        <f t="shared" si="2151"/>
        <v>0</v>
      </c>
      <c r="W2789" s="199">
        <f t="shared" si="2152"/>
        <v>0</v>
      </c>
      <c r="X2789" s="199" t="str">
        <f t="shared" si="2153"/>
        <v/>
      </c>
      <c r="Y2789" s="199" t="str">
        <f t="shared" si="2154"/>
        <v/>
      </c>
      <c r="Z2789" s="199" t="str">
        <f t="shared" si="2155"/>
        <v/>
      </c>
      <c r="AA2789" s="199" t="str">
        <f t="shared" si="2156"/>
        <v/>
      </c>
      <c r="AB2789" s="201">
        <f t="shared" ca="1" si="2157"/>
        <v>2.14967638283865</v>
      </c>
      <c r="AD2789" s="162">
        <f t="shared" si="2158"/>
        <v>0</v>
      </c>
      <c r="AE2789" s="162">
        <f t="shared" si="2159"/>
        <v>0</v>
      </c>
      <c r="AF2789" s="162">
        <f t="shared" si="2160"/>
        <v>0</v>
      </c>
      <c r="AG2789" s="162">
        <f t="shared" si="2161"/>
        <v>0</v>
      </c>
      <c r="AH2789" s="162" t="str">
        <f t="shared" si="2162"/>
        <v/>
      </c>
      <c r="AI2789" s="162" t="str">
        <f t="shared" si="2163"/>
        <v/>
      </c>
      <c r="AJ2789" s="162" t="str">
        <f t="shared" si="2164"/>
        <v/>
      </c>
      <c r="AK2789" s="162" t="str">
        <f t="shared" si="2165"/>
        <v/>
      </c>
      <c r="AM2789" s="199">
        <f t="shared" si="2168"/>
        <v>30.408729549302709</v>
      </c>
      <c r="AN2789" s="197">
        <f t="shared" si="2170"/>
        <v>0</v>
      </c>
      <c r="AO2789" s="197">
        <f t="shared" si="2171"/>
        <v>0</v>
      </c>
      <c r="AP2789" s="197">
        <f t="shared" si="2172"/>
        <v>0</v>
      </c>
      <c r="AQ2789" s="197">
        <f t="shared" si="2173"/>
        <v>0</v>
      </c>
      <c r="AR2789" s="197" t="str">
        <f t="shared" si="2174"/>
        <v/>
      </c>
      <c r="AS2789" s="197" t="str">
        <f t="shared" si="2175"/>
        <v/>
      </c>
      <c r="AT2789" s="197" t="str">
        <f t="shared" si="2176"/>
        <v/>
      </c>
      <c r="AU2789" s="197" t="str">
        <f t="shared" si="2177"/>
        <v/>
      </c>
      <c r="AV2789" s="199">
        <f t="shared" ca="1" si="2169"/>
        <v>2.0999155564842034</v>
      </c>
      <c r="AX2789" s="162">
        <f t="shared" si="2132"/>
        <v>0</v>
      </c>
      <c r="AY2789" s="162">
        <f t="shared" si="2133"/>
        <v>0</v>
      </c>
      <c r="AZ2789" s="162">
        <f t="shared" si="2134"/>
        <v>0</v>
      </c>
      <c r="BA2789" s="162">
        <f t="shared" si="2135"/>
        <v>0</v>
      </c>
      <c r="BB2789" s="162" t="str">
        <f t="shared" si="2136"/>
        <v/>
      </c>
      <c r="BC2789" s="162" t="str">
        <f t="shared" si="2137"/>
        <v/>
      </c>
      <c r="BD2789" s="162" t="str">
        <f t="shared" si="2138"/>
        <v/>
      </c>
      <c r="BE2789" s="162" t="str">
        <f t="shared" si="2139"/>
        <v/>
      </c>
      <c r="BG2789" s="169">
        <f t="shared" si="2166"/>
        <v>69.653984755624691</v>
      </c>
      <c r="BH2789" s="169">
        <f t="shared" ca="1" si="2167"/>
        <v>2.054208971052073</v>
      </c>
    </row>
    <row r="2790" spans="11:60" x14ac:dyDescent="0.25">
      <c r="K2790" s="199">
        <f t="shared" si="2140"/>
        <v>69.70537094873103</v>
      </c>
      <c r="L2790" s="201">
        <f t="shared" si="2141"/>
        <v>0.5846079607990049</v>
      </c>
      <c r="M2790" s="201">
        <f t="shared" si="2142"/>
        <v>0.58952464078860434</v>
      </c>
      <c r="N2790" s="201">
        <f t="shared" si="2143"/>
        <v>0.61965429594490207</v>
      </c>
      <c r="O2790" s="201">
        <f t="shared" si="2144"/>
        <v>0.58514811309265358</v>
      </c>
      <c r="P2790" s="201" t="str">
        <f t="shared" si="2145"/>
        <v/>
      </c>
      <c r="Q2790" s="201" t="str">
        <f t="shared" si="2146"/>
        <v/>
      </c>
      <c r="R2790" s="201" t="str">
        <f t="shared" si="2147"/>
        <v/>
      </c>
      <c r="S2790" s="201" t="str">
        <f t="shared" si="2148"/>
        <v/>
      </c>
      <c r="T2790" s="199">
        <f t="shared" si="2149"/>
        <v>0</v>
      </c>
      <c r="U2790" s="199">
        <f t="shared" si="2150"/>
        <v>0</v>
      </c>
      <c r="V2790" s="199">
        <f t="shared" si="2151"/>
        <v>0</v>
      </c>
      <c r="W2790" s="199">
        <f t="shared" si="2152"/>
        <v>0</v>
      </c>
      <c r="X2790" s="199" t="str">
        <f t="shared" si="2153"/>
        <v/>
      </c>
      <c r="Y2790" s="199" t="str">
        <f t="shared" si="2154"/>
        <v/>
      </c>
      <c r="Z2790" s="199" t="str">
        <f t="shared" si="2155"/>
        <v/>
      </c>
      <c r="AA2790" s="199" t="str">
        <f t="shared" si="2156"/>
        <v/>
      </c>
      <c r="AB2790" s="201">
        <f t="shared" ca="1" si="2157"/>
        <v>2.0688735976004273</v>
      </c>
      <c r="AD2790" s="162">
        <f t="shared" si="2158"/>
        <v>0</v>
      </c>
      <c r="AE2790" s="162">
        <f t="shared" si="2159"/>
        <v>0</v>
      </c>
      <c r="AF2790" s="162">
        <f t="shared" si="2160"/>
        <v>0</v>
      </c>
      <c r="AG2790" s="162">
        <f t="shared" si="2161"/>
        <v>0</v>
      </c>
      <c r="AH2790" s="162" t="str">
        <f t="shared" si="2162"/>
        <v/>
      </c>
      <c r="AI2790" s="162" t="str">
        <f t="shared" si="2163"/>
        <v/>
      </c>
      <c r="AJ2790" s="162" t="str">
        <f t="shared" si="2164"/>
        <v/>
      </c>
      <c r="AK2790" s="162" t="str">
        <f t="shared" si="2165"/>
        <v/>
      </c>
      <c r="AM2790" s="199">
        <f t="shared" si="2168"/>
        <v>30.419946343677221</v>
      </c>
      <c r="AN2790" s="197">
        <f t="shared" si="2170"/>
        <v>0</v>
      </c>
      <c r="AO2790" s="197">
        <f t="shared" si="2171"/>
        <v>0</v>
      </c>
      <c r="AP2790" s="197">
        <f t="shared" si="2172"/>
        <v>0</v>
      </c>
      <c r="AQ2790" s="197">
        <f t="shared" si="2173"/>
        <v>0</v>
      </c>
      <c r="AR2790" s="197" t="str">
        <f t="shared" si="2174"/>
        <v/>
      </c>
      <c r="AS2790" s="197" t="str">
        <f t="shared" si="2175"/>
        <v/>
      </c>
      <c r="AT2790" s="197" t="str">
        <f t="shared" si="2176"/>
        <v/>
      </c>
      <c r="AU2790" s="197" t="str">
        <f t="shared" si="2177"/>
        <v/>
      </c>
      <c r="AV2790" s="199">
        <f t="shared" ca="1" si="2169"/>
        <v>2.1336373027949809</v>
      </c>
      <c r="AX2790" s="162">
        <f t="shared" si="2132"/>
        <v>0</v>
      </c>
      <c r="AY2790" s="162">
        <f t="shared" si="2133"/>
        <v>0</v>
      </c>
      <c r="AZ2790" s="162">
        <f t="shared" si="2134"/>
        <v>0</v>
      </c>
      <c r="BA2790" s="162">
        <f t="shared" si="2135"/>
        <v>0</v>
      </c>
      <c r="BB2790" s="162" t="str">
        <f t="shared" si="2136"/>
        <v/>
      </c>
      <c r="BC2790" s="162" t="str">
        <f t="shared" si="2137"/>
        <v/>
      </c>
      <c r="BD2790" s="162" t="str">
        <f t="shared" si="2138"/>
        <v/>
      </c>
      <c r="BE2790" s="162" t="str">
        <f t="shared" si="2139"/>
        <v/>
      </c>
      <c r="BG2790" s="169">
        <f t="shared" si="2166"/>
        <v>69.679677852177861</v>
      </c>
      <c r="BH2790" s="169">
        <f t="shared" ca="1" si="2167"/>
        <v>2.14967638283865</v>
      </c>
    </row>
    <row r="2791" spans="11:60" x14ac:dyDescent="0.25">
      <c r="K2791" s="199">
        <f t="shared" si="2140"/>
        <v>69.731064045284199</v>
      </c>
      <c r="L2791" s="201">
        <f t="shared" si="2141"/>
        <v>0.58482344475064485</v>
      </c>
      <c r="M2791" s="201">
        <f t="shared" si="2142"/>
        <v>0.58974193700710376</v>
      </c>
      <c r="N2791" s="201">
        <f t="shared" si="2143"/>
        <v>0.61988269782324523</v>
      </c>
      <c r="O2791" s="201">
        <f t="shared" si="2144"/>
        <v>0.58536379614207967</v>
      </c>
      <c r="P2791" s="201" t="str">
        <f t="shared" si="2145"/>
        <v/>
      </c>
      <c r="Q2791" s="201" t="str">
        <f t="shared" si="2146"/>
        <v/>
      </c>
      <c r="R2791" s="201" t="str">
        <f t="shared" si="2147"/>
        <v/>
      </c>
      <c r="S2791" s="201" t="str">
        <f t="shared" si="2148"/>
        <v/>
      </c>
      <c r="T2791" s="199">
        <f t="shared" si="2149"/>
        <v>0</v>
      </c>
      <c r="U2791" s="199">
        <f t="shared" si="2150"/>
        <v>0</v>
      </c>
      <c r="V2791" s="199">
        <f t="shared" si="2151"/>
        <v>0</v>
      </c>
      <c r="W2791" s="199">
        <f t="shared" si="2152"/>
        <v>0</v>
      </c>
      <c r="X2791" s="199" t="str">
        <f t="shared" si="2153"/>
        <v/>
      </c>
      <c r="Y2791" s="199" t="str">
        <f t="shared" si="2154"/>
        <v/>
      </c>
      <c r="Z2791" s="199" t="str">
        <f t="shared" si="2155"/>
        <v/>
      </c>
      <c r="AA2791" s="199" t="str">
        <f t="shared" si="2156"/>
        <v/>
      </c>
      <c r="AB2791" s="201">
        <f t="shared" ca="1" si="2157"/>
        <v>2.0630900422587404</v>
      </c>
      <c r="AD2791" s="162">
        <f t="shared" si="2158"/>
        <v>0</v>
      </c>
      <c r="AE2791" s="162">
        <f t="shared" si="2159"/>
        <v>0</v>
      </c>
      <c r="AF2791" s="162">
        <f t="shared" si="2160"/>
        <v>0</v>
      </c>
      <c r="AG2791" s="162">
        <f t="shared" si="2161"/>
        <v>0</v>
      </c>
      <c r="AH2791" s="162" t="str">
        <f t="shared" si="2162"/>
        <v/>
      </c>
      <c r="AI2791" s="162" t="str">
        <f t="shared" si="2163"/>
        <v/>
      </c>
      <c r="AJ2791" s="162" t="str">
        <f t="shared" si="2164"/>
        <v/>
      </c>
      <c r="AK2791" s="162" t="str">
        <f t="shared" si="2165"/>
        <v/>
      </c>
      <c r="AM2791" s="199">
        <f t="shared" si="2168"/>
        <v>30.431163138051733</v>
      </c>
      <c r="AN2791" s="197">
        <f t="shared" si="2170"/>
        <v>0</v>
      </c>
      <c r="AO2791" s="197">
        <f t="shared" si="2171"/>
        <v>0</v>
      </c>
      <c r="AP2791" s="197">
        <f t="shared" si="2172"/>
        <v>0</v>
      </c>
      <c r="AQ2791" s="197">
        <f t="shared" si="2173"/>
        <v>0</v>
      </c>
      <c r="AR2791" s="197" t="str">
        <f t="shared" si="2174"/>
        <v/>
      </c>
      <c r="AS2791" s="197" t="str">
        <f t="shared" si="2175"/>
        <v/>
      </c>
      <c r="AT2791" s="197" t="str">
        <f t="shared" si="2176"/>
        <v/>
      </c>
      <c r="AU2791" s="197" t="str">
        <f t="shared" si="2177"/>
        <v/>
      </c>
      <c r="AV2791" s="199">
        <f t="shared" ca="1" si="2169"/>
        <v>2.0985396970424914</v>
      </c>
      <c r="AX2791" s="162">
        <f t="shared" si="2132"/>
        <v>0</v>
      </c>
      <c r="AY2791" s="162">
        <f t="shared" si="2133"/>
        <v>0</v>
      </c>
      <c r="AZ2791" s="162">
        <f t="shared" si="2134"/>
        <v>0</v>
      </c>
      <c r="BA2791" s="162">
        <f t="shared" si="2135"/>
        <v>0</v>
      </c>
      <c r="BB2791" s="162" t="str">
        <f t="shared" si="2136"/>
        <v/>
      </c>
      <c r="BC2791" s="162" t="str">
        <f t="shared" si="2137"/>
        <v/>
      </c>
      <c r="BD2791" s="162" t="str">
        <f t="shared" si="2138"/>
        <v/>
      </c>
      <c r="BE2791" s="162" t="str">
        <f t="shared" si="2139"/>
        <v/>
      </c>
      <c r="BG2791" s="169">
        <f t="shared" si="2166"/>
        <v>69.70537094873103</v>
      </c>
      <c r="BH2791" s="169">
        <f t="shared" ca="1" si="2167"/>
        <v>2.0688735976004273</v>
      </c>
    </row>
    <row r="2792" spans="11:60" x14ac:dyDescent="0.25">
      <c r="K2792" s="199">
        <f t="shared" si="2140"/>
        <v>69.756757141837369</v>
      </c>
      <c r="L2792" s="201">
        <f t="shared" si="2141"/>
        <v>0.5850389287022848</v>
      </c>
      <c r="M2792" s="201">
        <f t="shared" si="2142"/>
        <v>0.58995923322560306</v>
      </c>
      <c r="N2792" s="201">
        <f t="shared" si="2143"/>
        <v>0.62011109970158851</v>
      </c>
      <c r="O2792" s="201">
        <f t="shared" si="2144"/>
        <v>0.58557947919150566</v>
      </c>
      <c r="P2792" s="201" t="str">
        <f t="shared" si="2145"/>
        <v/>
      </c>
      <c r="Q2792" s="201" t="str">
        <f t="shared" si="2146"/>
        <v/>
      </c>
      <c r="R2792" s="201" t="str">
        <f t="shared" si="2147"/>
        <v/>
      </c>
      <c r="S2792" s="201" t="str">
        <f t="shared" si="2148"/>
        <v/>
      </c>
      <c r="T2792" s="199">
        <f t="shared" si="2149"/>
        <v>0</v>
      </c>
      <c r="U2792" s="199">
        <f t="shared" si="2150"/>
        <v>0</v>
      </c>
      <c r="V2792" s="199">
        <f t="shared" si="2151"/>
        <v>0</v>
      </c>
      <c r="W2792" s="199">
        <f t="shared" si="2152"/>
        <v>0</v>
      </c>
      <c r="X2792" s="199" t="str">
        <f t="shared" si="2153"/>
        <v/>
      </c>
      <c r="Y2792" s="199" t="str">
        <f t="shared" si="2154"/>
        <v/>
      </c>
      <c r="Z2792" s="199" t="str">
        <f t="shared" si="2155"/>
        <v/>
      </c>
      <c r="AA2792" s="199" t="str">
        <f t="shared" si="2156"/>
        <v/>
      </c>
      <c r="AB2792" s="201">
        <f t="shared" ca="1" si="2157"/>
        <v>2.0994264810300964</v>
      </c>
      <c r="AD2792" s="162">
        <f t="shared" si="2158"/>
        <v>0</v>
      </c>
      <c r="AE2792" s="162">
        <f t="shared" si="2159"/>
        <v>0</v>
      </c>
      <c r="AF2792" s="162">
        <f t="shared" si="2160"/>
        <v>0</v>
      </c>
      <c r="AG2792" s="162">
        <f t="shared" si="2161"/>
        <v>0</v>
      </c>
      <c r="AH2792" s="162" t="str">
        <f t="shared" si="2162"/>
        <v/>
      </c>
      <c r="AI2792" s="162" t="str">
        <f t="shared" si="2163"/>
        <v/>
      </c>
      <c r="AJ2792" s="162" t="str">
        <f t="shared" si="2164"/>
        <v/>
      </c>
      <c r="AK2792" s="162" t="str">
        <f t="shared" si="2165"/>
        <v/>
      </c>
      <c r="AM2792" s="199">
        <f t="shared" si="2168"/>
        <v>30.442379932426245</v>
      </c>
      <c r="AN2792" s="197">
        <f t="shared" si="2170"/>
        <v>0</v>
      </c>
      <c r="AO2792" s="197">
        <f t="shared" si="2171"/>
        <v>0</v>
      </c>
      <c r="AP2792" s="197">
        <f t="shared" si="2172"/>
        <v>0</v>
      </c>
      <c r="AQ2792" s="197">
        <f t="shared" si="2173"/>
        <v>0</v>
      </c>
      <c r="AR2792" s="197" t="str">
        <f t="shared" si="2174"/>
        <v/>
      </c>
      <c r="AS2792" s="197" t="str">
        <f t="shared" si="2175"/>
        <v/>
      </c>
      <c r="AT2792" s="197" t="str">
        <f t="shared" si="2176"/>
        <v/>
      </c>
      <c r="AU2792" s="197" t="str">
        <f t="shared" si="2177"/>
        <v/>
      </c>
      <c r="AV2792" s="199">
        <f t="shared" ca="1" si="2169"/>
        <v>2.1077032824112751</v>
      </c>
      <c r="AX2792" s="162">
        <f t="shared" si="2132"/>
        <v>0</v>
      </c>
      <c r="AY2792" s="162">
        <f t="shared" si="2133"/>
        <v>0</v>
      </c>
      <c r="AZ2792" s="162">
        <f t="shared" si="2134"/>
        <v>0</v>
      </c>
      <c r="BA2792" s="162">
        <f t="shared" si="2135"/>
        <v>0</v>
      </c>
      <c r="BB2792" s="162" t="str">
        <f t="shared" si="2136"/>
        <v/>
      </c>
      <c r="BC2792" s="162" t="str">
        <f t="shared" si="2137"/>
        <v/>
      </c>
      <c r="BD2792" s="162" t="str">
        <f t="shared" si="2138"/>
        <v/>
      </c>
      <c r="BE2792" s="162" t="str">
        <f t="shared" si="2139"/>
        <v/>
      </c>
      <c r="BG2792" s="169">
        <f t="shared" si="2166"/>
        <v>69.731064045284199</v>
      </c>
      <c r="BH2792" s="169">
        <f t="shared" ca="1" si="2167"/>
        <v>2.0630900422587404</v>
      </c>
    </row>
    <row r="2793" spans="11:60" x14ac:dyDescent="0.25">
      <c r="K2793" s="199">
        <f t="shared" si="2140"/>
        <v>69.782450238390538</v>
      </c>
      <c r="L2793" s="201">
        <f t="shared" si="2141"/>
        <v>0.58525441265392475</v>
      </c>
      <c r="M2793" s="201">
        <f t="shared" si="2142"/>
        <v>0.59017652944410248</v>
      </c>
      <c r="N2793" s="201">
        <f t="shared" si="2143"/>
        <v>0.62033950157993167</v>
      </c>
      <c r="O2793" s="201">
        <f t="shared" si="2144"/>
        <v>0.58579516224093164</v>
      </c>
      <c r="P2793" s="201" t="str">
        <f t="shared" si="2145"/>
        <v/>
      </c>
      <c r="Q2793" s="201" t="str">
        <f t="shared" si="2146"/>
        <v/>
      </c>
      <c r="R2793" s="201" t="str">
        <f t="shared" si="2147"/>
        <v/>
      </c>
      <c r="S2793" s="201" t="str">
        <f t="shared" si="2148"/>
        <v/>
      </c>
      <c r="T2793" s="199">
        <f t="shared" si="2149"/>
        <v>0</v>
      </c>
      <c r="U2793" s="199">
        <f t="shared" si="2150"/>
        <v>0</v>
      </c>
      <c r="V2793" s="199">
        <f t="shared" si="2151"/>
        <v>0</v>
      </c>
      <c r="W2793" s="199">
        <f t="shared" si="2152"/>
        <v>0</v>
      </c>
      <c r="X2793" s="199" t="str">
        <f t="shared" si="2153"/>
        <v/>
      </c>
      <c r="Y2793" s="199" t="str">
        <f t="shared" si="2154"/>
        <v/>
      </c>
      <c r="Z2793" s="199" t="str">
        <f t="shared" si="2155"/>
        <v/>
      </c>
      <c r="AA2793" s="199" t="str">
        <f t="shared" si="2156"/>
        <v/>
      </c>
      <c r="AB2793" s="201">
        <f t="shared" ca="1" si="2157"/>
        <v>2.0319077494874924</v>
      </c>
      <c r="AD2793" s="162">
        <f t="shared" si="2158"/>
        <v>0</v>
      </c>
      <c r="AE2793" s="162">
        <f t="shared" si="2159"/>
        <v>0</v>
      </c>
      <c r="AF2793" s="162">
        <f t="shared" si="2160"/>
        <v>0</v>
      </c>
      <c r="AG2793" s="162">
        <f t="shared" si="2161"/>
        <v>0</v>
      </c>
      <c r="AH2793" s="162" t="str">
        <f t="shared" si="2162"/>
        <v/>
      </c>
      <c r="AI2793" s="162" t="str">
        <f t="shared" si="2163"/>
        <v/>
      </c>
      <c r="AJ2793" s="162" t="str">
        <f t="shared" si="2164"/>
        <v/>
      </c>
      <c r="AK2793" s="162" t="str">
        <f t="shared" si="2165"/>
        <v/>
      </c>
      <c r="AM2793" s="199">
        <f t="shared" si="2168"/>
        <v>30.453596726800757</v>
      </c>
      <c r="AN2793" s="197">
        <f t="shared" si="2170"/>
        <v>0</v>
      </c>
      <c r="AO2793" s="197">
        <f t="shared" si="2171"/>
        <v>0</v>
      </c>
      <c r="AP2793" s="197">
        <f t="shared" si="2172"/>
        <v>0</v>
      </c>
      <c r="AQ2793" s="197">
        <f t="shared" si="2173"/>
        <v>0</v>
      </c>
      <c r="AR2793" s="197" t="str">
        <f t="shared" si="2174"/>
        <v/>
      </c>
      <c r="AS2793" s="197" t="str">
        <f t="shared" si="2175"/>
        <v/>
      </c>
      <c r="AT2793" s="197" t="str">
        <f t="shared" si="2176"/>
        <v/>
      </c>
      <c r="AU2793" s="197" t="str">
        <f t="shared" si="2177"/>
        <v/>
      </c>
      <c r="AV2793" s="199">
        <f t="shared" ca="1" si="2169"/>
        <v>2.0817363301899459</v>
      </c>
      <c r="AX2793" s="162">
        <f t="shared" si="2132"/>
        <v>0</v>
      </c>
      <c r="AY2793" s="162">
        <f t="shared" si="2133"/>
        <v>0</v>
      </c>
      <c r="AZ2793" s="162">
        <f t="shared" si="2134"/>
        <v>0</v>
      </c>
      <c r="BA2793" s="162">
        <f t="shared" si="2135"/>
        <v>0</v>
      </c>
      <c r="BB2793" s="162" t="str">
        <f t="shared" si="2136"/>
        <v/>
      </c>
      <c r="BC2793" s="162" t="str">
        <f t="shared" si="2137"/>
        <v/>
      </c>
      <c r="BD2793" s="162" t="str">
        <f t="shared" si="2138"/>
        <v/>
      </c>
      <c r="BE2793" s="162" t="str">
        <f t="shared" si="2139"/>
        <v/>
      </c>
      <c r="BG2793" s="169">
        <f t="shared" si="2166"/>
        <v>69.756757141837369</v>
      </c>
      <c r="BH2793" s="169">
        <f t="shared" ca="1" si="2167"/>
        <v>2.0994264810300964</v>
      </c>
    </row>
    <row r="2794" spans="11:60" x14ac:dyDescent="0.25">
      <c r="K2794" s="199">
        <f t="shared" si="2140"/>
        <v>69.808143334943708</v>
      </c>
      <c r="L2794" s="201">
        <f t="shared" si="2141"/>
        <v>0.5854698966055647</v>
      </c>
      <c r="M2794" s="201">
        <f t="shared" si="2142"/>
        <v>0.59039382566260179</v>
      </c>
      <c r="N2794" s="201">
        <f t="shared" si="2143"/>
        <v>0.62056790345827484</v>
      </c>
      <c r="O2794" s="201">
        <f t="shared" si="2144"/>
        <v>0.58601084529035763</v>
      </c>
      <c r="P2794" s="201" t="str">
        <f t="shared" si="2145"/>
        <v/>
      </c>
      <c r="Q2794" s="201" t="str">
        <f t="shared" si="2146"/>
        <v/>
      </c>
      <c r="R2794" s="201" t="str">
        <f t="shared" si="2147"/>
        <v/>
      </c>
      <c r="S2794" s="201" t="str">
        <f t="shared" si="2148"/>
        <v/>
      </c>
      <c r="T2794" s="199">
        <f t="shared" si="2149"/>
        <v>0</v>
      </c>
      <c r="U2794" s="199">
        <f t="shared" si="2150"/>
        <v>0</v>
      </c>
      <c r="V2794" s="199">
        <f t="shared" si="2151"/>
        <v>0</v>
      </c>
      <c r="W2794" s="199">
        <f t="shared" si="2152"/>
        <v>0</v>
      </c>
      <c r="X2794" s="199" t="str">
        <f t="shared" si="2153"/>
        <v/>
      </c>
      <c r="Y2794" s="199" t="str">
        <f t="shared" si="2154"/>
        <v/>
      </c>
      <c r="Z2794" s="199" t="str">
        <f t="shared" si="2155"/>
        <v/>
      </c>
      <c r="AA2794" s="199" t="str">
        <f t="shared" si="2156"/>
        <v/>
      </c>
      <c r="AB2794" s="201">
        <f t="shared" ca="1" si="2157"/>
        <v>2.1542193925799578</v>
      </c>
      <c r="AD2794" s="162">
        <f t="shared" si="2158"/>
        <v>0</v>
      </c>
      <c r="AE2794" s="162">
        <f t="shared" si="2159"/>
        <v>0</v>
      </c>
      <c r="AF2794" s="162">
        <f t="shared" si="2160"/>
        <v>0</v>
      </c>
      <c r="AG2794" s="162">
        <f t="shared" si="2161"/>
        <v>0</v>
      </c>
      <c r="AH2794" s="162" t="str">
        <f t="shared" si="2162"/>
        <v/>
      </c>
      <c r="AI2794" s="162" t="str">
        <f t="shared" si="2163"/>
        <v/>
      </c>
      <c r="AJ2794" s="162" t="str">
        <f t="shared" si="2164"/>
        <v/>
      </c>
      <c r="AK2794" s="162" t="str">
        <f t="shared" si="2165"/>
        <v/>
      </c>
      <c r="AM2794" s="199">
        <f t="shared" si="2168"/>
        <v>30.46481352117527</v>
      </c>
      <c r="AN2794" s="197">
        <f t="shared" si="2170"/>
        <v>0</v>
      </c>
      <c r="AO2794" s="197">
        <f t="shared" si="2171"/>
        <v>0</v>
      </c>
      <c r="AP2794" s="197">
        <f t="shared" si="2172"/>
        <v>0</v>
      </c>
      <c r="AQ2794" s="197">
        <f t="shared" si="2173"/>
        <v>0</v>
      </c>
      <c r="AR2794" s="197" t="str">
        <f t="shared" si="2174"/>
        <v/>
      </c>
      <c r="AS2794" s="197" t="str">
        <f t="shared" si="2175"/>
        <v/>
      </c>
      <c r="AT2794" s="197" t="str">
        <f t="shared" si="2176"/>
        <v/>
      </c>
      <c r="AU2794" s="197" t="str">
        <f t="shared" si="2177"/>
        <v/>
      </c>
      <c r="AV2794" s="199">
        <f t="shared" ca="1" si="2169"/>
        <v>2.211421867546834</v>
      </c>
      <c r="AX2794" s="162">
        <f t="shared" si="2132"/>
        <v>0</v>
      </c>
      <c r="AY2794" s="162">
        <f t="shared" si="2133"/>
        <v>0</v>
      </c>
      <c r="AZ2794" s="162">
        <f t="shared" si="2134"/>
        <v>0</v>
      </c>
      <c r="BA2794" s="162">
        <f t="shared" si="2135"/>
        <v>0</v>
      </c>
      <c r="BB2794" s="162" t="str">
        <f t="shared" si="2136"/>
        <v/>
      </c>
      <c r="BC2794" s="162" t="str">
        <f t="shared" si="2137"/>
        <v/>
      </c>
      <c r="BD2794" s="162" t="str">
        <f t="shared" si="2138"/>
        <v/>
      </c>
      <c r="BE2794" s="162" t="str">
        <f t="shared" si="2139"/>
        <v/>
      </c>
      <c r="BG2794" s="169">
        <f t="shared" si="2166"/>
        <v>69.782450238390538</v>
      </c>
      <c r="BH2794" s="169">
        <f t="shared" ca="1" si="2167"/>
        <v>2.0319077494874924</v>
      </c>
    </row>
    <row r="2795" spans="11:60" x14ac:dyDescent="0.25">
      <c r="K2795" s="199">
        <f t="shared" si="2140"/>
        <v>69.833836431496877</v>
      </c>
      <c r="L2795" s="201">
        <f t="shared" si="2141"/>
        <v>0.58568538055720454</v>
      </c>
      <c r="M2795" s="201">
        <f t="shared" si="2142"/>
        <v>0.5906111218811011</v>
      </c>
      <c r="N2795" s="201">
        <f t="shared" si="2143"/>
        <v>0.620796305336618</v>
      </c>
      <c r="O2795" s="201">
        <f t="shared" si="2144"/>
        <v>0.58622652833978373</v>
      </c>
      <c r="P2795" s="201" t="str">
        <f t="shared" si="2145"/>
        <v/>
      </c>
      <c r="Q2795" s="201" t="str">
        <f t="shared" si="2146"/>
        <v/>
      </c>
      <c r="R2795" s="201" t="str">
        <f t="shared" si="2147"/>
        <v/>
      </c>
      <c r="S2795" s="201" t="str">
        <f t="shared" si="2148"/>
        <v/>
      </c>
      <c r="T2795" s="199">
        <f t="shared" si="2149"/>
        <v>0</v>
      </c>
      <c r="U2795" s="199">
        <f t="shared" si="2150"/>
        <v>0</v>
      </c>
      <c r="V2795" s="199">
        <f t="shared" si="2151"/>
        <v>0</v>
      </c>
      <c r="W2795" s="199">
        <f t="shared" si="2152"/>
        <v>0</v>
      </c>
      <c r="X2795" s="199" t="str">
        <f t="shared" si="2153"/>
        <v/>
      </c>
      <c r="Y2795" s="199" t="str">
        <f t="shared" si="2154"/>
        <v/>
      </c>
      <c r="Z2795" s="199" t="str">
        <f t="shared" si="2155"/>
        <v/>
      </c>
      <c r="AA2795" s="199" t="str">
        <f t="shared" si="2156"/>
        <v/>
      </c>
      <c r="AB2795" s="201">
        <f t="shared" ca="1" si="2157"/>
        <v>2.0945127561940704</v>
      </c>
      <c r="AD2795" s="162">
        <f t="shared" si="2158"/>
        <v>0</v>
      </c>
      <c r="AE2795" s="162">
        <f t="shared" si="2159"/>
        <v>0</v>
      </c>
      <c r="AF2795" s="162">
        <f t="shared" si="2160"/>
        <v>0</v>
      </c>
      <c r="AG2795" s="162">
        <f t="shared" si="2161"/>
        <v>0</v>
      </c>
      <c r="AH2795" s="162" t="str">
        <f t="shared" si="2162"/>
        <v/>
      </c>
      <c r="AI2795" s="162" t="str">
        <f t="shared" si="2163"/>
        <v/>
      </c>
      <c r="AJ2795" s="162" t="str">
        <f t="shared" si="2164"/>
        <v/>
      </c>
      <c r="AK2795" s="162" t="str">
        <f t="shared" si="2165"/>
        <v/>
      </c>
      <c r="AM2795" s="199">
        <f t="shared" si="2168"/>
        <v>30.476030315549782</v>
      </c>
      <c r="AN2795" s="197">
        <f t="shared" si="2170"/>
        <v>0</v>
      </c>
      <c r="AO2795" s="197">
        <f t="shared" si="2171"/>
        <v>0</v>
      </c>
      <c r="AP2795" s="197">
        <f t="shared" si="2172"/>
        <v>0</v>
      </c>
      <c r="AQ2795" s="197">
        <f t="shared" si="2173"/>
        <v>0</v>
      </c>
      <c r="AR2795" s="197" t="str">
        <f t="shared" si="2174"/>
        <v/>
      </c>
      <c r="AS2795" s="197" t="str">
        <f t="shared" si="2175"/>
        <v/>
      </c>
      <c r="AT2795" s="197" t="str">
        <f t="shared" si="2176"/>
        <v/>
      </c>
      <c r="AU2795" s="197" t="str">
        <f t="shared" si="2177"/>
        <v/>
      </c>
      <c r="AV2795" s="199">
        <f t="shared" ca="1" si="2169"/>
        <v>2.1816553728983039</v>
      </c>
      <c r="AX2795" s="162">
        <f t="shared" si="2132"/>
        <v>0</v>
      </c>
      <c r="AY2795" s="162">
        <f t="shared" si="2133"/>
        <v>0</v>
      </c>
      <c r="AZ2795" s="162">
        <f t="shared" si="2134"/>
        <v>0</v>
      </c>
      <c r="BA2795" s="162">
        <f t="shared" si="2135"/>
        <v>0</v>
      </c>
      <c r="BB2795" s="162" t="str">
        <f t="shared" si="2136"/>
        <v/>
      </c>
      <c r="BC2795" s="162" t="str">
        <f t="shared" si="2137"/>
        <v/>
      </c>
      <c r="BD2795" s="162" t="str">
        <f t="shared" si="2138"/>
        <v/>
      </c>
      <c r="BE2795" s="162" t="str">
        <f t="shared" si="2139"/>
        <v/>
      </c>
      <c r="BG2795" s="169">
        <f t="shared" si="2166"/>
        <v>69.808143334943708</v>
      </c>
      <c r="BH2795" s="169">
        <f t="shared" ca="1" si="2167"/>
        <v>2.1542193925799578</v>
      </c>
    </row>
    <row r="2796" spans="11:60" x14ac:dyDescent="0.25">
      <c r="K2796" s="199">
        <f t="shared" si="2140"/>
        <v>69.859529528050047</v>
      </c>
      <c r="L2796" s="201">
        <f t="shared" si="2141"/>
        <v>0.5859008645088446</v>
      </c>
      <c r="M2796" s="201">
        <f t="shared" si="2142"/>
        <v>0.59082841809960052</v>
      </c>
      <c r="N2796" s="201">
        <f t="shared" si="2143"/>
        <v>0.62102470721496117</v>
      </c>
      <c r="O2796" s="201">
        <f t="shared" si="2144"/>
        <v>0.58644221138920971</v>
      </c>
      <c r="P2796" s="201" t="str">
        <f t="shared" si="2145"/>
        <v/>
      </c>
      <c r="Q2796" s="201" t="str">
        <f t="shared" si="2146"/>
        <v/>
      </c>
      <c r="R2796" s="201" t="str">
        <f t="shared" si="2147"/>
        <v/>
      </c>
      <c r="S2796" s="201" t="str">
        <f t="shared" si="2148"/>
        <v/>
      </c>
      <c r="T2796" s="199">
        <f t="shared" si="2149"/>
        <v>0</v>
      </c>
      <c r="U2796" s="199">
        <f t="shared" si="2150"/>
        <v>0</v>
      </c>
      <c r="V2796" s="199">
        <f t="shared" si="2151"/>
        <v>0</v>
      </c>
      <c r="W2796" s="199">
        <f t="shared" si="2152"/>
        <v>0</v>
      </c>
      <c r="X2796" s="199" t="str">
        <f t="shared" si="2153"/>
        <v/>
      </c>
      <c r="Y2796" s="199" t="str">
        <f t="shared" si="2154"/>
        <v/>
      </c>
      <c r="Z2796" s="199" t="str">
        <f t="shared" si="2155"/>
        <v/>
      </c>
      <c r="AA2796" s="199" t="str">
        <f t="shared" si="2156"/>
        <v/>
      </c>
      <c r="AB2796" s="201">
        <f t="shared" ca="1" si="2157"/>
        <v>2.1302419713726928</v>
      </c>
      <c r="AD2796" s="162">
        <f t="shared" si="2158"/>
        <v>0</v>
      </c>
      <c r="AE2796" s="162">
        <f t="shared" si="2159"/>
        <v>0</v>
      </c>
      <c r="AF2796" s="162">
        <f t="shared" si="2160"/>
        <v>0</v>
      </c>
      <c r="AG2796" s="162">
        <f t="shared" si="2161"/>
        <v>0</v>
      </c>
      <c r="AH2796" s="162" t="str">
        <f t="shared" si="2162"/>
        <v/>
      </c>
      <c r="AI2796" s="162" t="str">
        <f t="shared" si="2163"/>
        <v/>
      </c>
      <c r="AJ2796" s="162" t="str">
        <f t="shared" si="2164"/>
        <v/>
      </c>
      <c r="AK2796" s="162" t="str">
        <f t="shared" si="2165"/>
        <v/>
      </c>
      <c r="AM2796" s="199">
        <f t="shared" si="2168"/>
        <v>30.487247109924294</v>
      </c>
      <c r="AN2796" s="197">
        <f t="shared" si="2170"/>
        <v>0</v>
      </c>
      <c r="AO2796" s="197">
        <f t="shared" si="2171"/>
        <v>0</v>
      </c>
      <c r="AP2796" s="197">
        <f t="shared" si="2172"/>
        <v>0</v>
      </c>
      <c r="AQ2796" s="197">
        <f t="shared" si="2173"/>
        <v>0</v>
      </c>
      <c r="AR2796" s="197" t="str">
        <f t="shared" si="2174"/>
        <v/>
      </c>
      <c r="AS2796" s="197" t="str">
        <f t="shared" si="2175"/>
        <v/>
      </c>
      <c r="AT2796" s="197" t="str">
        <f t="shared" si="2176"/>
        <v/>
      </c>
      <c r="AU2796" s="197" t="str">
        <f t="shared" si="2177"/>
        <v/>
      </c>
      <c r="AV2796" s="199">
        <f t="shared" ca="1" si="2169"/>
        <v>2.1978612045315375</v>
      </c>
      <c r="AX2796" s="162">
        <f t="shared" si="2132"/>
        <v>0</v>
      </c>
      <c r="AY2796" s="162">
        <f t="shared" si="2133"/>
        <v>0</v>
      </c>
      <c r="AZ2796" s="162">
        <f t="shared" si="2134"/>
        <v>0</v>
      </c>
      <c r="BA2796" s="162">
        <f t="shared" si="2135"/>
        <v>0</v>
      </c>
      <c r="BB2796" s="162" t="str">
        <f t="shared" si="2136"/>
        <v/>
      </c>
      <c r="BC2796" s="162" t="str">
        <f t="shared" si="2137"/>
        <v/>
      </c>
      <c r="BD2796" s="162" t="str">
        <f t="shared" si="2138"/>
        <v/>
      </c>
      <c r="BE2796" s="162" t="str">
        <f t="shared" si="2139"/>
        <v/>
      </c>
      <c r="BG2796" s="169">
        <f t="shared" si="2166"/>
        <v>69.833836431496877</v>
      </c>
      <c r="BH2796" s="169">
        <f t="shared" ca="1" si="2167"/>
        <v>2.0945127561940704</v>
      </c>
    </row>
    <row r="2797" spans="11:60" x14ac:dyDescent="0.25">
      <c r="K2797" s="199">
        <f t="shared" si="2140"/>
        <v>69.885222624603216</v>
      </c>
      <c r="L2797" s="201">
        <f t="shared" si="2141"/>
        <v>0.58611634846048444</v>
      </c>
      <c r="M2797" s="201">
        <f t="shared" si="2142"/>
        <v>0.59104571431809982</v>
      </c>
      <c r="N2797" s="201">
        <f t="shared" si="2143"/>
        <v>0.62125310909330433</v>
      </c>
      <c r="O2797" s="201">
        <f t="shared" si="2144"/>
        <v>0.5866578944386357</v>
      </c>
      <c r="P2797" s="201" t="str">
        <f t="shared" si="2145"/>
        <v/>
      </c>
      <c r="Q2797" s="201" t="str">
        <f t="shared" si="2146"/>
        <v/>
      </c>
      <c r="R2797" s="201" t="str">
        <f t="shared" si="2147"/>
        <v/>
      </c>
      <c r="S2797" s="201" t="str">
        <f t="shared" si="2148"/>
        <v/>
      </c>
      <c r="T2797" s="199">
        <f t="shared" si="2149"/>
        <v>0</v>
      </c>
      <c r="U2797" s="199">
        <f t="shared" si="2150"/>
        <v>0</v>
      </c>
      <c r="V2797" s="199">
        <f t="shared" si="2151"/>
        <v>0</v>
      </c>
      <c r="W2797" s="199">
        <f t="shared" si="2152"/>
        <v>0</v>
      </c>
      <c r="X2797" s="199" t="str">
        <f t="shared" si="2153"/>
        <v/>
      </c>
      <c r="Y2797" s="199" t="str">
        <f t="shared" si="2154"/>
        <v/>
      </c>
      <c r="Z2797" s="199" t="str">
        <f t="shared" si="2155"/>
        <v/>
      </c>
      <c r="AA2797" s="199" t="str">
        <f t="shared" si="2156"/>
        <v/>
      </c>
      <c r="AB2797" s="201">
        <f t="shared" ca="1" si="2157"/>
        <v>2.1494845297462968</v>
      </c>
      <c r="AD2797" s="162">
        <f t="shared" si="2158"/>
        <v>0</v>
      </c>
      <c r="AE2797" s="162">
        <f t="shared" si="2159"/>
        <v>0</v>
      </c>
      <c r="AF2797" s="162">
        <f t="shared" si="2160"/>
        <v>0</v>
      </c>
      <c r="AG2797" s="162">
        <f t="shared" si="2161"/>
        <v>0</v>
      </c>
      <c r="AH2797" s="162" t="str">
        <f t="shared" si="2162"/>
        <v/>
      </c>
      <c r="AI2797" s="162" t="str">
        <f t="shared" si="2163"/>
        <v/>
      </c>
      <c r="AJ2797" s="162" t="str">
        <f t="shared" si="2164"/>
        <v/>
      </c>
      <c r="AK2797" s="162" t="str">
        <f t="shared" si="2165"/>
        <v/>
      </c>
      <c r="AM2797" s="199">
        <f t="shared" si="2168"/>
        <v>30.498463904298806</v>
      </c>
      <c r="AN2797" s="197">
        <f t="shared" si="2170"/>
        <v>0</v>
      </c>
      <c r="AO2797" s="197">
        <f t="shared" si="2171"/>
        <v>0</v>
      </c>
      <c r="AP2797" s="197">
        <f t="shared" si="2172"/>
        <v>0</v>
      </c>
      <c r="AQ2797" s="197">
        <f t="shared" si="2173"/>
        <v>0</v>
      </c>
      <c r="AR2797" s="197" t="str">
        <f t="shared" si="2174"/>
        <v/>
      </c>
      <c r="AS2797" s="197" t="str">
        <f t="shared" si="2175"/>
        <v/>
      </c>
      <c r="AT2797" s="197" t="str">
        <f t="shared" si="2176"/>
        <v/>
      </c>
      <c r="AU2797" s="197" t="str">
        <f t="shared" si="2177"/>
        <v/>
      </c>
      <c r="AV2797" s="199">
        <f t="shared" ca="1" si="2169"/>
        <v>2.1114807631330033</v>
      </c>
      <c r="AX2797" s="162">
        <f t="shared" si="2132"/>
        <v>0</v>
      </c>
      <c r="AY2797" s="162">
        <f t="shared" si="2133"/>
        <v>0</v>
      </c>
      <c r="AZ2797" s="162">
        <f t="shared" si="2134"/>
        <v>0</v>
      </c>
      <c r="BA2797" s="162">
        <f t="shared" si="2135"/>
        <v>0</v>
      </c>
      <c r="BB2797" s="162" t="str">
        <f t="shared" si="2136"/>
        <v/>
      </c>
      <c r="BC2797" s="162" t="str">
        <f t="shared" si="2137"/>
        <v/>
      </c>
      <c r="BD2797" s="162" t="str">
        <f t="shared" si="2138"/>
        <v/>
      </c>
      <c r="BE2797" s="162" t="str">
        <f t="shared" si="2139"/>
        <v/>
      </c>
      <c r="BG2797" s="169">
        <f t="shared" si="2166"/>
        <v>69.859529528050047</v>
      </c>
      <c r="BH2797" s="169">
        <f t="shared" ca="1" si="2167"/>
        <v>2.1302419713726928</v>
      </c>
    </row>
    <row r="2798" spans="11:60" x14ac:dyDescent="0.25">
      <c r="K2798" s="199">
        <f t="shared" si="2140"/>
        <v>69.910915721156385</v>
      </c>
      <c r="L2798" s="201">
        <f t="shared" si="2141"/>
        <v>0.58633183241212439</v>
      </c>
      <c r="M2798" s="201">
        <f t="shared" si="2142"/>
        <v>0.59126301053659924</v>
      </c>
      <c r="N2798" s="201">
        <f t="shared" si="2143"/>
        <v>0.6214815109716475</v>
      </c>
      <c r="O2798" s="201">
        <f t="shared" si="2144"/>
        <v>0.58687357748806179</v>
      </c>
      <c r="P2798" s="201" t="str">
        <f t="shared" si="2145"/>
        <v/>
      </c>
      <c r="Q2798" s="201" t="str">
        <f t="shared" si="2146"/>
        <v/>
      </c>
      <c r="R2798" s="201" t="str">
        <f t="shared" si="2147"/>
        <v/>
      </c>
      <c r="S2798" s="201" t="str">
        <f t="shared" si="2148"/>
        <v/>
      </c>
      <c r="T2798" s="199">
        <f t="shared" si="2149"/>
        <v>0</v>
      </c>
      <c r="U2798" s="199">
        <f t="shared" si="2150"/>
        <v>0</v>
      </c>
      <c r="V2798" s="199">
        <f t="shared" si="2151"/>
        <v>0</v>
      </c>
      <c r="W2798" s="199">
        <f t="shared" si="2152"/>
        <v>0</v>
      </c>
      <c r="X2798" s="199" t="str">
        <f t="shared" si="2153"/>
        <v/>
      </c>
      <c r="Y2798" s="199" t="str">
        <f t="shared" si="2154"/>
        <v/>
      </c>
      <c r="Z2798" s="199" t="str">
        <f t="shared" si="2155"/>
        <v/>
      </c>
      <c r="AA2798" s="199" t="str">
        <f t="shared" si="2156"/>
        <v/>
      </c>
      <c r="AB2798" s="201">
        <f t="shared" ca="1" si="2157"/>
        <v>2.1429663154024299</v>
      </c>
      <c r="AD2798" s="162">
        <f t="shared" si="2158"/>
        <v>0</v>
      </c>
      <c r="AE2798" s="162">
        <f t="shared" si="2159"/>
        <v>0</v>
      </c>
      <c r="AF2798" s="162">
        <f t="shared" si="2160"/>
        <v>0</v>
      </c>
      <c r="AG2798" s="162">
        <f t="shared" si="2161"/>
        <v>0</v>
      </c>
      <c r="AH2798" s="162" t="str">
        <f t="shared" si="2162"/>
        <v/>
      </c>
      <c r="AI2798" s="162" t="str">
        <f t="shared" si="2163"/>
        <v/>
      </c>
      <c r="AJ2798" s="162" t="str">
        <f t="shared" si="2164"/>
        <v/>
      </c>
      <c r="AK2798" s="162" t="str">
        <f t="shared" si="2165"/>
        <v/>
      </c>
      <c r="AM2798" s="199">
        <f t="shared" si="2168"/>
        <v>30.509680698673318</v>
      </c>
      <c r="AN2798" s="197">
        <f t="shared" si="2170"/>
        <v>0</v>
      </c>
      <c r="AO2798" s="197">
        <f t="shared" si="2171"/>
        <v>0</v>
      </c>
      <c r="AP2798" s="197">
        <f t="shared" si="2172"/>
        <v>0</v>
      </c>
      <c r="AQ2798" s="197">
        <f t="shared" si="2173"/>
        <v>0</v>
      </c>
      <c r="AR2798" s="197" t="str">
        <f t="shared" si="2174"/>
        <v/>
      </c>
      <c r="AS2798" s="197" t="str">
        <f t="shared" si="2175"/>
        <v/>
      </c>
      <c r="AT2798" s="197" t="str">
        <f t="shared" si="2176"/>
        <v/>
      </c>
      <c r="AU2798" s="197" t="str">
        <f t="shared" si="2177"/>
        <v/>
      </c>
      <c r="AV2798" s="199">
        <f t="shared" ca="1" si="2169"/>
        <v>2.1910605734149895</v>
      </c>
      <c r="AX2798" s="162">
        <f t="shared" si="2132"/>
        <v>0</v>
      </c>
      <c r="AY2798" s="162">
        <f t="shared" si="2133"/>
        <v>0</v>
      </c>
      <c r="AZ2798" s="162">
        <f t="shared" si="2134"/>
        <v>0</v>
      </c>
      <c r="BA2798" s="162">
        <f t="shared" si="2135"/>
        <v>0</v>
      </c>
      <c r="BB2798" s="162" t="str">
        <f t="shared" si="2136"/>
        <v/>
      </c>
      <c r="BC2798" s="162" t="str">
        <f t="shared" si="2137"/>
        <v/>
      </c>
      <c r="BD2798" s="162" t="str">
        <f t="shared" si="2138"/>
        <v/>
      </c>
      <c r="BE2798" s="162" t="str">
        <f t="shared" si="2139"/>
        <v/>
      </c>
      <c r="BG2798" s="169">
        <f t="shared" si="2166"/>
        <v>69.885222624603216</v>
      </c>
      <c r="BH2798" s="169">
        <f t="shared" ca="1" si="2167"/>
        <v>2.1494845297462968</v>
      </c>
    </row>
    <row r="2799" spans="11:60" x14ac:dyDescent="0.25">
      <c r="K2799" s="199">
        <f t="shared" si="2140"/>
        <v>69.936608817709555</v>
      </c>
      <c r="L2799" s="201">
        <f t="shared" si="2141"/>
        <v>0.58654731636376434</v>
      </c>
      <c r="M2799" s="201">
        <f t="shared" si="2142"/>
        <v>0.59148030675509855</v>
      </c>
      <c r="N2799" s="201">
        <f t="shared" si="2143"/>
        <v>0.62170991284999078</v>
      </c>
      <c r="O2799" s="201">
        <f t="shared" si="2144"/>
        <v>0.58708926053748778</v>
      </c>
      <c r="P2799" s="201" t="str">
        <f t="shared" si="2145"/>
        <v/>
      </c>
      <c r="Q2799" s="201" t="str">
        <f t="shared" si="2146"/>
        <v/>
      </c>
      <c r="R2799" s="201" t="str">
        <f t="shared" si="2147"/>
        <v/>
      </c>
      <c r="S2799" s="201" t="str">
        <f t="shared" si="2148"/>
        <v/>
      </c>
      <c r="T2799" s="199">
        <f t="shared" si="2149"/>
        <v>0</v>
      </c>
      <c r="U2799" s="199">
        <f t="shared" si="2150"/>
        <v>0</v>
      </c>
      <c r="V2799" s="199">
        <f t="shared" si="2151"/>
        <v>0</v>
      </c>
      <c r="W2799" s="199">
        <f t="shared" si="2152"/>
        <v>0</v>
      </c>
      <c r="X2799" s="199" t="str">
        <f t="shared" si="2153"/>
        <v/>
      </c>
      <c r="Y2799" s="199" t="str">
        <f t="shared" si="2154"/>
        <v/>
      </c>
      <c r="Z2799" s="199" t="str">
        <f t="shared" si="2155"/>
        <v/>
      </c>
      <c r="AA2799" s="199" t="str">
        <f t="shared" si="2156"/>
        <v/>
      </c>
      <c r="AB2799" s="201">
        <f t="shared" ca="1" si="2157"/>
        <v>2.1583795367370433</v>
      </c>
      <c r="AD2799" s="162">
        <f t="shared" si="2158"/>
        <v>0</v>
      </c>
      <c r="AE2799" s="162">
        <f t="shared" si="2159"/>
        <v>0</v>
      </c>
      <c r="AF2799" s="162">
        <f t="shared" si="2160"/>
        <v>0</v>
      </c>
      <c r="AG2799" s="162">
        <f t="shared" si="2161"/>
        <v>0</v>
      </c>
      <c r="AH2799" s="162" t="str">
        <f t="shared" si="2162"/>
        <v/>
      </c>
      <c r="AI2799" s="162" t="str">
        <f t="shared" si="2163"/>
        <v/>
      </c>
      <c r="AJ2799" s="162" t="str">
        <f t="shared" si="2164"/>
        <v/>
      </c>
      <c r="AK2799" s="162" t="str">
        <f t="shared" si="2165"/>
        <v/>
      </c>
      <c r="AM2799" s="199">
        <f t="shared" si="2168"/>
        <v>30.52089749304783</v>
      </c>
      <c r="AN2799" s="197">
        <f t="shared" si="2170"/>
        <v>0</v>
      </c>
      <c r="AO2799" s="197">
        <f t="shared" si="2171"/>
        <v>0</v>
      </c>
      <c r="AP2799" s="197">
        <f t="shared" si="2172"/>
        <v>0</v>
      </c>
      <c r="AQ2799" s="197">
        <f t="shared" si="2173"/>
        <v>0</v>
      </c>
      <c r="AR2799" s="197" t="str">
        <f t="shared" si="2174"/>
        <v/>
      </c>
      <c r="AS2799" s="197" t="str">
        <f t="shared" si="2175"/>
        <v/>
      </c>
      <c r="AT2799" s="197" t="str">
        <f t="shared" si="2176"/>
        <v/>
      </c>
      <c r="AU2799" s="197" t="str">
        <f t="shared" si="2177"/>
        <v/>
      </c>
      <c r="AV2799" s="199">
        <f t="shared" ca="1" si="2169"/>
        <v>2.2165904214152601</v>
      </c>
      <c r="AX2799" s="162">
        <f t="shared" si="2132"/>
        <v>0</v>
      </c>
      <c r="AY2799" s="162">
        <f t="shared" si="2133"/>
        <v>0</v>
      </c>
      <c r="AZ2799" s="162">
        <f t="shared" si="2134"/>
        <v>0</v>
      </c>
      <c r="BA2799" s="162">
        <f t="shared" si="2135"/>
        <v>0</v>
      </c>
      <c r="BB2799" s="162" t="str">
        <f t="shared" si="2136"/>
        <v/>
      </c>
      <c r="BC2799" s="162" t="str">
        <f t="shared" si="2137"/>
        <v/>
      </c>
      <c r="BD2799" s="162" t="str">
        <f t="shared" si="2138"/>
        <v/>
      </c>
      <c r="BE2799" s="162" t="str">
        <f t="shared" si="2139"/>
        <v/>
      </c>
      <c r="BG2799" s="169">
        <f t="shared" si="2166"/>
        <v>69.910915721156385</v>
      </c>
      <c r="BH2799" s="169">
        <f t="shared" ca="1" si="2167"/>
        <v>2.1429663154024299</v>
      </c>
    </row>
    <row r="2800" spans="11:60" x14ac:dyDescent="0.25">
      <c r="K2800" s="199">
        <f t="shared" si="2140"/>
        <v>69.962301914262724</v>
      </c>
      <c r="L2800" s="201">
        <f t="shared" si="2141"/>
        <v>0.58676280031540429</v>
      </c>
      <c r="M2800" s="201">
        <f t="shared" si="2142"/>
        <v>0.59169760297359797</v>
      </c>
      <c r="N2800" s="201">
        <f t="shared" si="2143"/>
        <v>0.62193831472833394</v>
      </c>
      <c r="O2800" s="201">
        <f t="shared" si="2144"/>
        <v>0.58730494358691387</v>
      </c>
      <c r="P2800" s="201" t="str">
        <f t="shared" si="2145"/>
        <v/>
      </c>
      <c r="Q2800" s="201" t="str">
        <f t="shared" si="2146"/>
        <v/>
      </c>
      <c r="R2800" s="201" t="str">
        <f t="shared" si="2147"/>
        <v/>
      </c>
      <c r="S2800" s="201" t="str">
        <f t="shared" si="2148"/>
        <v/>
      </c>
      <c r="T2800" s="199">
        <f t="shared" si="2149"/>
        <v>0</v>
      </c>
      <c r="U2800" s="199">
        <f t="shared" si="2150"/>
        <v>0</v>
      </c>
      <c r="V2800" s="199">
        <f t="shared" si="2151"/>
        <v>0</v>
      </c>
      <c r="W2800" s="199">
        <f t="shared" si="2152"/>
        <v>0</v>
      </c>
      <c r="X2800" s="199" t="str">
        <f t="shared" si="2153"/>
        <v/>
      </c>
      <c r="Y2800" s="199" t="str">
        <f t="shared" si="2154"/>
        <v/>
      </c>
      <c r="Z2800" s="199" t="str">
        <f t="shared" si="2155"/>
        <v/>
      </c>
      <c r="AA2800" s="199" t="str">
        <f t="shared" si="2156"/>
        <v/>
      </c>
      <c r="AB2800" s="201">
        <f t="shared" ca="1" si="2157"/>
        <v>2.1175557360387929</v>
      </c>
      <c r="AD2800" s="162">
        <f t="shared" si="2158"/>
        <v>0</v>
      </c>
      <c r="AE2800" s="162">
        <f t="shared" si="2159"/>
        <v>0</v>
      </c>
      <c r="AF2800" s="162">
        <f t="shared" si="2160"/>
        <v>0</v>
      </c>
      <c r="AG2800" s="162">
        <f t="shared" si="2161"/>
        <v>0</v>
      </c>
      <c r="AH2800" s="162" t="str">
        <f t="shared" si="2162"/>
        <v/>
      </c>
      <c r="AI2800" s="162" t="str">
        <f t="shared" si="2163"/>
        <v/>
      </c>
      <c r="AJ2800" s="162" t="str">
        <f t="shared" si="2164"/>
        <v/>
      </c>
      <c r="AK2800" s="162" t="str">
        <f t="shared" si="2165"/>
        <v/>
      </c>
      <c r="AM2800" s="199">
        <f t="shared" si="2168"/>
        <v>30.532114287422342</v>
      </c>
      <c r="AN2800" s="197">
        <f t="shared" si="2170"/>
        <v>0</v>
      </c>
      <c r="AO2800" s="197">
        <f t="shared" si="2171"/>
        <v>0</v>
      </c>
      <c r="AP2800" s="197">
        <f t="shared" si="2172"/>
        <v>0</v>
      </c>
      <c r="AQ2800" s="197">
        <f t="shared" si="2173"/>
        <v>0</v>
      </c>
      <c r="AR2800" s="197" t="str">
        <f t="shared" si="2174"/>
        <v/>
      </c>
      <c r="AS2800" s="197" t="str">
        <f t="shared" si="2175"/>
        <v/>
      </c>
      <c r="AT2800" s="197" t="str">
        <f t="shared" si="2176"/>
        <v/>
      </c>
      <c r="AU2800" s="197" t="str">
        <f t="shared" si="2177"/>
        <v/>
      </c>
      <c r="AV2800" s="199">
        <f t="shared" ca="1" si="2169"/>
        <v>2.1425891360166744</v>
      </c>
      <c r="AX2800" s="162">
        <f t="shared" si="2132"/>
        <v>0</v>
      </c>
      <c r="AY2800" s="162">
        <f t="shared" si="2133"/>
        <v>0</v>
      </c>
      <c r="AZ2800" s="162">
        <f t="shared" si="2134"/>
        <v>0</v>
      </c>
      <c r="BA2800" s="162">
        <f t="shared" si="2135"/>
        <v>0</v>
      </c>
      <c r="BB2800" s="162" t="str">
        <f t="shared" si="2136"/>
        <v/>
      </c>
      <c r="BC2800" s="162" t="str">
        <f t="shared" si="2137"/>
        <v/>
      </c>
      <c r="BD2800" s="162" t="str">
        <f t="shared" si="2138"/>
        <v/>
      </c>
      <c r="BE2800" s="162" t="str">
        <f t="shared" si="2139"/>
        <v/>
      </c>
      <c r="BG2800" s="169">
        <f t="shared" si="2166"/>
        <v>69.936608817709555</v>
      </c>
      <c r="BH2800" s="169">
        <f t="shared" ca="1" si="2167"/>
        <v>2.1583795367370433</v>
      </c>
    </row>
    <row r="2801" spans="11:60" x14ac:dyDescent="0.25">
      <c r="K2801" s="199">
        <f t="shared" si="2140"/>
        <v>69.987995010815894</v>
      </c>
      <c r="L2801" s="201">
        <f t="shared" si="2141"/>
        <v>0.58697828426704424</v>
      </c>
      <c r="M2801" s="201">
        <f t="shared" si="2142"/>
        <v>0.59191489919209728</v>
      </c>
      <c r="N2801" s="201">
        <f t="shared" si="2143"/>
        <v>0.62216671660667711</v>
      </c>
      <c r="O2801" s="201">
        <f t="shared" si="2144"/>
        <v>0.58752062663633986</v>
      </c>
      <c r="P2801" s="201" t="str">
        <f t="shared" si="2145"/>
        <v/>
      </c>
      <c r="Q2801" s="201" t="str">
        <f t="shared" si="2146"/>
        <v/>
      </c>
      <c r="R2801" s="201" t="str">
        <f t="shared" si="2147"/>
        <v/>
      </c>
      <c r="S2801" s="201" t="str">
        <f t="shared" si="2148"/>
        <v/>
      </c>
      <c r="T2801" s="199">
        <f t="shared" si="2149"/>
        <v>0</v>
      </c>
      <c r="U2801" s="199">
        <f t="shared" si="2150"/>
        <v>0</v>
      </c>
      <c r="V2801" s="199">
        <f t="shared" si="2151"/>
        <v>0</v>
      </c>
      <c r="W2801" s="199">
        <f t="shared" si="2152"/>
        <v>0</v>
      </c>
      <c r="X2801" s="199" t="str">
        <f t="shared" si="2153"/>
        <v/>
      </c>
      <c r="Y2801" s="199" t="str">
        <f t="shared" si="2154"/>
        <v/>
      </c>
      <c r="Z2801" s="199" t="str">
        <f t="shared" si="2155"/>
        <v/>
      </c>
      <c r="AA2801" s="199" t="str">
        <f t="shared" si="2156"/>
        <v/>
      </c>
      <c r="AB2801" s="201">
        <f t="shared" ca="1" si="2157"/>
        <v>2.0304106601641116</v>
      </c>
      <c r="AD2801" s="162">
        <f t="shared" si="2158"/>
        <v>0</v>
      </c>
      <c r="AE2801" s="162">
        <f t="shared" si="2159"/>
        <v>0</v>
      </c>
      <c r="AF2801" s="162">
        <f t="shared" si="2160"/>
        <v>0</v>
      </c>
      <c r="AG2801" s="162">
        <f t="shared" si="2161"/>
        <v>0</v>
      </c>
      <c r="AH2801" s="162" t="str">
        <f t="shared" si="2162"/>
        <v/>
      </c>
      <c r="AI2801" s="162" t="str">
        <f t="shared" si="2163"/>
        <v/>
      </c>
      <c r="AJ2801" s="162" t="str">
        <f t="shared" si="2164"/>
        <v/>
      </c>
      <c r="AK2801" s="162" t="str">
        <f t="shared" si="2165"/>
        <v/>
      </c>
      <c r="AM2801" s="199">
        <f t="shared" si="2168"/>
        <v>30.543331081796854</v>
      </c>
      <c r="AN2801" s="197">
        <f t="shared" si="2170"/>
        <v>0</v>
      </c>
      <c r="AO2801" s="197">
        <f t="shared" si="2171"/>
        <v>0</v>
      </c>
      <c r="AP2801" s="197">
        <f t="shared" si="2172"/>
        <v>0</v>
      </c>
      <c r="AQ2801" s="197">
        <f t="shared" si="2173"/>
        <v>0</v>
      </c>
      <c r="AR2801" s="197" t="str">
        <f t="shared" si="2174"/>
        <v/>
      </c>
      <c r="AS2801" s="197" t="str">
        <f t="shared" si="2175"/>
        <v/>
      </c>
      <c r="AT2801" s="197" t="str">
        <f t="shared" si="2176"/>
        <v/>
      </c>
      <c r="AU2801" s="197" t="str">
        <f t="shared" si="2177"/>
        <v/>
      </c>
      <c r="AV2801" s="199">
        <f t="shared" ca="1" si="2169"/>
        <v>2.2116180186991921</v>
      </c>
      <c r="AX2801" s="162">
        <f t="shared" si="2132"/>
        <v>0</v>
      </c>
      <c r="AY2801" s="162">
        <f t="shared" si="2133"/>
        <v>0</v>
      </c>
      <c r="AZ2801" s="162">
        <f t="shared" si="2134"/>
        <v>0</v>
      </c>
      <c r="BA2801" s="162">
        <f t="shared" si="2135"/>
        <v>0</v>
      </c>
      <c r="BB2801" s="162" t="str">
        <f t="shared" si="2136"/>
        <v/>
      </c>
      <c r="BC2801" s="162" t="str">
        <f t="shared" si="2137"/>
        <v/>
      </c>
      <c r="BD2801" s="162" t="str">
        <f t="shared" si="2138"/>
        <v/>
      </c>
      <c r="BE2801" s="162" t="str">
        <f t="shared" si="2139"/>
        <v/>
      </c>
      <c r="BG2801" s="169">
        <f t="shared" si="2166"/>
        <v>69.962301914262724</v>
      </c>
      <c r="BH2801" s="169">
        <f t="shared" ca="1" si="2167"/>
        <v>2.1175557360387929</v>
      </c>
    </row>
    <row r="2802" spans="11:60" x14ac:dyDescent="0.25">
      <c r="K2802" s="199">
        <f t="shared" si="2140"/>
        <v>70.013688107369063</v>
      </c>
      <c r="L2802" s="201">
        <f t="shared" si="2141"/>
        <v>0.58719376821868419</v>
      </c>
      <c r="M2802" s="201">
        <f t="shared" si="2142"/>
        <v>0.5921321954105967</v>
      </c>
      <c r="N2802" s="201">
        <f t="shared" si="2143"/>
        <v>0.62239511848502038</v>
      </c>
      <c r="O2802" s="201">
        <f t="shared" si="2144"/>
        <v>0.58773630968576596</v>
      </c>
      <c r="P2802" s="201" t="str">
        <f t="shared" si="2145"/>
        <v/>
      </c>
      <c r="Q2802" s="201" t="str">
        <f t="shared" si="2146"/>
        <v/>
      </c>
      <c r="R2802" s="201" t="str">
        <f t="shared" si="2147"/>
        <v/>
      </c>
      <c r="S2802" s="201" t="str">
        <f t="shared" si="2148"/>
        <v/>
      </c>
      <c r="T2802" s="199">
        <f t="shared" si="2149"/>
        <v>0</v>
      </c>
      <c r="U2802" s="199">
        <f t="shared" si="2150"/>
        <v>0</v>
      </c>
      <c r="V2802" s="199">
        <f t="shared" si="2151"/>
        <v>0</v>
      </c>
      <c r="W2802" s="199">
        <f t="shared" si="2152"/>
        <v>0</v>
      </c>
      <c r="X2802" s="199" t="str">
        <f t="shared" si="2153"/>
        <v/>
      </c>
      <c r="Y2802" s="199" t="str">
        <f t="shared" si="2154"/>
        <v/>
      </c>
      <c r="Z2802" s="199" t="str">
        <f t="shared" si="2155"/>
        <v/>
      </c>
      <c r="AA2802" s="199" t="str">
        <f t="shared" si="2156"/>
        <v/>
      </c>
      <c r="AB2802" s="201">
        <f t="shared" ca="1" si="2157"/>
        <v>2.036524421442405</v>
      </c>
      <c r="AD2802" s="162">
        <f t="shared" si="2158"/>
        <v>0</v>
      </c>
      <c r="AE2802" s="162">
        <f t="shared" si="2159"/>
        <v>0</v>
      </c>
      <c r="AF2802" s="162">
        <f t="shared" si="2160"/>
        <v>0</v>
      </c>
      <c r="AG2802" s="162">
        <f t="shared" si="2161"/>
        <v>0</v>
      </c>
      <c r="AH2802" s="162" t="str">
        <f t="shared" si="2162"/>
        <v/>
      </c>
      <c r="AI2802" s="162" t="str">
        <f t="shared" si="2163"/>
        <v/>
      </c>
      <c r="AJ2802" s="162" t="str">
        <f t="shared" si="2164"/>
        <v/>
      </c>
      <c r="AK2802" s="162" t="str">
        <f t="shared" si="2165"/>
        <v/>
      </c>
      <c r="AM2802" s="199">
        <f t="shared" si="2168"/>
        <v>30.554547876171366</v>
      </c>
      <c r="AN2802" s="197">
        <f t="shared" si="2170"/>
        <v>0</v>
      </c>
      <c r="AO2802" s="197">
        <f t="shared" si="2171"/>
        <v>0</v>
      </c>
      <c r="AP2802" s="197">
        <f t="shared" si="2172"/>
        <v>0</v>
      </c>
      <c r="AQ2802" s="197">
        <f t="shared" si="2173"/>
        <v>0</v>
      </c>
      <c r="AR2802" s="197" t="str">
        <f t="shared" si="2174"/>
        <v/>
      </c>
      <c r="AS2802" s="197" t="str">
        <f t="shared" si="2175"/>
        <v/>
      </c>
      <c r="AT2802" s="197" t="str">
        <f t="shared" si="2176"/>
        <v/>
      </c>
      <c r="AU2802" s="197" t="str">
        <f t="shared" si="2177"/>
        <v/>
      </c>
      <c r="AV2802" s="199">
        <f t="shared" ca="1" si="2169"/>
        <v>2.0922326576728274</v>
      </c>
      <c r="AX2802" s="162">
        <f t="shared" si="2132"/>
        <v>0</v>
      </c>
      <c r="AY2802" s="162">
        <f t="shared" si="2133"/>
        <v>0</v>
      </c>
      <c r="AZ2802" s="162">
        <f t="shared" si="2134"/>
        <v>0</v>
      </c>
      <c r="BA2802" s="162">
        <f t="shared" si="2135"/>
        <v>0</v>
      </c>
      <c r="BB2802" s="162" t="str">
        <f t="shared" si="2136"/>
        <v/>
      </c>
      <c r="BC2802" s="162" t="str">
        <f t="shared" si="2137"/>
        <v/>
      </c>
      <c r="BD2802" s="162" t="str">
        <f t="shared" si="2138"/>
        <v/>
      </c>
      <c r="BE2802" s="162" t="str">
        <f t="shared" si="2139"/>
        <v/>
      </c>
      <c r="BG2802" s="169">
        <f t="shared" si="2166"/>
        <v>69.987995010815894</v>
      </c>
      <c r="BH2802" s="169">
        <f t="shared" ca="1" si="2167"/>
        <v>2.0304106601641116</v>
      </c>
    </row>
    <row r="2803" spans="11:60" x14ac:dyDescent="0.25">
      <c r="K2803" s="199">
        <f t="shared" si="2140"/>
        <v>70.039381203922233</v>
      </c>
      <c r="L2803" s="201">
        <f t="shared" si="2141"/>
        <v>0.58740925217032414</v>
      </c>
      <c r="M2803" s="201">
        <f t="shared" si="2142"/>
        <v>0.592349491629096</v>
      </c>
      <c r="N2803" s="201">
        <f t="shared" si="2143"/>
        <v>0.62262352036336344</v>
      </c>
      <c r="O2803" s="201">
        <f t="shared" si="2144"/>
        <v>0.58795199273519194</v>
      </c>
      <c r="P2803" s="201" t="str">
        <f t="shared" si="2145"/>
        <v/>
      </c>
      <c r="Q2803" s="201" t="str">
        <f t="shared" si="2146"/>
        <v/>
      </c>
      <c r="R2803" s="201" t="str">
        <f t="shared" si="2147"/>
        <v/>
      </c>
      <c r="S2803" s="201" t="str">
        <f t="shared" si="2148"/>
        <v/>
      </c>
      <c r="T2803" s="199">
        <f t="shared" si="2149"/>
        <v>0</v>
      </c>
      <c r="U2803" s="199">
        <f t="shared" si="2150"/>
        <v>0</v>
      </c>
      <c r="V2803" s="199">
        <f t="shared" si="2151"/>
        <v>0</v>
      </c>
      <c r="W2803" s="199">
        <f t="shared" si="2152"/>
        <v>0</v>
      </c>
      <c r="X2803" s="199" t="str">
        <f t="shared" si="2153"/>
        <v/>
      </c>
      <c r="Y2803" s="199" t="str">
        <f t="shared" si="2154"/>
        <v/>
      </c>
      <c r="Z2803" s="199" t="str">
        <f t="shared" si="2155"/>
        <v/>
      </c>
      <c r="AA2803" s="199" t="str">
        <f t="shared" si="2156"/>
        <v/>
      </c>
      <c r="AB2803" s="201">
        <f t="shared" ca="1" si="2157"/>
        <v>2.0724757506230982</v>
      </c>
      <c r="AD2803" s="162">
        <f t="shared" si="2158"/>
        <v>0</v>
      </c>
      <c r="AE2803" s="162">
        <f t="shared" si="2159"/>
        <v>0</v>
      </c>
      <c r="AF2803" s="162">
        <f t="shared" si="2160"/>
        <v>0</v>
      </c>
      <c r="AG2803" s="162">
        <f t="shared" si="2161"/>
        <v>0</v>
      </c>
      <c r="AH2803" s="162" t="str">
        <f t="shared" si="2162"/>
        <v/>
      </c>
      <c r="AI2803" s="162" t="str">
        <f t="shared" si="2163"/>
        <v/>
      </c>
      <c r="AJ2803" s="162" t="str">
        <f t="shared" si="2164"/>
        <v/>
      </c>
      <c r="AK2803" s="162" t="str">
        <f t="shared" si="2165"/>
        <v/>
      </c>
      <c r="AM2803" s="199">
        <f t="shared" si="2168"/>
        <v>30.565764670545878</v>
      </c>
      <c r="AN2803" s="197">
        <f t="shared" si="2170"/>
        <v>0</v>
      </c>
      <c r="AO2803" s="197">
        <f t="shared" si="2171"/>
        <v>0</v>
      </c>
      <c r="AP2803" s="197">
        <f t="shared" si="2172"/>
        <v>0</v>
      </c>
      <c r="AQ2803" s="197">
        <f t="shared" si="2173"/>
        <v>0</v>
      </c>
      <c r="AR2803" s="197" t="str">
        <f t="shared" si="2174"/>
        <v/>
      </c>
      <c r="AS2803" s="197" t="str">
        <f t="shared" si="2175"/>
        <v/>
      </c>
      <c r="AT2803" s="197" t="str">
        <f t="shared" si="2176"/>
        <v/>
      </c>
      <c r="AU2803" s="197" t="str">
        <f t="shared" si="2177"/>
        <v/>
      </c>
      <c r="AV2803" s="199">
        <f t="shared" ca="1" si="2169"/>
        <v>2.0976150107688269</v>
      </c>
      <c r="AX2803" s="162">
        <f t="shared" si="2132"/>
        <v>0</v>
      </c>
      <c r="AY2803" s="162">
        <f t="shared" si="2133"/>
        <v>0</v>
      </c>
      <c r="AZ2803" s="162">
        <f t="shared" si="2134"/>
        <v>0</v>
      </c>
      <c r="BA2803" s="162">
        <f t="shared" si="2135"/>
        <v>0</v>
      </c>
      <c r="BB2803" s="162" t="str">
        <f t="shared" si="2136"/>
        <v/>
      </c>
      <c r="BC2803" s="162" t="str">
        <f t="shared" si="2137"/>
        <v/>
      </c>
      <c r="BD2803" s="162" t="str">
        <f t="shared" si="2138"/>
        <v/>
      </c>
      <c r="BE2803" s="162" t="str">
        <f t="shared" si="2139"/>
        <v/>
      </c>
      <c r="BG2803" s="169">
        <f t="shared" si="2166"/>
        <v>70.013688107369063</v>
      </c>
      <c r="BH2803" s="169">
        <f t="shared" ca="1" si="2167"/>
        <v>2.036524421442405</v>
      </c>
    </row>
    <row r="2804" spans="11:60" x14ac:dyDescent="0.25">
      <c r="K2804" s="199">
        <f t="shared" si="2140"/>
        <v>70.065074300475402</v>
      </c>
      <c r="L2804" s="201">
        <f t="shared" si="2141"/>
        <v>0.58762473612196409</v>
      </c>
      <c r="M2804" s="201">
        <f t="shared" si="2142"/>
        <v>0.59256678784759531</v>
      </c>
      <c r="N2804" s="201">
        <f t="shared" si="2143"/>
        <v>0.62285192224170671</v>
      </c>
      <c r="O2804" s="201">
        <f t="shared" si="2144"/>
        <v>0.58816767578461793</v>
      </c>
      <c r="P2804" s="201" t="str">
        <f t="shared" si="2145"/>
        <v/>
      </c>
      <c r="Q2804" s="201" t="str">
        <f t="shared" si="2146"/>
        <v/>
      </c>
      <c r="R2804" s="201" t="str">
        <f t="shared" si="2147"/>
        <v/>
      </c>
      <c r="S2804" s="201" t="str">
        <f t="shared" si="2148"/>
        <v/>
      </c>
      <c r="T2804" s="199">
        <f t="shared" si="2149"/>
        <v>0</v>
      </c>
      <c r="U2804" s="199">
        <f t="shared" si="2150"/>
        <v>0</v>
      </c>
      <c r="V2804" s="199">
        <f t="shared" si="2151"/>
        <v>0</v>
      </c>
      <c r="W2804" s="199">
        <f t="shared" si="2152"/>
        <v>0</v>
      </c>
      <c r="X2804" s="199" t="str">
        <f t="shared" si="2153"/>
        <v/>
      </c>
      <c r="Y2804" s="199" t="str">
        <f t="shared" si="2154"/>
        <v/>
      </c>
      <c r="Z2804" s="199" t="str">
        <f t="shared" si="2155"/>
        <v/>
      </c>
      <c r="AA2804" s="199" t="str">
        <f t="shared" si="2156"/>
        <v/>
      </c>
      <c r="AB2804" s="201">
        <f t="shared" ca="1" si="2157"/>
        <v>2.1459405970439778</v>
      </c>
      <c r="AD2804" s="162">
        <f t="shared" si="2158"/>
        <v>0</v>
      </c>
      <c r="AE2804" s="162">
        <f t="shared" si="2159"/>
        <v>0</v>
      </c>
      <c r="AF2804" s="162">
        <f t="shared" si="2160"/>
        <v>0</v>
      </c>
      <c r="AG2804" s="162">
        <f t="shared" si="2161"/>
        <v>0</v>
      </c>
      <c r="AH2804" s="162" t="str">
        <f t="shared" si="2162"/>
        <v/>
      </c>
      <c r="AI2804" s="162" t="str">
        <f t="shared" si="2163"/>
        <v/>
      </c>
      <c r="AJ2804" s="162" t="str">
        <f t="shared" si="2164"/>
        <v/>
      </c>
      <c r="AK2804" s="162" t="str">
        <f t="shared" si="2165"/>
        <v/>
      </c>
      <c r="AM2804" s="199">
        <f t="shared" si="2168"/>
        <v>30.57698146492039</v>
      </c>
      <c r="AN2804" s="197">
        <f t="shared" si="2170"/>
        <v>0</v>
      </c>
      <c r="AO2804" s="197">
        <f t="shared" si="2171"/>
        <v>0</v>
      </c>
      <c r="AP2804" s="197">
        <f t="shared" si="2172"/>
        <v>0</v>
      </c>
      <c r="AQ2804" s="197">
        <f t="shared" si="2173"/>
        <v>0</v>
      </c>
      <c r="AR2804" s="197" t="str">
        <f t="shared" si="2174"/>
        <v/>
      </c>
      <c r="AS2804" s="197" t="str">
        <f t="shared" si="2175"/>
        <v/>
      </c>
      <c r="AT2804" s="197" t="str">
        <f t="shared" si="2176"/>
        <v/>
      </c>
      <c r="AU2804" s="197" t="str">
        <f t="shared" si="2177"/>
        <v/>
      </c>
      <c r="AV2804" s="199">
        <f t="shared" ca="1" si="2169"/>
        <v>2.0813509496210099</v>
      </c>
      <c r="AX2804" s="162">
        <f t="shared" si="2132"/>
        <v>0</v>
      </c>
      <c r="AY2804" s="162">
        <f t="shared" si="2133"/>
        <v>0</v>
      </c>
      <c r="AZ2804" s="162">
        <f t="shared" si="2134"/>
        <v>0</v>
      </c>
      <c r="BA2804" s="162">
        <f t="shared" si="2135"/>
        <v>0</v>
      </c>
      <c r="BB2804" s="162" t="str">
        <f t="shared" si="2136"/>
        <v/>
      </c>
      <c r="BC2804" s="162" t="str">
        <f t="shared" si="2137"/>
        <v/>
      </c>
      <c r="BD2804" s="162" t="str">
        <f t="shared" si="2138"/>
        <v/>
      </c>
      <c r="BE2804" s="162" t="str">
        <f t="shared" si="2139"/>
        <v/>
      </c>
      <c r="BG2804" s="169">
        <f t="shared" si="2166"/>
        <v>70.039381203922233</v>
      </c>
      <c r="BH2804" s="169">
        <f t="shared" ca="1" si="2167"/>
        <v>2.0724757506230982</v>
      </c>
    </row>
    <row r="2805" spans="11:60" x14ac:dyDescent="0.25">
      <c r="K2805" s="199">
        <f t="shared" si="2140"/>
        <v>70.090767397028571</v>
      </c>
      <c r="L2805" s="201">
        <f t="shared" si="2141"/>
        <v>0.58784022007360393</v>
      </c>
      <c r="M2805" s="201">
        <f t="shared" si="2142"/>
        <v>0.59278408406609473</v>
      </c>
      <c r="N2805" s="201">
        <f t="shared" si="2143"/>
        <v>0.62308032412004988</v>
      </c>
      <c r="O2805" s="201">
        <f t="shared" si="2144"/>
        <v>0.58838335883404391</v>
      </c>
      <c r="P2805" s="201" t="str">
        <f t="shared" si="2145"/>
        <v/>
      </c>
      <c r="Q2805" s="201" t="str">
        <f t="shared" si="2146"/>
        <v/>
      </c>
      <c r="R2805" s="201" t="str">
        <f t="shared" si="2147"/>
        <v/>
      </c>
      <c r="S2805" s="201" t="str">
        <f t="shared" si="2148"/>
        <v/>
      </c>
      <c r="T2805" s="199">
        <f t="shared" si="2149"/>
        <v>0</v>
      </c>
      <c r="U2805" s="199">
        <f t="shared" si="2150"/>
        <v>0</v>
      </c>
      <c r="V2805" s="199">
        <f t="shared" si="2151"/>
        <v>0</v>
      </c>
      <c r="W2805" s="199">
        <f t="shared" si="2152"/>
        <v>0</v>
      </c>
      <c r="X2805" s="199" t="str">
        <f t="shared" si="2153"/>
        <v/>
      </c>
      <c r="Y2805" s="199" t="str">
        <f t="shared" si="2154"/>
        <v/>
      </c>
      <c r="Z2805" s="199" t="str">
        <f t="shared" si="2155"/>
        <v/>
      </c>
      <c r="AA2805" s="199" t="str">
        <f t="shared" si="2156"/>
        <v/>
      </c>
      <c r="AB2805" s="201">
        <f t="shared" ca="1" si="2157"/>
        <v>2.0233979665388504</v>
      </c>
      <c r="AD2805" s="162">
        <f t="shared" si="2158"/>
        <v>0</v>
      </c>
      <c r="AE2805" s="162">
        <f t="shared" si="2159"/>
        <v>0</v>
      </c>
      <c r="AF2805" s="162">
        <f t="shared" si="2160"/>
        <v>0</v>
      </c>
      <c r="AG2805" s="162">
        <f t="shared" si="2161"/>
        <v>0</v>
      </c>
      <c r="AH2805" s="162" t="str">
        <f t="shared" si="2162"/>
        <v/>
      </c>
      <c r="AI2805" s="162" t="str">
        <f t="shared" si="2163"/>
        <v/>
      </c>
      <c r="AJ2805" s="162" t="str">
        <f t="shared" si="2164"/>
        <v/>
      </c>
      <c r="AK2805" s="162" t="str">
        <f t="shared" si="2165"/>
        <v/>
      </c>
      <c r="AM2805" s="199">
        <f t="shared" si="2168"/>
        <v>30.588198259294902</v>
      </c>
      <c r="AN2805" s="197">
        <f t="shared" si="2170"/>
        <v>0</v>
      </c>
      <c r="AO2805" s="197">
        <f t="shared" si="2171"/>
        <v>0</v>
      </c>
      <c r="AP2805" s="197">
        <f t="shared" si="2172"/>
        <v>0</v>
      </c>
      <c r="AQ2805" s="197">
        <f t="shared" si="2173"/>
        <v>0</v>
      </c>
      <c r="AR2805" s="197" t="str">
        <f t="shared" si="2174"/>
        <v/>
      </c>
      <c r="AS2805" s="197" t="str">
        <f t="shared" si="2175"/>
        <v/>
      </c>
      <c r="AT2805" s="197" t="str">
        <f t="shared" si="2176"/>
        <v/>
      </c>
      <c r="AU2805" s="197" t="str">
        <f t="shared" si="2177"/>
        <v/>
      </c>
      <c r="AV2805" s="199">
        <f t="shared" ca="1" si="2169"/>
        <v>2.2212538058375126</v>
      </c>
      <c r="AX2805" s="162">
        <f t="shared" si="2132"/>
        <v>0</v>
      </c>
      <c r="AY2805" s="162">
        <f t="shared" si="2133"/>
        <v>0</v>
      </c>
      <c r="AZ2805" s="162">
        <f t="shared" si="2134"/>
        <v>0</v>
      </c>
      <c r="BA2805" s="162">
        <f t="shared" si="2135"/>
        <v>0</v>
      </c>
      <c r="BB2805" s="162" t="str">
        <f t="shared" si="2136"/>
        <v/>
      </c>
      <c r="BC2805" s="162" t="str">
        <f t="shared" si="2137"/>
        <v/>
      </c>
      <c r="BD2805" s="162" t="str">
        <f t="shared" si="2138"/>
        <v/>
      </c>
      <c r="BE2805" s="162" t="str">
        <f t="shared" si="2139"/>
        <v/>
      </c>
      <c r="BG2805" s="169">
        <f t="shared" si="2166"/>
        <v>70.065074300475402</v>
      </c>
      <c r="BH2805" s="169">
        <f t="shared" ca="1" si="2167"/>
        <v>2.1459405970439778</v>
      </c>
    </row>
    <row r="2806" spans="11:60" x14ac:dyDescent="0.25">
      <c r="K2806" s="199">
        <f t="shared" si="2140"/>
        <v>70.116460493581741</v>
      </c>
      <c r="L2806" s="201">
        <f t="shared" si="2141"/>
        <v>0.58805570402524387</v>
      </c>
      <c r="M2806" s="201">
        <f t="shared" si="2142"/>
        <v>0.59300138028459404</v>
      </c>
      <c r="N2806" s="201">
        <f t="shared" si="2143"/>
        <v>0.62330872599839304</v>
      </c>
      <c r="O2806" s="201">
        <f t="shared" si="2144"/>
        <v>0.5885990418834699</v>
      </c>
      <c r="P2806" s="201" t="str">
        <f t="shared" si="2145"/>
        <v/>
      </c>
      <c r="Q2806" s="201" t="str">
        <f t="shared" si="2146"/>
        <v/>
      </c>
      <c r="R2806" s="201" t="str">
        <f t="shared" si="2147"/>
        <v/>
      </c>
      <c r="S2806" s="201" t="str">
        <f t="shared" si="2148"/>
        <v/>
      </c>
      <c r="T2806" s="199">
        <f t="shared" si="2149"/>
        <v>0</v>
      </c>
      <c r="U2806" s="199">
        <f t="shared" si="2150"/>
        <v>0</v>
      </c>
      <c r="V2806" s="199">
        <f t="shared" si="2151"/>
        <v>0</v>
      </c>
      <c r="W2806" s="199">
        <f t="shared" si="2152"/>
        <v>0</v>
      </c>
      <c r="X2806" s="199" t="str">
        <f t="shared" si="2153"/>
        <v/>
      </c>
      <c r="Y2806" s="199" t="str">
        <f t="shared" si="2154"/>
        <v/>
      </c>
      <c r="Z2806" s="199" t="str">
        <f t="shared" si="2155"/>
        <v/>
      </c>
      <c r="AA2806" s="199" t="str">
        <f t="shared" si="2156"/>
        <v/>
      </c>
      <c r="AB2806" s="201">
        <f t="shared" ca="1" si="2157"/>
        <v>2.1186416972248781</v>
      </c>
      <c r="AD2806" s="162">
        <f t="shared" si="2158"/>
        <v>0</v>
      </c>
      <c r="AE2806" s="162">
        <f t="shared" si="2159"/>
        <v>0</v>
      </c>
      <c r="AF2806" s="162">
        <f t="shared" si="2160"/>
        <v>0</v>
      </c>
      <c r="AG2806" s="162">
        <f t="shared" si="2161"/>
        <v>0</v>
      </c>
      <c r="AH2806" s="162" t="str">
        <f t="shared" si="2162"/>
        <v/>
      </c>
      <c r="AI2806" s="162" t="str">
        <f t="shared" si="2163"/>
        <v/>
      </c>
      <c r="AJ2806" s="162" t="str">
        <f t="shared" si="2164"/>
        <v/>
      </c>
      <c r="AK2806" s="162" t="str">
        <f t="shared" si="2165"/>
        <v/>
      </c>
      <c r="AM2806" s="199">
        <f t="shared" si="2168"/>
        <v>30.599415053669414</v>
      </c>
      <c r="AN2806" s="197">
        <f t="shared" si="2170"/>
        <v>0</v>
      </c>
      <c r="AO2806" s="197">
        <f t="shared" si="2171"/>
        <v>0</v>
      </c>
      <c r="AP2806" s="197">
        <f t="shared" si="2172"/>
        <v>0</v>
      </c>
      <c r="AQ2806" s="197">
        <f t="shared" si="2173"/>
        <v>0</v>
      </c>
      <c r="AR2806" s="197" t="str">
        <f t="shared" si="2174"/>
        <v/>
      </c>
      <c r="AS2806" s="197" t="str">
        <f t="shared" si="2175"/>
        <v/>
      </c>
      <c r="AT2806" s="197" t="str">
        <f t="shared" si="2176"/>
        <v/>
      </c>
      <c r="AU2806" s="197" t="str">
        <f t="shared" si="2177"/>
        <v/>
      </c>
      <c r="AV2806" s="199">
        <f t="shared" ca="1" si="2169"/>
        <v>2.1248805912651765</v>
      </c>
      <c r="AX2806" s="162">
        <f t="shared" ref="AX2806:AX2869" si="2178">IF(AN2806="","",($AM2807-$AM2806)*AN2806)</f>
        <v>0</v>
      </c>
      <c r="AY2806" s="162">
        <f t="shared" ref="AY2806:AY2869" si="2179">IF(AO2806="","",($AM2807-$AM2806)*AO2806)</f>
        <v>0</v>
      </c>
      <c r="AZ2806" s="162">
        <f t="shared" ref="AZ2806:AZ2869" si="2180">IF(AP2806="","",($AM2807-$AM2806)*AP2806)</f>
        <v>0</v>
      </c>
      <c r="BA2806" s="162">
        <f t="shared" ref="BA2806:BA2869" si="2181">IF(AQ2806="","",($AM2807-$AM2806)*AQ2806)</f>
        <v>0</v>
      </c>
      <c r="BB2806" s="162" t="str">
        <f t="shared" ref="BB2806:BB2869" si="2182">IF(AR2806="","",($AM2807-$AM2806)*AR2806)</f>
        <v/>
      </c>
      <c r="BC2806" s="162" t="str">
        <f t="shared" ref="BC2806:BC2869" si="2183">IF(AS2806="","",($AM2807-$AM2806)*AS2806)</f>
        <v/>
      </c>
      <c r="BD2806" s="162" t="str">
        <f t="shared" ref="BD2806:BD2869" si="2184">IF(AT2806="","",($AM2807-$AM2806)*AT2806)</f>
        <v/>
      </c>
      <c r="BE2806" s="162" t="str">
        <f t="shared" ref="BE2806:BE2869" si="2185">IF(AU2806="","",($AM2807-$AM2806)*AU2806)</f>
        <v/>
      </c>
      <c r="BG2806" s="169">
        <f t="shared" si="2166"/>
        <v>70.090767397028571</v>
      </c>
      <c r="BH2806" s="169">
        <f t="shared" ca="1" si="2167"/>
        <v>2.0233979665388504</v>
      </c>
    </row>
    <row r="2807" spans="11:60" x14ac:dyDescent="0.25">
      <c r="K2807" s="199">
        <f t="shared" si="2140"/>
        <v>70.14215359013491</v>
      </c>
      <c r="L2807" s="201">
        <f t="shared" si="2141"/>
        <v>0.58827118797688382</v>
      </c>
      <c r="M2807" s="201">
        <f t="shared" si="2142"/>
        <v>0.59321867650309346</v>
      </c>
      <c r="N2807" s="201">
        <f t="shared" si="2143"/>
        <v>0.62353712787673621</v>
      </c>
      <c r="O2807" s="201">
        <f t="shared" si="2144"/>
        <v>0.58881472493289599</v>
      </c>
      <c r="P2807" s="201" t="str">
        <f t="shared" si="2145"/>
        <v/>
      </c>
      <c r="Q2807" s="201" t="str">
        <f t="shared" si="2146"/>
        <v/>
      </c>
      <c r="R2807" s="201" t="str">
        <f t="shared" si="2147"/>
        <v/>
      </c>
      <c r="S2807" s="201" t="str">
        <f t="shared" si="2148"/>
        <v/>
      </c>
      <c r="T2807" s="199">
        <f t="shared" si="2149"/>
        <v>0</v>
      </c>
      <c r="U2807" s="199">
        <f t="shared" si="2150"/>
        <v>0</v>
      </c>
      <c r="V2807" s="199">
        <f t="shared" si="2151"/>
        <v>0</v>
      </c>
      <c r="W2807" s="199">
        <f t="shared" si="2152"/>
        <v>0</v>
      </c>
      <c r="X2807" s="199" t="str">
        <f t="shared" si="2153"/>
        <v/>
      </c>
      <c r="Y2807" s="199" t="str">
        <f t="shared" si="2154"/>
        <v/>
      </c>
      <c r="Z2807" s="199" t="str">
        <f t="shared" si="2155"/>
        <v/>
      </c>
      <c r="AA2807" s="199" t="str">
        <f t="shared" si="2156"/>
        <v/>
      </c>
      <c r="AB2807" s="201">
        <f t="shared" ca="1" si="2157"/>
        <v>2.1300110814577971</v>
      </c>
      <c r="AD2807" s="162">
        <f t="shared" si="2158"/>
        <v>0</v>
      </c>
      <c r="AE2807" s="162">
        <f t="shared" si="2159"/>
        <v>0</v>
      </c>
      <c r="AF2807" s="162">
        <f t="shared" si="2160"/>
        <v>0</v>
      </c>
      <c r="AG2807" s="162">
        <f t="shared" si="2161"/>
        <v>0</v>
      </c>
      <c r="AH2807" s="162" t="str">
        <f t="shared" si="2162"/>
        <v/>
      </c>
      <c r="AI2807" s="162" t="str">
        <f t="shared" si="2163"/>
        <v/>
      </c>
      <c r="AJ2807" s="162" t="str">
        <f t="shared" si="2164"/>
        <v/>
      </c>
      <c r="AK2807" s="162" t="str">
        <f t="shared" si="2165"/>
        <v/>
      </c>
      <c r="AM2807" s="199">
        <f t="shared" si="2168"/>
        <v>30.610631848043926</v>
      </c>
      <c r="AN2807" s="197">
        <f t="shared" si="2170"/>
        <v>0</v>
      </c>
      <c r="AO2807" s="197">
        <f t="shared" si="2171"/>
        <v>0</v>
      </c>
      <c r="AP2807" s="197">
        <f t="shared" si="2172"/>
        <v>0</v>
      </c>
      <c r="AQ2807" s="197">
        <f t="shared" si="2173"/>
        <v>0</v>
      </c>
      <c r="AR2807" s="197" t="str">
        <f t="shared" si="2174"/>
        <v/>
      </c>
      <c r="AS2807" s="197" t="str">
        <f t="shared" si="2175"/>
        <v/>
      </c>
      <c r="AT2807" s="197" t="str">
        <f t="shared" si="2176"/>
        <v/>
      </c>
      <c r="AU2807" s="197" t="str">
        <f t="shared" si="2177"/>
        <v/>
      </c>
      <c r="AV2807" s="199">
        <f t="shared" ca="1" si="2169"/>
        <v>2.1553280982955885</v>
      </c>
      <c r="AX2807" s="162">
        <f t="shared" si="2178"/>
        <v>0</v>
      </c>
      <c r="AY2807" s="162">
        <f t="shared" si="2179"/>
        <v>0</v>
      </c>
      <c r="AZ2807" s="162">
        <f t="shared" si="2180"/>
        <v>0</v>
      </c>
      <c r="BA2807" s="162">
        <f t="shared" si="2181"/>
        <v>0</v>
      </c>
      <c r="BB2807" s="162" t="str">
        <f t="shared" si="2182"/>
        <v/>
      </c>
      <c r="BC2807" s="162" t="str">
        <f t="shared" si="2183"/>
        <v/>
      </c>
      <c r="BD2807" s="162" t="str">
        <f t="shared" si="2184"/>
        <v/>
      </c>
      <c r="BE2807" s="162" t="str">
        <f t="shared" si="2185"/>
        <v/>
      </c>
      <c r="BG2807" s="169">
        <f t="shared" si="2166"/>
        <v>70.116460493581741</v>
      </c>
      <c r="BH2807" s="169">
        <f t="shared" ca="1" si="2167"/>
        <v>2.1186416972248781</v>
      </c>
    </row>
    <row r="2808" spans="11:60" x14ac:dyDescent="0.25">
      <c r="K2808" s="199">
        <f t="shared" si="2140"/>
        <v>70.16784668668808</v>
      </c>
      <c r="L2808" s="201">
        <f t="shared" si="2141"/>
        <v>0.58848667192852377</v>
      </c>
      <c r="M2808" s="201">
        <f t="shared" si="2142"/>
        <v>0.59343597272159276</v>
      </c>
      <c r="N2808" s="201">
        <f t="shared" si="2143"/>
        <v>0.62376552975507948</v>
      </c>
      <c r="O2808" s="201">
        <f t="shared" si="2144"/>
        <v>0.58903040798232209</v>
      </c>
      <c r="P2808" s="201" t="str">
        <f t="shared" si="2145"/>
        <v/>
      </c>
      <c r="Q2808" s="201" t="str">
        <f t="shared" si="2146"/>
        <v/>
      </c>
      <c r="R2808" s="201" t="str">
        <f t="shared" si="2147"/>
        <v/>
      </c>
      <c r="S2808" s="201" t="str">
        <f t="shared" si="2148"/>
        <v/>
      </c>
      <c r="T2808" s="199">
        <f t="shared" si="2149"/>
        <v>0</v>
      </c>
      <c r="U2808" s="199">
        <f t="shared" si="2150"/>
        <v>0</v>
      </c>
      <c r="V2808" s="199">
        <f t="shared" si="2151"/>
        <v>0</v>
      </c>
      <c r="W2808" s="199">
        <f t="shared" si="2152"/>
        <v>0</v>
      </c>
      <c r="X2808" s="199" t="str">
        <f t="shared" si="2153"/>
        <v/>
      </c>
      <c r="Y2808" s="199" t="str">
        <f t="shared" si="2154"/>
        <v/>
      </c>
      <c r="Z2808" s="199" t="str">
        <f t="shared" si="2155"/>
        <v/>
      </c>
      <c r="AA2808" s="199" t="str">
        <f t="shared" si="2156"/>
        <v/>
      </c>
      <c r="AB2808" s="201">
        <f t="shared" ca="1" si="2157"/>
        <v>2.089609020689406</v>
      </c>
      <c r="AD2808" s="162">
        <f t="shared" si="2158"/>
        <v>0</v>
      </c>
      <c r="AE2808" s="162">
        <f t="shared" si="2159"/>
        <v>0</v>
      </c>
      <c r="AF2808" s="162">
        <f t="shared" si="2160"/>
        <v>0</v>
      </c>
      <c r="AG2808" s="162">
        <f t="shared" si="2161"/>
        <v>0</v>
      </c>
      <c r="AH2808" s="162" t="str">
        <f t="shared" si="2162"/>
        <v/>
      </c>
      <c r="AI2808" s="162" t="str">
        <f t="shared" si="2163"/>
        <v/>
      </c>
      <c r="AJ2808" s="162" t="str">
        <f t="shared" si="2164"/>
        <v/>
      </c>
      <c r="AK2808" s="162" t="str">
        <f t="shared" si="2165"/>
        <v/>
      </c>
      <c r="AM2808" s="199">
        <f t="shared" si="2168"/>
        <v>30.621848642418438</v>
      </c>
      <c r="AN2808" s="197">
        <f t="shared" si="2170"/>
        <v>0</v>
      </c>
      <c r="AO2808" s="197">
        <f t="shared" si="2171"/>
        <v>0</v>
      </c>
      <c r="AP2808" s="197">
        <f t="shared" si="2172"/>
        <v>0</v>
      </c>
      <c r="AQ2808" s="197">
        <f t="shared" si="2173"/>
        <v>0</v>
      </c>
      <c r="AR2808" s="197" t="str">
        <f t="shared" si="2174"/>
        <v/>
      </c>
      <c r="AS2808" s="197" t="str">
        <f t="shared" si="2175"/>
        <v/>
      </c>
      <c r="AT2808" s="197" t="str">
        <f t="shared" si="2176"/>
        <v/>
      </c>
      <c r="AU2808" s="197" t="str">
        <f t="shared" si="2177"/>
        <v/>
      </c>
      <c r="AV2808" s="199">
        <f t="shared" ca="1" si="2169"/>
        <v>2.2110997866650086</v>
      </c>
      <c r="AX2808" s="162">
        <f t="shared" si="2178"/>
        <v>0</v>
      </c>
      <c r="AY2808" s="162">
        <f t="shared" si="2179"/>
        <v>0</v>
      </c>
      <c r="AZ2808" s="162">
        <f t="shared" si="2180"/>
        <v>0</v>
      </c>
      <c r="BA2808" s="162">
        <f t="shared" si="2181"/>
        <v>0</v>
      </c>
      <c r="BB2808" s="162" t="str">
        <f t="shared" si="2182"/>
        <v/>
      </c>
      <c r="BC2808" s="162" t="str">
        <f t="shared" si="2183"/>
        <v/>
      </c>
      <c r="BD2808" s="162" t="str">
        <f t="shared" si="2184"/>
        <v/>
      </c>
      <c r="BE2808" s="162" t="str">
        <f t="shared" si="2185"/>
        <v/>
      </c>
      <c r="BG2808" s="169">
        <f t="shared" si="2166"/>
        <v>70.14215359013491</v>
      </c>
      <c r="BH2808" s="169">
        <f t="shared" ca="1" si="2167"/>
        <v>2.1300110814577971</v>
      </c>
    </row>
    <row r="2809" spans="11:60" x14ac:dyDescent="0.25">
      <c r="K2809" s="199">
        <f t="shared" si="2140"/>
        <v>70.193539783241249</v>
      </c>
      <c r="L2809" s="201">
        <f t="shared" si="2141"/>
        <v>0.58870215588016372</v>
      </c>
      <c r="M2809" s="201">
        <f t="shared" si="2142"/>
        <v>0.59365326894009207</v>
      </c>
      <c r="N2809" s="201">
        <f t="shared" si="2143"/>
        <v>0.62399393163342254</v>
      </c>
      <c r="O2809" s="201">
        <f t="shared" si="2144"/>
        <v>0.58924609103174808</v>
      </c>
      <c r="P2809" s="201" t="str">
        <f t="shared" si="2145"/>
        <v/>
      </c>
      <c r="Q2809" s="201" t="str">
        <f t="shared" si="2146"/>
        <v/>
      </c>
      <c r="R2809" s="201" t="str">
        <f t="shared" si="2147"/>
        <v/>
      </c>
      <c r="S2809" s="201" t="str">
        <f t="shared" si="2148"/>
        <v/>
      </c>
      <c r="T2809" s="199">
        <f t="shared" si="2149"/>
        <v>0</v>
      </c>
      <c r="U2809" s="199">
        <f t="shared" si="2150"/>
        <v>0</v>
      </c>
      <c r="V2809" s="199">
        <f t="shared" si="2151"/>
        <v>0</v>
      </c>
      <c r="W2809" s="199">
        <f t="shared" si="2152"/>
        <v>0</v>
      </c>
      <c r="X2809" s="199" t="str">
        <f t="shared" si="2153"/>
        <v/>
      </c>
      <c r="Y2809" s="199" t="str">
        <f t="shared" si="2154"/>
        <v/>
      </c>
      <c r="Z2809" s="199" t="str">
        <f t="shared" si="2155"/>
        <v/>
      </c>
      <c r="AA2809" s="199" t="str">
        <f t="shared" si="2156"/>
        <v/>
      </c>
      <c r="AB2809" s="201">
        <f t="shared" ca="1" si="2157"/>
        <v>2.0120574891494027</v>
      </c>
      <c r="AD2809" s="162">
        <f t="shared" si="2158"/>
        <v>0</v>
      </c>
      <c r="AE2809" s="162">
        <f t="shared" si="2159"/>
        <v>0</v>
      </c>
      <c r="AF2809" s="162">
        <f t="shared" si="2160"/>
        <v>0</v>
      </c>
      <c r="AG2809" s="162">
        <f t="shared" si="2161"/>
        <v>0</v>
      </c>
      <c r="AH2809" s="162" t="str">
        <f t="shared" si="2162"/>
        <v/>
      </c>
      <c r="AI2809" s="162" t="str">
        <f t="shared" si="2163"/>
        <v/>
      </c>
      <c r="AJ2809" s="162" t="str">
        <f t="shared" si="2164"/>
        <v/>
      </c>
      <c r="AK2809" s="162" t="str">
        <f t="shared" si="2165"/>
        <v/>
      </c>
      <c r="AM2809" s="199">
        <f t="shared" si="2168"/>
        <v>30.63306543679295</v>
      </c>
      <c r="AN2809" s="197">
        <f t="shared" si="2170"/>
        <v>0</v>
      </c>
      <c r="AO2809" s="197">
        <f t="shared" si="2171"/>
        <v>0</v>
      </c>
      <c r="AP2809" s="197">
        <f t="shared" si="2172"/>
        <v>0</v>
      </c>
      <c r="AQ2809" s="197">
        <f t="shared" si="2173"/>
        <v>0</v>
      </c>
      <c r="AR2809" s="197" t="str">
        <f t="shared" si="2174"/>
        <v/>
      </c>
      <c r="AS2809" s="197" t="str">
        <f t="shared" si="2175"/>
        <v/>
      </c>
      <c r="AT2809" s="197" t="str">
        <f t="shared" si="2176"/>
        <v/>
      </c>
      <c r="AU2809" s="197" t="str">
        <f t="shared" si="2177"/>
        <v/>
      </c>
      <c r="AV2809" s="199">
        <f t="shared" ca="1" si="2169"/>
        <v>2.162105434700452</v>
      </c>
      <c r="AX2809" s="162">
        <f t="shared" si="2178"/>
        <v>0</v>
      </c>
      <c r="AY2809" s="162">
        <f t="shared" si="2179"/>
        <v>0</v>
      </c>
      <c r="AZ2809" s="162">
        <f t="shared" si="2180"/>
        <v>0</v>
      </c>
      <c r="BA2809" s="162">
        <f t="shared" si="2181"/>
        <v>0</v>
      </c>
      <c r="BB2809" s="162" t="str">
        <f t="shared" si="2182"/>
        <v/>
      </c>
      <c r="BC2809" s="162" t="str">
        <f t="shared" si="2183"/>
        <v/>
      </c>
      <c r="BD2809" s="162" t="str">
        <f t="shared" si="2184"/>
        <v/>
      </c>
      <c r="BE2809" s="162" t="str">
        <f t="shared" si="2185"/>
        <v/>
      </c>
      <c r="BG2809" s="169">
        <f t="shared" si="2166"/>
        <v>70.16784668668808</v>
      </c>
      <c r="BH2809" s="169">
        <f t="shared" ca="1" si="2167"/>
        <v>2.089609020689406</v>
      </c>
    </row>
    <row r="2810" spans="11:60" x14ac:dyDescent="0.25">
      <c r="K2810" s="199">
        <f t="shared" si="2140"/>
        <v>70.219232879794419</v>
      </c>
      <c r="L2810" s="201">
        <f t="shared" si="2141"/>
        <v>0.58891763983180367</v>
      </c>
      <c r="M2810" s="201">
        <f t="shared" si="2142"/>
        <v>0.59387056515859149</v>
      </c>
      <c r="N2810" s="201">
        <f t="shared" si="2143"/>
        <v>0.6242223335117657</v>
      </c>
      <c r="O2810" s="201">
        <f t="shared" si="2144"/>
        <v>0.58946177408117406</v>
      </c>
      <c r="P2810" s="201" t="str">
        <f t="shared" si="2145"/>
        <v/>
      </c>
      <c r="Q2810" s="201" t="str">
        <f t="shared" si="2146"/>
        <v/>
      </c>
      <c r="R2810" s="201" t="str">
        <f t="shared" si="2147"/>
        <v/>
      </c>
      <c r="S2810" s="201" t="str">
        <f t="shared" si="2148"/>
        <v/>
      </c>
      <c r="T2810" s="199">
        <f t="shared" si="2149"/>
        <v>0</v>
      </c>
      <c r="U2810" s="199">
        <f t="shared" si="2150"/>
        <v>0</v>
      </c>
      <c r="V2810" s="199">
        <f t="shared" si="2151"/>
        <v>0</v>
      </c>
      <c r="W2810" s="199">
        <f t="shared" si="2152"/>
        <v>0</v>
      </c>
      <c r="X2810" s="199" t="str">
        <f t="shared" si="2153"/>
        <v/>
      </c>
      <c r="Y2810" s="199" t="str">
        <f t="shared" si="2154"/>
        <v/>
      </c>
      <c r="Z2810" s="199" t="str">
        <f t="shared" si="2155"/>
        <v/>
      </c>
      <c r="AA2810" s="199" t="str">
        <f t="shared" si="2156"/>
        <v/>
      </c>
      <c r="AB2810" s="201">
        <f t="shared" ca="1" si="2157"/>
        <v>2.0581767823742783</v>
      </c>
      <c r="AD2810" s="162">
        <f t="shared" si="2158"/>
        <v>0</v>
      </c>
      <c r="AE2810" s="162">
        <f t="shared" si="2159"/>
        <v>0</v>
      </c>
      <c r="AF2810" s="162">
        <f t="shared" si="2160"/>
        <v>0</v>
      </c>
      <c r="AG2810" s="162">
        <f t="shared" si="2161"/>
        <v>0</v>
      </c>
      <c r="AH2810" s="162" t="str">
        <f t="shared" si="2162"/>
        <v/>
      </c>
      <c r="AI2810" s="162" t="str">
        <f t="shared" si="2163"/>
        <v/>
      </c>
      <c r="AJ2810" s="162" t="str">
        <f t="shared" si="2164"/>
        <v/>
      </c>
      <c r="AK2810" s="162" t="str">
        <f t="shared" si="2165"/>
        <v/>
      </c>
      <c r="AM2810" s="199">
        <f t="shared" si="2168"/>
        <v>30.644282231167463</v>
      </c>
      <c r="AN2810" s="197">
        <f t="shared" si="2170"/>
        <v>0</v>
      </c>
      <c r="AO2810" s="197">
        <f t="shared" si="2171"/>
        <v>0</v>
      </c>
      <c r="AP2810" s="197">
        <f t="shared" si="2172"/>
        <v>0</v>
      </c>
      <c r="AQ2810" s="197">
        <f t="shared" si="2173"/>
        <v>0</v>
      </c>
      <c r="AR2810" s="197" t="str">
        <f t="shared" si="2174"/>
        <v/>
      </c>
      <c r="AS2810" s="197" t="str">
        <f t="shared" si="2175"/>
        <v/>
      </c>
      <c r="AT2810" s="197" t="str">
        <f t="shared" si="2176"/>
        <v/>
      </c>
      <c r="AU2810" s="197" t="str">
        <f t="shared" si="2177"/>
        <v/>
      </c>
      <c r="AV2810" s="199">
        <f t="shared" ca="1" si="2169"/>
        <v>2.1661166186019716</v>
      </c>
      <c r="AX2810" s="162">
        <f t="shared" si="2178"/>
        <v>0</v>
      </c>
      <c r="AY2810" s="162">
        <f t="shared" si="2179"/>
        <v>0</v>
      </c>
      <c r="AZ2810" s="162">
        <f t="shared" si="2180"/>
        <v>0</v>
      </c>
      <c r="BA2810" s="162">
        <f t="shared" si="2181"/>
        <v>0</v>
      </c>
      <c r="BB2810" s="162" t="str">
        <f t="shared" si="2182"/>
        <v/>
      </c>
      <c r="BC2810" s="162" t="str">
        <f t="shared" si="2183"/>
        <v/>
      </c>
      <c r="BD2810" s="162" t="str">
        <f t="shared" si="2184"/>
        <v/>
      </c>
      <c r="BE2810" s="162" t="str">
        <f t="shared" si="2185"/>
        <v/>
      </c>
      <c r="BG2810" s="169">
        <f t="shared" si="2166"/>
        <v>70.193539783241249</v>
      </c>
      <c r="BH2810" s="169">
        <f t="shared" ca="1" si="2167"/>
        <v>2.0120574891494027</v>
      </c>
    </row>
    <row r="2811" spans="11:60" x14ac:dyDescent="0.25">
      <c r="K2811" s="199">
        <f t="shared" si="2140"/>
        <v>70.244925976347588</v>
      </c>
      <c r="L2811" s="201">
        <f t="shared" si="2141"/>
        <v>0.58913312378344362</v>
      </c>
      <c r="M2811" s="201">
        <f t="shared" si="2142"/>
        <v>0.5940878613770908</v>
      </c>
      <c r="N2811" s="201">
        <f t="shared" si="2143"/>
        <v>0.62445073539010898</v>
      </c>
      <c r="O2811" s="201">
        <f t="shared" si="2144"/>
        <v>0.58967745713060016</v>
      </c>
      <c r="P2811" s="201" t="str">
        <f t="shared" si="2145"/>
        <v/>
      </c>
      <c r="Q2811" s="201" t="str">
        <f t="shared" si="2146"/>
        <v/>
      </c>
      <c r="R2811" s="201" t="str">
        <f t="shared" si="2147"/>
        <v/>
      </c>
      <c r="S2811" s="201" t="str">
        <f t="shared" si="2148"/>
        <v/>
      </c>
      <c r="T2811" s="199">
        <f t="shared" si="2149"/>
        <v>0</v>
      </c>
      <c r="U2811" s="199">
        <f t="shared" si="2150"/>
        <v>0</v>
      </c>
      <c r="V2811" s="199">
        <f t="shared" si="2151"/>
        <v>0</v>
      </c>
      <c r="W2811" s="199">
        <f t="shared" si="2152"/>
        <v>0</v>
      </c>
      <c r="X2811" s="199" t="str">
        <f t="shared" si="2153"/>
        <v/>
      </c>
      <c r="Y2811" s="199" t="str">
        <f t="shared" si="2154"/>
        <v/>
      </c>
      <c r="Z2811" s="199" t="str">
        <f t="shared" si="2155"/>
        <v/>
      </c>
      <c r="AA2811" s="199" t="str">
        <f t="shared" si="2156"/>
        <v/>
      </c>
      <c r="AB2811" s="201">
        <f t="shared" ca="1" si="2157"/>
        <v>2.130847813559122</v>
      </c>
      <c r="AD2811" s="162">
        <f t="shared" si="2158"/>
        <v>0</v>
      </c>
      <c r="AE2811" s="162">
        <f t="shared" si="2159"/>
        <v>0</v>
      </c>
      <c r="AF2811" s="162">
        <f t="shared" si="2160"/>
        <v>0</v>
      </c>
      <c r="AG2811" s="162">
        <f t="shared" si="2161"/>
        <v>0</v>
      </c>
      <c r="AH2811" s="162" t="str">
        <f t="shared" si="2162"/>
        <v/>
      </c>
      <c r="AI2811" s="162" t="str">
        <f t="shared" si="2163"/>
        <v/>
      </c>
      <c r="AJ2811" s="162" t="str">
        <f t="shared" si="2164"/>
        <v/>
      </c>
      <c r="AK2811" s="162" t="str">
        <f t="shared" si="2165"/>
        <v/>
      </c>
      <c r="AM2811" s="199">
        <f t="shared" si="2168"/>
        <v>30.655499025541975</v>
      </c>
      <c r="AN2811" s="197">
        <f t="shared" si="2170"/>
        <v>0</v>
      </c>
      <c r="AO2811" s="197">
        <f t="shared" si="2171"/>
        <v>0</v>
      </c>
      <c r="AP2811" s="197">
        <f t="shared" si="2172"/>
        <v>0</v>
      </c>
      <c r="AQ2811" s="197">
        <f t="shared" si="2173"/>
        <v>0</v>
      </c>
      <c r="AR2811" s="197" t="str">
        <f t="shared" si="2174"/>
        <v/>
      </c>
      <c r="AS2811" s="197" t="str">
        <f t="shared" si="2175"/>
        <v/>
      </c>
      <c r="AT2811" s="197" t="str">
        <f t="shared" si="2176"/>
        <v/>
      </c>
      <c r="AU2811" s="197" t="str">
        <f t="shared" si="2177"/>
        <v/>
      </c>
      <c r="AV2811" s="199">
        <f t="shared" ca="1" si="2169"/>
        <v>2.0769133222485485</v>
      </c>
      <c r="AX2811" s="162">
        <f t="shared" si="2178"/>
        <v>0</v>
      </c>
      <c r="AY2811" s="162">
        <f t="shared" si="2179"/>
        <v>0</v>
      </c>
      <c r="AZ2811" s="162">
        <f t="shared" si="2180"/>
        <v>0</v>
      </c>
      <c r="BA2811" s="162">
        <f t="shared" si="2181"/>
        <v>0</v>
      </c>
      <c r="BB2811" s="162" t="str">
        <f t="shared" si="2182"/>
        <v/>
      </c>
      <c r="BC2811" s="162" t="str">
        <f t="shared" si="2183"/>
        <v/>
      </c>
      <c r="BD2811" s="162" t="str">
        <f t="shared" si="2184"/>
        <v/>
      </c>
      <c r="BE2811" s="162" t="str">
        <f t="shared" si="2185"/>
        <v/>
      </c>
      <c r="BG2811" s="169">
        <f t="shared" si="2166"/>
        <v>70.219232879794419</v>
      </c>
      <c r="BH2811" s="169">
        <f t="shared" ca="1" si="2167"/>
        <v>2.0581767823742783</v>
      </c>
    </row>
    <row r="2812" spans="11:60" x14ac:dyDescent="0.25">
      <c r="K2812" s="199">
        <f t="shared" si="2140"/>
        <v>70.270619072900757</v>
      </c>
      <c r="L2812" s="201">
        <f t="shared" si="2141"/>
        <v>0.58934860773508357</v>
      </c>
      <c r="M2812" s="201">
        <f t="shared" si="2142"/>
        <v>0.59430515759559022</v>
      </c>
      <c r="N2812" s="201">
        <f t="shared" si="2143"/>
        <v>0.62467913726845214</v>
      </c>
      <c r="O2812" s="201">
        <f t="shared" si="2144"/>
        <v>0.58989314018002614</v>
      </c>
      <c r="P2812" s="201" t="str">
        <f t="shared" si="2145"/>
        <v/>
      </c>
      <c r="Q2812" s="201" t="str">
        <f t="shared" si="2146"/>
        <v/>
      </c>
      <c r="R2812" s="201" t="str">
        <f t="shared" si="2147"/>
        <v/>
      </c>
      <c r="S2812" s="201" t="str">
        <f t="shared" si="2148"/>
        <v/>
      </c>
      <c r="T2812" s="199">
        <f t="shared" si="2149"/>
        <v>0</v>
      </c>
      <c r="U2812" s="199">
        <f t="shared" si="2150"/>
        <v>0</v>
      </c>
      <c r="V2812" s="199">
        <f t="shared" si="2151"/>
        <v>0</v>
      </c>
      <c r="W2812" s="199">
        <f t="shared" si="2152"/>
        <v>0</v>
      </c>
      <c r="X2812" s="199" t="str">
        <f t="shared" si="2153"/>
        <v/>
      </c>
      <c r="Y2812" s="199" t="str">
        <f t="shared" si="2154"/>
        <v/>
      </c>
      <c r="Z2812" s="199" t="str">
        <f t="shared" si="2155"/>
        <v/>
      </c>
      <c r="AA2812" s="199" t="str">
        <f t="shared" si="2156"/>
        <v/>
      </c>
      <c r="AB2812" s="201">
        <f t="shared" ca="1" si="2157"/>
        <v>2.1493213829461411</v>
      </c>
      <c r="AD2812" s="162">
        <f t="shared" si="2158"/>
        <v>0</v>
      </c>
      <c r="AE2812" s="162">
        <f t="shared" si="2159"/>
        <v>0</v>
      </c>
      <c r="AF2812" s="162">
        <f t="shared" si="2160"/>
        <v>0</v>
      </c>
      <c r="AG2812" s="162">
        <f t="shared" si="2161"/>
        <v>0</v>
      </c>
      <c r="AH2812" s="162" t="str">
        <f t="shared" si="2162"/>
        <v/>
      </c>
      <c r="AI2812" s="162" t="str">
        <f t="shared" si="2163"/>
        <v/>
      </c>
      <c r="AJ2812" s="162" t="str">
        <f t="shared" si="2164"/>
        <v/>
      </c>
      <c r="AK2812" s="162" t="str">
        <f t="shared" si="2165"/>
        <v/>
      </c>
      <c r="AM2812" s="199">
        <f t="shared" si="2168"/>
        <v>30.666715819916487</v>
      </c>
      <c r="AN2812" s="197">
        <f t="shared" si="2170"/>
        <v>0</v>
      </c>
      <c r="AO2812" s="197">
        <f t="shared" si="2171"/>
        <v>0</v>
      </c>
      <c r="AP2812" s="197">
        <f t="shared" si="2172"/>
        <v>0</v>
      </c>
      <c r="AQ2812" s="197">
        <f t="shared" si="2173"/>
        <v>0</v>
      </c>
      <c r="AR2812" s="197" t="str">
        <f t="shared" si="2174"/>
        <v/>
      </c>
      <c r="AS2812" s="197" t="str">
        <f t="shared" si="2175"/>
        <v/>
      </c>
      <c r="AT2812" s="197" t="str">
        <f t="shared" si="2176"/>
        <v/>
      </c>
      <c r="AU2812" s="197" t="str">
        <f t="shared" si="2177"/>
        <v/>
      </c>
      <c r="AV2812" s="199">
        <f t="shared" ca="1" si="2169"/>
        <v>2.1713069298177867</v>
      </c>
      <c r="AX2812" s="162">
        <f t="shared" si="2178"/>
        <v>0</v>
      </c>
      <c r="AY2812" s="162">
        <f t="shared" si="2179"/>
        <v>0</v>
      </c>
      <c r="AZ2812" s="162">
        <f t="shared" si="2180"/>
        <v>0</v>
      </c>
      <c r="BA2812" s="162">
        <f t="shared" si="2181"/>
        <v>0</v>
      </c>
      <c r="BB2812" s="162" t="str">
        <f t="shared" si="2182"/>
        <v/>
      </c>
      <c r="BC2812" s="162" t="str">
        <f t="shared" si="2183"/>
        <v/>
      </c>
      <c r="BD2812" s="162" t="str">
        <f t="shared" si="2184"/>
        <v/>
      </c>
      <c r="BE2812" s="162" t="str">
        <f t="shared" si="2185"/>
        <v/>
      </c>
      <c r="BG2812" s="169">
        <f t="shared" si="2166"/>
        <v>70.244925976347588</v>
      </c>
      <c r="BH2812" s="169">
        <f t="shared" ca="1" si="2167"/>
        <v>2.130847813559122</v>
      </c>
    </row>
    <row r="2813" spans="11:60" x14ac:dyDescent="0.25">
      <c r="K2813" s="199">
        <f t="shared" si="2140"/>
        <v>70.296312169453927</v>
      </c>
      <c r="L2813" s="201">
        <f t="shared" si="2141"/>
        <v>0.58956409168672352</v>
      </c>
      <c r="M2813" s="201">
        <f t="shared" si="2142"/>
        <v>0.59452245381408952</v>
      </c>
      <c r="N2813" s="201">
        <f t="shared" si="2143"/>
        <v>0.62490753914679531</v>
      </c>
      <c r="O2813" s="201">
        <f t="shared" si="2144"/>
        <v>0.59010882322945213</v>
      </c>
      <c r="P2813" s="201" t="str">
        <f t="shared" si="2145"/>
        <v/>
      </c>
      <c r="Q2813" s="201" t="str">
        <f t="shared" si="2146"/>
        <v/>
      </c>
      <c r="R2813" s="201" t="str">
        <f t="shared" si="2147"/>
        <v/>
      </c>
      <c r="S2813" s="201" t="str">
        <f t="shared" si="2148"/>
        <v/>
      </c>
      <c r="T2813" s="199">
        <f t="shared" si="2149"/>
        <v>0</v>
      </c>
      <c r="U2813" s="199">
        <f t="shared" si="2150"/>
        <v>0</v>
      </c>
      <c r="V2813" s="199">
        <f t="shared" si="2151"/>
        <v>0</v>
      </c>
      <c r="W2813" s="199">
        <f t="shared" si="2152"/>
        <v>0</v>
      </c>
      <c r="X2813" s="199" t="str">
        <f t="shared" si="2153"/>
        <v/>
      </c>
      <c r="Y2813" s="199" t="str">
        <f t="shared" si="2154"/>
        <v/>
      </c>
      <c r="Z2813" s="199" t="str">
        <f t="shared" si="2155"/>
        <v/>
      </c>
      <c r="AA2813" s="199" t="str">
        <f t="shared" si="2156"/>
        <v/>
      </c>
      <c r="AB2813" s="201">
        <f t="shared" ca="1" si="2157"/>
        <v>2.0831634934666492</v>
      </c>
      <c r="AD2813" s="162">
        <f t="shared" si="2158"/>
        <v>0</v>
      </c>
      <c r="AE2813" s="162">
        <f t="shared" si="2159"/>
        <v>0</v>
      </c>
      <c r="AF2813" s="162">
        <f t="shared" si="2160"/>
        <v>0</v>
      </c>
      <c r="AG2813" s="162">
        <f t="shared" si="2161"/>
        <v>0</v>
      </c>
      <c r="AH2813" s="162" t="str">
        <f t="shared" si="2162"/>
        <v/>
      </c>
      <c r="AI2813" s="162" t="str">
        <f t="shared" si="2163"/>
        <v/>
      </c>
      <c r="AJ2813" s="162" t="str">
        <f t="shared" si="2164"/>
        <v/>
      </c>
      <c r="AK2813" s="162" t="str">
        <f t="shared" si="2165"/>
        <v/>
      </c>
      <c r="AM2813" s="199">
        <f t="shared" si="2168"/>
        <v>30.677932614290999</v>
      </c>
      <c r="AN2813" s="197">
        <f t="shared" si="2170"/>
        <v>0</v>
      </c>
      <c r="AO2813" s="197">
        <f t="shared" si="2171"/>
        <v>0</v>
      </c>
      <c r="AP2813" s="197">
        <f t="shared" si="2172"/>
        <v>0</v>
      </c>
      <c r="AQ2813" s="197">
        <f t="shared" si="2173"/>
        <v>0</v>
      </c>
      <c r="AR2813" s="197" t="str">
        <f t="shared" si="2174"/>
        <v/>
      </c>
      <c r="AS2813" s="197" t="str">
        <f t="shared" si="2175"/>
        <v/>
      </c>
      <c r="AT2813" s="197" t="str">
        <f t="shared" si="2176"/>
        <v/>
      </c>
      <c r="AU2813" s="197" t="str">
        <f t="shared" si="2177"/>
        <v/>
      </c>
      <c r="AV2813" s="199">
        <f t="shared" ca="1" si="2169"/>
        <v>2.1997630125369025</v>
      </c>
      <c r="AX2813" s="162">
        <f t="shared" si="2178"/>
        <v>0</v>
      </c>
      <c r="AY2813" s="162">
        <f t="shared" si="2179"/>
        <v>0</v>
      </c>
      <c r="AZ2813" s="162">
        <f t="shared" si="2180"/>
        <v>0</v>
      </c>
      <c r="BA2813" s="162">
        <f t="shared" si="2181"/>
        <v>0</v>
      </c>
      <c r="BB2813" s="162" t="str">
        <f t="shared" si="2182"/>
        <v/>
      </c>
      <c r="BC2813" s="162" t="str">
        <f t="shared" si="2183"/>
        <v/>
      </c>
      <c r="BD2813" s="162" t="str">
        <f t="shared" si="2184"/>
        <v/>
      </c>
      <c r="BE2813" s="162" t="str">
        <f t="shared" si="2185"/>
        <v/>
      </c>
      <c r="BG2813" s="169">
        <f t="shared" si="2166"/>
        <v>70.270619072900757</v>
      </c>
      <c r="BH2813" s="169">
        <f t="shared" ca="1" si="2167"/>
        <v>2.1493213829461411</v>
      </c>
    </row>
    <row r="2814" spans="11:60" x14ac:dyDescent="0.25">
      <c r="K2814" s="199">
        <f t="shared" si="2140"/>
        <v>70.322005266007096</v>
      </c>
      <c r="L2814" s="201">
        <f t="shared" si="2141"/>
        <v>0.58977957563836347</v>
      </c>
      <c r="M2814" s="201">
        <f t="shared" si="2142"/>
        <v>0.59473975003258894</v>
      </c>
      <c r="N2814" s="201">
        <f t="shared" si="2143"/>
        <v>0.62513594102513859</v>
      </c>
      <c r="O2814" s="201">
        <f t="shared" si="2144"/>
        <v>0.59032450627887811</v>
      </c>
      <c r="P2814" s="201" t="str">
        <f t="shared" si="2145"/>
        <v/>
      </c>
      <c r="Q2814" s="201" t="str">
        <f t="shared" si="2146"/>
        <v/>
      </c>
      <c r="R2814" s="201" t="str">
        <f t="shared" si="2147"/>
        <v/>
      </c>
      <c r="S2814" s="201" t="str">
        <f t="shared" si="2148"/>
        <v/>
      </c>
      <c r="T2814" s="199">
        <f t="shared" si="2149"/>
        <v>0</v>
      </c>
      <c r="U2814" s="199">
        <f t="shared" si="2150"/>
        <v>0</v>
      </c>
      <c r="V2814" s="199">
        <f t="shared" si="2151"/>
        <v>0</v>
      </c>
      <c r="W2814" s="199">
        <f t="shared" si="2152"/>
        <v>0</v>
      </c>
      <c r="X2814" s="199" t="str">
        <f t="shared" si="2153"/>
        <v/>
      </c>
      <c r="Y2814" s="199" t="str">
        <f t="shared" si="2154"/>
        <v/>
      </c>
      <c r="Z2814" s="199" t="str">
        <f t="shared" si="2155"/>
        <v/>
      </c>
      <c r="AA2814" s="199" t="str">
        <f t="shared" si="2156"/>
        <v/>
      </c>
      <c r="AB2814" s="201">
        <f t="shared" ca="1" si="2157"/>
        <v>2.0913100017815092</v>
      </c>
      <c r="AD2814" s="162">
        <f t="shared" si="2158"/>
        <v>0</v>
      </c>
      <c r="AE2814" s="162">
        <f t="shared" si="2159"/>
        <v>0</v>
      </c>
      <c r="AF2814" s="162">
        <f t="shared" si="2160"/>
        <v>0</v>
      </c>
      <c r="AG2814" s="162">
        <f t="shared" si="2161"/>
        <v>0</v>
      </c>
      <c r="AH2814" s="162" t="str">
        <f t="shared" si="2162"/>
        <v/>
      </c>
      <c r="AI2814" s="162" t="str">
        <f t="shared" si="2163"/>
        <v/>
      </c>
      <c r="AJ2814" s="162" t="str">
        <f t="shared" si="2164"/>
        <v/>
      </c>
      <c r="AK2814" s="162" t="str">
        <f t="shared" si="2165"/>
        <v/>
      </c>
      <c r="AM2814" s="199">
        <f t="shared" si="2168"/>
        <v>30.689149408665511</v>
      </c>
      <c r="AN2814" s="197">
        <f t="shared" si="2170"/>
        <v>0</v>
      </c>
      <c r="AO2814" s="197">
        <f t="shared" si="2171"/>
        <v>0</v>
      </c>
      <c r="AP2814" s="197">
        <f t="shared" si="2172"/>
        <v>0</v>
      </c>
      <c r="AQ2814" s="197">
        <f t="shared" si="2173"/>
        <v>0</v>
      </c>
      <c r="AR2814" s="197" t="str">
        <f t="shared" si="2174"/>
        <v/>
      </c>
      <c r="AS2814" s="197" t="str">
        <f t="shared" si="2175"/>
        <v/>
      </c>
      <c r="AT2814" s="197" t="str">
        <f t="shared" si="2176"/>
        <v/>
      </c>
      <c r="AU2814" s="197" t="str">
        <f t="shared" si="2177"/>
        <v/>
      </c>
      <c r="AV2814" s="199">
        <f t="shared" ca="1" si="2169"/>
        <v>2.2134839604093335</v>
      </c>
      <c r="AX2814" s="162">
        <f t="shared" si="2178"/>
        <v>0</v>
      </c>
      <c r="AY2814" s="162">
        <f t="shared" si="2179"/>
        <v>0</v>
      </c>
      <c r="AZ2814" s="162">
        <f t="shared" si="2180"/>
        <v>0</v>
      </c>
      <c r="BA2814" s="162">
        <f t="shared" si="2181"/>
        <v>0</v>
      </c>
      <c r="BB2814" s="162" t="str">
        <f t="shared" si="2182"/>
        <v/>
      </c>
      <c r="BC2814" s="162" t="str">
        <f t="shared" si="2183"/>
        <v/>
      </c>
      <c r="BD2814" s="162" t="str">
        <f t="shared" si="2184"/>
        <v/>
      </c>
      <c r="BE2814" s="162" t="str">
        <f t="shared" si="2185"/>
        <v/>
      </c>
      <c r="BG2814" s="169">
        <f t="shared" si="2166"/>
        <v>70.296312169453927</v>
      </c>
      <c r="BH2814" s="169">
        <f t="shared" ca="1" si="2167"/>
        <v>2.0831634934666492</v>
      </c>
    </row>
    <row r="2815" spans="11:60" x14ac:dyDescent="0.25">
      <c r="K2815" s="199">
        <f t="shared" si="2140"/>
        <v>70.347698362560266</v>
      </c>
      <c r="L2815" s="201">
        <f t="shared" si="2141"/>
        <v>0.58999505959000331</v>
      </c>
      <c r="M2815" s="201">
        <f t="shared" si="2142"/>
        <v>0.59495704625108825</v>
      </c>
      <c r="N2815" s="201">
        <f t="shared" si="2143"/>
        <v>0.62536434290348164</v>
      </c>
      <c r="O2815" s="201">
        <f t="shared" si="2144"/>
        <v>0.59054018932830421</v>
      </c>
      <c r="P2815" s="201" t="str">
        <f t="shared" si="2145"/>
        <v/>
      </c>
      <c r="Q2815" s="201" t="str">
        <f t="shared" si="2146"/>
        <v/>
      </c>
      <c r="R2815" s="201" t="str">
        <f t="shared" si="2147"/>
        <v/>
      </c>
      <c r="S2815" s="201" t="str">
        <f t="shared" si="2148"/>
        <v/>
      </c>
      <c r="T2815" s="199">
        <f t="shared" si="2149"/>
        <v>0</v>
      </c>
      <c r="U2815" s="199">
        <f t="shared" si="2150"/>
        <v>0</v>
      </c>
      <c r="V2815" s="199">
        <f t="shared" si="2151"/>
        <v>0</v>
      </c>
      <c r="W2815" s="199">
        <f t="shared" si="2152"/>
        <v>0</v>
      </c>
      <c r="X2815" s="199" t="str">
        <f t="shared" si="2153"/>
        <v/>
      </c>
      <c r="Y2815" s="199" t="str">
        <f t="shared" si="2154"/>
        <v/>
      </c>
      <c r="Z2815" s="199" t="str">
        <f t="shared" si="2155"/>
        <v/>
      </c>
      <c r="AA2815" s="199" t="str">
        <f t="shared" si="2156"/>
        <v/>
      </c>
      <c r="AB2815" s="201">
        <f t="shared" ca="1" si="2157"/>
        <v>2.1647059763622862</v>
      </c>
      <c r="AD2815" s="162">
        <f t="shared" si="2158"/>
        <v>0</v>
      </c>
      <c r="AE2815" s="162">
        <f t="shared" si="2159"/>
        <v>0</v>
      </c>
      <c r="AF2815" s="162">
        <f t="shared" si="2160"/>
        <v>0</v>
      </c>
      <c r="AG2815" s="162">
        <f t="shared" si="2161"/>
        <v>0</v>
      </c>
      <c r="AH2815" s="162" t="str">
        <f t="shared" si="2162"/>
        <v/>
      </c>
      <c r="AI2815" s="162" t="str">
        <f t="shared" si="2163"/>
        <v/>
      </c>
      <c r="AJ2815" s="162" t="str">
        <f t="shared" si="2164"/>
        <v/>
      </c>
      <c r="AK2815" s="162" t="str">
        <f t="shared" si="2165"/>
        <v/>
      </c>
      <c r="AM2815" s="199">
        <f t="shared" si="2168"/>
        <v>30.700366203040023</v>
      </c>
      <c r="AN2815" s="197">
        <f t="shared" si="2170"/>
        <v>0</v>
      </c>
      <c r="AO2815" s="197">
        <f t="shared" si="2171"/>
        <v>0</v>
      </c>
      <c r="AP2815" s="197">
        <f t="shared" si="2172"/>
        <v>0</v>
      </c>
      <c r="AQ2815" s="197">
        <f t="shared" si="2173"/>
        <v>0</v>
      </c>
      <c r="AR2815" s="197" t="str">
        <f t="shared" si="2174"/>
        <v/>
      </c>
      <c r="AS2815" s="197" t="str">
        <f t="shared" si="2175"/>
        <v/>
      </c>
      <c r="AT2815" s="197" t="str">
        <f t="shared" si="2176"/>
        <v/>
      </c>
      <c r="AU2815" s="197" t="str">
        <f t="shared" si="2177"/>
        <v/>
      </c>
      <c r="AV2815" s="199">
        <f t="shared" ca="1" si="2169"/>
        <v>2.2048598316763095</v>
      </c>
      <c r="AX2815" s="162">
        <f t="shared" si="2178"/>
        <v>0</v>
      </c>
      <c r="AY2815" s="162">
        <f t="shared" si="2179"/>
        <v>0</v>
      </c>
      <c r="AZ2815" s="162">
        <f t="shared" si="2180"/>
        <v>0</v>
      </c>
      <c r="BA2815" s="162">
        <f t="shared" si="2181"/>
        <v>0</v>
      </c>
      <c r="BB2815" s="162" t="str">
        <f t="shared" si="2182"/>
        <v/>
      </c>
      <c r="BC2815" s="162" t="str">
        <f t="shared" si="2183"/>
        <v/>
      </c>
      <c r="BD2815" s="162" t="str">
        <f t="shared" si="2184"/>
        <v/>
      </c>
      <c r="BE2815" s="162" t="str">
        <f t="shared" si="2185"/>
        <v/>
      </c>
      <c r="BG2815" s="169">
        <f t="shared" si="2166"/>
        <v>70.322005266007096</v>
      </c>
      <c r="BH2815" s="169">
        <f t="shared" ca="1" si="2167"/>
        <v>2.0913100017815092</v>
      </c>
    </row>
    <row r="2816" spans="11:60" x14ac:dyDescent="0.25">
      <c r="K2816" s="199">
        <f t="shared" si="2140"/>
        <v>70.373391459113435</v>
      </c>
      <c r="L2816" s="201">
        <f t="shared" si="2141"/>
        <v>0.59021054354164326</v>
      </c>
      <c r="M2816" s="201">
        <f t="shared" si="2142"/>
        <v>0.59517434246958767</v>
      </c>
      <c r="N2816" s="201">
        <f t="shared" si="2143"/>
        <v>0.62559274478182492</v>
      </c>
      <c r="O2816" s="201">
        <f t="shared" si="2144"/>
        <v>0.5907558723777302</v>
      </c>
      <c r="P2816" s="201" t="str">
        <f t="shared" si="2145"/>
        <v/>
      </c>
      <c r="Q2816" s="201" t="str">
        <f t="shared" si="2146"/>
        <v/>
      </c>
      <c r="R2816" s="201" t="str">
        <f t="shared" si="2147"/>
        <v/>
      </c>
      <c r="S2816" s="201" t="str">
        <f t="shared" si="2148"/>
        <v/>
      </c>
      <c r="T2816" s="199">
        <f t="shared" si="2149"/>
        <v>0</v>
      </c>
      <c r="U2816" s="199">
        <f t="shared" si="2150"/>
        <v>0</v>
      </c>
      <c r="V2816" s="199">
        <f t="shared" si="2151"/>
        <v>0</v>
      </c>
      <c r="W2816" s="199">
        <f t="shared" si="2152"/>
        <v>0</v>
      </c>
      <c r="X2816" s="199" t="str">
        <f t="shared" si="2153"/>
        <v/>
      </c>
      <c r="Y2816" s="199" t="str">
        <f t="shared" si="2154"/>
        <v/>
      </c>
      <c r="Z2816" s="199" t="str">
        <f t="shared" si="2155"/>
        <v/>
      </c>
      <c r="AA2816" s="199" t="str">
        <f t="shared" si="2156"/>
        <v/>
      </c>
      <c r="AB2816" s="201">
        <f t="shared" ca="1" si="2157"/>
        <v>2.0059241684513798</v>
      </c>
      <c r="AD2816" s="162">
        <f t="shared" si="2158"/>
        <v>0</v>
      </c>
      <c r="AE2816" s="162">
        <f t="shared" si="2159"/>
        <v>0</v>
      </c>
      <c r="AF2816" s="162">
        <f t="shared" si="2160"/>
        <v>0</v>
      </c>
      <c r="AG2816" s="162">
        <f t="shared" si="2161"/>
        <v>0</v>
      </c>
      <c r="AH2816" s="162" t="str">
        <f t="shared" si="2162"/>
        <v/>
      </c>
      <c r="AI2816" s="162" t="str">
        <f t="shared" si="2163"/>
        <v/>
      </c>
      <c r="AJ2816" s="162" t="str">
        <f t="shared" si="2164"/>
        <v/>
      </c>
      <c r="AK2816" s="162" t="str">
        <f t="shared" si="2165"/>
        <v/>
      </c>
      <c r="AM2816" s="199">
        <f t="shared" si="2168"/>
        <v>30.711582997414535</v>
      </c>
      <c r="AN2816" s="197">
        <f t="shared" si="2170"/>
        <v>0</v>
      </c>
      <c r="AO2816" s="197">
        <f t="shared" si="2171"/>
        <v>0</v>
      </c>
      <c r="AP2816" s="197">
        <f t="shared" si="2172"/>
        <v>0</v>
      </c>
      <c r="AQ2816" s="197">
        <f t="shared" si="2173"/>
        <v>0</v>
      </c>
      <c r="AR2816" s="197" t="str">
        <f t="shared" si="2174"/>
        <v/>
      </c>
      <c r="AS2816" s="197" t="str">
        <f t="shared" si="2175"/>
        <v/>
      </c>
      <c r="AT2816" s="197" t="str">
        <f t="shared" si="2176"/>
        <v/>
      </c>
      <c r="AU2816" s="197" t="str">
        <f t="shared" si="2177"/>
        <v/>
      </c>
      <c r="AV2816" s="199">
        <f t="shared" ca="1" si="2169"/>
        <v>2.1314992654044267</v>
      </c>
      <c r="AX2816" s="162">
        <f t="shared" si="2178"/>
        <v>0</v>
      </c>
      <c r="AY2816" s="162">
        <f t="shared" si="2179"/>
        <v>0</v>
      </c>
      <c r="AZ2816" s="162">
        <f t="shared" si="2180"/>
        <v>0</v>
      </c>
      <c r="BA2816" s="162">
        <f t="shared" si="2181"/>
        <v>0</v>
      </c>
      <c r="BB2816" s="162" t="str">
        <f t="shared" si="2182"/>
        <v/>
      </c>
      <c r="BC2816" s="162" t="str">
        <f t="shared" si="2183"/>
        <v/>
      </c>
      <c r="BD2816" s="162" t="str">
        <f t="shared" si="2184"/>
        <v/>
      </c>
      <c r="BE2816" s="162" t="str">
        <f t="shared" si="2185"/>
        <v/>
      </c>
      <c r="BG2816" s="169">
        <f t="shared" si="2166"/>
        <v>70.347698362560266</v>
      </c>
      <c r="BH2816" s="169">
        <f t="shared" ca="1" si="2167"/>
        <v>2.1647059763622862</v>
      </c>
    </row>
    <row r="2817" spans="11:60" x14ac:dyDescent="0.25">
      <c r="K2817" s="199">
        <f t="shared" si="2140"/>
        <v>70.399084555666605</v>
      </c>
      <c r="L2817" s="201">
        <f t="shared" si="2141"/>
        <v>0.59042602749328332</v>
      </c>
      <c r="M2817" s="201">
        <f t="shared" si="2142"/>
        <v>0.59539163868808698</v>
      </c>
      <c r="N2817" s="201">
        <f t="shared" si="2143"/>
        <v>0.62582114666016808</v>
      </c>
      <c r="O2817" s="201">
        <f t="shared" si="2144"/>
        <v>0.59097155542715629</v>
      </c>
      <c r="P2817" s="201" t="str">
        <f t="shared" si="2145"/>
        <v/>
      </c>
      <c r="Q2817" s="201" t="str">
        <f t="shared" si="2146"/>
        <v/>
      </c>
      <c r="R2817" s="201" t="str">
        <f t="shared" si="2147"/>
        <v/>
      </c>
      <c r="S2817" s="201" t="str">
        <f t="shared" si="2148"/>
        <v/>
      </c>
      <c r="T2817" s="199">
        <f t="shared" si="2149"/>
        <v>0</v>
      </c>
      <c r="U2817" s="199">
        <f t="shared" si="2150"/>
        <v>0</v>
      </c>
      <c r="V2817" s="199">
        <f t="shared" si="2151"/>
        <v>0</v>
      </c>
      <c r="W2817" s="199">
        <f t="shared" si="2152"/>
        <v>0</v>
      </c>
      <c r="X2817" s="199" t="str">
        <f t="shared" si="2153"/>
        <v/>
      </c>
      <c r="Y2817" s="199" t="str">
        <f t="shared" si="2154"/>
        <v/>
      </c>
      <c r="Z2817" s="199" t="str">
        <f t="shared" si="2155"/>
        <v/>
      </c>
      <c r="AA2817" s="199" t="str">
        <f t="shared" si="2156"/>
        <v/>
      </c>
      <c r="AB2817" s="201">
        <f t="shared" ca="1" si="2157"/>
        <v>2.0745749878383126</v>
      </c>
      <c r="AD2817" s="162">
        <f t="shared" si="2158"/>
        <v>0</v>
      </c>
      <c r="AE2817" s="162">
        <f t="shared" si="2159"/>
        <v>0</v>
      </c>
      <c r="AF2817" s="162">
        <f t="shared" si="2160"/>
        <v>0</v>
      </c>
      <c r="AG2817" s="162">
        <f t="shared" si="2161"/>
        <v>0</v>
      </c>
      <c r="AH2817" s="162" t="str">
        <f t="shared" si="2162"/>
        <v/>
      </c>
      <c r="AI2817" s="162" t="str">
        <f t="shared" si="2163"/>
        <v/>
      </c>
      <c r="AJ2817" s="162" t="str">
        <f t="shared" si="2164"/>
        <v/>
      </c>
      <c r="AK2817" s="162" t="str">
        <f t="shared" si="2165"/>
        <v/>
      </c>
      <c r="AM2817" s="199">
        <f t="shared" si="2168"/>
        <v>30.722799791789047</v>
      </c>
      <c r="AN2817" s="197">
        <f t="shared" si="2170"/>
        <v>0</v>
      </c>
      <c r="AO2817" s="197">
        <f t="shared" si="2171"/>
        <v>0</v>
      </c>
      <c r="AP2817" s="197">
        <f t="shared" si="2172"/>
        <v>0</v>
      </c>
      <c r="AQ2817" s="197">
        <f t="shared" si="2173"/>
        <v>0</v>
      </c>
      <c r="AR2817" s="197" t="str">
        <f t="shared" si="2174"/>
        <v/>
      </c>
      <c r="AS2817" s="197" t="str">
        <f t="shared" si="2175"/>
        <v/>
      </c>
      <c r="AT2817" s="197" t="str">
        <f t="shared" si="2176"/>
        <v/>
      </c>
      <c r="AU2817" s="197" t="str">
        <f t="shared" si="2177"/>
        <v/>
      </c>
      <c r="AV2817" s="199">
        <f t="shared" ca="1" si="2169"/>
        <v>2.1013498789546508</v>
      </c>
      <c r="AX2817" s="162">
        <f t="shared" si="2178"/>
        <v>0</v>
      </c>
      <c r="AY2817" s="162">
        <f t="shared" si="2179"/>
        <v>0</v>
      </c>
      <c r="AZ2817" s="162">
        <f t="shared" si="2180"/>
        <v>0</v>
      </c>
      <c r="BA2817" s="162">
        <f t="shared" si="2181"/>
        <v>0</v>
      </c>
      <c r="BB2817" s="162" t="str">
        <f t="shared" si="2182"/>
        <v/>
      </c>
      <c r="BC2817" s="162" t="str">
        <f t="shared" si="2183"/>
        <v/>
      </c>
      <c r="BD2817" s="162" t="str">
        <f t="shared" si="2184"/>
        <v/>
      </c>
      <c r="BE2817" s="162" t="str">
        <f t="shared" si="2185"/>
        <v/>
      </c>
      <c r="BG2817" s="169">
        <f t="shared" si="2166"/>
        <v>70.373391459113435</v>
      </c>
      <c r="BH2817" s="169">
        <f t="shared" ca="1" si="2167"/>
        <v>2.0059241684513798</v>
      </c>
    </row>
    <row r="2818" spans="11:60" x14ac:dyDescent="0.25">
      <c r="K2818" s="199">
        <f t="shared" si="2140"/>
        <v>70.424777652219774</v>
      </c>
      <c r="L2818" s="201">
        <f t="shared" si="2141"/>
        <v>0.59064151144492316</v>
      </c>
      <c r="M2818" s="201">
        <f t="shared" si="2142"/>
        <v>0.59560893490658628</v>
      </c>
      <c r="N2818" s="201">
        <f t="shared" si="2143"/>
        <v>0.62604954853851125</v>
      </c>
      <c r="O2818" s="201">
        <f t="shared" si="2144"/>
        <v>0.59118723847658228</v>
      </c>
      <c r="P2818" s="201" t="str">
        <f t="shared" si="2145"/>
        <v/>
      </c>
      <c r="Q2818" s="201" t="str">
        <f t="shared" si="2146"/>
        <v/>
      </c>
      <c r="R2818" s="201" t="str">
        <f t="shared" si="2147"/>
        <v/>
      </c>
      <c r="S2818" s="201" t="str">
        <f t="shared" si="2148"/>
        <v/>
      </c>
      <c r="T2818" s="199">
        <f t="shared" si="2149"/>
        <v>0</v>
      </c>
      <c r="U2818" s="199">
        <f t="shared" si="2150"/>
        <v>0</v>
      </c>
      <c r="V2818" s="199">
        <f t="shared" si="2151"/>
        <v>0</v>
      </c>
      <c r="W2818" s="199">
        <f t="shared" si="2152"/>
        <v>0</v>
      </c>
      <c r="X2818" s="199" t="str">
        <f t="shared" si="2153"/>
        <v/>
      </c>
      <c r="Y2818" s="199" t="str">
        <f t="shared" si="2154"/>
        <v/>
      </c>
      <c r="Z2818" s="199" t="str">
        <f t="shared" si="2155"/>
        <v/>
      </c>
      <c r="AA2818" s="199" t="str">
        <f t="shared" si="2156"/>
        <v/>
      </c>
      <c r="AB2818" s="201">
        <f t="shared" ca="1" si="2157"/>
        <v>2.1523354568224731</v>
      </c>
      <c r="AD2818" s="162">
        <f t="shared" si="2158"/>
        <v>0</v>
      </c>
      <c r="AE2818" s="162">
        <f t="shared" si="2159"/>
        <v>0</v>
      </c>
      <c r="AF2818" s="162">
        <f t="shared" si="2160"/>
        <v>0</v>
      </c>
      <c r="AG2818" s="162">
        <f t="shared" si="2161"/>
        <v>0</v>
      </c>
      <c r="AH2818" s="162" t="str">
        <f t="shared" si="2162"/>
        <v/>
      </c>
      <c r="AI2818" s="162" t="str">
        <f t="shared" si="2163"/>
        <v/>
      </c>
      <c r="AJ2818" s="162" t="str">
        <f t="shared" si="2164"/>
        <v/>
      </c>
      <c r="AK2818" s="162" t="str">
        <f t="shared" si="2165"/>
        <v/>
      </c>
      <c r="AM2818" s="199">
        <f t="shared" si="2168"/>
        <v>30.734016586163559</v>
      </c>
      <c r="AN2818" s="197">
        <f t="shared" si="2170"/>
        <v>0</v>
      </c>
      <c r="AO2818" s="197">
        <f t="shared" si="2171"/>
        <v>0</v>
      </c>
      <c r="AP2818" s="197">
        <f t="shared" si="2172"/>
        <v>0</v>
      </c>
      <c r="AQ2818" s="197">
        <f t="shared" si="2173"/>
        <v>0</v>
      </c>
      <c r="AR2818" s="197" t="str">
        <f t="shared" si="2174"/>
        <v/>
      </c>
      <c r="AS2818" s="197" t="str">
        <f t="shared" si="2175"/>
        <v/>
      </c>
      <c r="AT2818" s="197" t="str">
        <f t="shared" si="2176"/>
        <v/>
      </c>
      <c r="AU2818" s="197" t="str">
        <f t="shared" si="2177"/>
        <v/>
      </c>
      <c r="AV2818" s="199">
        <f t="shared" ca="1" si="2169"/>
        <v>2.1496564866978827</v>
      </c>
      <c r="AX2818" s="162">
        <f t="shared" si="2178"/>
        <v>0</v>
      </c>
      <c r="AY2818" s="162">
        <f t="shared" si="2179"/>
        <v>0</v>
      </c>
      <c r="AZ2818" s="162">
        <f t="shared" si="2180"/>
        <v>0</v>
      </c>
      <c r="BA2818" s="162">
        <f t="shared" si="2181"/>
        <v>0</v>
      </c>
      <c r="BB2818" s="162" t="str">
        <f t="shared" si="2182"/>
        <v/>
      </c>
      <c r="BC2818" s="162" t="str">
        <f t="shared" si="2183"/>
        <v/>
      </c>
      <c r="BD2818" s="162" t="str">
        <f t="shared" si="2184"/>
        <v/>
      </c>
      <c r="BE2818" s="162" t="str">
        <f t="shared" si="2185"/>
        <v/>
      </c>
      <c r="BG2818" s="169">
        <f t="shared" si="2166"/>
        <v>70.399084555666605</v>
      </c>
      <c r="BH2818" s="169">
        <f t="shared" ca="1" si="2167"/>
        <v>2.0745749878383126</v>
      </c>
    </row>
    <row r="2819" spans="11:60" x14ac:dyDescent="0.25">
      <c r="K2819" s="199">
        <f t="shared" si="2140"/>
        <v>70.450470748772943</v>
      </c>
      <c r="L2819" s="201">
        <f t="shared" si="2141"/>
        <v>0.59085699539656322</v>
      </c>
      <c r="M2819" s="201">
        <f t="shared" si="2142"/>
        <v>0.5958262311250857</v>
      </c>
      <c r="N2819" s="201">
        <f t="shared" si="2143"/>
        <v>0.62627795041685441</v>
      </c>
      <c r="O2819" s="201">
        <f t="shared" si="2144"/>
        <v>0.59140292152600826</v>
      </c>
      <c r="P2819" s="201" t="str">
        <f t="shared" si="2145"/>
        <v/>
      </c>
      <c r="Q2819" s="201" t="str">
        <f t="shared" si="2146"/>
        <v/>
      </c>
      <c r="R2819" s="201" t="str">
        <f t="shared" si="2147"/>
        <v/>
      </c>
      <c r="S2819" s="201" t="str">
        <f t="shared" si="2148"/>
        <v/>
      </c>
      <c r="T2819" s="199">
        <f t="shared" si="2149"/>
        <v>0</v>
      </c>
      <c r="U2819" s="199">
        <f t="shared" si="2150"/>
        <v>0</v>
      </c>
      <c r="V2819" s="199">
        <f t="shared" si="2151"/>
        <v>0</v>
      </c>
      <c r="W2819" s="199">
        <f t="shared" si="2152"/>
        <v>0</v>
      </c>
      <c r="X2819" s="199" t="str">
        <f t="shared" si="2153"/>
        <v/>
      </c>
      <c r="Y2819" s="199" t="str">
        <f t="shared" si="2154"/>
        <v/>
      </c>
      <c r="Z2819" s="199" t="str">
        <f t="shared" si="2155"/>
        <v/>
      </c>
      <c r="AA2819" s="199" t="str">
        <f t="shared" si="2156"/>
        <v/>
      </c>
      <c r="AB2819" s="201">
        <f t="shared" ca="1" si="2157"/>
        <v>2.0095613612304875</v>
      </c>
      <c r="AD2819" s="162">
        <f t="shared" si="2158"/>
        <v>0</v>
      </c>
      <c r="AE2819" s="162">
        <f t="shared" si="2159"/>
        <v>0</v>
      </c>
      <c r="AF2819" s="162">
        <f t="shared" si="2160"/>
        <v>0</v>
      </c>
      <c r="AG2819" s="162">
        <f t="shared" si="2161"/>
        <v>0</v>
      </c>
      <c r="AH2819" s="162" t="str">
        <f t="shared" si="2162"/>
        <v/>
      </c>
      <c r="AI2819" s="162" t="str">
        <f t="shared" si="2163"/>
        <v/>
      </c>
      <c r="AJ2819" s="162" t="str">
        <f t="shared" si="2164"/>
        <v/>
      </c>
      <c r="AK2819" s="162" t="str">
        <f t="shared" si="2165"/>
        <v/>
      </c>
      <c r="AM2819" s="199">
        <f t="shared" si="2168"/>
        <v>30.745233380538071</v>
      </c>
      <c r="AN2819" s="197">
        <f t="shared" si="2170"/>
        <v>0</v>
      </c>
      <c r="AO2819" s="197">
        <f t="shared" si="2171"/>
        <v>0</v>
      </c>
      <c r="AP2819" s="197">
        <f t="shared" si="2172"/>
        <v>0</v>
      </c>
      <c r="AQ2819" s="197">
        <f t="shared" si="2173"/>
        <v>0</v>
      </c>
      <c r="AR2819" s="197" t="str">
        <f t="shared" si="2174"/>
        <v/>
      </c>
      <c r="AS2819" s="197" t="str">
        <f t="shared" si="2175"/>
        <v/>
      </c>
      <c r="AT2819" s="197" t="str">
        <f t="shared" si="2176"/>
        <v/>
      </c>
      <c r="AU2819" s="197" t="str">
        <f t="shared" si="2177"/>
        <v/>
      </c>
      <c r="AV2819" s="199">
        <f t="shared" ca="1" si="2169"/>
        <v>2.1363076782250698</v>
      </c>
      <c r="AX2819" s="162">
        <f t="shared" si="2178"/>
        <v>0</v>
      </c>
      <c r="AY2819" s="162">
        <f t="shared" si="2179"/>
        <v>0</v>
      </c>
      <c r="AZ2819" s="162">
        <f t="shared" si="2180"/>
        <v>0</v>
      </c>
      <c r="BA2819" s="162">
        <f t="shared" si="2181"/>
        <v>0</v>
      </c>
      <c r="BB2819" s="162" t="str">
        <f t="shared" si="2182"/>
        <v/>
      </c>
      <c r="BC2819" s="162" t="str">
        <f t="shared" si="2183"/>
        <v/>
      </c>
      <c r="BD2819" s="162" t="str">
        <f t="shared" si="2184"/>
        <v/>
      </c>
      <c r="BE2819" s="162" t="str">
        <f t="shared" si="2185"/>
        <v/>
      </c>
      <c r="BG2819" s="169">
        <f t="shared" si="2166"/>
        <v>70.424777652219774</v>
      </c>
      <c r="BH2819" s="169">
        <f t="shared" ca="1" si="2167"/>
        <v>2.1523354568224731</v>
      </c>
    </row>
    <row r="2820" spans="11:60" x14ac:dyDescent="0.25">
      <c r="K2820" s="199">
        <f t="shared" si="2140"/>
        <v>70.476163845326113</v>
      </c>
      <c r="L2820" s="201">
        <f t="shared" si="2141"/>
        <v>0.59107247934820306</v>
      </c>
      <c r="M2820" s="201">
        <f t="shared" si="2142"/>
        <v>0.59604352734358501</v>
      </c>
      <c r="N2820" s="201">
        <f t="shared" si="2143"/>
        <v>0.62650635229519758</v>
      </c>
      <c r="O2820" s="201">
        <f t="shared" si="2144"/>
        <v>0.59161860457543436</v>
      </c>
      <c r="P2820" s="201" t="str">
        <f t="shared" si="2145"/>
        <v/>
      </c>
      <c r="Q2820" s="201" t="str">
        <f t="shared" si="2146"/>
        <v/>
      </c>
      <c r="R2820" s="201" t="str">
        <f t="shared" si="2147"/>
        <v/>
      </c>
      <c r="S2820" s="201" t="str">
        <f t="shared" si="2148"/>
        <v/>
      </c>
      <c r="T2820" s="199">
        <f t="shared" si="2149"/>
        <v>0</v>
      </c>
      <c r="U2820" s="199">
        <f t="shared" si="2150"/>
        <v>0</v>
      </c>
      <c r="V2820" s="199">
        <f t="shared" si="2151"/>
        <v>0</v>
      </c>
      <c r="W2820" s="199">
        <f t="shared" si="2152"/>
        <v>0</v>
      </c>
      <c r="X2820" s="199" t="str">
        <f t="shared" si="2153"/>
        <v/>
      </c>
      <c r="Y2820" s="199" t="str">
        <f t="shared" si="2154"/>
        <v/>
      </c>
      <c r="Z2820" s="199" t="str">
        <f t="shared" si="2155"/>
        <v/>
      </c>
      <c r="AA2820" s="199" t="str">
        <f t="shared" si="2156"/>
        <v/>
      </c>
      <c r="AB2820" s="201">
        <f t="shared" ca="1" si="2157"/>
        <v>2.0437456572988384</v>
      </c>
      <c r="AD2820" s="162">
        <f t="shared" si="2158"/>
        <v>0</v>
      </c>
      <c r="AE2820" s="162">
        <f t="shared" si="2159"/>
        <v>0</v>
      </c>
      <c r="AF2820" s="162">
        <f t="shared" si="2160"/>
        <v>0</v>
      </c>
      <c r="AG2820" s="162">
        <f t="shared" si="2161"/>
        <v>0</v>
      </c>
      <c r="AH2820" s="162" t="str">
        <f t="shared" si="2162"/>
        <v/>
      </c>
      <c r="AI2820" s="162" t="str">
        <f t="shared" si="2163"/>
        <v/>
      </c>
      <c r="AJ2820" s="162" t="str">
        <f t="shared" si="2164"/>
        <v/>
      </c>
      <c r="AK2820" s="162" t="str">
        <f t="shared" si="2165"/>
        <v/>
      </c>
      <c r="AM2820" s="199">
        <f t="shared" si="2168"/>
        <v>30.756450174912583</v>
      </c>
      <c r="AN2820" s="197">
        <f t="shared" si="2170"/>
        <v>0</v>
      </c>
      <c r="AO2820" s="197">
        <f t="shared" si="2171"/>
        <v>0</v>
      </c>
      <c r="AP2820" s="197">
        <f t="shared" si="2172"/>
        <v>0</v>
      </c>
      <c r="AQ2820" s="197">
        <f t="shared" si="2173"/>
        <v>0</v>
      </c>
      <c r="AR2820" s="197" t="str">
        <f t="shared" si="2174"/>
        <v/>
      </c>
      <c r="AS2820" s="197" t="str">
        <f t="shared" si="2175"/>
        <v/>
      </c>
      <c r="AT2820" s="197" t="str">
        <f t="shared" si="2176"/>
        <v/>
      </c>
      <c r="AU2820" s="197" t="str">
        <f t="shared" si="2177"/>
        <v/>
      </c>
      <c r="AV2820" s="199">
        <f t="shared" ca="1" si="2169"/>
        <v>2.1438079684275815</v>
      </c>
      <c r="AX2820" s="162">
        <f t="shared" si="2178"/>
        <v>0</v>
      </c>
      <c r="AY2820" s="162">
        <f t="shared" si="2179"/>
        <v>0</v>
      </c>
      <c r="AZ2820" s="162">
        <f t="shared" si="2180"/>
        <v>0</v>
      </c>
      <c r="BA2820" s="162">
        <f t="shared" si="2181"/>
        <v>0</v>
      </c>
      <c r="BB2820" s="162" t="str">
        <f t="shared" si="2182"/>
        <v/>
      </c>
      <c r="BC2820" s="162" t="str">
        <f t="shared" si="2183"/>
        <v/>
      </c>
      <c r="BD2820" s="162" t="str">
        <f t="shared" si="2184"/>
        <v/>
      </c>
      <c r="BE2820" s="162" t="str">
        <f t="shared" si="2185"/>
        <v/>
      </c>
      <c r="BG2820" s="169">
        <f t="shared" si="2166"/>
        <v>70.450470748772943</v>
      </c>
      <c r="BH2820" s="169">
        <f t="shared" ca="1" si="2167"/>
        <v>2.0095613612304875</v>
      </c>
    </row>
    <row r="2821" spans="11:60" x14ac:dyDescent="0.25">
      <c r="K2821" s="199">
        <f t="shared" si="2140"/>
        <v>70.501856941879282</v>
      </c>
      <c r="L2821" s="201">
        <f t="shared" si="2141"/>
        <v>0.59128796329984301</v>
      </c>
      <c r="M2821" s="201">
        <f t="shared" si="2142"/>
        <v>0.59626082356208443</v>
      </c>
      <c r="N2821" s="201">
        <f t="shared" si="2143"/>
        <v>0.62673475417354074</v>
      </c>
      <c r="O2821" s="201">
        <f t="shared" si="2144"/>
        <v>0.59183428762486034</v>
      </c>
      <c r="P2821" s="201" t="str">
        <f t="shared" si="2145"/>
        <v/>
      </c>
      <c r="Q2821" s="201" t="str">
        <f t="shared" si="2146"/>
        <v/>
      </c>
      <c r="R2821" s="201" t="str">
        <f t="shared" si="2147"/>
        <v/>
      </c>
      <c r="S2821" s="201" t="str">
        <f t="shared" si="2148"/>
        <v/>
      </c>
      <c r="T2821" s="199">
        <f t="shared" si="2149"/>
        <v>0</v>
      </c>
      <c r="U2821" s="199">
        <f t="shared" si="2150"/>
        <v>0</v>
      </c>
      <c r="V2821" s="199">
        <f t="shared" si="2151"/>
        <v>0</v>
      </c>
      <c r="W2821" s="199">
        <f t="shared" si="2152"/>
        <v>0</v>
      </c>
      <c r="X2821" s="199" t="str">
        <f t="shared" si="2153"/>
        <v/>
      </c>
      <c r="Y2821" s="199" t="str">
        <f t="shared" si="2154"/>
        <v/>
      </c>
      <c r="Z2821" s="199" t="str">
        <f t="shared" si="2155"/>
        <v/>
      </c>
      <c r="AA2821" s="199" t="str">
        <f t="shared" si="2156"/>
        <v/>
      </c>
      <c r="AB2821" s="201">
        <f t="shared" ca="1" si="2157"/>
        <v>2.0845912326947316</v>
      </c>
      <c r="AD2821" s="162">
        <f t="shared" si="2158"/>
        <v>0</v>
      </c>
      <c r="AE2821" s="162">
        <f t="shared" si="2159"/>
        <v>0</v>
      </c>
      <c r="AF2821" s="162">
        <f t="shared" si="2160"/>
        <v>0</v>
      </c>
      <c r="AG2821" s="162">
        <f t="shared" si="2161"/>
        <v>0</v>
      </c>
      <c r="AH2821" s="162" t="str">
        <f t="shared" si="2162"/>
        <v/>
      </c>
      <c r="AI2821" s="162" t="str">
        <f t="shared" si="2163"/>
        <v/>
      </c>
      <c r="AJ2821" s="162" t="str">
        <f t="shared" si="2164"/>
        <v/>
      </c>
      <c r="AK2821" s="162" t="str">
        <f t="shared" si="2165"/>
        <v/>
      </c>
      <c r="AM2821" s="199">
        <f t="shared" si="2168"/>
        <v>30.767666969287095</v>
      </c>
      <c r="AN2821" s="197">
        <f t="shared" si="2170"/>
        <v>0</v>
      </c>
      <c r="AO2821" s="197">
        <f t="shared" si="2171"/>
        <v>0</v>
      </c>
      <c r="AP2821" s="197">
        <f t="shared" si="2172"/>
        <v>0</v>
      </c>
      <c r="AQ2821" s="197">
        <f t="shared" si="2173"/>
        <v>0</v>
      </c>
      <c r="AR2821" s="197" t="str">
        <f t="shared" si="2174"/>
        <v/>
      </c>
      <c r="AS2821" s="197" t="str">
        <f t="shared" si="2175"/>
        <v/>
      </c>
      <c r="AT2821" s="197" t="str">
        <f t="shared" si="2176"/>
        <v/>
      </c>
      <c r="AU2821" s="197" t="str">
        <f t="shared" si="2177"/>
        <v/>
      </c>
      <c r="AV2821" s="199">
        <f t="shared" ca="1" si="2169"/>
        <v>2.1843446127896895</v>
      </c>
      <c r="AX2821" s="162">
        <f t="shared" si="2178"/>
        <v>0</v>
      </c>
      <c r="AY2821" s="162">
        <f t="shared" si="2179"/>
        <v>0</v>
      </c>
      <c r="AZ2821" s="162">
        <f t="shared" si="2180"/>
        <v>0</v>
      </c>
      <c r="BA2821" s="162">
        <f t="shared" si="2181"/>
        <v>0</v>
      </c>
      <c r="BB2821" s="162" t="str">
        <f t="shared" si="2182"/>
        <v/>
      </c>
      <c r="BC2821" s="162" t="str">
        <f t="shared" si="2183"/>
        <v/>
      </c>
      <c r="BD2821" s="162" t="str">
        <f t="shared" si="2184"/>
        <v/>
      </c>
      <c r="BE2821" s="162" t="str">
        <f t="shared" si="2185"/>
        <v/>
      </c>
      <c r="BG2821" s="169">
        <f t="shared" si="2166"/>
        <v>70.476163845326113</v>
      </c>
      <c r="BH2821" s="169">
        <f t="shared" ca="1" si="2167"/>
        <v>2.0437456572988384</v>
      </c>
    </row>
    <row r="2822" spans="11:60" x14ac:dyDescent="0.25">
      <c r="K2822" s="199">
        <f t="shared" si="2140"/>
        <v>70.527550038432452</v>
      </c>
      <c r="L2822" s="201">
        <f t="shared" si="2141"/>
        <v>0.59150344725148296</v>
      </c>
      <c r="M2822" s="201">
        <f t="shared" si="2142"/>
        <v>0.59647811978058374</v>
      </c>
      <c r="N2822" s="201">
        <f t="shared" si="2143"/>
        <v>0.62696315605188402</v>
      </c>
      <c r="O2822" s="201">
        <f t="shared" si="2144"/>
        <v>0.59204997067428633</v>
      </c>
      <c r="P2822" s="201" t="str">
        <f t="shared" si="2145"/>
        <v/>
      </c>
      <c r="Q2822" s="201" t="str">
        <f t="shared" si="2146"/>
        <v/>
      </c>
      <c r="R2822" s="201" t="str">
        <f t="shared" si="2147"/>
        <v/>
      </c>
      <c r="S2822" s="201" t="str">
        <f t="shared" si="2148"/>
        <v/>
      </c>
      <c r="T2822" s="199">
        <f t="shared" si="2149"/>
        <v>0</v>
      </c>
      <c r="U2822" s="199">
        <f t="shared" si="2150"/>
        <v>0</v>
      </c>
      <c r="V2822" s="199">
        <f t="shared" si="2151"/>
        <v>0</v>
      </c>
      <c r="W2822" s="199">
        <f t="shared" si="2152"/>
        <v>0</v>
      </c>
      <c r="X2822" s="199" t="str">
        <f t="shared" si="2153"/>
        <v/>
      </c>
      <c r="Y2822" s="199" t="str">
        <f t="shared" si="2154"/>
        <v/>
      </c>
      <c r="Z2822" s="199" t="str">
        <f t="shared" si="2155"/>
        <v/>
      </c>
      <c r="AA2822" s="199" t="str">
        <f t="shared" si="2156"/>
        <v/>
      </c>
      <c r="AB2822" s="201">
        <f t="shared" ca="1" si="2157"/>
        <v>2.132153779657421</v>
      </c>
      <c r="AD2822" s="162">
        <f t="shared" si="2158"/>
        <v>0</v>
      </c>
      <c r="AE2822" s="162">
        <f t="shared" si="2159"/>
        <v>0</v>
      </c>
      <c r="AF2822" s="162">
        <f t="shared" si="2160"/>
        <v>0</v>
      </c>
      <c r="AG2822" s="162">
        <f t="shared" si="2161"/>
        <v>0</v>
      </c>
      <c r="AH2822" s="162" t="str">
        <f t="shared" si="2162"/>
        <v/>
      </c>
      <c r="AI2822" s="162" t="str">
        <f t="shared" si="2163"/>
        <v/>
      </c>
      <c r="AJ2822" s="162" t="str">
        <f t="shared" si="2164"/>
        <v/>
      </c>
      <c r="AK2822" s="162" t="str">
        <f t="shared" si="2165"/>
        <v/>
      </c>
      <c r="AM2822" s="199">
        <f t="shared" si="2168"/>
        <v>30.778883763661607</v>
      </c>
      <c r="AN2822" s="197">
        <f t="shared" si="2170"/>
        <v>0</v>
      </c>
      <c r="AO2822" s="197">
        <f t="shared" si="2171"/>
        <v>0</v>
      </c>
      <c r="AP2822" s="197">
        <f t="shared" si="2172"/>
        <v>0</v>
      </c>
      <c r="AQ2822" s="197">
        <f t="shared" si="2173"/>
        <v>0</v>
      </c>
      <c r="AR2822" s="197" t="str">
        <f t="shared" si="2174"/>
        <v/>
      </c>
      <c r="AS2822" s="197" t="str">
        <f t="shared" si="2175"/>
        <v/>
      </c>
      <c r="AT2822" s="197" t="str">
        <f t="shared" si="2176"/>
        <v/>
      </c>
      <c r="AU2822" s="197" t="str">
        <f t="shared" si="2177"/>
        <v/>
      </c>
      <c r="AV2822" s="199">
        <f t="shared" ca="1" si="2169"/>
        <v>2.1365179572112765</v>
      </c>
      <c r="AX2822" s="162">
        <f t="shared" si="2178"/>
        <v>0</v>
      </c>
      <c r="AY2822" s="162">
        <f t="shared" si="2179"/>
        <v>0</v>
      </c>
      <c r="AZ2822" s="162">
        <f t="shared" si="2180"/>
        <v>0</v>
      </c>
      <c r="BA2822" s="162">
        <f t="shared" si="2181"/>
        <v>0</v>
      </c>
      <c r="BB2822" s="162" t="str">
        <f t="shared" si="2182"/>
        <v/>
      </c>
      <c r="BC2822" s="162" t="str">
        <f t="shared" si="2183"/>
        <v/>
      </c>
      <c r="BD2822" s="162" t="str">
        <f t="shared" si="2184"/>
        <v/>
      </c>
      <c r="BE2822" s="162" t="str">
        <f t="shared" si="2185"/>
        <v/>
      </c>
      <c r="BG2822" s="169">
        <f t="shared" si="2166"/>
        <v>70.501856941879282</v>
      </c>
      <c r="BH2822" s="169">
        <f t="shared" ca="1" si="2167"/>
        <v>2.0845912326947316</v>
      </c>
    </row>
    <row r="2823" spans="11:60" x14ac:dyDescent="0.25">
      <c r="K2823" s="199">
        <f t="shared" si="2140"/>
        <v>70.553243134985621</v>
      </c>
      <c r="L2823" s="201">
        <f t="shared" si="2141"/>
        <v>0.59171893120312291</v>
      </c>
      <c r="M2823" s="201">
        <f t="shared" si="2142"/>
        <v>0.59669541599908316</v>
      </c>
      <c r="N2823" s="201">
        <f t="shared" si="2143"/>
        <v>0.62719155793022718</v>
      </c>
      <c r="O2823" s="201">
        <f t="shared" si="2144"/>
        <v>0.59226565372371232</v>
      </c>
      <c r="P2823" s="201" t="str">
        <f t="shared" si="2145"/>
        <v/>
      </c>
      <c r="Q2823" s="201" t="str">
        <f t="shared" si="2146"/>
        <v/>
      </c>
      <c r="R2823" s="201" t="str">
        <f t="shared" si="2147"/>
        <v/>
      </c>
      <c r="S2823" s="201" t="str">
        <f t="shared" si="2148"/>
        <v/>
      </c>
      <c r="T2823" s="199">
        <f t="shared" si="2149"/>
        <v>0</v>
      </c>
      <c r="U2823" s="199">
        <f t="shared" si="2150"/>
        <v>0</v>
      </c>
      <c r="V2823" s="199">
        <f t="shared" si="2151"/>
        <v>0</v>
      </c>
      <c r="W2823" s="199">
        <f t="shared" si="2152"/>
        <v>0</v>
      </c>
      <c r="X2823" s="199" t="str">
        <f t="shared" si="2153"/>
        <v/>
      </c>
      <c r="Y2823" s="199" t="str">
        <f t="shared" si="2154"/>
        <v/>
      </c>
      <c r="Z2823" s="199" t="str">
        <f t="shared" si="2155"/>
        <v/>
      </c>
      <c r="AA2823" s="199" t="str">
        <f t="shared" si="2156"/>
        <v/>
      </c>
      <c r="AB2823" s="201">
        <f t="shared" ca="1" si="2157"/>
        <v>2.0448328779052614</v>
      </c>
      <c r="AD2823" s="162">
        <f t="shared" si="2158"/>
        <v>0</v>
      </c>
      <c r="AE2823" s="162">
        <f t="shared" si="2159"/>
        <v>0</v>
      </c>
      <c r="AF2823" s="162">
        <f t="shared" si="2160"/>
        <v>0</v>
      </c>
      <c r="AG2823" s="162">
        <f t="shared" si="2161"/>
        <v>0</v>
      </c>
      <c r="AH2823" s="162" t="str">
        <f t="shared" si="2162"/>
        <v/>
      </c>
      <c r="AI2823" s="162" t="str">
        <f t="shared" si="2163"/>
        <v/>
      </c>
      <c r="AJ2823" s="162" t="str">
        <f t="shared" si="2164"/>
        <v/>
      </c>
      <c r="AK2823" s="162" t="str">
        <f t="shared" si="2165"/>
        <v/>
      </c>
      <c r="AM2823" s="199">
        <f t="shared" si="2168"/>
        <v>30.790100558036119</v>
      </c>
      <c r="AN2823" s="197">
        <f t="shared" si="2170"/>
        <v>0</v>
      </c>
      <c r="AO2823" s="197">
        <f t="shared" si="2171"/>
        <v>0</v>
      </c>
      <c r="AP2823" s="197">
        <f t="shared" si="2172"/>
        <v>0</v>
      </c>
      <c r="AQ2823" s="197">
        <f t="shared" si="2173"/>
        <v>0</v>
      </c>
      <c r="AR2823" s="197" t="str">
        <f t="shared" si="2174"/>
        <v/>
      </c>
      <c r="AS2823" s="197" t="str">
        <f t="shared" si="2175"/>
        <v/>
      </c>
      <c r="AT2823" s="197" t="str">
        <f t="shared" si="2176"/>
        <v/>
      </c>
      <c r="AU2823" s="197" t="str">
        <f t="shared" si="2177"/>
        <v/>
      </c>
      <c r="AV2823" s="199">
        <f t="shared" ca="1" si="2169"/>
        <v>2.2319016532433618</v>
      </c>
      <c r="AX2823" s="162">
        <f t="shared" si="2178"/>
        <v>0</v>
      </c>
      <c r="AY2823" s="162">
        <f t="shared" si="2179"/>
        <v>0</v>
      </c>
      <c r="AZ2823" s="162">
        <f t="shared" si="2180"/>
        <v>0</v>
      </c>
      <c r="BA2823" s="162">
        <f t="shared" si="2181"/>
        <v>0</v>
      </c>
      <c r="BB2823" s="162" t="str">
        <f t="shared" si="2182"/>
        <v/>
      </c>
      <c r="BC2823" s="162" t="str">
        <f t="shared" si="2183"/>
        <v/>
      </c>
      <c r="BD2823" s="162" t="str">
        <f t="shared" si="2184"/>
        <v/>
      </c>
      <c r="BE2823" s="162" t="str">
        <f t="shared" si="2185"/>
        <v/>
      </c>
      <c r="BG2823" s="169">
        <f t="shared" si="2166"/>
        <v>70.527550038432452</v>
      </c>
      <c r="BH2823" s="169">
        <f t="shared" ca="1" si="2167"/>
        <v>2.132153779657421</v>
      </c>
    </row>
    <row r="2824" spans="11:60" x14ac:dyDescent="0.25">
      <c r="K2824" s="199">
        <f t="shared" si="2140"/>
        <v>70.57893623153879</v>
      </c>
      <c r="L2824" s="201">
        <f t="shared" si="2141"/>
        <v>0.59193441515476286</v>
      </c>
      <c r="M2824" s="201">
        <f t="shared" si="2142"/>
        <v>0.59691271221758246</v>
      </c>
      <c r="N2824" s="201">
        <f t="shared" si="2143"/>
        <v>0.62741995980857035</v>
      </c>
      <c r="O2824" s="201">
        <f t="shared" si="2144"/>
        <v>0.59248133677313841</v>
      </c>
      <c r="P2824" s="201" t="str">
        <f t="shared" si="2145"/>
        <v/>
      </c>
      <c r="Q2824" s="201" t="str">
        <f t="shared" si="2146"/>
        <v/>
      </c>
      <c r="R2824" s="201" t="str">
        <f t="shared" si="2147"/>
        <v/>
      </c>
      <c r="S2824" s="201" t="str">
        <f t="shared" si="2148"/>
        <v/>
      </c>
      <c r="T2824" s="199">
        <f t="shared" si="2149"/>
        <v>0</v>
      </c>
      <c r="U2824" s="199">
        <f t="shared" si="2150"/>
        <v>0</v>
      </c>
      <c r="V2824" s="199">
        <f t="shared" si="2151"/>
        <v>0</v>
      </c>
      <c r="W2824" s="199">
        <f t="shared" si="2152"/>
        <v>0</v>
      </c>
      <c r="X2824" s="199" t="str">
        <f t="shared" si="2153"/>
        <v/>
      </c>
      <c r="Y2824" s="199" t="str">
        <f t="shared" si="2154"/>
        <v/>
      </c>
      <c r="Z2824" s="199" t="str">
        <f t="shared" si="2155"/>
        <v/>
      </c>
      <c r="AA2824" s="199" t="str">
        <f t="shared" si="2156"/>
        <v/>
      </c>
      <c r="AB2824" s="201">
        <f t="shared" ca="1" si="2157"/>
        <v>2.054912271022709</v>
      </c>
      <c r="AD2824" s="162">
        <f t="shared" si="2158"/>
        <v>0</v>
      </c>
      <c r="AE2824" s="162">
        <f t="shared" si="2159"/>
        <v>0</v>
      </c>
      <c r="AF2824" s="162">
        <f t="shared" si="2160"/>
        <v>0</v>
      </c>
      <c r="AG2824" s="162">
        <f t="shared" si="2161"/>
        <v>0</v>
      </c>
      <c r="AH2824" s="162" t="str">
        <f t="shared" si="2162"/>
        <v/>
      </c>
      <c r="AI2824" s="162" t="str">
        <f t="shared" si="2163"/>
        <v/>
      </c>
      <c r="AJ2824" s="162" t="str">
        <f t="shared" si="2164"/>
        <v/>
      </c>
      <c r="AK2824" s="162" t="str">
        <f t="shared" si="2165"/>
        <v/>
      </c>
      <c r="AM2824" s="199">
        <f t="shared" si="2168"/>
        <v>30.801317352410631</v>
      </c>
      <c r="AN2824" s="197">
        <f t="shared" si="2170"/>
        <v>0</v>
      </c>
      <c r="AO2824" s="197">
        <f t="shared" si="2171"/>
        <v>0</v>
      </c>
      <c r="AP2824" s="197">
        <f t="shared" si="2172"/>
        <v>0</v>
      </c>
      <c r="AQ2824" s="197">
        <f t="shared" si="2173"/>
        <v>0</v>
      </c>
      <c r="AR2824" s="197" t="str">
        <f t="shared" si="2174"/>
        <v/>
      </c>
      <c r="AS2824" s="197" t="str">
        <f t="shared" si="2175"/>
        <v/>
      </c>
      <c r="AT2824" s="197" t="str">
        <f t="shared" si="2176"/>
        <v/>
      </c>
      <c r="AU2824" s="197" t="str">
        <f t="shared" si="2177"/>
        <v/>
      </c>
      <c r="AV2824" s="199">
        <f t="shared" ca="1" si="2169"/>
        <v>2.2130709739515719</v>
      </c>
      <c r="AX2824" s="162">
        <f t="shared" si="2178"/>
        <v>0</v>
      </c>
      <c r="AY2824" s="162">
        <f t="shared" si="2179"/>
        <v>0</v>
      </c>
      <c r="AZ2824" s="162">
        <f t="shared" si="2180"/>
        <v>0</v>
      </c>
      <c r="BA2824" s="162">
        <f t="shared" si="2181"/>
        <v>0</v>
      </c>
      <c r="BB2824" s="162" t="str">
        <f t="shared" si="2182"/>
        <v/>
      </c>
      <c r="BC2824" s="162" t="str">
        <f t="shared" si="2183"/>
        <v/>
      </c>
      <c r="BD2824" s="162" t="str">
        <f t="shared" si="2184"/>
        <v/>
      </c>
      <c r="BE2824" s="162" t="str">
        <f t="shared" si="2185"/>
        <v/>
      </c>
      <c r="BG2824" s="169">
        <f t="shared" si="2166"/>
        <v>70.553243134985621</v>
      </c>
      <c r="BH2824" s="169">
        <f t="shared" ca="1" si="2167"/>
        <v>2.0448328779052614</v>
      </c>
    </row>
    <row r="2825" spans="11:60" x14ac:dyDescent="0.25">
      <c r="K2825" s="199">
        <f t="shared" si="2140"/>
        <v>70.60462932809196</v>
      </c>
      <c r="L2825" s="201">
        <f t="shared" si="2141"/>
        <v>0.59214989910640281</v>
      </c>
      <c r="M2825" s="201">
        <f t="shared" si="2142"/>
        <v>0.59713000843608188</v>
      </c>
      <c r="N2825" s="201">
        <f t="shared" si="2143"/>
        <v>0.62764836168691351</v>
      </c>
      <c r="O2825" s="201">
        <f t="shared" si="2144"/>
        <v>0.5926970198225644</v>
      </c>
      <c r="P2825" s="201" t="str">
        <f t="shared" si="2145"/>
        <v/>
      </c>
      <c r="Q2825" s="201" t="str">
        <f t="shared" si="2146"/>
        <v/>
      </c>
      <c r="R2825" s="201" t="str">
        <f t="shared" si="2147"/>
        <v/>
      </c>
      <c r="S2825" s="201" t="str">
        <f t="shared" si="2148"/>
        <v/>
      </c>
      <c r="T2825" s="199">
        <f t="shared" si="2149"/>
        <v>0</v>
      </c>
      <c r="U2825" s="199">
        <f t="shared" si="2150"/>
        <v>0</v>
      </c>
      <c r="V2825" s="199">
        <f t="shared" si="2151"/>
        <v>0</v>
      </c>
      <c r="W2825" s="199">
        <f t="shared" si="2152"/>
        <v>0</v>
      </c>
      <c r="X2825" s="199" t="str">
        <f t="shared" si="2153"/>
        <v/>
      </c>
      <c r="Y2825" s="199" t="str">
        <f t="shared" si="2154"/>
        <v/>
      </c>
      <c r="Z2825" s="199" t="str">
        <f t="shared" si="2155"/>
        <v/>
      </c>
      <c r="AA2825" s="199" t="str">
        <f t="shared" si="2156"/>
        <v/>
      </c>
      <c r="AB2825" s="201">
        <f t="shared" ca="1" si="2157"/>
        <v>2.0331275091985499</v>
      </c>
      <c r="AD2825" s="162">
        <f t="shared" si="2158"/>
        <v>0</v>
      </c>
      <c r="AE2825" s="162">
        <f t="shared" si="2159"/>
        <v>0</v>
      </c>
      <c r="AF2825" s="162">
        <f t="shared" si="2160"/>
        <v>0</v>
      </c>
      <c r="AG2825" s="162">
        <f t="shared" si="2161"/>
        <v>0</v>
      </c>
      <c r="AH2825" s="162" t="str">
        <f t="shared" si="2162"/>
        <v/>
      </c>
      <c r="AI2825" s="162" t="str">
        <f t="shared" si="2163"/>
        <v/>
      </c>
      <c r="AJ2825" s="162" t="str">
        <f t="shared" si="2164"/>
        <v/>
      </c>
      <c r="AK2825" s="162" t="str">
        <f t="shared" si="2165"/>
        <v/>
      </c>
      <c r="AM2825" s="199">
        <f t="shared" si="2168"/>
        <v>30.812534146785143</v>
      </c>
      <c r="AN2825" s="197">
        <f t="shared" si="2170"/>
        <v>0</v>
      </c>
      <c r="AO2825" s="197">
        <f t="shared" si="2171"/>
        <v>0</v>
      </c>
      <c r="AP2825" s="197">
        <f t="shared" si="2172"/>
        <v>0</v>
      </c>
      <c r="AQ2825" s="197">
        <f t="shared" si="2173"/>
        <v>0</v>
      </c>
      <c r="AR2825" s="197" t="str">
        <f t="shared" si="2174"/>
        <v/>
      </c>
      <c r="AS2825" s="197" t="str">
        <f t="shared" si="2175"/>
        <v/>
      </c>
      <c r="AT2825" s="197" t="str">
        <f t="shared" si="2176"/>
        <v/>
      </c>
      <c r="AU2825" s="197" t="str">
        <f t="shared" si="2177"/>
        <v/>
      </c>
      <c r="AV2825" s="199">
        <f t="shared" ca="1" si="2169"/>
        <v>2.1384544959632081</v>
      </c>
      <c r="AX2825" s="162">
        <f t="shared" si="2178"/>
        <v>0</v>
      </c>
      <c r="AY2825" s="162">
        <f t="shared" si="2179"/>
        <v>0</v>
      </c>
      <c r="AZ2825" s="162">
        <f t="shared" si="2180"/>
        <v>0</v>
      </c>
      <c r="BA2825" s="162">
        <f t="shared" si="2181"/>
        <v>0</v>
      </c>
      <c r="BB2825" s="162" t="str">
        <f t="shared" si="2182"/>
        <v/>
      </c>
      <c r="BC2825" s="162" t="str">
        <f t="shared" si="2183"/>
        <v/>
      </c>
      <c r="BD2825" s="162" t="str">
        <f t="shared" si="2184"/>
        <v/>
      </c>
      <c r="BE2825" s="162" t="str">
        <f t="shared" si="2185"/>
        <v/>
      </c>
      <c r="BG2825" s="169">
        <f t="shared" si="2166"/>
        <v>70.57893623153879</v>
      </c>
      <c r="BH2825" s="169">
        <f t="shared" ca="1" si="2167"/>
        <v>2.054912271022709</v>
      </c>
    </row>
    <row r="2826" spans="11:60" x14ac:dyDescent="0.25">
      <c r="K2826" s="199">
        <f t="shared" si="2140"/>
        <v>70.630322424645129</v>
      </c>
      <c r="L2826" s="201">
        <f t="shared" si="2141"/>
        <v>0.59236538305804265</v>
      </c>
      <c r="M2826" s="201">
        <f t="shared" si="2142"/>
        <v>0.59734730465458119</v>
      </c>
      <c r="N2826" s="201">
        <f t="shared" si="2143"/>
        <v>0.62787676356525668</v>
      </c>
      <c r="O2826" s="201">
        <f t="shared" si="2144"/>
        <v>0.59291270287199049</v>
      </c>
      <c r="P2826" s="201" t="str">
        <f t="shared" si="2145"/>
        <v/>
      </c>
      <c r="Q2826" s="201" t="str">
        <f t="shared" si="2146"/>
        <v/>
      </c>
      <c r="R2826" s="201" t="str">
        <f t="shared" si="2147"/>
        <v/>
      </c>
      <c r="S2826" s="201" t="str">
        <f t="shared" si="2148"/>
        <v/>
      </c>
      <c r="T2826" s="199">
        <f t="shared" si="2149"/>
        <v>0</v>
      </c>
      <c r="U2826" s="199">
        <f t="shared" si="2150"/>
        <v>0</v>
      </c>
      <c r="V2826" s="199">
        <f t="shared" si="2151"/>
        <v>0</v>
      </c>
      <c r="W2826" s="199">
        <f t="shared" si="2152"/>
        <v>0</v>
      </c>
      <c r="X2826" s="199" t="str">
        <f t="shared" si="2153"/>
        <v/>
      </c>
      <c r="Y2826" s="199" t="str">
        <f t="shared" si="2154"/>
        <v/>
      </c>
      <c r="Z2826" s="199" t="str">
        <f t="shared" si="2155"/>
        <v/>
      </c>
      <c r="AA2826" s="199" t="str">
        <f t="shared" si="2156"/>
        <v/>
      </c>
      <c r="AB2826" s="201">
        <f t="shared" ca="1" si="2157"/>
        <v>2.0298755427147204</v>
      </c>
      <c r="AD2826" s="162">
        <f t="shared" si="2158"/>
        <v>0</v>
      </c>
      <c r="AE2826" s="162">
        <f t="shared" si="2159"/>
        <v>0</v>
      </c>
      <c r="AF2826" s="162">
        <f t="shared" si="2160"/>
        <v>0</v>
      </c>
      <c r="AG2826" s="162">
        <f t="shared" si="2161"/>
        <v>0</v>
      </c>
      <c r="AH2826" s="162" t="str">
        <f t="shared" si="2162"/>
        <v/>
      </c>
      <c r="AI2826" s="162" t="str">
        <f t="shared" si="2163"/>
        <v/>
      </c>
      <c r="AJ2826" s="162" t="str">
        <f t="shared" si="2164"/>
        <v/>
      </c>
      <c r="AK2826" s="162" t="str">
        <f t="shared" si="2165"/>
        <v/>
      </c>
      <c r="AM2826" s="199">
        <f t="shared" si="2168"/>
        <v>30.823750941159656</v>
      </c>
      <c r="AN2826" s="197">
        <f t="shared" si="2170"/>
        <v>0</v>
      </c>
      <c r="AO2826" s="197">
        <f t="shared" si="2171"/>
        <v>0</v>
      </c>
      <c r="AP2826" s="197">
        <f t="shared" si="2172"/>
        <v>0</v>
      </c>
      <c r="AQ2826" s="197">
        <f t="shared" si="2173"/>
        <v>0</v>
      </c>
      <c r="AR2826" s="197" t="str">
        <f t="shared" si="2174"/>
        <v/>
      </c>
      <c r="AS2826" s="197" t="str">
        <f t="shared" si="2175"/>
        <v/>
      </c>
      <c r="AT2826" s="197" t="str">
        <f t="shared" si="2176"/>
        <v/>
      </c>
      <c r="AU2826" s="197" t="str">
        <f t="shared" si="2177"/>
        <v/>
      </c>
      <c r="AV2826" s="199">
        <f t="shared" ca="1" si="2169"/>
        <v>2.1870864195197015</v>
      </c>
      <c r="AX2826" s="162">
        <f t="shared" si="2178"/>
        <v>0</v>
      </c>
      <c r="AY2826" s="162">
        <f t="shared" si="2179"/>
        <v>0</v>
      </c>
      <c r="AZ2826" s="162">
        <f t="shared" si="2180"/>
        <v>0</v>
      </c>
      <c r="BA2826" s="162">
        <f t="shared" si="2181"/>
        <v>0</v>
      </c>
      <c r="BB2826" s="162" t="str">
        <f t="shared" si="2182"/>
        <v/>
      </c>
      <c r="BC2826" s="162" t="str">
        <f t="shared" si="2183"/>
        <v/>
      </c>
      <c r="BD2826" s="162" t="str">
        <f t="shared" si="2184"/>
        <v/>
      </c>
      <c r="BE2826" s="162" t="str">
        <f t="shared" si="2185"/>
        <v/>
      </c>
      <c r="BG2826" s="169">
        <f t="shared" si="2166"/>
        <v>70.60462932809196</v>
      </c>
      <c r="BH2826" s="169">
        <f t="shared" ca="1" si="2167"/>
        <v>2.0331275091985499</v>
      </c>
    </row>
    <row r="2827" spans="11:60" x14ac:dyDescent="0.25">
      <c r="K2827" s="199">
        <f t="shared" si="2140"/>
        <v>70.656015521198299</v>
      </c>
      <c r="L2827" s="201">
        <f t="shared" si="2141"/>
        <v>0.59258086700968271</v>
      </c>
      <c r="M2827" s="201">
        <f t="shared" si="2142"/>
        <v>0.59756460087308061</v>
      </c>
      <c r="N2827" s="201">
        <f t="shared" si="2143"/>
        <v>0.62810516544359996</v>
      </c>
      <c r="O2827" s="201">
        <f t="shared" si="2144"/>
        <v>0.59312838592141648</v>
      </c>
      <c r="P2827" s="201" t="str">
        <f t="shared" si="2145"/>
        <v/>
      </c>
      <c r="Q2827" s="201" t="str">
        <f t="shared" si="2146"/>
        <v/>
      </c>
      <c r="R2827" s="201" t="str">
        <f t="shared" si="2147"/>
        <v/>
      </c>
      <c r="S2827" s="201" t="str">
        <f t="shared" si="2148"/>
        <v/>
      </c>
      <c r="T2827" s="199">
        <f t="shared" si="2149"/>
        <v>0</v>
      </c>
      <c r="U2827" s="199">
        <f t="shared" si="2150"/>
        <v>0</v>
      </c>
      <c r="V2827" s="199">
        <f t="shared" si="2151"/>
        <v>0</v>
      </c>
      <c r="W2827" s="199">
        <f t="shared" si="2152"/>
        <v>0</v>
      </c>
      <c r="X2827" s="199" t="str">
        <f t="shared" si="2153"/>
        <v/>
      </c>
      <c r="Y2827" s="199" t="str">
        <f t="shared" si="2154"/>
        <v/>
      </c>
      <c r="Z2827" s="199" t="str">
        <f t="shared" si="2155"/>
        <v/>
      </c>
      <c r="AA2827" s="199" t="str">
        <f t="shared" si="2156"/>
        <v/>
      </c>
      <c r="AB2827" s="201">
        <f t="shared" ca="1" si="2157"/>
        <v>2.0569180177493895</v>
      </c>
      <c r="AD2827" s="162">
        <f t="shared" si="2158"/>
        <v>0</v>
      </c>
      <c r="AE2827" s="162">
        <f t="shared" si="2159"/>
        <v>0</v>
      </c>
      <c r="AF2827" s="162">
        <f t="shared" si="2160"/>
        <v>0</v>
      </c>
      <c r="AG2827" s="162">
        <f t="shared" si="2161"/>
        <v>0</v>
      </c>
      <c r="AH2827" s="162" t="str">
        <f t="shared" si="2162"/>
        <v/>
      </c>
      <c r="AI2827" s="162" t="str">
        <f t="shared" si="2163"/>
        <v/>
      </c>
      <c r="AJ2827" s="162" t="str">
        <f t="shared" si="2164"/>
        <v/>
      </c>
      <c r="AK2827" s="162" t="str">
        <f t="shared" si="2165"/>
        <v/>
      </c>
      <c r="AM2827" s="199">
        <f t="shared" si="2168"/>
        <v>30.834967735534168</v>
      </c>
      <c r="AN2827" s="197">
        <f t="shared" si="2170"/>
        <v>0</v>
      </c>
      <c r="AO2827" s="197">
        <f t="shared" si="2171"/>
        <v>0</v>
      </c>
      <c r="AP2827" s="197">
        <f t="shared" si="2172"/>
        <v>0</v>
      </c>
      <c r="AQ2827" s="197">
        <f t="shared" si="2173"/>
        <v>0</v>
      </c>
      <c r="AR2827" s="197" t="str">
        <f t="shared" si="2174"/>
        <v/>
      </c>
      <c r="AS2827" s="197" t="str">
        <f t="shared" si="2175"/>
        <v/>
      </c>
      <c r="AT2827" s="197" t="str">
        <f t="shared" si="2176"/>
        <v/>
      </c>
      <c r="AU2827" s="197" t="str">
        <f t="shared" si="2177"/>
        <v/>
      </c>
      <c r="AV2827" s="199">
        <f t="shared" ca="1" si="2169"/>
        <v>2.2224437967030948</v>
      </c>
      <c r="AX2827" s="162">
        <f t="shared" si="2178"/>
        <v>0</v>
      </c>
      <c r="AY2827" s="162">
        <f t="shared" si="2179"/>
        <v>0</v>
      </c>
      <c r="AZ2827" s="162">
        <f t="shared" si="2180"/>
        <v>0</v>
      </c>
      <c r="BA2827" s="162">
        <f t="shared" si="2181"/>
        <v>0</v>
      </c>
      <c r="BB2827" s="162" t="str">
        <f t="shared" si="2182"/>
        <v/>
      </c>
      <c r="BC2827" s="162" t="str">
        <f t="shared" si="2183"/>
        <v/>
      </c>
      <c r="BD2827" s="162" t="str">
        <f t="shared" si="2184"/>
        <v/>
      </c>
      <c r="BE2827" s="162" t="str">
        <f t="shared" si="2185"/>
        <v/>
      </c>
      <c r="BG2827" s="169">
        <f t="shared" si="2166"/>
        <v>70.630322424645129</v>
      </c>
      <c r="BH2827" s="169">
        <f t="shared" ca="1" si="2167"/>
        <v>2.0298755427147204</v>
      </c>
    </row>
    <row r="2828" spans="11:60" x14ac:dyDescent="0.25">
      <c r="K2828" s="199">
        <f t="shared" si="2140"/>
        <v>70.681708617751468</v>
      </c>
      <c r="L2828" s="201">
        <f t="shared" si="2141"/>
        <v>0.59279635096132255</v>
      </c>
      <c r="M2828" s="201">
        <f t="shared" si="2142"/>
        <v>0.59778189709157992</v>
      </c>
      <c r="N2828" s="201">
        <f t="shared" si="2143"/>
        <v>0.62833356732194312</v>
      </c>
      <c r="O2828" s="201">
        <f t="shared" si="2144"/>
        <v>0.59334406897084246</v>
      </c>
      <c r="P2828" s="201" t="str">
        <f t="shared" si="2145"/>
        <v/>
      </c>
      <c r="Q2828" s="201" t="str">
        <f t="shared" si="2146"/>
        <v/>
      </c>
      <c r="R2828" s="201" t="str">
        <f t="shared" si="2147"/>
        <v/>
      </c>
      <c r="S2828" s="201" t="str">
        <f t="shared" si="2148"/>
        <v/>
      </c>
      <c r="T2828" s="199">
        <f t="shared" si="2149"/>
        <v>0</v>
      </c>
      <c r="U2828" s="199">
        <f t="shared" si="2150"/>
        <v>0</v>
      </c>
      <c r="V2828" s="199">
        <f t="shared" si="2151"/>
        <v>0</v>
      </c>
      <c r="W2828" s="199">
        <f t="shared" si="2152"/>
        <v>0</v>
      </c>
      <c r="X2828" s="199" t="str">
        <f t="shared" si="2153"/>
        <v/>
      </c>
      <c r="Y2828" s="199" t="str">
        <f t="shared" si="2154"/>
        <v/>
      </c>
      <c r="Z2828" s="199" t="str">
        <f t="shared" si="2155"/>
        <v/>
      </c>
      <c r="AA2828" s="199" t="str">
        <f t="shared" si="2156"/>
        <v/>
      </c>
      <c r="AB2828" s="201">
        <f t="shared" ca="1" si="2157"/>
        <v>2.0834134362483896</v>
      </c>
      <c r="AD2828" s="162">
        <f t="shared" si="2158"/>
        <v>0</v>
      </c>
      <c r="AE2828" s="162">
        <f t="shared" si="2159"/>
        <v>0</v>
      </c>
      <c r="AF2828" s="162">
        <f t="shared" si="2160"/>
        <v>0</v>
      </c>
      <c r="AG2828" s="162">
        <f t="shared" si="2161"/>
        <v>0</v>
      </c>
      <c r="AH2828" s="162" t="str">
        <f t="shared" si="2162"/>
        <v/>
      </c>
      <c r="AI2828" s="162" t="str">
        <f t="shared" si="2163"/>
        <v/>
      </c>
      <c r="AJ2828" s="162" t="str">
        <f t="shared" si="2164"/>
        <v/>
      </c>
      <c r="AK2828" s="162" t="str">
        <f t="shared" si="2165"/>
        <v/>
      </c>
      <c r="AM2828" s="199">
        <f t="shared" si="2168"/>
        <v>30.84618452990868</v>
      </c>
      <c r="AN2828" s="197">
        <f t="shared" si="2170"/>
        <v>0</v>
      </c>
      <c r="AO2828" s="197">
        <f t="shared" si="2171"/>
        <v>0</v>
      </c>
      <c r="AP2828" s="197">
        <f t="shared" si="2172"/>
        <v>0</v>
      </c>
      <c r="AQ2828" s="197">
        <f t="shared" si="2173"/>
        <v>0</v>
      </c>
      <c r="AR2828" s="197" t="str">
        <f t="shared" si="2174"/>
        <v/>
      </c>
      <c r="AS2828" s="197" t="str">
        <f t="shared" si="2175"/>
        <v/>
      </c>
      <c r="AT2828" s="197" t="str">
        <f t="shared" si="2176"/>
        <v/>
      </c>
      <c r="AU2828" s="197" t="str">
        <f t="shared" si="2177"/>
        <v/>
      </c>
      <c r="AV2828" s="199">
        <f t="shared" ca="1" si="2169"/>
        <v>2.150871000588511</v>
      </c>
      <c r="AX2828" s="162">
        <f t="shared" si="2178"/>
        <v>0</v>
      </c>
      <c r="AY2828" s="162">
        <f t="shared" si="2179"/>
        <v>0</v>
      </c>
      <c r="AZ2828" s="162">
        <f t="shared" si="2180"/>
        <v>0</v>
      </c>
      <c r="BA2828" s="162">
        <f t="shared" si="2181"/>
        <v>0</v>
      </c>
      <c r="BB2828" s="162" t="str">
        <f t="shared" si="2182"/>
        <v/>
      </c>
      <c r="BC2828" s="162" t="str">
        <f t="shared" si="2183"/>
        <v/>
      </c>
      <c r="BD2828" s="162" t="str">
        <f t="shared" si="2184"/>
        <v/>
      </c>
      <c r="BE2828" s="162" t="str">
        <f t="shared" si="2185"/>
        <v/>
      </c>
      <c r="BG2828" s="169">
        <f t="shared" si="2166"/>
        <v>70.656015521198299</v>
      </c>
      <c r="BH2828" s="169">
        <f t="shared" ca="1" si="2167"/>
        <v>2.0569180177493895</v>
      </c>
    </row>
    <row r="2829" spans="11:60" x14ac:dyDescent="0.25">
      <c r="K2829" s="199">
        <f t="shared" si="2140"/>
        <v>70.707401714304638</v>
      </c>
      <c r="L2829" s="201">
        <f t="shared" si="2141"/>
        <v>0.5930118349129625</v>
      </c>
      <c r="M2829" s="201">
        <f t="shared" si="2142"/>
        <v>0.59799919331007922</v>
      </c>
      <c r="N2829" s="201">
        <f t="shared" si="2143"/>
        <v>0.62856196920028629</v>
      </c>
      <c r="O2829" s="201">
        <f t="shared" si="2144"/>
        <v>0.59355975202026845</v>
      </c>
      <c r="P2829" s="201" t="str">
        <f t="shared" si="2145"/>
        <v/>
      </c>
      <c r="Q2829" s="201" t="str">
        <f t="shared" si="2146"/>
        <v/>
      </c>
      <c r="R2829" s="201" t="str">
        <f t="shared" si="2147"/>
        <v/>
      </c>
      <c r="S2829" s="201" t="str">
        <f t="shared" si="2148"/>
        <v/>
      </c>
      <c r="T2829" s="199">
        <f t="shared" si="2149"/>
        <v>0</v>
      </c>
      <c r="U2829" s="199">
        <f t="shared" si="2150"/>
        <v>0</v>
      </c>
      <c r="V2829" s="199">
        <f t="shared" si="2151"/>
        <v>0</v>
      </c>
      <c r="W2829" s="199">
        <f t="shared" si="2152"/>
        <v>0</v>
      </c>
      <c r="X2829" s="199" t="str">
        <f t="shared" si="2153"/>
        <v/>
      </c>
      <c r="Y2829" s="199" t="str">
        <f t="shared" si="2154"/>
        <v/>
      </c>
      <c r="Z2829" s="199" t="str">
        <f t="shared" si="2155"/>
        <v/>
      </c>
      <c r="AA2829" s="199" t="str">
        <f t="shared" si="2156"/>
        <v/>
      </c>
      <c r="AB2829" s="201">
        <f t="shared" ca="1" si="2157"/>
        <v>2.0559538634537216</v>
      </c>
      <c r="AD2829" s="162">
        <f t="shared" si="2158"/>
        <v>0</v>
      </c>
      <c r="AE2829" s="162">
        <f t="shared" si="2159"/>
        <v>0</v>
      </c>
      <c r="AF2829" s="162">
        <f t="shared" si="2160"/>
        <v>0</v>
      </c>
      <c r="AG2829" s="162">
        <f t="shared" si="2161"/>
        <v>0</v>
      </c>
      <c r="AH2829" s="162" t="str">
        <f t="shared" si="2162"/>
        <v/>
      </c>
      <c r="AI2829" s="162" t="str">
        <f t="shared" si="2163"/>
        <v/>
      </c>
      <c r="AJ2829" s="162" t="str">
        <f t="shared" si="2164"/>
        <v/>
      </c>
      <c r="AK2829" s="162" t="str">
        <f t="shared" si="2165"/>
        <v/>
      </c>
      <c r="AM2829" s="199">
        <f t="shared" si="2168"/>
        <v>30.857401324283192</v>
      </c>
      <c r="AN2829" s="197">
        <f t="shared" si="2170"/>
        <v>0</v>
      </c>
      <c r="AO2829" s="197">
        <f t="shared" si="2171"/>
        <v>0</v>
      </c>
      <c r="AP2829" s="197">
        <f t="shared" si="2172"/>
        <v>0</v>
      </c>
      <c r="AQ2829" s="197">
        <f t="shared" si="2173"/>
        <v>0</v>
      </c>
      <c r="AR2829" s="197" t="str">
        <f t="shared" si="2174"/>
        <v/>
      </c>
      <c r="AS2829" s="197" t="str">
        <f t="shared" si="2175"/>
        <v/>
      </c>
      <c r="AT2829" s="197" t="str">
        <f t="shared" si="2176"/>
        <v/>
      </c>
      <c r="AU2829" s="197" t="str">
        <f t="shared" si="2177"/>
        <v/>
      </c>
      <c r="AV2829" s="199">
        <f t="shared" ca="1" si="2169"/>
        <v>2.2166118139478659</v>
      </c>
      <c r="AX2829" s="162">
        <f t="shared" si="2178"/>
        <v>0</v>
      </c>
      <c r="AY2829" s="162">
        <f t="shared" si="2179"/>
        <v>0</v>
      </c>
      <c r="AZ2829" s="162">
        <f t="shared" si="2180"/>
        <v>0</v>
      </c>
      <c r="BA2829" s="162">
        <f t="shared" si="2181"/>
        <v>0</v>
      </c>
      <c r="BB2829" s="162" t="str">
        <f t="shared" si="2182"/>
        <v/>
      </c>
      <c r="BC2829" s="162" t="str">
        <f t="shared" si="2183"/>
        <v/>
      </c>
      <c r="BD2829" s="162" t="str">
        <f t="shared" si="2184"/>
        <v/>
      </c>
      <c r="BE2829" s="162" t="str">
        <f t="shared" si="2185"/>
        <v/>
      </c>
      <c r="BG2829" s="169">
        <f t="shared" si="2166"/>
        <v>70.681708617751468</v>
      </c>
      <c r="BH2829" s="169">
        <f t="shared" ca="1" si="2167"/>
        <v>2.0834134362483896</v>
      </c>
    </row>
    <row r="2830" spans="11:60" x14ac:dyDescent="0.25">
      <c r="K2830" s="199">
        <f t="shared" ref="K2830:K2893" si="2186">K2829+1/($C$74*60)</f>
        <v>70.733094810857807</v>
      </c>
      <c r="L2830" s="201">
        <f t="shared" ref="L2830:L2893" si="2187">IF(Q$56="","",SQRT(($K2830*$K2830)/$Q$72))</f>
        <v>0.59322731886460245</v>
      </c>
      <c r="M2830" s="201">
        <f t="shared" ref="M2830:M2893" si="2188">IF(R$56="","",SQRT(($K2830*$K2830)/$R$72))</f>
        <v>0.59821648952857864</v>
      </c>
      <c r="N2830" s="201">
        <f t="shared" ref="N2830:N2893" si="2189">IF(S$56="","",SQRT(($K2830*$K2830)/$S$72))</f>
        <v>0.62879037107862945</v>
      </c>
      <c r="O2830" s="201">
        <f t="shared" ref="O2830:O2893" si="2190">IF(T$56="","",SQRT(($K2830*$K2830)/$T$72))</f>
        <v>0.59377543506969455</v>
      </c>
      <c r="P2830" s="201" t="str">
        <f t="shared" ref="P2830:P2893" si="2191">IF(U$56="","",SQRT(($K2830*$K2830)/$U$72))</f>
        <v/>
      </c>
      <c r="Q2830" s="201" t="str">
        <f t="shared" ref="Q2830:Q2893" si="2192">IF(V$56="","",SQRT(($K2830*$K2830)/$V$72))</f>
        <v/>
      </c>
      <c r="R2830" s="201" t="str">
        <f t="shared" ref="R2830:R2893" si="2193">IF(W$56="","",SQRT(($K2830*$K2830)/$W$72))</f>
        <v/>
      </c>
      <c r="S2830" s="201" t="str">
        <f t="shared" ref="S2830:S2893" si="2194">IF(X$56="","",SQRT(($K2830*$K2830)/$X$72))</f>
        <v/>
      </c>
      <c r="T2830" s="199">
        <f t="shared" ref="T2830:T2893" si="2195">IF(Q$56="","",IF(ABS(($K2830-Q$60) / ( L2830 / 2.2))&gt;20,0,IF(Q$60&lt;&gt;"",Q$64 * ( POWER(POWER(Q$67, 2),0.5) + POWER(POWER(Q$67, 2),-0.5)  ) / ( POWER(POWER(Q$67, 2),0.5) * EXP( POWER(1 + POWER(Q$67, 2),-1) * ($K2830-Q$60)/ ( L2830 / 2.2) ) + POWER(POWER(Q$67, 2),-0.5) * EXP(- POWER(Q$67, 2) * POWER(1 + POWER(Q$67, 2),-1) * ($K2830-Q$60) / ( L2830 / 2.2) ) ),"")))</f>
        <v>0</v>
      </c>
      <c r="U2830" s="199">
        <f t="shared" ref="U2830:U2893" si="2196">IF(R$56="","",IF(ABS(($K2830-R$60) / ( M2830 / 2.2))&gt;20,0,IF(R$60&lt;&gt;"",R$64 * ( POWER(POWER(R$67, 2),0.5) + POWER(POWER(R$67, 2),-0.5)  ) / ( POWER(POWER(R$67, 2),0.5) * EXP( POWER(1 + POWER(R$67, 2),-1) * ($K2830-R$60)/ ( M2830 / 2.2) ) + POWER(POWER(R$67, 2),-0.5) * EXP(- POWER(R$67, 2) * POWER(1 + POWER(R$67, 2),-1) * ($K2830-R$60) / ( M2830 / 2.2) ) ),"")))</f>
        <v>0</v>
      </c>
      <c r="V2830" s="199">
        <f t="shared" ref="V2830:V2893" si="2197">IF(S$56="","",IF(ABS(($K2830-S$60) / ( N2830 / 2.2))&gt;20,0,IF(S$60&lt;&gt;"",S$64 * ( POWER(POWER(S$67, 2),0.5) + POWER(POWER(S$67, 2),-0.5)  ) / ( POWER(POWER(S$67, 2),0.5) * EXP( POWER(1 + POWER(S$67, 2),-1) * ($K2830-S$60)/ ( N2830 / 2.2) ) + POWER(POWER(S$67, 2),-0.5) * EXP(- POWER(S$67, 2) * POWER(1 + POWER(S$67, 2),-1) * ($K2830-S$60) / ( N2830 / 2.2) ) ),"")))</f>
        <v>0</v>
      </c>
      <c r="W2830" s="199">
        <f t="shared" ref="W2830:W2893" si="2198">IF(T$56="","",IF(ABS(($K2830-T$60) / ( O2830 / 2.2))&gt;20,0,IF(T$60&lt;&gt;"",T$64 * ( POWER(POWER(T$67, 2),0.5) + POWER(POWER(T$67, 2),-0.5)  ) / ( POWER(POWER(T$67, 2),0.5) * EXP( POWER(1 + POWER(T$67, 2),-1) * ($K2830-T$60)/ ( O2830 / 2.2) ) + POWER(POWER(T$67, 2),-0.5) * EXP(- POWER(T$67, 2) * POWER(1 + POWER(T$67, 2),-1) * ($K2830-T$60) / ( O2830 / 2.2) ) ),"")))</f>
        <v>0</v>
      </c>
      <c r="X2830" s="199" t="str">
        <f t="shared" ref="X2830:X2893" si="2199">IF(U$56="","",IF(ABS(($K2830-U$60) / ( P2830 / 2.2))&gt;20,0,IF(U$60&lt;&gt;"",U$64 * ( POWER(POWER(U$67, 2),0.5) + POWER(POWER(U$67, 2),-0.5)  ) / ( POWER(POWER(U$67, 2),0.5) * EXP( POWER(1 + POWER(U$67, 2),-1) * ($K2830-U$60)/ ( P2830 / 2.2) ) + POWER(POWER(U$67, 2),-0.5) * EXP(- POWER(U$67, 2) * POWER(1 + POWER(U$67, 2),-1) * ($K2830-U$60) / ( P2830 / 2.2) ) ),"")))</f>
        <v/>
      </c>
      <c r="Y2830" s="199" t="str">
        <f t="shared" ref="Y2830:Y2893" si="2200">IF(V$56="","",IF(ABS(($K2830-V$60) / ( Q2830 / 2.2))&gt;20,0,IF(V$60&lt;&gt;"",V$64 * ( POWER(POWER(V$67, 2),0.5) + POWER(POWER(V$67, 2),-0.5)  ) / ( POWER(POWER(V$67, 2),0.5) * EXP( POWER(1 + POWER(V$67, 2),-1) * ($K2830-V$60)/ ( Q2830 / 2.2) ) + POWER(POWER(V$67, 2),-0.5) * EXP(- POWER(V$67, 2) * POWER(1 + POWER(V$67, 2),-1) * ($K2830-V$60) / ( Q2830 / 2.2) ) ),"")))</f>
        <v/>
      </c>
      <c r="Z2830" s="199" t="str">
        <f t="shared" ref="Z2830:Z2893" si="2201">IF(W$56="","",IF(ABS(($K2830-W$60) / ( R2830 / 2.2))&gt;20,0,IF(W$60&lt;&gt;"",W$64 * ( POWER(POWER(W$67, 2),0.5) + POWER(POWER(W$67, 2),-0.5)  ) / ( POWER(POWER(W$67, 2),0.5) * EXP( POWER(1 + POWER(W$67, 2),-1) * ($K2830-W$60)/ ( R2830 / 2.2) ) + POWER(POWER(W$67, 2),-0.5) * EXP(- POWER(W$67, 2) * POWER(1 + POWER(W$67, 2),-1) * ($K2830-W$60) / ( R2830 / 2.2) ) ),"")))</f>
        <v/>
      </c>
      <c r="AA2830" s="199" t="str">
        <f t="shared" ref="AA2830:AA2893" si="2202">IF(X$56="","",IF(ABS(($K2830-X$60) / ( S2830 / 2.2))&gt;20,0,IF(X$60&lt;&gt;"",X$64 * ( POWER(POWER(X$67, 2),0.5) + POWER(POWER(X$67, 2),-0.5)  ) / ( POWER(POWER(X$67, 2),0.5) * EXP( POWER(1 + POWER(X$67, 2),-1) * ($K2830-X$60)/ ( S2830 / 2.2) ) + POWER(POWER(X$67, 2),-0.5) * EXP(- POWER(X$67, 2) * POWER(1 + POWER(X$67, 2),-1) * ($K2830-X$60) / ( S2830 / 2.2) ) ),"")))</f>
        <v/>
      </c>
      <c r="AB2830" s="201">
        <f t="shared" ref="AB2830:AB2893" ca="1" si="2203">SUM(T2830:AA2830)+RAND()*$C$69+$C$67</f>
        <v>2.0153575690303094</v>
      </c>
      <c r="AD2830" s="162">
        <f t="shared" ref="AD2830:AD2893" si="2204">IF(Q$56="","",($K2830-$K2829)*T2830)</f>
        <v>0</v>
      </c>
      <c r="AE2830" s="162">
        <f t="shared" ref="AE2830:AE2893" si="2205">IF(R$56="","",($K2830-$K2829)*U2830)</f>
        <v>0</v>
      </c>
      <c r="AF2830" s="162">
        <f t="shared" ref="AF2830:AF2893" si="2206">IF(S$56="","",($K2830-$K2829)*V2830)</f>
        <v>0</v>
      </c>
      <c r="AG2830" s="162">
        <f t="shared" ref="AG2830:AG2893" si="2207">IF(T$56="","",($K2830-$K2829)*W2830)</f>
        <v>0</v>
      </c>
      <c r="AH2830" s="162" t="str">
        <f t="shared" ref="AH2830:AH2893" si="2208">IF(U$56="","",($K2830-$K2829)*X2830)</f>
        <v/>
      </c>
      <c r="AI2830" s="162" t="str">
        <f t="shared" ref="AI2830:AI2893" si="2209">IF(V$56="","",($K2830-$K2829)*Y2830)</f>
        <v/>
      </c>
      <c r="AJ2830" s="162" t="str">
        <f t="shared" ref="AJ2830:AJ2893" si="2210">IF(W$56="","",($K2830-$K2829)*Z2830)</f>
        <v/>
      </c>
      <c r="AK2830" s="162" t="str">
        <f t="shared" ref="AK2830:AK2893" si="2211">IF(X$56="","",($K2830-$K2829)*AA2830)</f>
        <v/>
      </c>
      <c r="AM2830" s="199">
        <f t="shared" si="2168"/>
        <v>30.868618118657704</v>
      </c>
      <c r="AN2830" s="197">
        <f t="shared" si="2170"/>
        <v>0</v>
      </c>
      <c r="AO2830" s="197">
        <f t="shared" si="2171"/>
        <v>0</v>
      </c>
      <c r="AP2830" s="197">
        <f t="shared" si="2172"/>
        <v>0</v>
      </c>
      <c r="AQ2830" s="197">
        <f t="shared" si="2173"/>
        <v>0</v>
      </c>
      <c r="AR2830" s="197" t="str">
        <f t="shared" si="2174"/>
        <v/>
      </c>
      <c r="AS2830" s="197" t="str">
        <f t="shared" si="2175"/>
        <v/>
      </c>
      <c r="AT2830" s="197" t="str">
        <f t="shared" si="2176"/>
        <v/>
      </c>
      <c r="AU2830" s="197" t="str">
        <f t="shared" si="2177"/>
        <v/>
      </c>
      <c r="AV2830" s="199">
        <f t="shared" ca="1" si="2169"/>
        <v>2.1402458078485451</v>
      </c>
      <c r="AX2830" s="162">
        <f t="shared" si="2178"/>
        <v>0</v>
      </c>
      <c r="AY2830" s="162">
        <f t="shared" si="2179"/>
        <v>0</v>
      </c>
      <c r="AZ2830" s="162">
        <f t="shared" si="2180"/>
        <v>0</v>
      </c>
      <c r="BA2830" s="162">
        <f t="shared" si="2181"/>
        <v>0</v>
      </c>
      <c r="BB2830" s="162" t="str">
        <f t="shared" si="2182"/>
        <v/>
      </c>
      <c r="BC2830" s="162" t="str">
        <f t="shared" si="2183"/>
        <v/>
      </c>
      <c r="BD2830" s="162" t="str">
        <f t="shared" si="2184"/>
        <v/>
      </c>
      <c r="BE2830" s="162" t="str">
        <f t="shared" si="2185"/>
        <v/>
      </c>
      <c r="BG2830" s="169">
        <f t="shared" ref="BG2830:BG2893" si="2212">IF($C$8="isocratic",K2829,AM2830)</f>
        <v>70.707401714304638</v>
      </c>
      <c r="BH2830" s="169">
        <f t="shared" ref="BH2830:BH2893" ca="1" si="2213">IF($C$8="isocratic",AB2829,AV2830)</f>
        <v>2.0559538634537216</v>
      </c>
    </row>
    <row r="2831" spans="11:60" x14ac:dyDescent="0.25">
      <c r="K2831" s="199">
        <f t="shared" si="2186"/>
        <v>70.758787907410976</v>
      </c>
      <c r="L2831" s="201">
        <f t="shared" si="2187"/>
        <v>0.5934428028162424</v>
      </c>
      <c r="M2831" s="201">
        <f t="shared" si="2188"/>
        <v>0.59843378574707795</v>
      </c>
      <c r="N2831" s="201">
        <f t="shared" si="2189"/>
        <v>0.62901877295697262</v>
      </c>
      <c r="O2831" s="201">
        <f t="shared" si="2190"/>
        <v>0.59399111811912053</v>
      </c>
      <c r="P2831" s="201" t="str">
        <f t="shared" si="2191"/>
        <v/>
      </c>
      <c r="Q2831" s="201" t="str">
        <f t="shared" si="2192"/>
        <v/>
      </c>
      <c r="R2831" s="201" t="str">
        <f t="shared" si="2193"/>
        <v/>
      </c>
      <c r="S2831" s="201" t="str">
        <f t="shared" si="2194"/>
        <v/>
      </c>
      <c r="T2831" s="199">
        <f t="shared" si="2195"/>
        <v>0</v>
      </c>
      <c r="U2831" s="199">
        <f t="shared" si="2196"/>
        <v>0</v>
      </c>
      <c r="V2831" s="199">
        <f t="shared" si="2197"/>
        <v>0</v>
      </c>
      <c r="W2831" s="199">
        <f t="shared" si="2198"/>
        <v>0</v>
      </c>
      <c r="X2831" s="199" t="str">
        <f t="shared" si="2199"/>
        <v/>
      </c>
      <c r="Y2831" s="199" t="str">
        <f t="shared" si="2200"/>
        <v/>
      </c>
      <c r="Z2831" s="199" t="str">
        <f t="shared" si="2201"/>
        <v/>
      </c>
      <c r="AA2831" s="199" t="str">
        <f t="shared" si="2202"/>
        <v/>
      </c>
      <c r="AB2831" s="201">
        <f t="shared" ca="1" si="2203"/>
        <v>2.1344450821315202</v>
      </c>
      <c r="AD2831" s="162">
        <f t="shared" si="2204"/>
        <v>0</v>
      </c>
      <c r="AE2831" s="162">
        <f t="shared" si="2205"/>
        <v>0</v>
      </c>
      <c r="AF2831" s="162">
        <f t="shared" si="2206"/>
        <v>0</v>
      </c>
      <c r="AG2831" s="162">
        <f t="shared" si="2207"/>
        <v>0</v>
      </c>
      <c r="AH2831" s="162" t="str">
        <f t="shared" si="2208"/>
        <v/>
      </c>
      <c r="AI2831" s="162" t="str">
        <f t="shared" si="2209"/>
        <v/>
      </c>
      <c r="AJ2831" s="162" t="str">
        <f t="shared" si="2210"/>
        <v/>
      </c>
      <c r="AK2831" s="162" t="str">
        <f t="shared" si="2211"/>
        <v/>
      </c>
      <c r="AM2831" s="199">
        <f t="shared" ref="AM2831:AM2894" si="2214">AM2830+MAX($AK$57:$AR$57)*1.2/3000</f>
        <v>30.879834913032216</v>
      </c>
      <c r="AN2831" s="197">
        <f t="shared" si="2170"/>
        <v>0</v>
      </c>
      <c r="AO2831" s="197">
        <f t="shared" si="2171"/>
        <v>0</v>
      </c>
      <c r="AP2831" s="197">
        <f t="shared" si="2172"/>
        <v>0</v>
      </c>
      <c r="AQ2831" s="197">
        <f t="shared" si="2173"/>
        <v>0</v>
      </c>
      <c r="AR2831" s="197" t="str">
        <f t="shared" si="2174"/>
        <v/>
      </c>
      <c r="AS2831" s="197" t="str">
        <f t="shared" si="2175"/>
        <v/>
      </c>
      <c r="AT2831" s="197" t="str">
        <f t="shared" si="2176"/>
        <v/>
      </c>
      <c r="AU2831" s="197" t="str">
        <f t="shared" si="2177"/>
        <v/>
      </c>
      <c r="AV2831" s="199">
        <f t="shared" ref="AV2831:AV2894" ca="1" si="2215">SUM(AN2831:AU2831)+RAND()*$C$69+K2831*$C$70+$C$67</f>
        <v>2.1169187174709778</v>
      </c>
      <c r="AX2831" s="162">
        <f t="shared" si="2178"/>
        <v>0</v>
      </c>
      <c r="AY2831" s="162">
        <f t="shared" si="2179"/>
        <v>0</v>
      </c>
      <c r="AZ2831" s="162">
        <f t="shared" si="2180"/>
        <v>0</v>
      </c>
      <c r="BA2831" s="162">
        <f t="shared" si="2181"/>
        <v>0</v>
      </c>
      <c r="BB2831" s="162" t="str">
        <f t="shared" si="2182"/>
        <v/>
      </c>
      <c r="BC2831" s="162" t="str">
        <f t="shared" si="2183"/>
        <v/>
      </c>
      <c r="BD2831" s="162" t="str">
        <f t="shared" si="2184"/>
        <v/>
      </c>
      <c r="BE2831" s="162" t="str">
        <f t="shared" si="2185"/>
        <v/>
      </c>
      <c r="BG2831" s="169">
        <f t="shared" si="2212"/>
        <v>70.733094810857807</v>
      </c>
      <c r="BH2831" s="169">
        <f t="shared" ca="1" si="2213"/>
        <v>2.0153575690303094</v>
      </c>
    </row>
    <row r="2832" spans="11:60" x14ac:dyDescent="0.25">
      <c r="K2832" s="199">
        <f t="shared" si="2186"/>
        <v>70.784481003964146</v>
      </c>
      <c r="L2832" s="201">
        <f t="shared" si="2187"/>
        <v>0.59365828676788235</v>
      </c>
      <c r="M2832" s="201">
        <f t="shared" si="2188"/>
        <v>0.59865108196557737</v>
      </c>
      <c r="N2832" s="201">
        <f t="shared" si="2189"/>
        <v>0.62924717483531578</v>
      </c>
      <c r="O2832" s="201">
        <f t="shared" si="2190"/>
        <v>0.59420680116854652</v>
      </c>
      <c r="P2832" s="201" t="str">
        <f t="shared" si="2191"/>
        <v/>
      </c>
      <c r="Q2832" s="201" t="str">
        <f t="shared" si="2192"/>
        <v/>
      </c>
      <c r="R2832" s="201" t="str">
        <f t="shared" si="2193"/>
        <v/>
      </c>
      <c r="S2832" s="201" t="str">
        <f t="shared" si="2194"/>
        <v/>
      </c>
      <c r="T2832" s="199">
        <f t="shared" si="2195"/>
        <v>0</v>
      </c>
      <c r="U2832" s="199">
        <f t="shared" si="2196"/>
        <v>0</v>
      </c>
      <c r="V2832" s="199">
        <f t="shared" si="2197"/>
        <v>0</v>
      </c>
      <c r="W2832" s="199">
        <f t="shared" si="2198"/>
        <v>0</v>
      </c>
      <c r="X2832" s="199" t="str">
        <f t="shared" si="2199"/>
        <v/>
      </c>
      <c r="Y2832" s="199" t="str">
        <f t="shared" si="2200"/>
        <v/>
      </c>
      <c r="Z2832" s="199" t="str">
        <f t="shared" si="2201"/>
        <v/>
      </c>
      <c r="AA2832" s="199" t="str">
        <f t="shared" si="2202"/>
        <v/>
      </c>
      <c r="AB2832" s="201">
        <f t="shared" ca="1" si="2203"/>
        <v>2.0726064737897385</v>
      </c>
      <c r="AD2832" s="162">
        <f t="shared" si="2204"/>
        <v>0</v>
      </c>
      <c r="AE2832" s="162">
        <f t="shared" si="2205"/>
        <v>0</v>
      </c>
      <c r="AF2832" s="162">
        <f t="shared" si="2206"/>
        <v>0</v>
      </c>
      <c r="AG2832" s="162">
        <f t="shared" si="2207"/>
        <v>0</v>
      </c>
      <c r="AH2832" s="162" t="str">
        <f t="shared" si="2208"/>
        <v/>
      </c>
      <c r="AI2832" s="162" t="str">
        <f t="shared" si="2209"/>
        <v/>
      </c>
      <c r="AJ2832" s="162" t="str">
        <f t="shared" si="2210"/>
        <v/>
      </c>
      <c r="AK2832" s="162" t="str">
        <f t="shared" si="2211"/>
        <v/>
      </c>
      <c r="AM2832" s="199">
        <f t="shared" si="2214"/>
        <v>30.891051707406728</v>
      </c>
      <c r="AN2832" s="197">
        <f t="shared" ref="AN2832:AN2895" si="2216">IF(AK$56="NOT ELUTED","",IF(AK$51="","",IF(ABS(($AM2832-AK$57)/(AK$72/2.2))&gt;20,0,AK$62*(POWER(POWER(AK$66,2),0.5)+POWER(POWER(AK$66,2),-0.5))/(POWER(POWER(AK$66,2),0.5)*EXP(POWER(1+POWER(AK$66,2),-1)*($AM2832-AK$57)/(AK$72/2.2))+POWER(POWER(AK$66,2),-0.5)*EXP(-POWER(AK$66,2)*POWER(1+POWER(AK$66,2),-1)*($AM2832-AK$57)/(AK$72/2.2))))))</f>
        <v>0</v>
      </c>
      <c r="AO2832" s="197">
        <f t="shared" ref="AO2832:AO2895" si="2217">IF(AL$56="NOT ELUTED","",IF(AL$51="","",IF(ABS(($AM2832-AL$57)/(AL$72/2.2))&gt;20,0,AL$62*(POWER(POWER(AL$66,2),0.5)+POWER(POWER(AL$66,2),-0.5))/(POWER(POWER(AL$66,2),0.5)*EXP(POWER(1+POWER(AL$66,2),-1)*($AM2832-AL$57)/(AL$72/2.2))+POWER(POWER(AL$66,2),-0.5)*EXP(-POWER(AL$66,2)*POWER(1+POWER(AL$66,2),-1)*($AM2832-AL$57)/(AL$72/2.2))))))</f>
        <v>0</v>
      </c>
      <c r="AP2832" s="197">
        <f t="shared" ref="AP2832:AP2895" si="2218">IF(AM$56="NOT ELUTED","",IF(AM$51="","",IF(ABS(($AM2832-AM$57)/(AM$72/2.2))&gt;20,0,AM$62*(POWER(POWER(AM$66,2),0.5)+POWER(POWER(AM$66,2),-0.5))/(POWER(POWER(AM$66,2),0.5)*EXP(POWER(1+POWER(AM$66,2),-1)*($AM2832-AM$57)/(AM$72/2.2))+POWER(POWER(AM$66,2),-0.5)*EXP(-POWER(AM$66,2)*POWER(1+POWER(AM$66,2),-1)*($AM2832-AM$57)/(AM$72/2.2))))))</f>
        <v>0</v>
      </c>
      <c r="AQ2832" s="197">
        <f t="shared" ref="AQ2832:AQ2895" si="2219">IF(AN$56="NOT ELUTED","",IF(AN$51="","",IF(ABS(($AM2832-AN$57)/(AN$72/2.2))&gt;20,0,AN$62*(POWER(POWER(AN$66,2),0.5)+POWER(POWER(AN$66,2),-0.5))/(POWER(POWER(AN$66,2),0.5)*EXP(POWER(1+POWER(AN$66,2),-1)*($AM2832-AN$57)/(AN$72/2.2))+POWER(POWER(AN$66,2),-0.5)*EXP(-POWER(AN$66,2)*POWER(1+POWER(AN$66,2),-1)*($AM2832-AN$57)/(AN$72/2.2))))))</f>
        <v>0</v>
      </c>
      <c r="AR2832" s="197" t="str">
        <f t="shared" ref="AR2832:AR2895" si="2220">IF(AO$56="NOT ELUTED","",IF(AO$51="","",IF(ABS(($AM2832-AO$57)/(AO$72/2.2))&gt;20,0,AO$62*(POWER(POWER(AO$66,2),0.5)+POWER(POWER(AO$66,2),-0.5))/(POWER(POWER(AO$66,2),0.5)*EXP(POWER(1+POWER(AO$66,2),-1)*($AM2832-AO$57)/(AO$72/2.2))+POWER(POWER(AO$66,2),-0.5)*EXP(-POWER(AO$66,2)*POWER(1+POWER(AO$66,2),-1)*($AM2832-AO$57)/(AO$72/2.2))))))</f>
        <v/>
      </c>
      <c r="AS2832" s="197" t="str">
        <f t="shared" ref="AS2832:AS2895" si="2221">IF(AP$56="NOT ELUTED","",IF(AP$51="","",IF(ABS(($AM2832-AP$57)/(AP$72/2.2))&gt;20,0,AP$62*(POWER(POWER(AP$66,2),0.5)+POWER(POWER(AP$66,2),-0.5))/(POWER(POWER(AP$66,2),0.5)*EXP(POWER(1+POWER(AP$66,2),-1)*($AM2832-AP$57)/(AP$72/2.2))+POWER(POWER(AP$66,2),-0.5)*EXP(-POWER(AP$66,2)*POWER(1+POWER(AP$66,2),-1)*($AM2832-AP$57)/(AP$72/2.2))))))</f>
        <v/>
      </c>
      <c r="AT2832" s="197" t="str">
        <f t="shared" ref="AT2832:AT2895" si="2222">IF(AQ$56="NOT ELUTED","",IF(AQ$51="","",IF(ABS(($AM2832-AQ$57)/(AQ$72/2.2))&gt;20,0,AQ$62*(POWER(POWER(AQ$66,2),0.5)+POWER(POWER(AQ$66,2),-0.5))/(POWER(POWER(AQ$66,2),0.5)*EXP(POWER(1+POWER(AQ$66,2),-1)*($AM2832-AQ$57)/(AQ$72/2.2))+POWER(POWER(AQ$66,2),-0.5)*EXP(-POWER(AQ$66,2)*POWER(1+POWER(AQ$66,2),-1)*($AM2832-AQ$57)/(AQ$72/2.2))))))</f>
        <v/>
      </c>
      <c r="AU2832" s="197" t="str">
        <f t="shared" ref="AU2832:AU2895" si="2223">IF(AR$56="NOT ELUTED","",IF(AR$51="","",IF(ABS(($AM2832-AR$57)/(AR$72/2.2))&gt;20,0,AR$62*(POWER(POWER(AR$66,2),0.5)+POWER(POWER(AR$66,2),-0.5))/(POWER(POWER(AR$66,2),0.5)*EXP(POWER(1+POWER(AR$66,2),-1)*($AM2832-AR$57)/(AR$72/2.2))+POWER(POWER(AR$66,2),-0.5)*EXP(-POWER(AR$66,2)*POWER(1+POWER(AR$66,2),-1)*($AM2832-AR$57)/(AR$72/2.2))))))</f>
        <v/>
      </c>
      <c r="AV2832" s="199">
        <f t="shared" ca="1" si="2215"/>
        <v>2.1265328192419175</v>
      </c>
      <c r="AX2832" s="162">
        <f t="shared" si="2178"/>
        <v>0</v>
      </c>
      <c r="AY2832" s="162">
        <f t="shared" si="2179"/>
        <v>0</v>
      </c>
      <c r="AZ2832" s="162">
        <f t="shared" si="2180"/>
        <v>0</v>
      </c>
      <c r="BA2832" s="162">
        <f t="shared" si="2181"/>
        <v>0</v>
      </c>
      <c r="BB2832" s="162" t="str">
        <f t="shared" si="2182"/>
        <v/>
      </c>
      <c r="BC2832" s="162" t="str">
        <f t="shared" si="2183"/>
        <v/>
      </c>
      <c r="BD2832" s="162" t="str">
        <f t="shared" si="2184"/>
        <v/>
      </c>
      <c r="BE2832" s="162" t="str">
        <f t="shared" si="2185"/>
        <v/>
      </c>
      <c r="BG2832" s="169">
        <f t="shared" si="2212"/>
        <v>70.758787907410976</v>
      </c>
      <c r="BH2832" s="169">
        <f t="shared" ca="1" si="2213"/>
        <v>2.1344450821315202</v>
      </c>
    </row>
    <row r="2833" spans="11:60" x14ac:dyDescent="0.25">
      <c r="K2833" s="199">
        <f t="shared" si="2186"/>
        <v>70.810174100517315</v>
      </c>
      <c r="L2833" s="201">
        <f t="shared" si="2187"/>
        <v>0.5938737707195223</v>
      </c>
      <c r="M2833" s="201">
        <f t="shared" si="2188"/>
        <v>0.59886837818407668</v>
      </c>
      <c r="N2833" s="201">
        <f t="shared" si="2189"/>
        <v>0.62947557671365895</v>
      </c>
      <c r="O2833" s="201">
        <f t="shared" si="2190"/>
        <v>0.59442248421797261</v>
      </c>
      <c r="P2833" s="201" t="str">
        <f t="shared" si="2191"/>
        <v/>
      </c>
      <c r="Q2833" s="201" t="str">
        <f t="shared" si="2192"/>
        <v/>
      </c>
      <c r="R2833" s="201" t="str">
        <f t="shared" si="2193"/>
        <v/>
      </c>
      <c r="S2833" s="201" t="str">
        <f t="shared" si="2194"/>
        <v/>
      </c>
      <c r="T2833" s="199">
        <f t="shared" si="2195"/>
        <v>0</v>
      </c>
      <c r="U2833" s="199">
        <f t="shared" si="2196"/>
        <v>0</v>
      </c>
      <c r="V2833" s="199">
        <f t="shared" si="2197"/>
        <v>0</v>
      </c>
      <c r="W2833" s="199">
        <f t="shared" si="2198"/>
        <v>0</v>
      </c>
      <c r="X2833" s="199" t="str">
        <f t="shared" si="2199"/>
        <v/>
      </c>
      <c r="Y2833" s="199" t="str">
        <f t="shared" si="2200"/>
        <v/>
      </c>
      <c r="Z2833" s="199" t="str">
        <f t="shared" si="2201"/>
        <v/>
      </c>
      <c r="AA2833" s="199" t="str">
        <f t="shared" si="2202"/>
        <v/>
      </c>
      <c r="AB2833" s="201">
        <f t="shared" ca="1" si="2203"/>
        <v>2.0431400896457417</v>
      </c>
      <c r="AD2833" s="162">
        <f t="shared" si="2204"/>
        <v>0</v>
      </c>
      <c r="AE2833" s="162">
        <f t="shared" si="2205"/>
        <v>0</v>
      </c>
      <c r="AF2833" s="162">
        <f t="shared" si="2206"/>
        <v>0</v>
      </c>
      <c r="AG2833" s="162">
        <f t="shared" si="2207"/>
        <v>0</v>
      </c>
      <c r="AH2833" s="162" t="str">
        <f t="shared" si="2208"/>
        <v/>
      </c>
      <c r="AI2833" s="162" t="str">
        <f t="shared" si="2209"/>
        <v/>
      </c>
      <c r="AJ2833" s="162" t="str">
        <f t="shared" si="2210"/>
        <v/>
      </c>
      <c r="AK2833" s="162" t="str">
        <f t="shared" si="2211"/>
        <v/>
      </c>
      <c r="AM2833" s="199">
        <f t="shared" si="2214"/>
        <v>30.90226850178124</v>
      </c>
      <c r="AN2833" s="197">
        <f t="shared" si="2216"/>
        <v>0</v>
      </c>
      <c r="AO2833" s="197">
        <f t="shared" si="2217"/>
        <v>0</v>
      </c>
      <c r="AP2833" s="197">
        <f t="shared" si="2218"/>
        <v>0</v>
      </c>
      <c r="AQ2833" s="197">
        <f t="shared" si="2219"/>
        <v>0</v>
      </c>
      <c r="AR2833" s="197" t="str">
        <f t="shared" si="2220"/>
        <v/>
      </c>
      <c r="AS2833" s="197" t="str">
        <f t="shared" si="2221"/>
        <v/>
      </c>
      <c r="AT2833" s="197" t="str">
        <f t="shared" si="2222"/>
        <v/>
      </c>
      <c r="AU2833" s="197" t="str">
        <f t="shared" si="2223"/>
        <v/>
      </c>
      <c r="AV2833" s="199">
        <f t="shared" ca="1" si="2215"/>
        <v>2.1186334747417552</v>
      </c>
      <c r="AX2833" s="162">
        <f t="shared" si="2178"/>
        <v>0</v>
      </c>
      <c r="AY2833" s="162">
        <f t="shared" si="2179"/>
        <v>0</v>
      </c>
      <c r="AZ2833" s="162">
        <f t="shared" si="2180"/>
        <v>0</v>
      </c>
      <c r="BA2833" s="162">
        <f t="shared" si="2181"/>
        <v>0</v>
      </c>
      <c r="BB2833" s="162" t="str">
        <f t="shared" si="2182"/>
        <v/>
      </c>
      <c r="BC2833" s="162" t="str">
        <f t="shared" si="2183"/>
        <v/>
      </c>
      <c r="BD2833" s="162" t="str">
        <f t="shared" si="2184"/>
        <v/>
      </c>
      <c r="BE2833" s="162" t="str">
        <f t="shared" si="2185"/>
        <v/>
      </c>
      <c r="BG2833" s="169">
        <f t="shared" si="2212"/>
        <v>70.784481003964146</v>
      </c>
      <c r="BH2833" s="169">
        <f t="shared" ca="1" si="2213"/>
        <v>2.0726064737897385</v>
      </c>
    </row>
    <row r="2834" spans="11:60" x14ac:dyDescent="0.25">
      <c r="K2834" s="199">
        <f t="shared" si="2186"/>
        <v>70.835867197070485</v>
      </c>
      <c r="L2834" s="201">
        <f t="shared" si="2187"/>
        <v>0.59408925467116225</v>
      </c>
      <c r="M2834" s="201">
        <f t="shared" si="2188"/>
        <v>0.5990856744025761</v>
      </c>
      <c r="N2834" s="201">
        <f t="shared" si="2189"/>
        <v>0.62970397859200222</v>
      </c>
      <c r="O2834" s="201">
        <f t="shared" si="2190"/>
        <v>0.5946381672673986</v>
      </c>
      <c r="P2834" s="201" t="str">
        <f t="shared" si="2191"/>
        <v/>
      </c>
      <c r="Q2834" s="201" t="str">
        <f t="shared" si="2192"/>
        <v/>
      </c>
      <c r="R2834" s="201" t="str">
        <f t="shared" si="2193"/>
        <v/>
      </c>
      <c r="S2834" s="201" t="str">
        <f t="shared" si="2194"/>
        <v/>
      </c>
      <c r="T2834" s="199">
        <f t="shared" si="2195"/>
        <v>0</v>
      </c>
      <c r="U2834" s="199">
        <f t="shared" si="2196"/>
        <v>0</v>
      </c>
      <c r="V2834" s="199">
        <f t="shared" si="2197"/>
        <v>0</v>
      </c>
      <c r="W2834" s="199">
        <f t="shared" si="2198"/>
        <v>0</v>
      </c>
      <c r="X2834" s="199" t="str">
        <f t="shared" si="2199"/>
        <v/>
      </c>
      <c r="Y2834" s="199" t="str">
        <f t="shared" si="2200"/>
        <v/>
      </c>
      <c r="Z2834" s="199" t="str">
        <f t="shared" si="2201"/>
        <v/>
      </c>
      <c r="AA2834" s="199" t="str">
        <f t="shared" si="2202"/>
        <v/>
      </c>
      <c r="AB2834" s="201">
        <f t="shared" ca="1" si="2203"/>
        <v>2.1180799760624303</v>
      </c>
      <c r="AD2834" s="162">
        <f t="shared" si="2204"/>
        <v>0</v>
      </c>
      <c r="AE2834" s="162">
        <f t="shared" si="2205"/>
        <v>0</v>
      </c>
      <c r="AF2834" s="162">
        <f t="shared" si="2206"/>
        <v>0</v>
      </c>
      <c r="AG2834" s="162">
        <f t="shared" si="2207"/>
        <v>0</v>
      </c>
      <c r="AH2834" s="162" t="str">
        <f t="shared" si="2208"/>
        <v/>
      </c>
      <c r="AI2834" s="162" t="str">
        <f t="shared" si="2209"/>
        <v/>
      </c>
      <c r="AJ2834" s="162" t="str">
        <f t="shared" si="2210"/>
        <v/>
      </c>
      <c r="AK2834" s="162" t="str">
        <f t="shared" si="2211"/>
        <v/>
      </c>
      <c r="AM2834" s="199">
        <f t="shared" si="2214"/>
        <v>30.913485296155752</v>
      </c>
      <c r="AN2834" s="197">
        <f t="shared" si="2216"/>
        <v>0</v>
      </c>
      <c r="AO2834" s="197">
        <f t="shared" si="2217"/>
        <v>0</v>
      </c>
      <c r="AP2834" s="197">
        <f t="shared" si="2218"/>
        <v>0</v>
      </c>
      <c r="AQ2834" s="197">
        <f t="shared" si="2219"/>
        <v>0</v>
      </c>
      <c r="AR2834" s="197" t="str">
        <f t="shared" si="2220"/>
        <v/>
      </c>
      <c r="AS2834" s="197" t="str">
        <f t="shared" si="2221"/>
        <v/>
      </c>
      <c r="AT2834" s="197" t="str">
        <f t="shared" si="2222"/>
        <v/>
      </c>
      <c r="AU2834" s="197" t="str">
        <f t="shared" si="2223"/>
        <v/>
      </c>
      <c r="AV2834" s="199">
        <f t="shared" ca="1" si="2215"/>
        <v>2.1633027723561042</v>
      </c>
      <c r="AX2834" s="162">
        <f t="shared" si="2178"/>
        <v>0</v>
      </c>
      <c r="AY2834" s="162">
        <f t="shared" si="2179"/>
        <v>0</v>
      </c>
      <c r="AZ2834" s="162">
        <f t="shared" si="2180"/>
        <v>0</v>
      </c>
      <c r="BA2834" s="162">
        <f t="shared" si="2181"/>
        <v>0</v>
      </c>
      <c r="BB2834" s="162" t="str">
        <f t="shared" si="2182"/>
        <v/>
      </c>
      <c r="BC2834" s="162" t="str">
        <f t="shared" si="2183"/>
        <v/>
      </c>
      <c r="BD2834" s="162" t="str">
        <f t="shared" si="2184"/>
        <v/>
      </c>
      <c r="BE2834" s="162" t="str">
        <f t="shared" si="2185"/>
        <v/>
      </c>
      <c r="BG2834" s="169">
        <f t="shared" si="2212"/>
        <v>70.810174100517315</v>
      </c>
      <c r="BH2834" s="169">
        <f t="shared" ca="1" si="2213"/>
        <v>2.0431400896457417</v>
      </c>
    </row>
    <row r="2835" spans="11:60" x14ac:dyDescent="0.25">
      <c r="K2835" s="199">
        <f t="shared" si="2186"/>
        <v>70.861560293623654</v>
      </c>
      <c r="L2835" s="201">
        <f t="shared" si="2187"/>
        <v>0.5943047386228022</v>
      </c>
      <c r="M2835" s="201">
        <f t="shared" si="2188"/>
        <v>0.5993029706210754</v>
      </c>
      <c r="N2835" s="201">
        <f t="shared" si="2189"/>
        <v>0.62993238047034539</v>
      </c>
      <c r="O2835" s="201">
        <f t="shared" si="2190"/>
        <v>0.59485385031682469</v>
      </c>
      <c r="P2835" s="201" t="str">
        <f t="shared" si="2191"/>
        <v/>
      </c>
      <c r="Q2835" s="201" t="str">
        <f t="shared" si="2192"/>
        <v/>
      </c>
      <c r="R2835" s="201" t="str">
        <f t="shared" si="2193"/>
        <v/>
      </c>
      <c r="S2835" s="201" t="str">
        <f t="shared" si="2194"/>
        <v/>
      </c>
      <c r="T2835" s="199">
        <f t="shared" si="2195"/>
        <v>0</v>
      </c>
      <c r="U2835" s="199">
        <f t="shared" si="2196"/>
        <v>0</v>
      </c>
      <c r="V2835" s="199">
        <f t="shared" si="2197"/>
        <v>0</v>
      </c>
      <c r="W2835" s="199">
        <f t="shared" si="2198"/>
        <v>0</v>
      </c>
      <c r="X2835" s="199" t="str">
        <f t="shared" si="2199"/>
        <v/>
      </c>
      <c r="Y2835" s="199" t="str">
        <f t="shared" si="2200"/>
        <v/>
      </c>
      <c r="Z2835" s="199" t="str">
        <f t="shared" si="2201"/>
        <v/>
      </c>
      <c r="AA2835" s="199" t="str">
        <f t="shared" si="2202"/>
        <v/>
      </c>
      <c r="AB2835" s="201">
        <f t="shared" ca="1" si="2203"/>
        <v>2.0422185387512419</v>
      </c>
      <c r="AD2835" s="162">
        <f t="shared" si="2204"/>
        <v>0</v>
      </c>
      <c r="AE2835" s="162">
        <f t="shared" si="2205"/>
        <v>0</v>
      </c>
      <c r="AF2835" s="162">
        <f t="shared" si="2206"/>
        <v>0</v>
      </c>
      <c r="AG2835" s="162">
        <f t="shared" si="2207"/>
        <v>0</v>
      </c>
      <c r="AH2835" s="162" t="str">
        <f t="shared" si="2208"/>
        <v/>
      </c>
      <c r="AI2835" s="162" t="str">
        <f t="shared" si="2209"/>
        <v/>
      </c>
      <c r="AJ2835" s="162" t="str">
        <f t="shared" si="2210"/>
        <v/>
      </c>
      <c r="AK2835" s="162" t="str">
        <f t="shared" si="2211"/>
        <v/>
      </c>
      <c r="AM2835" s="199">
        <f t="shared" si="2214"/>
        <v>30.924702090530264</v>
      </c>
      <c r="AN2835" s="197">
        <f t="shared" si="2216"/>
        <v>0</v>
      </c>
      <c r="AO2835" s="197">
        <f t="shared" si="2217"/>
        <v>0</v>
      </c>
      <c r="AP2835" s="197">
        <f t="shared" si="2218"/>
        <v>0</v>
      </c>
      <c r="AQ2835" s="197">
        <f t="shared" si="2219"/>
        <v>0</v>
      </c>
      <c r="AR2835" s="197" t="str">
        <f t="shared" si="2220"/>
        <v/>
      </c>
      <c r="AS2835" s="197" t="str">
        <f t="shared" si="2221"/>
        <v/>
      </c>
      <c r="AT2835" s="197" t="str">
        <f t="shared" si="2222"/>
        <v/>
      </c>
      <c r="AU2835" s="197" t="str">
        <f t="shared" si="2223"/>
        <v/>
      </c>
      <c r="AV2835" s="199">
        <f t="shared" ca="1" si="2215"/>
        <v>2.1204433271673233</v>
      </c>
      <c r="AX2835" s="162">
        <f t="shared" si="2178"/>
        <v>0</v>
      </c>
      <c r="AY2835" s="162">
        <f t="shared" si="2179"/>
        <v>0</v>
      </c>
      <c r="AZ2835" s="162">
        <f t="shared" si="2180"/>
        <v>0</v>
      </c>
      <c r="BA2835" s="162">
        <f t="shared" si="2181"/>
        <v>0</v>
      </c>
      <c r="BB2835" s="162" t="str">
        <f t="shared" si="2182"/>
        <v/>
      </c>
      <c r="BC2835" s="162" t="str">
        <f t="shared" si="2183"/>
        <v/>
      </c>
      <c r="BD2835" s="162" t="str">
        <f t="shared" si="2184"/>
        <v/>
      </c>
      <c r="BE2835" s="162" t="str">
        <f t="shared" si="2185"/>
        <v/>
      </c>
      <c r="BG2835" s="169">
        <f t="shared" si="2212"/>
        <v>70.835867197070485</v>
      </c>
      <c r="BH2835" s="169">
        <f t="shared" ca="1" si="2213"/>
        <v>2.1180799760624303</v>
      </c>
    </row>
    <row r="2836" spans="11:60" x14ac:dyDescent="0.25">
      <c r="K2836" s="199">
        <f t="shared" si="2186"/>
        <v>70.887253390176824</v>
      </c>
      <c r="L2836" s="201">
        <f t="shared" si="2187"/>
        <v>0.59452022257444215</v>
      </c>
      <c r="M2836" s="201">
        <f t="shared" si="2188"/>
        <v>0.59952026683957471</v>
      </c>
      <c r="N2836" s="201">
        <f t="shared" si="2189"/>
        <v>0.63016078234868855</v>
      </c>
      <c r="O2836" s="201">
        <f t="shared" si="2190"/>
        <v>0.59506953336625068</v>
      </c>
      <c r="P2836" s="201" t="str">
        <f t="shared" si="2191"/>
        <v/>
      </c>
      <c r="Q2836" s="201" t="str">
        <f t="shared" si="2192"/>
        <v/>
      </c>
      <c r="R2836" s="201" t="str">
        <f t="shared" si="2193"/>
        <v/>
      </c>
      <c r="S2836" s="201" t="str">
        <f t="shared" si="2194"/>
        <v/>
      </c>
      <c r="T2836" s="199">
        <f t="shared" si="2195"/>
        <v>0</v>
      </c>
      <c r="U2836" s="199">
        <f t="shared" si="2196"/>
        <v>0</v>
      </c>
      <c r="V2836" s="199">
        <f t="shared" si="2197"/>
        <v>0</v>
      </c>
      <c r="W2836" s="199">
        <f t="shared" si="2198"/>
        <v>0</v>
      </c>
      <c r="X2836" s="199" t="str">
        <f t="shared" si="2199"/>
        <v/>
      </c>
      <c r="Y2836" s="199" t="str">
        <f t="shared" si="2200"/>
        <v/>
      </c>
      <c r="Z2836" s="199" t="str">
        <f t="shared" si="2201"/>
        <v/>
      </c>
      <c r="AA2836" s="199" t="str">
        <f t="shared" si="2202"/>
        <v/>
      </c>
      <c r="AB2836" s="201">
        <f t="shared" ca="1" si="2203"/>
        <v>2.1554386029354795</v>
      </c>
      <c r="AD2836" s="162">
        <f t="shared" si="2204"/>
        <v>0</v>
      </c>
      <c r="AE2836" s="162">
        <f t="shared" si="2205"/>
        <v>0</v>
      </c>
      <c r="AF2836" s="162">
        <f t="shared" si="2206"/>
        <v>0</v>
      </c>
      <c r="AG2836" s="162">
        <f t="shared" si="2207"/>
        <v>0</v>
      </c>
      <c r="AH2836" s="162" t="str">
        <f t="shared" si="2208"/>
        <v/>
      </c>
      <c r="AI2836" s="162" t="str">
        <f t="shared" si="2209"/>
        <v/>
      </c>
      <c r="AJ2836" s="162" t="str">
        <f t="shared" si="2210"/>
        <v/>
      </c>
      <c r="AK2836" s="162" t="str">
        <f t="shared" si="2211"/>
        <v/>
      </c>
      <c r="AM2836" s="199">
        <f t="shared" si="2214"/>
        <v>30.935918884904776</v>
      </c>
      <c r="AN2836" s="197">
        <f t="shared" si="2216"/>
        <v>0</v>
      </c>
      <c r="AO2836" s="197">
        <f t="shared" si="2217"/>
        <v>0</v>
      </c>
      <c r="AP2836" s="197">
        <f t="shared" si="2218"/>
        <v>0</v>
      </c>
      <c r="AQ2836" s="197">
        <f t="shared" si="2219"/>
        <v>0</v>
      </c>
      <c r="AR2836" s="197" t="str">
        <f t="shared" si="2220"/>
        <v/>
      </c>
      <c r="AS2836" s="197" t="str">
        <f t="shared" si="2221"/>
        <v/>
      </c>
      <c r="AT2836" s="197" t="str">
        <f t="shared" si="2222"/>
        <v/>
      </c>
      <c r="AU2836" s="197" t="str">
        <f t="shared" si="2223"/>
        <v/>
      </c>
      <c r="AV2836" s="199">
        <f t="shared" ca="1" si="2215"/>
        <v>2.1851009650368058</v>
      </c>
      <c r="AX2836" s="162">
        <f t="shared" si="2178"/>
        <v>0</v>
      </c>
      <c r="AY2836" s="162">
        <f t="shared" si="2179"/>
        <v>0</v>
      </c>
      <c r="AZ2836" s="162">
        <f t="shared" si="2180"/>
        <v>0</v>
      </c>
      <c r="BA2836" s="162">
        <f t="shared" si="2181"/>
        <v>0</v>
      </c>
      <c r="BB2836" s="162" t="str">
        <f t="shared" si="2182"/>
        <v/>
      </c>
      <c r="BC2836" s="162" t="str">
        <f t="shared" si="2183"/>
        <v/>
      </c>
      <c r="BD2836" s="162" t="str">
        <f t="shared" si="2184"/>
        <v/>
      </c>
      <c r="BE2836" s="162" t="str">
        <f t="shared" si="2185"/>
        <v/>
      </c>
      <c r="BG2836" s="169">
        <f t="shared" si="2212"/>
        <v>70.861560293623654</v>
      </c>
      <c r="BH2836" s="169">
        <f t="shared" ca="1" si="2213"/>
        <v>2.0422185387512419</v>
      </c>
    </row>
    <row r="2837" spans="11:60" x14ac:dyDescent="0.25">
      <c r="K2837" s="199">
        <f t="shared" si="2186"/>
        <v>70.912946486729993</v>
      </c>
      <c r="L2837" s="201">
        <f t="shared" si="2187"/>
        <v>0.59473570652608199</v>
      </c>
      <c r="M2837" s="201">
        <f t="shared" si="2188"/>
        <v>0.59973756305807413</v>
      </c>
      <c r="N2837" s="201">
        <f t="shared" si="2189"/>
        <v>0.63038918422703172</v>
      </c>
      <c r="O2837" s="201">
        <f t="shared" si="2190"/>
        <v>0.59528521641567667</v>
      </c>
      <c r="P2837" s="201" t="str">
        <f t="shared" si="2191"/>
        <v/>
      </c>
      <c r="Q2837" s="201" t="str">
        <f t="shared" si="2192"/>
        <v/>
      </c>
      <c r="R2837" s="201" t="str">
        <f t="shared" si="2193"/>
        <v/>
      </c>
      <c r="S2837" s="201" t="str">
        <f t="shared" si="2194"/>
        <v/>
      </c>
      <c r="T2837" s="199">
        <f t="shared" si="2195"/>
        <v>0</v>
      </c>
      <c r="U2837" s="199">
        <f t="shared" si="2196"/>
        <v>0</v>
      </c>
      <c r="V2837" s="199">
        <f t="shared" si="2197"/>
        <v>0</v>
      </c>
      <c r="W2837" s="199">
        <f t="shared" si="2198"/>
        <v>0</v>
      </c>
      <c r="X2837" s="199" t="str">
        <f t="shared" si="2199"/>
        <v/>
      </c>
      <c r="Y2837" s="199" t="str">
        <f t="shared" si="2200"/>
        <v/>
      </c>
      <c r="Z2837" s="199" t="str">
        <f t="shared" si="2201"/>
        <v/>
      </c>
      <c r="AA2837" s="199" t="str">
        <f t="shared" si="2202"/>
        <v/>
      </c>
      <c r="AB2837" s="201">
        <f t="shared" ca="1" si="2203"/>
        <v>2.1114228526485772</v>
      </c>
      <c r="AD2837" s="162">
        <f t="shared" si="2204"/>
        <v>0</v>
      </c>
      <c r="AE2837" s="162">
        <f t="shared" si="2205"/>
        <v>0</v>
      </c>
      <c r="AF2837" s="162">
        <f t="shared" si="2206"/>
        <v>0</v>
      </c>
      <c r="AG2837" s="162">
        <f t="shared" si="2207"/>
        <v>0</v>
      </c>
      <c r="AH2837" s="162" t="str">
        <f t="shared" si="2208"/>
        <v/>
      </c>
      <c r="AI2837" s="162" t="str">
        <f t="shared" si="2209"/>
        <v/>
      </c>
      <c r="AJ2837" s="162" t="str">
        <f t="shared" si="2210"/>
        <v/>
      </c>
      <c r="AK2837" s="162" t="str">
        <f t="shared" si="2211"/>
        <v/>
      </c>
      <c r="AM2837" s="199">
        <f t="shared" si="2214"/>
        <v>30.947135679279288</v>
      </c>
      <c r="AN2837" s="197">
        <f t="shared" si="2216"/>
        <v>0</v>
      </c>
      <c r="AO2837" s="197">
        <f t="shared" si="2217"/>
        <v>0</v>
      </c>
      <c r="AP2837" s="197">
        <f t="shared" si="2218"/>
        <v>0</v>
      </c>
      <c r="AQ2837" s="197">
        <f t="shared" si="2219"/>
        <v>0</v>
      </c>
      <c r="AR2837" s="197" t="str">
        <f t="shared" si="2220"/>
        <v/>
      </c>
      <c r="AS2837" s="197" t="str">
        <f t="shared" si="2221"/>
        <v/>
      </c>
      <c r="AT2837" s="197" t="str">
        <f t="shared" si="2222"/>
        <v/>
      </c>
      <c r="AU2837" s="197" t="str">
        <f t="shared" si="2223"/>
        <v/>
      </c>
      <c r="AV2837" s="199">
        <f t="shared" ca="1" si="2215"/>
        <v>2.2056505350075231</v>
      </c>
      <c r="AX2837" s="162">
        <f t="shared" si="2178"/>
        <v>0</v>
      </c>
      <c r="AY2837" s="162">
        <f t="shared" si="2179"/>
        <v>0</v>
      </c>
      <c r="AZ2837" s="162">
        <f t="shared" si="2180"/>
        <v>0</v>
      </c>
      <c r="BA2837" s="162">
        <f t="shared" si="2181"/>
        <v>0</v>
      </c>
      <c r="BB2837" s="162" t="str">
        <f t="shared" si="2182"/>
        <v/>
      </c>
      <c r="BC2837" s="162" t="str">
        <f t="shared" si="2183"/>
        <v/>
      </c>
      <c r="BD2837" s="162" t="str">
        <f t="shared" si="2184"/>
        <v/>
      </c>
      <c r="BE2837" s="162" t="str">
        <f t="shared" si="2185"/>
        <v/>
      </c>
      <c r="BG2837" s="169">
        <f t="shared" si="2212"/>
        <v>70.887253390176824</v>
      </c>
      <c r="BH2837" s="169">
        <f t="shared" ca="1" si="2213"/>
        <v>2.1554386029354795</v>
      </c>
    </row>
    <row r="2838" spans="11:60" x14ac:dyDescent="0.25">
      <c r="K2838" s="199">
        <f t="shared" si="2186"/>
        <v>70.938639583283162</v>
      </c>
      <c r="L2838" s="201">
        <f t="shared" si="2187"/>
        <v>0.59495119047772194</v>
      </c>
      <c r="M2838" s="201">
        <f t="shared" si="2188"/>
        <v>0.59995485927657344</v>
      </c>
      <c r="N2838" s="201">
        <f t="shared" si="2189"/>
        <v>0.63061758610537488</v>
      </c>
      <c r="O2838" s="201">
        <f t="shared" si="2190"/>
        <v>0.59550089946510265</v>
      </c>
      <c r="P2838" s="201" t="str">
        <f t="shared" si="2191"/>
        <v/>
      </c>
      <c r="Q2838" s="201" t="str">
        <f t="shared" si="2192"/>
        <v/>
      </c>
      <c r="R2838" s="201" t="str">
        <f t="shared" si="2193"/>
        <v/>
      </c>
      <c r="S2838" s="201" t="str">
        <f t="shared" si="2194"/>
        <v/>
      </c>
      <c r="T2838" s="199">
        <f t="shared" si="2195"/>
        <v>0</v>
      </c>
      <c r="U2838" s="199">
        <f t="shared" si="2196"/>
        <v>0</v>
      </c>
      <c r="V2838" s="199">
        <f t="shared" si="2197"/>
        <v>0</v>
      </c>
      <c r="W2838" s="199">
        <f t="shared" si="2198"/>
        <v>0</v>
      </c>
      <c r="X2838" s="199" t="str">
        <f t="shared" si="2199"/>
        <v/>
      </c>
      <c r="Y2838" s="199" t="str">
        <f t="shared" si="2200"/>
        <v/>
      </c>
      <c r="Z2838" s="199" t="str">
        <f t="shared" si="2201"/>
        <v/>
      </c>
      <c r="AA2838" s="199" t="str">
        <f t="shared" si="2202"/>
        <v/>
      </c>
      <c r="AB2838" s="201">
        <f t="shared" ca="1" si="2203"/>
        <v>2.0021216782043409</v>
      </c>
      <c r="AD2838" s="162">
        <f t="shared" si="2204"/>
        <v>0</v>
      </c>
      <c r="AE2838" s="162">
        <f t="shared" si="2205"/>
        <v>0</v>
      </c>
      <c r="AF2838" s="162">
        <f t="shared" si="2206"/>
        <v>0</v>
      </c>
      <c r="AG2838" s="162">
        <f t="shared" si="2207"/>
        <v>0</v>
      </c>
      <c r="AH2838" s="162" t="str">
        <f t="shared" si="2208"/>
        <v/>
      </c>
      <c r="AI2838" s="162" t="str">
        <f t="shared" si="2209"/>
        <v/>
      </c>
      <c r="AJ2838" s="162" t="str">
        <f t="shared" si="2210"/>
        <v/>
      </c>
      <c r="AK2838" s="162" t="str">
        <f t="shared" si="2211"/>
        <v/>
      </c>
      <c r="AM2838" s="199">
        <f t="shared" si="2214"/>
        <v>30.9583524736538</v>
      </c>
      <c r="AN2838" s="197">
        <f t="shared" si="2216"/>
        <v>0</v>
      </c>
      <c r="AO2838" s="197">
        <f t="shared" si="2217"/>
        <v>0</v>
      </c>
      <c r="AP2838" s="197">
        <f t="shared" si="2218"/>
        <v>0</v>
      </c>
      <c r="AQ2838" s="197">
        <f t="shared" si="2219"/>
        <v>0</v>
      </c>
      <c r="AR2838" s="197" t="str">
        <f t="shared" si="2220"/>
        <v/>
      </c>
      <c r="AS2838" s="197" t="str">
        <f t="shared" si="2221"/>
        <v/>
      </c>
      <c r="AT2838" s="197" t="str">
        <f t="shared" si="2222"/>
        <v/>
      </c>
      <c r="AU2838" s="197" t="str">
        <f t="shared" si="2223"/>
        <v/>
      </c>
      <c r="AV2838" s="199">
        <f t="shared" ca="1" si="2215"/>
        <v>2.1314030435737603</v>
      </c>
      <c r="AX2838" s="162">
        <f t="shared" si="2178"/>
        <v>0</v>
      </c>
      <c r="AY2838" s="162">
        <f t="shared" si="2179"/>
        <v>0</v>
      </c>
      <c r="AZ2838" s="162">
        <f t="shared" si="2180"/>
        <v>0</v>
      </c>
      <c r="BA2838" s="162">
        <f t="shared" si="2181"/>
        <v>0</v>
      </c>
      <c r="BB2838" s="162" t="str">
        <f t="shared" si="2182"/>
        <v/>
      </c>
      <c r="BC2838" s="162" t="str">
        <f t="shared" si="2183"/>
        <v/>
      </c>
      <c r="BD2838" s="162" t="str">
        <f t="shared" si="2184"/>
        <v/>
      </c>
      <c r="BE2838" s="162" t="str">
        <f t="shared" si="2185"/>
        <v/>
      </c>
      <c r="BG2838" s="169">
        <f t="shared" si="2212"/>
        <v>70.912946486729993</v>
      </c>
      <c r="BH2838" s="169">
        <f t="shared" ca="1" si="2213"/>
        <v>2.1114228526485772</v>
      </c>
    </row>
    <row r="2839" spans="11:60" x14ac:dyDescent="0.25">
      <c r="K2839" s="199">
        <f t="shared" si="2186"/>
        <v>70.964332679836332</v>
      </c>
      <c r="L2839" s="201">
        <f t="shared" si="2187"/>
        <v>0.59516667442936189</v>
      </c>
      <c r="M2839" s="201">
        <f t="shared" si="2188"/>
        <v>0.60017215549507286</v>
      </c>
      <c r="N2839" s="201">
        <f t="shared" si="2189"/>
        <v>0.63084598798371805</v>
      </c>
      <c r="O2839" s="201">
        <f t="shared" si="2190"/>
        <v>0.59571658251452875</v>
      </c>
      <c r="P2839" s="201" t="str">
        <f t="shared" si="2191"/>
        <v/>
      </c>
      <c r="Q2839" s="201" t="str">
        <f t="shared" si="2192"/>
        <v/>
      </c>
      <c r="R2839" s="201" t="str">
        <f t="shared" si="2193"/>
        <v/>
      </c>
      <c r="S2839" s="201" t="str">
        <f t="shared" si="2194"/>
        <v/>
      </c>
      <c r="T2839" s="199">
        <f t="shared" si="2195"/>
        <v>0</v>
      </c>
      <c r="U2839" s="199">
        <f t="shared" si="2196"/>
        <v>0</v>
      </c>
      <c r="V2839" s="199">
        <f t="shared" si="2197"/>
        <v>0</v>
      </c>
      <c r="W2839" s="199">
        <f t="shared" si="2198"/>
        <v>0</v>
      </c>
      <c r="X2839" s="199" t="str">
        <f t="shared" si="2199"/>
        <v/>
      </c>
      <c r="Y2839" s="199" t="str">
        <f t="shared" si="2200"/>
        <v/>
      </c>
      <c r="Z2839" s="199" t="str">
        <f t="shared" si="2201"/>
        <v/>
      </c>
      <c r="AA2839" s="199" t="str">
        <f t="shared" si="2202"/>
        <v/>
      </c>
      <c r="AB2839" s="201">
        <f t="shared" ca="1" si="2203"/>
        <v>2.1001606588938371</v>
      </c>
      <c r="AD2839" s="162">
        <f t="shared" si="2204"/>
        <v>0</v>
      </c>
      <c r="AE2839" s="162">
        <f t="shared" si="2205"/>
        <v>0</v>
      </c>
      <c r="AF2839" s="162">
        <f t="shared" si="2206"/>
        <v>0</v>
      </c>
      <c r="AG2839" s="162">
        <f t="shared" si="2207"/>
        <v>0</v>
      </c>
      <c r="AH2839" s="162" t="str">
        <f t="shared" si="2208"/>
        <v/>
      </c>
      <c r="AI2839" s="162" t="str">
        <f t="shared" si="2209"/>
        <v/>
      </c>
      <c r="AJ2839" s="162" t="str">
        <f t="shared" si="2210"/>
        <v/>
      </c>
      <c r="AK2839" s="162" t="str">
        <f t="shared" si="2211"/>
        <v/>
      </c>
      <c r="AM2839" s="199">
        <f t="shared" si="2214"/>
        <v>30.969569268028312</v>
      </c>
      <c r="AN2839" s="197">
        <f t="shared" si="2216"/>
        <v>0</v>
      </c>
      <c r="AO2839" s="197">
        <f t="shared" si="2217"/>
        <v>0</v>
      </c>
      <c r="AP2839" s="197">
        <f t="shared" si="2218"/>
        <v>0</v>
      </c>
      <c r="AQ2839" s="197">
        <f t="shared" si="2219"/>
        <v>0</v>
      </c>
      <c r="AR2839" s="197" t="str">
        <f t="shared" si="2220"/>
        <v/>
      </c>
      <c r="AS2839" s="197" t="str">
        <f t="shared" si="2221"/>
        <v/>
      </c>
      <c r="AT2839" s="197" t="str">
        <f t="shared" si="2222"/>
        <v/>
      </c>
      <c r="AU2839" s="197" t="str">
        <f t="shared" si="2223"/>
        <v/>
      </c>
      <c r="AV2839" s="199">
        <f t="shared" ca="1" si="2215"/>
        <v>2.101921244687627</v>
      </c>
      <c r="AX2839" s="162">
        <f t="shared" si="2178"/>
        <v>0</v>
      </c>
      <c r="AY2839" s="162">
        <f t="shared" si="2179"/>
        <v>0</v>
      </c>
      <c r="AZ2839" s="162">
        <f t="shared" si="2180"/>
        <v>0</v>
      </c>
      <c r="BA2839" s="162">
        <f t="shared" si="2181"/>
        <v>0</v>
      </c>
      <c r="BB2839" s="162" t="str">
        <f t="shared" si="2182"/>
        <v/>
      </c>
      <c r="BC2839" s="162" t="str">
        <f t="shared" si="2183"/>
        <v/>
      </c>
      <c r="BD2839" s="162" t="str">
        <f t="shared" si="2184"/>
        <v/>
      </c>
      <c r="BE2839" s="162" t="str">
        <f t="shared" si="2185"/>
        <v/>
      </c>
      <c r="BG2839" s="169">
        <f t="shared" si="2212"/>
        <v>70.938639583283162</v>
      </c>
      <c r="BH2839" s="169">
        <f t="shared" ca="1" si="2213"/>
        <v>2.0021216782043409</v>
      </c>
    </row>
    <row r="2840" spans="11:60" x14ac:dyDescent="0.25">
      <c r="K2840" s="199">
        <f t="shared" si="2186"/>
        <v>70.990025776389501</v>
      </c>
      <c r="L2840" s="201">
        <f t="shared" si="2187"/>
        <v>0.59538215838100184</v>
      </c>
      <c r="M2840" s="201">
        <f t="shared" si="2188"/>
        <v>0.60038945171357216</v>
      </c>
      <c r="N2840" s="201">
        <f t="shared" si="2189"/>
        <v>0.63107438986206132</v>
      </c>
      <c r="O2840" s="201">
        <f t="shared" si="2190"/>
        <v>0.59593226556395484</v>
      </c>
      <c r="P2840" s="201" t="str">
        <f t="shared" si="2191"/>
        <v/>
      </c>
      <c r="Q2840" s="201" t="str">
        <f t="shared" si="2192"/>
        <v/>
      </c>
      <c r="R2840" s="201" t="str">
        <f t="shared" si="2193"/>
        <v/>
      </c>
      <c r="S2840" s="201" t="str">
        <f t="shared" si="2194"/>
        <v/>
      </c>
      <c r="T2840" s="199">
        <f t="shared" si="2195"/>
        <v>0</v>
      </c>
      <c r="U2840" s="199">
        <f t="shared" si="2196"/>
        <v>0</v>
      </c>
      <c r="V2840" s="199">
        <f t="shared" si="2197"/>
        <v>0</v>
      </c>
      <c r="W2840" s="199">
        <f t="shared" si="2198"/>
        <v>0</v>
      </c>
      <c r="X2840" s="199" t="str">
        <f t="shared" si="2199"/>
        <v/>
      </c>
      <c r="Y2840" s="199" t="str">
        <f t="shared" si="2200"/>
        <v/>
      </c>
      <c r="Z2840" s="199" t="str">
        <f t="shared" si="2201"/>
        <v/>
      </c>
      <c r="AA2840" s="199" t="str">
        <f t="shared" si="2202"/>
        <v/>
      </c>
      <c r="AB2840" s="201">
        <f t="shared" ca="1" si="2203"/>
        <v>2.146314904942793</v>
      </c>
      <c r="AD2840" s="162">
        <f t="shared" si="2204"/>
        <v>0</v>
      </c>
      <c r="AE2840" s="162">
        <f t="shared" si="2205"/>
        <v>0</v>
      </c>
      <c r="AF2840" s="162">
        <f t="shared" si="2206"/>
        <v>0</v>
      </c>
      <c r="AG2840" s="162">
        <f t="shared" si="2207"/>
        <v>0</v>
      </c>
      <c r="AH2840" s="162" t="str">
        <f t="shared" si="2208"/>
        <v/>
      </c>
      <c r="AI2840" s="162" t="str">
        <f t="shared" si="2209"/>
        <v/>
      </c>
      <c r="AJ2840" s="162" t="str">
        <f t="shared" si="2210"/>
        <v/>
      </c>
      <c r="AK2840" s="162" t="str">
        <f t="shared" si="2211"/>
        <v/>
      </c>
      <c r="AM2840" s="199">
        <f t="shared" si="2214"/>
        <v>30.980786062402824</v>
      </c>
      <c r="AN2840" s="197">
        <f t="shared" si="2216"/>
        <v>0</v>
      </c>
      <c r="AO2840" s="197">
        <f t="shared" si="2217"/>
        <v>0</v>
      </c>
      <c r="AP2840" s="197">
        <f t="shared" si="2218"/>
        <v>0</v>
      </c>
      <c r="AQ2840" s="197">
        <f t="shared" si="2219"/>
        <v>0</v>
      </c>
      <c r="AR2840" s="197" t="str">
        <f t="shared" si="2220"/>
        <v/>
      </c>
      <c r="AS2840" s="197" t="str">
        <f t="shared" si="2221"/>
        <v/>
      </c>
      <c r="AT2840" s="197" t="str">
        <f t="shared" si="2222"/>
        <v/>
      </c>
      <c r="AU2840" s="197" t="str">
        <f t="shared" si="2223"/>
        <v/>
      </c>
      <c r="AV2840" s="199">
        <f t="shared" ca="1" si="2215"/>
        <v>2.1879248533412459</v>
      </c>
      <c r="AX2840" s="162">
        <f t="shared" si="2178"/>
        <v>0</v>
      </c>
      <c r="AY2840" s="162">
        <f t="shared" si="2179"/>
        <v>0</v>
      </c>
      <c r="AZ2840" s="162">
        <f t="shared" si="2180"/>
        <v>0</v>
      </c>
      <c r="BA2840" s="162">
        <f t="shared" si="2181"/>
        <v>0</v>
      </c>
      <c r="BB2840" s="162" t="str">
        <f t="shared" si="2182"/>
        <v/>
      </c>
      <c r="BC2840" s="162" t="str">
        <f t="shared" si="2183"/>
        <v/>
      </c>
      <c r="BD2840" s="162" t="str">
        <f t="shared" si="2184"/>
        <v/>
      </c>
      <c r="BE2840" s="162" t="str">
        <f t="shared" si="2185"/>
        <v/>
      </c>
      <c r="BG2840" s="169">
        <f t="shared" si="2212"/>
        <v>70.964332679836332</v>
      </c>
      <c r="BH2840" s="169">
        <f t="shared" ca="1" si="2213"/>
        <v>2.1001606588938371</v>
      </c>
    </row>
    <row r="2841" spans="11:60" x14ac:dyDescent="0.25">
      <c r="K2841" s="199">
        <f t="shared" si="2186"/>
        <v>71.015718872942671</v>
      </c>
      <c r="L2841" s="201">
        <f t="shared" si="2187"/>
        <v>0.59559764233264179</v>
      </c>
      <c r="M2841" s="201">
        <f t="shared" si="2188"/>
        <v>0.60060674793207158</v>
      </c>
      <c r="N2841" s="201">
        <f t="shared" si="2189"/>
        <v>0.63130279174040449</v>
      </c>
      <c r="O2841" s="201">
        <f t="shared" si="2190"/>
        <v>0.59614794861338083</v>
      </c>
      <c r="P2841" s="201" t="str">
        <f t="shared" si="2191"/>
        <v/>
      </c>
      <c r="Q2841" s="201" t="str">
        <f t="shared" si="2192"/>
        <v/>
      </c>
      <c r="R2841" s="201" t="str">
        <f t="shared" si="2193"/>
        <v/>
      </c>
      <c r="S2841" s="201" t="str">
        <f t="shared" si="2194"/>
        <v/>
      </c>
      <c r="T2841" s="199">
        <f t="shared" si="2195"/>
        <v>0</v>
      </c>
      <c r="U2841" s="199">
        <f t="shared" si="2196"/>
        <v>0</v>
      </c>
      <c r="V2841" s="199">
        <f t="shared" si="2197"/>
        <v>0</v>
      </c>
      <c r="W2841" s="199">
        <f t="shared" si="2198"/>
        <v>0</v>
      </c>
      <c r="X2841" s="199" t="str">
        <f t="shared" si="2199"/>
        <v/>
      </c>
      <c r="Y2841" s="199" t="str">
        <f t="shared" si="2200"/>
        <v/>
      </c>
      <c r="Z2841" s="199" t="str">
        <f t="shared" si="2201"/>
        <v/>
      </c>
      <c r="AA2841" s="199" t="str">
        <f t="shared" si="2202"/>
        <v/>
      </c>
      <c r="AB2841" s="201">
        <f t="shared" ca="1" si="2203"/>
        <v>2.0422068011581649</v>
      </c>
      <c r="AD2841" s="162">
        <f t="shared" si="2204"/>
        <v>0</v>
      </c>
      <c r="AE2841" s="162">
        <f t="shared" si="2205"/>
        <v>0</v>
      </c>
      <c r="AF2841" s="162">
        <f t="shared" si="2206"/>
        <v>0</v>
      </c>
      <c r="AG2841" s="162">
        <f t="shared" si="2207"/>
        <v>0</v>
      </c>
      <c r="AH2841" s="162" t="str">
        <f t="shared" si="2208"/>
        <v/>
      </c>
      <c r="AI2841" s="162" t="str">
        <f t="shared" si="2209"/>
        <v/>
      </c>
      <c r="AJ2841" s="162" t="str">
        <f t="shared" si="2210"/>
        <v/>
      </c>
      <c r="AK2841" s="162" t="str">
        <f t="shared" si="2211"/>
        <v/>
      </c>
      <c r="AM2841" s="199">
        <f t="shared" si="2214"/>
        <v>30.992002856777336</v>
      </c>
      <c r="AN2841" s="197">
        <f t="shared" si="2216"/>
        <v>0</v>
      </c>
      <c r="AO2841" s="197">
        <f t="shared" si="2217"/>
        <v>0</v>
      </c>
      <c r="AP2841" s="197">
        <f t="shared" si="2218"/>
        <v>0</v>
      </c>
      <c r="AQ2841" s="197">
        <f t="shared" si="2219"/>
        <v>0</v>
      </c>
      <c r="AR2841" s="197" t="str">
        <f t="shared" si="2220"/>
        <v/>
      </c>
      <c r="AS2841" s="197" t="str">
        <f t="shared" si="2221"/>
        <v/>
      </c>
      <c r="AT2841" s="197" t="str">
        <f t="shared" si="2222"/>
        <v/>
      </c>
      <c r="AU2841" s="197" t="str">
        <f t="shared" si="2223"/>
        <v/>
      </c>
      <c r="AV2841" s="199">
        <f t="shared" ca="1" si="2215"/>
        <v>2.1770600732252543</v>
      </c>
      <c r="AX2841" s="162">
        <f t="shared" si="2178"/>
        <v>0</v>
      </c>
      <c r="AY2841" s="162">
        <f t="shared" si="2179"/>
        <v>0</v>
      </c>
      <c r="AZ2841" s="162">
        <f t="shared" si="2180"/>
        <v>0</v>
      </c>
      <c r="BA2841" s="162">
        <f t="shared" si="2181"/>
        <v>0</v>
      </c>
      <c r="BB2841" s="162" t="str">
        <f t="shared" si="2182"/>
        <v/>
      </c>
      <c r="BC2841" s="162" t="str">
        <f t="shared" si="2183"/>
        <v/>
      </c>
      <c r="BD2841" s="162" t="str">
        <f t="shared" si="2184"/>
        <v/>
      </c>
      <c r="BE2841" s="162" t="str">
        <f t="shared" si="2185"/>
        <v/>
      </c>
      <c r="BG2841" s="169">
        <f t="shared" si="2212"/>
        <v>70.990025776389501</v>
      </c>
      <c r="BH2841" s="169">
        <f t="shared" ca="1" si="2213"/>
        <v>2.146314904942793</v>
      </c>
    </row>
    <row r="2842" spans="11:60" x14ac:dyDescent="0.25">
      <c r="K2842" s="199">
        <f t="shared" si="2186"/>
        <v>71.04141196949584</v>
      </c>
      <c r="L2842" s="201">
        <f t="shared" si="2187"/>
        <v>0.59581312628428174</v>
      </c>
      <c r="M2842" s="201">
        <f t="shared" si="2188"/>
        <v>0.60082404415057089</v>
      </c>
      <c r="N2842" s="201">
        <f t="shared" si="2189"/>
        <v>0.63153119361874765</v>
      </c>
      <c r="O2842" s="201">
        <f t="shared" si="2190"/>
        <v>0.59636363166280681</v>
      </c>
      <c r="P2842" s="201" t="str">
        <f t="shared" si="2191"/>
        <v/>
      </c>
      <c r="Q2842" s="201" t="str">
        <f t="shared" si="2192"/>
        <v/>
      </c>
      <c r="R2842" s="201" t="str">
        <f t="shared" si="2193"/>
        <v/>
      </c>
      <c r="S2842" s="201" t="str">
        <f t="shared" si="2194"/>
        <v/>
      </c>
      <c r="T2842" s="199">
        <f t="shared" si="2195"/>
        <v>0</v>
      </c>
      <c r="U2842" s="199">
        <f t="shared" si="2196"/>
        <v>0</v>
      </c>
      <c r="V2842" s="199">
        <f t="shared" si="2197"/>
        <v>0</v>
      </c>
      <c r="W2842" s="199">
        <f t="shared" si="2198"/>
        <v>0</v>
      </c>
      <c r="X2842" s="199" t="str">
        <f t="shared" si="2199"/>
        <v/>
      </c>
      <c r="Y2842" s="199" t="str">
        <f t="shared" si="2200"/>
        <v/>
      </c>
      <c r="Z2842" s="199" t="str">
        <f t="shared" si="2201"/>
        <v/>
      </c>
      <c r="AA2842" s="199" t="str">
        <f t="shared" si="2202"/>
        <v/>
      </c>
      <c r="AB2842" s="201">
        <f t="shared" ca="1" si="2203"/>
        <v>2.1630907201894369</v>
      </c>
      <c r="AD2842" s="162">
        <f t="shared" si="2204"/>
        <v>0</v>
      </c>
      <c r="AE2842" s="162">
        <f t="shared" si="2205"/>
        <v>0</v>
      </c>
      <c r="AF2842" s="162">
        <f t="shared" si="2206"/>
        <v>0</v>
      </c>
      <c r="AG2842" s="162">
        <f t="shared" si="2207"/>
        <v>0</v>
      </c>
      <c r="AH2842" s="162" t="str">
        <f t="shared" si="2208"/>
        <v/>
      </c>
      <c r="AI2842" s="162" t="str">
        <f t="shared" si="2209"/>
        <v/>
      </c>
      <c r="AJ2842" s="162" t="str">
        <f t="shared" si="2210"/>
        <v/>
      </c>
      <c r="AK2842" s="162" t="str">
        <f t="shared" si="2211"/>
        <v/>
      </c>
      <c r="AM2842" s="199">
        <f t="shared" si="2214"/>
        <v>31.003219651151849</v>
      </c>
      <c r="AN2842" s="197">
        <f t="shared" si="2216"/>
        <v>0</v>
      </c>
      <c r="AO2842" s="197">
        <f t="shared" si="2217"/>
        <v>0</v>
      </c>
      <c r="AP2842" s="197">
        <f t="shared" si="2218"/>
        <v>0</v>
      </c>
      <c r="AQ2842" s="197">
        <f t="shared" si="2219"/>
        <v>0</v>
      </c>
      <c r="AR2842" s="197" t="str">
        <f t="shared" si="2220"/>
        <v/>
      </c>
      <c r="AS2842" s="197" t="str">
        <f t="shared" si="2221"/>
        <v/>
      </c>
      <c r="AT2842" s="197" t="str">
        <f t="shared" si="2222"/>
        <v/>
      </c>
      <c r="AU2842" s="197" t="str">
        <f t="shared" si="2223"/>
        <v/>
      </c>
      <c r="AV2842" s="199">
        <f t="shared" ca="1" si="2215"/>
        <v>2.1337324734638923</v>
      </c>
      <c r="AX2842" s="162">
        <f t="shared" si="2178"/>
        <v>0</v>
      </c>
      <c r="AY2842" s="162">
        <f t="shared" si="2179"/>
        <v>0</v>
      </c>
      <c r="AZ2842" s="162">
        <f t="shared" si="2180"/>
        <v>0</v>
      </c>
      <c r="BA2842" s="162">
        <f t="shared" si="2181"/>
        <v>0</v>
      </c>
      <c r="BB2842" s="162" t="str">
        <f t="shared" si="2182"/>
        <v/>
      </c>
      <c r="BC2842" s="162" t="str">
        <f t="shared" si="2183"/>
        <v/>
      </c>
      <c r="BD2842" s="162" t="str">
        <f t="shared" si="2184"/>
        <v/>
      </c>
      <c r="BE2842" s="162" t="str">
        <f t="shared" si="2185"/>
        <v/>
      </c>
      <c r="BG2842" s="169">
        <f t="shared" si="2212"/>
        <v>71.015718872942671</v>
      </c>
      <c r="BH2842" s="169">
        <f t="shared" ca="1" si="2213"/>
        <v>2.0422068011581649</v>
      </c>
    </row>
    <row r="2843" spans="11:60" x14ac:dyDescent="0.25">
      <c r="K2843" s="199">
        <f t="shared" si="2186"/>
        <v>71.06710506604901</v>
      </c>
      <c r="L2843" s="201">
        <f t="shared" si="2187"/>
        <v>0.59602861023592157</v>
      </c>
      <c r="M2843" s="201">
        <f t="shared" si="2188"/>
        <v>0.6010413403690702</v>
      </c>
      <c r="N2843" s="201">
        <f t="shared" si="2189"/>
        <v>0.63175959549709082</v>
      </c>
      <c r="O2843" s="201">
        <f t="shared" si="2190"/>
        <v>0.5965793147122328</v>
      </c>
      <c r="P2843" s="201" t="str">
        <f t="shared" si="2191"/>
        <v/>
      </c>
      <c r="Q2843" s="201" t="str">
        <f t="shared" si="2192"/>
        <v/>
      </c>
      <c r="R2843" s="201" t="str">
        <f t="shared" si="2193"/>
        <v/>
      </c>
      <c r="S2843" s="201" t="str">
        <f t="shared" si="2194"/>
        <v/>
      </c>
      <c r="T2843" s="199">
        <f t="shared" si="2195"/>
        <v>0</v>
      </c>
      <c r="U2843" s="199">
        <f t="shared" si="2196"/>
        <v>0</v>
      </c>
      <c r="V2843" s="199">
        <f t="shared" si="2197"/>
        <v>0</v>
      </c>
      <c r="W2843" s="199">
        <f t="shared" si="2198"/>
        <v>0</v>
      </c>
      <c r="X2843" s="199" t="str">
        <f t="shared" si="2199"/>
        <v/>
      </c>
      <c r="Y2843" s="199" t="str">
        <f t="shared" si="2200"/>
        <v/>
      </c>
      <c r="Z2843" s="199" t="str">
        <f t="shared" si="2201"/>
        <v/>
      </c>
      <c r="AA2843" s="199" t="str">
        <f t="shared" si="2202"/>
        <v/>
      </c>
      <c r="AB2843" s="201">
        <f t="shared" ca="1" si="2203"/>
        <v>2.0766181051684631</v>
      </c>
      <c r="AD2843" s="162">
        <f t="shared" si="2204"/>
        <v>0</v>
      </c>
      <c r="AE2843" s="162">
        <f t="shared" si="2205"/>
        <v>0</v>
      </c>
      <c r="AF2843" s="162">
        <f t="shared" si="2206"/>
        <v>0</v>
      </c>
      <c r="AG2843" s="162">
        <f t="shared" si="2207"/>
        <v>0</v>
      </c>
      <c r="AH2843" s="162" t="str">
        <f t="shared" si="2208"/>
        <v/>
      </c>
      <c r="AI2843" s="162" t="str">
        <f t="shared" si="2209"/>
        <v/>
      </c>
      <c r="AJ2843" s="162" t="str">
        <f t="shared" si="2210"/>
        <v/>
      </c>
      <c r="AK2843" s="162" t="str">
        <f t="shared" si="2211"/>
        <v/>
      </c>
      <c r="AM2843" s="199">
        <f t="shared" si="2214"/>
        <v>31.014436445526361</v>
      </c>
      <c r="AN2843" s="197">
        <f t="shared" si="2216"/>
        <v>0</v>
      </c>
      <c r="AO2843" s="197">
        <f t="shared" si="2217"/>
        <v>0</v>
      </c>
      <c r="AP2843" s="197">
        <f t="shared" si="2218"/>
        <v>0</v>
      </c>
      <c r="AQ2843" s="197">
        <f t="shared" si="2219"/>
        <v>0</v>
      </c>
      <c r="AR2843" s="197" t="str">
        <f t="shared" si="2220"/>
        <v/>
      </c>
      <c r="AS2843" s="197" t="str">
        <f t="shared" si="2221"/>
        <v/>
      </c>
      <c r="AT2843" s="197" t="str">
        <f t="shared" si="2222"/>
        <v/>
      </c>
      <c r="AU2843" s="197" t="str">
        <f t="shared" si="2223"/>
        <v/>
      </c>
      <c r="AV2843" s="199">
        <f t="shared" ca="1" si="2215"/>
        <v>2.1765462786976419</v>
      </c>
      <c r="AX2843" s="162">
        <f t="shared" si="2178"/>
        <v>0</v>
      </c>
      <c r="AY2843" s="162">
        <f t="shared" si="2179"/>
        <v>0</v>
      </c>
      <c r="AZ2843" s="162">
        <f t="shared" si="2180"/>
        <v>0</v>
      </c>
      <c r="BA2843" s="162">
        <f t="shared" si="2181"/>
        <v>0</v>
      </c>
      <c r="BB2843" s="162" t="str">
        <f t="shared" si="2182"/>
        <v/>
      </c>
      <c r="BC2843" s="162" t="str">
        <f t="shared" si="2183"/>
        <v/>
      </c>
      <c r="BD2843" s="162" t="str">
        <f t="shared" si="2184"/>
        <v/>
      </c>
      <c r="BE2843" s="162" t="str">
        <f t="shared" si="2185"/>
        <v/>
      </c>
      <c r="BG2843" s="169">
        <f t="shared" si="2212"/>
        <v>71.04141196949584</v>
      </c>
      <c r="BH2843" s="169">
        <f t="shared" ca="1" si="2213"/>
        <v>2.1630907201894369</v>
      </c>
    </row>
    <row r="2844" spans="11:60" x14ac:dyDescent="0.25">
      <c r="K2844" s="199">
        <f t="shared" si="2186"/>
        <v>71.092798162602179</v>
      </c>
      <c r="L2844" s="201">
        <f t="shared" si="2187"/>
        <v>0.59624409418756152</v>
      </c>
      <c r="M2844" s="201">
        <f t="shared" si="2188"/>
        <v>0.60125863658756962</v>
      </c>
      <c r="N2844" s="201">
        <f t="shared" si="2189"/>
        <v>0.63198799737543399</v>
      </c>
      <c r="O2844" s="201">
        <f t="shared" si="2190"/>
        <v>0.5967949977616589</v>
      </c>
      <c r="P2844" s="201" t="str">
        <f t="shared" si="2191"/>
        <v/>
      </c>
      <c r="Q2844" s="201" t="str">
        <f t="shared" si="2192"/>
        <v/>
      </c>
      <c r="R2844" s="201" t="str">
        <f t="shared" si="2193"/>
        <v/>
      </c>
      <c r="S2844" s="201" t="str">
        <f t="shared" si="2194"/>
        <v/>
      </c>
      <c r="T2844" s="199">
        <f t="shared" si="2195"/>
        <v>0</v>
      </c>
      <c r="U2844" s="199">
        <f t="shared" si="2196"/>
        <v>0</v>
      </c>
      <c r="V2844" s="199">
        <f t="shared" si="2197"/>
        <v>0</v>
      </c>
      <c r="W2844" s="199">
        <f t="shared" si="2198"/>
        <v>0</v>
      </c>
      <c r="X2844" s="199" t="str">
        <f t="shared" si="2199"/>
        <v/>
      </c>
      <c r="Y2844" s="199" t="str">
        <f t="shared" si="2200"/>
        <v/>
      </c>
      <c r="Z2844" s="199" t="str">
        <f t="shared" si="2201"/>
        <v/>
      </c>
      <c r="AA2844" s="199" t="str">
        <f t="shared" si="2202"/>
        <v/>
      </c>
      <c r="AB2844" s="201">
        <f t="shared" ca="1" si="2203"/>
        <v>2.0763655135077035</v>
      </c>
      <c r="AD2844" s="162">
        <f t="shared" si="2204"/>
        <v>0</v>
      </c>
      <c r="AE2844" s="162">
        <f t="shared" si="2205"/>
        <v>0</v>
      </c>
      <c r="AF2844" s="162">
        <f t="shared" si="2206"/>
        <v>0</v>
      </c>
      <c r="AG2844" s="162">
        <f t="shared" si="2207"/>
        <v>0</v>
      </c>
      <c r="AH2844" s="162" t="str">
        <f t="shared" si="2208"/>
        <v/>
      </c>
      <c r="AI2844" s="162" t="str">
        <f t="shared" si="2209"/>
        <v/>
      </c>
      <c r="AJ2844" s="162" t="str">
        <f t="shared" si="2210"/>
        <v/>
      </c>
      <c r="AK2844" s="162" t="str">
        <f t="shared" si="2211"/>
        <v/>
      </c>
      <c r="AM2844" s="199">
        <f t="shared" si="2214"/>
        <v>31.025653239900873</v>
      </c>
      <c r="AN2844" s="197">
        <f t="shared" si="2216"/>
        <v>0</v>
      </c>
      <c r="AO2844" s="197">
        <f t="shared" si="2217"/>
        <v>0</v>
      </c>
      <c r="AP2844" s="197">
        <f t="shared" si="2218"/>
        <v>0</v>
      </c>
      <c r="AQ2844" s="197">
        <f t="shared" si="2219"/>
        <v>0</v>
      </c>
      <c r="AR2844" s="197" t="str">
        <f t="shared" si="2220"/>
        <v/>
      </c>
      <c r="AS2844" s="197" t="str">
        <f t="shared" si="2221"/>
        <v/>
      </c>
      <c r="AT2844" s="197" t="str">
        <f t="shared" si="2222"/>
        <v/>
      </c>
      <c r="AU2844" s="197" t="str">
        <f t="shared" si="2223"/>
        <v/>
      </c>
      <c r="AV2844" s="199">
        <f t="shared" ca="1" si="2215"/>
        <v>2.1495905478893023</v>
      </c>
      <c r="AX2844" s="162">
        <f t="shared" si="2178"/>
        <v>0</v>
      </c>
      <c r="AY2844" s="162">
        <f t="shared" si="2179"/>
        <v>0</v>
      </c>
      <c r="AZ2844" s="162">
        <f t="shared" si="2180"/>
        <v>0</v>
      </c>
      <c r="BA2844" s="162">
        <f t="shared" si="2181"/>
        <v>0</v>
      </c>
      <c r="BB2844" s="162" t="str">
        <f t="shared" si="2182"/>
        <v/>
      </c>
      <c r="BC2844" s="162" t="str">
        <f t="shared" si="2183"/>
        <v/>
      </c>
      <c r="BD2844" s="162" t="str">
        <f t="shared" si="2184"/>
        <v/>
      </c>
      <c r="BE2844" s="162" t="str">
        <f t="shared" si="2185"/>
        <v/>
      </c>
      <c r="BG2844" s="169">
        <f t="shared" si="2212"/>
        <v>71.06710506604901</v>
      </c>
      <c r="BH2844" s="169">
        <f t="shared" ca="1" si="2213"/>
        <v>2.0766181051684631</v>
      </c>
    </row>
    <row r="2845" spans="11:60" x14ac:dyDescent="0.25">
      <c r="K2845" s="199">
        <f t="shared" si="2186"/>
        <v>71.118491259155348</v>
      </c>
      <c r="L2845" s="201">
        <f t="shared" si="2187"/>
        <v>0.59645957813920147</v>
      </c>
      <c r="M2845" s="201">
        <f t="shared" si="2188"/>
        <v>0.60147593280606892</v>
      </c>
      <c r="N2845" s="201">
        <f t="shared" si="2189"/>
        <v>0.63221639925377715</v>
      </c>
      <c r="O2845" s="201">
        <f t="shared" si="2190"/>
        <v>0.59701068081108488</v>
      </c>
      <c r="P2845" s="201" t="str">
        <f t="shared" si="2191"/>
        <v/>
      </c>
      <c r="Q2845" s="201" t="str">
        <f t="shared" si="2192"/>
        <v/>
      </c>
      <c r="R2845" s="201" t="str">
        <f t="shared" si="2193"/>
        <v/>
      </c>
      <c r="S2845" s="201" t="str">
        <f t="shared" si="2194"/>
        <v/>
      </c>
      <c r="T2845" s="199">
        <f t="shared" si="2195"/>
        <v>0</v>
      </c>
      <c r="U2845" s="199">
        <f t="shared" si="2196"/>
        <v>0</v>
      </c>
      <c r="V2845" s="199">
        <f t="shared" si="2197"/>
        <v>0</v>
      </c>
      <c r="W2845" s="199">
        <f t="shared" si="2198"/>
        <v>0</v>
      </c>
      <c r="X2845" s="199" t="str">
        <f t="shared" si="2199"/>
        <v/>
      </c>
      <c r="Y2845" s="199" t="str">
        <f t="shared" si="2200"/>
        <v/>
      </c>
      <c r="Z2845" s="199" t="str">
        <f t="shared" si="2201"/>
        <v/>
      </c>
      <c r="AA2845" s="199" t="str">
        <f t="shared" si="2202"/>
        <v/>
      </c>
      <c r="AB2845" s="201">
        <f t="shared" ca="1" si="2203"/>
        <v>2.0307353033733895</v>
      </c>
      <c r="AD2845" s="162">
        <f t="shared" si="2204"/>
        <v>0</v>
      </c>
      <c r="AE2845" s="162">
        <f t="shared" si="2205"/>
        <v>0</v>
      </c>
      <c r="AF2845" s="162">
        <f t="shared" si="2206"/>
        <v>0</v>
      </c>
      <c r="AG2845" s="162">
        <f t="shared" si="2207"/>
        <v>0</v>
      </c>
      <c r="AH2845" s="162" t="str">
        <f t="shared" si="2208"/>
        <v/>
      </c>
      <c r="AI2845" s="162" t="str">
        <f t="shared" si="2209"/>
        <v/>
      </c>
      <c r="AJ2845" s="162" t="str">
        <f t="shared" si="2210"/>
        <v/>
      </c>
      <c r="AK2845" s="162" t="str">
        <f t="shared" si="2211"/>
        <v/>
      </c>
      <c r="AM2845" s="199">
        <f t="shared" si="2214"/>
        <v>31.036870034275385</v>
      </c>
      <c r="AN2845" s="197">
        <f t="shared" si="2216"/>
        <v>0</v>
      </c>
      <c r="AO2845" s="197">
        <f t="shared" si="2217"/>
        <v>0</v>
      </c>
      <c r="AP2845" s="197">
        <f t="shared" si="2218"/>
        <v>0</v>
      </c>
      <c r="AQ2845" s="197">
        <f t="shared" si="2219"/>
        <v>0</v>
      </c>
      <c r="AR2845" s="197" t="str">
        <f t="shared" si="2220"/>
        <v/>
      </c>
      <c r="AS2845" s="197" t="str">
        <f t="shared" si="2221"/>
        <v/>
      </c>
      <c r="AT2845" s="197" t="str">
        <f t="shared" si="2222"/>
        <v/>
      </c>
      <c r="AU2845" s="197" t="str">
        <f t="shared" si="2223"/>
        <v/>
      </c>
      <c r="AV2845" s="199">
        <f t="shared" ca="1" si="2215"/>
        <v>2.1274366414932029</v>
      </c>
      <c r="AX2845" s="162">
        <f t="shared" si="2178"/>
        <v>0</v>
      </c>
      <c r="AY2845" s="162">
        <f t="shared" si="2179"/>
        <v>0</v>
      </c>
      <c r="AZ2845" s="162">
        <f t="shared" si="2180"/>
        <v>0</v>
      </c>
      <c r="BA2845" s="162">
        <f t="shared" si="2181"/>
        <v>0</v>
      </c>
      <c r="BB2845" s="162" t="str">
        <f t="shared" si="2182"/>
        <v/>
      </c>
      <c r="BC2845" s="162" t="str">
        <f t="shared" si="2183"/>
        <v/>
      </c>
      <c r="BD2845" s="162" t="str">
        <f t="shared" si="2184"/>
        <v/>
      </c>
      <c r="BE2845" s="162" t="str">
        <f t="shared" si="2185"/>
        <v/>
      </c>
      <c r="BG2845" s="169">
        <f t="shared" si="2212"/>
        <v>71.092798162602179</v>
      </c>
      <c r="BH2845" s="169">
        <f t="shared" ca="1" si="2213"/>
        <v>2.0763655135077035</v>
      </c>
    </row>
    <row r="2846" spans="11:60" x14ac:dyDescent="0.25">
      <c r="K2846" s="199">
        <f t="shared" si="2186"/>
        <v>71.144184355708518</v>
      </c>
      <c r="L2846" s="201">
        <f t="shared" si="2187"/>
        <v>0.59667506209084142</v>
      </c>
      <c r="M2846" s="201">
        <f t="shared" si="2188"/>
        <v>0.60169322902456834</v>
      </c>
      <c r="N2846" s="201">
        <f t="shared" si="2189"/>
        <v>0.63244480113212043</v>
      </c>
      <c r="O2846" s="201">
        <f t="shared" si="2190"/>
        <v>0.59722636386051098</v>
      </c>
      <c r="P2846" s="201" t="str">
        <f t="shared" si="2191"/>
        <v/>
      </c>
      <c r="Q2846" s="201" t="str">
        <f t="shared" si="2192"/>
        <v/>
      </c>
      <c r="R2846" s="201" t="str">
        <f t="shared" si="2193"/>
        <v/>
      </c>
      <c r="S2846" s="201" t="str">
        <f t="shared" si="2194"/>
        <v/>
      </c>
      <c r="T2846" s="199">
        <f t="shared" si="2195"/>
        <v>0</v>
      </c>
      <c r="U2846" s="199">
        <f t="shared" si="2196"/>
        <v>0</v>
      </c>
      <c r="V2846" s="199">
        <f t="shared" si="2197"/>
        <v>0</v>
      </c>
      <c r="W2846" s="199">
        <f t="shared" si="2198"/>
        <v>0</v>
      </c>
      <c r="X2846" s="199" t="str">
        <f t="shared" si="2199"/>
        <v/>
      </c>
      <c r="Y2846" s="199" t="str">
        <f t="shared" si="2200"/>
        <v/>
      </c>
      <c r="Z2846" s="199" t="str">
        <f t="shared" si="2201"/>
        <v/>
      </c>
      <c r="AA2846" s="199" t="str">
        <f t="shared" si="2202"/>
        <v/>
      </c>
      <c r="AB2846" s="201">
        <f t="shared" ca="1" si="2203"/>
        <v>2.0145458417031521</v>
      </c>
      <c r="AD2846" s="162">
        <f t="shared" si="2204"/>
        <v>0</v>
      </c>
      <c r="AE2846" s="162">
        <f t="shared" si="2205"/>
        <v>0</v>
      </c>
      <c r="AF2846" s="162">
        <f t="shared" si="2206"/>
        <v>0</v>
      </c>
      <c r="AG2846" s="162">
        <f t="shared" si="2207"/>
        <v>0</v>
      </c>
      <c r="AH2846" s="162" t="str">
        <f t="shared" si="2208"/>
        <v/>
      </c>
      <c r="AI2846" s="162" t="str">
        <f t="shared" si="2209"/>
        <v/>
      </c>
      <c r="AJ2846" s="162" t="str">
        <f t="shared" si="2210"/>
        <v/>
      </c>
      <c r="AK2846" s="162" t="str">
        <f t="shared" si="2211"/>
        <v/>
      </c>
      <c r="AM2846" s="199">
        <f t="shared" si="2214"/>
        <v>31.048086828649897</v>
      </c>
      <c r="AN2846" s="197">
        <f t="shared" si="2216"/>
        <v>0</v>
      </c>
      <c r="AO2846" s="197">
        <f t="shared" si="2217"/>
        <v>0</v>
      </c>
      <c r="AP2846" s="197">
        <f t="shared" si="2218"/>
        <v>0</v>
      </c>
      <c r="AQ2846" s="197">
        <f t="shared" si="2219"/>
        <v>0</v>
      </c>
      <c r="AR2846" s="197" t="str">
        <f t="shared" si="2220"/>
        <v/>
      </c>
      <c r="AS2846" s="197" t="str">
        <f t="shared" si="2221"/>
        <v/>
      </c>
      <c r="AT2846" s="197" t="str">
        <f t="shared" si="2222"/>
        <v/>
      </c>
      <c r="AU2846" s="197" t="str">
        <f t="shared" si="2223"/>
        <v/>
      </c>
      <c r="AV2846" s="199">
        <f t="shared" ca="1" si="2215"/>
        <v>2.163586342738486</v>
      </c>
      <c r="AX2846" s="162">
        <f t="shared" si="2178"/>
        <v>0</v>
      </c>
      <c r="AY2846" s="162">
        <f t="shared" si="2179"/>
        <v>0</v>
      </c>
      <c r="AZ2846" s="162">
        <f t="shared" si="2180"/>
        <v>0</v>
      </c>
      <c r="BA2846" s="162">
        <f t="shared" si="2181"/>
        <v>0</v>
      </c>
      <c r="BB2846" s="162" t="str">
        <f t="shared" si="2182"/>
        <v/>
      </c>
      <c r="BC2846" s="162" t="str">
        <f t="shared" si="2183"/>
        <v/>
      </c>
      <c r="BD2846" s="162" t="str">
        <f t="shared" si="2184"/>
        <v/>
      </c>
      <c r="BE2846" s="162" t="str">
        <f t="shared" si="2185"/>
        <v/>
      </c>
      <c r="BG2846" s="169">
        <f t="shared" si="2212"/>
        <v>71.118491259155348</v>
      </c>
      <c r="BH2846" s="169">
        <f t="shared" ca="1" si="2213"/>
        <v>2.0307353033733895</v>
      </c>
    </row>
    <row r="2847" spans="11:60" x14ac:dyDescent="0.25">
      <c r="K2847" s="199">
        <f t="shared" si="2186"/>
        <v>71.169877452261687</v>
      </c>
      <c r="L2847" s="201">
        <f t="shared" si="2187"/>
        <v>0.59689054604248137</v>
      </c>
      <c r="M2847" s="201">
        <f t="shared" si="2188"/>
        <v>0.60191052524306765</v>
      </c>
      <c r="N2847" s="201">
        <f t="shared" si="2189"/>
        <v>0.63267320301046359</v>
      </c>
      <c r="O2847" s="201">
        <f t="shared" si="2190"/>
        <v>0.59744204690993696</v>
      </c>
      <c r="P2847" s="201" t="str">
        <f t="shared" si="2191"/>
        <v/>
      </c>
      <c r="Q2847" s="201" t="str">
        <f t="shared" si="2192"/>
        <v/>
      </c>
      <c r="R2847" s="201" t="str">
        <f t="shared" si="2193"/>
        <v/>
      </c>
      <c r="S2847" s="201" t="str">
        <f t="shared" si="2194"/>
        <v/>
      </c>
      <c r="T2847" s="199">
        <f t="shared" si="2195"/>
        <v>0</v>
      </c>
      <c r="U2847" s="199">
        <f t="shared" si="2196"/>
        <v>0</v>
      </c>
      <c r="V2847" s="199">
        <f t="shared" si="2197"/>
        <v>0</v>
      </c>
      <c r="W2847" s="199">
        <f t="shared" si="2198"/>
        <v>0</v>
      </c>
      <c r="X2847" s="199" t="str">
        <f t="shared" si="2199"/>
        <v/>
      </c>
      <c r="Y2847" s="199" t="str">
        <f t="shared" si="2200"/>
        <v/>
      </c>
      <c r="Z2847" s="199" t="str">
        <f t="shared" si="2201"/>
        <v/>
      </c>
      <c r="AA2847" s="199" t="str">
        <f t="shared" si="2202"/>
        <v/>
      </c>
      <c r="AB2847" s="201">
        <f t="shared" ca="1" si="2203"/>
        <v>2.0357038660974554</v>
      </c>
      <c r="AD2847" s="162">
        <f t="shared" si="2204"/>
        <v>0</v>
      </c>
      <c r="AE2847" s="162">
        <f t="shared" si="2205"/>
        <v>0</v>
      </c>
      <c r="AF2847" s="162">
        <f t="shared" si="2206"/>
        <v>0</v>
      </c>
      <c r="AG2847" s="162">
        <f t="shared" si="2207"/>
        <v>0</v>
      </c>
      <c r="AH2847" s="162" t="str">
        <f t="shared" si="2208"/>
        <v/>
      </c>
      <c r="AI2847" s="162" t="str">
        <f t="shared" si="2209"/>
        <v/>
      </c>
      <c r="AJ2847" s="162" t="str">
        <f t="shared" si="2210"/>
        <v/>
      </c>
      <c r="AK2847" s="162" t="str">
        <f t="shared" si="2211"/>
        <v/>
      </c>
      <c r="AM2847" s="199">
        <f t="shared" si="2214"/>
        <v>31.059303623024409</v>
      </c>
      <c r="AN2847" s="197">
        <f t="shared" si="2216"/>
        <v>0</v>
      </c>
      <c r="AO2847" s="197">
        <f t="shared" si="2217"/>
        <v>0</v>
      </c>
      <c r="AP2847" s="197">
        <f t="shared" si="2218"/>
        <v>0</v>
      </c>
      <c r="AQ2847" s="197">
        <f t="shared" si="2219"/>
        <v>0</v>
      </c>
      <c r="AR2847" s="197" t="str">
        <f t="shared" si="2220"/>
        <v/>
      </c>
      <c r="AS2847" s="197" t="str">
        <f t="shared" si="2221"/>
        <v/>
      </c>
      <c r="AT2847" s="197" t="str">
        <f t="shared" si="2222"/>
        <v/>
      </c>
      <c r="AU2847" s="197" t="str">
        <f t="shared" si="2223"/>
        <v/>
      </c>
      <c r="AV2847" s="199">
        <f t="shared" ca="1" si="2215"/>
        <v>2.15163906429233</v>
      </c>
      <c r="AX2847" s="162">
        <f t="shared" si="2178"/>
        <v>0</v>
      </c>
      <c r="AY2847" s="162">
        <f t="shared" si="2179"/>
        <v>0</v>
      </c>
      <c r="AZ2847" s="162">
        <f t="shared" si="2180"/>
        <v>0</v>
      </c>
      <c r="BA2847" s="162">
        <f t="shared" si="2181"/>
        <v>0</v>
      </c>
      <c r="BB2847" s="162" t="str">
        <f t="shared" si="2182"/>
        <v/>
      </c>
      <c r="BC2847" s="162" t="str">
        <f t="shared" si="2183"/>
        <v/>
      </c>
      <c r="BD2847" s="162" t="str">
        <f t="shared" si="2184"/>
        <v/>
      </c>
      <c r="BE2847" s="162" t="str">
        <f t="shared" si="2185"/>
        <v/>
      </c>
      <c r="BG2847" s="169">
        <f t="shared" si="2212"/>
        <v>71.144184355708518</v>
      </c>
      <c r="BH2847" s="169">
        <f t="shared" ca="1" si="2213"/>
        <v>2.0145458417031521</v>
      </c>
    </row>
    <row r="2848" spans="11:60" x14ac:dyDescent="0.25">
      <c r="K2848" s="199">
        <f t="shared" si="2186"/>
        <v>71.195570548814857</v>
      </c>
      <c r="L2848" s="201">
        <f t="shared" si="2187"/>
        <v>0.59710602999412132</v>
      </c>
      <c r="M2848" s="201">
        <f t="shared" si="2188"/>
        <v>0.60212782146156696</v>
      </c>
      <c r="N2848" s="201">
        <f t="shared" si="2189"/>
        <v>0.63290160488880676</v>
      </c>
      <c r="O2848" s="201">
        <f t="shared" si="2190"/>
        <v>0.59765772995936295</v>
      </c>
      <c r="P2848" s="201" t="str">
        <f t="shared" si="2191"/>
        <v/>
      </c>
      <c r="Q2848" s="201" t="str">
        <f t="shared" si="2192"/>
        <v/>
      </c>
      <c r="R2848" s="201" t="str">
        <f t="shared" si="2193"/>
        <v/>
      </c>
      <c r="S2848" s="201" t="str">
        <f t="shared" si="2194"/>
        <v/>
      </c>
      <c r="T2848" s="199">
        <f t="shared" si="2195"/>
        <v>0</v>
      </c>
      <c r="U2848" s="199">
        <f t="shared" si="2196"/>
        <v>0</v>
      </c>
      <c r="V2848" s="199">
        <f t="shared" si="2197"/>
        <v>0</v>
      </c>
      <c r="W2848" s="199">
        <f t="shared" si="2198"/>
        <v>0</v>
      </c>
      <c r="X2848" s="199" t="str">
        <f t="shared" si="2199"/>
        <v/>
      </c>
      <c r="Y2848" s="199" t="str">
        <f t="shared" si="2200"/>
        <v/>
      </c>
      <c r="Z2848" s="199" t="str">
        <f t="shared" si="2201"/>
        <v/>
      </c>
      <c r="AA2848" s="199" t="str">
        <f t="shared" si="2202"/>
        <v/>
      </c>
      <c r="AB2848" s="201">
        <f t="shared" ca="1" si="2203"/>
        <v>2.0764900572860356</v>
      </c>
      <c r="AD2848" s="162">
        <f t="shared" si="2204"/>
        <v>0</v>
      </c>
      <c r="AE2848" s="162">
        <f t="shared" si="2205"/>
        <v>0</v>
      </c>
      <c r="AF2848" s="162">
        <f t="shared" si="2206"/>
        <v>0</v>
      </c>
      <c r="AG2848" s="162">
        <f t="shared" si="2207"/>
        <v>0</v>
      </c>
      <c r="AH2848" s="162" t="str">
        <f t="shared" si="2208"/>
        <v/>
      </c>
      <c r="AI2848" s="162" t="str">
        <f t="shared" si="2209"/>
        <v/>
      </c>
      <c r="AJ2848" s="162" t="str">
        <f t="shared" si="2210"/>
        <v/>
      </c>
      <c r="AK2848" s="162" t="str">
        <f t="shared" si="2211"/>
        <v/>
      </c>
      <c r="AM2848" s="199">
        <f t="shared" si="2214"/>
        <v>31.070520417398921</v>
      </c>
      <c r="AN2848" s="197">
        <f t="shared" si="2216"/>
        <v>0</v>
      </c>
      <c r="AO2848" s="197">
        <f t="shared" si="2217"/>
        <v>0</v>
      </c>
      <c r="AP2848" s="197">
        <f t="shared" si="2218"/>
        <v>0</v>
      </c>
      <c r="AQ2848" s="197">
        <f t="shared" si="2219"/>
        <v>0</v>
      </c>
      <c r="AR2848" s="197" t="str">
        <f t="shared" si="2220"/>
        <v/>
      </c>
      <c r="AS2848" s="197" t="str">
        <f t="shared" si="2221"/>
        <v/>
      </c>
      <c r="AT2848" s="197" t="str">
        <f t="shared" si="2222"/>
        <v/>
      </c>
      <c r="AU2848" s="197" t="str">
        <f t="shared" si="2223"/>
        <v/>
      </c>
      <c r="AV2848" s="199">
        <f t="shared" ca="1" si="2215"/>
        <v>2.0959023155078471</v>
      </c>
      <c r="AX2848" s="162">
        <f t="shared" si="2178"/>
        <v>0</v>
      </c>
      <c r="AY2848" s="162">
        <f t="shared" si="2179"/>
        <v>0</v>
      </c>
      <c r="AZ2848" s="162">
        <f t="shared" si="2180"/>
        <v>0</v>
      </c>
      <c r="BA2848" s="162">
        <f t="shared" si="2181"/>
        <v>0</v>
      </c>
      <c r="BB2848" s="162" t="str">
        <f t="shared" si="2182"/>
        <v/>
      </c>
      <c r="BC2848" s="162" t="str">
        <f t="shared" si="2183"/>
        <v/>
      </c>
      <c r="BD2848" s="162" t="str">
        <f t="shared" si="2184"/>
        <v/>
      </c>
      <c r="BE2848" s="162" t="str">
        <f t="shared" si="2185"/>
        <v/>
      </c>
      <c r="BG2848" s="169">
        <f t="shared" si="2212"/>
        <v>71.169877452261687</v>
      </c>
      <c r="BH2848" s="169">
        <f t="shared" ca="1" si="2213"/>
        <v>2.0357038660974554</v>
      </c>
    </row>
    <row r="2849" spans="11:60" x14ac:dyDescent="0.25">
      <c r="K2849" s="199">
        <f t="shared" si="2186"/>
        <v>71.221263645368026</v>
      </c>
      <c r="L2849" s="201">
        <f t="shared" si="2187"/>
        <v>0.59732151394576127</v>
      </c>
      <c r="M2849" s="201">
        <f t="shared" si="2188"/>
        <v>0.60234511768006638</v>
      </c>
      <c r="N2849" s="201">
        <f t="shared" si="2189"/>
        <v>0.63313000676714992</v>
      </c>
      <c r="O2849" s="201">
        <f t="shared" si="2190"/>
        <v>0.59787341300878905</v>
      </c>
      <c r="P2849" s="201" t="str">
        <f t="shared" si="2191"/>
        <v/>
      </c>
      <c r="Q2849" s="201" t="str">
        <f t="shared" si="2192"/>
        <v/>
      </c>
      <c r="R2849" s="201" t="str">
        <f t="shared" si="2193"/>
        <v/>
      </c>
      <c r="S2849" s="201" t="str">
        <f t="shared" si="2194"/>
        <v/>
      </c>
      <c r="T2849" s="199">
        <f t="shared" si="2195"/>
        <v>0</v>
      </c>
      <c r="U2849" s="199">
        <f t="shared" si="2196"/>
        <v>0</v>
      </c>
      <c r="V2849" s="199">
        <f t="shared" si="2197"/>
        <v>0</v>
      </c>
      <c r="W2849" s="199">
        <f t="shared" si="2198"/>
        <v>0</v>
      </c>
      <c r="X2849" s="199" t="str">
        <f t="shared" si="2199"/>
        <v/>
      </c>
      <c r="Y2849" s="199" t="str">
        <f t="shared" si="2200"/>
        <v/>
      </c>
      <c r="Z2849" s="199" t="str">
        <f t="shared" si="2201"/>
        <v/>
      </c>
      <c r="AA2849" s="199" t="str">
        <f t="shared" si="2202"/>
        <v/>
      </c>
      <c r="AB2849" s="201">
        <f t="shared" ca="1" si="2203"/>
        <v>2.0441602021691643</v>
      </c>
      <c r="AD2849" s="162">
        <f t="shared" si="2204"/>
        <v>0</v>
      </c>
      <c r="AE2849" s="162">
        <f t="shared" si="2205"/>
        <v>0</v>
      </c>
      <c r="AF2849" s="162">
        <f t="shared" si="2206"/>
        <v>0</v>
      </c>
      <c r="AG2849" s="162">
        <f t="shared" si="2207"/>
        <v>0</v>
      </c>
      <c r="AH2849" s="162" t="str">
        <f t="shared" si="2208"/>
        <v/>
      </c>
      <c r="AI2849" s="162" t="str">
        <f t="shared" si="2209"/>
        <v/>
      </c>
      <c r="AJ2849" s="162" t="str">
        <f t="shared" si="2210"/>
        <v/>
      </c>
      <c r="AK2849" s="162" t="str">
        <f t="shared" si="2211"/>
        <v/>
      </c>
      <c r="AM2849" s="199">
        <f t="shared" si="2214"/>
        <v>31.081737211773433</v>
      </c>
      <c r="AN2849" s="197">
        <f t="shared" si="2216"/>
        <v>0</v>
      </c>
      <c r="AO2849" s="197">
        <f t="shared" si="2217"/>
        <v>0</v>
      </c>
      <c r="AP2849" s="197">
        <f t="shared" si="2218"/>
        <v>0</v>
      </c>
      <c r="AQ2849" s="197">
        <f t="shared" si="2219"/>
        <v>0</v>
      </c>
      <c r="AR2849" s="197" t="str">
        <f t="shared" si="2220"/>
        <v/>
      </c>
      <c r="AS2849" s="197" t="str">
        <f t="shared" si="2221"/>
        <v/>
      </c>
      <c r="AT2849" s="197" t="str">
        <f t="shared" si="2222"/>
        <v/>
      </c>
      <c r="AU2849" s="197" t="str">
        <f t="shared" si="2223"/>
        <v/>
      </c>
      <c r="AV2849" s="199">
        <f t="shared" ca="1" si="2215"/>
        <v>2.0795975223868788</v>
      </c>
      <c r="AX2849" s="162">
        <f t="shared" si="2178"/>
        <v>0</v>
      </c>
      <c r="AY2849" s="162">
        <f t="shared" si="2179"/>
        <v>0</v>
      </c>
      <c r="AZ2849" s="162">
        <f t="shared" si="2180"/>
        <v>0</v>
      </c>
      <c r="BA2849" s="162">
        <f t="shared" si="2181"/>
        <v>0</v>
      </c>
      <c r="BB2849" s="162" t="str">
        <f t="shared" si="2182"/>
        <v/>
      </c>
      <c r="BC2849" s="162" t="str">
        <f t="shared" si="2183"/>
        <v/>
      </c>
      <c r="BD2849" s="162" t="str">
        <f t="shared" si="2184"/>
        <v/>
      </c>
      <c r="BE2849" s="162" t="str">
        <f t="shared" si="2185"/>
        <v/>
      </c>
      <c r="BG2849" s="169">
        <f t="shared" si="2212"/>
        <v>71.195570548814857</v>
      </c>
      <c r="BH2849" s="169">
        <f t="shared" ca="1" si="2213"/>
        <v>2.0764900572860356</v>
      </c>
    </row>
    <row r="2850" spans="11:60" x14ac:dyDescent="0.25">
      <c r="K2850" s="199">
        <f t="shared" si="2186"/>
        <v>71.246956741921196</v>
      </c>
      <c r="L2850" s="201">
        <f t="shared" si="2187"/>
        <v>0.59753699789740122</v>
      </c>
      <c r="M2850" s="201">
        <f t="shared" si="2188"/>
        <v>0.6025624138985658</v>
      </c>
      <c r="N2850" s="201">
        <f t="shared" si="2189"/>
        <v>0.63335840864549309</v>
      </c>
      <c r="O2850" s="201">
        <f t="shared" si="2190"/>
        <v>0.59808909605821503</v>
      </c>
      <c r="P2850" s="201" t="str">
        <f t="shared" si="2191"/>
        <v/>
      </c>
      <c r="Q2850" s="201" t="str">
        <f t="shared" si="2192"/>
        <v/>
      </c>
      <c r="R2850" s="201" t="str">
        <f t="shared" si="2193"/>
        <v/>
      </c>
      <c r="S2850" s="201" t="str">
        <f t="shared" si="2194"/>
        <v/>
      </c>
      <c r="T2850" s="199">
        <f t="shared" si="2195"/>
        <v>0</v>
      </c>
      <c r="U2850" s="199">
        <f t="shared" si="2196"/>
        <v>0</v>
      </c>
      <c r="V2850" s="199">
        <f t="shared" si="2197"/>
        <v>0</v>
      </c>
      <c r="W2850" s="199">
        <f t="shared" si="2198"/>
        <v>0</v>
      </c>
      <c r="X2850" s="199" t="str">
        <f t="shared" si="2199"/>
        <v/>
      </c>
      <c r="Y2850" s="199" t="str">
        <f t="shared" si="2200"/>
        <v/>
      </c>
      <c r="Z2850" s="199" t="str">
        <f t="shared" si="2201"/>
        <v/>
      </c>
      <c r="AA2850" s="199" t="str">
        <f t="shared" si="2202"/>
        <v/>
      </c>
      <c r="AB2850" s="201">
        <f t="shared" ca="1" si="2203"/>
        <v>2.0357497622563381</v>
      </c>
      <c r="AD2850" s="162">
        <f t="shared" si="2204"/>
        <v>0</v>
      </c>
      <c r="AE2850" s="162">
        <f t="shared" si="2205"/>
        <v>0</v>
      </c>
      <c r="AF2850" s="162">
        <f t="shared" si="2206"/>
        <v>0</v>
      </c>
      <c r="AG2850" s="162">
        <f t="shared" si="2207"/>
        <v>0</v>
      </c>
      <c r="AH2850" s="162" t="str">
        <f t="shared" si="2208"/>
        <v/>
      </c>
      <c r="AI2850" s="162" t="str">
        <f t="shared" si="2209"/>
        <v/>
      </c>
      <c r="AJ2850" s="162" t="str">
        <f t="shared" si="2210"/>
        <v/>
      </c>
      <c r="AK2850" s="162" t="str">
        <f t="shared" si="2211"/>
        <v/>
      </c>
      <c r="AM2850" s="199">
        <f t="shared" si="2214"/>
        <v>31.092954006147945</v>
      </c>
      <c r="AN2850" s="197">
        <f t="shared" si="2216"/>
        <v>0</v>
      </c>
      <c r="AO2850" s="197">
        <f t="shared" si="2217"/>
        <v>0</v>
      </c>
      <c r="AP2850" s="197">
        <f t="shared" si="2218"/>
        <v>0</v>
      </c>
      <c r="AQ2850" s="197">
        <f t="shared" si="2219"/>
        <v>0</v>
      </c>
      <c r="AR2850" s="197" t="str">
        <f t="shared" si="2220"/>
        <v/>
      </c>
      <c r="AS2850" s="197" t="str">
        <f t="shared" si="2221"/>
        <v/>
      </c>
      <c r="AT2850" s="197" t="str">
        <f t="shared" si="2222"/>
        <v/>
      </c>
      <c r="AU2850" s="197" t="str">
        <f t="shared" si="2223"/>
        <v/>
      </c>
      <c r="AV2850" s="199">
        <f t="shared" ca="1" si="2215"/>
        <v>2.1992337873288164</v>
      </c>
      <c r="AX2850" s="162">
        <f t="shared" si="2178"/>
        <v>0</v>
      </c>
      <c r="AY2850" s="162">
        <f t="shared" si="2179"/>
        <v>0</v>
      </c>
      <c r="AZ2850" s="162">
        <f t="shared" si="2180"/>
        <v>0</v>
      </c>
      <c r="BA2850" s="162">
        <f t="shared" si="2181"/>
        <v>0</v>
      </c>
      <c r="BB2850" s="162" t="str">
        <f t="shared" si="2182"/>
        <v/>
      </c>
      <c r="BC2850" s="162" t="str">
        <f t="shared" si="2183"/>
        <v/>
      </c>
      <c r="BD2850" s="162" t="str">
        <f t="shared" si="2184"/>
        <v/>
      </c>
      <c r="BE2850" s="162" t="str">
        <f t="shared" si="2185"/>
        <v/>
      </c>
      <c r="BG2850" s="169">
        <f t="shared" si="2212"/>
        <v>71.221263645368026</v>
      </c>
      <c r="BH2850" s="169">
        <f t="shared" ca="1" si="2213"/>
        <v>2.0441602021691643</v>
      </c>
    </row>
    <row r="2851" spans="11:60" x14ac:dyDescent="0.25">
      <c r="K2851" s="199">
        <f t="shared" si="2186"/>
        <v>71.272649838474365</v>
      </c>
      <c r="L2851" s="201">
        <f t="shared" si="2187"/>
        <v>0.59775248184904117</v>
      </c>
      <c r="M2851" s="201">
        <f t="shared" si="2188"/>
        <v>0.6027797101170651</v>
      </c>
      <c r="N2851" s="201">
        <f t="shared" si="2189"/>
        <v>0.63358681052383636</v>
      </c>
      <c r="O2851" s="201">
        <f t="shared" si="2190"/>
        <v>0.59830477910764102</v>
      </c>
      <c r="P2851" s="201" t="str">
        <f t="shared" si="2191"/>
        <v/>
      </c>
      <c r="Q2851" s="201" t="str">
        <f t="shared" si="2192"/>
        <v/>
      </c>
      <c r="R2851" s="201" t="str">
        <f t="shared" si="2193"/>
        <v/>
      </c>
      <c r="S2851" s="201" t="str">
        <f t="shared" si="2194"/>
        <v/>
      </c>
      <c r="T2851" s="199">
        <f t="shared" si="2195"/>
        <v>0</v>
      </c>
      <c r="U2851" s="199">
        <f t="shared" si="2196"/>
        <v>0</v>
      </c>
      <c r="V2851" s="199">
        <f t="shared" si="2197"/>
        <v>0</v>
      </c>
      <c r="W2851" s="199">
        <f t="shared" si="2198"/>
        <v>0</v>
      </c>
      <c r="X2851" s="199" t="str">
        <f t="shared" si="2199"/>
        <v/>
      </c>
      <c r="Y2851" s="199" t="str">
        <f t="shared" si="2200"/>
        <v/>
      </c>
      <c r="Z2851" s="199" t="str">
        <f t="shared" si="2201"/>
        <v/>
      </c>
      <c r="AA2851" s="199" t="str">
        <f t="shared" si="2202"/>
        <v/>
      </c>
      <c r="AB2851" s="201">
        <f t="shared" ca="1" si="2203"/>
        <v>2.1367509113540848</v>
      </c>
      <c r="AD2851" s="162">
        <f t="shared" si="2204"/>
        <v>0</v>
      </c>
      <c r="AE2851" s="162">
        <f t="shared" si="2205"/>
        <v>0</v>
      </c>
      <c r="AF2851" s="162">
        <f t="shared" si="2206"/>
        <v>0</v>
      </c>
      <c r="AG2851" s="162">
        <f t="shared" si="2207"/>
        <v>0</v>
      </c>
      <c r="AH2851" s="162" t="str">
        <f t="shared" si="2208"/>
        <v/>
      </c>
      <c r="AI2851" s="162" t="str">
        <f t="shared" si="2209"/>
        <v/>
      </c>
      <c r="AJ2851" s="162" t="str">
        <f t="shared" si="2210"/>
        <v/>
      </c>
      <c r="AK2851" s="162" t="str">
        <f t="shared" si="2211"/>
        <v/>
      </c>
      <c r="AM2851" s="199">
        <f t="shared" si="2214"/>
        <v>31.104170800522457</v>
      </c>
      <c r="AN2851" s="197">
        <f t="shared" si="2216"/>
        <v>0</v>
      </c>
      <c r="AO2851" s="197">
        <f t="shared" si="2217"/>
        <v>0</v>
      </c>
      <c r="AP2851" s="197">
        <f t="shared" si="2218"/>
        <v>0</v>
      </c>
      <c r="AQ2851" s="197">
        <f t="shared" si="2219"/>
        <v>0</v>
      </c>
      <c r="AR2851" s="197" t="str">
        <f t="shared" si="2220"/>
        <v/>
      </c>
      <c r="AS2851" s="197" t="str">
        <f t="shared" si="2221"/>
        <v/>
      </c>
      <c r="AT2851" s="197" t="str">
        <f t="shared" si="2222"/>
        <v/>
      </c>
      <c r="AU2851" s="197" t="str">
        <f t="shared" si="2223"/>
        <v/>
      </c>
      <c r="AV2851" s="199">
        <f t="shared" ca="1" si="2215"/>
        <v>2.0984835572250002</v>
      </c>
      <c r="AX2851" s="162">
        <f t="shared" si="2178"/>
        <v>0</v>
      </c>
      <c r="AY2851" s="162">
        <f t="shared" si="2179"/>
        <v>0</v>
      </c>
      <c r="AZ2851" s="162">
        <f t="shared" si="2180"/>
        <v>0</v>
      </c>
      <c r="BA2851" s="162">
        <f t="shared" si="2181"/>
        <v>0</v>
      </c>
      <c r="BB2851" s="162" t="str">
        <f t="shared" si="2182"/>
        <v/>
      </c>
      <c r="BC2851" s="162" t="str">
        <f t="shared" si="2183"/>
        <v/>
      </c>
      <c r="BD2851" s="162" t="str">
        <f t="shared" si="2184"/>
        <v/>
      </c>
      <c r="BE2851" s="162" t="str">
        <f t="shared" si="2185"/>
        <v/>
      </c>
      <c r="BG2851" s="169">
        <f t="shared" si="2212"/>
        <v>71.246956741921196</v>
      </c>
      <c r="BH2851" s="169">
        <f t="shared" ca="1" si="2213"/>
        <v>2.0357497622563381</v>
      </c>
    </row>
    <row r="2852" spans="11:60" x14ac:dyDescent="0.25">
      <c r="K2852" s="199">
        <f t="shared" si="2186"/>
        <v>71.298342935027534</v>
      </c>
      <c r="L2852" s="201">
        <f t="shared" si="2187"/>
        <v>0.59796796580068112</v>
      </c>
      <c r="M2852" s="201">
        <f t="shared" si="2188"/>
        <v>0.60299700633556452</v>
      </c>
      <c r="N2852" s="201">
        <f t="shared" si="2189"/>
        <v>0.63381521240217953</v>
      </c>
      <c r="O2852" s="201">
        <f t="shared" si="2190"/>
        <v>0.59852046215706711</v>
      </c>
      <c r="P2852" s="201" t="str">
        <f t="shared" si="2191"/>
        <v/>
      </c>
      <c r="Q2852" s="201" t="str">
        <f t="shared" si="2192"/>
        <v/>
      </c>
      <c r="R2852" s="201" t="str">
        <f t="shared" si="2193"/>
        <v/>
      </c>
      <c r="S2852" s="201" t="str">
        <f t="shared" si="2194"/>
        <v/>
      </c>
      <c r="T2852" s="199">
        <f t="shared" si="2195"/>
        <v>0</v>
      </c>
      <c r="U2852" s="199">
        <f t="shared" si="2196"/>
        <v>0</v>
      </c>
      <c r="V2852" s="199">
        <f t="shared" si="2197"/>
        <v>0</v>
      </c>
      <c r="W2852" s="199">
        <f t="shared" si="2198"/>
        <v>0</v>
      </c>
      <c r="X2852" s="199" t="str">
        <f t="shared" si="2199"/>
        <v/>
      </c>
      <c r="Y2852" s="199" t="str">
        <f t="shared" si="2200"/>
        <v/>
      </c>
      <c r="Z2852" s="199" t="str">
        <f t="shared" si="2201"/>
        <v/>
      </c>
      <c r="AA2852" s="199" t="str">
        <f t="shared" si="2202"/>
        <v/>
      </c>
      <c r="AB2852" s="201">
        <f t="shared" ca="1" si="2203"/>
        <v>2.0892234787381678</v>
      </c>
      <c r="AD2852" s="162">
        <f t="shared" si="2204"/>
        <v>0</v>
      </c>
      <c r="AE2852" s="162">
        <f t="shared" si="2205"/>
        <v>0</v>
      </c>
      <c r="AF2852" s="162">
        <f t="shared" si="2206"/>
        <v>0</v>
      </c>
      <c r="AG2852" s="162">
        <f t="shared" si="2207"/>
        <v>0</v>
      </c>
      <c r="AH2852" s="162" t="str">
        <f t="shared" si="2208"/>
        <v/>
      </c>
      <c r="AI2852" s="162" t="str">
        <f t="shared" si="2209"/>
        <v/>
      </c>
      <c r="AJ2852" s="162" t="str">
        <f t="shared" si="2210"/>
        <v/>
      </c>
      <c r="AK2852" s="162" t="str">
        <f t="shared" si="2211"/>
        <v/>
      </c>
      <c r="AM2852" s="199">
        <f t="shared" si="2214"/>
        <v>31.115387594896969</v>
      </c>
      <c r="AN2852" s="197">
        <f t="shared" si="2216"/>
        <v>0</v>
      </c>
      <c r="AO2852" s="197">
        <f t="shared" si="2217"/>
        <v>0</v>
      </c>
      <c r="AP2852" s="197">
        <f t="shared" si="2218"/>
        <v>0</v>
      </c>
      <c r="AQ2852" s="197">
        <f t="shared" si="2219"/>
        <v>0</v>
      </c>
      <c r="AR2852" s="197" t="str">
        <f t="shared" si="2220"/>
        <v/>
      </c>
      <c r="AS2852" s="197" t="str">
        <f t="shared" si="2221"/>
        <v/>
      </c>
      <c r="AT2852" s="197" t="str">
        <f t="shared" si="2222"/>
        <v/>
      </c>
      <c r="AU2852" s="197" t="str">
        <f t="shared" si="2223"/>
        <v/>
      </c>
      <c r="AV2852" s="199">
        <f t="shared" ca="1" si="2215"/>
        <v>2.1320820060409025</v>
      </c>
      <c r="AX2852" s="162">
        <f t="shared" si="2178"/>
        <v>0</v>
      </c>
      <c r="AY2852" s="162">
        <f t="shared" si="2179"/>
        <v>0</v>
      </c>
      <c r="AZ2852" s="162">
        <f t="shared" si="2180"/>
        <v>0</v>
      </c>
      <c r="BA2852" s="162">
        <f t="shared" si="2181"/>
        <v>0</v>
      </c>
      <c r="BB2852" s="162" t="str">
        <f t="shared" si="2182"/>
        <v/>
      </c>
      <c r="BC2852" s="162" t="str">
        <f t="shared" si="2183"/>
        <v/>
      </c>
      <c r="BD2852" s="162" t="str">
        <f t="shared" si="2184"/>
        <v/>
      </c>
      <c r="BE2852" s="162" t="str">
        <f t="shared" si="2185"/>
        <v/>
      </c>
      <c r="BG2852" s="169">
        <f t="shared" si="2212"/>
        <v>71.272649838474365</v>
      </c>
      <c r="BH2852" s="169">
        <f t="shared" ca="1" si="2213"/>
        <v>2.1367509113540848</v>
      </c>
    </row>
    <row r="2853" spans="11:60" x14ac:dyDescent="0.25">
      <c r="K2853" s="199">
        <f t="shared" si="2186"/>
        <v>71.324036031580704</v>
      </c>
      <c r="L2853" s="201">
        <f t="shared" si="2187"/>
        <v>0.59818344975232096</v>
      </c>
      <c r="M2853" s="201">
        <f t="shared" si="2188"/>
        <v>0.60321430255406383</v>
      </c>
      <c r="N2853" s="201">
        <f t="shared" si="2189"/>
        <v>0.63404361428052269</v>
      </c>
      <c r="O2853" s="201">
        <f t="shared" si="2190"/>
        <v>0.5987361452064931</v>
      </c>
      <c r="P2853" s="201" t="str">
        <f t="shared" si="2191"/>
        <v/>
      </c>
      <c r="Q2853" s="201" t="str">
        <f t="shared" si="2192"/>
        <v/>
      </c>
      <c r="R2853" s="201" t="str">
        <f t="shared" si="2193"/>
        <v/>
      </c>
      <c r="S2853" s="201" t="str">
        <f t="shared" si="2194"/>
        <v/>
      </c>
      <c r="T2853" s="199">
        <f t="shared" si="2195"/>
        <v>0</v>
      </c>
      <c r="U2853" s="199">
        <f t="shared" si="2196"/>
        <v>0</v>
      </c>
      <c r="V2853" s="199">
        <f t="shared" si="2197"/>
        <v>0</v>
      </c>
      <c r="W2853" s="199">
        <f t="shared" si="2198"/>
        <v>0</v>
      </c>
      <c r="X2853" s="199" t="str">
        <f t="shared" si="2199"/>
        <v/>
      </c>
      <c r="Y2853" s="199" t="str">
        <f t="shared" si="2200"/>
        <v/>
      </c>
      <c r="Z2853" s="199" t="str">
        <f t="shared" si="2201"/>
        <v/>
      </c>
      <c r="AA2853" s="199" t="str">
        <f t="shared" si="2202"/>
        <v/>
      </c>
      <c r="AB2853" s="201">
        <f t="shared" ca="1" si="2203"/>
        <v>2.0111543682326158</v>
      </c>
      <c r="AD2853" s="162">
        <f t="shared" si="2204"/>
        <v>0</v>
      </c>
      <c r="AE2853" s="162">
        <f t="shared" si="2205"/>
        <v>0</v>
      </c>
      <c r="AF2853" s="162">
        <f t="shared" si="2206"/>
        <v>0</v>
      </c>
      <c r="AG2853" s="162">
        <f t="shared" si="2207"/>
        <v>0</v>
      </c>
      <c r="AH2853" s="162" t="str">
        <f t="shared" si="2208"/>
        <v/>
      </c>
      <c r="AI2853" s="162" t="str">
        <f t="shared" si="2209"/>
        <v/>
      </c>
      <c r="AJ2853" s="162" t="str">
        <f t="shared" si="2210"/>
        <v/>
      </c>
      <c r="AK2853" s="162" t="str">
        <f t="shared" si="2211"/>
        <v/>
      </c>
      <c r="AM2853" s="199">
        <f t="shared" si="2214"/>
        <v>31.126604389271481</v>
      </c>
      <c r="AN2853" s="197">
        <f t="shared" si="2216"/>
        <v>0</v>
      </c>
      <c r="AO2853" s="197">
        <f t="shared" si="2217"/>
        <v>0</v>
      </c>
      <c r="AP2853" s="197">
        <f t="shared" si="2218"/>
        <v>0</v>
      </c>
      <c r="AQ2853" s="197">
        <f t="shared" si="2219"/>
        <v>0</v>
      </c>
      <c r="AR2853" s="197" t="str">
        <f t="shared" si="2220"/>
        <v/>
      </c>
      <c r="AS2853" s="197" t="str">
        <f t="shared" si="2221"/>
        <v/>
      </c>
      <c r="AT2853" s="197" t="str">
        <f t="shared" si="2222"/>
        <v/>
      </c>
      <c r="AU2853" s="197" t="str">
        <f t="shared" si="2223"/>
        <v/>
      </c>
      <c r="AV2853" s="199">
        <f t="shared" ca="1" si="2215"/>
        <v>2.16168984328813</v>
      </c>
      <c r="AX2853" s="162">
        <f t="shared" si="2178"/>
        <v>0</v>
      </c>
      <c r="AY2853" s="162">
        <f t="shared" si="2179"/>
        <v>0</v>
      </c>
      <c r="AZ2853" s="162">
        <f t="shared" si="2180"/>
        <v>0</v>
      </c>
      <c r="BA2853" s="162">
        <f t="shared" si="2181"/>
        <v>0</v>
      </c>
      <c r="BB2853" s="162" t="str">
        <f t="shared" si="2182"/>
        <v/>
      </c>
      <c r="BC2853" s="162" t="str">
        <f t="shared" si="2183"/>
        <v/>
      </c>
      <c r="BD2853" s="162" t="str">
        <f t="shared" si="2184"/>
        <v/>
      </c>
      <c r="BE2853" s="162" t="str">
        <f t="shared" si="2185"/>
        <v/>
      </c>
      <c r="BG2853" s="169">
        <f t="shared" si="2212"/>
        <v>71.298342935027534</v>
      </c>
      <c r="BH2853" s="169">
        <f t="shared" ca="1" si="2213"/>
        <v>2.0892234787381678</v>
      </c>
    </row>
    <row r="2854" spans="11:60" x14ac:dyDescent="0.25">
      <c r="K2854" s="199">
        <f t="shared" si="2186"/>
        <v>71.349729128133873</v>
      </c>
      <c r="L2854" s="201">
        <f t="shared" si="2187"/>
        <v>0.59839893370396091</v>
      </c>
      <c r="M2854" s="201">
        <f t="shared" si="2188"/>
        <v>0.60343159877256314</v>
      </c>
      <c r="N2854" s="201">
        <f t="shared" si="2189"/>
        <v>0.63427201615886586</v>
      </c>
      <c r="O2854" s="201">
        <f t="shared" si="2190"/>
        <v>0.59895182825591908</v>
      </c>
      <c r="P2854" s="201" t="str">
        <f t="shared" si="2191"/>
        <v/>
      </c>
      <c r="Q2854" s="201" t="str">
        <f t="shared" si="2192"/>
        <v/>
      </c>
      <c r="R2854" s="201" t="str">
        <f t="shared" si="2193"/>
        <v/>
      </c>
      <c r="S2854" s="201" t="str">
        <f t="shared" si="2194"/>
        <v/>
      </c>
      <c r="T2854" s="199">
        <f t="shared" si="2195"/>
        <v>0</v>
      </c>
      <c r="U2854" s="199">
        <f t="shared" si="2196"/>
        <v>0</v>
      </c>
      <c r="V2854" s="199">
        <f t="shared" si="2197"/>
        <v>0</v>
      </c>
      <c r="W2854" s="199">
        <f t="shared" si="2198"/>
        <v>0</v>
      </c>
      <c r="X2854" s="199" t="str">
        <f t="shared" si="2199"/>
        <v/>
      </c>
      <c r="Y2854" s="199" t="str">
        <f t="shared" si="2200"/>
        <v/>
      </c>
      <c r="Z2854" s="199" t="str">
        <f t="shared" si="2201"/>
        <v/>
      </c>
      <c r="AA2854" s="199" t="str">
        <f t="shared" si="2202"/>
        <v/>
      </c>
      <c r="AB2854" s="201">
        <f t="shared" ca="1" si="2203"/>
        <v>2.009375204990135</v>
      </c>
      <c r="AD2854" s="162">
        <f t="shared" si="2204"/>
        <v>0</v>
      </c>
      <c r="AE2854" s="162">
        <f t="shared" si="2205"/>
        <v>0</v>
      </c>
      <c r="AF2854" s="162">
        <f t="shared" si="2206"/>
        <v>0</v>
      </c>
      <c r="AG2854" s="162">
        <f t="shared" si="2207"/>
        <v>0</v>
      </c>
      <c r="AH2854" s="162" t="str">
        <f t="shared" si="2208"/>
        <v/>
      </c>
      <c r="AI2854" s="162" t="str">
        <f t="shared" si="2209"/>
        <v/>
      </c>
      <c r="AJ2854" s="162" t="str">
        <f t="shared" si="2210"/>
        <v/>
      </c>
      <c r="AK2854" s="162" t="str">
        <f t="shared" si="2211"/>
        <v/>
      </c>
      <c r="AM2854" s="199">
        <f t="shared" si="2214"/>
        <v>31.137821183645993</v>
      </c>
      <c r="AN2854" s="197">
        <f t="shared" si="2216"/>
        <v>0</v>
      </c>
      <c r="AO2854" s="197">
        <f t="shared" si="2217"/>
        <v>0</v>
      </c>
      <c r="AP2854" s="197">
        <f t="shared" si="2218"/>
        <v>0</v>
      </c>
      <c r="AQ2854" s="197">
        <f t="shared" si="2219"/>
        <v>0</v>
      </c>
      <c r="AR2854" s="197" t="str">
        <f t="shared" si="2220"/>
        <v/>
      </c>
      <c r="AS2854" s="197" t="str">
        <f t="shared" si="2221"/>
        <v/>
      </c>
      <c r="AT2854" s="197" t="str">
        <f t="shared" si="2222"/>
        <v/>
      </c>
      <c r="AU2854" s="197" t="str">
        <f t="shared" si="2223"/>
        <v/>
      </c>
      <c r="AV2854" s="199">
        <f t="shared" ca="1" si="2215"/>
        <v>2.1781278433241757</v>
      </c>
      <c r="AX2854" s="162">
        <f t="shared" si="2178"/>
        <v>0</v>
      </c>
      <c r="AY2854" s="162">
        <f t="shared" si="2179"/>
        <v>0</v>
      </c>
      <c r="AZ2854" s="162">
        <f t="shared" si="2180"/>
        <v>0</v>
      </c>
      <c r="BA2854" s="162">
        <f t="shared" si="2181"/>
        <v>0</v>
      </c>
      <c r="BB2854" s="162" t="str">
        <f t="shared" si="2182"/>
        <v/>
      </c>
      <c r="BC2854" s="162" t="str">
        <f t="shared" si="2183"/>
        <v/>
      </c>
      <c r="BD2854" s="162" t="str">
        <f t="shared" si="2184"/>
        <v/>
      </c>
      <c r="BE2854" s="162" t="str">
        <f t="shared" si="2185"/>
        <v/>
      </c>
      <c r="BG2854" s="169">
        <f t="shared" si="2212"/>
        <v>71.324036031580704</v>
      </c>
      <c r="BH2854" s="169">
        <f t="shared" ca="1" si="2213"/>
        <v>2.0111543682326158</v>
      </c>
    </row>
    <row r="2855" spans="11:60" x14ac:dyDescent="0.25">
      <c r="K2855" s="199">
        <f t="shared" si="2186"/>
        <v>71.375422224687043</v>
      </c>
      <c r="L2855" s="201">
        <f t="shared" si="2187"/>
        <v>0.59861441765560086</v>
      </c>
      <c r="M2855" s="201">
        <f t="shared" si="2188"/>
        <v>0.60364889499106256</v>
      </c>
      <c r="N2855" s="201">
        <f t="shared" si="2189"/>
        <v>0.63450041803720902</v>
      </c>
      <c r="O2855" s="201">
        <f t="shared" si="2190"/>
        <v>0.59916751130534518</v>
      </c>
      <c r="P2855" s="201" t="str">
        <f t="shared" si="2191"/>
        <v/>
      </c>
      <c r="Q2855" s="201" t="str">
        <f t="shared" si="2192"/>
        <v/>
      </c>
      <c r="R2855" s="201" t="str">
        <f t="shared" si="2193"/>
        <v/>
      </c>
      <c r="S2855" s="201" t="str">
        <f t="shared" si="2194"/>
        <v/>
      </c>
      <c r="T2855" s="199">
        <f t="shared" si="2195"/>
        <v>0</v>
      </c>
      <c r="U2855" s="199">
        <f t="shared" si="2196"/>
        <v>0</v>
      </c>
      <c r="V2855" s="199">
        <f t="shared" si="2197"/>
        <v>0</v>
      </c>
      <c r="W2855" s="199">
        <f t="shared" si="2198"/>
        <v>0</v>
      </c>
      <c r="X2855" s="199" t="str">
        <f t="shared" si="2199"/>
        <v/>
      </c>
      <c r="Y2855" s="199" t="str">
        <f t="shared" si="2200"/>
        <v/>
      </c>
      <c r="Z2855" s="199" t="str">
        <f t="shared" si="2201"/>
        <v/>
      </c>
      <c r="AA2855" s="199" t="str">
        <f t="shared" si="2202"/>
        <v/>
      </c>
      <c r="AB2855" s="201">
        <f t="shared" ca="1" si="2203"/>
        <v>2.059118026650002</v>
      </c>
      <c r="AD2855" s="162">
        <f t="shared" si="2204"/>
        <v>0</v>
      </c>
      <c r="AE2855" s="162">
        <f t="shared" si="2205"/>
        <v>0</v>
      </c>
      <c r="AF2855" s="162">
        <f t="shared" si="2206"/>
        <v>0</v>
      </c>
      <c r="AG2855" s="162">
        <f t="shared" si="2207"/>
        <v>0</v>
      </c>
      <c r="AH2855" s="162" t="str">
        <f t="shared" si="2208"/>
        <v/>
      </c>
      <c r="AI2855" s="162" t="str">
        <f t="shared" si="2209"/>
        <v/>
      </c>
      <c r="AJ2855" s="162" t="str">
        <f t="shared" si="2210"/>
        <v/>
      </c>
      <c r="AK2855" s="162" t="str">
        <f t="shared" si="2211"/>
        <v/>
      </c>
      <c r="AM2855" s="199">
        <f t="shared" si="2214"/>
        <v>31.149037978020505</v>
      </c>
      <c r="AN2855" s="197">
        <f t="shared" si="2216"/>
        <v>0</v>
      </c>
      <c r="AO2855" s="197">
        <f t="shared" si="2217"/>
        <v>0</v>
      </c>
      <c r="AP2855" s="197">
        <f t="shared" si="2218"/>
        <v>0</v>
      </c>
      <c r="AQ2855" s="197">
        <f t="shared" si="2219"/>
        <v>0</v>
      </c>
      <c r="AR2855" s="197" t="str">
        <f t="shared" si="2220"/>
        <v/>
      </c>
      <c r="AS2855" s="197" t="str">
        <f t="shared" si="2221"/>
        <v/>
      </c>
      <c r="AT2855" s="197" t="str">
        <f t="shared" si="2222"/>
        <v/>
      </c>
      <c r="AU2855" s="197" t="str">
        <f t="shared" si="2223"/>
        <v/>
      </c>
      <c r="AV2855" s="199">
        <f t="shared" ca="1" si="2215"/>
        <v>2.1140730691168401</v>
      </c>
      <c r="AX2855" s="162">
        <f t="shared" si="2178"/>
        <v>0</v>
      </c>
      <c r="AY2855" s="162">
        <f t="shared" si="2179"/>
        <v>0</v>
      </c>
      <c r="AZ2855" s="162">
        <f t="shared" si="2180"/>
        <v>0</v>
      </c>
      <c r="BA2855" s="162">
        <f t="shared" si="2181"/>
        <v>0</v>
      </c>
      <c r="BB2855" s="162" t="str">
        <f t="shared" si="2182"/>
        <v/>
      </c>
      <c r="BC2855" s="162" t="str">
        <f t="shared" si="2183"/>
        <v/>
      </c>
      <c r="BD2855" s="162" t="str">
        <f t="shared" si="2184"/>
        <v/>
      </c>
      <c r="BE2855" s="162" t="str">
        <f t="shared" si="2185"/>
        <v/>
      </c>
      <c r="BG2855" s="169">
        <f t="shared" si="2212"/>
        <v>71.349729128133873</v>
      </c>
      <c r="BH2855" s="169">
        <f t="shared" ca="1" si="2213"/>
        <v>2.009375204990135</v>
      </c>
    </row>
    <row r="2856" spans="11:60" x14ac:dyDescent="0.25">
      <c r="K2856" s="199">
        <f t="shared" si="2186"/>
        <v>71.401115321240212</v>
      </c>
      <c r="L2856" s="201">
        <f t="shared" si="2187"/>
        <v>0.59882990160724081</v>
      </c>
      <c r="M2856" s="201">
        <f t="shared" si="2188"/>
        <v>0.60386619120956186</v>
      </c>
      <c r="N2856" s="201">
        <f t="shared" si="2189"/>
        <v>0.6347288199155523</v>
      </c>
      <c r="O2856" s="201">
        <f t="shared" si="2190"/>
        <v>0.59938319435477116</v>
      </c>
      <c r="P2856" s="201" t="str">
        <f t="shared" si="2191"/>
        <v/>
      </c>
      <c r="Q2856" s="201" t="str">
        <f t="shared" si="2192"/>
        <v/>
      </c>
      <c r="R2856" s="201" t="str">
        <f t="shared" si="2193"/>
        <v/>
      </c>
      <c r="S2856" s="201" t="str">
        <f t="shared" si="2194"/>
        <v/>
      </c>
      <c r="T2856" s="199">
        <f t="shared" si="2195"/>
        <v>0</v>
      </c>
      <c r="U2856" s="199">
        <f t="shared" si="2196"/>
        <v>0</v>
      </c>
      <c r="V2856" s="199">
        <f t="shared" si="2197"/>
        <v>0</v>
      </c>
      <c r="W2856" s="199">
        <f t="shared" si="2198"/>
        <v>0</v>
      </c>
      <c r="X2856" s="199" t="str">
        <f t="shared" si="2199"/>
        <v/>
      </c>
      <c r="Y2856" s="199" t="str">
        <f t="shared" si="2200"/>
        <v/>
      </c>
      <c r="Z2856" s="199" t="str">
        <f t="shared" si="2201"/>
        <v/>
      </c>
      <c r="AA2856" s="199" t="str">
        <f t="shared" si="2202"/>
        <v/>
      </c>
      <c r="AB2856" s="201">
        <f t="shared" ca="1" si="2203"/>
        <v>2.1402663825994699</v>
      </c>
      <c r="AD2856" s="162">
        <f t="shared" si="2204"/>
        <v>0</v>
      </c>
      <c r="AE2856" s="162">
        <f t="shared" si="2205"/>
        <v>0</v>
      </c>
      <c r="AF2856" s="162">
        <f t="shared" si="2206"/>
        <v>0</v>
      </c>
      <c r="AG2856" s="162">
        <f t="shared" si="2207"/>
        <v>0</v>
      </c>
      <c r="AH2856" s="162" t="str">
        <f t="shared" si="2208"/>
        <v/>
      </c>
      <c r="AI2856" s="162" t="str">
        <f t="shared" si="2209"/>
        <v/>
      </c>
      <c r="AJ2856" s="162" t="str">
        <f t="shared" si="2210"/>
        <v/>
      </c>
      <c r="AK2856" s="162" t="str">
        <f t="shared" si="2211"/>
        <v/>
      </c>
      <c r="AM2856" s="199">
        <f t="shared" si="2214"/>
        <v>31.160254772395017</v>
      </c>
      <c r="AN2856" s="197">
        <f t="shared" si="2216"/>
        <v>0</v>
      </c>
      <c r="AO2856" s="197">
        <f t="shared" si="2217"/>
        <v>0</v>
      </c>
      <c r="AP2856" s="197">
        <f t="shared" si="2218"/>
        <v>0</v>
      </c>
      <c r="AQ2856" s="197">
        <f t="shared" si="2219"/>
        <v>0</v>
      </c>
      <c r="AR2856" s="197" t="str">
        <f t="shared" si="2220"/>
        <v/>
      </c>
      <c r="AS2856" s="197" t="str">
        <f t="shared" si="2221"/>
        <v/>
      </c>
      <c r="AT2856" s="197" t="str">
        <f t="shared" si="2222"/>
        <v/>
      </c>
      <c r="AU2856" s="197" t="str">
        <f t="shared" si="2223"/>
        <v/>
      </c>
      <c r="AV2856" s="199">
        <f t="shared" ca="1" si="2215"/>
        <v>2.1312586591156535</v>
      </c>
      <c r="AX2856" s="162">
        <f t="shared" si="2178"/>
        <v>0</v>
      </c>
      <c r="AY2856" s="162">
        <f t="shared" si="2179"/>
        <v>0</v>
      </c>
      <c r="AZ2856" s="162">
        <f t="shared" si="2180"/>
        <v>0</v>
      </c>
      <c r="BA2856" s="162">
        <f t="shared" si="2181"/>
        <v>0</v>
      </c>
      <c r="BB2856" s="162" t="str">
        <f t="shared" si="2182"/>
        <v/>
      </c>
      <c r="BC2856" s="162" t="str">
        <f t="shared" si="2183"/>
        <v/>
      </c>
      <c r="BD2856" s="162" t="str">
        <f t="shared" si="2184"/>
        <v/>
      </c>
      <c r="BE2856" s="162" t="str">
        <f t="shared" si="2185"/>
        <v/>
      </c>
      <c r="BG2856" s="169">
        <f t="shared" si="2212"/>
        <v>71.375422224687043</v>
      </c>
      <c r="BH2856" s="169">
        <f t="shared" ca="1" si="2213"/>
        <v>2.059118026650002</v>
      </c>
    </row>
    <row r="2857" spans="11:60" x14ac:dyDescent="0.25">
      <c r="K2857" s="199">
        <f t="shared" si="2186"/>
        <v>71.426808417793382</v>
      </c>
      <c r="L2857" s="201">
        <f t="shared" si="2187"/>
        <v>0.59904538555888076</v>
      </c>
      <c r="M2857" s="201">
        <f t="shared" si="2188"/>
        <v>0.60408348742806128</v>
      </c>
      <c r="N2857" s="201">
        <f t="shared" si="2189"/>
        <v>0.63495722179389547</v>
      </c>
      <c r="O2857" s="201">
        <f t="shared" si="2190"/>
        <v>0.59959887740419715</v>
      </c>
      <c r="P2857" s="201" t="str">
        <f t="shared" si="2191"/>
        <v/>
      </c>
      <c r="Q2857" s="201" t="str">
        <f t="shared" si="2192"/>
        <v/>
      </c>
      <c r="R2857" s="201" t="str">
        <f t="shared" si="2193"/>
        <v/>
      </c>
      <c r="S2857" s="201" t="str">
        <f t="shared" si="2194"/>
        <v/>
      </c>
      <c r="T2857" s="199">
        <f t="shared" si="2195"/>
        <v>0</v>
      </c>
      <c r="U2857" s="199">
        <f t="shared" si="2196"/>
        <v>0</v>
      </c>
      <c r="V2857" s="199">
        <f t="shared" si="2197"/>
        <v>0</v>
      </c>
      <c r="W2857" s="199">
        <f t="shared" si="2198"/>
        <v>0</v>
      </c>
      <c r="X2857" s="199" t="str">
        <f t="shared" si="2199"/>
        <v/>
      </c>
      <c r="Y2857" s="199" t="str">
        <f t="shared" si="2200"/>
        <v/>
      </c>
      <c r="Z2857" s="199" t="str">
        <f t="shared" si="2201"/>
        <v/>
      </c>
      <c r="AA2857" s="199" t="str">
        <f t="shared" si="2202"/>
        <v/>
      </c>
      <c r="AB2857" s="201">
        <f t="shared" ca="1" si="2203"/>
        <v>2.0865104770042322</v>
      </c>
      <c r="AD2857" s="162">
        <f t="shared" si="2204"/>
        <v>0</v>
      </c>
      <c r="AE2857" s="162">
        <f t="shared" si="2205"/>
        <v>0</v>
      </c>
      <c r="AF2857" s="162">
        <f t="shared" si="2206"/>
        <v>0</v>
      </c>
      <c r="AG2857" s="162">
        <f t="shared" si="2207"/>
        <v>0</v>
      </c>
      <c r="AH2857" s="162" t="str">
        <f t="shared" si="2208"/>
        <v/>
      </c>
      <c r="AI2857" s="162" t="str">
        <f t="shared" si="2209"/>
        <v/>
      </c>
      <c r="AJ2857" s="162" t="str">
        <f t="shared" si="2210"/>
        <v/>
      </c>
      <c r="AK2857" s="162" t="str">
        <f t="shared" si="2211"/>
        <v/>
      </c>
      <c r="AM2857" s="199">
        <f t="shared" si="2214"/>
        <v>31.171471566769529</v>
      </c>
      <c r="AN2857" s="197">
        <f t="shared" si="2216"/>
        <v>0</v>
      </c>
      <c r="AO2857" s="197">
        <f t="shared" si="2217"/>
        <v>0</v>
      </c>
      <c r="AP2857" s="197">
        <f t="shared" si="2218"/>
        <v>0</v>
      </c>
      <c r="AQ2857" s="197">
        <f t="shared" si="2219"/>
        <v>0</v>
      </c>
      <c r="AR2857" s="197" t="str">
        <f t="shared" si="2220"/>
        <v/>
      </c>
      <c r="AS2857" s="197" t="str">
        <f t="shared" si="2221"/>
        <v/>
      </c>
      <c r="AT2857" s="197" t="str">
        <f t="shared" si="2222"/>
        <v/>
      </c>
      <c r="AU2857" s="197" t="str">
        <f t="shared" si="2223"/>
        <v/>
      </c>
      <c r="AV2857" s="199">
        <f t="shared" ca="1" si="2215"/>
        <v>2.0744211688296148</v>
      </c>
      <c r="AX2857" s="162">
        <f t="shared" si="2178"/>
        <v>0</v>
      </c>
      <c r="AY2857" s="162">
        <f t="shared" si="2179"/>
        <v>0</v>
      </c>
      <c r="AZ2857" s="162">
        <f t="shared" si="2180"/>
        <v>0</v>
      </c>
      <c r="BA2857" s="162">
        <f t="shared" si="2181"/>
        <v>0</v>
      </c>
      <c r="BB2857" s="162" t="str">
        <f t="shared" si="2182"/>
        <v/>
      </c>
      <c r="BC2857" s="162" t="str">
        <f t="shared" si="2183"/>
        <v/>
      </c>
      <c r="BD2857" s="162" t="str">
        <f t="shared" si="2184"/>
        <v/>
      </c>
      <c r="BE2857" s="162" t="str">
        <f t="shared" si="2185"/>
        <v/>
      </c>
      <c r="BG2857" s="169">
        <f t="shared" si="2212"/>
        <v>71.401115321240212</v>
      </c>
      <c r="BH2857" s="169">
        <f t="shared" ca="1" si="2213"/>
        <v>2.1402663825994699</v>
      </c>
    </row>
    <row r="2858" spans="11:60" x14ac:dyDescent="0.25">
      <c r="K2858" s="199">
        <f t="shared" si="2186"/>
        <v>71.452501514346551</v>
      </c>
      <c r="L2858" s="201">
        <f t="shared" si="2187"/>
        <v>0.59926086951052071</v>
      </c>
      <c r="M2858" s="201">
        <f t="shared" si="2188"/>
        <v>0.60430078364656059</v>
      </c>
      <c r="N2858" s="201">
        <f t="shared" si="2189"/>
        <v>0.63518562367223863</v>
      </c>
      <c r="O2858" s="201">
        <f t="shared" si="2190"/>
        <v>0.59981456045362325</v>
      </c>
      <c r="P2858" s="201" t="str">
        <f t="shared" si="2191"/>
        <v/>
      </c>
      <c r="Q2858" s="201" t="str">
        <f t="shared" si="2192"/>
        <v/>
      </c>
      <c r="R2858" s="201" t="str">
        <f t="shared" si="2193"/>
        <v/>
      </c>
      <c r="S2858" s="201" t="str">
        <f t="shared" si="2194"/>
        <v/>
      </c>
      <c r="T2858" s="199">
        <f t="shared" si="2195"/>
        <v>0</v>
      </c>
      <c r="U2858" s="199">
        <f t="shared" si="2196"/>
        <v>0</v>
      </c>
      <c r="V2858" s="199">
        <f t="shared" si="2197"/>
        <v>0</v>
      </c>
      <c r="W2858" s="199">
        <f t="shared" si="2198"/>
        <v>0</v>
      </c>
      <c r="X2858" s="199" t="str">
        <f t="shared" si="2199"/>
        <v/>
      </c>
      <c r="Y2858" s="199" t="str">
        <f t="shared" si="2200"/>
        <v/>
      </c>
      <c r="Z2858" s="199" t="str">
        <f t="shared" si="2201"/>
        <v/>
      </c>
      <c r="AA2858" s="199" t="str">
        <f t="shared" si="2202"/>
        <v/>
      </c>
      <c r="AB2858" s="201">
        <f t="shared" ca="1" si="2203"/>
        <v>2.1192556558367723</v>
      </c>
      <c r="AD2858" s="162">
        <f t="shared" si="2204"/>
        <v>0</v>
      </c>
      <c r="AE2858" s="162">
        <f t="shared" si="2205"/>
        <v>0</v>
      </c>
      <c r="AF2858" s="162">
        <f t="shared" si="2206"/>
        <v>0</v>
      </c>
      <c r="AG2858" s="162">
        <f t="shared" si="2207"/>
        <v>0</v>
      </c>
      <c r="AH2858" s="162" t="str">
        <f t="shared" si="2208"/>
        <v/>
      </c>
      <c r="AI2858" s="162" t="str">
        <f t="shared" si="2209"/>
        <v/>
      </c>
      <c r="AJ2858" s="162" t="str">
        <f t="shared" si="2210"/>
        <v/>
      </c>
      <c r="AK2858" s="162" t="str">
        <f t="shared" si="2211"/>
        <v/>
      </c>
      <c r="AM2858" s="199">
        <f t="shared" si="2214"/>
        <v>31.182688361144042</v>
      </c>
      <c r="AN2858" s="197">
        <f t="shared" si="2216"/>
        <v>0</v>
      </c>
      <c r="AO2858" s="197">
        <f t="shared" si="2217"/>
        <v>0</v>
      </c>
      <c r="AP2858" s="197">
        <f t="shared" si="2218"/>
        <v>0</v>
      </c>
      <c r="AQ2858" s="197">
        <f t="shared" si="2219"/>
        <v>0</v>
      </c>
      <c r="AR2858" s="197" t="str">
        <f t="shared" si="2220"/>
        <v/>
      </c>
      <c r="AS2858" s="197" t="str">
        <f t="shared" si="2221"/>
        <v/>
      </c>
      <c r="AT2858" s="197" t="str">
        <f t="shared" si="2222"/>
        <v/>
      </c>
      <c r="AU2858" s="197" t="str">
        <f t="shared" si="2223"/>
        <v/>
      </c>
      <c r="AV2858" s="199">
        <f t="shared" ca="1" si="2215"/>
        <v>2.1131554967231496</v>
      </c>
      <c r="AX2858" s="162">
        <f t="shared" si="2178"/>
        <v>0</v>
      </c>
      <c r="AY2858" s="162">
        <f t="shared" si="2179"/>
        <v>0</v>
      </c>
      <c r="AZ2858" s="162">
        <f t="shared" si="2180"/>
        <v>0</v>
      </c>
      <c r="BA2858" s="162">
        <f t="shared" si="2181"/>
        <v>0</v>
      </c>
      <c r="BB2858" s="162" t="str">
        <f t="shared" si="2182"/>
        <v/>
      </c>
      <c r="BC2858" s="162" t="str">
        <f t="shared" si="2183"/>
        <v/>
      </c>
      <c r="BD2858" s="162" t="str">
        <f t="shared" si="2184"/>
        <v/>
      </c>
      <c r="BE2858" s="162" t="str">
        <f t="shared" si="2185"/>
        <v/>
      </c>
      <c r="BG2858" s="169">
        <f t="shared" si="2212"/>
        <v>71.426808417793382</v>
      </c>
      <c r="BH2858" s="169">
        <f t="shared" ca="1" si="2213"/>
        <v>2.0865104770042322</v>
      </c>
    </row>
    <row r="2859" spans="11:60" x14ac:dyDescent="0.25">
      <c r="K2859" s="199">
        <f t="shared" si="2186"/>
        <v>71.47819461089972</v>
      </c>
      <c r="L2859" s="201">
        <f t="shared" si="2187"/>
        <v>0.59947635346216066</v>
      </c>
      <c r="M2859" s="201">
        <f t="shared" si="2188"/>
        <v>0.6045180798650599</v>
      </c>
      <c r="N2859" s="201">
        <f t="shared" si="2189"/>
        <v>0.6354140255505818</v>
      </c>
      <c r="O2859" s="201">
        <f t="shared" si="2190"/>
        <v>0.60003024350304923</v>
      </c>
      <c r="P2859" s="201" t="str">
        <f t="shared" si="2191"/>
        <v/>
      </c>
      <c r="Q2859" s="201" t="str">
        <f t="shared" si="2192"/>
        <v/>
      </c>
      <c r="R2859" s="201" t="str">
        <f t="shared" si="2193"/>
        <v/>
      </c>
      <c r="S2859" s="201" t="str">
        <f t="shared" si="2194"/>
        <v/>
      </c>
      <c r="T2859" s="199">
        <f t="shared" si="2195"/>
        <v>0</v>
      </c>
      <c r="U2859" s="199">
        <f t="shared" si="2196"/>
        <v>0</v>
      </c>
      <c r="V2859" s="199">
        <f t="shared" si="2197"/>
        <v>0</v>
      </c>
      <c r="W2859" s="199">
        <f t="shared" si="2198"/>
        <v>0</v>
      </c>
      <c r="X2859" s="199" t="str">
        <f t="shared" si="2199"/>
        <v/>
      </c>
      <c r="Y2859" s="199" t="str">
        <f t="shared" si="2200"/>
        <v/>
      </c>
      <c r="Z2859" s="199" t="str">
        <f t="shared" si="2201"/>
        <v/>
      </c>
      <c r="AA2859" s="199" t="str">
        <f t="shared" si="2202"/>
        <v/>
      </c>
      <c r="AB2859" s="201">
        <f t="shared" ca="1" si="2203"/>
        <v>2.0222604582327066</v>
      </c>
      <c r="AD2859" s="162">
        <f t="shared" si="2204"/>
        <v>0</v>
      </c>
      <c r="AE2859" s="162">
        <f t="shared" si="2205"/>
        <v>0</v>
      </c>
      <c r="AF2859" s="162">
        <f t="shared" si="2206"/>
        <v>0</v>
      </c>
      <c r="AG2859" s="162">
        <f t="shared" si="2207"/>
        <v>0</v>
      </c>
      <c r="AH2859" s="162" t="str">
        <f t="shared" si="2208"/>
        <v/>
      </c>
      <c r="AI2859" s="162" t="str">
        <f t="shared" si="2209"/>
        <v/>
      </c>
      <c r="AJ2859" s="162" t="str">
        <f t="shared" si="2210"/>
        <v/>
      </c>
      <c r="AK2859" s="162" t="str">
        <f t="shared" si="2211"/>
        <v/>
      </c>
      <c r="AM2859" s="199">
        <f t="shared" si="2214"/>
        <v>31.193905155518554</v>
      </c>
      <c r="AN2859" s="197">
        <f t="shared" si="2216"/>
        <v>0</v>
      </c>
      <c r="AO2859" s="197">
        <f t="shared" si="2217"/>
        <v>0</v>
      </c>
      <c r="AP2859" s="197">
        <f t="shared" si="2218"/>
        <v>0</v>
      </c>
      <c r="AQ2859" s="197">
        <f t="shared" si="2219"/>
        <v>0</v>
      </c>
      <c r="AR2859" s="197" t="str">
        <f t="shared" si="2220"/>
        <v/>
      </c>
      <c r="AS2859" s="197" t="str">
        <f t="shared" si="2221"/>
        <v/>
      </c>
      <c r="AT2859" s="197" t="str">
        <f t="shared" si="2222"/>
        <v/>
      </c>
      <c r="AU2859" s="197" t="str">
        <f t="shared" si="2223"/>
        <v/>
      </c>
      <c r="AV2859" s="199">
        <f t="shared" ca="1" si="2215"/>
        <v>2.1132219170319102</v>
      </c>
      <c r="AX2859" s="162">
        <f t="shared" si="2178"/>
        <v>0</v>
      </c>
      <c r="AY2859" s="162">
        <f t="shared" si="2179"/>
        <v>0</v>
      </c>
      <c r="AZ2859" s="162">
        <f t="shared" si="2180"/>
        <v>0</v>
      </c>
      <c r="BA2859" s="162">
        <f t="shared" si="2181"/>
        <v>0</v>
      </c>
      <c r="BB2859" s="162" t="str">
        <f t="shared" si="2182"/>
        <v/>
      </c>
      <c r="BC2859" s="162" t="str">
        <f t="shared" si="2183"/>
        <v/>
      </c>
      <c r="BD2859" s="162" t="str">
        <f t="shared" si="2184"/>
        <v/>
      </c>
      <c r="BE2859" s="162" t="str">
        <f t="shared" si="2185"/>
        <v/>
      </c>
      <c r="BG2859" s="169">
        <f t="shared" si="2212"/>
        <v>71.452501514346551</v>
      </c>
      <c r="BH2859" s="169">
        <f t="shared" ca="1" si="2213"/>
        <v>2.1192556558367723</v>
      </c>
    </row>
    <row r="2860" spans="11:60" x14ac:dyDescent="0.25">
      <c r="K2860" s="199">
        <f t="shared" si="2186"/>
        <v>71.50388770745289</v>
      </c>
      <c r="L2860" s="201">
        <f t="shared" si="2187"/>
        <v>0.59969183741380061</v>
      </c>
      <c r="M2860" s="201">
        <f t="shared" si="2188"/>
        <v>0.60473537608355932</v>
      </c>
      <c r="N2860" s="201">
        <f t="shared" si="2189"/>
        <v>0.63564242742892496</v>
      </c>
      <c r="O2860" s="201">
        <f t="shared" si="2190"/>
        <v>0.60024592655247522</v>
      </c>
      <c r="P2860" s="201" t="str">
        <f t="shared" si="2191"/>
        <v/>
      </c>
      <c r="Q2860" s="201" t="str">
        <f t="shared" si="2192"/>
        <v/>
      </c>
      <c r="R2860" s="201" t="str">
        <f t="shared" si="2193"/>
        <v/>
      </c>
      <c r="S2860" s="201" t="str">
        <f t="shared" si="2194"/>
        <v/>
      </c>
      <c r="T2860" s="199">
        <f t="shared" si="2195"/>
        <v>0</v>
      </c>
      <c r="U2860" s="199">
        <f t="shared" si="2196"/>
        <v>0</v>
      </c>
      <c r="V2860" s="199">
        <f t="shared" si="2197"/>
        <v>0</v>
      </c>
      <c r="W2860" s="199">
        <f t="shared" si="2198"/>
        <v>0</v>
      </c>
      <c r="X2860" s="199" t="str">
        <f t="shared" si="2199"/>
        <v/>
      </c>
      <c r="Y2860" s="199" t="str">
        <f t="shared" si="2200"/>
        <v/>
      </c>
      <c r="Z2860" s="199" t="str">
        <f t="shared" si="2201"/>
        <v/>
      </c>
      <c r="AA2860" s="199" t="str">
        <f t="shared" si="2202"/>
        <v/>
      </c>
      <c r="AB2860" s="201">
        <f t="shared" ca="1" si="2203"/>
        <v>2.0233905451480245</v>
      </c>
      <c r="AD2860" s="162">
        <f t="shared" si="2204"/>
        <v>0</v>
      </c>
      <c r="AE2860" s="162">
        <f t="shared" si="2205"/>
        <v>0</v>
      </c>
      <c r="AF2860" s="162">
        <f t="shared" si="2206"/>
        <v>0</v>
      </c>
      <c r="AG2860" s="162">
        <f t="shared" si="2207"/>
        <v>0</v>
      </c>
      <c r="AH2860" s="162" t="str">
        <f t="shared" si="2208"/>
        <v/>
      </c>
      <c r="AI2860" s="162" t="str">
        <f t="shared" si="2209"/>
        <v/>
      </c>
      <c r="AJ2860" s="162" t="str">
        <f t="shared" si="2210"/>
        <v/>
      </c>
      <c r="AK2860" s="162" t="str">
        <f t="shared" si="2211"/>
        <v/>
      </c>
      <c r="AM2860" s="199">
        <f t="shared" si="2214"/>
        <v>31.205121949893066</v>
      </c>
      <c r="AN2860" s="197">
        <f t="shared" si="2216"/>
        <v>0</v>
      </c>
      <c r="AO2860" s="197">
        <f t="shared" si="2217"/>
        <v>0</v>
      </c>
      <c r="AP2860" s="197">
        <f t="shared" si="2218"/>
        <v>0</v>
      </c>
      <c r="AQ2860" s="197">
        <f t="shared" si="2219"/>
        <v>0</v>
      </c>
      <c r="AR2860" s="197" t="str">
        <f t="shared" si="2220"/>
        <v/>
      </c>
      <c r="AS2860" s="197" t="str">
        <f t="shared" si="2221"/>
        <v/>
      </c>
      <c r="AT2860" s="197" t="str">
        <f t="shared" si="2222"/>
        <v/>
      </c>
      <c r="AU2860" s="197" t="str">
        <f t="shared" si="2223"/>
        <v/>
      </c>
      <c r="AV2860" s="199">
        <f t="shared" ca="1" si="2215"/>
        <v>2.1324240912073629</v>
      </c>
      <c r="AX2860" s="162">
        <f t="shared" si="2178"/>
        <v>0</v>
      </c>
      <c r="AY2860" s="162">
        <f t="shared" si="2179"/>
        <v>0</v>
      </c>
      <c r="AZ2860" s="162">
        <f t="shared" si="2180"/>
        <v>0</v>
      </c>
      <c r="BA2860" s="162">
        <f t="shared" si="2181"/>
        <v>0</v>
      </c>
      <c r="BB2860" s="162" t="str">
        <f t="shared" si="2182"/>
        <v/>
      </c>
      <c r="BC2860" s="162" t="str">
        <f t="shared" si="2183"/>
        <v/>
      </c>
      <c r="BD2860" s="162" t="str">
        <f t="shared" si="2184"/>
        <v/>
      </c>
      <c r="BE2860" s="162" t="str">
        <f t="shared" si="2185"/>
        <v/>
      </c>
      <c r="BG2860" s="169">
        <f t="shared" si="2212"/>
        <v>71.47819461089972</v>
      </c>
      <c r="BH2860" s="169">
        <f t="shared" ca="1" si="2213"/>
        <v>2.0222604582327066</v>
      </c>
    </row>
    <row r="2861" spans="11:60" x14ac:dyDescent="0.25">
      <c r="K2861" s="199">
        <f t="shared" si="2186"/>
        <v>71.529580804006059</v>
      </c>
      <c r="L2861" s="201">
        <f t="shared" si="2187"/>
        <v>0.59990732136544056</v>
      </c>
      <c r="M2861" s="201">
        <f t="shared" si="2188"/>
        <v>0.60495267230205862</v>
      </c>
      <c r="N2861" s="201">
        <f t="shared" si="2189"/>
        <v>0.63587082930726813</v>
      </c>
      <c r="O2861" s="201">
        <f t="shared" si="2190"/>
        <v>0.6004616096019012</v>
      </c>
      <c r="P2861" s="201" t="str">
        <f t="shared" si="2191"/>
        <v/>
      </c>
      <c r="Q2861" s="201" t="str">
        <f t="shared" si="2192"/>
        <v/>
      </c>
      <c r="R2861" s="201" t="str">
        <f t="shared" si="2193"/>
        <v/>
      </c>
      <c r="S2861" s="201" t="str">
        <f t="shared" si="2194"/>
        <v/>
      </c>
      <c r="T2861" s="199">
        <f t="shared" si="2195"/>
        <v>0</v>
      </c>
      <c r="U2861" s="199">
        <f t="shared" si="2196"/>
        <v>0</v>
      </c>
      <c r="V2861" s="199">
        <f t="shared" si="2197"/>
        <v>0</v>
      </c>
      <c r="W2861" s="199">
        <f t="shared" si="2198"/>
        <v>0</v>
      </c>
      <c r="X2861" s="199" t="str">
        <f t="shared" si="2199"/>
        <v/>
      </c>
      <c r="Y2861" s="199" t="str">
        <f t="shared" si="2200"/>
        <v/>
      </c>
      <c r="Z2861" s="199" t="str">
        <f t="shared" si="2201"/>
        <v/>
      </c>
      <c r="AA2861" s="199" t="str">
        <f t="shared" si="2202"/>
        <v/>
      </c>
      <c r="AB2861" s="201">
        <f t="shared" ca="1" si="2203"/>
        <v>2.1433137423496071</v>
      </c>
      <c r="AD2861" s="162">
        <f t="shared" si="2204"/>
        <v>0</v>
      </c>
      <c r="AE2861" s="162">
        <f t="shared" si="2205"/>
        <v>0</v>
      </c>
      <c r="AF2861" s="162">
        <f t="shared" si="2206"/>
        <v>0</v>
      </c>
      <c r="AG2861" s="162">
        <f t="shared" si="2207"/>
        <v>0</v>
      </c>
      <c r="AH2861" s="162" t="str">
        <f t="shared" si="2208"/>
        <v/>
      </c>
      <c r="AI2861" s="162" t="str">
        <f t="shared" si="2209"/>
        <v/>
      </c>
      <c r="AJ2861" s="162" t="str">
        <f t="shared" si="2210"/>
        <v/>
      </c>
      <c r="AK2861" s="162" t="str">
        <f t="shared" si="2211"/>
        <v/>
      </c>
      <c r="AM2861" s="199">
        <f t="shared" si="2214"/>
        <v>31.216338744267578</v>
      </c>
      <c r="AN2861" s="197">
        <f t="shared" si="2216"/>
        <v>0</v>
      </c>
      <c r="AO2861" s="197">
        <f t="shared" si="2217"/>
        <v>0</v>
      </c>
      <c r="AP2861" s="197">
        <f t="shared" si="2218"/>
        <v>0</v>
      </c>
      <c r="AQ2861" s="197">
        <f t="shared" si="2219"/>
        <v>0</v>
      </c>
      <c r="AR2861" s="197" t="str">
        <f t="shared" si="2220"/>
        <v/>
      </c>
      <c r="AS2861" s="197" t="str">
        <f t="shared" si="2221"/>
        <v/>
      </c>
      <c r="AT2861" s="197" t="str">
        <f t="shared" si="2222"/>
        <v/>
      </c>
      <c r="AU2861" s="197" t="str">
        <f t="shared" si="2223"/>
        <v/>
      </c>
      <c r="AV2861" s="199">
        <f t="shared" ca="1" si="2215"/>
        <v>2.1556108327062069</v>
      </c>
      <c r="AX2861" s="162">
        <f t="shared" si="2178"/>
        <v>0</v>
      </c>
      <c r="AY2861" s="162">
        <f t="shared" si="2179"/>
        <v>0</v>
      </c>
      <c r="AZ2861" s="162">
        <f t="shared" si="2180"/>
        <v>0</v>
      </c>
      <c r="BA2861" s="162">
        <f t="shared" si="2181"/>
        <v>0</v>
      </c>
      <c r="BB2861" s="162" t="str">
        <f t="shared" si="2182"/>
        <v/>
      </c>
      <c r="BC2861" s="162" t="str">
        <f t="shared" si="2183"/>
        <v/>
      </c>
      <c r="BD2861" s="162" t="str">
        <f t="shared" si="2184"/>
        <v/>
      </c>
      <c r="BE2861" s="162" t="str">
        <f t="shared" si="2185"/>
        <v/>
      </c>
      <c r="BG2861" s="169">
        <f t="shared" si="2212"/>
        <v>71.50388770745289</v>
      </c>
      <c r="BH2861" s="169">
        <f t="shared" ca="1" si="2213"/>
        <v>2.0233905451480245</v>
      </c>
    </row>
    <row r="2862" spans="11:60" x14ac:dyDescent="0.25">
      <c r="K2862" s="199">
        <f t="shared" si="2186"/>
        <v>71.555273900559229</v>
      </c>
      <c r="L2862" s="201">
        <f t="shared" si="2187"/>
        <v>0.60012280531708051</v>
      </c>
      <c r="M2862" s="201">
        <f t="shared" si="2188"/>
        <v>0.60516996852055804</v>
      </c>
      <c r="N2862" s="201">
        <f t="shared" si="2189"/>
        <v>0.6360992311856114</v>
      </c>
      <c r="O2862" s="201">
        <f t="shared" si="2190"/>
        <v>0.6006772926513273</v>
      </c>
      <c r="P2862" s="201" t="str">
        <f t="shared" si="2191"/>
        <v/>
      </c>
      <c r="Q2862" s="201" t="str">
        <f t="shared" si="2192"/>
        <v/>
      </c>
      <c r="R2862" s="201" t="str">
        <f t="shared" si="2193"/>
        <v/>
      </c>
      <c r="S2862" s="201" t="str">
        <f t="shared" si="2194"/>
        <v/>
      </c>
      <c r="T2862" s="199">
        <f t="shared" si="2195"/>
        <v>0</v>
      </c>
      <c r="U2862" s="199">
        <f t="shared" si="2196"/>
        <v>0</v>
      </c>
      <c r="V2862" s="199">
        <f t="shared" si="2197"/>
        <v>0</v>
      </c>
      <c r="W2862" s="199">
        <f t="shared" si="2198"/>
        <v>0</v>
      </c>
      <c r="X2862" s="199" t="str">
        <f t="shared" si="2199"/>
        <v/>
      </c>
      <c r="Y2862" s="199" t="str">
        <f t="shared" si="2200"/>
        <v/>
      </c>
      <c r="Z2862" s="199" t="str">
        <f t="shared" si="2201"/>
        <v/>
      </c>
      <c r="AA2862" s="199" t="str">
        <f t="shared" si="2202"/>
        <v/>
      </c>
      <c r="AB2862" s="201">
        <f t="shared" ca="1" si="2203"/>
        <v>2.0230469868351313</v>
      </c>
      <c r="AD2862" s="162">
        <f t="shared" si="2204"/>
        <v>0</v>
      </c>
      <c r="AE2862" s="162">
        <f t="shared" si="2205"/>
        <v>0</v>
      </c>
      <c r="AF2862" s="162">
        <f t="shared" si="2206"/>
        <v>0</v>
      </c>
      <c r="AG2862" s="162">
        <f t="shared" si="2207"/>
        <v>0</v>
      </c>
      <c r="AH2862" s="162" t="str">
        <f t="shared" si="2208"/>
        <v/>
      </c>
      <c r="AI2862" s="162" t="str">
        <f t="shared" si="2209"/>
        <v/>
      </c>
      <c r="AJ2862" s="162" t="str">
        <f t="shared" si="2210"/>
        <v/>
      </c>
      <c r="AK2862" s="162" t="str">
        <f t="shared" si="2211"/>
        <v/>
      </c>
      <c r="AM2862" s="199">
        <f t="shared" si="2214"/>
        <v>31.22755553864209</v>
      </c>
      <c r="AN2862" s="197">
        <f t="shared" si="2216"/>
        <v>0</v>
      </c>
      <c r="AO2862" s="197">
        <f t="shared" si="2217"/>
        <v>0</v>
      </c>
      <c r="AP2862" s="197">
        <f t="shared" si="2218"/>
        <v>0</v>
      </c>
      <c r="AQ2862" s="197">
        <f t="shared" si="2219"/>
        <v>0</v>
      </c>
      <c r="AR2862" s="197" t="str">
        <f t="shared" si="2220"/>
        <v/>
      </c>
      <c r="AS2862" s="197" t="str">
        <f t="shared" si="2221"/>
        <v/>
      </c>
      <c r="AT2862" s="197" t="str">
        <f t="shared" si="2222"/>
        <v/>
      </c>
      <c r="AU2862" s="197" t="str">
        <f t="shared" si="2223"/>
        <v/>
      </c>
      <c r="AV2862" s="199">
        <f t="shared" ca="1" si="2215"/>
        <v>2.2148609569823559</v>
      </c>
      <c r="AX2862" s="162">
        <f t="shared" si="2178"/>
        <v>0</v>
      </c>
      <c r="AY2862" s="162">
        <f t="shared" si="2179"/>
        <v>0</v>
      </c>
      <c r="AZ2862" s="162">
        <f t="shared" si="2180"/>
        <v>0</v>
      </c>
      <c r="BA2862" s="162">
        <f t="shared" si="2181"/>
        <v>0</v>
      </c>
      <c r="BB2862" s="162" t="str">
        <f t="shared" si="2182"/>
        <v/>
      </c>
      <c r="BC2862" s="162" t="str">
        <f t="shared" si="2183"/>
        <v/>
      </c>
      <c r="BD2862" s="162" t="str">
        <f t="shared" si="2184"/>
        <v/>
      </c>
      <c r="BE2862" s="162" t="str">
        <f t="shared" si="2185"/>
        <v/>
      </c>
      <c r="BG2862" s="169">
        <f t="shared" si="2212"/>
        <v>71.529580804006059</v>
      </c>
      <c r="BH2862" s="169">
        <f t="shared" ca="1" si="2213"/>
        <v>2.1433137423496071</v>
      </c>
    </row>
    <row r="2863" spans="11:60" x14ac:dyDescent="0.25">
      <c r="K2863" s="199">
        <f t="shared" si="2186"/>
        <v>71.580966997112398</v>
      </c>
      <c r="L2863" s="201">
        <f t="shared" si="2187"/>
        <v>0.60033828926872046</v>
      </c>
      <c r="M2863" s="201">
        <f t="shared" si="2188"/>
        <v>0.60538726473905735</v>
      </c>
      <c r="N2863" s="201">
        <f t="shared" si="2189"/>
        <v>0.63632763306395457</v>
      </c>
      <c r="O2863" s="201">
        <f t="shared" si="2190"/>
        <v>0.60089297570075328</v>
      </c>
      <c r="P2863" s="201" t="str">
        <f t="shared" si="2191"/>
        <v/>
      </c>
      <c r="Q2863" s="201" t="str">
        <f t="shared" si="2192"/>
        <v/>
      </c>
      <c r="R2863" s="201" t="str">
        <f t="shared" si="2193"/>
        <v/>
      </c>
      <c r="S2863" s="201" t="str">
        <f t="shared" si="2194"/>
        <v/>
      </c>
      <c r="T2863" s="199">
        <f t="shared" si="2195"/>
        <v>0</v>
      </c>
      <c r="U2863" s="199">
        <f t="shared" si="2196"/>
        <v>0</v>
      </c>
      <c r="V2863" s="199">
        <f t="shared" si="2197"/>
        <v>0</v>
      </c>
      <c r="W2863" s="199">
        <f t="shared" si="2198"/>
        <v>0</v>
      </c>
      <c r="X2863" s="199" t="str">
        <f t="shared" si="2199"/>
        <v/>
      </c>
      <c r="Y2863" s="199" t="str">
        <f t="shared" si="2200"/>
        <v/>
      </c>
      <c r="Z2863" s="199" t="str">
        <f t="shared" si="2201"/>
        <v/>
      </c>
      <c r="AA2863" s="199" t="str">
        <f t="shared" si="2202"/>
        <v/>
      </c>
      <c r="AB2863" s="201">
        <f t="shared" ca="1" si="2203"/>
        <v>2.1402849866348914</v>
      </c>
      <c r="AD2863" s="162">
        <f t="shared" si="2204"/>
        <v>0</v>
      </c>
      <c r="AE2863" s="162">
        <f t="shared" si="2205"/>
        <v>0</v>
      </c>
      <c r="AF2863" s="162">
        <f t="shared" si="2206"/>
        <v>0</v>
      </c>
      <c r="AG2863" s="162">
        <f t="shared" si="2207"/>
        <v>0</v>
      </c>
      <c r="AH2863" s="162" t="str">
        <f t="shared" si="2208"/>
        <v/>
      </c>
      <c r="AI2863" s="162" t="str">
        <f t="shared" si="2209"/>
        <v/>
      </c>
      <c r="AJ2863" s="162" t="str">
        <f t="shared" si="2210"/>
        <v/>
      </c>
      <c r="AK2863" s="162" t="str">
        <f t="shared" si="2211"/>
        <v/>
      </c>
      <c r="AM2863" s="199">
        <f t="shared" si="2214"/>
        <v>31.238772333016602</v>
      </c>
      <c r="AN2863" s="197">
        <f t="shared" si="2216"/>
        <v>0</v>
      </c>
      <c r="AO2863" s="197">
        <f t="shared" si="2217"/>
        <v>0</v>
      </c>
      <c r="AP2863" s="197">
        <f t="shared" si="2218"/>
        <v>0</v>
      </c>
      <c r="AQ2863" s="197">
        <f t="shared" si="2219"/>
        <v>0</v>
      </c>
      <c r="AR2863" s="197" t="str">
        <f t="shared" si="2220"/>
        <v/>
      </c>
      <c r="AS2863" s="197" t="str">
        <f t="shared" si="2221"/>
        <v/>
      </c>
      <c r="AT2863" s="197" t="str">
        <f t="shared" si="2222"/>
        <v/>
      </c>
      <c r="AU2863" s="197" t="str">
        <f t="shared" si="2223"/>
        <v/>
      </c>
      <c r="AV2863" s="199">
        <f t="shared" ca="1" si="2215"/>
        <v>2.1951045549873376</v>
      </c>
      <c r="AX2863" s="162">
        <f t="shared" si="2178"/>
        <v>0</v>
      </c>
      <c r="AY2863" s="162">
        <f t="shared" si="2179"/>
        <v>0</v>
      </c>
      <c r="AZ2863" s="162">
        <f t="shared" si="2180"/>
        <v>0</v>
      </c>
      <c r="BA2863" s="162">
        <f t="shared" si="2181"/>
        <v>0</v>
      </c>
      <c r="BB2863" s="162" t="str">
        <f t="shared" si="2182"/>
        <v/>
      </c>
      <c r="BC2863" s="162" t="str">
        <f t="shared" si="2183"/>
        <v/>
      </c>
      <c r="BD2863" s="162" t="str">
        <f t="shared" si="2184"/>
        <v/>
      </c>
      <c r="BE2863" s="162" t="str">
        <f t="shared" si="2185"/>
        <v/>
      </c>
      <c r="BG2863" s="169">
        <f t="shared" si="2212"/>
        <v>71.555273900559229</v>
      </c>
      <c r="BH2863" s="169">
        <f t="shared" ca="1" si="2213"/>
        <v>2.0230469868351313</v>
      </c>
    </row>
    <row r="2864" spans="11:60" x14ac:dyDescent="0.25">
      <c r="K2864" s="199">
        <f t="shared" si="2186"/>
        <v>71.606660093665568</v>
      </c>
      <c r="L2864" s="201">
        <f t="shared" si="2187"/>
        <v>0.60055377322036041</v>
      </c>
      <c r="M2864" s="201">
        <f t="shared" si="2188"/>
        <v>0.60560456095755677</v>
      </c>
      <c r="N2864" s="201">
        <f t="shared" si="2189"/>
        <v>0.63655603494229773</v>
      </c>
      <c r="O2864" s="201">
        <f t="shared" si="2190"/>
        <v>0.60110865875017938</v>
      </c>
      <c r="P2864" s="201" t="str">
        <f t="shared" si="2191"/>
        <v/>
      </c>
      <c r="Q2864" s="201" t="str">
        <f t="shared" si="2192"/>
        <v/>
      </c>
      <c r="R2864" s="201" t="str">
        <f t="shared" si="2193"/>
        <v/>
      </c>
      <c r="S2864" s="201" t="str">
        <f t="shared" si="2194"/>
        <v/>
      </c>
      <c r="T2864" s="199">
        <f t="shared" si="2195"/>
        <v>0</v>
      </c>
      <c r="U2864" s="199">
        <f t="shared" si="2196"/>
        <v>0</v>
      </c>
      <c r="V2864" s="199">
        <f t="shared" si="2197"/>
        <v>0</v>
      </c>
      <c r="W2864" s="199">
        <f t="shared" si="2198"/>
        <v>0</v>
      </c>
      <c r="X2864" s="199" t="str">
        <f t="shared" si="2199"/>
        <v/>
      </c>
      <c r="Y2864" s="199" t="str">
        <f t="shared" si="2200"/>
        <v/>
      </c>
      <c r="Z2864" s="199" t="str">
        <f t="shared" si="2201"/>
        <v/>
      </c>
      <c r="AA2864" s="199" t="str">
        <f t="shared" si="2202"/>
        <v/>
      </c>
      <c r="AB2864" s="201">
        <f t="shared" ca="1" si="2203"/>
        <v>2.1319304644930037</v>
      </c>
      <c r="AD2864" s="162">
        <f t="shared" si="2204"/>
        <v>0</v>
      </c>
      <c r="AE2864" s="162">
        <f t="shared" si="2205"/>
        <v>0</v>
      </c>
      <c r="AF2864" s="162">
        <f t="shared" si="2206"/>
        <v>0</v>
      </c>
      <c r="AG2864" s="162">
        <f t="shared" si="2207"/>
        <v>0</v>
      </c>
      <c r="AH2864" s="162" t="str">
        <f t="shared" si="2208"/>
        <v/>
      </c>
      <c r="AI2864" s="162" t="str">
        <f t="shared" si="2209"/>
        <v/>
      </c>
      <c r="AJ2864" s="162" t="str">
        <f t="shared" si="2210"/>
        <v/>
      </c>
      <c r="AK2864" s="162" t="str">
        <f t="shared" si="2211"/>
        <v/>
      </c>
      <c r="AM2864" s="199">
        <f t="shared" si="2214"/>
        <v>31.249989127391114</v>
      </c>
      <c r="AN2864" s="197">
        <f t="shared" si="2216"/>
        <v>0</v>
      </c>
      <c r="AO2864" s="197">
        <f t="shared" si="2217"/>
        <v>0</v>
      </c>
      <c r="AP2864" s="197">
        <f t="shared" si="2218"/>
        <v>0</v>
      </c>
      <c r="AQ2864" s="197">
        <f t="shared" si="2219"/>
        <v>0</v>
      </c>
      <c r="AR2864" s="197" t="str">
        <f t="shared" si="2220"/>
        <v/>
      </c>
      <c r="AS2864" s="197" t="str">
        <f t="shared" si="2221"/>
        <v/>
      </c>
      <c r="AT2864" s="197" t="str">
        <f t="shared" si="2222"/>
        <v/>
      </c>
      <c r="AU2864" s="197" t="str">
        <f t="shared" si="2223"/>
        <v/>
      </c>
      <c r="AV2864" s="199">
        <f t="shared" ca="1" si="2215"/>
        <v>2.136427375380952</v>
      </c>
      <c r="AX2864" s="162">
        <f t="shared" si="2178"/>
        <v>0</v>
      </c>
      <c r="AY2864" s="162">
        <f t="shared" si="2179"/>
        <v>0</v>
      </c>
      <c r="AZ2864" s="162">
        <f t="shared" si="2180"/>
        <v>0</v>
      </c>
      <c r="BA2864" s="162">
        <f t="shared" si="2181"/>
        <v>0</v>
      </c>
      <c r="BB2864" s="162" t="str">
        <f t="shared" si="2182"/>
        <v/>
      </c>
      <c r="BC2864" s="162" t="str">
        <f t="shared" si="2183"/>
        <v/>
      </c>
      <c r="BD2864" s="162" t="str">
        <f t="shared" si="2184"/>
        <v/>
      </c>
      <c r="BE2864" s="162" t="str">
        <f t="shared" si="2185"/>
        <v/>
      </c>
      <c r="BG2864" s="169">
        <f t="shared" si="2212"/>
        <v>71.580966997112398</v>
      </c>
      <c r="BH2864" s="169">
        <f t="shared" ca="1" si="2213"/>
        <v>2.1402849866348914</v>
      </c>
    </row>
    <row r="2865" spans="11:60" x14ac:dyDescent="0.25">
      <c r="K2865" s="199">
        <f t="shared" si="2186"/>
        <v>71.632353190218737</v>
      </c>
      <c r="L2865" s="201">
        <f t="shared" si="2187"/>
        <v>0.60076925717200025</v>
      </c>
      <c r="M2865" s="201">
        <f t="shared" si="2188"/>
        <v>0.60582185717605608</v>
      </c>
      <c r="N2865" s="201">
        <f t="shared" si="2189"/>
        <v>0.6367844368206409</v>
      </c>
      <c r="O2865" s="201">
        <f t="shared" si="2190"/>
        <v>0.60132434179960537</v>
      </c>
      <c r="P2865" s="201" t="str">
        <f t="shared" si="2191"/>
        <v/>
      </c>
      <c r="Q2865" s="201" t="str">
        <f t="shared" si="2192"/>
        <v/>
      </c>
      <c r="R2865" s="201" t="str">
        <f t="shared" si="2193"/>
        <v/>
      </c>
      <c r="S2865" s="201" t="str">
        <f t="shared" si="2194"/>
        <v/>
      </c>
      <c r="T2865" s="199">
        <f t="shared" si="2195"/>
        <v>0</v>
      </c>
      <c r="U2865" s="199">
        <f t="shared" si="2196"/>
        <v>0</v>
      </c>
      <c r="V2865" s="199">
        <f t="shared" si="2197"/>
        <v>0</v>
      </c>
      <c r="W2865" s="199">
        <f t="shared" si="2198"/>
        <v>0</v>
      </c>
      <c r="X2865" s="199" t="str">
        <f t="shared" si="2199"/>
        <v/>
      </c>
      <c r="Y2865" s="199" t="str">
        <f t="shared" si="2200"/>
        <v/>
      </c>
      <c r="Z2865" s="199" t="str">
        <f t="shared" si="2201"/>
        <v/>
      </c>
      <c r="AA2865" s="199" t="str">
        <f t="shared" si="2202"/>
        <v/>
      </c>
      <c r="AB2865" s="201">
        <f t="shared" ca="1" si="2203"/>
        <v>2.1099629873532213</v>
      </c>
      <c r="AD2865" s="162">
        <f t="shared" si="2204"/>
        <v>0</v>
      </c>
      <c r="AE2865" s="162">
        <f t="shared" si="2205"/>
        <v>0</v>
      </c>
      <c r="AF2865" s="162">
        <f t="shared" si="2206"/>
        <v>0</v>
      </c>
      <c r="AG2865" s="162">
        <f t="shared" si="2207"/>
        <v>0</v>
      </c>
      <c r="AH2865" s="162" t="str">
        <f t="shared" si="2208"/>
        <v/>
      </c>
      <c r="AI2865" s="162" t="str">
        <f t="shared" si="2209"/>
        <v/>
      </c>
      <c r="AJ2865" s="162" t="str">
        <f t="shared" si="2210"/>
        <v/>
      </c>
      <c r="AK2865" s="162" t="str">
        <f t="shared" si="2211"/>
        <v/>
      </c>
      <c r="AM2865" s="199">
        <f t="shared" si="2214"/>
        <v>31.261205921765626</v>
      </c>
      <c r="AN2865" s="197">
        <f t="shared" si="2216"/>
        <v>0</v>
      </c>
      <c r="AO2865" s="197">
        <f t="shared" si="2217"/>
        <v>0</v>
      </c>
      <c r="AP2865" s="197">
        <f t="shared" si="2218"/>
        <v>0</v>
      </c>
      <c r="AQ2865" s="197">
        <f t="shared" si="2219"/>
        <v>0</v>
      </c>
      <c r="AR2865" s="197" t="str">
        <f t="shared" si="2220"/>
        <v/>
      </c>
      <c r="AS2865" s="197" t="str">
        <f t="shared" si="2221"/>
        <v/>
      </c>
      <c r="AT2865" s="197" t="str">
        <f t="shared" si="2222"/>
        <v/>
      </c>
      <c r="AU2865" s="197" t="str">
        <f t="shared" si="2223"/>
        <v/>
      </c>
      <c r="AV2865" s="199">
        <f t="shared" ca="1" si="2215"/>
        <v>2.1012753307925025</v>
      </c>
      <c r="AX2865" s="162">
        <f t="shared" si="2178"/>
        <v>0</v>
      </c>
      <c r="AY2865" s="162">
        <f t="shared" si="2179"/>
        <v>0</v>
      </c>
      <c r="AZ2865" s="162">
        <f t="shared" si="2180"/>
        <v>0</v>
      </c>
      <c r="BA2865" s="162">
        <f t="shared" si="2181"/>
        <v>0</v>
      </c>
      <c r="BB2865" s="162" t="str">
        <f t="shared" si="2182"/>
        <v/>
      </c>
      <c r="BC2865" s="162" t="str">
        <f t="shared" si="2183"/>
        <v/>
      </c>
      <c r="BD2865" s="162" t="str">
        <f t="shared" si="2184"/>
        <v/>
      </c>
      <c r="BE2865" s="162" t="str">
        <f t="shared" si="2185"/>
        <v/>
      </c>
      <c r="BG2865" s="169">
        <f t="shared" si="2212"/>
        <v>71.606660093665568</v>
      </c>
      <c r="BH2865" s="169">
        <f t="shared" ca="1" si="2213"/>
        <v>2.1319304644930037</v>
      </c>
    </row>
    <row r="2866" spans="11:60" x14ac:dyDescent="0.25">
      <c r="K2866" s="199">
        <f t="shared" si="2186"/>
        <v>71.658046286771906</v>
      </c>
      <c r="L2866" s="201">
        <f t="shared" si="2187"/>
        <v>0.6009847411236402</v>
      </c>
      <c r="M2866" s="201">
        <f t="shared" si="2188"/>
        <v>0.60603915339455539</v>
      </c>
      <c r="N2866" s="201">
        <f t="shared" si="2189"/>
        <v>0.63701283869898406</v>
      </c>
      <c r="O2866" s="201">
        <f t="shared" si="2190"/>
        <v>0.60154002484903135</v>
      </c>
      <c r="P2866" s="201" t="str">
        <f t="shared" si="2191"/>
        <v/>
      </c>
      <c r="Q2866" s="201" t="str">
        <f t="shared" si="2192"/>
        <v/>
      </c>
      <c r="R2866" s="201" t="str">
        <f t="shared" si="2193"/>
        <v/>
      </c>
      <c r="S2866" s="201" t="str">
        <f t="shared" si="2194"/>
        <v/>
      </c>
      <c r="T2866" s="199">
        <f t="shared" si="2195"/>
        <v>0</v>
      </c>
      <c r="U2866" s="199">
        <f t="shared" si="2196"/>
        <v>0</v>
      </c>
      <c r="V2866" s="199">
        <f t="shared" si="2197"/>
        <v>0</v>
      </c>
      <c r="W2866" s="199">
        <f t="shared" si="2198"/>
        <v>0</v>
      </c>
      <c r="X2866" s="199" t="str">
        <f t="shared" si="2199"/>
        <v/>
      </c>
      <c r="Y2866" s="199" t="str">
        <f t="shared" si="2200"/>
        <v/>
      </c>
      <c r="Z2866" s="199" t="str">
        <f t="shared" si="2201"/>
        <v/>
      </c>
      <c r="AA2866" s="199" t="str">
        <f t="shared" si="2202"/>
        <v/>
      </c>
      <c r="AB2866" s="201">
        <f t="shared" ca="1" si="2203"/>
        <v>2.0348669454137975</v>
      </c>
      <c r="AD2866" s="162">
        <f t="shared" si="2204"/>
        <v>0</v>
      </c>
      <c r="AE2866" s="162">
        <f t="shared" si="2205"/>
        <v>0</v>
      </c>
      <c r="AF2866" s="162">
        <f t="shared" si="2206"/>
        <v>0</v>
      </c>
      <c r="AG2866" s="162">
        <f t="shared" si="2207"/>
        <v>0</v>
      </c>
      <c r="AH2866" s="162" t="str">
        <f t="shared" si="2208"/>
        <v/>
      </c>
      <c r="AI2866" s="162" t="str">
        <f t="shared" si="2209"/>
        <v/>
      </c>
      <c r="AJ2866" s="162" t="str">
        <f t="shared" si="2210"/>
        <v/>
      </c>
      <c r="AK2866" s="162" t="str">
        <f t="shared" si="2211"/>
        <v/>
      </c>
      <c r="AM2866" s="199">
        <f t="shared" si="2214"/>
        <v>31.272422716140138</v>
      </c>
      <c r="AN2866" s="197">
        <f t="shared" si="2216"/>
        <v>0</v>
      </c>
      <c r="AO2866" s="197">
        <f t="shared" si="2217"/>
        <v>0</v>
      </c>
      <c r="AP2866" s="197">
        <f t="shared" si="2218"/>
        <v>0</v>
      </c>
      <c r="AQ2866" s="197">
        <f t="shared" si="2219"/>
        <v>0</v>
      </c>
      <c r="AR2866" s="197" t="str">
        <f t="shared" si="2220"/>
        <v/>
      </c>
      <c r="AS2866" s="197" t="str">
        <f t="shared" si="2221"/>
        <v/>
      </c>
      <c r="AT2866" s="197" t="str">
        <f t="shared" si="2222"/>
        <v/>
      </c>
      <c r="AU2866" s="197" t="str">
        <f t="shared" si="2223"/>
        <v/>
      </c>
      <c r="AV2866" s="199">
        <f t="shared" ca="1" si="2215"/>
        <v>2.2194807100564331</v>
      </c>
      <c r="AX2866" s="162">
        <f t="shared" si="2178"/>
        <v>0</v>
      </c>
      <c r="AY2866" s="162">
        <f t="shared" si="2179"/>
        <v>0</v>
      </c>
      <c r="AZ2866" s="162">
        <f t="shared" si="2180"/>
        <v>0</v>
      </c>
      <c r="BA2866" s="162">
        <f t="shared" si="2181"/>
        <v>0</v>
      </c>
      <c r="BB2866" s="162" t="str">
        <f t="shared" si="2182"/>
        <v/>
      </c>
      <c r="BC2866" s="162" t="str">
        <f t="shared" si="2183"/>
        <v/>
      </c>
      <c r="BD2866" s="162" t="str">
        <f t="shared" si="2184"/>
        <v/>
      </c>
      <c r="BE2866" s="162" t="str">
        <f t="shared" si="2185"/>
        <v/>
      </c>
      <c r="BG2866" s="169">
        <f t="shared" si="2212"/>
        <v>71.632353190218737</v>
      </c>
      <c r="BH2866" s="169">
        <f t="shared" ca="1" si="2213"/>
        <v>2.1099629873532213</v>
      </c>
    </row>
    <row r="2867" spans="11:60" x14ac:dyDescent="0.25">
      <c r="K2867" s="199">
        <f t="shared" si="2186"/>
        <v>71.683739383325076</v>
      </c>
      <c r="L2867" s="201">
        <f t="shared" si="2187"/>
        <v>0.60120022507528015</v>
      </c>
      <c r="M2867" s="201">
        <f t="shared" si="2188"/>
        <v>0.6062564496130548</v>
      </c>
      <c r="N2867" s="201">
        <f t="shared" si="2189"/>
        <v>0.63724124057732723</v>
      </c>
      <c r="O2867" s="201">
        <f t="shared" si="2190"/>
        <v>0.60175570789845745</v>
      </c>
      <c r="P2867" s="201" t="str">
        <f t="shared" si="2191"/>
        <v/>
      </c>
      <c r="Q2867" s="201" t="str">
        <f t="shared" si="2192"/>
        <v/>
      </c>
      <c r="R2867" s="201" t="str">
        <f t="shared" si="2193"/>
        <v/>
      </c>
      <c r="S2867" s="201" t="str">
        <f t="shared" si="2194"/>
        <v/>
      </c>
      <c r="T2867" s="199">
        <f t="shared" si="2195"/>
        <v>0</v>
      </c>
      <c r="U2867" s="199">
        <f t="shared" si="2196"/>
        <v>0</v>
      </c>
      <c r="V2867" s="199">
        <f t="shared" si="2197"/>
        <v>0</v>
      </c>
      <c r="W2867" s="199">
        <f t="shared" si="2198"/>
        <v>0</v>
      </c>
      <c r="X2867" s="199" t="str">
        <f t="shared" si="2199"/>
        <v/>
      </c>
      <c r="Y2867" s="199" t="str">
        <f t="shared" si="2200"/>
        <v/>
      </c>
      <c r="Z2867" s="199" t="str">
        <f t="shared" si="2201"/>
        <v/>
      </c>
      <c r="AA2867" s="199" t="str">
        <f t="shared" si="2202"/>
        <v/>
      </c>
      <c r="AB2867" s="201">
        <f t="shared" ca="1" si="2203"/>
        <v>2.106133318506862</v>
      </c>
      <c r="AD2867" s="162">
        <f t="shared" si="2204"/>
        <v>0</v>
      </c>
      <c r="AE2867" s="162">
        <f t="shared" si="2205"/>
        <v>0</v>
      </c>
      <c r="AF2867" s="162">
        <f t="shared" si="2206"/>
        <v>0</v>
      </c>
      <c r="AG2867" s="162">
        <f t="shared" si="2207"/>
        <v>0</v>
      </c>
      <c r="AH2867" s="162" t="str">
        <f t="shared" si="2208"/>
        <v/>
      </c>
      <c r="AI2867" s="162" t="str">
        <f t="shared" si="2209"/>
        <v/>
      </c>
      <c r="AJ2867" s="162" t="str">
        <f t="shared" si="2210"/>
        <v/>
      </c>
      <c r="AK2867" s="162" t="str">
        <f t="shared" si="2211"/>
        <v/>
      </c>
      <c r="AM2867" s="199">
        <f t="shared" si="2214"/>
        <v>31.28363951051465</v>
      </c>
      <c r="AN2867" s="197">
        <f t="shared" si="2216"/>
        <v>0</v>
      </c>
      <c r="AO2867" s="197">
        <f t="shared" si="2217"/>
        <v>0</v>
      </c>
      <c r="AP2867" s="197">
        <f t="shared" si="2218"/>
        <v>0</v>
      </c>
      <c r="AQ2867" s="197">
        <f t="shared" si="2219"/>
        <v>0</v>
      </c>
      <c r="AR2867" s="197" t="str">
        <f t="shared" si="2220"/>
        <v/>
      </c>
      <c r="AS2867" s="197" t="str">
        <f t="shared" si="2221"/>
        <v/>
      </c>
      <c r="AT2867" s="197" t="str">
        <f t="shared" si="2222"/>
        <v/>
      </c>
      <c r="AU2867" s="197" t="str">
        <f t="shared" si="2223"/>
        <v/>
      </c>
      <c r="AV2867" s="199">
        <f t="shared" ca="1" si="2215"/>
        <v>2.2124350978193603</v>
      </c>
      <c r="AX2867" s="162">
        <f t="shared" si="2178"/>
        <v>0</v>
      </c>
      <c r="AY2867" s="162">
        <f t="shared" si="2179"/>
        <v>0</v>
      </c>
      <c r="AZ2867" s="162">
        <f t="shared" si="2180"/>
        <v>0</v>
      </c>
      <c r="BA2867" s="162">
        <f t="shared" si="2181"/>
        <v>0</v>
      </c>
      <c r="BB2867" s="162" t="str">
        <f t="shared" si="2182"/>
        <v/>
      </c>
      <c r="BC2867" s="162" t="str">
        <f t="shared" si="2183"/>
        <v/>
      </c>
      <c r="BD2867" s="162" t="str">
        <f t="shared" si="2184"/>
        <v/>
      </c>
      <c r="BE2867" s="162" t="str">
        <f t="shared" si="2185"/>
        <v/>
      </c>
      <c r="BG2867" s="169">
        <f t="shared" si="2212"/>
        <v>71.658046286771906</v>
      </c>
      <c r="BH2867" s="169">
        <f t="shared" ca="1" si="2213"/>
        <v>2.0348669454137975</v>
      </c>
    </row>
    <row r="2868" spans="11:60" x14ac:dyDescent="0.25">
      <c r="K2868" s="199">
        <f t="shared" si="2186"/>
        <v>71.709432479878245</v>
      </c>
      <c r="L2868" s="201">
        <f t="shared" si="2187"/>
        <v>0.6014157090269201</v>
      </c>
      <c r="M2868" s="201">
        <f t="shared" si="2188"/>
        <v>0.60647374583155411</v>
      </c>
      <c r="N2868" s="201">
        <f t="shared" si="2189"/>
        <v>0.63746964245567039</v>
      </c>
      <c r="O2868" s="201">
        <f t="shared" si="2190"/>
        <v>0.60197139094788343</v>
      </c>
      <c r="P2868" s="201" t="str">
        <f t="shared" si="2191"/>
        <v/>
      </c>
      <c r="Q2868" s="201" t="str">
        <f t="shared" si="2192"/>
        <v/>
      </c>
      <c r="R2868" s="201" t="str">
        <f t="shared" si="2193"/>
        <v/>
      </c>
      <c r="S2868" s="201" t="str">
        <f t="shared" si="2194"/>
        <v/>
      </c>
      <c r="T2868" s="199">
        <f t="shared" si="2195"/>
        <v>0</v>
      </c>
      <c r="U2868" s="199">
        <f t="shared" si="2196"/>
        <v>0</v>
      </c>
      <c r="V2868" s="199">
        <f t="shared" si="2197"/>
        <v>0</v>
      </c>
      <c r="W2868" s="199">
        <f t="shared" si="2198"/>
        <v>0</v>
      </c>
      <c r="X2868" s="199" t="str">
        <f t="shared" si="2199"/>
        <v/>
      </c>
      <c r="Y2868" s="199" t="str">
        <f t="shared" si="2200"/>
        <v/>
      </c>
      <c r="Z2868" s="199" t="str">
        <f t="shared" si="2201"/>
        <v/>
      </c>
      <c r="AA2868" s="199" t="str">
        <f t="shared" si="2202"/>
        <v/>
      </c>
      <c r="AB2868" s="201">
        <f t="shared" ca="1" si="2203"/>
        <v>2.097072997470057</v>
      </c>
      <c r="AD2868" s="162">
        <f t="shared" si="2204"/>
        <v>0</v>
      </c>
      <c r="AE2868" s="162">
        <f t="shared" si="2205"/>
        <v>0</v>
      </c>
      <c r="AF2868" s="162">
        <f t="shared" si="2206"/>
        <v>0</v>
      </c>
      <c r="AG2868" s="162">
        <f t="shared" si="2207"/>
        <v>0</v>
      </c>
      <c r="AH2868" s="162" t="str">
        <f t="shared" si="2208"/>
        <v/>
      </c>
      <c r="AI2868" s="162" t="str">
        <f t="shared" si="2209"/>
        <v/>
      </c>
      <c r="AJ2868" s="162" t="str">
        <f t="shared" si="2210"/>
        <v/>
      </c>
      <c r="AK2868" s="162" t="str">
        <f t="shared" si="2211"/>
        <v/>
      </c>
      <c r="AM2868" s="199">
        <f t="shared" si="2214"/>
        <v>31.294856304889162</v>
      </c>
      <c r="AN2868" s="197">
        <f t="shared" si="2216"/>
        <v>0</v>
      </c>
      <c r="AO2868" s="197">
        <f t="shared" si="2217"/>
        <v>0</v>
      </c>
      <c r="AP2868" s="197">
        <f t="shared" si="2218"/>
        <v>0</v>
      </c>
      <c r="AQ2868" s="197">
        <f t="shared" si="2219"/>
        <v>0</v>
      </c>
      <c r="AR2868" s="197" t="str">
        <f t="shared" si="2220"/>
        <v/>
      </c>
      <c r="AS2868" s="197" t="str">
        <f t="shared" si="2221"/>
        <v/>
      </c>
      <c r="AT2868" s="197" t="str">
        <f t="shared" si="2222"/>
        <v/>
      </c>
      <c r="AU2868" s="197" t="str">
        <f t="shared" si="2223"/>
        <v/>
      </c>
      <c r="AV2868" s="199">
        <f t="shared" ca="1" si="2215"/>
        <v>2.2045722748183398</v>
      </c>
      <c r="AX2868" s="162">
        <f t="shared" si="2178"/>
        <v>0</v>
      </c>
      <c r="AY2868" s="162">
        <f t="shared" si="2179"/>
        <v>0</v>
      </c>
      <c r="AZ2868" s="162">
        <f t="shared" si="2180"/>
        <v>0</v>
      </c>
      <c r="BA2868" s="162">
        <f t="shared" si="2181"/>
        <v>0</v>
      </c>
      <c r="BB2868" s="162" t="str">
        <f t="shared" si="2182"/>
        <v/>
      </c>
      <c r="BC2868" s="162" t="str">
        <f t="shared" si="2183"/>
        <v/>
      </c>
      <c r="BD2868" s="162" t="str">
        <f t="shared" si="2184"/>
        <v/>
      </c>
      <c r="BE2868" s="162" t="str">
        <f t="shared" si="2185"/>
        <v/>
      </c>
      <c r="BG2868" s="169">
        <f t="shared" si="2212"/>
        <v>71.683739383325076</v>
      </c>
      <c r="BH2868" s="169">
        <f t="shared" ca="1" si="2213"/>
        <v>2.106133318506862</v>
      </c>
    </row>
    <row r="2869" spans="11:60" x14ac:dyDescent="0.25">
      <c r="K2869" s="199">
        <f t="shared" si="2186"/>
        <v>71.735125576431415</v>
      </c>
      <c r="L2869" s="201">
        <f t="shared" si="2187"/>
        <v>0.60163119297856005</v>
      </c>
      <c r="M2869" s="201">
        <f t="shared" si="2188"/>
        <v>0.60669104205005353</v>
      </c>
      <c r="N2869" s="201">
        <f t="shared" si="2189"/>
        <v>0.63769804433401367</v>
      </c>
      <c r="O2869" s="201">
        <f t="shared" si="2190"/>
        <v>0.60218707399730942</v>
      </c>
      <c r="P2869" s="201" t="str">
        <f t="shared" si="2191"/>
        <v/>
      </c>
      <c r="Q2869" s="201" t="str">
        <f t="shared" si="2192"/>
        <v/>
      </c>
      <c r="R2869" s="201" t="str">
        <f t="shared" si="2193"/>
        <v/>
      </c>
      <c r="S2869" s="201" t="str">
        <f t="shared" si="2194"/>
        <v/>
      </c>
      <c r="T2869" s="199">
        <f t="shared" si="2195"/>
        <v>0</v>
      </c>
      <c r="U2869" s="199">
        <f t="shared" si="2196"/>
        <v>0</v>
      </c>
      <c r="V2869" s="199">
        <f t="shared" si="2197"/>
        <v>0</v>
      </c>
      <c r="W2869" s="199">
        <f t="shared" si="2198"/>
        <v>0</v>
      </c>
      <c r="X2869" s="199" t="str">
        <f t="shared" si="2199"/>
        <v/>
      </c>
      <c r="Y2869" s="199" t="str">
        <f t="shared" si="2200"/>
        <v/>
      </c>
      <c r="Z2869" s="199" t="str">
        <f t="shared" si="2201"/>
        <v/>
      </c>
      <c r="AA2869" s="199" t="str">
        <f t="shared" si="2202"/>
        <v/>
      </c>
      <c r="AB2869" s="201">
        <f t="shared" ca="1" si="2203"/>
        <v>2.1192676452822923</v>
      </c>
      <c r="AD2869" s="162">
        <f t="shared" si="2204"/>
        <v>0</v>
      </c>
      <c r="AE2869" s="162">
        <f t="shared" si="2205"/>
        <v>0</v>
      </c>
      <c r="AF2869" s="162">
        <f t="shared" si="2206"/>
        <v>0</v>
      </c>
      <c r="AG2869" s="162">
        <f t="shared" si="2207"/>
        <v>0</v>
      </c>
      <c r="AH2869" s="162" t="str">
        <f t="shared" si="2208"/>
        <v/>
      </c>
      <c r="AI2869" s="162" t="str">
        <f t="shared" si="2209"/>
        <v/>
      </c>
      <c r="AJ2869" s="162" t="str">
        <f t="shared" si="2210"/>
        <v/>
      </c>
      <c r="AK2869" s="162" t="str">
        <f t="shared" si="2211"/>
        <v/>
      </c>
      <c r="AM2869" s="199">
        <f t="shared" si="2214"/>
        <v>31.306073099263674</v>
      </c>
      <c r="AN2869" s="197">
        <f t="shared" si="2216"/>
        <v>0</v>
      </c>
      <c r="AO2869" s="197">
        <f t="shared" si="2217"/>
        <v>0</v>
      </c>
      <c r="AP2869" s="197">
        <f t="shared" si="2218"/>
        <v>0</v>
      </c>
      <c r="AQ2869" s="197">
        <f t="shared" si="2219"/>
        <v>0</v>
      </c>
      <c r="AR2869" s="197" t="str">
        <f t="shared" si="2220"/>
        <v/>
      </c>
      <c r="AS2869" s="197" t="str">
        <f t="shared" si="2221"/>
        <v/>
      </c>
      <c r="AT2869" s="197" t="str">
        <f t="shared" si="2222"/>
        <v/>
      </c>
      <c r="AU2869" s="197" t="str">
        <f t="shared" si="2223"/>
        <v/>
      </c>
      <c r="AV2869" s="199">
        <f t="shared" ca="1" si="2215"/>
        <v>2.2229678992606581</v>
      </c>
      <c r="AX2869" s="162">
        <f t="shared" si="2178"/>
        <v>0</v>
      </c>
      <c r="AY2869" s="162">
        <f t="shared" si="2179"/>
        <v>0</v>
      </c>
      <c r="AZ2869" s="162">
        <f t="shared" si="2180"/>
        <v>0</v>
      </c>
      <c r="BA2869" s="162">
        <f t="shared" si="2181"/>
        <v>0</v>
      </c>
      <c r="BB2869" s="162" t="str">
        <f t="shared" si="2182"/>
        <v/>
      </c>
      <c r="BC2869" s="162" t="str">
        <f t="shared" si="2183"/>
        <v/>
      </c>
      <c r="BD2869" s="162" t="str">
        <f t="shared" si="2184"/>
        <v/>
      </c>
      <c r="BE2869" s="162" t="str">
        <f t="shared" si="2185"/>
        <v/>
      </c>
      <c r="BG2869" s="169">
        <f t="shared" si="2212"/>
        <v>71.709432479878245</v>
      </c>
      <c r="BH2869" s="169">
        <f t="shared" ca="1" si="2213"/>
        <v>2.097072997470057</v>
      </c>
    </row>
    <row r="2870" spans="11:60" x14ac:dyDescent="0.25">
      <c r="K2870" s="199">
        <f t="shared" si="2186"/>
        <v>71.760818672984584</v>
      </c>
      <c r="L2870" s="201">
        <f t="shared" si="2187"/>
        <v>0.60184667693019989</v>
      </c>
      <c r="M2870" s="201">
        <f t="shared" si="2188"/>
        <v>0.60690833826855284</v>
      </c>
      <c r="N2870" s="201">
        <f t="shared" si="2189"/>
        <v>0.63792644621235683</v>
      </c>
      <c r="O2870" s="201">
        <f t="shared" si="2190"/>
        <v>0.6024027570467354</v>
      </c>
      <c r="P2870" s="201" t="str">
        <f t="shared" si="2191"/>
        <v/>
      </c>
      <c r="Q2870" s="201" t="str">
        <f t="shared" si="2192"/>
        <v/>
      </c>
      <c r="R2870" s="201" t="str">
        <f t="shared" si="2193"/>
        <v/>
      </c>
      <c r="S2870" s="201" t="str">
        <f t="shared" si="2194"/>
        <v/>
      </c>
      <c r="T2870" s="199">
        <f t="shared" si="2195"/>
        <v>0</v>
      </c>
      <c r="U2870" s="199">
        <f t="shared" si="2196"/>
        <v>0</v>
      </c>
      <c r="V2870" s="199">
        <f t="shared" si="2197"/>
        <v>0</v>
      </c>
      <c r="W2870" s="199">
        <f t="shared" si="2198"/>
        <v>0</v>
      </c>
      <c r="X2870" s="199" t="str">
        <f t="shared" si="2199"/>
        <v/>
      </c>
      <c r="Y2870" s="199" t="str">
        <f t="shared" si="2200"/>
        <v/>
      </c>
      <c r="Z2870" s="199" t="str">
        <f t="shared" si="2201"/>
        <v/>
      </c>
      <c r="AA2870" s="199" t="str">
        <f t="shared" si="2202"/>
        <v/>
      </c>
      <c r="AB2870" s="201">
        <f t="shared" ca="1" si="2203"/>
        <v>2.0044447017147538</v>
      </c>
      <c r="AD2870" s="162">
        <f t="shared" si="2204"/>
        <v>0</v>
      </c>
      <c r="AE2870" s="162">
        <f t="shared" si="2205"/>
        <v>0</v>
      </c>
      <c r="AF2870" s="162">
        <f t="shared" si="2206"/>
        <v>0</v>
      </c>
      <c r="AG2870" s="162">
        <f t="shared" si="2207"/>
        <v>0</v>
      </c>
      <c r="AH2870" s="162" t="str">
        <f t="shared" si="2208"/>
        <v/>
      </c>
      <c r="AI2870" s="162" t="str">
        <f t="shared" si="2209"/>
        <v/>
      </c>
      <c r="AJ2870" s="162" t="str">
        <f t="shared" si="2210"/>
        <v/>
      </c>
      <c r="AK2870" s="162" t="str">
        <f t="shared" si="2211"/>
        <v/>
      </c>
      <c r="AM2870" s="199">
        <f t="shared" si="2214"/>
        <v>31.317289893638186</v>
      </c>
      <c r="AN2870" s="197">
        <f t="shared" si="2216"/>
        <v>0</v>
      </c>
      <c r="AO2870" s="197">
        <f t="shared" si="2217"/>
        <v>0</v>
      </c>
      <c r="AP2870" s="197">
        <f t="shared" si="2218"/>
        <v>0</v>
      </c>
      <c r="AQ2870" s="197">
        <f t="shared" si="2219"/>
        <v>0</v>
      </c>
      <c r="AR2870" s="197" t="str">
        <f t="shared" si="2220"/>
        <v/>
      </c>
      <c r="AS2870" s="197" t="str">
        <f t="shared" si="2221"/>
        <v/>
      </c>
      <c r="AT2870" s="197" t="str">
        <f t="shared" si="2222"/>
        <v/>
      </c>
      <c r="AU2870" s="197" t="str">
        <f t="shared" si="2223"/>
        <v/>
      </c>
      <c r="AV2870" s="199">
        <f t="shared" ca="1" si="2215"/>
        <v>2.1437712948569327</v>
      </c>
      <c r="AX2870" s="162">
        <f t="shared" ref="AX2870:AX2933" si="2224">IF(AN2870="","",($AM2871-$AM2870)*AN2870)</f>
        <v>0</v>
      </c>
      <c r="AY2870" s="162">
        <f t="shared" ref="AY2870:AY2933" si="2225">IF(AO2870="","",($AM2871-$AM2870)*AO2870)</f>
        <v>0</v>
      </c>
      <c r="AZ2870" s="162">
        <f t="shared" ref="AZ2870:AZ2933" si="2226">IF(AP2870="","",($AM2871-$AM2870)*AP2870)</f>
        <v>0</v>
      </c>
      <c r="BA2870" s="162">
        <f t="shared" ref="BA2870:BA2933" si="2227">IF(AQ2870="","",($AM2871-$AM2870)*AQ2870)</f>
        <v>0</v>
      </c>
      <c r="BB2870" s="162" t="str">
        <f t="shared" ref="BB2870:BB2933" si="2228">IF(AR2870="","",($AM2871-$AM2870)*AR2870)</f>
        <v/>
      </c>
      <c r="BC2870" s="162" t="str">
        <f t="shared" ref="BC2870:BC2933" si="2229">IF(AS2870="","",($AM2871-$AM2870)*AS2870)</f>
        <v/>
      </c>
      <c r="BD2870" s="162" t="str">
        <f t="shared" ref="BD2870:BD2933" si="2230">IF(AT2870="","",($AM2871-$AM2870)*AT2870)</f>
        <v/>
      </c>
      <c r="BE2870" s="162" t="str">
        <f t="shared" ref="BE2870:BE2933" si="2231">IF(AU2870="","",($AM2871-$AM2870)*AU2870)</f>
        <v/>
      </c>
      <c r="BG2870" s="169">
        <f t="shared" si="2212"/>
        <v>71.735125576431415</v>
      </c>
      <c r="BH2870" s="169">
        <f t="shared" ca="1" si="2213"/>
        <v>2.1192676452822923</v>
      </c>
    </row>
    <row r="2871" spans="11:60" x14ac:dyDescent="0.25">
      <c r="K2871" s="199">
        <f t="shared" si="2186"/>
        <v>71.786511769537753</v>
      </c>
      <c r="L2871" s="201">
        <f t="shared" si="2187"/>
        <v>0.60206216088183995</v>
      </c>
      <c r="M2871" s="201">
        <f t="shared" si="2188"/>
        <v>0.60712563448705226</v>
      </c>
      <c r="N2871" s="201">
        <f t="shared" si="2189"/>
        <v>0.6381548480907</v>
      </c>
      <c r="O2871" s="201">
        <f t="shared" si="2190"/>
        <v>0.6026184400961615</v>
      </c>
      <c r="P2871" s="201" t="str">
        <f t="shared" si="2191"/>
        <v/>
      </c>
      <c r="Q2871" s="201" t="str">
        <f t="shared" si="2192"/>
        <v/>
      </c>
      <c r="R2871" s="201" t="str">
        <f t="shared" si="2193"/>
        <v/>
      </c>
      <c r="S2871" s="201" t="str">
        <f t="shared" si="2194"/>
        <v/>
      </c>
      <c r="T2871" s="199">
        <f t="shared" si="2195"/>
        <v>0</v>
      </c>
      <c r="U2871" s="199">
        <f t="shared" si="2196"/>
        <v>0</v>
      </c>
      <c r="V2871" s="199">
        <f t="shared" si="2197"/>
        <v>0</v>
      </c>
      <c r="W2871" s="199">
        <f t="shared" si="2198"/>
        <v>0</v>
      </c>
      <c r="X2871" s="199" t="str">
        <f t="shared" si="2199"/>
        <v/>
      </c>
      <c r="Y2871" s="199" t="str">
        <f t="shared" si="2200"/>
        <v/>
      </c>
      <c r="Z2871" s="199" t="str">
        <f t="shared" si="2201"/>
        <v/>
      </c>
      <c r="AA2871" s="199" t="str">
        <f t="shared" si="2202"/>
        <v/>
      </c>
      <c r="AB2871" s="201">
        <f t="shared" ca="1" si="2203"/>
        <v>2.0553603615181535</v>
      </c>
      <c r="AD2871" s="162">
        <f t="shared" si="2204"/>
        <v>0</v>
      </c>
      <c r="AE2871" s="162">
        <f t="shared" si="2205"/>
        <v>0</v>
      </c>
      <c r="AF2871" s="162">
        <f t="shared" si="2206"/>
        <v>0</v>
      </c>
      <c r="AG2871" s="162">
        <f t="shared" si="2207"/>
        <v>0</v>
      </c>
      <c r="AH2871" s="162" t="str">
        <f t="shared" si="2208"/>
        <v/>
      </c>
      <c r="AI2871" s="162" t="str">
        <f t="shared" si="2209"/>
        <v/>
      </c>
      <c r="AJ2871" s="162" t="str">
        <f t="shared" si="2210"/>
        <v/>
      </c>
      <c r="AK2871" s="162" t="str">
        <f t="shared" si="2211"/>
        <v/>
      </c>
      <c r="AM2871" s="199">
        <f t="shared" si="2214"/>
        <v>31.328506688012698</v>
      </c>
      <c r="AN2871" s="197">
        <f t="shared" si="2216"/>
        <v>0</v>
      </c>
      <c r="AO2871" s="197">
        <f t="shared" si="2217"/>
        <v>0</v>
      </c>
      <c r="AP2871" s="197">
        <f t="shared" si="2218"/>
        <v>0</v>
      </c>
      <c r="AQ2871" s="197">
        <f t="shared" si="2219"/>
        <v>0</v>
      </c>
      <c r="AR2871" s="197" t="str">
        <f t="shared" si="2220"/>
        <v/>
      </c>
      <c r="AS2871" s="197" t="str">
        <f t="shared" si="2221"/>
        <v/>
      </c>
      <c r="AT2871" s="197" t="str">
        <f t="shared" si="2222"/>
        <v/>
      </c>
      <c r="AU2871" s="197" t="str">
        <f t="shared" si="2223"/>
        <v/>
      </c>
      <c r="AV2871" s="199">
        <f t="shared" ca="1" si="2215"/>
        <v>2.1471216281210372</v>
      </c>
      <c r="AX2871" s="162">
        <f t="shared" si="2224"/>
        <v>0</v>
      </c>
      <c r="AY2871" s="162">
        <f t="shared" si="2225"/>
        <v>0</v>
      </c>
      <c r="AZ2871" s="162">
        <f t="shared" si="2226"/>
        <v>0</v>
      </c>
      <c r="BA2871" s="162">
        <f t="shared" si="2227"/>
        <v>0</v>
      </c>
      <c r="BB2871" s="162" t="str">
        <f t="shared" si="2228"/>
        <v/>
      </c>
      <c r="BC2871" s="162" t="str">
        <f t="shared" si="2229"/>
        <v/>
      </c>
      <c r="BD2871" s="162" t="str">
        <f t="shared" si="2230"/>
        <v/>
      </c>
      <c r="BE2871" s="162" t="str">
        <f t="shared" si="2231"/>
        <v/>
      </c>
      <c r="BG2871" s="169">
        <f t="shared" si="2212"/>
        <v>71.760818672984584</v>
      </c>
      <c r="BH2871" s="169">
        <f t="shared" ca="1" si="2213"/>
        <v>2.0044447017147538</v>
      </c>
    </row>
    <row r="2872" spans="11:60" x14ac:dyDescent="0.25">
      <c r="K2872" s="199">
        <f t="shared" si="2186"/>
        <v>71.812204866090923</v>
      </c>
      <c r="L2872" s="201">
        <f t="shared" si="2187"/>
        <v>0.60227764483347979</v>
      </c>
      <c r="M2872" s="201">
        <f t="shared" si="2188"/>
        <v>0.60734293070555156</v>
      </c>
      <c r="N2872" s="201">
        <f t="shared" si="2189"/>
        <v>0.63838324996904316</v>
      </c>
      <c r="O2872" s="201">
        <f t="shared" si="2190"/>
        <v>0.60283412314558749</v>
      </c>
      <c r="P2872" s="201" t="str">
        <f t="shared" si="2191"/>
        <v/>
      </c>
      <c r="Q2872" s="201" t="str">
        <f t="shared" si="2192"/>
        <v/>
      </c>
      <c r="R2872" s="201" t="str">
        <f t="shared" si="2193"/>
        <v/>
      </c>
      <c r="S2872" s="201" t="str">
        <f t="shared" si="2194"/>
        <v/>
      </c>
      <c r="T2872" s="199">
        <f t="shared" si="2195"/>
        <v>0</v>
      </c>
      <c r="U2872" s="199">
        <f t="shared" si="2196"/>
        <v>0</v>
      </c>
      <c r="V2872" s="199">
        <f t="shared" si="2197"/>
        <v>0</v>
      </c>
      <c r="W2872" s="199">
        <f t="shared" si="2198"/>
        <v>0</v>
      </c>
      <c r="X2872" s="199" t="str">
        <f t="shared" si="2199"/>
        <v/>
      </c>
      <c r="Y2872" s="199" t="str">
        <f t="shared" si="2200"/>
        <v/>
      </c>
      <c r="Z2872" s="199" t="str">
        <f t="shared" si="2201"/>
        <v/>
      </c>
      <c r="AA2872" s="199" t="str">
        <f t="shared" si="2202"/>
        <v/>
      </c>
      <c r="AB2872" s="201">
        <f t="shared" ca="1" si="2203"/>
        <v>2.0325434705650087</v>
      </c>
      <c r="AD2872" s="162">
        <f t="shared" si="2204"/>
        <v>0</v>
      </c>
      <c r="AE2872" s="162">
        <f t="shared" si="2205"/>
        <v>0</v>
      </c>
      <c r="AF2872" s="162">
        <f t="shared" si="2206"/>
        <v>0</v>
      </c>
      <c r="AG2872" s="162">
        <f t="shared" si="2207"/>
        <v>0</v>
      </c>
      <c r="AH2872" s="162" t="str">
        <f t="shared" si="2208"/>
        <v/>
      </c>
      <c r="AI2872" s="162" t="str">
        <f t="shared" si="2209"/>
        <v/>
      </c>
      <c r="AJ2872" s="162" t="str">
        <f t="shared" si="2210"/>
        <v/>
      </c>
      <c r="AK2872" s="162" t="str">
        <f t="shared" si="2211"/>
        <v/>
      </c>
      <c r="AM2872" s="199">
        <f t="shared" si="2214"/>
        <v>31.33972348238721</v>
      </c>
      <c r="AN2872" s="197">
        <f t="shared" si="2216"/>
        <v>0</v>
      </c>
      <c r="AO2872" s="197">
        <f t="shared" si="2217"/>
        <v>0</v>
      </c>
      <c r="AP2872" s="197">
        <f t="shared" si="2218"/>
        <v>0</v>
      </c>
      <c r="AQ2872" s="197">
        <f t="shared" si="2219"/>
        <v>0</v>
      </c>
      <c r="AR2872" s="197" t="str">
        <f t="shared" si="2220"/>
        <v/>
      </c>
      <c r="AS2872" s="197" t="str">
        <f t="shared" si="2221"/>
        <v/>
      </c>
      <c r="AT2872" s="197" t="str">
        <f t="shared" si="2222"/>
        <v/>
      </c>
      <c r="AU2872" s="197" t="str">
        <f t="shared" si="2223"/>
        <v/>
      </c>
      <c r="AV2872" s="199">
        <f t="shared" ca="1" si="2215"/>
        <v>2.1238489080291667</v>
      </c>
      <c r="AX2872" s="162">
        <f t="shared" si="2224"/>
        <v>0</v>
      </c>
      <c r="AY2872" s="162">
        <f t="shared" si="2225"/>
        <v>0</v>
      </c>
      <c r="AZ2872" s="162">
        <f t="shared" si="2226"/>
        <v>0</v>
      </c>
      <c r="BA2872" s="162">
        <f t="shared" si="2227"/>
        <v>0</v>
      </c>
      <c r="BB2872" s="162" t="str">
        <f t="shared" si="2228"/>
        <v/>
      </c>
      <c r="BC2872" s="162" t="str">
        <f t="shared" si="2229"/>
        <v/>
      </c>
      <c r="BD2872" s="162" t="str">
        <f t="shared" si="2230"/>
        <v/>
      </c>
      <c r="BE2872" s="162" t="str">
        <f t="shared" si="2231"/>
        <v/>
      </c>
      <c r="BG2872" s="169">
        <f t="shared" si="2212"/>
        <v>71.786511769537753</v>
      </c>
      <c r="BH2872" s="169">
        <f t="shared" ca="1" si="2213"/>
        <v>2.0553603615181535</v>
      </c>
    </row>
    <row r="2873" spans="11:60" x14ac:dyDescent="0.25">
      <c r="K2873" s="199">
        <f t="shared" si="2186"/>
        <v>71.837897962644092</v>
      </c>
      <c r="L2873" s="201">
        <f t="shared" si="2187"/>
        <v>0.60249312878511985</v>
      </c>
      <c r="M2873" s="201">
        <f t="shared" si="2188"/>
        <v>0.60756022692405087</v>
      </c>
      <c r="N2873" s="201">
        <f t="shared" si="2189"/>
        <v>0.63861165184738633</v>
      </c>
      <c r="O2873" s="201">
        <f t="shared" si="2190"/>
        <v>0.60304980619501358</v>
      </c>
      <c r="P2873" s="201" t="str">
        <f t="shared" si="2191"/>
        <v/>
      </c>
      <c r="Q2873" s="201" t="str">
        <f t="shared" si="2192"/>
        <v/>
      </c>
      <c r="R2873" s="201" t="str">
        <f t="shared" si="2193"/>
        <v/>
      </c>
      <c r="S2873" s="201" t="str">
        <f t="shared" si="2194"/>
        <v/>
      </c>
      <c r="T2873" s="199">
        <f t="shared" si="2195"/>
        <v>0</v>
      </c>
      <c r="U2873" s="199">
        <f t="shared" si="2196"/>
        <v>0</v>
      </c>
      <c r="V2873" s="199">
        <f t="shared" si="2197"/>
        <v>0</v>
      </c>
      <c r="W2873" s="199">
        <f t="shared" si="2198"/>
        <v>0</v>
      </c>
      <c r="X2873" s="199" t="str">
        <f t="shared" si="2199"/>
        <v/>
      </c>
      <c r="Y2873" s="199" t="str">
        <f t="shared" si="2200"/>
        <v/>
      </c>
      <c r="Z2873" s="199" t="str">
        <f t="shared" si="2201"/>
        <v/>
      </c>
      <c r="AA2873" s="199" t="str">
        <f t="shared" si="2202"/>
        <v/>
      </c>
      <c r="AB2873" s="201">
        <f t="shared" ca="1" si="2203"/>
        <v>2.150348841265123</v>
      </c>
      <c r="AD2873" s="162">
        <f t="shared" si="2204"/>
        <v>0</v>
      </c>
      <c r="AE2873" s="162">
        <f t="shared" si="2205"/>
        <v>0</v>
      </c>
      <c r="AF2873" s="162">
        <f t="shared" si="2206"/>
        <v>0</v>
      </c>
      <c r="AG2873" s="162">
        <f t="shared" si="2207"/>
        <v>0</v>
      </c>
      <c r="AH2873" s="162" t="str">
        <f t="shared" si="2208"/>
        <v/>
      </c>
      <c r="AI2873" s="162" t="str">
        <f t="shared" si="2209"/>
        <v/>
      </c>
      <c r="AJ2873" s="162" t="str">
        <f t="shared" si="2210"/>
        <v/>
      </c>
      <c r="AK2873" s="162" t="str">
        <f t="shared" si="2211"/>
        <v/>
      </c>
      <c r="AM2873" s="199">
        <f t="shared" si="2214"/>
        <v>31.350940276761722</v>
      </c>
      <c r="AN2873" s="197">
        <f t="shared" si="2216"/>
        <v>0</v>
      </c>
      <c r="AO2873" s="197">
        <f t="shared" si="2217"/>
        <v>0</v>
      </c>
      <c r="AP2873" s="197">
        <f t="shared" si="2218"/>
        <v>0</v>
      </c>
      <c r="AQ2873" s="197">
        <f t="shared" si="2219"/>
        <v>0</v>
      </c>
      <c r="AR2873" s="197" t="str">
        <f t="shared" si="2220"/>
        <v/>
      </c>
      <c r="AS2873" s="197" t="str">
        <f t="shared" si="2221"/>
        <v/>
      </c>
      <c r="AT2873" s="197" t="str">
        <f t="shared" si="2222"/>
        <v/>
      </c>
      <c r="AU2873" s="197" t="str">
        <f t="shared" si="2223"/>
        <v/>
      </c>
      <c r="AV2873" s="199">
        <f t="shared" ca="1" si="2215"/>
        <v>2.202906184719617</v>
      </c>
      <c r="AX2873" s="162">
        <f t="shared" si="2224"/>
        <v>0</v>
      </c>
      <c r="AY2873" s="162">
        <f t="shared" si="2225"/>
        <v>0</v>
      </c>
      <c r="AZ2873" s="162">
        <f t="shared" si="2226"/>
        <v>0</v>
      </c>
      <c r="BA2873" s="162">
        <f t="shared" si="2227"/>
        <v>0</v>
      </c>
      <c r="BB2873" s="162" t="str">
        <f t="shared" si="2228"/>
        <v/>
      </c>
      <c r="BC2873" s="162" t="str">
        <f t="shared" si="2229"/>
        <v/>
      </c>
      <c r="BD2873" s="162" t="str">
        <f t="shared" si="2230"/>
        <v/>
      </c>
      <c r="BE2873" s="162" t="str">
        <f t="shared" si="2231"/>
        <v/>
      </c>
      <c r="BG2873" s="169">
        <f t="shared" si="2212"/>
        <v>71.812204866090923</v>
      </c>
      <c r="BH2873" s="169">
        <f t="shared" ca="1" si="2213"/>
        <v>2.0325434705650087</v>
      </c>
    </row>
    <row r="2874" spans="11:60" x14ac:dyDescent="0.25">
      <c r="K2874" s="199">
        <f t="shared" si="2186"/>
        <v>71.863591059197262</v>
      </c>
      <c r="L2874" s="201">
        <f t="shared" si="2187"/>
        <v>0.60270861273675969</v>
      </c>
      <c r="M2874" s="201">
        <f t="shared" si="2188"/>
        <v>0.60777752314255029</v>
      </c>
      <c r="N2874" s="201">
        <f t="shared" si="2189"/>
        <v>0.63884005372572961</v>
      </c>
      <c r="O2874" s="201">
        <f t="shared" si="2190"/>
        <v>0.60326548924443957</v>
      </c>
      <c r="P2874" s="201" t="str">
        <f t="shared" si="2191"/>
        <v/>
      </c>
      <c r="Q2874" s="201" t="str">
        <f t="shared" si="2192"/>
        <v/>
      </c>
      <c r="R2874" s="201" t="str">
        <f t="shared" si="2193"/>
        <v/>
      </c>
      <c r="S2874" s="201" t="str">
        <f t="shared" si="2194"/>
        <v/>
      </c>
      <c r="T2874" s="199">
        <f t="shared" si="2195"/>
        <v>0</v>
      </c>
      <c r="U2874" s="199">
        <f t="shared" si="2196"/>
        <v>0</v>
      </c>
      <c r="V2874" s="199">
        <f t="shared" si="2197"/>
        <v>0</v>
      </c>
      <c r="W2874" s="199">
        <f t="shared" si="2198"/>
        <v>0</v>
      </c>
      <c r="X2874" s="199" t="str">
        <f t="shared" si="2199"/>
        <v/>
      </c>
      <c r="Y2874" s="199" t="str">
        <f t="shared" si="2200"/>
        <v/>
      </c>
      <c r="Z2874" s="199" t="str">
        <f t="shared" si="2201"/>
        <v/>
      </c>
      <c r="AA2874" s="199" t="str">
        <f t="shared" si="2202"/>
        <v/>
      </c>
      <c r="AB2874" s="201">
        <f t="shared" ca="1" si="2203"/>
        <v>2.1642825536273245</v>
      </c>
      <c r="AD2874" s="162">
        <f t="shared" si="2204"/>
        <v>0</v>
      </c>
      <c r="AE2874" s="162">
        <f t="shared" si="2205"/>
        <v>0</v>
      </c>
      <c r="AF2874" s="162">
        <f t="shared" si="2206"/>
        <v>0</v>
      </c>
      <c r="AG2874" s="162">
        <f t="shared" si="2207"/>
        <v>0</v>
      </c>
      <c r="AH2874" s="162" t="str">
        <f t="shared" si="2208"/>
        <v/>
      </c>
      <c r="AI2874" s="162" t="str">
        <f t="shared" si="2209"/>
        <v/>
      </c>
      <c r="AJ2874" s="162" t="str">
        <f t="shared" si="2210"/>
        <v/>
      </c>
      <c r="AK2874" s="162" t="str">
        <f t="shared" si="2211"/>
        <v/>
      </c>
      <c r="AM2874" s="199">
        <f t="shared" si="2214"/>
        <v>31.362157071136235</v>
      </c>
      <c r="AN2874" s="197">
        <f t="shared" si="2216"/>
        <v>0</v>
      </c>
      <c r="AO2874" s="197">
        <f t="shared" si="2217"/>
        <v>0</v>
      </c>
      <c r="AP2874" s="197">
        <f t="shared" si="2218"/>
        <v>0</v>
      </c>
      <c r="AQ2874" s="197">
        <f t="shared" si="2219"/>
        <v>0</v>
      </c>
      <c r="AR2874" s="197" t="str">
        <f t="shared" si="2220"/>
        <v/>
      </c>
      <c r="AS2874" s="197" t="str">
        <f t="shared" si="2221"/>
        <v/>
      </c>
      <c r="AT2874" s="197" t="str">
        <f t="shared" si="2222"/>
        <v/>
      </c>
      <c r="AU2874" s="197" t="str">
        <f t="shared" si="2223"/>
        <v/>
      </c>
      <c r="AV2874" s="199">
        <f t="shared" ca="1" si="2215"/>
        <v>2.1544765984514185</v>
      </c>
      <c r="AX2874" s="162">
        <f t="shared" si="2224"/>
        <v>0</v>
      </c>
      <c r="AY2874" s="162">
        <f t="shared" si="2225"/>
        <v>0</v>
      </c>
      <c r="AZ2874" s="162">
        <f t="shared" si="2226"/>
        <v>0</v>
      </c>
      <c r="BA2874" s="162">
        <f t="shared" si="2227"/>
        <v>0</v>
      </c>
      <c r="BB2874" s="162" t="str">
        <f t="shared" si="2228"/>
        <v/>
      </c>
      <c r="BC2874" s="162" t="str">
        <f t="shared" si="2229"/>
        <v/>
      </c>
      <c r="BD2874" s="162" t="str">
        <f t="shared" si="2230"/>
        <v/>
      </c>
      <c r="BE2874" s="162" t="str">
        <f t="shared" si="2231"/>
        <v/>
      </c>
      <c r="BG2874" s="169">
        <f t="shared" si="2212"/>
        <v>71.837897962644092</v>
      </c>
      <c r="BH2874" s="169">
        <f t="shared" ca="1" si="2213"/>
        <v>2.150348841265123</v>
      </c>
    </row>
    <row r="2875" spans="11:60" x14ac:dyDescent="0.25">
      <c r="K2875" s="199">
        <f t="shared" si="2186"/>
        <v>71.889284155750431</v>
      </c>
      <c r="L2875" s="201">
        <f t="shared" si="2187"/>
        <v>0.60292409668839975</v>
      </c>
      <c r="M2875" s="201">
        <f t="shared" si="2188"/>
        <v>0.6079948193610496</v>
      </c>
      <c r="N2875" s="201">
        <f t="shared" si="2189"/>
        <v>0.63906845560407277</v>
      </c>
      <c r="O2875" s="201">
        <f t="shared" si="2190"/>
        <v>0.60348117229386555</v>
      </c>
      <c r="P2875" s="201" t="str">
        <f t="shared" si="2191"/>
        <v/>
      </c>
      <c r="Q2875" s="201" t="str">
        <f t="shared" si="2192"/>
        <v/>
      </c>
      <c r="R2875" s="201" t="str">
        <f t="shared" si="2193"/>
        <v/>
      </c>
      <c r="S2875" s="201" t="str">
        <f t="shared" si="2194"/>
        <v/>
      </c>
      <c r="T2875" s="199">
        <f t="shared" si="2195"/>
        <v>0</v>
      </c>
      <c r="U2875" s="199">
        <f t="shared" si="2196"/>
        <v>0</v>
      </c>
      <c r="V2875" s="199">
        <f t="shared" si="2197"/>
        <v>0</v>
      </c>
      <c r="W2875" s="199">
        <f t="shared" si="2198"/>
        <v>0</v>
      </c>
      <c r="X2875" s="199" t="str">
        <f t="shared" si="2199"/>
        <v/>
      </c>
      <c r="Y2875" s="199" t="str">
        <f t="shared" si="2200"/>
        <v/>
      </c>
      <c r="Z2875" s="199" t="str">
        <f t="shared" si="2201"/>
        <v/>
      </c>
      <c r="AA2875" s="199" t="str">
        <f t="shared" si="2202"/>
        <v/>
      </c>
      <c r="AB2875" s="201">
        <f t="shared" ca="1" si="2203"/>
        <v>2.120475088983631</v>
      </c>
      <c r="AD2875" s="162">
        <f t="shared" si="2204"/>
        <v>0</v>
      </c>
      <c r="AE2875" s="162">
        <f t="shared" si="2205"/>
        <v>0</v>
      </c>
      <c r="AF2875" s="162">
        <f t="shared" si="2206"/>
        <v>0</v>
      </c>
      <c r="AG2875" s="162">
        <f t="shared" si="2207"/>
        <v>0</v>
      </c>
      <c r="AH2875" s="162" t="str">
        <f t="shared" si="2208"/>
        <v/>
      </c>
      <c r="AI2875" s="162" t="str">
        <f t="shared" si="2209"/>
        <v/>
      </c>
      <c r="AJ2875" s="162" t="str">
        <f t="shared" si="2210"/>
        <v/>
      </c>
      <c r="AK2875" s="162" t="str">
        <f t="shared" si="2211"/>
        <v/>
      </c>
      <c r="AM2875" s="199">
        <f t="shared" si="2214"/>
        <v>31.373373865510747</v>
      </c>
      <c r="AN2875" s="197">
        <f t="shared" si="2216"/>
        <v>0</v>
      </c>
      <c r="AO2875" s="197">
        <f t="shared" si="2217"/>
        <v>0</v>
      </c>
      <c r="AP2875" s="197">
        <f t="shared" si="2218"/>
        <v>0</v>
      </c>
      <c r="AQ2875" s="197">
        <f t="shared" si="2219"/>
        <v>0</v>
      </c>
      <c r="AR2875" s="197" t="str">
        <f t="shared" si="2220"/>
        <v/>
      </c>
      <c r="AS2875" s="197" t="str">
        <f t="shared" si="2221"/>
        <v/>
      </c>
      <c r="AT2875" s="197" t="str">
        <f t="shared" si="2222"/>
        <v/>
      </c>
      <c r="AU2875" s="197" t="str">
        <f t="shared" si="2223"/>
        <v/>
      </c>
      <c r="AV2875" s="199">
        <f t="shared" ca="1" si="2215"/>
        <v>2.0984040466112313</v>
      </c>
      <c r="AX2875" s="162">
        <f t="shared" si="2224"/>
        <v>0</v>
      </c>
      <c r="AY2875" s="162">
        <f t="shared" si="2225"/>
        <v>0</v>
      </c>
      <c r="AZ2875" s="162">
        <f t="shared" si="2226"/>
        <v>0</v>
      </c>
      <c r="BA2875" s="162">
        <f t="shared" si="2227"/>
        <v>0</v>
      </c>
      <c r="BB2875" s="162" t="str">
        <f t="shared" si="2228"/>
        <v/>
      </c>
      <c r="BC2875" s="162" t="str">
        <f t="shared" si="2229"/>
        <v/>
      </c>
      <c r="BD2875" s="162" t="str">
        <f t="shared" si="2230"/>
        <v/>
      </c>
      <c r="BE2875" s="162" t="str">
        <f t="shared" si="2231"/>
        <v/>
      </c>
      <c r="BG2875" s="169">
        <f t="shared" si="2212"/>
        <v>71.863591059197262</v>
      </c>
      <c r="BH2875" s="169">
        <f t="shared" ca="1" si="2213"/>
        <v>2.1642825536273245</v>
      </c>
    </row>
    <row r="2876" spans="11:60" x14ac:dyDescent="0.25">
      <c r="K2876" s="199">
        <f t="shared" si="2186"/>
        <v>71.914977252303601</v>
      </c>
      <c r="L2876" s="201">
        <f t="shared" si="2187"/>
        <v>0.60313958064003959</v>
      </c>
      <c r="M2876" s="201">
        <f t="shared" si="2188"/>
        <v>0.60821211557954902</v>
      </c>
      <c r="N2876" s="201">
        <f t="shared" si="2189"/>
        <v>0.63929685748241594</v>
      </c>
      <c r="O2876" s="201">
        <f t="shared" si="2190"/>
        <v>0.60369685534329165</v>
      </c>
      <c r="P2876" s="201" t="str">
        <f t="shared" si="2191"/>
        <v/>
      </c>
      <c r="Q2876" s="201" t="str">
        <f t="shared" si="2192"/>
        <v/>
      </c>
      <c r="R2876" s="201" t="str">
        <f t="shared" si="2193"/>
        <v/>
      </c>
      <c r="S2876" s="201" t="str">
        <f t="shared" si="2194"/>
        <v/>
      </c>
      <c r="T2876" s="199">
        <f t="shared" si="2195"/>
        <v>0</v>
      </c>
      <c r="U2876" s="199">
        <f t="shared" si="2196"/>
        <v>0</v>
      </c>
      <c r="V2876" s="199">
        <f t="shared" si="2197"/>
        <v>0</v>
      </c>
      <c r="W2876" s="199">
        <f t="shared" si="2198"/>
        <v>0</v>
      </c>
      <c r="X2876" s="199" t="str">
        <f t="shared" si="2199"/>
        <v/>
      </c>
      <c r="Y2876" s="199" t="str">
        <f t="shared" si="2200"/>
        <v/>
      </c>
      <c r="Z2876" s="199" t="str">
        <f t="shared" si="2201"/>
        <v/>
      </c>
      <c r="AA2876" s="199" t="str">
        <f t="shared" si="2202"/>
        <v/>
      </c>
      <c r="AB2876" s="201">
        <f t="shared" ca="1" si="2203"/>
        <v>2.1205977224808494</v>
      </c>
      <c r="AD2876" s="162">
        <f t="shared" si="2204"/>
        <v>0</v>
      </c>
      <c r="AE2876" s="162">
        <f t="shared" si="2205"/>
        <v>0</v>
      </c>
      <c r="AF2876" s="162">
        <f t="shared" si="2206"/>
        <v>0</v>
      </c>
      <c r="AG2876" s="162">
        <f t="shared" si="2207"/>
        <v>0</v>
      </c>
      <c r="AH2876" s="162" t="str">
        <f t="shared" si="2208"/>
        <v/>
      </c>
      <c r="AI2876" s="162" t="str">
        <f t="shared" si="2209"/>
        <v/>
      </c>
      <c r="AJ2876" s="162" t="str">
        <f t="shared" si="2210"/>
        <v/>
      </c>
      <c r="AK2876" s="162" t="str">
        <f t="shared" si="2211"/>
        <v/>
      </c>
      <c r="AM2876" s="199">
        <f t="shared" si="2214"/>
        <v>31.384590659885259</v>
      </c>
      <c r="AN2876" s="197">
        <f t="shared" si="2216"/>
        <v>0</v>
      </c>
      <c r="AO2876" s="197">
        <f t="shared" si="2217"/>
        <v>0</v>
      </c>
      <c r="AP2876" s="197">
        <f t="shared" si="2218"/>
        <v>0</v>
      </c>
      <c r="AQ2876" s="197">
        <f t="shared" si="2219"/>
        <v>0</v>
      </c>
      <c r="AR2876" s="197" t="str">
        <f t="shared" si="2220"/>
        <v/>
      </c>
      <c r="AS2876" s="197" t="str">
        <f t="shared" si="2221"/>
        <v/>
      </c>
      <c r="AT2876" s="197" t="str">
        <f t="shared" si="2222"/>
        <v/>
      </c>
      <c r="AU2876" s="197" t="str">
        <f t="shared" si="2223"/>
        <v/>
      </c>
      <c r="AV2876" s="199">
        <f t="shared" ca="1" si="2215"/>
        <v>2.086646061180951</v>
      </c>
      <c r="AX2876" s="162">
        <f t="shared" si="2224"/>
        <v>0</v>
      </c>
      <c r="AY2876" s="162">
        <f t="shared" si="2225"/>
        <v>0</v>
      </c>
      <c r="AZ2876" s="162">
        <f t="shared" si="2226"/>
        <v>0</v>
      </c>
      <c r="BA2876" s="162">
        <f t="shared" si="2227"/>
        <v>0</v>
      </c>
      <c r="BB2876" s="162" t="str">
        <f t="shared" si="2228"/>
        <v/>
      </c>
      <c r="BC2876" s="162" t="str">
        <f t="shared" si="2229"/>
        <v/>
      </c>
      <c r="BD2876" s="162" t="str">
        <f t="shared" si="2230"/>
        <v/>
      </c>
      <c r="BE2876" s="162" t="str">
        <f t="shared" si="2231"/>
        <v/>
      </c>
      <c r="BG2876" s="169">
        <f t="shared" si="2212"/>
        <v>71.889284155750431</v>
      </c>
      <c r="BH2876" s="169">
        <f t="shared" ca="1" si="2213"/>
        <v>2.120475088983631</v>
      </c>
    </row>
    <row r="2877" spans="11:60" x14ac:dyDescent="0.25">
      <c r="K2877" s="199">
        <f t="shared" si="2186"/>
        <v>71.94067034885677</v>
      </c>
      <c r="L2877" s="201">
        <f t="shared" si="2187"/>
        <v>0.60335506459167954</v>
      </c>
      <c r="M2877" s="201">
        <f t="shared" si="2188"/>
        <v>0.60842941179804833</v>
      </c>
      <c r="N2877" s="201">
        <f t="shared" si="2189"/>
        <v>0.6395252593607591</v>
      </c>
      <c r="O2877" s="201">
        <f t="shared" si="2190"/>
        <v>0.60391253839271763</v>
      </c>
      <c r="P2877" s="201" t="str">
        <f t="shared" si="2191"/>
        <v/>
      </c>
      <c r="Q2877" s="201" t="str">
        <f t="shared" si="2192"/>
        <v/>
      </c>
      <c r="R2877" s="201" t="str">
        <f t="shared" si="2193"/>
        <v/>
      </c>
      <c r="S2877" s="201" t="str">
        <f t="shared" si="2194"/>
        <v/>
      </c>
      <c r="T2877" s="199">
        <f t="shared" si="2195"/>
        <v>0</v>
      </c>
      <c r="U2877" s="199">
        <f t="shared" si="2196"/>
        <v>0</v>
      </c>
      <c r="V2877" s="199">
        <f t="shared" si="2197"/>
        <v>0</v>
      </c>
      <c r="W2877" s="199">
        <f t="shared" si="2198"/>
        <v>0</v>
      </c>
      <c r="X2877" s="199" t="str">
        <f t="shared" si="2199"/>
        <v/>
      </c>
      <c r="Y2877" s="199" t="str">
        <f t="shared" si="2200"/>
        <v/>
      </c>
      <c r="Z2877" s="199" t="str">
        <f t="shared" si="2201"/>
        <v/>
      </c>
      <c r="AA2877" s="199" t="str">
        <f t="shared" si="2202"/>
        <v/>
      </c>
      <c r="AB2877" s="201">
        <f t="shared" ca="1" si="2203"/>
        <v>2.0171150543973928</v>
      </c>
      <c r="AD2877" s="162">
        <f t="shared" si="2204"/>
        <v>0</v>
      </c>
      <c r="AE2877" s="162">
        <f t="shared" si="2205"/>
        <v>0</v>
      </c>
      <c r="AF2877" s="162">
        <f t="shared" si="2206"/>
        <v>0</v>
      </c>
      <c r="AG2877" s="162">
        <f t="shared" si="2207"/>
        <v>0</v>
      </c>
      <c r="AH2877" s="162" t="str">
        <f t="shared" si="2208"/>
        <v/>
      </c>
      <c r="AI2877" s="162" t="str">
        <f t="shared" si="2209"/>
        <v/>
      </c>
      <c r="AJ2877" s="162" t="str">
        <f t="shared" si="2210"/>
        <v/>
      </c>
      <c r="AK2877" s="162" t="str">
        <f t="shared" si="2211"/>
        <v/>
      </c>
      <c r="AM2877" s="199">
        <f t="shared" si="2214"/>
        <v>31.395807454259771</v>
      </c>
      <c r="AN2877" s="197">
        <f t="shared" si="2216"/>
        <v>0</v>
      </c>
      <c r="AO2877" s="197">
        <f t="shared" si="2217"/>
        <v>0</v>
      </c>
      <c r="AP2877" s="197">
        <f t="shared" si="2218"/>
        <v>0</v>
      </c>
      <c r="AQ2877" s="197">
        <f t="shared" si="2219"/>
        <v>0</v>
      </c>
      <c r="AR2877" s="197" t="str">
        <f t="shared" si="2220"/>
        <v/>
      </c>
      <c r="AS2877" s="197" t="str">
        <f t="shared" si="2221"/>
        <v/>
      </c>
      <c r="AT2877" s="197" t="str">
        <f t="shared" si="2222"/>
        <v/>
      </c>
      <c r="AU2877" s="197" t="str">
        <f t="shared" si="2223"/>
        <v/>
      </c>
      <c r="AV2877" s="199">
        <f t="shared" ca="1" si="2215"/>
        <v>2.1572632524690625</v>
      </c>
      <c r="AX2877" s="162">
        <f t="shared" si="2224"/>
        <v>0</v>
      </c>
      <c r="AY2877" s="162">
        <f t="shared" si="2225"/>
        <v>0</v>
      </c>
      <c r="AZ2877" s="162">
        <f t="shared" si="2226"/>
        <v>0</v>
      </c>
      <c r="BA2877" s="162">
        <f t="shared" si="2227"/>
        <v>0</v>
      </c>
      <c r="BB2877" s="162" t="str">
        <f t="shared" si="2228"/>
        <v/>
      </c>
      <c r="BC2877" s="162" t="str">
        <f t="shared" si="2229"/>
        <v/>
      </c>
      <c r="BD2877" s="162" t="str">
        <f t="shared" si="2230"/>
        <v/>
      </c>
      <c r="BE2877" s="162" t="str">
        <f t="shared" si="2231"/>
        <v/>
      </c>
      <c r="BG2877" s="169">
        <f t="shared" si="2212"/>
        <v>71.914977252303601</v>
      </c>
      <c r="BH2877" s="169">
        <f t="shared" ca="1" si="2213"/>
        <v>2.1205977224808494</v>
      </c>
    </row>
    <row r="2878" spans="11:60" x14ac:dyDescent="0.25">
      <c r="K2878" s="199">
        <f t="shared" si="2186"/>
        <v>71.966363445409939</v>
      </c>
      <c r="L2878" s="201">
        <f t="shared" si="2187"/>
        <v>0.60357054854331949</v>
      </c>
      <c r="M2878" s="201">
        <f t="shared" si="2188"/>
        <v>0.60864670801654774</v>
      </c>
      <c r="N2878" s="201">
        <f t="shared" si="2189"/>
        <v>0.63975366123910238</v>
      </c>
      <c r="O2878" s="201">
        <f t="shared" si="2190"/>
        <v>0.60412822144214373</v>
      </c>
      <c r="P2878" s="201" t="str">
        <f t="shared" si="2191"/>
        <v/>
      </c>
      <c r="Q2878" s="201" t="str">
        <f t="shared" si="2192"/>
        <v/>
      </c>
      <c r="R2878" s="201" t="str">
        <f t="shared" si="2193"/>
        <v/>
      </c>
      <c r="S2878" s="201" t="str">
        <f t="shared" si="2194"/>
        <v/>
      </c>
      <c r="T2878" s="199">
        <f t="shared" si="2195"/>
        <v>0</v>
      </c>
      <c r="U2878" s="199">
        <f t="shared" si="2196"/>
        <v>0</v>
      </c>
      <c r="V2878" s="199">
        <f t="shared" si="2197"/>
        <v>0</v>
      </c>
      <c r="W2878" s="199">
        <f t="shared" si="2198"/>
        <v>0</v>
      </c>
      <c r="X2878" s="199" t="str">
        <f t="shared" si="2199"/>
        <v/>
      </c>
      <c r="Y2878" s="199" t="str">
        <f t="shared" si="2200"/>
        <v/>
      </c>
      <c r="Z2878" s="199" t="str">
        <f t="shared" si="2201"/>
        <v/>
      </c>
      <c r="AA2878" s="199" t="str">
        <f t="shared" si="2202"/>
        <v/>
      </c>
      <c r="AB2878" s="201">
        <f t="shared" ca="1" si="2203"/>
        <v>2.0790944475484756</v>
      </c>
      <c r="AD2878" s="162">
        <f t="shared" si="2204"/>
        <v>0</v>
      </c>
      <c r="AE2878" s="162">
        <f t="shared" si="2205"/>
        <v>0</v>
      </c>
      <c r="AF2878" s="162">
        <f t="shared" si="2206"/>
        <v>0</v>
      </c>
      <c r="AG2878" s="162">
        <f t="shared" si="2207"/>
        <v>0</v>
      </c>
      <c r="AH2878" s="162" t="str">
        <f t="shared" si="2208"/>
        <v/>
      </c>
      <c r="AI2878" s="162" t="str">
        <f t="shared" si="2209"/>
        <v/>
      </c>
      <c r="AJ2878" s="162" t="str">
        <f t="shared" si="2210"/>
        <v/>
      </c>
      <c r="AK2878" s="162" t="str">
        <f t="shared" si="2211"/>
        <v/>
      </c>
      <c r="AM2878" s="199">
        <f t="shared" si="2214"/>
        <v>31.407024248634283</v>
      </c>
      <c r="AN2878" s="197">
        <f t="shared" si="2216"/>
        <v>0</v>
      </c>
      <c r="AO2878" s="197">
        <f t="shared" si="2217"/>
        <v>0</v>
      </c>
      <c r="AP2878" s="197">
        <f t="shared" si="2218"/>
        <v>0</v>
      </c>
      <c r="AQ2878" s="197">
        <f t="shared" si="2219"/>
        <v>0</v>
      </c>
      <c r="AR2878" s="197" t="str">
        <f t="shared" si="2220"/>
        <v/>
      </c>
      <c r="AS2878" s="197" t="str">
        <f t="shared" si="2221"/>
        <v/>
      </c>
      <c r="AT2878" s="197" t="str">
        <f t="shared" si="2222"/>
        <v/>
      </c>
      <c r="AU2878" s="197" t="str">
        <f t="shared" si="2223"/>
        <v/>
      </c>
      <c r="AV2878" s="199">
        <f t="shared" ca="1" si="2215"/>
        <v>2.0864687783604916</v>
      </c>
      <c r="AX2878" s="162">
        <f t="shared" si="2224"/>
        <v>0</v>
      </c>
      <c r="AY2878" s="162">
        <f t="shared" si="2225"/>
        <v>0</v>
      </c>
      <c r="AZ2878" s="162">
        <f t="shared" si="2226"/>
        <v>0</v>
      </c>
      <c r="BA2878" s="162">
        <f t="shared" si="2227"/>
        <v>0</v>
      </c>
      <c r="BB2878" s="162" t="str">
        <f t="shared" si="2228"/>
        <v/>
      </c>
      <c r="BC2878" s="162" t="str">
        <f t="shared" si="2229"/>
        <v/>
      </c>
      <c r="BD2878" s="162" t="str">
        <f t="shared" si="2230"/>
        <v/>
      </c>
      <c r="BE2878" s="162" t="str">
        <f t="shared" si="2231"/>
        <v/>
      </c>
      <c r="BG2878" s="169">
        <f t="shared" si="2212"/>
        <v>71.94067034885677</v>
      </c>
      <c r="BH2878" s="169">
        <f t="shared" ca="1" si="2213"/>
        <v>2.0171150543973928</v>
      </c>
    </row>
    <row r="2879" spans="11:60" x14ac:dyDescent="0.25">
      <c r="K2879" s="199">
        <f t="shared" si="2186"/>
        <v>71.992056541963109</v>
      </c>
      <c r="L2879" s="201">
        <f t="shared" si="2187"/>
        <v>0.60378603249495943</v>
      </c>
      <c r="M2879" s="201">
        <f t="shared" si="2188"/>
        <v>0.60886400423504705</v>
      </c>
      <c r="N2879" s="201">
        <f t="shared" si="2189"/>
        <v>0.63998206311744554</v>
      </c>
      <c r="O2879" s="201">
        <f t="shared" si="2190"/>
        <v>0.60434390449156972</v>
      </c>
      <c r="P2879" s="201" t="str">
        <f t="shared" si="2191"/>
        <v/>
      </c>
      <c r="Q2879" s="201" t="str">
        <f t="shared" si="2192"/>
        <v/>
      </c>
      <c r="R2879" s="201" t="str">
        <f t="shared" si="2193"/>
        <v/>
      </c>
      <c r="S2879" s="201" t="str">
        <f t="shared" si="2194"/>
        <v/>
      </c>
      <c r="T2879" s="199">
        <f t="shared" si="2195"/>
        <v>0</v>
      </c>
      <c r="U2879" s="199">
        <f t="shared" si="2196"/>
        <v>0</v>
      </c>
      <c r="V2879" s="199">
        <f t="shared" si="2197"/>
        <v>0</v>
      </c>
      <c r="W2879" s="199">
        <f t="shared" si="2198"/>
        <v>0</v>
      </c>
      <c r="X2879" s="199" t="str">
        <f t="shared" si="2199"/>
        <v/>
      </c>
      <c r="Y2879" s="199" t="str">
        <f t="shared" si="2200"/>
        <v/>
      </c>
      <c r="Z2879" s="199" t="str">
        <f t="shared" si="2201"/>
        <v/>
      </c>
      <c r="AA2879" s="199" t="str">
        <f t="shared" si="2202"/>
        <v/>
      </c>
      <c r="AB2879" s="201">
        <f t="shared" ca="1" si="2203"/>
        <v>2.0450198990540138</v>
      </c>
      <c r="AD2879" s="162">
        <f t="shared" si="2204"/>
        <v>0</v>
      </c>
      <c r="AE2879" s="162">
        <f t="shared" si="2205"/>
        <v>0</v>
      </c>
      <c r="AF2879" s="162">
        <f t="shared" si="2206"/>
        <v>0</v>
      </c>
      <c r="AG2879" s="162">
        <f t="shared" si="2207"/>
        <v>0</v>
      </c>
      <c r="AH2879" s="162" t="str">
        <f t="shared" si="2208"/>
        <v/>
      </c>
      <c r="AI2879" s="162" t="str">
        <f t="shared" si="2209"/>
        <v/>
      </c>
      <c r="AJ2879" s="162" t="str">
        <f t="shared" si="2210"/>
        <v/>
      </c>
      <c r="AK2879" s="162" t="str">
        <f t="shared" si="2211"/>
        <v/>
      </c>
      <c r="AM2879" s="199">
        <f t="shared" si="2214"/>
        <v>31.418241043008795</v>
      </c>
      <c r="AN2879" s="197">
        <f t="shared" si="2216"/>
        <v>0</v>
      </c>
      <c r="AO2879" s="197">
        <f t="shared" si="2217"/>
        <v>0</v>
      </c>
      <c r="AP2879" s="197">
        <f t="shared" si="2218"/>
        <v>0</v>
      </c>
      <c r="AQ2879" s="197">
        <f t="shared" si="2219"/>
        <v>0</v>
      </c>
      <c r="AR2879" s="197" t="str">
        <f t="shared" si="2220"/>
        <v/>
      </c>
      <c r="AS2879" s="197" t="str">
        <f t="shared" si="2221"/>
        <v/>
      </c>
      <c r="AT2879" s="197" t="str">
        <f t="shared" si="2222"/>
        <v/>
      </c>
      <c r="AU2879" s="197" t="str">
        <f t="shared" si="2223"/>
        <v/>
      </c>
      <c r="AV2879" s="199">
        <f t="shared" ca="1" si="2215"/>
        <v>2.2015104948622248</v>
      </c>
      <c r="AX2879" s="162">
        <f t="shared" si="2224"/>
        <v>0</v>
      </c>
      <c r="AY2879" s="162">
        <f t="shared" si="2225"/>
        <v>0</v>
      </c>
      <c r="AZ2879" s="162">
        <f t="shared" si="2226"/>
        <v>0</v>
      </c>
      <c r="BA2879" s="162">
        <f t="shared" si="2227"/>
        <v>0</v>
      </c>
      <c r="BB2879" s="162" t="str">
        <f t="shared" si="2228"/>
        <v/>
      </c>
      <c r="BC2879" s="162" t="str">
        <f t="shared" si="2229"/>
        <v/>
      </c>
      <c r="BD2879" s="162" t="str">
        <f t="shared" si="2230"/>
        <v/>
      </c>
      <c r="BE2879" s="162" t="str">
        <f t="shared" si="2231"/>
        <v/>
      </c>
      <c r="BG2879" s="169">
        <f t="shared" si="2212"/>
        <v>71.966363445409939</v>
      </c>
      <c r="BH2879" s="169">
        <f t="shared" ca="1" si="2213"/>
        <v>2.0790944475484756</v>
      </c>
    </row>
    <row r="2880" spans="11:60" x14ac:dyDescent="0.25">
      <c r="K2880" s="199">
        <f t="shared" si="2186"/>
        <v>72.017749638516278</v>
      </c>
      <c r="L2880" s="201">
        <f t="shared" si="2187"/>
        <v>0.60400151644659938</v>
      </c>
      <c r="M2880" s="201">
        <f t="shared" si="2188"/>
        <v>0.60908130045354636</v>
      </c>
      <c r="N2880" s="201">
        <f t="shared" si="2189"/>
        <v>0.64021046499578871</v>
      </c>
      <c r="O2880" s="201">
        <f t="shared" si="2190"/>
        <v>0.6045595875409957</v>
      </c>
      <c r="P2880" s="201" t="str">
        <f t="shared" si="2191"/>
        <v/>
      </c>
      <c r="Q2880" s="201" t="str">
        <f t="shared" si="2192"/>
        <v/>
      </c>
      <c r="R2880" s="201" t="str">
        <f t="shared" si="2193"/>
        <v/>
      </c>
      <c r="S2880" s="201" t="str">
        <f t="shared" si="2194"/>
        <v/>
      </c>
      <c r="T2880" s="199">
        <f t="shared" si="2195"/>
        <v>0</v>
      </c>
      <c r="U2880" s="199">
        <f t="shared" si="2196"/>
        <v>0</v>
      </c>
      <c r="V2880" s="199">
        <f t="shared" si="2197"/>
        <v>0</v>
      </c>
      <c r="W2880" s="199">
        <f t="shared" si="2198"/>
        <v>0</v>
      </c>
      <c r="X2880" s="199" t="str">
        <f t="shared" si="2199"/>
        <v/>
      </c>
      <c r="Y2880" s="199" t="str">
        <f t="shared" si="2200"/>
        <v/>
      </c>
      <c r="Z2880" s="199" t="str">
        <f t="shared" si="2201"/>
        <v/>
      </c>
      <c r="AA2880" s="199" t="str">
        <f t="shared" si="2202"/>
        <v/>
      </c>
      <c r="AB2880" s="201">
        <f t="shared" ca="1" si="2203"/>
        <v>2.1571223730993485</v>
      </c>
      <c r="AD2880" s="162">
        <f t="shared" si="2204"/>
        <v>0</v>
      </c>
      <c r="AE2880" s="162">
        <f t="shared" si="2205"/>
        <v>0</v>
      </c>
      <c r="AF2880" s="162">
        <f t="shared" si="2206"/>
        <v>0</v>
      </c>
      <c r="AG2880" s="162">
        <f t="shared" si="2207"/>
        <v>0</v>
      </c>
      <c r="AH2880" s="162" t="str">
        <f t="shared" si="2208"/>
        <v/>
      </c>
      <c r="AI2880" s="162" t="str">
        <f t="shared" si="2209"/>
        <v/>
      </c>
      <c r="AJ2880" s="162" t="str">
        <f t="shared" si="2210"/>
        <v/>
      </c>
      <c r="AK2880" s="162" t="str">
        <f t="shared" si="2211"/>
        <v/>
      </c>
      <c r="AM2880" s="199">
        <f t="shared" si="2214"/>
        <v>31.429457837383307</v>
      </c>
      <c r="AN2880" s="197">
        <f t="shared" si="2216"/>
        <v>0</v>
      </c>
      <c r="AO2880" s="197">
        <f t="shared" si="2217"/>
        <v>0</v>
      </c>
      <c r="AP2880" s="197">
        <f t="shared" si="2218"/>
        <v>0</v>
      </c>
      <c r="AQ2880" s="197">
        <f t="shared" si="2219"/>
        <v>0</v>
      </c>
      <c r="AR2880" s="197" t="str">
        <f t="shared" si="2220"/>
        <v/>
      </c>
      <c r="AS2880" s="197" t="str">
        <f t="shared" si="2221"/>
        <v/>
      </c>
      <c r="AT2880" s="197" t="str">
        <f t="shared" si="2222"/>
        <v/>
      </c>
      <c r="AU2880" s="197" t="str">
        <f t="shared" si="2223"/>
        <v/>
      </c>
      <c r="AV2880" s="199">
        <f t="shared" ca="1" si="2215"/>
        <v>2.2329460566353001</v>
      </c>
      <c r="AX2880" s="162">
        <f t="shared" si="2224"/>
        <v>0</v>
      </c>
      <c r="AY2880" s="162">
        <f t="shared" si="2225"/>
        <v>0</v>
      </c>
      <c r="AZ2880" s="162">
        <f t="shared" si="2226"/>
        <v>0</v>
      </c>
      <c r="BA2880" s="162">
        <f t="shared" si="2227"/>
        <v>0</v>
      </c>
      <c r="BB2880" s="162" t="str">
        <f t="shared" si="2228"/>
        <v/>
      </c>
      <c r="BC2880" s="162" t="str">
        <f t="shared" si="2229"/>
        <v/>
      </c>
      <c r="BD2880" s="162" t="str">
        <f t="shared" si="2230"/>
        <v/>
      </c>
      <c r="BE2880" s="162" t="str">
        <f t="shared" si="2231"/>
        <v/>
      </c>
      <c r="BG2880" s="169">
        <f t="shared" si="2212"/>
        <v>71.992056541963109</v>
      </c>
      <c r="BH2880" s="169">
        <f t="shared" ca="1" si="2213"/>
        <v>2.0450198990540138</v>
      </c>
    </row>
    <row r="2881" spans="11:60" x14ac:dyDescent="0.25">
      <c r="K2881" s="199">
        <f t="shared" si="2186"/>
        <v>72.043442735069448</v>
      </c>
      <c r="L2881" s="201">
        <f t="shared" si="2187"/>
        <v>0.60421700039823933</v>
      </c>
      <c r="M2881" s="201">
        <f t="shared" si="2188"/>
        <v>0.60929859667204578</v>
      </c>
      <c r="N2881" s="201">
        <f t="shared" si="2189"/>
        <v>0.64043886687413176</v>
      </c>
      <c r="O2881" s="201">
        <f t="shared" si="2190"/>
        <v>0.60477527059042169</v>
      </c>
      <c r="P2881" s="201" t="str">
        <f t="shared" si="2191"/>
        <v/>
      </c>
      <c r="Q2881" s="201" t="str">
        <f t="shared" si="2192"/>
        <v/>
      </c>
      <c r="R2881" s="201" t="str">
        <f t="shared" si="2193"/>
        <v/>
      </c>
      <c r="S2881" s="201" t="str">
        <f t="shared" si="2194"/>
        <v/>
      </c>
      <c r="T2881" s="199">
        <f t="shared" si="2195"/>
        <v>0</v>
      </c>
      <c r="U2881" s="199">
        <f t="shared" si="2196"/>
        <v>0</v>
      </c>
      <c r="V2881" s="199">
        <f t="shared" si="2197"/>
        <v>0</v>
      </c>
      <c r="W2881" s="199">
        <f t="shared" si="2198"/>
        <v>0</v>
      </c>
      <c r="X2881" s="199" t="str">
        <f t="shared" si="2199"/>
        <v/>
      </c>
      <c r="Y2881" s="199" t="str">
        <f t="shared" si="2200"/>
        <v/>
      </c>
      <c r="Z2881" s="199" t="str">
        <f t="shared" si="2201"/>
        <v/>
      </c>
      <c r="AA2881" s="199" t="str">
        <f t="shared" si="2202"/>
        <v/>
      </c>
      <c r="AB2881" s="201">
        <f t="shared" ca="1" si="2203"/>
        <v>2.0074886150709474</v>
      </c>
      <c r="AD2881" s="162">
        <f t="shared" si="2204"/>
        <v>0</v>
      </c>
      <c r="AE2881" s="162">
        <f t="shared" si="2205"/>
        <v>0</v>
      </c>
      <c r="AF2881" s="162">
        <f t="shared" si="2206"/>
        <v>0</v>
      </c>
      <c r="AG2881" s="162">
        <f t="shared" si="2207"/>
        <v>0</v>
      </c>
      <c r="AH2881" s="162" t="str">
        <f t="shared" si="2208"/>
        <v/>
      </c>
      <c r="AI2881" s="162" t="str">
        <f t="shared" si="2209"/>
        <v/>
      </c>
      <c r="AJ2881" s="162" t="str">
        <f t="shared" si="2210"/>
        <v/>
      </c>
      <c r="AK2881" s="162" t="str">
        <f t="shared" si="2211"/>
        <v/>
      </c>
      <c r="AM2881" s="199">
        <f t="shared" si="2214"/>
        <v>31.440674631757819</v>
      </c>
      <c r="AN2881" s="197">
        <f t="shared" si="2216"/>
        <v>0</v>
      </c>
      <c r="AO2881" s="197">
        <f t="shared" si="2217"/>
        <v>0</v>
      </c>
      <c r="AP2881" s="197">
        <f t="shared" si="2218"/>
        <v>0</v>
      </c>
      <c r="AQ2881" s="197">
        <f t="shared" si="2219"/>
        <v>0</v>
      </c>
      <c r="AR2881" s="197" t="str">
        <f t="shared" si="2220"/>
        <v/>
      </c>
      <c r="AS2881" s="197" t="str">
        <f t="shared" si="2221"/>
        <v/>
      </c>
      <c r="AT2881" s="197" t="str">
        <f t="shared" si="2222"/>
        <v/>
      </c>
      <c r="AU2881" s="197" t="str">
        <f t="shared" si="2223"/>
        <v/>
      </c>
      <c r="AV2881" s="199">
        <f t="shared" ca="1" si="2215"/>
        <v>2.1893877545343847</v>
      </c>
      <c r="AX2881" s="162">
        <f t="shared" si="2224"/>
        <v>0</v>
      </c>
      <c r="AY2881" s="162">
        <f t="shared" si="2225"/>
        <v>0</v>
      </c>
      <c r="AZ2881" s="162">
        <f t="shared" si="2226"/>
        <v>0</v>
      </c>
      <c r="BA2881" s="162">
        <f t="shared" si="2227"/>
        <v>0</v>
      </c>
      <c r="BB2881" s="162" t="str">
        <f t="shared" si="2228"/>
        <v/>
      </c>
      <c r="BC2881" s="162" t="str">
        <f t="shared" si="2229"/>
        <v/>
      </c>
      <c r="BD2881" s="162" t="str">
        <f t="shared" si="2230"/>
        <v/>
      </c>
      <c r="BE2881" s="162" t="str">
        <f t="shared" si="2231"/>
        <v/>
      </c>
      <c r="BG2881" s="169">
        <f t="shared" si="2212"/>
        <v>72.017749638516278</v>
      </c>
      <c r="BH2881" s="169">
        <f t="shared" ca="1" si="2213"/>
        <v>2.1571223730993485</v>
      </c>
    </row>
    <row r="2882" spans="11:60" x14ac:dyDescent="0.25">
      <c r="K2882" s="199">
        <f t="shared" si="2186"/>
        <v>72.069135831622617</v>
      </c>
      <c r="L2882" s="201">
        <f t="shared" si="2187"/>
        <v>0.60443248434987928</v>
      </c>
      <c r="M2882" s="201">
        <f t="shared" si="2188"/>
        <v>0.60951589289054509</v>
      </c>
      <c r="N2882" s="201">
        <f t="shared" si="2189"/>
        <v>0.64066726875247504</v>
      </c>
      <c r="O2882" s="201">
        <f t="shared" si="2190"/>
        <v>0.60499095363984767</v>
      </c>
      <c r="P2882" s="201" t="str">
        <f t="shared" si="2191"/>
        <v/>
      </c>
      <c r="Q2882" s="201" t="str">
        <f t="shared" si="2192"/>
        <v/>
      </c>
      <c r="R2882" s="201" t="str">
        <f t="shared" si="2193"/>
        <v/>
      </c>
      <c r="S2882" s="201" t="str">
        <f t="shared" si="2194"/>
        <v/>
      </c>
      <c r="T2882" s="199">
        <f t="shared" si="2195"/>
        <v>0</v>
      </c>
      <c r="U2882" s="199">
        <f t="shared" si="2196"/>
        <v>0</v>
      </c>
      <c r="V2882" s="199">
        <f t="shared" si="2197"/>
        <v>0</v>
      </c>
      <c r="W2882" s="199">
        <f t="shared" si="2198"/>
        <v>0</v>
      </c>
      <c r="X2882" s="199" t="str">
        <f t="shared" si="2199"/>
        <v/>
      </c>
      <c r="Y2882" s="199" t="str">
        <f t="shared" si="2200"/>
        <v/>
      </c>
      <c r="Z2882" s="199" t="str">
        <f t="shared" si="2201"/>
        <v/>
      </c>
      <c r="AA2882" s="199" t="str">
        <f t="shared" si="2202"/>
        <v/>
      </c>
      <c r="AB2882" s="201">
        <f t="shared" ca="1" si="2203"/>
        <v>2.0804151472630457</v>
      </c>
      <c r="AD2882" s="162">
        <f t="shared" si="2204"/>
        <v>0</v>
      </c>
      <c r="AE2882" s="162">
        <f t="shared" si="2205"/>
        <v>0</v>
      </c>
      <c r="AF2882" s="162">
        <f t="shared" si="2206"/>
        <v>0</v>
      </c>
      <c r="AG2882" s="162">
        <f t="shared" si="2207"/>
        <v>0</v>
      </c>
      <c r="AH2882" s="162" t="str">
        <f t="shared" si="2208"/>
        <v/>
      </c>
      <c r="AI2882" s="162" t="str">
        <f t="shared" si="2209"/>
        <v/>
      </c>
      <c r="AJ2882" s="162" t="str">
        <f t="shared" si="2210"/>
        <v/>
      </c>
      <c r="AK2882" s="162" t="str">
        <f t="shared" si="2211"/>
        <v/>
      </c>
      <c r="AM2882" s="199">
        <f t="shared" si="2214"/>
        <v>31.451891426132331</v>
      </c>
      <c r="AN2882" s="197">
        <f t="shared" si="2216"/>
        <v>0</v>
      </c>
      <c r="AO2882" s="197">
        <f t="shared" si="2217"/>
        <v>0</v>
      </c>
      <c r="AP2882" s="197">
        <f t="shared" si="2218"/>
        <v>0</v>
      </c>
      <c r="AQ2882" s="197">
        <f t="shared" si="2219"/>
        <v>0</v>
      </c>
      <c r="AR2882" s="197" t="str">
        <f t="shared" si="2220"/>
        <v/>
      </c>
      <c r="AS2882" s="197" t="str">
        <f t="shared" si="2221"/>
        <v/>
      </c>
      <c r="AT2882" s="197" t="str">
        <f t="shared" si="2222"/>
        <v/>
      </c>
      <c r="AU2882" s="197" t="str">
        <f t="shared" si="2223"/>
        <v/>
      </c>
      <c r="AV2882" s="199">
        <f t="shared" ca="1" si="2215"/>
        <v>2.1459234525295194</v>
      </c>
      <c r="AX2882" s="162">
        <f t="shared" si="2224"/>
        <v>0</v>
      </c>
      <c r="AY2882" s="162">
        <f t="shared" si="2225"/>
        <v>0</v>
      </c>
      <c r="AZ2882" s="162">
        <f t="shared" si="2226"/>
        <v>0</v>
      </c>
      <c r="BA2882" s="162">
        <f t="shared" si="2227"/>
        <v>0</v>
      </c>
      <c r="BB2882" s="162" t="str">
        <f t="shared" si="2228"/>
        <v/>
      </c>
      <c r="BC2882" s="162" t="str">
        <f t="shared" si="2229"/>
        <v/>
      </c>
      <c r="BD2882" s="162" t="str">
        <f t="shared" si="2230"/>
        <v/>
      </c>
      <c r="BE2882" s="162" t="str">
        <f t="shared" si="2231"/>
        <v/>
      </c>
      <c r="BG2882" s="169">
        <f t="shared" si="2212"/>
        <v>72.043442735069448</v>
      </c>
      <c r="BH2882" s="169">
        <f t="shared" ca="1" si="2213"/>
        <v>2.0074886150709474</v>
      </c>
    </row>
    <row r="2883" spans="11:60" x14ac:dyDescent="0.25">
      <c r="K2883" s="199">
        <f t="shared" si="2186"/>
        <v>72.094828928175787</v>
      </c>
      <c r="L2883" s="201">
        <f t="shared" si="2187"/>
        <v>0.60464796830151923</v>
      </c>
      <c r="M2883" s="201">
        <f t="shared" si="2188"/>
        <v>0.6097331891090445</v>
      </c>
      <c r="N2883" s="201">
        <f t="shared" si="2189"/>
        <v>0.6408956706308182</v>
      </c>
      <c r="O2883" s="201">
        <f t="shared" si="2190"/>
        <v>0.60520663668927377</v>
      </c>
      <c r="P2883" s="201" t="str">
        <f t="shared" si="2191"/>
        <v/>
      </c>
      <c r="Q2883" s="201" t="str">
        <f t="shared" si="2192"/>
        <v/>
      </c>
      <c r="R2883" s="201" t="str">
        <f t="shared" si="2193"/>
        <v/>
      </c>
      <c r="S2883" s="201" t="str">
        <f t="shared" si="2194"/>
        <v/>
      </c>
      <c r="T2883" s="199">
        <f t="shared" si="2195"/>
        <v>0</v>
      </c>
      <c r="U2883" s="199">
        <f t="shared" si="2196"/>
        <v>0</v>
      </c>
      <c r="V2883" s="199">
        <f t="shared" si="2197"/>
        <v>0</v>
      </c>
      <c r="W2883" s="199">
        <f t="shared" si="2198"/>
        <v>0</v>
      </c>
      <c r="X2883" s="199" t="str">
        <f t="shared" si="2199"/>
        <v/>
      </c>
      <c r="Y2883" s="199" t="str">
        <f t="shared" si="2200"/>
        <v/>
      </c>
      <c r="Z2883" s="199" t="str">
        <f t="shared" si="2201"/>
        <v/>
      </c>
      <c r="AA2883" s="199" t="str">
        <f t="shared" si="2202"/>
        <v/>
      </c>
      <c r="AB2883" s="201">
        <f t="shared" ca="1" si="2203"/>
        <v>2.0909719021861441</v>
      </c>
      <c r="AD2883" s="162">
        <f t="shared" si="2204"/>
        <v>0</v>
      </c>
      <c r="AE2883" s="162">
        <f t="shared" si="2205"/>
        <v>0</v>
      </c>
      <c r="AF2883" s="162">
        <f t="shared" si="2206"/>
        <v>0</v>
      </c>
      <c r="AG2883" s="162">
        <f t="shared" si="2207"/>
        <v>0</v>
      </c>
      <c r="AH2883" s="162" t="str">
        <f t="shared" si="2208"/>
        <v/>
      </c>
      <c r="AI2883" s="162" t="str">
        <f t="shared" si="2209"/>
        <v/>
      </c>
      <c r="AJ2883" s="162" t="str">
        <f t="shared" si="2210"/>
        <v/>
      </c>
      <c r="AK2883" s="162" t="str">
        <f t="shared" si="2211"/>
        <v/>
      </c>
      <c r="AM2883" s="199">
        <f t="shared" si="2214"/>
        <v>31.463108220506843</v>
      </c>
      <c r="AN2883" s="197">
        <f t="shared" si="2216"/>
        <v>0</v>
      </c>
      <c r="AO2883" s="197">
        <f t="shared" si="2217"/>
        <v>0</v>
      </c>
      <c r="AP2883" s="197">
        <f t="shared" si="2218"/>
        <v>0</v>
      </c>
      <c r="AQ2883" s="197">
        <f t="shared" si="2219"/>
        <v>0</v>
      </c>
      <c r="AR2883" s="197" t="str">
        <f t="shared" si="2220"/>
        <v/>
      </c>
      <c r="AS2883" s="197" t="str">
        <f t="shared" si="2221"/>
        <v/>
      </c>
      <c r="AT2883" s="197" t="str">
        <f t="shared" si="2222"/>
        <v/>
      </c>
      <c r="AU2883" s="197" t="str">
        <f t="shared" si="2223"/>
        <v/>
      </c>
      <c r="AV2883" s="199">
        <f t="shared" ca="1" si="2215"/>
        <v>2.2339344918692108</v>
      </c>
      <c r="AX2883" s="162">
        <f t="shared" si="2224"/>
        <v>0</v>
      </c>
      <c r="AY2883" s="162">
        <f t="shared" si="2225"/>
        <v>0</v>
      </c>
      <c r="AZ2883" s="162">
        <f t="shared" si="2226"/>
        <v>0</v>
      </c>
      <c r="BA2883" s="162">
        <f t="shared" si="2227"/>
        <v>0</v>
      </c>
      <c r="BB2883" s="162" t="str">
        <f t="shared" si="2228"/>
        <v/>
      </c>
      <c r="BC2883" s="162" t="str">
        <f t="shared" si="2229"/>
        <v/>
      </c>
      <c r="BD2883" s="162" t="str">
        <f t="shared" si="2230"/>
        <v/>
      </c>
      <c r="BE2883" s="162" t="str">
        <f t="shared" si="2231"/>
        <v/>
      </c>
      <c r="BG2883" s="169">
        <f t="shared" si="2212"/>
        <v>72.069135831622617</v>
      </c>
      <c r="BH2883" s="169">
        <f t="shared" ca="1" si="2213"/>
        <v>2.0804151472630457</v>
      </c>
    </row>
    <row r="2884" spans="11:60" x14ac:dyDescent="0.25">
      <c r="K2884" s="199">
        <f t="shared" si="2186"/>
        <v>72.120522024728956</v>
      </c>
      <c r="L2884" s="201">
        <f t="shared" si="2187"/>
        <v>0.60486345225315907</v>
      </c>
      <c r="M2884" s="201">
        <f t="shared" si="2188"/>
        <v>0.60995048532754381</v>
      </c>
      <c r="N2884" s="201">
        <f t="shared" si="2189"/>
        <v>0.64112407250916137</v>
      </c>
      <c r="O2884" s="201">
        <f t="shared" si="2190"/>
        <v>0.60542231973869975</v>
      </c>
      <c r="P2884" s="201" t="str">
        <f t="shared" si="2191"/>
        <v/>
      </c>
      <c r="Q2884" s="201" t="str">
        <f t="shared" si="2192"/>
        <v/>
      </c>
      <c r="R2884" s="201" t="str">
        <f t="shared" si="2193"/>
        <v/>
      </c>
      <c r="S2884" s="201" t="str">
        <f t="shared" si="2194"/>
        <v/>
      </c>
      <c r="T2884" s="199">
        <f t="shared" si="2195"/>
        <v>0</v>
      </c>
      <c r="U2884" s="199">
        <f t="shared" si="2196"/>
        <v>0</v>
      </c>
      <c r="V2884" s="199">
        <f t="shared" si="2197"/>
        <v>0</v>
      </c>
      <c r="W2884" s="199">
        <f t="shared" si="2198"/>
        <v>0</v>
      </c>
      <c r="X2884" s="199" t="str">
        <f t="shared" si="2199"/>
        <v/>
      </c>
      <c r="Y2884" s="199" t="str">
        <f t="shared" si="2200"/>
        <v/>
      </c>
      <c r="Z2884" s="199" t="str">
        <f t="shared" si="2201"/>
        <v/>
      </c>
      <c r="AA2884" s="199" t="str">
        <f t="shared" si="2202"/>
        <v/>
      </c>
      <c r="AB2884" s="201">
        <f t="shared" ca="1" si="2203"/>
        <v>2.1164557831978272</v>
      </c>
      <c r="AD2884" s="162">
        <f t="shared" si="2204"/>
        <v>0</v>
      </c>
      <c r="AE2884" s="162">
        <f t="shared" si="2205"/>
        <v>0</v>
      </c>
      <c r="AF2884" s="162">
        <f t="shared" si="2206"/>
        <v>0</v>
      </c>
      <c r="AG2884" s="162">
        <f t="shared" si="2207"/>
        <v>0</v>
      </c>
      <c r="AH2884" s="162" t="str">
        <f t="shared" si="2208"/>
        <v/>
      </c>
      <c r="AI2884" s="162" t="str">
        <f t="shared" si="2209"/>
        <v/>
      </c>
      <c r="AJ2884" s="162" t="str">
        <f t="shared" si="2210"/>
        <v/>
      </c>
      <c r="AK2884" s="162" t="str">
        <f t="shared" si="2211"/>
        <v/>
      </c>
      <c r="AM2884" s="199">
        <f t="shared" si="2214"/>
        <v>31.474325014881355</v>
      </c>
      <c r="AN2884" s="197">
        <f t="shared" si="2216"/>
        <v>0</v>
      </c>
      <c r="AO2884" s="197">
        <f t="shared" si="2217"/>
        <v>0</v>
      </c>
      <c r="AP2884" s="197">
        <f t="shared" si="2218"/>
        <v>0</v>
      </c>
      <c r="AQ2884" s="197">
        <f t="shared" si="2219"/>
        <v>0</v>
      </c>
      <c r="AR2884" s="197" t="str">
        <f t="shared" si="2220"/>
        <v/>
      </c>
      <c r="AS2884" s="197" t="str">
        <f t="shared" si="2221"/>
        <v/>
      </c>
      <c r="AT2884" s="197" t="str">
        <f t="shared" si="2222"/>
        <v/>
      </c>
      <c r="AU2884" s="197" t="str">
        <f t="shared" si="2223"/>
        <v/>
      </c>
      <c r="AV2884" s="199">
        <f t="shared" ca="1" si="2215"/>
        <v>2.1762270040818863</v>
      </c>
      <c r="AX2884" s="162">
        <f t="shared" si="2224"/>
        <v>0</v>
      </c>
      <c r="AY2884" s="162">
        <f t="shared" si="2225"/>
        <v>0</v>
      </c>
      <c r="AZ2884" s="162">
        <f t="shared" si="2226"/>
        <v>0</v>
      </c>
      <c r="BA2884" s="162">
        <f t="shared" si="2227"/>
        <v>0</v>
      </c>
      <c r="BB2884" s="162" t="str">
        <f t="shared" si="2228"/>
        <v/>
      </c>
      <c r="BC2884" s="162" t="str">
        <f t="shared" si="2229"/>
        <v/>
      </c>
      <c r="BD2884" s="162" t="str">
        <f t="shared" si="2230"/>
        <v/>
      </c>
      <c r="BE2884" s="162" t="str">
        <f t="shared" si="2231"/>
        <v/>
      </c>
      <c r="BG2884" s="169">
        <f t="shared" si="2212"/>
        <v>72.094828928175787</v>
      </c>
      <c r="BH2884" s="169">
        <f t="shared" ca="1" si="2213"/>
        <v>2.0909719021861441</v>
      </c>
    </row>
    <row r="2885" spans="11:60" x14ac:dyDescent="0.25">
      <c r="K2885" s="199">
        <f t="shared" si="2186"/>
        <v>72.146215121282125</v>
      </c>
      <c r="L2885" s="201">
        <f t="shared" si="2187"/>
        <v>0.60507893620479902</v>
      </c>
      <c r="M2885" s="201">
        <f t="shared" si="2188"/>
        <v>0.61016778154604323</v>
      </c>
      <c r="N2885" s="201">
        <f t="shared" si="2189"/>
        <v>0.64135247438750453</v>
      </c>
      <c r="O2885" s="201">
        <f t="shared" si="2190"/>
        <v>0.60563800278812574</v>
      </c>
      <c r="P2885" s="201" t="str">
        <f t="shared" si="2191"/>
        <v/>
      </c>
      <c r="Q2885" s="201" t="str">
        <f t="shared" si="2192"/>
        <v/>
      </c>
      <c r="R2885" s="201" t="str">
        <f t="shared" si="2193"/>
        <v/>
      </c>
      <c r="S2885" s="201" t="str">
        <f t="shared" si="2194"/>
        <v/>
      </c>
      <c r="T2885" s="199">
        <f t="shared" si="2195"/>
        <v>0</v>
      </c>
      <c r="U2885" s="199">
        <f t="shared" si="2196"/>
        <v>0</v>
      </c>
      <c r="V2885" s="199">
        <f t="shared" si="2197"/>
        <v>0</v>
      </c>
      <c r="W2885" s="199">
        <f t="shared" si="2198"/>
        <v>0</v>
      </c>
      <c r="X2885" s="199" t="str">
        <f t="shared" si="2199"/>
        <v/>
      </c>
      <c r="Y2885" s="199" t="str">
        <f t="shared" si="2200"/>
        <v/>
      </c>
      <c r="Z2885" s="199" t="str">
        <f t="shared" si="2201"/>
        <v/>
      </c>
      <c r="AA2885" s="199" t="str">
        <f t="shared" si="2202"/>
        <v/>
      </c>
      <c r="AB2885" s="201">
        <f t="shared" ca="1" si="2203"/>
        <v>2.1544553823375239</v>
      </c>
      <c r="AD2885" s="162">
        <f t="shared" si="2204"/>
        <v>0</v>
      </c>
      <c r="AE2885" s="162">
        <f t="shared" si="2205"/>
        <v>0</v>
      </c>
      <c r="AF2885" s="162">
        <f t="shared" si="2206"/>
        <v>0</v>
      </c>
      <c r="AG2885" s="162">
        <f t="shared" si="2207"/>
        <v>0</v>
      </c>
      <c r="AH2885" s="162" t="str">
        <f t="shared" si="2208"/>
        <v/>
      </c>
      <c r="AI2885" s="162" t="str">
        <f t="shared" si="2209"/>
        <v/>
      </c>
      <c r="AJ2885" s="162" t="str">
        <f t="shared" si="2210"/>
        <v/>
      </c>
      <c r="AK2885" s="162" t="str">
        <f t="shared" si="2211"/>
        <v/>
      </c>
      <c r="AM2885" s="199">
        <f t="shared" si="2214"/>
        <v>31.485541809255867</v>
      </c>
      <c r="AN2885" s="197">
        <f t="shared" si="2216"/>
        <v>0</v>
      </c>
      <c r="AO2885" s="197">
        <f t="shared" si="2217"/>
        <v>0</v>
      </c>
      <c r="AP2885" s="197">
        <f t="shared" si="2218"/>
        <v>0</v>
      </c>
      <c r="AQ2885" s="197">
        <f t="shared" si="2219"/>
        <v>0</v>
      </c>
      <c r="AR2885" s="197" t="str">
        <f t="shared" si="2220"/>
        <v/>
      </c>
      <c r="AS2885" s="197" t="str">
        <f t="shared" si="2221"/>
        <v/>
      </c>
      <c r="AT2885" s="197" t="str">
        <f t="shared" si="2222"/>
        <v/>
      </c>
      <c r="AU2885" s="197" t="str">
        <f t="shared" si="2223"/>
        <v/>
      </c>
      <c r="AV2885" s="199">
        <f t="shared" ca="1" si="2215"/>
        <v>2.1620803930003736</v>
      </c>
      <c r="AX2885" s="162">
        <f t="shared" si="2224"/>
        <v>0</v>
      </c>
      <c r="AY2885" s="162">
        <f t="shared" si="2225"/>
        <v>0</v>
      </c>
      <c r="AZ2885" s="162">
        <f t="shared" si="2226"/>
        <v>0</v>
      </c>
      <c r="BA2885" s="162">
        <f t="shared" si="2227"/>
        <v>0</v>
      </c>
      <c r="BB2885" s="162" t="str">
        <f t="shared" si="2228"/>
        <v/>
      </c>
      <c r="BC2885" s="162" t="str">
        <f t="shared" si="2229"/>
        <v/>
      </c>
      <c r="BD2885" s="162" t="str">
        <f t="shared" si="2230"/>
        <v/>
      </c>
      <c r="BE2885" s="162" t="str">
        <f t="shared" si="2231"/>
        <v/>
      </c>
      <c r="BG2885" s="169">
        <f t="shared" si="2212"/>
        <v>72.120522024728956</v>
      </c>
      <c r="BH2885" s="169">
        <f t="shared" ca="1" si="2213"/>
        <v>2.1164557831978272</v>
      </c>
    </row>
    <row r="2886" spans="11:60" x14ac:dyDescent="0.25">
      <c r="K2886" s="199">
        <f t="shared" si="2186"/>
        <v>72.171908217835295</v>
      </c>
      <c r="L2886" s="201">
        <f t="shared" si="2187"/>
        <v>0.60529442015643897</v>
      </c>
      <c r="M2886" s="201">
        <f t="shared" si="2188"/>
        <v>0.61038507776454254</v>
      </c>
      <c r="N2886" s="201">
        <f t="shared" si="2189"/>
        <v>0.64158087626584781</v>
      </c>
      <c r="O2886" s="201">
        <f t="shared" si="2190"/>
        <v>0.60585368583755184</v>
      </c>
      <c r="P2886" s="201" t="str">
        <f t="shared" si="2191"/>
        <v/>
      </c>
      <c r="Q2886" s="201" t="str">
        <f t="shared" si="2192"/>
        <v/>
      </c>
      <c r="R2886" s="201" t="str">
        <f t="shared" si="2193"/>
        <v/>
      </c>
      <c r="S2886" s="201" t="str">
        <f t="shared" si="2194"/>
        <v/>
      </c>
      <c r="T2886" s="199">
        <f t="shared" si="2195"/>
        <v>0</v>
      </c>
      <c r="U2886" s="199">
        <f t="shared" si="2196"/>
        <v>0</v>
      </c>
      <c r="V2886" s="199">
        <f t="shared" si="2197"/>
        <v>0</v>
      </c>
      <c r="W2886" s="199">
        <f t="shared" si="2198"/>
        <v>0</v>
      </c>
      <c r="X2886" s="199" t="str">
        <f t="shared" si="2199"/>
        <v/>
      </c>
      <c r="Y2886" s="199" t="str">
        <f t="shared" si="2200"/>
        <v/>
      </c>
      <c r="Z2886" s="199" t="str">
        <f t="shared" si="2201"/>
        <v/>
      </c>
      <c r="AA2886" s="199" t="str">
        <f t="shared" si="2202"/>
        <v/>
      </c>
      <c r="AB2886" s="201">
        <f t="shared" ca="1" si="2203"/>
        <v>2.0579852671818624</v>
      </c>
      <c r="AD2886" s="162">
        <f t="shared" si="2204"/>
        <v>0</v>
      </c>
      <c r="AE2886" s="162">
        <f t="shared" si="2205"/>
        <v>0</v>
      </c>
      <c r="AF2886" s="162">
        <f t="shared" si="2206"/>
        <v>0</v>
      </c>
      <c r="AG2886" s="162">
        <f t="shared" si="2207"/>
        <v>0</v>
      </c>
      <c r="AH2886" s="162" t="str">
        <f t="shared" si="2208"/>
        <v/>
      </c>
      <c r="AI2886" s="162" t="str">
        <f t="shared" si="2209"/>
        <v/>
      </c>
      <c r="AJ2886" s="162" t="str">
        <f t="shared" si="2210"/>
        <v/>
      </c>
      <c r="AK2886" s="162" t="str">
        <f t="shared" si="2211"/>
        <v/>
      </c>
      <c r="AM2886" s="199">
        <f t="shared" si="2214"/>
        <v>31.496758603630379</v>
      </c>
      <c r="AN2886" s="197">
        <f t="shared" si="2216"/>
        <v>0</v>
      </c>
      <c r="AO2886" s="197">
        <f t="shared" si="2217"/>
        <v>0</v>
      </c>
      <c r="AP2886" s="197">
        <f t="shared" si="2218"/>
        <v>0</v>
      </c>
      <c r="AQ2886" s="197">
        <f t="shared" si="2219"/>
        <v>0</v>
      </c>
      <c r="AR2886" s="197" t="str">
        <f t="shared" si="2220"/>
        <v/>
      </c>
      <c r="AS2886" s="197" t="str">
        <f t="shared" si="2221"/>
        <v/>
      </c>
      <c r="AT2886" s="197" t="str">
        <f t="shared" si="2222"/>
        <v/>
      </c>
      <c r="AU2886" s="197" t="str">
        <f t="shared" si="2223"/>
        <v/>
      </c>
      <c r="AV2886" s="199">
        <f t="shared" ca="1" si="2215"/>
        <v>2.1985654790452411</v>
      </c>
      <c r="AX2886" s="162">
        <f t="shared" si="2224"/>
        <v>0</v>
      </c>
      <c r="AY2886" s="162">
        <f t="shared" si="2225"/>
        <v>0</v>
      </c>
      <c r="AZ2886" s="162">
        <f t="shared" si="2226"/>
        <v>0</v>
      </c>
      <c r="BA2886" s="162">
        <f t="shared" si="2227"/>
        <v>0</v>
      </c>
      <c r="BB2886" s="162" t="str">
        <f t="shared" si="2228"/>
        <v/>
      </c>
      <c r="BC2886" s="162" t="str">
        <f t="shared" si="2229"/>
        <v/>
      </c>
      <c r="BD2886" s="162" t="str">
        <f t="shared" si="2230"/>
        <v/>
      </c>
      <c r="BE2886" s="162" t="str">
        <f t="shared" si="2231"/>
        <v/>
      </c>
      <c r="BG2886" s="169">
        <f t="shared" si="2212"/>
        <v>72.146215121282125</v>
      </c>
      <c r="BH2886" s="169">
        <f t="shared" ca="1" si="2213"/>
        <v>2.1544553823375239</v>
      </c>
    </row>
    <row r="2887" spans="11:60" x14ac:dyDescent="0.25">
      <c r="K2887" s="199">
        <f t="shared" si="2186"/>
        <v>72.197601314388464</v>
      </c>
      <c r="L2887" s="201">
        <f t="shared" si="2187"/>
        <v>0.60550990410807892</v>
      </c>
      <c r="M2887" s="201">
        <f t="shared" si="2188"/>
        <v>0.61060237398304196</v>
      </c>
      <c r="N2887" s="201">
        <f t="shared" si="2189"/>
        <v>0.64180927814419098</v>
      </c>
      <c r="O2887" s="201">
        <f t="shared" si="2190"/>
        <v>0.60606936888697793</v>
      </c>
      <c r="P2887" s="201" t="str">
        <f t="shared" si="2191"/>
        <v/>
      </c>
      <c r="Q2887" s="201" t="str">
        <f t="shared" si="2192"/>
        <v/>
      </c>
      <c r="R2887" s="201" t="str">
        <f t="shared" si="2193"/>
        <v/>
      </c>
      <c r="S2887" s="201" t="str">
        <f t="shared" si="2194"/>
        <v/>
      </c>
      <c r="T2887" s="199">
        <f t="shared" si="2195"/>
        <v>0</v>
      </c>
      <c r="U2887" s="199">
        <f t="shared" si="2196"/>
        <v>0</v>
      </c>
      <c r="V2887" s="199">
        <f t="shared" si="2197"/>
        <v>0</v>
      </c>
      <c r="W2887" s="199">
        <f t="shared" si="2198"/>
        <v>0</v>
      </c>
      <c r="X2887" s="199" t="str">
        <f t="shared" si="2199"/>
        <v/>
      </c>
      <c r="Y2887" s="199" t="str">
        <f t="shared" si="2200"/>
        <v/>
      </c>
      <c r="Z2887" s="199" t="str">
        <f t="shared" si="2201"/>
        <v/>
      </c>
      <c r="AA2887" s="199" t="str">
        <f t="shared" si="2202"/>
        <v/>
      </c>
      <c r="AB2887" s="201">
        <f t="shared" ca="1" si="2203"/>
        <v>2.0156663144899953</v>
      </c>
      <c r="AD2887" s="162">
        <f t="shared" si="2204"/>
        <v>0</v>
      </c>
      <c r="AE2887" s="162">
        <f t="shared" si="2205"/>
        <v>0</v>
      </c>
      <c r="AF2887" s="162">
        <f t="shared" si="2206"/>
        <v>0</v>
      </c>
      <c r="AG2887" s="162">
        <f t="shared" si="2207"/>
        <v>0</v>
      </c>
      <c r="AH2887" s="162" t="str">
        <f t="shared" si="2208"/>
        <v/>
      </c>
      <c r="AI2887" s="162" t="str">
        <f t="shared" si="2209"/>
        <v/>
      </c>
      <c r="AJ2887" s="162" t="str">
        <f t="shared" si="2210"/>
        <v/>
      </c>
      <c r="AK2887" s="162" t="str">
        <f t="shared" si="2211"/>
        <v/>
      </c>
      <c r="AM2887" s="199">
        <f t="shared" si="2214"/>
        <v>31.507975398004891</v>
      </c>
      <c r="AN2887" s="197">
        <f t="shared" si="2216"/>
        <v>0</v>
      </c>
      <c r="AO2887" s="197">
        <f t="shared" si="2217"/>
        <v>0</v>
      </c>
      <c r="AP2887" s="197">
        <f t="shared" si="2218"/>
        <v>0</v>
      </c>
      <c r="AQ2887" s="197">
        <f t="shared" si="2219"/>
        <v>0</v>
      </c>
      <c r="AR2887" s="197" t="str">
        <f t="shared" si="2220"/>
        <v/>
      </c>
      <c r="AS2887" s="197" t="str">
        <f t="shared" si="2221"/>
        <v/>
      </c>
      <c r="AT2887" s="197" t="str">
        <f t="shared" si="2222"/>
        <v/>
      </c>
      <c r="AU2887" s="197" t="str">
        <f t="shared" si="2223"/>
        <v/>
      </c>
      <c r="AV2887" s="199">
        <f t="shared" ca="1" si="2215"/>
        <v>2.2141211057214849</v>
      </c>
      <c r="AX2887" s="162">
        <f t="shared" si="2224"/>
        <v>0</v>
      </c>
      <c r="AY2887" s="162">
        <f t="shared" si="2225"/>
        <v>0</v>
      </c>
      <c r="AZ2887" s="162">
        <f t="shared" si="2226"/>
        <v>0</v>
      </c>
      <c r="BA2887" s="162">
        <f t="shared" si="2227"/>
        <v>0</v>
      </c>
      <c r="BB2887" s="162" t="str">
        <f t="shared" si="2228"/>
        <v/>
      </c>
      <c r="BC2887" s="162" t="str">
        <f t="shared" si="2229"/>
        <v/>
      </c>
      <c r="BD2887" s="162" t="str">
        <f t="shared" si="2230"/>
        <v/>
      </c>
      <c r="BE2887" s="162" t="str">
        <f t="shared" si="2231"/>
        <v/>
      </c>
      <c r="BG2887" s="169">
        <f t="shared" si="2212"/>
        <v>72.171908217835295</v>
      </c>
      <c r="BH2887" s="169">
        <f t="shared" ca="1" si="2213"/>
        <v>2.0579852671818624</v>
      </c>
    </row>
    <row r="2888" spans="11:60" x14ac:dyDescent="0.25">
      <c r="K2888" s="199">
        <f t="shared" si="2186"/>
        <v>72.223294410941634</v>
      </c>
      <c r="L2888" s="201">
        <f t="shared" si="2187"/>
        <v>0.60572538805971887</v>
      </c>
      <c r="M2888" s="201">
        <f t="shared" si="2188"/>
        <v>0.61081967020154126</v>
      </c>
      <c r="N2888" s="201">
        <f t="shared" si="2189"/>
        <v>0.64203768002253414</v>
      </c>
      <c r="O2888" s="201">
        <f t="shared" si="2190"/>
        <v>0.60628505193640392</v>
      </c>
      <c r="P2888" s="201" t="str">
        <f t="shared" si="2191"/>
        <v/>
      </c>
      <c r="Q2888" s="201" t="str">
        <f t="shared" si="2192"/>
        <v/>
      </c>
      <c r="R2888" s="201" t="str">
        <f t="shared" si="2193"/>
        <v/>
      </c>
      <c r="S2888" s="201" t="str">
        <f t="shared" si="2194"/>
        <v/>
      </c>
      <c r="T2888" s="199">
        <f t="shared" si="2195"/>
        <v>0</v>
      </c>
      <c r="U2888" s="199">
        <f t="shared" si="2196"/>
        <v>0</v>
      </c>
      <c r="V2888" s="199">
        <f t="shared" si="2197"/>
        <v>0</v>
      </c>
      <c r="W2888" s="199">
        <f t="shared" si="2198"/>
        <v>0</v>
      </c>
      <c r="X2888" s="199" t="str">
        <f t="shared" si="2199"/>
        <v/>
      </c>
      <c r="Y2888" s="199" t="str">
        <f t="shared" si="2200"/>
        <v/>
      </c>
      <c r="Z2888" s="199" t="str">
        <f t="shared" si="2201"/>
        <v/>
      </c>
      <c r="AA2888" s="199" t="str">
        <f t="shared" si="2202"/>
        <v/>
      </c>
      <c r="AB2888" s="201">
        <f t="shared" ca="1" si="2203"/>
        <v>2.0753185340643614</v>
      </c>
      <c r="AD2888" s="162">
        <f t="shared" si="2204"/>
        <v>0</v>
      </c>
      <c r="AE2888" s="162">
        <f t="shared" si="2205"/>
        <v>0</v>
      </c>
      <c r="AF2888" s="162">
        <f t="shared" si="2206"/>
        <v>0</v>
      </c>
      <c r="AG2888" s="162">
        <f t="shared" si="2207"/>
        <v>0</v>
      </c>
      <c r="AH2888" s="162" t="str">
        <f t="shared" si="2208"/>
        <v/>
      </c>
      <c r="AI2888" s="162" t="str">
        <f t="shared" si="2209"/>
        <v/>
      </c>
      <c r="AJ2888" s="162" t="str">
        <f t="shared" si="2210"/>
        <v/>
      </c>
      <c r="AK2888" s="162" t="str">
        <f t="shared" si="2211"/>
        <v/>
      </c>
      <c r="AM2888" s="199">
        <f t="shared" si="2214"/>
        <v>31.519192192379403</v>
      </c>
      <c r="AN2888" s="197">
        <f t="shared" si="2216"/>
        <v>0</v>
      </c>
      <c r="AO2888" s="197">
        <f t="shared" si="2217"/>
        <v>0</v>
      </c>
      <c r="AP2888" s="197">
        <f t="shared" si="2218"/>
        <v>0</v>
      </c>
      <c r="AQ2888" s="197">
        <f t="shared" si="2219"/>
        <v>0</v>
      </c>
      <c r="AR2888" s="197" t="str">
        <f t="shared" si="2220"/>
        <v/>
      </c>
      <c r="AS2888" s="197" t="str">
        <f t="shared" si="2221"/>
        <v/>
      </c>
      <c r="AT2888" s="197" t="str">
        <f t="shared" si="2222"/>
        <v/>
      </c>
      <c r="AU2888" s="197" t="str">
        <f t="shared" si="2223"/>
        <v/>
      </c>
      <c r="AV2888" s="199">
        <f t="shared" ca="1" si="2215"/>
        <v>2.1999287915160091</v>
      </c>
      <c r="AX2888" s="162">
        <f t="shared" si="2224"/>
        <v>0</v>
      </c>
      <c r="AY2888" s="162">
        <f t="shared" si="2225"/>
        <v>0</v>
      </c>
      <c r="AZ2888" s="162">
        <f t="shared" si="2226"/>
        <v>0</v>
      </c>
      <c r="BA2888" s="162">
        <f t="shared" si="2227"/>
        <v>0</v>
      </c>
      <c r="BB2888" s="162" t="str">
        <f t="shared" si="2228"/>
        <v/>
      </c>
      <c r="BC2888" s="162" t="str">
        <f t="shared" si="2229"/>
        <v/>
      </c>
      <c r="BD2888" s="162" t="str">
        <f t="shared" si="2230"/>
        <v/>
      </c>
      <c r="BE2888" s="162" t="str">
        <f t="shared" si="2231"/>
        <v/>
      </c>
      <c r="BG2888" s="169">
        <f t="shared" si="2212"/>
        <v>72.197601314388464</v>
      </c>
      <c r="BH2888" s="169">
        <f t="shared" ca="1" si="2213"/>
        <v>2.0156663144899953</v>
      </c>
    </row>
    <row r="2889" spans="11:60" x14ac:dyDescent="0.25">
      <c r="K2889" s="199">
        <f t="shared" si="2186"/>
        <v>72.248987507494803</v>
      </c>
      <c r="L2889" s="201">
        <f t="shared" si="2187"/>
        <v>0.60594087201135882</v>
      </c>
      <c r="M2889" s="201">
        <f t="shared" si="2188"/>
        <v>0.61103696642004057</v>
      </c>
      <c r="N2889" s="201">
        <f t="shared" si="2189"/>
        <v>0.64226608190087731</v>
      </c>
      <c r="O2889" s="201">
        <f t="shared" si="2190"/>
        <v>0.6065007349858299</v>
      </c>
      <c r="P2889" s="201" t="str">
        <f t="shared" si="2191"/>
        <v/>
      </c>
      <c r="Q2889" s="201" t="str">
        <f t="shared" si="2192"/>
        <v/>
      </c>
      <c r="R2889" s="201" t="str">
        <f t="shared" si="2193"/>
        <v/>
      </c>
      <c r="S2889" s="201" t="str">
        <f t="shared" si="2194"/>
        <v/>
      </c>
      <c r="T2889" s="199">
        <f t="shared" si="2195"/>
        <v>0</v>
      </c>
      <c r="U2889" s="199">
        <f t="shared" si="2196"/>
        <v>0</v>
      </c>
      <c r="V2889" s="199">
        <f t="shared" si="2197"/>
        <v>0</v>
      </c>
      <c r="W2889" s="199">
        <f t="shared" si="2198"/>
        <v>0</v>
      </c>
      <c r="X2889" s="199" t="str">
        <f t="shared" si="2199"/>
        <v/>
      </c>
      <c r="Y2889" s="199" t="str">
        <f t="shared" si="2200"/>
        <v/>
      </c>
      <c r="Z2889" s="199" t="str">
        <f t="shared" si="2201"/>
        <v/>
      </c>
      <c r="AA2889" s="199" t="str">
        <f t="shared" si="2202"/>
        <v/>
      </c>
      <c r="AB2889" s="201">
        <f t="shared" ca="1" si="2203"/>
        <v>2.1147980112511853</v>
      </c>
      <c r="AD2889" s="162">
        <f t="shared" si="2204"/>
        <v>0</v>
      </c>
      <c r="AE2889" s="162">
        <f t="shared" si="2205"/>
        <v>0</v>
      </c>
      <c r="AF2889" s="162">
        <f t="shared" si="2206"/>
        <v>0</v>
      </c>
      <c r="AG2889" s="162">
        <f t="shared" si="2207"/>
        <v>0</v>
      </c>
      <c r="AH2889" s="162" t="str">
        <f t="shared" si="2208"/>
        <v/>
      </c>
      <c r="AI2889" s="162" t="str">
        <f t="shared" si="2209"/>
        <v/>
      </c>
      <c r="AJ2889" s="162" t="str">
        <f t="shared" si="2210"/>
        <v/>
      </c>
      <c r="AK2889" s="162" t="str">
        <f t="shared" si="2211"/>
        <v/>
      </c>
      <c r="AM2889" s="199">
        <f t="shared" si="2214"/>
        <v>31.530408986753915</v>
      </c>
      <c r="AN2889" s="197">
        <f t="shared" si="2216"/>
        <v>0</v>
      </c>
      <c r="AO2889" s="197">
        <f t="shared" si="2217"/>
        <v>0</v>
      </c>
      <c r="AP2889" s="197">
        <f t="shared" si="2218"/>
        <v>0</v>
      </c>
      <c r="AQ2889" s="197">
        <f t="shared" si="2219"/>
        <v>0</v>
      </c>
      <c r="AR2889" s="197" t="str">
        <f t="shared" si="2220"/>
        <v/>
      </c>
      <c r="AS2889" s="197" t="str">
        <f t="shared" si="2221"/>
        <v/>
      </c>
      <c r="AT2889" s="197" t="str">
        <f t="shared" si="2222"/>
        <v/>
      </c>
      <c r="AU2889" s="197" t="str">
        <f t="shared" si="2223"/>
        <v/>
      </c>
      <c r="AV2889" s="199">
        <f t="shared" ca="1" si="2215"/>
        <v>2.0987790634719716</v>
      </c>
      <c r="AX2889" s="162">
        <f t="shared" si="2224"/>
        <v>0</v>
      </c>
      <c r="AY2889" s="162">
        <f t="shared" si="2225"/>
        <v>0</v>
      </c>
      <c r="AZ2889" s="162">
        <f t="shared" si="2226"/>
        <v>0</v>
      </c>
      <c r="BA2889" s="162">
        <f t="shared" si="2227"/>
        <v>0</v>
      </c>
      <c r="BB2889" s="162" t="str">
        <f t="shared" si="2228"/>
        <v/>
      </c>
      <c r="BC2889" s="162" t="str">
        <f t="shared" si="2229"/>
        <v/>
      </c>
      <c r="BD2889" s="162" t="str">
        <f t="shared" si="2230"/>
        <v/>
      </c>
      <c r="BE2889" s="162" t="str">
        <f t="shared" si="2231"/>
        <v/>
      </c>
      <c r="BG2889" s="169">
        <f t="shared" si="2212"/>
        <v>72.223294410941634</v>
      </c>
      <c r="BH2889" s="169">
        <f t="shared" ca="1" si="2213"/>
        <v>2.0753185340643614</v>
      </c>
    </row>
    <row r="2890" spans="11:60" x14ac:dyDescent="0.25">
      <c r="K2890" s="199">
        <f t="shared" si="2186"/>
        <v>72.274680604047973</v>
      </c>
      <c r="L2890" s="201">
        <f t="shared" si="2187"/>
        <v>0.60615635596299877</v>
      </c>
      <c r="M2890" s="201">
        <f t="shared" si="2188"/>
        <v>0.61125426263853999</v>
      </c>
      <c r="N2890" s="201">
        <f t="shared" si="2189"/>
        <v>0.64249448377922058</v>
      </c>
      <c r="O2890" s="201">
        <f t="shared" si="2190"/>
        <v>0.606716418035256</v>
      </c>
      <c r="P2890" s="201" t="str">
        <f t="shared" si="2191"/>
        <v/>
      </c>
      <c r="Q2890" s="201" t="str">
        <f t="shared" si="2192"/>
        <v/>
      </c>
      <c r="R2890" s="201" t="str">
        <f t="shared" si="2193"/>
        <v/>
      </c>
      <c r="S2890" s="201" t="str">
        <f t="shared" si="2194"/>
        <v/>
      </c>
      <c r="T2890" s="199">
        <f t="shared" si="2195"/>
        <v>0</v>
      </c>
      <c r="U2890" s="199">
        <f t="shared" si="2196"/>
        <v>0</v>
      </c>
      <c r="V2890" s="199">
        <f t="shared" si="2197"/>
        <v>0</v>
      </c>
      <c r="W2890" s="199">
        <f t="shared" si="2198"/>
        <v>0</v>
      </c>
      <c r="X2890" s="199" t="str">
        <f t="shared" si="2199"/>
        <v/>
      </c>
      <c r="Y2890" s="199" t="str">
        <f t="shared" si="2200"/>
        <v/>
      </c>
      <c r="Z2890" s="199" t="str">
        <f t="shared" si="2201"/>
        <v/>
      </c>
      <c r="AA2890" s="199" t="str">
        <f t="shared" si="2202"/>
        <v/>
      </c>
      <c r="AB2890" s="201">
        <f t="shared" ca="1" si="2203"/>
        <v>2.1482660724558871</v>
      </c>
      <c r="AD2890" s="162">
        <f t="shared" si="2204"/>
        <v>0</v>
      </c>
      <c r="AE2890" s="162">
        <f t="shared" si="2205"/>
        <v>0</v>
      </c>
      <c r="AF2890" s="162">
        <f t="shared" si="2206"/>
        <v>0</v>
      </c>
      <c r="AG2890" s="162">
        <f t="shared" si="2207"/>
        <v>0</v>
      </c>
      <c r="AH2890" s="162" t="str">
        <f t="shared" si="2208"/>
        <v/>
      </c>
      <c r="AI2890" s="162" t="str">
        <f t="shared" si="2209"/>
        <v/>
      </c>
      <c r="AJ2890" s="162" t="str">
        <f t="shared" si="2210"/>
        <v/>
      </c>
      <c r="AK2890" s="162" t="str">
        <f t="shared" si="2211"/>
        <v/>
      </c>
      <c r="AM2890" s="199">
        <f t="shared" si="2214"/>
        <v>31.541625781128428</v>
      </c>
      <c r="AN2890" s="197">
        <f t="shared" si="2216"/>
        <v>0</v>
      </c>
      <c r="AO2890" s="197">
        <f t="shared" si="2217"/>
        <v>0</v>
      </c>
      <c r="AP2890" s="197">
        <f t="shared" si="2218"/>
        <v>0</v>
      </c>
      <c r="AQ2890" s="197">
        <f t="shared" si="2219"/>
        <v>0</v>
      </c>
      <c r="AR2890" s="197" t="str">
        <f t="shared" si="2220"/>
        <v/>
      </c>
      <c r="AS2890" s="197" t="str">
        <f t="shared" si="2221"/>
        <v/>
      </c>
      <c r="AT2890" s="197" t="str">
        <f t="shared" si="2222"/>
        <v/>
      </c>
      <c r="AU2890" s="197" t="str">
        <f t="shared" si="2223"/>
        <v/>
      </c>
      <c r="AV2890" s="199">
        <f t="shared" ca="1" si="2215"/>
        <v>2.1284971841487152</v>
      </c>
      <c r="AX2890" s="162">
        <f t="shared" si="2224"/>
        <v>0</v>
      </c>
      <c r="AY2890" s="162">
        <f t="shared" si="2225"/>
        <v>0</v>
      </c>
      <c r="AZ2890" s="162">
        <f t="shared" si="2226"/>
        <v>0</v>
      </c>
      <c r="BA2890" s="162">
        <f t="shared" si="2227"/>
        <v>0</v>
      </c>
      <c r="BB2890" s="162" t="str">
        <f t="shared" si="2228"/>
        <v/>
      </c>
      <c r="BC2890" s="162" t="str">
        <f t="shared" si="2229"/>
        <v/>
      </c>
      <c r="BD2890" s="162" t="str">
        <f t="shared" si="2230"/>
        <v/>
      </c>
      <c r="BE2890" s="162" t="str">
        <f t="shared" si="2231"/>
        <v/>
      </c>
      <c r="BG2890" s="169">
        <f t="shared" si="2212"/>
        <v>72.248987507494803</v>
      </c>
      <c r="BH2890" s="169">
        <f t="shared" ca="1" si="2213"/>
        <v>2.1147980112511853</v>
      </c>
    </row>
    <row r="2891" spans="11:60" x14ac:dyDescent="0.25">
      <c r="K2891" s="199">
        <f t="shared" si="2186"/>
        <v>72.300373700601142</v>
      </c>
      <c r="L2891" s="201">
        <f t="shared" si="2187"/>
        <v>0.60637183991463872</v>
      </c>
      <c r="M2891" s="201">
        <f t="shared" si="2188"/>
        <v>0.61147155885703941</v>
      </c>
      <c r="N2891" s="201">
        <f t="shared" si="2189"/>
        <v>0.64272288565756375</v>
      </c>
      <c r="O2891" s="201">
        <f t="shared" si="2190"/>
        <v>0.60693210108468199</v>
      </c>
      <c r="P2891" s="201" t="str">
        <f t="shared" si="2191"/>
        <v/>
      </c>
      <c r="Q2891" s="201" t="str">
        <f t="shared" si="2192"/>
        <v/>
      </c>
      <c r="R2891" s="201" t="str">
        <f t="shared" si="2193"/>
        <v/>
      </c>
      <c r="S2891" s="201" t="str">
        <f t="shared" si="2194"/>
        <v/>
      </c>
      <c r="T2891" s="199">
        <f t="shared" si="2195"/>
        <v>0</v>
      </c>
      <c r="U2891" s="199">
        <f t="shared" si="2196"/>
        <v>0</v>
      </c>
      <c r="V2891" s="199">
        <f t="shared" si="2197"/>
        <v>0</v>
      </c>
      <c r="W2891" s="199">
        <f t="shared" si="2198"/>
        <v>0</v>
      </c>
      <c r="X2891" s="199" t="str">
        <f t="shared" si="2199"/>
        <v/>
      </c>
      <c r="Y2891" s="199" t="str">
        <f t="shared" si="2200"/>
        <v/>
      </c>
      <c r="Z2891" s="199" t="str">
        <f t="shared" si="2201"/>
        <v/>
      </c>
      <c r="AA2891" s="199" t="str">
        <f t="shared" si="2202"/>
        <v/>
      </c>
      <c r="AB2891" s="201">
        <f t="shared" ca="1" si="2203"/>
        <v>2.0216080203341491</v>
      </c>
      <c r="AD2891" s="162">
        <f t="shared" si="2204"/>
        <v>0</v>
      </c>
      <c r="AE2891" s="162">
        <f t="shared" si="2205"/>
        <v>0</v>
      </c>
      <c r="AF2891" s="162">
        <f t="shared" si="2206"/>
        <v>0</v>
      </c>
      <c r="AG2891" s="162">
        <f t="shared" si="2207"/>
        <v>0</v>
      </c>
      <c r="AH2891" s="162" t="str">
        <f t="shared" si="2208"/>
        <v/>
      </c>
      <c r="AI2891" s="162" t="str">
        <f t="shared" si="2209"/>
        <v/>
      </c>
      <c r="AJ2891" s="162" t="str">
        <f t="shared" si="2210"/>
        <v/>
      </c>
      <c r="AK2891" s="162" t="str">
        <f t="shared" si="2211"/>
        <v/>
      </c>
      <c r="AM2891" s="199">
        <f t="shared" si="2214"/>
        <v>31.55284257550294</v>
      </c>
      <c r="AN2891" s="197">
        <f t="shared" si="2216"/>
        <v>0</v>
      </c>
      <c r="AO2891" s="197">
        <f t="shared" si="2217"/>
        <v>0</v>
      </c>
      <c r="AP2891" s="197">
        <f t="shared" si="2218"/>
        <v>0</v>
      </c>
      <c r="AQ2891" s="197">
        <f t="shared" si="2219"/>
        <v>0</v>
      </c>
      <c r="AR2891" s="197" t="str">
        <f t="shared" si="2220"/>
        <v/>
      </c>
      <c r="AS2891" s="197" t="str">
        <f t="shared" si="2221"/>
        <v/>
      </c>
      <c r="AT2891" s="197" t="str">
        <f t="shared" si="2222"/>
        <v/>
      </c>
      <c r="AU2891" s="197" t="str">
        <f t="shared" si="2223"/>
        <v/>
      </c>
      <c r="AV2891" s="199">
        <f t="shared" ca="1" si="2215"/>
        <v>2.113343893669192</v>
      </c>
      <c r="AX2891" s="162">
        <f t="shared" si="2224"/>
        <v>0</v>
      </c>
      <c r="AY2891" s="162">
        <f t="shared" si="2225"/>
        <v>0</v>
      </c>
      <c r="AZ2891" s="162">
        <f t="shared" si="2226"/>
        <v>0</v>
      </c>
      <c r="BA2891" s="162">
        <f t="shared" si="2227"/>
        <v>0</v>
      </c>
      <c r="BB2891" s="162" t="str">
        <f t="shared" si="2228"/>
        <v/>
      </c>
      <c r="BC2891" s="162" t="str">
        <f t="shared" si="2229"/>
        <v/>
      </c>
      <c r="BD2891" s="162" t="str">
        <f t="shared" si="2230"/>
        <v/>
      </c>
      <c r="BE2891" s="162" t="str">
        <f t="shared" si="2231"/>
        <v/>
      </c>
      <c r="BG2891" s="169">
        <f t="shared" si="2212"/>
        <v>72.274680604047973</v>
      </c>
      <c r="BH2891" s="169">
        <f t="shared" ca="1" si="2213"/>
        <v>2.1482660724558871</v>
      </c>
    </row>
    <row r="2892" spans="11:60" x14ac:dyDescent="0.25">
      <c r="K2892" s="199">
        <f t="shared" si="2186"/>
        <v>72.326066797154311</v>
      </c>
      <c r="L2892" s="201">
        <f t="shared" si="2187"/>
        <v>0.60658732386627856</v>
      </c>
      <c r="M2892" s="201">
        <f t="shared" si="2188"/>
        <v>0.61168885507553861</v>
      </c>
      <c r="N2892" s="201">
        <f t="shared" si="2189"/>
        <v>0.6429512875359068</v>
      </c>
      <c r="O2892" s="201">
        <f t="shared" si="2190"/>
        <v>0.60714778413410797</v>
      </c>
      <c r="P2892" s="201" t="str">
        <f t="shared" si="2191"/>
        <v/>
      </c>
      <c r="Q2892" s="201" t="str">
        <f t="shared" si="2192"/>
        <v/>
      </c>
      <c r="R2892" s="201" t="str">
        <f t="shared" si="2193"/>
        <v/>
      </c>
      <c r="S2892" s="201" t="str">
        <f t="shared" si="2194"/>
        <v/>
      </c>
      <c r="T2892" s="199">
        <f t="shared" si="2195"/>
        <v>0</v>
      </c>
      <c r="U2892" s="199">
        <f t="shared" si="2196"/>
        <v>0</v>
      </c>
      <c r="V2892" s="199">
        <f t="shared" si="2197"/>
        <v>0</v>
      </c>
      <c r="W2892" s="199">
        <f t="shared" si="2198"/>
        <v>0</v>
      </c>
      <c r="X2892" s="199" t="str">
        <f t="shared" si="2199"/>
        <v/>
      </c>
      <c r="Y2892" s="199" t="str">
        <f t="shared" si="2200"/>
        <v/>
      </c>
      <c r="Z2892" s="199" t="str">
        <f t="shared" si="2201"/>
        <v/>
      </c>
      <c r="AA2892" s="199" t="str">
        <f t="shared" si="2202"/>
        <v/>
      </c>
      <c r="AB2892" s="201">
        <f t="shared" ca="1" si="2203"/>
        <v>2.0953053980720457</v>
      </c>
      <c r="AD2892" s="162">
        <f t="shared" si="2204"/>
        <v>0</v>
      </c>
      <c r="AE2892" s="162">
        <f t="shared" si="2205"/>
        <v>0</v>
      </c>
      <c r="AF2892" s="162">
        <f t="shared" si="2206"/>
        <v>0</v>
      </c>
      <c r="AG2892" s="162">
        <f t="shared" si="2207"/>
        <v>0</v>
      </c>
      <c r="AH2892" s="162" t="str">
        <f t="shared" si="2208"/>
        <v/>
      </c>
      <c r="AI2892" s="162" t="str">
        <f t="shared" si="2209"/>
        <v/>
      </c>
      <c r="AJ2892" s="162" t="str">
        <f t="shared" si="2210"/>
        <v/>
      </c>
      <c r="AK2892" s="162" t="str">
        <f t="shared" si="2211"/>
        <v/>
      </c>
      <c r="AM2892" s="199">
        <f t="shared" si="2214"/>
        <v>31.564059369877452</v>
      </c>
      <c r="AN2892" s="197">
        <f t="shared" si="2216"/>
        <v>0</v>
      </c>
      <c r="AO2892" s="197">
        <f t="shared" si="2217"/>
        <v>0</v>
      </c>
      <c r="AP2892" s="197">
        <f t="shared" si="2218"/>
        <v>0</v>
      </c>
      <c r="AQ2892" s="197">
        <f t="shared" si="2219"/>
        <v>0</v>
      </c>
      <c r="AR2892" s="197" t="str">
        <f t="shared" si="2220"/>
        <v/>
      </c>
      <c r="AS2892" s="197" t="str">
        <f t="shared" si="2221"/>
        <v/>
      </c>
      <c r="AT2892" s="197" t="str">
        <f t="shared" si="2222"/>
        <v/>
      </c>
      <c r="AU2892" s="197" t="str">
        <f t="shared" si="2223"/>
        <v/>
      </c>
      <c r="AV2892" s="199">
        <f t="shared" ca="1" si="2215"/>
        <v>2.2230799211405303</v>
      </c>
      <c r="AX2892" s="162">
        <f t="shared" si="2224"/>
        <v>0</v>
      </c>
      <c r="AY2892" s="162">
        <f t="shared" si="2225"/>
        <v>0</v>
      </c>
      <c r="AZ2892" s="162">
        <f t="shared" si="2226"/>
        <v>0</v>
      </c>
      <c r="BA2892" s="162">
        <f t="shared" si="2227"/>
        <v>0</v>
      </c>
      <c r="BB2892" s="162" t="str">
        <f t="shared" si="2228"/>
        <v/>
      </c>
      <c r="BC2892" s="162" t="str">
        <f t="shared" si="2229"/>
        <v/>
      </c>
      <c r="BD2892" s="162" t="str">
        <f t="shared" si="2230"/>
        <v/>
      </c>
      <c r="BE2892" s="162" t="str">
        <f t="shared" si="2231"/>
        <v/>
      </c>
      <c r="BG2892" s="169">
        <f t="shared" si="2212"/>
        <v>72.300373700601142</v>
      </c>
      <c r="BH2892" s="169">
        <f t="shared" ca="1" si="2213"/>
        <v>2.0216080203341491</v>
      </c>
    </row>
    <row r="2893" spans="11:60" x14ac:dyDescent="0.25">
      <c r="K2893" s="199">
        <f t="shared" si="2186"/>
        <v>72.351759893707481</v>
      </c>
      <c r="L2893" s="201">
        <f t="shared" si="2187"/>
        <v>0.60680280781791862</v>
      </c>
      <c r="M2893" s="201">
        <f t="shared" si="2188"/>
        <v>0.61190615129403803</v>
      </c>
      <c r="N2893" s="201">
        <f t="shared" si="2189"/>
        <v>0.64317968941425008</v>
      </c>
      <c r="O2893" s="201">
        <f t="shared" si="2190"/>
        <v>0.60736346718353407</v>
      </c>
      <c r="P2893" s="201" t="str">
        <f t="shared" si="2191"/>
        <v/>
      </c>
      <c r="Q2893" s="201" t="str">
        <f t="shared" si="2192"/>
        <v/>
      </c>
      <c r="R2893" s="201" t="str">
        <f t="shared" si="2193"/>
        <v/>
      </c>
      <c r="S2893" s="201" t="str">
        <f t="shared" si="2194"/>
        <v/>
      </c>
      <c r="T2893" s="199">
        <f t="shared" si="2195"/>
        <v>0</v>
      </c>
      <c r="U2893" s="199">
        <f t="shared" si="2196"/>
        <v>0</v>
      </c>
      <c r="V2893" s="199">
        <f t="shared" si="2197"/>
        <v>0</v>
      </c>
      <c r="W2893" s="199">
        <f t="shared" si="2198"/>
        <v>0</v>
      </c>
      <c r="X2893" s="199" t="str">
        <f t="shared" si="2199"/>
        <v/>
      </c>
      <c r="Y2893" s="199" t="str">
        <f t="shared" si="2200"/>
        <v/>
      </c>
      <c r="Z2893" s="199" t="str">
        <f t="shared" si="2201"/>
        <v/>
      </c>
      <c r="AA2893" s="199" t="str">
        <f t="shared" si="2202"/>
        <v/>
      </c>
      <c r="AB2893" s="201">
        <f t="shared" ca="1" si="2203"/>
        <v>2.094019900447972</v>
      </c>
      <c r="AD2893" s="162">
        <f t="shared" si="2204"/>
        <v>0</v>
      </c>
      <c r="AE2893" s="162">
        <f t="shared" si="2205"/>
        <v>0</v>
      </c>
      <c r="AF2893" s="162">
        <f t="shared" si="2206"/>
        <v>0</v>
      </c>
      <c r="AG2893" s="162">
        <f t="shared" si="2207"/>
        <v>0</v>
      </c>
      <c r="AH2893" s="162" t="str">
        <f t="shared" si="2208"/>
        <v/>
      </c>
      <c r="AI2893" s="162" t="str">
        <f t="shared" si="2209"/>
        <v/>
      </c>
      <c r="AJ2893" s="162" t="str">
        <f t="shared" si="2210"/>
        <v/>
      </c>
      <c r="AK2893" s="162" t="str">
        <f t="shared" si="2211"/>
        <v/>
      </c>
      <c r="AM2893" s="199">
        <f t="shared" si="2214"/>
        <v>31.575276164251964</v>
      </c>
      <c r="AN2893" s="197">
        <f t="shared" si="2216"/>
        <v>0</v>
      </c>
      <c r="AO2893" s="197">
        <f t="shared" si="2217"/>
        <v>0</v>
      </c>
      <c r="AP2893" s="197">
        <f t="shared" si="2218"/>
        <v>0</v>
      </c>
      <c r="AQ2893" s="197">
        <f t="shared" si="2219"/>
        <v>0</v>
      </c>
      <c r="AR2893" s="197" t="str">
        <f t="shared" si="2220"/>
        <v/>
      </c>
      <c r="AS2893" s="197" t="str">
        <f t="shared" si="2221"/>
        <v/>
      </c>
      <c r="AT2893" s="197" t="str">
        <f t="shared" si="2222"/>
        <v/>
      </c>
      <c r="AU2893" s="197" t="str">
        <f t="shared" si="2223"/>
        <v/>
      </c>
      <c r="AV2893" s="199">
        <f t="shared" ca="1" si="2215"/>
        <v>2.1491433219898539</v>
      </c>
      <c r="AX2893" s="162">
        <f t="shared" si="2224"/>
        <v>0</v>
      </c>
      <c r="AY2893" s="162">
        <f t="shared" si="2225"/>
        <v>0</v>
      </c>
      <c r="AZ2893" s="162">
        <f t="shared" si="2226"/>
        <v>0</v>
      </c>
      <c r="BA2893" s="162">
        <f t="shared" si="2227"/>
        <v>0</v>
      </c>
      <c r="BB2893" s="162" t="str">
        <f t="shared" si="2228"/>
        <v/>
      </c>
      <c r="BC2893" s="162" t="str">
        <f t="shared" si="2229"/>
        <v/>
      </c>
      <c r="BD2893" s="162" t="str">
        <f t="shared" si="2230"/>
        <v/>
      </c>
      <c r="BE2893" s="162" t="str">
        <f t="shared" si="2231"/>
        <v/>
      </c>
      <c r="BG2893" s="169">
        <f t="shared" si="2212"/>
        <v>72.326066797154311</v>
      </c>
      <c r="BH2893" s="169">
        <f t="shared" ca="1" si="2213"/>
        <v>2.0953053980720457</v>
      </c>
    </row>
    <row r="2894" spans="11:60" x14ac:dyDescent="0.25">
      <c r="K2894" s="199">
        <f t="shared" ref="K2894:K2957" si="2232">K2893+1/($C$74*60)</f>
        <v>72.37745299026065</v>
      </c>
      <c r="L2894" s="201">
        <f t="shared" ref="L2894:L2957" si="2233">IF(Q$56="","",SQRT(($K2894*$K2894)/$Q$72))</f>
        <v>0.60701829176955846</v>
      </c>
      <c r="M2894" s="201">
        <f t="shared" ref="M2894:M2957" si="2234">IF(R$56="","",SQRT(($K2894*$K2894)/$R$72))</f>
        <v>0.61212344751253744</v>
      </c>
      <c r="N2894" s="201">
        <f t="shared" ref="N2894:N2957" si="2235">IF(S$56="","",SQRT(($K2894*$K2894)/$S$72))</f>
        <v>0.64340809129259324</v>
      </c>
      <c r="O2894" s="201">
        <f t="shared" ref="O2894:O2957" si="2236">IF(T$56="","",SQRT(($K2894*$K2894)/$T$72))</f>
        <v>0.60757915023296005</v>
      </c>
      <c r="P2894" s="201" t="str">
        <f t="shared" ref="P2894:P2957" si="2237">IF(U$56="","",SQRT(($K2894*$K2894)/$U$72))</f>
        <v/>
      </c>
      <c r="Q2894" s="201" t="str">
        <f t="shared" ref="Q2894:Q2957" si="2238">IF(V$56="","",SQRT(($K2894*$K2894)/$V$72))</f>
        <v/>
      </c>
      <c r="R2894" s="201" t="str">
        <f t="shared" ref="R2894:R2957" si="2239">IF(W$56="","",SQRT(($K2894*$K2894)/$W$72))</f>
        <v/>
      </c>
      <c r="S2894" s="201" t="str">
        <f t="shared" ref="S2894:S2957" si="2240">IF(X$56="","",SQRT(($K2894*$K2894)/$X$72))</f>
        <v/>
      </c>
      <c r="T2894" s="199">
        <f t="shared" ref="T2894:T2957" si="2241">IF(Q$56="","",IF(ABS(($K2894-Q$60) / ( L2894 / 2.2))&gt;20,0,IF(Q$60&lt;&gt;"",Q$64 * ( POWER(POWER(Q$67, 2),0.5) + POWER(POWER(Q$67, 2),-0.5)  ) / ( POWER(POWER(Q$67, 2),0.5) * EXP( POWER(1 + POWER(Q$67, 2),-1) * ($K2894-Q$60)/ ( L2894 / 2.2) ) + POWER(POWER(Q$67, 2),-0.5) * EXP(- POWER(Q$67, 2) * POWER(1 + POWER(Q$67, 2),-1) * ($K2894-Q$60) / ( L2894 / 2.2) ) ),"")))</f>
        <v>0</v>
      </c>
      <c r="U2894" s="199">
        <f t="shared" ref="U2894:U2957" si="2242">IF(R$56="","",IF(ABS(($K2894-R$60) / ( M2894 / 2.2))&gt;20,0,IF(R$60&lt;&gt;"",R$64 * ( POWER(POWER(R$67, 2),0.5) + POWER(POWER(R$67, 2),-0.5)  ) / ( POWER(POWER(R$67, 2),0.5) * EXP( POWER(1 + POWER(R$67, 2),-1) * ($K2894-R$60)/ ( M2894 / 2.2) ) + POWER(POWER(R$67, 2),-0.5) * EXP(- POWER(R$67, 2) * POWER(1 + POWER(R$67, 2),-1) * ($K2894-R$60) / ( M2894 / 2.2) ) ),"")))</f>
        <v>0</v>
      </c>
      <c r="V2894" s="199">
        <f t="shared" ref="V2894:V2957" si="2243">IF(S$56="","",IF(ABS(($K2894-S$60) / ( N2894 / 2.2))&gt;20,0,IF(S$60&lt;&gt;"",S$64 * ( POWER(POWER(S$67, 2),0.5) + POWER(POWER(S$67, 2),-0.5)  ) / ( POWER(POWER(S$67, 2),0.5) * EXP( POWER(1 + POWER(S$67, 2),-1) * ($K2894-S$60)/ ( N2894 / 2.2) ) + POWER(POWER(S$67, 2),-0.5) * EXP(- POWER(S$67, 2) * POWER(1 + POWER(S$67, 2),-1) * ($K2894-S$60) / ( N2894 / 2.2) ) ),"")))</f>
        <v>0</v>
      </c>
      <c r="W2894" s="199">
        <f t="shared" ref="W2894:W2957" si="2244">IF(T$56="","",IF(ABS(($K2894-T$60) / ( O2894 / 2.2))&gt;20,0,IF(T$60&lt;&gt;"",T$64 * ( POWER(POWER(T$67, 2),0.5) + POWER(POWER(T$67, 2),-0.5)  ) / ( POWER(POWER(T$67, 2),0.5) * EXP( POWER(1 + POWER(T$67, 2),-1) * ($K2894-T$60)/ ( O2894 / 2.2) ) + POWER(POWER(T$67, 2),-0.5) * EXP(- POWER(T$67, 2) * POWER(1 + POWER(T$67, 2),-1) * ($K2894-T$60) / ( O2894 / 2.2) ) ),"")))</f>
        <v>0</v>
      </c>
      <c r="X2894" s="199" t="str">
        <f t="shared" ref="X2894:X2957" si="2245">IF(U$56="","",IF(ABS(($K2894-U$60) / ( P2894 / 2.2))&gt;20,0,IF(U$60&lt;&gt;"",U$64 * ( POWER(POWER(U$67, 2),0.5) + POWER(POWER(U$67, 2),-0.5)  ) / ( POWER(POWER(U$67, 2),0.5) * EXP( POWER(1 + POWER(U$67, 2),-1) * ($K2894-U$60)/ ( P2894 / 2.2) ) + POWER(POWER(U$67, 2),-0.5) * EXP(- POWER(U$67, 2) * POWER(1 + POWER(U$67, 2),-1) * ($K2894-U$60) / ( P2894 / 2.2) ) ),"")))</f>
        <v/>
      </c>
      <c r="Y2894" s="199" t="str">
        <f t="shared" ref="Y2894:Y2957" si="2246">IF(V$56="","",IF(ABS(($K2894-V$60) / ( Q2894 / 2.2))&gt;20,0,IF(V$60&lt;&gt;"",V$64 * ( POWER(POWER(V$67, 2),0.5) + POWER(POWER(V$67, 2),-0.5)  ) / ( POWER(POWER(V$67, 2),0.5) * EXP( POWER(1 + POWER(V$67, 2),-1) * ($K2894-V$60)/ ( Q2894 / 2.2) ) + POWER(POWER(V$67, 2),-0.5) * EXP(- POWER(V$67, 2) * POWER(1 + POWER(V$67, 2),-1) * ($K2894-V$60) / ( Q2894 / 2.2) ) ),"")))</f>
        <v/>
      </c>
      <c r="Z2894" s="199" t="str">
        <f t="shared" ref="Z2894:Z2957" si="2247">IF(W$56="","",IF(ABS(($K2894-W$60) / ( R2894 / 2.2))&gt;20,0,IF(W$60&lt;&gt;"",W$64 * ( POWER(POWER(W$67, 2),0.5) + POWER(POWER(W$67, 2),-0.5)  ) / ( POWER(POWER(W$67, 2),0.5) * EXP( POWER(1 + POWER(W$67, 2),-1) * ($K2894-W$60)/ ( R2894 / 2.2) ) + POWER(POWER(W$67, 2),-0.5) * EXP(- POWER(W$67, 2) * POWER(1 + POWER(W$67, 2),-1) * ($K2894-W$60) / ( R2894 / 2.2) ) ),"")))</f>
        <v/>
      </c>
      <c r="AA2894" s="199" t="str">
        <f t="shared" ref="AA2894:AA2957" si="2248">IF(X$56="","",IF(ABS(($K2894-X$60) / ( S2894 / 2.2))&gt;20,0,IF(X$60&lt;&gt;"",X$64 * ( POWER(POWER(X$67, 2),0.5) + POWER(POWER(X$67, 2),-0.5)  ) / ( POWER(POWER(X$67, 2),0.5) * EXP( POWER(1 + POWER(X$67, 2),-1) * ($K2894-X$60)/ ( S2894 / 2.2) ) + POWER(POWER(X$67, 2),-0.5) * EXP(- POWER(X$67, 2) * POWER(1 + POWER(X$67, 2),-1) * ($K2894-X$60) / ( S2894 / 2.2) ) ),"")))</f>
        <v/>
      </c>
      <c r="AB2894" s="201">
        <f t="shared" ref="AB2894:AB2957" ca="1" si="2249">SUM(T2894:AA2894)+RAND()*$C$69+$C$67</f>
        <v>2.0860444777718223</v>
      </c>
      <c r="AD2894" s="162">
        <f t="shared" ref="AD2894:AD2957" si="2250">IF(Q$56="","",($K2894-$K2893)*T2894)</f>
        <v>0</v>
      </c>
      <c r="AE2894" s="162">
        <f t="shared" ref="AE2894:AE2957" si="2251">IF(R$56="","",($K2894-$K2893)*U2894)</f>
        <v>0</v>
      </c>
      <c r="AF2894" s="162">
        <f t="shared" ref="AF2894:AF2957" si="2252">IF(S$56="","",($K2894-$K2893)*V2894)</f>
        <v>0</v>
      </c>
      <c r="AG2894" s="162">
        <f t="shared" ref="AG2894:AG2957" si="2253">IF(T$56="","",($K2894-$K2893)*W2894)</f>
        <v>0</v>
      </c>
      <c r="AH2894" s="162" t="str">
        <f t="shared" ref="AH2894:AH2957" si="2254">IF(U$56="","",($K2894-$K2893)*X2894)</f>
        <v/>
      </c>
      <c r="AI2894" s="162" t="str">
        <f t="shared" ref="AI2894:AI2957" si="2255">IF(V$56="","",($K2894-$K2893)*Y2894)</f>
        <v/>
      </c>
      <c r="AJ2894" s="162" t="str">
        <f t="shared" ref="AJ2894:AJ2957" si="2256">IF(W$56="","",($K2894-$K2893)*Z2894)</f>
        <v/>
      </c>
      <c r="AK2894" s="162" t="str">
        <f t="shared" ref="AK2894:AK2957" si="2257">IF(X$56="","",($K2894-$K2893)*AA2894)</f>
        <v/>
      </c>
      <c r="AM2894" s="199">
        <f t="shared" si="2214"/>
        <v>31.586492958626476</v>
      </c>
      <c r="AN2894" s="197">
        <f t="shared" si="2216"/>
        <v>0</v>
      </c>
      <c r="AO2894" s="197">
        <f t="shared" si="2217"/>
        <v>0</v>
      </c>
      <c r="AP2894" s="197">
        <f t="shared" si="2218"/>
        <v>0</v>
      </c>
      <c r="AQ2894" s="197">
        <f t="shared" si="2219"/>
        <v>0</v>
      </c>
      <c r="AR2894" s="197" t="str">
        <f t="shared" si="2220"/>
        <v/>
      </c>
      <c r="AS2894" s="197" t="str">
        <f t="shared" si="2221"/>
        <v/>
      </c>
      <c r="AT2894" s="197" t="str">
        <f t="shared" si="2222"/>
        <v/>
      </c>
      <c r="AU2894" s="197" t="str">
        <f t="shared" si="2223"/>
        <v/>
      </c>
      <c r="AV2894" s="199">
        <f t="shared" ca="1" si="2215"/>
        <v>2.1816110622850129</v>
      </c>
      <c r="AX2894" s="162">
        <f t="shared" si="2224"/>
        <v>0</v>
      </c>
      <c r="AY2894" s="162">
        <f t="shared" si="2225"/>
        <v>0</v>
      </c>
      <c r="AZ2894" s="162">
        <f t="shared" si="2226"/>
        <v>0</v>
      </c>
      <c r="BA2894" s="162">
        <f t="shared" si="2227"/>
        <v>0</v>
      </c>
      <c r="BB2894" s="162" t="str">
        <f t="shared" si="2228"/>
        <v/>
      </c>
      <c r="BC2894" s="162" t="str">
        <f t="shared" si="2229"/>
        <v/>
      </c>
      <c r="BD2894" s="162" t="str">
        <f t="shared" si="2230"/>
        <v/>
      </c>
      <c r="BE2894" s="162" t="str">
        <f t="shared" si="2231"/>
        <v/>
      </c>
      <c r="BG2894" s="169">
        <f t="shared" ref="BG2894:BG2957" si="2258">IF($C$8="isocratic",K2893,AM2894)</f>
        <v>72.351759893707481</v>
      </c>
      <c r="BH2894" s="169">
        <f t="shared" ref="BH2894:BH2957" ca="1" si="2259">IF($C$8="isocratic",AB2893,AV2894)</f>
        <v>2.094019900447972</v>
      </c>
    </row>
    <row r="2895" spans="11:60" x14ac:dyDescent="0.25">
      <c r="K2895" s="199">
        <f t="shared" si="2232"/>
        <v>72.40314608681382</v>
      </c>
      <c r="L2895" s="201">
        <f t="shared" si="2233"/>
        <v>0.60723377572119841</v>
      </c>
      <c r="M2895" s="201">
        <f t="shared" si="2234"/>
        <v>0.61234074373103675</v>
      </c>
      <c r="N2895" s="201">
        <f t="shared" si="2235"/>
        <v>0.64363649317093641</v>
      </c>
      <c r="O2895" s="201">
        <f t="shared" si="2236"/>
        <v>0.60779483328238604</v>
      </c>
      <c r="P2895" s="201" t="str">
        <f t="shared" si="2237"/>
        <v/>
      </c>
      <c r="Q2895" s="201" t="str">
        <f t="shared" si="2238"/>
        <v/>
      </c>
      <c r="R2895" s="201" t="str">
        <f t="shared" si="2239"/>
        <v/>
      </c>
      <c r="S2895" s="201" t="str">
        <f t="shared" si="2240"/>
        <v/>
      </c>
      <c r="T2895" s="199">
        <f t="shared" si="2241"/>
        <v>0</v>
      </c>
      <c r="U2895" s="199">
        <f t="shared" si="2242"/>
        <v>0</v>
      </c>
      <c r="V2895" s="199">
        <f t="shared" si="2243"/>
        <v>0</v>
      </c>
      <c r="W2895" s="199">
        <f t="shared" si="2244"/>
        <v>0</v>
      </c>
      <c r="X2895" s="199" t="str">
        <f t="shared" si="2245"/>
        <v/>
      </c>
      <c r="Y2895" s="199" t="str">
        <f t="shared" si="2246"/>
        <v/>
      </c>
      <c r="Z2895" s="199" t="str">
        <f t="shared" si="2247"/>
        <v/>
      </c>
      <c r="AA2895" s="199" t="str">
        <f t="shared" si="2248"/>
        <v/>
      </c>
      <c r="AB2895" s="201">
        <f t="shared" ca="1" si="2249"/>
        <v>2.049908602223296</v>
      </c>
      <c r="AD2895" s="162">
        <f t="shared" si="2250"/>
        <v>0</v>
      </c>
      <c r="AE2895" s="162">
        <f t="shared" si="2251"/>
        <v>0</v>
      </c>
      <c r="AF2895" s="162">
        <f t="shared" si="2252"/>
        <v>0</v>
      </c>
      <c r="AG2895" s="162">
        <f t="shared" si="2253"/>
        <v>0</v>
      </c>
      <c r="AH2895" s="162" t="str">
        <f t="shared" si="2254"/>
        <v/>
      </c>
      <c r="AI2895" s="162" t="str">
        <f t="shared" si="2255"/>
        <v/>
      </c>
      <c r="AJ2895" s="162" t="str">
        <f t="shared" si="2256"/>
        <v/>
      </c>
      <c r="AK2895" s="162" t="str">
        <f t="shared" si="2257"/>
        <v/>
      </c>
      <c r="AM2895" s="199">
        <f t="shared" ref="AM2895:AM2958" si="2260">AM2894+MAX($AK$57:$AR$57)*1.2/3000</f>
        <v>31.597709753000988</v>
      </c>
      <c r="AN2895" s="197">
        <f t="shared" si="2216"/>
        <v>0</v>
      </c>
      <c r="AO2895" s="197">
        <f t="shared" si="2217"/>
        <v>0</v>
      </c>
      <c r="AP2895" s="197">
        <f t="shared" si="2218"/>
        <v>0</v>
      </c>
      <c r="AQ2895" s="197">
        <f t="shared" si="2219"/>
        <v>0</v>
      </c>
      <c r="AR2895" s="197" t="str">
        <f t="shared" si="2220"/>
        <v/>
      </c>
      <c r="AS2895" s="197" t="str">
        <f t="shared" si="2221"/>
        <v/>
      </c>
      <c r="AT2895" s="197" t="str">
        <f t="shared" si="2222"/>
        <v/>
      </c>
      <c r="AU2895" s="197" t="str">
        <f t="shared" si="2223"/>
        <v/>
      </c>
      <c r="AV2895" s="199">
        <f t="shared" ref="AV2895:AV2958" ca="1" si="2261">SUM(AN2895:AU2895)+RAND()*$C$69+K2895*$C$70+$C$67</f>
        <v>2.1184894305250768</v>
      </c>
      <c r="AX2895" s="162">
        <f t="shared" si="2224"/>
        <v>0</v>
      </c>
      <c r="AY2895" s="162">
        <f t="shared" si="2225"/>
        <v>0</v>
      </c>
      <c r="AZ2895" s="162">
        <f t="shared" si="2226"/>
        <v>0</v>
      </c>
      <c r="BA2895" s="162">
        <f t="shared" si="2227"/>
        <v>0</v>
      </c>
      <c r="BB2895" s="162" t="str">
        <f t="shared" si="2228"/>
        <v/>
      </c>
      <c r="BC2895" s="162" t="str">
        <f t="shared" si="2229"/>
        <v/>
      </c>
      <c r="BD2895" s="162" t="str">
        <f t="shared" si="2230"/>
        <v/>
      </c>
      <c r="BE2895" s="162" t="str">
        <f t="shared" si="2231"/>
        <v/>
      </c>
      <c r="BG2895" s="169">
        <f t="shared" si="2258"/>
        <v>72.37745299026065</v>
      </c>
      <c r="BH2895" s="169">
        <f t="shared" ca="1" si="2259"/>
        <v>2.0860444777718223</v>
      </c>
    </row>
    <row r="2896" spans="11:60" x14ac:dyDescent="0.25">
      <c r="K2896" s="199">
        <f t="shared" si="2232"/>
        <v>72.428839183366989</v>
      </c>
      <c r="L2896" s="201">
        <f t="shared" si="2233"/>
        <v>0.60744925967283836</v>
      </c>
      <c r="M2896" s="201">
        <f t="shared" si="2234"/>
        <v>0.61255803994953606</v>
      </c>
      <c r="N2896" s="201">
        <f t="shared" si="2235"/>
        <v>0.64386489504927957</v>
      </c>
      <c r="O2896" s="201">
        <f t="shared" si="2236"/>
        <v>0.60801051633181202</v>
      </c>
      <c r="P2896" s="201" t="str">
        <f t="shared" si="2237"/>
        <v/>
      </c>
      <c r="Q2896" s="201" t="str">
        <f t="shared" si="2238"/>
        <v/>
      </c>
      <c r="R2896" s="201" t="str">
        <f t="shared" si="2239"/>
        <v/>
      </c>
      <c r="S2896" s="201" t="str">
        <f t="shared" si="2240"/>
        <v/>
      </c>
      <c r="T2896" s="199">
        <f t="shared" si="2241"/>
        <v>0</v>
      </c>
      <c r="U2896" s="199">
        <f t="shared" si="2242"/>
        <v>0</v>
      </c>
      <c r="V2896" s="199">
        <f t="shared" si="2243"/>
        <v>0</v>
      </c>
      <c r="W2896" s="199">
        <f t="shared" si="2244"/>
        <v>0</v>
      </c>
      <c r="X2896" s="199" t="str">
        <f t="shared" si="2245"/>
        <v/>
      </c>
      <c r="Y2896" s="199" t="str">
        <f t="shared" si="2246"/>
        <v/>
      </c>
      <c r="Z2896" s="199" t="str">
        <f t="shared" si="2247"/>
        <v/>
      </c>
      <c r="AA2896" s="199" t="str">
        <f t="shared" si="2248"/>
        <v/>
      </c>
      <c r="AB2896" s="201">
        <f t="shared" ca="1" si="2249"/>
        <v>2.1645701737768008</v>
      </c>
      <c r="AD2896" s="162">
        <f t="shared" si="2250"/>
        <v>0</v>
      </c>
      <c r="AE2896" s="162">
        <f t="shared" si="2251"/>
        <v>0</v>
      </c>
      <c r="AF2896" s="162">
        <f t="shared" si="2252"/>
        <v>0</v>
      </c>
      <c r="AG2896" s="162">
        <f t="shared" si="2253"/>
        <v>0</v>
      </c>
      <c r="AH2896" s="162" t="str">
        <f t="shared" si="2254"/>
        <v/>
      </c>
      <c r="AI2896" s="162" t="str">
        <f t="shared" si="2255"/>
        <v/>
      </c>
      <c r="AJ2896" s="162" t="str">
        <f t="shared" si="2256"/>
        <v/>
      </c>
      <c r="AK2896" s="162" t="str">
        <f t="shared" si="2257"/>
        <v/>
      </c>
      <c r="AM2896" s="199">
        <f t="shared" si="2260"/>
        <v>31.6089265473755</v>
      </c>
      <c r="AN2896" s="197">
        <f t="shared" ref="AN2896:AN2959" si="2262">IF(AK$56="NOT ELUTED","",IF(AK$51="","",IF(ABS(($AM2896-AK$57)/(AK$72/2.2))&gt;20,0,AK$62*(POWER(POWER(AK$66,2),0.5)+POWER(POWER(AK$66,2),-0.5))/(POWER(POWER(AK$66,2),0.5)*EXP(POWER(1+POWER(AK$66,2),-1)*($AM2896-AK$57)/(AK$72/2.2))+POWER(POWER(AK$66,2),-0.5)*EXP(-POWER(AK$66,2)*POWER(1+POWER(AK$66,2),-1)*($AM2896-AK$57)/(AK$72/2.2))))))</f>
        <v>0</v>
      </c>
      <c r="AO2896" s="197">
        <f t="shared" ref="AO2896:AO2959" si="2263">IF(AL$56="NOT ELUTED","",IF(AL$51="","",IF(ABS(($AM2896-AL$57)/(AL$72/2.2))&gt;20,0,AL$62*(POWER(POWER(AL$66,2),0.5)+POWER(POWER(AL$66,2),-0.5))/(POWER(POWER(AL$66,2),0.5)*EXP(POWER(1+POWER(AL$66,2),-1)*($AM2896-AL$57)/(AL$72/2.2))+POWER(POWER(AL$66,2),-0.5)*EXP(-POWER(AL$66,2)*POWER(1+POWER(AL$66,2),-1)*($AM2896-AL$57)/(AL$72/2.2))))))</f>
        <v>0</v>
      </c>
      <c r="AP2896" s="197">
        <f t="shared" ref="AP2896:AP2959" si="2264">IF(AM$56="NOT ELUTED","",IF(AM$51="","",IF(ABS(($AM2896-AM$57)/(AM$72/2.2))&gt;20,0,AM$62*(POWER(POWER(AM$66,2),0.5)+POWER(POWER(AM$66,2),-0.5))/(POWER(POWER(AM$66,2),0.5)*EXP(POWER(1+POWER(AM$66,2),-1)*($AM2896-AM$57)/(AM$72/2.2))+POWER(POWER(AM$66,2),-0.5)*EXP(-POWER(AM$66,2)*POWER(1+POWER(AM$66,2),-1)*($AM2896-AM$57)/(AM$72/2.2))))))</f>
        <v>0</v>
      </c>
      <c r="AQ2896" s="197">
        <f t="shared" ref="AQ2896:AQ2959" si="2265">IF(AN$56="NOT ELUTED","",IF(AN$51="","",IF(ABS(($AM2896-AN$57)/(AN$72/2.2))&gt;20,0,AN$62*(POWER(POWER(AN$66,2),0.5)+POWER(POWER(AN$66,2),-0.5))/(POWER(POWER(AN$66,2),0.5)*EXP(POWER(1+POWER(AN$66,2),-1)*($AM2896-AN$57)/(AN$72/2.2))+POWER(POWER(AN$66,2),-0.5)*EXP(-POWER(AN$66,2)*POWER(1+POWER(AN$66,2),-1)*($AM2896-AN$57)/(AN$72/2.2))))))</f>
        <v>0</v>
      </c>
      <c r="AR2896" s="197" t="str">
        <f t="shared" ref="AR2896:AR2959" si="2266">IF(AO$56="NOT ELUTED","",IF(AO$51="","",IF(ABS(($AM2896-AO$57)/(AO$72/2.2))&gt;20,0,AO$62*(POWER(POWER(AO$66,2),0.5)+POWER(POWER(AO$66,2),-0.5))/(POWER(POWER(AO$66,2),0.5)*EXP(POWER(1+POWER(AO$66,2),-1)*($AM2896-AO$57)/(AO$72/2.2))+POWER(POWER(AO$66,2),-0.5)*EXP(-POWER(AO$66,2)*POWER(1+POWER(AO$66,2),-1)*($AM2896-AO$57)/(AO$72/2.2))))))</f>
        <v/>
      </c>
      <c r="AS2896" s="197" t="str">
        <f t="shared" ref="AS2896:AS2959" si="2267">IF(AP$56="NOT ELUTED","",IF(AP$51="","",IF(ABS(($AM2896-AP$57)/(AP$72/2.2))&gt;20,0,AP$62*(POWER(POWER(AP$66,2),0.5)+POWER(POWER(AP$66,2),-0.5))/(POWER(POWER(AP$66,2),0.5)*EXP(POWER(1+POWER(AP$66,2),-1)*($AM2896-AP$57)/(AP$72/2.2))+POWER(POWER(AP$66,2),-0.5)*EXP(-POWER(AP$66,2)*POWER(1+POWER(AP$66,2),-1)*($AM2896-AP$57)/(AP$72/2.2))))))</f>
        <v/>
      </c>
      <c r="AT2896" s="197" t="str">
        <f t="shared" ref="AT2896:AT2959" si="2268">IF(AQ$56="NOT ELUTED","",IF(AQ$51="","",IF(ABS(($AM2896-AQ$57)/(AQ$72/2.2))&gt;20,0,AQ$62*(POWER(POWER(AQ$66,2),0.5)+POWER(POWER(AQ$66,2),-0.5))/(POWER(POWER(AQ$66,2),0.5)*EXP(POWER(1+POWER(AQ$66,2),-1)*($AM2896-AQ$57)/(AQ$72/2.2))+POWER(POWER(AQ$66,2),-0.5)*EXP(-POWER(AQ$66,2)*POWER(1+POWER(AQ$66,2),-1)*($AM2896-AQ$57)/(AQ$72/2.2))))))</f>
        <v/>
      </c>
      <c r="AU2896" s="197" t="str">
        <f t="shared" ref="AU2896:AU2959" si="2269">IF(AR$56="NOT ELUTED","",IF(AR$51="","",IF(ABS(($AM2896-AR$57)/(AR$72/2.2))&gt;20,0,AR$62*(POWER(POWER(AR$66,2),0.5)+POWER(POWER(AR$66,2),-0.5))/(POWER(POWER(AR$66,2),0.5)*EXP(POWER(1+POWER(AR$66,2),-1)*($AM2896-AR$57)/(AR$72/2.2))+POWER(POWER(AR$66,2),-0.5)*EXP(-POWER(AR$66,2)*POWER(1+POWER(AR$66,2),-1)*($AM2896-AR$57)/(AR$72/2.2))))))</f>
        <v/>
      </c>
      <c r="AV2896" s="199">
        <f t="shared" ca="1" si="2261"/>
        <v>2.1286411349349286</v>
      </c>
      <c r="AX2896" s="162">
        <f t="shared" si="2224"/>
        <v>0</v>
      </c>
      <c r="AY2896" s="162">
        <f t="shared" si="2225"/>
        <v>0</v>
      </c>
      <c r="AZ2896" s="162">
        <f t="shared" si="2226"/>
        <v>0</v>
      </c>
      <c r="BA2896" s="162">
        <f t="shared" si="2227"/>
        <v>0</v>
      </c>
      <c r="BB2896" s="162" t="str">
        <f t="shared" si="2228"/>
        <v/>
      </c>
      <c r="BC2896" s="162" t="str">
        <f t="shared" si="2229"/>
        <v/>
      </c>
      <c r="BD2896" s="162" t="str">
        <f t="shared" si="2230"/>
        <v/>
      </c>
      <c r="BE2896" s="162" t="str">
        <f t="shared" si="2231"/>
        <v/>
      </c>
      <c r="BG2896" s="169">
        <f t="shared" si="2258"/>
        <v>72.40314608681382</v>
      </c>
      <c r="BH2896" s="169">
        <f t="shared" ca="1" si="2259"/>
        <v>2.049908602223296</v>
      </c>
    </row>
    <row r="2897" spans="11:60" x14ac:dyDescent="0.25">
      <c r="K2897" s="199">
        <f t="shared" si="2232"/>
        <v>72.454532279920159</v>
      </c>
      <c r="L2897" s="201">
        <f t="shared" si="2233"/>
        <v>0.60766474362447831</v>
      </c>
      <c r="M2897" s="201">
        <f t="shared" si="2234"/>
        <v>0.61277533616803548</v>
      </c>
      <c r="N2897" s="201">
        <f t="shared" si="2235"/>
        <v>0.64409329692762274</v>
      </c>
      <c r="O2897" s="201">
        <f t="shared" si="2236"/>
        <v>0.60822619938123812</v>
      </c>
      <c r="P2897" s="201" t="str">
        <f t="shared" si="2237"/>
        <v/>
      </c>
      <c r="Q2897" s="201" t="str">
        <f t="shared" si="2238"/>
        <v/>
      </c>
      <c r="R2897" s="201" t="str">
        <f t="shared" si="2239"/>
        <v/>
      </c>
      <c r="S2897" s="201" t="str">
        <f t="shared" si="2240"/>
        <v/>
      </c>
      <c r="T2897" s="199">
        <f t="shared" si="2241"/>
        <v>0</v>
      </c>
      <c r="U2897" s="199">
        <f t="shared" si="2242"/>
        <v>0</v>
      </c>
      <c r="V2897" s="199">
        <f t="shared" si="2243"/>
        <v>0</v>
      </c>
      <c r="W2897" s="199">
        <f t="shared" si="2244"/>
        <v>0</v>
      </c>
      <c r="X2897" s="199" t="str">
        <f t="shared" si="2245"/>
        <v/>
      </c>
      <c r="Y2897" s="199" t="str">
        <f t="shared" si="2246"/>
        <v/>
      </c>
      <c r="Z2897" s="199" t="str">
        <f t="shared" si="2247"/>
        <v/>
      </c>
      <c r="AA2897" s="199" t="str">
        <f t="shared" si="2248"/>
        <v/>
      </c>
      <c r="AB2897" s="201">
        <f t="shared" ca="1" si="2249"/>
        <v>2.1359404652195666</v>
      </c>
      <c r="AD2897" s="162">
        <f t="shared" si="2250"/>
        <v>0</v>
      </c>
      <c r="AE2897" s="162">
        <f t="shared" si="2251"/>
        <v>0</v>
      </c>
      <c r="AF2897" s="162">
        <f t="shared" si="2252"/>
        <v>0</v>
      </c>
      <c r="AG2897" s="162">
        <f t="shared" si="2253"/>
        <v>0</v>
      </c>
      <c r="AH2897" s="162" t="str">
        <f t="shared" si="2254"/>
        <v/>
      </c>
      <c r="AI2897" s="162" t="str">
        <f t="shared" si="2255"/>
        <v/>
      </c>
      <c r="AJ2897" s="162" t="str">
        <f t="shared" si="2256"/>
        <v/>
      </c>
      <c r="AK2897" s="162" t="str">
        <f t="shared" si="2257"/>
        <v/>
      </c>
      <c r="AM2897" s="199">
        <f t="shared" si="2260"/>
        <v>31.620143341750012</v>
      </c>
      <c r="AN2897" s="197">
        <f t="shared" si="2262"/>
        <v>0</v>
      </c>
      <c r="AO2897" s="197">
        <f t="shared" si="2263"/>
        <v>0</v>
      </c>
      <c r="AP2897" s="197">
        <f t="shared" si="2264"/>
        <v>0</v>
      </c>
      <c r="AQ2897" s="197">
        <f t="shared" si="2265"/>
        <v>0</v>
      </c>
      <c r="AR2897" s="197" t="str">
        <f t="shared" si="2266"/>
        <v/>
      </c>
      <c r="AS2897" s="197" t="str">
        <f t="shared" si="2267"/>
        <v/>
      </c>
      <c r="AT2897" s="197" t="str">
        <f t="shared" si="2268"/>
        <v/>
      </c>
      <c r="AU2897" s="197" t="str">
        <f t="shared" si="2269"/>
        <v/>
      </c>
      <c r="AV2897" s="199">
        <f t="shared" ca="1" si="2261"/>
        <v>2.1820066669993694</v>
      </c>
      <c r="AX2897" s="162">
        <f t="shared" si="2224"/>
        <v>0</v>
      </c>
      <c r="AY2897" s="162">
        <f t="shared" si="2225"/>
        <v>0</v>
      </c>
      <c r="AZ2897" s="162">
        <f t="shared" si="2226"/>
        <v>0</v>
      </c>
      <c r="BA2897" s="162">
        <f t="shared" si="2227"/>
        <v>0</v>
      </c>
      <c r="BB2897" s="162" t="str">
        <f t="shared" si="2228"/>
        <v/>
      </c>
      <c r="BC2897" s="162" t="str">
        <f t="shared" si="2229"/>
        <v/>
      </c>
      <c r="BD2897" s="162" t="str">
        <f t="shared" si="2230"/>
        <v/>
      </c>
      <c r="BE2897" s="162" t="str">
        <f t="shared" si="2231"/>
        <v/>
      </c>
      <c r="BG2897" s="169">
        <f t="shared" si="2258"/>
        <v>72.428839183366989</v>
      </c>
      <c r="BH2897" s="169">
        <f t="shared" ca="1" si="2259"/>
        <v>2.1645701737768008</v>
      </c>
    </row>
    <row r="2898" spans="11:60" x14ac:dyDescent="0.25">
      <c r="K2898" s="199">
        <f t="shared" si="2232"/>
        <v>72.480225376473328</v>
      </c>
      <c r="L2898" s="201">
        <f t="shared" si="2233"/>
        <v>0.60788022757611826</v>
      </c>
      <c r="M2898" s="201">
        <f t="shared" si="2234"/>
        <v>0.61299263238653479</v>
      </c>
      <c r="N2898" s="201">
        <f t="shared" si="2235"/>
        <v>0.64432169880596601</v>
      </c>
      <c r="O2898" s="201">
        <f t="shared" si="2236"/>
        <v>0.6084418824306641</v>
      </c>
      <c r="P2898" s="201" t="str">
        <f t="shared" si="2237"/>
        <v/>
      </c>
      <c r="Q2898" s="201" t="str">
        <f t="shared" si="2238"/>
        <v/>
      </c>
      <c r="R2898" s="201" t="str">
        <f t="shared" si="2239"/>
        <v/>
      </c>
      <c r="S2898" s="201" t="str">
        <f t="shared" si="2240"/>
        <v/>
      </c>
      <c r="T2898" s="199">
        <f t="shared" si="2241"/>
        <v>0</v>
      </c>
      <c r="U2898" s="199">
        <f t="shared" si="2242"/>
        <v>0</v>
      </c>
      <c r="V2898" s="199">
        <f t="shared" si="2243"/>
        <v>0</v>
      </c>
      <c r="W2898" s="199">
        <f t="shared" si="2244"/>
        <v>0</v>
      </c>
      <c r="X2898" s="199" t="str">
        <f t="shared" si="2245"/>
        <v/>
      </c>
      <c r="Y2898" s="199" t="str">
        <f t="shared" si="2246"/>
        <v/>
      </c>
      <c r="Z2898" s="199" t="str">
        <f t="shared" si="2247"/>
        <v/>
      </c>
      <c r="AA2898" s="199" t="str">
        <f t="shared" si="2248"/>
        <v/>
      </c>
      <c r="AB2898" s="201">
        <f t="shared" ca="1" si="2249"/>
        <v>2.1519809323007686</v>
      </c>
      <c r="AD2898" s="162">
        <f t="shared" si="2250"/>
        <v>0</v>
      </c>
      <c r="AE2898" s="162">
        <f t="shared" si="2251"/>
        <v>0</v>
      </c>
      <c r="AF2898" s="162">
        <f t="shared" si="2252"/>
        <v>0</v>
      </c>
      <c r="AG2898" s="162">
        <f t="shared" si="2253"/>
        <v>0</v>
      </c>
      <c r="AH2898" s="162" t="str">
        <f t="shared" si="2254"/>
        <v/>
      </c>
      <c r="AI2898" s="162" t="str">
        <f t="shared" si="2255"/>
        <v/>
      </c>
      <c r="AJ2898" s="162" t="str">
        <f t="shared" si="2256"/>
        <v/>
      </c>
      <c r="AK2898" s="162" t="str">
        <f t="shared" si="2257"/>
        <v/>
      </c>
      <c r="AM2898" s="199">
        <f t="shared" si="2260"/>
        <v>31.631360136124524</v>
      </c>
      <c r="AN2898" s="197">
        <f t="shared" si="2262"/>
        <v>0</v>
      </c>
      <c r="AO2898" s="197">
        <f t="shared" si="2263"/>
        <v>0</v>
      </c>
      <c r="AP2898" s="197">
        <f t="shared" si="2264"/>
        <v>0</v>
      </c>
      <c r="AQ2898" s="197">
        <f t="shared" si="2265"/>
        <v>0</v>
      </c>
      <c r="AR2898" s="197" t="str">
        <f t="shared" si="2266"/>
        <v/>
      </c>
      <c r="AS2898" s="197" t="str">
        <f t="shared" si="2267"/>
        <v/>
      </c>
      <c r="AT2898" s="197" t="str">
        <f t="shared" si="2268"/>
        <v/>
      </c>
      <c r="AU2898" s="197" t="str">
        <f t="shared" si="2269"/>
        <v/>
      </c>
      <c r="AV2898" s="199">
        <f t="shared" ca="1" si="2261"/>
        <v>2.1195612038460712</v>
      </c>
      <c r="AX2898" s="162">
        <f t="shared" si="2224"/>
        <v>0</v>
      </c>
      <c r="AY2898" s="162">
        <f t="shared" si="2225"/>
        <v>0</v>
      </c>
      <c r="AZ2898" s="162">
        <f t="shared" si="2226"/>
        <v>0</v>
      </c>
      <c r="BA2898" s="162">
        <f t="shared" si="2227"/>
        <v>0</v>
      </c>
      <c r="BB2898" s="162" t="str">
        <f t="shared" si="2228"/>
        <v/>
      </c>
      <c r="BC2898" s="162" t="str">
        <f t="shared" si="2229"/>
        <v/>
      </c>
      <c r="BD2898" s="162" t="str">
        <f t="shared" si="2230"/>
        <v/>
      </c>
      <c r="BE2898" s="162" t="str">
        <f t="shared" si="2231"/>
        <v/>
      </c>
      <c r="BG2898" s="169">
        <f t="shared" si="2258"/>
        <v>72.454532279920159</v>
      </c>
      <c r="BH2898" s="169">
        <f t="shared" ca="1" si="2259"/>
        <v>2.1359404652195666</v>
      </c>
    </row>
    <row r="2899" spans="11:60" x14ac:dyDescent="0.25">
      <c r="K2899" s="199">
        <f t="shared" si="2232"/>
        <v>72.505918473026497</v>
      </c>
      <c r="L2899" s="201">
        <f t="shared" si="2233"/>
        <v>0.60809571152775821</v>
      </c>
      <c r="M2899" s="201">
        <f t="shared" si="2234"/>
        <v>0.6132099286050342</v>
      </c>
      <c r="N2899" s="201">
        <f t="shared" si="2235"/>
        <v>0.64455010068430918</v>
      </c>
      <c r="O2899" s="201">
        <f t="shared" si="2236"/>
        <v>0.6086575654800902</v>
      </c>
      <c r="P2899" s="201" t="str">
        <f t="shared" si="2237"/>
        <v/>
      </c>
      <c r="Q2899" s="201" t="str">
        <f t="shared" si="2238"/>
        <v/>
      </c>
      <c r="R2899" s="201" t="str">
        <f t="shared" si="2239"/>
        <v/>
      </c>
      <c r="S2899" s="201" t="str">
        <f t="shared" si="2240"/>
        <v/>
      </c>
      <c r="T2899" s="199">
        <f t="shared" si="2241"/>
        <v>0</v>
      </c>
      <c r="U2899" s="199">
        <f t="shared" si="2242"/>
        <v>0</v>
      </c>
      <c r="V2899" s="199">
        <f t="shared" si="2243"/>
        <v>0</v>
      </c>
      <c r="W2899" s="199">
        <f t="shared" si="2244"/>
        <v>0</v>
      </c>
      <c r="X2899" s="199" t="str">
        <f t="shared" si="2245"/>
        <v/>
      </c>
      <c r="Y2899" s="199" t="str">
        <f t="shared" si="2246"/>
        <v/>
      </c>
      <c r="Z2899" s="199" t="str">
        <f t="shared" si="2247"/>
        <v/>
      </c>
      <c r="AA2899" s="199" t="str">
        <f t="shared" si="2248"/>
        <v/>
      </c>
      <c r="AB2899" s="201">
        <f t="shared" ca="1" si="2249"/>
        <v>2.1404404432751387</v>
      </c>
      <c r="AD2899" s="162">
        <f t="shared" si="2250"/>
        <v>0</v>
      </c>
      <c r="AE2899" s="162">
        <f t="shared" si="2251"/>
        <v>0</v>
      </c>
      <c r="AF2899" s="162">
        <f t="shared" si="2252"/>
        <v>0</v>
      </c>
      <c r="AG2899" s="162">
        <f t="shared" si="2253"/>
        <v>0</v>
      </c>
      <c r="AH2899" s="162" t="str">
        <f t="shared" si="2254"/>
        <v/>
      </c>
      <c r="AI2899" s="162" t="str">
        <f t="shared" si="2255"/>
        <v/>
      </c>
      <c r="AJ2899" s="162" t="str">
        <f t="shared" si="2256"/>
        <v/>
      </c>
      <c r="AK2899" s="162" t="str">
        <f t="shared" si="2257"/>
        <v/>
      </c>
      <c r="AM2899" s="199">
        <f t="shared" si="2260"/>
        <v>31.642576930499036</v>
      </c>
      <c r="AN2899" s="197">
        <f t="shared" si="2262"/>
        <v>0</v>
      </c>
      <c r="AO2899" s="197">
        <f t="shared" si="2263"/>
        <v>0</v>
      </c>
      <c r="AP2899" s="197">
        <f t="shared" si="2264"/>
        <v>0</v>
      </c>
      <c r="AQ2899" s="197">
        <f t="shared" si="2265"/>
        <v>0</v>
      </c>
      <c r="AR2899" s="197" t="str">
        <f t="shared" si="2266"/>
        <v/>
      </c>
      <c r="AS2899" s="197" t="str">
        <f t="shared" si="2267"/>
        <v/>
      </c>
      <c r="AT2899" s="197" t="str">
        <f t="shared" si="2268"/>
        <v/>
      </c>
      <c r="AU2899" s="197" t="str">
        <f t="shared" si="2269"/>
        <v/>
      </c>
      <c r="AV2899" s="199">
        <f t="shared" ca="1" si="2261"/>
        <v>2.1292474252726628</v>
      </c>
      <c r="AX2899" s="162">
        <f t="shared" si="2224"/>
        <v>0</v>
      </c>
      <c r="AY2899" s="162">
        <f t="shared" si="2225"/>
        <v>0</v>
      </c>
      <c r="AZ2899" s="162">
        <f t="shared" si="2226"/>
        <v>0</v>
      </c>
      <c r="BA2899" s="162">
        <f t="shared" si="2227"/>
        <v>0</v>
      </c>
      <c r="BB2899" s="162" t="str">
        <f t="shared" si="2228"/>
        <v/>
      </c>
      <c r="BC2899" s="162" t="str">
        <f t="shared" si="2229"/>
        <v/>
      </c>
      <c r="BD2899" s="162" t="str">
        <f t="shared" si="2230"/>
        <v/>
      </c>
      <c r="BE2899" s="162" t="str">
        <f t="shared" si="2231"/>
        <v/>
      </c>
      <c r="BG2899" s="169">
        <f t="shared" si="2258"/>
        <v>72.480225376473328</v>
      </c>
      <c r="BH2899" s="169">
        <f t="shared" ca="1" si="2259"/>
        <v>2.1519809323007686</v>
      </c>
    </row>
    <row r="2900" spans="11:60" x14ac:dyDescent="0.25">
      <c r="K2900" s="199">
        <f t="shared" si="2232"/>
        <v>72.531611569579667</v>
      </c>
      <c r="L2900" s="201">
        <f t="shared" si="2233"/>
        <v>0.60831119547939816</v>
      </c>
      <c r="M2900" s="201">
        <f t="shared" si="2234"/>
        <v>0.61342722482353351</v>
      </c>
      <c r="N2900" s="201">
        <f t="shared" si="2235"/>
        <v>0.64477850256265234</v>
      </c>
      <c r="O2900" s="201">
        <f t="shared" si="2236"/>
        <v>0.60887324852951619</v>
      </c>
      <c r="P2900" s="201" t="str">
        <f t="shared" si="2237"/>
        <v/>
      </c>
      <c r="Q2900" s="201" t="str">
        <f t="shared" si="2238"/>
        <v/>
      </c>
      <c r="R2900" s="201" t="str">
        <f t="shared" si="2239"/>
        <v/>
      </c>
      <c r="S2900" s="201" t="str">
        <f t="shared" si="2240"/>
        <v/>
      </c>
      <c r="T2900" s="199">
        <f t="shared" si="2241"/>
        <v>0</v>
      </c>
      <c r="U2900" s="199">
        <f t="shared" si="2242"/>
        <v>0</v>
      </c>
      <c r="V2900" s="199">
        <f t="shared" si="2243"/>
        <v>0</v>
      </c>
      <c r="W2900" s="199">
        <f t="shared" si="2244"/>
        <v>0</v>
      </c>
      <c r="X2900" s="199" t="str">
        <f t="shared" si="2245"/>
        <v/>
      </c>
      <c r="Y2900" s="199" t="str">
        <f t="shared" si="2246"/>
        <v/>
      </c>
      <c r="Z2900" s="199" t="str">
        <f t="shared" si="2247"/>
        <v/>
      </c>
      <c r="AA2900" s="199" t="str">
        <f t="shared" si="2248"/>
        <v/>
      </c>
      <c r="AB2900" s="201">
        <f t="shared" ca="1" si="2249"/>
        <v>2.1276072458353705</v>
      </c>
      <c r="AD2900" s="162">
        <f t="shared" si="2250"/>
        <v>0</v>
      </c>
      <c r="AE2900" s="162">
        <f t="shared" si="2251"/>
        <v>0</v>
      </c>
      <c r="AF2900" s="162">
        <f t="shared" si="2252"/>
        <v>0</v>
      </c>
      <c r="AG2900" s="162">
        <f t="shared" si="2253"/>
        <v>0</v>
      </c>
      <c r="AH2900" s="162" t="str">
        <f t="shared" si="2254"/>
        <v/>
      </c>
      <c r="AI2900" s="162" t="str">
        <f t="shared" si="2255"/>
        <v/>
      </c>
      <c r="AJ2900" s="162" t="str">
        <f t="shared" si="2256"/>
        <v/>
      </c>
      <c r="AK2900" s="162" t="str">
        <f t="shared" si="2257"/>
        <v/>
      </c>
      <c r="AM2900" s="199">
        <f t="shared" si="2260"/>
        <v>31.653793724873548</v>
      </c>
      <c r="AN2900" s="197">
        <f t="shared" si="2262"/>
        <v>0</v>
      </c>
      <c r="AO2900" s="197">
        <f t="shared" si="2263"/>
        <v>0</v>
      </c>
      <c r="AP2900" s="197">
        <f t="shared" si="2264"/>
        <v>0</v>
      </c>
      <c r="AQ2900" s="197">
        <f t="shared" si="2265"/>
        <v>0</v>
      </c>
      <c r="AR2900" s="197" t="str">
        <f t="shared" si="2266"/>
        <v/>
      </c>
      <c r="AS2900" s="197" t="str">
        <f t="shared" si="2267"/>
        <v/>
      </c>
      <c r="AT2900" s="197" t="str">
        <f t="shared" si="2268"/>
        <v/>
      </c>
      <c r="AU2900" s="197" t="str">
        <f t="shared" si="2269"/>
        <v/>
      </c>
      <c r="AV2900" s="199">
        <f t="shared" ca="1" si="2261"/>
        <v>2.1500535371852965</v>
      </c>
      <c r="AX2900" s="162">
        <f t="shared" si="2224"/>
        <v>0</v>
      </c>
      <c r="AY2900" s="162">
        <f t="shared" si="2225"/>
        <v>0</v>
      </c>
      <c r="AZ2900" s="162">
        <f t="shared" si="2226"/>
        <v>0</v>
      </c>
      <c r="BA2900" s="162">
        <f t="shared" si="2227"/>
        <v>0</v>
      </c>
      <c r="BB2900" s="162" t="str">
        <f t="shared" si="2228"/>
        <v/>
      </c>
      <c r="BC2900" s="162" t="str">
        <f t="shared" si="2229"/>
        <v/>
      </c>
      <c r="BD2900" s="162" t="str">
        <f t="shared" si="2230"/>
        <v/>
      </c>
      <c r="BE2900" s="162" t="str">
        <f t="shared" si="2231"/>
        <v/>
      </c>
      <c r="BG2900" s="169">
        <f t="shared" si="2258"/>
        <v>72.505918473026497</v>
      </c>
      <c r="BH2900" s="169">
        <f t="shared" ca="1" si="2259"/>
        <v>2.1404404432751387</v>
      </c>
    </row>
    <row r="2901" spans="11:60" x14ac:dyDescent="0.25">
      <c r="K2901" s="199">
        <f t="shared" si="2232"/>
        <v>72.557304666132836</v>
      </c>
      <c r="L2901" s="201">
        <f t="shared" si="2233"/>
        <v>0.60852667943103811</v>
      </c>
      <c r="M2901" s="201">
        <f t="shared" si="2234"/>
        <v>0.61364452104203293</v>
      </c>
      <c r="N2901" s="201">
        <f t="shared" si="2235"/>
        <v>0.64500690444099551</v>
      </c>
      <c r="O2901" s="201">
        <f t="shared" si="2236"/>
        <v>0.60908893157894217</v>
      </c>
      <c r="P2901" s="201" t="str">
        <f t="shared" si="2237"/>
        <v/>
      </c>
      <c r="Q2901" s="201" t="str">
        <f t="shared" si="2238"/>
        <v/>
      </c>
      <c r="R2901" s="201" t="str">
        <f t="shared" si="2239"/>
        <v/>
      </c>
      <c r="S2901" s="201" t="str">
        <f t="shared" si="2240"/>
        <v/>
      </c>
      <c r="T2901" s="199">
        <f t="shared" si="2241"/>
        <v>0</v>
      </c>
      <c r="U2901" s="199">
        <f t="shared" si="2242"/>
        <v>0</v>
      </c>
      <c r="V2901" s="199">
        <f t="shared" si="2243"/>
        <v>0</v>
      </c>
      <c r="W2901" s="199">
        <f t="shared" si="2244"/>
        <v>0</v>
      </c>
      <c r="X2901" s="199" t="str">
        <f t="shared" si="2245"/>
        <v/>
      </c>
      <c r="Y2901" s="199" t="str">
        <f t="shared" si="2246"/>
        <v/>
      </c>
      <c r="Z2901" s="199" t="str">
        <f t="shared" si="2247"/>
        <v/>
      </c>
      <c r="AA2901" s="199" t="str">
        <f t="shared" si="2248"/>
        <v/>
      </c>
      <c r="AB2901" s="201">
        <f t="shared" ca="1" si="2249"/>
        <v>2.0735608302860626</v>
      </c>
      <c r="AD2901" s="162">
        <f t="shared" si="2250"/>
        <v>0</v>
      </c>
      <c r="AE2901" s="162">
        <f t="shared" si="2251"/>
        <v>0</v>
      </c>
      <c r="AF2901" s="162">
        <f t="shared" si="2252"/>
        <v>0</v>
      </c>
      <c r="AG2901" s="162">
        <f t="shared" si="2253"/>
        <v>0</v>
      </c>
      <c r="AH2901" s="162" t="str">
        <f t="shared" si="2254"/>
        <v/>
      </c>
      <c r="AI2901" s="162" t="str">
        <f t="shared" si="2255"/>
        <v/>
      </c>
      <c r="AJ2901" s="162" t="str">
        <f t="shared" si="2256"/>
        <v/>
      </c>
      <c r="AK2901" s="162" t="str">
        <f t="shared" si="2257"/>
        <v/>
      </c>
      <c r="AM2901" s="199">
        <f t="shared" si="2260"/>
        <v>31.66501051924806</v>
      </c>
      <c r="AN2901" s="197">
        <f t="shared" si="2262"/>
        <v>0</v>
      </c>
      <c r="AO2901" s="197">
        <f t="shared" si="2263"/>
        <v>0</v>
      </c>
      <c r="AP2901" s="197">
        <f t="shared" si="2264"/>
        <v>0</v>
      </c>
      <c r="AQ2901" s="197">
        <f t="shared" si="2265"/>
        <v>0</v>
      </c>
      <c r="AR2901" s="197" t="str">
        <f t="shared" si="2266"/>
        <v/>
      </c>
      <c r="AS2901" s="197" t="str">
        <f t="shared" si="2267"/>
        <v/>
      </c>
      <c r="AT2901" s="197" t="str">
        <f t="shared" si="2268"/>
        <v/>
      </c>
      <c r="AU2901" s="197" t="str">
        <f t="shared" si="2269"/>
        <v/>
      </c>
      <c r="AV2901" s="199">
        <f t="shared" ca="1" si="2261"/>
        <v>2.2137817989596043</v>
      </c>
      <c r="AX2901" s="162">
        <f t="shared" si="2224"/>
        <v>0</v>
      </c>
      <c r="AY2901" s="162">
        <f t="shared" si="2225"/>
        <v>0</v>
      </c>
      <c r="AZ2901" s="162">
        <f t="shared" si="2226"/>
        <v>0</v>
      </c>
      <c r="BA2901" s="162">
        <f t="shared" si="2227"/>
        <v>0</v>
      </c>
      <c r="BB2901" s="162" t="str">
        <f t="shared" si="2228"/>
        <v/>
      </c>
      <c r="BC2901" s="162" t="str">
        <f t="shared" si="2229"/>
        <v/>
      </c>
      <c r="BD2901" s="162" t="str">
        <f t="shared" si="2230"/>
        <v/>
      </c>
      <c r="BE2901" s="162" t="str">
        <f t="shared" si="2231"/>
        <v/>
      </c>
      <c r="BG2901" s="169">
        <f t="shared" si="2258"/>
        <v>72.531611569579667</v>
      </c>
      <c r="BH2901" s="169">
        <f t="shared" ca="1" si="2259"/>
        <v>2.1276072458353705</v>
      </c>
    </row>
    <row r="2902" spans="11:60" x14ac:dyDescent="0.25">
      <c r="K2902" s="199">
        <f t="shared" si="2232"/>
        <v>72.582997762686006</v>
      </c>
      <c r="L2902" s="201">
        <f t="shared" si="2233"/>
        <v>0.60874216338267795</v>
      </c>
      <c r="M2902" s="201">
        <f t="shared" si="2234"/>
        <v>0.61386181726053224</v>
      </c>
      <c r="N2902" s="201">
        <f t="shared" si="2235"/>
        <v>0.64523530631933868</v>
      </c>
      <c r="O2902" s="201">
        <f t="shared" si="2236"/>
        <v>0.60930461462836827</v>
      </c>
      <c r="P2902" s="201" t="str">
        <f t="shared" si="2237"/>
        <v/>
      </c>
      <c r="Q2902" s="201" t="str">
        <f t="shared" si="2238"/>
        <v/>
      </c>
      <c r="R2902" s="201" t="str">
        <f t="shared" si="2239"/>
        <v/>
      </c>
      <c r="S2902" s="201" t="str">
        <f t="shared" si="2240"/>
        <v/>
      </c>
      <c r="T2902" s="199">
        <f t="shared" si="2241"/>
        <v>0</v>
      </c>
      <c r="U2902" s="199">
        <f t="shared" si="2242"/>
        <v>0</v>
      </c>
      <c r="V2902" s="199">
        <f t="shared" si="2243"/>
        <v>0</v>
      </c>
      <c r="W2902" s="199">
        <f t="shared" si="2244"/>
        <v>0</v>
      </c>
      <c r="X2902" s="199" t="str">
        <f t="shared" si="2245"/>
        <v/>
      </c>
      <c r="Y2902" s="199" t="str">
        <f t="shared" si="2246"/>
        <v/>
      </c>
      <c r="Z2902" s="199" t="str">
        <f t="shared" si="2247"/>
        <v/>
      </c>
      <c r="AA2902" s="199" t="str">
        <f t="shared" si="2248"/>
        <v/>
      </c>
      <c r="AB2902" s="201">
        <f t="shared" ca="1" si="2249"/>
        <v>2.0274528402569509</v>
      </c>
      <c r="AD2902" s="162">
        <f t="shared" si="2250"/>
        <v>0</v>
      </c>
      <c r="AE2902" s="162">
        <f t="shared" si="2251"/>
        <v>0</v>
      </c>
      <c r="AF2902" s="162">
        <f t="shared" si="2252"/>
        <v>0</v>
      </c>
      <c r="AG2902" s="162">
        <f t="shared" si="2253"/>
        <v>0</v>
      </c>
      <c r="AH2902" s="162" t="str">
        <f t="shared" si="2254"/>
        <v/>
      </c>
      <c r="AI2902" s="162" t="str">
        <f t="shared" si="2255"/>
        <v/>
      </c>
      <c r="AJ2902" s="162" t="str">
        <f t="shared" si="2256"/>
        <v/>
      </c>
      <c r="AK2902" s="162" t="str">
        <f t="shared" si="2257"/>
        <v/>
      </c>
      <c r="AM2902" s="199">
        <f t="shared" si="2260"/>
        <v>31.676227313622572</v>
      </c>
      <c r="AN2902" s="197">
        <f t="shared" si="2262"/>
        <v>0</v>
      </c>
      <c r="AO2902" s="197">
        <f t="shared" si="2263"/>
        <v>0</v>
      </c>
      <c r="AP2902" s="197">
        <f t="shared" si="2264"/>
        <v>0</v>
      </c>
      <c r="AQ2902" s="197">
        <f t="shared" si="2265"/>
        <v>0</v>
      </c>
      <c r="AR2902" s="197" t="str">
        <f t="shared" si="2266"/>
        <v/>
      </c>
      <c r="AS2902" s="197" t="str">
        <f t="shared" si="2267"/>
        <v/>
      </c>
      <c r="AT2902" s="197" t="str">
        <f t="shared" si="2268"/>
        <v/>
      </c>
      <c r="AU2902" s="197" t="str">
        <f t="shared" si="2269"/>
        <v/>
      </c>
      <c r="AV2902" s="199">
        <f t="shared" ca="1" si="2261"/>
        <v>2.2168345222909625</v>
      </c>
      <c r="AX2902" s="162">
        <f t="shared" si="2224"/>
        <v>0</v>
      </c>
      <c r="AY2902" s="162">
        <f t="shared" si="2225"/>
        <v>0</v>
      </c>
      <c r="AZ2902" s="162">
        <f t="shared" si="2226"/>
        <v>0</v>
      </c>
      <c r="BA2902" s="162">
        <f t="shared" si="2227"/>
        <v>0</v>
      </c>
      <c r="BB2902" s="162" t="str">
        <f t="shared" si="2228"/>
        <v/>
      </c>
      <c r="BC2902" s="162" t="str">
        <f t="shared" si="2229"/>
        <v/>
      </c>
      <c r="BD2902" s="162" t="str">
        <f t="shared" si="2230"/>
        <v/>
      </c>
      <c r="BE2902" s="162" t="str">
        <f t="shared" si="2231"/>
        <v/>
      </c>
      <c r="BG2902" s="169">
        <f t="shared" si="2258"/>
        <v>72.557304666132836</v>
      </c>
      <c r="BH2902" s="169">
        <f t="shared" ca="1" si="2259"/>
        <v>2.0735608302860626</v>
      </c>
    </row>
    <row r="2903" spans="11:60" x14ac:dyDescent="0.25">
      <c r="K2903" s="199">
        <f t="shared" si="2232"/>
        <v>72.608690859239175</v>
      </c>
      <c r="L2903" s="201">
        <f t="shared" si="2233"/>
        <v>0.6089576473343179</v>
      </c>
      <c r="M2903" s="201">
        <f t="shared" si="2234"/>
        <v>0.61407911347903166</v>
      </c>
      <c r="N2903" s="201">
        <f t="shared" si="2235"/>
        <v>0.64546370819768184</v>
      </c>
      <c r="O2903" s="201">
        <f t="shared" si="2236"/>
        <v>0.60952029767779425</v>
      </c>
      <c r="P2903" s="201" t="str">
        <f t="shared" si="2237"/>
        <v/>
      </c>
      <c r="Q2903" s="201" t="str">
        <f t="shared" si="2238"/>
        <v/>
      </c>
      <c r="R2903" s="201" t="str">
        <f t="shared" si="2239"/>
        <v/>
      </c>
      <c r="S2903" s="201" t="str">
        <f t="shared" si="2240"/>
        <v/>
      </c>
      <c r="T2903" s="199">
        <f t="shared" si="2241"/>
        <v>0</v>
      </c>
      <c r="U2903" s="199">
        <f t="shared" si="2242"/>
        <v>0</v>
      </c>
      <c r="V2903" s="199">
        <f t="shared" si="2243"/>
        <v>0</v>
      </c>
      <c r="W2903" s="199">
        <f t="shared" si="2244"/>
        <v>0</v>
      </c>
      <c r="X2903" s="199" t="str">
        <f t="shared" si="2245"/>
        <v/>
      </c>
      <c r="Y2903" s="199" t="str">
        <f t="shared" si="2246"/>
        <v/>
      </c>
      <c r="Z2903" s="199" t="str">
        <f t="shared" si="2247"/>
        <v/>
      </c>
      <c r="AA2903" s="199" t="str">
        <f t="shared" si="2248"/>
        <v/>
      </c>
      <c r="AB2903" s="201">
        <f t="shared" ca="1" si="2249"/>
        <v>2.1399034006713609</v>
      </c>
      <c r="AD2903" s="162">
        <f t="shared" si="2250"/>
        <v>0</v>
      </c>
      <c r="AE2903" s="162">
        <f t="shared" si="2251"/>
        <v>0</v>
      </c>
      <c r="AF2903" s="162">
        <f t="shared" si="2252"/>
        <v>0</v>
      </c>
      <c r="AG2903" s="162">
        <f t="shared" si="2253"/>
        <v>0</v>
      </c>
      <c r="AH2903" s="162" t="str">
        <f t="shared" si="2254"/>
        <v/>
      </c>
      <c r="AI2903" s="162" t="str">
        <f t="shared" si="2255"/>
        <v/>
      </c>
      <c r="AJ2903" s="162" t="str">
        <f t="shared" si="2256"/>
        <v/>
      </c>
      <c r="AK2903" s="162" t="str">
        <f t="shared" si="2257"/>
        <v/>
      </c>
      <c r="AM2903" s="199">
        <f t="shared" si="2260"/>
        <v>31.687444107997084</v>
      </c>
      <c r="AN2903" s="197">
        <f t="shared" si="2262"/>
        <v>0</v>
      </c>
      <c r="AO2903" s="197">
        <f t="shared" si="2263"/>
        <v>0</v>
      </c>
      <c r="AP2903" s="197">
        <f t="shared" si="2264"/>
        <v>0</v>
      </c>
      <c r="AQ2903" s="197">
        <f t="shared" si="2265"/>
        <v>0</v>
      </c>
      <c r="AR2903" s="197" t="str">
        <f t="shared" si="2266"/>
        <v/>
      </c>
      <c r="AS2903" s="197" t="str">
        <f t="shared" si="2267"/>
        <v/>
      </c>
      <c r="AT2903" s="197" t="str">
        <f t="shared" si="2268"/>
        <v/>
      </c>
      <c r="AU2903" s="197" t="str">
        <f t="shared" si="2269"/>
        <v/>
      </c>
      <c r="AV2903" s="199">
        <f t="shared" ca="1" si="2261"/>
        <v>2.1993916260741897</v>
      </c>
      <c r="AX2903" s="162">
        <f t="shared" si="2224"/>
        <v>0</v>
      </c>
      <c r="AY2903" s="162">
        <f t="shared" si="2225"/>
        <v>0</v>
      </c>
      <c r="AZ2903" s="162">
        <f t="shared" si="2226"/>
        <v>0</v>
      </c>
      <c r="BA2903" s="162">
        <f t="shared" si="2227"/>
        <v>0</v>
      </c>
      <c r="BB2903" s="162" t="str">
        <f t="shared" si="2228"/>
        <v/>
      </c>
      <c r="BC2903" s="162" t="str">
        <f t="shared" si="2229"/>
        <v/>
      </c>
      <c r="BD2903" s="162" t="str">
        <f t="shared" si="2230"/>
        <v/>
      </c>
      <c r="BE2903" s="162" t="str">
        <f t="shared" si="2231"/>
        <v/>
      </c>
      <c r="BG2903" s="169">
        <f t="shared" si="2258"/>
        <v>72.582997762686006</v>
      </c>
      <c r="BH2903" s="169">
        <f t="shared" ca="1" si="2259"/>
        <v>2.0274528402569509</v>
      </c>
    </row>
    <row r="2904" spans="11:60" x14ac:dyDescent="0.25">
      <c r="K2904" s="199">
        <f t="shared" si="2232"/>
        <v>72.634383955792345</v>
      </c>
      <c r="L2904" s="201">
        <f t="shared" si="2233"/>
        <v>0.60917313128595785</v>
      </c>
      <c r="M2904" s="201">
        <f t="shared" si="2234"/>
        <v>0.61429640969753097</v>
      </c>
      <c r="N2904" s="201">
        <f t="shared" si="2235"/>
        <v>0.64569211007602512</v>
      </c>
      <c r="O2904" s="201">
        <f t="shared" si="2236"/>
        <v>0.60973598072722024</v>
      </c>
      <c r="P2904" s="201" t="str">
        <f t="shared" si="2237"/>
        <v/>
      </c>
      <c r="Q2904" s="201" t="str">
        <f t="shared" si="2238"/>
        <v/>
      </c>
      <c r="R2904" s="201" t="str">
        <f t="shared" si="2239"/>
        <v/>
      </c>
      <c r="S2904" s="201" t="str">
        <f t="shared" si="2240"/>
        <v/>
      </c>
      <c r="T2904" s="199">
        <f t="shared" si="2241"/>
        <v>0</v>
      </c>
      <c r="U2904" s="199">
        <f t="shared" si="2242"/>
        <v>0</v>
      </c>
      <c r="V2904" s="199">
        <f t="shared" si="2243"/>
        <v>0</v>
      </c>
      <c r="W2904" s="199">
        <f t="shared" si="2244"/>
        <v>0</v>
      </c>
      <c r="X2904" s="199" t="str">
        <f t="shared" si="2245"/>
        <v/>
      </c>
      <c r="Y2904" s="199" t="str">
        <f t="shared" si="2246"/>
        <v/>
      </c>
      <c r="Z2904" s="199" t="str">
        <f t="shared" si="2247"/>
        <v/>
      </c>
      <c r="AA2904" s="199" t="str">
        <f t="shared" si="2248"/>
        <v/>
      </c>
      <c r="AB2904" s="201">
        <f t="shared" ca="1" si="2249"/>
        <v>2.1135168688667303</v>
      </c>
      <c r="AD2904" s="162">
        <f t="shared" si="2250"/>
        <v>0</v>
      </c>
      <c r="AE2904" s="162">
        <f t="shared" si="2251"/>
        <v>0</v>
      </c>
      <c r="AF2904" s="162">
        <f t="shared" si="2252"/>
        <v>0</v>
      </c>
      <c r="AG2904" s="162">
        <f t="shared" si="2253"/>
        <v>0</v>
      </c>
      <c r="AH2904" s="162" t="str">
        <f t="shared" si="2254"/>
        <v/>
      </c>
      <c r="AI2904" s="162" t="str">
        <f t="shared" si="2255"/>
        <v/>
      </c>
      <c r="AJ2904" s="162" t="str">
        <f t="shared" si="2256"/>
        <v/>
      </c>
      <c r="AK2904" s="162" t="str">
        <f t="shared" si="2257"/>
        <v/>
      </c>
      <c r="AM2904" s="199">
        <f t="shared" si="2260"/>
        <v>31.698660902371596</v>
      </c>
      <c r="AN2904" s="197">
        <f t="shared" si="2262"/>
        <v>0</v>
      </c>
      <c r="AO2904" s="197">
        <f t="shared" si="2263"/>
        <v>0</v>
      </c>
      <c r="AP2904" s="197">
        <f t="shared" si="2264"/>
        <v>0</v>
      </c>
      <c r="AQ2904" s="197">
        <f t="shared" si="2265"/>
        <v>0</v>
      </c>
      <c r="AR2904" s="197" t="str">
        <f t="shared" si="2266"/>
        <v/>
      </c>
      <c r="AS2904" s="197" t="str">
        <f t="shared" si="2267"/>
        <v/>
      </c>
      <c r="AT2904" s="197" t="str">
        <f t="shared" si="2268"/>
        <v/>
      </c>
      <c r="AU2904" s="197" t="str">
        <f t="shared" si="2269"/>
        <v/>
      </c>
      <c r="AV2904" s="199">
        <f t="shared" ca="1" si="2261"/>
        <v>2.1435308354729385</v>
      </c>
      <c r="AX2904" s="162">
        <f t="shared" si="2224"/>
        <v>0</v>
      </c>
      <c r="AY2904" s="162">
        <f t="shared" si="2225"/>
        <v>0</v>
      </c>
      <c r="AZ2904" s="162">
        <f t="shared" si="2226"/>
        <v>0</v>
      </c>
      <c r="BA2904" s="162">
        <f t="shared" si="2227"/>
        <v>0</v>
      </c>
      <c r="BB2904" s="162" t="str">
        <f t="shared" si="2228"/>
        <v/>
      </c>
      <c r="BC2904" s="162" t="str">
        <f t="shared" si="2229"/>
        <v/>
      </c>
      <c r="BD2904" s="162" t="str">
        <f t="shared" si="2230"/>
        <v/>
      </c>
      <c r="BE2904" s="162" t="str">
        <f t="shared" si="2231"/>
        <v/>
      </c>
      <c r="BG2904" s="169">
        <f t="shared" si="2258"/>
        <v>72.608690859239175</v>
      </c>
      <c r="BH2904" s="169">
        <f t="shared" ca="1" si="2259"/>
        <v>2.1399034006713609</v>
      </c>
    </row>
    <row r="2905" spans="11:60" x14ac:dyDescent="0.25">
      <c r="K2905" s="199">
        <f t="shared" si="2232"/>
        <v>72.660077052345514</v>
      </c>
      <c r="L2905" s="201">
        <f t="shared" si="2233"/>
        <v>0.6093886152375978</v>
      </c>
      <c r="M2905" s="201">
        <f t="shared" si="2234"/>
        <v>0.61451370591603038</v>
      </c>
      <c r="N2905" s="201">
        <f t="shared" si="2235"/>
        <v>0.64592051195436828</v>
      </c>
      <c r="O2905" s="201">
        <f t="shared" si="2236"/>
        <v>0.60995166377664634</v>
      </c>
      <c r="P2905" s="201" t="str">
        <f t="shared" si="2237"/>
        <v/>
      </c>
      <c r="Q2905" s="201" t="str">
        <f t="shared" si="2238"/>
        <v/>
      </c>
      <c r="R2905" s="201" t="str">
        <f t="shared" si="2239"/>
        <v/>
      </c>
      <c r="S2905" s="201" t="str">
        <f t="shared" si="2240"/>
        <v/>
      </c>
      <c r="T2905" s="199">
        <f t="shared" si="2241"/>
        <v>0</v>
      </c>
      <c r="U2905" s="199">
        <f t="shared" si="2242"/>
        <v>0</v>
      </c>
      <c r="V2905" s="199">
        <f t="shared" si="2243"/>
        <v>0</v>
      </c>
      <c r="W2905" s="199">
        <f t="shared" si="2244"/>
        <v>0</v>
      </c>
      <c r="X2905" s="199" t="str">
        <f t="shared" si="2245"/>
        <v/>
      </c>
      <c r="Y2905" s="199" t="str">
        <f t="shared" si="2246"/>
        <v/>
      </c>
      <c r="Z2905" s="199" t="str">
        <f t="shared" si="2247"/>
        <v/>
      </c>
      <c r="AA2905" s="199" t="str">
        <f t="shared" si="2248"/>
        <v/>
      </c>
      <c r="AB2905" s="201">
        <f t="shared" ca="1" si="2249"/>
        <v>2.1578367497531432</v>
      </c>
      <c r="AD2905" s="162">
        <f t="shared" si="2250"/>
        <v>0</v>
      </c>
      <c r="AE2905" s="162">
        <f t="shared" si="2251"/>
        <v>0</v>
      </c>
      <c r="AF2905" s="162">
        <f t="shared" si="2252"/>
        <v>0</v>
      </c>
      <c r="AG2905" s="162">
        <f t="shared" si="2253"/>
        <v>0</v>
      </c>
      <c r="AH2905" s="162" t="str">
        <f t="shared" si="2254"/>
        <v/>
      </c>
      <c r="AI2905" s="162" t="str">
        <f t="shared" si="2255"/>
        <v/>
      </c>
      <c r="AJ2905" s="162" t="str">
        <f t="shared" si="2256"/>
        <v/>
      </c>
      <c r="AK2905" s="162" t="str">
        <f t="shared" si="2257"/>
        <v/>
      </c>
      <c r="AM2905" s="199">
        <f t="shared" si="2260"/>
        <v>31.709877696746108</v>
      </c>
      <c r="AN2905" s="197">
        <f t="shared" si="2262"/>
        <v>0</v>
      </c>
      <c r="AO2905" s="197">
        <f t="shared" si="2263"/>
        <v>0</v>
      </c>
      <c r="AP2905" s="197">
        <f t="shared" si="2264"/>
        <v>0</v>
      </c>
      <c r="AQ2905" s="197">
        <f t="shared" si="2265"/>
        <v>0</v>
      </c>
      <c r="AR2905" s="197" t="str">
        <f t="shared" si="2266"/>
        <v/>
      </c>
      <c r="AS2905" s="197" t="str">
        <f t="shared" si="2267"/>
        <v/>
      </c>
      <c r="AT2905" s="197" t="str">
        <f t="shared" si="2268"/>
        <v/>
      </c>
      <c r="AU2905" s="197" t="str">
        <f t="shared" si="2269"/>
        <v/>
      </c>
      <c r="AV2905" s="199">
        <f t="shared" ca="1" si="2261"/>
        <v>2.2139460807688338</v>
      </c>
      <c r="AX2905" s="162">
        <f t="shared" si="2224"/>
        <v>0</v>
      </c>
      <c r="AY2905" s="162">
        <f t="shared" si="2225"/>
        <v>0</v>
      </c>
      <c r="AZ2905" s="162">
        <f t="shared" si="2226"/>
        <v>0</v>
      </c>
      <c r="BA2905" s="162">
        <f t="shared" si="2227"/>
        <v>0</v>
      </c>
      <c r="BB2905" s="162" t="str">
        <f t="shared" si="2228"/>
        <v/>
      </c>
      <c r="BC2905" s="162" t="str">
        <f t="shared" si="2229"/>
        <v/>
      </c>
      <c r="BD2905" s="162" t="str">
        <f t="shared" si="2230"/>
        <v/>
      </c>
      <c r="BE2905" s="162" t="str">
        <f t="shared" si="2231"/>
        <v/>
      </c>
      <c r="BG2905" s="169">
        <f t="shared" si="2258"/>
        <v>72.634383955792345</v>
      </c>
      <c r="BH2905" s="169">
        <f t="shared" ca="1" si="2259"/>
        <v>2.1135168688667303</v>
      </c>
    </row>
    <row r="2906" spans="11:60" x14ac:dyDescent="0.25">
      <c r="K2906" s="199">
        <f t="shared" si="2232"/>
        <v>72.685770148898683</v>
      </c>
      <c r="L2906" s="201">
        <f t="shared" si="2233"/>
        <v>0.60960409918923775</v>
      </c>
      <c r="M2906" s="201">
        <f t="shared" si="2234"/>
        <v>0.61473100213452969</v>
      </c>
      <c r="N2906" s="201">
        <f t="shared" si="2235"/>
        <v>0.64614891383271145</v>
      </c>
      <c r="O2906" s="201">
        <f t="shared" si="2236"/>
        <v>0.61016734682607232</v>
      </c>
      <c r="P2906" s="201" t="str">
        <f t="shared" si="2237"/>
        <v/>
      </c>
      <c r="Q2906" s="201" t="str">
        <f t="shared" si="2238"/>
        <v/>
      </c>
      <c r="R2906" s="201" t="str">
        <f t="shared" si="2239"/>
        <v/>
      </c>
      <c r="S2906" s="201" t="str">
        <f t="shared" si="2240"/>
        <v/>
      </c>
      <c r="T2906" s="199">
        <f t="shared" si="2241"/>
        <v>0</v>
      </c>
      <c r="U2906" s="199">
        <f t="shared" si="2242"/>
        <v>0</v>
      </c>
      <c r="V2906" s="199">
        <f t="shared" si="2243"/>
        <v>0</v>
      </c>
      <c r="W2906" s="199">
        <f t="shared" si="2244"/>
        <v>0</v>
      </c>
      <c r="X2906" s="199" t="str">
        <f t="shared" si="2245"/>
        <v/>
      </c>
      <c r="Y2906" s="199" t="str">
        <f t="shared" si="2246"/>
        <v/>
      </c>
      <c r="Z2906" s="199" t="str">
        <f t="shared" si="2247"/>
        <v/>
      </c>
      <c r="AA2906" s="199" t="str">
        <f t="shared" si="2248"/>
        <v/>
      </c>
      <c r="AB2906" s="201">
        <f t="shared" ca="1" si="2249"/>
        <v>2.0372285966045678</v>
      </c>
      <c r="AD2906" s="162">
        <f t="shared" si="2250"/>
        <v>0</v>
      </c>
      <c r="AE2906" s="162">
        <f t="shared" si="2251"/>
        <v>0</v>
      </c>
      <c r="AF2906" s="162">
        <f t="shared" si="2252"/>
        <v>0</v>
      </c>
      <c r="AG2906" s="162">
        <f t="shared" si="2253"/>
        <v>0</v>
      </c>
      <c r="AH2906" s="162" t="str">
        <f t="shared" si="2254"/>
        <v/>
      </c>
      <c r="AI2906" s="162" t="str">
        <f t="shared" si="2255"/>
        <v/>
      </c>
      <c r="AJ2906" s="162" t="str">
        <f t="shared" si="2256"/>
        <v/>
      </c>
      <c r="AK2906" s="162" t="str">
        <f t="shared" si="2257"/>
        <v/>
      </c>
      <c r="AM2906" s="199">
        <f t="shared" si="2260"/>
        <v>31.721094491120621</v>
      </c>
      <c r="AN2906" s="197">
        <f t="shared" si="2262"/>
        <v>0</v>
      </c>
      <c r="AO2906" s="197">
        <f t="shared" si="2263"/>
        <v>0</v>
      </c>
      <c r="AP2906" s="197">
        <f t="shared" si="2264"/>
        <v>0</v>
      </c>
      <c r="AQ2906" s="197">
        <f t="shared" si="2265"/>
        <v>0</v>
      </c>
      <c r="AR2906" s="197" t="str">
        <f t="shared" si="2266"/>
        <v/>
      </c>
      <c r="AS2906" s="197" t="str">
        <f t="shared" si="2267"/>
        <v/>
      </c>
      <c r="AT2906" s="197" t="str">
        <f t="shared" si="2268"/>
        <v/>
      </c>
      <c r="AU2906" s="197" t="str">
        <f t="shared" si="2269"/>
        <v/>
      </c>
      <c r="AV2906" s="199">
        <f t="shared" ca="1" si="2261"/>
        <v>2.121262954456014</v>
      </c>
      <c r="AX2906" s="162">
        <f t="shared" si="2224"/>
        <v>0</v>
      </c>
      <c r="AY2906" s="162">
        <f t="shared" si="2225"/>
        <v>0</v>
      </c>
      <c r="AZ2906" s="162">
        <f t="shared" si="2226"/>
        <v>0</v>
      </c>
      <c r="BA2906" s="162">
        <f t="shared" si="2227"/>
        <v>0</v>
      </c>
      <c r="BB2906" s="162" t="str">
        <f t="shared" si="2228"/>
        <v/>
      </c>
      <c r="BC2906" s="162" t="str">
        <f t="shared" si="2229"/>
        <v/>
      </c>
      <c r="BD2906" s="162" t="str">
        <f t="shared" si="2230"/>
        <v/>
      </c>
      <c r="BE2906" s="162" t="str">
        <f t="shared" si="2231"/>
        <v/>
      </c>
      <c r="BG2906" s="169">
        <f t="shared" si="2258"/>
        <v>72.660077052345514</v>
      </c>
      <c r="BH2906" s="169">
        <f t="shared" ca="1" si="2259"/>
        <v>2.1578367497531432</v>
      </c>
    </row>
    <row r="2907" spans="11:60" x14ac:dyDescent="0.25">
      <c r="K2907" s="199">
        <f t="shared" si="2232"/>
        <v>72.711463245451853</v>
      </c>
      <c r="L2907" s="201">
        <f t="shared" si="2233"/>
        <v>0.6098195831408777</v>
      </c>
      <c r="M2907" s="201">
        <f t="shared" si="2234"/>
        <v>0.614948298353029</v>
      </c>
      <c r="N2907" s="201">
        <f t="shared" si="2235"/>
        <v>0.64637731571105461</v>
      </c>
      <c r="O2907" s="201">
        <f t="shared" si="2236"/>
        <v>0.61038302987549831</v>
      </c>
      <c r="P2907" s="201" t="str">
        <f t="shared" si="2237"/>
        <v/>
      </c>
      <c r="Q2907" s="201" t="str">
        <f t="shared" si="2238"/>
        <v/>
      </c>
      <c r="R2907" s="201" t="str">
        <f t="shared" si="2239"/>
        <v/>
      </c>
      <c r="S2907" s="201" t="str">
        <f t="shared" si="2240"/>
        <v/>
      </c>
      <c r="T2907" s="199">
        <f t="shared" si="2241"/>
        <v>0</v>
      </c>
      <c r="U2907" s="199">
        <f t="shared" si="2242"/>
        <v>0</v>
      </c>
      <c r="V2907" s="199">
        <f t="shared" si="2243"/>
        <v>0</v>
      </c>
      <c r="W2907" s="199">
        <f t="shared" si="2244"/>
        <v>0</v>
      </c>
      <c r="X2907" s="199" t="str">
        <f t="shared" si="2245"/>
        <v/>
      </c>
      <c r="Y2907" s="199" t="str">
        <f t="shared" si="2246"/>
        <v/>
      </c>
      <c r="Z2907" s="199" t="str">
        <f t="shared" si="2247"/>
        <v/>
      </c>
      <c r="AA2907" s="199" t="str">
        <f t="shared" si="2248"/>
        <v/>
      </c>
      <c r="AB2907" s="201">
        <f t="shared" ca="1" si="2249"/>
        <v>2.12954067485378</v>
      </c>
      <c r="AD2907" s="162">
        <f t="shared" si="2250"/>
        <v>0</v>
      </c>
      <c r="AE2907" s="162">
        <f t="shared" si="2251"/>
        <v>0</v>
      </c>
      <c r="AF2907" s="162">
        <f t="shared" si="2252"/>
        <v>0</v>
      </c>
      <c r="AG2907" s="162">
        <f t="shared" si="2253"/>
        <v>0</v>
      </c>
      <c r="AH2907" s="162" t="str">
        <f t="shared" si="2254"/>
        <v/>
      </c>
      <c r="AI2907" s="162" t="str">
        <f t="shared" si="2255"/>
        <v/>
      </c>
      <c r="AJ2907" s="162" t="str">
        <f t="shared" si="2256"/>
        <v/>
      </c>
      <c r="AK2907" s="162" t="str">
        <f t="shared" si="2257"/>
        <v/>
      </c>
      <c r="AM2907" s="199">
        <f t="shared" si="2260"/>
        <v>31.732311285495133</v>
      </c>
      <c r="AN2907" s="197">
        <f t="shared" si="2262"/>
        <v>0</v>
      </c>
      <c r="AO2907" s="197">
        <f t="shared" si="2263"/>
        <v>0</v>
      </c>
      <c r="AP2907" s="197">
        <f t="shared" si="2264"/>
        <v>0</v>
      </c>
      <c r="AQ2907" s="197">
        <f t="shared" si="2265"/>
        <v>0</v>
      </c>
      <c r="AR2907" s="197" t="str">
        <f t="shared" si="2266"/>
        <v/>
      </c>
      <c r="AS2907" s="197" t="str">
        <f t="shared" si="2267"/>
        <v/>
      </c>
      <c r="AT2907" s="197" t="str">
        <f t="shared" si="2268"/>
        <v/>
      </c>
      <c r="AU2907" s="197" t="str">
        <f t="shared" si="2269"/>
        <v/>
      </c>
      <c r="AV2907" s="199">
        <f t="shared" ca="1" si="2261"/>
        <v>2.1087045345950992</v>
      </c>
      <c r="AX2907" s="162">
        <f t="shared" si="2224"/>
        <v>0</v>
      </c>
      <c r="AY2907" s="162">
        <f t="shared" si="2225"/>
        <v>0</v>
      </c>
      <c r="AZ2907" s="162">
        <f t="shared" si="2226"/>
        <v>0</v>
      </c>
      <c r="BA2907" s="162">
        <f t="shared" si="2227"/>
        <v>0</v>
      </c>
      <c r="BB2907" s="162" t="str">
        <f t="shared" si="2228"/>
        <v/>
      </c>
      <c r="BC2907" s="162" t="str">
        <f t="shared" si="2229"/>
        <v/>
      </c>
      <c r="BD2907" s="162" t="str">
        <f t="shared" si="2230"/>
        <v/>
      </c>
      <c r="BE2907" s="162" t="str">
        <f t="shared" si="2231"/>
        <v/>
      </c>
      <c r="BG2907" s="169">
        <f t="shared" si="2258"/>
        <v>72.685770148898683</v>
      </c>
      <c r="BH2907" s="169">
        <f t="shared" ca="1" si="2259"/>
        <v>2.0372285966045678</v>
      </c>
    </row>
    <row r="2908" spans="11:60" x14ac:dyDescent="0.25">
      <c r="K2908" s="199">
        <f t="shared" si="2232"/>
        <v>72.737156342005022</v>
      </c>
      <c r="L2908" s="201">
        <f t="shared" si="2233"/>
        <v>0.61003506709251765</v>
      </c>
      <c r="M2908" s="201">
        <f t="shared" si="2234"/>
        <v>0.61516559457152842</v>
      </c>
      <c r="N2908" s="201">
        <f t="shared" si="2235"/>
        <v>0.64660571758939789</v>
      </c>
      <c r="O2908" s="201">
        <f t="shared" si="2236"/>
        <v>0.6105987129249244</v>
      </c>
      <c r="P2908" s="201" t="str">
        <f t="shared" si="2237"/>
        <v/>
      </c>
      <c r="Q2908" s="201" t="str">
        <f t="shared" si="2238"/>
        <v/>
      </c>
      <c r="R2908" s="201" t="str">
        <f t="shared" si="2239"/>
        <v/>
      </c>
      <c r="S2908" s="201" t="str">
        <f t="shared" si="2240"/>
        <v/>
      </c>
      <c r="T2908" s="199">
        <f t="shared" si="2241"/>
        <v>0</v>
      </c>
      <c r="U2908" s="199">
        <f t="shared" si="2242"/>
        <v>0</v>
      </c>
      <c r="V2908" s="199">
        <f t="shared" si="2243"/>
        <v>0</v>
      </c>
      <c r="W2908" s="199">
        <f t="shared" si="2244"/>
        <v>0</v>
      </c>
      <c r="X2908" s="199" t="str">
        <f t="shared" si="2245"/>
        <v/>
      </c>
      <c r="Y2908" s="199" t="str">
        <f t="shared" si="2246"/>
        <v/>
      </c>
      <c r="Z2908" s="199" t="str">
        <f t="shared" si="2247"/>
        <v/>
      </c>
      <c r="AA2908" s="199" t="str">
        <f t="shared" si="2248"/>
        <v/>
      </c>
      <c r="AB2908" s="201">
        <f t="shared" ca="1" si="2249"/>
        <v>2.0191117148739277</v>
      </c>
      <c r="AD2908" s="162">
        <f t="shared" si="2250"/>
        <v>0</v>
      </c>
      <c r="AE2908" s="162">
        <f t="shared" si="2251"/>
        <v>0</v>
      </c>
      <c r="AF2908" s="162">
        <f t="shared" si="2252"/>
        <v>0</v>
      </c>
      <c r="AG2908" s="162">
        <f t="shared" si="2253"/>
        <v>0</v>
      </c>
      <c r="AH2908" s="162" t="str">
        <f t="shared" si="2254"/>
        <v/>
      </c>
      <c r="AI2908" s="162" t="str">
        <f t="shared" si="2255"/>
        <v/>
      </c>
      <c r="AJ2908" s="162" t="str">
        <f t="shared" si="2256"/>
        <v/>
      </c>
      <c r="AK2908" s="162" t="str">
        <f t="shared" si="2257"/>
        <v/>
      </c>
      <c r="AM2908" s="199">
        <f t="shared" si="2260"/>
        <v>31.743528079869645</v>
      </c>
      <c r="AN2908" s="197">
        <f t="shared" si="2262"/>
        <v>0</v>
      </c>
      <c r="AO2908" s="197">
        <f t="shared" si="2263"/>
        <v>0</v>
      </c>
      <c r="AP2908" s="197">
        <f t="shared" si="2264"/>
        <v>0</v>
      </c>
      <c r="AQ2908" s="197">
        <f t="shared" si="2265"/>
        <v>0</v>
      </c>
      <c r="AR2908" s="197" t="str">
        <f t="shared" si="2266"/>
        <v/>
      </c>
      <c r="AS2908" s="197" t="str">
        <f t="shared" si="2267"/>
        <v/>
      </c>
      <c r="AT2908" s="197" t="str">
        <f t="shared" si="2268"/>
        <v/>
      </c>
      <c r="AU2908" s="197" t="str">
        <f t="shared" si="2269"/>
        <v/>
      </c>
      <c r="AV2908" s="199">
        <f t="shared" ca="1" si="2261"/>
        <v>2.1957434545977104</v>
      </c>
      <c r="AX2908" s="162">
        <f t="shared" si="2224"/>
        <v>0</v>
      </c>
      <c r="AY2908" s="162">
        <f t="shared" si="2225"/>
        <v>0</v>
      </c>
      <c r="AZ2908" s="162">
        <f t="shared" si="2226"/>
        <v>0</v>
      </c>
      <c r="BA2908" s="162">
        <f t="shared" si="2227"/>
        <v>0</v>
      </c>
      <c r="BB2908" s="162" t="str">
        <f t="shared" si="2228"/>
        <v/>
      </c>
      <c r="BC2908" s="162" t="str">
        <f t="shared" si="2229"/>
        <v/>
      </c>
      <c r="BD2908" s="162" t="str">
        <f t="shared" si="2230"/>
        <v/>
      </c>
      <c r="BE2908" s="162" t="str">
        <f t="shared" si="2231"/>
        <v/>
      </c>
      <c r="BG2908" s="169">
        <f t="shared" si="2258"/>
        <v>72.711463245451853</v>
      </c>
      <c r="BH2908" s="169">
        <f t="shared" ca="1" si="2259"/>
        <v>2.12954067485378</v>
      </c>
    </row>
    <row r="2909" spans="11:60" x14ac:dyDescent="0.25">
      <c r="K2909" s="199">
        <f t="shared" si="2232"/>
        <v>72.762849438558192</v>
      </c>
      <c r="L2909" s="201">
        <f t="shared" si="2233"/>
        <v>0.6102505510441576</v>
      </c>
      <c r="M2909" s="201">
        <f t="shared" si="2234"/>
        <v>0.61538289079002773</v>
      </c>
      <c r="N2909" s="201">
        <f t="shared" si="2235"/>
        <v>0.64683411946774105</v>
      </c>
      <c r="O2909" s="201">
        <f t="shared" si="2236"/>
        <v>0.61081439597435039</v>
      </c>
      <c r="P2909" s="201" t="str">
        <f t="shared" si="2237"/>
        <v/>
      </c>
      <c r="Q2909" s="201" t="str">
        <f t="shared" si="2238"/>
        <v/>
      </c>
      <c r="R2909" s="201" t="str">
        <f t="shared" si="2239"/>
        <v/>
      </c>
      <c r="S2909" s="201" t="str">
        <f t="shared" si="2240"/>
        <v/>
      </c>
      <c r="T2909" s="199">
        <f t="shared" si="2241"/>
        <v>0</v>
      </c>
      <c r="U2909" s="199">
        <f t="shared" si="2242"/>
        <v>0</v>
      </c>
      <c r="V2909" s="199">
        <f t="shared" si="2243"/>
        <v>0</v>
      </c>
      <c r="W2909" s="199">
        <f t="shared" si="2244"/>
        <v>0</v>
      </c>
      <c r="X2909" s="199" t="str">
        <f t="shared" si="2245"/>
        <v/>
      </c>
      <c r="Y2909" s="199" t="str">
        <f t="shared" si="2246"/>
        <v/>
      </c>
      <c r="Z2909" s="199" t="str">
        <f t="shared" si="2247"/>
        <v/>
      </c>
      <c r="AA2909" s="199" t="str">
        <f t="shared" si="2248"/>
        <v/>
      </c>
      <c r="AB2909" s="201">
        <f t="shared" ca="1" si="2249"/>
        <v>2.0886840772988053</v>
      </c>
      <c r="AD2909" s="162">
        <f t="shared" si="2250"/>
        <v>0</v>
      </c>
      <c r="AE2909" s="162">
        <f t="shared" si="2251"/>
        <v>0</v>
      </c>
      <c r="AF2909" s="162">
        <f t="shared" si="2252"/>
        <v>0</v>
      </c>
      <c r="AG2909" s="162">
        <f t="shared" si="2253"/>
        <v>0</v>
      </c>
      <c r="AH2909" s="162" t="str">
        <f t="shared" si="2254"/>
        <v/>
      </c>
      <c r="AI2909" s="162" t="str">
        <f t="shared" si="2255"/>
        <v/>
      </c>
      <c r="AJ2909" s="162" t="str">
        <f t="shared" si="2256"/>
        <v/>
      </c>
      <c r="AK2909" s="162" t="str">
        <f t="shared" si="2257"/>
        <v/>
      </c>
      <c r="AM2909" s="199">
        <f t="shared" si="2260"/>
        <v>31.754744874244157</v>
      </c>
      <c r="AN2909" s="197">
        <f t="shared" si="2262"/>
        <v>0</v>
      </c>
      <c r="AO2909" s="197">
        <f t="shared" si="2263"/>
        <v>0</v>
      </c>
      <c r="AP2909" s="197">
        <f t="shared" si="2264"/>
        <v>0</v>
      </c>
      <c r="AQ2909" s="197">
        <f t="shared" si="2265"/>
        <v>0</v>
      </c>
      <c r="AR2909" s="197" t="str">
        <f t="shared" si="2266"/>
        <v/>
      </c>
      <c r="AS2909" s="197" t="str">
        <f t="shared" si="2267"/>
        <v/>
      </c>
      <c r="AT2909" s="197" t="str">
        <f t="shared" si="2268"/>
        <v/>
      </c>
      <c r="AU2909" s="197" t="str">
        <f t="shared" si="2269"/>
        <v/>
      </c>
      <c r="AV2909" s="199">
        <f t="shared" ca="1" si="2261"/>
        <v>2.19917067792302</v>
      </c>
      <c r="AX2909" s="162">
        <f t="shared" si="2224"/>
        <v>0</v>
      </c>
      <c r="AY2909" s="162">
        <f t="shared" si="2225"/>
        <v>0</v>
      </c>
      <c r="AZ2909" s="162">
        <f t="shared" si="2226"/>
        <v>0</v>
      </c>
      <c r="BA2909" s="162">
        <f t="shared" si="2227"/>
        <v>0</v>
      </c>
      <c r="BB2909" s="162" t="str">
        <f t="shared" si="2228"/>
        <v/>
      </c>
      <c r="BC2909" s="162" t="str">
        <f t="shared" si="2229"/>
        <v/>
      </c>
      <c r="BD2909" s="162" t="str">
        <f t="shared" si="2230"/>
        <v/>
      </c>
      <c r="BE2909" s="162" t="str">
        <f t="shared" si="2231"/>
        <v/>
      </c>
      <c r="BG2909" s="169">
        <f t="shared" si="2258"/>
        <v>72.737156342005022</v>
      </c>
      <c r="BH2909" s="169">
        <f t="shared" ca="1" si="2259"/>
        <v>2.0191117148739277</v>
      </c>
    </row>
    <row r="2910" spans="11:60" x14ac:dyDescent="0.25">
      <c r="K2910" s="199">
        <f t="shared" si="2232"/>
        <v>72.788542535111361</v>
      </c>
      <c r="L2910" s="201">
        <f t="shared" si="2233"/>
        <v>0.61046603499579755</v>
      </c>
      <c r="M2910" s="201">
        <f t="shared" si="2234"/>
        <v>0.61560018700852714</v>
      </c>
      <c r="N2910" s="201">
        <f t="shared" si="2235"/>
        <v>0.64706252134608422</v>
      </c>
      <c r="O2910" s="201">
        <f t="shared" si="2236"/>
        <v>0.61103007902377637</v>
      </c>
      <c r="P2910" s="201" t="str">
        <f t="shared" si="2237"/>
        <v/>
      </c>
      <c r="Q2910" s="201" t="str">
        <f t="shared" si="2238"/>
        <v/>
      </c>
      <c r="R2910" s="201" t="str">
        <f t="shared" si="2239"/>
        <v/>
      </c>
      <c r="S2910" s="201" t="str">
        <f t="shared" si="2240"/>
        <v/>
      </c>
      <c r="T2910" s="199">
        <f t="shared" si="2241"/>
        <v>0</v>
      </c>
      <c r="U2910" s="199">
        <f t="shared" si="2242"/>
        <v>0</v>
      </c>
      <c r="V2910" s="199">
        <f t="shared" si="2243"/>
        <v>0</v>
      </c>
      <c r="W2910" s="199">
        <f t="shared" si="2244"/>
        <v>0</v>
      </c>
      <c r="X2910" s="199" t="str">
        <f t="shared" si="2245"/>
        <v/>
      </c>
      <c r="Y2910" s="199" t="str">
        <f t="shared" si="2246"/>
        <v/>
      </c>
      <c r="Z2910" s="199" t="str">
        <f t="shared" si="2247"/>
        <v/>
      </c>
      <c r="AA2910" s="199" t="str">
        <f t="shared" si="2248"/>
        <v/>
      </c>
      <c r="AB2910" s="201">
        <f t="shared" ca="1" si="2249"/>
        <v>2.0259588805455206</v>
      </c>
      <c r="AD2910" s="162">
        <f t="shared" si="2250"/>
        <v>0</v>
      </c>
      <c r="AE2910" s="162">
        <f t="shared" si="2251"/>
        <v>0</v>
      </c>
      <c r="AF2910" s="162">
        <f t="shared" si="2252"/>
        <v>0</v>
      </c>
      <c r="AG2910" s="162">
        <f t="shared" si="2253"/>
        <v>0</v>
      </c>
      <c r="AH2910" s="162" t="str">
        <f t="shared" si="2254"/>
        <v/>
      </c>
      <c r="AI2910" s="162" t="str">
        <f t="shared" si="2255"/>
        <v/>
      </c>
      <c r="AJ2910" s="162" t="str">
        <f t="shared" si="2256"/>
        <v/>
      </c>
      <c r="AK2910" s="162" t="str">
        <f t="shared" si="2257"/>
        <v/>
      </c>
      <c r="AM2910" s="199">
        <f t="shared" si="2260"/>
        <v>31.765961668618669</v>
      </c>
      <c r="AN2910" s="197">
        <f t="shared" si="2262"/>
        <v>0</v>
      </c>
      <c r="AO2910" s="197">
        <f t="shared" si="2263"/>
        <v>0</v>
      </c>
      <c r="AP2910" s="197">
        <f t="shared" si="2264"/>
        <v>0</v>
      </c>
      <c r="AQ2910" s="197">
        <f t="shared" si="2265"/>
        <v>0</v>
      </c>
      <c r="AR2910" s="197" t="str">
        <f t="shared" si="2266"/>
        <v/>
      </c>
      <c r="AS2910" s="197" t="str">
        <f t="shared" si="2267"/>
        <v/>
      </c>
      <c r="AT2910" s="197" t="str">
        <f t="shared" si="2268"/>
        <v/>
      </c>
      <c r="AU2910" s="197" t="str">
        <f t="shared" si="2269"/>
        <v/>
      </c>
      <c r="AV2910" s="199">
        <f t="shared" ca="1" si="2261"/>
        <v>2.161083434686109</v>
      </c>
      <c r="AX2910" s="162">
        <f t="shared" si="2224"/>
        <v>0</v>
      </c>
      <c r="AY2910" s="162">
        <f t="shared" si="2225"/>
        <v>0</v>
      </c>
      <c r="AZ2910" s="162">
        <f t="shared" si="2226"/>
        <v>0</v>
      </c>
      <c r="BA2910" s="162">
        <f t="shared" si="2227"/>
        <v>0</v>
      </c>
      <c r="BB2910" s="162" t="str">
        <f t="shared" si="2228"/>
        <v/>
      </c>
      <c r="BC2910" s="162" t="str">
        <f t="shared" si="2229"/>
        <v/>
      </c>
      <c r="BD2910" s="162" t="str">
        <f t="shared" si="2230"/>
        <v/>
      </c>
      <c r="BE2910" s="162" t="str">
        <f t="shared" si="2231"/>
        <v/>
      </c>
      <c r="BG2910" s="169">
        <f t="shared" si="2258"/>
        <v>72.762849438558192</v>
      </c>
      <c r="BH2910" s="169">
        <f t="shared" ca="1" si="2259"/>
        <v>2.0886840772988053</v>
      </c>
    </row>
    <row r="2911" spans="11:60" x14ac:dyDescent="0.25">
      <c r="K2911" s="199">
        <f t="shared" si="2232"/>
        <v>72.814235631664531</v>
      </c>
      <c r="L2911" s="201">
        <f t="shared" si="2233"/>
        <v>0.61068151894743739</v>
      </c>
      <c r="M2911" s="201">
        <f t="shared" si="2234"/>
        <v>0.61581748322702645</v>
      </c>
      <c r="N2911" s="201">
        <f t="shared" si="2235"/>
        <v>0.64729092322442738</v>
      </c>
      <c r="O2911" s="201">
        <f t="shared" si="2236"/>
        <v>0.61124576207320236</v>
      </c>
      <c r="P2911" s="201" t="str">
        <f t="shared" si="2237"/>
        <v/>
      </c>
      <c r="Q2911" s="201" t="str">
        <f t="shared" si="2238"/>
        <v/>
      </c>
      <c r="R2911" s="201" t="str">
        <f t="shared" si="2239"/>
        <v/>
      </c>
      <c r="S2911" s="201" t="str">
        <f t="shared" si="2240"/>
        <v/>
      </c>
      <c r="T2911" s="199">
        <f t="shared" si="2241"/>
        <v>0</v>
      </c>
      <c r="U2911" s="199">
        <f t="shared" si="2242"/>
        <v>0</v>
      </c>
      <c r="V2911" s="199">
        <f t="shared" si="2243"/>
        <v>0</v>
      </c>
      <c r="W2911" s="199">
        <f t="shared" si="2244"/>
        <v>0</v>
      </c>
      <c r="X2911" s="199" t="str">
        <f t="shared" si="2245"/>
        <v/>
      </c>
      <c r="Y2911" s="199" t="str">
        <f t="shared" si="2246"/>
        <v/>
      </c>
      <c r="Z2911" s="199" t="str">
        <f t="shared" si="2247"/>
        <v/>
      </c>
      <c r="AA2911" s="199" t="str">
        <f t="shared" si="2248"/>
        <v/>
      </c>
      <c r="AB2911" s="201">
        <f t="shared" ca="1" si="2249"/>
        <v>2.0680670018158147</v>
      </c>
      <c r="AD2911" s="162">
        <f t="shared" si="2250"/>
        <v>0</v>
      </c>
      <c r="AE2911" s="162">
        <f t="shared" si="2251"/>
        <v>0</v>
      </c>
      <c r="AF2911" s="162">
        <f t="shared" si="2252"/>
        <v>0</v>
      </c>
      <c r="AG2911" s="162">
        <f t="shared" si="2253"/>
        <v>0</v>
      </c>
      <c r="AH2911" s="162" t="str">
        <f t="shared" si="2254"/>
        <v/>
      </c>
      <c r="AI2911" s="162" t="str">
        <f t="shared" si="2255"/>
        <v/>
      </c>
      <c r="AJ2911" s="162" t="str">
        <f t="shared" si="2256"/>
        <v/>
      </c>
      <c r="AK2911" s="162" t="str">
        <f t="shared" si="2257"/>
        <v/>
      </c>
      <c r="AM2911" s="199">
        <f t="shared" si="2260"/>
        <v>31.777178462993181</v>
      </c>
      <c r="AN2911" s="197">
        <f t="shared" si="2262"/>
        <v>0</v>
      </c>
      <c r="AO2911" s="197">
        <f t="shared" si="2263"/>
        <v>0</v>
      </c>
      <c r="AP2911" s="197">
        <f t="shared" si="2264"/>
        <v>0</v>
      </c>
      <c r="AQ2911" s="197">
        <f t="shared" si="2265"/>
        <v>0</v>
      </c>
      <c r="AR2911" s="197" t="str">
        <f t="shared" si="2266"/>
        <v/>
      </c>
      <c r="AS2911" s="197" t="str">
        <f t="shared" si="2267"/>
        <v/>
      </c>
      <c r="AT2911" s="197" t="str">
        <f t="shared" si="2268"/>
        <v/>
      </c>
      <c r="AU2911" s="197" t="str">
        <f t="shared" si="2269"/>
        <v/>
      </c>
      <c r="AV2911" s="199">
        <f t="shared" ca="1" si="2261"/>
        <v>2.1383438881359256</v>
      </c>
      <c r="AX2911" s="162">
        <f t="shared" si="2224"/>
        <v>0</v>
      </c>
      <c r="AY2911" s="162">
        <f t="shared" si="2225"/>
        <v>0</v>
      </c>
      <c r="AZ2911" s="162">
        <f t="shared" si="2226"/>
        <v>0</v>
      </c>
      <c r="BA2911" s="162">
        <f t="shared" si="2227"/>
        <v>0</v>
      </c>
      <c r="BB2911" s="162" t="str">
        <f t="shared" si="2228"/>
        <v/>
      </c>
      <c r="BC2911" s="162" t="str">
        <f t="shared" si="2229"/>
        <v/>
      </c>
      <c r="BD2911" s="162" t="str">
        <f t="shared" si="2230"/>
        <v/>
      </c>
      <c r="BE2911" s="162" t="str">
        <f t="shared" si="2231"/>
        <v/>
      </c>
      <c r="BG2911" s="169">
        <f t="shared" si="2258"/>
        <v>72.788542535111361</v>
      </c>
      <c r="BH2911" s="169">
        <f t="shared" ca="1" si="2259"/>
        <v>2.0259588805455206</v>
      </c>
    </row>
    <row r="2912" spans="11:60" x14ac:dyDescent="0.25">
      <c r="K2912" s="199">
        <f t="shared" si="2232"/>
        <v>72.8399287282177</v>
      </c>
      <c r="L2912" s="201">
        <f t="shared" si="2233"/>
        <v>0.61089700289907745</v>
      </c>
      <c r="M2912" s="201">
        <f t="shared" si="2234"/>
        <v>0.61603477944552587</v>
      </c>
      <c r="N2912" s="201">
        <f t="shared" si="2235"/>
        <v>0.64751932510277055</v>
      </c>
      <c r="O2912" s="201">
        <f t="shared" si="2236"/>
        <v>0.61146144512262846</v>
      </c>
      <c r="P2912" s="201" t="str">
        <f t="shared" si="2237"/>
        <v/>
      </c>
      <c r="Q2912" s="201" t="str">
        <f t="shared" si="2238"/>
        <v/>
      </c>
      <c r="R2912" s="201" t="str">
        <f t="shared" si="2239"/>
        <v/>
      </c>
      <c r="S2912" s="201" t="str">
        <f t="shared" si="2240"/>
        <v/>
      </c>
      <c r="T2912" s="199">
        <f t="shared" si="2241"/>
        <v>0</v>
      </c>
      <c r="U2912" s="199">
        <f t="shared" si="2242"/>
        <v>0</v>
      </c>
      <c r="V2912" s="199">
        <f t="shared" si="2243"/>
        <v>0</v>
      </c>
      <c r="W2912" s="199">
        <f t="shared" si="2244"/>
        <v>0</v>
      </c>
      <c r="X2912" s="199" t="str">
        <f t="shared" si="2245"/>
        <v/>
      </c>
      <c r="Y2912" s="199" t="str">
        <f t="shared" si="2246"/>
        <v/>
      </c>
      <c r="Z2912" s="199" t="str">
        <f t="shared" si="2247"/>
        <v/>
      </c>
      <c r="AA2912" s="199" t="str">
        <f t="shared" si="2248"/>
        <v/>
      </c>
      <c r="AB2912" s="201">
        <f t="shared" ca="1" si="2249"/>
        <v>2.0206166291411449</v>
      </c>
      <c r="AD2912" s="162">
        <f t="shared" si="2250"/>
        <v>0</v>
      </c>
      <c r="AE2912" s="162">
        <f t="shared" si="2251"/>
        <v>0</v>
      </c>
      <c r="AF2912" s="162">
        <f t="shared" si="2252"/>
        <v>0</v>
      </c>
      <c r="AG2912" s="162">
        <f t="shared" si="2253"/>
        <v>0</v>
      </c>
      <c r="AH2912" s="162" t="str">
        <f t="shared" si="2254"/>
        <v/>
      </c>
      <c r="AI2912" s="162" t="str">
        <f t="shared" si="2255"/>
        <v/>
      </c>
      <c r="AJ2912" s="162" t="str">
        <f t="shared" si="2256"/>
        <v/>
      </c>
      <c r="AK2912" s="162" t="str">
        <f t="shared" si="2257"/>
        <v/>
      </c>
      <c r="AM2912" s="199">
        <f t="shared" si="2260"/>
        <v>31.788395257367693</v>
      </c>
      <c r="AN2912" s="197">
        <f t="shared" si="2262"/>
        <v>0</v>
      </c>
      <c r="AO2912" s="197">
        <f t="shared" si="2263"/>
        <v>0</v>
      </c>
      <c r="AP2912" s="197">
        <f t="shared" si="2264"/>
        <v>0</v>
      </c>
      <c r="AQ2912" s="197">
        <f t="shared" si="2265"/>
        <v>0</v>
      </c>
      <c r="AR2912" s="197" t="str">
        <f t="shared" si="2266"/>
        <v/>
      </c>
      <c r="AS2912" s="197" t="str">
        <f t="shared" si="2267"/>
        <v/>
      </c>
      <c r="AT2912" s="197" t="str">
        <f t="shared" si="2268"/>
        <v/>
      </c>
      <c r="AU2912" s="197" t="str">
        <f t="shared" si="2269"/>
        <v/>
      </c>
      <c r="AV2912" s="199">
        <f t="shared" ca="1" si="2261"/>
        <v>2.2146864104166992</v>
      </c>
      <c r="AX2912" s="162">
        <f t="shared" si="2224"/>
        <v>0</v>
      </c>
      <c r="AY2912" s="162">
        <f t="shared" si="2225"/>
        <v>0</v>
      </c>
      <c r="AZ2912" s="162">
        <f t="shared" si="2226"/>
        <v>0</v>
      </c>
      <c r="BA2912" s="162">
        <f t="shared" si="2227"/>
        <v>0</v>
      </c>
      <c r="BB2912" s="162" t="str">
        <f t="shared" si="2228"/>
        <v/>
      </c>
      <c r="BC2912" s="162" t="str">
        <f t="shared" si="2229"/>
        <v/>
      </c>
      <c r="BD2912" s="162" t="str">
        <f t="shared" si="2230"/>
        <v/>
      </c>
      <c r="BE2912" s="162" t="str">
        <f t="shared" si="2231"/>
        <v/>
      </c>
      <c r="BG2912" s="169">
        <f t="shared" si="2258"/>
        <v>72.814235631664531</v>
      </c>
      <c r="BH2912" s="169">
        <f t="shared" ca="1" si="2259"/>
        <v>2.0680670018158147</v>
      </c>
    </row>
    <row r="2913" spans="11:60" x14ac:dyDescent="0.25">
      <c r="K2913" s="199">
        <f t="shared" si="2232"/>
        <v>72.865621824770869</v>
      </c>
      <c r="L2913" s="201">
        <f t="shared" si="2233"/>
        <v>0.61111248685071728</v>
      </c>
      <c r="M2913" s="201">
        <f t="shared" si="2234"/>
        <v>0.61625207566402518</v>
      </c>
      <c r="N2913" s="201">
        <f t="shared" si="2235"/>
        <v>0.64774772698111371</v>
      </c>
      <c r="O2913" s="201">
        <f t="shared" si="2236"/>
        <v>0.61167712817205455</v>
      </c>
      <c r="P2913" s="201" t="str">
        <f t="shared" si="2237"/>
        <v/>
      </c>
      <c r="Q2913" s="201" t="str">
        <f t="shared" si="2238"/>
        <v/>
      </c>
      <c r="R2913" s="201" t="str">
        <f t="shared" si="2239"/>
        <v/>
      </c>
      <c r="S2913" s="201" t="str">
        <f t="shared" si="2240"/>
        <v/>
      </c>
      <c r="T2913" s="199">
        <f t="shared" si="2241"/>
        <v>0</v>
      </c>
      <c r="U2913" s="199">
        <f t="shared" si="2242"/>
        <v>0</v>
      </c>
      <c r="V2913" s="199">
        <f t="shared" si="2243"/>
        <v>0</v>
      </c>
      <c r="W2913" s="199">
        <f t="shared" si="2244"/>
        <v>0</v>
      </c>
      <c r="X2913" s="199" t="str">
        <f t="shared" si="2245"/>
        <v/>
      </c>
      <c r="Y2913" s="199" t="str">
        <f t="shared" si="2246"/>
        <v/>
      </c>
      <c r="Z2913" s="199" t="str">
        <f t="shared" si="2247"/>
        <v/>
      </c>
      <c r="AA2913" s="199" t="str">
        <f t="shared" si="2248"/>
        <v/>
      </c>
      <c r="AB2913" s="201">
        <f t="shared" ca="1" si="2249"/>
        <v>2.0173773654864791</v>
      </c>
      <c r="AD2913" s="162">
        <f t="shared" si="2250"/>
        <v>0</v>
      </c>
      <c r="AE2913" s="162">
        <f t="shared" si="2251"/>
        <v>0</v>
      </c>
      <c r="AF2913" s="162">
        <f t="shared" si="2252"/>
        <v>0</v>
      </c>
      <c r="AG2913" s="162">
        <f t="shared" si="2253"/>
        <v>0</v>
      </c>
      <c r="AH2913" s="162" t="str">
        <f t="shared" si="2254"/>
        <v/>
      </c>
      <c r="AI2913" s="162" t="str">
        <f t="shared" si="2255"/>
        <v/>
      </c>
      <c r="AJ2913" s="162" t="str">
        <f t="shared" si="2256"/>
        <v/>
      </c>
      <c r="AK2913" s="162" t="str">
        <f t="shared" si="2257"/>
        <v/>
      </c>
      <c r="AM2913" s="199">
        <f t="shared" si="2260"/>
        <v>31.799612051742205</v>
      </c>
      <c r="AN2913" s="197">
        <f t="shared" si="2262"/>
        <v>0</v>
      </c>
      <c r="AO2913" s="197">
        <f t="shared" si="2263"/>
        <v>0</v>
      </c>
      <c r="AP2913" s="197">
        <f t="shared" si="2264"/>
        <v>0</v>
      </c>
      <c r="AQ2913" s="197">
        <f t="shared" si="2265"/>
        <v>0</v>
      </c>
      <c r="AR2913" s="197" t="str">
        <f t="shared" si="2266"/>
        <v/>
      </c>
      <c r="AS2913" s="197" t="str">
        <f t="shared" si="2267"/>
        <v/>
      </c>
      <c r="AT2913" s="197" t="str">
        <f t="shared" si="2268"/>
        <v/>
      </c>
      <c r="AU2913" s="197" t="str">
        <f t="shared" si="2269"/>
        <v/>
      </c>
      <c r="AV2913" s="199">
        <f t="shared" ca="1" si="2261"/>
        <v>2.1133071719400935</v>
      </c>
      <c r="AX2913" s="162">
        <f t="shared" si="2224"/>
        <v>0</v>
      </c>
      <c r="AY2913" s="162">
        <f t="shared" si="2225"/>
        <v>0</v>
      </c>
      <c r="AZ2913" s="162">
        <f t="shared" si="2226"/>
        <v>0</v>
      </c>
      <c r="BA2913" s="162">
        <f t="shared" si="2227"/>
        <v>0</v>
      </c>
      <c r="BB2913" s="162" t="str">
        <f t="shared" si="2228"/>
        <v/>
      </c>
      <c r="BC2913" s="162" t="str">
        <f t="shared" si="2229"/>
        <v/>
      </c>
      <c r="BD2913" s="162" t="str">
        <f t="shared" si="2230"/>
        <v/>
      </c>
      <c r="BE2913" s="162" t="str">
        <f t="shared" si="2231"/>
        <v/>
      </c>
      <c r="BG2913" s="169">
        <f t="shared" si="2258"/>
        <v>72.8399287282177</v>
      </c>
      <c r="BH2913" s="169">
        <f t="shared" ca="1" si="2259"/>
        <v>2.0206166291411449</v>
      </c>
    </row>
    <row r="2914" spans="11:60" x14ac:dyDescent="0.25">
      <c r="K2914" s="199">
        <f t="shared" si="2232"/>
        <v>72.891314921324039</v>
      </c>
      <c r="L2914" s="201">
        <f t="shared" si="2233"/>
        <v>0.61132797080235723</v>
      </c>
      <c r="M2914" s="201">
        <f t="shared" si="2234"/>
        <v>0.61646937188252449</v>
      </c>
      <c r="N2914" s="201">
        <f t="shared" si="2235"/>
        <v>0.64797612885945688</v>
      </c>
      <c r="O2914" s="201">
        <f t="shared" si="2236"/>
        <v>0.61189281122148043</v>
      </c>
      <c r="P2914" s="201" t="str">
        <f t="shared" si="2237"/>
        <v/>
      </c>
      <c r="Q2914" s="201" t="str">
        <f t="shared" si="2238"/>
        <v/>
      </c>
      <c r="R2914" s="201" t="str">
        <f t="shared" si="2239"/>
        <v/>
      </c>
      <c r="S2914" s="201" t="str">
        <f t="shared" si="2240"/>
        <v/>
      </c>
      <c r="T2914" s="199">
        <f t="shared" si="2241"/>
        <v>0</v>
      </c>
      <c r="U2914" s="199">
        <f t="shared" si="2242"/>
        <v>0</v>
      </c>
      <c r="V2914" s="199">
        <f t="shared" si="2243"/>
        <v>0</v>
      </c>
      <c r="W2914" s="199">
        <f t="shared" si="2244"/>
        <v>0</v>
      </c>
      <c r="X2914" s="199" t="str">
        <f t="shared" si="2245"/>
        <v/>
      </c>
      <c r="Y2914" s="199" t="str">
        <f t="shared" si="2246"/>
        <v/>
      </c>
      <c r="Z2914" s="199" t="str">
        <f t="shared" si="2247"/>
        <v/>
      </c>
      <c r="AA2914" s="199" t="str">
        <f t="shared" si="2248"/>
        <v/>
      </c>
      <c r="AB2914" s="201">
        <f t="shared" ca="1" si="2249"/>
        <v>2.0272055751356022</v>
      </c>
      <c r="AD2914" s="162">
        <f t="shared" si="2250"/>
        <v>0</v>
      </c>
      <c r="AE2914" s="162">
        <f t="shared" si="2251"/>
        <v>0</v>
      </c>
      <c r="AF2914" s="162">
        <f t="shared" si="2252"/>
        <v>0</v>
      </c>
      <c r="AG2914" s="162">
        <f t="shared" si="2253"/>
        <v>0</v>
      </c>
      <c r="AH2914" s="162" t="str">
        <f t="shared" si="2254"/>
        <v/>
      </c>
      <c r="AI2914" s="162" t="str">
        <f t="shared" si="2255"/>
        <v/>
      </c>
      <c r="AJ2914" s="162" t="str">
        <f t="shared" si="2256"/>
        <v/>
      </c>
      <c r="AK2914" s="162" t="str">
        <f t="shared" si="2257"/>
        <v/>
      </c>
      <c r="AM2914" s="199">
        <f t="shared" si="2260"/>
        <v>31.810828846116717</v>
      </c>
      <c r="AN2914" s="197">
        <f t="shared" si="2262"/>
        <v>0</v>
      </c>
      <c r="AO2914" s="197">
        <f t="shared" si="2263"/>
        <v>0</v>
      </c>
      <c r="AP2914" s="197">
        <f t="shared" si="2264"/>
        <v>0</v>
      </c>
      <c r="AQ2914" s="197">
        <f t="shared" si="2265"/>
        <v>0</v>
      </c>
      <c r="AR2914" s="197" t="str">
        <f t="shared" si="2266"/>
        <v/>
      </c>
      <c r="AS2914" s="197" t="str">
        <f t="shared" si="2267"/>
        <v/>
      </c>
      <c r="AT2914" s="197" t="str">
        <f t="shared" si="2268"/>
        <v/>
      </c>
      <c r="AU2914" s="197" t="str">
        <f t="shared" si="2269"/>
        <v/>
      </c>
      <c r="AV2914" s="199">
        <f t="shared" ca="1" si="2261"/>
        <v>2.1607803231620459</v>
      </c>
      <c r="AX2914" s="162">
        <f t="shared" si="2224"/>
        <v>0</v>
      </c>
      <c r="AY2914" s="162">
        <f t="shared" si="2225"/>
        <v>0</v>
      </c>
      <c r="AZ2914" s="162">
        <f t="shared" si="2226"/>
        <v>0</v>
      </c>
      <c r="BA2914" s="162">
        <f t="shared" si="2227"/>
        <v>0</v>
      </c>
      <c r="BB2914" s="162" t="str">
        <f t="shared" si="2228"/>
        <v/>
      </c>
      <c r="BC2914" s="162" t="str">
        <f t="shared" si="2229"/>
        <v/>
      </c>
      <c r="BD2914" s="162" t="str">
        <f t="shared" si="2230"/>
        <v/>
      </c>
      <c r="BE2914" s="162" t="str">
        <f t="shared" si="2231"/>
        <v/>
      </c>
      <c r="BG2914" s="169">
        <f t="shared" si="2258"/>
        <v>72.865621824770869</v>
      </c>
      <c r="BH2914" s="169">
        <f t="shared" ca="1" si="2259"/>
        <v>2.0173773654864791</v>
      </c>
    </row>
    <row r="2915" spans="11:60" x14ac:dyDescent="0.25">
      <c r="K2915" s="199">
        <f t="shared" si="2232"/>
        <v>72.917008017877208</v>
      </c>
      <c r="L2915" s="201">
        <f t="shared" si="2233"/>
        <v>0.61154345475399718</v>
      </c>
      <c r="M2915" s="201">
        <f t="shared" si="2234"/>
        <v>0.6166866681010239</v>
      </c>
      <c r="N2915" s="201">
        <f t="shared" si="2235"/>
        <v>0.64820453073780016</v>
      </c>
      <c r="O2915" s="201">
        <f t="shared" si="2236"/>
        <v>0.61210849427090652</v>
      </c>
      <c r="P2915" s="201" t="str">
        <f t="shared" si="2237"/>
        <v/>
      </c>
      <c r="Q2915" s="201" t="str">
        <f t="shared" si="2238"/>
        <v/>
      </c>
      <c r="R2915" s="201" t="str">
        <f t="shared" si="2239"/>
        <v/>
      </c>
      <c r="S2915" s="201" t="str">
        <f t="shared" si="2240"/>
        <v/>
      </c>
      <c r="T2915" s="199">
        <f t="shared" si="2241"/>
        <v>0</v>
      </c>
      <c r="U2915" s="199">
        <f t="shared" si="2242"/>
        <v>0</v>
      </c>
      <c r="V2915" s="199">
        <f t="shared" si="2243"/>
        <v>0</v>
      </c>
      <c r="W2915" s="199">
        <f t="shared" si="2244"/>
        <v>0</v>
      </c>
      <c r="X2915" s="199" t="str">
        <f t="shared" si="2245"/>
        <v/>
      </c>
      <c r="Y2915" s="199" t="str">
        <f t="shared" si="2246"/>
        <v/>
      </c>
      <c r="Z2915" s="199" t="str">
        <f t="shared" si="2247"/>
        <v/>
      </c>
      <c r="AA2915" s="199" t="str">
        <f t="shared" si="2248"/>
        <v/>
      </c>
      <c r="AB2915" s="201">
        <f t="shared" ca="1" si="2249"/>
        <v>2.0076487591036574</v>
      </c>
      <c r="AD2915" s="162">
        <f t="shared" si="2250"/>
        <v>0</v>
      </c>
      <c r="AE2915" s="162">
        <f t="shared" si="2251"/>
        <v>0</v>
      </c>
      <c r="AF2915" s="162">
        <f t="shared" si="2252"/>
        <v>0</v>
      </c>
      <c r="AG2915" s="162">
        <f t="shared" si="2253"/>
        <v>0</v>
      </c>
      <c r="AH2915" s="162" t="str">
        <f t="shared" si="2254"/>
        <v/>
      </c>
      <c r="AI2915" s="162" t="str">
        <f t="shared" si="2255"/>
        <v/>
      </c>
      <c r="AJ2915" s="162" t="str">
        <f t="shared" si="2256"/>
        <v/>
      </c>
      <c r="AK2915" s="162" t="str">
        <f t="shared" si="2257"/>
        <v/>
      </c>
      <c r="AM2915" s="199">
        <f t="shared" si="2260"/>
        <v>31.822045640491229</v>
      </c>
      <c r="AN2915" s="197">
        <f t="shared" si="2262"/>
        <v>0</v>
      </c>
      <c r="AO2915" s="197">
        <f t="shared" si="2263"/>
        <v>0</v>
      </c>
      <c r="AP2915" s="197">
        <f t="shared" si="2264"/>
        <v>0</v>
      </c>
      <c r="AQ2915" s="197">
        <f t="shared" si="2265"/>
        <v>0</v>
      </c>
      <c r="AR2915" s="197" t="str">
        <f t="shared" si="2266"/>
        <v/>
      </c>
      <c r="AS2915" s="197" t="str">
        <f t="shared" si="2267"/>
        <v/>
      </c>
      <c r="AT2915" s="197" t="str">
        <f t="shared" si="2268"/>
        <v/>
      </c>
      <c r="AU2915" s="197" t="str">
        <f t="shared" si="2269"/>
        <v/>
      </c>
      <c r="AV2915" s="199">
        <f t="shared" ca="1" si="2261"/>
        <v>2.1360009000029203</v>
      </c>
      <c r="AX2915" s="162">
        <f t="shared" si="2224"/>
        <v>0</v>
      </c>
      <c r="AY2915" s="162">
        <f t="shared" si="2225"/>
        <v>0</v>
      </c>
      <c r="AZ2915" s="162">
        <f t="shared" si="2226"/>
        <v>0</v>
      </c>
      <c r="BA2915" s="162">
        <f t="shared" si="2227"/>
        <v>0</v>
      </c>
      <c r="BB2915" s="162" t="str">
        <f t="shared" si="2228"/>
        <v/>
      </c>
      <c r="BC2915" s="162" t="str">
        <f t="shared" si="2229"/>
        <v/>
      </c>
      <c r="BD2915" s="162" t="str">
        <f t="shared" si="2230"/>
        <v/>
      </c>
      <c r="BE2915" s="162" t="str">
        <f t="shared" si="2231"/>
        <v/>
      </c>
      <c r="BG2915" s="169">
        <f t="shared" si="2258"/>
        <v>72.891314921324039</v>
      </c>
      <c r="BH2915" s="169">
        <f t="shared" ca="1" si="2259"/>
        <v>2.0272055751356022</v>
      </c>
    </row>
    <row r="2916" spans="11:60" x14ac:dyDescent="0.25">
      <c r="K2916" s="199">
        <f t="shared" si="2232"/>
        <v>72.942701114430378</v>
      </c>
      <c r="L2916" s="201">
        <f t="shared" si="2233"/>
        <v>0.61175893870563713</v>
      </c>
      <c r="M2916" s="201">
        <f t="shared" si="2234"/>
        <v>0.61690396431952321</v>
      </c>
      <c r="N2916" s="201">
        <f t="shared" si="2235"/>
        <v>0.64843293261614332</v>
      </c>
      <c r="O2916" s="201">
        <f t="shared" si="2236"/>
        <v>0.61232417732033262</v>
      </c>
      <c r="P2916" s="201" t="str">
        <f t="shared" si="2237"/>
        <v/>
      </c>
      <c r="Q2916" s="201" t="str">
        <f t="shared" si="2238"/>
        <v/>
      </c>
      <c r="R2916" s="201" t="str">
        <f t="shared" si="2239"/>
        <v/>
      </c>
      <c r="S2916" s="201" t="str">
        <f t="shared" si="2240"/>
        <v/>
      </c>
      <c r="T2916" s="199">
        <f t="shared" si="2241"/>
        <v>0</v>
      </c>
      <c r="U2916" s="199">
        <f t="shared" si="2242"/>
        <v>0</v>
      </c>
      <c r="V2916" s="199">
        <f t="shared" si="2243"/>
        <v>0</v>
      </c>
      <c r="W2916" s="199">
        <f t="shared" si="2244"/>
        <v>0</v>
      </c>
      <c r="X2916" s="199" t="str">
        <f t="shared" si="2245"/>
        <v/>
      </c>
      <c r="Y2916" s="199" t="str">
        <f t="shared" si="2246"/>
        <v/>
      </c>
      <c r="Z2916" s="199" t="str">
        <f t="shared" si="2247"/>
        <v/>
      </c>
      <c r="AA2916" s="199" t="str">
        <f t="shared" si="2248"/>
        <v/>
      </c>
      <c r="AB2916" s="201">
        <f t="shared" ca="1" si="2249"/>
        <v>2.1295036770063893</v>
      </c>
      <c r="AD2916" s="162">
        <f t="shared" si="2250"/>
        <v>0</v>
      </c>
      <c r="AE2916" s="162">
        <f t="shared" si="2251"/>
        <v>0</v>
      </c>
      <c r="AF2916" s="162">
        <f t="shared" si="2252"/>
        <v>0</v>
      </c>
      <c r="AG2916" s="162">
        <f t="shared" si="2253"/>
        <v>0</v>
      </c>
      <c r="AH2916" s="162" t="str">
        <f t="shared" si="2254"/>
        <v/>
      </c>
      <c r="AI2916" s="162" t="str">
        <f t="shared" si="2255"/>
        <v/>
      </c>
      <c r="AJ2916" s="162" t="str">
        <f t="shared" si="2256"/>
        <v/>
      </c>
      <c r="AK2916" s="162" t="str">
        <f t="shared" si="2257"/>
        <v/>
      </c>
      <c r="AM2916" s="199">
        <f t="shared" si="2260"/>
        <v>31.833262434865741</v>
      </c>
      <c r="AN2916" s="197">
        <f t="shared" si="2262"/>
        <v>0</v>
      </c>
      <c r="AO2916" s="197">
        <f t="shared" si="2263"/>
        <v>0</v>
      </c>
      <c r="AP2916" s="197">
        <f t="shared" si="2264"/>
        <v>0</v>
      </c>
      <c r="AQ2916" s="197">
        <f t="shared" si="2265"/>
        <v>0</v>
      </c>
      <c r="AR2916" s="197" t="str">
        <f t="shared" si="2266"/>
        <v/>
      </c>
      <c r="AS2916" s="197" t="str">
        <f t="shared" si="2267"/>
        <v/>
      </c>
      <c r="AT2916" s="197" t="str">
        <f t="shared" si="2268"/>
        <v/>
      </c>
      <c r="AU2916" s="197" t="str">
        <f t="shared" si="2269"/>
        <v/>
      </c>
      <c r="AV2916" s="199">
        <f t="shared" ca="1" si="2261"/>
        <v>2.2127260748346775</v>
      </c>
      <c r="AX2916" s="162">
        <f t="shared" si="2224"/>
        <v>0</v>
      </c>
      <c r="AY2916" s="162">
        <f t="shared" si="2225"/>
        <v>0</v>
      </c>
      <c r="AZ2916" s="162">
        <f t="shared" si="2226"/>
        <v>0</v>
      </c>
      <c r="BA2916" s="162">
        <f t="shared" si="2227"/>
        <v>0</v>
      </c>
      <c r="BB2916" s="162" t="str">
        <f t="shared" si="2228"/>
        <v/>
      </c>
      <c r="BC2916" s="162" t="str">
        <f t="shared" si="2229"/>
        <v/>
      </c>
      <c r="BD2916" s="162" t="str">
        <f t="shared" si="2230"/>
        <v/>
      </c>
      <c r="BE2916" s="162" t="str">
        <f t="shared" si="2231"/>
        <v/>
      </c>
      <c r="BG2916" s="169">
        <f t="shared" si="2258"/>
        <v>72.917008017877208</v>
      </c>
      <c r="BH2916" s="169">
        <f t="shared" ca="1" si="2259"/>
        <v>2.0076487591036574</v>
      </c>
    </row>
    <row r="2917" spans="11:60" x14ac:dyDescent="0.25">
      <c r="K2917" s="199">
        <f t="shared" si="2232"/>
        <v>72.968394210983547</v>
      </c>
      <c r="L2917" s="201">
        <f t="shared" si="2233"/>
        <v>0.61197442265727708</v>
      </c>
      <c r="M2917" s="201">
        <f t="shared" si="2234"/>
        <v>0.61712126053802263</v>
      </c>
      <c r="N2917" s="201">
        <f t="shared" si="2235"/>
        <v>0.64866133449448649</v>
      </c>
      <c r="O2917" s="201">
        <f t="shared" si="2236"/>
        <v>0.61253986036975849</v>
      </c>
      <c r="P2917" s="201" t="str">
        <f t="shared" si="2237"/>
        <v/>
      </c>
      <c r="Q2917" s="201" t="str">
        <f t="shared" si="2238"/>
        <v/>
      </c>
      <c r="R2917" s="201" t="str">
        <f t="shared" si="2239"/>
        <v/>
      </c>
      <c r="S2917" s="201" t="str">
        <f t="shared" si="2240"/>
        <v/>
      </c>
      <c r="T2917" s="199">
        <f t="shared" si="2241"/>
        <v>0</v>
      </c>
      <c r="U2917" s="199">
        <f t="shared" si="2242"/>
        <v>0</v>
      </c>
      <c r="V2917" s="199">
        <f t="shared" si="2243"/>
        <v>0</v>
      </c>
      <c r="W2917" s="199">
        <f t="shared" si="2244"/>
        <v>0</v>
      </c>
      <c r="X2917" s="199" t="str">
        <f t="shared" si="2245"/>
        <v/>
      </c>
      <c r="Y2917" s="199" t="str">
        <f t="shared" si="2246"/>
        <v/>
      </c>
      <c r="Z2917" s="199" t="str">
        <f t="shared" si="2247"/>
        <v/>
      </c>
      <c r="AA2917" s="199" t="str">
        <f t="shared" si="2248"/>
        <v/>
      </c>
      <c r="AB2917" s="201">
        <f t="shared" ca="1" si="2249"/>
        <v>2.142595779365275</v>
      </c>
      <c r="AD2917" s="162">
        <f t="shared" si="2250"/>
        <v>0</v>
      </c>
      <c r="AE2917" s="162">
        <f t="shared" si="2251"/>
        <v>0</v>
      </c>
      <c r="AF2917" s="162">
        <f t="shared" si="2252"/>
        <v>0</v>
      </c>
      <c r="AG2917" s="162">
        <f t="shared" si="2253"/>
        <v>0</v>
      </c>
      <c r="AH2917" s="162" t="str">
        <f t="shared" si="2254"/>
        <v/>
      </c>
      <c r="AI2917" s="162" t="str">
        <f t="shared" si="2255"/>
        <v/>
      </c>
      <c r="AJ2917" s="162" t="str">
        <f t="shared" si="2256"/>
        <v/>
      </c>
      <c r="AK2917" s="162" t="str">
        <f t="shared" si="2257"/>
        <v/>
      </c>
      <c r="AM2917" s="199">
        <f t="shared" si="2260"/>
        <v>31.844479229240253</v>
      </c>
      <c r="AN2917" s="197">
        <f t="shared" si="2262"/>
        <v>0</v>
      </c>
      <c r="AO2917" s="197">
        <f t="shared" si="2263"/>
        <v>0</v>
      </c>
      <c r="AP2917" s="197">
        <f t="shared" si="2264"/>
        <v>0</v>
      </c>
      <c r="AQ2917" s="197">
        <f t="shared" si="2265"/>
        <v>0</v>
      </c>
      <c r="AR2917" s="197" t="str">
        <f t="shared" si="2266"/>
        <v/>
      </c>
      <c r="AS2917" s="197" t="str">
        <f t="shared" si="2267"/>
        <v/>
      </c>
      <c r="AT2917" s="197" t="str">
        <f t="shared" si="2268"/>
        <v/>
      </c>
      <c r="AU2917" s="197" t="str">
        <f t="shared" si="2269"/>
        <v/>
      </c>
      <c r="AV2917" s="199">
        <f t="shared" ca="1" si="2261"/>
        <v>2.1250197639257498</v>
      </c>
      <c r="AX2917" s="162">
        <f t="shared" si="2224"/>
        <v>0</v>
      </c>
      <c r="AY2917" s="162">
        <f t="shared" si="2225"/>
        <v>0</v>
      </c>
      <c r="AZ2917" s="162">
        <f t="shared" si="2226"/>
        <v>0</v>
      </c>
      <c r="BA2917" s="162">
        <f t="shared" si="2227"/>
        <v>0</v>
      </c>
      <c r="BB2917" s="162" t="str">
        <f t="shared" si="2228"/>
        <v/>
      </c>
      <c r="BC2917" s="162" t="str">
        <f t="shared" si="2229"/>
        <v/>
      </c>
      <c r="BD2917" s="162" t="str">
        <f t="shared" si="2230"/>
        <v/>
      </c>
      <c r="BE2917" s="162" t="str">
        <f t="shared" si="2231"/>
        <v/>
      </c>
      <c r="BG2917" s="169">
        <f t="shared" si="2258"/>
        <v>72.942701114430378</v>
      </c>
      <c r="BH2917" s="169">
        <f t="shared" ca="1" si="2259"/>
        <v>2.1295036770063893</v>
      </c>
    </row>
    <row r="2918" spans="11:60" x14ac:dyDescent="0.25">
      <c r="K2918" s="199">
        <f t="shared" si="2232"/>
        <v>72.994087307536716</v>
      </c>
      <c r="L2918" s="201">
        <f t="shared" si="2233"/>
        <v>0.61218990660891703</v>
      </c>
      <c r="M2918" s="201">
        <f t="shared" si="2234"/>
        <v>0.61733855675652205</v>
      </c>
      <c r="N2918" s="201">
        <f t="shared" si="2235"/>
        <v>0.64888973637282965</v>
      </c>
      <c r="O2918" s="201">
        <f t="shared" si="2236"/>
        <v>0.61275554341918459</v>
      </c>
      <c r="P2918" s="201" t="str">
        <f t="shared" si="2237"/>
        <v/>
      </c>
      <c r="Q2918" s="201" t="str">
        <f t="shared" si="2238"/>
        <v/>
      </c>
      <c r="R2918" s="201" t="str">
        <f t="shared" si="2239"/>
        <v/>
      </c>
      <c r="S2918" s="201" t="str">
        <f t="shared" si="2240"/>
        <v/>
      </c>
      <c r="T2918" s="199">
        <f t="shared" si="2241"/>
        <v>0</v>
      </c>
      <c r="U2918" s="199">
        <f t="shared" si="2242"/>
        <v>0</v>
      </c>
      <c r="V2918" s="199">
        <f t="shared" si="2243"/>
        <v>0</v>
      </c>
      <c r="W2918" s="199">
        <f t="shared" si="2244"/>
        <v>0</v>
      </c>
      <c r="X2918" s="199" t="str">
        <f t="shared" si="2245"/>
        <v/>
      </c>
      <c r="Y2918" s="199" t="str">
        <f t="shared" si="2246"/>
        <v/>
      </c>
      <c r="Z2918" s="199" t="str">
        <f t="shared" si="2247"/>
        <v/>
      </c>
      <c r="AA2918" s="199" t="str">
        <f t="shared" si="2248"/>
        <v/>
      </c>
      <c r="AB2918" s="201">
        <f t="shared" ca="1" si="2249"/>
        <v>2.1533212765963117</v>
      </c>
      <c r="AD2918" s="162">
        <f t="shared" si="2250"/>
        <v>0</v>
      </c>
      <c r="AE2918" s="162">
        <f t="shared" si="2251"/>
        <v>0</v>
      </c>
      <c r="AF2918" s="162">
        <f t="shared" si="2252"/>
        <v>0</v>
      </c>
      <c r="AG2918" s="162">
        <f t="shared" si="2253"/>
        <v>0</v>
      </c>
      <c r="AH2918" s="162" t="str">
        <f t="shared" si="2254"/>
        <v/>
      </c>
      <c r="AI2918" s="162" t="str">
        <f t="shared" si="2255"/>
        <v/>
      </c>
      <c r="AJ2918" s="162" t="str">
        <f t="shared" si="2256"/>
        <v/>
      </c>
      <c r="AK2918" s="162" t="str">
        <f t="shared" si="2257"/>
        <v/>
      </c>
      <c r="AM2918" s="199">
        <f t="shared" si="2260"/>
        <v>31.855696023614765</v>
      </c>
      <c r="AN2918" s="197">
        <f t="shared" si="2262"/>
        <v>0</v>
      </c>
      <c r="AO2918" s="197">
        <f t="shared" si="2263"/>
        <v>0</v>
      </c>
      <c r="AP2918" s="197">
        <f t="shared" si="2264"/>
        <v>0</v>
      </c>
      <c r="AQ2918" s="197">
        <f t="shared" si="2265"/>
        <v>0</v>
      </c>
      <c r="AR2918" s="197" t="str">
        <f t="shared" si="2266"/>
        <v/>
      </c>
      <c r="AS2918" s="197" t="str">
        <f t="shared" si="2267"/>
        <v/>
      </c>
      <c r="AT2918" s="197" t="str">
        <f t="shared" si="2268"/>
        <v/>
      </c>
      <c r="AU2918" s="197" t="str">
        <f t="shared" si="2269"/>
        <v/>
      </c>
      <c r="AV2918" s="199">
        <f t="shared" ca="1" si="2261"/>
        <v>2.0931779077706434</v>
      </c>
      <c r="AX2918" s="162">
        <f t="shared" si="2224"/>
        <v>0</v>
      </c>
      <c r="AY2918" s="162">
        <f t="shared" si="2225"/>
        <v>0</v>
      </c>
      <c r="AZ2918" s="162">
        <f t="shared" si="2226"/>
        <v>0</v>
      </c>
      <c r="BA2918" s="162">
        <f t="shared" si="2227"/>
        <v>0</v>
      </c>
      <c r="BB2918" s="162" t="str">
        <f t="shared" si="2228"/>
        <v/>
      </c>
      <c r="BC2918" s="162" t="str">
        <f t="shared" si="2229"/>
        <v/>
      </c>
      <c r="BD2918" s="162" t="str">
        <f t="shared" si="2230"/>
        <v/>
      </c>
      <c r="BE2918" s="162" t="str">
        <f t="shared" si="2231"/>
        <v/>
      </c>
      <c r="BG2918" s="169">
        <f t="shared" si="2258"/>
        <v>72.968394210983547</v>
      </c>
      <c r="BH2918" s="169">
        <f t="shared" ca="1" si="2259"/>
        <v>2.142595779365275</v>
      </c>
    </row>
    <row r="2919" spans="11:60" x14ac:dyDescent="0.25">
      <c r="K2919" s="199">
        <f t="shared" si="2232"/>
        <v>73.019780404089886</v>
      </c>
      <c r="L2919" s="201">
        <f t="shared" si="2233"/>
        <v>0.61240539056055698</v>
      </c>
      <c r="M2919" s="201">
        <f t="shared" si="2234"/>
        <v>0.61755585297502136</v>
      </c>
      <c r="N2919" s="201">
        <f t="shared" si="2235"/>
        <v>0.64911813825117282</v>
      </c>
      <c r="O2919" s="201">
        <f t="shared" si="2236"/>
        <v>0.61297122646861057</v>
      </c>
      <c r="P2919" s="201" t="str">
        <f t="shared" si="2237"/>
        <v/>
      </c>
      <c r="Q2919" s="201" t="str">
        <f t="shared" si="2238"/>
        <v/>
      </c>
      <c r="R2919" s="201" t="str">
        <f t="shared" si="2239"/>
        <v/>
      </c>
      <c r="S2919" s="201" t="str">
        <f t="shared" si="2240"/>
        <v/>
      </c>
      <c r="T2919" s="199">
        <f t="shared" si="2241"/>
        <v>0</v>
      </c>
      <c r="U2919" s="199">
        <f t="shared" si="2242"/>
        <v>0</v>
      </c>
      <c r="V2919" s="199">
        <f t="shared" si="2243"/>
        <v>0</v>
      </c>
      <c r="W2919" s="199">
        <f t="shared" si="2244"/>
        <v>0</v>
      </c>
      <c r="X2919" s="199" t="str">
        <f t="shared" si="2245"/>
        <v/>
      </c>
      <c r="Y2919" s="199" t="str">
        <f t="shared" si="2246"/>
        <v/>
      </c>
      <c r="Z2919" s="199" t="str">
        <f t="shared" si="2247"/>
        <v/>
      </c>
      <c r="AA2919" s="199" t="str">
        <f t="shared" si="2248"/>
        <v/>
      </c>
      <c r="AB2919" s="201">
        <f t="shared" ca="1" si="2249"/>
        <v>2.0748345281430915</v>
      </c>
      <c r="AD2919" s="162">
        <f t="shared" si="2250"/>
        <v>0</v>
      </c>
      <c r="AE2919" s="162">
        <f t="shared" si="2251"/>
        <v>0</v>
      </c>
      <c r="AF2919" s="162">
        <f t="shared" si="2252"/>
        <v>0</v>
      </c>
      <c r="AG2919" s="162">
        <f t="shared" si="2253"/>
        <v>0</v>
      </c>
      <c r="AH2919" s="162" t="str">
        <f t="shared" si="2254"/>
        <v/>
      </c>
      <c r="AI2919" s="162" t="str">
        <f t="shared" si="2255"/>
        <v/>
      </c>
      <c r="AJ2919" s="162" t="str">
        <f t="shared" si="2256"/>
        <v/>
      </c>
      <c r="AK2919" s="162" t="str">
        <f t="shared" si="2257"/>
        <v/>
      </c>
      <c r="AM2919" s="199">
        <f t="shared" si="2260"/>
        <v>31.866912817989277</v>
      </c>
      <c r="AN2919" s="197">
        <f t="shared" si="2262"/>
        <v>0</v>
      </c>
      <c r="AO2919" s="197">
        <f t="shared" si="2263"/>
        <v>0</v>
      </c>
      <c r="AP2919" s="197">
        <f t="shared" si="2264"/>
        <v>0</v>
      </c>
      <c r="AQ2919" s="197">
        <f t="shared" si="2265"/>
        <v>0</v>
      </c>
      <c r="AR2919" s="197" t="str">
        <f t="shared" si="2266"/>
        <v/>
      </c>
      <c r="AS2919" s="197" t="str">
        <f t="shared" si="2267"/>
        <v/>
      </c>
      <c r="AT2919" s="197" t="str">
        <f t="shared" si="2268"/>
        <v/>
      </c>
      <c r="AU2919" s="197" t="str">
        <f t="shared" si="2269"/>
        <v/>
      </c>
      <c r="AV2919" s="199">
        <f t="shared" ca="1" si="2261"/>
        <v>2.1111699100014301</v>
      </c>
      <c r="AX2919" s="162">
        <f t="shared" si="2224"/>
        <v>0</v>
      </c>
      <c r="AY2919" s="162">
        <f t="shared" si="2225"/>
        <v>0</v>
      </c>
      <c r="AZ2919" s="162">
        <f t="shared" si="2226"/>
        <v>0</v>
      </c>
      <c r="BA2919" s="162">
        <f t="shared" si="2227"/>
        <v>0</v>
      </c>
      <c r="BB2919" s="162" t="str">
        <f t="shared" si="2228"/>
        <v/>
      </c>
      <c r="BC2919" s="162" t="str">
        <f t="shared" si="2229"/>
        <v/>
      </c>
      <c r="BD2919" s="162" t="str">
        <f t="shared" si="2230"/>
        <v/>
      </c>
      <c r="BE2919" s="162" t="str">
        <f t="shared" si="2231"/>
        <v/>
      </c>
      <c r="BG2919" s="169">
        <f t="shared" si="2258"/>
        <v>72.994087307536716</v>
      </c>
      <c r="BH2919" s="169">
        <f t="shared" ca="1" si="2259"/>
        <v>2.1533212765963117</v>
      </c>
    </row>
    <row r="2920" spans="11:60" x14ac:dyDescent="0.25">
      <c r="K2920" s="199">
        <f t="shared" si="2232"/>
        <v>73.045473500643055</v>
      </c>
      <c r="L2920" s="201">
        <f t="shared" si="2233"/>
        <v>0.61262087451219682</v>
      </c>
      <c r="M2920" s="201">
        <f t="shared" si="2234"/>
        <v>0.61777314919352067</v>
      </c>
      <c r="N2920" s="201">
        <f t="shared" si="2235"/>
        <v>0.64934654012951598</v>
      </c>
      <c r="O2920" s="201">
        <f t="shared" si="2236"/>
        <v>0.61318690951803656</v>
      </c>
      <c r="P2920" s="201" t="str">
        <f t="shared" si="2237"/>
        <v/>
      </c>
      <c r="Q2920" s="201" t="str">
        <f t="shared" si="2238"/>
        <v/>
      </c>
      <c r="R2920" s="201" t="str">
        <f t="shared" si="2239"/>
        <v/>
      </c>
      <c r="S2920" s="201" t="str">
        <f t="shared" si="2240"/>
        <v/>
      </c>
      <c r="T2920" s="199">
        <f t="shared" si="2241"/>
        <v>0</v>
      </c>
      <c r="U2920" s="199">
        <f t="shared" si="2242"/>
        <v>0</v>
      </c>
      <c r="V2920" s="199">
        <f t="shared" si="2243"/>
        <v>0</v>
      </c>
      <c r="W2920" s="199">
        <f t="shared" si="2244"/>
        <v>0</v>
      </c>
      <c r="X2920" s="199" t="str">
        <f t="shared" si="2245"/>
        <v/>
      </c>
      <c r="Y2920" s="199" t="str">
        <f t="shared" si="2246"/>
        <v/>
      </c>
      <c r="Z2920" s="199" t="str">
        <f t="shared" si="2247"/>
        <v/>
      </c>
      <c r="AA2920" s="199" t="str">
        <f t="shared" si="2248"/>
        <v/>
      </c>
      <c r="AB2920" s="201">
        <f t="shared" ca="1" si="2249"/>
        <v>2.0886073574680668</v>
      </c>
      <c r="AD2920" s="162">
        <f t="shared" si="2250"/>
        <v>0</v>
      </c>
      <c r="AE2920" s="162">
        <f t="shared" si="2251"/>
        <v>0</v>
      </c>
      <c r="AF2920" s="162">
        <f t="shared" si="2252"/>
        <v>0</v>
      </c>
      <c r="AG2920" s="162">
        <f t="shared" si="2253"/>
        <v>0</v>
      </c>
      <c r="AH2920" s="162" t="str">
        <f t="shared" si="2254"/>
        <v/>
      </c>
      <c r="AI2920" s="162" t="str">
        <f t="shared" si="2255"/>
        <v/>
      </c>
      <c r="AJ2920" s="162" t="str">
        <f t="shared" si="2256"/>
        <v/>
      </c>
      <c r="AK2920" s="162" t="str">
        <f t="shared" si="2257"/>
        <v/>
      </c>
      <c r="AM2920" s="199">
        <f t="shared" si="2260"/>
        <v>31.878129612363789</v>
      </c>
      <c r="AN2920" s="197">
        <f t="shared" si="2262"/>
        <v>0</v>
      </c>
      <c r="AO2920" s="197">
        <f t="shared" si="2263"/>
        <v>0</v>
      </c>
      <c r="AP2920" s="197">
        <f t="shared" si="2264"/>
        <v>0</v>
      </c>
      <c r="AQ2920" s="197">
        <f t="shared" si="2265"/>
        <v>0</v>
      </c>
      <c r="AR2920" s="197" t="str">
        <f t="shared" si="2266"/>
        <v/>
      </c>
      <c r="AS2920" s="197" t="str">
        <f t="shared" si="2267"/>
        <v/>
      </c>
      <c r="AT2920" s="197" t="str">
        <f t="shared" si="2268"/>
        <v/>
      </c>
      <c r="AU2920" s="197" t="str">
        <f t="shared" si="2269"/>
        <v/>
      </c>
      <c r="AV2920" s="199">
        <f t="shared" ca="1" si="2261"/>
        <v>2.1822816297220853</v>
      </c>
      <c r="AX2920" s="162">
        <f t="shared" si="2224"/>
        <v>0</v>
      </c>
      <c r="AY2920" s="162">
        <f t="shared" si="2225"/>
        <v>0</v>
      </c>
      <c r="AZ2920" s="162">
        <f t="shared" si="2226"/>
        <v>0</v>
      </c>
      <c r="BA2920" s="162">
        <f t="shared" si="2227"/>
        <v>0</v>
      </c>
      <c r="BB2920" s="162" t="str">
        <f t="shared" si="2228"/>
        <v/>
      </c>
      <c r="BC2920" s="162" t="str">
        <f t="shared" si="2229"/>
        <v/>
      </c>
      <c r="BD2920" s="162" t="str">
        <f t="shared" si="2230"/>
        <v/>
      </c>
      <c r="BE2920" s="162" t="str">
        <f t="shared" si="2231"/>
        <v/>
      </c>
      <c r="BG2920" s="169">
        <f t="shared" si="2258"/>
        <v>73.019780404089886</v>
      </c>
      <c r="BH2920" s="169">
        <f t="shared" ca="1" si="2259"/>
        <v>2.0748345281430915</v>
      </c>
    </row>
    <row r="2921" spans="11:60" x14ac:dyDescent="0.25">
      <c r="K2921" s="199">
        <f t="shared" si="2232"/>
        <v>73.071166597196225</v>
      </c>
      <c r="L2921" s="201">
        <f t="shared" si="2233"/>
        <v>0.61283635846383688</v>
      </c>
      <c r="M2921" s="201">
        <f t="shared" si="2234"/>
        <v>0.61799044541202008</v>
      </c>
      <c r="N2921" s="201">
        <f t="shared" si="2235"/>
        <v>0.64957494200785926</v>
      </c>
      <c r="O2921" s="201">
        <f t="shared" si="2236"/>
        <v>0.61340259256746266</v>
      </c>
      <c r="P2921" s="201" t="str">
        <f t="shared" si="2237"/>
        <v/>
      </c>
      <c r="Q2921" s="201" t="str">
        <f t="shared" si="2238"/>
        <v/>
      </c>
      <c r="R2921" s="201" t="str">
        <f t="shared" si="2239"/>
        <v/>
      </c>
      <c r="S2921" s="201" t="str">
        <f t="shared" si="2240"/>
        <v/>
      </c>
      <c r="T2921" s="199">
        <f t="shared" si="2241"/>
        <v>0</v>
      </c>
      <c r="U2921" s="199">
        <f t="shared" si="2242"/>
        <v>0</v>
      </c>
      <c r="V2921" s="199">
        <f t="shared" si="2243"/>
        <v>0</v>
      </c>
      <c r="W2921" s="199">
        <f t="shared" si="2244"/>
        <v>0</v>
      </c>
      <c r="X2921" s="199" t="str">
        <f t="shared" si="2245"/>
        <v/>
      </c>
      <c r="Y2921" s="199" t="str">
        <f t="shared" si="2246"/>
        <v/>
      </c>
      <c r="Z2921" s="199" t="str">
        <f t="shared" si="2247"/>
        <v/>
      </c>
      <c r="AA2921" s="199" t="str">
        <f t="shared" si="2248"/>
        <v/>
      </c>
      <c r="AB2921" s="201">
        <f t="shared" ca="1" si="2249"/>
        <v>2.1571232386565082</v>
      </c>
      <c r="AD2921" s="162">
        <f t="shared" si="2250"/>
        <v>0</v>
      </c>
      <c r="AE2921" s="162">
        <f t="shared" si="2251"/>
        <v>0</v>
      </c>
      <c r="AF2921" s="162">
        <f t="shared" si="2252"/>
        <v>0</v>
      </c>
      <c r="AG2921" s="162">
        <f t="shared" si="2253"/>
        <v>0</v>
      </c>
      <c r="AH2921" s="162" t="str">
        <f t="shared" si="2254"/>
        <v/>
      </c>
      <c r="AI2921" s="162" t="str">
        <f t="shared" si="2255"/>
        <v/>
      </c>
      <c r="AJ2921" s="162" t="str">
        <f t="shared" si="2256"/>
        <v/>
      </c>
      <c r="AK2921" s="162" t="str">
        <f t="shared" si="2257"/>
        <v/>
      </c>
      <c r="AM2921" s="199">
        <f t="shared" si="2260"/>
        <v>31.889346406738301</v>
      </c>
      <c r="AN2921" s="197">
        <f t="shared" si="2262"/>
        <v>0</v>
      </c>
      <c r="AO2921" s="197">
        <f t="shared" si="2263"/>
        <v>0</v>
      </c>
      <c r="AP2921" s="197">
        <f t="shared" si="2264"/>
        <v>0</v>
      </c>
      <c r="AQ2921" s="197">
        <f t="shared" si="2265"/>
        <v>0</v>
      </c>
      <c r="AR2921" s="197" t="str">
        <f t="shared" si="2266"/>
        <v/>
      </c>
      <c r="AS2921" s="197" t="str">
        <f t="shared" si="2267"/>
        <v/>
      </c>
      <c r="AT2921" s="197" t="str">
        <f t="shared" si="2268"/>
        <v/>
      </c>
      <c r="AU2921" s="197" t="str">
        <f t="shared" si="2269"/>
        <v/>
      </c>
      <c r="AV2921" s="199">
        <f t="shared" ca="1" si="2261"/>
        <v>2.2162265492988831</v>
      </c>
      <c r="AX2921" s="162">
        <f t="shared" si="2224"/>
        <v>0</v>
      </c>
      <c r="AY2921" s="162">
        <f t="shared" si="2225"/>
        <v>0</v>
      </c>
      <c r="AZ2921" s="162">
        <f t="shared" si="2226"/>
        <v>0</v>
      </c>
      <c r="BA2921" s="162">
        <f t="shared" si="2227"/>
        <v>0</v>
      </c>
      <c r="BB2921" s="162" t="str">
        <f t="shared" si="2228"/>
        <v/>
      </c>
      <c r="BC2921" s="162" t="str">
        <f t="shared" si="2229"/>
        <v/>
      </c>
      <c r="BD2921" s="162" t="str">
        <f t="shared" si="2230"/>
        <v/>
      </c>
      <c r="BE2921" s="162" t="str">
        <f t="shared" si="2231"/>
        <v/>
      </c>
      <c r="BG2921" s="169">
        <f t="shared" si="2258"/>
        <v>73.045473500643055</v>
      </c>
      <c r="BH2921" s="169">
        <f t="shared" ca="1" si="2259"/>
        <v>2.0886073574680668</v>
      </c>
    </row>
    <row r="2922" spans="11:60" x14ac:dyDescent="0.25">
      <c r="K2922" s="199">
        <f t="shared" si="2232"/>
        <v>73.096859693749394</v>
      </c>
      <c r="L2922" s="201">
        <f t="shared" si="2233"/>
        <v>0.61305184241547672</v>
      </c>
      <c r="M2922" s="201">
        <f t="shared" si="2234"/>
        <v>0.61820774163051939</v>
      </c>
      <c r="N2922" s="201">
        <f t="shared" si="2235"/>
        <v>0.64980334388620242</v>
      </c>
      <c r="O2922" s="201">
        <f t="shared" si="2236"/>
        <v>0.61361827561688864</v>
      </c>
      <c r="P2922" s="201" t="str">
        <f t="shared" si="2237"/>
        <v/>
      </c>
      <c r="Q2922" s="201" t="str">
        <f t="shared" si="2238"/>
        <v/>
      </c>
      <c r="R2922" s="201" t="str">
        <f t="shared" si="2239"/>
        <v/>
      </c>
      <c r="S2922" s="201" t="str">
        <f t="shared" si="2240"/>
        <v/>
      </c>
      <c r="T2922" s="199">
        <f t="shared" si="2241"/>
        <v>0</v>
      </c>
      <c r="U2922" s="199">
        <f t="shared" si="2242"/>
        <v>0</v>
      </c>
      <c r="V2922" s="199">
        <f t="shared" si="2243"/>
        <v>0</v>
      </c>
      <c r="W2922" s="199">
        <f t="shared" si="2244"/>
        <v>0</v>
      </c>
      <c r="X2922" s="199" t="str">
        <f t="shared" si="2245"/>
        <v/>
      </c>
      <c r="Y2922" s="199" t="str">
        <f t="shared" si="2246"/>
        <v/>
      </c>
      <c r="Z2922" s="199" t="str">
        <f t="shared" si="2247"/>
        <v/>
      </c>
      <c r="AA2922" s="199" t="str">
        <f t="shared" si="2248"/>
        <v/>
      </c>
      <c r="AB2922" s="201">
        <f t="shared" ca="1" si="2249"/>
        <v>2.1586978964187109</v>
      </c>
      <c r="AD2922" s="162">
        <f t="shared" si="2250"/>
        <v>0</v>
      </c>
      <c r="AE2922" s="162">
        <f t="shared" si="2251"/>
        <v>0</v>
      </c>
      <c r="AF2922" s="162">
        <f t="shared" si="2252"/>
        <v>0</v>
      </c>
      <c r="AG2922" s="162">
        <f t="shared" si="2253"/>
        <v>0</v>
      </c>
      <c r="AH2922" s="162" t="str">
        <f t="shared" si="2254"/>
        <v/>
      </c>
      <c r="AI2922" s="162" t="str">
        <f t="shared" si="2255"/>
        <v/>
      </c>
      <c r="AJ2922" s="162" t="str">
        <f t="shared" si="2256"/>
        <v/>
      </c>
      <c r="AK2922" s="162" t="str">
        <f t="shared" si="2257"/>
        <v/>
      </c>
      <c r="AM2922" s="199">
        <f t="shared" si="2260"/>
        <v>31.900563201112814</v>
      </c>
      <c r="AN2922" s="197">
        <f t="shared" si="2262"/>
        <v>0</v>
      </c>
      <c r="AO2922" s="197">
        <f t="shared" si="2263"/>
        <v>0</v>
      </c>
      <c r="AP2922" s="197">
        <f t="shared" si="2264"/>
        <v>0</v>
      </c>
      <c r="AQ2922" s="197">
        <f t="shared" si="2265"/>
        <v>0</v>
      </c>
      <c r="AR2922" s="197" t="str">
        <f t="shared" si="2266"/>
        <v/>
      </c>
      <c r="AS2922" s="197" t="str">
        <f t="shared" si="2267"/>
        <v/>
      </c>
      <c r="AT2922" s="197" t="str">
        <f t="shared" si="2268"/>
        <v/>
      </c>
      <c r="AU2922" s="197" t="str">
        <f t="shared" si="2269"/>
        <v/>
      </c>
      <c r="AV2922" s="199">
        <f t="shared" ca="1" si="2261"/>
        <v>2.1131825883773767</v>
      </c>
      <c r="AX2922" s="162">
        <f t="shared" si="2224"/>
        <v>0</v>
      </c>
      <c r="AY2922" s="162">
        <f t="shared" si="2225"/>
        <v>0</v>
      </c>
      <c r="AZ2922" s="162">
        <f t="shared" si="2226"/>
        <v>0</v>
      </c>
      <c r="BA2922" s="162">
        <f t="shared" si="2227"/>
        <v>0</v>
      </c>
      <c r="BB2922" s="162" t="str">
        <f t="shared" si="2228"/>
        <v/>
      </c>
      <c r="BC2922" s="162" t="str">
        <f t="shared" si="2229"/>
        <v/>
      </c>
      <c r="BD2922" s="162" t="str">
        <f t="shared" si="2230"/>
        <v/>
      </c>
      <c r="BE2922" s="162" t="str">
        <f t="shared" si="2231"/>
        <v/>
      </c>
      <c r="BG2922" s="169">
        <f t="shared" si="2258"/>
        <v>73.071166597196225</v>
      </c>
      <c r="BH2922" s="169">
        <f t="shared" ca="1" si="2259"/>
        <v>2.1571232386565082</v>
      </c>
    </row>
    <row r="2923" spans="11:60" x14ac:dyDescent="0.25">
      <c r="K2923" s="199">
        <f t="shared" si="2232"/>
        <v>73.122552790302564</v>
      </c>
      <c r="L2923" s="201">
        <f t="shared" si="2233"/>
        <v>0.61326732636711678</v>
      </c>
      <c r="M2923" s="201">
        <f t="shared" si="2234"/>
        <v>0.61842503784901881</v>
      </c>
      <c r="N2923" s="201">
        <f t="shared" si="2235"/>
        <v>0.65003174576454559</v>
      </c>
      <c r="O2923" s="201">
        <f t="shared" si="2236"/>
        <v>0.61383395866631474</v>
      </c>
      <c r="P2923" s="201" t="str">
        <f t="shared" si="2237"/>
        <v/>
      </c>
      <c r="Q2923" s="201" t="str">
        <f t="shared" si="2238"/>
        <v/>
      </c>
      <c r="R2923" s="201" t="str">
        <f t="shared" si="2239"/>
        <v/>
      </c>
      <c r="S2923" s="201" t="str">
        <f t="shared" si="2240"/>
        <v/>
      </c>
      <c r="T2923" s="199">
        <f t="shared" si="2241"/>
        <v>0</v>
      </c>
      <c r="U2923" s="199">
        <f t="shared" si="2242"/>
        <v>0</v>
      </c>
      <c r="V2923" s="199">
        <f t="shared" si="2243"/>
        <v>0</v>
      </c>
      <c r="W2923" s="199">
        <f t="shared" si="2244"/>
        <v>0</v>
      </c>
      <c r="X2923" s="199" t="str">
        <f t="shared" si="2245"/>
        <v/>
      </c>
      <c r="Y2923" s="199" t="str">
        <f t="shared" si="2246"/>
        <v/>
      </c>
      <c r="Z2923" s="199" t="str">
        <f t="shared" si="2247"/>
        <v/>
      </c>
      <c r="AA2923" s="199" t="str">
        <f t="shared" si="2248"/>
        <v/>
      </c>
      <c r="AB2923" s="201">
        <f t="shared" ca="1" si="2249"/>
        <v>2.0551637699294325</v>
      </c>
      <c r="AD2923" s="162">
        <f t="shared" si="2250"/>
        <v>0</v>
      </c>
      <c r="AE2923" s="162">
        <f t="shared" si="2251"/>
        <v>0</v>
      </c>
      <c r="AF2923" s="162">
        <f t="shared" si="2252"/>
        <v>0</v>
      </c>
      <c r="AG2923" s="162">
        <f t="shared" si="2253"/>
        <v>0</v>
      </c>
      <c r="AH2923" s="162" t="str">
        <f t="shared" si="2254"/>
        <v/>
      </c>
      <c r="AI2923" s="162" t="str">
        <f t="shared" si="2255"/>
        <v/>
      </c>
      <c r="AJ2923" s="162" t="str">
        <f t="shared" si="2256"/>
        <v/>
      </c>
      <c r="AK2923" s="162" t="str">
        <f t="shared" si="2257"/>
        <v/>
      </c>
      <c r="AM2923" s="199">
        <f t="shared" si="2260"/>
        <v>31.911779995487326</v>
      </c>
      <c r="AN2923" s="197">
        <f t="shared" si="2262"/>
        <v>0</v>
      </c>
      <c r="AO2923" s="197">
        <f t="shared" si="2263"/>
        <v>0</v>
      </c>
      <c r="AP2923" s="197">
        <f t="shared" si="2264"/>
        <v>0</v>
      </c>
      <c r="AQ2923" s="197">
        <f t="shared" si="2265"/>
        <v>0</v>
      </c>
      <c r="AR2923" s="197" t="str">
        <f t="shared" si="2266"/>
        <v/>
      </c>
      <c r="AS2923" s="197" t="str">
        <f t="shared" si="2267"/>
        <v/>
      </c>
      <c r="AT2923" s="197" t="str">
        <f t="shared" si="2268"/>
        <v/>
      </c>
      <c r="AU2923" s="197" t="str">
        <f t="shared" si="2269"/>
        <v/>
      </c>
      <c r="AV2923" s="199">
        <f t="shared" ca="1" si="2261"/>
        <v>2.1379465763898433</v>
      </c>
      <c r="AX2923" s="162">
        <f t="shared" si="2224"/>
        <v>0</v>
      </c>
      <c r="AY2923" s="162">
        <f t="shared" si="2225"/>
        <v>0</v>
      </c>
      <c r="AZ2923" s="162">
        <f t="shared" si="2226"/>
        <v>0</v>
      </c>
      <c r="BA2923" s="162">
        <f t="shared" si="2227"/>
        <v>0</v>
      </c>
      <c r="BB2923" s="162" t="str">
        <f t="shared" si="2228"/>
        <v/>
      </c>
      <c r="BC2923" s="162" t="str">
        <f t="shared" si="2229"/>
        <v/>
      </c>
      <c r="BD2923" s="162" t="str">
        <f t="shared" si="2230"/>
        <v/>
      </c>
      <c r="BE2923" s="162" t="str">
        <f t="shared" si="2231"/>
        <v/>
      </c>
      <c r="BG2923" s="169">
        <f t="shared" si="2258"/>
        <v>73.096859693749394</v>
      </c>
      <c r="BH2923" s="169">
        <f t="shared" ca="1" si="2259"/>
        <v>2.1586978964187109</v>
      </c>
    </row>
    <row r="2924" spans="11:60" x14ac:dyDescent="0.25">
      <c r="K2924" s="199">
        <f t="shared" si="2232"/>
        <v>73.148245886855733</v>
      </c>
      <c r="L2924" s="201">
        <f t="shared" si="2233"/>
        <v>0.61348281031875662</v>
      </c>
      <c r="M2924" s="201">
        <f t="shared" si="2234"/>
        <v>0.61864233406751812</v>
      </c>
      <c r="N2924" s="201">
        <f t="shared" si="2235"/>
        <v>0.65026014764288875</v>
      </c>
      <c r="O2924" s="201">
        <f t="shared" si="2236"/>
        <v>0.61404964171574072</v>
      </c>
      <c r="P2924" s="201" t="str">
        <f t="shared" si="2237"/>
        <v/>
      </c>
      <c r="Q2924" s="201" t="str">
        <f t="shared" si="2238"/>
        <v/>
      </c>
      <c r="R2924" s="201" t="str">
        <f t="shared" si="2239"/>
        <v/>
      </c>
      <c r="S2924" s="201" t="str">
        <f t="shared" si="2240"/>
        <v/>
      </c>
      <c r="T2924" s="199">
        <f t="shared" si="2241"/>
        <v>0</v>
      </c>
      <c r="U2924" s="199">
        <f t="shared" si="2242"/>
        <v>0</v>
      </c>
      <c r="V2924" s="199">
        <f t="shared" si="2243"/>
        <v>0</v>
      </c>
      <c r="W2924" s="199">
        <f t="shared" si="2244"/>
        <v>0</v>
      </c>
      <c r="X2924" s="199" t="str">
        <f t="shared" si="2245"/>
        <v/>
      </c>
      <c r="Y2924" s="199" t="str">
        <f t="shared" si="2246"/>
        <v/>
      </c>
      <c r="Z2924" s="199" t="str">
        <f t="shared" si="2247"/>
        <v/>
      </c>
      <c r="AA2924" s="199" t="str">
        <f t="shared" si="2248"/>
        <v/>
      </c>
      <c r="AB2924" s="201">
        <f t="shared" ca="1" si="2249"/>
        <v>2.0305728310887177</v>
      </c>
      <c r="AD2924" s="162">
        <f t="shared" si="2250"/>
        <v>0</v>
      </c>
      <c r="AE2924" s="162">
        <f t="shared" si="2251"/>
        <v>0</v>
      </c>
      <c r="AF2924" s="162">
        <f t="shared" si="2252"/>
        <v>0</v>
      </c>
      <c r="AG2924" s="162">
        <f t="shared" si="2253"/>
        <v>0</v>
      </c>
      <c r="AH2924" s="162" t="str">
        <f t="shared" si="2254"/>
        <v/>
      </c>
      <c r="AI2924" s="162" t="str">
        <f t="shared" si="2255"/>
        <v/>
      </c>
      <c r="AJ2924" s="162" t="str">
        <f t="shared" si="2256"/>
        <v/>
      </c>
      <c r="AK2924" s="162" t="str">
        <f t="shared" si="2257"/>
        <v/>
      </c>
      <c r="AM2924" s="199">
        <f t="shared" si="2260"/>
        <v>31.922996789861838</v>
      </c>
      <c r="AN2924" s="197">
        <f t="shared" si="2262"/>
        <v>0</v>
      </c>
      <c r="AO2924" s="197">
        <f t="shared" si="2263"/>
        <v>0</v>
      </c>
      <c r="AP2924" s="197">
        <f t="shared" si="2264"/>
        <v>0</v>
      </c>
      <c r="AQ2924" s="197">
        <f t="shared" si="2265"/>
        <v>0</v>
      </c>
      <c r="AR2924" s="197" t="str">
        <f t="shared" si="2266"/>
        <v/>
      </c>
      <c r="AS2924" s="197" t="str">
        <f t="shared" si="2267"/>
        <v/>
      </c>
      <c r="AT2924" s="197" t="str">
        <f t="shared" si="2268"/>
        <v/>
      </c>
      <c r="AU2924" s="197" t="str">
        <f t="shared" si="2269"/>
        <v/>
      </c>
      <c r="AV2924" s="199">
        <f t="shared" ca="1" si="2261"/>
        <v>2.1959931125913541</v>
      </c>
      <c r="AX2924" s="162">
        <f t="shared" si="2224"/>
        <v>0</v>
      </c>
      <c r="AY2924" s="162">
        <f t="shared" si="2225"/>
        <v>0</v>
      </c>
      <c r="AZ2924" s="162">
        <f t="shared" si="2226"/>
        <v>0</v>
      </c>
      <c r="BA2924" s="162">
        <f t="shared" si="2227"/>
        <v>0</v>
      </c>
      <c r="BB2924" s="162" t="str">
        <f t="shared" si="2228"/>
        <v/>
      </c>
      <c r="BC2924" s="162" t="str">
        <f t="shared" si="2229"/>
        <v/>
      </c>
      <c r="BD2924" s="162" t="str">
        <f t="shared" si="2230"/>
        <v/>
      </c>
      <c r="BE2924" s="162" t="str">
        <f t="shared" si="2231"/>
        <v/>
      </c>
      <c r="BG2924" s="169">
        <f t="shared" si="2258"/>
        <v>73.122552790302564</v>
      </c>
      <c r="BH2924" s="169">
        <f t="shared" ca="1" si="2259"/>
        <v>2.0551637699294325</v>
      </c>
    </row>
    <row r="2925" spans="11:60" x14ac:dyDescent="0.25">
      <c r="K2925" s="199">
        <f t="shared" si="2232"/>
        <v>73.173938983408902</v>
      </c>
      <c r="L2925" s="201">
        <f t="shared" si="2233"/>
        <v>0.61369829427039657</v>
      </c>
      <c r="M2925" s="201">
        <f t="shared" si="2234"/>
        <v>0.61885963028601743</v>
      </c>
      <c r="N2925" s="201">
        <f t="shared" si="2235"/>
        <v>0.65048854952123192</v>
      </c>
      <c r="O2925" s="201">
        <f t="shared" si="2236"/>
        <v>0.61426532476516671</v>
      </c>
      <c r="P2925" s="201" t="str">
        <f t="shared" si="2237"/>
        <v/>
      </c>
      <c r="Q2925" s="201" t="str">
        <f t="shared" si="2238"/>
        <v/>
      </c>
      <c r="R2925" s="201" t="str">
        <f t="shared" si="2239"/>
        <v/>
      </c>
      <c r="S2925" s="201" t="str">
        <f t="shared" si="2240"/>
        <v/>
      </c>
      <c r="T2925" s="199">
        <f t="shared" si="2241"/>
        <v>0</v>
      </c>
      <c r="U2925" s="199">
        <f t="shared" si="2242"/>
        <v>0</v>
      </c>
      <c r="V2925" s="199">
        <f t="shared" si="2243"/>
        <v>0</v>
      </c>
      <c r="W2925" s="199">
        <f t="shared" si="2244"/>
        <v>0</v>
      </c>
      <c r="X2925" s="199" t="str">
        <f t="shared" si="2245"/>
        <v/>
      </c>
      <c r="Y2925" s="199" t="str">
        <f t="shared" si="2246"/>
        <v/>
      </c>
      <c r="Z2925" s="199" t="str">
        <f t="shared" si="2247"/>
        <v/>
      </c>
      <c r="AA2925" s="199" t="str">
        <f t="shared" si="2248"/>
        <v/>
      </c>
      <c r="AB2925" s="201">
        <f t="shared" ca="1" si="2249"/>
        <v>2.1399449683490235</v>
      </c>
      <c r="AD2925" s="162">
        <f t="shared" si="2250"/>
        <v>0</v>
      </c>
      <c r="AE2925" s="162">
        <f t="shared" si="2251"/>
        <v>0</v>
      </c>
      <c r="AF2925" s="162">
        <f t="shared" si="2252"/>
        <v>0</v>
      </c>
      <c r="AG2925" s="162">
        <f t="shared" si="2253"/>
        <v>0</v>
      </c>
      <c r="AH2925" s="162" t="str">
        <f t="shared" si="2254"/>
        <v/>
      </c>
      <c r="AI2925" s="162" t="str">
        <f t="shared" si="2255"/>
        <v/>
      </c>
      <c r="AJ2925" s="162" t="str">
        <f t="shared" si="2256"/>
        <v/>
      </c>
      <c r="AK2925" s="162" t="str">
        <f t="shared" si="2257"/>
        <v/>
      </c>
      <c r="AM2925" s="199">
        <f t="shared" si="2260"/>
        <v>31.93421358423635</v>
      </c>
      <c r="AN2925" s="197">
        <f t="shared" si="2262"/>
        <v>0</v>
      </c>
      <c r="AO2925" s="197">
        <f t="shared" si="2263"/>
        <v>0</v>
      </c>
      <c r="AP2925" s="197">
        <f t="shared" si="2264"/>
        <v>0</v>
      </c>
      <c r="AQ2925" s="197">
        <f t="shared" si="2265"/>
        <v>0</v>
      </c>
      <c r="AR2925" s="197" t="str">
        <f t="shared" si="2266"/>
        <v/>
      </c>
      <c r="AS2925" s="197" t="str">
        <f t="shared" si="2267"/>
        <v/>
      </c>
      <c r="AT2925" s="197" t="str">
        <f t="shared" si="2268"/>
        <v/>
      </c>
      <c r="AU2925" s="197" t="str">
        <f t="shared" si="2269"/>
        <v/>
      </c>
      <c r="AV2925" s="199">
        <f t="shared" ca="1" si="2261"/>
        <v>2.1808835589141626</v>
      </c>
      <c r="AX2925" s="162">
        <f t="shared" si="2224"/>
        <v>0</v>
      </c>
      <c r="AY2925" s="162">
        <f t="shared" si="2225"/>
        <v>0</v>
      </c>
      <c r="AZ2925" s="162">
        <f t="shared" si="2226"/>
        <v>0</v>
      </c>
      <c r="BA2925" s="162">
        <f t="shared" si="2227"/>
        <v>0</v>
      </c>
      <c r="BB2925" s="162" t="str">
        <f t="shared" si="2228"/>
        <v/>
      </c>
      <c r="BC2925" s="162" t="str">
        <f t="shared" si="2229"/>
        <v/>
      </c>
      <c r="BD2925" s="162" t="str">
        <f t="shared" si="2230"/>
        <v/>
      </c>
      <c r="BE2925" s="162" t="str">
        <f t="shared" si="2231"/>
        <v/>
      </c>
      <c r="BG2925" s="169">
        <f t="shared" si="2258"/>
        <v>73.148245886855733</v>
      </c>
      <c r="BH2925" s="169">
        <f t="shared" ca="1" si="2259"/>
        <v>2.0305728310887177</v>
      </c>
    </row>
    <row r="2926" spans="11:60" x14ac:dyDescent="0.25">
      <c r="K2926" s="199">
        <f t="shared" si="2232"/>
        <v>73.199632079962072</v>
      </c>
      <c r="L2926" s="201">
        <f t="shared" si="2233"/>
        <v>0.61391377822203652</v>
      </c>
      <c r="M2926" s="201">
        <f t="shared" si="2234"/>
        <v>0.61907692650451684</v>
      </c>
      <c r="N2926" s="201">
        <f t="shared" si="2235"/>
        <v>0.65071695139957508</v>
      </c>
      <c r="O2926" s="201">
        <f t="shared" si="2236"/>
        <v>0.61448100781459281</v>
      </c>
      <c r="P2926" s="201" t="str">
        <f t="shared" si="2237"/>
        <v/>
      </c>
      <c r="Q2926" s="201" t="str">
        <f t="shared" si="2238"/>
        <v/>
      </c>
      <c r="R2926" s="201" t="str">
        <f t="shared" si="2239"/>
        <v/>
      </c>
      <c r="S2926" s="201" t="str">
        <f t="shared" si="2240"/>
        <v/>
      </c>
      <c r="T2926" s="199">
        <f t="shared" si="2241"/>
        <v>0</v>
      </c>
      <c r="U2926" s="199">
        <f t="shared" si="2242"/>
        <v>0</v>
      </c>
      <c r="V2926" s="199">
        <f t="shared" si="2243"/>
        <v>0</v>
      </c>
      <c r="W2926" s="199">
        <f t="shared" si="2244"/>
        <v>0</v>
      </c>
      <c r="X2926" s="199" t="str">
        <f t="shared" si="2245"/>
        <v/>
      </c>
      <c r="Y2926" s="199" t="str">
        <f t="shared" si="2246"/>
        <v/>
      </c>
      <c r="Z2926" s="199" t="str">
        <f t="shared" si="2247"/>
        <v/>
      </c>
      <c r="AA2926" s="199" t="str">
        <f t="shared" si="2248"/>
        <v/>
      </c>
      <c r="AB2926" s="201">
        <f t="shared" ca="1" si="2249"/>
        <v>2.022287061849299</v>
      </c>
      <c r="AD2926" s="162">
        <f t="shared" si="2250"/>
        <v>0</v>
      </c>
      <c r="AE2926" s="162">
        <f t="shared" si="2251"/>
        <v>0</v>
      </c>
      <c r="AF2926" s="162">
        <f t="shared" si="2252"/>
        <v>0</v>
      </c>
      <c r="AG2926" s="162">
        <f t="shared" si="2253"/>
        <v>0</v>
      </c>
      <c r="AH2926" s="162" t="str">
        <f t="shared" si="2254"/>
        <v/>
      </c>
      <c r="AI2926" s="162" t="str">
        <f t="shared" si="2255"/>
        <v/>
      </c>
      <c r="AJ2926" s="162" t="str">
        <f t="shared" si="2256"/>
        <v/>
      </c>
      <c r="AK2926" s="162" t="str">
        <f t="shared" si="2257"/>
        <v/>
      </c>
      <c r="AM2926" s="199">
        <f t="shared" si="2260"/>
        <v>31.945430378610862</v>
      </c>
      <c r="AN2926" s="197">
        <f t="shared" si="2262"/>
        <v>0</v>
      </c>
      <c r="AO2926" s="197">
        <f t="shared" si="2263"/>
        <v>0</v>
      </c>
      <c r="AP2926" s="197">
        <f t="shared" si="2264"/>
        <v>0</v>
      </c>
      <c r="AQ2926" s="197">
        <f t="shared" si="2265"/>
        <v>0</v>
      </c>
      <c r="AR2926" s="197" t="str">
        <f t="shared" si="2266"/>
        <v/>
      </c>
      <c r="AS2926" s="197" t="str">
        <f t="shared" si="2267"/>
        <v/>
      </c>
      <c r="AT2926" s="197" t="str">
        <f t="shared" si="2268"/>
        <v/>
      </c>
      <c r="AU2926" s="197" t="str">
        <f t="shared" si="2269"/>
        <v/>
      </c>
      <c r="AV2926" s="199">
        <f t="shared" ca="1" si="2261"/>
        <v>2.0745256655118869</v>
      </c>
      <c r="AX2926" s="162">
        <f t="shared" si="2224"/>
        <v>0</v>
      </c>
      <c r="AY2926" s="162">
        <f t="shared" si="2225"/>
        <v>0</v>
      </c>
      <c r="AZ2926" s="162">
        <f t="shared" si="2226"/>
        <v>0</v>
      </c>
      <c r="BA2926" s="162">
        <f t="shared" si="2227"/>
        <v>0</v>
      </c>
      <c r="BB2926" s="162" t="str">
        <f t="shared" si="2228"/>
        <v/>
      </c>
      <c r="BC2926" s="162" t="str">
        <f t="shared" si="2229"/>
        <v/>
      </c>
      <c r="BD2926" s="162" t="str">
        <f t="shared" si="2230"/>
        <v/>
      </c>
      <c r="BE2926" s="162" t="str">
        <f t="shared" si="2231"/>
        <v/>
      </c>
      <c r="BG2926" s="169">
        <f t="shared" si="2258"/>
        <v>73.173938983408902</v>
      </c>
      <c r="BH2926" s="169">
        <f t="shared" ca="1" si="2259"/>
        <v>2.1399449683490235</v>
      </c>
    </row>
    <row r="2927" spans="11:60" x14ac:dyDescent="0.25">
      <c r="K2927" s="199">
        <f t="shared" si="2232"/>
        <v>73.225325176515241</v>
      </c>
      <c r="L2927" s="201">
        <f t="shared" si="2233"/>
        <v>0.61412926217367647</v>
      </c>
      <c r="M2927" s="201">
        <f t="shared" si="2234"/>
        <v>0.61929422272301615</v>
      </c>
      <c r="N2927" s="201">
        <f t="shared" si="2235"/>
        <v>0.65094535327791825</v>
      </c>
      <c r="O2927" s="201">
        <f t="shared" si="2236"/>
        <v>0.61469669086401879</v>
      </c>
      <c r="P2927" s="201" t="str">
        <f t="shared" si="2237"/>
        <v/>
      </c>
      <c r="Q2927" s="201" t="str">
        <f t="shared" si="2238"/>
        <v/>
      </c>
      <c r="R2927" s="201" t="str">
        <f t="shared" si="2239"/>
        <v/>
      </c>
      <c r="S2927" s="201" t="str">
        <f t="shared" si="2240"/>
        <v/>
      </c>
      <c r="T2927" s="199">
        <f t="shared" si="2241"/>
        <v>0</v>
      </c>
      <c r="U2927" s="199">
        <f t="shared" si="2242"/>
        <v>0</v>
      </c>
      <c r="V2927" s="199">
        <f t="shared" si="2243"/>
        <v>0</v>
      </c>
      <c r="W2927" s="199">
        <f t="shared" si="2244"/>
        <v>0</v>
      </c>
      <c r="X2927" s="199" t="str">
        <f t="shared" si="2245"/>
        <v/>
      </c>
      <c r="Y2927" s="199" t="str">
        <f t="shared" si="2246"/>
        <v/>
      </c>
      <c r="Z2927" s="199" t="str">
        <f t="shared" si="2247"/>
        <v/>
      </c>
      <c r="AA2927" s="199" t="str">
        <f t="shared" si="2248"/>
        <v/>
      </c>
      <c r="AB2927" s="201">
        <f t="shared" ca="1" si="2249"/>
        <v>2.1230851645461457</v>
      </c>
      <c r="AD2927" s="162">
        <f t="shared" si="2250"/>
        <v>0</v>
      </c>
      <c r="AE2927" s="162">
        <f t="shared" si="2251"/>
        <v>0</v>
      </c>
      <c r="AF2927" s="162">
        <f t="shared" si="2252"/>
        <v>0</v>
      </c>
      <c r="AG2927" s="162">
        <f t="shared" si="2253"/>
        <v>0</v>
      </c>
      <c r="AH2927" s="162" t="str">
        <f t="shared" si="2254"/>
        <v/>
      </c>
      <c r="AI2927" s="162" t="str">
        <f t="shared" si="2255"/>
        <v/>
      </c>
      <c r="AJ2927" s="162" t="str">
        <f t="shared" si="2256"/>
        <v/>
      </c>
      <c r="AK2927" s="162" t="str">
        <f t="shared" si="2257"/>
        <v/>
      </c>
      <c r="AM2927" s="199">
        <f t="shared" si="2260"/>
        <v>31.956647172985374</v>
      </c>
      <c r="AN2927" s="197">
        <f t="shared" si="2262"/>
        <v>0</v>
      </c>
      <c r="AO2927" s="197">
        <f t="shared" si="2263"/>
        <v>0</v>
      </c>
      <c r="AP2927" s="197">
        <f t="shared" si="2264"/>
        <v>0</v>
      </c>
      <c r="AQ2927" s="197">
        <f t="shared" si="2265"/>
        <v>0</v>
      </c>
      <c r="AR2927" s="197" t="str">
        <f t="shared" si="2266"/>
        <v/>
      </c>
      <c r="AS2927" s="197" t="str">
        <f t="shared" si="2267"/>
        <v/>
      </c>
      <c r="AT2927" s="197" t="str">
        <f t="shared" si="2268"/>
        <v/>
      </c>
      <c r="AU2927" s="197" t="str">
        <f t="shared" si="2269"/>
        <v/>
      </c>
      <c r="AV2927" s="199">
        <f t="shared" ca="1" si="2261"/>
        <v>2.1828703285230384</v>
      </c>
      <c r="AX2927" s="162">
        <f t="shared" si="2224"/>
        <v>0</v>
      </c>
      <c r="AY2927" s="162">
        <f t="shared" si="2225"/>
        <v>0</v>
      </c>
      <c r="AZ2927" s="162">
        <f t="shared" si="2226"/>
        <v>0</v>
      </c>
      <c r="BA2927" s="162">
        <f t="shared" si="2227"/>
        <v>0</v>
      </c>
      <c r="BB2927" s="162" t="str">
        <f t="shared" si="2228"/>
        <v/>
      </c>
      <c r="BC2927" s="162" t="str">
        <f t="shared" si="2229"/>
        <v/>
      </c>
      <c r="BD2927" s="162" t="str">
        <f t="shared" si="2230"/>
        <v/>
      </c>
      <c r="BE2927" s="162" t="str">
        <f t="shared" si="2231"/>
        <v/>
      </c>
      <c r="BG2927" s="169">
        <f t="shared" si="2258"/>
        <v>73.199632079962072</v>
      </c>
      <c r="BH2927" s="169">
        <f t="shared" ca="1" si="2259"/>
        <v>2.022287061849299</v>
      </c>
    </row>
    <row r="2928" spans="11:60" x14ac:dyDescent="0.25">
      <c r="K2928" s="199">
        <f t="shared" si="2232"/>
        <v>73.251018273068411</v>
      </c>
      <c r="L2928" s="201">
        <f t="shared" si="2233"/>
        <v>0.61434474612531642</v>
      </c>
      <c r="M2928" s="201">
        <f t="shared" si="2234"/>
        <v>0.61951151894151557</v>
      </c>
      <c r="N2928" s="201">
        <f t="shared" si="2235"/>
        <v>0.65117375515626152</v>
      </c>
      <c r="O2928" s="201">
        <f t="shared" si="2236"/>
        <v>0.61491237391344489</v>
      </c>
      <c r="P2928" s="201" t="str">
        <f t="shared" si="2237"/>
        <v/>
      </c>
      <c r="Q2928" s="201" t="str">
        <f t="shared" si="2238"/>
        <v/>
      </c>
      <c r="R2928" s="201" t="str">
        <f t="shared" si="2239"/>
        <v/>
      </c>
      <c r="S2928" s="201" t="str">
        <f t="shared" si="2240"/>
        <v/>
      </c>
      <c r="T2928" s="199">
        <f t="shared" si="2241"/>
        <v>0</v>
      </c>
      <c r="U2928" s="199">
        <f t="shared" si="2242"/>
        <v>0</v>
      </c>
      <c r="V2928" s="199">
        <f t="shared" si="2243"/>
        <v>0</v>
      </c>
      <c r="W2928" s="199">
        <f t="shared" si="2244"/>
        <v>0</v>
      </c>
      <c r="X2928" s="199" t="str">
        <f t="shared" si="2245"/>
        <v/>
      </c>
      <c r="Y2928" s="199" t="str">
        <f t="shared" si="2246"/>
        <v/>
      </c>
      <c r="Z2928" s="199" t="str">
        <f t="shared" si="2247"/>
        <v/>
      </c>
      <c r="AA2928" s="199" t="str">
        <f t="shared" si="2248"/>
        <v/>
      </c>
      <c r="AB2928" s="201">
        <f t="shared" ca="1" si="2249"/>
        <v>2.1410897081204818</v>
      </c>
      <c r="AD2928" s="162">
        <f t="shared" si="2250"/>
        <v>0</v>
      </c>
      <c r="AE2928" s="162">
        <f t="shared" si="2251"/>
        <v>0</v>
      </c>
      <c r="AF2928" s="162">
        <f t="shared" si="2252"/>
        <v>0</v>
      </c>
      <c r="AG2928" s="162">
        <f t="shared" si="2253"/>
        <v>0</v>
      </c>
      <c r="AH2928" s="162" t="str">
        <f t="shared" si="2254"/>
        <v/>
      </c>
      <c r="AI2928" s="162" t="str">
        <f t="shared" si="2255"/>
        <v/>
      </c>
      <c r="AJ2928" s="162" t="str">
        <f t="shared" si="2256"/>
        <v/>
      </c>
      <c r="AK2928" s="162" t="str">
        <f t="shared" si="2257"/>
        <v/>
      </c>
      <c r="AM2928" s="199">
        <f t="shared" si="2260"/>
        <v>31.967863967359886</v>
      </c>
      <c r="AN2928" s="197">
        <f t="shared" si="2262"/>
        <v>0</v>
      </c>
      <c r="AO2928" s="197">
        <f t="shared" si="2263"/>
        <v>0</v>
      </c>
      <c r="AP2928" s="197">
        <f t="shared" si="2264"/>
        <v>0</v>
      </c>
      <c r="AQ2928" s="197">
        <f t="shared" si="2265"/>
        <v>0</v>
      </c>
      <c r="AR2928" s="197" t="str">
        <f t="shared" si="2266"/>
        <v/>
      </c>
      <c r="AS2928" s="197" t="str">
        <f t="shared" si="2267"/>
        <v/>
      </c>
      <c r="AT2928" s="197" t="str">
        <f t="shared" si="2268"/>
        <v/>
      </c>
      <c r="AU2928" s="197" t="str">
        <f t="shared" si="2269"/>
        <v/>
      </c>
      <c r="AV2928" s="199">
        <f t="shared" ca="1" si="2261"/>
        <v>2.1282094088848433</v>
      </c>
      <c r="AX2928" s="162">
        <f t="shared" si="2224"/>
        <v>0</v>
      </c>
      <c r="AY2928" s="162">
        <f t="shared" si="2225"/>
        <v>0</v>
      </c>
      <c r="AZ2928" s="162">
        <f t="shared" si="2226"/>
        <v>0</v>
      </c>
      <c r="BA2928" s="162">
        <f t="shared" si="2227"/>
        <v>0</v>
      </c>
      <c r="BB2928" s="162" t="str">
        <f t="shared" si="2228"/>
        <v/>
      </c>
      <c r="BC2928" s="162" t="str">
        <f t="shared" si="2229"/>
        <v/>
      </c>
      <c r="BD2928" s="162" t="str">
        <f t="shared" si="2230"/>
        <v/>
      </c>
      <c r="BE2928" s="162" t="str">
        <f t="shared" si="2231"/>
        <v/>
      </c>
      <c r="BG2928" s="169">
        <f t="shared" si="2258"/>
        <v>73.225325176515241</v>
      </c>
      <c r="BH2928" s="169">
        <f t="shared" ca="1" si="2259"/>
        <v>2.1230851645461457</v>
      </c>
    </row>
    <row r="2929" spans="11:60" x14ac:dyDescent="0.25">
      <c r="K2929" s="199">
        <f t="shared" si="2232"/>
        <v>73.27671136962158</v>
      </c>
      <c r="L2929" s="201">
        <f t="shared" si="2233"/>
        <v>0.61456023007695637</v>
      </c>
      <c r="M2929" s="201">
        <f t="shared" si="2234"/>
        <v>0.61972881516001488</v>
      </c>
      <c r="N2929" s="201">
        <f t="shared" si="2235"/>
        <v>0.65140215703460469</v>
      </c>
      <c r="O2929" s="201">
        <f t="shared" si="2236"/>
        <v>0.61512805696287087</v>
      </c>
      <c r="P2929" s="201" t="str">
        <f t="shared" si="2237"/>
        <v/>
      </c>
      <c r="Q2929" s="201" t="str">
        <f t="shared" si="2238"/>
        <v/>
      </c>
      <c r="R2929" s="201" t="str">
        <f t="shared" si="2239"/>
        <v/>
      </c>
      <c r="S2929" s="201" t="str">
        <f t="shared" si="2240"/>
        <v/>
      </c>
      <c r="T2929" s="199">
        <f t="shared" si="2241"/>
        <v>0</v>
      </c>
      <c r="U2929" s="199">
        <f t="shared" si="2242"/>
        <v>0</v>
      </c>
      <c r="V2929" s="199">
        <f t="shared" si="2243"/>
        <v>0</v>
      </c>
      <c r="W2929" s="199">
        <f t="shared" si="2244"/>
        <v>0</v>
      </c>
      <c r="X2929" s="199" t="str">
        <f t="shared" si="2245"/>
        <v/>
      </c>
      <c r="Y2929" s="199" t="str">
        <f t="shared" si="2246"/>
        <v/>
      </c>
      <c r="Z2929" s="199" t="str">
        <f t="shared" si="2247"/>
        <v/>
      </c>
      <c r="AA2929" s="199" t="str">
        <f t="shared" si="2248"/>
        <v/>
      </c>
      <c r="AB2929" s="201">
        <f t="shared" ca="1" si="2249"/>
        <v>2.1454793630240587</v>
      </c>
      <c r="AD2929" s="162">
        <f t="shared" si="2250"/>
        <v>0</v>
      </c>
      <c r="AE2929" s="162">
        <f t="shared" si="2251"/>
        <v>0</v>
      </c>
      <c r="AF2929" s="162">
        <f t="shared" si="2252"/>
        <v>0</v>
      </c>
      <c r="AG2929" s="162">
        <f t="shared" si="2253"/>
        <v>0</v>
      </c>
      <c r="AH2929" s="162" t="str">
        <f t="shared" si="2254"/>
        <v/>
      </c>
      <c r="AI2929" s="162" t="str">
        <f t="shared" si="2255"/>
        <v/>
      </c>
      <c r="AJ2929" s="162" t="str">
        <f t="shared" si="2256"/>
        <v/>
      </c>
      <c r="AK2929" s="162" t="str">
        <f t="shared" si="2257"/>
        <v/>
      </c>
      <c r="AM2929" s="199">
        <f t="shared" si="2260"/>
        <v>31.979080761734398</v>
      </c>
      <c r="AN2929" s="197">
        <f t="shared" si="2262"/>
        <v>0</v>
      </c>
      <c r="AO2929" s="197">
        <f t="shared" si="2263"/>
        <v>0</v>
      </c>
      <c r="AP2929" s="197">
        <f t="shared" si="2264"/>
        <v>0</v>
      </c>
      <c r="AQ2929" s="197">
        <f t="shared" si="2265"/>
        <v>0</v>
      </c>
      <c r="AR2929" s="197" t="str">
        <f t="shared" si="2266"/>
        <v/>
      </c>
      <c r="AS2929" s="197" t="str">
        <f t="shared" si="2267"/>
        <v/>
      </c>
      <c r="AT2929" s="197" t="str">
        <f t="shared" si="2268"/>
        <v/>
      </c>
      <c r="AU2929" s="197" t="str">
        <f t="shared" si="2269"/>
        <v/>
      </c>
      <c r="AV2929" s="199">
        <f t="shared" ca="1" si="2261"/>
        <v>2.1971351080438315</v>
      </c>
      <c r="AX2929" s="162">
        <f t="shared" si="2224"/>
        <v>0</v>
      </c>
      <c r="AY2929" s="162">
        <f t="shared" si="2225"/>
        <v>0</v>
      </c>
      <c r="AZ2929" s="162">
        <f t="shared" si="2226"/>
        <v>0</v>
      </c>
      <c r="BA2929" s="162">
        <f t="shared" si="2227"/>
        <v>0</v>
      </c>
      <c r="BB2929" s="162" t="str">
        <f t="shared" si="2228"/>
        <v/>
      </c>
      <c r="BC2929" s="162" t="str">
        <f t="shared" si="2229"/>
        <v/>
      </c>
      <c r="BD2929" s="162" t="str">
        <f t="shared" si="2230"/>
        <v/>
      </c>
      <c r="BE2929" s="162" t="str">
        <f t="shared" si="2231"/>
        <v/>
      </c>
      <c r="BG2929" s="169">
        <f t="shared" si="2258"/>
        <v>73.251018273068411</v>
      </c>
      <c r="BH2929" s="169">
        <f t="shared" ca="1" si="2259"/>
        <v>2.1410897081204818</v>
      </c>
    </row>
    <row r="2930" spans="11:60" x14ac:dyDescent="0.25">
      <c r="K2930" s="199">
        <f t="shared" si="2232"/>
        <v>73.30240446617475</v>
      </c>
      <c r="L2930" s="201">
        <f t="shared" si="2233"/>
        <v>0.61477571402859632</v>
      </c>
      <c r="M2930" s="201">
        <f t="shared" si="2234"/>
        <v>0.61994611137851419</v>
      </c>
      <c r="N2930" s="201">
        <f t="shared" si="2235"/>
        <v>0.65163055891294785</v>
      </c>
      <c r="O2930" s="201">
        <f t="shared" si="2236"/>
        <v>0.61534374001229686</v>
      </c>
      <c r="P2930" s="201" t="str">
        <f t="shared" si="2237"/>
        <v/>
      </c>
      <c r="Q2930" s="201" t="str">
        <f t="shared" si="2238"/>
        <v/>
      </c>
      <c r="R2930" s="201" t="str">
        <f t="shared" si="2239"/>
        <v/>
      </c>
      <c r="S2930" s="201" t="str">
        <f t="shared" si="2240"/>
        <v/>
      </c>
      <c r="T2930" s="199">
        <f t="shared" si="2241"/>
        <v>0</v>
      </c>
      <c r="U2930" s="199">
        <f t="shared" si="2242"/>
        <v>0</v>
      </c>
      <c r="V2930" s="199">
        <f t="shared" si="2243"/>
        <v>0</v>
      </c>
      <c r="W2930" s="199">
        <f t="shared" si="2244"/>
        <v>0</v>
      </c>
      <c r="X2930" s="199" t="str">
        <f t="shared" si="2245"/>
        <v/>
      </c>
      <c r="Y2930" s="199" t="str">
        <f t="shared" si="2246"/>
        <v/>
      </c>
      <c r="Z2930" s="199" t="str">
        <f t="shared" si="2247"/>
        <v/>
      </c>
      <c r="AA2930" s="199" t="str">
        <f t="shared" si="2248"/>
        <v/>
      </c>
      <c r="AB2930" s="201">
        <f t="shared" ca="1" si="2249"/>
        <v>2.1549604834291398</v>
      </c>
      <c r="AD2930" s="162">
        <f t="shared" si="2250"/>
        <v>0</v>
      </c>
      <c r="AE2930" s="162">
        <f t="shared" si="2251"/>
        <v>0</v>
      </c>
      <c r="AF2930" s="162">
        <f t="shared" si="2252"/>
        <v>0</v>
      </c>
      <c r="AG2930" s="162">
        <f t="shared" si="2253"/>
        <v>0</v>
      </c>
      <c r="AH2930" s="162" t="str">
        <f t="shared" si="2254"/>
        <v/>
      </c>
      <c r="AI2930" s="162" t="str">
        <f t="shared" si="2255"/>
        <v/>
      </c>
      <c r="AJ2930" s="162" t="str">
        <f t="shared" si="2256"/>
        <v/>
      </c>
      <c r="AK2930" s="162" t="str">
        <f t="shared" si="2257"/>
        <v/>
      </c>
      <c r="AM2930" s="199">
        <f t="shared" si="2260"/>
        <v>31.99029755610891</v>
      </c>
      <c r="AN2930" s="197">
        <f t="shared" si="2262"/>
        <v>0</v>
      </c>
      <c r="AO2930" s="197">
        <f t="shared" si="2263"/>
        <v>0</v>
      </c>
      <c r="AP2930" s="197">
        <f t="shared" si="2264"/>
        <v>0</v>
      </c>
      <c r="AQ2930" s="197">
        <f t="shared" si="2265"/>
        <v>0</v>
      </c>
      <c r="AR2930" s="197" t="str">
        <f t="shared" si="2266"/>
        <v/>
      </c>
      <c r="AS2930" s="197" t="str">
        <f t="shared" si="2267"/>
        <v/>
      </c>
      <c r="AT2930" s="197" t="str">
        <f t="shared" si="2268"/>
        <v/>
      </c>
      <c r="AU2930" s="197" t="str">
        <f t="shared" si="2269"/>
        <v/>
      </c>
      <c r="AV2930" s="199">
        <f t="shared" ca="1" si="2261"/>
        <v>2.1819388576185523</v>
      </c>
      <c r="AX2930" s="162">
        <f t="shared" si="2224"/>
        <v>0</v>
      </c>
      <c r="AY2930" s="162">
        <f t="shared" si="2225"/>
        <v>0</v>
      </c>
      <c r="AZ2930" s="162">
        <f t="shared" si="2226"/>
        <v>0</v>
      </c>
      <c r="BA2930" s="162">
        <f t="shared" si="2227"/>
        <v>0</v>
      </c>
      <c r="BB2930" s="162" t="str">
        <f t="shared" si="2228"/>
        <v/>
      </c>
      <c r="BC2930" s="162" t="str">
        <f t="shared" si="2229"/>
        <v/>
      </c>
      <c r="BD2930" s="162" t="str">
        <f t="shared" si="2230"/>
        <v/>
      </c>
      <c r="BE2930" s="162" t="str">
        <f t="shared" si="2231"/>
        <v/>
      </c>
      <c r="BG2930" s="169">
        <f t="shared" si="2258"/>
        <v>73.27671136962158</v>
      </c>
      <c r="BH2930" s="169">
        <f t="shared" ca="1" si="2259"/>
        <v>2.1454793630240587</v>
      </c>
    </row>
    <row r="2931" spans="11:60" x14ac:dyDescent="0.25">
      <c r="K2931" s="199">
        <f t="shared" si="2232"/>
        <v>73.328097562727919</v>
      </c>
      <c r="L2931" s="201">
        <f t="shared" si="2233"/>
        <v>0.61499119798023627</v>
      </c>
      <c r="M2931" s="201">
        <f t="shared" si="2234"/>
        <v>0.62016340759701361</v>
      </c>
      <c r="N2931" s="201">
        <f t="shared" si="2235"/>
        <v>0.65185896079129102</v>
      </c>
      <c r="O2931" s="201">
        <f t="shared" si="2236"/>
        <v>0.61555942306172295</v>
      </c>
      <c r="P2931" s="201" t="str">
        <f t="shared" si="2237"/>
        <v/>
      </c>
      <c r="Q2931" s="201" t="str">
        <f t="shared" si="2238"/>
        <v/>
      </c>
      <c r="R2931" s="201" t="str">
        <f t="shared" si="2239"/>
        <v/>
      </c>
      <c r="S2931" s="201" t="str">
        <f t="shared" si="2240"/>
        <v/>
      </c>
      <c r="T2931" s="199">
        <f t="shared" si="2241"/>
        <v>0</v>
      </c>
      <c r="U2931" s="199">
        <f t="shared" si="2242"/>
        <v>0</v>
      </c>
      <c r="V2931" s="199">
        <f t="shared" si="2243"/>
        <v>0</v>
      </c>
      <c r="W2931" s="199">
        <f t="shared" si="2244"/>
        <v>0</v>
      </c>
      <c r="X2931" s="199" t="str">
        <f t="shared" si="2245"/>
        <v/>
      </c>
      <c r="Y2931" s="199" t="str">
        <f t="shared" si="2246"/>
        <v/>
      </c>
      <c r="Z2931" s="199" t="str">
        <f t="shared" si="2247"/>
        <v/>
      </c>
      <c r="AA2931" s="199" t="str">
        <f t="shared" si="2248"/>
        <v/>
      </c>
      <c r="AB2931" s="201">
        <f t="shared" ca="1" si="2249"/>
        <v>2.1188790660502788</v>
      </c>
      <c r="AD2931" s="162">
        <f t="shared" si="2250"/>
        <v>0</v>
      </c>
      <c r="AE2931" s="162">
        <f t="shared" si="2251"/>
        <v>0</v>
      </c>
      <c r="AF2931" s="162">
        <f t="shared" si="2252"/>
        <v>0</v>
      </c>
      <c r="AG2931" s="162">
        <f t="shared" si="2253"/>
        <v>0</v>
      </c>
      <c r="AH2931" s="162" t="str">
        <f t="shared" si="2254"/>
        <v/>
      </c>
      <c r="AI2931" s="162" t="str">
        <f t="shared" si="2255"/>
        <v/>
      </c>
      <c r="AJ2931" s="162" t="str">
        <f t="shared" si="2256"/>
        <v/>
      </c>
      <c r="AK2931" s="162" t="str">
        <f t="shared" si="2257"/>
        <v/>
      </c>
      <c r="AM2931" s="199">
        <f t="shared" si="2260"/>
        <v>32.001514350483426</v>
      </c>
      <c r="AN2931" s="197">
        <f t="shared" si="2262"/>
        <v>0</v>
      </c>
      <c r="AO2931" s="197">
        <f t="shared" si="2263"/>
        <v>0</v>
      </c>
      <c r="AP2931" s="197">
        <f t="shared" si="2264"/>
        <v>0</v>
      </c>
      <c r="AQ2931" s="197">
        <f t="shared" si="2265"/>
        <v>0</v>
      </c>
      <c r="AR2931" s="197" t="str">
        <f t="shared" si="2266"/>
        <v/>
      </c>
      <c r="AS2931" s="197" t="str">
        <f t="shared" si="2267"/>
        <v/>
      </c>
      <c r="AT2931" s="197" t="str">
        <f t="shared" si="2268"/>
        <v/>
      </c>
      <c r="AU2931" s="197" t="str">
        <f t="shared" si="2269"/>
        <v/>
      </c>
      <c r="AV2931" s="199">
        <f t="shared" ca="1" si="2261"/>
        <v>2.1543062070005257</v>
      </c>
      <c r="AX2931" s="162">
        <f t="shared" si="2224"/>
        <v>0</v>
      </c>
      <c r="AY2931" s="162">
        <f t="shared" si="2225"/>
        <v>0</v>
      </c>
      <c r="AZ2931" s="162">
        <f t="shared" si="2226"/>
        <v>0</v>
      </c>
      <c r="BA2931" s="162">
        <f t="shared" si="2227"/>
        <v>0</v>
      </c>
      <c r="BB2931" s="162" t="str">
        <f t="shared" si="2228"/>
        <v/>
      </c>
      <c r="BC2931" s="162" t="str">
        <f t="shared" si="2229"/>
        <v/>
      </c>
      <c r="BD2931" s="162" t="str">
        <f t="shared" si="2230"/>
        <v/>
      </c>
      <c r="BE2931" s="162" t="str">
        <f t="shared" si="2231"/>
        <v/>
      </c>
      <c r="BG2931" s="169">
        <f t="shared" si="2258"/>
        <v>73.30240446617475</v>
      </c>
      <c r="BH2931" s="169">
        <f t="shared" ca="1" si="2259"/>
        <v>2.1549604834291398</v>
      </c>
    </row>
    <row r="2932" spans="11:60" x14ac:dyDescent="0.25">
      <c r="K2932" s="199">
        <f t="shared" si="2232"/>
        <v>73.353790659281088</v>
      </c>
      <c r="L2932" s="201">
        <f t="shared" si="2233"/>
        <v>0.61520668193187622</v>
      </c>
      <c r="M2932" s="201">
        <f t="shared" si="2234"/>
        <v>0.62038070381551291</v>
      </c>
      <c r="N2932" s="201">
        <f t="shared" si="2235"/>
        <v>0.65208736266963419</v>
      </c>
      <c r="O2932" s="201">
        <f t="shared" si="2236"/>
        <v>0.61577510611114894</v>
      </c>
      <c r="P2932" s="201" t="str">
        <f t="shared" si="2237"/>
        <v/>
      </c>
      <c r="Q2932" s="201" t="str">
        <f t="shared" si="2238"/>
        <v/>
      </c>
      <c r="R2932" s="201" t="str">
        <f t="shared" si="2239"/>
        <v/>
      </c>
      <c r="S2932" s="201" t="str">
        <f t="shared" si="2240"/>
        <v/>
      </c>
      <c r="T2932" s="199">
        <f t="shared" si="2241"/>
        <v>0</v>
      </c>
      <c r="U2932" s="199">
        <f t="shared" si="2242"/>
        <v>0</v>
      </c>
      <c r="V2932" s="199">
        <f t="shared" si="2243"/>
        <v>0</v>
      </c>
      <c r="W2932" s="199">
        <f t="shared" si="2244"/>
        <v>0</v>
      </c>
      <c r="X2932" s="199" t="str">
        <f t="shared" si="2245"/>
        <v/>
      </c>
      <c r="Y2932" s="199" t="str">
        <f t="shared" si="2246"/>
        <v/>
      </c>
      <c r="Z2932" s="199" t="str">
        <f t="shared" si="2247"/>
        <v/>
      </c>
      <c r="AA2932" s="199" t="str">
        <f t="shared" si="2248"/>
        <v/>
      </c>
      <c r="AB2932" s="201">
        <f t="shared" ca="1" si="2249"/>
        <v>2.0630924216458073</v>
      </c>
      <c r="AD2932" s="162">
        <f t="shared" si="2250"/>
        <v>0</v>
      </c>
      <c r="AE2932" s="162">
        <f t="shared" si="2251"/>
        <v>0</v>
      </c>
      <c r="AF2932" s="162">
        <f t="shared" si="2252"/>
        <v>0</v>
      </c>
      <c r="AG2932" s="162">
        <f t="shared" si="2253"/>
        <v>0</v>
      </c>
      <c r="AH2932" s="162" t="str">
        <f t="shared" si="2254"/>
        <v/>
      </c>
      <c r="AI2932" s="162" t="str">
        <f t="shared" si="2255"/>
        <v/>
      </c>
      <c r="AJ2932" s="162" t="str">
        <f t="shared" si="2256"/>
        <v/>
      </c>
      <c r="AK2932" s="162" t="str">
        <f t="shared" si="2257"/>
        <v/>
      </c>
      <c r="AM2932" s="199">
        <f t="shared" si="2260"/>
        <v>32.012731144857938</v>
      </c>
      <c r="AN2932" s="197">
        <f t="shared" si="2262"/>
        <v>0</v>
      </c>
      <c r="AO2932" s="197">
        <f t="shared" si="2263"/>
        <v>0</v>
      </c>
      <c r="AP2932" s="197">
        <f t="shared" si="2264"/>
        <v>0</v>
      </c>
      <c r="AQ2932" s="197">
        <f t="shared" si="2265"/>
        <v>0</v>
      </c>
      <c r="AR2932" s="197" t="str">
        <f t="shared" si="2266"/>
        <v/>
      </c>
      <c r="AS2932" s="197" t="str">
        <f t="shared" si="2267"/>
        <v/>
      </c>
      <c r="AT2932" s="197" t="str">
        <f t="shared" si="2268"/>
        <v/>
      </c>
      <c r="AU2932" s="197" t="str">
        <f t="shared" si="2269"/>
        <v/>
      </c>
      <c r="AV2932" s="199">
        <f t="shared" ca="1" si="2261"/>
        <v>2.2158087781528737</v>
      </c>
      <c r="AX2932" s="162">
        <f t="shared" si="2224"/>
        <v>0</v>
      </c>
      <c r="AY2932" s="162">
        <f t="shared" si="2225"/>
        <v>0</v>
      </c>
      <c r="AZ2932" s="162">
        <f t="shared" si="2226"/>
        <v>0</v>
      </c>
      <c r="BA2932" s="162">
        <f t="shared" si="2227"/>
        <v>0</v>
      </c>
      <c r="BB2932" s="162" t="str">
        <f t="shared" si="2228"/>
        <v/>
      </c>
      <c r="BC2932" s="162" t="str">
        <f t="shared" si="2229"/>
        <v/>
      </c>
      <c r="BD2932" s="162" t="str">
        <f t="shared" si="2230"/>
        <v/>
      </c>
      <c r="BE2932" s="162" t="str">
        <f t="shared" si="2231"/>
        <v/>
      </c>
      <c r="BG2932" s="169">
        <f t="shared" si="2258"/>
        <v>73.328097562727919</v>
      </c>
      <c r="BH2932" s="169">
        <f t="shared" ca="1" si="2259"/>
        <v>2.1188790660502788</v>
      </c>
    </row>
    <row r="2933" spans="11:60" x14ac:dyDescent="0.25">
      <c r="K2933" s="199">
        <f t="shared" si="2232"/>
        <v>73.379483755834258</v>
      </c>
      <c r="L2933" s="201">
        <f t="shared" si="2233"/>
        <v>0.61542216588351606</v>
      </c>
      <c r="M2933" s="201">
        <f t="shared" si="2234"/>
        <v>0.62059800003401233</v>
      </c>
      <c r="N2933" s="201">
        <f t="shared" si="2235"/>
        <v>0.65231576454797735</v>
      </c>
      <c r="O2933" s="201">
        <f t="shared" si="2236"/>
        <v>0.61599078916057493</v>
      </c>
      <c r="P2933" s="201" t="str">
        <f t="shared" si="2237"/>
        <v/>
      </c>
      <c r="Q2933" s="201" t="str">
        <f t="shared" si="2238"/>
        <v/>
      </c>
      <c r="R2933" s="201" t="str">
        <f t="shared" si="2239"/>
        <v/>
      </c>
      <c r="S2933" s="201" t="str">
        <f t="shared" si="2240"/>
        <v/>
      </c>
      <c r="T2933" s="199">
        <f t="shared" si="2241"/>
        <v>0</v>
      </c>
      <c r="U2933" s="199">
        <f t="shared" si="2242"/>
        <v>0</v>
      </c>
      <c r="V2933" s="199">
        <f t="shared" si="2243"/>
        <v>0</v>
      </c>
      <c r="W2933" s="199">
        <f t="shared" si="2244"/>
        <v>0</v>
      </c>
      <c r="X2933" s="199" t="str">
        <f t="shared" si="2245"/>
        <v/>
      </c>
      <c r="Y2933" s="199" t="str">
        <f t="shared" si="2246"/>
        <v/>
      </c>
      <c r="Z2933" s="199" t="str">
        <f t="shared" si="2247"/>
        <v/>
      </c>
      <c r="AA2933" s="199" t="str">
        <f t="shared" si="2248"/>
        <v/>
      </c>
      <c r="AB2933" s="201">
        <f t="shared" ca="1" si="2249"/>
        <v>2.1358855709190832</v>
      </c>
      <c r="AD2933" s="162">
        <f t="shared" si="2250"/>
        <v>0</v>
      </c>
      <c r="AE2933" s="162">
        <f t="shared" si="2251"/>
        <v>0</v>
      </c>
      <c r="AF2933" s="162">
        <f t="shared" si="2252"/>
        <v>0</v>
      </c>
      <c r="AG2933" s="162">
        <f t="shared" si="2253"/>
        <v>0</v>
      </c>
      <c r="AH2933" s="162" t="str">
        <f t="shared" si="2254"/>
        <v/>
      </c>
      <c r="AI2933" s="162" t="str">
        <f t="shared" si="2255"/>
        <v/>
      </c>
      <c r="AJ2933" s="162" t="str">
        <f t="shared" si="2256"/>
        <v/>
      </c>
      <c r="AK2933" s="162" t="str">
        <f t="shared" si="2257"/>
        <v/>
      </c>
      <c r="AM2933" s="199">
        <f t="shared" si="2260"/>
        <v>32.02394793923245</v>
      </c>
      <c r="AN2933" s="197">
        <f t="shared" si="2262"/>
        <v>0</v>
      </c>
      <c r="AO2933" s="197">
        <f t="shared" si="2263"/>
        <v>0</v>
      </c>
      <c r="AP2933" s="197">
        <f t="shared" si="2264"/>
        <v>0</v>
      </c>
      <c r="AQ2933" s="197">
        <f t="shared" si="2265"/>
        <v>0</v>
      </c>
      <c r="AR2933" s="197" t="str">
        <f t="shared" si="2266"/>
        <v/>
      </c>
      <c r="AS2933" s="197" t="str">
        <f t="shared" si="2267"/>
        <v/>
      </c>
      <c r="AT2933" s="197" t="str">
        <f t="shared" si="2268"/>
        <v/>
      </c>
      <c r="AU2933" s="197" t="str">
        <f t="shared" si="2269"/>
        <v/>
      </c>
      <c r="AV2933" s="199">
        <f t="shared" ca="1" si="2261"/>
        <v>2.1858807136964256</v>
      </c>
      <c r="AX2933" s="162">
        <f t="shared" si="2224"/>
        <v>0</v>
      </c>
      <c r="AY2933" s="162">
        <f t="shared" si="2225"/>
        <v>0</v>
      </c>
      <c r="AZ2933" s="162">
        <f t="shared" si="2226"/>
        <v>0</v>
      </c>
      <c r="BA2933" s="162">
        <f t="shared" si="2227"/>
        <v>0</v>
      </c>
      <c r="BB2933" s="162" t="str">
        <f t="shared" si="2228"/>
        <v/>
      </c>
      <c r="BC2933" s="162" t="str">
        <f t="shared" si="2229"/>
        <v/>
      </c>
      <c r="BD2933" s="162" t="str">
        <f t="shared" si="2230"/>
        <v/>
      </c>
      <c r="BE2933" s="162" t="str">
        <f t="shared" si="2231"/>
        <v/>
      </c>
      <c r="BG2933" s="169">
        <f t="shared" si="2258"/>
        <v>73.353790659281088</v>
      </c>
      <c r="BH2933" s="169">
        <f t="shared" ca="1" si="2259"/>
        <v>2.0630924216458073</v>
      </c>
    </row>
    <row r="2934" spans="11:60" x14ac:dyDescent="0.25">
      <c r="K2934" s="199">
        <f t="shared" si="2232"/>
        <v>73.405176852387427</v>
      </c>
      <c r="L2934" s="201">
        <f t="shared" si="2233"/>
        <v>0.61563764983515601</v>
      </c>
      <c r="M2934" s="201">
        <f t="shared" si="2234"/>
        <v>0.62081529625251164</v>
      </c>
      <c r="N2934" s="201">
        <f t="shared" si="2235"/>
        <v>0.65254416642632063</v>
      </c>
      <c r="O2934" s="201">
        <f t="shared" si="2236"/>
        <v>0.61620647221000102</v>
      </c>
      <c r="P2934" s="201" t="str">
        <f t="shared" si="2237"/>
        <v/>
      </c>
      <c r="Q2934" s="201" t="str">
        <f t="shared" si="2238"/>
        <v/>
      </c>
      <c r="R2934" s="201" t="str">
        <f t="shared" si="2239"/>
        <v/>
      </c>
      <c r="S2934" s="201" t="str">
        <f t="shared" si="2240"/>
        <v/>
      </c>
      <c r="T2934" s="199">
        <f t="shared" si="2241"/>
        <v>0</v>
      </c>
      <c r="U2934" s="199">
        <f t="shared" si="2242"/>
        <v>0</v>
      </c>
      <c r="V2934" s="199">
        <f t="shared" si="2243"/>
        <v>0</v>
      </c>
      <c r="W2934" s="199">
        <f t="shared" si="2244"/>
        <v>0</v>
      </c>
      <c r="X2934" s="199" t="str">
        <f t="shared" si="2245"/>
        <v/>
      </c>
      <c r="Y2934" s="199" t="str">
        <f t="shared" si="2246"/>
        <v/>
      </c>
      <c r="Z2934" s="199" t="str">
        <f t="shared" si="2247"/>
        <v/>
      </c>
      <c r="AA2934" s="199" t="str">
        <f t="shared" si="2248"/>
        <v/>
      </c>
      <c r="AB2934" s="201">
        <f t="shared" ca="1" si="2249"/>
        <v>2.0316578150730673</v>
      </c>
      <c r="AD2934" s="162">
        <f t="shared" si="2250"/>
        <v>0</v>
      </c>
      <c r="AE2934" s="162">
        <f t="shared" si="2251"/>
        <v>0</v>
      </c>
      <c r="AF2934" s="162">
        <f t="shared" si="2252"/>
        <v>0</v>
      </c>
      <c r="AG2934" s="162">
        <f t="shared" si="2253"/>
        <v>0</v>
      </c>
      <c r="AH2934" s="162" t="str">
        <f t="shared" si="2254"/>
        <v/>
      </c>
      <c r="AI2934" s="162" t="str">
        <f t="shared" si="2255"/>
        <v/>
      </c>
      <c r="AJ2934" s="162" t="str">
        <f t="shared" si="2256"/>
        <v/>
      </c>
      <c r="AK2934" s="162" t="str">
        <f t="shared" si="2257"/>
        <v/>
      </c>
      <c r="AM2934" s="199">
        <f t="shared" si="2260"/>
        <v>32.035164733606962</v>
      </c>
      <c r="AN2934" s="197">
        <f t="shared" si="2262"/>
        <v>0</v>
      </c>
      <c r="AO2934" s="197">
        <f t="shared" si="2263"/>
        <v>0</v>
      </c>
      <c r="AP2934" s="197">
        <f t="shared" si="2264"/>
        <v>0</v>
      </c>
      <c r="AQ2934" s="197">
        <f t="shared" si="2265"/>
        <v>0</v>
      </c>
      <c r="AR2934" s="197" t="str">
        <f t="shared" si="2266"/>
        <v/>
      </c>
      <c r="AS2934" s="197" t="str">
        <f t="shared" si="2267"/>
        <v/>
      </c>
      <c r="AT2934" s="197" t="str">
        <f t="shared" si="2268"/>
        <v/>
      </c>
      <c r="AU2934" s="197" t="str">
        <f t="shared" si="2269"/>
        <v/>
      </c>
      <c r="AV2934" s="199">
        <f t="shared" ca="1" si="2261"/>
        <v>2.1244972615708964</v>
      </c>
      <c r="AX2934" s="162">
        <f t="shared" ref="AX2934:AX2997" si="2270">IF(AN2934="","",($AM2935-$AM2934)*AN2934)</f>
        <v>0</v>
      </c>
      <c r="AY2934" s="162">
        <f t="shared" ref="AY2934:AY2997" si="2271">IF(AO2934="","",($AM2935-$AM2934)*AO2934)</f>
        <v>0</v>
      </c>
      <c r="AZ2934" s="162">
        <f t="shared" ref="AZ2934:AZ2997" si="2272">IF(AP2934="","",($AM2935-$AM2934)*AP2934)</f>
        <v>0</v>
      </c>
      <c r="BA2934" s="162">
        <f t="shared" ref="BA2934:BA2997" si="2273">IF(AQ2934="","",($AM2935-$AM2934)*AQ2934)</f>
        <v>0</v>
      </c>
      <c r="BB2934" s="162" t="str">
        <f t="shared" ref="BB2934:BB2997" si="2274">IF(AR2934="","",($AM2935-$AM2934)*AR2934)</f>
        <v/>
      </c>
      <c r="BC2934" s="162" t="str">
        <f t="shared" ref="BC2934:BC2997" si="2275">IF(AS2934="","",($AM2935-$AM2934)*AS2934)</f>
        <v/>
      </c>
      <c r="BD2934" s="162" t="str">
        <f t="shared" ref="BD2934:BD2997" si="2276">IF(AT2934="","",($AM2935-$AM2934)*AT2934)</f>
        <v/>
      </c>
      <c r="BE2934" s="162" t="str">
        <f t="shared" ref="BE2934:BE2997" si="2277">IF(AU2934="","",($AM2935-$AM2934)*AU2934)</f>
        <v/>
      </c>
      <c r="BG2934" s="169">
        <f t="shared" si="2258"/>
        <v>73.379483755834258</v>
      </c>
      <c r="BH2934" s="169">
        <f t="shared" ca="1" si="2259"/>
        <v>2.1358855709190832</v>
      </c>
    </row>
    <row r="2935" spans="11:60" x14ac:dyDescent="0.25">
      <c r="K2935" s="199">
        <f t="shared" si="2232"/>
        <v>73.430869948940597</v>
      </c>
      <c r="L2935" s="201">
        <f t="shared" si="2233"/>
        <v>0.61585313378679596</v>
      </c>
      <c r="M2935" s="201">
        <f t="shared" si="2234"/>
        <v>0.62103259247101095</v>
      </c>
      <c r="N2935" s="201">
        <f t="shared" si="2235"/>
        <v>0.65277256830466379</v>
      </c>
      <c r="O2935" s="201">
        <f t="shared" si="2236"/>
        <v>0.61642215525942701</v>
      </c>
      <c r="P2935" s="201" t="str">
        <f t="shared" si="2237"/>
        <v/>
      </c>
      <c r="Q2935" s="201" t="str">
        <f t="shared" si="2238"/>
        <v/>
      </c>
      <c r="R2935" s="201" t="str">
        <f t="shared" si="2239"/>
        <v/>
      </c>
      <c r="S2935" s="201" t="str">
        <f t="shared" si="2240"/>
        <v/>
      </c>
      <c r="T2935" s="199">
        <f t="shared" si="2241"/>
        <v>0</v>
      </c>
      <c r="U2935" s="199">
        <f t="shared" si="2242"/>
        <v>0</v>
      </c>
      <c r="V2935" s="199">
        <f t="shared" si="2243"/>
        <v>0</v>
      </c>
      <c r="W2935" s="199">
        <f t="shared" si="2244"/>
        <v>0</v>
      </c>
      <c r="X2935" s="199" t="str">
        <f t="shared" si="2245"/>
        <v/>
      </c>
      <c r="Y2935" s="199" t="str">
        <f t="shared" si="2246"/>
        <v/>
      </c>
      <c r="Z2935" s="199" t="str">
        <f t="shared" si="2247"/>
        <v/>
      </c>
      <c r="AA2935" s="199" t="str">
        <f t="shared" si="2248"/>
        <v/>
      </c>
      <c r="AB2935" s="201">
        <f t="shared" ca="1" si="2249"/>
        <v>2.1049185603939327</v>
      </c>
      <c r="AD2935" s="162">
        <f t="shared" si="2250"/>
        <v>0</v>
      </c>
      <c r="AE2935" s="162">
        <f t="shared" si="2251"/>
        <v>0</v>
      </c>
      <c r="AF2935" s="162">
        <f t="shared" si="2252"/>
        <v>0</v>
      </c>
      <c r="AG2935" s="162">
        <f t="shared" si="2253"/>
        <v>0</v>
      </c>
      <c r="AH2935" s="162" t="str">
        <f t="shared" si="2254"/>
        <v/>
      </c>
      <c r="AI2935" s="162" t="str">
        <f t="shared" si="2255"/>
        <v/>
      </c>
      <c r="AJ2935" s="162" t="str">
        <f t="shared" si="2256"/>
        <v/>
      </c>
      <c r="AK2935" s="162" t="str">
        <f t="shared" si="2257"/>
        <v/>
      </c>
      <c r="AM2935" s="199">
        <f t="shared" si="2260"/>
        <v>32.046381527981474</v>
      </c>
      <c r="AN2935" s="197">
        <f t="shared" si="2262"/>
        <v>0</v>
      </c>
      <c r="AO2935" s="197">
        <f t="shared" si="2263"/>
        <v>0</v>
      </c>
      <c r="AP2935" s="197">
        <f t="shared" si="2264"/>
        <v>0</v>
      </c>
      <c r="AQ2935" s="197">
        <f t="shared" si="2265"/>
        <v>0</v>
      </c>
      <c r="AR2935" s="197" t="str">
        <f t="shared" si="2266"/>
        <v/>
      </c>
      <c r="AS2935" s="197" t="str">
        <f t="shared" si="2267"/>
        <v/>
      </c>
      <c r="AT2935" s="197" t="str">
        <f t="shared" si="2268"/>
        <v/>
      </c>
      <c r="AU2935" s="197" t="str">
        <f t="shared" si="2269"/>
        <v/>
      </c>
      <c r="AV2935" s="199">
        <f t="shared" ca="1" si="2261"/>
        <v>2.2246802768340368</v>
      </c>
      <c r="AX2935" s="162">
        <f t="shared" si="2270"/>
        <v>0</v>
      </c>
      <c r="AY2935" s="162">
        <f t="shared" si="2271"/>
        <v>0</v>
      </c>
      <c r="AZ2935" s="162">
        <f t="shared" si="2272"/>
        <v>0</v>
      </c>
      <c r="BA2935" s="162">
        <f t="shared" si="2273"/>
        <v>0</v>
      </c>
      <c r="BB2935" s="162" t="str">
        <f t="shared" si="2274"/>
        <v/>
      </c>
      <c r="BC2935" s="162" t="str">
        <f t="shared" si="2275"/>
        <v/>
      </c>
      <c r="BD2935" s="162" t="str">
        <f t="shared" si="2276"/>
        <v/>
      </c>
      <c r="BE2935" s="162" t="str">
        <f t="shared" si="2277"/>
        <v/>
      </c>
      <c r="BG2935" s="169">
        <f t="shared" si="2258"/>
        <v>73.405176852387427</v>
      </c>
      <c r="BH2935" s="169">
        <f t="shared" ca="1" si="2259"/>
        <v>2.0316578150730673</v>
      </c>
    </row>
    <row r="2936" spans="11:60" x14ac:dyDescent="0.25">
      <c r="K2936" s="199">
        <f t="shared" si="2232"/>
        <v>73.456563045493766</v>
      </c>
      <c r="L2936" s="201">
        <f t="shared" si="2233"/>
        <v>0.61606861773843591</v>
      </c>
      <c r="M2936" s="201">
        <f t="shared" si="2234"/>
        <v>0.62124988868951037</v>
      </c>
      <c r="N2936" s="201">
        <f t="shared" si="2235"/>
        <v>0.65300097018300696</v>
      </c>
      <c r="O2936" s="201">
        <f t="shared" si="2236"/>
        <v>0.61663783830885299</v>
      </c>
      <c r="P2936" s="201" t="str">
        <f t="shared" si="2237"/>
        <v/>
      </c>
      <c r="Q2936" s="201" t="str">
        <f t="shared" si="2238"/>
        <v/>
      </c>
      <c r="R2936" s="201" t="str">
        <f t="shared" si="2239"/>
        <v/>
      </c>
      <c r="S2936" s="201" t="str">
        <f t="shared" si="2240"/>
        <v/>
      </c>
      <c r="T2936" s="199">
        <f t="shared" si="2241"/>
        <v>0</v>
      </c>
      <c r="U2936" s="199">
        <f t="shared" si="2242"/>
        <v>0</v>
      </c>
      <c r="V2936" s="199">
        <f t="shared" si="2243"/>
        <v>0</v>
      </c>
      <c r="W2936" s="199">
        <f t="shared" si="2244"/>
        <v>0</v>
      </c>
      <c r="X2936" s="199" t="str">
        <f t="shared" si="2245"/>
        <v/>
      </c>
      <c r="Y2936" s="199" t="str">
        <f t="shared" si="2246"/>
        <v/>
      </c>
      <c r="Z2936" s="199" t="str">
        <f t="shared" si="2247"/>
        <v/>
      </c>
      <c r="AA2936" s="199" t="str">
        <f t="shared" si="2248"/>
        <v/>
      </c>
      <c r="AB2936" s="201">
        <f t="shared" ca="1" si="2249"/>
        <v>2.0233512555190853</v>
      </c>
      <c r="AD2936" s="162">
        <f t="shared" si="2250"/>
        <v>0</v>
      </c>
      <c r="AE2936" s="162">
        <f t="shared" si="2251"/>
        <v>0</v>
      </c>
      <c r="AF2936" s="162">
        <f t="shared" si="2252"/>
        <v>0</v>
      </c>
      <c r="AG2936" s="162">
        <f t="shared" si="2253"/>
        <v>0</v>
      </c>
      <c r="AH2936" s="162" t="str">
        <f t="shared" si="2254"/>
        <v/>
      </c>
      <c r="AI2936" s="162" t="str">
        <f t="shared" si="2255"/>
        <v/>
      </c>
      <c r="AJ2936" s="162" t="str">
        <f t="shared" si="2256"/>
        <v/>
      </c>
      <c r="AK2936" s="162" t="str">
        <f t="shared" si="2257"/>
        <v/>
      </c>
      <c r="AM2936" s="199">
        <f t="shared" si="2260"/>
        <v>32.057598322355986</v>
      </c>
      <c r="AN2936" s="197">
        <f t="shared" si="2262"/>
        <v>0</v>
      </c>
      <c r="AO2936" s="197">
        <f t="shared" si="2263"/>
        <v>0</v>
      </c>
      <c r="AP2936" s="197">
        <f t="shared" si="2264"/>
        <v>0</v>
      </c>
      <c r="AQ2936" s="197">
        <f t="shared" si="2265"/>
        <v>0</v>
      </c>
      <c r="AR2936" s="197" t="str">
        <f t="shared" si="2266"/>
        <v/>
      </c>
      <c r="AS2936" s="197" t="str">
        <f t="shared" si="2267"/>
        <v/>
      </c>
      <c r="AT2936" s="197" t="str">
        <f t="shared" si="2268"/>
        <v/>
      </c>
      <c r="AU2936" s="197" t="str">
        <f t="shared" si="2269"/>
        <v/>
      </c>
      <c r="AV2936" s="199">
        <f t="shared" ca="1" si="2261"/>
        <v>2.1506008299282207</v>
      </c>
      <c r="AX2936" s="162">
        <f t="shared" si="2270"/>
        <v>0</v>
      </c>
      <c r="AY2936" s="162">
        <f t="shared" si="2271"/>
        <v>0</v>
      </c>
      <c r="AZ2936" s="162">
        <f t="shared" si="2272"/>
        <v>0</v>
      </c>
      <c r="BA2936" s="162">
        <f t="shared" si="2273"/>
        <v>0</v>
      </c>
      <c r="BB2936" s="162" t="str">
        <f t="shared" si="2274"/>
        <v/>
      </c>
      <c r="BC2936" s="162" t="str">
        <f t="shared" si="2275"/>
        <v/>
      </c>
      <c r="BD2936" s="162" t="str">
        <f t="shared" si="2276"/>
        <v/>
      </c>
      <c r="BE2936" s="162" t="str">
        <f t="shared" si="2277"/>
        <v/>
      </c>
      <c r="BG2936" s="169">
        <f t="shared" si="2258"/>
        <v>73.430869948940597</v>
      </c>
      <c r="BH2936" s="169">
        <f t="shared" ca="1" si="2259"/>
        <v>2.1049185603939327</v>
      </c>
    </row>
    <row r="2937" spans="11:60" x14ac:dyDescent="0.25">
      <c r="K2937" s="199">
        <f t="shared" si="2232"/>
        <v>73.482256142046936</v>
      </c>
      <c r="L2937" s="201">
        <f t="shared" si="2233"/>
        <v>0.61628410169007586</v>
      </c>
      <c r="M2937" s="201">
        <f t="shared" si="2234"/>
        <v>0.62146718490800967</v>
      </c>
      <c r="N2937" s="201">
        <f t="shared" si="2235"/>
        <v>0.65322937206135012</v>
      </c>
      <c r="O2937" s="201">
        <f t="shared" si="2236"/>
        <v>0.61685352135827909</v>
      </c>
      <c r="P2937" s="201" t="str">
        <f t="shared" si="2237"/>
        <v/>
      </c>
      <c r="Q2937" s="201" t="str">
        <f t="shared" si="2238"/>
        <v/>
      </c>
      <c r="R2937" s="201" t="str">
        <f t="shared" si="2239"/>
        <v/>
      </c>
      <c r="S2937" s="201" t="str">
        <f t="shared" si="2240"/>
        <v/>
      </c>
      <c r="T2937" s="199">
        <f t="shared" si="2241"/>
        <v>0</v>
      </c>
      <c r="U2937" s="199">
        <f t="shared" si="2242"/>
        <v>0</v>
      </c>
      <c r="V2937" s="199">
        <f t="shared" si="2243"/>
        <v>0</v>
      </c>
      <c r="W2937" s="199">
        <f t="shared" si="2244"/>
        <v>0</v>
      </c>
      <c r="X2937" s="199" t="str">
        <f t="shared" si="2245"/>
        <v/>
      </c>
      <c r="Y2937" s="199" t="str">
        <f t="shared" si="2246"/>
        <v/>
      </c>
      <c r="Z2937" s="199" t="str">
        <f t="shared" si="2247"/>
        <v/>
      </c>
      <c r="AA2937" s="199" t="str">
        <f t="shared" si="2248"/>
        <v/>
      </c>
      <c r="AB2937" s="201">
        <f t="shared" ca="1" si="2249"/>
        <v>2.0802784712252906</v>
      </c>
      <c r="AD2937" s="162">
        <f t="shared" si="2250"/>
        <v>0</v>
      </c>
      <c r="AE2937" s="162">
        <f t="shared" si="2251"/>
        <v>0</v>
      </c>
      <c r="AF2937" s="162">
        <f t="shared" si="2252"/>
        <v>0</v>
      </c>
      <c r="AG2937" s="162">
        <f t="shared" si="2253"/>
        <v>0</v>
      </c>
      <c r="AH2937" s="162" t="str">
        <f t="shared" si="2254"/>
        <v/>
      </c>
      <c r="AI2937" s="162" t="str">
        <f t="shared" si="2255"/>
        <v/>
      </c>
      <c r="AJ2937" s="162" t="str">
        <f t="shared" si="2256"/>
        <v/>
      </c>
      <c r="AK2937" s="162" t="str">
        <f t="shared" si="2257"/>
        <v/>
      </c>
      <c r="AM2937" s="199">
        <f t="shared" si="2260"/>
        <v>32.068815116730498</v>
      </c>
      <c r="AN2937" s="197">
        <f t="shared" si="2262"/>
        <v>0</v>
      </c>
      <c r="AO2937" s="197">
        <f t="shared" si="2263"/>
        <v>0</v>
      </c>
      <c r="AP2937" s="197">
        <f t="shared" si="2264"/>
        <v>0</v>
      </c>
      <c r="AQ2937" s="197">
        <f t="shared" si="2265"/>
        <v>0</v>
      </c>
      <c r="AR2937" s="197" t="str">
        <f t="shared" si="2266"/>
        <v/>
      </c>
      <c r="AS2937" s="197" t="str">
        <f t="shared" si="2267"/>
        <v/>
      </c>
      <c r="AT2937" s="197" t="str">
        <f t="shared" si="2268"/>
        <v/>
      </c>
      <c r="AU2937" s="197" t="str">
        <f t="shared" si="2269"/>
        <v/>
      </c>
      <c r="AV2937" s="199">
        <f t="shared" ca="1" si="2261"/>
        <v>2.2090671948551619</v>
      </c>
      <c r="AX2937" s="162">
        <f t="shared" si="2270"/>
        <v>0</v>
      </c>
      <c r="AY2937" s="162">
        <f t="shared" si="2271"/>
        <v>0</v>
      </c>
      <c r="AZ2937" s="162">
        <f t="shared" si="2272"/>
        <v>0</v>
      </c>
      <c r="BA2937" s="162">
        <f t="shared" si="2273"/>
        <v>0</v>
      </c>
      <c r="BB2937" s="162" t="str">
        <f t="shared" si="2274"/>
        <v/>
      </c>
      <c r="BC2937" s="162" t="str">
        <f t="shared" si="2275"/>
        <v/>
      </c>
      <c r="BD2937" s="162" t="str">
        <f t="shared" si="2276"/>
        <v/>
      </c>
      <c r="BE2937" s="162" t="str">
        <f t="shared" si="2277"/>
        <v/>
      </c>
      <c r="BG2937" s="169">
        <f t="shared" si="2258"/>
        <v>73.456563045493766</v>
      </c>
      <c r="BH2937" s="169">
        <f t="shared" ca="1" si="2259"/>
        <v>2.0233512555190853</v>
      </c>
    </row>
    <row r="2938" spans="11:60" x14ac:dyDescent="0.25">
      <c r="K2938" s="199">
        <f t="shared" si="2232"/>
        <v>73.507949238600105</v>
      </c>
      <c r="L2938" s="201">
        <f t="shared" si="2233"/>
        <v>0.61649958564171581</v>
      </c>
      <c r="M2938" s="201">
        <f t="shared" si="2234"/>
        <v>0.62168448112650909</v>
      </c>
      <c r="N2938" s="201">
        <f t="shared" si="2235"/>
        <v>0.65345777393969329</v>
      </c>
      <c r="O2938" s="201">
        <f t="shared" si="2236"/>
        <v>0.61706920440770507</v>
      </c>
      <c r="P2938" s="201" t="str">
        <f t="shared" si="2237"/>
        <v/>
      </c>
      <c r="Q2938" s="201" t="str">
        <f t="shared" si="2238"/>
        <v/>
      </c>
      <c r="R2938" s="201" t="str">
        <f t="shared" si="2239"/>
        <v/>
      </c>
      <c r="S2938" s="201" t="str">
        <f t="shared" si="2240"/>
        <v/>
      </c>
      <c r="T2938" s="199">
        <f t="shared" si="2241"/>
        <v>0</v>
      </c>
      <c r="U2938" s="199">
        <f t="shared" si="2242"/>
        <v>0</v>
      </c>
      <c r="V2938" s="199">
        <f t="shared" si="2243"/>
        <v>0</v>
      </c>
      <c r="W2938" s="199">
        <f t="shared" si="2244"/>
        <v>0</v>
      </c>
      <c r="X2938" s="199" t="str">
        <f t="shared" si="2245"/>
        <v/>
      </c>
      <c r="Y2938" s="199" t="str">
        <f t="shared" si="2246"/>
        <v/>
      </c>
      <c r="Z2938" s="199" t="str">
        <f t="shared" si="2247"/>
        <v/>
      </c>
      <c r="AA2938" s="199" t="str">
        <f t="shared" si="2248"/>
        <v/>
      </c>
      <c r="AB2938" s="201">
        <f t="shared" ca="1" si="2249"/>
        <v>2.1144512602025327</v>
      </c>
      <c r="AD2938" s="162">
        <f t="shared" si="2250"/>
        <v>0</v>
      </c>
      <c r="AE2938" s="162">
        <f t="shared" si="2251"/>
        <v>0</v>
      </c>
      <c r="AF2938" s="162">
        <f t="shared" si="2252"/>
        <v>0</v>
      </c>
      <c r="AG2938" s="162">
        <f t="shared" si="2253"/>
        <v>0</v>
      </c>
      <c r="AH2938" s="162" t="str">
        <f t="shared" si="2254"/>
        <v/>
      </c>
      <c r="AI2938" s="162" t="str">
        <f t="shared" si="2255"/>
        <v/>
      </c>
      <c r="AJ2938" s="162" t="str">
        <f t="shared" si="2256"/>
        <v/>
      </c>
      <c r="AK2938" s="162" t="str">
        <f t="shared" si="2257"/>
        <v/>
      </c>
      <c r="AM2938" s="199">
        <f t="shared" si="2260"/>
        <v>32.08003191110501</v>
      </c>
      <c r="AN2938" s="197">
        <f t="shared" si="2262"/>
        <v>0</v>
      </c>
      <c r="AO2938" s="197">
        <f t="shared" si="2263"/>
        <v>0</v>
      </c>
      <c r="AP2938" s="197">
        <f t="shared" si="2264"/>
        <v>0</v>
      </c>
      <c r="AQ2938" s="197">
        <f t="shared" si="2265"/>
        <v>0</v>
      </c>
      <c r="AR2938" s="197" t="str">
        <f t="shared" si="2266"/>
        <v/>
      </c>
      <c r="AS2938" s="197" t="str">
        <f t="shared" si="2267"/>
        <v/>
      </c>
      <c r="AT2938" s="197" t="str">
        <f t="shared" si="2268"/>
        <v/>
      </c>
      <c r="AU2938" s="197" t="str">
        <f t="shared" si="2269"/>
        <v/>
      </c>
      <c r="AV2938" s="199">
        <f t="shared" ca="1" si="2261"/>
        <v>2.1361532002164556</v>
      </c>
      <c r="AX2938" s="162">
        <f t="shared" si="2270"/>
        <v>0</v>
      </c>
      <c r="AY2938" s="162">
        <f t="shared" si="2271"/>
        <v>0</v>
      </c>
      <c r="AZ2938" s="162">
        <f t="shared" si="2272"/>
        <v>0</v>
      </c>
      <c r="BA2938" s="162">
        <f t="shared" si="2273"/>
        <v>0</v>
      </c>
      <c r="BB2938" s="162" t="str">
        <f t="shared" si="2274"/>
        <v/>
      </c>
      <c r="BC2938" s="162" t="str">
        <f t="shared" si="2275"/>
        <v/>
      </c>
      <c r="BD2938" s="162" t="str">
        <f t="shared" si="2276"/>
        <v/>
      </c>
      <c r="BE2938" s="162" t="str">
        <f t="shared" si="2277"/>
        <v/>
      </c>
      <c r="BG2938" s="169">
        <f t="shared" si="2258"/>
        <v>73.482256142046936</v>
      </c>
      <c r="BH2938" s="169">
        <f t="shared" ca="1" si="2259"/>
        <v>2.0802784712252906</v>
      </c>
    </row>
    <row r="2939" spans="11:60" x14ac:dyDescent="0.25">
      <c r="K2939" s="199">
        <f t="shared" si="2232"/>
        <v>73.533642335153274</v>
      </c>
      <c r="L2939" s="201">
        <f t="shared" si="2233"/>
        <v>0.61671506959335576</v>
      </c>
      <c r="M2939" s="201">
        <f t="shared" si="2234"/>
        <v>0.6219017773450084</v>
      </c>
      <c r="N2939" s="201">
        <f t="shared" si="2235"/>
        <v>0.65368617581803656</v>
      </c>
      <c r="O2939" s="201">
        <f t="shared" si="2236"/>
        <v>0.61728488745713117</v>
      </c>
      <c r="P2939" s="201" t="str">
        <f t="shared" si="2237"/>
        <v/>
      </c>
      <c r="Q2939" s="201" t="str">
        <f t="shared" si="2238"/>
        <v/>
      </c>
      <c r="R2939" s="201" t="str">
        <f t="shared" si="2239"/>
        <v/>
      </c>
      <c r="S2939" s="201" t="str">
        <f t="shared" si="2240"/>
        <v/>
      </c>
      <c r="T2939" s="199">
        <f t="shared" si="2241"/>
        <v>0</v>
      </c>
      <c r="U2939" s="199">
        <f t="shared" si="2242"/>
        <v>0</v>
      </c>
      <c r="V2939" s="199">
        <f t="shared" si="2243"/>
        <v>0</v>
      </c>
      <c r="W2939" s="199">
        <f t="shared" si="2244"/>
        <v>0</v>
      </c>
      <c r="X2939" s="199" t="str">
        <f t="shared" si="2245"/>
        <v/>
      </c>
      <c r="Y2939" s="199" t="str">
        <f t="shared" si="2246"/>
        <v/>
      </c>
      <c r="Z2939" s="199" t="str">
        <f t="shared" si="2247"/>
        <v/>
      </c>
      <c r="AA2939" s="199" t="str">
        <f t="shared" si="2248"/>
        <v/>
      </c>
      <c r="AB2939" s="201">
        <f t="shared" ca="1" si="2249"/>
        <v>2.1268283211945445</v>
      </c>
      <c r="AD2939" s="162">
        <f t="shared" si="2250"/>
        <v>0</v>
      </c>
      <c r="AE2939" s="162">
        <f t="shared" si="2251"/>
        <v>0</v>
      </c>
      <c r="AF2939" s="162">
        <f t="shared" si="2252"/>
        <v>0</v>
      </c>
      <c r="AG2939" s="162">
        <f t="shared" si="2253"/>
        <v>0</v>
      </c>
      <c r="AH2939" s="162" t="str">
        <f t="shared" si="2254"/>
        <v/>
      </c>
      <c r="AI2939" s="162" t="str">
        <f t="shared" si="2255"/>
        <v/>
      </c>
      <c r="AJ2939" s="162" t="str">
        <f t="shared" si="2256"/>
        <v/>
      </c>
      <c r="AK2939" s="162" t="str">
        <f t="shared" si="2257"/>
        <v/>
      </c>
      <c r="AM2939" s="199">
        <f t="shared" si="2260"/>
        <v>32.091248705479522</v>
      </c>
      <c r="AN2939" s="197">
        <f t="shared" si="2262"/>
        <v>0</v>
      </c>
      <c r="AO2939" s="197">
        <f t="shared" si="2263"/>
        <v>0</v>
      </c>
      <c r="AP2939" s="197">
        <f t="shared" si="2264"/>
        <v>0</v>
      </c>
      <c r="AQ2939" s="197">
        <f t="shared" si="2265"/>
        <v>0</v>
      </c>
      <c r="AR2939" s="197" t="str">
        <f t="shared" si="2266"/>
        <v/>
      </c>
      <c r="AS2939" s="197" t="str">
        <f t="shared" si="2267"/>
        <v/>
      </c>
      <c r="AT2939" s="197" t="str">
        <f t="shared" si="2268"/>
        <v/>
      </c>
      <c r="AU2939" s="197" t="str">
        <f t="shared" si="2269"/>
        <v/>
      </c>
      <c r="AV2939" s="199">
        <f t="shared" ca="1" si="2261"/>
        <v>2.2323140943172706</v>
      </c>
      <c r="AX2939" s="162">
        <f t="shared" si="2270"/>
        <v>0</v>
      </c>
      <c r="AY2939" s="162">
        <f t="shared" si="2271"/>
        <v>0</v>
      </c>
      <c r="AZ2939" s="162">
        <f t="shared" si="2272"/>
        <v>0</v>
      </c>
      <c r="BA2939" s="162">
        <f t="shared" si="2273"/>
        <v>0</v>
      </c>
      <c r="BB2939" s="162" t="str">
        <f t="shared" si="2274"/>
        <v/>
      </c>
      <c r="BC2939" s="162" t="str">
        <f t="shared" si="2275"/>
        <v/>
      </c>
      <c r="BD2939" s="162" t="str">
        <f t="shared" si="2276"/>
        <v/>
      </c>
      <c r="BE2939" s="162" t="str">
        <f t="shared" si="2277"/>
        <v/>
      </c>
      <c r="BG2939" s="169">
        <f t="shared" si="2258"/>
        <v>73.507949238600105</v>
      </c>
      <c r="BH2939" s="169">
        <f t="shared" ca="1" si="2259"/>
        <v>2.1144512602025327</v>
      </c>
    </row>
    <row r="2940" spans="11:60" x14ac:dyDescent="0.25">
      <c r="K2940" s="199">
        <f t="shared" si="2232"/>
        <v>73.559335431706444</v>
      </c>
      <c r="L2940" s="201">
        <f t="shared" si="2233"/>
        <v>0.61693055354499571</v>
      </c>
      <c r="M2940" s="201">
        <f t="shared" si="2234"/>
        <v>0.62211907356350782</v>
      </c>
      <c r="N2940" s="201">
        <f t="shared" si="2235"/>
        <v>0.65391457769637973</v>
      </c>
      <c r="O2940" s="201">
        <f t="shared" si="2236"/>
        <v>0.61750057050655716</v>
      </c>
      <c r="P2940" s="201" t="str">
        <f t="shared" si="2237"/>
        <v/>
      </c>
      <c r="Q2940" s="201" t="str">
        <f t="shared" si="2238"/>
        <v/>
      </c>
      <c r="R2940" s="201" t="str">
        <f t="shared" si="2239"/>
        <v/>
      </c>
      <c r="S2940" s="201" t="str">
        <f t="shared" si="2240"/>
        <v/>
      </c>
      <c r="T2940" s="199">
        <f t="shared" si="2241"/>
        <v>0</v>
      </c>
      <c r="U2940" s="199">
        <f t="shared" si="2242"/>
        <v>0</v>
      </c>
      <c r="V2940" s="199">
        <f t="shared" si="2243"/>
        <v>0</v>
      </c>
      <c r="W2940" s="199">
        <f t="shared" si="2244"/>
        <v>0</v>
      </c>
      <c r="X2940" s="199" t="str">
        <f t="shared" si="2245"/>
        <v/>
      </c>
      <c r="Y2940" s="199" t="str">
        <f t="shared" si="2246"/>
        <v/>
      </c>
      <c r="Z2940" s="199" t="str">
        <f t="shared" si="2247"/>
        <v/>
      </c>
      <c r="AA2940" s="199" t="str">
        <f t="shared" si="2248"/>
        <v/>
      </c>
      <c r="AB2940" s="201">
        <f t="shared" ca="1" si="2249"/>
        <v>2.0947003636198831</v>
      </c>
      <c r="AD2940" s="162">
        <f t="shared" si="2250"/>
        <v>0</v>
      </c>
      <c r="AE2940" s="162">
        <f t="shared" si="2251"/>
        <v>0</v>
      </c>
      <c r="AF2940" s="162">
        <f t="shared" si="2252"/>
        <v>0</v>
      </c>
      <c r="AG2940" s="162">
        <f t="shared" si="2253"/>
        <v>0</v>
      </c>
      <c r="AH2940" s="162" t="str">
        <f t="shared" si="2254"/>
        <v/>
      </c>
      <c r="AI2940" s="162" t="str">
        <f t="shared" si="2255"/>
        <v/>
      </c>
      <c r="AJ2940" s="162" t="str">
        <f t="shared" si="2256"/>
        <v/>
      </c>
      <c r="AK2940" s="162" t="str">
        <f t="shared" si="2257"/>
        <v/>
      </c>
      <c r="AM2940" s="199">
        <f t="shared" si="2260"/>
        <v>32.102465499854034</v>
      </c>
      <c r="AN2940" s="197">
        <f t="shared" si="2262"/>
        <v>0</v>
      </c>
      <c r="AO2940" s="197">
        <f t="shared" si="2263"/>
        <v>0</v>
      </c>
      <c r="AP2940" s="197">
        <f t="shared" si="2264"/>
        <v>0</v>
      </c>
      <c r="AQ2940" s="197">
        <f t="shared" si="2265"/>
        <v>0</v>
      </c>
      <c r="AR2940" s="197" t="str">
        <f t="shared" si="2266"/>
        <v/>
      </c>
      <c r="AS2940" s="197" t="str">
        <f t="shared" si="2267"/>
        <v/>
      </c>
      <c r="AT2940" s="197" t="str">
        <f t="shared" si="2268"/>
        <v/>
      </c>
      <c r="AU2940" s="197" t="str">
        <f t="shared" si="2269"/>
        <v/>
      </c>
      <c r="AV2940" s="199">
        <f t="shared" ca="1" si="2261"/>
        <v>2.104981316835516</v>
      </c>
      <c r="AX2940" s="162">
        <f t="shared" si="2270"/>
        <v>0</v>
      </c>
      <c r="AY2940" s="162">
        <f t="shared" si="2271"/>
        <v>0</v>
      </c>
      <c r="AZ2940" s="162">
        <f t="shared" si="2272"/>
        <v>0</v>
      </c>
      <c r="BA2940" s="162">
        <f t="shared" si="2273"/>
        <v>0</v>
      </c>
      <c r="BB2940" s="162" t="str">
        <f t="shared" si="2274"/>
        <v/>
      </c>
      <c r="BC2940" s="162" t="str">
        <f t="shared" si="2275"/>
        <v/>
      </c>
      <c r="BD2940" s="162" t="str">
        <f t="shared" si="2276"/>
        <v/>
      </c>
      <c r="BE2940" s="162" t="str">
        <f t="shared" si="2277"/>
        <v/>
      </c>
      <c r="BG2940" s="169">
        <f t="shared" si="2258"/>
        <v>73.533642335153274</v>
      </c>
      <c r="BH2940" s="169">
        <f t="shared" ca="1" si="2259"/>
        <v>2.1268283211945445</v>
      </c>
    </row>
    <row r="2941" spans="11:60" x14ac:dyDescent="0.25">
      <c r="K2941" s="199">
        <f t="shared" si="2232"/>
        <v>73.585028528259613</v>
      </c>
      <c r="L2941" s="201">
        <f t="shared" si="2233"/>
        <v>0.61714603749663566</v>
      </c>
      <c r="M2941" s="201">
        <f t="shared" si="2234"/>
        <v>0.62233636978200713</v>
      </c>
      <c r="N2941" s="201">
        <f t="shared" si="2235"/>
        <v>0.65414297957472289</v>
      </c>
      <c r="O2941" s="201">
        <f t="shared" si="2236"/>
        <v>0.61771625355598314</v>
      </c>
      <c r="P2941" s="201" t="str">
        <f t="shared" si="2237"/>
        <v/>
      </c>
      <c r="Q2941" s="201" t="str">
        <f t="shared" si="2238"/>
        <v/>
      </c>
      <c r="R2941" s="201" t="str">
        <f t="shared" si="2239"/>
        <v/>
      </c>
      <c r="S2941" s="201" t="str">
        <f t="shared" si="2240"/>
        <v/>
      </c>
      <c r="T2941" s="199">
        <f t="shared" si="2241"/>
        <v>0</v>
      </c>
      <c r="U2941" s="199">
        <f t="shared" si="2242"/>
        <v>0</v>
      </c>
      <c r="V2941" s="199">
        <f t="shared" si="2243"/>
        <v>0</v>
      </c>
      <c r="W2941" s="199">
        <f t="shared" si="2244"/>
        <v>0</v>
      </c>
      <c r="X2941" s="199" t="str">
        <f t="shared" si="2245"/>
        <v/>
      </c>
      <c r="Y2941" s="199" t="str">
        <f t="shared" si="2246"/>
        <v/>
      </c>
      <c r="Z2941" s="199" t="str">
        <f t="shared" si="2247"/>
        <v/>
      </c>
      <c r="AA2941" s="199" t="str">
        <f t="shared" si="2248"/>
        <v/>
      </c>
      <c r="AB2941" s="201">
        <f t="shared" ca="1" si="2249"/>
        <v>2.0596972713143802</v>
      </c>
      <c r="AD2941" s="162">
        <f t="shared" si="2250"/>
        <v>0</v>
      </c>
      <c r="AE2941" s="162">
        <f t="shared" si="2251"/>
        <v>0</v>
      </c>
      <c r="AF2941" s="162">
        <f t="shared" si="2252"/>
        <v>0</v>
      </c>
      <c r="AG2941" s="162">
        <f t="shared" si="2253"/>
        <v>0</v>
      </c>
      <c r="AH2941" s="162" t="str">
        <f t="shared" si="2254"/>
        <v/>
      </c>
      <c r="AI2941" s="162" t="str">
        <f t="shared" si="2255"/>
        <v/>
      </c>
      <c r="AJ2941" s="162" t="str">
        <f t="shared" si="2256"/>
        <v/>
      </c>
      <c r="AK2941" s="162" t="str">
        <f t="shared" si="2257"/>
        <v/>
      </c>
      <c r="AM2941" s="199">
        <f t="shared" si="2260"/>
        <v>32.113682294228546</v>
      </c>
      <c r="AN2941" s="197">
        <f t="shared" si="2262"/>
        <v>0</v>
      </c>
      <c r="AO2941" s="197">
        <f t="shared" si="2263"/>
        <v>0</v>
      </c>
      <c r="AP2941" s="197">
        <f t="shared" si="2264"/>
        <v>0</v>
      </c>
      <c r="AQ2941" s="197">
        <f t="shared" si="2265"/>
        <v>0</v>
      </c>
      <c r="AR2941" s="197" t="str">
        <f t="shared" si="2266"/>
        <v/>
      </c>
      <c r="AS2941" s="197" t="str">
        <f t="shared" si="2267"/>
        <v/>
      </c>
      <c r="AT2941" s="197" t="str">
        <f t="shared" si="2268"/>
        <v/>
      </c>
      <c r="AU2941" s="197" t="str">
        <f t="shared" si="2269"/>
        <v/>
      </c>
      <c r="AV2941" s="199">
        <f t="shared" ca="1" si="2261"/>
        <v>2.2245596432430066</v>
      </c>
      <c r="AX2941" s="162">
        <f t="shared" si="2270"/>
        <v>0</v>
      </c>
      <c r="AY2941" s="162">
        <f t="shared" si="2271"/>
        <v>0</v>
      </c>
      <c r="AZ2941" s="162">
        <f t="shared" si="2272"/>
        <v>0</v>
      </c>
      <c r="BA2941" s="162">
        <f t="shared" si="2273"/>
        <v>0</v>
      </c>
      <c r="BB2941" s="162" t="str">
        <f t="shared" si="2274"/>
        <v/>
      </c>
      <c r="BC2941" s="162" t="str">
        <f t="shared" si="2275"/>
        <v/>
      </c>
      <c r="BD2941" s="162" t="str">
        <f t="shared" si="2276"/>
        <v/>
      </c>
      <c r="BE2941" s="162" t="str">
        <f t="shared" si="2277"/>
        <v/>
      </c>
      <c r="BG2941" s="169">
        <f t="shared" si="2258"/>
        <v>73.559335431706444</v>
      </c>
      <c r="BH2941" s="169">
        <f t="shared" ca="1" si="2259"/>
        <v>2.0947003636198831</v>
      </c>
    </row>
    <row r="2942" spans="11:60" x14ac:dyDescent="0.25">
      <c r="K2942" s="199">
        <f t="shared" si="2232"/>
        <v>73.610721624812783</v>
      </c>
      <c r="L2942" s="201">
        <f t="shared" si="2233"/>
        <v>0.61736152144827561</v>
      </c>
      <c r="M2942" s="201">
        <f t="shared" si="2234"/>
        <v>0.62255366600050654</v>
      </c>
      <c r="N2942" s="201">
        <f t="shared" si="2235"/>
        <v>0.65437138145306606</v>
      </c>
      <c r="O2942" s="201">
        <f t="shared" si="2236"/>
        <v>0.61793193660540913</v>
      </c>
      <c r="P2942" s="201" t="str">
        <f t="shared" si="2237"/>
        <v/>
      </c>
      <c r="Q2942" s="201" t="str">
        <f t="shared" si="2238"/>
        <v/>
      </c>
      <c r="R2942" s="201" t="str">
        <f t="shared" si="2239"/>
        <v/>
      </c>
      <c r="S2942" s="201" t="str">
        <f t="shared" si="2240"/>
        <v/>
      </c>
      <c r="T2942" s="199">
        <f t="shared" si="2241"/>
        <v>0</v>
      </c>
      <c r="U2942" s="199">
        <f t="shared" si="2242"/>
        <v>0</v>
      </c>
      <c r="V2942" s="199">
        <f t="shared" si="2243"/>
        <v>0</v>
      </c>
      <c r="W2942" s="199">
        <f t="shared" si="2244"/>
        <v>0</v>
      </c>
      <c r="X2942" s="199" t="str">
        <f t="shared" si="2245"/>
        <v/>
      </c>
      <c r="Y2942" s="199" t="str">
        <f t="shared" si="2246"/>
        <v/>
      </c>
      <c r="Z2942" s="199" t="str">
        <f t="shared" si="2247"/>
        <v/>
      </c>
      <c r="AA2942" s="199" t="str">
        <f t="shared" si="2248"/>
        <v/>
      </c>
      <c r="AB2942" s="201">
        <f t="shared" ca="1" si="2249"/>
        <v>2.0350142342514275</v>
      </c>
      <c r="AD2942" s="162">
        <f t="shared" si="2250"/>
        <v>0</v>
      </c>
      <c r="AE2942" s="162">
        <f t="shared" si="2251"/>
        <v>0</v>
      </c>
      <c r="AF2942" s="162">
        <f t="shared" si="2252"/>
        <v>0</v>
      </c>
      <c r="AG2942" s="162">
        <f t="shared" si="2253"/>
        <v>0</v>
      </c>
      <c r="AH2942" s="162" t="str">
        <f t="shared" si="2254"/>
        <v/>
      </c>
      <c r="AI2942" s="162" t="str">
        <f t="shared" si="2255"/>
        <v/>
      </c>
      <c r="AJ2942" s="162" t="str">
        <f t="shared" si="2256"/>
        <v/>
      </c>
      <c r="AK2942" s="162" t="str">
        <f t="shared" si="2257"/>
        <v/>
      </c>
      <c r="AM2942" s="199">
        <f t="shared" si="2260"/>
        <v>32.124899088603058</v>
      </c>
      <c r="AN2942" s="197">
        <f t="shared" si="2262"/>
        <v>0</v>
      </c>
      <c r="AO2942" s="197">
        <f t="shared" si="2263"/>
        <v>0</v>
      </c>
      <c r="AP2942" s="197">
        <f t="shared" si="2264"/>
        <v>0</v>
      </c>
      <c r="AQ2942" s="197">
        <f t="shared" si="2265"/>
        <v>0</v>
      </c>
      <c r="AR2942" s="197" t="str">
        <f t="shared" si="2266"/>
        <v/>
      </c>
      <c r="AS2942" s="197" t="str">
        <f t="shared" si="2267"/>
        <v/>
      </c>
      <c r="AT2942" s="197" t="str">
        <f t="shared" si="2268"/>
        <v/>
      </c>
      <c r="AU2942" s="197" t="str">
        <f t="shared" si="2269"/>
        <v/>
      </c>
      <c r="AV2942" s="199">
        <f t="shared" ca="1" si="2261"/>
        <v>2.1997632575901891</v>
      </c>
      <c r="AX2942" s="162">
        <f t="shared" si="2270"/>
        <v>0</v>
      </c>
      <c r="AY2942" s="162">
        <f t="shared" si="2271"/>
        <v>0</v>
      </c>
      <c r="AZ2942" s="162">
        <f t="shared" si="2272"/>
        <v>0</v>
      </c>
      <c r="BA2942" s="162">
        <f t="shared" si="2273"/>
        <v>0</v>
      </c>
      <c r="BB2942" s="162" t="str">
        <f t="shared" si="2274"/>
        <v/>
      </c>
      <c r="BC2942" s="162" t="str">
        <f t="shared" si="2275"/>
        <v/>
      </c>
      <c r="BD2942" s="162" t="str">
        <f t="shared" si="2276"/>
        <v/>
      </c>
      <c r="BE2942" s="162" t="str">
        <f t="shared" si="2277"/>
        <v/>
      </c>
      <c r="BG2942" s="169">
        <f t="shared" si="2258"/>
        <v>73.585028528259613</v>
      </c>
      <c r="BH2942" s="169">
        <f t="shared" ca="1" si="2259"/>
        <v>2.0596972713143802</v>
      </c>
    </row>
    <row r="2943" spans="11:60" x14ac:dyDescent="0.25">
      <c r="K2943" s="199">
        <f t="shared" si="2232"/>
        <v>73.636414721365952</v>
      </c>
      <c r="L2943" s="201">
        <f t="shared" si="2233"/>
        <v>0.61757700539991545</v>
      </c>
      <c r="M2943" s="201">
        <f t="shared" si="2234"/>
        <v>0.62277096221900585</v>
      </c>
      <c r="N2943" s="201">
        <f t="shared" si="2235"/>
        <v>0.65459978333140934</v>
      </c>
      <c r="O2943" s="201">
        <f t="shared" si="2236"/>
        <v>0.61814761965483522</v>
      </c>
      <c r="P2943" s="201" t="str">
        <f t="shared" si="2237"/>
        <v/>
      </c>
      <c r="Q2943" s="201" t="str">
        <f t="shared" si="2238"/>
        <v/>
      </c>
      <c r="R2943" s="201" t="str">
        <f t="shared" si="2239"/>
        <v/>
      </c>
      <c r="S2943" s="201" t="str">
        <f t="shared" si="2240"/>
        <v/>
      </c>
      <c r="T2943" s="199">
        <f t="shared" si="2241"/>
        <v>0</v>
      </c>
      <c r="U2943" s="199">
        <f t="shared" si="2242"/>
        <v>0</v>
      </c>
      <c r="V2943" s="199">
        <f t="shared" si="2243"/>
        <v>0</v>
      </c>
      <c r="W2943" s="199">
        <f t="shared" si="2244"/>
        <v>0</v>
      </c>
      <c r="X2943" s="199" t="str">
        <f t="shared" si="2245"/>
        <v/>
      </c>
      <c r="Y2943" s="199" t="str">
        <f t="shared" si="2246"/>
        <v/>
      </c>
      <c r="Z2943" s="199" t="str">
        <f t="shared" si="2247"/>
        <v/>
      </c>
      <c r="AA2943" s="199" t="str">
        <f t="shared" si="2248"/>
        <v/>
      </c>
      <c r="AB2943" s="201">
        <f t="shared" ca="1" si="2249"/>
        <v>2.1196410444028735</v>
      </c>
      <c r="AD2943" s="162">
        <f t="shared" si="2250"/>
        <v>0</v>
      </c>
      <c r="AE2943" s="162">
        <f t="shared" si="2251"/>
        <v>0</v>
      </c>
      <c r="AF2943" s="162">
        <f t="shared" si="2252"/>
        <v>0</v>
      </c>
      <c r="AG2943" s="162">
        <f t="shared" si="2253"/>
        <v>0</v>
      </c>
      <c r="AH2943" s="162" t="str">
        <f t="shared" si="2254"/>
        <v/>
      </c>
      <c r="AI2943" s="162" t="str">
        <f t="shared" si="2255"/>
        <v/>
      </c>
      <c r="AJ2943" s="162" t="str">
        <f t="shared" si="2256"/>
        <v/>
      </c>
      <c r="AK2943" s="162" t="str">
        <f t="shared" si="2257"/>
        <v/>
      </c>
      <c r="AM2943" s="199">
        <f t="shared" si="2260"/>
        <v>32.13611588297757</v>
      </c>
      <c r="AN2943" s="197">
        <f t="shared" si="2262"/>
        <v>0</v>
      </c>
      <c r="AO2943" s="197">
        <f t="shared" si="2263"/>
        <v>0</v>
      </c>
      <c r="AP2943" s="197">
        <f t="shared" si="2264"/>
        <v>0</v>
      </c>
      <c r="AQ2943" s="197">
        <f t="shared" si="2265"/>
        <v>0</v>
      </c>
      <c r="AR2943" s="197" t="str">
        <f t="shared" si="2266"/>
        <v/>
      </c>
      <c r="AS2943" s="197" t="str">
        <f t="shared" si="2267"/>
        <v/>
      </c>
      <c r="AT2943" s="197" t="str">
        <f t="shared" si="2268"/>
        <v/>
      </c>
      <c r="AU2943" s="197" t="str">
        <f t="shared" si="2269"/>
        <v/>
      </c>
      <c r="AV2943" s="199">
        <f t="shared" ca="1" si="2261"/>
        <v>2.1823574423376777</v>
      </c>
      <c r="AX2943" s="162">
        <f t="shared" si="2270"/>
        <v>0</v>
      </c>
      <c r="AY2943" s="162">
        <f t="shared" si="2271"/>
        <v>0</v>
      </c>
      <c r="AZ2943" s="162">
        <f t="shared" si="2272"/>
        <v>0</v>
      </c>
      <c r="BA2943" s="162">
        <f t="shared" si="2273"/>
        <v>0</v>
      </c>
      <c r="BB2943" s="162" t="str">
        <f t="shared" si="2274"/>
        <v/>
      </c>
      <c r="BC2943" s="162" t="str">
        <f t="shared" si="2275"/>
        <v/>
      </c>
      <c r="BD2943" s="162" t="str">
        <f t="shared" si="2276"/>
        <v/>
      </c>
      <c r="BE2943" s="162" t="str">
        <f t="shared" si="2277"/>
        <v/>
      </c>
      <c r="BG2943" s="169">
        <f t="shared" si="2258"/>
        <v>73.610721624812783</v>
      </c>
      <c r="BH2943" s="169">
        <f t="shared" ca="1" si="2259"/>
        <v>2.0350142342514275</v>
      </c>
    </row>
    <row r="2944" spans="11:60" x14ac:dyDescent="0.25">
      <c r="K2944" s="199">
        <f t="shared" si="2232"/>
        <v>73.662107817919122</v>
      </c>
      <c r="L2944" s="201">
        <f t="shared" si="2233"/>
        <v>0.6177924893515554</v>
      </c>
      <c r="M2944" s="201">
        <f t="shared" si="2234"/>
        <v>0.62298825843750527</v>
      </c>
      <c r="N2944" s="201">
        <f t="shared" si="2235"/>
        <v>0.6548281852097525</v>
      </c>
      <c r="O2944" s="201">
        <f t="shared" si="2236"/>
        <v>0.61836330270426121</v>
      </c>
      <c r="P2944" s="201" t="str">
        <f t="shared" si="2237"/>
        <v/>
      </c>
      <c r="Q2944" s="201" t="str">
        <f t="shared" si="2238"/>
        <v/>
      </c>
      <c r="R2944" s="201" t="str">
        <f t="shared" si="2239"/>
        <v/>
      </c>
      <c r="S2944" s="201" t="str">
        <f t="shared" si="2240"/>
        <v/>
      </c>
      <c r="T2944" s="199">
        <f t="shared" si="2241"/>
        <v>0</v>
      </c>
      <c r="U2944" s="199">
        <f t="shared" si="2242"/>
        <v>0</v>
      </c>
      <c r="V2944" s="199">
        <f t="shared" si="2243"/>
        <v>0</v>
      </c>
      <c r="W2944" s="199">
        <f t="shared" si="2244"/>
        <v>0</v>
      </c>
      <c r="X2944" s="199" t="str">
        <f t="shared" si="2245"/>
        <v/>
      </c>
      <c r="Y2944" s="199" t="str">
        <f t="shared" si="2246"/>
        <v/>
      </c>
      <c r="Z2944" s="199" t="str">
        <f t="shared" si="2247"/>
        <v/>
      </c>
      <c r="AA2944" s="199" t="str">
        <f t="shared" si="2248"/>
        <v/>
      </c>
      <c r="AB2944" s="201">
        <f t="shared" ca="1" si="2249"/>
        <v>2.0908113547187646</v>
      </c>
      <c r="AD2944" s="162">
        <f t="shared" si="2250"/>
        <v>0</v>
      </c>
      <c r="AE2944" s="162">
        <f t="shared" si="2251"/>
        <v>0</v>
      </c>
      <c r="AF2944" s="162">
        <f t="shared" si="2252"/>
        <v>0</v>
      </c>
      <c r="AG2944" s="162">
        <f t="shared" si="2253"/>
        <v>0</v>
      </c>
      <c r="AH2944" s="162" t="str">
        <f t="shared" si="2254"/>
        <v/>
      </c>
      <c r="AI2944" s="162" t="str">
        <f t="shared" si="2255"/>
        <v/>
      </c>
      <c r="AJ2944" s="162" t="str">
        <f t="shared" si="2256"/>
        <v/>
      </c>
      <c r="AK2944" s="162" t="str">
        <f t="shared" si="2257"/>
        <v/>
      </c>
      <c r="AM2944" s="199">
        <f t="shared" si="2260"/>
        <v>32.147332677352082</v>
      </c>
      <c r="AN2944" s="197">
        <f t="shared" si="2262"/>
        <v>0</v>
      </c>
      <c r="AO2944" s="197">
        <f t="shared" si="2263"/>
        <v>0</v>
      </c>
      <c r="AP2944" s="197">
        <f t="shared" si="2264"/>
        <v>0</v>
      </c>
      <c r="AQ2944" s="197">
        <f t="shared" si="2265"/>
        <v>0</v>
      </c>
      <c r="AR2944" s="197" t="str">
        <f t="shared" si="2266"/>
        <v/>
      </c>
      <c r="AS2944" s="197" t="str">
        <f t="shared" si="2267"/>
        <v/>
      </c>
      <c r="AT2944" s="197" t="str">
        <f t="shared" si="2268"/>
        <v/>
      </c>
      <c r="AU2944" s="197" t="str">
        <f t="shared" si="2269"/>
        <v/>
      </c>
      <c r="AV2944" s="199">
        <f t="shared" ca="1" si="2261"/>
        <v>2.1019694383392982</v>
      </c>
      <c r="AX2944" s="162">
        <f t="shared" si="2270"/>
        <v>0</v>
      </c>
      <c r="AY2944" s="162">
        <f t="shared" si="2271"/>
        <v>0</v>
      </c>
      <c r="AZ2944" s="162">
        <f t="shared" si="2272"/>
        <v>0</v>
      </c>
      <c r="BA2944" s="162">
        <f t="shared" si="2273"/>
        <v>0</v>
      </c>
      <c r="BB2944" s="162" t="str">
        <f t="shared" si="2274"/>
        <v/>
      </c>
      <c r="BC2944" s="162" t="str">
        <f t="shared" si="2275"/>
        <v/>
      </c>
      <c r="BD2944" s="162" t="str">
        <f t="shared" si="2276"/>
        <v/>
      </c>
      <c r="BE2944" s="162" t="str">
        <f t="shared" si="2277"/>
        <v/>
      </c>
      <c r="BG2944" s="169">
        <f t="shared" si="2258"/>
        <v>73.636414721365952</v>
      </c>
      <c r="BH2944" s="169">
        <f t="shared" ca="1" si="2259"/>
        <v>2.1196410444028735</v>
      </c>
    </row>
    <row r="2945" spans="11:60" x14ac:dyDescent="0.25">
      <c r="K2945" s="199">
        <f t="shared" si="2232"/>
        <v>73.687800914472291</v>
      </c>
      <c r="L2945" s="201">
        <f t="shared" si="2233"/>
        <v>0.61800797330319535</v>
      </c>
      <c r="M2945" s="201">
        <f t="shared" si="2234"/>
        <v>0.62320555465600458</v>
      </c>
      <c r="N2945" s="201">
        <f t="shared" si="2235"/>
        <v>0.65505658708809567</v>
      </c>
      <c r="O2945" s="201">
        <f t="shared" si="2236"/>
        <v>0.61857898575368719</v>
      </c>
      <c r="P2945" s="201" t="str">
        <f t="shared" si="2237"/>
        <v/>
      </c>
      <c r="Q2945" s="201" t="str">
        <f t="shared" si="2238"/>
        <v/>
      </c>
      <c r="R2945" s="201" t="str">
        <f t="shared" si="2239"/>
        <v/>
      </c>
      <c r="S2945" s="201" t="str">
        <f t="shared" si="2240"/>
        <v/>
      </c>
      <c r="T2945" s="199">
        <f t="shared" si="2241"/>
        <v>0</v>
      </c>
      <c r="U2945" s="199">
        <f t="shared" si="2242"/>
        <v>0</v>
      </c>
      <c r="V2945" s="199">
        <f t="shared" si="2243"/>
        <v>0</v>
      </c>
      <c r="W2945" s="199">
        <f t="shared" si="2244"/>
        <v>0</v>
      </c>
      <c r="X2945" s="199" t="str">
        <f t="shared" si="2245"/>
        <v/>
      </c>
      <c r="Y2945" s="199" t="str">
        <f t="shared" si="2246"/>
        <v/>
      </c>
      <c r="Z2945" s="199" t="str">
        <f t="shared" si="2247"/>
        <v/>
      </c>
      <c r="AA2945" s="199" t="str">
        <f t="shared" si="2248"/>
        <v/>
      </c>
      <c r="AB2945" s="201">
        <f t="shared" ca="1" si="2249"/>
        <v>2.0489421736945377</v>
      </c>
      <c r="AD2945" s="162">
        <f t="shared" si="2250"/>
        <v>0</v>
      </c>
      <c r="AE2945" s="162">
        <f t="shared" si="2251"/>
        <v>0</v>
      </c>
      <c r="AF2945" s="162">
        <f t="shared" si="2252"/>
        <v>0</v>
      </c>
      <c r="AG2945" s="162">
        <f t="shared" si="2253"/>
        <v>0</v>
      </c>
      <c r="AH2945" s="162" t="str">
        <f t="shared" si="2254"/>
        <v/>
      </c>
      <c r="AI2945" s="162" t="str">
        <f t="shared" si="2255"/>
        <v/>
      </c>
      <c r="AJ2945" s="162" t="str">
        <f t="shared" si="2256"/>
        <v/>
      </c>
      <c r="AK2945" s="162" t="str">
        <f t="shared" si="2257"/>
        <v/>
      </c>
      <c r="AM2945" s="199">
        <f t="shared" si="2260"/>
        <v>32.158549471726595</v>
      </c>
      <c r="AN2945" s="197">
        <f t="shared" si="2262"/>
        <v>0</v>
      </c>
      <c r="AO2945" s="197">
        <f t="shared" si="2263"/>
        <v>0</v>
      </c>
      <c r="AP2945" s="197">
        <f t="shared" si="2264"/>
        <v>0</v>
      </c>
      <c r="AQ2945" s="197">
        <f t="shared" si="2265"/>
        <v>0</v>
      </c>
      <c r="AR2945" s="197" t="str">
        <f t="shared" si="2266"/>
        <v/>
      </c>
      <c r="AS2945" s="197" t="str">
        <f t="shared" si="2267"/>
        <v/>
      </c>
      <c r="AT2945" s="197" t="str">
        <f t="shared" si="2268"/>
        <v/>
      </c>
      <c r="AU2945" s="197" t="str">
        <f t="shared" si="2269"/>
        <v/>
      </c>
      <c r="AV2945" s="199">
        <f t="shared" ca="1" si="2261"/>
        <v>2.102165055915457</v>
      </c>
      <c r="AX2945" s="162">
        <f t="shared" si="2270"/>
        <v>0</v>
      </c>
      <c r="AY2945" s="162">
        <f t="shared" si="2271"/>
        <v>0</v>
      </c>
      <c r="AZ2945" s="162">
        <f t="shared" si="2272"/>
        <v>0</v>
      </c>
      <c r="BA2945" s="162">
        <f t="shared" si="2273"/>
        <v>0</v>
      </c>
      <c r="BB2945" s="162" t="str">
        <f t="shared" si="2274"/>
        <v/>
      </c>
      <c r="BC2945" s="162" t="str">
        <f t="shared" si="2275"/>
        <v/>
      </c>
      <c r="BD2945" s="162" t="str">
        <f t="shared" si="2276"/>
        <v/>
      </c>
      <c r="BE2945" s="162" t="str">
        <f t="shared" si="2277"/>
        <v/>
      </c>
      <c r="BG2945" s="169">
        <f t="shared" si="2258"/>
        <v>73.662107817919122</v>
      </c>
      <c r="BH2945" s="169">
        <f t="shared" ca="1" si="2259"/>
        <v>2.0908113547187646</v>
      </c>
    </row>
    <row r="2946" spans="11:60" x14ac:dyDescent="0.25">
      <c r="K2946" s="199">
        <f t="shared" si="2232"/>
        <v>73.71349401102546</v>
      </c>
      <c r="L2946" s="201">
        <f t="shared" si="2233"/>
        <v>0.6182234572548353</v>
      </c>
      <c r="M2946" s="201">
        <f t="shared" si="2234"/>
        <v>0.623422850874504</v>
      </c>
      <c r="N2946" s="201">
        <f t="shared" si="2235"/>
        <v>0.65528498896643883</v>
      </c>
      <c r="O2946" s="201">
        <f t="shared" si="2236"/>
        <v>0.61879466880311329</v>
      </c>
      <c r="P2946" s="201" t="str">
        <f t="shared" si="2237"/>
        <v/>
      </c>
      <c r="Q2946" s="201" t="str">
        <f t="shared" si="2238"/>
        <v/>
      </c>
      <c r="R2946" s="201" t="str">
        <f t="shared" si="2239"/>
        <v/>
      </c>
      <c r="S2946" s="201" t="str">
        <f t="shared" si="2240"/>
        <v/>
      </c>
      <c r="T2946" s="199">
        <f t="shared" si="2241"/>
        <v>0</v>
      </c>
      <c r="U2946" s="199">
        <f t="shared" si="2242"/>
        <v>0</v>
      </c>
      <c r="V2946" s="199">
        <f t="shared" si="2243"/>
        <v>0</v>
      </c>
      <c r="W2946" s="199">
        <f t="shared" si="2244"/>
        <v>0</v>
      </c>
      <c r="X2946" s="199" t="str">
        <f t="shared" si="2245"/>
        <v/>
      </c>
      <c r="Y2946" s="199" t="str">
        <f t="shared" si="2246"/>
        <v/>
      </c>
      <c r="Z2946" s="199" t="str">
        <f t="shared" si="2247"/>
        <v/>
      </c>
      <c r="AA2946" s="199" t="str">
        <f t="shared" si="2248"/>
        <v/>
      </c>
      <c r="AB2946" s="201">
        <f t="shared" ca="1" si="2249"/>
        <v>2.0201372494714338</v>
      </c>
      <c r="AD2946" s="162">
        <f t="shared" si="2250"/>
        <v>0</v>
      </c>
      <c r="AE2946" s="162">
        <f t="shared" si="2251"/>
        <v>0</v>
      </c>
      <c r="AF2946" s="162">
        <f t="shared" si="2252"/>
        <v>0</v>
      </c>
      <c r="AG2946" s="162">
        <f t="shared" si="2253"/>
        <v>0</v>
      </c>
      <c r="AH2946" s="162" t="str">
        <f t="shared" si="2254"/>
        <v/>
      </c>
      <c r="AI2946" s="162" t="str">
        <f t="shared" si="2255"/>
        <v/>
      </c>
      <c r="AJ2946" s="162" t="str">
        <f t="shared" si="2256"/>
        <v/>
      </c>
      <c r="AK2946" s="162" t="str">
        <f t="shared" si="2257"/>
        <v/>
      </c>
      <c r="AM2946" s="199">
        <f t="shared" si="2260"/>
        <v>32.169766266101107</v>
      </c>
      <c r="AN2946" s="197">
        <f t="shared" si="2262"/>
        <v>0</v>
      </c>
      <c r="AO2946" s="197">
        <f t="shared" si="2263"/>
        <v>0</v>
      </c>
      <c r="AP2946" s="197">
        <f t="shared" si="2264"/>
        <v>0</v>
      </c>
      <c r="AQ2946" s="197">
        <f t="shared" si="2265"/>
        <v>0</v>
      </c>
      <c r="AR2946" s="197" t="str">
        <f t="shared" si="2266"/>
        <v/>
      </c>
      <c r="AS2946" s="197" t="str">
        <f t="shared" si="2267"/>
        <v/>
      </c>
      <c r="AT2946" s="197" t="str">
        <f t="shared" si="2268"/>
        <v/>
      </c>
      <c r="AU2946" s="197" t="str">
        <f t="shared" si="2269"/>
        <v/>
      </c>
      <c r="AV2946" s="199">
        <f t="shared" ca="1" si="2261"/>
        <v>2.0862028409631765</v>
      </c>
      <c r="AX2946" s="162">
        <f t="shared" si="2270"/>
        <v>0</v>
      </c>
      <c r="AY2946" s="162">
        <f t="shared" si="2271"/>
        <v>0</v>
      </c>
      <c r="AZ2946" s="162">
        <f t="shared" si="2272"/>
        <v>0</v>
      </c>
      <c r="BA2946" s="162">
        <f t="shared" si="2273"/>
        <v>0</v>
      </c>
      <c r="BB2946" s="162" t="str">
        <f t="shared" si="2274"/>
        <v/>
      </c>
      <c r="BC2946" s="162" t="str">
        <f t="shared" si="2275"/>
        <v/>
      </c>
      <c r="BD2946" s="162" t="str">
        <f t="shared" si="2276"/>
        <v/>
      </c>
      <c r="BE2946" s="162" t="str">
        <f t="shared" si="2277"/>
        <v/>
      </c>
      <c r="BG2946" s="169">
        <f t="shared" si="2258"/>
        <v>73.687800914472291</v>
      </c>
      <c r="BH2946" s="169">
        <f t="shared" ca="1" si="2259"/>
        <v>2.0489421736945377</v>
      </c>
    </row>
    <row r="2947" spans="11:60" x14ac:dyDescent="0.25">
      <c r="K2947" s="199">
        <f t="shared" si="2232"/>
        <v>73.73918710757863</v>
      </c>
      <c r="L2947" s="201">
        <f t="shared" si="2233"/>
        <v>0.61843894120647525</v>
      </c>
      <c r="M2947" s="201">
        <f t="shared" si="2234"/>
        <v>0.62364014709300331</v>
      </c>
      <c r="N2947" s="201">
        <f t="shared" si="2235"/>
        <v>0.655513390844782</v>
      </c>
      <c r="O2947" s="201">
        <f t="shared" si="2236"/>
        <v>0.61901035185253928</v>
      </c>
      <c r="P2947" s="201" t="str">
        <f t="shared" si="2237"/>
        <v/>
      </c>
      <c r="Q2947" s="201" t="str">
        <f t="shared" si="2238"/>
        <v/>
      </c>
      <c r="R2947" s="201" t="str">
        <f t="shared" si="2239"/>
        <v/>
      </c>
      <c r="S2947" s="201" t="str">
        <f t="shared" si="2240"/>
        <v/>
      </c>
      <c r="T2947" s="199">
        <f t="shared" si="2241"/>
        <v>0</v>
      </c>
      <c r="U2947" s="199">
        <f t="shared" si="2242"/>
        <v>0</v>
      </c>
      <c r="V2947" s="199">
        <f t="shared" si="2243"/>
        <v>0</v>
      </c>
      <c r="W2947" s="199">
        <f t="shared" si="2244"/>
        <v>0</v>
      </c>
      <c r="X2947" s="199" t="str">
        <f t="shared" si="2245"/>
        <v/>
      </c>
      <c r="Y2947" s="199" t="str">
        <f t="shared" si="2246"/>
        <v/>
      </c>
      <c r="Z2947" s="199" t="str">
        <f t="shared" si="2247"/>
        <v/>
      </c>
      <c r="AA2947" s="199" t="str">
        <f t="shared" si="2248"/>
        <v/>
      </c>
      <c r="AB2947" s="201">
        <f t="shared" ca="1" si="2249"/>
        <v>2.0859149482687913</v>
      </c>
      <c r="AD2947" s="162">
        <f t="shared" si="2250"/>
        <v>0</v>
      </c>
      <c r="AE2947" s="162">
        <f t="shared" si="2251"/>
        <v>0</v>
      </c>
      <c r="AF2947" s="162">
        <f t="shared" si="2252"/>
        <v>0</v>
      </c>
      <c r="AG2947" s="162">
        <f t="shared" si="2253"/>
        <v>0</v>
      </c>
      <c r="AH2947" s="162" t="str">
        <f t="shared" si="2254"/>
        <v/>
      </c>
      <c r="AI2947" s="162" t="str">
        <f t="shared" si="2255"/>
        <v/>
      </c>
      <c r="AJ2947" s="162" t="str">
        <f t="shared" si="2256"/>
        <v/>
      </c>
      <c r="AK2947" s="162" t="str">
        <f t="shared" si="2257"/>
        <v/>
      </c>
      <c r="AM2947" s="199">
        <f t="shared" si="2260"/>
        <v>32.180983060475619</v>
      </c>
      <c r="AN2947" s="197">
        <f t="shared" si="2262"/>
        <v>0</v>
      </c>
      <c r="AO2947" s="197">
        <f t="shared" si="2263"/>
        <v>0</v>
      </c>
      <c r="AP2947" s="197">
        <f t="shared" si="2264"/>
        <v>0</v>
      </c>
      <c r="AQ2947" s="197">
        <f t="shared" si="2265"/>
        <v>0</v>
      </c>
      <c r="AR2947" s="197" t="str">
        <f t="shared" si="2266"/>
        <v/>
      </c>
      <c r="AS2947" s="197" t="str">
        <f t="shared" si="2267"/>
        <v/>
      </c>
      <c r="AT2947" s="197" t="str">
        <f t="shared" si="2268"/>
        <v/>
      </c>
      <c r="AU2947" s="197" t="str">
        <f t="shared" si="2269"/>
        <v/>
      </c>
      <c r="AV2947" s="199">
        <f t="shared" ca="1" si="2261"/>
        <v>2.1806699919615946</v>
      </c>
      <c r="AX2947" s="162">
        <f t="shared" si="2270"/>
        <v>0</v>
      </c>
      <c r="AY2947" s="162">
        <f t="shared" si="2271"/>
        <v>0</v>
      </c>
      <c r="AZ2947" s="162">
        <f t="shared" si="2272"/>
        <v>0</v>
      </c>
      <c r="BA2947" s="162">
        <f t="shared" si="2273"/>
        <v>0</v>
      </c>
      <c r="BB2947" s="162" t="str">
        <f t="shared" si="2274"/>
        <v/>
      </c>
      <c r="BC2947" s="162" t="str">
        <f t="shared" si="2275"/>
        <v/>
      </c>
      <c r="BD2947" s="162" t="str">
        <f t="shared" si="2276"/>
        <v/>
      </c>
      <c r="BE2947" s="162" t="str">
        <f t="shared" si="2277"/>
        <v/>
      </c>
      <c r="BG2947" s="169">
        <f t="shared" si="2258"/>
        <v>73.71349401102546</v>
      </c>
      <c r="BH2947" s="169">
        <f t="shared" ca="1" si="2259"/>
        <v>2.0201372494714338</v>
      </c>
    </row>
    <row r="2948" spans="11:60" x14ac:dyDescent="0.25">
      <c r="K2948" s="199">
        <f t="shared" si="2232"/>
        <v>73.764880204131799</v>
      </c>
      <c r="L2948" s="201">
        <f t="shared" si="2233"/>
        <v>0.6186544251581152</v>
      </c>
      <c r="M2948" s="201">
        <f t="shared" si="2234"/>
        <v>0.62385744331150261</v>
      </c>
      <c r="N2948" s="201">
        <f t="shared" si="2235"/>
        <v>0.65574179272312516</v>
      </c>
      <c r="O2948" s="201">
        <f t="shared" si="2236"/>
        <v>0.61922603490196526</v>
      </c>
      <c r="P2948" s="201" t="str">
        <f t="shared" si="2237"/>
        <v/>
      </c>
      <c r="Q2948" s="201" t="str">
        <f t="shared" si="2238"/>
        <v/>
      </c>
      <c r="R2948" s="201" t="str">
        <f t="shared" si="2239"/>
        <v/>
      </c>
      <c r="S2948" s="201" t="str">
        <f t="shared" si="2240"/>
        <v/>
      </c>
      <c r="T2948" s="199">
        <f t="shared" si="2241"/>
        <v>0</v>
      </c>
      <c r="U2948" s="199">
        <f t="shared" si="2242"/>
        <v>0</v>
      </c>
      <c r="V2948" s="199">
        <f t="shared" si="2243"/>
        <v>0</v>
      </c>
      <c r="W2948" s="199">
        <f t="shared" si="2244"/>
        <v>0</v>
      </c>
      <c r="X2948" s="199" t="str">
        <f t="shared" si="2245"/>
        <v/>
      </c>
      <c r="Y2948" s="199" t="str">
        <f t="shared" si="2246"/>
        <v/>
      </c>
      <c r="Z2948" s="199" t="str">
        <f t="shared" si="2247"/>
        <v/>
      </c>
      <c r="AA2948" s="199" t="str">
        <f t="shared" si="2248"/>
        <v/>
      </c>
      <c r="AB2948" s="201">
        <f t="shared" ca="1" si="2249"/>
        <v>2.1091199230592479</v>
      </c>
      <c r="AD2948" s="162">
        <f t="shared" si="2250"/>
        <v>0</v>
      </c>
      <c r="AE2948" s="162">
        <f t="shared" si="2251"/>
        <v>0</v>
      </c>
      <c r="AF2948" s="162">
        <f t="shared" si="2252"/>
        <v>0</v>
      </c>
      <c r="AG2948" s="162">
        <f t="shared" si="2253"/>
        <v>0</v>
      </c>
      <c r="AH2948" s="162" t="str">
        <f t="shared" si="2254"/>
        <v/>
      </c>
      <c r="AI2948" s="162" t="str">
        <f t="shared" si="2255"/>
        <v/>
      </c>
      <c r="AJ2948" s="162" t="str">
        <f t="shared" si="2256"/>
        <v/>
      </c>
      <c r="AK2948" s="162" t="str">
        <f t="shared" si="2257"/>
        <v/>
      </c>
      <c r="AM2948" s="199">
        <f t="shared" si="2260"/>
        <v>32.192199854850131</v>
      </c>
      <c r="AN2948" s="197">
        <f t="shared" si="2262"/>
        <v>0</v>
      </c>
      <c r="AO2948" s="197">
        <f t="shared" si="2263"/>
        <v>0</v>
      </c>
      <c r="AP2948" s="197">
        <f t="shared" si="2264"/>
        <v>0</v>
      </c>
      <c r="AQ2948" s="197">
        <f t="shared" si="2265"/>
        <v>0</v>
      </c>
      <c r="AR2948" s="197" t="str">
        <f t="shared" si="2266"/>
        <v/>
      </c>
      <c r="AS2948" s="197" t="str">
        <f t="shared" si="2267"/>
        <v/>
      </c>
      <c r="AT2948" s="197" t="str">
        <f t="shared" si="2268"/>
        <v/>
      </c>
      <c r="AU2948" s="197" t="str">
        <f t="shared" si="2269"/>
        <v/>
      </c>
      <c r="AV2948" s="199">
        <f t="shared" ca="1" si="2261"/>
        <v>2.1680960365667024</v>
      </c>
      <c r="AX2948" s="162">
        <f t="shared" si="2270"/>
        <v>0</v>
      </c>
      <c r="AY2948" s="162">
        <f t="shared" si="2271"/>
        <v>0</v>
      </c>
      <c r="AZ2948" s="162">
        <f t="shared" si="2272"/>
        <v>0</v>
      </c>
      <c r="BA2948" s="162">
        <f t="shared" si="2273"/>
        <v>0</v>
      </c>
      <c r="BB2948" s="162" t="str">
        <f t="shared" si="2274"/>
        <v/>
      </c>
      <c r="BC2948" s="162" t="str">
        <f t="shared" si="2275"/>
        <v/>
      </c>
      <c r="BD2948" s="162" t="str">
        <f t="shared" si="2276"/>
        <v/>
      </c>
      <c r="BE2948" s="162" t="str">
        <f t="shared" si="2277"/>
        <v/>
      </c>
      <c r="BG2948" s="169">
        <f t="shared" si="2258"/>
        <v>73.73918710757863</v>
      </c>
      <c r="BH2948" s="169">
        <f t="shared" ca="1" si="2259"/>
        <v>2.0859149482687913</v>
      </c>
    </row>
    <row r="2949" spans="11:60" x14ac:dyDescent="0.25">
      <c r="K2949" s="199">
        <f t="shared" si="2232"/>
        <v>73.790573300684969</v>
      </c>
      <c r="L2949" s="201">
        <f t="shared" si="2233"/>
        <v>0.61886990910975515</v>
      </c>
      <c r="M2949" s="201">
        <f t="shared" si="2234"/>
        <v>0.62407473953000203</v>
      </c>
      <c r="N2949" s="201">
        <f t="shared" si="2235"/>
        <v>0.65597019460146833</v>
      </c>
      <c r="O2949" s="201">
        <f t="shared" si="2236"/>
        <v>0.61944171795139136</v>
      </c>
      <c r="P2949" s="201" t="str">
        <f t="shared" si="2237"/>
        <v/>
      </c>
      <c r="Q2949" s="201" t="str">
        <f t="shared" si="2238"/>
        <v/>
      </c>
      <c r="R2949" s="201" t="str">
        <f t="shared" si="2239"/>
        <v/>
      </c>
      <c r="S2949" s="201" t="str">
        <f t="shared" si="2240"/>
        <v/>
      </c>
      <c r="T2949" s="199">
        <f t="shared" si="2241"/>
        <v>0</v>
      </c>
      <c r="U2949" s="199">
        <f t="shared" si="2242"/>
        <v>0</v>
      </c>
      <c r="V2949" s="199">
        <f t="shared" si="2243"/>
        <v>0</v>
      </c>
      <c r="W2949" s="199">
        <f t="shared" si="2244"/>
        <v>0</v>
      </c>
      <c r="X2949" s="199" t="str">
        <f t="shared" si="2245"/>
        <v/>
      </c>
      <c r="Y2949" s="199" t="str">
        <f t="shared" si="2246"/>
        <v/>
      </c>
      <c r="Z2949" s="199" t="str">
        <f t="shared" si="2247"/>
        <v/>
      </c>
      <c r="AA2949" s="199" t="str">
        <f t="shared" si="2248"/>
        <v/>
      </c>
      <c r="AB2949" s="201">
        <f t="shared" ca="1" si="2249"/>
        <v>2.0615763134004155</v>
      </c>
      <c r="AD2949" s="162">
        <f t="shared" si="2250"/>
        <v>0</v>
      </c>
      <c r="AE2949" s="162">
        <f t="shared" si="2251"/>
        <v>0</v>
      </c>
      <c r="AF2949" s="162">
        <f t="shared" si="2252"/>
        <v>0</v>
      </c>
      <c r="AG2949" s="162">
        <f t="shared" si="2253"/>
        <v>0</v>
      </c>
      <c r="AH2949" s="162" t="str">
        <f t="shared" si="2254"/>
        <v/>
      </c>
      <c r="AI2949" s="162" t="str">
        <f t="shared" si="2255"/>
        <v/>
      </c>
      <c r="AJ2949" s="162" t="str">
        <f t="shared" si="2256"/>
        <v/>
      </c>
      <c r="AK2949" s="162" t="str">
        <f t="shared" si="2257"/>
        <v/>
      </c>
      <c r="AM2949" s="199">
        <f t="shared" si="2260"/>
        <v>32.203416649224643</v>
      </c>
      <c r="AN2949" s="197">
        <f t="shared" si="2262"/>
        <v>0</v>
      </c>
      <c r="AO2949" s="197">
        <f t="shared" si="2263"/>
        <v>0</v>
      </c>
      <c r="AP2949" s="197">
        <f t="shared" si="2264"/>
        <v>0</v>
      </c>
      <c r="AQ2949" s="197">
        <f t="shared" si="2265"/>
        <v>0</v>
      </c>
      <c r="AR2949" s="197" t="str">
        <f t="shared" si="2266"/>
        <v/>
      </c>
      <c r="AS2949" s="197" t="str">
        <f t="shared" si="2267"/>
        <v/>
      </c>
      <c r="AT2949" s="197" t="str">
        <f t="shared" si="2268"/>
        <v/>
      </c>
      <c r="AU2949" s="197" t="str">
        <f t="shared" si="2269"/>
        <v/>
      </c>
      <c r="AV2949" s="199">
        <f t="shared" ca="1" si="2261"/>
        <v>2.1289931148785493</v>
      </c>
      <c r="AX2949" s="162">
        <f t="shared" si="2270"/>
        <v>0</v>
      </c>
      <c r="AY2949" s="162">
        <f t="shared" si="2271"/>
        <v>0</v>
      </c>
      <c r="AZ2949" s="162">
        <f t="shared" si="2272"/>
        <v>0</v>
      </c>
      <c r="BA2949" s="162">
        <f t="shared" si="2273"/>
        <v>0</v>
      </c>
      <c r="BB2949" s="162" t="str">
        <f t="shared" si="2274"/>
        <v/>
      </c>
      <c r="BC2949" s="162" t="str">
        <f t="shared" si="2275"/>
        <v/>
      </c>
      <c r="BD2949" s="162" t="str">
        <f t="shared" si="2276"/>
        <v/>
      </c>
      <c r="BE2949" s="162" t="str">
        <f t="shared" si="2277"/>
        <v/>
      </c>
      <c r="BG2949" s="169">
        <f t="shared" si="2258"/>
        <v>73.764880204131799</v>
      </c>
      <c r="BH2949" s="169">
        <f t="shared" ca="1" si="2259"/>
        <v>2.1091199230592479</v>
      </c>
    </row>
    <row r="2950" spans="11:60" x14ac:dyDescent="0.25">
      <c r="K2950" s="199">
        <f t="shared" si="2232"/>
        <v>73.816266397238138</v>
      </c>
      <c r="L2950" s="201">
        <f t="shared" si="2233"/>
        <v>0.6190853930613951</v>
      </c>
      <c r="M2950" s="201">
        <f t="shared" si="2234"/>
        <v>0.62429203574850134</v>
      </c>
      <c r="N2950" s="201">
        <f t="shared" si="2235"/>
        <v>0.6561985964798116</v>
      </c>
      <c r="O2950" s="201">
        <f t="shared" si="2236"/>
        <v>0.61965740100081734</v>
      </c>
      <c r="P2950" s="201" t="str">
        <f t="shared" si="2237"/>
        <v/>
      </c>
      <c r="Q2950" s="201" t="str">
        <f t="shared" si="2238"/>
        <v/>
      </c>
      <c r="R2950" s="201" t="str">
        <f t="shared" si="2239"/>
        <v/>
      </c>
      <c r="S2950" s="201" t="str">
        <f t="shared" si="2240"/>
        <v/>
      </c>
      <c r="T2950" s="199">
        <f t="shared" si="2241"/>
        <v>0</v>
      </c>
      <c r="U2950" s="199">
        <f t="shared" si="2242"/>
        <v>0</v>
      </c>
      <c r="V2950" s="199">
        <f t="shared" si="2243"/>
        <v>0</v>
      </c>
      <c r="W2950" s="199">
        <f t="shared" si="2244"/>
        <v>0</v>
      </c>
      <c r="X2950" s="199" t="str">
        <f t="shared" si="2245"/>
        <v/>
      </c>
      <c r="Y2950" s="199" t="str">
        <f t="shared" si="2246"/>
        <v/>
      </c>
      <c r="Z2950" s="199" t="str">
        <f t="shared" si="2247"/>
        <v/>
      </c>
      <c r="AA2950" s="199" t="str">
        <f t="shared" si="2248"/>
        <v/>
      </c>
      <c r="AB2950" s="201">
        <f t="shared" ca="1" si="2249"/>
        <v>2.0448335714162003</v>
      </c>
      <c r="AD2950" s="162">
        <f t="shared" si="2250"/>
        <v>0</v>
      </c>
      <c r="AE2950" s="162">
        <f t="shared" si="2251"/>
        <v>0</v>
      </c>
      <c r="AF2950" s="162">
        <f t="shared" si="2252"/>
        <v>0</v>
      </c>
      <c r="AG2950" s="162">
        <f t="shared" si="2253"/>
        <v>0</v>
      </c>
      <c r="AH2950" s="162" t="str">
        <f t="shared" si="2254"/>
        <v/>
      </c>
      <c r="AI2950" s="162" t="str">
        <f t="shared" si="2255"/>
        <v/>
      </c>
      <c r="AJ2950" s="162" t="str">
        <f t="shared" si="2256"/>
        <v/>
      </c>
      <c r="AK2950" s="162" t="str">
        <f t="shared" si="2257"/>
        <v/>
      </c>
      <c r="AM2950" s="199">
        <f t="shared" si="2260"/>
        <v>32.214633443599155</v>
      </c>
      <c r="AN2950" s="197">
        <f t="shared" si="2262"/>
        <v>0</v>
      </c>
      <c r="AO2950" s="197">
        <f t="shared" si="2263"/>
        <v>0</v>
      </c>
      <c r="AP2950" s="197">
        <f t="shared" si="2264"/>
        <v>0</v>
      </c>
      <c r="AQ2950" s="197">
        <f t="shared" si="2265"/>
        <v>0</v>
      </c>
      <c r="AR2950" s="197" t="str">
        <f t="shared" si="2266"/>
        <v/>
      </c>
      <c r="AS2950" s="197" t="str">
        <f t="shared" si="2267"/>
        <v/>
      </c>
      <c r="AT2950" s="197" t="str">
        <f t="shared" si="2268"/>
        <v/>
      </c>
      <c r="AU2950" s="197" t="str">
        <f t="shared" si="2269"/>
        <v/>
      </c>
      <c r="AV2950" s="199">
        <f t="shared" ca="1" si="2261"/>
        <v>2.0755521126428462</v>
      </c>
      <c r="AX2950" s="162">
        <f t="shared" si="2270"/>
        <v>0</v>
      </c>
      <c r="AY2950" s="162">
        <f t="shared" si="2271"/>
        <v>0</v>
      </c>
      <c r="AZ2950" s="162">
        <f t="shared" si="2272"/>
        <v>0</v>
      </c>
      <c r="BA2950" s="162">
        <f t="shared" si="2273"/>
        <v>0</v>
      </c>
      <c r="BB2950" s="162" t="str">
        <f t="shared" si="2274"/>
        <v/>
      </c>
      <c r="BC2950" s="162" t="str">
        <f t="shared" si="2275"/>
        <v/>
      </c>
      <c r="BD2950" s="162" t="str">
        <f t="shared" si="2276"/>
        <v/>
      </c>
      <c r="BE2950" s="162" t="str">
        <f t="shared" si="2277"/>
        <v/>
      </c>
      <c r="BG2950" s="169">
        <f t="shared" si="2258"/>
        <v>73.790573300684969</v>
      </c>
      <c r="BH2950" s="169">
        <f t="shared" ca="1" si="2259"/>
        <v>2.0615763134004155</v>
      </c>
    </row>
    <row r="2951" spans="11:60" x14ac:dyDescent="0.25">
      <c r="K2951" s="199">
        <f t="shared" si="2232"/>
        <v>73.841959493791308</v>
      </c>
      <c r="L2951" s="201">
        <f t="shared" si="2233"/>
        <v>0.61930087701303504</v>
      </c>
      <c r="M2951" s="201">
        <f t="shared" si="2234"/>
        <v>0.62450933196700076</v>
      </c>
      <c r="N2951" s="201">
        <f t="shared" si="2235"/>
        <v>0.65642699835815477</v>
      </c>
      <c r="O2951" s="201">
        <f t="shared" si="2236"/>
        <v>0.61987308405024333</v>
      </c>
      <c r="P2951" s="201" t="str">
        <f t="shared" si="2237"/>
        <v/>
      </c>
      <c r="Q2951" s="201" t="str">
        <f t="shared" si="2238"/>
        <v/>
      </c>
      <c r="R2951" s="201" t="str">
        <f t="shared" si="2239"/>
        <v/>
      </c>
      <c r="S2951" s="201" t="str">
        <f t="shared" si="2240"/>
        <v/>
      </c>
      <c r="T2951" s="199">
        <f t="shared" si="2241"/>
        <v>0</v>
      </c>
      <c r="U2951" s="199">
        <f t="shared" si="2242"/>
        <v>0</v>
      </c>
      <c r="V2951" s="199">
        <f t="shared" si="2243"/>
        <v>0</v>
      </c>
      <c r="W2951" s="199">
        <f t="shared" si="2244"/>
        <v>0</v>
      </c>
      <c r="X2951" s="199" t="str">
        <f t="shared" si="2245"/>
        <v/>
      </c>
      <c r="Y2951" s="199" t="str">
        <f t="shared" si="2246"/>
        <v/>
      </c>
      <c r="Z2951" s="199" t="str">
        <f t="shared" si="2247"/>
        <v/>
      </c>
      <c r="AA2951" s="199" t="str">
        <f t="shared" si="2248"/>
        <v/>
      </c>
      <c r="AB2951" s="201">
        <f t="shared" ca="1" si="2249"/>
        <v>2.0794789076654014</v>
      </c>
      <c r="AD2951" s="162">
        <f t="shared" si="2250"/>
        <v>0</v>
      </c>
      <c r="AE2951" s="162">
        <f t="shared" si="2251"/>
        <v>0</v>
      </c>
      <c r="AF2951" s="162">
        <f t="shared" si="2252"/>
        <v>0</v>
      </c>
      <c r="AG2951" s="162">
        <f t="shared" si="2253"/>
        <v>0</v>
      </c>
      <c r="AH2951" s="162" t="str">
        <f t="shared" si="2254"/>
        <v/>
      </c>
      <c r="AI2951" s="162" t="str">
        <f t="shared" si="2255"/>
        <v/>
      </c>
      <c r="AJ2951" s="162" t="str">
        <f t="shared" si="2256"/>
        <v/>
      </c>
      <c r="AK2951" s="162" t="str">
        <f t="shared" si="2257"/>
        <v/>
      </c>
      <c r="AM2951" s="199">
        <f t="shared" si="2260"/>
        <v>32.225850237973667</v>
      </c>
      <c r="AN2951" s="197">
        <f t="shared" si="2262"/>
        <v>0</v>
      </c>
      <c r="AO2951" s="197">
        <f t="shared" si="2263"/>
        <v>0</v>
      </c>
      <c r="AP2951" s="197">
        <f t="shared" si="2264"/>
        <v>0</v>
      </c>
      <c r="AQ2951" s="197">
        <f t="shared" si="2265"/>
        <v>0</v>
      </c>
      <c r="AR2951" s="197" t="str">
        <f t="shared" si="2266"/>
        <v/>
      </c>
      <c r="AS2951" s="197" t="str">
        <f t="shared" si="2267"/>
        <v/>
      </c>
      <c r="AT2951" s="197" t="str">
        <f t="shared" si="2268"/>
        <v/>
      </c>
      <c r="AU2951" s="197" t="str">
        <f t="shared" si="2269"/>
        <v/>
      </c>
      <c r="AV2951" s="199">
        <f t="shared" ca="1" si="2261"/>
        <v>2.1926013996801932</v>
      </c>
      <c r="AX2951" s="162">
        <f t="shared" si="2270"/>
        <v>0</v>
      </c>
      <c r="AY2951" s="162">
        <f t="shared" si="2271"/>
        <v>0</v>
      </c>
      <c r="AZ2951" s="162">
        <f t="shared" si="2272"/>
        <v>0</v>
      </c>
      <c r="BA2951" s="162">
        <f t="shared" si="2273"/>
        <v>0</v>
      </c>
      <c r="BB2951" s="162" t="str">
        <f t="shared" si="2274"/>
        <v/>
      </c>
      <c r="BC2951" s="162" t="str">
        <f t="shared" si="2275"/>
        <v/>
      </c>
      <c r="BD2951" s="162" t="str">
        <f t="shared" si="2276"/>
        <v/>
      </c>
      <c r="BE2951" s="162" t="str">
        <f t="shared" si="2277"/>
        <v/>
      </c>
      <c r="BG2951" s="169">
        <f t="shared" si="2258"/>
        <v>73.816266397238138</v>
      </c>
      <c r="BH2951" s="169">
        <f t="shared" ca="1" si="2259"/>
        <v>2.0448335714162003</v>
      </c>
    </row>
    <row r="2952" spans="11:60" x14ac:dyDescent="0.25">
      <c r="K2952" s="199">
        <f t="shared" si="2232"/>
        <v>73.867652590344477</v>
      </c>
      <c r="L2952" s="201">
        <f t="shared" si="2233"/>
        <v>0.61951636096467488</v>
      </c>
      <c r="M2952" s="201">
        <f t="shared" si="2234"/>
        <v>0.62472662818550007</v>
      </c>
      <c r="N2952" s="201">
        <f t="shared" si="2235"/>
        <v>0.65665540023649793</v>
      </c>
      <c r="O2952" s="201">
        <f t="shared" si="2236"/>
        <v>0.62008876709966942</v>
      </c>
      <c r="P2952" s="201" t="str">
        <f t="shared" si="2237"/>
        <v/>
      </c>
      <c r="Q2952" s="201" t="str">
        <f t="shared" si="2238"/>
        <v/>
      </c>
      <c r="R2952" s="201" t="str">
        <f t="shared" si="2239"/>
        <v/>
      </c>
      <c r="S2952" s="201" t="str">
        <f t="shared" si="2240"/>
        <v/>
      </c>
      <c r="T2952" s="199">
        <f t="shared" si="2241"/>
        <v>0</v>
      </c>
      <c r="U2952" s="199">
        <f t="shared" si="2242"/>
        <v>0</v>
      </c>
      <c r="V2952" s="199">
        <f t="shared" si="2243"/>
        <v>0</v>
      </c>
      <c r="W2952" s="199">
        <f t="shared" si="2244"/>
        <v>0</v>
      </c>
      <c r="X2952" s="199" t="str">
        <f t="shared" si="2245"/>
        <v/>
      </c>
      <c r="Y2952" s="199" t="str">
        <f t="shared" si="2246"/>
        <v/>
      </c>
      <c r="Z2952" s="199" t="str">
        <f t="shared" si="2247"/>
        <v/>
      </c>
      <c r="AA2952" s="199" t="str">
        <f t="shared" si="2248"/>
        <v/>
      </c>
      <c r="AB2952" s="201">
        <f t="shared" ca="1" si="2249"/>
        <v>2.0669047628913666</v>
      </c>
      <c r="AD2952" s="162">
        <f t="shared" si="2250"/>
        <v>0</v>
      </c>
      <c r="AE2952" s="162">
        <f t="shared" si="2251"/>
        <v>0</v>
      </c>
      <c r="AF2952" s="162">
        <f t="shared" si="2252"/>
        <v>0</v>
      </c>
      <c r="AG2952" s="162">
        <f t="shared" si="2253"/>
        <v>0</v>
      </c>
      <c r="AH2952" s="162" t="str">
        <f t="shared" si="2254"/>
        <v/>
      </c>
      <c r="AI2952" s="162" t="str">
        <f t="shared" si="2255"/>
        <v/>
      </c>
      <c r="AJ2952" s="162" t="str">
        <f t="shared" si="2256"/>
        <v/>
      </c>
      <c r="AK2952" s="162" t="str">
        <f t="shared" si="2257"/>
        <v/>
      </c>
      <c r="AM2952" s="199">
        <f t="shared" si="2260"/>
        <v>32.237067032348179</v>
      </c>
      <c r="AN2952" s="197">
        <f t="shared" si="2262"/>
        <v>0</v>
      </c>
      <c r="AO2952" s="197">
        <f t="shared" si="2263"/>
        <v>0</v>
      </c>
      <c r="AP2952" s="197">
        <f t="shared" si="2264"/>
        <v>0</v>
      </c>
      <c r="AQ2952" s="197">
        <f t="shared" si="2265"/>
        <v>0</v>
      </c>
      <c r="AR2952" s="197" t="str">
        <f t="shared" si="2266"/>
        <v/>
      </c>
      <c r="AS2952" s="197" t="str">
        <f t="shared" si="2267"/>
        <v/>
      </c>
      <c r="AT2952" s="197" t="str">
        <f t="shared" si="2268"/>
        <v/>
      </c>
      <c r="AU2952" s="197" t="str">
        <f t="shared" si="2269"/>
        <v/>
      </c>
      <c r="AV2952" s="199">
        <f t="shared" ca="1" si="2261"/>
        <v>2.179276444131947</v>
      </c>
      <c r="AX2952" s="162">
        <f t="shared" si="2270"/>
        <v>0</v>
      </c>
      <c r="AY2952" s="162">
        <f t="shared" si="2271"/>
        <v>0</v>
      </c>
      <c r="AZ2952" s="162">
        <f t="shared" si="2272"/>
        <v>0</v>
      </c>
      <c r="BA2952" s="162">
        <f t="shared" si="2273"/>
        <v>0</v>
      </c>
      <c r="BB2952" s="162" t="str">
        <f t="shared" si="2274"/>
        <v/>
      </c>
      <c r="BC2952" s="162" t="str">
        <f t="shared" si="2275"/>
        <v/>
      </c>
      <c r="BD2952" s="162" t="str">
        <f t="shared" si="2276"/>
        <v/>
      </c>
      <c r="BE2952" s="162" t="str">
        <f t="shared" si="2277"/>
        <v/>
      </c>
      <c r="BG2952" s="169">
        <f t="shared" si="2258"/>
        <v>73.841959493791308</v>
      </c>
      <c r="BH2952" s="169">
        <f t="shared" ca="1" si="2259"/>
        <v>2.0794789076654014</v>
      </c>
    </row>
    <row r="2953" spans="11:60" x14ac:dyDescent="0.25">
      <c r="K2953" s="199">
        <f t="shared" si="2232"/>
        <v>73.893345686897646</v>
      </c>
      <c r="L2953" s="201">
        <f t="shared" si="2233"/>
        <v>0.61973184491631483</v>
      </c>
      <c r="M2953" s="201">
        <f t="shared" si="2234"/>
        <v>0.62494392440399937</v>
      </c>
      <c r="N2953" s="201">
        <f t="shared" si="2235"/>
        <v>0.6568838021148411</v>
      </c>
      <c r="O2953" s="201">
        <f t="shared" si="2236"/>
        <v>0.62030445014909541</v>
      </c>
      <c r="P2953" s="201" t="str">
        <f t="shared" si="2237"/>
        <v/>
      </c>
      <c r="Q2953" s="201" t="str">
        <f t="shared" si="2238"/>
        <v/>
      </c>
      <c r="R2953" s="201" t="str">
        <f t="shared" si="2239"/>
        <v/>
      </c>
      <c r="S2953" s="201" t="str">
        <f t="shared" si="2240"/>
        <v/>
      </c>
      <c r="T2953" s="199">
        <f t="shared" si="2241"/>
        <v>0</v>
      </c>
      <c r="U2953" s="199">
        <f t="shared" si="2242"/>
        <v>0</v>
      </c>
      <c r="V2953" s="199">
        <f t="shared" si="2243"/>
        <v>0</v>
      </c>
      <c r="W2953" s="199">
        <f t="shared" si="2244"/>
        <v>0</v>
      </c>
      <c r="X2953" s="199" t="str">
        <f t="shared" si="2245"/>
        <v/>
      </c>
      <c r="Y2953" s="199" t="str">
        <f t="shared" si="2246"/>
        <v/>
      </c>
      <c r="Z2953" s="199" t="str">
        <f t="shared" si="2247"/>
        <v/>
      </c>
      <c r="AA2953" s="199" t="str">
        <f t="shared" si="2248"/>
        <v/>
      </c>
      <c r="AB2953" s="201">
        <f t="shared" ca="1" si="2249"/>
        <v>2.1469744715419208</v>
      </c>
      <c r="AD2953" s="162">
        <f t="shared" si="2250"/>
        <v>0</v>
      </c>
      <c r="AE2953" s="162">
        <f t="shared" si="2251"/>
        <v>0</v>
      </c>
      <c r="AF2953" s="162">
        <f t="shared" si="2252"/>
        <v>0</v>
      </c>
      <c r="AG2953" s="162">
        <f t="shared" si="2253"/>
        <v>0</v>
      </c>
      <c r="AH2953" s="162" t="str">
        <f t="shared" si="2254"/>
        <v/>
      </c>
      <c r="AI2953" s="162" t="str">
        <f t="shared" si="2255"/>
        <v/>
      </c>
      <c r="AJ2953" s="162" t="str">
        <f t="shared" si="2256"/>
        <v/>
      </c>
      <c r="AK2953" s="162" t="str">
        <f t="shared" si="2257"/>
        <v/>
      </c>
      <c r="AM2953" s="199">
        <f t="shared" si="2260"/>
        <v>32.248283826722691</v>
      </c>
      <c r="AN2953" s="197">
        <f t="shared" si="2262"/>
        <v>0</v>
      </c>
      <c r="AO2953" s="197">
        <f t="shared" si="2263"/>
        <v>0</v>
      </c>
      <c r="AP2953" s="197">
        <f t="shared" si="2264"/>
        <v>0</v>
      </c>
      <c r="AQ2953" s="197">
        <f t="shared" si="2265"/>
        <v>0</v>
      </c>
      <c r="AR2953" s="197" t="str">
        <f t="shared" si="2266"/>
        <v/>
      </c>
      <c r="AS2953" s="197" t="str">
        <f t="shared" si="2267"/>
        <v/>
      </c>
      <c r="AT2953" s="197" t="str">
        <f t="shared" si="2268"/>
        <v/>
      </c>
      <c r="AU2953" s="197" t="str">
        <f t="shared" si="2269"/>
        <v/>
      </c>
      <c r="AV2953" s="199">
        <f t="shared" ca="1" si="2261"/>
        <v>2.0845040879797034</v>
      </c>
      <c r="AX2953" s="162">
        <f t="shared" si="2270"/>
        <v>0</v>
      </c>
      <c r="AY2953" s="162">
        <f t="shared" si="2271"/>
        <v>0</v>
      </c>
      <c r="AZ2953" s="162">
        <f t="shared" si="2272"/>
        <v>0</v>
      </c>
      <c r="BA2953" s="162">
        <f t="shared" si="2273"/>
        <v>0</v>
      </c>
      <c r="BB2953" s="162" t="str">
        <f t="shared" si="2274"/>
        <v/>
      </c>
      <c r="BC2953" s="162" t="str">
        <f t="shared" si="2275"/>
        <v/>
      </c>
      <c r="BD2953" s="162" t="str">
        <f t="shared" si="2276"/>
        <v/>
      </c>
      <c r="BE2953" s="162" t="str">
        <f t="shared" si="2277"/>
        <v/>
      </c>
      <c r="BG2953" s="169">
        <f t="shared" si="2258"/>
        <v>73.867652590344477</v>
      </c>
      <c r="BH2953" s="169">
        <f t="shared" ca="1" si="2259"/>
        <v>2.0669047628913666</v>
      </c>
    </row>
    <row r="2954" spans="11:60" x14ac:dyDescent="0.25">
      <c r="K2954" s="199">
        <f t="shared" si="2232"/>
        <v>73.919038783450816</v>
      </c>
      <c r="L2954" s="201">
        <f t="shared" si="2233"/>
        <v>0.61994732886795478</v>
      </c>
      <c r="M2954" s="201">
        <f t="shared" si="2234"/>
        <v>0.62516122062249879</v>
      </c>
      <c r="N2954" s="201">
        <f t="shared" si="2235"/>
        <v>0.65711220399318437</v>
      </c>
      <c r="O2954" s="201">
        <f t="shared" si="2236"/>
        <v>0.62052013319852151</v>
      </c>
      <c r="P2954" s="201" t="str">
        <f t="shared" si="2237"/>
        <v/>
      </c>
      <c r="Q2954" s="201" t="str">
        <f t="shared" si="2238"/>
        <v/>
      </c>
      <c r="R2954" s="201" t="str">
        <f t="shared" si="2239"/>
        <v/>
      </c>
      <c r="S2954" s="201" t="str">
        <f t="shared" si="2240"/>
        <v/>
      </c>
      <c r="T2954" s="199">
        <f t="shared" si="2241"/>
        <v>0</v>
      </c>
      <c r="U2954" s="199">
        <f t="shared" si="2242"/>
        <v>0</v>
      </c>
      <c r="V2954" s="199">
        <f t="shared" si="2243"/>
        <v>0</v>
      </c>
      <c r="W2954" s="199">
        <f t="shared" si="2244"/>
        <v>0</v>
      </c>
      <c r="X2954" s="199" t="str">
        <f t="shared" si="2245"/>
        <v/>
      </c>
      <c r="Y2954" s="199" t="str">
        <f t="shared" si="2246"/>
        <v/>
      </c>
      <c r="Z2954" s="199" t="str">
        <f t="shared" si="2247"/>
        <v/>
      </c>
      <c r="AA2954" s="199" t="str">
        <f t="shared" si="2248"/>
        <v/>
      </c>
      <c r="AB2954" s="201">
        <f t="shared" ca="1" si="2249"/>
        <v>2.1510446452111678</v>
      </c>
      <c r="AD2954" s="162">
        <f t="shared" si="2250"/>
        <v>0</v>
      </c>
      <c r="AE2954" s="162">
        <f t="shared" si="2251"/>
        <v>0</v>
      </c>
      <c r="AF2954" s="162">
        <f t="shared" si="2252"/>
        <v>0</v>
      </c>
      <c r="AG2954" s="162">
        <f t="shared" si="2253"/>
        <v>0</v>
      </c>
      <c r="AH2954" s="162" t="str">
        <f t="shared" si="2254"/>
        <v/>
      </c>
      <c r="AI2954" s="162" t="str">
        <f t="shared" si="2255"/>
        <v/>
      </c>
      <c r="AJ2954" s="162" t="str">
        <f t="shared" si="2256"/>
        <v/>
      </c>
      <c r="AK2954" s="162" t="str">
        <f t="shared" si="2257"/>
        <v/>
      </c>
      <c r="AM2954" s="199">
        <f t="shared" si="2260"/>
        <v>32.259500621097203</v>
      </c>
      <c r="AN2954" s="197">
        <f t="shared" si="2262"/>
        <v>0</v>
      </c>
      <c r="AO2954" s="197">
        <f t="shared" si="2263"/>
        <v>0</v>
      </c>
      <c r="AP2954" s="197">
        <f t="shared" si="2264"/>
        <v>0</v>
      </c>
      <c r="AQ2954" s="197">
        <f t="shared" si="2265"/>
        <v>0</v>
      </c>
      <c r="AR2954" s="197" t="str">
        <f t="shared" si="2266"/>
        <v/>
      </c>
      <c r="AS2954" s="197" t="str">
        <f t="shared" si="2267"/>
        <v/>
      </c>
      <c r="AT2954" s="197" t="str">
        <f t="shared" si="2268"/>
        <v/>
      </c>
      <c r="AU2954" s="197" t="str">
        <f t="shared" si="2269"/>
        <v/>
      </c>
      <c r="AV2954" s="199">
        <f t="shared" ca="1" si="2261"/>
        <v>2.0845165382084438</v>
      </c>
      <c r="AX2954" s="162">
        <f t="shared" si="2270"/>
        <v>0</v>
      </c>
      <c r="AY2954" s="162">
        <f t="shared" si="2271"/>
        <v>0</v>
      </c>
      <c r="AZ2954" s="162">
        <f t="shared" si="2272"/>
        <v>0</v>
      </c>
      <c r="BA2954" s="162">
        <f t="shared" si="2273"/>
        <v>0</v>
      </c>
      <c r="BB2954" s="162" t="str">
        <f t="shared" si="2274"/>
        <v/>
      </c>
      <c r="BC2954" s="162" t="str">
        <f t="shared" si="2275"/>
        <v/>
      </c>
      <c r="BD2954" s="162" t="str">
        <f t="shared" si="2276"/>
        <v/>
      </c>
      <c r="BE2954" s="162" t="str">
        <f t="shared" si="2277"/>
        <v/>
      </c>
      <c r="BG2954" s="169">
        <f t="shared" si="2258"/>
        <v>73.893345686897646</v>
      </c>
      <c r="BH2954" s="169">
        <f t="shared" ca="1" si="2259"/>
        <v>2.1469744715419208</v>
      </c>
    </row>
    <row r="2955" spans="11:60" x14ac:dyDescent="0.25">
      <c r="K2955" s="199">
        <f t="shared" si="2232"/>
        <v>73.944731880003985</v>
      </c>
      <c r="L2955" s="201">
        <f t="shared" si="2233"/>
        <v>0.62016281281959473</v>
      </c>
      <c r="M2955" s="201">
        <f t="shared" si="2234"/>
        <v>0.6253785168409981</v>
      </c>
      <c r="N2955" s="201">
        <f t="shared" si="2235"/>
        <v>0.65734060587152743</v>
      </c>
      <c r="O2955" s="201">
        <f t="shared" si="2236"/>
        <v>0.62073581624794749</v>
      </c>
      <c r="P2955" s="201" t="str">
        <f t="shared" si="2237"/>
        <v/>
      </c>
      <c r="Q2955" s="201" t="str">
        <f t="shared" si="2238"/>
        <v/>
      </c>
      <c r="R2955" s="201" t="str">
        <f t="shared" si="2239"/>
        <v/>
      </c>
      <c r="S2955" s="201" t="str">
        <f t="shared" si="2240"/>
        <v/>
      </c>
      <c r="T2955" s="199">
        <f t="shared" si="2241"/>
        <v>0</v>
      </c>
      <c r="U2955" s="199">
        <f t="shared" si="2242"/>
        <v>0</v>
      </c>
      <c r="V2955" s="199">
        <f t="shared" si="2243"/>
        <v>0</v>
      </c>
      <c r="W2955" s="199">
        <f t="shared" si="2244"/>
        <v>0</v>
      </c>
      <c r="X2955" s="199" t="str">
        <f t="shared" si="2245"/>
        <v/>
      </c>
      <c r="Y2955" s="199" t="str">
        <f t="shared" si="2246"/>
        <v/>
      </c>
      <c r="Z2955" s="199" t="str">
        <f t="shared" si="2247"/>
        <v/>
      </c>
      <c r="AA2955" s="199" t="str">
        <f t="shared" si="2248"/>
        <v/>
      </c>
      <c r="AB2955" s="201">
        <f t="shared" ca="1" si="2249"/>
        <v>2.1489905889007681</v>
      </c>
      <c r="AD2955" s="162">
        <f t="shared" si="2250"/>
        <v>0</v>
      </c>
      <c r="AE2955" s="162">
        <f t="shared" si="2251"/>
        <v>0</v>
      </c>
      <c r="AF2955" s="162">
        <f t="shared" si="2252"/>
        <v>0</v>
      </c>
      <c r="AG2955" s="162">
        <f t="shared" si="2253"/>
        <v>0</v>
      </c>
      <c r="AH2955" s="162" t="str">
        <f t="shared" si="2254"/>
        <v/>
      </c>
      <c r="AI2955" s="162" t="str">
        <f t="shared" si="2255"/>
        <v/>
      </c>
      <c r="AJ2955" s="162" t="str">
        <f t="shared" si="2256"/>
        <v/>
      </c>
      <c r="AK2955" s="162" t="str">
        <f t="shared" si="2257"/>
        <v/>
      </c>
      <c r="AM2955" s="199">
        <f t="shared" si="2260"/>
        <v>32.270717415471715</v>
      </c>
      <c r="AN2955" s="197">
        <f t="shared" si="2262"/>
        <v>0</v>
      </c>
      <c r="AO2955" s="197">
        <f t="shared" si="2263"/>
        <v>0</v>
      </c>
      <c r="AP2955" s="197">
        <f t="shared" si="2264"/>
        <v>0</v>
      </c>
      <c r="AQ2955" s="197">
        <f t="shared" si="2265"/>
        <v>0</v>
      </c>
      <c r="AR2955" s="197" t="str">
        <f t="shared" si="2266"/>
        <v/>
      </c>
      <c r="AS2955" s="197" t="str">
        <f t="shared" si="2267"/>
        <v/>
      </c>
      <c r="AT2955" s="197" t="str">
        <f t="shared" si="2268"/>
        <v/>
      </c>
      <c r="AU2955" s="197" t="str">
        <f t="shared" si="2269"/>
        <v/>
      </c>
      <c r="AV2955" s="199">
        <f t="shared" ca="1" si="2261"/>
        <v>2.1808530211027128</v>
      </c>
      <c r="AX2955" s="162">
        <f t="shared" si="2270"/>
        <v>0</v>
      </c>
      <c r="AY2955" s="162">
        <f t="shared" si="2271"/>
        <v>0</v>
      </c>
      <c r="AZ2955" s="162">
        <f t="shared" si="2272"/>
        <v>0</v>
      </c>
      <c r="BA2955" s="162">
        <f t="shared" si="2273"/>
        <v>0</v>
      </c>
      <c r="BB2955" s="162" t="str">
        <f t="shared" si="2274"/>
        <v/>
      </c>
      <c r="BC2955" s="162" t="str">
        <f t="shared" si="2275"/>
        <v/>
      </c>
      <c r="BD2955" s="162" t="str">
        <f t="shared" si="2276"/>
        <v/>
      </c>
      <c r="BE2955" s="162" t="str">
        <f t="shared" si="2277"/>
        <v/>
      </c>
      <c r="BG2955" s="169">
        <f t="shared" si="2258"/>
        <v>73.919038783450816</v>
      </c>
      <c r="BH2955" s="169">
        <f t="shared" ca="1" si="2259"/>
        <v>2.1510446452111678</v>
      </c>
    </row>
    <row r="2956" spans="11:60" x14ac:dyDescent="0.25">
      <c r="K2956" s="199">
        <f t="shared" si="2232"/>
        <v>73.970424976557155</v>
      </c>
      <c r="L2956" s="201">
        <f t="shared" si="2233"/>
        <v>0.62037829677123468</v>
      </c>
      <c r="M2956" s="201">
        <f t="shared" si="2234"/>
        <v>0.62559581305949752</v>
      </c>
      <c r="N2956" s="201">
        <f t="shared" si="2235"/>
        <v>0.6575690077498707</v>
      </c>
      <c r="O2956" s="201">
        <f t="shared" si="2236"/>
        <v>0.62095149929737348</v>
      </c>
      <c r="P2956" s="201" t="str">
        <f t="shared" si="2237"/>
        <v/>
      </c>
      <c r="Q2956" s="201" t="str">
        <f t="shared" si="2238"/>
        <v/>
      </c>
      <c r="R2956" s="201" t="str">
        <f t="shared" si="2239"/>
        <v/>
      </c>
      <c r="S2956" s="201" t="str">
        <f t="shared" si="2240"/>
        <v/>
      </c>
      <c r="T2956" s="199">
        <f t="shared" si="2241"/>
        <v>0</v>
      </c>
      <c r="U2956" s="199">
        <f t="shared" si="2242"/>
        <v>0</v>
      </c>
      <c r="V2956" s="199">
        <f t="shared" si="2243"/>
        <v>0</v>
      </c>
      <c r="W2956" s="199">
        <f t="shared" si="2244"/>
        <v>0</v>
      </c>
      <c r="X2956" s="199" t="str">
        <f t="shared" si="2245"/>
        <v/>
      </c>
      <c r="Y2956" s="199" t="str">
        <f t="shared" si="2246"/>
        <v/>
      </c>
      <c r="Z2956" s="199" t="str">
        <f t="shared" si="2247"/>
        <v/>
      </c>
      <c r="AA2956" s="199" t="str">
        <f t="shared" si="2248"/>
        <v/>
      </c>
      <c r="AB2956" s="201">
        <f t="shared" ca="1" si="2249"/>
        <v>2.0555508541029481</v>
      </c>
      <c r="AD2956" s="162">
        <f t="shared" si="2250"/>
        <v>0</v>
      </c>
      <c r="AE2956" s="162">
        <f t="shared" si="2251"/>
        <v>0</v>
      </c>
      <c r="AF2956" s="162">
        <f t="shared" si="2252"/>
        <v>0</v>
      </c>
      <c r="AG2956" s="162">
        <f t="shared" si="2253"/>
        <v>0</v>
      </c>
      <c r="AH2956" s="162" t="str">
        <f t="shared" si="2254"/>
        <v/>
      </c>
      <c r="AI2956" s="162" t="str">
        <f t="shared" si="2255"/>
        <v/>
      </c>
      <c r="AJ2956" s="162" t="str">
        <f t="shared" si="2256"/>
        <v/>
      </c>
      <c r="AK2956" s="162" t="str">
        <f t="shared" si="2257"/>
        <v/>
      </c>
      <c r="AM2956" s="199">
        <f t="shared" si="2260"/>
        <v>32.281934209846227</v>
      </c>
      <c r="AN2956" s="197">
        <f t="shared" si="2262"/>
        <v>0</v>
      </c>
      <c r="AO2956" s="197">
        <f t="shared" si="2263"/>
        <v>0</v>
      </c>
      <c r="AP2956" s="197">
        <f t="shared" si="2264"/>
        <v>0</v>
      </c>
      <c r="AQ2956" s="197">
        <f t="shared" si="2265"/>
        <v>0</v>
      </c>
      <c r="AR2956" s="197" t="str">
        <f t="shared" si="2266"/>
        <v/>
      </c>
      <c r="AS2956" s="197" t="str">
        <f t="shared" si="2267"/>
        <v/>
      </c>
      <c r="AT2956" s="197" t="str">
        <f t="shared" si="2268"/>
        <v/>
      </c>
      <c r="AU2956" s="197" t="str">
        <f t="shared" si="2269"/>
        <v/>
      </c>
      <c r="AV2956" s="199">
        <f t="shared" ca="1" si="2261"/>
        <v>2.1340455000187699</v>
      </c>
      <c r="AX2956" s="162">
        <f t="shared" si="2270"/>
        <v>0</v>
      </c>
      <c r="AY2956" s="162">
        <f t="shared" si="2271"/>
        <v>0</v>
      </c>
      <c r="AZ2956" s="162">
        <f t="shared" si="2272"/>
        <v>0</v>
      </c>
      <c r="BA2956" s="162">
        <f t="shared" si="2273"/>
        <v>0</v>
      </c>
      <c r="BB2956" s="162" t="str">
        <f t="shared" si="2274"/>
        <v/>
      </c>
      <c r="BC2956" s="162" t="str">
        <f t="shared" si="2275"/>
        <v/>
      </c>
      <c r="BD2956" s="162" t="str">
        <f t="shared" si="2276"/>
        <v/>
      </c>
      <c r="BE2956" s="162" t="str">
        <f t="shared" si="2277"/>
        <v/>
      </c>
      <c r="BG2956" s="169">
        <f t="shared" si="2258"/>
        <v>73.944731880003985</v>
      </c>
      <c r="BH2956" s="169">
        <f t="shared" ca="1" si="2259"/>
        <v>2.1489905889007681</v>
      </c>
    </row>
    <row r="2957" spans="11:60" x14ac:dyDescent="0.25">
      <c r="K2957" s="199">
        <f t="shared" si="2232"/>
        <v>73.996118073110324</v>
      </c>
      <c r="L2957" s="201">
        <f t="shared" si="2233"/>
        <v>0.62059378072287463</v>
      </c>
      <c r="M2957" s="201">
        <f t="shared" si="2234"/>
        <v>0.62581310927799683</v>
      </c>
      <c r="N2957" s="201">
        <f t="shared" si="2235"/>
        <v>0.65779740962821387</v>
      </c>
      <c r="O2957" s="201">
        <f t="shared" si="2236"/>
        <v>0.62116718234679957</v>
      </c>
      <c r="P2957" s="201" t="str">
        <f t="shared" si="2237"/>
        <v/>
      </c>
      <c r="Q2957" s="201" t="str">
        <f t="shared" si="2238"/>
        <v/>
      </c>
      <c r="R2957" s="201" t="str">
        <f t="shared" si="2239"/>
        <v/>
      </c>
      <c r="S2957" s="201" t="str">
        <f t="shared" si="2240"/>
        <v/>
      </c>
      <c r="T2957" s="199">
        <f t="shared" si="2241"/>
        <v>0</v>
      </c>
      <c r="U2957" s="199">
        <f t="shared" si="2242"/>
        <v>0</v>
      </c>
      <c r="V2957" s="199">
        <f t="shared" si="2243"/>
        <v>0</v>
      </c>
      <c r="W2957" s="199">
        <f t="shared" si="2244"/>
        <v>0</v>
      </c>
      <c r="X2957" s="199" t="str">
        <f t="shared" si="2245"/>
        <v/>
      </c>
      <c r="Y2957" s="199" t="str">
        <f t="shared" si="2246"/>
        <v/>
      </c>
      <c r="Z2957" s="199" t="str">
        <f t="shared" si="2247"/>
        <v/>
      </c>
      <c r="AA2957" s="199" t="str">
        <f t="shared" si="2248"/>
        <v/>
      </c>
      <c r="AB2957" s="201">
        <f t="shared" ca="1" si="2249"/>
        <v>2.088243250766086</v>
      </c>
      <c r="AD2957" s="162">
        <f t="shared" si="2250"/>
        <v>0</v>
      </c>
      <c r="AE2957" s="162">
        <f t="shared" si="2251"/>
        <v>0</v>
      </c>
      <c r="AF2957" s="162">
        <f t="shared" si="2252"/>
        <v>0</v>
      </c>
      <c r="AG2957" s="162">
        <f t="shared" si="2253"/>
        <v>0</v>
      </c>
      <c r="AH2957" s="162" t="str">
        <f t="shared" si="2254"/>
        <v/>
      </c>
      <c r="AI2957" s="162" t="str">
        <f t="shared" si="2255"/>
        <v/>
      </c>
      <c r="AJ2957" s="162" t="str">
        <f t="shared" si="2256"/>
        <v/>
      </c>
      <c r="AK2957" s="162" t="str">
        <f t="shared" si="2257"/>
        <v/>
      </c>
      <c r="AM2957" s="199">
        <f t="shared" si="2260"/>
        <v>32.293151004220739</v>
      </c>
      <c r="AN2957" s="197">
        <f t="shared" si="2262"/>
        <v>0</v>
      </c>
      <c r="AO2957" s="197">
        <f t="shared" si="2263"/>
        <v>0</v>
      </c>
      <c r="AP2957" s="197">
        <f t="shared" si="2264"/>
        <v>0</v>
      </c>
      <c r="AQ2957" s="197">
        <f t="shared" si="2265"/>
        <v>0</v>
      </c>
      <c r="AR2957" s="197" t="str">
        <f t="shared" si="2266"/>
        <v/>
      </c>
      <c r="AS2957" s="197" t="str">
        <f t="shared" si="2267"/>
        <v/>
      </c>
      <c r="AT2957" s="197" t="str">
        <f t="shared" si="2268"/>
        <v/>
      </c>
      <c r="AU2957" s="197" t="str">
        <f t="shared" si="2269"/>
        <v/>
      </c>
      <c r="AV2957" s="199">
        <f t="shared" ca="1" si="2261"/>
        <v>2.1754460266076228</v>
      </c>
      <c r="AX2957" s="162">
        <f t="shared" si="2270"/>
        <v>0</v>
      </c>
      <c r="AY2957" s="162">
        <f t="shared" si="2271"/>
        <v>0</v>
      </c>
      <c r="AZ2957" s="162">
        <f t="shared" si="2272"/>
        <v>0</v>
      </c>
      <c r="BA2957" s="162">
        <f t="shared" si="2273"/>
        <v>0</v>
      </c>
      <c r="BB2957" s="162" t="str">
        <f t="shared" si="2274"/>
        <v/>
      </c>
      <c r="BC2957" s="162" t="str">
        <f t="shared" si="2275"/>
        <v/>
      </c>
      <c r="BD2957" s="162" t="str">
        <f t="shared" si="2276"/>
        <v/>
      </c>
      <c r="BE2957" s="162" t="str">
        <f t="shared" si="2277"/>
        <v/>
      </c>
      <c r="BG2957" s="169">
        <f t="shared" si="2258"/>
        <v>73.970424976557155</v>
      </c>
      <c r="BH2957" s="169">
        <f t="shared" ca="1" si="2259"/>
        <v>2.0555508541029481</v>
      </c>
    </row>
    <row r="2958" spans="11:60" x14ac:dyDescent="0.25">
      <c r="K2958" s="199">
        <f t="shared" ref="K2958:K3021" si="2278">K2957+1/($C$74*60)</f>
        <v>74.021811169663494</v>
      </c>
      <c r="L2958" s="201">
        <f t="shared" ref="L2958:L3021" si="2279">IF(Q$56="","",SQRT(($K2958*$K2958)/$Q$72))</f>
        <v>0.62080926467451458</v>
      </c>
      <c r="M2958" s="201">
        <f t="shared" ref="M2958:M3021" si="2280">IF(R$56="","",SQRT(($K2958*$K2958)/$R$72))</f>
        <v>0.62603040549649625</v>
      </c>
      <c r="N2958" s="201">
        <f t="shared" ref="N2958:N3021" si="2281">IF(S$56="","",SQRT(($K2958*$K2958)/$S$72))</f>
        <v>0.65802581150655703</v>
      </c>
      <c r="O2958" s="201">
        <f t="shared" ref="O2958:O3021" si="2282">IF(T$56="","",SQRT(($K2958*$K2958)/$T$72))</f>
        <v>0.62138286539622556</v>
      </c>
      <c r="P2958" s="201" t="str">
        <f t="shared" ref="P2958:P3021" si="2283">IF(U$56="","",SQRT(($K2958*$K2958)/$U$72))</f>
        <v/>
      </c>
      <c r="Q2958" s="201" t="str">
        <f t="shared" ref="Q2958:Q3021" si="2284">IF(V$56="","",SQRT(($K2958*$K2958)/$V$72))</f>
        <v/>
      </c>
      <c r="R2958" s="201" t="str">
        <f t="shared" ref="R2958:R3021" si="2285">IF(W$56="","",SQRT(($K2958*$K2958)/$W$72))</f>
        <v/>
      </c>
      <c r="S2958" s="201" t="str">
        <f t="shared" ref="S2958:S3021" si="2286">IF(X$56="","",SQRT(($K2958*$K2958)/$X$72))</f>
        <v/>
      </c>
      <c r="T2958" s="199">
        <f t="shared" ref="T2958:T3021" si="2287">IF(Q$56="","",IF(ABS(($K2958-Q$60) / ( L2958 / 2.2))&gt;20,0,IF(Q$60&lt;&gt;"",Q$64 * ( POWER(POWER(Q$67, 2),0.5) + POWER(POWER(Q$67, 2),-0.5)  ) / ( POWER(POWER(Q$67, 2),0.5) * EXP( POWER(1 + POWER(Q$67, 2),-1) * ($K2958-Q$60)/ ( L2958 / 2.2) ) + POWER(POWER(Q$67, 2),-0.5) * EXP(- POWER(Q$67, 2) * POWER(1 + POWER(Q$67, 2),-1) * ($K2958-Q$60) / ( L2958 / 2.2) ) ),"")))</f>
        <v>0</v>
      </c>
      <c r="U2958" s="199">
        <f t="shared" ref="U2958:U3021" si="2288">IF(R$56="","",IF(ABS(($K2958-R$60) / ( M2958 / 2.2))&gt;20,0,IF(R$60&lt;&gt;"",R$64 * ( POWER(POWER(R$67, 2),0.5) + POWER(POWER(R$67, 2),-0.5)  ) / ( POWER(POWER(R$67, 2),0.5) * EXP( POWER(1 + POWER(R$67, 2),-1) * ($K2958-R$60)/ ( M2958 / 2.2) ) + POWER(POWER(R$67, 2),-0.5) * EXP(- POWER(R$67, 2) * POWER(1 + POWER(R$67, 2),-1) * ($K2958-R$60) / ( M2958 / 2.2) ) ),"")))</f>
        <v>0</v>
      </c>
      <c r="V2958" s="199">
        <f t="shared" ref="V2958:V3021" si="2289">IF(S$56="","",IF(ABS(($K2958-S$60) / ( N2958 / 2.2))&gt;20,0,IF(S$60&lt;&gt;"",S$64 * ( POWER(POWER(S$67, 2),0.5) + POWER(POWER(S$67, 2),-0.5)  ) / ( POWER(POWER(S$67, 2),0.5) * EXP( POWER(1 + POWER(S$67, 2),-1) * ($K2958-S$60)/ ( N2958 / 2.2) ) + POWER(POWER(S$67, 2),-0.5) * EXP(- POWER(S$67, 2) * POWER(1 + POWER(S$67, 2),-1) * ($K2958-S$60) / ( N2958 / 2.2) ) ),"")))</f>
        <v>0</v>
      </c>
      <c r="W2958" s="199">
        <f t="shared" ref="W2958:W3021" si="2290">IF(T$56="","",IF(ABS(($K2958-T$60) / ( O2958 / 2.2))&gt;20,0,IF(T$60&lt;&gt;"",T$64 * ( POWER(POWER(T$67, 2),0.5) + POWER(POWER(T$67, 2),-0.5)  ) / ( POWER(POWER(T$67, 2),0.5) * EXP( POWER(1 + POWER(T$67, 2),-1) * ($K2958-T$60)/ ( O2958 / 2.2) ) + POWER(POWER(T$67, 2),-0.5) * EXP(- POWER(T$67, 2) * POWER(1 + POWER(T$67, 2),-1) * ($K2958-T$60) / ( O2958 / 2.2) ) ),"")))</f>
        <v>0</v>
      </c>
      <c r="X2958" s="199" t="str">
        <f t="shared" ref="X2958:X3021" si="2291">IF(U$56="","",IF(ABS(($K2958-U$60) / ( P2958 / 2.2))&gt;20,0,IF(U$60&lt;&gt;"",U$64 * ( POWER(POWER(U$67, 2),0.5) + POWER(POWER(U$67, 2),-0.5)  ) / ( POWER(POWER(U$67, 2),0.5) * EXP( POWER(1 + POWER(U$67, 2),-1) * ($K2958-U$60)/ ( P2958 / 2.2) ) + POWER(POWER(U$67, 2),-0.5) * EXP(- POWER(U$67, 2) * POWER(1 + POWER(U$67, 2),-1) * ($K2958-U$60) / ( P2958 / 2.2) ) ),"")))</f>
        <v/>
      </c>
      <c r="Y2958" s="199" t="str">
        <f t="shared" ref="Y2958:Y3021" si="2292">IF(V$56="","",IF(ABS(($K2958-V$60) / ( Q2958 / 2.2))&gt;20,0,IF(V$60&lt;&gt;"",V$64 * ( POWER(POWER(V$67, 2),0.5) + POWER(POWER(V$67, 2),-0.5)  ) / ( POWER(POWER(V$67, 2),0.5) * EXP( POWER(1 + POWER(V$67, 2),-1) * ($K2958-V$60)/ ( Q2958 / 2.2) ) + POWER(POWER(V$67, 2),-0.5) * EXP(- POWER(V$67, 2) * POWER(1 + POWER(V$67, 2),-1) * ($K2958-V$60) / ( Q2958 / 2.2) ) ),"")))</f>
        <v/>
      </c>
      <c r="Z2958" s="199" t="str">
        <f t="shared" ref="Z2958:Z3021" si="2293">IF(W$56="","",IF(ABS(($K2958-W$60) / ( R2958 / 2.2))&gt;20,0,IF(W$60&lt;&gt;"",W$64 * ( POWER(POWER(W$67, 2),0.5) + POWER(POWER(W$67, 2),-0.5)  ) / ( POWER(POWER(W$67, 2),0.5) * EXP( POWER(1 + POWER(W$67, 2),-1) * ($K2958-W$60)/ ( R2958 / 2.2) ) + POWER(POWER(W$67, 2),-0.5) * EXP(- POWER(W$67, 2) * POWER(1 + POWER(W$67, 2),-1) * ($K2958-W$60) / ( R2958 / 2.2) ) ),"")))</f>
        <v/>
      </c>
      <c r="AA2958" s="199" t="str">
        <f t="shared" ref="AA2958:AA3021" si="2294">IF(X$56="","",IF(ABS(($K2958-X$60) / ( S2958 / 2.2))&gt;20,0,IF(X$60&lt;&gt;"",X$64 * ( POWER(POWER(X$67, 2),0.5) + POWER(POWER(X$67, 2),-0.5)  ) / ( POWER(POWER(X$67, 2),0.5) * EXP( POWER(1 + POWER(X$67, 2),-1) * ($K2958-X$60)/ ( S2958 / 2.2) ) + POWER(POWER(X$67, 2),-0.5) * EXP(- POWER(X$67, 2) * POWER(1 + POWER(X$67, 2),-1) * ($K2958-X$60) / ( S2958 / 2.2) ) ),"")))</f>
        <v/>
      </c>
      <c r="AB2958" s="201">
        <f t="shared" ref="AB2958:AB3021" ca="1" si="2295">SUM(T2958:AA2958)+RAND()*$C$69+$C$67</f>
        <v>2.1120754235280739</v>
      </c>
      <c r="AD2958" s="162">
        <f t="shared" ref="AD2958:AD3021" si="2296">IF(Q$56="","",($K2958-$K2957)*T2958)</f>
        <v>0</v>
      </c>
      <c r="AE2958" s="162">
        <f t="shared" ref="AE2958:AE3021" si="2297">IF(R$56="","",($K2958-$K2957)*U2958)</f>
        <v>0</v>
      </c>
      <c r="AF2958" s="162">
        <f t="shared" ref="AF2958:AF3021" si="2298">IF(S$56="","",($K2958-$K2957)*V2958)</f>
        <v>0</v>
      </c>
      <c r="AG2958" s="162">
        <f t="shared" ref="AG2958:AG3021" si="2299">IF(T$56="","",($K2958-$K2957)*W2958)</f>
        <v>0</v>
      </c>
      <c r="AH2958" s="162" t="str">
        <f t="shared" ref="AH2958:AH3021" si="2300">IF(U$56="","",($K2958-$K2957)*X2958)</f>
        <v/>
      </c>
      <c r="AI2958" s="162" t="str">
        <f t="shared" ref="AI2958:AI3021" si="2301">IF(V$56="","",($K2958-$K2957)*Y2958)</f>
        <v/>
      </c>
      <c r="AJ2958" s="162" t="str">
        <f t="shared" ref="AJ2958:AJ3021" si="2302">IF(W$56="","",($K2958-$K2957)*Z2958)</f>
        <v/>
      </c>
      <c r="AK2958" s="162" t="str">
        <f t="shared" ref="AK2958:AK3021" si="2303">IF(X$56="","",($K2958-$K2957)*AA2958)</f>
        <v/>
      </c>
      <c r="AM2958" s="199">
        <f t="shared" si="2260"/>
        <v>32.304367798595251</v>
      </c>
      <c r="AN2958" s="197">
        <f t="shared" si="2262"/>
        <v>0</v>
      </c>
      <c r="AO2958" s="197">
        <f t="shared" si="2263"/>
        <v>0</v>
      </c>
      <c r="AP2958" s="197">
        <f t="shared" si="2264"/>
        <v>0</v>
      </c>
      <c r="AQ2958" s="197">
        <f t="shared" si="2265"/>
        <v>0</v>
      </c>
      <c r="AR2958" s="197" t="str">
        <f t="shared" si="2266"/>
        <v/>
      </c>
      <c r="AS2958" s="197" t="str">
        <f t="shared" si="2267"/>
        <v/>
      </c>
      <c r="AT2958" s="197" t="str">
        <f t="shared" si="2268"/>
        <v/>
      </c>
      <c r="AU2958" s="197" t="str">
        <f t="shared" si="2269"/>
        <v/>
      </c>
      <c r="AV2958" s="199">
        <f t="shared" ca="1" si="2261"/>
        <v>2.1649206074113052</v>
      </c>
      <c r="AX2958" s="162">
        <f t="shared" si="2270"/>
        <v>0</v>
      </c>
      <c r="AY2958" s="162">
        <f t="shared" si="2271"/>
        <v>0</v>
      </c>
      <c r="AZ2958" s="162">
        <f t="shared" si="2272"/>
        <v>0</v>
      </c>
      <c r="BA2958" s="162">
        <f t="shared" si="2273"/>
        <v>0</v>
      </c>
      <c r="BB2958" s="162" t="str">
        <f t="shared" si="2274"/>
        <v/>
      </c>
      <c r="BC2958" s="162" t="str">
        <f t="shared" si="2275"/>
        <v/>
      </c>
      <c r="BD2958" s="162" t="str">
        <f t="shared" si="2276"/>
        <v/>
      </c>
      <c r="BE2958" s="162" t="str">
        <f t="shared" si="2277"/>
        <v/>
      </c>
      <c r="BG2958" s="169">
        <f t="shared" ref="BG2958:BG3021" si="2304">IF($C$8="isocratic",K2957,AM2958)</f>
        <v>73.996118073110324</v>
      </c>
      <c r="BH2958" s="169">
        <f t="shared" ref="BH2958:BH3021" ca="1" si="2305">IF($C$8="isocratic",AB2957,AV2958)</f>
        <v>2.088243250766086</v>
      </c>
    </row>
    <row r="2959" spans="11:60" x14ac:dyDescent="0.25">
      <c r="K2959" s="199">
        <f t="shared" si="2278"/>
        <v>74.047504266216663</v>
      </c>
      <c r="L2959" s="201">
        <f t="shared" si="2279"/>
        <v>0.62102474862615453</v>
      </c>
      <c r="M2959" s="201">
        <f t="shared" si="2280"/>
        <v>0.62624770171499555</v>
      </c>
      <c r="N2959" s="201">
        <f t="shared" si="2281"/>
        <v>0.65825421338490031</v>
      </c>
      <c r="O2959" s="201">
        <f t="shared" si="2282"/>
        <v>0.62159854844565154</v>
      </c>
      <c r="P2959" s="201" t="str">
        <f t="shared" si="2283"/>
        <v/>
      </c>
      <c r="Q2959" s="201" t="str">
        <f t="shared" si="2284"/>
        <v/>
      </c>
      <c r="R2959" s="201" t="str">
        <f t="shared" si="2285"/>
        <v/>
      </c>
      <c r="S2959" s="201" t="str">
        <f t="shared" si="2286"/>
        <v/>
      </c>
      <c r="T2959" s="199">
        <f t="shared" si="2287"/>
        <v>0</v>
      </c>
      <c r="U2959" s="199">
        <f t="shared" si="2288"/>
        <v>0</v>
      </c>
      <c r="V2959" s="199">
        <f t="shared" si="2289"/>
        <v>0</v>
      </c>
      <c r="W2959" s="199">
        <f t="shared" si="2290"/>
        <v>0</v>
      </c>
      <c r="X2959" s="199" t="str">
        <f t="shared" si="2291"/>
        <v/>
      </c>
      <c r="Y2959" s="199" t="str">
        <f t="shared" si="2292"/>
        <v/>
      </c>
      <c r="Z2959" s="199" t="str">
        <f t="shared" si="2293"/>
        <v/>
      </c>
      <c r="AA2959" s="199" t="str">
        <f t="shared" si="2294"/>
        <v/>
      </c>
      <c r="AB2959" s="201">
        <f t="shared" ca="1" si="2295"/>
        <v>2.0091339497048759</v>
      </c>
      <c r="AD2959" s="162">
        <f t="shared" si="2296"/>
        <v>0</v>
      </c>
      <c r="AE2959" s="162">
        <f t="shared" si="2297"/>
        <v>0</v>
      </c>
      <c r="AF2959" s="162">
        <f t="shared" si="2298"/>
        <v>0</v>
      </c>
      <c r="AG2959" s="162">
        <f t="shared" si="2299"/>
        <v>0</v>
      </c>
      <c r="AH2959" s="162" t="str">
        <f t="shared" si="2300"/>
        <v/>
      </c>
      <c r="AI2959" s="162" t="str">
        <f t="shared" si="2301"/>
        <v/>
      </c>
      <c r="AJ2959" s="162" t="str">
        <f t="shared" si="2302"/>
        <v/>
      </c>
      <c r="AK2959" s="162" t="str">
        <f t="shared" si="2303"/>
        <v/>
      </c>
      <c r="AM2959" s="199">
        <f t="shared" ref="AM2959:AM3022" si="2306">AM2958+MAX($AK$57:$AR$57)*1.2/3000</f>
        <v>32.315584592969763</v>
      </c>
      <c r="AN2959" s="197">
        <f t="shared" si="2262"/>
        <v>0</v>
      </c>
      <c r="AO2959" s="197">
        <f t="shared" si="2263"/>
        <v>0</v>
      </c>
      <c r="AP2959" s="197">
        <f t="shared" si="2264"/>
        <v>0</v>
      </c>
      <c r="AQ2959" s="197">
        <f t="shared" si="2265"/>
        <v>0</v>
      </c>
      <c r="AR2959" s="197" t="str">
        <f t="shared" si="2266"/>
        <v/>
      </c>
      <c r="AS2959" s="197" t="str">
        <f t="shared" si="2267"/>
        <v/>
      </c>
      <c r="AT2959" s="197" t="str">
        <f t="shared" si="2268"/>
        <v/>
      </c>
      <c r="AU2959" s="197" t="str">
        <f t="shared" si="2269"/>
        <v/>
      </c>
      <c r="AV2959" s="199">
        <f t="shared" ref="AV2959:AV3022" ca="1" si="2307">SUM(AN2959:AU2959)+RAND()*$C$69+K2959*$C$70+$C$67</f>
        <v>2.1660251876425751</v>
      </c>
      <c r="AX2959" s="162">
        <f t="shared" si="2270"/>
        <v>0</v>
      </c>
      <c r="AY2959" s="162">
        <f t="shared" si="2271"/>
        <v>0</v>
      </c>
      <c r="AZ2959" s="162">
        <f t="shared" si="2272"/>
        <v>0</v>
      </c>
      <c r="BA2959" s="162">
        <f t="shared" si="2273"/>
        <v>0</v>
      </c>
      <c r="BB2959" s="162" t="str">
        <f t="shared" si="2274"/>
        <v/>
      </c>
      <c r="BC2959" s="162" t="str">
        <f t="shared" si="2275"/>
        <v/>
      </c>
      <c r="BD2959" s="162" t="str">
        <f t="shared" si="2276"/>
        <v/>
      </c>
      <c r="BE2959" s="162" t="str">
        <f t="shared" si="2277"/>
        <v/>
      </c>
      <c r="BG2959" s="169">
        <f t="shared" si="2304"/>
        <v>74.021811169663494</v>
      </c>
      <c r="BH2959" s="169">
        <f t="shared" ca="1" si="2305"/>
        <v>2.1120754235280739</v>
      </c>
    </row>
    <row r="2960" spans="11:60" x14ac:dyDescent="0.25">
      <c r="K2960" s="199">
        <f t="shared" si="2278"/>
        <v>74.073197362769832</v>
      </c>
      <c r="L2960" s="201">
        <f t="shared" si="2279"/>
        <v>0.62124023257779437</v>
      </c>
      <c r="M2960" s="201">
        <f t="shared" si="2280"/>
        <v>0.62646499793349486</v>
      </c>
      <c r="N2960" s="201">
        <f t="shared" si="2281"/>
        <v>0.65848261526324336</v>
      </c>
      <c r="O2960" s="201">
        <f t="shared" si="2282"/>
        <v>0.62181423149507753</v>
      </c>
      <c r="P2960" s="201" t="str">
        <f t="shared" si="2283"/>
        <v/>
      </c>
      <c r="Q2960" s="201" t="str">
        <f t="shared" si="2284"/>
        <v/>
      </c>
      <c r="R2960" s="201" t="str">
        <f t="shared" si="2285"/>
        <v/>
      </c>
      <c r="S2960" s="201" t="str">
        <f t="shared" si="2286"/>
        <v/>
      </c>
      <c r="T2960" s="199">
        <f t="shared" si="2287"/>
        <v>0</v>
      </c>
      <c r="U2960" s="199">
        <f t="shared" si="2288"/>
        <v>0</v>
      </c>
      <c r="V2960" s="199">
        <f t="shared" si="2289"/>
        <v>0</v>
      </c>
      <c r="W2960" s="199">
        <f t="shared" si="2290"/>
        <v>0</v>
      </c>
      <c r="X2960" s="199" t="str">
        <f t="shared" si="2291"/>
        <v/>
      </c>
      <c r="Y2960" s="199" t="str">
        <f t="shared" si="2292"/>
        <v/>
      </c>
      <c r="Z2960" s="199" t="str">
        <f t="shared" si="2293"/>
        <v/>
      </c>
      <c r="AA2960" s="199" t="str">
        <f t="shared" si="2294"/>
        <v/>
      </c>
      <c r="AB2960" s="201">
        <f t="shared" ca="1" si="2295"/>
        <v>2.0013618233927928</v>
      </c>
      <c r="AD2960" s="162">
        <f t="shared" si="2296"/>
        <v>0</v>
      </c>
      <c r="AE2960" s="162">
        <f t="shared" si="2297"/>
        <v>0</v>
      </c>
      <c r="AF2960" s="162">
        <f t="shared" si="2298"/>
        <v>0</v>
      </c>
      <c r="AG2960" s="162">
        <f t="shared" si="2299"/>
        <v>0</v>
      </c>
      <c r="AH2960" s="162" t="str">
        <f t="shared" si="2300"/>
        <v/>
      </c>
      <c r="AI2960" s="162" t="str">
        <f t="shared" si="2301"/>
        <v/>
      </c>
      <c r="AJ2960" s="162" t="str">
        <f t="shared" si="2302"/>
        <v/>
      </c>
      <c r="AK2960" s="162" t="str">
        <f t="shared" si="2303"/>
        <v/>
      </c>
      <c r="AM2960" s="199">
        <f t="shared" si="2306"/>
        <v>32.326801387344275</v>
      </c>
      <c r="AN2960" s="197">
        <f t="shared" ref="AN2960:AN3023" si="2308">IF(AK$56="NOT ELUTED","",IF(AK$51="","",IF(ABS(($AM2960-AK$57)/(AK$72/2.2))&gt;20,0,AK$62*(POWER(POWER(AK$66,2),0.5)+POWER(POWER(AK$66,2),-0.5))/(POWER(POWER(AK$66,2),0.5)*EXP(POWER(1+POWER(AK$66,2),-1)*($AM2960-AK$57)/(AK$72/2.2))+POWER(POWER(AK$66,2),-0.5)*EXP(-POWER(AK$66,2)*POWER(1+POWER(AK$66,2),-1)*($AM2960-AK$57)/(AK$72/2.2))))))</f>
        <v>0</v>
      </c>
      <c r="AO2960" s="197">
        <f t="shared" ref="AO2960:AO3023" si="2309">IF(AL$56="NOT ELUTED","",IF(AL$51="","",IF(ABS(($AM2960-AL$57)/(AL$72/2.2))&gt;20,0,AL$62*(POWER(POWER(AL$66,2),0.5)+POWER(POWER(AL$66,2),-0.5))/(POWER(POWER(AL$66,2),0.5)*EXP(POWER(1+POWER(AL$66,2),-1)*($AM2960-AL$57)/(AL$72/2.2))+POWER(POWER(AL$66,2),-0.5)*EXP(-POWER(AL$66,2)*POWER(1+POWER(AL$66,2),-1)*($AM2960-AL$57)/(AL$72/2.2))))))</f>
        <v>0</v>
      </c>
      <c r="AP2960" s="197">
        <f t="shared" ref="AP2960:AP3023" si="2310">IF(AM$56="NOT ELUTED","",IF(AM$51="","",IF(ABS(($AM2960-AM$57)/(AM$72/2.2))&gt;20,0,AM$62*(POWER(POWER(AM$66,2),0.5)+POWER(POWER(AM$66,2),-0.5))/(POWER(POWER(AM$66,2),0.5)*EXP(POWER(1+POWER(AM$66,2),-1)*($AM2960-AM$57)/(AM$72/2.2))+POWER(POWER(AM$66,2),-0.5)*EXP(-POWER(AM$66,2)*POWER(1+POWER(AM$66,2),-1)*($AM2960-AM$57)/(AM$72/2.2))))))</f>
        <v>0</v>
      </c>
      <c r="AQ2960" s="197">
        <f t="shared" ref="AQ2960:AQ3023" si="2311">IF(AN$56="NOT ELUTED","",IF(AN$51="","",IF(ABS(($AM2960-AN$57)/(AN$72/2.2))&gt;20,0,AN$62*(POWER(POWER(AN$66,2),0.5)+POWER(POWER(AN$66,2),-0.5))/(POWER(POWER(AN$66,2),0.5)*EXP(POWER(1+POWER(AN$66,2),-1)*($AM2960-AN$57)/(AN$72/2.2))+POWER(POWER(AN$66,2),-0.5)*EXP(-POWER(AN$66,2)*POWER(1+POWER(AN$66,2),-1)*($AM2960-AN$57)/(AN$72/2.2))))))</f>
        <v>0</v>
      </c>
      <c r="AR2960" s="197" t="str">
        <f t="shared" ref="AR2960:AR3023" si="2312">IF(AO$56="NOT ELUTED","",IF(AO$51="","",IF(ABS(($AM2960-AO$57)/(AO$72/2.2))&gt;20,0,AO$62*(POWER(POWER(AO$66,2),0.5)+POWER(POWER(AO$66,2),-0.5))/(POWER(POWER(AO$66,2),0.5)*EXP(POWER(1+POWER(AO$66,2),-1)*($AM2960-AO$57)/(AO$72/2.2))+POWER(POWER(AO$66,2),-0.5)*EXP(-POWER(AO$66,2)*POWER(1+POWER(AO$66,2),-1)*($AM2960-AO$57)/(AO$72/2.2))))))</f>
        <v/>
      </c>
      <c r="AS2960" s="197" t="str">
        <f t="shared" ref="AS2960:AS3023" si="2313">IF(AP$56="NOT ELUTED","",IF(AP$51="","",IF(ABS(($AM2960-AP$57)/(AP$72/2.2))&gt;20,0,AP$62*(POWER(POWER(AP$66,2),0.5)+POWER(POWER(AP$66,2),-0.5))/(POWER(POWER(AP$66,2),0.5)*EXP(POWER(1+POWER(AP$66,2),-1)*($AM2960-AP$57)/(AP$72/2.2))+POWER(POWER(AP$66,2),-0.5)*EXP(-POWER(AP$66,2)*POWER(1+POWER(AP$66,2),-1)*($AM2960-AP$57)/(AP$72/2.2))))))</f>
        <v/>
      </c>
      <c r="AT2960" s="197" t="str">
        <f t="shared" ref="AT2960:AT3023" si="2314">IF(AQ$56="NOT ELUTED","",IF(AQ$51="","",IF(ABS(($AM2960-AQ$57)/(AQ$72/2.2))&gt;20,0,AQ$62*(POWER(POWER(AQ$66,2),0.5)+POWER(POWER(AQ$66,2),-0.5))/(POWER(POWER(AQ$66,2),0.5)*EXP(POWER(1+POWER(AQ$66,2),-1)*($AM2960-AQ$57)/(AQ$72/2.2))+POWER(POWER(AQ$66,2),-0.5)*EXP(-POWER(AQ$66,2)*POWER(1+POWER(AQ$66,2),-1)*($AM2960-AQ$57)/(AQ$72/2.2))))))</f>
        <v/>
      </c>
      <c r="AU2960" s="197" t="str">
        <f t="shared" ref="AU2960:AU3023" si="2315">IF(AR$56="NOT ELUTED","",IF(AR$51="","",IF(ABS(($AM2960-AR$57)/(AR$72/2.2))&gt;20,0,AR$62*(POWER(POWER(AR$66,2),0.5)+POWER(POWER(AR$66,2),-0.5))/(POWER(POWER(AR$66,2),0.5)*EXP(POWER(1+POWER(AR$66,2),-1)*($AM2960-AR$57)/(AR$72/2.2))+POWER(POWER(AR$66,2),-0.5)*EXP(-POWER(AR$66,2)*POWER(1+POWER(AR$66,2),-1)*($AM2960-AR$57)/(AR$72/2.2))))))</f>
        <v/>
      </c>
      <c r="AV2960" s="199">
        <f t="shared" ca="1" si="2307"/>
        <v>2.0965088598946084</v>
      </c>
      <c r="AX2960" s="162">
        <f t="shared" si="2270"/>
        <v>0</v>
      </c>
      <c r="AY2960" s="162">
        <f t="shared" si="2271"/>
        <v>0</v>
      </c>
      <c r="AZ2960" s="162">
        <f t="shared" si="2272"/>
        <v>0</v>
      </c>
      <c r="BA2960" s="162">
        <f t="shared" si="2273"/>
        <v>0</v>
      </c>
      <c r="BB2960" s="162" t="str">
        <f t="shared" si="2274"/>
        <v/>
      </c>
      <c r="BC2960" s="162" t="str">
        <f t="shared" si="2275"/>
        <v/>
      </c>
      <c r="BD2960" s="162" t="str">
        <f t="shared" si="2276"/>
        <v/>
      </c>
      <c r="BE2960" s="162" t="str">
        <f t="shared" si="2277"/>
        <v/>
      </c>
      <c r="BG2960" s="169">
        <f t="shared" si="2304"/>
        <v>74.047504266216663</v>
      </c>
      <c r="BH2960" s="169">
        <f t="shared" ca="1" si="2305"/>
        <v>2.0091339497048759</v>
      </c>
    </row>
    <row r="2961" spans="11:60" x14ac:dyDescent="0.25">
      <c r="K2961" s="199">
        <f t="shared" si="2278"/>
        <v>74.098890459323002</v>
      </c>
      <c r="L2961" s="201">
        <f t="shared" si="2279"/>
        <v>0.62145571652943432</v>
      </c>
      <c r="M2961" s="201">
        <f t="shared" si="2280"/>
        <v>0.62668229415199428</v>
      </c>
      <c r="N2961" s="201">
        <f t="shared" si="2281"/>
        <v>0.65871101714158653</v>
      </c>
      <c r="O2961" s="201">
        <f t="shared" si="2282"/>
        <v>0.62202991454450363</v>
      </c>
      <c r="P2961" s="201" t="str">
        <f t="shared" si="2283"/>
        <v/>
      </c>
      <c r="Q2961" s="201" t="str">
        <f t="shared" si="2284"/>
        <v/>
      </c>
      <c r="R2961" s="201" t="str">
        <f t="shared" si="2285"/>
        <v/>
      </c>
      <c r="S2961" s="201" t="str">
        <f t="shared" si="2286"/>
        <v/>
      </c>
      <c r="T2961" s="199">
        <f t="shared" si="2287"/>
        <v>0</v>
      </c>
      <c r="U2961" s="199">
        <f t="shared" si="2288"/>
        <v>0</v>
      </c>
      <c r="V2961" s="199">
        <f t="shared" si="2289"/>
        <v>0</v>
      </c>
      <c r="W2961" s="199">
        <f t="shared" si="2290"/>
        <v>0</v>
      </c>
      <c r="X2961" s="199" t="str">
        <f t="shared" si="2291"/>
        <v/>
      </c>
      <c r="Y2961" s="199" t="str">
        <f t="shared" si="2292"/>
        <v/>
      </c>
      <c r="Z2961" s="199" t="str">
        <f t="shared" si="2293"/>
        <v/>
      </c>
      <c r="AA2961" s="199" t="str">
        <f t="shared" si="2294"/>
        <v/>
      </c>
      <c r="AB2961" s="201">
        <f t="shared" ca="1" si="2295"/>
        <v>2.0906284791215599</v>
      </c>
      <c r="AD2961" s="162">
        <f t="shared" si="2296"/>
        <v>0</v>
      </c>
      <c r="AE2961" s="162">
        <f t="shared" si="2297"/>
        <v>0</v>
      </c>
      <c r="AF2961" s="162">
        <f t="shared" si="2298"/>
        <v>0</v>
      </c>
      <c r="AG2961" s="162">
        <f t="shared" si="2299"/>
        <v>0</v>
      </c>
      <c r="AH2961" s="162" t="str">
        <f t="shared" si="2300"/>
        <v/>
      </c>
      <c r="AI2961" s="162" t="str">
        <f t="shared" si="2301"/>
        <v/>
      </c>
      <c r="AJ2961" s="162" t="str">
        <f t="shared" si="2302"/>
        <v/>
      </c>
      <c r="AK2961" s="162" t="str">
        <f t="shared" si="2303"/>
        <v/>
      </c>
      <c r="AM2961" s="199">
        <f t="shared" si="2306"/>
        <v>32.338018181718788</v>
      </c>
      <c r="AN2961" s="197">
        <f t="shared" si="2308"/>
        <v>0</v>
      </c>
      <c r="AO2961" s="197">
        <f t="shared" si="2309"/>
        <v>0</v>
      </c>
      <c r="AP2961" s="197">
        <f t="shared" si="2310"/>
        <v>0</v>
      </c>
      <c r="AQ2961" s="197">
        <f t="shared" si="2311"/>
        <v>0</v>
      </c>
      <c r="AR2961" s="197" t="str">
        <f t="shared" si="2312"/>
        <v/>
      </c>
      <c r="AS2961" s="197" t="str">
        <f t="shared" si="2313"/>
        <v/>
      </c>
      <c r="AT2961" s="197" t="str">
        <f t="shared" si="2314"/>
        <v/>
      </c>
      <c r="AU2961" s="197" t="str">
        <f t="shared" si="2315"/>
        <v/>
      </c>
      <c r="AV2961" s="199">
        <f t="shared" ca="1" si="2307"/>
        <v>2.2198867508559745</v>
      </c>
      <c r="AX2961" s="162">
        <f t="shared" si="2270"/>
        <v>0</v>
      </c>
      <c r="AY2961" s="162">
        <f t="shared" si="2271"/>
        <v>0</v>
      </c>
      <c r="AZ2961" s="162">
        <f t="shared" si="2272"/>
        <v>0</v>
      </c>
      <c r="BA2961" s="162">
        <f t="shared" si="2273"/>
        <v>0</v>
      </c>
      <c r="BB2961" s="162" t="str">
        <f t="shared" si="2274"/>
        <v/>
      </c>
      <c r="BC2961" s="162" t="str">
        <f t="shared" si="2275"/>
        <v/>
      </c>
      <c r="BD2961" s="162" t="str">
        <f t="shared" si="2276"/>
        <v/>
      </c>
      <c r="BE2961" s="162" t="str">
        <f t="shared" si="2277"/>
        <v/>
      </c>
      <c r="BG2961" s="169">
        <f t="shared" si="2304"/>
        <v>74.073197362769832</v>
      </c>
      <c r="BH2961" s="169">
        <f t="shared" ca="1" si="2305"/>
        <v>2.0013618233927928</v>
      </c>
    </row>
    <row r="2962" spans="11:60" x14ac:dyDescent="0.25">
      <c r="K2962" s="199">
        <f t="shared" si="2278"/>
        <v>74.124583555876171</v>
      </c>
      <c r="L2962" s="201">
        <f t="shared" si="2279"/>
        <v>0.62167120048107427</v>
      </c>
      <c r="M2962" s="201">
        <f t="shared" si="2280"/>
        <v>0.6268995903704937</v>
      </c>
      <c r="N2962" s="201">
        <f t="shared" si="2281"/>
        <v>0.65893941901992981</v>
      </c>
      <c r="O2962" s="201">
        <f t="shared" si="2282"/>
        <v>0.62224559759392961</v>
      </c>
      <c r="P2962" s="201" t="str">
        <f t="shared" si="2283"/>
        <v/>
      </c>
      <c r="Q2962" s="201" t="str">
        <f t="shared" si="2284"/>
        <v/>
      </c>
      <c r="R2962" s="201" t="str">
        <f t="shared" si="2285"/>
        <v/>
      </c>
      <c r="S2962" s="201" t="str">
        <f t="shared" si="2286"/>
        <v/>
      </c>
      <c r="T2962" s="199">
        <f t="shared" si="2287"/>
        <v>0</v>
      </c>
      <c r="U2962" s="199">
        <f t="shared" si="2288"/>
        <v>0</v>
      </c>
      <c r="V2962" s="199">
        <f t="shared" si="2289"/>
        <v>0</v>
      </c>
      <c r="W2962" s="199">
        <f t="shared" si="2290"/>
        <v>0</v>
      </c>
      <c r="X2962" s="199" t="str">
        <f t="shared" si="2291"/>
        <v/>
      </c>
      <c r="Y2962" s="199" t="str">
        <f t="shared" si="2292"/>
        <v/>
      </c>
      <c r="Z2962" s="199" t="str">
        <f t="shared" si="2293"/>
        <v/>
      </c>
      <c r="AA2962" s="199" t="str">
        <f t="shared" si="2294"/>
        <v/>
      </c>
      <c r="AB2962" s="201">
        <f t="shared" ca="1" si="2295"/>
        <v>2.097512516631264</v>
      </c>
      <c r="AD2962" s="162">
        <f t="shared" si="2296"/>
        <v>0</v>
      </c>
      <c r="AE2962" s="162">
        <f t="shared" si="2297"/>
        <v>0</v>
      </c>
      <c r="AF2962" s="162">
        <f t="shared" si="2298"/>
        <v>0</v>
      </c>
      <c r="AG2962" s="162">
        <f t="shared" si="2299"/>
        <v>0</v>
      </c>
      <c r="AH2962" s="162" t="str">
        <f t="shared" si="2300"/>
        <v/>
      </c>
      <c r="AI2962" s="162" t="str">
        <f t="shared" si="2301"/>
        <v/>
      </c>
      <c r="AJ2962" s="162" t="str">
        <f t="shared" si="2302"/>
        <v/>
      </c>
      <c r="AK2962" s="162" t="str">
        <f t="shared" si="2303"/>
        <v/>
      </c>
      <c r="AM2962" s="199">
        <f t="shared" si="2306"/>
        <v>32.3492349760933</v>
      </c>
      <c r="AN2962" s="197">
        <f t="shared" si="2308"/>
        <v>0</v>
      </c>
      <c r="AO2962" s="197">
        <f t="shared" si="2309"/>
        <v>0</v>
      </c>
      <c r="AP2962" s="197">
        <f t="shared" si="2310"/>
        <v>0</v>
      </c>
      <c r="AQ2962" s="197">
        <f t="shared" si="2311"/>
        <v>0</v>
      </c>
      <c r="AR2962" s="197" t="str">
        <f t="shared" si="2312"/>
        <v/>
      </c>
      <c r="AS2962" s="197" t="str">
        <f t="shared" si="2313"/>
        <v/>
      </c>
      <c r="AT2962" s="197" t="str">
        <f t="shared" si="2314"/>
        <v/>
      </c>
      <c r="AU2962" s="197" t="str">
        <f t="shared" si="2315"/>
        <v/>
      </c>
      <c r="AV2962" s="199">
        <f t="shared" ca="1" si="2307"/>
        <v>2.0965412897727287</v>
      </c>
      <c r="AX2962" s="162">
        <f t="shared" si="2270"/>
        <v>0</v>
      </c>
      <c r="AY2962" s="162">
        <f t="shared" si="2271"/>
        <v>0</v>
      </c>
      <c r="AZ2962" s="162">
        <f t="shared" si="2272"/>
        <v>0</v>
      </c>
      <c r="BA2962" s="162">
        <f t="shared" si="2273"/>
        <v>0</v>
      </c>
      <c r="BB2962" s="162" t="str">
        <f t="shared" si="2274"/>
        <v/>
      </c>
      <c r="BC2962" s="162" t="str">
        <f t="shared" si="2275"/>
        <v/>
      </c>
      <c r="BD2962" s="162" t="str">
        <f t="shared" si="2276"/>
        <v/>
      </c>
      <c r="BE2962" s="162" t="str">
        <f t="shared" si="2277"/>
        <v/>
      </c>
      <c r="BG2962" s="169">
        <f t="shared" si="2304"/>
        <v>74.098890459323002</v>
      </c>
      <c r="BH2962" s="169">
        <f t="shared" ca="1" si="2305"/>
        <v>2.0906284791215599</v>
      </c>
    </row>
    <row r="2963" spans="11:60" x14ac:dyDescent="0.25">
      <c r="K2963" s="199">
        <f t="shared" si="2278"/>
        <v>74.150276652429341</v>
      </c>
      <c r="L2963" s="201">
        <f t="shared" si="2279"/>
        <v>0.62188668443271422</v>
      </c>
      <c r="M2963" s="201">
        <f t="shared" si="2280"/>
        <v>0.62711688658899301</v>
      </c>
      <c r="N2963" s="201">
        <f t="shared" si="2281"/>
        <v>0.65916782089827297</v>
      </c>
      <c r="O2963" s="201">
        <f t="shared" si="2282"/>
        <v>0.6224612806433556</v>
      </c>
      <c r="P2963" s="201" t="str">
        <f t="shared" si="2283"/>
        <v/>
      </c>
      <c r="Q2963" s="201" t="str">
        <f t="shared" si="2284"/>
        <v/>
      </c>
      <c r="R2963" s="201" t="str">
        <f t="shared" si="2285"/>
        <v/>
      </c>
      <c r="S2963" s="201" t="str">
        <f t="shared" si="2286"/>
        <v/>
      </c>
      <c r="T2963" s="199">
        <f t="shared" si="2287"/>
        <v>0</v>
      </c>
      <c r="U2963" s="199">
        <f t="shared" si="2288"/>
        <v>0</v>
      </c>
      <c r="V2963" s="199">
        <f t="shared" si="2289"/>
        <v>0</v>
      </c>
      <c r="W2963" s="199">
        <f t="shared" si="2290"/>
        <v>0</v>
      </c>
      <c r="X2963" s="199" t="str">
        <f t="shared" si="2291"/>
        <v/>
      </c>
      <c r="Y2963" s="199" t="str">
        <f t="shared" si="2292"/>
        <v/>
      </c>
      <c r="Z2963" s="199" t="str">
        <f t="shared" si="2293"/>
        <v/>
      </c>
      <c r="AA2963" s="199" t="str">
        <f t="shared" si="2294"/>
        <v/>
      </c>
      <c r="AB2963" s="201">
        <f t="shared" ca="1" si="2295"/>
        <v>2.1525492600496339</v>
      </c>
      <c r="AD2963" s="162">
        <f t="shared" si="2296"/>
        <v>0</v>
      </c>
      <c r="AE2963" s="162">
        <f t="shared" si="2297"/>
        <v>0</v>
      </c>
      <c r="AF2963" s="162">
        <f t="shared" si="2298"/>
        <v>0</v>
      </c>
      <c r="AG2963" s="162">
        <f t="shared" si="2299"/>
        <v>0</v>
      </c>
      <c r="AH2963" s="162" t="str">
        <f t="shared" si="2300"/>
        <v/>
      </c>
      <c r="AI2963" s="162" t="str">
        <f t="shared" si="2301"/>
        <v/>
      </c>
      <c r="AJ2963" s="162" t="str">
        <f t="shared" si="2302"/>
        <v/>
      </c>
      <c r="AK2963" s="162" t="str">
        <f t="shared" si="2303"/>
        <v/>
      </c>
      <c r="AM2963" s="199">
        <f t="shared" si="2306"/>
        <v>32.360451770467812</v>
      </c>
      <c r="AN2963" s="197">
        <f t="shared" si="2308"/>
        <v>0</v>
      </c>
      <c r="AO2963" s="197">
        <f t="shared" si="2309"/>
        <v>0</v>
      </c>
      <c r="AP2963" s="197">
        <f t="shared" si="2310"/>
        <v>0</v>
      </c>
      <c r="AQ2963" s="197">
        <f t="shared" si="2311"/>
        <v>0</v>
      </c>
      <c r="AR2963" s="197" t="str">
        <f t="shared" si="2312"/>
        <v/>
      </c>
      <c r="AS2963" s="197" t="str">
        <f t="shared" si="2313"/>
        <v/>
      </c>
      <c r="AT2963" s="197" t="str">
        <f t="shared" si="2314"/>
        <v/>
      </c>
      <c r="AU2963" s="197" t="str">
        <f t="shared" si="2315"/>
        <v/>
      </c>
      <c r="AV2963" s="199">
        <f t="shared" ca="1" si="2307"/>
        <v>2.093258789189997</v>
      </c>
      <c r="AX2963" s="162">
        <f t="shared" si="2270"/>
        <v>0</v>
      </c>
      <c r="AY2963" s="162">
        <f t="shared" si="2271"/>
        <v>0</v>
      </c>
      <c r="AZ2963" s="162">
        <f t="shared" si="2272"/>
        <v>0</v>
      </c>
      <c r="BA2963" s="162">
        <f t="shared" si="2273"/>
        <v>0</v>
      </c>
      <c r="BB2963" s="162" t="str">
        <f t="shared" si="2274"/>
        <v/>
      </c>
      <c r="BC2963" s="162" t="str">
        <f t="shared" si="2275"/>
        <v/>
      </c>
      <c r="BD2963" s="162" t="str">
        <f t="shared" si="2276"/>
        <v/>
      </c>
      <c r="BE2963" s="162" t="str">
        <f t="shared" si="2277"/>
        <v/>
      </c>
      <c r="BG2963" s="169">
        <f t="shared" si="2304"/>
        <v>74.124583555876171</v>
      </c>
      <c r="BH2963" s="169">
        <f t="shared" ca="1" si="2305"/>
        <v>2.097512516631264</v>
      </c>
    </row>
    <row r="2964" spans="11:60" x14ac:dyDescent="0.25">
      <c r="K2964" s="199">
        <f t="shared" si="2278"/>
        <v>74.17596974898251</v>
      </c>
      <c r="L2964" s="201">
        <f t="shared" si="2279"/>
        <v>0.62210216838435417</v>
      </c>
      <c r="M2964" s="201">
        <f t="shared" si="2280"/>
        <v>0.62733418280749231</v>
      </c>
      <c r="N2964" s="201">
        <f t="shared" si="2281"/>
        <v>0.65939622277661614</v>
      </c>
      <c r="O2964" s="201">
        <f t="shared" si="2282"/>
        <v>0.62267696369278158</v>
      </c>
      <c r="P2964" s="201" t="str">
        <f t="shared" si="2283"/>
        <v/>
      </c>
      <c r="Q2964" s="201" t="str">
        <f t="shared" si="2284"/>
        <v/>
      </c>
      <c r="R2964" s="201" t="str">
        <f t="shared" si="2285"/>
        <v/>
      </c>
      <c r="S2964" s="201" t="str">
        <f t="shared" si="2286"/>
        <v/>
      </c>
      <c r="T2964" s="199">
        <f t="shared" si="2287"/>
        <v>0</v>
      </c>
      <c r="U2964" s="199">
        <f t="shared" si="2288"/>
        <v>0</v>
      </c>
      <c r="V2964" s="199">
        <f t="shared" si="2289"/>
        <v>0</v>
      </c>
      <c r="W2964" s="199">
        <f t="shared" si="2290"/>
        <v>0</v>
      </c>
      <c r="X2964" s="199" t="str">
        <f t="shared" si="2291"/>
        <v/>
      </c>
      <c r="Y2964" s="199" t="str">
        <f t="shared" si="2292"/>
        <v/>
      </c>
      <c r="Z2964" s="199" t="str">
        <f t="shared" si="2293"/>
        <v/>
      </c>
      <c r="AA2964" s="199" t="str">
        <f t="shared" si="2294"/>
        <v/>
      </c>
      <c r="AB2964" s="201">
        <f t="shared" ca="1" si="2295"/>
        <v>2.1378935024709858</v>
      </c>
      <c r="AD2964" s="162">
        <f t="shared" si="2296"/>
        <v>0</v>
      </c>
      <c r="AE2964" s="162">
        <f t="shared" si="2297"/>
        <v>0</v>
      </c>
      <c r="AF2964" s="162">
        <f t="shared" si="2298"/>
        <v>0</v>
      </c>
      <c r="AG2964" s="162">
        <f t="shared" si="2299"/>
        <v>0</v>
      </c>
      <c r="AH2964" s="162" t="str">
        <f t="shared" si="2300"/>
        <v/>
      </c>
      <c r="AI2964" s="162" t="str">
        <f t="shared" si="2301"/>
        <v/>
      </c>
      <c r="AJ2964" s="162" t="str">
        <f t="shared" si="2302"/>
        <v/>
      </c>
      <c r="AK2964" s="162" t="str">
        <f t="shared" si="2303"/>
        <v/>
      </c>
      <c r="AM2964" s="199">
        <f t="shared" si="2306"/>
        <v>32.371668564842324</v>
      </c>
      <c r="AN2964" s="197">
        <f t="shared" si="2308"/>
        <v>0</v>
      </c>
      <c r="AO2964" s="197">
        <f t="shared" si="2309"/>
        <v>0</v>
      </c>
      <c r="AP2964" s="197">
        <f t="shared" si="2310"/>
        <v>0</v>
      </c>
      <c r="AQ2964" s="197">
        <f t="shared" si="2311"/>
        <v>0</v>
      </c>
      <c r="AR2964" s="197" t="str">
        <f t="shared" si="2312"/>
        <v/>
      </c>
      <c r="AS2964" s="197" t="str">
        <f t="shared" si="2313"/>
        <v/>
      </c>
      <c r="AT2964" s="197" t="str">
        <f t="shared" si="2314"/>
        <v/>
      </c>
      <c r="AU2964" s="197" t="str">
        <f t="shared" si="2315"/>
        <v/>
      </c>
      <c r="AV2964" s="199">
        <f t="shared" ca="1" si="2307"/>
        <v>2.085070390757541</v>
      </c>
      <c r="AX2964" s="162">
        <f t="shared" si="2270"/>
        <v>0</v>
      </c>
      <c r="AY2964" s="162">
        <f t="shared" si="2271"/>
        <v>0</v>
      </c>
      <c r="AZ2964" s="162">
        <f t="shared" si="2272"/>
        <v>0</v>
      </c>
      <c r="BA2964" s="162">
        <f t="shared" si="2273"/>
        <v>0</v>
      </c>
      <c r="BB2964" s="162" t="str">
        <f t="shared" si="2274"/>
        <v/>
      </c>
      <c r="BC2964" s="162" t="str">
        <f t="shared" si="2275"/>
        <v/>
      </c>
      <c r="BD2964" s="162" t="str">
        <f t="shared" si="2276"/>
        <v/>
      </c>
      <c r="BE2964" s="162" t="str">
        <f t="shared" si="2277"/>
        <v/>
      </c>
      <c r="BG2964" s="169">
        <f t="shared" si="2304"/>
        <v>74.150276652429341</v>
      </c>
      <c r="BH2964" s="169">
        <f t="shared" ca="1" si="2305"/>
        <v>2.1525492600496339</v>
      </c>
    </row>
    <row r="2965" spans="11:60" x14ac:dyDescent="0.25">
      <c r="K2965" s="199">
        <f t="shared" si="2278"/>
        <v>74.201662845535679</v>
      </c>
      <c r="L2965" s="201">
        <f t="shared" si="2279"/>
        <v>0.62231765233599412</v>
      </c>
      <c r="M2965" s="201">
        <f t="shared" si="2280"/>
        <v>0.62755147902599173</v>
      </c>
      <c r="N2965" s="201">
        <f t="shared" si="2281"/>
        <v>0.6596246246549593</v>
      </c>
      <c r="O2965" s="201">
        <f t="shared" si="2282"/>
        <v>0.62289264674220768</v>
      </c>
      <c r="P2965" s="201" t="str">
        <f t="shared" si="2283"/>
        <v/>
      </c>
      <c r="Q2965" s="201" t="str">
        <f t="shared" si="2284"/>
        <v/>
      </c>
      <c r="R2965" s="201" t="str">
        <f t="shared" si="2285"/>
        <v/>
      </c>
      <c r="S2965" s="201" t="str">
        <f t="shared" si="2286"/>
        <v/>
      </c>
      <c r="T2965" s="199">
        <f t="shared" si="2287"/>
        <v>0</v>
      </c>
      <c r="U2965" s="199">
        <f t="shared" si="2288"/>
        <v>0</v>
      </c>
      <c r="V2965" s="199">
        <f t="shared" si="2289"/>
        <v>0</v>
      </c>
      <c r="W2965" s="199">
        <f t="shared" si="2290"/>
        <v>0</v>
      </c>
      <c r="X2965" s="199" t="str">
        <f t="shared" si="2291"/>
        <v/>
      </c>
      <c r="Y2965" s="199" t="str">
        <f t="shared" si="2292"/>
        <v/>
      </c>
      <c r="Z2965" s="199" t="str">
        <f t="shared" si="2293"/>
        <v/>
      </c>
      <c r="AA2965" s="199" t="str">
        <f t="shared" si="2294"/>
        <v/>
      </c>
      <c r="AB2965" s="201">
        <f t="shared" ca="1" si="2295"/>
        <v>2.0383482866998777</v>
      </c>
      <c r="AD2965" s="162">
        <f t="shared" si="2296"/>
        <v>0</v>
      </c>
      <c r="AE2965" s="162">
        <f t="shared" si="2297"/>
        <v>0</v>
      </c>
      <c r="AF2965" s="162">
        <f t="shared" si="2298"/>
        <v>0</v>
      </c>
      <c r="AG2965" s="162">
        <f t="shared" si="2299"/>
        <v>0</v>
      </c>
      <c r="AH2965" s="162" t="str">
        <f t="shared" si="2300"/>
        <v/>
      </c>
      <c r="AI2965" s="162" t="str">
        <f t="shared" si="2301"/>
        <v/>
      </c>
      <c r="AJ2965" s="162" t="str">
        <f t="shared" si="2302"/>
        <v/>
      </c>
      <c r="AK2965" s="162" t="str">
        <f t="shared" si="2303"/>
        <v/>
      </c>
      <c r="AM2965" s="199">
        <f t="shared" si="2306"/>
        <v>32.382885359216836</v>
      </c>
      <c r="AN2965" s="197">
        <f t="shared" si="2308"/>
        <v>0</v>
      </c>
      <c r="AO2965" s="197">
        <f t="shared" si="2309"/>
        <v>0</v>
      </c>
      <c r="AP2965" s="197">
        <f t="shared" si="2310"/>
        <v>0</v>
      </c>
      <c r="AQ2965" s="197">
        <f t="shared" si="2311"/>
        <v>0</v>
      </c>
      <c r="AR2965" s="197" t="str">
        <f t="shared" si="2312"/>
        <v/>
      </c>
      <c r="AS2965" s="197" t="str">
        <f t="shared" si="2313"/>
        <v/>
      </c>
      <c r="AT2965" s="197" t="str">
        <f t="shared" si="2314"/>
        <v/>
      </c>
      <c r="AU2965" s="197" t="str">
        <f t="shared" si="2315"/>
        <v/>
      </c>
      <c r="AV2965" s="199">
        <f t="shared" ca="1" si="2307"/>
        <v>2.1206154218099291</v>
      </c>
      <c r="AX2965" s="162">
        <f t="shared" si="2270"/>
        <v>0</v>
      </c>
      <c r="AY2965" s="162">
        <f t="shared" si="2271"/>
        <v>0</v>
      </c>
      <c r="AZ2965" s="162">
        <f t="shared" si="2272"/>
        <v>0</v>
      </c>
      <c r="BA2965" s="162">
        <f t="shared" si="2273"/>
        <v>0</v>
      </c>
      <c r="BB2965" s="162" t="str">
        <f t="shared" si="2274"/>
        <v/>
      </c>
      <c r="BC2965" s="162" t="str">
        <f t="shared" si="2275"/>
        <v/>
      </c>
      <c r="BD2965" s="162" t="str">
        <f t="shared" si="2276"/>
        <v/>
      </c>
      <c r="BE2965" s="162" t="str">
        <f t="shared" si="2277"/>
        <v/>
      </c>
      <c r="BG2965" s="169">
        <f t="shared" si="2304"/>
        <v>74.17596974898251</v>
      </c>
      <c r="BH2965" s="169">
        <f t="shared" ca="1" si="2305"/>
        <v>2.1378935024709858</v>
      </c>
    </row>
    <row r="2966" spans="11:60" x14ac:dyDescent="0.25">
      <c r="K2966" s="199">
        <f t="shared" si="2278"/>
        <v>74.227355942088849</v>
      </c>
      <c r="L2966" s="201">
        <f t="shared" si="2279"/>
        <v>0.62253313628763407</v>
      </c>
      <c r="M2966" s="201">
        <f t="shared" si="2280"/>
        <v>0.62776877524449115</v>
      </c>
      <c r="N2966" s="201">
        <f t="shared" si="2281"/>
        <v>0.65985302653330258</v>
      </c>
      <c r="O2966" s="201">
        <f t="shared" si="2282"/>
        <v>0.62310832979163377</v>
      </c>
      <c r="P2966" s="201" t="str">
        <f t="shared" si="2283"/>
        <v/>
      </c>
      <c r="Q2966" s="201" t="str">
        <f t="shared" si="2284"/>
        <v/>
      </c>
      <c r="R2966" s="201" t="str">
        <f t="shared" si="2285"/>
        <v/>
      </c>
      <c r="S2966" s="201" t="str">
        <f t="shared" si="2286"/>
        <v/>
      </c>
      <c r="T2966" s="199">
        <f t="shared" si="2287"/>
        <v>0</v>
      </c>
      <c r="U2966" s="199">
        <f t="shared" si="2288"/>
        <v>0</v>
      </c>
      <c r="V2966" s="199">
        <f t="shared" si="2289"/>
        <v>0</v>
      </c>
      <c r="W2966" s="199">
        <f t="shared" si="2290"/>
        <v>0</v>
      </c>
      <c r="X2966" s="199" t="str">
        <f t="shared" si="2291"/>
        <v/>
      </c>
      <c r="Y2966" s="199" t="str">
        <f t="shared" si="2292"/>
        <v/>
      </c>
      <c r="Z2966" s="199" t="str">
        <f t="shared" si="2293"/>
        <v/>
      </c>
      <c r="AA2966" s="199" t="str">
        <f t="shared" si="2294"/>
        <v/>
      </c>
      <c r="AB2966" s="201">
        <f t="shared" ca="1" si="2295"/>
        <v>2.0276262524991364</v>
      </c>
      <c r="AD2966" s="162">
        <f t="shared" si="2296"/>
        <v>0</v>
      </c>
      <c r="AE2966" s="162">
        <f t="shared" si="2297"/>
        <v>0</v>
      </c>
      <c r="AF2966" s="162">
        <f t="shared" si="2298"/>
        <v>0</v>
      </c>
      <c r="AG2966" s="162">
        <f t="shared" si="2299"/>
        <v>0</v>
      </c>
      <c r="AH2966" s="162" t="str">
        <f t="shared" si="2300"/>
        <v/>
      </c>
      <c r="AI2966" s="162" t="str">
        <f t="shared" si="2301"/>
        <v/>
      </c>
      <c r="AJ2966" s="162" t="str">
        <f t="shared" si="2302"/>
        <v/>
      </c>
      <c r="AK2966" s="162" t="str">
        <f t="shared" si="2303"/>
        <v/>
      </c>
      <c r="AM2966" s="199">
        <f t="shared" si="2306"/>
        <v>32.394102153591348</v>
      </c>
      <c r="AN2966" s="197">
        <f t="shared" si="2308"/>
        <v>0</v>
      </c>
      <c r="AO2966" s="197">
        <f t="shared" si="2309"/>
        <v>0</v>
      </c>
      <c r="AP2966" s="197">
        <f t="shared" si="2310"/>
        <v>0</v>
      </c>
      <c r="AQ2966" s="197">
        <f t="shared" si="2311"/>
        <v>0</v>
      </c>
      <c r="AR2966" s="197" t="str">
        <f t="shared" si="2312"/>
        <v/>
      </c>
      <c r="AS2966" s="197" t="str">
        <f t="shared" si="2313"/>
        <v/>
      </c>
      <c r="AT2966" s="197" t="str">
        <f t="shared" si="2314"/>
        <v/>
      </c>
      <c r="AU2966" s="197" t="str">
        <f t="shared" si="2315"/>
        <v/>
      </c>
      <c r="AV2966" s="199">
        <f t="shared" ca="1" si="2307"/>
        <v>2.1554596960462367</v>
      </c>
      <c r="AX2966" s="162">
        <f t="shared" si="2270"/>
        <v>0</v>
      </c>
      <c r="AY2966" s="162">
        <f t="shared" si="2271"/>
        <v>0</v>
      </c>
      <c r="AZ2966" s="162">
        <f t="shared" si="2272"/>
        <v>0</v>
      </c>
      <c r="BA2966" s="162">
        <f t="shared" si="2273"/>
        <v>0</v>
      </c>
      <c r="BB2966" s="162" t="str">
        <f t="shared" si="2274"/>
        <v/>
      </c>
      <c r="BC2966" s="162" t="str">
        <f t="shared" si="2275"/>
        <v/>
      </c>
      <c r="BD2966" s="162" t="str">
        <f t="shared" si="2276"/>
        <v/>
      </c>
      <c r="BE2966" s="162" t="str">
        <f t="shared" si="2277"/>
        <v/>
      </c>
      <c r="BG2966" s="169">
        <f t="shared" si="2304"/>
        <v>74.201662845535679</v>
      </c>
      <c r="BH2966" s="169">
        <f t="shared" ca="1" si="2305"/>
        <v>2.0383482866998777</v>
      </c>
    </row>
    <row r="2967" spans="11:60" x14ac:dyDescent="0.25">
      <c r="K2967" s="199">
        <f t="shared" si="2278"/>
        <v>74.253049038642018</v>
      </c>
      <c r="L2967" s="201">
        <f t="shared" si="2279"/>
        <v>0.62274862023927402</v>
      </c>
      <c r="M2967" s="201">
        <f t="shared" si="2280"/>
        <v>0.62798607146299046</v>
      </c>
      <c r="N2967" s="201">
        <f t="shared" si="2281"/>
        <v>0.66008142841164574</v>
      </c>
      <c r="O2967" s="201">
        <f t="shared" si="2282"/>
        <v>0.62332401284105976</v>
      </c>
      <c r="P2967" s="201" t="str">
        <f t="shared" si="2283"/>
        <v/>
      </c>
      <c r="Q2967" s="201" t="str">
        <f t="shared" si="2284"/>
        <v/>
      </c>
      <c r="R2967" s="201" t="str">
        <f t="shared" si="2285"/>
        <v/>
      </c>
      <c r="S2967" s="201" t="str">
        <f t="shared" si="2286"/>
        <v/>
      </c>
      <c r="T2967" s="199">
        <f t="shared" si="2287"/>
        <v>0</v>
      </c>
      <c r="U2967" s="199">
        <f t="shared" si="2288"/>
        <v>0</v>
      </c>
      <c r="V2967" s="199">
        <f t="shared" si="2289"/>
        <v>0</v>
      </c>
      <c r="W2967" s="199">
        <f t="shared" si="2290"/>
        <v>0</v>
      </c>
      <c r="X2967" s="199" t="str">
        <f t="shared" si="2291"/>
        <v/>
      </c>
      <c r="Y2967" s="199" t="str">
        <f t="shared" si="2292"/>
        <v/>
      </c>
      <c r="Z2967" s="199" t="str">
        <f t="shared" si="2293"/>
        <v/>
      </c>
      <c r="AA2967" s="199" t="str">
        <f t="shared" si="2294"/>
        <v/>
      </c>
      <c r="AB2967" s="201">
        <f t="shared" ca="1" si="2295"/>
        <v>2.0186319479514667</v>
      </c>
      <c r="AD2967" s="162">
        <f t="shared" si="2296"/>
        <v>0</v>
      </c>
      <c r="AE2967" s="162">
        <f t="shared" si="2297"/>
        <v>0</v>
      </c>
      <c r="AF2967" s="162">
        <f t="shared" si="2298"/>
        <v>0</v>
      </c>
      <c r="AG2967" s="162">
        <f t="shared" si="2299"/>
        <v>0</v>
      </c>
      <c r="AH2967" s="162" t="str">
        <f t="shared" si="2300"/>
        <v/>
      </c>
      <c r="AI2967" s="162" t="str">
        <f t="shared" si="2301"/>
        <v/>
      </c>
      <c r="AJ2967" s="162" t="str">
        <f t="shared" si="2302"/>
        <v/>
      </c>
      <c r="AK2967" s="162" t="str">
        <f t="shared" si="2303"/>
        <v/>
      </c>
      <c r="AM2967" s="199">
        <f t="shared" si="2306"/>
        <v>32.40531894796586</v>
      </c>
      <c r="AN2967" s="197">
        <f t="shared" si="2308"/>
        <v>0</v>
      </c>
      <c r="AO2967" s="197">
        <f t="shared" si="2309"/>
        <v>0</v>
      </c>
      <c r="AP2967" s="197">
        <f t="shared" si="2310"/>
        <v>0</v>
      </c>
      <c r="AQ2967" s="197">
        <f t="shared" si="2311"/>
        <v>0</v>
      </c>
      <c r="AR2967" s="197" t="str">
        <f t="shared" si="2312"/>
        <v/>
      </c>
      <c r="AS2967" s="197" t="str">
        <f t="shared" si="2313"/>
        <v/>
      </c>
      <c r="AT2967" s="197" t="str">
        <f t="shared" si="2314"/>
        <v/>
      </c>
      <c r="AU2967" s="197" t="str">
        <f t="shared" si="2315"/>
        <v/>
      </c>
      <c r="AV2967" s="199">
        <f t="shared" ca="1" si="2307"/>
        <v>2.1055082108092846</v>
      </c>
      <c r="AX2967" s="162">
        <f t="shared" si="2270"/>
        <v>0</v>
      </c>
      <c r="AY2967" s="162">
        <f t="shared" si="2271"/>
        <v>0</v>
      </c>
      <c r="AZ2967" s="162">
        <f t="shared" si="2272"/>
        <v>0</v>
      </c>
      <c r="BA2967" s="162">
        <f t="shared" si="2273"/>
        <v>0</v>
      </c>
      <c r="BB2967" s="162" t="str">
        <f t="shared" si="2274"/>
        <v/>
      </c>
      <c r="BC2967" s="162" t="str">
        <f t="shared" si="2275"/>
        <v/>
      </c>
      <c r="BD2967" s="162" t="str">
        <f t="shared" si="2276"/>
        <v/>
      </c>
      <c r="BE2967" s="162" t="str">
        <f t="shared" si="2277"/>
        <v/>
      </c>
      <c r="BG2967" s="169">
        <f t="shared" si="2304"/>
        <v>74.227355942088849</v>
      </c>
      <c r="BH2967" s="169">
        <f t="shared" ca="1" si="2305"/>
        <v>2.0276262524991364</v>
      </c>
    </row>
    <row r="2968" spans="11:60" x14ac:dyDescent="0.25">
      <c r="K2968" s="199">
        <f t="shared" si="2278"/>
        <v>74.278742135195188</v>
      </c>
      <c r="L2968" s="201">
        <f t="shared" si="2279"/>
        <v>0.62296410419091386</v>
      </c>
      <c r="M2968" s="201">
        <f t="shared" si="2280"/>
        <v>0.62820336768148977</v>
      </c>
      <c r="N2968" s="201">
        <f t="shared" si="2281"/>
        <v>0.6603098302899888</v>
      </c>
      <c r="O2968" s="201">
        <f t="shared" si="2282"/>
        <v>0.62353969589048575</v>
      </c>
      <c r="P2968" s="201" t="str">
        <f t="shared" si="2283"/>
        <v/>
      </c>
      <c r="Q2968" s="201" t="str">
        <f t="shared" si="2284"/>
        <v/>
      </c>
      <c r="R2968" s="201" t="str">
        <f t="shared" si="2285"/>
        <v/>
      </c>
      <c r="S2968" s="201" t="str">
        <f t="shared" si="2286"/>
        <v/>
      </c>
      <c r="T2968" s="199">
        <f t="shared" si="2287"/>
        <v>0</v>
      </c>
      <c r="U2968" s="199">
        <f t="shared" si="2288"/>
        <v>0</v>
      </c>
      <c r="V2968" s="199">
        <f t="shared" si="2289"/>
        <v>0</v>
      </c>
      <c r="W2968" s="199">
        <f t="shared" si="2290"/>
        <v>0</v>
      </c>
      <c r="X2968" s="199" t="str">
        <f t="shared" si="2291"/>
        <v/>
      </c>
      <c r="Y2968" s="199" t="str">
        <f t="shared" si="2292"/>
        <v/>
      </c>
      <c r="Z2968" s="199" t="str">
        <f t="shared" si="2293"/>
        <v/>
      </c>
      <c r="AA2968" s="199" t="str">
        <f t="shared" si="2294"/>
        <v/>
      </c>
      <c r="AB2968" s="201">
        <f t="shared" ca="1" si="2295"/>
        <v>2.157972744834741</v>
      </c>
      <c r="AD2968" s="162">
        <f t="shared" si="2296"/>
        <v>0</v>
      </c>
      <c r="AE2968" s="162">
        <f t="shared" si="2297"/>
        <v>0</v>
      </c>
      <c r="AF2968" s="162">
        <f t="shared" si="2298"/>
        <v>0</v>
      </c>
      <c r="AG2968" s="162">
        <f t="shared" si="2299"/>
        <v>0</v>
      </c>
      <c r="AH2968" s="162" t="str">
        <f t="shared" si="2300"/>
        <v/>
      </c>
      <c r="AI2968" s="162" t="str">
        <f t="shared" si="2301"/>
        <v/>
      </c>
      <c r="AJ2968" s="162" t="str">
        <f t="shared" si="2302"/>
        <v/>
      </c>
      <c r="AK2968" s="162" t="str">
        <f t="shared" si="2303"/>
        <v/>
      </c>
      <c r="AM2968" s="199">
        <f t="shared" si="2306"/>
        <v>32.416535742340372</v>
      </c>
      <c r="AN2968" s="197">
        <f t="shared" si="2308"/>
        <v>0</v>
      </c>
      <c r="AO2968" s="197">
        <f t="shared" si="2309"/>
        <v>0</v>
      </c>
      <c r="AP2968" s="197">
        <f t="shared" si="2310"/>
        <v>0</v>
      </c>
      <c r="AQ2968" s="197">
        <f t="shared" si="2311"/>
        <v>0</v>
      </c>
      <c r="AR2968" s="197" t="str">
        <f t="shared" si="2312"/>
        <v/>
      </c>
      <c r="AS2968" s="197" t="str">
        <f t="shared" si="2313"/>
        <v/>
      </c>
      <c r="AT2968" s="197" t="str">
        <f t="shared" si="2314"/>
        <v/>
      </c>
      <c r="AU2968" s="197" t="str">
        <f t="shared" si="2315"/>
        <v/>
      </c>
      <c r="AV2968" s="199">
        <f t="shared" ca="1" si="2307"/>
        <v>2.1105291526504502</v>
      </c>
      <c r="AX2968" s="162">
        <f t="shared" si="2270"/>
        <v>0</v>
      </c>
      <c r="AY2968" s="162">
        <f t="shared" si="2271"/>
        <v>0</v>
      </c>
      <c r="AZ2968" s="162">
        <f t="shared" si="2272"/>
        <v>0</v>
      </c>
      <c r="BA2968" s="162">
        <f t="shared" si="2273"/>
        <v>0</v>
      </c>
      <c r="BB2968" s="162" t="str">
        <f t="shared" si="2274"/>
        <v/>
      </c>
      <c r="BC2968" s="162" t="str">
        <f t="shared" si="2275"/>
        <v/>
      </c>
      <c r="BD2968" s="162" t="str">
        <f t="shared" si="2276"/>
        <v/>
      </c>
      <c r="BE2968" s="162" t="str">
        <f t="shared" si="2277"/>
        <v/>
      </c>
      <c r="BG2968" s="169">
        <f t="shared" si="2304"/>
        <v>74.253049038642018</v>
      </c>
      <c r="BH2968" s="169">
        <f t="shared" ca="1" si="2305"/>
        <v>2.0186319479514667</v>
      </c>
    </row>
    <row r="2969" spans="11:60" x14ac:dyDescent="0.25">
      <c r="K2969" s="199">
        <f t="shared" si="2278"/>
        <v>74.304435231748357</v>
      </c>
      <c r="L2969" s="201">
        <f t="shared" si="2279"/>
        <v>0.62317958814255392</v>
      </c>
      <c r="M2969" s="201">
        <f t="shared" si="2280"/>
        <v>0.62842066389998907</v>
      </c>
      <c r="N2969" s="201">
        <f t="shared" si="2281"/>
        <v>0.66053823216833207</v>
      </c>
      <c r="O2969" s="201">
        <f t="shared" si="2282"/>
        <v>0.62375537893991184</v>
      </c>
      <c r="P2969" s="201" t="str">
        <f t="shared" si="2283"/>
        <v/>
      </c>
      <c r="Q2969" s="201" t="str">
        <f t="shared" si="2284"/>
        <v/>
      </c>
      <c r="R2969" s="201" t="str">
        <f t="shared" si="2285"/>
        <v/>
      </c>
      <c r="S2969" s="201" t="str">
        <f t="shared" si="2286"/>
        <v/>
      </c>
      <c r="T2969" s="199">
        <f t="shared" si="2287"/>
        <v>0</v>
      </c>
      <c r="U2969" s="199">
        <f t="shared" si="2288"/>
        <v>0</v>
      </c>
      <c r="V2969" s="199">
        <f t="shared" si="2289"/>
        <v>0</v>
      </c>
      <c r="W2969" s="199">
        <f t="shared" si="2290"/>
        <v>0</v>
      </c>
      <c r="X2969" s="199" t="str">
        <f t="shared" si="2291"/>
        <v/>
      </c>
      <c r="Y2969" s="199" t="str">
        <f t="shared" si="2292"/>
        <v/>
      </c>
      <c r="Z2969" s="199" t="str">
        <f t="shared" si="2293"/>
        <v/>
      </c>
      <c r="AA2969" s="199" t="str">
        <f t="shared" si="2294"/>
        <v/>
      </c>
      <c r="AB2969" s="201">
        <f t="shared" ca="1" si="2295"/>
        <v>2.0682736073630927</v>
      </c>
      <c r="AD2969" s="162">
        <f t="shared" si="2296"/>
        <v>0</v>
      </c>
      <c r="AE2969" s="162">
        <f t="shared" si="2297"/>
        <v>0</v>
      </c>
      <c r="AF2969" s="162">
        <f t="shared" si="2298"/>
        <v>0</v>
      </c>
      <c r="AG2969" s="162">
        <f t="shared" si="2299"/>
        <v>0</v>
      </c>
      <c r="AH2969" s="162" t="str">
        <f t="shared" si="2300"/>
        <v/>
      </c>
      <c r="AI2969" s="162" t="str">
        <f t="shared" si="2301"/>
        <v/>
      </c>
      <c r="AJ2969" s="162" t="str">
        <f t="shared" si="2302"/>
        <v/>
      </c>
      <c r="AK2969" s="162" t="str">
        <f t="shared" si="2303"/>
        <v/>
      </c>
      <c r="AM2969" s="199">
        <f t="shared" si="2306"/>
        <v>32.427752536714884</v>
      </c>
      <c r="AN2969" s="197">
        <f t="shared" si="2308"/>
        <v>0</v>
      </c>
      <c r="AO2969" s="197">
        <f t="shared" si="2309"/>
        <v>0</v>
      </c>
      <c r="AP2969" s="197">
        <f t="shared" si="2310"/>
        <v>0</v>
      </c>
      <c r="AQ2969" s="197">
        <f t="shared" si="2311"/>
        <v>0</v>
      </c>
      <c r="AR2969" s="197" t="str">
        <f t="shared" si="2312"/>
        <v/>
      </c>
      <c r="AS2969" s="197" t="str">
        <f t="shared" si="2313"/>
        <v/>
      </c>
      <c r="AT2969" s="197" t="str">
        <f t="shared" si="2314"/>
        <v/>
      </c>
      <c r="AU2969" s="197" t="str">
        <f t="shared" si="2315"/>
        <v/>
      </c>
      <c r="AV2969" s="199">
        <f t="shared" ca="1" si="2307"/>
        <v>2.1321778280801271</v>
      </c>
      <c r="AX2969" s="162">
        <f t="shared" si="2270"/>
        <v>0</v>
      </c>
      <c r="AY2969" s="162">
        <f t="shared" si="2271"/>
        <v>0</v>
      </c>
      <c r="AZ2969" s="162">
        <f t="shared" si="2272"/>
        <v>0</v>
      </c>
      <c r="BA2969" s="162">
        <f t="shared" si="2273"/>
        <v>0</v>
      </c>
      <c r="BB2969" s="162" t="str">
        <f t="shared" si="2274"/>
        <v/>
      </c>
      <c r="BC2969" s="162" t="str">
        <f t="shared" si="2275"/>
        <v/>
      </c>
      <c r="BD2969" s="162" t="str">
        <f t="shared" si="2276"/>
        <v/>
      </c>
      <c r="BE2969" s="162" t="str">
        <f t="shared" si="2277"/>
        <v/>
      </c>
      <c r="BG2969" s="169">
        <f t="shared" si="2304"/>
        <v>74.278742135195188</v>
      </c>
      <c r="BH2969" s="169">
        <f t="shared" ca="1" si="2305"/>
        <v>2.157972744834741</v>
      </c>
    </row>
    <row r="2970" spans="11:60" x14ac:dyDescent="0.25">
      <c r="K2970" s="199">
        <f t="shared" si="2278"/>
        <v>74.330128328301527</v>
      </c>
      <c r="L2970" s="201">
        <f t="shared" si="2279"/>
        <v>0.62339507209419376</v>
      </c>
      <c r="M2970" s="201">
        <f t="shared" si="2280"/>
        <v>0.62863796011848849</v>
      </c>
      <c r="N2970" s="201">
        <f t="shared" si="2281"/>
        <v>0.66076663404667524</v>
      </c>
      <c r="O2970" s="201">
        <f t="shared" si="2282"/>
        <v>0.62397106198933783</v>
      </c>
      <c r="P2970" s="201" t="str">
        <f t="shared" si="2283"/>
        <v/>
      </c>
      <c r="Q2970" s="201" t="str">
        <f t="shared" si="2284"/>
        <v/>
      </c>
      <c r="R2970" s="201" t="str">
        <f t="shared" si="2285"/>
        <v/>
      </c>
      <c r="S2970" s="201" t="str">
        <f t="shared" si="2286"/>
        <v/>
      </c>
      <c r="T2970" s="199">
        <f t="shared" si="2287"/>
        <v>0</v>
      </c>
      <c r="U2970" s="199">
        <f t="shared" si="2288"/>
        <v>0</v>
      </c>
      <c r="V2970" s="199">
        <f t="shared" si="2289"/>
        <v>0</v>
      </c>
      <c r="W2970" s="199">
        <f t="shared" si="2290"/>
        <v>0</v>
      </c>
      <c r="X2970" s="199" t="str">
        <f t="shared" si="2291"/>
        <v/>
      </c>
      <c r="Y2970" s="199" t="str">
        <f t="shared" si="2292"/>
        <v/>
      </c>
      <c r="Z2970" s="199" t="str">
        <f t="shared" si="2293"/>
        <v/>
      </c>
      <c r="AA2970" s="199" t="str">
        <f t="shared" si="2294"/>
        <v/>
      </c>
      <c r="AB2970" s="201">
        <f t="shared" ca="1" si="2295"/>
        <v>2.1460359378799154</v>
      </c>
      <c r="AD2970" s="162">
        <f t="shared" si="2296"/>
        <v>0</v>
      </c>
      <c r="AE2970" s="162">
        <f t="shared" si="2297"/>
        <v>0</v>
      </c>
      <c r="AF2970" s="162">
        <f t="shared" si="2298"/>
        <v>0</v>
      </c>
      <c r="AG2970" s="162">
        <f t="shared" si="2299"/>
        <v>0</v>
      </c>
      <c r="AH2970" s="162" t="str">
        <f t="shared" si="2300"/>
        <v/>
      </c>
      <c r="AI2970" s="162" t="str">
        <f t="shared" si="2301"/>
        <v/>
      </c>
      <c r="AJ2970" s="162" t="str">
        <f t="shared" si="2302"/>
        <v/>
      </c>
      <c r="AK2970" s="162" t="str">
        <f t="shared" si="2303"/>
        <v/>
      </c>
      <c r="AM2970" s="199">
        <f t="shared" si="2306"/>
        <v>32.438969331089396</v>
      </c>
      <c r="AN2970" s="197">
        <f t="shared" si="2308"/>
        <v>0</v>
      </c>
      <c r="AO2970" s="197">
        <f t="shared" si="2309"/>
        <v>0</v>
      </c>
      <c r="AP2970" s="197">
        <f t="shared" si="2310"/>
        <v>0</v>
      </c>
      <c r="AQ2970" s="197">
        <f t="shared" si="2311"/>
        <v>0</v>
      </c>
      <c r="AR2970" s="197" t="str">
        <f t="shared" si="2312"/>
        <v/>
      </c>
      <c r="AS2970" s="197" t="str">
        <f t="shared" si="2313"/>
        <v/>
      </c>
      <c r="AT2970" s="197" t="str">
        <f t="shared" si="2314"/>
        <v/>
      </c>
      <c r="AU2970" s="197" t="str">
        <f t="shared" si="2315"/>
        <v/>
      </c>
      <c r="AV2970" s="199">
        <f t="shared" ca="1" si="2307"/>
        <v>2.2070280083844644</v>
      </c>
      <c r="AX2970" s="162">
        <f t="shared" si="2270"/>
        <v>0</v>
      </c>
      <c r="AY2970" s="162">
        <f t="shared" si="2271"/>
        <v>0</v>
      </c>
      <c r="AZ2970" s="162">
        <f t="shared" si="2272"/>
        <v>0</v>
      </c>
      <c r="BA2970" s="162">
        <f t="shared" si="2273"/>
        <v>0</v>
      </c>
      <c r="BB2970" s="162" t="str">
        <f t="shared" si="2274"/>
        <v/>
      </c>
      <c r="BC2970" s="162" t="str">
        <f t="shared" si="2275"/>
        <v/>
      </c>
      <c r="BD2970" s="162" t="str">
        <f t="shared" si="2276"/>
        <v/>
      </c>
      <c r="BE2970" s="162" t="str">
        <f t="shared" si="2277"/>
        <v/>
      </c>
      <c r="BG2970" s="169">
        <f t="shared" si="2304"/>
        <v>74.304435231748357</v>
      </c>
      <c r="BH2970" s="169">
        <f t="shared" ca="1" si="2305"/>
        <v>2.0682736073630927</v>
      </c>
    </row>
    <row r="2971" spans="11:60" x14ac:dyDescent="0.25">
      <c r="K2971" s="199">
        <f t="shared" si="2278"/>
        <v>74.355821424854696</v>
      </c>
      <c r="L2971" s="201">
        <f t="shared" si="2279"/>
        <v>0.62361055604583382</v>
      </c>
      <c r="M2971" s="201">
        <f t="shared" si="2280"/>
        <v>0.6288552563369878</v>
      </c>
      <c r="N2971" s="201">
        <f t="shared" si="2281"/>
        <v>0.6609950359250184</v>
      </c>
      <c r="O2971" s="201">
        <f t="shared" si="2282"/>
        <v>0.62418674503876381</v>
      </c>
      <c r="P2971" s="201" t="str">
        <f t="shared" si="2283"/>
        <v/>
      </c>
      <c r="Q2971" s="201" t="str">
        <f t="shared" si="2284"/>
        <v/>
      </c>
      <c r="R2971" s="201" t="str">
        <f t="shared" si="2285"/>
        <v/>
      </c>
      <c r="S2971" s="201" t="str">
        <f t="shared" si="2286"/>
        <v/>
      </c>
      <c r="T2971" s="199">
        <f t="shared" si="2287"/>
        <v>0</v>
      </c>
      <c r="U2971" s="199">
        <f t="shared" si="2288"/>
        <v>0</v>
      </c>
      <c r="V2971" s="199">
        <f t="shared" si="2289"/>
        <v>0</v>
      </c>
      <c r="W2971" s="199">
        <f t="shared" si="2290"/>
        <v>0</v>
      </c>
      <c r="X2971" s="199" t="str">
        <f t="shared" si="2291"/>
        <v/>
      </c>
      <c r="Y2971" s="199" t="str">
        <f t="shared" si="2292"/>
        <v/>
      </c>
      <c r="Z2971" s="199" t="str">
        <f t="shared" si="2293"/>
        <v/>
      </c>
      <c r="AA2971" s="199" t="str">
        <f t="shared" si="2294"/>
        <v/>
      </c>
      <c r="AB2971" s="201">
        <f t="shared" ca="1" si="2295"/>
        <v>2.1492277004891056</v>
      </c>
      <c r="AD2971" s="162">
        <f t="shared" si="2296"/>
        <v>0</v>
      </c>
      <c r="AE2971" s="162">
        <f t="shared" si="2297"/>
        <v>0</v>
      </c>
      <c r="AF2971" s="162">
        <f t="shared" si="2298"/>
        <v>0</v>
      </c>
      <c r="AG2971" s="162">
        <f t="shared" si="2299"/>
        <v>0</v>
      </c>
      <c r="AH2971" s="162" t="str">
        <f t="shared" si="2300"/>
        <v/>
      </c>
      <c r="AI2971" s="162" t="str">
        <f t="shared" si="2301"/>
        <v/>
      </c>
      <c r="AJ2971" s="162" t="str">
        <f t="shared" si="2302"/>
        <v/>
      </c>
      <c r="AK2971" s="162" t="str">
        <f t="shared" si="2303"/>
        <v/>
      </c>
      <c r="AM2971" s="199">
        <f t="shared" si="2306"/>
        <v>32.450186125463908</v>
      </c>
      <c r="AN2971" s="197">
        <f t="shared" si="2308"/>
        <v>0</v>
      </c>
      <c r="AO2971" s="197">
        <f t="shared" si="2309"/>
        <v>0</v>
      </c>
      <c r="AP2971" s="197">
        <f t="shared" si="2310"/>
        <v>0</v>
      </c>
      <c r="AQ2971" s="197">
        <f t="shared" si="2311"/>
        <v>0</v>
      </c>
      <c r="AR2971" s="197" t="str">
        <f t="shared" si="2312"/>
        <v/>
      </c>
      <c r="AS2971" s="197" t="str">
        <f t="shared" si="2313"/>
        <v/>
      </c>
      <c r="AT2971" s="197" t="str">
        <f t="shared" si="2314"/>
        <v/>
      </c>
      <c r="AU2971" s="197" t="str">
        <f t="shared" si="2315"/>
        <v/>
      </c>
      <c r="AV2971" s="199">
        <f t="shared" ca="1" si="2307"/>
        <v>2.1371431664032343</v>
      </c>
      <c r="AX2971" s="162">
        <f t="shared" si="2270"/>
        <v>0</v>
      </c>
      <c r="AY2971" s="162">
        <f t="shared" si="2271"/>
        <v>0</v>
      </c>
      <c r="AZ2971" s="162">
        <f t="shared" si="2272"/>
        <v>0</v>
      </c>
      <c r="BA2971" s="162">
        <f t="shared" si="2273"/>
        <v>0</v>
      </c>
      <c r="BB2971" s="162" t="str">
        <f t="shared" si="2274"/>
        <v/>
      </c>
      <c r="BC2971" s="162" t="str">
        <f t="shared" si="2275"/>
        <v/>
      </c>
      <c r="BD2971" s="162" t="str">
        <f t="shared" si="2276"/>
        <v/>
      </c>
      <c r="BE2971" s="162" t="str">
        <f t="shared" si="2277"/>
        <v/>
      </c>
      <c r="BG2971" s="169">
        <f t="shared" si="2304"/>
        <v>74.330128328301527</v>
      </c>
      <c r="BH2971" s="169">
        <f t="shared" ca="1" si="2305"/>
        <v>2.1460359378799154</v>
      </c>
    </row>
    <row r="2972" spans="11:60" x14ac:dyDescent="0.25">
      <c r="K2972" s="199">
        <f t="shared" si="2278"/>
        <v>74.381514521407865</v>
      </c>
      <c r="L2972" s="201">
        <f t="shared" si="2279"/>
        <v>0.62382603999747366</v>
      </c>
      <c r="M2972" s="201">
        <f t="shared" si="2280"/>
        <v>0.62907255255548722</v>
      </c>
      <c r="N2972" s="201">
        <f t="shared" si="2281"/>
        <v>0.66122343780336157</v>
      </c>
      <c r="O2972" s="201">
        <f t="shared" si="2282"/>
        <v>0.6244024280881898</v>
      </c>
      <c r="P2972" s="201" t="str">
        <f t="shared" si="2283"/>
        <v/>
      </c>
      <c r="Q2972" s="201" t="str">
        <f t="shared" si="2284"/>
        <v/>
      </c>
      <c r="R2972" s="201" t="str">
        <f t="shared" si="2285"/>
        <v/>
      </c>
      <c r="S2972" s="201" t="str">
        <f t="shared" si="2286"/>
        <v/>
      </c>
      <c r="T2972" s="199">
        <f t="shared" si="2287"/>
        <v>0</v>
      </c>
      <c r="U2972" s="199">
        <f t="shared" si="2288"/>
        <v>0</v>
      </c>
      <c r="V2972" s="199">
        <f t="shared" si="2289"/>
        <v>0</v>
      </c>
      <c r="W2972" s="199">
        <f t="shared" si="2290"/>
        <v>0</v>
      </c>
      <c r="X2972" s="199" t="str">
        <f t="shared" si="2291"/>
        <v/>
      </c>
      <c r="Y2972" s="199" t="str">
        <f t="shared" si="2292"/>
        <v/>
      </c>
      <c r="Z2972" s="199" t="str">
        <f t="shared" si="2293"/>
        <v/>
      </c>
      <c r="AA2972" s="199" t="str">
        <f t="shared" si="2294"/>
        <v/>
      </c>
      <c r="AB2972" s="201">
        <f t="shared" ca="1" si="2295"/>
        <v>2.0462188371942198</v>
      </c>
      <c r="AD2972" s="162">
        <f t="shared" si="2296"/>
        <v>0</v>
      </c>
      <c r="AE2972" s="162">
        <f t="shared" si="2297"/>
        <v>0</v>
      </c>
      <c r="AF2972" s="162">
        <f t="shared" si="2298"/>
        <v>0</v>
      </c>
      <c r="AG2972" s="162">
        <f t="shared" si="2299"/>
        <v>0</v>
      </c>
      <c r="AH2972" s="162" t="str">
        <f t="shared" si="2300"/>
        <v/>
      </c>
      <c r="AI2972" s="162" t="str">
        <f t="shared" si="2301"/>
        <v/>
      </c>
      <c r="AJ2972" s="162" t="str">
        <f t="shared" si="2302"/>
        <v/>
      </c>
      <c r="AK2972" s="162" t="str">
        <f t="shared" si="2303"/>
        <v/>
      </c>
      <c r="AM2972" s="199">
        <f t="shared" si="2306"/>
        <v>32.46140291983842</v>
      </c>
      <c r="AN2972" s="197">
        <f t="shared" si="2308"/>
        <v>0</v>
      </c>
      <c r="AO2972" s="197">
        <f t="shared" si="2309"/>
        <v>0</v>
      </c>
      <c r="AP2972" s="197">
        <f t="shared" si="2310"/>
        <v>0</v>
      </c>
      <c r="AQ2972" s="197">
        <f t="shared" si="2311"/>
        <v>0</v>
      </c>
      <c r="AR2972" s="197" t="str">
        <f t="shared" si="2312"/>
        <v/>
      </c>
      <c r="AS2972" s="197" t="str">
        <f t="shared" si="2313"/>
        <v/>
      </c>
      <c r="AT2972" s="197" t="str">
        <f t="shared" si="2314"/>
        <v/>
      </c>
      <c r="AU2972" s="197" t="str">
        <f t="shared" si="2315"/>
        <v/>
      </c>
      <c r="AV2972" s="199">
        <f t="shared" ca="1" si="2307"/>
        <v>2.1725592996366019</v>
      </c>
      <c r="AX2972" s="162">
        <f t="shared" si="2270"/>
        <v>0</v>
      </c>
      <c r="AY2972" s="162">
        <f t="shared" si="2271"/>
        <v>0</v>
      </c>
      <c r="AZ2972" s="162">
        <f t="shared" si="2272"/>
        <v>0</v>
      </c>
      <c r="BA2972" s="162">
        <f t="shared" si="2273"/>
        <v>0</v>
      </c>
      <c r="BB2972" s="162" t="str">
        <f t="shared" si="2274"/>
        <v/>
      </c>
      <c r="BC2972" s="162" t="str">
        <f t="shared" si="2275"/>
        <v/>
      </c>
      <c r="BD2972" s="162" t="str">
        <f t="shared" si="2276"/>
        <v/>
      </c>
      <c r="BE2972" s="162" t="str">
        <f t="shared" si="2277"/>
        <v/>
      </c>
      <c r="BG2972" s="169">
        <f t="shared" si="2304"/>
        <v>74.355821424854696</v>
      </c>
      <c r="BH2972" s="169">
        <f t="shared" ca="1" si="2305"/>
        <v>2.1492277004891056</v>
      </c>
    </row>
    <row r="2973" spans="11:60" x14ac:dyDescent="0.25">
      <c r="K2973" s="199">
        <f t="shared" si="2278"/>
        <v>74.407207617961035</v>
      </c>
      <c r="L2973" s="201">
        <f t="shared" si="2279"/>
        <v>0.62404152394911372</v>
      </c>
      <c r="M2973" s="201">
        <f t="shared" si="2280"/>
        <v>0.62928984877398653</v>
      </c>
      <c r="N2973" s="201">
        <f t="shared" si="2281"/>
        <v>0.66145183968170485</v>
      </c>
      <c r="O2973" s="201">
        <f t="shared" si="2282"/>
        <v>0.62461811113761589</v>
      </c>
      <c r="P2973" s="201" t="str">
        <f t="shared" si="2283"/>
        <v/>
      </c>
      <c r="Q2973" s="201" t="str">
        <f t="shared" si="2284"/>
        <v/>
      </c>
      <c r="R2973" s="201" t="str">
        <f t="shared" si="2285"/>
        <v/>
      </c>
      <c r="S2973" s="201" t="str">
        <f t="shared" si="2286"/>
        <v/>
      </c>
      <c r="T2973" s="199">
        <f t="shared" si="2287"/>
        <v>0</v>
      </c>
      <c r="U2973" s="199">
        <f t="shared" si="2288"/>
        <v>0</v>
      </c>
      <c r="V2973" s="199">
        <f t="shared" si="2289"/>
        <v>0</v>
      </c>
      <c r="W2973" s="199">
        <f t="shared" si="2290"/>
        <v>0</v>
      </c>
      <c r="X2973" s="199" t="str">
        <f t="shared" si="2291"/>
        <v/>
      </c>
      <c r="Y2973" s="199" t="str">
        <f t="shared" si="2292"/>
        <v/>
      </c>
      <c r="Z2973" s="199" t="str">
        <f t="shared" si="2293"/>
        <v/>
      </c>
      <c r="AA2973" s="199" t="str">
        <f t="shared" si="2294"/>
        <v/>
      </c>
      <c r="AB2973" s="201">
        <f t="shared" ca="1" si="2295"/>
        <v>2.1653516688908168</v>
      </c>
      <c r="AD2973" s="162">
        <f t="shared" si="2296"/>
        <v>0</v>
      </c>
      <c r="AE2973" s="162">
        <f t="shared" si="2297"/>
        <v>0</v>
      </c>
      <c r="AF2973" s="162">
        <f t="shared" si="2298"/>
        <v>0</v>
      </c>
      <c r="AG2973" s="162">
        <f t="shared" si="2299"/>
        <v>0</v>
      </c>
      <c r="AH2973" s="162" t="str">
        <f t="shared" si="2300"/>
        <v/>
      </c>
      <c r="AI2973" s="162" t="str">
        <f t="shared" si="2301"/>
        <v/>
      </c>
      <c r="AJ2973" s="162" t="str">
        <f t="shared" si="2302"/>
        <v/>
      </c>
      <c r="AK2973" s="162" t="str">
        <f t="shared" si="2303"/>
        <v/>
      </c>
      <c r="AM2973" s="199">
        <f t="shared" si="2306"/>
        <v>32.472619714212932</v>
      </c>
      <c r="AN2973" s="197">
        <f t="shared" si="2308"/>
        <v>0</v>
      </c>
      <c r="AO2973" s="197">
        <f t="shared" si="2309"/>
        <v>0</v>
      </c>
      <c r="AP2973" s="197">
        <f t="shared" si="2310"/>
        <v>0</v>
      </c>
      <c r="AQ2973" s="197">
        <f t="shared" si="2311"/>
        <v>0</v>
      </c>
      <c r="AR2973" s="197" t="str">
        <f t="shared" si="2312"/>
        <v/>
      </c>
      <c r="AS2973" s="197" t="str">
        <f t="shared" si="2313"/>
        <v/>
      </c>
      <c r="AT2973" s="197" t="str">
        <f t="shared" si="2314"/>
        <v/>
      </c>
      <c r="AU2973" s="197" t="str">
        <f t="shared" si="2315"/>
        <v/>
      </c>
      <c r="AV2973" s="199">
        <f t="shared" ca="1" si="2307"/>
        <v>2.1017518373464297</v>
      </c>
      <c r="AX2973" s="162">
        <f t="shared" si="2270"/>
        <v>0</v>
      </c>
      <c r="AY2973" s="162">
        <f t="shared" si="2271"/>
        <v>0</v>
      </c>
      <c r="AZ2973" s="162">
        <f t="shared" si="2272"/>
        <v>0</v>
      </c>
      <c r="BA2973" s="162">
        <f t="shared" si="2273"/>
        <v>0</v>
      </c>
      <c r="BB2973" s="162" t="str">
        <f t="shared" si="2274"/>
        <v/>
      </c>
      <c r="BC2973" s="162" t="str">
        <f t="shared" si="2275"/>
        <v/>
      </c>
      <c r="BD2973" s="162" t="str">
        <f t="shared" si="2276"/>
        <v/>
      </c>
      <c r="BE2973" s="162" t="str">
        <f t="shared" si="2277"/>
        <v/>
      </c>
      <c r="BG2973" s="169">
        <f t="shared" si="2304"/>
        <v>74.381514521407865</v>
      </c>
      <c r="BH2973" s="169">
        <f t="shared" ca="1" si="2305"/>
        <v>2.0462188371942198</v>
      </c>
    </row>
    <row r="2974" spans="11:60" x14ac:dyDescent="0.25">
      <c r="K2974" s="199">
        <f t="shared" si="2278"/>
        <v>74.432900714514204</v>
      </c>
      <c r="L2974" s="201">
        <f t="shared" si="2279"/>
        <v>0.62425700790075356</v>
      </c>
      <c r="M2974" s="201">
        <f t="shared" si="2280"/>
        <v>0.62950714499248595</v>
      </c>
      <c r="N2974" s="201">
        <f t="shared" si="2281"/>
        <v>0.66168024156004801</v>
      </c>
      <c r="O2974" s="201">
        <f t="shared" si="2282"/>
        <v>0.62483379418704188</v>
      </c>
      <c r="P2974" s="201" t="str">
        <f t="shared" si="2283"/>
        <v/>
      </c>
      <c r="Q2974" s="201" t="str">
        <f t="shared" si="2284"/>
        <v/>
      </c>
      <c r="R2974" s="201" t="str">
        <f t="shared" si="2285"/>
        <v/>
      </c>
      <c r="S2974" s="201" t="str">
        <f t="shared" si="2286"/>
        <v/>
      </c>
      <c r="T2974" s="199">
        <f t="shared" si="2287"/>
        <v>0</v>
      </c>
      <c r="U2974" s="199">
        <f t="shared" si="2288"/>
        <v>0</v>
      </c>
      <c r="V2974" s="199">
        <f t="shared" si="2289"/>
        <v>0</v>
      </c>
      <c r="W2974" s="199">
        <f t="shared" si="2290"/>
        <v>0</v>
      </c>
      <c r="X2974" s="199" t="str">
        <f t="shared" si="2291"/>
        <v/>
      </c>
      <c r="Y2974" s="199" t="str">
        <f t="shared" si="2292"/>
        <v/>
      </c>
      <c r="Z2974" s="199" t="str">
        <f t="shared" si="2293"/>
        <v/>
      </c>
      <c r="AA2974" s="199" t="str">
        <f t="shared" si="2294"/>
        <v/>
      </c>
      <c r="AB2974" s="201">
        <f t="shared" ca="1" si="2295"/>
        <v>2.0783917148882791</v>
      </c>
      <c r="AD2974" s="162">
        <f t="shared" si="2296"/>
        <v>0</v>
      </c>
      <c r="AE2974" s="162">
        <f t="shared" si="2297"/>
        <v>0</v>
      </c>
      <c r="AF2974" s="162">
        <f t="shared" si="2298"/>
        <v>0</v>
      </c>
      <c r="AG2974" s="162">
        <f t="shared" si="2299"/>
        <v>0</v>
      </c>
      <c r="AH2974" s="162" t="str">
        <f t="shared" si="2300"/>
        <v/>
      </c>
      <c r="AI2974" s="162" t="str">
        <f t="shared" si="2301"/>
        <v/>
      </c>
      <c r="AJ2974" s="162" t="str">
        <f t="shared" si="2302"/>
        <v/>
      </c>
      <c r="AK2974" s="162" t="str">
        <f t="shared" si="2303"/>
        <v/>
      </c>
      <c r="AM2974" s="199">
        <f t="shared" si="2306"/>
        <v>32.483836508587444</v>
      </c>
      <c r="AN2974" s="197">
        <f t="shared" si="2308"/>
        <v>0</v>
      </c>
      <c r="AO2974" s="197">
        <f t="shared" si="2309"/>
        <v>0</v>
      </c>
      <c r="AP2974" s="197">
        <f t="shared" si="2310"/>
        <v>0</v>
      </c>
      <c r="AQ2974" s="197">
        <f t="shared" si="2311"/>
        <v>0</v>
      </c>
      <c r="AR2974" s="197" t="str">
        <f t="shared" si="2312"/>
        <v/>
      </c>
      <c r="AS2974" s="197" t="str">
        <f t="shared" si="2313"/>
        <v/>
      </c>
      <c r="AT2974" s="197" t="str">
        <f t="shared" si="2314"/>
        <v/>
      </c>
      <c r="AU2974" s="197" t="str">
        <f t="shared" si="2315"/>
        <v/>
      </c>
      <c r="AV2974" s="199">
        <f t="shared" ca="1" si="2307"/>
        <v>2.1309207466285298</v>
      </c>
      <c r="AX2974" s="162">
        <f t="shared" si="2270"/>
        <v>0</v>
      </c>
      <c r="AY2974" s="162">
        <f t="shared" si="2271"/>
        <v>0</v>
      </c>
      <c r="AZ2974" s="162">
        <f t="shared" si="2272"/>
        <v>0</v>
      </c>
      <c r="BA2974" s="162">
        <f t="shared" si="2273"/>
        <v>0</v>
      </c>
      <c r="BB2974" s="162" t="str">
        <f t="shared" si="2274"/>
        <v/>
      </c>
      <c r="BC2974" s="162" t="str">
        <f t="shared" si="2275"/>
        <v/>
      </c>
      <c r="BD2974" s="162" t="str">
        <f t="shared" si="2276"/>
        <v/>
      </c>
      <c r="BE2974" s="162" t="str">
        <f t="shared" si="2277"/>
        <v/>
      </c>
      <c r="BG2974" s="169">
        <f t="shared" si="2304"/>
        <v>74.407207617961035</v>
      </c>
      <c r="BH2974" s="169">
        <f t="shared" ca="1" si="2305"/>
        <v>2.1653516688908168</v>
      </c>
    </row>
    <row r="2975" spans="11:60" x14ac:dyDescent="0.25">
      <c r="K2975" s="199">
        <f t="shared" si="2278"/>
        <v>74.458593811067374</v>
      </c>
      <c r="L2975" s="201">
        <f t="shared" si="2279"/>
        <v>0.62447249185239351</v>
      </c>
      <c r="M2975" s="201">
        <f t="shared" si="2280"/>
        <v>0.62972444121098525</v>
      </c>
      <c r="N2975" s="201">
        <f t="shared" si="2281"/>
        <v>0.66190864343839118</v>
      </c>
      <c r="O2975" s="201">
        <f t="shared" si="2282"/>
        <v>0.62504947723646798</v>
      </c>
      <c r="P2975" s="201" t="str">
        <f t="shared" si="2283"/>
        <v/>
      </c>
      <c r="Q2975" s="201" t="str">
        <f t="shared" si="2284"/>
        <v/>
      </c>
      <c r="R2975" s="201" t="str">
        <f t="shared" si="2285"/>
        <v/>
      </c>
      <c r="S2975" s="201" t="str">
        <f t="shared" si="2286"/>
        <v/>
      </c>
      <c r="T2975" s="199">
        <f t="shared" si="2287"/>
        <v>0</v>
      </c>
      <c r="U2975" s="199">
        <f t="shared" si="2288"/>
        <v>0</v>
      </c>
      <c r="V2975" s="199">
        <f t="shared" si="2289"/>
        <v>0</v>
      </c>
      <c r="W2975" s="199">
        <f t="shared" si="2290"/>
        <v>0</v>
      </c>
      <c r="X2975" s="199" t="str">
        <f t="shared" si="2291"/>
        <v/>
      </c>
      <c r="Y2975" s="199" t="str">
        <f t="shared" si="2292"/>
        <v/>
      </c>
      <c r="Z2975" s="199" t="str">
        <f t="shared" si="2293"/>
        <v/>
      </c>
      <c r="AA2975" s="199" t="str">
        <f t="shared" si="2294"/>
        <v/>
      </c>
      <c r="AB2975" s="201">
        <f t="shared" ca="1" si="2295"/>
        <v>2.0744549329359407</v>
      </c>
      <c r="AD2975" s="162">
        <f t="shared" si="2296"/>
        <v>0</v>
      </c>
      <c r="AE2975" s="162">
        <f t="shared" si="2297"/>
        <v>0</v>
      </c>
      <c r="AF2975" s="162">
        <f t="shared" si="2298"/>
        <v>0</v>
      </c>
      <c r="AG2975" s="162">
        <f t="shared" si="2299"/>
        <v>0</v>
      </c>
      <c r="AH2975" s="162" t="str">
        <f t="shared" si="2300"/>
        <v/>
      </c>
      <c r="AI2975" s="162" t="str">
        <f t="shared" si="2301"/>
        <v/>
      </c>
      <c r="AJ2975" s="162" t="str">
        <f t="shared" si="2302"/>
        <v/>
      </c>
      <c r="AK2975" s="162" t="str">
        <f t="shared" si="2303"/>
        <v/>
      </c>
      <c r="AM2975" s="199">
        <f t="shared" si="2306"/>
        <v>32.495053302961956</v>
      </c>
      <c r="AN2975" s="197">
        <f t="shared" si="2308"/>
        <v>0</v>
      </c>
      <c r="AO2975" s="197">
        <f t="shared" si="2309"/>
        <v>0</v>
      </c>
      <c r="AP2975" s="197">
        <f t="shared" si="2310"/>
        <v>0</v>
      </c>
      <c r="AQ2975" s="197">
        <f t="shared" si="2311"/>
        <v>0</v>
      </c>
      <c r="AR2975" s="197" t="str">
        <f t="shared" si="2312"/>
        <v/>
      </c>
      <c r="AS2975" s="197" t="str">
        <f t="shared" si="2313"/>
        <v/>
      </c>
      <c r="AT2975" s="197" t="str">
        <f t="shared" si="2314"/>
        <v/>
      </c>
      <c r="AU2975" s="197" t="str">
        <f t="shared" si="2315"/>
        <v/>
      </c>
      <c r="AV2975" s="199">
        <f t="shared" ca="1" si="2307"/>
        <v>2.2212011318398619</v>
      </c>
      <c r="AX2975" s="162">
        <f t="shared" si="2270"/>
        <v>0</v>
      </c>
      <c r="AY2975" s="162">
        <f t="shared" si="2271"/>
        <v>0</v>
      </c>
      <c r="AZ2975" s="162">
        <f t="shared" si="2272"/>
        <v>0</v>
      </c>
      <c r="BA2975" s="162">
        <f t="shared" si="2273"/>
        <v>0</v>
      </c>
      <c r="BB2975" s="162" t="str">
        <f t="shared" si="2274"/>
        <v/>
      </c>
      <c r="BC2975" s="162" t="str">
        <f t="shared" si="2275"/>
        <v/>
      </c>
      <c r="BD2975" s="162" t="str">
        <f t="shared" si="2276"/>
        <v/>
      </c>
      <c r="BE2975" s="162" t="str">
        <f t="shared" si="2277"/>
        <v/>
      </c>
      <c r="BG2975" s="169">
        <f t="shared" si="2304"/>
        <v>74.432900714514204</v>
      </c>
      <c r="BH2975" s="169">
        <f t="shared" ca="1" si="2305"/>
        <v>2.0783917148882791</v>
      </c>
    </row>
    <row r="2976" spans="11:60" x14ac:dyDescent="0.25">
      <c r="K2976" s="199">
        <f t="shared" si="2278"/>
        <v>74.484286907620543</v>
      </c>
      <c r="L2976" s="201">
        <f t="shared" si="2279"/>
        <v>0.62468797580403346</v>
      </c>
      <c r="M2976" s="201">
        <f t="shared" si="2280"/>
        <v>0.62994173742948456</v>
      </c>
      <c r="N2976" s="201">
        <f t="shared" si="2281"/>
        <v>0.66213704531673434</v>
      </c>
      <c r="O2976" s="201">
        <f t="shared" si="2282"/>
        <v>0.62526516028589396</v>
      </c>
      <c r="P2976" s="201" t="str">
        <f t="shared" si="2283"/>
        <v/>
      </c>
      <c r="Q2976" s="201" t="str">
        <f t="shared" si="2284"/>
        <v/>
      </c>
      <c r="R2976" s="201" t="str">
        <f t="shared" si="2285"/>
        <v/>
      </c>
      <c r="S2976" s="201" t="str">
        <f t="shared" si="2286"/>
        <v/>
      </c>
      <c r="T2976" s="199">
        <f t="shared" si="2287"/>
        <v>0</v>
      </c>
      <c r="U2976" s="199">
        <f t="shared" si="2288"/>
        <v>0</v>
      </c>
      <c r="V2976" s="199">
        <f t="shared" si="2289"/>
        <v>0</v>
      </c>
      <c r="W2976" s="199">
        <f t="shared" si="2290"/>
        <v>0</v>
      </c>
      <c r="X2976" s="199" t="str">
        <f t="shared" si="2291"/>
        <v/>
      </c>
      <c r="Y2976" s="199" t="str">
        <f t="shared" si="2292"/>
        <v/>
      </c>
      <c r="Z2976" s="199" t="str">
        <f t="shared" si="2293"/>
        <v/>
      </c>
      <c r="AA2976" s="199" t="str">
        <f t="shared" si="2294"/>
        <v/>
      </c>
      <c r="AB2976" s="201">
        <f t="shared" ca="1" si="2295"/>
        <v>2.0589934007300905</v>
      </c>
      <c r="AD2976" s="162">
        <f t="shared" si="2296"/>
        <v>0</v>
      </c>
      <c r="AE2976" s="162">
        <f t="shared" si="2297"/>
        <v>0</v>
      </c>
      <c r="AF2976" s="162">
        <f t="shared" si="2298"/>
        <v>0</v>
      </c>
      <c r="AG2976" s="162">
        <f t="shared" si="2299"/>
        <v>0</v>
      </c>
      <c r="AH2976" s="162" t="str">
        <f t="shared" si="2300"/>
        <v/>
      </c>
      <c r="AI2976" s="162" t="str">
        <f t="shared" si="2301"/>
        <v/>
      </c>
      <c r="AJ2976" s="162" t="str">
        <f t="shared" si="2302"/>
        <v/>
      </c>
      <c r="AK2976" s="162" t="str">
        <f t="shared" si="2303"/>
        <v/>
      </c>
      <c r="AM2976" s="199">
        <f t="shared" si="2306"/>
        <v>32.506270097336468</v>
      </c>
      <c r="AN2976" s="197">
        <f t="shared" si="2308"/>
        <v>0</v>
      </c>
      <c r="AO2976" s="197">
        <f t="shared" si="2309"/>
        <v>0</v>
      </c>
      <c r="AP2976" s="197">
        <f t="shared" si="2310"/>
        <v>0</v>
      </c>
      <c r="AQ2976" s="197">
        <f t="shared" si="2311"/>
        <v>0</v>
      </c>
      <c r="AR2976" s="197" t="str">
        <f t="shared" si="2312"/>
        <v/>
      </c>
      <c r="AS2976" s="197" t="str">
        <f t="shared" si="2313"/>
        <v/>
      </c>
      <c r="AT2976" s="197" t="str">
        <f t="shared" si="2314"/>
        <v/>
      </c>
      <c r="AU2976" s="197" t="str">
        <f t="shared" si="2315"/>
        <v/>
      </c>
      <c r="AV2976" s="199">
        <f t="shared" ca="1" si="2307"/>
        <v>2.2323750933142108</v>
      </c>
      <c r="AX2976" s="162">
        <f t="shared" si="2270"/>
        <v>0</v>
      </c>
      <c r="AY2976" s="162">
        <f t="shared" si="2271"/>
        <v>0</v>
      </c>
      <c r="AZ2976" s="162">
        <f t="shared" si="2272"/>
        <v>0</v>
      </c>
      <c r="BA2976" s="162">
        <f t="shared" si="2273"/>
        <v>0</v>
      </c>
      <c r="BB2976" s="162" t="str">
        <f t="shared" si="2274"/>
        <v/>
      </c>
      <c r="BC2976" s="162" t="str">
        <f t="shared" si="2275"/>
        <v/>
      </c>
      <c r="BD2976" s="162" t="str">
        <f t="shared" si="2276"/>
        <v/>
      </c>
      <c r="BE2976" s="162" t="str">
        <f t="shared" si="2277"/>
        <v/>
      </c>
      <c r="BG2976" s="169">
        <f t="shared" si="2304"/>
        <v>74.458593811067374</v>
      </c>
      <c r="BH2976" s="169">
        <f t="shared" ca="1" si="2305"/>
        <v>2.0744549329359407</v>
      </c>
    </row>
    <row r="2977" spans="11:60" x14ac:dyDescent="0.25">
      <c r="K2977" s="199">
        <f t="shared" si="2278"/>
        <v>74.509980004173713</v>
      </c>
      <c r="L2977" s="201">
        <f t="shared" si="2279"/>
        <v>0.62490345975567341</v>
      </c>
      <c r="M2977" s="201">
        <f t="shared" si="2280"/>
        <v>0.63015903364798398</v>
      </c>
      <c r="N2977" s="201">
        <f t="shared" si="2281"/>
        <v>0.66236544719507751</v>
      </c>
      <c r="O2977" s="201">
        <f t="shared" si="2282"/>
        <v>0.62548084333532006</v>
      </c>
      <c r="P2977" s="201" t="str">
        <f t="shared" si="2283"/>
        <v/>
      </c>
      <c r="Q2977" s="201" t="str">
        <f t="shared" si="2284"/>
        <v/>
      </c>
      <c r="R2977" s="201" t="str">
        <f t="shared" si="2285"/>
        <v/>
      </c>
      <c r="S2977" s="201" t="str">
        <f t="shared" si="2286"/>
        <v/>
      </c>
      <c r="T2977" s="199">
        <f t="shared" si="2287"/>
        <v>0</v>
      </c>
      <c r="U2977" s="199">
        <f t="shared" si="2288"/>
        <v>0</v>
      </c>
      <c r="V2977" s="199">
        <f t="shared" si="2289"/>
        <v>0</v>
      </c>
      <c r="W2977" s="199">
        <f t="shared" si="2290"/>
        <v>0</v>
      </c>
      <c r="X2977" s="199" t="str">
        <f t="shared" si="2291"/>
        <v/>
      </c>
      <c r="Y2977" s="199" t="str">
        <f t="shared" si="2292"/>
        <v/>
      </c>
      <c r="Z2977" s="199" t="str">
        <f t="shared" si="2293"/>
        <v/>
      </c>
      <c r="AA2977" s="199" t="str">
        <f t="shared" si="2294"/>
        <v/>
      </c>
      <c r="AB2977" s="201">
        <f t="shared" ca="1" si="2295"/>
        <v>2.0716072175459659</v>
      </c>
      <c r="AD2977" s="162">
        <f t="shared" si="2296"/>
        <v>0</v>
      </c>
      <c r="AE2977" s="162">
        <f t="shared" si="2297"/>
        <v>0</v>
      </c>
      <c r="AF2977" s="162">
        <f t="shared" si="2298"/>
        <v>0</v>
      </c>
      <c r="AG2977" s="162">
        <f t="shared" si="2299"/>
        <v>0</v>
      </c>
      <c r="AH2977" s="162" t="str">
        <f t="shared" si="2300"/>
        <v/>
      </c>
      <c r="AI2977" s="162" t="str">
        <f t="shared" si="2301"/>
        <v/>
      </c>
      <c r="AJ2977" s="162" t="str">
        <f t="shared" si="2302"/>
        <v/>
      </c>
      <c r="AK2977" s="162" t="str">
        <f t="shared" si="2303"/>
        <v/>
      </c>
      <c r="AM2977" s="199">
        <f t="shared" si="2306"/>
        <v>32.517486891710981</v>
      </c>
      <c r="AN2977" s="197">
        <f t="shared" si="2308"/>
        <v>0</v>
      </c>
      <c r="AO2977" s="197">
        <f t="shared" si="2309"/>
        <v>0</v>
      </c>
      <c r="AP2977" s="197">
        <f t="shared" si="2310"/>
        <v>0</v>
      </c>
      <c r="AQ2977" s="197">
        <f t="shared" si="2311"/>
        <v>0</v>
      </c>
      <c r="AR2977" s="197" t="str">
        <f t="shared" si="2312"/>
        <v/>
      </c>
      <c r="AS2977" s="197" t="str">
        <f t="shared" si="2313"/>
        <v/>
      </c>
      <c r="AT2977" s="197" t="str">
        <f t="shared" si="2314"/>
        <v/>
      </c>
      <c r="AU2977" s="197" t="str">
        <f t="shared" si="2315"/>
        <v/>
      </c>
      <c r="AV2977" s="199">
        <f t="shared" ca="1" si="2307"/>
        <v>2.1946670557961738</v>
      </c>
      <c r="AX2977" s="162">
        <f t="shared" si="2270"/>
        <v>0</v>
      </c>
      <c r="AY2977" s="162">
        <f t="shared" si="2271"/>
        <v>0</v>
      </c>
      <c r="AZ2977" s="162">
        <f t="shared" si="2272"/>
        <v>0</v>
      </c>
      <c r="BA2977" s="162">
        <f t="shared" si="2273"/>
        <v>0</v>
      </c>
      <c r="BB2977" s="162" t="str">
        <f t="shared" si="2274"/>
        <v/>
      </c>
      <c r="BC2977" s="162" t="str">
        <f t="shared" si="2275"/>
        <v/>
      </c>
      <c r="BD2977" s="162" t="str">
        <f t="shared" si="2276"/>
        <v/>
      </c>
      <c r="BE2977" s="162" t="str">
        <f t="shared" si="2277"/>
        <v/>
      </c>
      <c r="BG2977" s="169">
        <f t="shared" si="2304"/>
        <v>74.484286907620543</v>
      </c>
      <c r="BH2977" s="169">
        <f t="shared" ca="1" si="2305"/>
        <v>2.0589934007300905</v>
      </c>
    </row>
    <row r="2978" spans="11:60" x14ac:dyDescent="0.25">
      <c r="K2978" s="199">
        <f t="shared" si="2278"/>
        <v>74.535673100726882</v>
      </c>
      <c r="L2978" s="201">
        <f t="shared" si="2279"/>
        <v>0.62511894370731336</v>
      </c>
      <c r="M2978" s="201">
        <f t="shared" si="2280"/>
        <v>0.63037632986648329</v>
      </c>
      <c r="N2978" s="201">
        <f t="shared" si="2281"/>
        <v>0.66259384907342078</v>
      </c>
      <c r="O2978" s="201">
        <f t="shared" si="2282"/>
        <v>0.62569652638474604</v>
      </c>
      <c r="P2978" s="201" t="str">
        <f t="shared" si="2283"/>
        <v/>
      </c>
      <c r="Q2978" s="201" t="str">
        <f t="shared" si="2284"/>
        <v/>
      </c>
      <c r="R2978" s="201" t="str">
        <f t="shared" si="2285"/>
        <v/>
      </c>
      <c r="S2978" s="201" t="str">
        <f t="shared" si="2286"/>
        <v/>
      </c>
      <c r="T2978" s="199">
        <f t="shared" si="2287"/>
        <v>0</v>
      </c>
      <c r="U2978" s="199">
        <f t="shared" si="2288"/>
        <v>0</v>
      </c>
      <c r="V2978" s="199">
        <f t="shared" si="2289"/>
        <v>0</v>
      </c>
      <c r="W2978" s="199">
        <f t="shared" si="2290"/>
        <v>0</v>
      </c>
      <c r="X2978" s="199" t="str">
        <f t="shared" si="2291"/>
        <v/>
      </c>
      <c r="Y2978" s="199" t="str">
        <f t="shared" si="2292"/>
        <v/>
      </c>
      <c r="Z2978" s="199" t="str">
        <f t="shared" si="2293"/>
        <v/>
      </c>
      <c r="AA2978" s="199" t="str">
        <f t="shared" si="2294"/>
        <v/>
      </c>
      <c r="AB2978" s="201">
        <f t="shared" ca="1" si="2295"/>
        <v>2.0015450346312207</v>
      </c>
      <c r="AD2978" s="162">
        <f t="shared" si="2296"/>
        <v>0</v>
      </c>
      <c r="AE2978" s="162">
        <f t="shared" si="2297"/>
        <v>0</v>
      </c>
      <c r="AF2978" s="162">
        <f t="shared" si="2298"/>
        <v>0</v>
      </c>
      <c r="AG2978" s="162">
        <f t="shared" si="2299"/>
        <v>0</v>
      </c>
      <c r="AH2978" s="162" t="str">
        <f t="shared" si="2300"/>
        <v/>
      </c>
      <c r="AI2978" s="162" t="str">
        <f t="shared" si="2301"/>
        <v/>
      </c>
      <c r="AJ2978" s="162" t="str">
        <f t="shared" si="2302"/>
        <v/>
      </c>
      <c r="AK2978" s="162" t="str">
        <f t="shared" si="2303"/>
        <v/>
      </c>
      <c r="AM2978" s="199">
        <f t="shared" si="2306"/>
        <v>32.528703686085493</v>
      </c>
      <c r="AN2978" s="197">
        <f t="shared" si="2308"/>
        <v>0</v>
      </c>
      <c r="AO2978" s="197">
        <f t="shared" si="2309"/>
        <v>0</v>
      </c>
      <c r="AP2978" s="197">
        <f t="shared" si="2310"/>
        <v>0</v>
      </c>
      <c r="AQ2978" s="197">
        <f t="shared" si="2311"/>
        <v>0</v>
      </c>
      <c r="AR2978" s="197" t="str">
        <f t="shared" si="2312"/>
        <v/>
      </c>
      <c r="AS2978" s="197" t="str">
        <f t="shared" si="2313"/>
        <v/>
      </c>
      <c r="AT2978" s="197" t="str">
        <f t="shared" si="2314"/>
        <v/>
      </c>
      <c r="AU2978" s="197" t="str">
        <f t="shared" si="2315"/>
        <v/>
      </c>
      <c r="AV2978" s="199">
        <f t="shared" ca="1" si="2307"/>
        <v>2.1864563415803833</v>
      </c>
      <c r="AX2978" s="162">
        <f t="shared" si="2270"/>
        <v>0</v>
      </c>
      <c r="AY2978" s="162">
        <f t="shared" si="2271"/>
        <v>0</v>
      </c>
      <c r="AZ2978" s="162">
        <f t="shared" si="2272"/>
        <v>0</v>
      </c>
      <c r="BA2978" s="162">
        <f t="shared" si="2273"/>
        <v>0</v>
      </c>
      <c r="BB2978" s="162" t="str">
        <f t="shared" si="2274"/>
        <v/>
      </c>
      <c r="BC2978" s="162" t="str">
        <f t="shared" si="2275"/>
        <v/>
      </c>
      <c r="BD2978" s="162" t="str">
        <f t="shared" si="2276"/>
        <v/>
      </c>
      <c r="BE2978" s="162" t="str">
        <f t="shared" si="2277"/>
        <v/>
      </c>
      <c r="BG2978" s="169">
        <f t="shared" si="2304"/>
        <v>74.509980004173713</v>
      </c>
      <c r="BH2978" s="169">
        <f t="shared" ca="1" si="2305"/>
        <v>2.0716072175459659</v>
      </c>
    </row>
    <row r="2979" spans="11:60" x14ac:dyDescent="0.25">
      <c r="K2979" s="199">
        <f t="shared" si="2278"/>
        <v>74.561366197280051</v>
      </c>
      <c r="L2979" s="201">
        <f t="shared" si="2279"/>
        <v>0.6253344276589532</v>
      </c>
      <c r="M2979" s="201">
        <f t="shared" si="2280"/>
        <v>0.63059362608498271</v>
      </c>
      <c r="N2979" s="201">
        <f t="shared" si="2281"/>
        <v>0.66282225095176384</v>
      </c>
      <c r="O2979" s="201">
        <f t="shared" si="2282"/>
        <v>0.62591220943417203</v>
      </c>
      <c r="P2979" s="201" t="str">
        <f t="shared" si="2283"/>
        <v/>
      </c>
      <c r="Q2979" s="201" t="str">
        <f t="shared" si="2284"/>
        <v/>
      </c>
      <c r="R2979" s="201" t="str">
        <f t="shared" si="2285"/>
        <v/>
      </c>
      <c r="S2979" s="201" t="str">
        <f t="shared" si="2286"/>
        <v/>
      </c>
      <c r="T2979" s="199">
        <f t="shared" si="2287"/>
        <v>0</v>
      </c>
      <c r="U2979" s="199">
        <f t="shared" si="2288"/>
        <v>0</v>
      </c>
      <c r="V2979" s="199">
        <f t="shared" si="2289"/>
        <v>0</v>
      </c>
      <c r="W2979" s="199">
        <f t="shared" si="2290"/>
        <v>0</v>
      </c>
      <c r="X2979" s="199" t="str">
        <f t="shared" si="2291"/>
        <v/>
      </c>
      <c r="Y2979" s="199" t="str">
        <f t="shared" si="2292"/>
        <v/>
      </c>
      <c r="Z2979" s="199" t="str">
        <f t="shared" si="2293"/>
        <v/>
      </c>
      <c r="AA2979" s="199" t="str">
        <f t="shared" si="2294"/>
        <v/>
      </c>
      <c r="AB2979" s="201">
        <f t="shared" ca="1" si="2295"/>
        <v>2.0028844213636092</v>
      </c>
      <c r="AD2979" s="162">
        <f t="shared" si="2296"/>
        <v>0</v>
      </c>
      <c r="AE2979" s="162">
        <f t="shared" si="2297"/>
        <v>0</v>
      </c>
      <c r="AF2979" s="162">
        <f t="shared" si="2298"/>
        <v>0</v>
      </c>
      <c r="AG2979" s="162">
        <f t="shared" si="2299"/>
        <v>0</v>
      </c>
      <c r="AH2979" s="162" t="str">
        <f t="shared" si="2300"/>
        <v/>
      </c>
      <c r="AI2979" s="162" t="str">
        <f t="shared" si="2301"/>
        <v/>
      </c>
      <c r="AJ2979" s="162" t="str">
        <f t="shared" si="2302"/>
        <v/>
      </c>
      <c r="AK2979" s="162" t="str">
        <f t="shared" si="2303"/>
        <v/>
      </c>
      <c r="AM2979" s="199">
        <f t="shared" si="2306"/>
        <v>32.539920480460005</v>
      </c>
      <c r="AN2979" s="197">
        <f t="shared" si="2308"/>
        <v>0</v>
      </c>
      <c r="AO2979" s="197">
        <f t="shared" si="2309"/>
        <v>0</v>
      </c>
      <c r="AP2979" s="197">
        <f t="shared" si="2310"/>
        <v>0</v>
      </c>
      <c r="AQ2979" s="197">
        <f t="shared" si="2311"/>
        <v>0</v>
      </c>
      <c r="AR2979" s="197" t="str">
        <f t="shared" si="2312"/>
        <v/>
      </c>
      <c r="AS2979" s="197" t="str">
        <f t="shared" si="2313"/>
        <v/>
      </c>
      <c r="AT2979" s="197" t="str">
        <f t="shared" si="2314"/>
        <v/>
      </c>
      <c r="AU2979" s="197" t="str">
        <f t="shared" si="2315"/>
        <v/>
      </c>
      <c r="AV2979" s="199">
        <f t="shared" ca="1" si="2307"/>
        <v>2.194860963768456</v>
      </c>
      <c r="AX2979" s="162">
        <f t="shared" si="2270"/>
        <v>0</v>
      </c>
      <c r="AY2979" s="162">
        <f t="shared" si="2271"/>
        <v>0</v>
      </c>
      <c r="AZ2979" s="162">
        <f t="shared" si="2272"/>
        <v>0</v>
      </c>
      <c r="BA2979" s="162">
        <f t="shared" si="2273"/>
        <v>0</v>
      </c>
      <c r="BB2979" s="162" t="str">
        <f t="shared" si="2274"/>
        <v/>
      </c>
      <c r="BC2979" s="162" t="str">
        <f t="shared" si="2275"/>
        <v/>
      </c>
      <c r="BD2979" s="162" t="str">
        <f t="shared" si="2276"/>
        <v/>
      </c>
      <c r="BE2979" s="162" t="str">
        <f t="shared" si="2277"/>
        <v/>
      </c>
      <c r="BG2979" s="169">
        <f t="shared" si="2304"/>
        <v>74.535673100726882</v>
      </c>
      <c r="BH2979" s="169">
        <f t="shared" ca="1" si="2305"/>
        <v>2.0015450346312207</v>
      </c>
    </row>
    <row r="2980" spans="11:60" x14ac:dyDescent="0.25">
      <c r="K2980" s="199">
        <f t="shared" si="2278"/>
        <v>74.587059293833221</v>
      </c>
      <c r="L2980" s="201">
        <f t="shared" si="2279"/>
        <v>0.62554991161059326</v>
      </c>
      <c r="M2980" s="201">
        <f t="shared" si="2280"/>
        <v>0.63081092230348201</v>
      </c>
      <c r="N2980" s="201">
        <f t="shared" si="2281"/>
        <v>0.66305065283010711</v>
      </c>
      <c r="O2980" s="201">
        <f t="shared" si="2282"/>
        <v>0.62612789248359801</v>
      </c>
      <c r="P2980" s="201" t="str">
        <f t="shared" si="2283"/>
        <v/>
      </c>
      <c r="Q2980" s="201" t="str">
        <f t="shared" si="2284"/>
        <v/>
      </c>
      <c r="R2980" s="201" t="str">
        <f t="shared" si="2285"/>
        <v/>
      </c>
      <c r="S2980" s="201" t="str">
        <f t="shared" si="2286"/>
        <v/>
      </c>
      <c r="T2980" s="199">
        <f t="shared" si="2287"/>
        <v>0</v>
      </c>
      <c r="U2980" s="199">
        <f t="shared" si="2288"/>
        <v>0</v>
      </c>
      <c r="V2980" s="199">
        <f t="shared" si="2289"/>
        <v>0</v>
      </c>
      <c r="W2980" s="199">
        <f t="shared" si="2290"/>
        <v>0</v>
      </c>
      <c r="X2980" s="199" t="str">
        <f t="shared" si="2291"/>
        <v/>
      </c>
      <c r="Y2980" s="199" t="str">
        <f t="shared" si="2292"/>
        <v/>
      </c>
      <c r="Z2980" s="199" t="str">
        <f t="shared" si="2293"/>
        <v/>
      </c>
      <c r="AA2980" s="199" t="str">
        <f t="shared" si="2294"/>
        <v/>
      </c>
      <c r="AB2980" s="201">
        <f t="shared" ca="1" si="2295"/>
        <v>2.101270509845226</v>
      </c>
      <c r="AD2980" s="162">
        <f t="shared" si="2296"/>
        <v>0</v>
      </c>
      <c r="AE2980" s="162">
        <f t="shared" si="2297"/>
        <v>0</v>
      </c>
      <c r="AF2980" s="162">
        <f t="shared" si="2298"/>
        <v>0</v>
      </c>
      <c r="AG2980" s="162">
        <f t="shared" si="2299"/>
        <v>0</v>
      </c>
      <c r="AH2980" s="162" t="str">
        <f t="shared" si="2300"/>
        <v/>
      </c>
      <c r="AI2980" s="162" t="str">
        <f t="shared" si="2301"/>
        <v/>
      </c>
      <c r="AJ2980" s="162" t="str">
        <f t="shared" si="2302"/>
        <v/>
      </c>
      <c r="AK2980" s="162" t="str">
        <f t="shared" si="2303"/>
        <v/>
      </c>
      <c r="AM2980" s="199">
        <f t="shared" si="2306"/>
        <v>32.551137274834517</v>
      </c>
      <c r="AN2980" s="197">
        <f t="shared" si="2308"/>
        <v>0</v>
      </c>
      <c r="AO2980" s="197">
        <f t="shared" si="2309"/>
        <v>0</v>
      </c>
      <c r="AP2980" s="197">
        <f t="shared" si="2310"/>
        <v>0</v>
      </c>
      <c r="AQ2980" s="197">
        <f t="shared" si="2311"/>
        <v>0</v>
      </c>
      <c r="AR2980" s="197" t="str">
        <f t="shared" si="2312"/>
        <v/>
      </c>
      <c r="AS2980" s="197" t="str">
        <f t="shared" si="2313"/>
        <v/>
      </c>
      <c r="AT2980" s="197" t="str">
        <f t="shared" si="2314"/>
        <v/>
      </c>
      <c r="AU2980" s="197" t="str">
        <f t="shared" si="2315"/>
        <v/>
      </c>
      <c r="AV2980" s="199">
        <f t="shared" ca="1" si="2307"/>
        <v>2.115042559458066</v>
      </c>
      <c r="AX2980" s="162">
        <f t="shared" si="2270"/>
        <v>0</v>
      </c>
      <c r="AY2980" s="162">
        <f t="shared" si="2271"/>
        <v>0</v>
      </c>
      <c r="AZ2980" s="162">
        <f t="shared" si="2272"/>
        <v>0</v>
      </c>
      <c r="BA2980" s="162">
        <f t="shared" si="2273"/>
        <v>0</v>
      </c>
      <c r="BB2980" s="162" t="str">
        <f t="shared" si="2274"/>
        <v/>
      </c>
      <c r="BC2980" s="162" t="str">
        <f t="shared" si="2275"/>
        <v/>
      </c>
      <c r="BD2980" s="162" t="str">
        <f t="shared" si="2276"/>
        <v/>
      </c>
      <c r="BE2980" s="162" t="str">
        <f t="shared" si="2277"/>
        <v/>
      </c>
      <c r="BG2980" s="169">
        <f t="shared" si="2304"/>
        <v>74.561366197280051</v>
      </c>
      <c r="BH2980" s="169">
        <f t="shared" ca="1" si="2305"/>
        <v>2.0028844213636092</v>
      </c>
    </row>
    <row r="2981" spans="11:60" x14ac:dyDescent="0.25">
      <c r="K2981" s="199">
        <f t="shared" si="2278"/>
        <v>74.61275239038639</v>
      </c>
      <c r="L2981" s="201">
        <f t="shared" si="2279"/>
        <v>0.62576539556223321</v>
      </c>
      <c r="M2981" s="201">
        <f t="shared" si="2280"/>
        <v>0.63102821852198143</v>
      </c>
      <c r="N2981" s="201">
        <f t="shared" si="2281"/>
        <v>0.66327905470845028</v>
      </c>
      <c r="O2981" s="201">
        <f t="shared" si="2282"/>
        <v>0.62634357553302411</v>
      </c>
      <c r="P2981" s="201" t="str">
        <f t="shared" si="2283"/>
        <v/>
      </c>
      <c r="Q2981" s="201" t="str">
        <f t="shared" si="2284"/>
        <v/>
      </c>
      <c r="R2981" s="201" t="str">
        <f t="shared" si="2285"/>
        <v/>
      </c>
      <c r="S2981" s="201" t="str">
        <f t="shared" si="2286"/>
        <v/>
      </c>
      <c r="T2981" s="199">
        <f t="shared" si="2287"/>
        <v>0</v>
      </c>
      <c r="U2981" s="199">
        <f t="shared" si="2288"/>
        <v>0</v>
      </c>
      <c r="V2981" s="199">
        <f t="shared" si="2289"/>
        <v>0</v>
      </c>
      <c r="W2981" s="199">
        <f t="shared" si="2290"/>
        <v>0</v>
      </c>
      <c r="X2981" s="199" t="str">
        <f t="shared" si="2291"/>
        <v/>
      </c>
      <c r="Y2981" s="199" t="str">
        <f t="shared" si="2292"/>
        <v/>
      </c>
      <c r="Z2981" s="199" t="str">
        <f t="shared" si="2293"/>
        <v/>
      </c>
      <c r="AA2981" s="199" t="str">
        <f t="shared" si="2294"/>
        <v/>
      </c>
      <c r="AB2981" s="201">
        <f t="shared" ca="1" si="2295"/>
        <v>2.0547348403839165</v>
      </c>
      <c r="AD2981" s="162">
        <f t="shared" si="2296"/>
        <v>0</v>
      </c>
      <c r="AE2981" s="162">
        <f t="shared" si="2297"/>
        <v>0</v>
      </c>
      <c r="AF2981" s="162">
        <f t="shared" si="2298"/>
        <v>0</v>
      </c>
      <c r="AG2981" s="162">
        <f t="shared" si="2299"/>
        <v>0</v>
      </c>
      <c r="AH2981" s="162" t="str">
        <f t="shared" si="2300"/>
        <v/>
      </c>
      <c r="AI2981" s="162" t="str">
        <f t="shared" si="2301"/>
        <v/>
      </c>
      <c r="AJ2981" s="162" t="str">
        <f t="shared" si="2302"/>
        <v/>
      </c>
      <c r="AK2981" s="162" t="str">
        <f t="shared" si="2303"/>
        <v/>
      </c>
      <c r="AM2981" s="199">
        <f t="shared" si="2306"/>
        <v>32.562354069209029</v>
      </c>
      <c r="AN2981" s="197">
        <f t="shared" si="2308"/>
        <v>0</v>
      </c>
      <c r="AO2981" s="197">
        <f t="shared" si="2309"/>
        <v>0</v>
      </c>
      <c r="AP2981" s="197">
        <f t="shared" si="2310"/>
        <v>0</v>
      </c>
      <c r="AQ2981" s="197">
        <f t="shared" si="2311"/>
        <v>0</v>
      </c>
      <c r="AR2981" s="197" t="str">
        <f t="shared" si="2312"/>
        <v/>
      </c>
      <c r="AS2981" s="197" t="str">
        <f t="shared" si="2313"/>
        <v/>
      </c>
      <c r="AT2981" s="197" t="str">
        <f t="shared" si="2314"/>
        <v/>
      </c>
      <c r="AU2981" s="197" t="str">
        <f t="shared" si="2315"/>
        <v/>
      </c>
      <c r="AV2981" s="199">
        <f t="shared" ca="1" si="2307"/>
        <v>2.1453451499171114</v>
      </c>
      <c r="AX2981" s="162">
        <f t="shared" si="2270"/>
        <v>0</v>
      </c>
      <c r="AY2981" s="162">
        <f t="shared" si="2271"/>
        <v>0</v>
      </c>
      <c r="AZ2981" s="162">
        <f t="shared" si="2272"/>
        <v>0</v>
      </c>
      <c r="BA2981" s="162">
        <f t="shared" si="2273"/>
        <v>0</v>
      </c>
      <c r="BB2981" s="162" t="str">
        <f t="shared" si="2274"/>
        <v/>
      </c>
      <c r="BC2981" s="162" t="str">
        <f t="shared" si="2275"/>
        <v/>
      </c>
      <c r="BD2981" s="162" t="str">
        <f t="shared" si="2276"/>
        <v/>
      </c>
      <c r="BE2981" s="162" t="str">
        <f t="shared" si="2277"/>
        <v/>
      </c>
      <c r="BG2981" s="169">
        <f t="shared" si="2304"/>
        <v>74.587059293833221</v>
      </c>
      <c r="BH2981" s="169">
        <f t="shared" ca="1" si="2305"/>
        <v>2.101270509845226</v>
      </c>
    </row>
    <row r="2982" spans="11:60" x14ac:dyDescent="0.25">
      <c r="K2982" s="199">
        <f t="shared" si="2278"/>
        <v>74.63844548693956</v>
      </c>
      <c r="L2982" s="201">
        <f t="shared" si="2279"/>
        <v>0.62598087951387316</v>
      </c>
      <c r="M2982" s="201">
        <f t="shared" si="2280"/>
        <v>0.63124551474048074</v>
      </c>
      <c r="N2982" s="201">
        <f t="shared" si="2281"/>
        <v>0.66350745658679344</v>
      </c>
      <c r="O2982" s="201">
        <f t="shared" si="2282"/>
        <v>0.6265592585824501</v>
      </c>
      <c r="P2982" s="201" t="str">
        <f t="shared" si="2283"/>
        <v/>
      </c>
      <c r="Q2982" s="201" t="str">
        <f t="shared" si="2284"/>
        <v/>
      </c>
      <c r="R2982" s="201" t="str">
        <f t="shared" si="2285"/>
        <v/>
      </c>
      <c r="S2982" s="201" t="str">
        <f t="shared" si="2286"/>
        <v/>
      </c>
      <c r="T2982" s="199">
        <f t="shared" si="2287"/>
        <v>0</v>
      </c>
      <c r="U2982" s="199">
        <f t="shared" si="2288"/>
        <v>0</v>
      </c>
      <c r="V2982" s="199">
        <f t="shared" si="2289"/>
        <v>0</v>
      </c>
      <c r="W2982" s="199">
        <f t="shared" si="2290"/>
        <v>0</v>
      </c>
      <c r="X2982" s="199" t="str">
        <f t="shared" si="2291"/>
        <v/>
      </c>
      <c r="Y2982" s="199" t="str">
        <f t="shared" si="2292"/>
        <v/>
      </c>
      <c r="Z2982" s="199" t="str">
        <f t="shared" si="2293"/>
        <v/>
      </c>
      <c r="AA2982" s="199" t="str">
        <f t="shared" si="2294"/>
        <v/>
      </c>
      <c r="AB2982" s="201">
        <f t="shared" ca="1" si="2295"/>
        <v>2.0086226668776916</v>
      </c>
      <c r="AD2982" s="162">
        <f t="shared" si="2296"/>
        <v>0</v>
      </c>
      <c r="AE2982" s="162">
        <f t="shared" si="2297"/>
        <v>0</v>
      </c>
      <c r="AF2982" s="162">
        <f t="shared" si="2298"/>
        <v>0</v>
      </c>
      <c r="AG2982" s="162">
        <f t="shared" si="2299"/>
        <v>0</v>
      </c>
      <c r="AH2982" s="162" t="str">
        <f t="shared" si="2300"/>
        <v/>
      </c>
      <c r="AI2982" s="162" t="str">
        <f t="shared" si="2301"/>
        <v/>
      </c>
      <c r="AJ2982" s="162" t="str">
        <f t="shared" si="2302"/>
        <v/>
      </c>
      <c r="AK2982" s="162" t="str">
        <f t="shared" si="2303"/>
        <v/>
      </c>
      <c r="AM2982" s="199">
        <f t="shared" si="2306"/>
        <v>32.573570863583541</v>
      </c>
      <c r="AN2982" s="197">
        <f t="shared" si="2308"/>
        <v>0</v>
      </c>
      <c r="AO2982" s="197">
        <f t="shared" si="2309"/>
        <v>0</v>
      </c>
      <c r="AP2982" s="197">
        <f t="shared" si="2310"/>
        <v>0</v>
      </c>
      <c r="AQ2982" s="197">
        <f t="shared" si="2311"/>
        <v>0</v>
      </c>
      <c r="AR2982" s="197" t="str">
        <f t="shared" si="2312"/>
        <v/>
      </c>
      <c r="AS2982" s="197" t="str">
        <f t="shared" si="2313"/>
        <v/>
      </c>
      <c r="AT2982" s="197" t="str">
        <f t="shared" si="2314"/>
        <v/>
      </c>
      <c r="AU2982" s="197" t="str">
        <f t="shared" si="2315"/>
        <v/>
      </c>
      <c r="AV2982" s="199">
        <f t="shared" ca="1" si="2307"/>
        <v>2.1870505563915672</v>
      </c>
      <c r="AX2982" s="162">
        <f t="shared" si="2270"/>
        <v>0</v>
      </c>
      <c r="AY2982" s="162">
        <f t="shared" si="2271"/>
        <v>0</v>
      </c>
      <c r="AZ2982" s="162">
        <f t="shared" si="2272"/>
        <v>0</v>
      </c>
      <c r="BA2982" s="162">
        <f t="shared" si="2273"/>
        <v>0</v>
      </c>
      <c r="BB2982" s="162" t="str">
        <f t="shared" si="2274"/>
        <v/>
      </c>
      <c r="BC2982" s="162" t="str">
        <f t="shared" si="2275"/>
        <v/>
      </c>
      <c r="BD2982" s="162" t="str">
        <f t="shared" si="2276"/>
        <v/>
      </c>
      <c r="BE2982" s="162" t="str">
        <f t="shared" si="2277"/>
        <v/>
      </c>
      <c r="BG2982" s="169">
        <f t="shared" si="2304"/>
        <v>74.61275239038639</v>
      </c>
      <c r="BH2982" s="169">
        <f t="shared" ca="1" si="2305"/>
        <v>2.0547348403839165</v>
      </c>
    </row>
    <row r="2983" spans="11:60" x14ac:dyDescent="0.25">
      <c r="K2983" s="199">
        <f t="shared" si="2278"/>
        <v>74.664138583492729</v>
      </c>
      <c r="L2983" s="201">
        <f t="shared" si="2279"/>
        <v>0.626196363465513</v>
      </c>
      <c r="M2983" s="201">
        <f t="shared" si="2280"/>
        <v>0.63146281095898016</v>
      </c>
      <c r="N2983" s="201">
        <f t="shared" si="2281"/>
        <v>0.66373585846513661</v>
      </c>
      <c r="O2983" s="201">
        <f t="shared" si="2282"/>
        <v>0.62677494163187608</v>
      </c>
      <c r="P2983" s="201" t="str">
        <f t="shared" si="2283"/>
        <v/>
      </c>
      <c r="Q2983" s="201" t="str">
        <f t="shared" si="2284"/>
        <v/>
      </c>
      <c r="R2983" s="201" t="str">
        <f t="shared" si="2285"/>
        <v/>
      </c>
      <c r="S2983" s="201" t="str">
        <f t="shared" si="2286"/>
        <v/>
      </c>
      <c r="T2983" s="199">
        <f t="shared" si="2287"/>
        <v>0</v>
      </c>
      <c r="U2983" s="199">
        <f t="shared" si="2288"/>
        <v>0</v>
      </c>
      <c r="V2983" s="199">
        <f t="shared" si="2289"/>
        <v>0</v>
      </c>
      <c r="W2983" s="199">
        <f t="shared" si="2290"/>
        <v>0</v>
      </c>
      <c r="X2983" s="199" t="str">
        <f t="shared" si="2291"/>
        <v/>
      </c>
      <c r="Y2983" s="199" t="str">
        <f t="shared" si="2292"/>
        <v/>
      </c>
      <c r="Z2983" s="199" t="str">
        <f t="shared" si="2293"/>
        <v/>
      </c>
      <c r="AA2983" s="199" t="str">
        <f t="shared" si="2294"/>
        <v/>
      </c>
      <c r="AB2983" s="201">
        <f t="shared" ca="1" si="2295"/>
        <v>2.0797814258185356</v>
      </c>
      <c r="AD2983" s="162">
        <f t="shared" si="2296"/>
        <v>0</v>
      </c>
      <c r="AE2983" s="162">
        <f t="shared" si="2297"/>
        <v>0</v>
      </c>
      <c r="AF2983" s="162">
        <f t="shared" si="2298"/>
        <v>0</v>
      </c>
      <c r="AG2983" s="162">
        <f t="shared" si="2299"/>
        <v>0</v>
      </c>
      <c r="AH2983" s="162" t="str">
        <f t="shared" si="2300"/>
        <v/>
      </c>
      <c r="AI2983" s="162" t="str">
        <f t="shared" si="2301"/>
        <v/>
      </c>
      <c r="AJ2983" s="162" t="str">
        <f t="shared" si="2302"/>
        <v/>
      </c>
      <c r="AK2983" s="162" t="str">
        <f t="shared" si="2303"/>
        <v/>
      </c>
      <c r="AM2983" s="199">
        <f t="shared" si="2306"/>
        <v>32.584787657958053</v>
      </c>
      <c r="AN2983" s="197">
        <f t="shared" si="2308"/>
        <v>0</v>
      </c>
      <c r="AO2983" s="197">
        <f t="shared" si="2309"/>
        <v>0</v>
      </c>
      <c r="AP2983" s="197">
        <f t="shared" si="2310"/>
        <v>0</v>
      </c>
      <c r="AQ2983" s="197">
        <f t="shared" si="2311"/>
        <v>0</v>
      </c>
      <c r="AR2983" s="197" t="str">
        <f t="shared" si="2312"/>
        <v/>
      </c>
      <c r="AS2983" s="197" t="str">
        <f t="shared" si="2313"/>
        <v/>
      </c>
      <c r="AT2983" s="197" t="str">
        <f t="shared" si="2314"/>
        <v/>
      </c>
      <c r="AU2983" s="197" t="str">
        <f t="shared" si="2315"/>
        <v/>
      </c>
      <c r="AV2983" s="199">
        <f t="shared" ca="1" si="2307"/>
        <v>2.2340649036037603</v>
      </c>
      <c r="AX2983" s="162">
        <f t="shared" si="2270"/>
        <v>0</v>
      </c>
      <c r="AY2983" s="162">
        <f t="shared" si="2271"/>
        <v>0</v>
      </c>
      <c r="AZ2983" s="162">
        <f t="shared" si="2272"/>
        <v>0</v>
      </c>
      <c r="BA2983" s="162">
        <f t="shared" si="2273"/>
        <v>0</v>
      </c>
      <c r="BB2983" s="162" t="str">
        <f t="shared" si="2274"/>
        <v/>
      </c>
      <c r="BC2983" s="162" t="str">
        <f t="shared" si="2275"/>
        <v/>
      </c>
      <c r="BD2983" s="162" t="str">
        <f t="shared" si="2276"/>
        <v/>
      </c>
      <c r="BE2983" s="162" t="str">
        <f t="shared" si="2277"/>
        <v/>
      </c>
      <c r="BG2983" s="169">
        <f t="shared" si="2304"/>
        <v>74.63844548693956</v>
      </c>
      <c r="BH2983" s="169">
        <f t="shared" ca="1" si="2305"/>
        <v>2.0086226668776916</v>
      </c>
    </row>
    <row r="2984" spans="11:60" x14ac:dyDescent="0.25">
      <c r="K2984" s="199">
        <f t="shared" si="2278"/>
        <v>74.689831680045899</v>
      </c>
      <c r="L2984" s="201">
        <f t="shared" si="2279"/>
        <v>0.62641184741715294</v>
      </c>
      <c r="M2984" s="201">
        <f t="shared" si="2280"/>
        <v>0.63168010717747947</v>
      </c>
      <c r="N2984" s="201">
        <f t="shared" si="2281"/>
        <v>0.66396426034347988</v>
      </c>
      <c r="O2984" s="201">
        <f t="shared" si="2282"/>
        <v>0.62699062468130218</v>
      </c>
      <c r="P2984" s="201" t="str">
        <f t="shared" si="2283"/>
        <v/>
      </c>
      <c r="Q2984" s="201" t="str">
        <f t="shared" si="2284"/>
        <v/>
      </c>
      <c r="R2984" s="201" t="str">
        <f t="shared" si="2285"/>
        <v/>
      </c>
      <c r="S2984" s="201" t="str">
        <f t="shared" si="2286"/>
        <v/>
      </c>
      <c r="T2984" s="199">
        <f t="shared" si="2287"/>
        <v>0</v>
      </c>
      <c r="U2984" s="199">
        <f t="shared" si="2288"/>
        <v>0</v>
      </c>
      <c r="V2984" s="199">
        <f t="shared" si="2289"/>
        <v>0</v>
      </c>
      <c r="W2984" s="199">
        <f t="shared" si="2290"/>
        <v>0</v>
      </c>
      <c r="X2984" s="199" t="str">
        <f t="shared" si="2291"/>
        <v/>
      </c>
      <c r="Y2984" s="199" t="str">
        <f t="shared" si="2292"/>
        <v/>
      </c>
      <c r="Z2984" s="199" t="str">
        <f t="shared" si="2293"/>
        <v/>
      </c>
      <c r="AA2984" s="199" t="str">
        <f t="shared" si="2294"/>
        <v/>
      </c>
      <c r="AB2984" s="201">
        <f t="shared" ca="1" si="2295"/>
        <v>2.0682811531060983</v>
      </c>
      <c r="AD2984" s="162">
        <f t="shared" si="2296"/>
        <v>0</v>
      </c>
      <c r="AE2984" s="162">
        <f t="shared" si="2297"/>
        <v>0</v>
      </c>
      <c r="AF2984" s="162">
        <f t="shared" si="2298"/>
        <v>0</v>
      </c>
      <c r="AG2984" s="162">
        <f t="shared" si="2299"/>
        <v>0</v>
      </c>
      <c r="AH2984" s="162" t="str">
        <f t="shared" si="2300"/>
        <v/>
      </c>
      <c r="AI2984" s="162" t="str">
        <f t="shared" si="2301"/>
        <v/>
      </c>
      <c r="AJ2984" s="162" t="str">
        <f t="shared" si="2302"/>
        <v/>
      </c>
      <c r="AK2984" s="162" t="str">
        <f t="shared" si="2303"/>
        <v/>
      </c>
      <c r="AM2984" s="199">
        <f t="shared" si="2306"/>
        <v>32.596004452332565</v>
      </c>
      <c r="AN2984" s="197">
        <f t="shared" si="2308"/>
        <v>0</v>
      </c>
      <c r="AO2984" s="197">
        <f t="shared" si="2309"/>
        <v>0</v>
      </c>
      <c r="AP2984" s="197">
        <f t="shared" si="2310"/>
        <v>0</v>
      </c>
      <c r="AQ2984" s="197">
        <f t="shared" si="2311"/>
        <v>0</v>
      </c>
      <c r="AR2984" s="197" t="str">
        <f t="shared" si="2312"/>
        <v/>
      </c>
      <c r="AS2984" s="197" t="str">
        <f t="shared" si="2313"/>
        <v/>
      </c>
      <c r="AT2984" s="197" t="str">
        <f t="shared" si="2314"/>
        <v/>
      </c>
      <c r="AU2984" s="197" t="str">
        <f t="shared" si="2315"/>
        <v/>
      </c>
      <c r="AV2984" s="199">
        <f t="shared" ca="1" si="2307"/>
        <v>2.1446715031699028</v>
      </c>
      <c r="AX2984" s="162">
        <f t="shared" si="2270"/>
        <v>0</v>
      </c>
      <c r="AY2984" s="162">
        <f t="shared" si="2271"/>
        <v>0</v>
      </c>
      <c r="AZ2984" s="162">
        <f t="shared" si="2272"/>
        <v>0</v>
      </c>
      <c r="BA2984" s="162">
        <f t="shared" si="2273"/>
        <v>0</v>
      </c>
      <c r="BB2984" s="162" t="str">
        <f t="shared" si="2274"/>
        <v/>
      </c>
      <c r="BC2984" s="162" t="str">
        <f t="shared" si="2275"/>
        <v/>
      </c>
      <c r="BD2984" s="162" t="str">
        <f t="shared" si="2276"/>
        <v/>
      </c>
      <c r="BE2984" s="162" t="str">
        <f t="shared" si="2277"/>
        <v/>
      </c>
      <c r="BG2984" s="169">
        <f t="shared" si="2304"/>
        <v>74.664138583492729</v>
      </c>
      <c r="BH2984" s="169">
        <f t="shared" ca="1" si="2305"/>
        <v>2.0797814258185356</v>
      </c>
    </row>
    <row r="2985" spans="11:60" x14ac:dyDescent="0.25">
      <c r="K2985" s="199">
        <f t="shared" si="2278"/>
        <v>74.715524776599068</v>
      </c>
      <c r="L2985" s="201">
        <f t="shared" si="2279"/>
        <v>0.62662733136879289</v>
      </c>
      <c r="M2985" s="201">
        <f t="shared" si="2280"/>
        <v>0.63189740339597888</v>
      </c>
      <c r="N2985" s="201">
        <f t="shared" si="2281"/>
        <v>0.66419266222182305</v>
      </c>
      <c r="O2985" s="201">
        <f t="shared" si="2282"/>
        <v>0.62720630773072816</v>
      </c>
      <c r="P2985" s="201" t="str">
        <f t="shared" si="2283"/>
        <v/>
      </c>
      <c r="Q2985" s="201" t="str">
        <f t="shared" si="2284"/>
        <v/>
      </c>
      <c r="R2985" s="201" t="str">
        <f t="shared" si="2285"/>
        <v/>
      </c>
      <c r="S2985" s="201" t="str">
        <f t="shared" si="2286"/>
        <v/>
      </c>
      <c r="T2985" s="199">
        <f t="shared" si="2287"/>
        <v>0</v>
      </c>
      <c r="U2985" s="199">
        <f t="shared" si="2288"/>
        <v>0</v>
      </c>
      <c r="V2985" s="199">
        <f t="shared" si="2289"/>
        <v>0</v>
      </c>
      <c r="W2985" s="199">
        <f t="shared" si="2290"/>
        <v>0</v>
      </c>
      <c r="X2985" s="199" t="str">
        <f t="shared" si="2291"/>
        <v/>
      </c>
      <c r="Y2985" s="199" t="str">
        <f t="shared" si="2292"/>
        <v/>
      </c>
      <c r="Z2985" s="199" t="str">
        <f t="shared" si="2293"/>
        <v/>
      </c>
      <c r="AA2985" s="199" t="str">
        <f t="shared" si="2294"/>
        <v/>
      </c>
      <c r="AB2985" s="201">
        <f t="shared" ca="1" si="2295"/>
        <v>2.1298447559800691</v>
      </c>
      <c r="AD2985" s="162">
        <f t="shared" si="2296"/>
        <v>0</v>
      </c>
      <c r="AE2985" s="162">
        <f t="shared" si="2297"/>
        <v>0</v>
      </c>
      <c r="AF2985" s="162">
        <f t="shared" si="2298"/>
        <v>0</v>
      </c>
      <c r="AG2985" s="162">
        <f t="shared" si="2299"/>
        <v>0</v>
      </c>
      <c r="AH2985" s="162" t="str">
        <f t="shared" si="2300"/>
        <v/>
      </c>
      <c r="AI2985" s="162" t="str">
        <f t="shared" si="2301"/>
        <v/>
      </c>
      <c r="AJ2985" s="162" t="str">
        <f t="shared" si="2302"/>
        <v/>
      </c>
      <c r="AK2985" s="162" t="str">
        <f t="shared" si="2303"/>
        <v/>
      </c>
      <c r="AM2985" s="199">
        <f t="shared" si="2306"/>
        <v>32.607221246707077</v>
      </c>
      <c r="AN2985" s="197">
        <f t="shared" si="2308"/>
        <v>0</v>
      </c>
      <c r="AO2985" s="197">
        <f t="shared" si="2309"/>
        <v>0</v>
      </c>
      <c r="AP2985" s="197">
        <f t="shared" si="2310"/>
        <v>0</v>
      </c>
      <c r="AQ2985" s="197">
        <f t="shared" si="2311"/>
        <v>0</v>
      </c>
      <c r="AR2985" s="197" t="str">
        <f t="shared" si="2312"/>
        <v/>
      </c>
      <c r="AS2985" s="197" t="str">
        <f t="shared" si="2313"/>
        <v/>
      </c>
      <c r="AT2985" s="197" t="str">
        <f t="shared" si="2314"/>
        <v/>
      </c>
      <c r="AU2985" s="197" t="str">
        <f t="shared" si="2315"/>
        <v/>
      </c>
      <c r="AV2985" s="199">
        <f t="shared" ca="1" si="2307"/>
        <v>2.1494587546558721</v>
      </c>
      <c r="AX2985" s="162">
        <f t="shared" si="2270"/>
        <v>0</v>
      </c>
      <c r="AY2985" s="162">
        <f t="shared" si="2271"/>
        <v>0</v>
      </c>
      <c r="AZ2985" s="162">
        <f t="shared" si="2272"/>
        <v>0</v>
      </c>
      <c r="BA2985" s="162">
        <f t="shared" si="2273"/>
        <v>0</v>
      </c>
      <c r="BB2985" s="162" t="str">
        <f t="shared" si="2274"/>
        <v/>
      </c>
      <c r="BC2985" s="162" t="str">
        <f t="shared" si="2275"/>
        <v/>
      </c>
      <c r="BD2985" s="162" t="str">
        <f t="shared" si="2276"/>
        <v/>
      </c>
      <c r="BE2985" s="162" t="str">
        <f t="shared" si="2277"/>
        <v/>
      </c>
      <c r="BG2985" s="169">
        <f t="shared" si="2304"/>
        <v>74.689831680045899</v>
      </c>
      <c r="BH2985" s="169">
        <f t="shared" ca="1" si="2305"/>
        <v>2.0682811531060983</v>
      </c>
    </row>
    <row r="2986" spans="11:60" x14ac:dyDescent="0.25">
      <c r="K2986" s="199">
        <f t="shared" si="2278"/>
        <v>74.741217873152237</v>
      </c>
      <c r="L2986" s="201">
        <f t="shared" si="2279"/>
        <v>0.62684281532043284</v>
      </c>
      <c r="M2986" s="201">
        <f t="shared" si="2280"/>
        <v>0.63211469961447819</v>
      </c>
      <c r="N2986" s="201">
        <f t="shared" si="2281"/>
        <v>0.66442106410016621</v>
      </c>
      <c r="O2986" s="201">
        <f t="shared" si="2282"/>
        <v>0.62742199078015415</v>
      </c>
      <c r="P2986" s="201" t="str">
        <f t="shared" si="2283"/>
        <v/>
      </c>
      <c r="Q2986" s="201" t="str">
        <f t="shared" si="2284"/>
        <v/>
      </c>
      <c r="R2986" s="201" t="str">
        <f t="shared" si="2285"/>
        <v/>
      </c>
      <c r="S2986" s="201" t="str">
        <f t="shared" si="2286"/>
        <v/>
      </c>
      <c r="T2986" s="199">
        <f t="shared" si="2287"/>
        <v>0</v>
      </c>
      <c r="U2986" s="199">
        <f t="shared" si="2288"/>
        <v>0</v>
      </c>
      <c r="V2986" s="199">
        <f t="shared" si="2289"/>
        <v>0</v>
      </c>
      <c r="W2986" s="199">
        <f t="shared" si="2290"/>
        <v>0</v>
      </c>
      <c r="X2986" s="199" t="str">
        <f t="shared" si="2291"/>
        <v/>
      </c>
      <c r="Y2986" s="199" t="str">
        <f t="shared" si="2292"/>
        <v/>
      </c>
      <c r="Z2986" s="199" t="str">
        <f t="shared" si="2293"/>
        <v/>
      </c>
      <c r="AA2986" s="199" t="str">
        <f t="shared" si="2294"/>
        <v/>
      </c>
      <c r="AB2986" s="201">
        <f t="shared" ca="1" si="2295"/>
        <v>2.0598517320446721</v>
      </c>
      <c r="AD2986" s="162">
        <f t="shared" si="2296"/>
        <v>0</v>
      </c>
      <c r="AE2986" s="162">
        <f t="shared" si="2297"/>
        <v>0</v>
      </c>
      <c r="AF2986" s="162">
        <f t="shared" si="2298"/>
        <v>0</v>
      </c>
      <c r="AG2986" s="162">
        <f t="shared" si="2299"/>
        <v>0</v>
      </c>
      <c r="AH2986" s="162" t="str">
        <f t="shared" si="2300"/>
        <v/>
      </c>
      <c r="AI2986" s="162" t="str">
        <f t="shared" si="2301"/>
        <v/>
      </c>
      <c r="AJ2986" s="162" t="str">
        <f t="shared" si="2302"/>
        <v/>
      </c>
      <c r="AK2986" s="162" t="str">
        <f t="shared" si="2303"/>
        <v/>
      </c>
      <c r="AM2986" s="199">
        <f t="shared" si="2306"/>
        <v>32.618438041081589</v>
      </c>
      <c r="AN2986" s="197">
        <f t="shared" si="2308"/>
        <v>0</v>
      </c>
      <c r="AO2986" s="197">
        <f t="shared" si="2309"/>
        <v>0</v>
      </c>
      <c r="AP2986" s="197">
        <f t="shared" si="2310"/>
        <v>0</v>
      </c>
      <c r="AQ2986" s="197">
        <f t="shared" si="2311"/>
        <v>0</v>
      </c>
      <c r="AR2986" s="197" t="str">
        <f t="shared" si="2312"/>
        <v/>
      </c>
      <c r="AS2986" s="197" t="str">
        <f t="shared" si="2313"/>
        <v/>
      </c>
      <c r="AT2986" s="197" t="str">
        <f t="shared" si="2314"/>
        <v/>
      </c>
      <c r="AU2986" s="197" t="str">
        <f t="shared" si="2315"/>
        <v/>
      </c>
      <c r="AV2986" s="199">
        <f t="shared" ca="1" si="2307"/>
        <v>2.1632076941473484</v>
      </c>
      <c r="AX2986" s="162">
        <f t="shared" si="2270"/>
        <v>0</v>
      </c>
      <c r="AY2986" s="162">
        <f t="shared" si="2271"/>
        <v>0</v>
      </c>
      <c r="AZ2986" s="162">
        <f t="shared" si="2272"/>
        <v>0</v>
      </c>
      <c r="BA2986" s="162">
        <f t="shared" si="2273"/>
        <v>0</v>
      </c>
      <c r="BB2986" s="162" t="str">
        <f t="shared" si="2274"/>
        <v/>
      </c>
      <c r="BC2986" s="162" t="str">
        <f t="shared" si="2275"/>
        <v/>
      </c>
      <c r="BD2986" s="162" t="str">
        <f t="shared" si="2276"/>
        <v/>
      </c>
      <c r="BE2986" s="162" t="str">
        <f t="shared" si="2277"/>
        <v/>
      </c>
      <c r="BG2986" s="169">
        <f t="shared" si="2304"/>
        <v>74.715524776599068</v>
      </c>
      <c r="BH2986" s="169">
        <f t="shared" ca="1" si="2305"/>
        <v>2.1298447559800691</v>
      </c>
    </row>
    <row r="2987" spans="11:60" x14ac:dyDescent="0.25">
      <c r="K2987" s="199">
        <f t="shared" si="2278"/>
        <v>74.766910969705407</v>
      </c>
      <c r="L2987" s="201">
        <f t="shared" si="2279"/>
        <v>0.62705829927207279</v>
      </c>
      <c r="M2987" s="201">
        <f t="shared" si="2280"/>
        <v>0.6323319958329775</v>
      </c>
      <c r="N2987" s="201">
        <f t="shared" si="2281"/>
        <v>0.66464946597850938</v>
      </c>
      <c r="O2987" s="201">
        <f t="shared" si="2282"/>
        <v>0.62763767382958024</v>
      </c>
      <c r="P2987" s="201" t="str">
        <f t="shared" si="2283"/>
        <v/>
      </c>
      <c r="Q2987" s="201" t="str">
        <f t="shared" si="2284"/>
        <v/>
      </c>
      <c r="R2987" s="201" t="str">
        <f t="shared" si="2285"/>
        <v/>
      </c>
      <c r="S2987" s="201" t="str">
        <f t="shared" si="2286"/>
        <v/>
      </c>
      <c r="T2987" s="199">
        <f t="shared" si="2287"/>
        <v>0</v>
      </c>
      <c r="U2987" s="199">
        <f t="shared" si="2288"/>
        <v>0</v>
      </c>
      <c r="V2987" s="199">
        <f t="shared" si="2289"/>
        <v>0</v>
      </c>
      <c r="W2987" s="199">
        <f t="shared" si="2290"/>
        <v>0</v>
      </c>
      <c r="X2987" s="199" t="str">
        <f t="shared" si="2291"/>
        <v/>
      </c>
      <c r="Y2987" s="199" t="str">
        <f t="shared" si="2292"/>
        <v/>
      </c>
      <c r="Z2987" s="199" t="str">
        <f t="shared" si="2293"/>
        <v/>
      </c>
      <c r="AA2987" s="199" t="str">
        <f t="shared" si="2294"/>
        <v/>
      </c>
      <c r="AB2987" s="201">
        <f t="shared" ca="1" si="2295"/>
        <v>2.1019075951133561</v>
      </c>
      <c r="AD2987" s="162">
        <f t="shared" si="2296"/>
        <v>0</v>
      </c>
      <c r="AE2987" s="162">
        <f t="shared" si="2297"/>
        <v>0</v>
      </c>
      <c r="AF2987" s="162">
        <f t="shared" si="2298"/>
        <v>0</v>
      </c>
      <c r="AG2987" s="162">
        <f t="shared" si="2299"/>
        <v>0</v>
      </c>
      <c r="AH2987" s="162" t="str">
        <f t="shared" si="2300"/>
        <v/>
      </c>
      <c r="AI2987" s="162" t="str">
        <f t="shared" si="2301"/>
        <v/>
      </c>
      <c r="AJ2987" s="162" t="str">
        <f t="shared" si="2302"/>
        <v/>
      </c>
      <c r="AK2987" s="162" t="str">
        <f t="shared" si="2303"/>
        <v/>
      </c>
      <c r="AM2987" s="199">
        <f t="shared" si="2306"/>
        <v>32.629654835456101</v>
      </c>
      <c r="AN2987" s="197">
        <f t="shared" si="2308"/>
        <v>0</v>
      </c>
      <c r="AO2987" s="197">
        <f t="shared" si="2309"/>
        <v>0</v>
      </c>
      <c r="AP2987" s="197">
        <f t="shared" si="2310"/>
        <v>0</v>
      </c>
      <c r="AQ2987" s="197">
        <f t="shared" si="2311"/>
        <v>0</v>
      </c>
      <c r="AR2987" s="197" t="str">
        <f t="shared" si="2312"/>
        <v/>
      </c>
      <c r="AS2987" s="197" t="str">
        <f t="shared" si="2313"/>
        <v/>
      </c>
      <c r="AT2987" s="197" t="str">
        <f t="shared" si="2314"/>
        <v/>
      </c>
      <c r="AU2987" s="197" t="str">
        <f t="shared" si="2315"/>
        <v/>
      </c>
      <c r="AV2987" s="199">
        <f t="shared" ca="1" si="2307"/>
        <v>2.1292309999624561</v>
      </c>
      <c r="AX2987" s="162">
        <f t="shared" si="2270"/>
        <v>0</v>
      </c>
      <c r="AY2987" s="162">
        <f t="shared" si="2271"/>
        <v>0</v>
      </c>
      <c r="AZ2987" s="162">
        <f t="shared" si="2272"/>
        <v>0</v>
      </c>
      <c r="BA2987" s="162">
        <f t="shared" si="2273"/>
        <v>0</v>
      </c>
      <c r="BB2987" s="162" t="str">
        <f t="shared" si="2274"/>
        <v/>
      </c>
      <c r="BC2987" s="162" t="str">
        <f t="shared" si="2275"/>
        <v/>
      </c>
      <c r="BD2987" s="162" t="str">
        <f t="shared" si="2276"/>
        <v/>
      </c>
      <c r="BE2987" s="162" t="str">
        <f t="shared" si="2277"/>
        <v/>
      </c>
      <c r="BG2987" s="169">
        <f t="shared" si="2304"/>
        <v>74.741217873152237</v>
      </c>
      <c r="BH2987" s="169">
        <f t="shared" ca="1" si="2305"/>
        <v>2.0598517320446721</v>
      </c>
    </row>
    <row r="2988" spans="11:60" x14ac:dyDescent="0.25">
      <c r="K2988" s="199">
        <f t="shared" si="2278"/>
        <v>74.792604066258576</v>
      </c>
      <c r="L2988" s="201">
        <f t="shared" si="2279"/>
        <v>0.62727378322371274</v>
      </c>
      <c r="M2988" s="201">
        <f t="shared" si="2280"/>
        <v>0.63254929205147692</v>
      </c>
      <c r="N2988" s="201">
        <f t="shared" si="2281"/>
        <v>0.66487786785685254</v>
      </c>
      <c r="O2988" s="201">
        <f t="shared" si="2282"/>
        <v>0.62785335687900623</v>
      </c>
      <c r="P2988" s="201" t="str">
        <f t="shared" si="2283"/>
        <v/>
      </c>
      <c r="Q2988" s="201" t="str">
        <f t="shared" si="2284"/>
        <v/>
      </c>
      <c r="R2988" s="201" t="str">
        <f t="shared" si="2285"/>
        <v/>
      </c>
      <c r="S2988" s="201" t="str">
        <f t="shared" si="2286"/>
        <v/>
      </c>
      <c r="T2988" s="199">
        <f t="shared" si="2287"/>
        <v>0</v>
      </c>
      <c r="U2988" s="199">
        <f t="shared" si="2288"/>
        <v>0</v>
      </c>
      <c r="V2988" s="199">
        <f t="shared" si="2289"/>
        <v>0</v>
      </c>
      <c r="W2988" s="199">
        <f t="shared" si="2290"/>
        <v>0</v>
      </c>
      <c r="X2988" s="199" t="str">
        <f t="shared" si="2291"/>
        <v/>
      </c>
      <c r="Y2988" s="199" t="str">
        <f t="shared" si="2292"/>
        <v/>
      </c>
      <c r="Z2988" s="199" t="str">
        <f t="shared" si="2293"/>
        <v/>
      </c>
      <c r="AA2988" s="199" t="str">
        <f t="shared" si="2294"/>
        <v/>
      </c>
      <c r="AB2988" s="201">
        <f t="shared" ca="1" si="2295"/>
        <v>2.0737206945974274</v>
      </c>
      <c r="AD2988" s="162">
        <f t="shared" si="2296"/>
        <v>0</v>
      </c>
      <c r="AE2988" s="162">
        <f t="shared" si="2297"/>
        <v>0</v>
      </c>
      <c r="AF2988" s="162">
        <f t="shared" si="2298"/>
        <v>0</v>
      </c>
      <c r="AG2988" s="162">
        <f t="shared" si="2299"/>
        <v>0</v>
      </c>
      <c r="AH2988" s="162" t="str">
        <f t="shared" si="2300"/>
        <v/>
      </c>
      <c r="AI2988" s="162" t="str">
        <f t="shared" si="2301"/>
        <v/>
      </c>
      <c r="AJ2988" s="162" t="str">
        <f t="shared" si="2302"/>
        <v/>
      </c>
      <c r="AK2988" s="162" t="str">
        <f t="shared" si="2303"/>
        <v/>
      </c>
      <c r="AM2988" s="199">
        <f t="shared" si="2306"/>
        <v>32.640871629830613</v>
      </c>
      <c r="AN2988" s="197">
        <f t="shared" si="2308"/>
        <v>0</v>
      </c>
      <c r="AO2988" s="197">
        <f t="shared" si="2309"/>
        <v>0</v>
      </c>
      <c r="AP2988" s="197">
        <f t="shared" si="2310"/>
        <v>0</v>
      </c>
      <c r="AQ2988" s="197">
        <f t="shared" si="2311"/>
        <v>0</v>
      </c>
      <c r="AR2988" s="197" t="str">
        <f t="shared" si="2312"/>
        <v/>
      </c>
      <c r="AS2988" s="197" t="str">
        <f t="shared" si="2313"/>
        <v/>
      </c>
      <c r="AT2988" s="197" t="str">
        <f t="shared" si="2314"/>
        <v/>
      </c>
      <c r="AU2988" s="197" t="str">
        <f t="shared" si="2315"/>
        <v/>
      </c>
      <c r="AV2988" s="199">
        <f t="shared" ca="1" si="2307"/>
        <v>2.1540542500731861</v>
      </c>
      <c r="AX2988" s="162">
        <f t="shared" si="2270"/>
        <v>0</v>
      </c>
      <c r="AY2988" s="162">
        <f t="shared" si="2271"/>
        <v>0</v>
      </c>
      <c r="AZ2988" s="162">
        <f t="shared" si="2272"/>
        <v>0</v>
      </c>
      <c r="BA2988" s="162">
        <f t="shared" si="2273"/>
        <v>0</v>
      </c>
      <c r="BB2988" s="162" t="str">
        <f t="shared" si="2274"/>
        <v/>
      </c>
      <c r="BC2988" s="162" t="str">
        <f t="shared" si="2275"/>
        <v/>
      </c>
      <c r="BD2988" s="162" t="str">
        <f t="shared" si="2276"/>
        <v/>
      </c>
      <c r="BE2988" s="162" t="str">
        <f t="shared" si="2277"/>
        <v/>
      </c>
      <c r="BG2988" s="169">
        <f t="shared" si="2304"/>
        <v>74.766910969705407</v>
      </c>
      <c r="BH2988" s="169">
        <f t="shared" ca="1" si="2305"/>
        <v>2.1019075951133561</v>
      </c>
    </row>
    <row r="2989" spans="11:60" x14ac:dyDescent="0.25">
      <c r="K2989" s="199">
        <f t="shared" si="2278"/>
        <v>74.818297162811746</v>
      </c>
      <c r="L2989" s="201">
        <f t="shared" si="2279"/>
        <v>0.62748926717535258</v>
      </c>
      <c r="M2989" s="201">
        <f t="shared" si="2280"/>
        <v>0.63276658826997623</v>
      </c>
      <c r="N2989" s="201">
        <f t="shared" si="2281"/>
        <v>0.66510626973519571</v>
      </c>
      <c r="O2989" s="201">
        <f t="shared" si="2282"/>
        <v>0.62806903992843222</v>
      </c>
      <c r="P2989" s="201" t="str">
        <f t="shared" si="2283"/>
        <v/>
      </c>
      <c r="Q2989" s="201" t="str">
        <f t="shared" si="2284"/>
        <v/>
      </c>
      <c r="R2989" s="201" t="str">
        <f t="shared" si="2285"/>
        <v/>
      </c>
      <c r="S2989" s="201" t="str">
        <f t="shared" si="2286"/>
        <v/>
      </c>
      <c r="T2989" s="199">
        <f t="shared" si="2287"/>
        <v>0</v>
      </c>
      <c r="U2989" s="199">
        <f t="shared" si="2288"/>
        <v>0</v>
      </c>
      <c r="V2989" s="199">
        <f t="shared" si="2289"/>
        <v>0</v>
      </c>
      <c r="W2989" s="199">
        <f t="shared" si="2290"/>
        <v>0</v>
      </c>
      <c r="X2989" s="199" t="str">
        <f t="shared" si="2291"/>
        <v/>
      </c>
      <c r="Y2989" s="199" t="str">
        <f t="shared" si="2292"/>
        <v/>
      </c>
      <c r="Z2989" s="199" t="str">
        <f t="shared" si="2293"/>
        <v/>
      </c>
      <c r="AA2989" s="199" t="str">
        <f t="shared" si="2294"/>
        <v/>
      </c>
      <c r="AB2989" s="201">
        <f t="shared" ca="1" si="2295"/>
        <v>2.0807373861976464</v>
      </c>
      <c r="AD2989" s="162">
        <f t="shared" si="2296"/>
        <v>0</v>
      </c>
      <c r="AE2989" s="162">
        <f t="shared" si="2297"/>
        <v>0</v>
      </c>
      <c r="AF2989" s="162">
        <f t="shared" si="2298"/>
        <v>0</v>
      </c>
      <c r="AG2989" s="162">
        <f t="shared" si="2299"/>
        <v>0</v>
      </c>
      <c r="AH2989" s="162" t="str">
        <f t="shared" si="2300"/>
        <v/>
      </c>
      <c r="AI2989" s="162" t="str">
        <f t="shared" si="2301"/>
        <v/>
      </c>
      <c r="AJ2989" s="162" t="str">
        <f t="shared" si="2302"/>
        <v/>
      </c>
      <c r="AK2989" s="162" t="str">
        <f t="shared" si="2303"/>
        <v/>
      </c>
      <c r="AM2989" s="199">
        <f t="shared" si="2306"/>
        <v>32.652088424205125</v>
      </c>
      <c r="AN2989" s="197">
        <f t="shared" si="2308"/>
        <v>0</v>
      </c>
      <c r="AO2989" s="197">
        <f t="shared" si="2309"/>
        <v>0</v>
      </c>
      <c r="AP2989" s="197">
        <f t="shared" si="2310"/>
        <v>0</v>
      </c>
      <c r="AQ2989" s="197">
        <f t="shared" si="2311"/>
        <v>0</v>
      </c>
      <c r="AR2989" s="197" t="str">
        <f t="shared" si="2312"/>
        <v/>
      </c>
      <c r="AS2989" s="197" t="str">
        <f t="shared" si="2313"/>
        <v/>
      </c>
      <c r="AT2989" s="197" t="str">
        <f t="shared" si="2314"/>
        <v/>
      </c>
      <c r="AU2989" s="197" t="str">
        <f t="shared" si="2315"/>
        <v/>
      </c>
      <c r="AV2989" s="199">
        <f t="shared" ca="1" si="2307"/>
        <v>2.0758976157120022</v>
      </c>
      <c r="AX2989" s="162">
        <f t="shared" si="2270"/>
        <v>0</v>
      </c>
      <c r="AY2989" s="162">
        <f t="shared" si="2271"/>
        <v>0</v>
      </c>
      <c r="AZ2989" s="162">
        <f t="shared" si="2272"/>
        <v>0</v>
      </c>
      <c r="BA2989" s="162">
        <f t="shared" si="2273"/>
        <v>0</v>
      </c>
      <c r="BB2989" s="162" t="str">
        <f t="shared" si="2274"/>
        <v/>
      </c>
      <c r="BC2989" s="162" t="str">
        <f t="shared" si="2275"/>
        <v/>
      </c>
      <c r="BD2989" s="162" t="str">
        <f t="shared" si="2276"/>
        <v/>
      </c>
      <c r="BE2989" s="162" t="str">
        <f t="shared" si="2277"/>
        <v/>
      </c>
      <c r="BG2989" s="169">
        <f t="shared" si="2304"/>
        <v>74.792604066258576</v>
      </c>
      <c r="BH2989" s="169">
        <f t="shared" ca="1" si="2305"/>
        <v>2.0737206945974274</v>
      </c>
    </row>
    <row r="2990" spans="11:60" x14ac:dyDescent="0.25">
      <c r="K2990" s="199">
        <f t="shared" si="2278"/>
        <v>74.843990259364915</v>
      </c>
      <c r="L2990" s="201">
        <f t="shared" si="2279"/>
        <v>0.62770475112699264</v>
      </c>
      <c r="M2990" s="201">
        <f t="shared" si="2280"/>
        <v>0.63298388448847565</v>
      </c>
      <c r="N2990" s="201">
        <f t="shared" si="2281"/>
        <v>0.66533467161353899</v>
      </c>
      <c r="O2990" s="201">
        <f t="shared" si="2282"/>
        <v>0.62828472297785831</v>
      </c>
      <c r="P2990" s="201" t="str">
        <f t="shared" si="2283"/>
        <v/>
      </c>
      <c r="Q2990" s="201" t="str">
        <f t="shared" si="2284"/>
        <v/>
      </c>
      <c r="R2990" s="201" t="str">
        <f t="shared" si="2285"/>
        <v/>
      </c>
      <c r="S2990" s="201" t="str">
        <f t="shared" si="2286"/>
        <v/>
      </c>
      <c r="T2990" s="199">
        <f t="shared" si="2287"/>
        <v>0</v>
      </c>
      <c r="U2990" s="199">
        <f t="shared" si="2288"/>
        <v>0</v>
      </c>
      <c r="V2990" s="199">
        <f t="shared" si="2289"/>
        <v>0</v>
      </c>
      <c r="W2990" s="199">
        <f t="shared" si="2290"/>
        <v>0</v>
      </c>
      <c r="X2990" s="199" t="str">
        <f t="shared" si="2291"/>
        <v/>
      </c>
      <c r="Y2990" s="199" t="str">
        <f t="shared" si="2292"/>
        <v/>
      </c>
      <c r="Z2990" s="199" t="str">
        <f t="shared" si="2293"/>
        <v/>
      </c>
      <c r="AA2990" s="199" t="str">
        <f t="shared" si="2294"/>
        <v/>
      </c>
      <c r="AB2990" s="201">
        <f t="shared" ca="1" si="2295"/>
        <v>2.0390475492547364</v>
      </c>
      <c r="AD2990" s="162">
        <f t="shared" si="2296"/>
        <v>0</v>
      </c>
      <c r="AE2990" s="162">
        <f t="shared" si="2297"/>
        <v>0</v>
      </c>
      <c r="AF2990" s="162">
        <f t="shared" si="2298"/>
        <v>0</v>
      </c>
      <c r="AG2990" s="162">
        <f t="shared" si="2299"/>
        <v>0</v>
      </c>
      <c r="AH2990" s="162" t="str">
        <f t="shared" si="2300"/>
        <v/>
      </c>
      <c r="AI2990" s="162" t="str">
        <f t="shared" si="2301"/>
        <v/>
      </c>
      <c r="AJ2990" s="162" t="str">
        <f t="shared" si="2302"/>
        <v/>
      </c>
      <c r="AK2990" s="162" t="str">
        <f t="shared" si="2303"/>
        <v/>
      </c>
      <c r="AM2990" s="199">
        <f t="shared" si="2306"/>
        <v>32.663305218579637</v>
      </c>
      <c r="AN2990" s="197">
        <f t="shared" si="2308"/>
        <v>0</v>
      </c>
      <c r="AO2990" s="197">
        <f t="shared" si="2309"/>
        <v>0</v>
      </c>
      <c r="AP2990" s="197">
        <f t="shared" si="2310"/>
        <v>0</v>
      </c>
      <c r="AQ2990" s="197">
        <f t="shared" si="2311"/>
        <v>0</v>
      </c>
      <c r="AR2990" s="197" t="str">
        <f t="shared" si="2312"/>
        <v/>
      </c>
      <c r="AS2990" s="197" t="str">
        <f t="shared" si="2313"/>
        <v/>
      </c>
      <c r="AT2990" s="197" t="str">
        <f t="shared" si="2314"/>
        <v/>
      </c>
      <c r="AU2990" s="197" t="str">
        <f t="shared" si="2315"/>
        <v/>
      </c>
      <c r="AV2990" s="199">
        <f t="shared" ca="1" si="2307"/>
        <v>2.1908660738307284</v>
      </c>
      <c r="AX2990" s="162">
        <f t="shared" si="2270"/>
        <v>0</v>
      </c>
      <c r="AY2990" s="162">
        <f t="shared" si="2271"/>
        <v>0</v>
      </c>
      <c r="AZ2990" s="162">
        <f t="shared" si="2272"/>
        <v>0</v>
      </c>
      <c r="BA2990" s="162">
        <f t="shared" si="2273"/>
        <v>0</v>
      </c>
      <c r="BB2990" s="162" t="str">
        <f t="shared" si="2274"/>
        <v/>
      </c>
      <c r="BC2990" s="162" t="str">
        <f t="shared" si="2275"/>
        <v/>
      </c>
      <c r="BD2990" s="162" t="str">
        <f t="shared" si="2276"/>
        <v/>
      </c>
      <c r="BE2990" s="162" t="str">
        <f t="shared" si="2277"/>
        <v/>
      </c>
      <c r="BG2990" s="169">
        <f t="shared" si="2304"/>
        <v>74.818297162811746</v>
      </c>
      <c r="BH2990" s="169">
        <f t="shared" ca="1" si="2305"/>
        <v>2.0807373861976464</v>
      </c>
    </row>
    <row r="2991" spans="11:60" x14ac:dyDescent="0.25">
      <c r="K2991" s="199">
        <f t="shared" si="2278"/>
        <v>74.869683355918085</v>
      </c>
      <c r="L2991" s="201">
        <f t="shared" si="2279"/>
        <v>0.62792023507863248</v>
      </c>
      <c r="M2991" s="201">
        <f t="shared" si="2280"/>
        <v>0.63320118070697495</v>
      </c>
      <c r="N2991" s="201">
        <f t="shared" si="2281"/>
        <v>0.66556307349188204</v>
      </c>
      <c r="O2991" s="201">
        <f t="shared" si="2282"/>
        <v>0.6285004060272843</v>
      </c>
      <c r="P2991" s="201" t="str">
        <f t="shared" si="2283"/>
        <v/>
      </c>
      <c r="Q2991" s="201" t="str">
        <f t="shared" si="2284"/>
        <v/>
      </c>
      <c r="R2991" s="201" t="str">
        <f t="shared" si="2285"/>
        <v/>
      </c>
      <c r="S2991" s="201" t="str">
        <f t="shared" si="2286"/>
        <v/>
      </c>
      <c r="T2991" s="199">
        <f t="shared" si="2287"/>
        <v>0</v>
      </c>
      <c r="U2991" s="199">
        <f t="shared" si="2288"/>
        <v>0</v>
      </c>
      <c r="V2991" s="199">
        <f t="shared" si="2289"/>
        <v>0</v>
      </c>
      <c r="W2991" s="199">
        <f t="shared" si="2290"/>
        <v>0</v>
      </c>
      <c r="X2991" s="199" t="str">
        <f t="shared" si="2291"/>
        <v/>
      </c>
      <c r="Y2991" s="199" t="str">
        <f t="shared" si="2292"/>
        <v/>
      </c>
      <c r="Z2991" s="199" t="str">
        <f t="shared" si="2293"/>
        <v/>
      </c>
      <c r="AA2991" s="199" t="str">
        <f t="shared" si="2294"/>
        <v/>
      </c>
      <c r="AB2991" s="201">
        <f t="shared" ca="1" si="2295"/>
        <v>2.113904368856089</v>
      </c>
      <c r="AD2991" s="162">
        <f t="shared" si="2296"/>
        <v>0</v>
      </c>
      <c r="AE2991" s="162">
        <f t="shared" si="2297"/>
        <v>0</v>
      </c>
      <c r="AF2991" s="162">
        <f t="shared" si="2298"/>
        <v>0</v>
      </c>
      <c r="AG2991" s="162">
        <f t="shared" si="2299"/>
        <v>0</v>
      </c>
      <c r="AH2991" s="162" t="str">
        <f t="shared" si="2300"/>
        <v/>
      </c>
      <c r="AI2991" s="162" t="str">
        <f t="shared" si="2301"/>
        <v/>
      </c>
      <c r="AJ2991" s="162" t="str">
        <f t="shared" si="2302"/>
        <v/>
      </c>
      <c r="AK2991" s="162" t="str">
        <f t="shared" si="2303"/>
        <v/>
      </c>
      <c r="AM2991" s="199">
        <f t="shared" si="2306"/>
        <v>32.674522012954149</v>
      </c>
      <c r="AN2991" s="197">
        <f t="shared" si="2308"/>
        <v>0</v>
      </c>
      <c r="AO2991" s="197">
        <f t="shared" si="2309"/>
        <v>0</v>
      </c>
      <c r="AP2991" s="197">
        <f t="shared" si="2310"/>
        <v>0</v>
      </c>
      <c r="AQ2991" s="197">
        <f t="shared" si="2311"/>
        <v>0</v>
      </c>
      <c r="AR2991" s="197" t="str">
        <f t="shared" si="2312"/>
        <v/>
      </c>
      <c r="AS2991" s="197" t="str">
        <f t="shared" si="2313"/>
        <v/>
      </c>
      <c r="AT2991" s="197" t="str">
        <f t="shared" si="2314"/>
        <v/>
      </c>
      <c r="AU2991" s="197" t="str">
        <f t="shared" si="2315"/>
        <v/>
      </c>
      <c r="AV2991" s="199">
        <f t="shared" ca="1" si="2307"/>
        <v>2.1706265929192101</v>
      </c>
      <c r="AX2991" s="162">
        <f t="shared" si="2270"/>
        <v>0</v>
      </c>
      <c r="AY2991" s="162">
        <f t="shared" si="2271"/>
        <v>0</v>
      </c>
      <c r="AZ2991" s="162">
        <f t="shared" si="2272"/>
        <v>0</v>
      </c>
      <c r="BA2991" s="162">
        <f t="shared" si="2273"/>
        <v>0</v>
      </c>
      <c r="BB2991" s="162" t="str">
        <f t="shared" si="2274"/>
        <v/>
      </c>
      <c r="BC2991" s="162" t="str">
        <f t="shared" si="2275"/>
        <v/>
      </c>
      <c r="BD2991" s="162" t="str">
        <f t="shared" si="2276"/>
        <v/>
      </c>
      <c r="BE2991" s="162" t="str">
        <f t="shared" si="2277"/>
        <v/>
      </c>
      <c r="BG2991" s="169">
        <f t="shared" si="2304"/>
        <v>74.843990259364915</v>
      </c>
      <c r="BH2991" s="169">
        <f t="shared" ca="1" si="2305"/>
        <v>2.0390475492547364</v>
      </c>
    </row>
    <row r="2992" spans="11:60" x14ac:dyDescent="0.25">
      <c r="K2992" s="199">
        <f t="shared" si="2278"/>
        <v>74.895376452471254</v>
      </c>
      <c r="L2992" s="201">
        <f t="shared" si="2279"/>
        <v>0.62813571903027243</v>
      </c>
      <c r="M2992" s="201">
        <f t="shared" si="2280"/>
        <v>0.63341847692547437</v>
      </c>
      <c r="N2992" s="201">
        <f t="shared" si="2281"/>
        <v>0.66579147537022532</v>
      </c>
      <c r="O2992" s="201">
        <f t="shared" si="2282"/>
        <v>0.62871608907671039</v>
      </c>
      <c r="P2992" s="201" t="str">
        <f t="shared" si="2283"/>
        <v/>
      </c>
      <c r="Q2992" s="201" t="str">
        <f t="shared" si="2284"/>
        <v/>
      </c>
      <c r="R2992" s="201" t="str">
        <f t="shared" si="2285"/>
        <v/>
      </c>
      <c r="S2992" s="201" t="str">
        <f t="shared" si="2286"/>
        <v/>
      </c>
      <c r="T2992" s="199">
        <f t="shared" si="2287"/>
        <v>0</v>
      </c>
      <c r="U2992" s="199">
        <f t="shared" si="2288"/>
        <v>0</v>
      </c>
      <c r="V2992" s="199">
        <f t="shared" si="2289"/>
        <v>0</v>
      </c>
      <c r="W2992" s="199">
        <f t="shared" si="2290"/>
        <v>0</v>
      </c>
      <c r="X2992" s="199" t="str">
        <f t="shared" si="2291"/>
        <v/>
      </c>
      <c r="Y2992" s="199" t="str">
        <f t="shared" si="2292"/>
        <v/>
      </c>
      <c r="Z2992" s="199" t="str">
        <f t="shared" si="2293"/>
        <v/>
      </c>
      <c r="AA2992" s="199" t="str">
        <f t="shared" si="2294"/>
        <v/>
      </c>
      <c r="AB2992" s="201">
        <f t="shared" ca="1" si="2295"/>
        <v>2.1369459908865354</v>
      </c>
      <c r="AD2992" s="162">
        <f t="shared" si="2296"/>
        <v>0</v>
      </c>
      <c r="AE2992" s="162">
        <f t="shared" si="2297"/>
        <v>0</v>
      </c>
      <c r="AF2992" s="162">
        <f t="shared" si="2298"/>
        <v>0</v>
      </c>
      <c r="AG2992" s="162">
        <f t="shared" si="2299"/>
        <v>0</v>
      </c>
      <c r="AH2992" s="162" t="str">
        <f t="shared" si="2300"/>
        <v/>
      </c>
      <c r="AI2992" s="162" t="str">
        <f t="shared" si="2301"/>
        <v/>
      </c>
      <c r="AJ2992" s="162" t="str">
        <f t="shared" si="2302"/>
        <v/>
      </c>
      <c r="AK2992" s="162" t="str">
        <f t="shared" si="2303"/>
        <v/>
      </c>
      <c r="AM2992" s="199">
        <f t="shared" si="2306"/>
        <v>32.685738807328661</v>
      </c>
      <c r="AN2992" s="197">
        <f t="shared" si="2308"/>
        <v>0</v>
      </c>
      <c r="AO2992" s="197">
        <f t="shared" si="2309"/>
        <v>0</v>
      </c>
      <c r="AP2992" s="197">
        <f t="shared" si="2310"/>
        <v>0</v>
      </c>
      <c r="AQ2992" s="197">
        <f t="shared" si="2311"/>
        <v>0</v>
      </c>
      <c r="AR2992" s="197" t="str">
        <f t="shared" si="2312"/>
        <v/>
      </c>
      <c r="AS2992" s="197" t="str">
        <f t="shared" si="2313"/>
        <v/>
      </c>
      <c r="AT2992" s="197" t="str">
        <f t="shared" si="2314"/>
        <v/>
      </c>
      <c r="AU2992" s="197" t="str">
        <f t="shared" si="2315"/>
        <v/>
      </c>
      <c r="AV2992" s="199">
        <f t="shared" ca="1" si="2307"/>
        <v>2.0956817668643288</v>
      </c>
      <c r="AX2992" s="162">
        <f t="shared" si="2270"/>
        <v>0</v>
      </c>
      <c r="AY2992" s="162">
        <f t="shared" si="2271"/>
        <v>0</v>
      </c>
      <c r="AZ2992" s="162">
        <f t="shared" si="2272"/>
        <v>0</v>
      </c>
      <c r="BA2992" s="162">
        <f t="shared" si="2273"/>
        <v>0</v>
      </c>
      <c r="BB2992" s="162" t="str">
        <f t="shared" si="2274"/>
        <v/>
      </c>
      <c r="BC2992" s="162" t="str">
        <f t="shared" si="2275"/>
        <v/>
      </c>
      <c r="BD2992" s="162" t="str">
        <f t="shared" si="2276"/>
        <v/>
      </c>
      <c r="BE2992" s="162" t="str">
        <f t="shared" si="2277"/>
        <v/>
      </c>
      <c r="BG2992" s="169">
        <f t="shared" si="2304"/>
        <v>74.869683355918085</v>
      </c>
      <c r="BH2992" s="169">
        <f t="shared" ca="1" si="2305"/>
        <v>2.113904368856089</v>
      </c>
    </row>
    <row r="2993" spans="11:60" x14ac:dyDescent="0.25">
      <c r="K2993" s="199">
        <f t="shared" si="2278"/>
        <v>74.921069549024423</v>
      </c>
      <c r="L2993" s="201">
        <f t="shared" si="2279"/>
        <v>0.62835120298191238</v>
      </c>
      <c r="M2993" s="201">
        <f t="shared" si="2280"/>
        <v>0.63363577314397368</v>
      </c>
      <c r="N2993" s="201">
        <f t="shared" si="2281"/>
        <v>0.66601987724856848</v>
      </c>
      <c r="O2993" s="201">
        <f t="shared" si="2282"/>
        <v>0.62893177212613638</v>
      </c>
      <c r="P2993" s="201" t="str">
        <f t="shared" si="2283"/>
        <v/>
      </c>
      <c r="Q2993" s="201" t="str">
        <f t="shared" si="2284"/>
        <v/>
      </c>
      <c r="R2993" s="201" t="str">
        <f t="shared" si="2285"/>
        <v/>
      </c>
      <c r="S2993" s="201" t="str">
        <f t="shared" si="2286"/>
        <v/>
      </c>
      <c r="T2993" s="199">
        <f t="shared" si="2287"/>
        <v>0</v>
      </c>
      <c r="U2993" s="199">
        <f t="shared" si="2288"/>
        <v>0</v>
      </c>
      <c r="V2993" s="199">
        <f t="shared" si="2289"/>
        <v>0</v>
      </c>
      <c r="W2993" s="199">
        <f t="shared" si="2290"/>
        <v>0</v>
      </c>
      <c r="X2993" s="199" t="str">
        <f t="shared" si="2291"/>
        <v/>
      </c>
      <c r="Y2993" s="199" t="str">
        <f t="shared" si="2292"/>
        <v/>
      </c>
      <c r="Z2993" s="199" t="str">
        <f t="shared" si="2293"/>
        <v/>
      </c>
      <c r="AA2993" s="199" t="str">
        <f t="shared" si="2294"/>
        <v/>
      </c>
      <c r="AB2993" s="201">
        <f t="shared" ca="1" si="2295"/>
        <v>2.0678330609476068</v>
      </c>
      <c r="AD2993" s="162">
        <f t="shared" si="2296"/>
        <v>0</v>
      </c>
      <c r="AE2993" s="162">
        <f t="shared" si="2297"/>
        <v>0</v>
      </c>
      <c r="AF2993" s="162">
        <f t="shared" si="2298"/>
        <v>0</v>
      </c>
      <c r="AG2993" s="162">
        <f t="shared" si="2299"/>
        <v>0</v>
      </c>
      <c r="AH2993" s="162" t="str">
        <f t="shared" si="2300"/>
        <v/>
      </c>
      <c r="AI2993" s="162" t="str">
        <f t="shared" si="2301"/>
        <v/>
      </c>
      <c r="AJ2993" s="162" t="str">
        <f t="shared" si="2302"/>
        <v/>
      </c>
      <c r="AK2993" s="162" t="str">
        <f t="shared" si="2303"/>
        <v/>
      </c>
      <c r="AM2993" s="199">
        <f t="shared" si="2306"/>
        <v>32.696955601703173</v>
      </c>
      <c r="AN2993" s="197">
        <f t="shared" si="2308"/>
        <v>0</v>
      </c>
      <c r="AO2993" s="197">
        <f t="shared" si="2309"/>
        <v>0</v>
      </c>
      <c r="AP2993" s="197">
        <f t="shared" si="2310"/>
        <v>0</v>
      </c>
      <c r="AQ2993" s="197">
        <f t="shared" si="2311"/>
        <v>0</v>
      </c>
      <c r="AR2993" s="197" t="str">
        <f t="shared" si="2312"/>
        <v/>
      </c>
      <c r="AS2993" s="197" t="str">
        <f t="shared" si="2313"/>
        <v/>
      </c>
      <c r="AT2993" s="197" t="str">
        <f t="shared" si="2314"/>
        <v/>
      </c>
      <c r="AU2993" s="197" t="str">
        <f t="shared" si="2315"/>
        <v/>
      </c>
      <c r="AV2993" s="199">
        <f t="shared" ca="1" si="2307"/>
        <v>2.1855930813165885</v>
      </c>
      <c r="AX2993" s="162">
        <f t="shared" si="2270"/>
        <v>0</v>
      </c>
      <c r="AY2993" s="162">
        <f t="shared" si="2271"/>
        <v>0</v>
      </c>
      <c r="AZ2993" s="162">
        <f t="shared" si="2272"/>
        <v>0</v>
      </c>
      <c r="BA2993" s="162">
        <f t="shared" si="2273"/>
        <v>0</v>
      </c>
      <c r="BB2993" s="162" t="str">
        <f t="shared" si="2274"/>
        <v/>
      </c>
      <c r="BC2993" s="162" t="str">
        <f t="shared" si="2275"/>
        <v/>
      </c>
      <c r="BD2993" s="162" t="str">
        <f t="shared" si="2276"/>
        <v/>
      </c>
      <c r="BE2993" s="162" t="str">
        <f t="shared" si="2277"/>
        <v/>
      </c>
      <c r="BG2993" s="169">
        <f t="shared" si="2304"/>
        <v>74.895376452471254</v>
      </c>
      <c r="BH2993" s="169">
        <f t="shared" ca="1" si="2305"/>
        <v>2.1369459908865354</v>
      </c>
    </row>
    <row r="2994" spans="11:60" x14ac:dyDescent="0.25">
      <c r="K2994" s="199">
        <f t="shared" si="2278"/>
        <v>74.946762645577593</v>
      </c>
      <c r="L2994" s="201">
        <f t="shared" si="2279"/>
        <v>0.62856668693355233</v>
      </c>
      <c r="M2994" s="201">
        <f t="shared" si="2280"/>
        <v>0.63385306936247299</v>
      </c>
      <c r="N2994" s="201">
        <f t="shared" si="2281"/>
        <v>0.66624827912691165</v>
      </c>
      <c r="O2994" s="201">
        <f t="shared" si="2282"/>
        <v>0.62914745517556236</v>
      </c>
      <c r="P2994" s="201" t="str">
        <f t="shared" si="2283"/>
        <v/>
      </c>
      <c r="Q2994" s="201" t="str">
        <f t="shared" si="2284"/>
        <v/>
      </c>
      <c r="R2994" s="201" t="str">
        <f t="shared" si="2285"/>
        <v/>
      </c>
      <c r="S2994" s="201" t="str">
        <f t="shared" si="2286"/>
        <v/>
      </c>
      <c r="T2994" s="199">
        <f t="shared" si="2287"/>
        <v>0</v>
      </c>
      <c r="U2994" s="199">
        <f t="shared" si="2288"/>
        <v>0</v>
      </c>
      <c r="V2994" s="199">
        <f t="shared" si="2289"/>
        <v>0</v>
      </c>
      <c r="W2994" s="199">
        <f t="shared" si="2290"/>
        <v>0</v>
      </c>
      <c r="X2994" s="199" t="str">
        <f t="shared" si="2291"/>
        <v/>
      </c>
      <c r="Y2994" s="199" t="str">
        <f t="shared" si="2292"/>
        <v/>
      </c>
      <c r="Z2994" s="199" t="str">
        <f t="shared" si="2293"/>
        <v/>
      </c>
      <c r="AA2994" s="199" t="str">
        <f t="shared" si="2294"/>
        <v/>
      </c>
      <c r="AB2994" s="201">
        <f t="shared" ca="1" si="2295"/>
        <v>2.1332020228606772</v>
      </c>
      <c r="AD2994" s="162">
        <f t="shared" si="2296"/>
        <v>0</v>
      </c>
      <c r="AE2994" s="162">
        <f t="shared" si="2297"/>
        <v>0</v>
      </c>
      <c r="AF2994" s="162">
        <f t="shared" si="2298"/>
        <v>0</v>
      </c>
      <c r="AG2994" s="162">
        <f t="shared" si="2299"/>
        <v>0</v>
      </c>
      <c r="AH2994" s="162" t="str">
        <f t="shared" si="2300"/>
        <v/>
      </c>
      <c r="AI2994" s="162" t="str">
        <f t="shared" si="2301"/>
        <v/>
      </c>
      <c r="AJ2994" s="162" t="str">
        <f t="shared" si="2302"/>
        <v/>
      </c>
      <c r="AK2994" s="162" t="str">
        <f t="shared" si="2303"/>
        <v/>
      </c>
      <c r="AM2994" s="199">
        <f t="shared" si="2306"/>
        <v>32.708172396077686</v>
      </c>
      <c r="AN2994" s="197">
        <f t="shared" si="2308"/>
        <v>0</v>
      </c>
      <c r="AO2994" s="197">
        <f t="shared" si="2309"/>
        <v>0</v>
      </c>
      <c r="AP2994" s="197">
        <f t="shared" si="2310"/>
        <v>0</v>
      </c>
      <c r="AQ2994" s="197">
        <f t="shared" si="2311"/>
        <v>0</v>
      </c>
      <c r="AR2994" s="197" t="str">
        <f t="shared" si="2312"/>
        <v/>
      </c>
      <c r="AS2994" s="197" t="str">
        <f t="shared" si="2313"/>
        <v/>
      </c>
      <c r="AT2994" s="197" t="str">
        <f t="shared" si="2314"/>
        <v/>
      </c>
      <c r="AU2994" s="197" t="str">
        <f t="shared" si="2315"/>
        <v/>
      </c>
      <c r="AV2994" s="199">
        <f t="shared" ca="1" si="2307"/>
        <v>2.1824954235992049</v>
      </c>
      <c r="AX2994" s="162">
        <f t="shared" si="2270"/>
        <v>0</v>
      </c>
      <c r="AY2994" s="162">
        <f t="shared" si="2271"/>
        <v>0</v>
      </c>
      <c r="AZ2994" s="162">
        <f t="shared" si="2272"/>
        <v>0</v>
      </c>
      <c r="BA2994" s="162">
        <f t="shared" si="2273"/>
        <v>0</v>
      </c>
      <c r="BB2994" s="162" t="str">
        <f t="shared" si="2274"/>
        <v/>
      </c>
      <c r="BC2994" s="162" t="str">
        <f t="shared" si="2275"/>
        <v/>
      </c>
      <c r="BD2994" s="162" t="str">
        <f t="shared" si="2276"/>
        <v/>
      </c>
      <c r="BE2994" s="162" t="str">
        <f t="shared" si="2277"/>
        <v/>
      </c>
      <c r="BG2994" s="169">
        <f t="shared" si="2304"/>
        <v>74.921069549024423</v>
      </c>
      <c r="BH2994" s="169">
        <f t="shared" ca="1" si="2305"/>
        <v>2.0678330609476068</v>
      </c>
    </row>
    <row r="2995" spans="11:60" x14ac:dyDescent="0.25">
      <c r="K2995" s="199">
        <f t="shared" si="2278"/>
        <v>74.972455742130762</v>
      </c>
      <c r="L2995" s="201">
        <f t="shared" si="2279"/>
        <v>0.62878217088519228</v>
      </c>
      <c r="M2995" s="201">
        <f t="shared" si="2280"/>
        <v>0.63407036558097241</v>
      </c>
      <c r="N2995" s="201">
        <f t="shared" si="2281"/>
        <v>0.66647668100525481</v>
      </c>
      <c r="O2995" s="201">
        <f t="shared" si="2282"/>
        <v>0.62936313822498835</v>
      </c>
      <c r="P2995" s="201" t="str">
        <f t="shared" si="2283"/>
        <v/>
      </c>
      <c r="Q2995" s="201" t="str">
        <f t="shared" si="2284"/>
        <v/>
      </c>
      <c r="R2995" s="201" t="str">
        <f t="shared" si="2285"/>
        <v/>
      </c>
      <c r="S2995" s="201" t="str">
        <f t="shared" si="2286"/>
        <v/>
      </c>
      <c r="T2995" s="199">
        <f t="shared" si="2287"/>
        <v>0</v>
      </c>
      <c r="U2995" s="199">
        <f t="shared" si="2288"/>
        <v>0</v>
      </c>
      <c r="V2995" s="199">
        <f t="shared" si="2289"/>
        <v>0</v>
      </c>
      <c r="W2995" s="199">
        <f t="shared" si="2290"/>
        <v>0</v>
      </c>
      <c r="X2995" s="199" t="str">
        <f t="shared" si="2291"/>
        <v/>
      </c>
      <c r="Y2995" s="199" t="str">
        <f t="shared" si="2292"/>
        <v/>
      </c>
      <c r="Z2995" s="199" t="str">
        <f t="shared" si="2293"/>
        <v/>
      </c>
      <c r="AA2995" s="199" t="str">
        <f t="shared" si="2294"/>
        <v/>
      </c>
      <c r="AB2995" s="201">
        <f t="shared" ca="1" si="2295"/>
        <v>2.0098680231301751</v>
      </c>
      <c r="AD2995" s="162">
        <f t="shared" si="2296"/>
        <v>0</v>
      </c>
      <c r="AE2995" s="162">
        <f t="shared" si="2297"/>
        <v>0</v>
      </c>
      <c r="AF2995" s="162">
        <f t="shared" si="2298"/>
        <v>0</v>
      </c>
      <c r="AG2995" s="162">
        <f t="shared" si="2299"/>
        <v>0</v>
      </c>
      <c r="AH2995" s="162" t="str">
        <f t="shared" si="2300"/>
        <v/>
      </c>
      <c r="AI2995" s="162" t="str">
        <f t="shared" si="2301"/>
        <v/>
      </c>
      <c r="AJ2995" s="162" t="str">
        <f t="shared" si="2302"/>
        <v/>
      </c>
      <c r="AK2995" s="162" t="str">
        <f t="shared" si="2303"/>
        <v/>
      </c>
      <c r="AM2995" s="199">
        <f t="shared" si="2306"/>
        <v>32.719389190452198</v>
      </c>
      <c r="AN2995" s="197">
        <f t="shared" si="2308"/>
        <v>0</v>
      </c>
      <c r="AO2995" s="197">
        <f t="shared" si="2309"/>
        <v>0</v>
      </c>
      <c r="AP2995" s="197">
        <f t="shared" si="2310"/>
        <v>0</v>
      </c>
      <c r="AQ2995" s="197">
        <f t="shared" si="2311"/>
        <v>0</v>
      </c>
      <c r="AR2995" s="197" t="str">
        <f t="shared" si="2312"/>
        <v/>
      </c>
      <c r="AS2995" s="197" t="str">
        <f t="shared" si="2313"/>
        <v/>
      </c>
      <c r="AT2995" s="197" t="str">
        <f t="shared" si="2314"/>
        <v/>
      </c>
      <c r="AU2995" s="197" t="str">
        <f t="shared" si="2315"/>
        <v/>
      </c>
      <c r="AV2995" s="199">
        <f t="shared" ca="1" si="2307"/>
        <v>2.1977687859541302</v>
      </c>
      <c r="AX2995" s="162">
        <f t="shared" si="2270"/>
        <v>0</v>
      </c>
      <c r="AY2995" s="162">
        <f t="shared" si="2271"/>
        <v>0</v>
      </c>
      <c r="AZ2995" s="162">
        <f t="shared" si="2272"/>
        <v>0</v>
      </c>
      <c r="BA2995" s="162">
        <f t="shared" si="2273"/>
        <v>0</v>
      </c>
      <c r="BB2995" s="162" t="str">
        <f t="shared" si="2274"/>
        <v/>
      </c>
      <c r="BC2995" s="162" t="str">
        <f t="shared" si="2275"/>
        <v/>
      </c>
      <c r="BD2995" s="162" t="str">
        <f t="shared" si="2276"/>
        <v/>
      </c>
      <c r="BE2995" s="162" t="str">
        <f t="shared" si="2277"/>
        <v/>
      </c>
      <c r="BG2995" s="169">
        <f t="shared" si="2304"/>
        <v>74.946762645577593</v>
      </c>
      <c r="BH2995" s="169">
        <f t="shared" ca="1" si="2305"/>
        <v>2.1332020228606772</v>
      </c>
    </row>
    <row r="2996" spans="11:60" x14ac:dyDescent="0.25">
      <c r="K2996" s="199">
        <f t="shared" si="2278"/>
        <v>74.998148838683932</v>
      </c>
      <c r="L2996" s="201">
        <f t="shared" si="2279"/>
        <v>0.62899765483683223</v>
      </c>
      <c r="M2996" s="201">
        <f t="shared" si="2280"/>
        <v>0.63428766179947171</v>
      </c>
      <c r="N2996" s="201">
        <f t="shared" si="2281"/>
        <v>0.66670508288359809</v>
      </c>
      <c r="O2996" s="201">
        <f t="shared" si="2282"/>
        <v>0.62957882127441445</v>
      </c>
      <c r="P2996" s="201" t="str">
        <f t="shared" si="2283"/>
        <v/>
      </c>
      <c r="Q2996" s="201" t="str">
        <f t="shared" si="2284"/>
        <v/>
      </c>
      <c r="R2996" s="201" t="str">
        <f t="shared" si="2285"/>
        <v/>
      </c>
      <c r="S2996" s="201" t="str">
        <f t="shared" si="2286"/>
        <v/>
      </c>
      <c r="T2996" s="199">
        <f t="shared" si="2287"/>
        <v>0</v>
      </c>
      <c r="U2996" s="199">
        <f t="shared" si="2288"/>
        <v>0</v>
      </c>
      <c r="V2996" s="199">
        <f t="shared" si="2289"/>
        <v>0</v>
      </c>
      <c r="W2996" s="199">
        <f t="shared" si="2290"/>
        <v>0</v>
      </c>
      <c r="X2996" s="199" t="str">
        <f t="shared" si="2291"/>
        <v/>
      </c>
      <c r="Y2996" s="199" t="str">
        <f t="shared" si="2292"/>
        <v/>
      </c>
      <c r="Z2996" s="199" t="str">
        <f t="shared" si="2293"/>
        <v/>
      </c>
      <c r="AA2996" s="199" t="str">
        <f t="shared" si="2294"/>
        <v/>
      </c>
      <c r="AB2996" s="201">
        <f t="shared" ca="1" si="2295"/>
        <v>2.0779165426016841</v>
      </c>
      <c r="AD2996" s="162">
        <f t="shared" si="2296"/>
        <v>0</v>
      </c>
      <c r="AE2996" s="162">
        <f t="shared" si="2297"/>
        <v>0</v>
      </c>
      <c r="AF2996" s="162">
        <f t="shared" si="2298"/>
        <v>0</v>
      </c>
      <c r="AG2996" s="162">
        <f t="shared" si="2299"/>
        <v>0</v>
      </c>
      <c r="AH2996" s="162" t="str">
        <f t="shared" si="2300"/>
        <v/>
      </c>
      <c r="AI2996" s="162" t="str">
        <f t="shared" si="2301"/>
        <v/>
      </c>
      <c r="AJ2996" s="162" t="str">
        <f t="shared" si="2302"/>
        <v/>
      </c>
      <c r="AK2996" s="162" t="str">
        <f t="shared" si="2303"/>
        <v/>
      </c>
      <c r="AM2996" s="199">
        <f t="shared" si="2306"/>
        <v>32.73060598482671</v>
      </c>
      <c r="AN2996" s="197">
        <f t="shared" si="2308"/>
        <v>0</v>
      </c>
      <c r="AO2996" s="197">
        <f t="shared" si="2309"/>
        <v>0</v>
      </c>
      <c r="AP2996" s="197">
        <f t="shared" si="2310"/>
        <v>0</v>
      </c>
      <c r="AQ2996" s="197">
        <f t="shared" si="2311"/>
        <v>0</v>
      </c>
      <c r="AR2996" s="197" t="str">
        <f t="shared" si="2312"/>
        <v/>
      </c>
      <c r="AS2996" s="197" t="str">
        <f t="shared" si="2313"/>
        <v/>
      </c>
      <c r="AT2996" s="197" t="str">
        <f t="shared" si="2314"/>
        <v/>
      </c>
      <c r="AU2996" s="197" t="str">
        <f t="shared" si="2315"/>
        <v/>
      </c>
      <c r="AV2996" s="199">
        <f t="shared" ca="1" si="2307"/>
        <v>2.0933712715703998</v>
      </c>
      <c r="AX2996" s="162">
        <f t="shared" si="2270"/>
        <v>0</v>
      </c>
      <c r="AY2996" s="162">
        <f t="shared" si="2271"/>
        <v>0</v>
      </c>
      <c r="AZ2996" s="162">
        <f t="shared" si="2272"/>
        <v>0</v>
      </c>
      <c r="BA2996" s="162">
        <f t="shared" si="2273"/>
        <v>0</v>
      </c>
      <c r="BB2996" s="162" t="str">
        <f t="shared" si="2274"/>
        <v/>
      </c>
      <c r="BC2996" s="162" t="str">
        <f t="shared" si="2275"/>
        <v/>
      </c>
      <c r="BD2996" s="162" t="str">
        <f t="shared" si="2276"/>
        <v/>
      </c>
      <c r="BE2996" s="162" t="str">
        <f t="shared" si="2277"/>
        <v/>
      </c>
      <c r="BG2996" s="169">
        <f t="shared" si="2304"/>
        <v>74.972455742130762</v>
      </c>
      <c r="BH2996" s="169">
        <f t="shared" ca="1" si="2305"/>
        <v>2.0098680231301751</v>
      </c>
    </row>
    <row r="2997" spans="11:60" x14ac:dyDescent="0.25">
      <c r="K2997" s="199">
        <f t="shared" si="2278"/>
        <v>75.023841935237101</v>
      </c>
      <c r="L2997" s="201">
        <f t="shared" si="2279"/>
        <v>0.62921313878847207</v>
      </c>
      <c r="M2997" s="201">
        <f t="shared" si="2280"/>
        <v>0.63450495801797113</v>
      </c>
      <c r="N2997" s="201">
        <f t="shared" si="2281"/>
        <v>0.66693348476194114</v>
      </c>
      <c r="O2997" s="201">
        <f t="shared" si="2282"/>
        <v>0.62979450432384043</v>
      </c>
      <c r="P2997" s="201" t="str">
        <f t="shared" si="2283"/>
        <v/>
      </c>
      <c r="Q2997" s="201" t="str">
        <f t="shared" si="2284"/>
        <v/>
      </c>
      <c r="R2997" s="201" t="str">
        <f t="shared" si="2285"/>
        <v/>
      </c>
      <c r="S2997" s="201" t="str">
        <f t="shared" si="2286"/>
        <v/>
      </c>
      <c r="T2997" s="199">
        <f t="shared" si="2287"/>
        <v>0</v>
      </c>
      <c r="U2997" s="199">
        <f t="shared" si="2288"/>
        <v>0</v>
      </c>
      <c r="V2997" s="199">
        <f t="shared" si="2289"/>
        <v>0</v>
      </c>
      <c r="W2997" s="199">
        <f t="shared" si="2290"/>
        <v>0</v>
      </c>
      <c r="X2997" s="199" t="str">
        <f t="shared" si="2291"/>
        <v/>
      </c>
      <c r="Y2997" s="199" t="str">
        <f t="shared" si="2292"/>
        <v/>
      </c>
      <c r="Z2997" s="199" t="str">
        <f t="shared" si="2293"/>
        <v/>
      </c>
      <c r="AA2997" s="199" t="str">
        <f t="shared" si="2294"/>
        <v/>
      </c>
      <c r="AB2997" s="201">
        <f t="shared" ca="1" si="2295"/>
        <v>2.0299785222487303</v>
      </c>
      <c r="AD2997" s="162">
        <f t="shared" si="2296"/>
        <v>0</v>
      </c>
      <c r="AE2997" s="162">
        <f t="shared" si="2297"/>
        <v>0</v>
      </c>
      <c r="AF2997" s="162">
        <f t="shared" si="2298"/>
        <v>0</v>
      </c>
      <c r="AG2997" s="162">
        <f t="shared" si="2299"/>
        <v>0</v>
      </c>
      <c r="AH2997" s="162" t="str">
        <f t="shared" si="2300"/>
        <v/>
      </c>
      <c r="AI2997" s="162" t="str">
        <f t="shared" si="2301"/>
        <v/>
      </c>
      <c r="AJ2997" s="162" t="str">
        <f t="shared" si="2302"/>
        <v/>
      </c>
      <c r="AK2997" s="162" t="str">
        <f t="shared" si="2303"/>
        <v/>
      </c>
      <c r="AM2997" s="199">
        <f t="shared" si="2306"/>
        <v>32.741822779201222</v>
      </c>
      <c r="AN2997" s="197">
        <f t="shared" si="2308"/>
        <v>0</v>
      </c>
      <c r="AO2997" s="197">
        <f t="shared" si="2309"/>
        <v>0</v>
      </c>
      <c r="AP2997" s="197">
        <f t="shared" si="2310"/>
        <v>0</v>
      </c>
      <c r="AQ2997" s="197">
        <f t="shared" si="2311"/>
        <v>0</v>
      </c>
      <c r="AR2997" s="197" t="str">
        <f t="shared" si="2312"/>
        <v/>
      </c>
      <c r="AS2997" s="197" t="str">
        <f t="shared" si="2313"/>
        <v/>
      </c>
      <c r="AT2997" s="197" t="str">
        <f t="shared" si="2314"/>
        <v/>
      </c>
      <c r="AU2997" s="197" t="str">
        <f t="shared" si="2315"/>
        <v/>
      </c>
      <c r="AV2997" s="199">
        <f t="shared" ca="1" si="2307"/>
        <v>2.166014014055361</v>
      </c>
      <c r="AX2997" s="162">
        <f t="shared" si="2270"/>
        <v>0</v>
      </c>
      <c r="AY2997" s="162">
        <f t="shared" si="2271"/>
        <v>0</v>
      </c>
      <c r="AZ2997" s="162">
        <f t="shared" si="2272"/>
        <v>0</v>
      </c>
      <c r="BA2997" s="162">
        <f t="shared" si="2273"/>
        <v>0</v>
      </c>
      <c r="BB2997" s="162" t="str">
        <f t="shared" si="2274"/>
        <v/>
      </c>
      <c r="BC2997" s="162" t="str">
        <f t="shared" si="2275"/>
        <v/>
      </c>
      <c r="BD2997" s="162" t="str">
        <f t="shared" si="2276"/>
        <v/>
      </c>
      <c r="BE2997" s="162" t="str">
        <f t="shared" si="2277"/>
        <v/>
      </c>
      <c r="BG2997" s="169">
        <f t="shared" si="2304"/>
        <v>74.998148838683932</v>
      </c>
      <c r="BH2997" s="169">
        <f t="shared" ca="1" si="2305"/>
        <v>2.0779165426016841</v>
      </c>
    </row>
    <row r="2998" spans="11:60" x14ac:dyDescent="0.25">
      <c r="K2998" s="199">
        <f t="shared" si="2278"/>
        <v>75.049535031790271</v>
      </c>
      <c r="L2998" s="201">
        <f t="shared" si="2279"/>
        <v>0.62942862274011213</v>
      </c>
      <c r="M2998" s="201">
        <f t="shared" si="2280"/>
        <v>0.63472225423647044</v>
      </c>
      <c r="N2998" s="201">
        <f t="shared" si="2281"/>
        <v>0.66716188664028442</v>
      </c>
      <c r="O2998" s="201">
        <f t="shared" si="2282"/>
        <v>0.63001018737326653</v>
      </c>
      <c r="P2998" s="201" t="str">
        <f t="shared" si="2283"/>
        <v/>
      </c>
      <c r="Q2998" s="201" t="str">
        <f t="shared" si="2284"/>
        <v/>
      </c>
      <c r="R2998" s="201" t="str">
        <f t="shared" si="2285"/>
        <v/>
      </c>
      <c r="S2998" s="201" t="str">
        <f t="shared" si="2286"/>
        <v/>
      </c>
      <c r="T2998" s="199">
        <f t="shared" si="2287"/>
        <v>0</v>
      </c>
      <c r="U2998" s="199">
        <f t="shared" si="2288"/>
        <v>0</v>
      </c>
      <c r="V2998" s="199">
        <f t="shared" si="2289"/>
        <v>0</v>
      </c>
      <c r="W2998" s="199">
        <f t="shared" si="2290"/>
        <v>0</v>
      </c>
      <c r="X2998" s="199" t="str">
        <f t="shared" si="2291"/>
        <v/>
      </c>
      <c r="Y2998" s="199" t="str">
        <f t="shared" si="2292"/>
        <v/>
      </c>
      <c r="Z2998" s="199" t="str">
        <f t="shared" si="2293"/>
        <v/>
      </c>
      <c r="AA2998" s="199" t="str">
        <f t="shared" si="2294"/>
        <v/>
      </c>
      <c r="AB2998" s="201">
        <f t="shared" ca="1" si="2295"/>
        <v>2.1241126811161353</v>
      </c>
      <c r="AD2998" s="162">
        <f t="shared" si="2296"/>
        <v>0</v>
      </c>
      <c r="AE2998" s="162">
        <f t="shared" si="2297"/>
        <v>0</v>
      </c>
      <c r="AF2998" s="162">
        <f t="shared" si="2298"/>
        <v>0</v>
      </c>
      <c r="AG2998" s="162">
        <f t="shared" si="2299"/>
        <v>0</v>
      </c>
      <c r="AH2998" s="162" t="str">
        <f t="shared" si="2300"/>
        <v/>
      </c>
      <c r="AI2998" s="162" t="str">
        <f t="shared" si="2301"/>
        <v/>
      </c>
      <c r="AJ2998" s="162" t="str">
        <f t="shared" si="2302"/>
        <v/>
      </c>
      <c r="AK2998" s="162" t="str">
        <f t="shared" si="2303"/>
        <v/>
      </c>
      <c r="AM2998" s="199">
        <f t="shared" si="2306"/>
        <v>32.753039573575734</v>
      </c>
      <c r="AN2998" s="197">
        <f t="shared" si="2308"/>
        <v>0</v>
      </c>
      <c r="AO2998" s="197">
        <f t="shared" si="2309"/>
        <v>0</v>
      </c>
      <c r="AP2998" s="197">
        <f t="shared" si="2310"/>
        <v>0</v>
      </c>
      <c r="AQ2998" s="197">
        <f t="shared" si="2311"/>
        <v>0</v>
      </c>
      <c r="AR2998" s="197" t="str">
        <f t="shared" si="2312"/>
        <v/>
      </c>
      <c r="AS2998" s="197" t="str">
        <f t="shared" si="2313"/>
        <v/>
      </c>
      <c r="AT2998" s="197" t="str">
        <f t="shared" si="2314"/>
        <v/>
      </c>
      <c r="AU2998" s="197" t="str">
        <f t="shared" si="2315"/>
        <v/>
      </c>
      <c r="AV2998" s="199">
        <f t="shared" ca="1" si="2307"/>
        <v>2.2113047097816763</v>
      </c>
      <c r="AX2998" s="162">
        <f t="shared" ref="AX2998:AX3061" si="2316">IF(AN2998="","",($AM2999-$AM2998)*AN2998)</f>
        <v>0</v>
      </c>
      <c r="AY2998" s="162">
        <f t="shared" ref="AY2998:AY3061" si="2317">IF(AO2998="","",($AM2999-$AM2998)*AO2998)</f>
        <v>0</v>
      </c>
      <c r="AZ2998" s="162">
        <f t="shared" ref="AZ2998:AZ3061" si="2318">IF(AP2998="","",($AM2999-$AM2998)*AP2998)</f>
        <v>0</v>
      </c>
      <c r="BA2998" s="162">
        <f t="shared" ref="BA2998:BA3061" si="2319">IF(AQ2998="","",($AM2999-$AM2998)*AQ2998)</f>
        <v>0</v>
      </c>
      <c r="BB2998" s="162" t="str">
        <f t="shared" ref="BB2998:BB3061" si="2320">IF(AR2998="","",($AM2999-$AM2998)*AR2998)</f>
        <v/>
      </c>
      <c r="BC2998" s="162" t="str">
        <f t="shared" ref="BC2998:BC3061" si="2321">IF(AS2998="","",($AM2999-$AM2998)*AS2998)</f>
        <v/>
      </c>
      <c r="BD2998" s="162" t="str">
        <f t="shared" ref="BD2998:BD3061" si="2322">IF(AT2998="","",($AM2999-$AM2998)*AT2998)</f>
        <v/>
      </c>
      <c r="BE2998" s="162" t="str">
        <f t="shared" ref="BE2998:BE3061" si="2323">IF(AU2998="","",($AM2999-$AM2998)*AU2998)</f>
        <v/>
      </c>
      <c r="BG2998" s="169">
        <f t="shared" si="2304"/>
        <v>75.023841935237101</v>
      </c>
      <c r="BH2998" s="169">
        <f t="shared" ca="1" si="2305"/>
        <v>2.0299785222487303</v>
      </c>
    </row>
    <row r="2999" spans="11:60" x14ac:dyDescent="0.25">
      <c r="K2999" s="199">
        <f t="shared" si="2278"/>
        <v>75.07522812834344</v>
      </c>
      <c r="L2999" s="201">
        <f t="shared" si="2279"/>
        <v>0.62964410669175197</v>
      </c>
      <c r="M2999" s="201">
        <f t="shared" si="2280"/>
        <v>0.63493955045496986</v>
      </c>
      <c r="N2999" s="201">
        <f t="shared" si="2281"/>
        <v>0.66739028851862758</v>
      </c>
      <c r="O2999" s="201">
        <f t="shared" si="2282"/>
        <v>0.63022587042269251</v>
      </c>
      <c r="P2999" s="201" t="str">
        <f t="shared" si="2283"/>
        <v/>
      </c>
      <c r="Q2999" s="201" t="str">
        <f t="shared" si="2284"/>
        <v/>
      </c>
      <c r="R2999" s="201" t="str">
        <f t="shared" si="2285"/>
        <v/>
      </c>
      <c r="S2999" s="201" t="str">
        <f t="shared" si="2286"/>
        <v/>
      </c>
      <c r="T2999" s="199">
        <f t="shared" si="2287"/>
        <v>0</v>
      </c>
      <c r="U2999" s="199">
        <f t="shared" si="2288"/>
        <v>0</v>
      </c>
      <c r="V2999" s="199">
        <f t="shared" si="2289"/>
        <v>0</v>
      </c>
      <c r="W2999" s="199">
        <f t="shared" si="2290"/>
        <v>0</v>
      </c>
      <c r="X2999" s="199" t="str">
        <f t="shared" si="2291"/>
        <v/>
      </c>
      <c r="Y2999" s="199" t="str">
        <f t="shared" si="2292"/>
        <v/>
      </c>
      <c r="Z2999" s="199" t="str">
        <f t="shared" si="2293"/>
        <v/>
      </c>
      <c r="AA2999" s="199" t="str">
        <f t="shared" si="2294"/>
        <v/>
      </c>
      <c r="AB2999" s="201">
        <f t="shared" ca="1" si="2295"/>
        <v>2.0120115009836441</v>
      </c>
      <c r="AD2999" s="162">
        <f t="shared" si="2296"/>
        <v>0</v>
      </c>
      <c r="AE2999" s="162">
        <f t="shared" si="2297"/>
        <v>0</v>
      </c>
      <c r="AF2999" s="162">
        <f t="shared" si="2298"/>
        <v>0</v>
      </c>
      <c r="AG2999" s="162">
        <f t="shared" si="2299"/>
        <v>0</v>
      </c>
      <c r="AH2999" s="162" t="str">
        <f t="shared" si="2300"/>
        <v/>
      </c>
      <c r="AI2999" s="162" t="str">
        <f t="shared" si="2301"/>
        <v/>
      </c>
      <c r="AJ2999" s="162" t="str">
        <f t="shared" si="2302"/>
        <v/>
      </c>
      <c r="AK2999" s="162" t="str">
        <f t="shared" si="2303"/>
        <v/>
      </c>
      <c r="AM2999" s="199">
        <f t="shared" si="2306"/>
        <v>32.764256367950246</v>
      </c>
      <c r="AN2999" s="197">
        <f t="shared" si="2308"/>
        <v>0</v>
      </c>
      <c r="AO2999" s="197">
        <f t="shared" si="2309"/>
        <v>0</v>
      </c>
      <c r="AP2999" s="197">
        <f t="shared" si="2310"/>
        <v>0</v>
      </c>
      <c r="AQ2999" s="197">
        <f t="shared" si="2311"/>
        <v>0</v>
      </c>
      <c r="AR2999" s="197" t="str">
        <f t="shared" si="2312"/>
        <v/>
      </c>
      <c r="AS2999" s="197" t="str">
        <f t="shared" si="2313"/>
        <v/>
      </c>
      <c r="AT2999" s="197" t="str">
        <f t="shared" si="2314"/>
        <v/>
      </c>
      <c r="AU2999" s="197" t="str">
        <f t="shared" si="2315"/>
        <v/>
      </c>
      <c r="AV2999" s="199">
        <f t="shared" ca="1" si="2307"/>
        <v>2.2079513531675974</v>
      </c>
      <c r="AX2999" s="162">
        <f t="shared" si="2316"/>
        <v>0</v>
      </c>
      <c r="AY2999" s="162">
        <f t="shared" si="2317"/>
        <v>0</v>
      </c>
      <c r="AZ2999" s="162">
        <f t="shared" si="2318"/>
        <v>0</v>
      </c>
      <c r="BA2999" s="162">
        <f t="shared" si="2319"/>
        <v>0</v>
      </c>
      <c r="BB2999" s="162" t="str">
        <f t="shared" si="2320"/>
        <v/>
      </c>
      <c r="BC2999" s="162" t="str">
        <f t="shared" si="2321"/>
        <v/>
      </c>
      <c r="BD2999" s="162" t="str">
        <f t="shared" si="2322"/>
        <v/>
      </c>
      <c r="BE2999" s="162" t="str">
        <f t="shared" si="2323"/>
        <v/>
      </c>
      <c r="BG2999" s="169">
        <f t="shared" si="2304"/>
        <v>75.049535031790271</v>
      </c>
      <c r="BH2999" s="169">
        <f t="shared" ca="1" si="2305"/>
        <v>2.1241126811161353</v>
      </c>
    </row>
    <row r="3000" spans="11:60" x14ac:dyDescent="0.25">
      <c r="K3000" s="199">
        <f t="shared" si="2278"/>
        <v>75.100921224896609</v>
      </c>
      <c r="L3000" s="201">
        <f t="shared" si="2279"/>
        <v>0.62985959064339192</v>
      </c>
      <c r="M3000" s="201">
        <f t="shared" si="2280"/>
        <v>0.63515684667346917</v>
      </c>
      <c r="N3000" s="201">
        <f t="shared" si="2281"/>
        <v>0.66761869039697075</v>
      </c>
      <c r="O3000" s="201">
        <f t="shared" si="2282"/>
        <v>0.6304415534721185</v>
      </c>
      <c r="P3000" s="201" t="str">
        <f t="shared" si="2283"/>
        <v/>
      </c>
      <c r="Q3000" s="201" t="str">
        <f t="shared" si="2284"/>
        <v/>
      </c>
      <c r="R3000" s="201" t="str">
        <f t="shared" si="2285"/>
        <v/>
      </c>
      <c r="S3000" s="201" t="str">
        <f t="shared" si="2286"/>
        <v/>
      </c>
      <c r="T3000" s="199">
        <f t="shared" si="2287"/>
        <v>0</v>
      </c>
      <c r="U3000" s="199">
        <f t="shared" si="2288"/>
        <v>0</v>
      </c>
      <c r="V3000" s="199">
        <f t="shared" si="2289"/>
        <v>0</v>
      </c>
      <c r="W3000" s="199">
        <f t="shared" si="2290"/>
        <v>0</v>
      </c>
      <c r="X3000" s="199" t="str">
        <f t="shared" si="2291"/>
        <v/>
      </c>
      <c r="Y3000" s="199" t="str">
        <f t="shared" si="2292"/>
        <v/>
      </c>
      <c r="Z3000" s="199" t="str">
        <f t="shared" si="2293"/>
        <v/>
      </c>
      <c r="AA3000" s="199" t="str">
        <f t="shared" si="2294"/>
        <v/>
      </c>
      <c r="AB3000" s="201">
        <f t="shared" ca="1" si="2295"/>
        <v>2.1069454872228635</v>
      </c>
      <c r="AD3000" s="162">
        <f t="shared" si="2296"/>
        <v>0</v>
      </c>
      <c r="AE3000" s="162">
        <f t="shared" si="2297"/>
        <v>0</v>
      </c>
      <c r="AF3000" s="162">
        <f t="shared" si="2298"/>
        <v>0</v>
      </c>
      <c r="AG3000" s="162">
        <f t="shared" si="2299"/>
        <v>0</v>
      </c>
      <c r="AH3000" s="162" t="str">
        <f t="shared" si="2300"/>
        <v/>
      </c>
      <c r="AI3000" s="162" t="str">
        <f t="shared" si="2301"/>
        <v/>
      </c>
      <c r="AJ3000" s="162" t="str">
        <f t="shared" si="2302"/>
        <v/>
      </c>
      <c r="AK3000" s="162" t="str">
        <f t="shared" si="2303"/>
        <v/>
      </c>
      <c r="AM3000" s="199">
        <f t="shared" si="2306"/>
        <v>32.775473162324758</v>
      </c>
      <c r="AN3000" s="197">
        <f t="shared" si="2308"/>
        <v>0</v>
      </c>
      <c r="AO3000" s="197">
        <f t="shared" si="2309"/>
        <v>0</v>
      </c>
      <c r="AP3000" s="197">
        <f t="shared" si="2310"/>
        <v>0</v>
      </c>
      <c r="AQ3000" s="197">
        <f t="shared" si="2311"/>
        <v>0</v>
      </c>
      <c r="AR3000" s="197" t="str">
        <f t="shared" si="2312"/>
        <v/>
      </c>
      <c r="AS3000" s="197" t="str">
        <f t="shared" si="2313"/>
        <v/>
      </c>
      <c r="AT3000" s="197" t="str">
        <f t="shared" si="2314"/>
        <v/>
      </c>
      <c r="AU3000" s="197" t="str">
        <f t="shared" si="2315"/>
        <v/>
      </c>
      <c r="AV3000" s="199">
        <f t="shared" ca="1" si="2307"/>
        <v>2.2031947102596243</v>
      </c>
      <c r="AX3000" s="162">
        <f t="shared" si="2316"/>
        <v>0</v>
      </c>
      <c r="AY3000" s="162">
        <f t="shared" si="2317"/>
        <v>0</v>
      </c>
      <c r="AZ3000" s="162">
        <f t="shared" si="2318"/>
        <v>0</v>
      </c>
      <c r="BA3000" s="162">
        <f t="shared" si="2319"/>
        <v>0</v>
      </c>
      <c r="BB3000" s="162" t="str">
        <f t="shared" si="2320"/>
        <v/>
      </c>
      <c r="BC3000" s="162" t="str">
        <f t="shared" si="2321"/>
        <v/>
      </c>
      <c r="BD3000" s="162" t="str">
        <f t="shared" si="2322"/>
        <v/>
      </c>
      <c r="BE3000" s="162" t="str">
        <f t="shared" si="2323"/>
        <v/>
      </c>
      <c r="BG3000" s="169">
        <f t="shared" si="2304"/>
        <v>75.07522812834344</v>
      </c>
      <c r="BH3000" s="169">
        <f t="shared" ca="1" si="2305"/>
        <v>2.0120115009836441</v>
      </c>
    </row>
    <row r="3001" spans="11:60" x14ac:dyDescent="0.25">
      <c r="K3001" s="199">
        <f t="shared" si="2278"/>
        <v>75.126614321449779</v>
      </c>
      <c r="L3001" s="201">
        <f t="shared" si="2279"/>
        <v>0.63007507459503187</v>
      </c>
      <c r="M3001" s="201">
        <f t="shared" si="2280"/>
        <v>0.63537414289196859</v>
      </c>
      <c r="N3001" s="201">
        <f t="shared" si="2281"/>
        <v>0.66784709227531402</v>
      </c>
      <c r="O3001" s="201">
        <f t="shared" si="2282"/>
        <v>0.6306572365215446</v>
      </c>
      <c r="P3001" s="201" t="str">
        <f t="shared" si="2283"/>
        <v/>
      </c>
      <c r="Q3001" s="201" t="str">
        <f t="shared" si="2284"/>
        <v/>
      </c>
      <c r="R3001" s="201" t="str">
        <f t="shared" si="2285"/>
        <v/>
      </c>
      <c r="S3001" s="201" t="str">
        <f t="shared" si="2286"/>
        <v/>
      </c>
      <c r="T3001" s="199">
        <f t="shared" si="2287"/>
        <v>0</v>
      </c>
      <c r="U3001" s="199">
        <f t="shared" si="2288"/>
        <v>0</v>
      </c>
      <c r="V3001" s="199">
        <f t="shared" si="2289"/>
        <v>0</v>
      </c>
      <c r="W3001" s="199">
        <f t="shared" si="2290"/>
        <v>0</v>
      </c>
      <c r="X3001" s="199" t="str">
        <f t="shared" si="2291"/>
        <v/>
      </c>
      <c r="Y3001" s="199" t="str">
        <f t="shared" si="2292"/>
        <v/>
      </c>
      <c r="Z3001" s="199" t="str">
        <f t="shared" si="2293"/>
        <v/>
      </c>
      <c r="AA3001" s="199" t="str">
        <f t="shared" si="2294"/>
        <v/>
      </c>
      <c r="AB3001" s="201">
        <f t="shared" ca="1" si="2295"/>
        <v>2.144588065690344</v>
      </c>
      <c r="AD3001" s="162">
        <f t="shared" si="2296"/>
        <v>0</v>
      </c>
      <c r="AE3001" s="162">
        <f t="shared" si="2297"/>
        <v>0</v>
      </c>
      <c r="AF3001" s="162">
        <f t="shared" si="2298"/>
        <v>0</v>
      </c>
      <c r="AG3001" s="162">
        <f t="shared" si="2299"/>
        <v>0</v>
      </c>
      <c r="AH3001" s="162" t="str">
        <f t="shared" si="2300"/>
        <v/>
      </c>
      <c r="AI3001" s="162" t="str">
        <f t="shared" si="2301"/>
        <v/>
      </c>
      <c r="AJ3001" s="162" t="str">
        <f t="shared" si="2302"/>
        <v/>
      </c>
      <c r="AK3001" s="162" t="str">
        <f t="shared" si="2303"/>
        <v/>
      </c>
      <c r="AM3001" s="199">
        <f t="shared" si="2306"/>
        <v>32.78668995669927</v>
      </c>
      <c r="AN3001" s="197">
        <f t="shared" si="2308"/>
        <v>0</v>
      </c>
      <c r="AO3001" s="197">
        <f t="shared" si="2309"/>
        <v>0</v>
      </c>
      <c r="AP3001" s="197">
        <f t="shared" si="2310"/>
        <v>0</v>
      </c>
      <c r="AQ3001" s="197">
        <f t="shared" si="2311"/>
        <v>0</v>
      </c>
      <c r="AR3001" s="197" t="str">
        <f t="shared" si="2312"/>
        <v/>
      </c>
      <c r="AS3001" s="197" t="str">
        <f t="shared" si="2313"/>
        <v/>
      </c>
      <c r="AT3001" s="197" t="str">
        <f t="shared" si="2314"/>
        <v/>
      </c>
      <c r="AU3001" s="197" t="str">
        <f t="shared" si="2315"/>
        <v/>
      </c>
      <c r="AV3001" s="199">
        <f t="shared" ca="1" si="2307"/>
        <v>2.1976973053183704</v>
      </c>
      <c r="AX3001" s="162">
        <f t="shared" si="2316"/>
        <v>0</v>
      </c>
      <c r="AY3001" s="162">
        <f t="shared" si="2317"/>
        <v>0</v>
      </c>
      <c r="AZ3001" s="162">
        <f t="shared" si="2318"/>
        <v>0</v>
      </c>
      <c r="BA3001" s="162">
        <f t="shared" si="2319"/>
        <v>0</v>
      </c>
      <c r="BB3001" s="162" t="str">
        <f t="shared" si="2320"/>
        <v/>
      </c>
      <c r="BC3001" s="162" t="str">
        <f t="shared" si="2321"/>
        <v/>
      </c>
      <c r="BD3001" s="162" t="str">
        <f t="shared" si="2322"/>
        <v/>
      </c>
      <c r="BE3001" s="162" t="str">
        <f t="shared" si="2323"/>
        <v/>
      </c>
      <c r="BG3001" s="169">
        <f t="shared" si="2304"/>
        <v>75.100921224896609</v>
      </c>
      <c r="BH3001" s="169">
        <f t="shared" ca="1" si="2305"/>
        <v>2.1069454872228635</v>
      </c>
    </row>
    <row r="3002" spans="11:60" x14ac:dyDescent="0.25">
      <c r="K3002" s="199">
        <f t="shared" si="2278"/>
        <v>75.152307418002948</v>
      </c>
      <c r="L3002" s="201">
        <f t="shared" si="2279"/>
        <v>0.63029055854667182</v>
      </c>
      <c r="M3002" s="201">
        <f t="shared" si="2280"/>
        <v>0.63559143911046789</v>
      </c>
      <c r="N3002" s="201">
        <f t="shared" si="2281"/>
        <v>0.66807549415365708</v>
      </c>
      <c r="O3002" s="201">
        <f t="shared" si="2282"/>
        <v>0.63087291957097058</v>
      </c>
      <c r="P3002" s="201" t="str">
        <f t="shared" si="2283"/>
        <v/>
      </c>
      <c r="Q3002" s="201" t="str">
        <f t="shared" si="2284"/>
        <v/>
      </c>
      <c r="R3002" s="201" t="str">
        <f t="shared" si="2285"/>
        <v/>
      </c>
      <c r="S3002" s="201" t="str">
        <f t="shared" si="2286"/>
        <v/>
      </c>
      <c r="T3002" s="199">
        <f t="shared" si="2287"/>
        <v>0</v>
      </c>
      <c r="U3002" s="199">
        <f t="shared" si="2288"/>
        <v>0</v>
      </c>
      <c r="V3002" s="199">
        <f t="shared" si="2289"/>
        <v>0</v>
      </c>
      <c r="W3002" s="199">
        <f t="shared" si="2290"/>
        <v>0</v>
      </c>
      <c r="X3002" s="199" t="str">
        <f t="shared" si="2291"/>
        <v/>
      </c>
      <c r="Y3002" s="199" t="str">
        <f t="shared" si="2292"/>
        <v/>
      </c>
      <c r="Z3002" s="199" t="str">
        <f t="shared" si="2293"/>
        <v/>
      </c>
      <c r="AA3002" s="199" t="str">
        <f t="shared" si="2294"/>
        <v/>
      </c>
      <c r="AB3002" s="201">
        <f t="shared" ca="1" si="2295"/>
        <v>2.0443240981486173</v>
      </c>
      <c r="AD3002" s="162">
        <f t="shared" si="2296"/>
        <v>0</v>
      </c>
      <c r="AE3002" s="162">
        <f t="shared" si="2297"/>
        <v>0</v>
      </c>
      <c r="AF3002" s="162">
        <f t="shared" si="2298"/>
        <v>0</v>
      </c>
      <c r="AG3002" s="162">
        <f t="shared" si="2299"/>
        <v>0</v>
      </c>
      <c r="AH3002" s="162" t="str">
        <f t="shared" si="2300"/>
        <v/>
      </c>
      <c r="AI3002" s="162" t="str">
        <f t="shared" si="2301"/>
        <v/>
      </c>
      <c r="AJ3002" s="162" t="str">
        <f t="shared" si="2302"/>
        <v/>
      </c>
      <c r="AK3002" s="162" t="str">
        <f t="shared" si="2303"/>
        <v/>
      </c>
      <c r="AM3002" s="199">
        <f t="shared" si="2306"/>
        <v>32.797906751073782</v>
      </c>
      <c r="AN3002" s="197">
        <f t="shared" si="2308"/>
        <v>0</v>
      </c>
      <c r="AO3002" s="197">
        <f t="shared" si="2309"/>
        <v>0</v>
      </c>
      <c r="AP3002" s="197">
        <f t="shared" si="2310"/>
        <v>0</v>
      </c>
      <c r="AQ3002" s="197">
        <f t="shared" si="2311"/>
        <v>0</v>
      </c>
      <c r="AR3002" s="197" t="str">
        <f t="shared" si="2312"/>
        <v/>
      </c>
      <c r="AS3002" s="197" t="str">
        <f t="shared" si="2313"/>
        <v/>
      </c>
      <c r="AT3002" s="197" t="str">
        <f t="shared" si="2314"/>
        <v/>
      </c>
      <c r="AU3002" s="197" t="str">
        <f t="shared" si="2315"/>
        <v/>
      </c>
      <c r="AV3002" s="199">
        <f t="shared" ca="1" si="2307"/>
        <v>2.2259248527516116</v>
      </c>
      <c r="AX3002" s="162">
        <f t="shared" si="2316"/>
        <v>0</v>
      </c>
      <c r="AY3002" s="162">
        <f t="shared" si="2317"/>
        <v>0</v>
      </c>
      <c r="AZ3002" s="162">
        <f t="shared" si="2318"/>
        <v>0</v>
      </c>
      <c r="BA3002" s="162">
        <f t="shared" si="2319"/>
        <v>0</v>
      </c>
      <c r="BB3002" s="162" t="str">
        <f t="shared" si="2320"/>
        <v/>
      </c>
      <c r="BC3002" s="162" t="str">
        <f t="shared" si="2321"/>
        <v/>
      </c>
      <c r="BD3002" s="162" t="str">
        <f t="shared" si="2322"/>
        <v/>
      </c>
      <c r="BE3002" s="162" t="str">
        <f t="shared" si="2323"/>
        <v/>
      </c>
      <c r="BG3002" s="169">
        <f t="shared" si="2304"/>
        <v>75.126614321449779</v>
      </c>
      <c r="BH3002" s="169">
        <f t="shared" ca="1" si="2305"/>
        <v>2.144588065690344</v>
      </c>
    </row>
    <row r="3003" spans="11:60" x14ac:dyDescent="0.25">
      <c r="K3003" s="199">
        <f t="shared" si="2278"/>
        <v>75.178000514556118</v>
      </c>
      <c r="L3003" s="201">
        <f t="shared" si="2279"/>
        <v>0.63050604249831177</v>
      </c>
      <c r="M3003" s="201">
        <f t="shared" si="2280"/>
        <v>0.6358087353289672</v>
      </c>
      <c r="N3003" s="201">
        <f t="shared" si="2281"/>
        <v>0.66830389603200036</v>
      </c>
      <c r="O3003" s="201">
        <f t="shared" si="2282"/>
        <v>0.63108860262039657</v>
      </c>
      <c r="P3003" s="201" t="str">
        <f t="shared" si="2283"/>
        <v/>
      </c>
      <c r="Q3003" s="201" t="str">
        <f t="shared" si="2284"/>
        <v/>
      </c>
      <c r="R3003" s="201" t="str">
        <f t="shared" si="2285"/>
        <v/>
      </c>
      <c r="S3003" s="201" t="str">
        <f t="shared" si="2286"/>
        <v/>
      </c>
      <c r="T3003" s="199">
        <f t="shared" si="2287"/>
        <v>0</v>
      </c>
      <c r="U3003" s="199">
        <f t="shared" si="2288"/>
        <v>0</v>
      </c>
      <c r="V3003" s="199">
        <f t="shared" si="2289"/>
        <v>0</v>
      </c>
      <c r="W3003" s="199">
        <f t="shared" si="2290"/>
        <v>0</v>
      </c>
      <c r="X3003" s="199" t="str">
        <f t="shared" si="2291"/>
        <v/>
      </c>
      <c r="Y3003" s="199" t="str">
        <f t="shared" si="2292"/>
        <v/>
      </c>
      <c r="Z3003" s="199" t="str">
        <f t="shared" si="2293"/>
        <v/>
      </c>
      <c r="AA3003" s="199" t="str">
        <f t="shared" si="2294"/>
        <v/>
      </c>
      <c r="AB3003" s="201">
        <f t="shared" ca="1" si="2295"/>
        <v>2.0215898250226303</v>
      </c>
      <c r="AD3003" s="162">
        <f t="shared" si="2296"/>
        <v>0</v>
      </c>
      <c r="AE3003" s="162">
        <f t="shared" si="2297"/>
        <v>0</v>
      </c>
      <c r="AF3003" s="162">
        <f t="shared" si="2298"/>
        <v>0</v>
      </c>
      <c r="AG3003" s="162">
        <f t="shared" si="2299"/>
        <v>0</v>
      </c>
      <c r="AH3003" s="162" t="str">
        <f t="shared" si="2300"/>
        <v/>
      </c>
      <c r="AI3003" s="162" t="str">
        <f t="shared" si="2301"/>
        <v/>
      </c>
      <c r="AJ3003" s="162" t="str">
        <f t="shared" si="2302"/>
        <v/>
      </c>
      <c r="AK3003" s="162" t="str">
        <f t="shared" si="2303"/>
        <v/>
      </c>
      <c r="AM3003" s="199">
        <f t="shared" si="2306"/>
        <v>32.809123545448294</v>
      </c>
      <c r="AN3003" s="197">
        <f t="shared" si="2308"/>
        <v>0</v>
      </c>
      <c r="AO3003" s="197">
        <f t="shared" si="2309"/>
        <v>0</v>
      </c>
      <c r="AP3003" s="197">
        <f t="shared" si="2310"/>
        <v>0</v>
      </c>
      <c r="AQ3003" s="197">
        <f t="shared" si="2311"/>
        <v>0</v>
      </c>
      <c r="AR3003" s="197" t="str">
        <f t="shared" si="2312"/>
        <v/>
      </c>
      <c r="AS3003" s="197" t="str">
        <f t="shared" si="2313"/>
        <v/>
      </c>
      <c r="AT3003" s="197" t="str">
        <f t="shared" si="2314"/>
        <v/>
      </c>
      <c r="AU3003" s="197" t="str">
        <f t="shared" si="2315"/>
        <v/>
      </c>
      <c r="AV3003" s="199">
        <f t="shared" ca="1" si="2307"/>
        <v>2.1113349330612494</v>
      </c>
      <c r="AX3003" s="162">
        <f t="shared" si="2316"/>
        <v>0</v>
      </c>
      <c r="AY3003" s="162">
        <f t="shared" si="2317"/>
        <v>0</v>
      </c>
      <c r="AZ3003" s="162">
        <f t="shared" si="2318"/>
        <v>0</v>
      </c>
      <c r="BA3003" s="162">
        <f t="shared" si="2319"/>
        <v>0</v>
      </c>
      <c r="BB3003" s="162" t="str">
        <f t="shared" si="2320"/>
        <v/>
      </c>
      <c r="BC3003" s="162" t="str">
        <f t="shared" si="2321"/>
        <v/>
      </c>
      <c r="BD3003" s="162" t="str">
        <f t="shared" si="2322"/>
        <v/>
      </c>
      <c r="BE3003" s="162" t="str">
        <f t="shared" si="2323"/>
        <v/>
      </c>
      <c r="BG3003" s="169">
        <f t="shared" si="2304"/>
        <v>75.152307418002948</v>
      </c>
      <c r="BH3003" s="169">
        <f t="shared" ca="1" si="2305"/>
        <v>2.0443240981486173</v>
      </c>
    </row>
    <row r="3004" spans="11:60" x14ac:dyDescent="0.25">
      <c r="K3004" s="199">
        <f t="shared" si="2278"/>
        <v>75.203693611109287</v>
      </c>
      <c r="L3004" s="201">
        <f t="shared" si="2279"/>
        <v>0.63072152644995172</v>
      </c>
      <c r="M3004" s="201">
        <f t="shared" si="2280"/>
        <v>0.63602603154746662</v>
      </c>
      <c r="N3004" s="201">
        <f t="shared" si="2281"/>
        <v>0.66853229791034352</v>
      </c>
      <c r="O3004" s="201">
        <f t="shared" si="2282"/>
        <v>0.63130428566982255</v>
      </c>
      <c r="P3004" s="201" t="str">
        <f t="shared" si="2283"/>
        <v/>
      </c>
      <c r="Q3004" s="201" t="str">
        <f t="shared" si="2284"/>
        <v/>
      </c>
      <c r="R3004" s="201" t="str">
        <f t="shared" si="2285"/>
        <v/>
      </c>
      <c r="S3004" s="201" t="str">
        <f t="shared" si="2286"/>
        <v/>
      </c>
      <c r="T3004" s="199">
        <f t="shared" si="2287"/>
        <v>0</v>
      </c>
      <c r="U3004" s="199">
        <f t="shared" si="2288"/>
        <v>0</v>
      </c>
      <c r="V3004" s="199">
        <f t="shared" si="2289"/>
        <v>0</v>
      </c>
      <c r="W3004" s="199">
        <f t="shared" si="2290"/>
        <v>0</v>
      </c>
      <c r="X3004" s="199" t="str">
        <f t="shared" si="2291"/>
        <v/>
      </c>
      <c r="Y3004" s="199" t="str">
        <f t="shared" si="2292"/>
        <v/>
      </c>
      <c r="Z3004" s="199" t="str">
        <f t="shared" si="2293"/>
        <v/>
      </c>
      <c r="AA3004" s="199" t="str">
        <f t="shared" si="2294"/>
        <v/>
      </c>
      <c r="AB3004" s="201">
        <f t="shared" ca="1" si="2295"/>
        <v>2.0050646380067323</v>
      </c>
      <c r="AD3004" s="162">
        <f t="shared" si="2296"/>
        <v>0</v>
      </c>
      <c r="AE3004" s="162">
        <f t="shared" si="2297"/>
        <v>0</v>
      </c>
      <c r="AF3004" s="162">
        <f t="shared" si="2298"/>
        <v>0</v>
      </c>
      <c r="AG3004" s="162">
        <f t="shared" si="2299"/>
        <v>0</v>
      </c>
      <c r="AH3004" s="162" t="str">
        <f t="shared" si="2300"/>
        <v/>
      </c>
      <c r="AI3004" s="162" t="str">
        <f t="shared" si="2301"/>
        <v/>
      </c>
      <c r="AJ3004" s="162" t="str">
        <f t="shared" si="2302"/>
        <v/>
      </c>
      <c r="AK3004" s="162" t="str">
        <f t="shared" si="2303"/>
        <v/>
      </c>
      <c r="AM3004" s="199">
        <f t="shared" si="2306"/>
        <v>32.820340339822806</v>
      </c>
      <c r="AN3004" s="197">
        <f t="shared" si="2308"/>
        <v>0</v>
      </c>
      <c r="AO3004" s="197">
        <f t="shared" si="2309"/>
        <v>0</v>
      </c>
      <c r="AP3004" s="197">
        <f t="shared" si="2310"/>
        <v>0</v>
      </c>
      <c r="AQ3004" s="197">
        <f t="shared" si="2311"/>
        <v>0</v>
      </c>
      <c r="AR3004" s="197" t="str">
        <f t="shared" si="2312"/>
        <v/>
      </c>
      <c r="AS3004" s="197" t="str">
        <f t="shared" si="2313"/>
        <v/>
      </c>
      <c r="AT3004" s="197" t="str">
        <f t="shared" si="2314"/>
        <v/>
      </c>
      <c r="AU3004" s="197" t="str">
        <f t="shared" si="2315"/>
        <v/>
      </c>
      <c r="AV3004" s="199">
        <f t="shared" ca="1" si="2307"/>
        <v>2.1029326266285158</v>
      </c>
      <c r="AX3004" s="162">
        <f t="shared" si="2316"/>
        <v>0</v>
      </c>
      <c r="AY3004" s="162">
        <f t="shared" si="2317"/>
        <v>0</v>
      </c>
      <c r="AZ3004" s="162">
        <f t="shared" si="2318"/>
        <v>0</v>
      </c>
      <c r="BA3004" s="162">
        <f t="shared" si="2319"/>
        <v>0</v>
      </c>
      <c r="BB3004" s="162" t="str">
        <f t="shared" si="2320"/>
        <v/>
      </c>
      <c r="BC3004" s="162" t="str">
        <f t="shared" si="2321"/>
        <v/>
      </c>
      <c r="BD3004" s="162" t="str">
        <f t="shared" si="2322"/>
        <v/>
      </c>
      <c r="BE3004" s="162" t="str">
        <f t="shared" si="2323"/>
        <v/>
      </c>
      <c r="BG3004" s="169">
        <f t="shared" si="2304"/>
        <v>75.178000514556118</v>
      </c>
      <c r="BH3004" s="169">
        <f t="shared" ca="1" si="2305"/>
        <v>2.0215898250226303</v>
      </c>
    </row>
    <row r="3005" spans="11:60" x14ac:dyDescent="0.25">
      <c r="K3005" s="199">
        <f t="shared" si="2278"/>
        <v>75.229386707662457</v>
      </c>
      <c r="L3005" s="201">
        <f t="shared" si="2279"/>
        <v>0.63093701040159167</v>
      </c>
      <c r="M3005" s="201">
        <f t="shared" si="2280"/>
        <v>0.63624332776596604</v>
      </c>
      <c r="N3005" s="201">
        <f t="shared" si="2281"/>
        <v>0.66876069978868669</v>
      </c>
      <c r="O3005" s="201">
        <f t="shared" si="2282"/>
        <v>0.63151996871924865</v>
      </c>
      <c r="P3005" s="201" t="str">
        <f t="shared" si="2283"/>
        <v/>
      </c>
      <c r="Q3005" s="201" t="str">
        <f t="shared" si="2284"/>
        <v/>
      </c>
      <c r="R3005" s="201" t="str">
        <f t="shared" si="2285"/>
        <v/>
      </c>
      <c r="S3005" s="201" t="str">
        <f t="shared" si="2286"/>
        <v/>
      </c>
      <c r="T3005" s="199">
        <f t="shared" si="2287"/>
        <v>0</v>
      </c>
      <c r="U3005" s="199">
        <f t="shared" si="2288"/>
        <v>0</v>
      </c>
      <c r="V3005" s="199">
        <f t="shared" si="2289"/>
        <v>0</v>
      </c>
      <c r="W3005" s="199">
        <f t="shared" si="2290"/>
        <v>0</v>
      </c>
      <c r="X3005" s="199" t="str">
        <f t="shared" si="2291"/>
        <v/>
      </c>
      <c r="Y3005" s="199" t="str">
        <f t="shared" si="2292"/>
        <v/>
      </c>
      <c r="Z3005" s="199" t="str">
        <f t="shared" si="2293"/>
        <v/>
      </c>
      <c r="AA3005" s="199" t="str">
        <f t="shared" si="2294"/>
        <v/>
      </c>
      <c r="AB3005" s="201">
        <f t="shared" ca="1" si="2295"/>
        <v>2.1282254785379262</v>
      </c>
      <c r="AD3005" s="162">
        <f t="shared" si="2296"/>
        <v>0</v>
      </c>
      <c r="AE3005" s="162">
        <f t="shared" si="2297"/>
        <v>0</v>
      </c>
      <c r="AF3005" s="162">
        <f t="shared" si="2298"/>
        <v>0</v>
      </c>
      <c r="AG3005" s="162">
        <f t="shared" si="2299"/>
        <v>0</v>
      </c>
      <c r="AH3005" s="162" t="str">
        <f t="shared" si="2300"/>
        <v/>
      </c>
      <c r="AI3005" s="162" t="str">
        <f t="shared" si="2301"/>
        <v/>
      </c>
      <c r="AJ3005" s="162" t="str">
        <f t="shared" si="2302"/>
        <v/>
      </c>
      <c r="AK3005" s="162" t="str">
        <f t="shared" si="2303"/>
        <v/>
      </c>
      <c r="AM3005" s="199">
        <f t="shared" si="2306"/>
        <v>32.831557134197318</v>
      </c>
      <c r="AN3005" s="197">
        <f t="shared" si="2308"/>
        <v>0</v>
      </c>
      <c r="AO3005" s="197">
        <f t="shared" si="2309"/>
        <v>0</v>
      </c>
      <c r="AP3005" s="197">
        <f t="shared" si="2310"/>
        <v>0</v>
      </c>
      <c r="AQ3005" s="197">
        <f t="shared" si="2311"/>
        <v>0</v>
      </c>
      <c r="AR3005" s="197" t="str">
        <f t="shared" si="2312"/>
        <v/>
      </c>
      <c r="AS3005" s="197" t="str">
        <f t="shared" si="2313"/>
        <v/>
      </c>
      <c r="AT3005" s="197" t="str">
        <f t="shared" si="2314"/>
        <v/>
      </c>
      <c r="AU3005" s="197" t="str">
        <f t="shared" si="2315"/>
        <v/>
      </c>
      <c r="AV3005" s="199">
        <f t="shared" ca="1" si="2307"/>
        <v>2.1108956898965814</v>
      </c>
      <c r="AX3005" s="162">
        <f t="shared" si="2316"/>
        <v>0</v>
      </c>
      <c r="AY3005" s="162">
        <f t="shared" si="2317"/>
        <v>0</v>
      </c>
      <c r="AZ3005" s="162">
        <f t="shared" si="2318"/>
        <v>0</v>
      </c>
      <c r="BA3005" s="162">
        <f t="shared" si="2319"/>
        <v>0</v>
      </c>
      <c r="BB3005" s="162" t="str">
        <f t="shared" si="2320"/>
        <v/>
      </c>
      <c r="BC3005" s="162" t="str">
        <f t="shared" si="2321"/>
        <v/>
      </c>
      <c r="BD3005" s="162" t="str">
        <f t="shared" si="2322"/>
        <v/>
      </c>
      <c r="BE3005" s="162" t="str">
        <f t="shared" si="2323"/>
        <v/>
      </c>
      <c r="BG3005" s="169">
        <f t="shared" si="2304"/>
        <v>75.203693611109287</v>
      </c>
      <c r="BH3005" s="169">
        <f t="shared" ca="1" si="2305"/>
        <v>2.0050646380067323</v>
      </c>
    </row>
    <row r="3006" spans="11:60" x14ac:dyDescent="0.25">
      <c r="K3006" s="199">
        <f t="shared" si="2278"/>
        <v>75.255079804215626</v>
      </c>
      <c r="L3006" s="201">
        <f t="shared" si="2279"/>
        <v>0.63115249435323162</v>
      </c>
      <c r="M3006" s="201">
        <f t="shared" si="2280"/>
        <v>0.63646062398446535</v>
      </c>
      <c r="N3006" s="201">
        <f t="shared" si="2281"/>
        <v>0.66898910166702985</v>
      </c>
      <c r="O3006" s="201">
        <f t="shared" si="2282"/>
        <v>0.63173565176867463</v>
      </c>
      <c r="P3006" s="201" t="str">
        <f t="shared" si="2283"/>
        <v/>
      </c>
      <c r="Q3006" s="201" t="str">
        <f t="shared" si="2284"/>
        <v/>
      </c>
      <c r="R3006" s="201" t="str">
        <f t="shared" si="2285"/>
        <v/>
      </c>
      <c r="S3006" s="201" t="str">
        <f t="shared" si="2286"/>
        <v/>
      </c>
      <c r="T3006" s="199">
        <f t="shared" si="2287"/>
        <v>0</v>
      </c>
      <c r="U3006" s="199">
        <f t="shared" si="2288"/>
        <v>0</v>
      </c>
      <c r="V3006" s="199">
        <f t="shared" si="2289"/>
        <v>0</v>
      </c>
      <c r="W3006" s="199">
        <f t="shared" si="2290"/>
        <v>0</v>
      </c>
      <c r="X3006" s="199" t="str">
        <f t="shared" si="2291"/>
        <v/>
      </c>
      <c r="Y3006" s="199" t="str">
        <f t="shared" si="2292"/>
        <v/>
      </c>
      <c r="Z3006" s="199" t="str">
        <f t="shared" si="2293"/>
        <v/>
      </c>
      <c r="AA3006" s="199" t="str">
        <f t="shared" si="2294"/>
        <v/>
      </c>
      <c r="AB3006" s="201">
        <f t="shared" ca="1" si="2295"/>
        <v>2.046662534820058</v>
      </c>
      <c r="AD3006" s="162">
        <f t="shared" si="2296"/>
        <v>0</v>
      </c>
      <c r="AE3006" s="162">
        <f t="shared" si="2297"/>
        <v>0</v>
      </c>
      <c r="AF3006" s="162">
        <f t="shared" si="2298"/>
        <v>0</v>
      </c>
      <c r="AG3006" s="162">
        <f t="shared" si="2299"/>
        <v>0</v>
      </c>
      <c r="AH3006" s="162" t="str">
        <f t="shared" si="2300"/>
        <v/>
      </c>
      <c r="AI3006" s="162" t="str">
        <f t="shared" si="2301"/>
        <v/>
      </c>
      <c r="AJ3006" s="162" t="str">
        <f t="shared" si="2302"/>
        <v/>
      </c>
      <c r="AK3006" s="162" t="str">
        <f t="shared" si="2303"/>
        <v/>
      </c>
      <c r="AM3006" s="199">
        <f t="shared" si="2306"/>
        <v>32.84277392857183</v>
      </c>
      <c r="AN3006" s="197">
        <f t="shared" si="2308"/>
        <v>0</v>
      </c>
      <c r="AO3006" s="197">
        <f t="shared" si="2309"/>
        <v>0</v>
      </c>
      <c r="AP3006" s="197">
        <f t="shared" si="2310"/>
        <v>0</v>
      </c>
      <c r="AQ3006" s="197">
        <f t="shared" si="2311"/>
        <v>0</v>
      </c>
      <c r="AR3006" s="197" t="str">
        <f t="shared" si="2312"/>
        <v/>
      </c>
      <c r="AS3006" s="197" t="str">
        <f t="shared" si="2313"/>
        <v/>
      </c>
      <c r="AT3006" s="197" t="str">
        <f t="shared" si="2314"/>
        <v/>
      </c>
      <c r="AU3006" s="197" t="str">
        <f t="shared" si="2315"/>
        <v/>
      </c>
      <c r="AV3006" s="199">
        <f t="shared" ca="1" si="2307"/>
        <v>2.1111256229681699</v>
      </c>
      <c r="AX3006" s="162">
        <f t="shared" si="2316"/>
        <v>0</v>
      </c>
      <c r="AY3006" s="162">
        <f t="shared" si="2317"/>
        <v>0</v>
      </c>
      <c r="AZ3006" s="162">
        <f t="shared" si="2318"/>
        <v>0</v>
      </c>
      <c r="BA3006" s="162">
        <f t="shared" si="2319"/>
        <v>0</v>
      </c>
      <c r="BB3006" s="162" t="str">
        <f t="shared" si="2320"/>
        <v/>
      </c>
      <c r="BC3006" s="162" t="str">
        <f t="shared" si="2321"/>
        <v/>
      </c>
      <c r="BD3006" s="162" t="str">
        <f t="shared" si="2322"/>
        <v/>
      </c>
      <c r="BE3006" s="162" t="str">
        <f t="shared" si="2323"/>
        <v/>
      </c>
      <c r="BG3006" s="169">
        <f t="shared" si="2304"/>
        <v>75.229386707662457</v>
      </c>
      <c r="BH3006" s="169">
        <f t="shared" ca="1" si="2305"/>
        <v>2.1282254785379262</v>
      </c>
    </row>
    <row r="3007" spans="11:60" x14ac:dyDescent="0.25">
      <c r="K3007" s="199">
        <f t="shared" si="2278"/>
        <v>75.280772900768795</v>
      </c>
      <c r="L3007" s="201">
        <f t="shared" si="2279"/>
        <v>0.63136797830487157</v>
      </c>
      <c r="M3007" s="201">
        <f t="shared" si="2280"/>
        <v>0.63667792020296465</v>
      </c>
      <c r="N3007" s="201">
        <f t="shared" si="2281"/>
        <v>0.66921750354537302</v>
      </c>
      <c r="O3007" s="201">
        <f t="shared" si="2282"/>
        <v>0.63195133481810062</v>
      </c>
      <c r="P3007" s="201" t="str">
        <f t="shared" si="2283"/>
        <v/>
      </c>
      <c r="Q3007" s="201" t="str">
        <f t="shared" si="2284"/>
        <v/>
      </c>
      <c r="R3007" s="201" t="str">
        <f t="shared" si="2285"/>
        <v/>
      </c>
      <c r="S3007" s="201" t="str">
        <f t="shared" si="2286"/>
        <v/>
      </c>
      <c r="T3007" s="199">
        <f t="shared" si="2287"/>
        <v>0</v>
      </c>
      <c r="U3007" s="199">
        <f t="shared" si="2288"/>
        <v>0</v>
      </c>
      <c r="V3007" s="199">
        <f t="shared" si="2289"/>
        <v>0</v>
      </c>
      <c r="W3007" s="199">
        <f t="shared" si="2290"/>
        <v>0</v>
      </c>
      <c r="X3007" s="199" t="str">
        <f t="shared" si="2291"/>
        <v/>
      </c>
      <c r="Y3007" s="199" t="str">
        <f t="shared" si="2292"/>
        <v/>
      </c>
      <c r="Z3007" s="199" t="str">
        <f t="shared" si="2293"/>
        <v/>
      </c>
      <c r="AA3007" s="199" t="str">
        <f t="shared" si="2294"/>
        <v/>
      </c>
      <c r="AB3007" s="201">
        <f t="shared" ca="1" si="2295"/>
        <v>2.146719267609182</v>
      </c>
      <c r="AD3007" s="162">
        <f t="shared" si="2296"/>
        <v>0</v>
      </c>
      <c r="AE3007" s="162">
        <f t="shared" si="2297"/>
        <v>0</v>
      </c>
      <c r="AF3007" s="162">
        <f t="shared" si="2298"/>
        <v>0</v>
      </c>
      <c r="AG3007" s="162">
        <f t="shared" si="2299"/>
        <v>0</v>
      </c>
      <c r="AH3007" s="162" t="str">
        <f t="shared" si="2300"/>
        <v/>
      </c>
      <c r="AI3007" s="162" t="str">
        <f t="shared" si="2301"/>
        <v/>
      </c>
      <c r="AJ3007" s="162" t="str">
        <f t="shared" si="2302"/>
        <v/>
      </c>
      <c r="AK3007" s="162" t="str">
        <f t="shared" si="2303"/>
        <v/>
      </c>
      <c r="AM3007" s="199">
        <f t="shared" si="2306"/>
        <v>32.853990722946342</v>
      </c>
      <c r="AN3007" s="197">
        <f t="shared" si="2308"/>
        <v>0</v>
      </c>
      <c r="AO3007" s="197">
        <f t="shared" si="2309"/>
        <v>0</v>
      </c>
      <c r="AP3007" s="197">
        <f t="shared" si="2310"/>
        <v>0</v>
      </c>
      <c r="AQ3007" s="197">
        <f t="shared" si="2311"/>
        <v>0</v>
      </c>
      <c r="AR3007" s="197" t="str">
        <f t="shared" si="2312"/>
        <v/>
      </c>
      <c r="AS3007" s="197" t="str">
        <f t="shared" si="2313"/>
        <v/>
      </c>
      <c r="AT3007" s="197" t="str">
        <f t="shared" si="2314"/>
        <v/>
      </c>
      <c r="AU3007" s="197" t="str">
        <f t="shared" si="2315"/>
        <v/>
      </c>
      <c r="AV3007" s="199">
        <f t="shared" ca="1" si="2307"/>
        <v>2.1008111490205872</v>
      </c>
      <c r="AX3007" s="162">
        <f t="shared" si="2316"/>
        <v>0</v>
      </c>
      <c r="AY3007" s="162">
        <f t="shared" si="2317"/>
        <v>0</v>
      </c>
      <c r="AZ3007" s="162">
        <f t="shared" si="2318"/>
        <v>0</v>
      </c>
      <c r="BA3007" s="162">
        <f t="shared" si="2319"/>
        <v>0</v>
      </c>
      <c r="BB3007" s="162" t="str">
        <f t="shared" si="2320"/>
        <v/>
      </c>
      <c r="BC3007" s="162" t="str">
        <f t="shared" si="2321"/>
        <v/>
      </c>
      <c r="BD3007" s="162" t="str">
        <f t="shared" si="2322"/>
        <v/>
      </c>
      <c r="BE3007" s="162" t="str">
        <f t="shared" si="2323"/>
        <v/>
      </c>
      <c r="BG3007" s="169">
        <f t="shared" si="2304"/>
        <v>75.255079804215626</v>
      </c>
      <c r="BH3007" s="169">
        <f t="shared" ca="1" si="2305"/>
        <v>2.046662534820058</v>
      </c>
    </row>
    <row r="3008" spans="11:60" x14ac:dyDescent="0.25">
      <c r="K3008" s="199">
        <f t="shared" si="2278"/>
        <v>75.306465997321965</v>
      </c>
      <c r="L3008" s="201">
        <f t="shared" si="2279"/>
        <v>0.63158346225651152</v>
      </c>
      <c r="M3008" s="201">
        <f t="shared" si="2280"/>
        <v>0.63689521642146407</v>
      </c>
      <c r="N3008" s="201">
        <f t="shared" si="2281"/>
        <v>0.66944590542371629</v>
      </c>
      <c r="O3008" s="201">
        <f t="shared" si="2282"/>
        <v>0.63216701786752671</v>
      </c>
      <c r="P3008" s="201" t="str">
        <f t="shared" si="2283"/>
        <v/>
      </c>
      <c r="Q3008" s="201" t="str">
        <f t="shared" si="2284"/>
        <v/>
      </c>
      <c r="R3008" s="201" t="str">
        <f t="shared" si="2285"/>
        <v/>
      </c>
      <c r="S3008" s="201" t="str">
        <f t="shared" si="2286"/>
        <v/>
      </c>
      <c r="T3008" s="199">
        <f t="shared" si="2287"/>
        <v>0</v>
      </c>
      <c r="U3008" s="199">
        <f t="shared" si="2288"/>
        <v>0</v>
      </c>
      <c r="V3008" s="199">
        <f t="shared" si="2289"/>
        <v>0</v>
      </c>
      <c r="W3008" s="199">
        <f t="shared" si="2290"/>
        <v>0</v>
      </c>
      <c r="X3008" s="199" t="str">
        <f t="shared" si="2291"/>
        <v/>
      </c>
      <c r="Y3008" s="199" t="str">
        <f t="shared" si="2292"/>
        <v/>
      </c>
      <c r="Z3008" s="199" t="str">
        <f t="shared" si="2293"/>
        <v/>
      </c>
      <c r="AA3008" s="199" t="str">
        <f t="shared" si="2294"/>
        <v/>
      </c>
      <c r="AB3008" s="201">
        <f t="shared" ca="1" si="2295"/>
        <v>2.0987189274608116</v>
      </c>
      <c r="AD3008" s="162">
        <f t="shared" si="2296"/>
        <v>0</v>
      </c>
      <c r="AE3008" s="162">
        <f t="shared" si="2297"/>
        <v>0</v>
      </c>
      <c r="AF3008" s="162">
        <f t="shared" si="2298"/>
        <v>0</v>
      </c>
      <c r="AG3008" s="162">
        <f t="shared" si="2299"/>
        <v>0</v>
      </c>
      <c r="AH3008" s="162" t="str">
        <f t="shared" si="2300"/>
        <v/>
      </c>
      <c r="AI3008" s="162" t="str">
        <f t="shared" si="2301"/>
        <v/>
      </c>
      <c r="AJ3008" s="162" t="str">
        <f t="shared" si="2302"/>
        <v/>
      </c>
      <c r="AK3008" s="162" t="str">
        <f t="shared" si="2303"/>
        <v/>
      </c>
      <c r="AM3008" s="199">
        <f t="shared" si="2306"/>
        <v>32.865207517320854</v>
      </c>
      <c r="AN3008" s="197">
        <f t="shared" si="2308"/>
        <v>0</v>
      </c>
      <c r="AO3008" s="197">
        <f t="shared" si="2309"/>
        <v>0</v>
      </c>
      <c r="AP3008" s="197">
        <f t="shared" si="2310"/>
        <v>0</v>
      </c>
      <c r="AQ3008" s="197">
        <f t="shared" si="2311"/>
        <v>0</v>
      </c>
      <c r="AR3008" s="197" t="str">
        <f t="shared" si="2312"/>
        <v/>
      </c>
      <c r="AS3008" s="197" t="str">
        <f t="shared" si="2313"/>
        <v/>
      </c>
      <c r="AT3008" s="197" t="str">
        <f t="shared" si="2314"/>
        <v/>
      </c>
      <c r="AU3008" s="197" t="str">
        <f t="shared" si="2315"/>
        <v/>
      </c>
      <c r="AV3008" s="199">
        <f t="shared" ca="1" si="2307"/>
        <v>2.1074120374725531</v>
      </c>
      <c r="AX3008" s="162">
        <f t="shared" si="2316"/>
        <v>0</v>
      </c>
      <c r="AY3008" s="162">
        <f t="shared" si="2317"/>
        <v>0</v>
      </c>
      <c r="AZ3008" s="162">
        <f t="shared" si="2318"/>
        <v>0</v>
      </c>
      <c r="BA3008" s="162">
        <f t="shared" si="2319"/>
        <v>0</v>
      </c>
      <c r="BB3008" s="162" t="str">
        <f t="shared" si="2320"/>
        <v/>
      </c>
      <c r="BC3008" s="162" t="str">
        <f t="shared" si="2321"/>
        <v/>
      </c>
      <c r="BD3008" s="162" t="str">
        <f t="shared" si="2322"/>
        <v/>
      </c>
      <c r="BE3008" s="162" t="str">
        <f t="shared" si="2323"/>
        <v/>
      </c>
      <c r="BG3008" s="169">
        <f t="shared" si="2304"/>
        <v>75.280772900768795</v>
      </c>
      <c r="BH3008" s="169">
        <f t="shared" ca="1" si="2305"/>
        <v>2.146719267609182</v>
      </c>
    </row>
    <row r="3009" spans="11:60" x14ac:dyDescent="0.25">
      <c r="K3009" s="199">
        <f t="shared" si="2278"/>
        <v>75.332159093875134</v>
      </c>
      <c r="L3009" s="201">
        <f t="shared" si="2279"/>
        <v>0.63179894620815136</v>
      </c>
      <c r="M3009" s="201">
        <f t="shared" si="2280"/>
        <v>0.63711251263996338</v>
      </c>
      <c r="N3009" s="201">
        <f t="shared" si="2281"/>
        <v>0.66967430730205946</v>
      </c>
      <c r="O3009" s="201">
        <f t="shared" si="2282"/>
        <v>0.6323827009169527</v>
      </c>
      <c r="P3009" s="201" t="str">
        <f t="shared" si="2283"/>
        <v/>
      </c>
      <c r="Q3009" s="201" t="str">
        <f t="shared" si="2284"/>
        <v/>
      </c>
      <c r="R3009" s="201" t="str">
        <f t="shared" si="2285"/>
        <v/>
      </c>
      <c r="S3009" s="201" t="str">
        <f t="shared" si="2286"/>
        <v/>
      </c>
      <c r="T3009" s="199">
        <f t="shared" si="2287"/>
        <v>0</v>
      </c>
      <c r="U3009" s="199">
        <f t="shared" si="2288"/>
        <v>0</v>
      </c>
      <c r="V3009" s="199">
        <f t="shared" si="2289"/>
        <v>0</v>
      </c>
      <c r="W3009" s="199">
        <f t="shared" si="2290"/>
        <v>0</v>
      </c>
      <c r="X3009" s="199" t="str">
        <f t="shared" si="2291"/>
        <v/>
      </c>
      <c r="Y3009" s="199" t="str">
        <f t="shared" si="2292"/>
        <v/>
      </c>
      <c r="Z3009" s="199" t="str">
        <f t="shared" si="2293"/>
        <v/>
      </c>
      <c r="AA3009" s="199" t="str">
        <f t="shared" si="2294"/>
        <v/>
      </c>
      <c r="AB3009" s="201">
        <f t="shared" ca="1" si="2295"/>
        <v>2.1233608275584164</v>
      </c>
      <c r="AD3009" s="162">
        <f t="shared" si="2296"/>
        <v>0</v>
      </c>
      <c r="AE3009" s="162">
        <f t="shared" si="2297"/>
        <v>0</v>
      </c>
      <c r="AF3009" s="162">
        <f t="shared" si="2298"/>
        <v>0</v>
      </c>
      <c r="AG3009" s="162">
        <f t="shared" si="2299"/>
        <v>0</v>
      </c>
      <c r="AH3009" s="162" t="str">
        <f t="shared" si="2300"/>
        <v/>
      </c>
      <c r="AI3009" s="162" t="str">
        <f t="shared" si="2301"/>
        <v/>
      </c>
      <c r="AJ3009" s="162" t="str">
        <f t="shared" si="2302"/>
        <v/>
      </c>
      <c r="AK3009" s="162" t="str">
        <f t="shared" si="2303"/>
        <v/>
      </c>
      <c r="AM3009" s="199">
        <f t="shared" si="2306"/>
        <v>32.876424311695366</v>
      </c>
      <c r="AN3009" s="197">
        <f t="shared" si="2308"/>
        <v>0</v>
      </c>
      <c r="AO3009" s="197">
        <f t="shared" si="2309"/>
        <v>0</v>
      </c>
      <c r="AP3009" s="197">
        <f t="shared" si="2310"/>
        <v>0</v>
      </c>
      <c r="AQ3009" s="197">
        <f t="shared" si="2311"/>
        <v>0</v>
      </c>
      <c r="AR3009" s="197" t="str">
        <f t="shared" si="2312"/>
        <v/>
      </c>
      <c r="AS3009" s="197" t="str">
        <f t="shared" si="2313"/>
        <v/>
      </c>
      <c r="AT3009" s="197" t="str">
        <f t="shared" si="2314"/>
        <v/>
      </c>
      <c r="AU3009" s="197" t="str">
        <f t="shared" si="2315"/>
        <v/>
      </c>
      <c r="AV3009" s="199">
        <f t="shared" ca="1" si="2307"/>
        <v>2.1742936978232796</v>
      </c>
      <c r="AX3009" s="162">
        <f t="shared" si="2316"/>
        <v>0</v>
      </c>
      <c r="AY3009" s="162">
        <f t="shared" si="2317"/>
        <v>0</v>
      </c>
      <c r="AZ3009" s="162">
        <f t="shared" si="2318"/>
        <v>0</v>
      </c>
      <c r="BA3009" s="162">
        <f t="shared" si="2319"/>
        <v>0</v>
      </c>
      <c r="BB3009" s="162" t="str">
        <f t="shared" si="2320"/>
        <v/>
      </c>
      <c r="BC3009" s="162" t="str">
        <f t="shared" si="2321"/>
        <v/>
      </c>
      <c r="BD3009" s="162" t="str">
        <f t="shared" si="2322"/>
        <v/>
      </c>
      <c r="BE3009" s="162" t="str">
        <f t="shared" si="2323"/>
        <v/>
      </c>
      <c r="BG3009" s="169">
        <f t="shared" si="2304"/>
        <v>75.306465997321965</v>
      </c>
      <c r="BH3009" s="169">
        <f t="shared" ca="1" si="2305"/>
        <v>2.0987189274608116</v>
      </c>
    </row>
    <row r="3010" spans="11:60" x14ac:dyDescent="0.25">
      <c r="K3010" s="199">
        <f t="shared" si="2278"/>
        <v>75.357852190428304</v>
      </c>
      <c r="L3010" s="201">
        <f t="shared" si="2279"/>
        <v>0.63201443015979131</v>
      </c>
      <c r="M3010" s="201">
        <f t="shared" si="2280"/>
        <v>0.63732980885846269</v>
      </c>
      <c r="N3010" s="201">
        <f t="shared" si="2281"/>
        <v>0.66990270918040262</v>
      </c>
      <c r="O3010" s="201">
        <f t="shared" si="2282"/>
        <v>0.63259838396637869</v>
      </c>
      <c r="P3010" s="201" t="str">
        <f t="shared" si="2283"/>
        <v/>
      </c>
      <c r="Q3010" s="201" t="str">
        <f t="shared" si="2284"/>
        <v/>
      </c>
      <c r="R3010" s="201" t="str">
        <f t="shared" si="2285"/>
        <v/>
      </c>
      <c r="S3010" s="201" t="str">
        <f t="shared" si="2286"/>
        <v/>
      </c>
      <c r="T3010" s="199">
        <f t="shared" si="2287"/>
        <v>0</v>
      </c>
      <c r="U3010" s="199">
        <f t="shared" si="2288"/>
        <v>0</v>
      </c>
      <c r="V3010" s="199">
        <f t="shared" si="2289"/>
        <v>0</v>
      </c>
      <c r="W3010" s="199">
        <f t="shared" si="2290"/>
        <v>0</v>
      </c>
      <c r="X3010" s="199" t="str">
        <f t="shared" si="2291"/>
        <v/>
      </c>
      <c r="Y3010" s="199" t="str">
        <f t="shared" si="2292"/>
        <v/>
      </c>
      <c r="Z3010" s="199" t="str">
        <f t="shared" si="2293"/>
        <v/>
      </c>
      <c r="AA3010" s="199" t="str">
        <f t="shared" si="2294"/>
        <v/>
      </c>
      <c r="AB3010" s="201">
        <f t="shared" ca="1" si="2295"/>
        <v>2.0331612939124462</v>
      </c>
      <c r="AD3010" s="162">
        <f t="shared" si="2296"/>
        <v>0</v>
      </c>
      <c r="AE3010" s="162">
        <f t="shared" si="2297"/>
        <v>0</v>
      </c>
      <c r="AF3010" s="162">
        <f t="shared" si="2298"/>
        <v>0</v>
      </c>
      <c r="AG3010" s="162">
        <f t="shared" si="2299"/>
        <v>0</v>
      </c>
      <c r="AH3010" s="162" t="str">
        <f t="shared" si="2300"/>
        <v/>
      </c>
      <c r="AI3010" s="162" t="str">
        <f t="shared" si="2301"/>
        <v/>
      </c>
      <c r="AJ3010" s="162" t="str">
        <f t="shared" si="2302"/>
        <v/>
      </c>
      <c r="AK3010" s="162" t="str">
        <f t="shared" si="2303"/>
        <v/>
      </c>
      <c r="AM3010" s="199">
        <f t="shared" si="2306"/>
        <v>32.887641106069879</v>
      </c>
      <c r="AN3010" s="197">
        <f t="shared" si="2308"/>
        <v>0</v>
      </c>
      <c r="AO3010" s="197">
        <f t="shared" si="2309"/>
        <v>0</v>
      </c>
      <c r="AP3010" s="197">
        <f t="shared" si="2310"/>
        <v>0</v>
      </c>
      <c r="AQ3010" s="197">
        <f t="shared" si="2311"/>
        <v>0</v>
      </c>
      <c r="AR3010" s="197" t="str">
        <f t="shared" si="2312"/>
        <v/>
      </c>
      <c r="AS3010" s="197" t="str">
        <f t="shared" si="2313"/>
        <v/>
      </c>
      <c r="AT3010" s="197" t="str">
        <f t="shared" si="2314"/>
        <v/>
      </c>
      <c r="AU3010" s="197" t="str">
        <f t="shared" si="2315"/>
        <v/>
      </c>
      <c r="AV3010" s="199">
        <f t="shared" ca="1" si="2307"/>
        <v>2.1747233589993056</v>
      </c>
      <c r="AX3010" s="162">
        <f t="shared" si="2316"/>
        <v>0</v>
      </c>
      <c r="AY3010" s="162">
        <f t="shared" si="2317"/>
        <v>0</v>
      </c>
      <c r="AZ3010" s="162">
        <f t="shared" si="2318"/>
        <v>0</v>
      </c>
      <c r="BA3010" s="162">
        <f t="shared" si="2319"/>
        <v>0</v>
      </c>
      <c r="BB3010" s="162" t="str">
        <f t="shared" si="2320"/>
        <v/>
      </c>
      <c r="BC3010" s="162" t="str">
        <f t="shared" si="2321"/>
        <v/>
      </c>
      <c r="BD3010" s="162" t="str">
        <f t="shared" si="2322"/>
        <v/>
      </c>
      <c r="BE3010" s="162" t="str">
        <f t="shared" si="2323"/>
        <v/>
      </c>
      <c r="BG3010" s="169">
        <f t="shared" si="2304"/>
        <v>75.332159093875134</v>
      </c>
      <c r="BH3010" s="169">
        <f t="shared" ca="1" si="2305"/>
        <v>2.1233608275584164</v>
      </c>
    </row>
    <row r="3011" spans="11:60" x14ac:dyDescent="0.25">
      <c r="K3011" s="199">
        <f t="shared" si="2278"/>
        <v>75.383545286981473</v>
      </c>
      <c r="L3011" s="201">
        <f t="shared" si="2279"/>
        <v>0.63222991411143126</v>
      </c>
      <c r="M3011" s="201">
        <f t="shared" si="2280"/>
        <v>0.63754710507696211</v>
      </c>
      <c r="N3011" s="201">
        <f t="shared" si="2281"/>
        <v>0.67013111105874579</v>
      </c>
      <c r="O3011" s="201">
        <f t="shared" si="2282"/>
        <v>0.63281406701580478</v>
      </c>
      <c r="P3011" s="201" t="str">
        <f t="shared" si="2283"/>
        <v/>
      </c>
      <c r="Q3011" s="201" t="str">
        <f t="shared" si="2284"/>
        <v/>
      </c>
      <c r="R3011" s="201" t="str">
        <f t="shared" si="2285"/>
        <v/>
      </c>
      <c r="S3011" s="201" t="str">
        <f t="shared" si="2286"/>
        <v/>
      </c>
      <c r="T3011" s="199">
        <f t="shared" si="2287"/>
        <v>0</v>
      </c>
      <c r="U3011" s="199">
        <f t="shared" si="2288"/>
        <v>0</v>
      </c>
      <c r="V3011" s="199">
        <f t="shared" si="2289"/>
        <v>0</v>
      </c>
      <c r="W3011" s="199">
        <f t="shared" si="2290"/>
        <v>0</v>
      </c>
      <c r="X3011" s="199" t="str">
        <f t="shared" si="2291"/>
        <v/>
      </c>
      <c r="Y3011" s="199" t="str">
        <f t="shared" si="2292"/>
        <v/>
      </c>
      <c r="Z3011" s="199" t="str">
        <f t="shared" si="2293"/>
        <v/>
      </c>
      <c r="AA3011" s="199" t="str">
        <f t="shared" si="2294"/>
        <v/>
      </c>
      <c r="AB3011" s="201">
        <f t="shared" ca="1" si="2295"/>
        <v>2.0872845751459126</v>
      </c>
      <c r="AD3011" s="162">
        <f t="shared" si="2296"/>
        <v>0</v>
      </c>
      <c r="AE3011" s="162">
        <f t="shared" si="2297"/>
        <v>0</v>
      </c>
      <c r="AF3011" s="162">
        <f t="shared" si="2298"/>
        <v>0</v>
      </c>
      <c r="AG3011" s="162">
        <f t="shared" si="2299"/>
        <v>0</v>
      </c>
      <c r="AH3011" s="162" t="str">
        <f t="shared" si="2300"/>
        <v/>
      </c>
      <c r="AI3011" s="162" t="str">
        <f t="shared" si="2301"/>
        <v/>
      </c>
      <c r="AJ3011" s="162" t="str">
        <f t="shared" si="2302"/>
        <v/>
      </c>
      <c r="AK3011" s="162" t="str">
        <f t="shared" si="2303"/>
        <v/>
      </c>
      <c r="AM3011" s="199">
        <f t="shared" si="2306"/>
        <v>32.898857900444391</v>
      </c>
      <c r="AN3011" s="197">
        <f t="shared" si="2308"/>
        <v>0</v>
      </c>
      <c r="AO3011" s="197">
        <f t="shared" si="2309"/>
        <v>0</v>
      </c>
      <c r="AP3011" s="197">
        <f t="shared" si="2310"/>
        <v>0</v>
      </c>
      <c r="AQ3011" s="197">
        <f t="shared" si="2311"/>
        <v>0</v>
      </c>
      <c r="AR3011" s="197" t="str">
        <f t="shared" si="2312"/>
        <v/>
      </c>
      <c r="AS3011" s="197" t="str">
        <f t="shared" si="2313"/>
        <v/>
      </c>
      <c r="AT3011" s="197" t="str">
        <f t="shared" si="2314"/>
        <v/>
      </c>
      <c r="AU3011" s="197" t="str">
        <f t="shared" si="2315"/>
        <v/>
      </c>
      <c r="AV3011" s="199">
        <f t="shared" ca="1" si="2307"/>
        <v>2.1061114379011241</v>
      </c>
      <c r="AX3011" s="162">
        <f t="shared" si="2316"/>
        <v>0</v>
      </c>
      <c r="AY3011" s="162">
        <f t="shared" si="2317"/>
        <v>0</v>
      </c>
      <c r="AZ3011" s="162">
        <f t="shared" si="2318"/>
        <v>0</v>
      </c>
      <c r="BA3011" s="162">
        <f t="shared" si="2319"/>
        <v>0</v>
      </c>
      <c r="BB3011" s="162" t="str">
        <f t="shared" si="2320"/>
        <v/>
      </c>
      <c r="BC3011" s="162" t="str">
        <f t="shared" si="2321"/>
        <v/>
      </c>
      <c r="BD3011" s="162" t="str">
        <f t="shared" si="2322"/>
        <v/>
      </c>
      <c r="BE3011" s="162" t="str">
        <f t="shared" si="2323"/>
        <v/>
      </c>
      <c r="BG3011" s="169">
        <f t="shared" si="2304"/>
        <v>75.357852190428304</v>
      </c>
      <c r="BH3011" s="169">
        <f t="shared" ca="1" si="2305"/>
        <v>2.0331612939124462</v>
      </c>
    </row>
    <row r="3012" spans="11:60" x14ac:dyDescent="0.25">
      <c r="K3012" s="199">
        <f t="shared" si="2278"/>
        <v>75.409238383534642</v>
      </c>
      <c r="L3012" s="201">
        <f t="shared" si="2279"/>
        <v>0.63244539806307121</v>
      </c>
      <c r="M3012" s="201">
        <f t="shared" si="2280"/>
        <v>0.63776440129546141</v>
      </c>
      <c r="N3012" s="201">
        <f t="shared" si="2281"/>
        <v>0.67035951293708895</v>
      </c>
      <c r="O3012" s="201">
        <f t="shared" si="2282"/>
        <v>0.63302975006523077</v>
      </c>
      <c r="P3012" s="201" t="str">
        <f t="shared" si="2283"/>
        <v/>
      </c>
      <c r="Q3012" s="201" t="str">
        <f t="shared" si="2284"/>
        <v/>
      </c>
      <c r="R3012" s="201" t="str">
        <f t="shared" si="2285"/>
        <v/>
      </c>
      <c r="S3012" s="201" t="str">
        <f t="shared" si="2286"/>
        <v/>
      </c>
      <c r="T3012" s="199">
        <f t="shared" si="2287"/>
        <v>0</v>
      </c>
      <c r="U3012" s="199">
        <f t="shared" si="2288"/>
        <v>0</v>
      </c>
      <c r="V3012" s="199">
        <f t="shared" si="2289"/>
        <v>0</v>
      </c>
      <c r="W3012" s="199">
        <f t="shared" si="2290"/>
        <v>0</v>
      </c>
      <c r="X3012" s="199" t="str">
        <f t="shared" si="2291"/>
        <v/>
      </c>
      <c r="Y3012" s="199" t="str">
        <f t="shared" si="2292"/>
        <v/>
      </c>
      <c r="Z3012" s="199" t="str">
        <f t="shared" si="2293"/>
        <v/>
      </c>
      <c r="AA3012" s="199" t="str">
        <f t="shared" si="2294"/>
        <v/>
      </c>
      <c r="AB3012" s="201">
        <f t="shared" ca="1" si="2295"/>
        <v>2.0063737636514007</v>
      </c>
      <c r="AD3012" s="162">
        <f t="shared" si="2296"/>
        <v>0</v>
      </c>
      <c r="AE3012" s="162">
        <f t="shared" si="2297"/>
        <v>0</v>
      </c>
      <c r="AF3012" s="162">
        <f t="shared" si="2298"/>
        <v>0</v>
      </c>
      <c r="AG3012" s="162">
        <f t="shared" si="2299"/>
        <v>0</v>
      </c>
      <c r="AH3012" s="162" t="str">
        <f t="shared" si="2300"/>
        <v/>
      </c>
      <c r="AI3012" s="162" t="str">
        <f t="shared" si="2301"/>
        <v/>
      </c>
      <c r="AJ3012" s="162" t="str">
        <f t="shared" si="2302"/>
        <v/>
      </c>
      <c r="AK3012" s="162" t="str">
        <f t="shared" si="2303"/>
        <v/>
      </c>
      <c r="AM3012" s="199">
        <f t="shared" si="2306"/>
        <v>32.910074694818903</v>
      </c>
      <c r="AN3012" s="197">
        <f t="shared" si="2308"/>
        <v>0</v>
      </c>
      <c r="AO3012" s="197">
        <f t="shared" si="2309"/>
        <v>0</v>
      </c>
      <c r="AP3012" s="197">
        <f t="shared" si="2310"/>
        <v>0</v>
      </c>
      <c r="AQ3012" s="197">
        <f t="shared" si="2311"/>
        <v>0</v>
      </c>
      <c r="AR3012" s="197" t="str">
        <f t="shared" si="2312"/>
        <v/>
      </c>
      <c r="AS3012" s="197" t="str">
        <f t="shared" si="2313"/>
        <v/>
      </c>
      <c r="AT3012" s="197" t="str">
        <f t="shared" si="2314"/>
        <v/>
      </c>
      <c r="AU3012" s="197" t="str">
        <f t="shared" si="2315"/>
        <v/>
      </c>
      <c r="AV3012" s="199">
        <f t="shared" ca="1" si="2307"/>
        <v>2.2188804525230674</v>
      </c>
      <c r="AX3012" s="162">
        <f t="shared" si="2316"/>
        <v>0</v>
      </c>
      <c r="AY3012" s="162">
        <f t="shared" si="2317"/>
        <v>0</v>
      </c>
      <c r="AZ3012" s="162">
        <f t="shared" si="2318"/>
        <v>0</v>
      </c>
      <c r="BA3012" s="162">
        <f t="shared" si="2319"/>
        <v>0</v>
      </c>
      <c r="BB3012" s="162" t="str">
        <f t="shared" si="2320"/>
        <v/>
      </c>
      <c r="BC3012" s="162" t="str">
        <f t="shared" si="2321"/>
        <v/>
      </c>
      <c r="BD3012" s="162" t="str">
        <f t="shared" si="2322"/>
        <v/>
      </c>
      <c r="BE3012" s="162" t="str">
        <f t="shared" si="2323"/>
        <v/>
      </c>
      <c r="BG3012" s="169">
        <f t="shared" si="2304"/>
        <v>75.383545286981473</v>
      </c>
      <c r="BH3012" s="169">
        <f t="shared" ca="1" si="2305"/>
        <v>2.0872845751459126</v>
      </c>
    </row>
    <row r="3013" spans="11:60" x14ac:dyDescent="0.25">
      <c r="K3013" s="199">
        <f t="shared" si="2278"/>
        <v>75.434931480087812</v>
      </c>
      <c r="L3013" s="201">
        <f t="shared" si="2279"/>
        <v>0.63266088201471116</v>
      </c>
      <c r="M3013" s="201">
        <f t="shared" si="2280"/>
        <v>0.63798169751396072</v>
      </c>
      <c r="N3013" s="201">
        <f t="shared" si="2281"/>
        <v>0.67058791481543212</v>
      </c>
      <c r="O3013" s="201">
        <f t="shared" si="2282"/>
        <v>0.63324543311465675</v>
      </c>
      <c r="P3013" s="201" t="str">
        <f t="shared" si="2283"/>
        <v/>
      </c>
      <c r="Q3013" s="201" t="str">
        <f t="shared" si="2284"/>
        <v/>
      </c>
      <c r="R3013" s="201" t="str">
        <f t="shared" si="2285"/>
        <v/>
      </c>
      <c r="S3013" s="201" t="str">
        <f t="shared" si="2286"/>
        <v/>
      </c>
      <c r="T3013" s="199">
        <f t="shared" si="2287"/>
        <v>0</v>
      </c>
      <c r="U3013" s="199">
        <f t="shared" si="2288"/>
        <v>0</v>
      </c>
      <c r="V3013" s="199">
        <f t="shared" si="2289"/>
        <v>0</v>
      </c>
      <c r="W3013" s="199">
        <f t="shared" si="2290"/>
        <v>0</v>
      </c>
      <c r="X3013" s="199" t="str">
        <f t="shared" si="2291"/>
        <v/>
      </c>
      <c r="Y3013" s="199" t="str">
        <f t="shared" si="2292"/>
        <v/>
      </c>
      <c r="Z3013" s="199" t="str">
        <f t="shared" si="2293"/>
        <v/>
      </c>
      <c r="AA3013" s="199" t="str">
        <f t="shared" si="2294"/>
        <v/>
      </c>
      <c r="AB3013" s="201">
        <f t="shared" ca="1" si="2295"/>
        <v>2.1635775206978898</v>
      </c>
      <c r="AD3013" s="162">
        <f t="shared" si="2296"/>
        <v>0</v>
      </c>
      <c r="AE3013" s="162">
        <f t="shared" si="2297"/>
        <v>0</v>
      </c>
      <c r="AF3013" s="162">
        <f t="shared" si="2298"/>
        <v>0</v>
      </c>
      <c r="AG3013" s="162">
        <f t="shared" si="2299"/>
        <v>0</v>
      </c>
      <c r="AH3013" s="162" t="str">
        <f t="shared" si="2300"/>
        <v/>
      </c>
      <c r="AI3013" s="162" t="str">
        <f t="shared" si="2301"/>
        <v/>
      </c>
      <c r="AJ3013" s="162" t="str">
        <f t="shared" si="2302"/>
        <v/>
      </c>
      <c r="AK3013" s="162" t="str">
        <f t="shared" si="2303"/>
        <v/>
      </c>
      <c r="AM3013" s="199">
        <f t="shared" si="2306"/>
        <v>32.921291489193415</v>
      </c>
      <c r="AN3013" s="197">
        <f t="shared" si="2308"/>
        <v>0</v>
      </c>
      <c r="AO3013" s="197">
        <f t="shared" si="2309"/>
        <v>0</v>
      </c>
      <c r="AP3013" s="197">
        <f t="shared" si="2310"/>
        <v>0</v>
      </c>
      <c r="AQ3013" s="197">
        <f t="shared" si="2311"/>
        <v>0</v>
      </c>
      <c r="AR3013" s="197" t="str">
        <f t="shared" si="2312"/>
        <v/>
      </c>
      <c r="AS3013" s="197" t="str">
        <f t="shared" si="2313"/>
        <v/>
      </c>
      <c r="AT3013" s="197" t="str">
        <f t="shared" si="2314"/>
        <v/>
      </c>
      <c r="AU3013" s="197" t="str">
        <f t="shared" si="2315"/>
        <v/>
      </c>
      <c r="AV3013" s="199">
        <f t="shared" ca="1" si="2307"/>
        <v>2.1964775015078271</v>
      </c>
      <c r="AX3013" s="162">
        <f t="shared" si="2316"/>
        <v>0</v>
      </c>
      <c r="AY3013" s="162">
        <f t="shared" si="2317"/>
        <v>0</v>
      </c>
      <c r="AZ3013" s="162">
        <f t="shared" si="2318"/>
        <v>0</v>
      </c>
      <c r="BA3013" s="162">
        <f t="shared" si="2319"/>
        <v>0</v>
      </c>
      <c r="BB3013" s="162" t="str">
        <f t="shared" si="2320"/>
        <v/>
      </c>
      <c r="BC3013" s="162" t="str">
        <f t="shared" si="2321"/>
        <v/>
      </c>
      <c r="BD3013" s="162" t="str">
        <f t="shared" si="2322"/>
        <v/>
      </c>
      <c r="BE3013" s="162" t="str">
        <f t="shared" si="2323"/>
        <v/>
      </c>
      <c r="BG3013" s="169">
        <f t="shared" si="2304"/>
        <v>75.409238383534642</v>
      </c>
      <c r="BH3013" s="169">
        <f t="shared" ca="1" si="2305"/>
        <v>2.0063737636514007</v>
      </c>
    </row>
    <row r="3014" spans="11:60" x14ac:dyDescent="0.25">
      <c r="K3014" s="199">
        <f t="shared" si="2278"/>
        <v>75.460624576640981</v>
      </c>
      <c r="L3014" s="201">
        <f t="shared" si="2279"/>
        <v>0.63287636596635111</v>
      </c>
      <c r="M3014" s="201">
        <f t="shared" si="2280"/>
        <v>0.63819899373246014</v>
      </c>
      <c r="N3014" s="201">
        <f t="shared" si="2281"/>
        <v>0.67081631669377539</v>
      </c>
      <c r="O3014" s="201">
        <f t="shared" si="2282"/>
        <v>0.63346111616408285</v>
      </c>
      <c r="P3014" s="201" t="str">
        <f t="shared" si="2283"/>
        <v/>
      </c>
      <c r="Q3014" s="201" t="str">
        <f t="shared" si="2284"/>
        <v/>
      </c>
      <c r="R3014" s="201" t="str">
        <f t="shared" si="2285"/>
        <v/>
      </c>
      <c r="S3014" s="201" t="str">
        <f t="shared" si="2286"/>
        <v/>
      </c>
      <c r="T3014" s="199">
        <f t="shared" si="2287"/>
        <v>0</v>
      </c>
      <c r="U3014" s="199">
        <f t="shared" si="2288"/>
        <v>0</v>
      </c>
      <c r="V3014" s="199">
        <f t="shared" si="2289"/>
        <v>0</v>
      </c>
      <c r="W3014" s="199">
        <f t="shared" si="2290"/>
        <v>0</v>
      </c>
      <c r="X3014" s="199" t="str">
        <f t="shared" si="2291"/>
        <v/>
      </c>
      <c r="Y3014" s="199" t="str">
        <f t="shared" si="2292"/>
        <v/>
      </c>
      <c r="Z3014" s="199" t="str">
        <f t="shared" si="2293"/>
        <v/>
      </c>
      <c r="AA3014" s="199" t="str">
        <f t="shared" si="2294"/>
        <v/>
      </c>
      <c r="AB3014" s="201">
        <f t="shared" ca="1" si="2295"/>
        <v>2.1303972144606846</v>
      </c>
      <c r="AD3014" s="162">
        <f t="shared" si="2296"/>
        <v>0</v>
      </c>
      <c r="AE3014" s="162">
        <f t="shared" si="2297"/>
        <v>0</v>
      </c>
      <c r="AF3014" s="162">
        <f t="shared" si="2298"/>
        <v>0</v>
      </c>
      <c r="AG3014" s="162">
        <f t="shared" si="2299"/>
        <v>0</v>
      </c>
      <c r="AH3014" s="162" t="str">
        <f t="shared" si="2300"/>
        <v/>
      </c>
      <c r="AI3014" s="162" t="str">
        <f t="shared" si="2301"/>
        <v/>
      </c>
      <c r="AJ3014" s="162" t="str">
        <f t="shared" si="2302"/>
        <v/>
      </c>
      <c r="AK3014" s="162" t="str">
        <f t="shared" si="2303"/>
        <v/>
      </c>
      <c r="AM3014" s="199">
        <f t="shared" si="2306"/>
        <v>32.932508283567927</v>
      </c>
      <c r="AN3014" s="197">
        <f t="shared" si="2308"/>
        <v>0</v>
      </c>
      <c r="AO3014" s="197">
        <f t="shared" si="2309"/>
        <v>0</v>
      </c>
      <c r="AP3014" s="197">
        <f t="shared" si="2310"/>
        <v>0</v>
      </c>
      <c r="AQ3014" s="197">
        <f t="shared" si="2311"/>
        <v>0</v>
      </c>
      <c r="AR3014" s="197" t="str">
        <f t="shared" si="2312"/>
        <v/>
      </c>
      <c r="AS3014" s="197" t="str">
        <f t="shared" si="2313"/>
        <v/>
      </c>
      <c r="AT3014" s="197" t="str">
        <f t="shared" si="2314"/>
        <v/>
      </c>
      <c r="AU3014" s="197" t="str">
        <f t="shared" si="2315"/>
        <v/>
      </c>
      <c r="AV3014" s="199">
        <f t="shared" ca="1" si="2307"/>
        <v>2.0823137098729365</v>
      </c>
      <c r="AX3014" s="162">
        <f t="shared" si="2316"/>
        <v>0</v>
      </c>
      <c r="AY3014" s="162">
        <f t="shared" si="2317"/>
        <v>0</v>
      </c>
      <c r="AZ3014" s="162">
        <f t="shared" si="2318"/>
        <v>0</v>
      </c>
      <c r="BA3014" s="162">
        <f t="shared" si="2319"/>
        <v>0</v>
      </c>
      <c r="BB3014" s="162" t="str">
        <f t="shared" si="2320"/>
        <v/>
      </c>
      <c r="BC3014" s="162" t="str">
        <f t="shared" si="2321"/>
        <v/>
      </c>
      <c r="BD3014" s="162" t="str">
        <f t="shared" si="2322"/>
        <v/>
      </c>
      <c r="BE3014" s="162" t="str">
        <f t="shared" si="2323"/>
        <v/>
      </c>
      <c r="BG3014" s="169">
        <f t="shared" si="2304"/>
        <v>75.434931480087812</v>
      </c>
      <c r="BH3014" s="169">
        <f t="shared" ca="1" si="2305"/>
        <v>2.1635775206978898</v>
      </c>
    </row>
    <row r="3015" spans="11:60" x14ac:dyDescent="0.25">
      <c r="K3015" s="199">
        <f t="shared" si="2278"/>
        <v>75.486317673194151</v>
      </c>
      <c r="L3015" s="201">
        <f t="shared" si="2279"/>
        <v>0.63309184991799106</v>
      </c>
      <c r="M3015" s="201">
        <f t="shared" si="2280"/>
        <v>0.63841628995095956</v>
      </c>
      <c r="N3015" s="201">
        <f t="shared" si="2281"/>
        <v>0.67104471857211856</v>
      </c>
      <c r="O3015" s="201">
        <f t="shared" si="2282"/>
        <v>0.63367679921350895</v>
      </c>
      <c r="P3015" s="201" t="str">
        <f t="shared" si="2283"/>
        <v/>
      </c>
      <c r="Q3015" s="201" t="str">
        <f t="shared" si="2284"/>
        <v/>
      </c>
      <c r="R3015" s="201" t="str">
        <f t="shared" si="2285"/>
        <v/>
      </c>
      <c r="S3015" s="201" t="str">
        <f t="shared" si="2286"/>
        <v/>
      </c>
      <c r="T3015" s="199">
        <f t="shared" si="2287"/>
        <v>0</v>
      </c>
      <c r="U3015" s="199">
        <f t="shared" si="2288"/>
        <v>0</v>
      </c>
      <c r="V3015" s="199">
        <f t="shared" si="2289"/>
        <v>0</v>
      </c>
      <c r="W3015" s="199">
        <f t="shared" si="2290"/>
        <v>0</v>
      </c>
      <c r="X3015" s="199" t="str">
        <f t="shared" si="2291"/>
        <v/>
      </c>
      <c r="Y3015" s="199" t="str">
        <f t="shared" si="2292"/>
        <v/>
      </c>
      <c r="Z3015" s="199" t="str">
        <f t="shared" si="2293"/>
        <v/>
      </c>
      <c r="AA3015" s="199" t="str">
        <f t="shared" si="2294"/>
        <v/>
      </c>
      <c r="AB3015" s="201">
        <f t="shared" ca="1" si="2295"/>
        <v>2.0846652908416949</v>
      </c>
      <c r="AD3015" s="162">
        <f t="shared" si="2296"/>
        <v>0</v>
      </c>
      <c r="AE3015" s="162">
        <f t="shared" si="2297"/>
        <v>0</v>
      </c>
      <c r="AF3015" s="162">
        <f t="shared" si="2298"/>
        <v>0</v>
      </c>
      <c r="AG3015" s="162">
        <f t="shared" si="2299"/>
        <v>0</v>
      </c>
      <c r="AH3015" s="162" t="str">
        <f t="shared" si="2300"/>
        <v/>
      </c>
      <c r="AI3015" s="162" t="str">
        <f t="shared" si="2301"/>
        <v/>
      </c>
      <c r="AJ3015" s="162" t="str">
        <f t="shared" si="2302"/>
        <v/>
      </c>
      <c r="AK3015" s="162" t="str">
        <f t="shared" si="2303"/>
        <v/>
      </c>
      <c r="AM3015" s="199">
        <f t="shared" si="2306"/>
        <v>32.943725077942439</v>
      </c>
      <c r="AN3015" s="197">
        <f t="shared" si="2308"/>
        <v>0</v>
      </c>
      <c r="AO3015" s="197">
        <f t="shared" si="2309"/>
        <v>0</v>
      </c>
      <c r="AP3015" s="197">
        <f t="shared" si="2310"/>
        <v>0</v>
      </c>
      <c r="AQ3015" s="197">
        <f t="shared" si="2311"/>
        <v>0</v>
      </c>
      <c r="AR3015" s="197" t="str">
        <f t="shared" si="2312"/>
        <v/>
      </c>
      <c r="AS3015" s="197" t="str">
        <f t="shared" si="2313"/>
        <v/>
      </c>
      <c r="AT3015" s="197" t="str">
        <f t="shared" si="2314"/>
        <v/>
      </c>
      <c r="AU3015" s="197" t="str">
        <f t="shared" si="2315"/>
        <v/>
      </c>
      <c r="AV3015" s="199">
        <f t="shared" ca="1" si="2307"/>
        <v>2.2301134255798116</v>
      </c>
      <c r="AX3015" s="162">
        <f t="shared" si="2316"/>
        <v>0</v>
      </c>
      <c r="AY3015" s="162">
        <f t="shared" si="2317"/>
        <v>0</v>
      </c>
      <c r="AZ3015" s="162">
        <f t="shared" si="2318"/>
        <v>0</v>
      </c>
      <c r="BA3015" s="162">
        <f t="shared" si="2319"/>
        <v>0</v>
      </c>
      <c r="BB3015" s="162" t="str">
        <f t="shared" si="2320"/>
        <v/>
      </c>
      <c r="BC3015" s="162" t="str">
        <f t="shared" si="2321"/>
        <v/>
      </c>
      <c r="BD3015" s="162" t="str">
        <f t="shared" si="2322"/>
        <v/>
      </c>
      <c r="BE3015" s="162" t="str">
        <f t="shared" si="2323"/>
        <v/>
      </c>
      <c r="BG3015" s="169">
        <f t="shared" si="2304"/>
        <v>75.460624576640981</v>
      </c>
      <c r="BH3015" s="169">
        <f t="shared" ca="1" si="2305"/>
        <v>2.1303972144606846</v>
      </c>
    </row>
    <row r="3016" spans="11:60" x14ac:dyDescent="0.25">
      <c r="K3016" s="199">
        <f t="shared" si="2278"/>
        <v>75.51201076974732</v>
      </c>
      <c r="L3016" s="201">
        <f t="shared" si="2279"/>
        <v>0.63330733386963101</v>
      </c>
      <c r="M3016" s="201">
        <f t="shared" si="2280"/>
        <v>0.63863358616945887</v>
      </c>
      <c r="N3016" s="201">
        <f t="shared" si="2281"/>
        <v>0.67127312045046172</v>
      </c>
      <c r="O3016" s="201">
        <f t="shared" si="2282"/>
        <v>0.63389248226293493</v>
      </c>
      <c r="P3016" s="201" t="str">
        <f t="shared" si="2283"/>
        <v/>
      </c>
      <c r="Q3016" s="201" t="str">
        <f t="shared" si="2284"/>
        <v/>
      </c>
      <c r="R3016" s="201" t="str">
        <f t="shared" si="2285"/>
        <v/>
      </c>
      <c r="S3016" s="201" t="str">
        <f t="shared" si="2286"/>
        <v/>
      </c>
      <c r="T3016" s="199">
        <f t="shared" si="2287"/>
        <v>0</v>
      </c>
      <c r="U3016" s="199">
        <f t="shared" si="2288"/>
        <v>0</v>
      </c>
      <c r="V3016" s="199">
        <f t="shared" si="2289"/>
        <v>0</v>
      </c>
      <c r="W3016" s="199">
        <f t="shared" si="2290"/>
        <v>0</v>
      </c>
      <c r="X3016" s="199" t="str">
        <f t="shared" si="2291"/>
        <v/>
      </c>
      <c r="Y3016" s="199" t="str">
        <f t="shared" si="2292"/>
        <v/>
      </c>
      <c r="Z3016" s="199" t="str">
        <f t="shared" si="2293"/>
        <v/>
      </c>
      <c r="AA3016" s="199" t="str">
        <f t="shared" si="2294"/>
        <v/>
      </c>
      <c r="AB3016" s="201">
        <f t="shared" ca="1" si="2295"/>
        <v>2.1408626270110132</v>
      </c>
      <c r="AD3016" s="162">
        <f t="shared" si="2296"/>
        <v>0</v>
      </c>
      <c r="AE3016" s="162">
        <f t="shared" si="2297"/>
        <v>0</v>
      </c>
      <c r="AF3016" s="162">
        <f t="shared" si="2298"/>
        <v>0</v>
      </c>
      <c r="AG3016" s="162">
        <f t="shared" si="2299"/>
        <v>0</v>
      </c>
      <c r="AH3016" s="162" t="str">
        <f t="shared" si="2300"/>
        <v/>
      </c>
      <c r="AI3016" s="162" t="str">
        <f t="shared" si="2301"/>
        <v/>
      </c>
      <c r="AJ3016" s="162" t="str">
        <f t="shared" si="2302"/>
        <v/>
      </c>
      <c r="AK3016" s="162" t="str">
        <f t="shared" si="2303"/>
        <v/>
      </c>
      <c r="AM3016" s="199">
        <f t="shared" si="2306"/>
        <v>32.954941872316951</v>
      </c>
      <c r="AN3016" s="197">
        <f t="shared" si="2308"/>
        <v>0</v>
      </c>
      <c r="AO3016" s="197">
        <f t="shared" si="2309"/>
        <v>0</v>
      </c>
      <c r="AP3016" s="197">
        <f t="shared" si="2310"/>
        <v>0</v>
      </c>
      <c r="AQ3016" s="197">
        <f t="shared" si="2311"/>
        <v>0</v>
      </c>
      <c r="AR3016" s="197" t="str">
        <f t="shared" si="2312"/>
        <v/>
      </c>
      <c r="AS3016" s="197" t="str">
        <f t="shared" si="2313"/>
        <v/>
      </c>
      <c r="AT3016" s="197" t="str">
        <f t="shared" si="2314"/>
        <v/>
      </c>
      <c r="AU3016" s="197" t="str">
        <f t="shared" si="2315"/>
        <v/>
      </c>
      <c r="AV3016" s="199">
        <f t="shared" ca="1" si="2307"/>
        <v>2.1133088255220902</v>
      </c>
      <c r="AX3016" s="162">
        <f t="shared" si="2316"/>
        <v>0</v>
      </c>
      <c r="AY3016" s="162">
        <f t="shared" si="2317"/>
        <v>0</v>
      </c>
      <c r="AZ3016" s="162">
        <f t="shared" si="2318"/>
        <v>0</v>
      </c>
      <c r="BA3016" s="162">
        <f t="shared" si="2319"/>
        <v>0</v>
      </c>
      <c r="BB3016" s="162" t="str">
        <f t="shared" si="2320"/>
        <v/>
      </c>
      <c r="BC3016" s="162" t="str">
        <f t="shared" si="2321"/>
        <v/>
      </c>
      <c r="BD3016" s="162" t="str">
        <f t="shared" si="2322"/>
        <v/>
      </c>
      <c r="BE3016" s="162" t="str">
        <f t="shared" si="2323"/>
        <v/>
      </c>
      <c r="BG3016" s="169">
        <f t="shared" si="2304"/>
        <v>75.486317673194151</v>
      </c>
      <c r="BH3016" s="169">
        <f t="shared" ca="1" si="2305"/>
        <v>2.0846652908416949</v>
      </c>
    </row>
    <row r="3017" spans="11:60" x14ac:dyDescent="0.25">
      <c r="K3017" s="199">
        <f t="shared" si="2278"/>
        <v>75.53770386630049</v>
      </c>
      <c r="L3017" s="201">
        <f t="shared" si="2279"/>
        <v>0.63352281782127096</v>
      </c>
      <c r="M3017" s="201">
        <f t="shared" si="2280"/>
        <v>0.63885088238795829</v>
      </c>
      <c r="N3017" s="201">
        <f t="shared" si="2281"/>
        <v>0.67150152232880489</v>
      </c>
      <c r="O3017" s="201">
        <f t="shared" si="2282"/>
        <v>0.63410816531236092</v>
      </c>
      <c r="P3017" s="201" t="str">
        <f t="shared" si="2283"/>
        <v/>
      </c>
      <c r="Q3017" s="201" t="str">
        <f t="shared" si="2284"/>
        <v/>
      </c>
      <c r="R3017" s="201" t="str">
        <f t="shared" si="2285"/>
        <v/>
      </c>
      <c r="S3017" s="201" t="str">
        <f t="shared" si="2286"/>
        <v/>
      </c>
      <c r="T3017" s="199">
        <f t="shared" si="2287"/>
        <v>0</v>
      </c>
      <c r="U3017" s="199">
        <f t="shared" si="2288"/>
        <v>0</v>
      </c>
      <c r="V3017" s="199">
        <f t="shared" si="2289"/>
        <v>0</v>
      </c>
      <c r="W3017" s="199">
        <f t="shared" si="2290"/>
        <v>0</v>
      </c>
      <c r="X3017" s="199" t="str">
        <f t="shared" si="2291"/>
        <v/>
      </c>
      <c r="Y3017" s="199" t="str">
        <f t="shared" si="2292"/>
        <v/>
      </c>
      <c r="Z3017" s="199" t="str">
        <f t="shared" si="2293"/>
        <v/>
      </c>
      <c r="AA3017" s="199" t="str">
        <f t="shared" si="2294"/>
        <v/>
      </c>
      <c r="AB3017" s="201">
        <f t="shared" ca="1" si="2295"/>
        <v>2.0012462832239133</v>
      </c>
      <c r="AD3017" s="162">
        <f t="shared" si="2296"/>
        <v>0</v>
      </c>
      <c r="AE3017" s="162">
        <f t="shared" si="2297"/>
        <v>0</v>
      </c>
      <c r="AF3017" s="162">
        <f t="shared" si="2298"/>
        <v>0</v>
      </c>
      <c r="AG3017" s="162">
        <f t="shared" si="2299"/>
        <v>0</v>
      </c>
      <c r="AH3017" s="162" t="str">
        <f t="shared" si="2300"/>
        <v/>
      </c>
      <c r="AI3017" s="162" t="str">
        <f t="shared" si="2301"/>
        <v/>
      </c>
      <c r="AJ3017" s="162" t="str">
        <f t="shared" si="2302"/>
        <v/>
      </c>
      <c r="AK3017" s="162" t="str">
        <f t="shared" si="2303"/>
        <v/>
      </c>
      <c r="AM3017" s="199">
        <f t="shared" si="2306"/>
        <v>32.966158666691463</v>
      </c>
      <c r="AN3017" s="197">
        <f t="shared" si="2308"/>
        <v>0</v>
      </c>
      <c r="AO3017" s="197">
        <f t="shared" si="2309"/>
        <v>0</v>
      </c>
      <c r="AP3017" s="197">
        <f t="shared" si="2310"/>
        <v>0</v>
      </c>
      <c r="AQ3017" s="197">
        <f t="shared" si="2311"/>
        <v>0</v>
      </c>
      <c r="AR3017" s="197" t="str">
        <f t="shared" si="2312"/>
        <v/>
      </c>
      <c r="AS3017" s="197" t="str">
        <f t="shared" si="2313"/>
        <v/>
      </c>
      <c r="AT3017" s="197" t="str">
        <f t="shared" si="2314"/>
        <v/>
      </c>
      <c r="AU3017" s="197" t="str">
        <f t="shared" si="2315"/>
        <v/>
      </c>
      <c r="AV3017" s="199">
        <f t="shared" ca="1" si="2307"/>
        <v>2.1260385151550283</v>
      </c>
      <c r="AX3017" s="162">
        <f t="shared" si="2316"/>
        <v>0</v>
      </c>
      <c r="AY3017" s="162">
        <f t="shared" si="2317"/>
        <v>0</v>
      </c>
      <c r="AZ3017" s="162">
        <f t="shared" si="2318"/>
        <v>0</v>
      </c>
      <c r="BA3017" s="162">
        <f t="shared" si="2319"/>
        <v>0</v>
      </c>
      <c r="BB3017" s="162" t="str">
        <f t="shared" si="2320"/>
        <v/>
      </c>
      <c r="BC3017" s="162" t="str">
        <f t="shared" si="2321"/>
        <v/>
      </c>
      <c r="BD3017" s="162" t="str">
        <f t="shared" si="2322"/>
        <v/>
      </c>
      <c r="BE3017" s="162" t="str">
        <f t="shared" si="2323"/>
        <v/>
      </c>
      <c r="BG3017" s="169">
        <f t="shared" si="2304"/>
        <v>75.51201076974732</v>
      </c>
      <c r="BH3017" s="169">
        <f t="shared" ca="1" si="2305"/>
        <v>2.1408626270110132</v>
      </c>
    </row>
    <row r="3018" spans="11:60" x14ac:dyDescent="0.25">
      <c r="K3018" s="199">
        <f t="shared" si="2278"/>
        <v>75.563396962853659</v>
      </c>
      <c r="L3018" s="201">
        <f t="shared" si="2279"/>
        <v>0.63373830177291079</v>
      </c>
      <c r="M3018" s="201">
        <f t="shared" si="2280"/>
        <v>0.63906817860645759</v>
      </c>
      <c r="N3018" s="201">
        <f t="shared" si="2281"/>
        <v>0.67172992420714805</v>
      </c>
      <c r="O3018" s="201">
        <f t="shared" si="2282"/>
        <v>0.6343238483617869</v>
      </c>
      <c r="P3018" s="201" t="str">
        <f t="shared" si="2283"/>
        <v/>
      </c>
      <c r="Q3018" s="201" t="str">
        <f t="shared" si="2284"/>
        <v/>
      </c>
      <c r="R3018" s="201" t="str">
        <f t="shared" si="2285"/>
        <v/>
      </c>
      <c r="S3018" s="201" t="str">
        <f t="shared" si="2286"/>
        <v/>
      </c>
      <c r="T3018" s="199">
        <f t="shared" si="2287"/>
        <v>0</v>
      </c>
      <c r="U3018" s="199">
        <f t="shared" si="2288"/>
        <v>0</v>
      </c>
      <c r="V3018" s="199">
        <f t="shared" si="2289"/>
        <v>0</v>
      </c>
      <c r="W3018" s="199">
        <f t="shared" si="2290"/>
        <v>0</v>
      </c>
      <c r="X3018" s="199" t="str">
        <f t="shared" si="2291"/>
        <v/>
      </c>
      <c r="Y3018" s="199" t="str">
        <f t="shared" si="2292"/>
        <v/>
      </c>
      <c r="Z3018" s="199" t="str">
        <f t="shared" si="2293"/>
        <v/>
      </c>
      <c r="AA3018" s="199" t="str">
        <f t="shared" si="2294"/>
        <v/>
      </c>
      <c r="AB3018" s="201">
        <f t="shared" ca="1" si="2295"/>
        <v>2.1387532390909461</v>
      </c>
      <c r="AD3018" s="162">
        <f t="shared" si="2296"/>
        <v>0</v>
      </c>
      <c r="AE3018" s="162">
        <f t="shared" si="2297"/>
        <v>0</v>
      </c>
      <c r="AF3018" s="162">
        <f t="shared" si="2298"/>
        <v>0</v>
      </c>
      <c r="AG3018" s="162">
        <f t="shared" si="2299"/>
        <v>0</v>
      </c>
      <c r="AH3018" s="162" t="str">
        <f t="shared" si="2300"/>
        <v/>
      </c>
      <c r="AI3018" s="162" t="str">
        <f t="shared" si="2301"/>
        <v/>
      </c>
      <c r="AJ3018" s="162" t="str">
        <f t="shared" si="2302"/>
        <v/>
      </c>
      <c r="AK3018" s="162" t="str">
        <f t="shared" si="2303"/>
        <v/>
      </c>
      <c r="AM3018" s="199">
        <f t="shared" si="2306"/>
        <v>32.977375461065975</v>
      </c>
      <c r="AN3018" s="197">
        <f t="shared" si="2308"/>
        <v>0</v>
      </c>
      <c r="AO3018" s="197">
        <f t="shared" si="2309"/>
        <v>0</v>
      </c>
      <c r="AP3018" s="197">
        <f t="shared" si="2310"/>
        <v>0</v>
      </c>
      <c r="AQ3018" s="197">
        <f t="shared" si="2311"/>
        <v>0</v>
      </c>
      <c r="AR3018" s="197" t="str">
        <f t="shared" si="2312"/>
        <v/>
      </c>
      <c r="AS3018" s="197" t="str">
        <f t="shared" si="2313"/>
        <v/>
      </c>
      <c r="AT3018" s="197" t="str">
        <f t="shared" si="2314"/>
        <v/>
      </c>
      <c r="AU3018" s="197" t="str">
        <f t="shared" si="2315"/>
        <v/>
      </c>
      <c r="AV3018" s="199">
        <f t="shared" ca="1" si="2307"/>
        <v>2.1899691491096496</v>
      </c>
      <c r="AX3018" s="162">
        <f t="shared" si="2316"/>
        <v>0</v>
      </c>
      <c r="AY3018" s="162">
        <f t="shared" si="2317"/>
        <v>0</v>
      </c>
      <c r="AZ3018" s="162">
        <f t="shared" si="2318"/>
        <v>0</v>
      </c>
      <c r="BA3018" s="162">
        <f t="shared" si="2319"/>
        <v>0</v>
      </c>
      <c r="BB3018" s="162" t="str">
        <f t="shared" si="2320"/>
        <v/>
      </c>
      <c r="BC3018" s="162" t="str">
        <f t="shared" si="2321"/>
        <v/>
      </c>
      <c r="BD3018" s="162" t="str">
        <f t="shared" si="2322"/>
        <v/>
      </c>
      <c r="BE3018" s="162" t="str">
        <f t="shared" si="2323"/>
        <v/>
      </c>
      <c r="BG3018" s="169">
        <f t="shared" si="2304"/>
        <v>75.53770386630049</v>
      </c>
      <c r="BH3018" s="169">
        <f t="shared" ca="1" si="2305"/>
        <v>2.0012462832239133</v>
      </c>
    </row>
    <row r="3019" spans="11:60" x14ac:dyDescent="0.25">
      <c r="K3019" s="199">
        <f t="shared" si="2278"/>
        <v>75.589090059406828</v>
      </c>
      <c r="L3019" s="201">
        <f t="shared" si="2279"/>
        <v>0.63395378572455086</v>
      </c>
      <c r="M3019" s="201">
        <f t="shared" si="2280"/>
        <v>0.6392854748249569</v>
      </c>
      <c r="N3019" s="201">
        <f t="shared" si="2281"/>
        <v>0.67195832608549133</v>
      </c>
      <c r="O3019" s="201">
        <f t="shared" si="2282"/>
        <v>0.634539531411213</v>
      </c>
      <c r="P3019" s="201" t="str">
        <f t="shared" si="2283"/>
        <v/>
      </c>
      <c r="Q3019" s="201" t="str">
        <f t="shared" si="2284"/>
        <v/>
      </c>
      <c r="R3019" s="201" t="str">
        <f t="shared" si="2285"/>
        <v/>
      </c>
      <c r="S3019" s="201" t="str">
        <f t="shared" si="2286"/>
        <v/>
      </c>
      <c r="T3019" s="199">
        <f t="shared" si="2287"/>
        <v>0</v>
      </c>
      <c r="U3019" s="199">
        <f t="shared" si="2288"/>
        <v>0</v>
      </c>
      <c r="V3019" s="199">
        <f t="shared" si="2289"/>
        <v>0</v>
      </c>
      <c r="W3019" s="199">
        <f t="shared" si="2290"/>
        <v>0</v>
      </c>
      <c r="X3019" s="199" t="str">
        <f t="shared" si="2291"/>
        <v/>
      </c>
      <c r="Y3019" s="199" t="str">
        <f t="shared" si="2292"/>
        <v/>
      </c>
      <c r="Z3019" s="199" t="str">
        <f t="shared" si="2293"/>
        <v/>
      </c>
      <c r="AA3019" s="199" t="str">
        <f t="shared" si="2294"/>
        <v/>
      </c>
      <c r="AB3019" s="201">
        <f t="shared" ca="1" si="2295"/>
        <v>2.0136438690626322</v>
      </c>
      <c r="AD3019" s="162">
        <f t="shared" si="2296"/>
        <v>0</v>
      </c>
      <c r="AE3019" s="162">
        <f t="shared" si="2297"/>
        <v>0</v>
      </c>
      <c r="AF3019" s="162">
        <f t="shared" si="2298"/>
        <v>0</v>
      </c>
      <c r="AG3019" s="162">
        <f t="shared" si="2299"/>
        <v>0</v>
      </c>
      <c r="AH3019" s="162" t="str">
        <f t="shared" si="2300"/>
        <v/>
      </c>
      <c r="AI3019" s="162" t="str">
        <f t="shared" si="2301"/>
        <v/>
      </c>
      <c r="AJ3019" s="162" t="str">
        <f t="shared" si="2302"/>
        <v/>
      </c>
      <c r="AK3019" s="162" t="str">
        <f t="shared" si="2303"/>
        <v/>
      </c>
      <c r="AM3019" s="199">
        <f t="shared" si="2306"/>
        <v>32.988592255440487</v>
      </c>
      <c r="AN3019" s="197">
        <f t="shared" si="2308"/>
        <v>0</v>
      </c>
      <c r="AO3019" s="197">
        <f t="shared" si="2309"/>
        <v>0</v>
      </c>
      <c r="AP3019" s="197">
        <f t="shared" si="2310"/>
        <v>0</v>
      </c>
      <c r="AQ3019" s="197">
        <f t="shared" si="2311"/>
        <v>0</v>
      </c>
      <c r="AR3019" s="197" t="str">
        <f t="shared" si="2312"/>
        <v/>
      </c>
      <c r="AS3019" s="197" t="str">
        <f t="shared" si="2313"/>
        <v/>
      </c>
      <c r="AT3019" s="197" t="str">
        <f t="shared" si="2314"/>
        <v/>
      </c>
      <c r="AU3019" s="197" t="str">
        <f t="shared" si="2315"/>
        <v/>
      </c>
      <c r="AV3019" s="199">
        <f t="shared" ca="1" si="2307"/>
        <v>2.1763183705872442</v>
      </c>
      <c r="AX3019" s="162">
        <f t="shared" si="2316"/>
        <v>0</v>
      </c>
      <c r="AY3019" s="162">
        <f t="shared" si="2317"/>
        <v>0</v>
      </c>
      <c r="AZ3019" s="162">
        <f t="shared" si="2318"/>
        <v>0</v>
      </c>
      <c r="BA3019" s="162">
        <f t="shared" si="2319"/>
        <v>0</v>
      </c>
      <c r="BB3019" s="162" t="str">
        <f t="shared" si="2320"/>
        <v/>
      </c>
      <c r="BC3019" s="162" t="str">
        <f t="shared" si="2321"/>
        <v/>
      </c>
      <c r="BD3019" s="162" t="str">
        <f t="shared" si="2322"/>
        <v/>
      </c>
      <c r="BE3019" s="162" t="str">
        <f t="shared" si="2323"/>
        <v/>
      </c>
      <c r="BG3019" s="169">
        <f t="shared" si="2304"/>
        <v>75.563396962853659</v>
      </c>
      <c r="BH3019" s="169">
        <f t="shared" ca="1" si="2305"/>
        <v>2.1387532390909461</v>
      </c>
    </row>
    <row r="3020" spans="11:60" x14ac:dyDescent="0.25">
      <c r="K3020" s="199">
        <f t="shared" si="2278"/>
        <v>75.614783155959998</v>
      </c>
      <c r="L3020" s="201">
        <f t="shared" si="2279"/>
        <v>0.63416926967619069</v>
      </c>
      <c r="M3020" s="201">
        <f t="shared" si="2280"/>
        <v>0.63950277104345632</v>
      </c>
      <c r="N3020" s="201">
        <f t="shared" si="2281"/>
        <v>0.67218672796383439</v>
      </c>
      <c r="O3020" s="201">
        <f t="shared" si="2282"/>
        <v>0.63475521446063898</v>
      </c>
      <c r="P3020" s="201" t="str">
        <f t="shared" si="2283"/>
        <v/>
      </c>
      <c r="Q3020" s="201" t="str">
        <f t="shared" si="2284"/>
        <v/>
      </c>
      <c r="R3020" s="201" t="str">
        <f t="shared" si="2285"/>
        <v/>
      </c>
      <c r="S3020" s="201" t="str">
        <f t="shared" si="2286"/>
        <v/>
      </c>
      <c r="T3020" s="199">
        <f t="shared" si="2287"/>
        <v>0</v>
      </c>
      <c r="U3020" s="199">
        <f t="shared" si="2288"/>
        <v>0</v>
      </c>
      <c r="V3020" s="199">
        <f t="shared" si="2289"/>
        <v>0</v>
      </c>
      <c r="W3020" s="199">
        <f t="shared" si="2290"/>
        <v>0</v>
      </c>
      <c r="X3020" s="199" t="str">
        <f t="shared" si="2291"/>
        <v/>
      </c>
      <c r="Y3020" s="199" t="str">
        <f t="shared" si="2292"/>
        <v/>
      </c>
      <c r="Z3020" s="199" t="str">
        <f t="shared" si="2293"/>
        <v/>
      </c>
      <c r="AA3020" s="199" t="str">
        <f t="shared" si="2294"/>
        <v/>
      </c>
      <c r="AB3020" s="201">
        <f t="shared" ca="1" si="2295"/>
        <v>2.0337142775929782</v>
      </c>
      <c r="AD3020" s="162">
        <f t="shared" si="2296"/>
        <v>0</v>
      </c>
      <c r="AE3020" s="162">
        <f t="shared" si="2297"/>
        <v>0</v>
      </c>
      <c r="AF3020" s="162">
        <f t="shared" si="2298"/>
        <v>0</v>
      </c>
      <c r="AG3020" s="162">
        <f t="shared" si="2299"/>
        <v>0</v>
      </c>
      <c r="AH3020" s="162" t="str">
        <f t="shared" si="2300"/>
        <v/>
      </c>
      <c r="AI3020" s="162" t="str">
        <f t="shared" si="2301"/>
        <v/>
      </c>
      <c r="AJ3020" s="162" t="str">
        <f t="shared" si="2302"/>
        <v/>
      </c>
      <c r="AK3020" s="162" t="str">
        <f t="shared" si="2303"/>
        <v/>
      </c>
      <c r="AM3020" s="199">
        <f t="shared" si="2306"/>
        <v>32.999809049814999</v>
      </c>
      <c r="AN3020" s="197">
        <f t="shared" si="2308"/>
        <v>0</v>
      </c>
      <c r="AO3020" s="197">
        <f t="shared" si="2309"/>
        <v>0</v>
      </c>
      <c r="AP3020" s="197">
        <f t="shared" si="2310"/>
        <v>0</v>
      </c>
      <c r="AQ3020" s="197">
        <f t="shared" si="2311"/>
        <v>0</v>
      </c>
      <c r="AR3020" s="197" t="str">
        <f t="shared" si="2312"/>
        <v/>
      </c>
      <c r="AS3020" s="197" t="str">
        <f t="shared" si="2313"/>
        <v/>
      </c>
      <c r="AT3020" s="197" t="str">
        <f t="shared" si="2314"/>
        <v/>
      </c>
      <c r="AU3020" s="197" t="str">
        <f t="shared" si="2315"/>
        <v/>
      </c>
      <c r="AV3020" s="199">
        <f t="shared" ca="1" si="2307"/>
        <v>2.1526806639985003</v>
      </c>
      <c r="AX3020" s="162">
        <f t="shared" si="2316"/>
        <v>0</v>
      </c>
      <c r="AY3020" s="162">
        <f t="shared" si="2317"/>
        <v>0</v>
      </c>
      <c r="AZ3020" s="162">
        <f t="shared" si="2318"/>
        <v>0</v>
      </c>
      <c r="BA3020" s="162">
        <f t="shared" si="2319"/>
        <v>0</v>
      </c>
      <c r="BB3020" s="162" t="str">
        <f t="shared" si="2320"/>
        <v/>
      </c>
      <c r="BC3020" s="162" t="str">
        <f t="shared" si="2321"/>
        <v/>
      </c>
      <c r="BD3020" s="162" t="str">
        <f t="shared" si="2322"/>
        <v/>
      </c>
      <c r="BE3020" s="162" t="str">
        <f t="shared" si="2323"/>
        <v/>
      </c>
      <c r="BG3020" s="169">
        <f t="shared" si="2304"/>
        <v>75.589090059406828</v>
      </c>
      <c r="BH3020" s="169">
        <f t="shared" ca="1" si="2305"/>
        <v>2.0136438690626322</v>
      </c>
    </row>
    <row r="3021" spans="11:60" x14ac:dyDescent="0.25">
      <c r="K3021" s="199">
        <f t="shared" si="2278"/>
        <v>75.640476252513167</v>
      </c>
      <c r="L3021" s="201">
        <f t="shared" si="2279"/>
        <v>0.63438475362783064</v>
      </c>
      <c r="M3021" s="201">
        <f t="shared" si="2280"/>
        <v>0.63972006726195563</v>
      </c>
      <c r="N3021" s="201">
        <f t="shared" si="2281"/>
        <v>0.67241512984217766</v>
      </c>
      <c r="O3021" s="201">
        <f t="shared" si="2282"/>
        <v>0.63497089751006497</v>
      </c>
      <c r="P3021" s="201" t="str">
        <f t="shared" si="2283"/>
        <v/>
      </c>
      <c r="Q3021" s="201" t="str">
        <f t="shared" si="2284"/>
        <v/>
      </c>
      <c r="R3021" s="201" t="str">
        <f t="shared" si="2285"/>
        <v/>
      </c>
      <c r="S3021" s="201" t="str">
        <f t="shared" si="2286"/>
        <v/>
      </c>
      <c r="T3021" s="199">
        <f t="shared" si="2287"/>
        <v>0</v>
      </c>
      <c r="U3021" s="199">
        <f t="shared" si="2288"/>
        <v>0</v>
      </c>
      <c r="V3021" s="199">
        <f t="shared" si="2289"/>
        <v>0</v>
      </c>
      <c r="W3021" s="199">
        <f t="shared" si="2290"/>
        <v>0</v>
      </c>
      <c r="X3021" s="199" t="str">
        <f t="shared" si="2291"/>
        <v/>
      </c>
      <c r="Y3021" s="199" t="str">
        <f t="shared" si="2292"/>
        <v/>
      </c>
      <c r="Z3021" s="199" t="str">
        <f t="shared" si="2293"/>
        <v/>
      </c>
      <c r="AA3021" s="199" t="str">
        <f t="shared" si="2294"/>
        <v/>
      </c>
      <c r="AB3021" s="201">
        <f t="shared" ca="1" si="2295"/>
        <v>2.0212526983416246</v>
      </c>
      <c r="AD3021" s="162">
        <f t="shared" si="2296"/>
        <v>0</v>
      </c>
      <c r="AE3021" s="162">
        <f t="shared" si="2297"/>
        <v>0</v>
      </c>
      <c r="AF3021" s="162">
        <f t="shared" si="2298"/>
        <v>0</v>
      </c>
      <c r="AG3021" s="162">
        <f t="shared" si="2299"/>
        <v>0</v>
      </c>
      <c r="AH3021" s="162" t="str">
        <f t="shared" si="2300"/>
        <v/>
      </c>
      <c r="AI3021" s="162" t="str">
        <f t="shared" si="2301"/>
        <v/>
      </c>
      <c r="AJ3021" s="162" t="str">
        <f t="shared" si="2302"/>
        <v/>
      </c>
      <c r="AK3021" s="162" t="str">
        <f t="shared" si="2303"/>
        <v/>
      </c>
      <c r="AM3021" s="199">
        <f t="shared" si="2306"/>
        <v>33.011025844189511</v>
      </c>
      <c r="AN3021" s="197">
        <f t="shared" si="2308"/>
        <v>0</v>
      </c>
      <c r="AO3021" s="197">
        <f t="shared" si="2309"/>
        <v>0</v>
      </c>
      <c r="AP3021" s="197">
        <f t="shared" si="2310"/>
        <v>0</v>
      </c>
      <c r="AQ3021" s="197">
        <f t="shared" si="2311"/>
        <v>0</v>
      </c>
      <c r="AR3021" s="197" t="str">
        <f t="shared" si="2312"/>
        <v/>
      </c>
      <c r="AS3021" s="197" t="str">
        <f t="shared" si="2313"/>
        <v/>
      </c>
      <c r="AT3021" s="197" t="str">
        <f t="shared" si="2314"/>
        <v/>
      </c>
      <c r="AU3021" s="197" t="str">
        <f t="shared" si="2315"/>
        <v/>
      </c>
      <c r="AV3021" s="199">
        <f t="shared" ca="1" si="2307"/>
        <v>2.1204469310076055</v>
      </c>
      <c r="AX3021" s="162">
        <f t="shared" si="2316"/>
        <v>0</v>
      </c>
      <c r="AY3021" s="162">
        <f t="shared" si="2317"/>
        <v>0</v>
      </c>
      <c r="AZ3021" s="162">
        <f t="shared" si="2318"/>
        <v>0</v>
      </c>
      <c r="BA3021" s="162">
        <f t="shared" si="2319"/>
        <v>0</v>
      </c>
      <c r="BB3021" s="162" t="str">
        <f t="shared" si="2320"/>
        <v/>
      </c>
      <c r="BC3021" s="162" t="str">
        <f t="shared" si="2321"/>
        <v/>
      </c>
      <c r="BD3021" s="162" t="str">
        <f t="shared" si="2322"/>
        <v/>
      </c>
      <c r="BE3021" s="162" t="str">
        <f t="shared" si="2323"/>
        <v/>
      </c>
      <c r="BG3021" s="169">
        <f t="shared" si="2304"/>
        <v>75.614783155959998</v>
      </c>
      <c r="BH3021" s="169">
        <f t="shared" ca="1" si="2305"/>
        <v>2.0337142775929782</v>
      </c>
    </row>
    <row r="3022" spans="11:60" x14ac:dyDescent="0.25">
      <c r="K3022" s="199">
        <f t="shared" ref="K3022:K3077" si="2324">K3021+1/($C$74*60)</f>
        <v>75.666169349066337</v>
      </c>
      <c r="L3022" s="201">
        <f t="shared" ref="L3022:L3077" si="2325">IF(Q$56="","",SQRT(($K3022*$K3022)/$Q$72))</f>
        <v>0.63460023757947059</v>
      </c>
      <c r="M3022" s="201">
        <f t="shared" ref="M3022:M3077" si="2326">IF(R$56="","",SQRT(($K3022*$K3022)/$R$72))</f>
        <v>0.63993736348045505</v>
      </c>
      <c r="N3022" s="201">
        <f t="shared" ref="N3022:N3077" si="2327">IF(S$56="","",SQRT(($K3022*$K3022)/$S$72))</f>
        <v>0.67264353172052083</v>
      </c>
      <c r="O3022" s="201">
        <f t="shared" ref="O3022:O3077" si="2328">IF(T$56="","",SQRT(($K3022*$K3022)/$T$72))</f>
        <v>0.63518658055949107</v>
      </c>
      <c r="P3022" s="201" t="str">
        <f t="shared" ref="P3022:P3077" si="2329">IF(U$56="","",SQRT(($K3022*$K3022)/$U$72))</f>
        <v/>
      </c>
      <c r="Q3022" s="201" t="str">
        <f t="shared" ref="Q3022:Q3077" si="2330">IF(V$56="","",SQRT(($K3022*$K3022)/$V$72))</f>
        <v/>
      </c>
      <c r="R3022" s="201" t="str">
        <f t="shared" ref="R3022:R3077" si="2331">IF(W$56="","",SQRT(($K3022*$K3022)/$W$72))</f>
        <v/>
      </c>
      <c r="S3022" s="201" t="str">
        <f t="shared" ref="S3022:S3077" si="2332">IF(X$56="","",SQRT(($K3022*$K3022)/$X$72))</f>
        <v/>
      </c>
      <c r="T3022" s="199">
        <f t="shared" ref="T3022:T3077" si="2333">IF(Q$56="","",IF(ABS(($K3022-Q$60) / ( L3022 / 2.2))&gt;20,0,IF(Q$60&lt;&gt;"",Q$64 * ( POWER(POWER(Q$67, 2),0.5) + POWER(POWER(Q$67, 2),-0.5)  ) / ( POWER(POWER(Q$67, 2),0.5) * EXP( POWER(1 + POWER(Q$67, 2),-1) * ($K3022-Q$60)/ ( L3022 / 2.2) ) + POWER(POWER(Q$67, 2),-0.5) * EXP(- POWER(Q$67, 2) * POWER(1 + POWER(Q$67, 2),-1) * ($K3022-Q$60) / ( L3022 / 2.2) ) ),"")))</f>
        <v>0</v>
      </c>
      <c r="U3022" s="199">
        <f t="shared" ref="U3022:U3077" si="2334">IF(R$56="","",IF(ABS(($K3022-R$60) / ( M3022 / 2.2))&gt;20,0,IF(R$60&lt;&gt;"",R$64 * ( POWER(POWER(R$67, 2),0.5) + POWER(POWER(R$67, 2),-0.5)  ) / ( POWER(POWER(R$67, 2),0.5) * EXP( POWER(1 + POWER(R$67, 2),-1) * ($K3022-R$60)/ ( M3022 / 2.2) ) + POWER(POWER(R$67, 2),-0.5) * EXP(- POWER(R$67, 2) * POWER(1 + POWER(R$67, 2),-1) * ($K3022-R$60) / ( M3022 / 2.2) ) ),"")))</f>
        <v>0</v>
      </c>
      <c r="V3022" s="199">
        <f t="shared" ref="V3022:V3077" si="2335">IF(S$56="","",IF(ABS(($K3022-S$60) / ( N3022 / 2.2))&gt;20,0,IF(S$60&lt;&gt;"",S$64 * ( POWER(POWER(S$67, 2),0.5) + POWER(POWER(S$67, 2),-0.5)  ) / ( POWER(POWER(S$67, 2),0.5) * EXP( POWER(1 + POWER(S$67, 2),-1) * ($K3022-S$60)/ ( N3022 / 2.2) ) + POWER(POWER(S$67, 2),-0.5) * EXP(- POWER(S$67, 2) * POWER(1 + POWER(S$67, 2),-1) * ($K3022-S$60) / ( N3022 / 2.2) ) ),"")))</f>
        <v>0</v>
      </c>
      <c r="W3022" s="199">
        <f t="shared" ref="W3022:W3077" si="2336">IF(T$56="","",IF(ABS(($K3022-T$60) / ( O3022 / 2.2))&gt;20,0,IF(T$60&lt;&gt;"",T$64 * ( POWER(POWER(T$67, 2),0.5) + POWER(POWER(T$67, 2),-0.5)  ) / ( POWER(POWER(T$67, 2),0.5) * EXP( POWER(1 + POWER(T$67, 2),-1) * ($K3022-T$60)/ ( O3022 / 2.2) ) + POWER(POWER(T$67, 2),-0.5) * EXP(- POWER(T$67, 2) * POWER(1 + POWER(T$67, 2),-1) * ($K3022-T$60) / ( O3022 / 2.2) ) ),"")))</f>
        <v>0</v>
      </c>
      <c r="X3022" s="199" t="str">
        <f t="shared" ref="X3022:X3077" si="2337">IF(U$56="","",IF(ABS(($K3022-U$60) / ( P3022 / 2.2))&gt;20,0,IF(U$60&lt;&gt;"",U$64 * ( POWER(POWER(U$67, 2),0.5) + POWER(POWER(U$67, 2),-0.5)  ) / ( POWER(POWER(U$67, 2),0.5) * EXP( POWER(1 + POWER(U$67, 2),-1) * ($K3022-U$60)/ ( P3022 / 2.2) ) + POWER(POWER(U$67, 2),-0.5) * EXP(- POWER(U$67, 2) * POWER(1 + POWER(U$67, 2),-1) * ($K3022-U$60) / ( P3022 / 2.2) ) ),"")))</f>
        <v/>
      </c>
      <c r="Y3022" s="199" t="str">
        <f t="shared" ref="Y3022:Y3077" si="2338">IF(V$56="","",IF(ABS(($K3022-V$60) / ( Q3022 / 2.2))&gt;20,0,IF(V$60&lt;&gt;"",V$64 * ( POWER(POWER(V$67, 2),0.5) + POWER(POWER(V$67, 2),-0.5)  ) / ( POWER(POWER(V$67, 2),0.5) * EXP( POWER(1 + POWER(V$67, 2),-1) * ($K3022-V$60)/ ( Q3022 / 2.2) ) + POWER(POWER(V$67, 2),-0.5) * EXP(- POWER(V$67, 2) * POWER(1 + POWER(V$67, 2),-1) * ($K3022-V$60) / ( Q3022 / 2.2) ) ),"")))</f>
        <v/>
      </c>
      <c r="Z3022" s="199" t="str">
        <f t="shared" ref="Z3022:Z3077" si="2339">IF(W$56="","",IF(ABS(($K3022-W$60) / ( R3022 / 2.2))&gt;20,0,IF(W$60&lt;&gt;"",W$64 * ( POWER(POWER(W$67, 2),0.5) + POWER(POWER(W$67, 2),-0.5)  ) / ( POWER(POWER(W$67, 2),0.5) * EXP( POWER(1 + POWER(W$67, 2),-1) * ($K3022-W$60)/ ( R3022 / 2.2) ) + POWER(POWER(W$67, 2),-0.5) * EXP(- POWER(W$67, 2) * POWER(1 + POWER(W$67, 2),-1) * ($K3022-W$60) / ( R3022 / 2.2) ) ),"")))</f>
        <v/>
      </c>
      <c r="AA3022" s="199" t="str">
        <f t="shared" ref="AA3022:AA3077" si="2340">IF(X$56="","",IF(ABS(($K3022-X$60) / ( S3022 / 2.2))&gt;20,0,IF(X$60&lt;&gt;"",X$64 * ( POWER(POWER(X$67, 2),0.5) + POWER(POWER(X$67, 2),-0.5)  ) / ( POWER(POWER(X$67, 2),0.5) * EXP( POWER(1 + POWER(X$67, 2),-1) * ($K3022-X$60)/ ( S3022 / 2.2) ) + POWER(POWER(X$67, 2),-0.5) * EXP(- POWER(X$67, 2) * POWER(1 + POWER(X$67, 2),-1) * ($K3022-X$60) / ( S3022 / 2.2) ) ),"")))</f>
        <v/>
      </c>
      <c r="AB3022" s="201">
        <f t="shared" ref="AB3022:AB3077" ca="1" si="2341">SUM(T3022:AA3022)+RAND()*$C$69+$C$67</f>
        <v>2.0868891694667195</v>
      </c>
      <c r="AD3022" s="162">
        <f t="shared" ref="AD3022:AD3077" si="2342">IF(Q$56="","",($K3022-$K3021)*T3022)</f>
        <v>0</v>
      </c>
      <c r="AE3022" s="162">
        <f t="shared" ref="AE3022:AE3077" si="2343">IF(R$56="","",($K3022-$K3021)*U3022)</f>
        <v>0</v>
      </c>
      <c r="AF3022" s="162">
        <f t="shared" ref="AF3022:AF3077" si="2344">IF(S$56="","",($K3022-$K3021)*V3022)</f>
        <v>0</v>
      </c>
      <c r="AG3022" s="162">
        <f t="shared" ref="AG3022:AG3077" si="2345">IF(T$56="","",($K3022-$K3021)*W3022)</f>
        <v>0</v>
      </c>
      <c r="AH3022" s="162" t="str">
        <f t="shared" ref="AH3022:AH3077" si="2346">IF(U$56="","",($K3022-$K3021)*X3022)</f>
        <v/>
      </c>
      <c r="AI3022" s="162" t="str">
        <f t="shared" ref="AI3022:AI3077" si="2347">IF(V$56="","",($K3022-$K3021)*Y3022)</f>
        <v/>
      </c>
      <c r="AJ3022" s="162" t="str">
        <f t="shared" ref="AJ3022:AJ3077" si="2348">IF(W$56="","",($K3022-$K3021)*Z3022)</f>
        <v/>
      </c>
      <c r="AK3022" s="162" t="str">
        <f t="shared" ref="AK3022:AK3077" si="2349">IF(X$56="","",($K3022-$K3021)*AA3022)</f>
        <v/>
      </c>
      <c r="AM3022" s="199">
        <f t="shared" si="2306"/>
        <v>33.022242638564023</v>
      </c>
      <c r="AN3022" s="197">
        <f t="shared" si="2308"/>
        <v>0</v>
      </c>
      <c r="AO3022" s="197">
        <f t="shared" si="2309"/>
        <v>0</v>
      </c>
      <c r="AP3022" s="197">
        <f t="shared" si="2310"/>
        <v>0</v>
      </c>
      <c r="AQ3022" s="197">
        <f t="shared" si="2311"/>
        <v>0</v>
      </c>
      <c r="AR3022" s="197" t="str">
        <f t="shared" si="2312"/>
        <v/>
      </c>
      <c r="AS3022" s="197" t="str">
        <f t="shared" si="2313"/>
        <v/>
      </c>
      <c r="AT3022" s="197" t="str">
        <f t="shared" si="2314"/>
        <v/>
      </c>
      <c r="AU3022" s="197" t="str">
        <f t="shared" si="2315"/>
        <v/>
      </c>
      <c r="AV3022" s="199">
        <f t="shared" ca="1" si="2307"/>
        <v>2.1471115161830534</v>
      </c>
      <c r="AX3022" s="162">
        <f t="shared" si="2316"/>
        <v>0</v>
      </c>
      <c r="AY3022" s="162">
        <f t="shared" si="2317"/>
        <v>0</v>
      </c>
      <c r="AZ3022" s="162">
        <f t="shared" si="2318"/>
        <v>0</v>
      </c>
      <c r="BA3022" s="162">
        <f t="shared" si="2319"/>
        <v>0</v>
      </c>
      <c r="BB3022" s="162" t="str">
        <f t="shared" si="2320"/>
        <v/>
      </c>
      <c r="BC3022" s="162" t="str">
        <f t="shared" si="2321"/>
        <v/>
      </c>
      <c r="BD3022" s="162" t="str">
        <f t="shared" si="2322"/>
        <v/>
      </c>
      <c r="BE3022" s="162" t="str">
        <f t="shared" si="2323"/>
        <v/>
      </c>
      <c r="BG3022" s="169">
        <f t="shared" ref="BG3022:BG3077" si="2350">IF($C$8="isocratic",K3021,AM3022)</f>
        <v>75.640476252513167</v>
      </c>
      <c r="BH3022" s="169">
        <f t="shared" ref="BH3022:BH3077" ca="1" si="2351">IF($C$8="isocratic",AB3021,AV3022)</f>
        <v>2.0212526983416246</v>
      </c>
    </row>
    <row r="3023" spans="11:60" x14ac:dyDescent="0.25">
      <c r="K3023" s="199">
        <f t="shared" si="2324"/>
        <v>75.691862445619506</v>
      </c>
      <c r="L3023" s="201">
        <f t="shared" si="2325"/>
        <v>0.63481572153111054</v>
      </c>
      <c r="M3023" s="201">
        <f t="shared" si="2326"/>
        <v>0.64015465969895435</v>
      </c>
      <c r="N3023" s="201">
        <f t="shared" si="2327"/>
        <v>0.67287193359886399</v>
      </c>
      <c r="O3023" s="201">
        <f t="shared" si="2328"/>
        <v>0.63540226360891705</v>
      </c>
      <c r="P3023" s="201" t="str">
        <f t="shared" si="2329"/>
        <v/>
      </c>
      <c r="Q3023" s="201" t="str">
        <f t="shared" si="2330"/>
        <v/>
      </c>
      <c r="R3023" s="201" t="str">
        <f t="shared" si="2331"/>
        <v/>
      </c>
      <c r="S3023" s="201" t="str">
        <f t="shared" si="2332"/>
        <v/>
      </c>
      <c r="T3023" s="199">
        <f t="shared" si="2333"/>
        <v>0</v>
      </c>
      <c r="U3023" s="199">
        <f t="shared" si="2334"/>
        <v>0</v>
      </c>
      <c r="V3023" s="199">
        <f t="shared" si="2335"/>
        <v>0</v>
      </c>
      <c r="W3023" s="199">
        <f t="shared" si="2336"/>
        <v>0</v>
      </c>
      <c r="X3023" s="199" t="str">
        <f t="shared" si="2337"/>
        <v/>
      </c>
      <c r="Y3023" s="199" t="str">
        <f t="shared" si="2338"/>
        <v/>
      </c>
      <c r="Z3023" s="199" t="str">
        <f t="shared" si="2339"/>
        <v/>
      </c>
      <c r="AA3023" s="199" t="str">
        <f t="shared" si="2340"/>
        <v/>
      </c>
      <c r="AB3023" s="201">
        <f t="shared" ca="1" si="2341"/>
        <v>2.0801885909036004</v>
      </c>
      <c r="AD3023" s="162">
        <f t="shared" si="2342"/>
        <v>0</v>
      </c>
      <c r="AE3023" s="162">
        <f t="shared" si="2343"/>
        <v>0</v>
      </c>
      <c r="AF3023" s="162">
        <f t="shared" si="2344"/>
        <v>0</v>
      </c>
      <c r="AG3023" s="162">
        <f t="shared" si="2345"/>
        <v>0</v>
      </c>
      <c r="AH3023" s="162" t="str">
        <f t="shared" si="2346"/>
        <v/>
      </c>
      <c r="AI3023" s="162" t="str">
        <f t="shared" si="2347"/>
        <v/>
      </c>
      <c r="AJ3023" s="162" t="str">
        <f t="shared" si="2348"/>
        <v/>
      </c>
      <c r="AK3023" s="162" t="str">
        <f t="shared" si="2349"/>
        <v/>
      </c>
      <c r="AM3023" s="199">
        <f t="shared" ref="AM3023:AM3077" si="2352">AM3022+MAX($AK$57:$AR$57)*1.2/3000</f>
        <v>33.033459432938535</v>
      </c>
      <c r="AN3023" s="197">
        <f t="shared" si="2308"/>
        <v>0</v>
      </c>
      <c r="AO3023" s="197">
        <f t="shared" si="2309"/>
        <v>0</v>
      </c>
      <c r="AP3023" s="197">
        <f t="shared" si="2310"/>
        <v>0</v>
      </c>
      <c r="AQ3023" s="197">
        <f t="shared" si="2311"/>
        <v>0</v>
      </c>
      <c r="AR3023" s="197" t="str">
        <f t="shared" si="2312"/>
        <v/>
      </c>
      <c r="AS3023" s="197" t="str">
        <f t="shared" si="2313"/>
        <v/>
      </c>
      <c r="AT3023" s="197" t="str">
        <f t="shared" si="2314"/>
        <v/>
      </c>
      <c r="AU3023" s="197" t="str">
        <f t="shared" si="2315"/>
        <v/>
      </c>
      <c r="AV3023" s="199">
        <f t="shared" ref="AV3023:AV3077" ca="1" si="2353">SUM(AN3023:AU3023)+RAND()*$C$69+K3023*$C$70+$C$67</f>
        <v>2.1302752232784172</v>
      </c>
      <c r="AX3023" s="162">
        <f t="shared" si="2316"/>
        <v>0</v>
      </c>
      <c r="AY3023" s="162">
        <f t="shared" si="2317"/>
        <v>0</v>
      </c>
      <c r="AZ3023" s="162">
        <f t="shared" si="2318"/>
        <v>0</v>
      </c>
      <c r="BA3023" s="162">
        <f t="shared" si="2319"/>
        <v>0</v>
      </c>
      <c r="BB3023" s="162" t="str">
        <f t="shared" si="2320"/>
        <v/>
      </c>
      <c r="BC3023" s="162" t="str">
        <f t="shared" si="2321"/>
        <v/>
      </c>
      <c r="BD3023" s="162" t="str">
        <f t="shared" si="2322"/>
        <v/>
      </c>
      <c r="BE3023" s="162" t="str">
        <f t="shared" si="2323"/>
        <v/>
      </c>
      <c r="BG3023" s="169">
        <f t="shared" si="2350"/>
        <v>75.666169349066337</v>
      </c>
      <c r="BH3023" s="169">
        <f t="shared" ca="1" si="2351"/>
        <v>2.0868891694667195</v>
      </c>
    </row>
    <row r="3024" spans="11:60" x14ac:dyDescent="0.25">
      <c r="K3024" s="199">
        <f t="shared" si="2324"/>
        <v>75.717555542172676</v>
      </c>
      <c r="L3024" s="201">
        <f t="shared" si="2325"/>
        <v>0.63503120548275049</v>
      </c>
      <c r="M3024" s="201">
        <f t="shared" si="2326"/>
        <v>0.64037195591745377</v>
      </c>
      <c r="N3024" s="201">
        <f t="shared" si="2327"/>
        <v>0.67310033547720716</v>
      </c>
      <c r="O3024" s="201">
        <f t="shared" si="2328"/>
        <v>0.63561794665834315</v>
      </c>
      <c r="P3024" s="201" t="str">
        <f t="shared" si="2329"/>
        <v/>
      </c>
      <c r="Q3024" s="201" t="str">
        <f t="shared" si="2330"/>
        <v/>
      </c>
      <c r="R3024" s="201" t="str">
        <f t="shared" si="2331"/>
        <v/>
      </c>
      <c r="S3024" s="201" t="str">
        <f t="shared" si="2332"/>
        <v/>
      </c>
      <c r="T3024" s="199">
        <f t="shared" si="2333"/>
        <v>0</v>
      </c>
      <c r="U3024" s="199">
        <f t="shared" si="2334"/>
        <v>0</v>
      </c>
      <c r="V3024" s="199">
        <f t="shared" si="2335"/>
        <v>0</v>
      </c>
      <c r="W3024" s="199">
        <f t="shared" si="2336"/>
        <v>0</v>
      </c>
      <c r="X3024" s="199" t="str">
        <f t="shared" si="2337"/>
        <v/>
      </c>
      <c r="Y3024" s="199" t="str">
        <f t="shared" si="2338"/>
        <v/>
      </c>
      <c r="Z3024" s="199" t="str">
        <f t="shared" si="2339"/>
        <v/>
      </c>
      <c r="AA3024" s="199" t="str">
        <f t="shared" si="2340"/>
        <v/>
      </c>
      <c r="AB3024" s="201">
        <f t="shared" ca="1" si="2341"/>
        <v>2.0925361068812398</v>
      </c>
      <c r="AD3024" s="162">
        <f t="shared" si="2342"/>
        <v>0</v>
      </c>
      <c r="AE3024" s="162">
        <f t="shared" si="2343"/>
        <v>0</v>
      </c>
      <c r="AF3024" s="162">
        <f t="shared" si="2344"/>
        <v>0</v>
      </c>
      <c r="AG3024" s="162">
        <f t="shared" si="2345"/>
        <v>0</v>
      </c>
      <c r="AH3024" s="162" t="str">
        <f t="shared" si="2346"/>
        <v/>
      </c>
      <c r="AI3024" s="162" t="str">
        <f t="shared" si="2347"/>
        <v/>
      </c>
      <c r="AJ3024" s="162" t="str">
        <f t="shared" si="2348"/>
        <v/>
      </c>
      <c r="AK3024" s="162" t="str">
        <f t="shared" si="2349"/>
        <v/>
      </c>
      <c r="AM3024" s="199">
        <f t="shared" si="2352"/>
        <v>33.044676227313047</v>
      </c>
      <c r="AN3024" s="197">
        <f t="shared" ref="AN3024:AN3077" si="2354">IF(AK$56="NOT ELUTED","",IF(AK$51="","",IF(ABS(($AM3024-AK$57)/(AK$72/2.2))&gt;20,0,AK$62*(POWER(POWER(AK$66,2),0.5)+POWER(POWER(AK$66,2),-0.5))/(POWER(POWER(AK$66,2),0.5)*EXP(POWER(1+POWER(AK$66,2),-1)*($AM3024-AK$57)/(AK$72/2.2))+POWER(POWER(AK$66,2),-0.5)*EXP(-POWER(AK$66,2)*POWER(1+POWER(AK$66,2),-1)*($AM3024-AK$57)/(AK$72/2.2))))))</f>
        <v>0</v>
      </c>
      <c r="AO3024" s="197">
        <f t="shared" ref="AO3024:AO3077" si="2355">IF(AL$56="NOT ELUTED","",IF(AL$51="","",IF(ABS(($AM3024-AL$57)/(AL$72/2.2))&gt;20,0,AL$62*(POWER(POWER(AL$66,2),0.5)+POWER(POWER(AL$66,2),-0.5))/(POWER(POWER(AL$66,2),0.5)*EXP(POWER(1+POWER(AL$66,2),-1)*($AM3024-AL$57)/(AL$72/2.2))+POWER(POWER(AL$66,2),-0.5)*EXP(-POWER(AL$66,2)*POWER(1+POWER(AL$66,2),-1)*($AM3024-AL$57)/(AL$72/2.2))))))</f>
        <v>0</v>
      </c>
      <c r="AP3024" s="197">
        <f t="shared" ref="AP3024:AP3077" si="2356">IF(AM$56="NOT ELUTED","",IF(AM$51="","",IF(ABS(($AM3024-AM$57)/(AM$72/2.2))&gt;20,0,AM$62*(POWER(POWER(AM$66,2),0.5)+POWER(POWER(AM$66,2),-0.5))/(POWER(POWER(AM$66,2),0.5)*EXP(POWER(1+POWER(AM$66,2),-1)*($AM3024-AM$57)/(AM$72/2.2))+POWER(POWER(AM$66,2),-0.5)*EXP(-POWER(AM$66,2)*POWER(1+POWER(AM$66,2),-1)*($AM3024-AM$57)/(AM$72/2.2))))))</f>
        <v>0</v>
      </c>
      <c r="AQ3024" s="197">
        <f t="shared" ref="AQ3024:AQ3077" si="2357">IF(AN$56="NOT ELUTED","",IF(AN$51="","",IF(ABS(($AM3024-AN$57)/(AN$72/2.2))&gt;20,0,AN$62*(POWER(POWER(AN$66,2),0.5)+POWER(POWER(AN$66,2),-0.5))/(POWER(POWER(AN$66,2),0.5)*EXP(POWER(1+POWER(AN$66,2),-1)*($AM3024-AN$57)/(AN$72/2.2))+POWER(POWER(AN$66,2),-0.5)*EXP(-POWER(AN$66,2)*POWER(1+POWER(AN$66,2),-1)*($AM3024-AN$57)/(AN$72/2.2))))))</f>
        <v>0</v>
      </c>
      <c r="AR3024" s="197" t="str">
        <f t="shared" ref="AR3024:AR3077" si="2358">IF(AO$56="NOT ELUTED","",IF(AO$51="","",IF(ABS(($AM3024-AO$57)/(AO$72/2.2))&gt;20,0,AO$62*(POWER(POWER(AO$66,2),0.5)+POWER(POWER(AO$66,2),-0.5))/(POWER(POWER(AO$66,2),0.5)*EXP(POWER(1+POWER(AO$66,2),-1)*($AM3024-AO$57)/(AO$72/2.2))+POWER(POWER(AO$66,2),-0.5)*EXP(-POWER(AO$66,2)*POWER(1+POWER(AO$66,2),-1)*($AM3024-AO$57)/(AO$72/2.2))))))</f>
        <v/>
      </c>
      <c r="AS3024" s="197" t="str">
        <f t="shared" ref="AS3024:AS3077" si="2359">IF(AP$56="NOT ELUTED","",IF(AP$51="","",IF(ABS(($AM3024-AP$57)/(AP$72/2.2))&gt;20,0,AP$62*(POWER(POWER(AP$66,2),0.5)+POWER(POWER(AP$66,2),-0.5))/(POWER(POWER(AP$66,2),0.5)*EXP(POWER(1+POWER(AP$66,2),-1)*($AM3024-AP$57)/(AP$72/2.2))+POWER(POWER(AP$66,2),-0.5)*EXP(-POWER(AP$66,2)*POWER(1+POWER(AP$66,2),-1)*($AM3024-AP$57)/(AP$72/2.2))))))</f>
        <v/>
      </c>
      <c r="AT3024" s="197" t="str">
        <f t="shared" ref="AT3024:AT3077" si="2360">IF(AQ$56="NOT ELUTED","",IF(AQ$51="","",IF(ABS(($AM3024-AQ$57)/(AQ$72/2.2))&gt;20,0,AQ$62*(POWER(POWER(AQ$66,2),0.5)+POWER(POWER(AQ$66,2),-0.5))/(POWER(POWER(AQ$66,2),0.5)*EXP(POWER(1+POWER(AQ$66,2),-1)*($AM3024-AQ$57)/(AQ$72/2.2))+POWER(POWER(AQ$66,2),-0.5)*EXP(-POWER(AQ$66,2)*POWER(1+POWER(AQ$66,2),-1)*($AM3024-AQ$57)/(AQ$72/2.2))))))</f>
        <v/>
      </c>
      <c r="AU3024" s="197" t="str">
        <f t="shared" ref="AU3024:AU3077" si="2361">IF(AR$56="NOT ELUTED","",IF(AR$51="","",IF(ABS(($AM3024-AR$57)/(AR$72/2.2))&gt;20,0,AR$62*(POWER(POWER(AR$66,2),0.5)+POWER(POWER(AR$66,2),-0.5))/(POWER(POWER(AR$66,2),0.5)*EXP(POWER(1+POWER(AR$66,2),-1)*($AM3024-AR$57)/(AR$72/2.2))+POWER(POWER(AR$66,2),-0.5)*EXP(-POWER(AR$66,2)*POWER(1+POWER(AR$66,2),-1)*($AM3024-AR$57)/(AR$72/2.2))))))</f>
        <v/>
      </c>
      <c r="AV3024" s="199">
        <f t="shared" ca="1" si="2353"/>
        <v>2.1387567521170778</v>
      </c>
      <c r="AX3024" s="162">
        <f t="shared" si="2316"/>
        <v>0</v>
      </c>
      <c r="AY3024" s="162">
        <f t="shared" si="2317"/>
        <v>0</v>
      </c>
      <c r="AZ3024" s="162">
        <f t="shared" si="2318"/>
        <v>0</v>
      </c>
      <c r="BA3024" s="162">
        <f t="shared" si="2319"/>
        <v>0</v>
      </c>
      <c r="BB3024" s="162" t="str">
        <f t="shared" si="2320"/>
        <v/>
      </c>
      <c r="BC3024" s="162" t="str">
        <f t="shared" si="2321"/>
        <v/>
      </c>
      <c r="BD3024" s="162" t="str">
        <f t="shared" si="2322"/>
        <v/>
      </c>
      <c r="BE3024" s="162" t="str">
        <f t="shared" si="2323"/>
        <v/>
      </c>
      <c r="BG3024" s="169">
        <f t="shared" si="2350"/>
        <v>75.691862445619506</v>
      </c>
      <c r="BH3024" s="169">
        <f t="shared" ca="1" si="2351"/>
        <v>2.0801885909036004</v>
      </c>
    </row>
    <row r="3025" spans="11:60" x14ac:dyDescent="0.25">
      <c r="K3025" s="199">
        <f t="shared" si="2324"/>
        <v>75.743248638725845</v>
      </c>
      <c r="L3025" s="201">
        <f t="shared" si="2325"/>
        <v>0.63524668943439044</v>
      </c>
      <c r="M3025" s="201">
        <f t="shared" si="2326"/>
        <v>0.64058925213595308</v>
      </c>
      <c r="N3025" s="201">
        <f t="shared" si="2327"/>
        <v>0.67332873735555043</v>
      </c>
      <c r="O3025" s="201">
        <f t="shared" si="2328"/>
        <v>0.63583362970776913</v>
      </c>
      <c r="P3025" s="201" t="str">
        <f t="shared" si="2329"/>
        <v/>
      </c>
      <c r="Q3025" s="201" t="str">
        <f t="shared" si="2330"/>
        <v/>
      </c>
      <c r="R3025" s="201" t="str">
        <f t="shared" si="2331"/>
        <v/>
      </c>
      <c r="S3025" s="201" t="str">
        <f t="shared" si="2332"/>
        <v/>
      </c>
      <c r="T3025" s="199">
        <f t="shared" si="2333"/>
        <v>0</v>
      </c>
      <c r="U3025" s="199">
        <f t="shared" si="2334"/>
        <v>0</v>
      </c>
      <c r="V3025" s="199">
        <f t="shared" si="2335"/>
        <v>0</v>
      </c>
      <c r="W3025" s="199">
        <f t="shared" si="2336"/>
        <v>0</v>
      </c>
      <c r="X3025" s="199" t="str">
        <f t="shared" si="2337"/>
        <v/>
      </c>
      <c r="Y3025" s="199" t="str">
        <f t="shared" si="2338"/>
        <v/>
      </c>
      <c r="Z3025" s="199" t="str">
        <f t="shared" si="2339"/>
        <v/>
      </c>
      <c r="AA3025" s="199" t="str">
        <f t="shared" si="2340"/>
        <v/>
      </c>
      <c r="AB3025" s="201">
        <f t="shared" ca="1" si="2341"/>
        <v>2.0905542741279883</v>
      </c>
      <c r="AD3025" s="162">
        <f t="shared" si="2342"/>
        <v>0</v>
      </c>
      <c r="AE3025" s="162">
        <f t="shared" si="2343"/>
        <v>0</v>
      </c>
      <c r="AF3025" s="162">
        <f t="shared" si="2344"/>
        <v>0</v>
      </c>
      <c r="AG3025" s="162">
        <f t="shared" si="2345"/>
        <v>0</v>
      </c>
      <c r="AH3025" s="162" t="str">
        <f t="shared" si="2346"/>
        <v/>
      </c>
      <c r="AI3025" s="162" t="str">
        <f t="shared" si="2347"/>
        <v/>
      </c>
      <c r="AJ3025" s="162" t="str">
        <f t="shared" si="2348"/>
        <v/>
      </c>
      <c r="AK3025" s="162" t="str">
        <f t="shared" si="2349"/>
        <v/>
      </c>
      <c r="AM3025" s="199">
        <f t="shared" si="2352"/>
        <v>33.055893021687559</v>
      </c>
      <c r="AN3025" s="197">
        <f t="shared" si="2354"/>
        <v>0</v>
      </c>
      <c r="AO3025" s="197">
        <f t="shared" si="2355"/>
        <v>0</v>
      </c>
      <c r="AP3025" s="197">
        <f t="shared" si="2356"/>
        <v>0</v>
      </c>
      <c r="AQ3025" s="197">
        <f t="shared" si="2357"/>
        <v>0</v>
      </c>
      <c r="AR3025" s="197" t="str">
        <f t="shared" si="2358"/>
        <v/>
      </c>
      <c r="AS3025" s="197" t="str">
        <f t="shared" si="2359"/>
        <v/>
      </c>
      <c r="AT3025" s="197" t="str">
        <f t="shared" si="2360"/>
        <v/>
      </c>
      <c r="AU3025" s="197" t="str">
        <f t="shared" si="2361"/>
        <v/>
      </c>
      <c r="AV3025" s="199">
        <f t="shared" ca="1" si="2353"/>
        <v>2.2308087460646919</v>
      </c>
      <c r="AX3025" s="162">
        <f t="shared" si="2316"/>
        <v>0</v>
      </c>
      <c r="AY3025" s="162">
        <f t="shared" si="2317"/>
        <v>0</v>
      </c>
      <c r="AZ3025" s="162">
        <f t="shared" si="2318"/>
        <v>0</v>
      </c>
      <c r="BA3025" s="162">
        <f t="shared" si="2319"/>
        <v>0</v>
      </c>
      <c r="BB3025" s="162" t="str">
        <f t="shared" si="2320"/>
        <v/>
      </c>
      <c r="BC3025" s="162" t="str">
        <f t="shared" si="2321"/>
        <v/>
      </c>
      <c r="BD3025" s="162" t="str">
        <f t="shared" si="2322"/>
        <v/>
      </c>
      <c r="BE3025" s="162" t="str">
        <f t="shared" si="2323"/>
        <v/>
      </c>
      <c r="BG3025" s="169">
        <f t="shared" si="2350"/>
        <v>75.717555542172676</v>
      </c>
      <c r="BH3025" s="169">
        <f t="shared" ca="1" si="2351"/>
        <v>2.0925361068812398</v>
      </c>
    </row>
    <row r="3026" spans="11:60" x14ac:dyDescent="0.25">
      <c r="K3026" s="199">
        <f t="shared" si="2324"/>
        <v>75.768941735279014</v>
      </c>
      <c r="L3026" s="201">
        <f t="shared" si="2325"/>
        <v>0.63546217338603039</v>
      </c>
      <c r="M3026" s="201">
        <f t="shared" si="2326"/>
        <v>0.64080654835445239</v>
      </c>
      <c r="N3026" s="201">
        <f t="shared" si="2327"/>
        <v>0.6735571392338936</v>
      </c>
      <c r="O3026" s="201">
        <f t="shared" si="2328"/>
        <v>0.63604931275719512</v>
      </c>
      <c r="P3026" s="201" t="str">
        <f t="shared" si="2329"/>
        <v/>
      </c>
      <c r="Q3026" s="201" t="str">
        <f t="shared" si="2330"/>
        <v/>
      </c>
      <c r="R3026" s="201" t="str">
        <f t="shared" si="2331"/>
        <v/>
      </c>
      <c r="S3026" s="201" t="str">
        <f t="shared" si="2332"/>
        <v/>
      </c>
      <c r="T3026" s="199">
        <f t="shared" si="2333"/>
        <v>0</v>
      </c>
      <c r="U3026" s="199">
        <f t="shared" si="2334"/>
        <v>0</v>
      </c>
      <c r="V3026" s="199">
        <f t="shared" si="2335"/>
        <v>0</v>
      </c>
      <c r="W3026" s="199">
        <f t="shared" si="2336"/>
        <v>0</v>
      </c>
      <c r="X3026" s="199" t="str">
        <f t="shared" si="2337"/>
        <v/>
      </c>
      <c r="Y3026" s="199" t="str">
        <f t="shared" si="2338"/>
        <v/>
      </c>
      <c r="Z3026" s="199" t="str">
        <f t="shared" si="2339"/>
        <v/>
      </c>
      <c r="AA3026" s="199" t="str">
        <f t="shared" si="2340"/>
        <v/>
      </c>
      <c r="AB3026" s="201">
        <f t="shared" ca="1" si="2341"/>
        <v>2.0634421059641479</v>
      </c>
      <c r="AD3026" s="162">
        <f t="shared" si="2342"/>
        <v>0</v>
      </c>
      <c r="AE3026" s="162">
        <f t="shared" si="2343"/>
        <v>0</v>
      </c>
      <c r="AF3026" s="162">
        <f t="shared" si="2344"/>
        <v>0</v>
      </c>
      <c r="AG3026" s="162">
        <f t="shared" si="2345"/>
        <v>0</v>
      </c>
      <c r="AH3026" s="162" t="str">
        <f t="shared" si="2346"/>
        <v/>
      </c>
      <c r="AI3026" s="162" t="str">
        <f t="shared" si="2347"/>
        <v/>
      </c>
      <c r="AJ3026" s="162" t="str">
        <f t="shared" si="2348"/>
        <v/>
      </c>
      <c r="AK3026" s="162" t="str">
        <f t="shared" si="2349"/>
        <v/>
      </c>
      <c r="AM3026" s="199">
        <f t="shared" si="2352"/>
        <v>33.067109816062072</v>
      </c>
      <c r="AN3026" s="197">
        <f t="shared" si="2354"/>
        <v>0</v>
      </c>
      <c r="AO3026" s="197">
        <f t="shared" si="2355"/>
        <v>0</v>
      </c>
      <c r="AP3026" s="197">
        <f t="shared" si="2356"/>
        <v>0</v>
      </c>
      <c r="AQ3026" s="197">
        <f t="shared" si="2357"/>
        <v>0</v>
      </c>
      <c r="AR3026" s="197" t="str">
        <f t="shared" si="2358"/>
        <v/>
      </c>
      <c r="AS3026" s="197" t="str">
        <f t="shared" si="2359"/>
        <v/>
      </c>
      <c r="AT3026" s="197" t="str">
        <f t="shared" si="2360"/>
        <v/>
      </c>
      <c r="AU3026" s="197" t="str">
        <f t="shared" si="2361"/>
        <v/>
      </c>
      <c r="AV3026" s="199">
        <f t="shared" ca="1" si="2353"/>
        <v>2.2176150172889999</v>
      </c>
      <c r="AX3026" s="162">
        <f t="shared" si="2316"/>
        <v>0</v>
      </c>
      <c r="AY3026" s="162">
        <f t="shared" si="2317"/>
        <v>0</v>
      </c>
      <c r="AZ3026" s="162">
        <f t="shared" si="2318"/>
        <v>0</v>
      </c>
      <c r="BA3026" s="162">
        <f t="shared" si="2319"/>
        <v>0</v>
      </c>
      <c r="BB3026" s="162" t="str">
        <f t="shared" si="2320"/>
        <v/>
      </c>
      <c r="BC3026" s="162" t="str">
        <f t="shared" si="2321"/>
        <v/>
      </c>
      <c r="BD3026" s="162" t="str">
        <f t="shared" si="2322"/>
        <v/>
      </c>
      <c r="BE3026" s="162" t="str">
        <f t="shared" si="2323"/>
        <v/>
      </c>
      <c r="BG3026" s="169">
        <f t="shared" si="2350"/>
        <v>75.743248638725845</v>
      </c>
      <c r="BH3026" s="169">
        <f t="shared" ca="1" si="2351"/>
        <v>2.0905542741279883</v>
      </c>
    </row>
    <row r="3027" spans="11:60" x14ac:dyDescent="0.25">
      <c r="K3027" s="199">
        <f t="shared" si="2324"/>
        <v>75.794634831832184</v>
      </c>
      <c r="L3027" s="201">
        <f t="shared" si="2325"/>
        <v>0.63567765733767023</v>
      </c>
      <c r="M3027" s="201">
        <f t="shared" si="2326"/>
        <v>0.64102384457295181</v>
      </c>
      <c r="N3027" s="201">
        <f t="shared" si="2327"/>
        <v>0.67378554111223676</v>
      </c>
      <c r="O3027" s="201">
        <f t="shared" si="2328"/>
        <v>0.6362649958066211</v>
      </c>
      <c r="P3027" s="201" t="str">
        <f t="shared" si="2329"/>
        <v/>
      </c>
      <c r="Q3027" s="201" t="str">
        <f t="shared" si="2330"/>
        <v/>
      </c>
      <c r="R3027" s="201" t="str">
        <f t="shared" si="2331"/>
        <v/>
      </c>
      <c r="S3027" s="201" t="str">
        <f t="shared" si="2332"/>
        <v/>
      </c>
      <c r="T3027" s="199">
        <f t="shared" si="2333"/>
        <v>0</v>
      </c>
      <c r="U3027" s="199">
        <f t="shared" si="2334"/>
        <v>0</v>
      </c>
      <c r="V3027" s="199">
        <f t="shared" si="2335"/>
        <v>0</v>
      </c>
      <c r="W3027" s="199">
        <f t="shared" si="2336"/>
        <v>0</v>
      </c>
      <c r="X3027" s="199" t="str">
        <f t="shared" si="2337"/>
        <v/>
      </c>
      <c r="Y3027" s="199" t="str">
        <f t="shared" si="2338"/>
        <v/>
      </c>
      <c r="Z3027" s="199" t="str">
        <f t="shared" si="2339"/>
        <v/>
      </c>
      <c r="AA3027" s="199" t="str">
        <f t="shared" si="2340"/>
        <v/>
      </c>
      <c r="AB3027" s="201">
        <f t="shared" ca="1" si="2341"/>
        <v>2.1544982702123829</v>
      </c>
      <c r="AD3027" s="162">
        <f t="shared" si="2342"/>
        <v>0</v>
      </c>
      <c r="AE3027" s="162">
        <f t="shared" si="2343"/>
        <v>0</v>
      </c>
      <c r="AF3027" s="162">
        <f t="shared" si="2344"/>
        <v>0</v>
      </c>
      <c r="AG3027" s="162">
        <f t="shared" si="2345"/>
        <v>0</v>
      </c>
      <c r="AH3027" s="162" t="str">
        <f t="shared" si="2346"/>
        <v/>
      </c>
      <c r="AI3027" s="162" t="str">
        <f t="shared" si="2347"/>
        <v/>
      </c>
      <c r="AJ3027" s="162" t="str">
        <f t="shared" si="2348"/>
        <v/>
      </c>
      <c r="AK3027" s="162" t="str">
        <f t="shared" si="2349"/>
        <v/>
      </c>
      <c r="AM3027" s="199">
        <f t="shared" si="2352"/>
        <v>33.078326610436584</v>
      </c>
      <c r="AN3027" s="197">
        <f t="shared" si="2354"/>
        <v>0</v>
      </c>
      <c r="AO3027" s="197">
        <f t="shared" si="2355"/>
        <v>0</v>
      </c>
      <c r="AP3027" s="197">
        <f t="shared" si="2356"/>
        <v>0</v>
      </c>
      <c r="AQ3027" s="197">
        <f t="shared" si="2357"/>
        <v>0</v>
      </c>
      <c r="AR3027" s="197" t="str">
        <f t="shared" si="2358"/>
        <v/>
      </c>
      <c r="AS3027" s="197" t="str">
        <f t="shared" si="2359"/>
        <v/>
      </c>
      <c r="AT3027" s="197" t="str">
        <f t="shared" si="2360"/>
        <v/>
      </c>
      <c r="AU3027" s="197" t="str">
        <f t="shared" si="2361"/>
        <v/>
      </c>
      <c r="AV3027" s="199">
        <f t="shared" ca="1" si="2353"/>
        <v>2.1401899441703716</v>
      </c>
      <c r="AX3027" s="162">
        <f t="shared" si="2316"/>
        <v>0</v>
      </c>
      <c r="AY3027" s="162">
        <f t="shared" si="2317"/>
        <v>0</v>
      </c>
      <c r="AZ3027" s="162">
        <f t="shared" si="2318"/>
        <v>0</v>
      </c>
      <c r="BA3027" s="162">
        <f t="shared" si="2319"/>
        <v>0</v>
      </c>
      <c r="BB3027" s="162" t="str">
        <f t="shared" si="2320"/>
        <v/>
      </c>
      <c r="BC3027" s="162" t="str">
        <f t="shared" si="2321"/>
        <v/>
      </c>
      <c r="BD3027" s="162" t="str">
        <f t="shared" si="2322"/>
        <v/>
      </c>
      <c r="BE3027" s="162" t="str">
        <f t="shared" si="2323"/>
        <v/>
      </c>
      <c r="BG3027" s="169">
        <f t="shared" si="2350"/>
        <v>75.768941735279014</v>
      </c>
      <c r="BH3027" s="169">
        <f t="shared" ca="1" si="2351"/>
        <v>2.0634421059641479</v>
      </c>
    </row>
    <row r="3028" spans="11:60" x14ac:dyDescent="0.25">
      <c r="K3028" s="199">
        <f t="shared" si="2324"/>
        <v>75.820327928385353</v>
      </c>
      <c r="L3028" s="201">
        <f t="shared" si="2325"/>
        <v>0.63589314128931029</v>
      </c>
      <c r="M3028" s="201">
        <f t="shared" si="2326"/>
        <v>0.64124114079145111</v>
      </c>
      <c r="N3028" s="201">
        <f t="shared" si="2327"/>
        <v>0.67401394299057993</v>
      </c>
      <c r="O3028" s="201">
        <f t="shared" si="2328"/>
        <v>0.6364806788560472</v>
      </c>
      <c r="P3028" s="201" t="str">
        <f t="shared" si="2329"/>
        <v/>
      </c>
      <c r="Q3028" s="201" t="str">
        <f t="shared" si="2330"/>
        <v/>
      </c>
      <c r="R3028" s="201" t="str">
        <f t="shared" si="2331"/>
        <v/>
      </c>
      <c r="S3028" s="201" t="str">
        <f t="shared" si="2332"/>
        <v/>
      </c>
      <c r="T3028" s="199">
        <f t="shared" si="2333"/>
        <v>0</v>
      </c>
      <c r="U3028" s="199">
        <f t="shared" si="2334"/>
        <v>0</v>
      </c>
      <c r="V3028" s="199">
        <f t="shared" si="2335"/>
        <v>0</v>
      </c>
      <c r="W3028" s="199">
        <f t="shared" si="2336"/>
        <v>0</v>
      </c>
      <c r="X3028" s="199" t="str">
        <f t="shared" si="2337"/>
        <v/>
      </c>
      <c r="Y3028" s="199" t="str">
        <f t="shared" si="2338"/>
        <v/>
      </c>
      <c r="Z3028" s="199" t="str">
        <f t="shared" si="2339"/>
        <v/>
      </c>
      <c r="AA3028" s="199" t="str">
        <f t="shared" si="2340"/>
        <v/>
      </c>
      <c r="AB3028" s="201">
        <f t="shared" ca="1" si="2341"/>
        <v>2.038439482175562</v>
      </c>
      <c r="AD3028" s="162">
        <f t="shared" si="2342"/>
        <v>0</v>
      </c>
      <c r="AE3028" s="162">
        <f t="shared" si="2343"/>
        <v>0</v>
      </c>
      <c r="AF3028" s="162">
        <f t="shared" si="2344"/>
        <v>0</v>
      </c>
      <c r="AG3028" s="162">
        <f t="shared" si="2345"/>
        <v>0</v>
      </c>
      <c r="AH3028" s="162" t="str">
        <f t="shared" si="2346"/>
        <v/>
      </c>
      <c r="AI3028" s="162" t="str">
        <f t="shared" si="2347"/>
        <v/>
      </c>
      <c r="AJ3028" s="162" t="str">
        <f t="shared" si="2348"/>
        <v/>
      </c>
      <c r="AK3028" s="162" t="str">
        <f t="shared" si="2349"/>
        <v/>
      </c>
      <c r="AM3028" s="199">
        <f t="shared" si="2352"/>
        <v>33.089543404811096</v>
      </c>
      <c r="AN3028" s="197">
        <f t="shared" si="2354"/>
        <v>0</v>
      </c>
      <c r="AO3028" s="197">
        <f t="shared" si="2355"/>
        <v>0</v>
      </c>
      <c r="AP3028" s="197">
        <f t="shared" si="2356"/>
        <v>0</v>
      </c>
      <c r="AQ3028" s="197">
        <f t="shared" si="2357"/>
        <v>0</v>
      </c>
      <c r="AR3028" s="197" t="str">
        <f t="shared" si="2358"/>
        <v/>
      </c>
      <c r="AS3028" s="197" t="str">
        <f t="shared" si="2359"/>
        <v/>
      </c>
      <c r="AT3028" s="197" t="str">
        <f t="shared" si="2360"/>
        <v/>
      </c>
      <c r="AU3028" s="197" t="str">
        <f t="shared" si="2361"/>
        <v/>
      </c>
      <c r="AV3028" s="199">
        <f t="shared" ca="1" si="2353"/>
        <v>2.0832619667831325</v>
      </c>
      <c r="AX3028" s="162">
        <f t="shared" si="2316"/>
        <v>0</v>
      </c>
      <c r="AY3028" s="162">
        <f t="shared" si="2317"/>
        <v>0</v>
      </c>
      <c r="AZ3028" s="162">
        <f t="shared" si="2318"/>
        <v>0</v>
      </c>
      <c r="BA3028" s="162">
        <f t="shared" si="2319"/>
        <v>0</v>
      </c>
      <c r="BB3028" s="162" t="str">
        <f t="shared" si="2320"/>
        <v/>
      </c>
      <c r="BC3028" s="162" t="str">
        <f t="shared" si="2321"/>
        <v/>
      </c>
      <c r="BD3028" s="162" t="str">
        <f t="shared" si="2322"/>
        <v/>
      </c>
      <c r="BE3028" s="162" t="str">
        <f t="shared" si="2323"/>
        <v/>
      </c>
      <c r="BG3028" s="169">
        <f t="shared" si="2350"/>
        <v>75.794634831832184</v>
      </c>
      <c r="BH3028" s="169">
        <f t="shared" ca="1" si="2351"/>
        <v>2.1544982702123829</v>
      </c>
    </row>
    <row r="3029" spans="11:60" x14ac:dyDescent="0.25">
      <c r="K3029" s="199">
        <f t="shared" si="2324"/>
        <v>75.846021024938523</v>
      </c>
      <c r="L3029" s="201">
        <f t="shared" si="2325"/>
        <v>0.63610862524095024</v>
      </c>
      <c r="M3029" s="201">
        <f t="shared" si="2326"/>
        <v>0.64145843700995053</v>
      </c>
      <c r="N3029" s="201">
        <f t="shared" si="2327"/>
        <v>0.67424234486892309</v>
      </c>
      <c r="O3029" s="201">
        <f t="shared" si="2328"/>
        <v>0.63669636190547318</v>
      </c>
      <c r="P3029" s="201" t="str">
        <f t="shared" si="2329"/>
        <v/>
      </c>
      <c r="Q3029" s="201" t="str">
        <f t="shared" si="2330"/>
        <v/>
      </c>
      <c r="R3029" s="201" t="str">
        <f t="shared" si="2331"/>
        <v/>
      </c>
      <c r="S3029" s="201" t="str">
        <f t="shared" si="2332"/>
        <v/>
      </c>
      <c r="T3029" s="199">
        <f t="shared" si="2333"/>
        <v>0</v>
      </c>
      <c r="U3029" s="199">
        <f t="shared" si="2334"/>
        <v>0</v>
      </c>
      <c r="V3029" s="199">
        <f t="shared" si="2335"/>
        <v>0</v>
      </c>
      <c r="W3029" s="199">
        <f t="shared" si="2336"/>
        <v>0</v>
      </c>
      <c r="X3029" s="199" t="str">
        <f t="shared" si="2337"/>
        <v/>
      </c>
      <c r="Y3029" s="199" t="str">
        <f t="shared" si="2338"/>
        <v/>
      </c>
      <c r="Z3029" s="199" t="str">
        <f t="shared" si="2339"/>
        <v/>
      </c>
      <c r="AA3029" s="199" t="str">
        <f t="shared" si="2340"/>
        <v/>
      </c>
      <c r="AB3029" s="201">
        <f t="shared" ca="1" si="2341"/>
        <v>2.1253986127688504</v>
      </c>
      <c r="AD3029" s="162">
        <f t="shared" si="2342"/>
        <v>0</v>
      </c>
      <c r="AE3029" s="162">
        <f t="shared" si="2343"/>
        <v>0</v>
      </c>
      <c r="AF3029" s="162">
        <f t="shared" si="2344"/>
        <v>0</v>
      </c>
      <c r="AG3029" s="162">
        <f t="shared" si="2345"/>
        <v>0</v>
      </c>
      <c r="AH3029" s="162" t="str">
        <f t="shared" si="2346"/>
        <v/>
      </c>
      <c r="AI3029" s="162" t="str">
        <f t="shared" si="2347"/>
        <v/>
      </c>
      <c r="AJ3029" s="162" t="str">
        <f t="shared" si="2348"/>
        <v/>
      </c>
      <c r="AK3029" s="162" t="str">
        <f t="shared" si="2349"/>
        <v/>
      </c>
      <c r="AM3029" s="199">
        <f t="shared" si="2352"/>
        <v>33.100760199185608</v>
      </c>
      <c r="AN3029" s="197">
        <f t="shared" si="2354"/>
        <v>0</v>
      </c>
      <c r="AO3029" s="197">
        <f t="shared" si="2355"/>
        <v>0</v>
      </c>
      <c r="AP3029" s="197">
        <f t="shared" si="2356"/>
        <v>0</v>
      </c>
      <c r="AQ3029" s="197">
        <f t="shared" si="2357"/>
        <v>0</v>
      </c>
      <c r="AR3029" s="197" t="str">
        <f t="shared" si="2358"/>
        <v/>
      </c>
      <c r="AS3029" s="197" t="str">
        <f t="shared" si="2359"/>
        <v/>
      </c>
      <c r="AT3029" s="197" t="str">
        <f t="shared" si="2360"/>
        <v/>
      </c>
      <c r="AU3029" s="197" t="str">
        <f t="shared" si="2361"/>
        <v/>
      </c>
      <c r="AV3029" s="199">
        <f t="shared" ca="1" si="2353"/>
        <v>2.2339998162521026</v>
      </c>
      <c r="AX3029" s="162">
        <f t="shared" si="2316"/>
        <v>0</v>
      </c>
      <c r="AY3029" s="162">
        <f t="shared" si="2317"/>
        <v>0</v>
      </c>
      <c r="AZ3029" s="162">
        <f t="shared" si="2318"/>
        <v>0</v>
      </c>
      <c r="BA3029" s="162">
        <f t="shared" si="2319"/>
        <v>0</v>
      </c>
      <c r="BB3029" s="162" t="str">
        <f t="shared" si="2320"/>
        <v/>
      </c>
      <c r="BC3029" s="162" t="str">
        <f t="shared" si="2321"/>
        <v/>
      </c>
      <c r="BD3029" s="162" t="str">
        <f t="shared" si="2322"/>
        <v/>
      </c>
      <c r="BE3029" s="162" t="str">
        <f t="shared" si="2323"/>
        <v/>
      </c>
      <c r="BG3029" s="169">
        <f t="shared" si="2350"/>
        <v>75.820327928385353</v>
      </c>
      <c r="BH3029" s="169">
        <f t="shared" ca="1" si="2351"/>
        <v>2.038439482175562</v>
      </c>
    </row>
    <row r="3030" spans="11:60" x14ac:dyDescent="0.25">
      <c r="K3030" s="199">
        <f t="shared" si="2324"/>
        <v>75.871714121491692</v>
      </c>
      <c r="L3030" s="201">
        <f t="shared" si="2325"/>
        <v>0.63632410919259008</v>
      </c>
      <c r="M3030" s="201">
        <f t="shared" si="2326"/>
        <v>0.64167573322844984</v>
      </c>
      <c r="N3030" s="201">
        <f t="shared" si="2327"/>
        <v>0.67447074674726637</v>
      </c>
      <c r="O3030" s="201">
        <f t="shared" si="2328"/>
        <v>0.63691204495489928</v>
      </c>
      <c r="P3030" s="201" t="str">
        <f t="shared" si="2329"/>
        <v/>
      </c>
      <c r="Q3030" s="201" t="str">
        <f t="shared" si="2330"/>
        <v/>
      </c>
      <c r="R3030" s="201" t="str">
        <f t="shared" si="2331"/>
        <v/>
      </c>
      <c r="S3030" s="201" t="str">
        <f t="shared" si="2332"/>
        <v/>
      </c>
      <c r="T3030" s="199">
        <f t="shared" si="2333"/>
        <v>0</v>
      </c>
      <c r="U3030" s="199">
        <f t="shared" si="2334"/>
        <v>0</v>
      </c>
      <c r="V3030" s="199">
        <f t="shared" si="2335"/>
        <v>0</v>
      </c>
      <c r="W3030" s="199">
        <f t="shared" si="2336"/>
        <v>0</v>
      </c>
      <c r="X3030" s="199" t="str">
        <f t="shared" si="2337"/>
        <v/>
      </c>
      <c r="Y3030" s="199" t="str">
        <f t="shared" si="2338"/>
        <v/>
      </c>
      <c r="Z3030" s="199" t="str">
        <f t="shared" si="2339"/>
        <v/>
      </c>
      <c r="AA3030" s="199" t="str">
        <f t="shared" si="2340"/>
        <v/>
      </c>
      <c r="AB3030" s="201">
        <f t="shared" ca="1" si="2341"/>
        <v>2.085970692555541</v>
      </c>
      <c r="AD3030" s="162">
        <f t="shared" si="2342"/>
        <v>0</v>
      </c>
      <c r="AE3030" s="162">
        <f t="shared" si="2343"/>
        <v>0</v>
      </c>
      <c r="AF3030" s="162">
        <f t="shared" si="2344"/>
        <v>0</v>
      </c>
      <c r="AG3030" s="162">
        <f t="shared" si="2345"/>
        <v>0</v>
      </c>
      <c r="AH3030" s="162" t="str">
        <f t="shared" si="2346"/>
        <v/>
      </c>
      <c r="AI3030" s="162" t="str">
        <f t="shared" si="2347"/>
        <v/>
      </c>
      <c r="AJ3030" s="162" t="str">
        <f t="shared" si="2348"/>
        <v/>
      </c>
      <c r="AK3030" s="162" t="str">
        <f t="shared" si="2349"/>
        <v/>
      </c>
      <c r="AM3030" s="199">
        <f t="shared" si="2352"/>
        <v>33.11197699356012</v>
      </c>
      <c r="AN3030" s="197">
        <f t="shared" si="2354"/>
        <v>0</v>
      </c>
      <c r="AO3030" s="197">
        <f t="shared" si="2355"/>
        <v>0</v>
      </c>
      <c r="AP3030" s="197">
        <f t="shared" si="2356"/>
        <v>0</v>
      </c>
      <c r="AQ3030" s="197">
        <f t="shared" si="2357"/>
        <v>0</v>
      </c>
      <c r="AR3030" s="197" t="str">
        <f t="shared" si="2358"/>
        <v/>
      </c>
      <c r="AS3030" s="197" t="str">
        <f t="shared" si="2359"/>
        <v/>
      </c>
      <c r="AT3030" s="197" t="str">
        <f t="shared" si="2360"/>
        <v/>
      </c>
      <c r="AU3030" s="197" t="str">
        <f t="shared" si="2361"/>
        <v/>
      </c>
      <c r="AV3030" s="199">
        <f t="shared" ca="1" si="2353"/>
        <v>2.1251554913014208</v>
      </c>
      <c r="AX3030" s="162">
        <f t="shared" si="2316"/>
        <v>0</v>
      </c>
      <c r="AY3030" s="162">
        <f t="shared" si="2317"/>
        <v>0</v>
      </c>
      <c r="AZ3030" s="162">
        <f t="shared" si="2318"/>
        <v>0</v>
      </c>
      <c r="BA3030" s="162">
        <f t="shared" si="2319"/>
        <v>0</v>
      </c>
      <c r="BB3030" s="162" t="str">
        <f t="shared" si="2320"/>
        <v/>
      </c>
      <c r="BC3030" s="162" t="str">
        <f t="shared" si="2321"/>
        <v/>
      </c>
      <c r="BD3030" s="162" t="str">
        <f t="shared" si="2322"/>
        <v/>
      </c>
      <c r="BE3030" s="162" t="str">
        <f t="shared" si="2323"/>
        <v/>
      </c>
      <c r="BG3030" s="169">
        <f t="shared" si="2350"/>
        <v>75.846021024938523</v>
      </c>
      <c r="BH3030" s="169">
        <f t="shared" ca="1" si="2351"/>
        <v>2.1253986127688504</v>
      </c>
    </row>
    <row r="3031" spans="11:60" x14ac:dyDescent="0.25">
      <c r="K3031" s="199">
        <f t="shared" si="2324"/>
        <v>75.897407218044862</v>
      </c>
      <c r="L3031" s="201">
        <f t="shared" si="2325"/>
        <v>0.63653959314423003</v>
      </c>
      <c r="M3031" s="201">
        <f t="shared" si="2326"/>
        <v>0.64189302944694926</v>
      </c>
      <c r="N3031" s="201">
        <f t="shared" si="2327"/>
        <v>0.67469914862560942</v>
      </c>
      <c r="O3031" s="201">
        <f t="shared" si="2328"/>
        <v>0.63712772800432527</v>
      </c>
      <c r="P3031" s="201" t="str">
        <f t="shared" si="2329"/>
        <v/>
      </c>
      <c r="Q3031" s="201" t="str">
        <f t="shared" si="2330"/>
        <v/>
      </c>
      <c r="R3031" s="201" t="str">
        <f t="shared" si="2331"/>
        <v/>
      </c>
      <c r="S3031" s="201" t="str">
        <f t="shared" si="2332"/>
        <v/>
      </c>
      <c r="T3031" s="199">
        <f t="shared" si="2333"/>
        <v>0</v>
      </c>
      <c r="U3031" s="199">
        <f t="shared" si="2334"/>
        <v>0</v>
      </c>
      <c r="V3031" s="199">
        <f t="shared" si="2335"/>
        <v>0</v>
      </c>
      <c r="W3031" s="199">
        <f t="shared" si="2336"/>
        <v>0</v>
      </c>
      <c r="X3031" s="199" t="str">
        <f t="shared" si="2337"/>
        <v/>
      </c>
      <c r="Y3031" s="199" t="str">
        <f t="shared" si="2338"/>
        <v/>
      </c>
      <c r="Z3031" s="199" t="str">
        <f t="shared" si="2339"/>
        <v/>
      </c>
      <c r="AA3031" s="199" t="str">
        <f t="shared" si="2340"/>
        <v/>
      </c>
      <c r="AB3031" s="201">
        <f t="shared" ca="1" si="2341"/>
        <v>2.1344374615587713</v>
      </c>
      <c r="AD3031" s="162">
        <f t="shared" si="2342"/>
        <v>0</v>
      </c>
      <c r="AE3031" s="162">
        <f t="shared" si="2343"/>
        <v>0</v>
      </c>
      <c r="AF3031" s="162">
        <f t="shared" si="2344"/>
        <v>0</v>
      </c>
      <c r="AG3031" s="162">
        <f t="shared" si="2345"/>
        <v>0</v>
      </c>
      <c r="AH3031" s="162" t="str">
        <f t="shared" si="2346"/>
        <v/>
      </c>
      <c r="AI3031" s="162" t="str">
        <f t="shared" si="2347"/>
        <v/>
      </c>
      <c r="AJ3031" s="162" t="str">
        <f t="shared" si="2348"/>
        <v/>
      </c>
      <c r="AK3031" s="162" t="str">
        <f t="shared" si="2349"/>
        <v/>
      </c>
      <c r="AM3031" s="199">
        <f t="shared" si="2352"/>
        <v>33.123193787934632</v>
      </c>
      <c r="AN3031" s="197">
        <f t="shared" si="2354"/>
        <v>0</v>
      </c>
      <c r="AO3031" s="197">
        <f t="shared" si="2355"/>
        <v>0</v>
      </c>
      <c r="AP3031" s="197">
        <f t="shared" si="2356"/>
        <v>0</v>
      </c>
      <c r="AQ3031" s="197">
        <f t="shared" si="2357"/>
        <v>0</v>
      </c>
      <c r="AR3031" s="197" t="str">
        <f t="shared" si="2358"/>
        <v/>
      </c>
      <c r="AS3031" s="197" t="str">
        <f t="shared" si="2359"/>
        <v/>
      </c>
      <c r="AT3031" s="197" t="str">
        <f t="shared" si="2360"/>
        <v/>
      </c>
      <c r="AU3031" s="197" t="str">
        <f t="shared" si="2361"/>
        <v/>
      </c>
      <c r="AV3031" s="199">
        <f t="shared" ca="1" si="2353"/>
        <v>2.1690408647208526</v>
      </c>
      <c r="AX3031" s="162">
        <f t="shared" si="2316"/>
        <v>0</v>
      </c>
      <c r="AY3031" s="162">
        <f t="shared" si="2317"/>
        <v>0</v>
      </c>
      <c r="AZ3031" s="162">
        <f t="shared" si="2318"/>
        <v>0</v>
      </c>
      <c r="BA3031" s="162">
        <f t="shared" si="2319"/>
        <v>0</v>
      </c>
      <c r="BB3031" s="162" t="str">
        <f t="shared" si="2320"/>
        <v/>
      </c>
      <c r="BC3031" s="162" t="str">
        <f t="shared" si="2321"/>
        <v/>
      </c>
      <c r="BD3031" s="162" t="str">
        <f t="shared" si="2322"/>
        <v/>
      </c>
      <c r="BE3031" s="162" t="str">
        <f t="shared" si="2323"/>
        <v/>
      </c>
      <c r="BG3031" s="169">
        <f t="shared" si="2350"/>
        <v>75.871714121491692</v>
      </c>
      <c r="BH3031" s="169">
        <f t="shared" ca="1" si="2351"/>
        <v>2.085970692555541</v>
      </c>
    </row>
    <row r="3032" spans="11:60" x14ac:dyDescent="0.25">
      <c r="K3032" s="199">
        <f t="shared" si="2324"/>
        <v>75.923100314598031</v>
      </c>
      <c r="L3032" s="201">
        <f t="shared" si="2325"/>
        <v>0.63675507709586998</v>
      </c>
      <c r="M3032" s="201">
        <f t="shared" si="2326"/>
        <v>0.64211032566544857</v>
      </c>
      <c r="N3032" s="201">
        <f t="shared" si="2327"/>
        <v>0.67492755050395259</v>
      </c>
      <c r="O3032" s="201">
        <f t="shared" si="2328"/>
        <v>0.63734341105375125</v>
      </c>
      <c r="P3032" s="201" t="str">
        <f t="shared" si="2329"/>
        <v/>
      </c>
      <c r="Q3032" s="201" t="str">
        <f t="shared" si="2330"/>
        <v/>
      </c>
      <c r="R3032" s="201" t="str">
        <f t="shared" si="2331"/>
        <v/>
      </c>
      <c r="S3032" s="201" t="str">
        <f t="shared" si="2332"/>
        <v/>
      </c>
      <c r="T3032" s="199">
        <f t="shared" si="2333"/>
        <v>0</v>
      </c>
      <c r="U3032" s="199">
        <f t="shared" si="2334"/>
        <v>0</v>
      </c>
      <c r="V3032" s="199">
        <f t="shared" si="2335"/>
        <v>0</v>
      </c>
      <c r="W3032" s="199">
        <f t="shared" si="2336"/>
        <v>0</v>
      </c>
      <c r="X3032" s="199" t="str">
        <f t="shared" si="2337"/>
        <v/>
      </c>
      <c r="Y3032" s="199" t="str">
        <f t="shared" si="2338"/>
        <v/>
      </c>
      <c r="Z3032" s="199" t="str">
        <f t="shared" si="2339"/>
        <v/>
      </c>
      <c r="AA3032" s="199" t="str">
        <f t="shared" si="2340"/>
        <v/>
      </c>
      <c r="AB3032" s="201">
        <f t="shared" ca="1" si="2341"/>
        <v>2.119500284115714</v>
      </c>
      <c r="AD3032" s="162">
        <f t="shared" si="2342"/>
        <v>0</v>
      </c>
      <c r="AE3032" s="162">
        <f t="shared" si="2343"/>
        <v>0</v>
      </c>
      <c r="AF3032" s="162">
        <f t="shared" si="2344"/>
        <v>0</v>
      </c>
      <c r="AG3032" s="162">
        <f t="shared" si="2345"/>
        <v>0</v>
      </c>
      <c r="AH3032" s="162" t="str">
        <f t="shared" si="2346"/>
        <v/>
      </c>
      <c r="AI3032" s="162" t="str">
        <f t="shared" si="2347"/>
        <v/>
      </c>
      <c r="AJ3032" s="162" t="str">
        <f t="shared" si="2348"/>
        <v/>
      </c>
      <c r="AK3032" s="162" t="str">
        <f t="shared" si="2349"/>
        <v/>
      </c>
      <c r="AM3032" s="199">
        <f t="shared" si="2352"/>
        <v>33.134410582309144</v>
      </c>
      <c r="AN3032" s="197">
        <f t="shared" si="2354"/>
        <v>0</v>
      </c>
      <c r="AO3032" s="197">
        <f t="shared" si="2355"/>
        <v>0</v>
      </c>
      <c r="AP3032" s="197">
        <f t="shared" si="2356"/>
        <v>0</v>
      </c>
      <c r="AQ3032" s="197">
        <f t="shared" si="2357"/>
        <v>0</v>
      </c>
      <c r="AR3032" s="197" t="str">
        <f t="shared" si="2358"/>
        <v/>
      </c>
      <c r="AS3032" s="197" t="str">
        <f t="shared" si="2359"/>
        <v/>
      </c>
      <c r="AT3032" s="197" t="str">
        <f t="shared" si="2360"/>
        <v/>
      </c>
      <c r="AU3032" s="197" t="str">
        <f t="shared" si="2361"/>
        <v/>
      </c>
      <c r="AV3032" s="199">
        <f t="shared" ca="1" si="2353"/>
        <v>2.1730032079017976</v>
      </c>
      <c r="AX3032" s="162">
        <f t="shared" si="2316"/>
        <v>0</v>
      </c>
      <c r="AY3032" s="162">
        <f t="shared" si="2317"/>
        <v>0</v>
      </c>
      <c r="AZ3032" s="162">
        <f t="shared" si="2318"/>
        <v>0</v>
      </c>
      <c r="BA3032" s="162">
        <f t="shared" si="2319"/>
        <v>0</v>
      </c>
      <c r="BB3032" s="162" t="str">
        <f t="shared" si="2320"/>
        <v/>
      </c>
      <c r="BC3032" s="162" t="str">
        <f t="shared" si="2321"/>
        <v/>
      </c>
      <c r="BD3032" s="162" t="str">
        <f t="shared" si="2322"/>
        <v/>
      </c>
      <c r="BE3032" s="162" t="str">
        <f t="shared" si="2323"/>
        <v/>
      </c>
      <c r="BG3032" s="169">
        <f t="shared" si="2350"/>
        <v>75.897407218044862</v>
      </c>
      <c r="BH3032" s="169">
        <f t="shared" ca="1" si="2351"/>
        <v>2.1344374615587713</v>
      </c>
    </row>
    <row r="3033" spans="11:60" x14ac:dyDescent="0.25">
      <c r="K3033" s="199">
        <f t="shared" si="2324"/>
        <v>75.9487934111512</v>
      </c>
      <c r="L3033" s="201">
        <f t="shared" si="2325"/>
        <v>0.63697056104750993</v>
      </c>
      <c r="M3033" s="201">
        <f t="shared" si="2326"/>
        <v>0.64232762188394799</v>
      </c>
      <c r="N3033" s="201">
        <f t="shared" si="2327"/>
        <v>0.67515595238229587</v>
      </c>
      <c r="O3033" s="201">
        <f t="shared" si="2328"/>
        <v>0.63755909410317735</v>
      </c>
      <c r="P3033" s="201" t="str">
        <f t="shared" si="2329"/>
        <v/>
      </c>
      <c r="Q3033" s="201" t="str">
        <f t="shared" si="2330"/>
        <v/>
      </c>
      <c r="R3033" s="201" t="str">
        <f t="shared" si="2331"/>
        <v/>
      </c>
      <c r="S3033" s="201" t="str">
        <f t="shared" si="2332"/>
        <v/>
      </c>
      <c r="T3033" s="199">
        <f t="shared" si="2333"/>
        <v>0</v>
      </c>
      <c r="U3033" s="199">
        <f t="shared" si="2334"/>
        <v>0</v>
      </c>
      <c r="V3033" s="199">
        <f t="shared" si="2335"/>
        <v>0</v>
      </c>
      <c r="W3033" s="199">
        <f t="shared" si="2336"/>
        <v>0</v>
      </c>
      <c r="X3033" s="199" t="str">
        <f t="shared" si="2337"/>
        <v/>
      </c>
      <c r="Y3033" s="199" t="str">
        <f t="shared" si="2338"/>
        <v/>
      </c>
      <c r="Z3033" s="199" t="str">
        <f t="shared" si="2339"/>
        <v/>
      </c>
      <c r="AA3033" s="199" t="str">
        <f t="shared" si="2340"/>
        <v/>
      </c>
      <c r="AB3033" s="201">
        <f t="shared" ca="1" si="2341"/>
        <v>2.010331963982841</v>
      </c>
      <c r="AD3033" s="162">
        <f t="shared" si="2342"/>
        <v>0</v>
      </c>
      <c r="AE3033" s="162">
        <f t="shared" si="2343"/>
        <v>0</v>
      </c>
      <c r="AF3033" s="162">
        <f t="shared" si="2344"/>
        <v>0</v>
      </c>
      <c r="AG3033" s="162">
        <f t="shared" si="2345"/>
        <v>0</v>
      </c>
      <c r="AH3033" s="162" t="str">
        <f t="shared" si="2346"/>
        <v/>
      </c>
      <c r="AI3033" s="162" t="str">
        <f t="shared" si="2347"/>
        <v/>
      </c>
      <c r="AJ3033" s="162" t="str">
        <f t="shared" si="2348"/>
        <v/>
      </c>
      <c r="AK3033" s="162" t="str">
        <f t="shared" si="2349"/>
        <v/>
      </c>
      <c r="AM3033" s="199">
        <f t="shared" si="2352"/>
        <v>33.145627376683656</v>
      </c>
      <c r="AN3033" s="197">
        <f t="shared" si="2354"/>
        <v>0</v>
      </c>
      <c r="AO3033" s="197">
        <f t="shared" si="2355"/>
        <v>0</v>
      </c>
      <c r="AP3033" s="197">
        <f t="shared" si="2356"/>
        <v>0</v>
      </c>
      <c r="AQ3033" s="197">
        <f t="shared" si="2357"/>
        <v>0</v>
      </c>
      <c r="AR3033" s="197" t="str">
        <f t="shared" si="2358"/>
        <v/>
      </c>
      <c r="AS3033" s="197" t="str">
        <f t="shared" si="2359"/>
        <v/>
      </c>
      <c r="AT3033" s="197" t="str">
        <f t="shared" si="2360"/>
        <v/>
      </c>
      <c r="AU3033" s="197" t="str">
        <f t="shared" si="2361"/>
        <v/>
      </c>
      <c r="AV3033" s="199">
        <f t="shared" ca="1" si="2353"/>
        <v>2.077935973769991</v>
      </c>
      <c r="AX3033" s="162">
        <f t="shared" si="2316"/>
        <v>0</v>
      </c>
      <c r="AY3033" s="162">
        <f t="shared" si="2317"/>
        <v>0</v>
      </c>
      <c r="AZ3033" s="162">
        <f t="shared" si="2318"/>
        <v>0</v>
      </c>
      <c r="BA3033" s="162">
        <f t="shared" si="2319"/>
        <v>0</v>
      </c>
      <c r="BB3033" s="162" t="str">
        <f t="shared" si="2320"/>
        <v/>
      </c>
      <c r="BC3033" s="162" t="str">
        <f t="shared" si="2321"/>
        <v/>
      </c>
      <c r="BD3033" s="162" t="str">
        <f t="shared" si="2322"/>
        <v/>
      </c>
      <c r="BE3033" s="162" t="str">
        <f t="shared" si="2323"/>
        <v/>
      </c>
      <c r="BG3033" s="169">
        <f t="shared" si="2350"/>
        <v>75.923100314598031</v>
      </c>
      <c r="BH3033" s="169">
        <f t="shared" ca="1" si="2351"/>
        <v>2.119500284115714</v>
      </c>
    </row>
    <row r="3034" spans="11:60" x14ac:dyDescent="0.25">
      <c r="K3034" s="199">
        <f t="shared" si="2324"/>
        <v>75.97448650770437</v>
      </c>
      <c r="L3034" s="201">
        <f t="shared" si="2325"/>
        <v>0.63718604499914988</v>
      </c>
      <c r="M3034" s="201">
        <f t="shared" si="2326"/>
        <v>0.64254491810244729</v>
      </c>
      <c r="N3034" s="201">
        <f t="shared" si="2327"/>
        <v>0.67538435426063903</v>
      </c>
      <c r="O3034" s="201">
        <f t="shared" si="2328"/>
        <v>0.63777477715260333</v>
      </c>
      <c r="P3034" s="201" t="str">
        <f t="shared" si="2329"/>
        <v/>
      </c>
      <c r="Q3034" s="201" t="str">
        <f t="shared" si="2330"/>
        <v/>
      </c>
      <c r="R3034" s="201" t="str">
        <f t="shared" si="2331"/>
        <v/>
      </c>
      <c r="S3034" s="201" t="str">
        <f t="shared" si="2332"/>
        <v/>
      </c>
      <c r="T3034" s="199">
        <f t="shared" si="2333"/>
        <v>0</v>
      </c>
      <c r="U3034" s="199">
        <f t="shared" si="2334"/>
        <v>0</v>
      </c>
      <c r="V3034" s="199">
        <f t="shared" si="2335"/>
        <v>0</v>
      </c>
      <c r="W3034" s="199">
        <f t="shared" si="2336"/>
        <v>0</v>
      </c>
      <c r="X3034" s="199" t="str">
        <f t="shared" si="2337"/>
        <v/>
      </c>
      <c r="Y3034" s="199" t="str">
        <f t="shared" si="2338"/>
        <v/>
      </c>
      <c r="Z3034" s="199" t="str">
        <f t="shared" si="2339"/>
        <v/>
      </c>
      <c r="AA3034" s="199" t="str">
        <f t="shared" si="2340"/>
        <v/>
      </c>
      <c r="AB3034" s="201">
        <f t="shared" ca="1" si="2341"/>
        <v>2.0486772684984924</v>
      </c>
      <c r="AD3034" s="162">
        <f t="shared" si="2342"/>
        <v>0</v>
      </c>
      <c r="AE3034" s="162">
        <f t="shared" si="2343"/>
        <v>0</v>
      </c>
      <c r="AF3034" s="162">
        <f t="shared" si="2344"/>
        <v>0</v>
      </c>
      <c r="AG3034" s="162">
        <f t="shared" si="2345"/>
        <v>0</v>
      </c>
      <c r="AH3034" s="162" t="str">
        <f t="shared" si="2346"/>
        <v/>
      </c>
      <c r="AI3034" s="162" t="str">
        <f t="shared" si="2347"/>
        <v/>
      </c>
      <c r="AJ3034" s="162" t="str">
        <f t="shared" si="2348"/>
        <v/>
      </c>
      <c r="AK3034" s="162" t="str">
        <f t="shared" si="2349"/>
        <v/>
      </c>
      <c r="AM3034" s="199">
        <f t="shared" si="2352"/>
        <v>33.156844171058168</v>
      </c>
      <c r="AN3034" s="197">
        <f t="shared" si="2354"/>
        <v>0</v>
      </c>
      <c r="AO3034" s="197">
        <f t="shared" si="2355"/>
        <v>0</v>
      </c>
      <c r="AP3034" s="197">
        <f t="shared" si="2356"/>
        <v>0</v>
      </c>
      <c r="AQ3034" s="197">
        <f t="shared" si="2357"/>
        <v>0</v>
      </c>
      <c r="AR3034" s="197" t="str">
        <f t="shared" si="2358"/>
        <v/>
      </c>
      <c r="AS3034" s="197" t="str">
        <f t="shared" si="2359"/>
        <v/>
      </c>
      <c r="AT3034" s="197" t="str">
        <f t="shared" si="2360"/>
        <v/>
      </c>
      <c r="AU3034" s="197" t="str">
        <f t="shared" si="2361"/>
        <v/>
      </c>
      <c r="AV3034" s="199">
        <f t="shared" ca="1" si="2353"/>
        <v>2.1666192285639059</v>
      </c>
      <c r="AX3034" s="162">
        <f t="shared" si="2316"/>
        <v>0</v>
      </c>
      <c r="AY3034" s="162">
        <f t="shared" si="2317"/>
        <v>0</v>
      </c>
      <c r="AZ3034" s="162">
        <f t="shared" si="2318"/>
        <v>0</v>
      </c>
      <c r="BA3034" s="162">
        <f t="shared" si="2319"/>
        <v>0</v>
      </c>
      <c r="BB3034" s="162" t="str">
        <f t="shared" si="2320"/>
        <v/>
      </c>
      <c r="BC3034" s="162" t="str">
        <f t="shared" si="2321"/>
        <v/>
      </c>
      <c r="BD3034" s="162" t="str">
        <f t="shared" si="2322"/>
        <v/>
      </c>
      <c r="BE3034" s="162" t="str">
        <f t="shared" si="2323"/>
        <v/>
      </c>
      <c r="BG3034" s="169">
        <f t="shared" si="2350"/>
        <v>75.9487934111512</v>
      </c>
      <c r="BH3034" s="169">
        <f t="shared" ca="1" si="2351"/>
        <v>2.010331963982841</v>
      </c>
    </row>
    <row r="3035" spans="11:60" x14ac:dyDescent="0.25">
      <c r="K3035" s="199">
        <f t="shared" si="2324"/>
        <v>76.000179604257539</v>
      </c>
      <c r="L3035" s="201">
        <f t="shared" si="2325"/>
        <v>0.63740152895078983</v>
      </c>
      <c r="M3035" s="201">
        <f t="shared" si="2326"/>
        <v>0.6427622143209466</v>
      </c>
      <c r="N3035" s="201">
        <f t="shared" si="2327"/>
        <v>0.6756127561389822</v>
      </c>
      <c r="O3035" s="201">
        <f t="shared" si="2328"/>
        <v>0.63799046020202932</v>
      </c>
      <c r="P3035" s="201" t="str">
        <f t="shared" si="2329"/>
        <v/>
      </c>
      <c r="Q3035" s="201" t="str">
        <f t="shared" si="2330"/>
        <v/>
      </c>
      <c r="R3035" s="201" t="str">
        <f t="shared" si="2331"/>
        <v/>
      </c>
      <c r="S3035" s="201" t="str">
        <f t="shared" si="2332"/>
        <v/>
      </c>
      <c r="T3035" s="199">
        <f t="shared" si="2333"/>
        <v>0</v>
      </c>
      <c r="U3035" s="199">
        <f t="shared" si="2334"/>
        <v>0</v>
      </c>
      <c r="V3035" s="199">
        <f t="shared" si="2335"/>
        <v>0</v>
      </c>
      <c r="W3035" s="199">
        <f t="shared" si="2336"/>
        <v>0</v>
      </c>
      <c r="X3035" s="199" t="str">
        <f t="shared" si="2337"/>
        <v/>
      </c>
      <c r="Y3035" s="199" t="str">
        <f t="shared" si="2338"/>
        <v/>
      </c>
      <c r="Z3035" s="199" t="str">
        <f t="shared" si="2339"/>
        <v/>
      </c>
      <c r="AA3035" s="199" t="str">
        <f t="shared" si="2340"/>
        <v/>
      </c>
      <c r="AB3035" s="201">
        <f t="shared" ca="1" si="2341"/>
        <v>2.1488355367522041</v>
      </c>
      <c r="AD3035" s="162">
        <f t="shared" si="2342"/>
        <v>0</v>
      </c>
      <c r="AE3035" s="162">
        <f t="shared" si="2343"/>
        <v>0</v>
      </c>
      <c r="AF3035" s="162">
        <f t="shared" si="2344"/>
        <v>0</v>
      </c>
      <c r="AG3035" s="162">
        <f t="shared" si="2345"/>
        <v>0</v>
      </c>
      <c r="AH3035" s="162" t="str">
        <f t="shared" si="2346"/>
        <v/>
      </c>
      <c r="AI3035" s="162" t="str">
        <f t="shared" si="2347"/>
        <v/>
      </c>
      <c r="AJ3035" s="162" t="str">
        <f t="shared" si="2348"/>
        <v/>
      </c>
      <c r="AK3035" s="162" t="str">
        <f t="shared" si="2349"/>
        <v/>
      </c>
      <c r="AM3035" s="199">
        <f t="shared" si="2352"/>
        <v>33.16806096543268</v>
      </c>
      <c r="AN3035" s="197">
        <f t="shared" si="2354"/>
        <v>0</v>
      </c>
      <c r="AO3035" s="197">
        <f t="shared" si="2355"/>
        <v>0</v>
      </c>
      <c r="AP3035" s="197">
        <f t="shared" si="2356"/>
        <v>0</v>
      </c>
      <c r="AQ3035" s="197">
        <f t="shared" si="2357"/>
        <v>0</v>
      </c>
      <c r="AR3035" s="197" t="str">
        <f t="shared" si="2358"/>
        <v/>
      </c>
      <c r="AS3035" s="197" t="str">
        <f t="shared" si="2359"/>
        <v/>
      </c>
      <c r="AT3035" s="197" t="str">
        <f t="shared" si="2360"/>
        <v/>
      </c>
      <c r="AU3035" s="197" t="str">
        <f t="shared" si="2361"/>
        <v/>
      </c>
      <c r="AV3035" s="199">
        <f t="shared" ca="1" si="2353"/>
        <v>2.2410298196946257</v>
      </c>
      <c r="AX3035" s="162">
        <f t="shared" si="2316"/>
        <v>0</v>
      </c>
      <c r="AY3035" s="162">
        <f t="shared" si="2317"/>
        <v>0</v>
      </c>
      <c r="AZ3035" s="162">
        <f t="shared" si="2318"/>
        <v>0</v>
      </c>
      <c r="BA3035" s="162">
        <f t="shared" si="2319"/>
        <v>0</v>
      </c>
      <c r="BB3035" s="162" t="str">
        <f t="shared" si="2320"/>
        <v/>
      </c>
      <c r="BC3035" s="162" t="str">
        <f t="shared" si="2321"/>
        <v/>
      </c>
      <c r="BD3035" s="162" t="str">
        <f t="shared" si="2322"/>
        <v/>
      </c>
      <c r="BE3035" s="162" t="str">
        <f t="shared" si="2323"/>
        <v/>
      </c>
      <c r="BG3035" s="169">
        <f t="shared" si="2350"/>
        <v>75.97448650770437</v>
      </c>
      <c r="BH3035" s="169">
        <f t="shared" ca="1" si="2351"/>
        <v>2.0486772684984924</v>
      </c>
    </row>
    <row r="3036" spans="11:60" x14ac:dyDescent="0.25">
      <c r="K3036" s="199">
        <f t="shared" si="2324"/>
        <v>76.025872700810709</v>
      </c>
      <c r="L3036" s="201">
        <f t="shared" si="2325"/>
        <v>0.63761701290242967</v>
      </c>
      <c r="M3036" s="201">
        <f t="shared" si="2326"/>
        <v>0.64297951053944602</v>
      </c>
      <c r="N3036" s="201">
        <f t="shared" si="2327"/>
        <v>0.67584115801732536</v>
      </c>
      <c r="O3036" s="201">
        <f t="shared" si="2328"/>
        <v>0.6382061432514553</v>
      </c>
      <c r="P3036" s="201" t="str">
        <f t="shared" si="2329"/>
        <v/>
      </c>
      <c r="Q3036" s="201" t="str">
        <f t="shared" si="2330"/>
        <v/>
      </c>
      <c r="R3036" s="201" t="str">
        <f t="shared" si="2331"/>
        <v/>
      </c>
      <c r="S3036" s="201" t="str">
        <f t="shared" si="2332"/>
        <v/>
      </c>
      <c r="T3036" s="199">
        <f t="shared" si="2333"/>
        <v>0</v>
      </c>
      <c r="U3036" s="199">
        <f t="shared" si="2334"/>
        <v>0</v>
      </c>
      <c r="V3036" s="199">
        <f t="shared" si="2335"/>
        <v>0</v>
      </c>
      <c r="W3036" s="199">
        <f t="shared" si="2336"/>
        <v>0</v>
      </c>
      <c r="X3036" s="199" t="str">
        <f t="shared" si="2337"/>
        <v/>
      </c>
      <c r="Y3036" s="199" t="str">
        <f t="shared" si="2338"/>
        <v/>
      </c>
      <c r="Z3036" s="199" t="str">
        <f t="shared" si="2339"/>
        <v/>
      </c>
      <c r="AA3036" s="199" t="str">
        <f t="shared" si="2340"/>
        <v/>
      </c>
      <c r="AB3036" s="201">
        <f t="shared" ca="1" si="2341"/>
        <v>2.0323918823342888</v>
      </c>
      <c r="AD3036" s="162">
        <f t="shared" si="2342"/>
        <v>0</v>
      </c>
      <c r="AE3036" s="162">
        <f t="shared" si="2343"/>
        <v>0</v>
      </c>
      <c r="AF3036" s="162">
        <f t="shared" si="2344"/>
        <v>0</v>
      </c>
      <c r="AG3036" s="162">
        <f t="shared" si="2345"/>
        <v>0</v>
      </c>
      <c r="AH3036" s="162" t="str">
        <f t="shared" si="2346"/>
        <v/>
      </c>
      <c r="AI3036" s="162" t="str">
        <f t="shared" si="2347"/>
        <v/>
      </c>
      <c r="AJ3036" s="162" t="str">
        <f t="shared" si="2348"/>
        <v/>
      </c>
      <c r="AK3036" s="162" t="str">
        <f t="shared" si="2349"/>
        <v/>
      </c>
      <c r="AM3036" s="199">
        <f t="shared" si="2352"/>
        <v>33.179277759807192</v>
      </c>
      <c r="AN3036" s="197">
        <f t="shared" si="2354"/>
        <v>0</v>
      </c>
      <c r="AO3036" s="197">
        <f t="shared" si="2355"/>
        <v>0</v>
      </c>
      <c r="AP3036" s="197">
        <f t="shared" si="2356"/>
        <v>0</v>
      </c>
      <c r="AQ3036" s="197">
        <f t="shared" si="2357"/>
        <v>0</v>
      </c>
      <c r="AR3036" s="197" t="str">
        <f t="shared" si="2358"/>
        <v/>
      </c>
      <c r="AS3036" s="197" t="str">
        <f t="shared" si="2359"/>
        <v/>
      </c>
      <c r="AT3036" s="197" t="str">
        <f t="shared" si="2360"/>
        <v/>
      </c>
      <c r="AU3036" s="197" t="str">
        <f t="shared" si="2361"/>
        <v/>
      </c>
      <c r="AV3036" s="199">
        <f t="shared" ca="1" si="2353"/>
        <v>2.16158812641405</v>
      </c>
      <c r="AX3036" s="162">
        <f t="shared" si="2316"/>
        <v>0</v>
      </c>
      <c r="AY3036" s="162">
        <f t="shared" si="2317"/>
        <v>0</v>
      </c>
      <c r="AZ3036" s="162">
        <f t="shared" si="2318"/>
        <v>0</v>
      </c>
      <c r="BA3036" s="162">
        <f t="shared" si="2319"/>
        <v>0</v>
      </c>
      <c r="BB3036" s="162" t="str">
        <f t="shared" si="2320"/>
        <v/>
      </c>
      <c r="BC3036" s="162" t="str">
        <f t="shared" si="2321"/>
        <v/>
      </c>
      <c r="BD3036" s="162" t="str">
        <f t="shared" si="2322"/>
        <v/>
      </c>
      <c r="BE3036" s="162" t="str">
        <f t="shared" si="2323"/>
        <v/>
      </c>
      <c r="BG3036" s="169">
        <f t="shared" si="2350"/>
        <v>76.000179604257539</v>
      </c>
      <c r="BH3036" s="169">
        <f t="shared" ca="1" si="2351"/>
        <v>2.1488355367522041</v>
      </c>
    </row>
    <row r="3037" spans="11:60" x14ac:dyDescent="0.25">
      <c r="K3037" s="199">
        <f t="shared" si="2324"/>
        <v>76.051565797363878</v>
      </c>
      <c r="L3037" s="201">
        <f t="shared" si="2325"/>
        <v>0.63783249685406962</v>
      </c>
      <c r="M3037" s="201">
        <f t="shared" si="2326"/>
        <v>0.64319680675794533</v>
      </c>
      <c r="N3037" s="201">
        <f t="shared" si="2327"/>
        <v>0.67606955989566853</v>
      </c>
      <c r="O3037" s="201">
        <f t="shared" si="2328"/>
        <v>0.6384218263008814</v>
      </c>
      <c r="P3037" s="201" t="str">
        <f t="shared" si="2329"/>
        <v/>
      </c>
      <c r="Q3037" s="201" t="str">
        <f t="shared" si="2330"/>
        <v/>
      </c>
      <c r="R3037" s="201" t="str">
        <f t="shared" si="2331"/>
        <v/>
      </c>
      <c r="S3037" s="201" t="str">
        <f t="shared" si="2332"/>
        <v/>
      </c>
      <c r="T3037" s="199">
        <f t="shared" si="2333"/>
        <v>0</v>
      </c>
      <c r="U3037" s="199">
        <f t="shared" si="2334"/>
        <v>0</v>
      </c>
      <c r="V3037" s="199">
        <f t="shared" si="2335"/>
        <v>0</v>
      </c>
      <c r="W3037" s="199">
        <f t="shared" si="2336"/>
        <v>0</v>
      </c>
      <c r="X3037" s="199" t="str">
        <f t="shared" si="2337"/>
        <v/>
      </c>
      <c r="Y3037" s="199" t="str">
        <f t="shared" si="2338"/>
        <v/>
      </c>
      <c r="Z3037" s="199" t="str">
        <f t="shared" si="2339"/>
        <v/>
      </c>
      <c r="AA3037" s="199" t="str">
        <f t="shared" si="2340"/>
        <v/>
      </c>
      <c r="AB3037" s="201">
        <f t="shared" ca="1" si="2341"/>
        <v>2.0953862806448096</v>
      </c>
      <c r="AD3037" s="162">
        <f t="shared" si="2342"/>
        <v>0</v>
      </c>
      <c r="AE3037" s="162">
        <f t="shared" si="2343"/>
        <v>0</v>
      </c>
      <c r="AF3037" s="162">
        <f t="shared" si="2344"/>
        <v>0</v>
      </c>
      <c r="AG3037" s="162">
        <f t="shared" si="2345"/>
        <v>0</v>
      </c>
      <c r="AH3037" s="162" t="str">
        <f t="shared" si="2346"/>
        <v/>
      </c>
      <c r="AI3037" s="162" t="str">
        <f t="shared" si="2347"/>
        <v/>
      </c>
      <c r="AJ3037" s="162" t="str">
        <f t="shared" si="2348"/>
        <v/>
      </c>
      <c r="AK3037" s="162" t="str">
        <f t="shared" si="2349"/>
        <v/>
      </c>
      <c r="AM3037" s="199">
        <f t="shared" si="2352"/>
        <v>33.190494554181704</v>
      </c>
      <c r="AN3037" s="197">
        <f t="shared" si="2354"/>
        <v>0</v>
      </c>
      <c r="AO3037" s="197">
        <f t="shared" si="2355"/>
        <v>0</v>
      </c>
      <c r="AP3037" s="197">
        <f t="shared" si="2356"/>
        <v>0</v>
      </c>
      <c r="AQ3037" s="197">
        <f t="shared" si="2357"/>
        <v>0</v>
      </c>
      <c r="AR3037" s="197" t="str">
        <f t="shared" si="2358"/>
        <v/>
      </c>
      <c r="AS3037" s="197" t="str">
        <f t="shared" si="2359"/>
        <v/>
      </c>
      <c r="AT3037" s="197" t="str">
        <f t="shared" si="2360"/>
        <v/>
      </c>
      <c r="AU3037" s="197" t="str">
        <f t="shared" si="2361"/>
        <v/>
      </c>
      <c r="AV3037" s="199">
        <f t="shared" ca="1" si="2353"/>
        <v>2.1853087882179376</v>
      </c>
      <c r="AX3037" s="162">
        <f t="shared" si="2316"/>
        <v>0</v>
      </c>
      <c r="AY3037" s="162">
        <f t="shared" si="2317"/>
        <v>0</v>
      </c>
      <c r="AZ3037" s="162">
        <f t="shared" si="2318"/>
        <v>0</v>
      </c>
      <c r="BA3037" s="162">
        <f t="shared" si="2319"/>
        <v>0</v>
      </c>
      <c r="BB3037" s="162" t="str">
        <f t="shared" si="2320"/>
        <v/>
      </c>
      <c r="BC3037" s="162" t="str">
        <f t="shared" si="2321"/>
        <v/>
      </c>
      <c r="BD3037" s="162" t="str">
        <f t="shared" si="2322"/>
        <v/>
      </c>
      <c r="BE3037" s="162" t="str">
        <f t="shared" si="2323"/>
        <v/>
      </c>
      <c r="BG3037" s="169">
        <f t="shared" si="2350"/>
        <v>76.025872700810709</v>
      </c>
      <c r="BH3037" s="169">
        <f t="shared" ca="1" si="2351"/>
        <v>2.0323918823342888</v>
      </c>
    </row>
    <row r="3038" spans="11:60" x14ac:dyDescent="0.25">
      <c r="K3038" s="199">
        <f t="shared" si="2324"/>
        <v>76.077258893917048</v>
      </c>
      <c r="L3038" s="201">
        <f t="shared" si="2325"/>
        <v>0.63804798080570957</v>
      </c>
      <c r="M3038" s="201">
        <f t="shared" si="2326"/>
        <v>0.64341410297644475</v>
      </c>
      <c r="N3038" s="201">
        <f t="shared" si="2327"/>
        <v>0.6762979617740118</v>
      </c>
      <c r="O3038" s="201">
        <f t="shared" si="2328"/>
        <v>0.63863750935030739</v>
      </c>
      <c r="P3038" s="201" t="str">
        <f t="shared" si="2329"/>
        <v/>
      </c>
      <c r="Q3038" s="201" t="str">
        <f t="shared" si="2330"/>
        <v/>
      </c>
      <c r="R3038" s="201" t="str">
        <f t="shared" si="2331"/>
        <v/>
      </c>
      <c r="S3038" s="201" t="str">
        <f t="shared" si="2332"/>
        <v/>
      </c>
      <c r="T3038" s="199">
        <f t="shared" si="2333"/>
        <v>0</v>
      </c>
      <c r="U3038" s="199">
        <f t="shared" si="2334"/>
        <v>0</v>
      </c>
      <c r="V3038" s="199">
        <f t="shared" si="2335"/>
        <v>0</v>
      </c>
      <c r="W3038" s="199">
        <f t="shared" si="2336"/>
        <v>0</v>
      </c>
      <c r="X3038" s="199" t="str">
        <f t="shared" si="2337"/>
        <v/>
      </c>
      <c r="Y3038" s="199" t="str">
        <f t="shared" si="2338"/>
        <v/>
      </c>
      <c r="Z3038" s="199" t="str">
        <f t="shared" si="2339"/>
        <v/>
      </c>
      <c r="AA3038" s="199" t="str">
        <f t="shared" si="2340"/>
        <v/>
      </c>
      <c r="AB3038" s="201">
        <f t="shared" ca="1" si="2341"/>
        <v>2.0489722625476059</v>
      </c>
      <c r="AD3038" s="162">
        <f t="shared" si="2342"/>
        <v>0</v>
      </c>
      <c r="AE3038" s="162">
        <f t="shared" si="2343"/>
        <v>0</v>
      </c>
      <c r="AF3038" s="162">
        <f t="shared" si="2344"/>
        <v>0</v>
      </c>
      <c r="AG3038" s="162">
        <f t="shared" si="2345"/>
        <v>0</v>
      </c>
      <c r="AH3038" s="162" t="str">
        <f t="shared" si="2346"/>
        <v/>
      </c>
      <c r="AI3038" s="162" t="str">
        <f t="shared" si="2347"/>
        <v/>
      </c>
      <c r="AJ3038" s="162" t="str">
        <f t="shared" si="2348"/>
        <v/>
      </c>
      <c r="AK3038" s="162" t="str">
        <f t="shared" si="2349"/>
        <v/>
      </c>
      <c r="AM3038" s="199">
        <f t="shared" si="2352"/>
        <v>33.201711348556216</v>
      </c>
      <c r="AN3038" s="197">
        <f t="shared" si="2354"/>
        <v>0</v>
      </c>
      <c r="AO3038" s="197">
        <f t="shared" si="2355"/>
        <v>0</v>
      </c>
      <c r="AP3038" s="197">
        <f t="shared" si="2356"/>
        <v>0</v>
      </c>
      <c r="AQ3038" s="197">
        <f t="shared" si="2357"/>
        <v>0</v>
      </c>
      <c r="AR3038" s="197" t="str">
        <f t="shared" si="2358"/>
        <v/>
      </c>
      <c r="AS3038" s="197" t="str">
        <f t="shared" si="2359"/>
        <v/>
      </c>
      <c r="AT3038" s="197" t="str">
        <f t="shared" si="2360"/>
        <v/>
      </c>
      <c r="AU3038" s="197" t="str">
        <f t="shared" si="2361"/>
        <v/>
      </c>
      <c r="AV3038" s="199">
        <f t="shared" ca="1" si="2353"/>
        <v>2.0977063763429205</v>
      </c>
      <c r="AX3038" s="162">
        <f t="shared" si="2316"/>
        <v>0</v>
      </c>
      <c r="AY3038" s="162">
        <f t="shared" si="2317"/>
        <v>0</v>
      </c>
      <c r="AZ3038" s="162">
        <f t="shared" si="2318"/>
        <v>0</v>
      </c>
      <c r="BA3038" s="162">
        <f t="shared" si="2319"/>
        <v>0</v>
      </c>
      <c r="BB3038" s="162" t="str">
        <f t="shared" si="2320"/>
        <v/>
      </c>
      <c r="BC3038" s="162" t="str">
        <f t="shared" si="2321"/>
        <v/>
      </c>
      <c r="BD3038" s="162" t="str">
        <f t="shared" si="2322"/>
        <v/>
      </c>
      <c r="BE3038" s="162" t="str">
        <f t="shared" si="2323"/>
        <v/>
      </c>
      <c r="BG3038" s="169">
        <f t="shared" si="2350"/>
        <v>76.051565797363878</v>
      </c>
      <c r="BH3038" s="169">
        <f t="shared" ca="1" si="2351"/>
        <v>2.0953862806448096</v>
      </c>
    </row>
    <row r="3039" spans="11:60" x14ac:dyDescent="0.25">
      <c r="K3039" s="199">
        <f t="shared" si="2324"/>
        <v>76.102951990470217</v>
      </c>
      <c r="L3039" s="201">
        <f t="shared" si="2325"/>
        <v>0.63826346475734952</v>
      </c>
      <c r="M3039" s="201">
        <f t="shared" si="2326"/>
        <v>0.64363139919494405</v>
      </c>
      <c r="N3039" s="201">
        <f t="shared" si="2327"/>
        <v>0.67652636365235497</v>
      </c>
      <c r="O3039" s="201">
        <f t="shared" si="2328"/>
        <v>0.63885319239973337</v>
      </c>
      <c r="P3039" s="201" t="str">
        <f t="shared" si="2329"/>
        <v/>
      </c>
      <c r="Q3039" s="201" t="str">
        <f t="shared" si="2330"/>
        <v/>
      </c>
      <c r="R3039" s="201" t="str">
        <f t="shared" si="2331"/>
        <v/>
      </c>
      <c r="S3039" s="201" t="str">
        <f t="shared" si="2332"/>
        <v/>
      </c>
      <c r="T3039" s="199">
        <f t="shared" si="2333"/>
        <v>0</v>
      </c>
      <c r="U3039" s="199">
        <f t="shared" si="2334"/>
        <v>0</v>
      </c>
      <c r="V3039" s="199">
        <f t="shared" si="2335"/>
        <v>0</v>
      </c>
      <c r="W3039" s="199">
        <f t="shared" si="2336"/>
        <v>0</v>
      </c>
      <c r="X3039" s="199" t="str">
        <f t="shared" si="2337"/>
        <v/>
      </c>
      <c r="Y3039" s="199" t="str">
        <f t="shared" si="2338"/>
        <v/>
      </c>
      <c r="Z3039" s="199" t="str">
        <f t="shared" si="2339"/>
        <v/>
      </c>
      <c r="AA3039" s="199" t="str">
        <f t="shared" si="2340"/>
        <v/>
      </c>
      <c r="AB3039" s="201">
        <f t="shared" ca="1" si="2341"/>
        <v>2.0045794678466375</v>
      </c>
      <c r="AD3039" s="162">
        <f t="shared" si="2342"/>
        <v>0</v>
      </c>
      <c r="AE3039" s="162">
        <f t="shared" si="2343"/>
        <v>0</v>
      </c>
      <c r="AF3039" s="162">
        <f t="shared" si="2344"/>
        <v>0</v>
      </c>
      <c r="AG3039" s="162">
        <f t="shared" si="2345"/>
        <v>0</v>
      </c>
      <c r="AH3039" s="162" t="str">
        <f t="shared" si="2346"/>
        <v/>
      </c>
      <c r="AI3039" s="162" t="str">
        <f t="shared" si="2347"/>
        <v/>
      </c>
      <c r="AJ3039" s="162" t="str">
        <f t="shared" si="2348"/>
        <v/>
      </c>
      <c r="AK3039" s="162" t="str">
        <f t="shared" si="2349"/>
        <v/>
      </c>
      <c r="AM3039" s="199">
        <f t="shared" si="2352"/>
        <v>33.212928142930728</v>
      </c>
      <c r="AN3039" s="197">
        <f t="shared" si="2354"/>
        <v>0</v>
      </c>
      <c r="AO3039" s="197">
        <f t="shared" si="2355"/>
        <v>0</v>
      </c>
      <c r="AP3039" s="197">
        <f t="shared" si="2356"/>
        <v>0</v>
      </c>
      <c r="AQ3039" s="197">
        <f t="shared" si="2357"/>
        <v>0</v>
      </c>
      <c r="AR3039" s="197" t="str">
        <f t="shared" si="2358"/>
        <v/>
      </c>
      <c r="AS3039" s="197" t="str">
        <f t="shared" si="2359"/>
        <v/>
      </c>
      <c r="AT3039" s="197" t="str">
        <f t="shared" si="2360"/>
        <v/>
      </c>
      <c r="AU3039" s="197" t="str">
        <f t="shared" si="2361"/>
        <v/>
      </c>
      <c r="AV3039" s="199">
        <f t="shared" ca="1" si="2353"/>
        <v>2.2250792016682488</v>
      </c>
      <c r="AX3039" s="162">
        <f t="shared" si="2316"/>
        <v>0</v>
      </c>
      <c r="AY3039" s="162">
        <f t="shared" si="2317"/>
        <v>0</v>
      </c>
      <c r="AZ3039" s="162">
        <f t="shared" si="2318"/>
        <v>0</v>
      </c>
      <c r="BA3039" s="162">
        <f t="shared" si="2319"/>
        <v>0</v>
      </c>
      <c r="BB3039" s="162" t="str">
        <f t="shared" si="2320"/>
        <v/>
      </c>
      <c r="BC3039" s="162" t="str">
        <f t="shared" si="2321"/>
        <v/>
      </c>
      <c r="BD3039" s="162" t="str">
        <f t="shared" si="2322"/>
        <v/>
      </c>
      <c r="BE3039" s="162" t="str">
        <f t="shared" si="2323"/>
        <v/>
      </c>
      <c r="BG3039" s="169">
        <f t="shared" si="2350"/>
        <v>76.077258893917048</v>
      </c>
      <c r="BH3039" s="169">
        <f t="shared" ca="1" si="2351"/>
        <v>2.0489722625476059</v>
      </c>
    </row>
    <row r="3040" spans="11:60" x14ac:dyDescent="0.25">
      <c r="K3040" s="199">
        <f t="shared" si="2324"/>
        <v>76.128645087023386</v>
      </c>
      <c r="L3040" s="201">
        <f t="shared" si="2325"/>
        <v>0.63847894870898947</v>
      </c>
      <c r="M3040" s="201">
        <f t="shared" si="2326"/>
        <v>0.64384869541344336</v>
      </c>
      <c r="N3040" s="201">
        <f t="shared" si="2327"/>
        <v>0.67675476553069813</v>
      </c>
      <c r="O3040" s="201">
        <f t="shared" si="2328"/>
        <v>0.63906887544915947</v>
      </c>
      <c r="P3040" s="201" t="str">
        <f t="shared" si="2329"/>
        <v/>
      </c>
      <c r="Q3040" s="201" t="str">
        <f t="shared" si="2330"/>
        <v/>
      </c>
      <c r="R3040" s="201" t="str">
        <f t="shared" si="2331"/>
        <v/>
      </c>
      <c r="S3040" s="201" t="str">
        <f t="shared" si="2332"/>
        <v/>
      </c>
      <c r="T3040" s="199">
        <f t="shared" si="2333"/>
        <v>0</v>
      </c>
      <c r="U3040" s="199">
        <f t="shared" si="2334"/>
        <v>0</v>
      </c>
      <c r="V3040" s="199">
        <f t="shared" si="2335"/>
        <v>0</v>
      </c>
      <c r="W3040" s="199">
        <f t="shared" si="2336"/>
        <v>0</v>
      </c>
      <c r="X3040" s="199" t="str">
        <f t="shared" si="2337"/>
        <v/>
      </c>
      <c r="Y3040" s="199" t="str">
        <f t="shared" si="2338"/>
        <v/>
      </c>
      <c r="Z3040" s="199" t="str">
        <f t="shared" si="2339"/>
        <v/>
      </c>
      <c r="AA3040" s="199" t="str">
        <f t="shared" si="2340"/>
        <v/>
      </c>
      <c r="AB3040" s="201">
        <f t="shared" ca="1" si="2341"/>
        <v>2.136295062287433</v>
      </c>
      <c r="AD3040" s="162">
        <f t="shared" si="2342"/>
        <v>0</v>
      </c>
      <c r="AE3040" s="162">
        <f t="shared" si="2343"/>
        <v>0</v>
      </c>
      <c r="AF3040" s="162">
        <f t="shared" si="2344"/>
        <v>0</v>
      </c>
      <c r="AG3040" s="162">
        <f t="shared" si="2345"/>
        <v>0</v>
      </c>
      <c r="AH3040" s="162" t="str">
        <f t="shared" si="2346"/>
        <v/>
      </c>
      <c r="AI3040" s="162" t="str">
        <f t="shared" si="2347"/>
        <v/>
      </c>
      <c r="AJ3040" s="162" t="str">
        <f t="shared" si="2348"/>
        <v/>
      </c>
      <c r="AK3040" s="162" t="str">
        <f t="shared" si="2349"/>
        <v/>
      </c>
      <c r="AM3040" s="199">
        <f t="shared" si="2352"/>
        <v>33.22414493730524</v>
      </c>
      <c r="AN3040" s="197">
        <f t="shared" si="2354"/>
        <v>0</v>
      </c>
      <c r="AO3040" s="197">
        <f t="shared" si="2355"/>
        <v>0</v>
      </c>
      <c r="AP3040" s="197">
        <f t="shared" si="2356"/>
        <v>0</v>
      </c>
      <c r="AQ3040" s="197">
        <f t="shared" si="2357"/>
        <v>0</v>
      </c>
      <c r="AR3040" s="197" t="str">
        <f t="shared" si="2358"/>
        <v/>
      </c>
      <c r="AS3040" s="197" t="str">
        <f t="shared" si="2359"/>
        <v/>
      </c>
      <c r="AT3040" s="197" t="str">
        <f t="shared" si="2360"/>
        <v/>
      </c>
      <c r="AU3040" s="197" t="str">
        <f t="shared" si="2361"/>
        <v/>
      </c>
      <c r="AV3040" s="199">
        <f t="shared" ca="1" si="2353"/>
        <v>2.1560613399970117</v>
      </c>
      <c r="AX3040" s="162">
        <f t="shared" si="2316"/>
        <v>0</v>
      </c>
      <c r="AY3040" s="162">
        <f t="shared" si="2317"/>
        <v>0</v>
      </c>
      <c r="AZ3040" s="162">
        <f t="shared" si="2318"/>
        <v>0</v>
      </c>
      <c r="BA3040" s="162">
        <f t="shared" si="2319"/>
        <v>0</v>
      </c>
      <c r="BB3040" s="162" t="str">
        <f t="shared" si="2320"/>
        <v/>
      </c>
      <c r="BC3040" s="162" t="str">
        <f t="shared" si="2321"/>
        <v/>
      </c>
      <c r="BD3040" s="162" t="str">
        <f t="shared" si="2322"/>
        <v/>
      </c>
      <c r="BE3040" s="162" t="str">
        <f t="shared" si="2323"/>
        <v/>
      </c>
      <c r="BG3040" s="169">
        <f t="shared" si="2350"/>
        <v>76.102951990470217</v>
      </c>
      <c r="BH3040" s="169">
        <f t="shared" ca="1" si="2351"/>
        <v>2.0045794678466375</v>
      </c>
    </row>
    <row r="3041" spans="11:60" x14ac:dyDescent="0.25">
      <c r="K3041" s="199">
        <f t="shared" si="2324"/>
        <v>76.154338183576556</v>
      </c>
      <c r="L3041" s="201">
        <f t="shared" si="2325"/>
        <v>0.63869443266062942</v>
      </c>
      <c r="M3041" s="201">
        <f t="shared" si="2326"/>
        <v>0.64406599163194278</v>
      </c>
      <c r="N3041" s="201">
        <f t="shared" si="2327"/>
        <v>0.6769831674090413</v>
      </c>
      <c r="O3041" s="201">
        <f t="shared" si="2328"/>
        <v>0.63928455849858545</v>
      </c>
      <c r="P3041" s="201" t="str">
        <f t="shared" si="2329"/>
        <v/>
      </c>
      <c r="Q3041" s="201" t="str">
        <f t="shared" si="2330"/>
        <v/>
      </c>
      <c r="R3041" s="201" t="str">
        <f t="shared" si="2331"/>
        <v/>
      </c>
      <c r="S3041" s="201" t="str">
        <f t="shared" si="2332"/>
        <v/>
      </c>
      <c r="T3041" s="199">
        <f t="shared" si="2333"/>
        <v>0</v>
      </c>
      <c r="U3041" s="199">
        <f t="shared" si="2334"/>
        <v>0</v>
      </c>
      <c r="V3041" s="199">
        <f t="shared" si="2335"/>
        <v>0</v>
      </c>
      <c r="W3041" s="199">
        <f t="shared" si="2336"/>
        <v>0</v>
      </c>
      <c r="X3041" s="199" t="str">
        <f t="shared" si="2337"/>
        <v/>
      </c>
      <c r="Y3041" s="199" t="str">
        <f t="shared" si="2338"/>
        <v/>
      </c>
      <c r="Z3041" s="199" t="str">
        <f t="shared" si="2339"/>
        <v/>
      </c>
      <c r="AA3041" s="199" t="str">
        <f t="shared" si="2340"/>
        <v/>
      </c>
      <c r="AB3041" s="201">
        <f t="shared" ca="1" si="2341"/>
        <v>2.0682470082089339</v>
      </c>
      <c r="AD3041" s="162">
        <f t="shared" si="2342"/>
        <v>0</v>
      </c>
      <c r="AE3041" s="162">
        <f t="shared" si="2343"/>
        <v>0</v>
      </c>
      <c r="AF3041" s="162">
        <f t="shared" si="2344"/>
        <v>0</v>
      </c>
      <c r="AG3041" s="162">
        <f t="shared" si="2345"/>
        <v>0</v>
      </c>
      <c r="AH3041" s="162" t="str">
        <f t="shared" si="2346"/>
        <v/>
      </c>
      <c r="AI3041" s="162" t="str">
        <f t="shared" si="2347"/>
        <v/>
      </c>
      <c r="AJ3041" s="162" t="str">
        <f t="shared" si="2348"/>
        <v/>
      </c>
      <c r="AK3041" s="162" t="str">
        <f t="shared" si="2349"/>
        <v/>
      </c>
      <c r="AM3041" s="199">
        <f t="shared" si="2352"/>
        <v>33.235361731679752</v>
      </c>
      <c r="AN3041" s="197">
        <f t="shared" si="2354"/>
        <v>0</v>
      </c>
      <c r="AO3041" s="197">
        <f t="shared" si="2355"/>
        <v>0</v>
      </c>
      <c r="AP3041" s="197">
        <f t="shared" si="2356"/>
        <v>0</v>
      </c>
      <c r="AQ3041" s="197">
        <f t="shared" si="2357"/>
        <v>0</v>
      </c>
      <c r="AR3041" s="197" t="str">
        <f t="shared" si="2358"/>
        <v/>
      </c>
      <c r="AS3041" s="197" t="str">
        <f t="shared" si="2359"/>
        <v/>
      </c>
      <c r="AT3041" s="197" t="str">
        <f t="shared" si="2360"/>
        <v/>
      </c>
      <c r="AU3041" s="197" t="str">
        <f t="shared" si="2361"/>
        <v/>
      </c>
      <c r="AV3041" s="199">
        <f t="shared" ca="1" si="2353"/>
        <v>2.1396054337217016</v>
      </c>
      <c r="AX3041" s="162">
        <f t="shared" si="2316"/>
        <v>0</v>
      </c>
      <c r="AY3041" s="162">
        <f t="shared" si="2317"/>
        <v>0</v>
      </c>
      <c r="AZ3041" s="162">
        <f t="shared" si="2318"/>
        <v>0</v>
      </c>
      <c r="BA3041" s="162">
        <f t="shared" si="2319"/>
        <v>0</v>
      </c>
      <c r="BB3041" s="162" t="str">
        <f t="shared" si="2320"/>
        <v/>
      </c>
      <c r="BC3041" s="162" t="str">
        <f t="shared" si="2321"/>
        <v/>
      </c>
      <c r="BD3041" s="162" t="str">
        <f t="shared" si="2322"/>
        <v/>
      </c>
      <c r="BE3041" s="162" t="str">
        <f t="shared" si="2323"/>
        <v/>
      </c>
      <c r="BG3041" s="169">
        <f t="shared" si="2350"/>
        <v>76.128645087023386</v>
      </c>
      <c r="BH3041" s="169">
        <f t="shared" ca="1" si="2351"/>
        <v>2.136295062287433</v>
      </c>
    </row>
    <row r="3042" spans="11:60" x14ac:dyDescent="0.25">
      <c r="K3042" s="199">
        <f t="shared" si="2324"/>
        <v>76.180031280129725</v>
      </c>
      <c r="L3042" s="201">
        <f t="shared" si="2325"/>
        <v>0.63890991661226937</v>
      </c>
      <c r="M3042" s="201">
        <f t="shared" si="2326"/>
        <v>0.64428328785044209</v>
      </c>
      <c r="N3042" s="201">
        <f t="shared" si="2327"/>
        <v>0.67721156928738446</v>
      </c>
      <c r="O3042" s="201">
        <f t="shared" si="2328"/>
        <v>0.63950024154801144</v>
      </c>
      <c r="P3042" s="201" t="str">
        <f t="shared" si="2329"/>
        <v/>
      </c>
      <c r="Q3042" s="201" t="str">
        <f t="shared" si="2330"/>
        <v/>
      </c>
      <c r="R3042" s="201" t="str">
        <f t="shared" si="2331"/>
        <v/>
      </c>
      <c r="S3042" s="201" t="str">
        <f t="shared" si="2332"/>
        <v/>
      </c>
      <c r="T3042" s="199">
        <f t="shared" si="2333"/>
        <v>0</v>
      </c>
      <c r="U3042" s="199">
        <f t="shared" si="2334"/>
        <v>0</v>
      </c>
      <c r="V3042" s="199">
        <f t="shared" si="2335"/>
        <v>0</v>
      </c>
      <c r="W3042" s="199">
        <f t="shared" si="2336"/>
        <v>0</v>
      </c>
      <c r="X3042" s="199" t="str">
        <f t="shared" si="2337"/>
        <v/>
      </c>
      <c r="Y3042" s="199" t="str">
        <f t="shared" si="2338"/>
        <v/>
      </c>
      <c r="Z3042" s="199" t="str">
        <f t="shared" si="2339"/>
        <v/>
      </c>
      <c r="AA3042" s="199" t="str">
        <f t="shared" si="2340"/>
        <v/>
      </c>
      <c r="AB3042" s="201">
        <f t="shared" ca="1" si="2341"/>
        <v>2.0425335090237584</v>
      </c>
      <c r="AD3042" s="162">
        <f t="shared" si="2342"/>
        <v>0</v>
      </c>
      <c r="AE3042" s="162">
        <f t="shared" si="2343"/>
        <v>0</v>
      </c>
      <c r="AF3042" s="162">
        <f t="shared" si="2344"/>
        <v>0</v>
      </c>
      <c r="AG3042" s="162">
        <f t="shared" si="2345"/>
        <v>0</v>
      </c>
      <c r="AH3042" s="162" t="str">
        <f t="shared" si="2346"/>
        <v/>
      </c>
      <c r="AI3042" s="162" t="str">
        <f t="shared" si="2347"/>
        <v/>
      </c>
      <c r="AJ3042" s="162" t="str">
        <f t="shared" si="2348"/>
        <v/>
      </c>
      <c r="AK3042" s="162" t="str">
        <f t="shared" si="2349"/>
        <v/>
      </c>
      <c r="AM3042" s="199">
        <f t="shared" si="2352"/>
        <v>33.246578526054265</v>
      </c>
      <c r="AN3042" s="197">
        <f t="shared" si="2354"/>
        <v>0</v>
      </c>
      <c r="AO3042" s="197">
        <f t="shared" si="2355"/>
        <v>0</v>
      </c>
      <c r="AP3042" s="197">
        <f t="shared" si="2356"/>
        <v>0</v>
      </c>
      <c r="AQ3042" s="197">
        <f t="shared" si="2357"/>
        <v>0</v>
      </c>
      <c r="AR3042" s="197" t="str">
        <f t="shared" si="2358"/>
        <v/>
      </c>
      <c r="AS3042" s="197" t="str">
        <f t="shared" si="2359"/>
        <v/>
      </c>
      <c r="AT3042" s="197" t="str">
        <f t="shared" si="2360"/>
        <v/>
      </c>
      <c r="AU3042" s="197" t="str">
        <f t="shared" si="2361"/>
        <v/>
      </c>
      <c r="AV3042" s="199">
        <f t="shared" ca="1" si="2353"/>
        <v>2.1423885375603242</v>
      </c>
      <c r="AX3042" s="162">
        <f t="shared" si="2316"/>
        <v>0</v>
      </c>
      <c r="AY3042" s="162">
        <f t="shared" si="2317"/>
        <v>0</v>
      </c>
      <c r="AZ3042" s="162">
        <f t="shared" si="2318"/>
        <v>0</v>
      </c>
      <c r="BA3042" s="162">
        <f t="shared" si="2319"/>
        <v>0</v>
      </c>
      <c r="BB3042" s="162" t="str">
        <f t="shared" si="2320"/>
        <v/>
      </c>
      <c r="BC3042" s="162" t="str">
        <f t="shared" si="2321"/>
        <v/>
      </c>
      <c r="BD3042" s="162" t="str">
        <f t="shared" si="2322"/>
        <v/>
      </c>
      <c r="BE3042" s="162" t="str">
        <f t="shared" si="2323"/>
        <v/>
      </c>
      <c r="BG3042" s="169">
        <f t="shared" si="2350"/>
        <v>76.154338183576556</v>
      </c>
      <c r="BH3042" s="169">
        <f t="shared" ca="1" si="2351"/>
        <v>2.0682470082089339</v>
      </c>
    </row>
    <row r="3043" spans="11:60" x14ac:dyDescent="0.25">
      <c r="K3043" s="199">
        <f t="shared" si="2324"/>
        <v>76.205724376682895</v>
      </c>
      <c r="L3043" s="201">
        <f t="shared" si="2325"/>
        <v>0.63912540056390932</v>
      </c>
      <c r="M3043" s="201">
        <f t="shared" si="2326"/>
        <v>0.64450058406894151</v>
      </c>
      <c r="N3043" s="201">
        <f t="shared" si="2327"/>
        <v>0.67743997116572763</v>
      </c>
      <c r="O3043" s="201">
        <f t="shared" si="2328"/>
        <v>0.63971592459743754</v>
      </c>
      <c r="P3043" s="201" t="str">
        <f t="shared" si="2329"/>
        <v/>
      </c>
      <c r="Q3043" s="201" t="str">
        <f t="shared" si="2330"/>
        <v/>
      </c>
      <c r="R3043" s="201" t="str">
        <f t="shared" si="2331"/>
        <v/>
      </c>
      <c r="S3043" s="201" t="str">
        <f t="shared" si="2332"/>
        <v/>
      </c>
      <c r="T3043" s="199">
        <f t="shared" si="2333"/>
        <v>0</v>
      </c>
      <c r="U3043" s="199">
        <f t="shared" si="2334"/>
        <v>0</v>
      </c>
      <c r="V3043" s="199">
        <f t="shared" si="2335"/>
        <v>0</v>
      </c>
      <c r="W3043" s="199">
        <f t="shared" si="2336"/>
        <v>0</v>
      </c>
      <c r="X3043" s="199" t="str">
        <f t="shared" si="2337"/>
        <v/>
      </c>
      <c r="Y3043" s="199" t="str">
        <f t="shared" si="2338"/>
        <v/>
      </c>
      <c r="Z3043" s="199" t="str">
        <f t="shared" si="2339"/>
        <v/>
      </c>
      <c r="AA3043" s="199" t="str">
        <f t="shared" si="2340"/>
        <v/>
      </c>
      <c r="AB3043" s="201">
        <f t="shared" ca="1" si="2341"/>
        <v>2.0379143766745065</v>
      </c>
      <c r="AD3043" s="162">
        <f t="shared" si="2342"/>
        <v>0</v>
      </c>
      <c r="AE3043" s="162">
        <f t="shared" si="2343"/>
        <v>0</v>
      </c>
      <c r="AF3043" s="162">
        <f t="shared" si="2344"/>
        <v>0</v>
      </c>
      <c r="AG3043" s="162">
        <f t="shared" si="2345"/>
        <v>0</v>
      </c>
      <c r="AH3043" s="162" t="str">
        <f t="shared" si="2346"/>
        <v/>
      </c>
      <c r="AI3043" s="162" t="str">
        <f t="shared" si="2347"/>
        <v/>
      </c>
      <c r="AJ3043" s="162" t="str">
        <f t="shared" si="2348"/>
        <v/>
      </c>
      <c r="AK3043" s="162" t="str">
        <f t="shared" si="2349"/>
        <v/>
      </c>
      <c r="AM3043" s="199">
        <f t="shared" si="2352"/>
        <v>33.257795320428777</v>
      </c>
      <c r="AN3043" s="197">
        <f t="shared" si="2354"/>
        <v>0</v>
      </c>
      <c r="AO3043" s="197">
        <f t="shared" si="2355"/>
        <v>0</v>
      </c>
      <c r="AP3043" s="197">
        <f t="shared" si="2356"/>
        <v>0</v>
      </c>
      <c r="AQ3043" s="197">
        <f t="shared" si="2357"/>
        <v>0</v>
      </c>
      <c r="AR3043" s="197" t="str">
        <f t="shared" si="2358"/>
        <v/>
      </c>
      <c r="AS3043" s="197" t="str">
        <f t="shared" si="2359"/>
        <v/>
      </c>
      <c r="AT3043" s="197" t="str">
        <f t="shared" si="2360"/>
        <v/>
      </c>
      <c r="AU3043" s="197" t="str">
        <f t="shared" si="2361"/>
        <v/>
      </c>
      <c r="AV3043" s="199">
        <f t="shared" ca="1" si="2353"/>
        <v>2.1584199971772127</v>
      </c>
      <c r="AX3043" s="162">
        <f t="shared" si="2316"/>
        <v>0</v>
      </c>
      <c r="AY3043" s="162">
        <f t="shared" si="2317"/>
        <v>0</v>
      </c>
      <c r="AZ3043" s="162">
        <f t="shared" si="2318"/>
        <v>0</v>
      </c>
      <c r="BA3043" s="162">
        <f t="shared" si="2319"/>
        <v>0</v>
      </c>
      <c r="BB3043" s="162" t="str">
        <f t="shared" si="2320"/>
        <v/>
      </c>
      <c r="BC3043" s="162" t="str">
        <f t="shared" si="2321"/>
        <v/>
      </c>
      <c r="BD3043" s="162" t="str">
        <f t="shared" si="2322"/>
        <v/>
      </c>
      <c r="BE3043" s="162" t="str">
        <f t="shared" si="2323"/>
        <v/>
      </c>
      <c r="BG3043" s="169">
        <f t="shared" si="2350"/>
        <v>76.180031280129725</v>
      </c>
      <c r="BH3043" s="169">
        <f t="shared" ca="1" si="2351"/>
        <v>2.0425335090237584</v>
      </c>
    </row>
    <row r="3044" spans="11:60" x14ac:dyDescent="0.25">
      <c r="K3044" s="199">
        <f t="shared" si="2324"/>
        <v>76.231417473236064</v>
      </c>
      <c r="L3044" s="201">
        <f t="shared" si="2325"/>
        <v>0.63934088451554927</v>
      </c>
      <c r="M3044" s="201">
        <f t="shared" si="2326"/>
        <v>0.64471788028744081</v>
      </c>
      <c r="N3044" s="201">
        <f t="shared" si="2327"/>
        <v>0.6776683730440709</v>
      </c>
      <c r="O3044" s="201">
        <f t="shared" si="2328"/>
        <v>0.63993160764686352</v>
      </c>
      <c r="P3044" s="201" t="str">
        <f t="shared" si="2329"/>
        <v/>
      </c>
      <c r="Q3044" s="201" t="str">
        <f t="shared" si="2330"/>
        <v/>
      </c>
      <c r="R3044" s="201" t="str">
        <f t="shared" si="2331"/>
        <v/>
      </c>
      <c r="S3044" s="201" t="str">
        <f t="shared" si="2332"/>
        <v/>
      </c>
      <c r="T3044" s="199">
        <f t="shared" si="2333"/>
        <v>0</v>
      </c>
      <c r="U3044" s="199">
        <f t="shared" si="2334"/>
        <v>0</v>
      </c>
      <c r="V3044" s="199">
        <f t="shared" si="2335"/>
        <v>0</v>
      </c>
      <c r="W3044" s="199">
        <f t="shared" si="2336"/>
        <v>0</v>
      </c>
      <c r="X3044" s="199" t="str">
        <f t="shared" si="2337"/>
        <v/>
      </c>
      <c r="Y3044" s="199" t="str">
        <f t="shared" si="2338"/>
        <v/>
      </c>
      <c r="Z3044" s="199" t="str">
        <f t="shared" si="2339"/>
        <v/>
      </c>
      <c r="AA3044" s="199" t="str">
        <f t="shared" si="2340"/>
        <v/>
      </c>
      <c r="AB3044" s="201">
        <f t="shared" ca="1" si="2341"/>
        <v>2.0469189357313478</v>
      </c>
      <c r="AD3044" s="162">
        <f t="shared" si="2342"/>
        <v>0</v>
      </c>
      <c r="AE3044" s="162">
        <f t="shared" si="2343"/>
        <v>0</v>
      </c>
      <c r="AF3044" s="162">
        <f t="shared" si="2344"/>
        <v>0</v>
      </c>
      <c r="AG3044" s="162">
        <f t="shared" si="2345"/>
        <v>0</v>
      </c>
      <c r="AH3044" s="162" t="str">
        <f t="shared" si="2346"/>
        <v/>
      </c>
      <c r="AI3044" s="162" t="str">
        <f t="shared" si="2347"/>
        <v/>
      </c>
      <c r="AJ3044" s="162" t="str">
        <f t="shared" si="2348"/>
        <v/>
      </c>
      <c r="AK3044" s="162" t="str">
        <f t="shared" si="2349"/>
        <v/>
      </c>
      <c r="AM3044" s="199">
        <f t="shared" si="2352"/>
        <v>33.269012114803289</v>
      </c>
      <c r="AN3044" s="197">
        <f t="shared" si="2354"/>
        <v>0</v>
      </c>
      <c r="AO3044" s="197">
        <f t="shared" si="2355"/>
        <v>0</v>
      </c>
      <c r="AP3044" s="197">
        <f t="shared" si="2356"/>
        <v>0</v>
      </c>
      <c r="AQ3044" s="197">
        <f t="shared" si="2357"/>
        <v>0</v>
      </c>
      <c r="AR3044" s="197" t="str">
        <f t="shared" si="2358"/>
        <v/>
      </c>
      <c r="AS3044" s="197" t="str">
        <f t="shared" si="2359"/>
        <v/>
      </c>
      <c r="AT3044" s="197" t="str">
        <f t="shared" si="2360"/>
        <v/>
      </c>
      <c r="AU3044" s="197" t="str">
        <f t="shared" si="2361"/>
        <v/>
      </c>
      <c r="AV3044" s="199">
        <f t="shared" ca="1" si="2353"/>
        <v>2.113712778717554</v>
      </c>
      <c r="AX3044" s="162">
        <f t="shared" si="2316"/>
        <v>0</v>
      </c>
      <c r="AY3044" s="162">
        <f t="shared" si="2317"/>
        <v>0</v>
      </c>
      <c r="AZ3044" s="162">
        <f t="shared" si="2318"/>
        <v>0</v>
      </c>
      <c r="BA3044" s="162">
        <f t="shared" si="2319"/>
        <v>0</v>
      </c>
      <c r="BB3044" s="162" t="str">
        <f t="shared" si="2320"/>
        <v/>
      </c>
      <c r="BC3044" s="162" t="str">
        <f t="shared" si="2321"/>
        <v/>
      </c>
      <c r="BD3044" s="162" t="str">
        <f t="shared" si="2322"/>
        <v/>
      </c>
      <c r="BE3044" s="162" t="str">
        <f t="shared" si="2323"/>
        <v/>
      </c>
      <c r="BG3044" s="169">
        <f t="shared" si="2350"/>
        <v>76.205724376682895</v>
      </c>
      <c r="BH3044" s="169">
        <f t="shared" ca="1" si="2351"/>
        <v>2.0379143766745065</v>
      </c>
    </row>
    <row r="3045" spans="11:60" x14ac:dyDescent="0.25">
      <c r="K3045" s="199">
        <f t="shared" si="2324"/>
        <v>76.257110569789234</v>
      </c>
      <c r="L3045" s="201">
        <f t="shared" si="2325"/>
        <v>0.63955636846718911</v>
      </c>
      <c r="M3045" s="201">
        <f t="shared" si="2326"/>
        <v>0.64493517650594023</v>
      </c>
      <c r="N3045" s="201">
        <f t="shared" si="2327"/>
        <v>0.67789677492241407</v>
      </c>
      <c r="O3045" s="201">
        <f t="shared" si="2328"/>
        <v>0.64014729069628951</v>
      </c>
      <c r="P3045" s="201" t="str">
        <f t="shared" si="2329"/>
        <v/>
      </c>
      <c r="Q3045" s="201" t="str">
        <f t="shared" si="2330"/>
        <v/>
      </c>
      <c r="R3045" s="201" t="str">
        <f t="shared" si="2331"/>
        <v/>
      </c>
      <c r="S3045" s="201" t="str">
        <f t="shared" si="2332"/>
        <v/>
      </c>
      <c r="T3045" s="199">
        <f t="shared" si="2333"/>
        <v>0</v>
      </c>
      <c r="U3045" s="199">
        <f t="shared" si="2334"/>
        <v>0</v>
      </c>
      <c r="V3045" s="199">
        <f t="shared" si="2335"/>
        <v>0</v>
      </c>
      <c r="W3045" s="199">
        <f t="shared" si="2336"/>
        <v>0</v>
      </c>
      <c r="X3045" s="199" t="str">
        <f t="shared" si="2337"/>
        <v/>
      </c>
      <c r="Y3045" s="199" t="str">
        <f t="shared" si="2338"/>
        <v/>
      </c>
      <c r="Z3045" s="199" t="str">
        <f t="shared" si="2339"/>
        <v/>
      </c>
      <c r="AA3045" s="199" t="str">
        <f t="shared" si="2340"/>
        <v/>
      </c>
      <c r="AB3045" s="201">
        <f t="shared" ca="1" si="2341"/>
        <v>2.0527626460080421</v>
      </c>
      <c r="AD3045" s="162">
        <f t="shared" si="2342"/>
        <v>0</v>
      </c>
      <c r="AE3045" s="162">
        <f t="shared" si="2343"/>
        <v>0</v>
      </c>
      <c r="AF3045" s="162">
        <f t="shared" si="2344"/>
        <v>0</v>
      </c>
      <c r="AG3045" s="162">
        <f t="shared" si="2345"/>
        <v>0</v>
      </c>
      <c r="AH3045" s="162" t="str">
        <f t="shared" si="2346"/>
        <v/>
      </c>
      <c r="AI3045" s="162" t="str">
        <f t="shared" si="2347"/>
        <v/>
      </c>
      <c r="AJ3045" s="162" t="str">
        <f t="shared" si="2348"/>
        <v/>
      </c>
      <c r="AK3045" s="162" t="str">
        <f t="shared" si="2349"/>
        <v/>
      </c>
      <c r="AM3045" s="199">
        <f t="shared" si="2352"/>
        <v>33.280228909177801</v>
      </c>
      <c r="AN3045" s="197">
        <f t="shared" si="2354"/>
        <v>0</v>
      </c>
      <c r="AO3045" s="197">
        <f t="shared" si="2355"/>
        <v>0</v>
      </c>
      <c r="AP3045" s="197">
        <f t="shared" si="2356"/>
        <v>0</v>
      </c>
      <c r="AQ3045" s="197">
        <f t="shared" si="2357"/>
        <v>0</v>
      </c>
      <c r="AR3045" s="197" t="str">
        <f t="shared" si="2358"/>
        <v/>
      </c>
      <c r="AS3045" s="197" t="str">
        <f t="shared" si="2359"/>
        <v/>
      </c>
      <c r="AT3045" s="197" t="str">
        <f t="shared" si="2360"/>
        <v/>
      </c>
      <c r="AU3045" s="197" t="str">
        <f t="shared" si="2361"/>
        <v/>
      </c>
      <c r="AV3045" s="199">
        <f t="shared" ca="1" si="2353"/>
        <v>2.1675873013983193</v>
      </c>
      <c r="AX3045" s="162">
        <f t="shared" si="2316"/>
        <v>0</v>
      </c>
      <c r="AY3045" s="162">
        <f t="shared" si="2317"/>
        <v>0</v>
      </c>
      <c r="AZ3045" s="162">
        <f t="shared" si="2318"/>
        <v>0</v>
      </c>
      <c r="BA3045" s="162">
        <f t="shared" si="2319"/>
        <v>0</v>
      </c>
      <c r="BB3045" s="162" t="str">
        <f t="shared" si="2320"/>
        <v/>
      </c>
      <c r="BC3045" s="162" t="str">
        <f t="shared" si="2321"/>
        <v/>
      </c>
      <c r="BD3045" s="162" t="str">
        <f t="shared" si="2322"/>
        <v/>
      </c>
      <c r="BE3045" s="162" t="str">
        <f t="shared" si="2323"/>
        <v/>
      </c>
      <c r="BG3045" s="169">
        <f t="shared" si="2350"/>
        <v>76.231417473236064</v>
      </c>
      <c r="BH3045" s="169">
        <f t="shared" ca="1" si="2351"/>
        <v>2.0469189357313478</v>
      </c>
    </row>
    <row r="3046" spans="11:60" x14ac:dyDescent="0.25">
      <c r="K3046" s="199">
        <f t="shared" si="2324"/>
        <v>76.282803666342403</v>
      </c>
      <c r="L3046" s="201">
        <f t="shared" si="2325"/>
        <v>0.63977185241882917</v>
      </c>
      <c r="M3046" s="201">
        <f t="shared" si="2326"/>
        <v>0.64515247272443954</v>
      </c>
      <c r="N3046" s="201">
        <f t="shared" si="2327"/>
        <v>0.67812517680075723</v>
      </c>
      <c r="O3046" s="201">
        <f t="shared" si="2328"/>
        <v>0.6403629737457156</v>
      </c>
      <c r="P3046" s="201" t="str">
        <f t="shared" si="2329"/>
        <v/>
      </c>
      <c r="Q3046" s="201" t="str">
        <f t="shared" si="2330"/>
        <v/>
      </c>
      <c r="R3046" s="201" t="str">
        <f t="shared" si="2331"/>
        <v/>
      </c>
      <c r="S3046" s="201" t="str">
        <f t="shared" si="2332"/>
        <v/>
      </c>
      <c r="T3046" s="199">
        <f t="shared" si="2333"/>
        <v>0</v>
      </c>
      <c r="U3046" s="199">
        <f t="shared" si="2334"/>
        <v>0</v>
      </c>
      <c r="V3046" s="199">
        <f t="shared" si="2335"/>
        <v>0</v>
      </c>
      <c r="W3046" s="199">
        <f t="shared" si="2336"/>
        <v>0</v>
      </c>
      <c r="X3046" s="199" t="str">
        <f t="shared" si="2337"/>
        <v/>
      </c>
      <c r="Y3046" s="199" t="str">
        <f t="shared" si="2338"/>
        <v/>
      </c>
      <c r="Z3046" s="199" t="str">
        <f t="shared" si="2339"/>
        <v/>
      </c>
      <c r="AA3046" s="199" t="str">
        <f t="shared" si="2340"/>
        <v/>
      </c>
      <c r="AB3046" s="201">
        <f t="shared" ca="1" si="2341"/>
        <v>2.1042833571945532</v>
      </c>
      <c r="AD3046" s="162">
        <f t="shared" si="2342"/>
        <v>0</v>
      </c>
      <c r="AE3046" s="162">
        <f t="shared" si="2343"/>
        <v>0</v>
      </c>
      <c r="AF3046" s="162">
        <f t="shared" si="2344"/>
        <v>0</v>
      </c>
      <c r="AG3046" s="162">
        <f t="shared" si="2345"/>
        <v>0</v>
      </c>
      <c r="AH3046" s="162" t="str">
        <f t="shared" si="2346"/>
        <v/>
      </c>
      <c r="AI3046" s="162" t="str">
        <f t="shared" si="2347"/>
        <v/>
      </c>
      <c r="AJ3046" s="162" t="str">
        <f t="shared" si="2348"/>
        <v/>
      </c>
      <c r="AK3046" s="162" t="str">
        <f t="shared" si="2349"/>
        <v/>
      </c>
      <c r="AM3046" s="199">
        <f t="shared" si="2352"/>
        <v>33.291445703552313</v>
      </c>
      <c r="AN3046" s="197">
        <f t="shared" si="2354"/>
        <v>0</v>
      </c>
      <c r="AO3046" s="197">
        <f t="shared" si="2355"/>
        <v>0</v>
      </c>
      <c r="AP3046" s="197">
        <f t="shared" si="2356"/>
        <v>0</v>
      </c>
      <c r="AQ3046" s="197">
        <f t="shared" si="2357"/>
        <v>0</v>
      </c>
      <c r="AR3046" s="197" t="str">
        <f t="shared" si="2358"/>
        <v/>
      </c>
      <c r="AS3046" s="197" t="str">
        <f t="shared" si="2359"/>
        <v/>
      </c>
      <c r="AT3046" s="197" t="str">
        <f t="shared" si="2360"/>
        <v/>
      </c>
      <c r="AU3046" s="197" t="str">
        <f t="shared" si="2361"/>
        <v/>
      </c>
      <c r="AV3046" s="199">
        <f t="shared" ca="1" si="2353"/>
        <v>2.1708437306953177</v>
      </c>
      <c r="AX3046" s="162">
        <f t="shared" si="2316"/>
        <v>0</v>
      </c>
      <c r="AY3046" s="162">
        <f t="shared" si="2317"/>
        <v>0</v>
      </c>
      <c r="AZ3046" s="162">
        <f t="shared" si="2318"/>
        <v>0</v>
      </c>
      <c r="BA3046" s="162">
        <f t="shared" si="2319"/>
        <v>0</v>
      </c>
      <c r="BB3046" s="162" t="str">
        <f t="shared" si="2320"/>
        <v/>
      </c>
      <c r="BC3046" s="162" t="str">
        <f t="shared" si="2321"/>
        <v/>
      </c>
      <c r="BD3046" s="162" t="str">
        <f t="shared" si="2322"/>
        <v/>
      </c>
      <c r="BE3046" s="162" t="str">
        <f t="shared" si="2323"/>
        <v/>
      </c>
      <c r="BG3046" s="169">
        <f t="shared" si="2350"/>
        <v>76.257110569789234</v>
      </c>
      <c r="BH3046" s="169">
        <f t="shared" ca="1" si="2351"/>
        <v>2.0527626460080421</v>
      </c>
    </row>
    <row r="3047" spans="11:60" x14ac:dyDescent="0.25">
      <c r="K3047" s="199">
        <f t="shared" si="2324"/>
        <v>76.308496762895572</v>
      </c>
      <c r="L3047" s="201">
        <f t="shared" si="2325"/>
        <v>0.63998733637046901</v>
      </c>
      <c r="M3047" s="201">
        <f t="shared" si="2326"/>
        <v>0.64536976894293885</v>
      </c>
      <c r="N3047" s="201">
        <f t="shared" si="2327"/>
        <v>0.6783535786791004</v>
      </c>
      <c r="O3047" s="201">
        <f t="shared" si="2328"/>
        <v>0.64057865679514159</v>
      </c>
      <c r="P3047" s="201" t="str">
        <f t="shared" si="2329"/>
        <v/>
      </c>
      <c r="Q3047" s="201" t="str">
        <f t="shared" si="2330"/>
        <v/>
      </c>
      <c r="R3047" s="201" t="str">
        <f t="shared" si="2331"/>
        <v/>
      </c>
      <c r="S3047" s="201" t="str">
        <f t="shared" si="2332"/>
        <v/>
      </c>
      <c r="T3047" s="199">
        <f t="shared" si="2333"/>
        <v>0</v>
      </c>
      <c r="U3047" s="199">
        <f t="shared" si="2334"/>
        <v>0</v>
      </c>
      <c r="V3047" s="199">
        <f t="shared" si="2335"/>
        <v>0</v>
      </c>
      <c r="W3047" s="199">
        <f t="shared" si="2336"/>
        <v>0</v>
      </c>
      <c r="X3047" s="199" t="str">
        <f t="shared" si="2337"/>
        <v/>
      </c>
      <c r="Y3047" s="199" t="str">
        <f t="shared" si="2338"/>
        <v/>
      </c>
      <c r="Z3047" s="199" t="str">
        <f t="shared" si="2339"/>
        <v/>
      </c>
      <c r="AA3047" s="199" t="str">
        <f t="shared" si="2340"/>
        <v/>
      </c>
      <c r="AB3047" s="201">
        <f t="shared" ca="1" si="2341"/>
        <v>2.0418364158038225</v>
      </c>
      <c r="AD3047" s="162">
        <f t="shared" si="2342"/>
        <v>0</v>
      </c>
      <c r="AE3047" s="162">
        <f t="shared" si="2343"/>
        <v>0</v>
      </c>
      <c r="AF3047" s="162">
        <f t="shared" si="2344"/>
        <v>0</v>
      </c>
      <c r="AG3047" s="162">
        <f t="shared" si="2345"/>
        <v>0</v>
      </c>
      <c r="AH3047" s="162" t="str">
        <f t="shared" si="2346"/>
        <v/>
      </c>
      <c r="AI3047" s="162" t="str">
        <f t="shared" si="2347"/>
        <v/>
      </c>
      <c r="AJ3047" s="162" t="str">
        <f t="shared" si="2348"/>
        <v/>
      </c>
      <c r="AK3047" s="162" t="str">
        <f t="shared" si="2349"/>
        <v/>
      </c>
      <c r="AM3047" s="199">
        <f t="shared" si="2352"/>
        <v>33.302662497926825</v>
      </c>
      <c r="AN3047" s="197">
        <f t="shared" si="2354"/>
        <v>0</v>
      </c>
      <c r="AO3047" s="197">
        <f t="shared" si="2355"/>
        <v>0</v>
      </c>
      <c r="AP3047" s="197">
        <f t="shared" si="2356"/>
        <v>0</v>
      </c>
      <c r="AQ3047" s="197">
        <f t="shared" si="2357"/>
        <v>0</v>
      </c>
      <c r="AR3047" s="197" t="str">
        <f t="shared" si="2358"/>
        <v/>
      </c>
      <c r="AS3047" s="197" t="str">
        <f t="shared" si="2359"/>
        <v/>
      </c>
      <c r="AT3047" s="197" t="str">
        <f t="shared" si="2360"/>
        <v/>
      </c>
      <c r="AU3047" s="197" t="str">
        <f t="shared" si="2361"/>
        <v/>
      </c>
      <c r="AV3047" s="199">
        <f t="shared" ca="1" si="2353"/>
        <v>2.0986958268754337</v>
      </c>
      <c r="AX3047" s="162">
        <f t="shared" si="2316"/>
        <v>0</v>
      </c>
      <c r="AY3047" s="162">
        <f t="shared" si="2317"/>
        <v>0</v>
      </c>
      <c r="AZ3047" s="162">
        <f t="shared" si="2318"/>
        <v>0</v>
      </c>
      <c r="BA3047" s="162">
        <f t="shared" si="2319"/>
        <v>0</v>
      </c>
      <c r="BB3047" s="162" t="str">
        <f t="shared" si="2320"/>
        <v/>
      </c>
      <c r="BC3047" s="162" t="str">
        <f t="shared" si="2321"/>
        <v/>
      </c>
      <c r="BD3047" s="162" t="str">
        <f t="shared" si="2322"/>
        <v/>
      </c>
      <c r="BE3047" s="162" t="str">
        <f t="shared" si="2323"/>
        <v/>
      </c>
      <c r="BG3047" s="169">
        <f t="shared" si="2350"/>
        <v>76.282803666342403</v>
      </c>
      <c r="BH3047" s="169">
        <f t="shared" ca="1" si="2351"/>
        <v>2.1042833571945532</v>
      </c>
    </row>
    <row r="3048" spans="11:60" x14ac:dyDescent="0.25">
      <c r="K3048" s="199">
        <f t="shared" si="2324"/>
        <v>76.334189859448742</v>
      </c>
      <c r="L3048" s="201">
        <f t="shared" si="2325"/>
        <v>0.64020282032210907</v>
      </c>
      <c r="M3048" s="201">
        <f t="shared" si="2326"/>
        <v>0.64558706516143827</v>
      </c>
      <c r="N3048" s="201">
        <f t="shared" si="2327"/>
        <v>0.67858198055744368</v>
      </c>
      <c r="O3048" s="201">
        <f t="shared" si="2328"/>
        <v>0.64079433984456768</v>
      </c>
      <c r="P3048" s="201" t="str">
        <f t="shared" si="2329"/>
        <v/>
      </c>
      <c r="Q3048" s="201" t="str">
        <f t="shared" si="2330"/>
        <v/>
      </c>
      <c r="R3048" s="201" t="str">
        <f t="shared" si="2331"/>
        <v/>
      </c>
      <c r="S3048" s="201" t="str">
        <f t="shared" si="2332"/>
        <v/>
      </c>
      <c r="T3048" s="199">
        <f t="shared" si="2333"/>
        <v>0</v>
      </c>
      <c r="U3048" s="199">
        <f t="shared" si="2334"/>
        <v>0</v>
      </c>
      <c r="V3048" s="199">
        <f t="shared" si="2335"/>
        <v>0</v>
      </c>
      <c r="W3048" s="199">
        <f t="shared" si="2336"/>
        <v>0</v>
      </c>
      <c r="X3048" s="199" t="str">
        <f t="shared" si="2337"/>
        <v/>
      </c>
      <c r="Y3048" s="199" t="str">
        <f t="shared" si="2338"/>
        <v/>
      </c>
      <c r="Z3048" s="199" t="str">
        <f t="shared" si="2339"/>
        <v/>
      </c>
      <c r="AA3048" s="199" t="str">
        <f t="shared" si="2340"/>
        <v/>
      </c>
      <c r="AB3048" s="201">
        <f t="shared" ca="1" si="2341"/>
        <v>2.0319258957374031</v>
      </c>
      <c r="AD3048" s="162">
        <f t="shared" si="2342"/>
        <v>0</v>
      </c>
      <c r="AE3048" s="162">
        <f t="shared" si="2343"/>
        <v>0</v>
      </c>
      <c r="AF3048" s="162">
        <f t="shared" si="2344"/>
        <v>0</v>
      </c>
      <c r="AG3048" s="162">
        <f t="shared" si="2345"/>
        <v>0</v>
      </c>
      <c r="AH3048" s="162" t="str">
        <f t="shared" si="2346"/>
        <v/>
      </c>
      <c r="AI3048" s="162" t="str">
        <f t="shared" si="2347"/>
        <v/>
      </c>
      <c r="AJ3048" s="162" t="str">
        <f t="shared" si="2348"/>
        <v/>
      </c>
      <c r="AK3048" s="162" t="str">
        <f t="shared" si="2349"/>
        <v/>
      </c>
      <c r="AM3048" s="199">
        <f t="shared" si="2352"/>
        <v>33.313879292301337</v>
      </c>
      <c r="AN3048" s="197">
        <f t="shared" si="2354"/>
        <v>0</v>
      </c>
      <c r="AO3048" s="197">
        <f t="shared" si="2355"/>
        <v>0</v>
      </c>
      <c r="AP3048" s="197">
        <f t="shared" si="2356"/>
        <v>0</v>
      </c>
      <c r="AQ3048" s="197">
        <f t="shared" si="2357"/>
        <v>0</v>
      </c>
      <c r="AR3048" s="197" t="str">
        <f t="shared" si="2358"/>
        <v/>
      </c>
      <c r="AS3048" s="197" t="str">
        <f t="shared" si="2359"/>
        <v/>
      </c>
      <c r="AT3048" s="197" t="str">
        <f t="shared" si="2360"/>
        <v/>
      </c>
      <c r="AU3048" s="197" t="str">
        <f t="shared" si="2361"/>
        <v/>
      </c>
      <c r="AV3048" s="199">
        <f t="shared" ca="1" si="2353"/>
        <v>2.2181514843991259</v>
      </c>
      <c r="AX3048" s="162">
        <f t="shared" si="2316"/>
        <v>0</v>
      </c>
      <c r="AY3048" s="162">
        <f t="shared" si="2317"/>
        <v>0</v>
      </c>
      <c r="AZ3048" s="162">
        <f t="shared" si="2318"/>
        <v>0</v>
      </c>
      <c r="BA3048" s="162">
        <f t="shared" si="2319"/>
        <v>0</v>
      </c>
      <c r="BB3048" s="162" t="str">
        <f t="shared" si="2320"/>
        <v/>
      </c>
      <c r="BC3048" s="162" t="str">
        <f t="shared" si="2321"/>
        <v/>
      </c>
      <c r="BD3048" s="162" t="str">
        <f t="shared" si="2322"/>
        <v/>
      </c>
      <c r="BE3048" s="162" t="str">
        <f t="shared" si="2323"/>
        <v/>
      </c>
      <c r="BG3048" s="169">
        <f t="shared" si="2350"/>
        <v>76.308496762895572</v>
      </c>
      <c r="BH3048" s="169">
        <f t="shared" ca="1" si="2351"/>
        <v>2.0418364158038225</v>
      </c>
    </row>
    <row r="3049" spans="11:60" x14ac:dyDescent="0.25">
      <c r="K3049" s="199">
        <f t="shared" si="2324"/>
        <v>76.359882956001911</v>
      </c>
      <c r="L3049" s="201">
        <f t="shared" si="2325"/>
        <v>0.64041830427374891</v>
      </c>
      <c r="M3049" s="201">
        <f t="shared" si="2326"/>
        <v>0.64580436137993769</v>
      </c>
      <c r="N3049" s="201">
        <f t="shared" si="2327"/>
        <v>0.67881038243578684</v>
      </c>
      <c r="O3049" s="201">
        <f t="shared" si="2328"/>
        <v>0.64101002289399367</v>
      </c>
      <c r="P3049" s="201" t="str">
        <f t="shared" si="2329"/>
        <v/>
      </c>
      <c r="Q3049" s="201" t="str">
        <f t="shared" si="2330"/>
        <v/>
      </c>
      <c r="R3049" s="201" t="str">
        <f t="shared" si="2331"/>
        <v/>
      </c>
      <c r="S3049" s="201" t="str">
        <f t="shared" si="2332"/>
        <v/>
      </c>
      <c r="T3049" s="199">
        <f t="shared" si="2333"/>
        <v>0</v>
      </c>
      <c r="U3049" s="199">
        <f t="shared" si="2334"/>
        <v>0</v>
      </c>
      <c r="V3049" s="199">
        <f t="shared" si="2335"/>
        <v>0</v>
      </c>
      <c r="W3049" s="199">
        <f t="shared" si="2336"/>
        <v>0</v>
      </c>
      <c r="X3049" s="199" t="str">
        <f t="shared" si="2337"/>
        <v/>
      </c>
      <c r="Y3049" s="199" t="str">
        <f t="shared" si="2338"/>
        <v/>
      </c>
      <c r="Z3049" s="199" t="str">
        <f t="shared" si="2339"/>
        <v/>
      </c>
      <c r="AA3049" s="199" t="str">
        <f t="shared" si="2340"/>
        <v/>
      </c>
      <c r="AB3049" s="201">
        <f t="shared" ca="1" si="2341"/>
        <v>2.1249338831730245</v>
      </c>
      <c r="AD3049" s="162">
        <f t="shared" si="2342"/>
        <v>0</v>
      </c>
      <c r="AE3049" s="162">
        <f t="shared" si="2343"/>
        <v>0</v>
      </c>
      <c r="AF3049" s="162">
        <f t="shared" si="2344"/>
        <v>0</v>
      </c>
      <c r="AG3049" s="162">
        <f t="shared" si="2345"/>
        <v>0</v>
      </c>
      <c r="AH3049" s="162" t="str">
        <f t="shared" si="2346"/>
        <v/>
      </c>
      <c r="AI3049" s="162" t="str">
        <f t="shared" si="2347"/>
        <v/>
      </c>
      <c r="AJ3049" s="162" t="str">
        <f t="shared" si="2348"/>
        <v/>
      </c>
      <c r="AK3049" s="162" t="str">
        <f t="shared" si="2349"/>
        <v/>
      </c>
      <c r="AM3049" s="199">
        <f t="shared" si="2352"/>
        <v>33.325096086675849</v>
      </c>
      <c r="AN3049" s="197">
        <f t="shared" si="2354"/>
        <v>0</v>
      </c>
      <c r="AO3049" s="197">
        <f t="shared" si="2355"/>
        <v>0</v>
      </c>
      <c r="AP3049" s="197">
        <f t="shared" si="2356"/>
        <v>0</v>
      </c>
      <c r="AQ3049" s="197">
        <f t="shared" si="2357"/>
        <v>0</v>
      </c>
      <c r="AR3049" s="197" t="str">
        <f t="shared" si="2358"/>
        <v/>
      </c>
      <c r="AS3049" s="197" t="str">
        <f t="shared" si="2359"/>
        <v/>
      </c>
      <c r="AT3049" s="197" t="str">
        <f t="shared" si="2360"/>
        <v/>
      </c>
      <c r="AU3049" s="197" t="str">
        <f t="shared" si="2361"/>
        <v/>
      </c>
      <c r="AV3049" s="199">
        <f t="shared" ca="1" si="2353"/>
        <v>2.23383773246228</v>
      </c>
      <c r="AX3049" s="162">
        <f t="shared" si="2316"/>
        <v>0</v>
      </c>
      <c r="AY3049" s="162">
        <f t="shared" si="2317"/>
        <v>0</v>
      </c>
      <c r="AZ3049" s="162">
        <f t="shared" si="2318"/>
        <v>0</v>
      </c>
      <c r="BA3049" s="162">
        <f t="shared" si="2319"/>
        <v>0</v>
      </c>
      <c r="BB3049" s="162" t="str">
        <f t="shared" si="2320"/>
        <v/>
      </c>
      <c r="BC3049" s="162" t="str">
        <f t="shared" si="2321"/>
        <v/>
      </c>
      <c r="BD3049" s="162" t="str">
        <f t="shared" si="2322"/>
        <v/>
      </c>
      <c r="BE3049" s="162" t="str">
        <f t="shared" si="2323"/>
        <v/>
      </c>
      <c r="BG3049" s="169">
        <f t="shared" si="2350"/>
        <v>76.334189859448742</v>
      </c>
      <c r="BH3049" s="169">
        <f t="shared" ca="1" si="2351"/>
        <v>2.0319258957374031</v>
      </c>
    </row>
    <row r="3050" spans="11:60" x14ac:dyDescent="0.25">
      <c r="K3050" s="199">
        <f t="shared" si="2324"/>
        <v>76.385576052555081</v>
      </c>
      <c r="L3050" s="201">
        <f t="shared" si="2325"/>
        <v>0.64063378822538886</v>
      </c>
      <c r="M3050" s="201">
        <f t="shared" si="2326"/>
        <v>0.64602165759843699</v>
      </c>
      <c r="N3050" s="201">
        <f t="shared" si="2327"/>
        <v>0.67903878431413001</v>
      </c>
      <c r="O3050" s="201">
        <f t="shared" si="2328"/>
        <v>0.64122570594341977</v>
      </c>
      <c r="P3050" s="201" t="str">
        <f t="shared" si="2329"/>
        <v/>
      </c>
      <c r="Q3050" s="201" t="str">
        <f t="shared" si="2330"/>
        <v/>
      </c>
      <c r="R3050" s="201" t="str">
        <f t="shared" si="2331"/>
        <v/>
      </c>
      <c r="S3050" s="201" t="str">
        <f t="shared" si="2332"/>
        <v/>
      </c>
      <c r="T3050" s="199">
        <f t="shared" si="2333"/>
        <v>0</v>
      </c>
      <c r="U3050" s="199">
        <f t="shared" si="2334"/>
        <v>0</v>
      </c>
      <c r="V3050" s="199">
        <f t="shared" si="2335"/>
        <v>0</v>
      </c>
      <c r="W3050" s="199">
        <f t="shared" si="2336"/>
        <v>0</v>
      </c>
      <c r="X3050" s="199" t="str">
        <f t="shared" si="2337"/>
        <v/>
      </c>
      <c r="Y3050" s="199" t="str">
        <f t="shared" si="2338"/>
        <v/>
      </c>
      <c r="Z3050" s="199" t="str">
        <f t="shared" si="2339"/>
        <v/>
      </c>
      <c r="AA3050" s="199" t="str">
        <f t="shared" si="2340"/>
        <v/>
      </c>
      <c r="AB3050" s="201">
        <f t="shared" ca="1" si="2341"/>
        <v>2.1216753052774977</v>
      </c>
      <c r="AD3050" s="162">
        <f t="shared" si="2342"/>
        <v>0</v>
      </c>
      <c r="AE3050" s="162">
        <f t="shared" si="2343"/>
        <v>0</v>
      </c>
      <c r="AF3050" s="162">
        <f t="shared" si="2344"/>
        <v>0</v>
      </c>
      <c r="AG3050" s="162">
        <f t="shared" si="2345"/>
        <v>0</v>
      </c>
      <c r="AH3050" s="162" t="str">
        <f t="shared" si="2346"/>
        <v/>
      </c>
      <c r="AI3050" s="162" t="str">
        <f t="shared" si="2347"/>
        <v/>
      </c>
      <c r="AJ3050" s="162" t="str">
        <f t="shared" si="2348"/>
        <v/>
      </c>
      <c r="AK3050" s="162" t="str">
        <f t="shared" si="2349"/>
        <v/>
      </c>
      <c r="AM3050" s="199">
        <f t="shared" si="2352"/>
        <v>33.336312881050361</v>
      </c>
      <c r="AN3050" s="197">
        <f t="shared" si="2354"/>
        <v>0</v>
      </c>
      <c r="AO3050" s="197">
        <f t="shared" si="2355"/>
        <v>0</v>
      </c>
      <c r="AP3050" s="197">
        <f t="shared" si="2356"/>
        <v>0</v>
      </c>
      <c r="AQ3050" s="197">
        <f t="shared" si="2357"/>
        <v>0</v>
      </c>
      <c r="AR3050" s="197" t="str">
        <f t="shared" si="2358"/>
        <v/>
      </c>
      <c r="AS3050" s="197" t="str">
        <f t="shared" si="2359"/>
        <v/>
      </c>
      <c r="AT3050" s="197" t="str">
        <f t="shared" si="2360"/>
        <v/>
      </c>
      <c r="AU3050" s="197" t="str">
        <f t="shared" si="2361"/>
        <v/>
      </c>
      <c r="AV3050" s="199">
        <f t="shared" ca="1" si="2353"/>
        <v>2.2202062740058319</v>
      </c>
      <c r="AX3050" s="162">
        <f t="shared" si="2316"/>
        <v>0</v>
      </c>
      <c r="AY3050" s="162">
        <f t="shared" si="2317"/>
        <v>0</v>
      </c>
      <c r="AZ3050" s="162">
        <f t="shared" si="2318"/>
        <v>0</v>
      </c>
      <c r="BA3050" s="162">
        <f t="shared" si="2319"/>
        <v>0</v>
      </c>
      <c r="BB3050" s="162" t="str">
        <f t="shared" si="2320"/>
        <v/>
      </c>
      <c r="BC3050" s="162" t="str">
        <f t="shared" si="2321"/>
        <v/>
      </c>
      <c r="BD3050" s="162" t="str">
        <f t="shared" si="2322"/>
        <v/>
      </c>
      <c r="BE3050" s="162" t="str">
        <f t="shared" si="2323"/>
        <v/>
      </c>
      <c r="BG3050" s="169">
        <f t="shared" si="2350"/>
        <v>76.359882956001911</v>
      </c>
      <c r="BH3050" s="169">
        <f t="shared" ca="1" si="2351"/>
        <v>2.1249338831730245</v>
      </c>
    </row>
    <row r="3051" spans="11:60" x14ac:dyDescent="0.25">
      <c r="K3051" s="199">
        <f t="shared" si="2324"/>
        <v>76.41126914910825</v>
      </c>
      <c r="L3051" s="201">
        <f t="shared" si="2325"/>
        <v>0.64084927217702881</v>
      </c>
      <c r="M3051" s="201">
        <f t="shared" si="2326"/>
        <v>0.6462389538169363</v>
      </c>
      <c r="N3051" s="201">
        <f t="shared" si="2327"/>
        <v>0.67926718619247317</v>
      </c>
      <c r="O3051" s="201">
        <f t="shared" si="2328"/>
        <v>0.64144138899284575</v>
      </c>
      <c r="P3051" s="201" t="str">
        <f t="shared" si="2329"/>
        <v/>
      </c>
      <c r="Q3051" s="201" t="str">
        <f t="shared" si="2330"/>
        <v/>
      </c>
      <c r="R3051" s="201" t="str">
        <f t="shared" si="2331"/>
        <v/>
      </c>
      <c r="S3051" s="201" t="str">
        <f t="shared" si="2332"/>
        <v/>
      </c>
      <c r="T3051" s="199">
        <f t="shared" si="2333"/>
        <v>0</v>
      </c>
      <c r="U3051" s="199">
        <f t="shared" si="2334"/>
        <v>0</v>
      </c>
      <c r="V3051" s="199">
        <f t="shared" si="2335"/>
        <v>0</v>
      </c>
      <c r="W3051" s="199">
        <f t="shared" si="2336"/>
        <v>0</v>
      </c>
      <c r="X3051" s="199" t="str">
        <f t="shared" si="2337"/>
        <v/>
      </c>
      <c r="Y3051" s="199" t="str">
        <f t="shared" si="2338"/>
        <v/>
      </c>
      <c r="Z3051" s="199" t="str">
        <f t="shared" si="2339"/>
        <v/>
      </c>
      <c r="AA3051" s="199" t="str">
        <f t="shared" si="2340"/>
        <v/>
      </c>
      <c r="AB3051" s="201">
        <f t="shared" ca="1" si="2341"/>
        <v>2.137111463357396</v>
      </c>
      <c r="AD3051" s="162">
        <f t="shared" si="2342"/>
        <v>0</v>
      </c>
      <c r="AE3051" s="162">
        <f t="shared" si="2343"/>
        <v>0</v>
      </c>
      <c r="AF3051" s="162">
        <f t="shared" si="2344"/>
        <v>0</v>
      </c>
      <c r="AG3051" s="162">
        <f t="shared" si="2345"/>
        <v>0</v>
      </c>
      <c r="AH3051" s="162" t="str">
        <f t="shared" si="2346"/>
        <v/>
      </c>
      <c r="AI3051" s="162" t="str">
        <f t="shared" si="2347"/>
        <v/>
      </c>
      <c r="AJ3051" s="162" t="str">
        <f t="shared" si="2348"/>
        <v/>
      </c>
      <c r="AK3051" s="162" t="str">
        <f t="shared" si="2349"/>
        <v/>
      </c>
      <c r="AM3051" s="199">
        <f t="shared" si="2352"/>
        <v>33.347529675424873</v>
      </c>
      <c r="AN3051" s="197">
        <f t="shared" si="2354"/>
        <v>0</v>
      </c>
      <c r="AO3051" s="197">
        <f t="shared" si="2355"/>
        <v>0</v>
      </c>
      <c r="AP3051" s="197">
        <f t="shared" si="2356"/>
        <v>0</v>
      </c>
      <c r="AQ3051" s="197">
        <f t="shared" si="2357"/>
        <v>0</v>
      </c>
      <c r="AR3051" s="197" t="str">
        <f t="shared" si="2358"/>
        <v/>
      </c>
      <c r="AS3051" s="197" t="str">
        <f t="shared" si="2359"/>
        <v/>
      </c>
      <c r="AT3051" s="197" t="str">
        <f t="shared" si="2360"/>
        <v/>
      </c>
      <c r="AU3051" s="197" t="str">
        <f t="shared" si="2361"/>
        <v/>
      </c>
      <c r="AV3051" s="199">
        <f t="shared" ca="1" si="2353"/>
        <v>2.1308472537138075</v>
      </c>
      <c r="AX3051" s="162">
        <f t="shared" si="2316"/>
        <v>0</v>
      </c>
      <c r="AY3051" s="162">
        <f t="shared" si="2317"/>
        <v>0</v>
      </c>
      <c r="AZ3051" s="162">
        <f t="shared" si="2318"/>
        <v>0</v>
      </c>
      <c r="BA3051" s="162">
        <f t="shared" si="2319"/>
        <v>0</v>
      </c>
      <c r="BB3051" s="162" t="str">
        <f t="shared" si="2320"/>
        <v/>
      </c>
      <c r="BC3051" s="162" t="str">
        <f t="shared" si="2321"/>
        <v/>
      </c>
      <c r="BD3051" s="162" t="str">
        <f t="shared" si="2322"/>
        <v/>
      </c>
      <c r="BE3051" s="162" t="str">
        <f t="shared" si="2323"/>
        <v/>
      </c>
      <c r="BG3051" s="169">
        <f t="shared" si="2350"/>
        <v>76.385576052555081</v>
      </c>
      <c r="BH3051" s="169">
        <f t="shared" ca="1" si="2351"/>
        <v>2.1216753052774977</v>
      </c>
    </row>
    <row r="3052" spans="11:60" x14ac:dyDescent="0.25">
      <c r="K3052" s="199">
        <f t="shared" si="2324"/>
        <v>76.43696224566142</v>
      </c>
      <c r="L3052" s="201">
        <f t="shared" si="2325"/>
        <v>0.64106475612866876</v>
      </c>
      <c r="M3052" s="201">
        <f t="shared" si="2326"/>
        <v>0.64645625003543572</v>
      </c>
      <c r="N3052" s="201">
        <f t="shared" si="2327"/>
        <v>0.67949558807081634</v>
      </c>
      <c r="O3052" s="201">
        <f t="shared" si="2328"/>
        <v>0.64165707204227174</v>
      </c>
      <c r="P3052" s="201" t="str">
        <f t="shared" si="2329"/>
        <v/>
      </c>
      <c r="Q3052" s="201" t="str">
        <f t="shared" si="2330"/>
        <v/>
      </c>
      <c r="R3052" s="201" t="str">
        <f t="shared" si="2331"/>
        <v/>
      </c>
      <c r="S3052" s="201" t="str">
        <f t="shared" si="2332"/>
        <v/>
      </c>
      <c r="T3052" s="199">
        <f t="shared" si="2333"/>
        <v>0</v>
      </c>
      <c r="U3052" s="199">
        <f t="shared" si="2334"/>
        <v>0</v>
      </c>
      <c r="V3052" s="199">
        <f t="shared" si="2335"/>
        <v>0</v>
      </c>
      <c r="W3052" s="199">
        <f t="shared" si="2336"/>
        <v>0</v>
      </c>
      <c r="X3052" s="199" t="str">
        <f t="shared" si="2337"/>
        <v/>
      </c>
      <c r="Y3052" s="199" t="str">
        <f t="shared" si="2338"/>
        <v/>
      </c>
      <c r="Z3052" s="199" t="str">
        <f t="shared" si="2339"/>
        <v/>
      </c>
      <c r="AA3052" s="199" t="str">
        <f t="shared" si="2340"/>
        <v/>
      </c>
      <c r="AB3052" s="201">
        <f t="shared" ca="1" si="2341"/>
        <v>2.1243696583250449</v>
      </c>
      <c r="AD3052" s="162">
        <f t="shared" si="2342"/>
        <v>0</v>
      </c>
      <c r="AE3052" s="162">
        <f t="shared" si="2343"/>
        <v>0</v>
      </c>
      <c r="AF3052" s="162">
        <f t="shared" si="2344"/>
        <v>0</v>
      </c>
      <c r="AG3052" s="162">
        <f t="shared" si="2345"/>
        <v>0</v>
      </c>
      <c r="AH3052" s="162" t="str">
        <f t="shared" si="2346"/>
        <v/>
      </c>
      <c r="AI3052" s="162" t="str">
        <f t="shared" si="2347"/>
        <v/>
      </c>
      <c r="AJ3052" s="162" t="str">
        <f t="shared" si="2348"/>
        <v/>
      </c>
      <c r="AK3052" s="162" t="str">
        <f t="shared" si="2349"/>
        <v/>
      </c>
      <c r="AM3052" s="199">
        <f t="shared" si="2352"/>
        <v>33.358746469799385</v>
      </c>
      <c r="AN3052" s="197">
        <f t="shared" si="2354"/>
        <v>0</v>
      </c>
      <c r="AO3052" s="197">
        <f t="shared" si="2355"/>
        <v>0</v>
      </c>
      <c r="AP3052" s="197">
        <f t="shared" si="2356"/>
        <v>0</v>
      </c>
      <c r="AQ3052" s="197">
        <f t="shared" si="2357"/>
        <v>0</v>
      </c>
      <c r="AR3052" s="197" t="str">
        <f t="shared" si="2358"/>
        <v/>
      </c>
      <c r="AS3052" s="197" t="str">
        <f t="shared" si="2359"/>
        <v/>
      </c>
      <c r="AT3052" s="197" t="str">
        <f t="shared" si="2360"/>
        <v/>
      </c>
      <c r="AU3052" s="197" t="str">
        <f t="shared" si="2361"/>
        <v/>
      </c>
      <c r="AV3052" s="199">
        <f t="shared" ca="1" si="2353"/>
        <v>2.1075282512285445</v>
      </c>
      <c r="AX3052" s="162">
        <f t="shared" si="2316"/>
        <v>0</v>
      </c>
      <c r="AY3052" s="162">
        <f t="shared" si="2317"/>
        <v>0</v>
      </c>
      <c r="AZ3052" s="162">
        <f t="shared" si="2318"/>
        <v>0</v>
      </c>
      <c r="BA3052" s="162">
        <f t="shared" si="2319"/>
        <v>0</v>
      </c>
      <c r="BB3052" s="162" t="str">
        <f t="shared" si="2320"/>
        <v/>
      </c>
      <c r="BC3052" s="162" t="str">
        <f t="shared" si="2321"/>
        <v/>
      </c>
      <c r="BD3052" s="162" t="str">
        <f t="shared" si="2322"/>
        <v/>
      </c>
      <c r="BE3052" s="162" t="str">
        <f t="shared" si="2323"/>
        <v/>
      </c>
      <c r="BG3052" s="169">
        <f t="shared" si="2350"/>
        <v>76.41126914910825</v>
      </c>
      <c r="BH3052" s="169">
        <f t="shared" ca="1" si="2351"/>
        <v>2.137111463357396</v>
      </c>
    </row>
    <row r="3053" spans="11:60" x14ac:dyDescent="0.25">
      <c r="K3053" s="199">
        <f t="shared" si="2324"/>
        <v>76.462655342214589</v>
      </c>
      <c r="L3053" s="201">
        <f t="shared" si="2325"/>
        <v>0.64128024008030871</v>
      </c>
      <c r="M3053" s="201">
        <f t="shared" si="2326"/>
        <v>0.64667354625393503</v>
      </c>
      <c r="N3053" s="201">
        <f t="shared" si="2327"/>
        <v>0.6797239899491595</v>
      </c>
      <c r="O3053" s="201">
        <f t="shared" si="2328"/>
        <v>0.64187275509169783</v>
      </c>
      <c r="P3053" s="201" t="str">
        <f t="shared" si="2329"/>
        <v/>
      </c>
      <c r="Q3053" s="201" t="str">
        <f t="shared" si="2330"/>
        <v/>
      </c>
      <c r="R3053" s="201" t="str">
        <f t="shared" si="2331"/>
        <v/>
      </c>
      <c r="S3053" s="201" t="str">
        <f t="shared" si="2332"/>
        <v/>
      </c>
      <c r="T3053" s="199">
        <f t="shared" si="2333"/>
        <v>0</v>
      </c>
      <c r="U3053" s="199">
        <f t="shared" si="2334"/>
        <v>0</v>
      </c>
      <c r="V3053" s="199">
        <f t="shared" si="2335"/>
        <v>0</v>
      </c>
      <c r="W3053" s="199">
        <f t="shared" si="2336"/>
        <v>0</v>
      </c>
      <c r="X3053" s="199" t="str">
        <f t="shared" si="2337"/>
        <v/>
      </c>
      <c r="Y3053" s="199" t="str">
        <f t="shared" si="2338"/>
        <v/>
      </c>
      <c r="Z3053" s="199" t="str">
        <f t="shared" si="2339"/>
        <v/>
      </c>
      <c r="AA3053" s="199" t="str">
        <f t="shared" si="2340"/>
        <v/>
      </c>
      <c r="AB3053" s="201">
        <f t="shared" ca="1" si="2341"/>
        <v>2.1031901547222365</v>
      </c>
      <c r="AD3053" s="162">
        <f t="shared" si="2342"/>
        <v>0</v>
      </c>
      <c r="AE3053" s="162">
        <f t="shared" si="2343"/>
        <v>0</v>
      </c>
      <c r="AF3053" s="162">
        <f t="shared" si="2344"/>
        <v>0</v>
      </c>
      <c r="AG3053" s="162">
        <f t="shared" si="2345"/>
        <v>0</v>
      </c>
      <c r="AH3053" s="162" t="str">
        <f t="shared" si="2346"/>
        <v/>
      </c>
      <c r="AI3053" s="162" t="str">
        <f t="shared" si="2347"/>
        <v/>
      </c>
      <c r="AJ3053" s="162" t="str">
        <f t="shared" si="2348"/>
        <v/>
      </c>
      <c r="AK3053" s="162" t="str">
        <f t="shared" si="2349"/>
        <v/>
      </c>
      <c r="AM3053" s="199">
        <f t="shared" si="2352"/>
        <v>33.369963264173897</v>
      </c>
      <c r="AN3053" s="197">
        <f t="shared" si="2354"/>
        <v>0</v>
      </c>
      <c r="AO3053" s="197">
        <f t="shared" si="2355"/>
        <v>0</v>
      </c>
      <c r="AP3053" s="197">
        <f t="shared" si="2356"/>
        <v>0</v>
      </c>
      <c r="AQ3053" s="197">
        <f t="shared" si="2357"/>
        <v>0</v>
      </c>
      <c r="AR3053" s="197" t="str">
        <f t="shared" si="2358"/>
        <v/>
      </c>
      <c r="AS3053" s="197" t="str">
        <f t="shared" si="2359"/>
        <v/>
      </c>
      <c r="AT3053" s="197" t="str">
        <f t="shared" si="2360"/>
        <v/>
      </c>
      <c r="AU3053" s="197" t="str">
        <f t="shared" si="2361"/>
        <v/>
      </c>
      <c r="AV3053" s="199">
        <f t="shared" ca="1" si="2353"/>
        <v>2.2016579112958419</v>
      </c>
      <c r="AX3053" s="162">
        <f t="shared" si="2316"/>
        <v>0</v>
      </c>
      <c r="AY3053" s="162">
        <f t="shared" si="2317"/>
        <v>0</v>
      </c>
      <c r="AZ3053" s="162">
        <f t="shared" si="2318"/>
        <v>0</v>
      </c>
      <c r="BA3053" s="162">
        <f t="shared" si="2319"/>
        <v>0</v>
      </c>
      <c r="BB3053" s="162" t="str">
        <f t="shared" si="2320"/>
        <v/>
      </c>
      <c r="BC3053" s="162" t="str">
        <f t="shared" si="2321"/>
        <v/>
      </c>
      <c r="BD3053" s="162" t="str">
        <f t="shared" si="2322"/>
        <v/>
      </c>
      <c r="BE3053" s="162" t="str">
        <f t="shared" si="2323"/>
        <v/>
      </c>
      <c r="BG3053" s="169">
        <f t="shared" si="2350"/>
        <v>76.43696224566142</v>
      </c>
      <c r="BH3053" s="169">
        <f t="shared" ca="1" si="2351"/>
        <v>2.1243696583250449</v>
      </c>
    </row>
    <row r="3054" spans="11:60" x14ac:dyDescent="0.25">
      <c r="K3054" s="199">
        <f t="shared" si="2324"/>
        <v>76.488348438767758</v>
      </c>
      <c r="L3054" s="201">
        <f t="shared" si="2325"/>
        <v>0.64149572403194854</v>
      </c>
      <c r="M3054" s="201">
        <f t="shared" si="2326"/>
        <v>0.64689084247243445</v>
      </c>
      <c r="N3054" s="201">
        <f t="shared" si="2327"/>
        <v>0.67995239182750267</v>
      </c>
      <c r="O3054" s="201">
        <f t="shared" si="2328"/>
        <v>0.64208843814112371</v>
      </c>
      <c r="P3054" s="201" t="str">
        <f t="shared" si="2329"/>
        <v/>
      </c>
      <c r="Q3054" s="201" t="str">
        <f t="shared" si="2330"/>
        <v/>
      </c>
      <c r="R3054" s="201" t="str">
        <f t="shared" si="2331"/>
        <v/>
      </c>
      <c r="S3054" s="201" t="str">
        <f t="shared" si="2332"/>
        <v/>
      </c>
      <c r="T3054" s="199">
        <f t="shared" si="2333"/>
        <v>0</v>
      </c>
      <c r="U3054" s="199">
        <f t="shared" si="2334"/>
        <v>0</v>
      </c>
      <c r="V3054" s="199">
        <f t="shared" si="2335"/>
        <v>0</v>
      </c>
      <c r="W3054" s="199">
        <f t="shared" si="2336"/>
        <v>0</v>
      </c>
      <c r="X3054" s="199" t="str">
        <f t="shared" si="2337"/>
        <v/>
      </c>
      <c r="Y3054" s="199" t="str">
        <f t="shared" si="2338"/>
        <v/>
      </c>
      <c r="Z3054" s="199" t="str">
        <f t="shared" si="2339"/>
        <v/>
      </c>
      <c r="AA3054" s="199" t="str">
        <f t="shared" si="2340"/>
        <v/>
      </c>
      <c r="AB3054" s="201">
        <f t="shared" ca="1" si="2341"/>
        <v>2.1262920573298838</v>
      </c>
      <c r="AD3054" s="162">
        <f t="shared" si="2342"/>
        <v>0</v>
      </c>
      <c r="AE3054" s="162">
        <f t="shared" si="2343"/>
        <v>0</v>
      </c>
      <c r="AF3054" s="162">
        <f t="shared" si="2344"/>
        <v>0</v>
      </c>
      <c r="AG3054" s="162">
        <f t="shared" si="2345"/>
        <v>0</v>
      </c>
      <c r="AH3054" s="162" t="str">
        <f t="shared" si="2346"/>
        <v/>
      </c>
      <c r="AI3054" s="162" t="str">
        <f t="shared" si="2347"/>
        <v/>
      </c>
      <c r="AJ3054" s="162" t="str">
        <f t="shared" si="2348"/>
        <v/>
      </c>
      <c r="AK3054" s="162" t="str">
        <f t="shared" si="2349"/>
        <v/>
      </c>
      <c r="AM3054" s="199">
        <f t="shared" si="2352"/>
        <v>33.381180058548409</v>
      </c>
      <c r="AN3054" s="197">
        <f t="shared" si="2354"/>
        <v>0</v>
      </c>
      <c r="AO3054" s="197">
        <f t="shared" si="2355"/>
        <v>0</v>
      </c>
      <c r="AP3054" s="197">
        <f t="shared" si="2356"/>
        <v>0</v>
      </c>
      <c r="AQ3054" s="197">
        <f t="shared" si="2357"/>
        <v>0</v>
      </c>
      <c r="AR3054" s="197" t="str">
        <f t="shared" si="2358"/>
        <v/>
      </c>
      <c r="AS3054" s="197" t="str">
        <f t="shared" si="2359"/>
        <v/>
      </c>
      <c r="AT3054" s="197" t="str">
        <f t="shared" si="2360"/>
        <v/>
      </c>
      <c r="AU3054" s="197" t="str">
        <f t="shared" si="2361"/>
        <v/>
      </c>
      <c r="AV3054" s="199">
        <f t="shared" ca="1" si="2353"/>
        <v>2.1288189204921086</v>
      </c>
      <c r="AX3054" s="162">
        <f t="shared" si="2316"/>
        <v>0</v>
      </c>
      <c r="AY3054" s="162">
        <f t="shared" si="2317"/>
        <v>0</v>
      </c>
      <c r="AZ3054" s="162">
        <f t="shared" si="2318"/>
        <v>0</v>
      </c>
      <c r="BA3054" s="162">
        <f t="shared" si="2319"/>
        <v>0</v>
      </c>
      <c r="BB3054" s="162" t="str">
        <f t="shared" si="2320"/>
        <v/>
      </c>
      <c r="BC3054" s="162" t="str">
        <f t="shared" si="2321"/>
        <v/>
      </c>
      <c r="BD3054" s="162" t="str">
        <f t="shared" si="2322"/>
        <v/>
      </c>
      <c r="BE3054" s="162" t="str">
        <f t="shared" si="2323"/>
        <v/>
      </c>
      <c r="BG3054" s="169">
        <f t="shared" si="2350"/>
        <v>76.462655342214589</v>
      </c>
      <c r="BH3054" s="169">
        <f t="shared" ca="1" si="2351"/>
        <v>2.1031901547222365</v>
      </c>
    </row>
    <row r="3055" spans="11:60" x14ac:dyDescent="0.25">
      <c r="K3055" s="199">
        <f t="shared" si="2324"/>
        <v>76.514041535320928</v>
      </c>
      <c r="L3055" s="201">
        <f t="shared" si="2325"/>
        <v>0.64171120798358861</v>
      </c>
      <c r="M3055" s="201">
        <f t="shared" si="2326"/>
        <v>0.64710813869093375</v>
      </c>
      <c r="N3055" s="201">
        <f t="shared" si="2327"/>
        <v>0.68018079370584594</v>
      </c>
      <c r="O3055" s="201">
        <f t="shared" si="2328"/>
        <v>0.6423041211905498</v>
      </c>
      <c r="P3055" s="201" t="str">
        <f t="shared" si="2329"/>
        <v/>
      </c>
      <c r="Q3055" s="201" t="str">
        <f t="shared" si="2330"/>
        <v/>
      </c>
      <c r="R3055" s="201" t="str">
        <f t="shared" si="2331"/>
        <v/>
      </c>
      <c r="S3055" s="201" t="str">
        <f t="shared" si="2332"/>
        <v/>
      </c>
      <c r="T3055" s="199">
        <f t="shared" si="2333"/>
        <v>0</v>
      </c>
      <c r="U3055" s="199">
        <f t="shared" si="2334"/>
        <v>0</v>
      </c>
      <c r="V3055" s="199">
        <f t="shared" si="2335"/>
        <v>0</v>
      </c>
      <c r="W3055" s="199">
        <f t="shared" si="2336"/>
        <v>0</v>
      </c>
      <c r="X3055" s="199" t="str">
        <f t="shared" si="2337"/>
        <v/>
      </c>
      <c r="Y3055" s="199" t="str">
        <f t="shared" si="2338"/>
        <v/>
      </c>
      <c r="Z3055" s="199" t="str">
        <f t="shared" si="2339"/>
        <v/>
      </c>
      <c r="AA3055" s="199" t="str">
        <f t="shared" si="2340"/>
        <v/>
      </c>
      <c r="AB3055" s="201">
        <f t="shared" ca="1" si="2341"/>
        <v>2.0270536528246086</v>
      </c>
      <c r="AD3055" s="162">
        <f t="shared" si="2342"/>
        <v>0</v>
      </c>
      <c r="AE3055" s="162">
        <f t="shared" si="2343"/>
        <v>0</v>
      </c>
      <c r="AF3055" s="162">
        <f t="shared" si="2344"/>
        <v>0</v>
      </c>
      <c r="AG3055" s="162">
        <f t="shared" si="2345"/>
        <v>0</v>
      </c>
      <c r="AH3055" s="162" t="str">
        <f t="shared" si="2346"/>
        <v/>
      </c>
      <c r="AI3055" s="162" t="str">
        <f t="shared" si="2347"/>
        <v/>
      </c>
      <c r="AJ3055" s="162" t="str">
        <f t="shared" si="2348"/>
        <v/>
      </c>
      <c r="AK3055" s="162" t="str">
        <f t="shared" si="2349"/>
        <v/>
      </c>
      <c r="AM3055" s="199">
        <f t="shared" si="2352"/>
        <v>33.392396852922921</v>
      </c>
      <c r="AN3055" s="197">
        <f t="shared" si="2354"/>
        <v>0</v>
      </c>
      <c r="AO3055" s="197">
        <f t="shared" si="2355"/>
        <v>0</v>
      </c>
      <c r="AP3055" s="197">
        <f t="shared" si="2356"/>
        <v>0</v>
      </c>
      <c r="AQ3055" s="197">
        <f t="shared" si="2357"/>
        <v>0</v>
      </c>
      <c r="AR3055" s="197" t="str">
        <f t="shared" si="2358"/>
        <v/>
      </c>
      <c r="AS3055" s="197" t="str">
        <f t="shared" si="2359"/>
        <v/>
      </c>
      <c r="AT3055" s="197" t="str">
        <f t="shared" si="2360"/>
        <v/>
      </c>
      <c r="AU3055" s="197" t="str">
        <f t="shared" si="2361"/>
        <v/>
      </c>
      <c r="AV3055" s="199">
        <f t="shared" ca="1" si="2353"/>
        <v>2.2390588373211604</v>
      </c>
      <c r="AX3055" s="162">
        <f t="shared" si="2316"/>
        <v>0</v>
      </c>
      <c r="AY3055" s="162">
        <f t="shared" si="2317"/>
        <v>0</v>
      </c>
      <c r="AZ3055" s="162">
        <f t="shared" si="2318"/>
        <v>0</v>
      </c>
      <c r="BA3055" s="162">
        <f t="shared" si="2319"/>
        <v>0</v>
      </c>
      <c r="BB3055" s="162" t="str">
        <f t="shared" si="2320"/>
        <v/>
      </c>
      <c r="BC3055" s="162" t="str">
        <f t="shared" si="2321"/>
        <v/>
      </c>
      <c r="BD3055" s="162" t="str">
        <f t="shared" si="2322"/>
        <v/>
      </c>
      <c r="BE3055" s="162" t="str">
        <f t="shared" si="2323"/>
        <v/>
      </c>
      <c r="BG3055" s="169">
        <f t="shared" si="2350"/>
        <v>76.488348438767758</v>
      </c>
      <c r="BH3055" s="169">
        <f t="shared" ca="1" si="2351"/>
        <v>2.1262920573298838</v>
      </c>
    </row>
    <row r="3056" spans="11:60" x14ac:dyDescent="0.25">
      <c r="K3056" s="199">
        <f t="shared" si="2324"/>
        <v>76.539734631874097</v>
      </c>
      <c r="L3056" s="201">
        <f t="shared" si="2325"/>
        <v>0.64192669193522844</v>
      </c>
      <c r="M3056" s="201">
        <f t="shared" si="2326"/>
        <v>0.64732543490943317</v>
      </c>
      <c r="N3056" s="201">
        <f t="shared" si="2327"/>
        <v>0.68040919558418911</v>
      </c>
      <c r="O3056" s="201">
        <f t="shared" si="2328"/>
        <v>0.64251980423997579</v>
      </c>
      <c r="P3056" s="201" t="str">
        <f t="shared" si="2329"/>
        <v/>
      </c>
      <c r="Q3056" s="201" t="str">
        <f t="shared" si="2330"/>
        <v/>
      </c>
      <c r="R3056" s="201" t="str">
        <f t="shared" si="2331"/>
        <v/>
      </c>
      <c r="S3056" s="201" t="str">
        <f t="shared" si="2332"/>
        <v/>
      </c>
      <c r="T3056" s="199">
        <f t="shared" si="2333"/>
        <v>0</v>
      </c>
      <c r="U3056" s="199">
        <f t="shared" si="2334"/>
        <v>0</v>
      </c>
      <c r="V3056" s="199">
        <f t="shared" si="2335"/>
        <v>0</v>
      </c>
      <c r="W3056" s="199">
        <f t="shared" si="2336"/>
        <v>0</v>
      </c>
      <c r="X3056" s="199" t="str">
        <f t="shared" si="2337"/>
        <v/>
      </c>
      <c r="Y3056" s="199" t="str">
        <f t="shared" si="2338"/>
        <v/>
      </c>
      <c r="Z3056" s="199" t="str">
        <f t="shared" si="2339"/>
        <v/>
      </c>
      <c r="AA3056" s="199" t="str">
        <f t="shared" si="2340"/>
        <v/>
      </c>
      <c r="AB3056" s="201">
        <f t="shared" ca="1" si="2341"/>
        <v>2.1642760376289765</v>
      </c>
      <c r="AD3056" s="162">
        <f t="shared" si="2342"/>
        <v>0</v>
      </c>
      <c r="AE3056" s="162">
        <f t="shared" si="2343"/>
        <v>0</v>
      </c>
      <c r="AF3056" s="162">
        <f t="shared" si="2344"/>
        <v>0</v>
      </c>
      <c r="AG3056" s="162">
        <f t="shared" si="2345"/>
        <v>0</v>
      </c>
      <c r="AH3056" s="162" t="str">
        <f t="shared" si="2346"/>
        <v/>
      </c>
      <c r="AI3056" s="162" t="str">
        <f t="shared" si="2347"/>
        <v/>
      </c>
      <c r="AJ3056" s="162" t="str">
        <f t="shared" si="2348"/>
        <v/>
      </c>
      <c r="AK3056" s="162" t="str">
        <f t="shared" si="2349"/>
        <v/>
      </c>
      <c r="AM3056" s="199">
        <f t="shared" si="2352"/>
        <v>33.403613647297433</v>
      </c>
      <c r="AN3056" s="197">
        <f t="shared" si="2354"/>
        <v>0</v>
      </c>
      <c r="AO3056" s="197">
        <f t="shared" si="2355"/>
        <v>0</v>
      </c>
      <c r="AP3056" s="197">
        <f t="shared" si="2356"/>
        <v>0</v>
      </c>
      <c r="AQ3056" s="197">
        <f t="shared" si="2357"/>
        <v>0</v>
      </c>
      <c r="AR3056" s="197" t="str">
        <f t="shared" si="2358"/>
        <v/>
      </c>
      <c r="AS3056" s="197" t="str">
        <f t="shared" si="2359"/>
        <v/>
      </c>
      <c r="AT3056" s="197" t="str">
        <f t="shared" si="2360"/>
        <v/>
      </c>
      <c r="AU3056" s="197" t="str">
        <f t="shared" si="2361"/>
        <v/>
      </c>
      <c r="AV3056" s="199">
        <f t="shared" ca="1" si="2353"/>
        <v>2.1061476860275636</v>
      </c>
      <c r="AX3056" s="162">
        <f t="shared" si="2316"/>
        <v>0</v>
      </c>
      <c r="AY3056" s="162">
        <f t="shared" si="2317"/>
        <v>0</v>
      </c>
      <c r="AZ3056" s="162">
        <f t="shared" si="2318"/>
        <v>0</v>
      </c>
      <c r="BA3056" s="162">
        <f t="shared" si="2319"/>
        <v>0</v>
      </c>
      <c r="BB3056" s="162" t="str">
        <f t="shared" si="2320"/>
        <v/>
      </c>
      <c r="BC3056" s="162" t="str">
        <f t="shared" si="2321"/>
        <v/>
      </c>
      <c r="BD3056" s="162" t="str">
        <f t="shared" si="2322"/>
        <v/>
      </c>
      <c r="BE3056" s="162" t="str">
        <f t="shared" si="2323"/>
        <v/>
      </c>
      <c r="BG3056" s="169">
        <f t="shared" si="2350"/>
        <v>76.514041535320928</v>
      </c>
      <c r="BH3056" s="169">
        <f t="shared" ca="1" si="2351"/>
        <v>2.0270536528246086</v>
      </c>
    </row>
    <row r="3057" spans="11:60" x14ac:dyDescent="0.25">
      <c r="K3057" s="199">
        <f t="shared" si="2324"/>
        <v>76.565427728427267</v>
      </c>
      <c r="L3057" s="201">
        <f t="shared" si="2325"/>
        <v>0.6421421758868685</v>
      </c>
      <c r="M3057" s="201">
        <f t="shared" si="2326"/>
        <v>0.64754273112793248</v>
      </c>
      <c r="N3057" s="201">
        <f t="shared" si="2327"/>
        <v>0.68063759746253227</v>
      </c>
      <c r="O3057" s="201">
        <f t="shared" si="2328"/>
        <v>0.64273548728940189</v>
      </c>
      <c r="P3057" s="201" t="str">
        <f t="shared" si="2329"/>
        <v/>
      </c>
      <c r="Q3057" s="201" t="str">
        <f t="shared" si="2330"/>
        <v/>
      </c>
      <c r="R3057" s="201" t="str">
        <f t="shared" si="2331"/>
        <v/>
      </c>
      <c r="S3057" s="201" t="str">
        <f t="shared" si="2332"/>
        <v/>
      </c>
      <c r="T3057" s="199">
        <f t="shared" si="2333"/>
        <v>0</v>
      </c>
      <c r="U3057" s="199">
        <f t="shared" si="2334"/>
        <v>0</v>
      </c>
      <c r="V3057" s="199">
        <f t="shared" si="2335"/>
        <v>0</v>
      </c>
      <c r="W3057" s="199">
        <f t="shared" si="2336"/>
        <v>0</v>
      </c>
      <c r="X3057" s="199" t="str">
        <f t="shared" si="2337"/>
        <v/>
      </c>
      <c r="Y3057" s="199" t="str">
        <f t="shared" si="2338"/>
        <v/>
      </c>
      <c r="Z3057" s="199" t="str">
        <f t="shared" si="2339"/>
        <v/>
      </c>
      <c r="AA3057" s="199" t="str">
        <f t="shared" si="2340"/>
        <v/>
      </c>
      <c r="AB3057" s="201">
        <f t="shared" ca="1" si="2341"/>
        <v>2.0736340017191344</v>
      </c>
      <c r="AD3057" s="162">
        <f t="shared" si="2342"/>
        <v>0</v>
      </c>
      <c r="AE3057" s="162">
        <f t="shared" si="2343"/>
        <v>0</v>
      </c>
      <c r="AF3057" s="162">
        <f t="shared" si="2344"/>
        <v>0</v>
      </c>
      <c r="AG3057" s="162">
        <f t="shared" si="2345"/>
        <v>0</v>
      </c>
      <c r="AH3057" s="162" t="str">
        <f t="shared" si="2346"/>
        <v/>
      </c>
      <c r="AI3057" s="162" t="str">
        <f t="shared" si="2347"/>
        <v/>
      </c>
      <c r="AJ3057" s="162" t="str">
        <f t="shared" si="2348"/>
        <v/>
      </c>
      <c r="AK3057" s="162" t="str">
        <f t="shared" si="2349"/>
        <v/>
      </c>
      <c r="AM3057" s="199">
        <f t="shared" si="2352"/>
        <v>33.414830441671945</v>
      </c>
      <c r="AN3057" s="197">
        <f t="shared" si="2354"/>
        <v>0</v>
      </c>
      <c r="AO3057" s="197">
        <f t="shared" si="2355"/>
        <v>0</v>
      </c>
      <c r="AP3057" s="197">
        <f t="shared" si="2356"/>
        <v>0</v>
      </c>
      <c r="AQ3057" s="197">
        <f t="shared" si="2357"/>
        <v>0</v>
      </c>
      <c r="AR3057" s="197" t="str">
        <f t="shared" si="2358"/>
        <v/>
      </c>
      <c r="AS3057" s="197" t="str">
        <f t="shared" si="2359"/>
        <v/>
      </c>
      <c r="AT3057" s="197" t="str">
        <f t="shared" si="2360"/>
        <v/>
      </c>
      <c r="AU3057" s="197" t="str">
        <f t="shared" si="2361"/>
        <v/>
      </c>
      <c r="AV3057" s="199">
        <f t="shared" ca="1" si="2353"/>
        <v>2.2100058888648419</v>
      </c>
      <c r="AX3057" s="162">
        <f t="shared" si="2316"/>
        <v>0</v>
      </c>
      <c r="AY3057" s="162">
        <f t="shared" si="2317"/>
        <v>0</v>
      </c>
      <c r="AZ3057" s="162">
        <f t="shared" si="2318"/>
        <v>0</v>
      </c>
      <c r="BA3057" s="162">
        <f t="shared" si="2319"/>
        <v>0</v>
      </c>
      <c r="BB3057" s="162" t="str">
        <f t="shared" si="2320"/>
        <v/>
      </c>
      <c r="BC3057" s="162" t="str">
        <f t="shared" si="2321"/>
        <v/>
      </c>
      <c r="BD3057" s="162" t="str">
        <f t="shared" si="2322"/>
        <v/>
      </c>
      <c r="BE3057" s="162" t="str">
        <f t="shared" si="2323"/>
        <v/>
      </c>
      <c r="BG3057" s="169">
        <f t="shared" si="2350"/>
        <v>76.539734631874097</v>
      </c>
      <c r="BH3057" s="169">
        <f t="shared" ca="1" si="2351"/>
        <v>2.1642760376289765</v>
      </c>
    </row>
    <row r="3058" spans="11:60" x14ac:dyDescent="0.25">
      <c r="K3058" s="199">
        <f t="shared" si="2324"/>
        <v>76.591120824980436</v>
      </c>
      <c r="L3058" s="201">
        <f t="shared" si="2325"/>
        <v>0.64235765983850834</v>
      </c>
      <c r="M3058" s="201">
        <f t="shared" si="2326"/>
        <v>0.64776002734643179</v>
      </c>
      <c r="N3058" s="201">
        <f t="shared" si="2327"/>
        <v>0.68086599934087544</v>
      </c>
      <c r="O3058" s="201">
        <f t="shared" si="2328"/>
        <v>0.64295117033882787</v>
      </c>
      <c r="P3058" s="201" t="str">
        <f t="shared" si="2329"/>
        <v/>
      </c>
      <c r="Q3058" s="201" t="str">
        <f t="shared" si="2330"/>
        <v/>
      </c>
      <c r="R3058" s="201" t="str">
        <f t="shared" si="2331"/>
        <v/>
      </c>
      <c r="S3058" s="201" t="str">
        <f t="shared" si="2332"/>
        <v/>
      </c>
      <c r="T3058" s="199">
        <f t="shared" si="2333"/>
        <v>0</v>
      </c>
      <c r="U3058" s="199">
        <f t="shared" si="2334"/>
        <v>0</v>
      </c>
      <c r="V3058" s="199">
        <f t="shared" si="2335"/>
        <v>0</v>
      </c>
      <c r="W3058" s="199">
        <f t="shared" si="2336"/>
        <v>0</v>
      </c>
      <c r="X3058" s="199" t="str">
        <f t="shared" si="2337"/>
        <v/>
      </c>
      <c r="Y3058" s="199" t="str">
        <f t="shared" si="2338"/>
        <v/>
      </c>
      <c r="Z3058" s="199" t="str">
        <f t="shared" si="2339"/>
        <v/>
      </c>
      <c r="AA3058" s="199" t="str">
        <f t="shared" si="2340"/>
        <v/>
      </c>
      <c r="AB3058" s="201">
        <f t="shared" ca="1" si="2341"/>
        <v>2.0362311439994305</v>
      </c>
      <c r="AD3058" s="162">
        <f t="shared" si="2342"/>
        <v>0</v>
      </c>
      <c r="AE3058" s="162">
        <f t="shared" si="2343"/>
        <v>0</v>
      </c>
      <c r="AF3058" s="162">
        <f t="shared" si="2344"/>
        <v>0</v>
      </c>
      <c r="AG3058" s="162">
        <f t="shared" si="2345"/>
        <v>0</v>
      </c>
      <c r="AH3058" s="162" t="str">
        <f t="shared" si="2346"/>
        <v/>
      </c>
      <c r="AI3058" s="162" t="str">
        <f t="shared" si="2347"/>
        <v/>
      </c>
      <c r="AJ3058" s="162" t="str">
        <f t="shared" si="2348"/>
        <v/>
      </c>
      <c r="AK3058" s="162" t="str">
        <f t="shared" si="2349"/>
        <v/>
      </c>
      <c r="AM3058" s="199">
        <f t="shared" si="2352"/>
        <v>33.426047236046458</v>
      </c>
      <c r="AN3058" s="197">
        <f t="shared" si="2354"/>
        <v>0</v>
      </c>
      <c r="AO3058" s="197">
        <f t="shared" si="2355"/>
        <v>0</v>
      </c>
      <c r="AP3058" s="197">
        <f t="shared" si="2356"/>
        <v>0</v>
      </c>
      <c r="AQ3058" s="197">
        <f t="shared" si="2357"/>
        <v>0</v>
      </c>
      <c r="AR3058" s="197" t="str">
        <f t="shared" si="2358"/>
        <v/>
      </c>
      <c r="AS3058" s="197" t="str">
        <f t="shared" si="2359"/>
        <v/>
      </c>
      <c r="AT3058" s="197" t="str">
        <f t="shared" si="2360"/>
        <v/>
      </c>
      <c r="AU3058" s="197" t="str">
        <f t="shared" si="2361"/>
        <v/>
      </c>
      <c r="AV3058" s="199">
        <f t="shared" ca="1" si="2353"/>
        <v>2.1731853969145183</v>
      </c>
      <c r="AX3058" s="162">
        <f t="shared" si="2316"/>
        <v>0</v>
      </c>
      <c r="AY3058" s="162">
        <f t="shared" si="2317"/>
        <v>0</v>
      </c>
      <c r="AZ3058" s="162">
        <f t="shared" si="2318"/>
        <v>0</v>
      </c>
      <c r="BA3058" s="162">
        <f t="shared" si="2319"/>
        <v>0</v>
      </c>
      <c r="BB3058" s="162" t="str">
        <f t="shared" si="2320"/>
        <v/>
      </c>
      <c r="BC3058" s="162" t="str">
        <f t="shared" si="2321"/>
        <v/>
      </c>
      <c r="BD3058" s="162" t="str">
        <f t="shared" si="2322"/>
        <v/>
      </c>
      <c r="BE3058" s="162" t="str">
        <f t="shared" si="2323"/>
        <v/>
      </c>
      <c r="BG3058" s="169">
        <f t="shared" si="2350"/>
        <v>76.565427728427267</v>
      </c>
      <c r="BH3058" s="169">
        <f t="shared" ca="1" si="2351"/>
        <v>2.0736340017191344</v>
      </c>
    </row>
    <row r="3059" spans="11:60" x14ac:dyDescent="0.25">
      <c r="K3059" s="199">
        <f t="shared" si="2324"/>
        <v>76.616813921533605</v>
      </c>
      <c r="L3059" s="201">
        <f t="shared" si="2325"/>
        <v>0.6425731437901484</v>
      </c>
      <c r="M3059" s="201">
        <f t="shared" si="2326"/>
        <v>0.64797732356493121</v>
      </c>
      <c r="N3059" s="201">
        <f t="shared" si="2327"/>
        <v>0.6810944012192186</v>
      </c>
      <c r="O3059" s="201">
        <f t="shared" si="2328"/>
        <v>0.64316685338825386</v>
      </c>
      <c r="P3059" s="201" t="str">
        <f t="shared" si="2329"/>
        <v/>
      </c>
      <c r="Q3059" s="201" t="str">
        <f t="shared" si="2330"/>
        <v/>
      </c>
      <c r="R3059" s="201" t="str">
        <f t="shared" si="2331"/>
        <v/>
      </c>
      <c r="S3059" s="201" t="str">
        <f t="shared" si="2332"/>
        <v/>
      </c>
      <c r="T3059" s="199">
        <f t="shared" si="2333"/>
        <v>0</v>
      </c>
      <c r="U3059" s="199">
        <f t="shared" si="2334"/>
        <v>0</v>
      </c>
      <c r="V3059" s="199">
        <f t="shared" si="2335"/>
        <v>0</v>
      </c>
      <c r="W3059" s="199">
        <f t="shared" si="2336"/>
        <v>0</v>
      </c>
      <c r="X3059" s="199" t="str">
        <f t="shared" si="2337"/>
        <v/>
      </c>
      <c r="Y3059" s="199" t="str">
        <f t="shared" si="2338"/>
        <v/>
      </c>
      <c r="Z3059" s="199" t="str">
        <f t="shared" si="2339"/>
        <v/>
      </c>
      <c r="AA3059" s="199" t="str">
        <f t="shared" si="2340"/>
        <v/>
      </c>
      <c r="AB3059" s="201">
        <f t="shared" ca="1" si="2341"/>
        <v>2.0113233349866819</v>
      </c>
      <c r="AD3059" s="162">
        <f t="shared" si="2342"/>
        <v>0</v>
      </c>
      <c r="AE3059" s="162">
        <f t="shared" si="2343"/>
        <v>0</v>
      </c>
      <c r="AF3059" s="162">
        <f t="shared" si="2344"/>
        <v>0</v>
      </c>
      <c r="AG3059" s="162">
        <f t="shared" si="2345"/>
        <v>0</v>
      </c>
      <c r="AH3059" s="162" t="str">
        <f t="shared" si="2346"/>
        <v/>
      </c>
      <c r="AI3059" s="162" t="str">
        <f t="shared" si="2347"/>
        <v/>
      </c>
      <c r="AJ3059" s="162" t="str">
        <f t="shared" si="2348"/>
        <v/>
      </c>
      <c r="AK3059" s="162" t="str">
        <f t="shared" si="2349"/>
        <v/>
      </c>
      <c r="AM3059" s="199">
        <f t="shared" si="2352"/>
        <v>33.43726403042097</v>
      </c>
      <c r="AN3059" s="197">
        <f t="shared" si="2354"/>
        <v>0</v>
      </c>
      <c r="AO3059" s="197">
        <f t="shared" si="2355"/>
        <v>0</v>
      </c>
      <c r="AP3059" s="197">
        <f t="shared" si="2356"/>
        <v>0</v>
      </c>
      <c r="AQ3059" s="197">
        <f t="shared" si="2357"/>
        <v>0</v>
      </c>
      <c r="AR3059" s="197" t="str">
        <f t="shared" si="2358"/>
        <v/>
      </c>
      <c r="AS3059" s="197" t="str">
        <f t="shared" si="2359"/>
        <v/>
      </c>
      <c r="AT3059" s="197" t="str">
        <f t="shared" si="2360"/>
        <v/>
      </c>
      <c r="AU3059" s="197" t="str">
        <f t="shared" si="2361"/>
        <v/>
      </c>
      <c r="AV3059" s="199">
        <f t="shared" ca="1" si="2353"/>
        <v>2.1054477312549271</v>
      </c>
      <c r="AX3059" s="162">
        <f t="shared" si="2316"/>
        <v>0</v>
      </c>
      <c r="AY3059" s="162">
        <f t="shared" si="2317"/>
        <v>0</v>
      </c>
      <c r="AZ3059" s="162">
        <f t="shared" si="2318"/>
        <v>0</v>
      </c>
      <c r="BA3059" s="162">
        <f t="shared" si="2319"/>
        <v>0</v>
      </c>
      <c r="BB3059" s="162" t="str">
        <f t="shared" si="2320"/>
        <v/>
      </c>
      <c r="BC3059" s="162" t="str">
        <f t="shared" si="2321"/>
        <v/>
      </c>
      <c r="BD3059" s="162" t="str">
        <f t="shared" si="2322"/>
        <v/>
      </c>
      <c r="BE3059" s="162" t="str">
        <f t="shared" si="2323"/>
        <v/>
      </c>
      <c r="BG3059" s="169">
        <f t="shared" si="2350"/>
        <v>76.591120824980436</v>
      </c>
      <c r="BH3059" s="169">
        <f t="shared" ca="1" si="2351"/>
        <v>2.0362311439994305</v>
      </c>
    </row>
    <row r="3060" spans="11:60" x14ac:dyDescent="0.25">
      <c r="K3060" s="199">
        <f t="shared" si="2324"/>
        <v>76.642507018086775</v>
      </c>
      <c r="L3060" s="201">
        <f t="shared" si="2325"/>
        <v>0.64278862774178824</v>
      </c>
      <c r="M3060" s="201">
        <f t="shared" si="2326"/>
        <v>0.64819461978343051</v>
      </c>
      <c r="N3060" s="201">
        <f t="shared" si="2327"/>
        <v>0.68132280309756177</v>
      </c>
      <c r="O3060" s="201">
        <f t="shared" si="2328"/>
        <v>0.64338253643767995</v>
      </c>
      <c r="P3060" s="201" t="str">
        <f t="shared" si="2329"/>
        <v/>
      </c>
      <c r="Q3060" s="201" t="str">
        <f t="shared" si="2330"/>
        <v/>
      </c>
      <c r="R3060" s="201" t="str">
        <f t="shared" si="2331"/>
        <v/>
      </c>
      <c r="S3060" s="201" t="str">
        <f t="shared" si="2332"/>
        <v/>
      </c>
      <c r="T3060" s="199">
        <f t="shared" si="2333"/>
        <v>0</v>
      </c>
      <c r="U3060" s="199">
        <f t="shared" si="2334"/>
        <v>0</v>
      </c>
      <c r="V3060" s="199">
        <f t="shared" si="2335"/>
        <v>0</v>
      </c>
      <c r="W3060" s="199">
        <f t="shared" si="2336"/>
        <v>0</v>
      </c>
      <c r="X3060" s="199" t="str">
        <f t="shared" si="2337"/>
        <v/>
      </c>
      <c r="Y3060" s="199" t="str">
        <f t="shared" si="2338"/>
        <v/>
      </c>
      <c r="Z3060" s="199" t="str">
        <f t="shared" si="2339"/>
        <v/>
      </c>
      <c r="AA3060" s="199" t="str">
        <f t="shared" si="2340"/>
        <v/>
      </c>
      <c r="AB3060" s="201">
        <f t="shared" ca="1" si="2341"/>
        <v>2.1040980905566649</v>
      </c>
      <c r="AD3060" s="162">
        <f t="shared" si="2342"/>
        <v>0</v>
      </c>
      <c r="AE3060" s="162">
        <f t="shared" si="2343"/>
        <v>0</v>
      </c>
      <c r="AF3060" s="162">
        <f t="shared" si="2344"/>
        <v>0</v>
      </c>
      <c r="AG3060" s="162">
        <f t="shared" si="2345"/>
        <v>0</v>
      </c>
      <c r="AH3060" s="162" t="str">
        <f t="shared" si="2346"/>
        <v/>
      </c>
      <c r="AI3060" s="162" t="str">
        <f t="shared" si="2347"/>
        <v/>
      </c>
      <c r="AJ3060" s="162" t="str">
        <f t="shared" si="2348"/>
        <v/>
      </c>
      <c r="AK3060" s="162" t="str">
        <f t="shared" si="2349"/>
        <v/>
      </c>
      <c r="AM3060" s="199">
        <f t="shared" si="2352"/>
        <v>33.448480824795482</v>
      </c>
      <c r="AN3060" s="197">
        <f t="shared" si="2354"/>
        <v>0</v>
      </c>
      <c r="AO3060" s="197">
        <f t="shared" si="2355"/>
        <v>0</v>
      </c>
      <c r="AP3060" s="197">
        <f t="shared" si="2356"/>
        <v>0</v>
      </c>
      <c r="AQ3060" s="197">
        <f t="shared" si="2357"/>
        <v>0</v>
      </c>
      <c r="AR3060" s="197" t="str">
        <f t="shared" si="2358"/>
        <v/>
      </c>
      <c r="AS3060" s="197" t="str">
        <f t="shared" si="2359"/>
        <v/>
      </c>
      <c r="AT3060" s="197" t="str">
        <f t="shared" si="2360"/>
        <v/>
      </c>
      <c r="AU3060" s="197" t="str">
        <f t="shared" si="2361"/>
        <v/>
      </c>
      <c r="AV3060" s="199">
        <f t="shared" ca="1" si="2353"/>
        <v>2.1663642779669514</v>
      </c>
      <c r="AX3060" s="162">
        <f t="shared" si="2316"/>
        <v>0</v>
      </c>
      <c r="AY3060" s="162">
        <f t="shared" si="2317"/>
        <v>0</v>
      </c>
      <c r="AZ3060" s="162">
        <f t="shared" si="2318"/>
        <v>0</v>
      </c>
      <c r="BA3060" s="162">
        <f t="shared" si="2319"/>
        <v>0</v>
      </c>
      <c r="BB3060" s="162" t="str">
        <f t="shared" si="2320"/>
        <v/>
      </c>
      <c r="BC3060" s="162" t="str">
        <f t="shared" si="2321"/>
        <v/>
      </c>
      <c r="BD3060" s="162" t="str">
        <f t="shared" si="2322"/>
        <v/>
      </c>
      <c r="BE3060" s="162" t="str">
        <f t="shared" si="2323"/>
        <v/>
      </c>
      <c r="BG3060" s="169">
        <f t="shared" si="2350"/>
        <v>76.616813921533605</v>
      </c>
      <c r="BH3060" s="169">
        <f t="shared" ca="1" si="2351"/>
        <v>2.0113233349866819</v>
      </c>
    </row>
    <row r="3061" spans="11:60" x14ac:dyDescent="0.25">
      <c r="K3061" s="199">
        <f t="shared" si="2324"/>
        <v>76.668200114639944</v>
      </c>
      <c r="L3061" s="201">
        <f t="shared" si="2325"/>
        <v>0.64300411169342819</v>
      </c>
      <c r="M3061" s="201">
        <f t="shared" si="2326"/>
        <v>0.64841191600192993</v>
      </c>
      <c r="N3061" s="201">
        <f t="shared" si="2327"/>
        <v>0.68155120497590505</v>
      </c>
      <c r="O3061" s="201">
        <f t="shared" si="2328"/>
        <v>0.64359821948710594</v>
      </c>
      <c r="P3061" s="201" t="str">
        <f t="shared" si="2329"/>
        <v/>
      </c>
      <c r="Q3061" s="201" t="str">
        <f t="shared" si="2330"/>
        <v/>
      </c>
      <c r="R3061" s="201" t="str">
        <f t="shared" si="2331"/>
        <v/>
      </c>
      <c r="S3061" s="201" t="str">
        <f t="shared" si="2332"/>
        <v/>
      </c>
      <c r="T3061" s="199">
        <f t="shared" si="2333"/>
        <v>0</v>
      </c>
      <c r="U3061" s="199">
        <f t="shared" si="2334"/>
        <v>0</v>
      </c>
      <c r="V3061" s="199">
        <f t="shared" si="2335"/>
        <v>0</v>
      </c>
      <c r="W3061" s="199">
        <f t="shared" si="2336"/>
        <v>0</v>
      </c>
      <c r="X3061" s="199" t="str">
        <f t="shared" si="2337"/>
        <v/>
      </c>
      <c r="Y3061" s="199" t="str">
        <f t="shared" si="2338"/>
        <v/>
      </c>
      <c r="Z3061" s="199" t="str">
        <f t="shared" si="2339"/>
        <v/>
      </c>
      <c r="AA3061" s="199" t="str">
        <f t="shared" si="2340"/>
        <v/>
      </c>
      <c r="AB3061" s="201">
        <f t="shared" ca="1" si="2341"/>
        <v>2.0417134510737633</v>
      </c>
      <c r="AD3061" s="162">
        <f t="shared" si="2342"/>
        <v>0</v>
      </c>
      <c r="AE3061" s="162">
        <f t="shared" si="2343"/>
        <v>0</v>
      </c>
      <c r="AF3061" s="162">
        <f t="shared" si="2344"/>
        <v>0</v>
      </c>
      <c r="AG3061" s="162">
        <f t="shared" si="2345"/>
        <v>0</v>
      </c>
      <c r="AH3061" s="162" t="str">
        <f t="shared" si="2346"/>
        <v/>
      </c>
      <c r="AI3061" s="162" t="str">
        <f t="shared" si="2347"/>
        <v/>
      </c>
      <c r="AJ3061" s="162" t="str">
        <f t="shared" si="2348"/>
        <v/>
      </c>
      <c r="AK3061" s="162" t="str">
        <f t="shared" si="2349"/>
        <v/>
      </c>
      <c r="AM3061" s="199">
        <f t="shared" si="2352"/>
        <v>33.459697619169994</v>
      </c>
      <c r="AN3061" s="197">
        <f t="shared" si="2354"/>
        <v>0</v>
      </c>
      <c r="AO3061" s="197">
        <f t="shared" si="2355"/>
        <v>0</v>
      </c>
      <c r="AP3061" s="197">
        <f t="shared" si="2356"/>
        <v>0</v>
      </c>
      <c r="AQ3061" s="197">
        <f t="shared" si="2357"/>
        <v>0</v>
      </c>
      <c r="AR3061" s="197" t="str">
        <f t="shared" si="2358"/>
        <v/>
      </c>
      <c r="AS3061" s="197" t="str">
        <f t="shared" si="2359"/>
        <v/>
      </c>
      <c r="AT3061" s="197" t="str">
        <f t="shared" si="2360"/>
        <v/>
      </c>
      <c r="AU3061" s="197" t="str">
        <f t="shared" si="2361"/>
        <v/>
      </c>
      <c r="AV3061" s="199">
        <f t="shared" ca="1" si="2353"/>
        <v>2.1824461370246033</v>
      </c>
      <c r="AX3061" s="162">
        <f t="shared" si="2316"/>
        <v>0</v>
      </c>
      <c r="AY3061" s="162">
        <f t="shared" si="2317"/>
        <v>0</v>
      </c>
      <c r="AZ3061" s="162">
        <f t="shared" si="2318"/>
        <v>0</v>
      </c>
      <c r="BA3061" s="162">
        <f t="shared" si="2319"/>
        <v>0</v>
      </c>
      <c r="BB3061" s="162" t="str">
        <f t="shared" si="2320"/>
        <v/>
      </c>
      <c r="BC3061" s="162" t="str">
        <f t="shared" si="2321"/>
        <v/>
      </c>
      <c r="BD3061" s="162" t="str">
        <f t="shared" si="2322"/>
        <v/>
      </c>
      <c r="BE3061" s="162" t="str">
        <f t="shared" si="2323"/>
        <v/>
      </c>
      <c r="BG3061" s="169">
        <f t="shared" si="2350"/>
        <v>76.642507018086775</v>
      </c>
      <c r="BH3061" s="169">
        <f t="shared" ca="1" si="2351"/>
        <v>2.1040980905566649</v>
      </c>
    </row>
    <row r="3062" spans="11:60" x14ac:dyDescent="0.25">
      <c r="K3062" s="199">
        <f t="shared" si="2324"/>
        <v>76.693893211193114</v>
      </c>
      <c r="L3062" s="201">
        <f t="shared" si="2325"/>
        <v>0.64321959564506814</v>
      </c>
      <c r="M3062" s="201">
        <f t="shared" si="2326"/>
        <v>0.64862921222042924</v>
      </c>
      <c r="N3062" s="201">
        <f t="shared" si="2327"/>
        <v>0.68177960685424821</v>
      </c>
      <c r="O3062" s="201">
        <f t="shared" si="2328"/>
        <v>0.64381390253653203</v>
      </c>
      <c r="P3062" s="201" t="str">
        <f t="shared" si="2329"/>
        <v/>
      </c>
      <c r="Q3062" s="201" t="str">
        <f t="shared" si="2330"/>
        <v/>
      </c>
      <c r="R3062" s="201" t="str">
        <f t="shared" si="2331"/>
        <v/>
      </c>
      <c r="S3062" s="201" t="str">
        <f t="shared" si="2332"/>
        <v/>
      </c>
      <c r="T3062" s="199">
        <f t="shared" si="2333"/>
        <v>0</v>
      </c>
      <c r="U3062" s="199">
        <f t="shared" si="2334"/>
        <v>0</v>
      </c>
      <c r="V3062" s="199">
        <f t="shared" si="2335"/>
        <v>0</v>
      </c>
      <c r="W3062" s="199">
        <f t="shared" si="2336"/>
        <v>0</v>
      </c>
      <c r="X3062" s="199" t="str">
        <f t="shared" si="2337"/>
        <v/>
      </c>
      <c r="Y3062" s="199" t="str">
        <f t="shared" si="2338"/>
        <v/>
      </c>
      <c r="Z3062" s="199" t="str">
        <f t="shared" si="2339"/>
        <v/>
      </c>
      <c r="AA3062" s="199" t="str">
        <f t="shared" si="2340"/>
        <v/>
      </c>
      <c r="AB3062" s="201">
        <f t="shared" ca="1" si="2341"/>
        <v>2.004688473229407</v>
      </c>
      <c r="AD3062" s="162">
        <f t="shared" si="2342"/>
        <v>0</v>
      </c>
      <c r="AE3062" s="162">
        <f t="shared" si="2343"/>
        <v>0</v>
      </c>
      <c r="AF3062" s="162">
        <f t="shared" si="2344"/>
        <v>0</v>
      </c>
      <c r="AG3062" s="162">
        <f t="shared" si="2345"/>
        <v>0</v>
      </c>
      <c r="AH3062" s="162" t="str">
        <f t="shared" si="2346"/>
        <v/>
      </c>
      <c r="AI3062" s="162" t="str">
        <f t="shared" si="2347"/>
        <v/>
      </c>
      <c r="AJ3062" s="162" t="str">
        <f t="shared" si="2348"/>
        <v/>
      </c>
      <c r="AK3062" s="162" t="str">
        <f t="shared" si="2349"/>
        <v/>
      </c>
      <c r="AM3062" s="199">
        <f t="shared" si="2352"/>
        <v>33.470914413544506</v>
      </c>
      <c r="AN3062" s="197">
        <f t="shared" si="2354"/>
        <v>0</v>
      </c>
      <c r="AO3062" s="197">
        <f t="shared" si="2355"/>
        <v>0</v>
      </c>
      <c r="AP3062" s="197">
        <f t="shared" si="2356"/>
        <v>0</v>
      </c>
      <c r="AQ3062" s="197">
        <f t="shared" si="2357"/>
        <v>0</v>
      </c>
      <c r="AR3062" s="197" t="str">
        <f t="shared" si="2358"/>
        <v/>
      </c>
      <c r="AS3062" s="197" t="str">
        <f t="shared" si="2359"/>
        <v/>
      </c>
      <c r="AT3062" s="197" t="str">
        <f t="shared" si="2360"/>
        <v/>
      </c>
      <c r="AU3062" s="197" t="str">
        <f t="shared" si="2361"/>
        <v/>
      </c>
      <c r="AV3062" s="199">
        <f t="shared" ca="1" si="2353"/>
        <v>2.1471050505100564</v>
      </c>
      <c r="AX3062" s="162">
        <f t="shared" ref="AX3062:AX3077" si="2362">IF(AN3062="","",($AM3063-$AM3062)*AN3062)</f>
        <v>0</v>
      </c>
      <c r="AY3062" s="162">
        <f t="shared" ref="AY3062:AY3077" si="2363">IF(AO3062="","",($AM3063-$AM3062)*AO3062)</f>
        <v>0</v>
      </c>
      <c r="AZ3062" s="162">
        <f t="shared" ref="AZ3062:AZ3077" si="2364">IF(AP3062="","",($AM3063-$AM3062)*AP3062)</f>
        <v>0</v>
      </c>
      <c r="BA3062" s="162">
        <f t="shared" ref="BA3062:BA3077" si="2365">IF(AQ3062="","",($AM3063-$AM3062)*AQ3062)</f>
        <v>0</v>
      </c>
      <c r="BB3062" s="162" t="str">
        <f t="shared" ref="BB3062:BB3077" si="2366">IF(AR3062="","",($AM3063-$AM3062)*AR3062)</f>
        <v/>
      </c>
      <c r="BC3062" s="162" t="str">
        <f t="shared" ref="BC3062:BC3077" si="2367">IF(AS3062="","",($AM3063-$AM3062)*AS3062)</f>
        <v/>
      </c>
      <c r="BD3062" s="162" t="str">
        <f t="shared" ref="BD3062:BD3077" si="2368">IF(AT3062="","",($AM3063-$AM3062)*AT3062)</f>
        <v/>
      </c>
      <c r="BE3062" s="162" t="str">
        <f t="shared" ref="BE3062:BE3077" si="2369">IF(AU3062="","",($AM3063-$AM3062)*AU3062)</f>
        <v/>
      </c>
      <c r="BG3062" s="169">
        <f t="shared" si="2350"/>
        <v>76.668200114639944</v>
      </c>
      <c r="BH3062" s="169">
        <f t="shared" ca="1" si="2351"/>
        <v>2.0417134510737633</v>
      </c>
    </row>
    <row r="3063" spans="11:60" x14ac:dyDescent="0.25">
      <c r="K3063" s="199">
        <f t="shared" si="2324"/>
        <v>76.719586307746283</v>
      </c>
      <c r="L3063" s="201">
        <f t="shared" si="2325"/>
        <v>0.64343507959670809</v>
      </c>
      <c r="M3063" s="201">
        <f t="shared" si="2326"/>
        <v>0.64884650843892866</v>
      </c>
      <c r="N3063" s="201">
        <f t="shared" si="2327"/>
        <v>0.68200800873259138</v>
      </c>
      <c r="O3063" s="201">
        <f t="shared" si="2328"/>
        <v>0.64402958558595802</v>
      </c>
      <c r="P3063" s="201" t="str">
        <f t="shared" si="2329"/>
        <v/>
      </c>
      <c r="Q3063" s="201" t="str">
        <f t="shared" si="2330"/>
        <v/>
      </c>
      <c r="R3063" s="201" t="str">
        <f t="shared" si="2331"/>
        <v/>
      </c>
      <c r="S3063" s="201" t="str">
        <f t="shared" si="2332"/>
        <v/>
      </c>
      <c r="T3063" s="199">
        <f t="shared" si="2333"/>
        <v>0</v>
      </c>
      <c r="U3063" s="199">
        <f t="shared" si="2334"/>
        <v>0</v>
      </c>
      <c r="V3063" s="199">
        <f t="shared" si="2335"/>
        <v>0</v>
      </c>
      <c r="W3063" s="199">
        <f t="shared" si="2336"/>
        <v>0</v>
      </c>
      <c r="X3063" s="199" t="str">
        <f t="shared" si="2337"/>
        <v/>
      </c>
      <c r="Y3063" s="199" t="str">
        <f t="shared" si="2338"/>
        <v/>
      </c>
      <c r="Z3063" s="199" t="str">
        <f t="shared" si="2339"/>
        <v/>
      </c>
      <c r="AA3063" s="199" t="str">
        <f t="shared" si="2340"/>
        <v/>
      </c>
      <c r="AB3063" s="201">
        <f t="shared" ca="1" si="2341"/>
        <v>2.054270280345563</v>
      </c>
      <c r="AD3063" s="162">
        <f t="shared" si="2342"/>
        <v>0</v>
      </c>
      <c r="AE3063" s="162">
        <f t="shared" si="2343"/>
        <v>0</v>
      </c>
      <c r="AF3063" s="162">
        <f t="shared" si="2344"/>
        <v>0</v>
      </c>
      <c r="AG3063" s="162">
        <f t="shared" si="2345"/>
        <v>0</v>
      </c>
      <c r="AH3063" s="162" t="str">
        <f t="shared" si="2346"/>
        <v/>
      </c>
      <c r="AI3063" s="162" t="str">
        <f t="shared" si="2347"/>
        <v/>
      </c>
      <c r="AJ3063" s="162" t="str">
        <f t="shared" si="2348"/>
        <v/>
      </c>
      <c r="AK3063" s="162" t="str">
        <f t="shared" si="2349"/>
        <v/>
      </c>
      <c r="AM3063" s="199">
        <f t="shared" si="2352"/>
        <v>33.482131207919018</v>
      </c>
      <c r="AN3063" s="197">
        <f t="shared" si="2354"/>
        <v>0</v>
      </c>
      <c r="AO3063" s="197">
        <f t="shared" si="2355"/>
        <v>0</v>
      </c>
      <c r="AP3063" s="197">
        <f t="shared" si="2356"/>
        <v>0</v>
      </c>
      <c r="AQ3063" s="197">
        <f t="shared" si="2357"/>
        <v>0</v>
      </c>
      <c r="AR3063" s="197" t="str">
        <f t="shared" si="2358"/>
        <v/>
      </c>
      <c r="AS3063" s="197" t="str">
        <f t="shared" si="2359"/>
        <v/>
      </c>
      <c r="AT3063" s="197" t="str">
        <f t="shared" si="2360"/>
        <v/>
      </c>
      <c r="AU3063" s="197" t="str">
        <f t="shared" si="2361"/>
        <v/>
      </c>
      <c r="AV3063" s="199">
        <f t="shared" ca="1" si="2353"/>
        <v>2.2128248132966175</v>
      </c>
      <c r="AX3063" s="162">
        <f t="shared" si="2362"/>
        <v>0</v>
      </c>
      <c r="AY3063" s="162">
        <f t="shared" si="2363"/>
        <v>0</v>
      </c>
      <c r="AZ3063" s="162">
        <f t="shared" si="2364"/>
        <v>0</v>
      </c>
      <c r="BA3063" s="162">
        <f t="shared" si="2365"/>
        <v>0</v>
      </c>
      <c r="BB3063" s="162" t="str">
        <f t="shared" si="2366"/>
        <v/>
      </c>
      <c r="BC3063" s="162" t="str">
        <f t="shared" si="2367"/>
        <v/>
      </c>
      <c r="BD3063" s="162" t="str">
        <f t="shared" si="2368"/>
        <v/>
      </c>
      <c r="BE3063" s="162" t="str">
        <f t="shared" si="2369"/>
        <v/>
      </c>
      <c r="BG3063" s="169">
        <f t="shared" si="2350"/>
        <v>76.693893211193114</v>
      </c>
      <c r="BH3063" s="169">
        <f t="shared" ca="1" si="2351"/>
        <v>2.004688473229407</v>
      </c>
    </row>
    <row r="3064" spans="11:60" x14ac:dyDescent="0.25">
      <c r="K3064" s="199">
        <f t="shared" si="2324"/>
        <v>76.745279404299453</v>
      </c>
      <c r="L3064" s="201">
        <f t="shared" si="2325"/>
        <v>0.64365056354834804</v>
      </c>
      <c r="M3064" s="201">
        <f t="shared" si="2326"/>
        <v>0.64906380465742797</v>
      </c>
      <c r="N3064" s="201">
        <f t="shared" si="2327"/>
        <v>0.68223641061093454</v>
      </c>
      <c r="O3064" s="201">
        <f t="shared" si="2328"/>
        <v>0.64424526863538401</v>
      </c>
      <c r="P3064" s="201" t="str">
        <f t="shared" si="2329"/>
        <v/>
      </c>
      <c r="Q3064" s="201" t="str">
        <f t="shared" si="2330"/>
        <v/>
      </c>
      <c r="R3064" s="201" t="str">
        <f t="shared" si="2331"/>
        <v/>
      </c>
      <c r="S3064" s="201" t="str">
        <f t="shared" si="2332"/>
        <v/>
      </c>
      <c r="T3064" s="199">
        <f t="shared" si="2333"/>
        <v>0</v>
      </c>
      <c r="U3064" s="199">
        <f t="shared" si="2334"/>
        <v>0</v>
      </c>
      <c r="V3064" s="199">
        <f t="shared" si="2335"/>
        <v>0</v>
      </c>
      <c r="W3064" s="199">
        <f t="shared" si="2336"/>
        <v>0</v>
      </c>
      <c r="X3064" s="199" t="str">
        <f t="shared" si="2337"/>
        <v/>
      </c>
      <c r="Y3064" s="199" t="str">
        <f t="shared" si="2338"/>
        <v/>
      </c>
      <c r="Z3064" s="199" t="str">
        <f t="shared" si="2339"/>
        <v/>
      </c>
      <c r="AA3064" s="199" t="str">
        <f t="shared" si="2340"/>
        <v/>
      </c>
      <c r="AB3064" s="201">
        <f t="shared" ca="1" si="2341"/>
        <v>2.0751782496164153</v>
      </c>
      <c r="AD3064" s="162">
        <f t="shared" si="2342"/>
        <v>0</v>
      </c>
      <c r="AE3064" s="162">
        <f t="shared" si="2343"/>
        <v>0</v>
      </c>
      <c r="AF3064" s="162">
        <f t="shared" si="2344"/>
        <v>0</v>
      </c>
      <c r="AG3064" s="162">
        <f t="shared" si="2345"/>
        <v>0</v>
      </c>
      <c r="AH3064" s="162" t="str">
        <f t="shared" si="2346"/>
        <v/>
      </c>
      <c r="AI3064" s="162" t="str">
        <f t="shared" si="2347"/>
        <v/>
      </c>
      <c r="AJ3064" s="162" t="str">
        <f t="shared" si="2348"/>
        <v/>
      </c>
      <c r="AK3064" s="162" t="str">
        <f t="shared" si="2349"/>
        <v/>
      </c>
      <c r="AM3064" s="199">
        <f t="shared" si="2352"/>
        <v>33.49334800229353</v>
      </c>
      <c r="AN3064" s="197">
        <f t="shared" si="2354"/>
        <v>0</v>
      </c>
      <c r="AO3064" s="197">
        <f t="shared" si="2355"/>
        <v>0</v>
      </c>
      <c r="AP3064" s="197">
        <f t="shared" si="2356"/>
        <v>0</v>
      </c>
      <c r="AQ3064" s="197">
        <f t="shared" si="2357"/>
        <v>0</v>
      </c>
      <c r="AR3064" s="197" t="str">
        <f t="shared" si="2358"/>
        <v/>
      </c>
      <c r="AS3064" s="197" t="str">
        <f t="shared" si="2359"/>
        <v/>
      </c>
      <c r="AT3064" s="197" t="str">
        <f t="shared" si="2360"/>
        <v/>
      </c>
      <c r="AU3064" s="197" t="str">
        <f t="shared" si="2361"/>
        <v/>
      </c>
      <c r="AV3064" s="199">
        <f t="shared" ca="1" si="2353"/>
        <v>2.1276353606186729</v>
      </c>
      <c r="AX3064" s="162">
        <f t="shared" si="2362"/>
        <v>0</v>
      </c>
      <c r="AY3064" s="162">
        <f t="shared" si="2363"/>
        <v>0</v>
      </c>
      <c r="AZ3064" s="162">
        <f t="shared" si="2364"/>
        <v>0</v>
      </c>
      <c r="BA3064" s="162">
        <f t="shared" si="2365"/>
        <v>0</v>
      </c>
      <c r="BB3064" s="162" t="str">
        <f t="shared" si="2366"/>
        <v/>
      </c>
      <c r="BC3064" s="162" t="str">
        <f t="shared" si="2367"/>
        <v/>
      </c>
      <c r="BD3064" s="162" t="str">
        <f t="shared" si="2368"/>
        <v/>
      </c>
      <c r="BE3064" s="162" t="str">
        <f t="shared" si="2369"/>
        <v/>
      </c>
      <c r="BG3064" s="169">
        <f t="shared" si="2350"/>
        <v>76.719586307746283</v>
      </c>
      <c r="BH3064" s="169">
        <f t="shared" ca="1" si="2351"/>
        <v>2.054270280345563</v>
      </c>
    </row>
    <row r="3065" spans="11:60" x14ac:dyDescent="0.25">
      <c r="K3065" s="199">
        <f t="shared" si="2324"/>
        <v>76.770972500852622</v>
      </c>
      <c r="L3065" s="201">
        <f t="shared" si="2325"/>
        <v>0.64386604749998799</v>
      </c>
      <c r="M3065" s="201">
        <f t="shared" si="2326"/>
        <v>0.64928110087592739</v>
      </c>
      <c r="N3065" s="201">
        <f t="shared" si="2327"/>
        <v>0.68246481248927771</v>
      </c>
      <c r="O3065" s="201">
        <f t="shared" si="2328"/>
        <v>0.6444609516848101</v>
      </c>
      <c r="P3065" s="201" t="str">
        <f t="shared" si="2329"/>
        <v/>
      </c>
      <c r="Q3065" s="201" t="str">
        <f t="shared" si="2330"/>
        <v/>
      </c>
      <c r="R3065" s="201" t="str">
        <f t="shared" si="2331"/>
        <v/>
      </c>
      <c r="S3065" s="201" t="str">
        <f t="shared" si="2332"/>
        <v/>
      </c>
      <c r="T3065" s="199">
        <f t="shared" si="2333"/>
        <v>0</v>
      </c>
      <c r="U3065" s="199">
        <f t="shared" si="2334"/>
        <v>0</v>
      </c>
      <c r="V3065" s="199">
        <f t="shared" si="2335"/>
        <v>0</v>
      </c>
      <c r="W3065" s="199">
        <f t="shared" si="2336"/>
        <v>0</v>
      </c>
      <c r="X3065" s="199" t="str">
        <f t="shared" si="2337"/>
        <v/>
      </c>
      <c r="Y3065" s="199" t="str">
        <f t="shared" si="2338"/>
        <v/>
      </c>
      <c r="Z3065" s="199" t="str">
        <f t="shared" si="2339"/>
        <v/>
      </c>
      <c r="AA3065" s="199" t="str">
        <f t="shared" si="2340"/>
        <v/>
      </c>
      <c r="AB3065" s="201">
        <f t="shared" ca="1" si="2341"/>
        <v>2.1071464652837366</v>
      </c>
      <c r="AD3065" s="162">
        <f t="shared" si="2342"/>
        <v>0</v>
      </c>
      <c r="AE3065" s="162">
        <f t="shared" si="2343"/>
        <v>0</v>
      </c>
      <c r="AF3065" s="162">
        <f t="shared" si="2344"/>
        <v>0</v>
      </c>
      <c r="AG3065" s="162">
        <f t="shared" si="2345"/>
        <v>0</v>
      </c>
      <c r="AH3065" s="162" t="str">
        <f t="shared" si="2346"/>
        <v/>
      </c>
      <c r="AI3065" s="162" t="str">
        <f t="shared" si="2347"/>
        <v/>
      </c>
      <c r="AJ3065" s="162" t="str">
        <f t="shared" si="2348"/>
        <v/>
      </c>
      <c r="AK3065" s="162" t="str">
        <f t="shared" si="2349"/>
        <v/>
      </c>
      <c r="AM3065" s="199">
        <f t="shared" si="2352"/>
        <v>33.504564796668042</v>
      </c>
      <c r="AN3065" s="197">
        <f t="shared" si="2354"/>
        <v>0</v>
      </c>
      <c r="AO3065" s="197">
        <f t="shared" si="2355"/>
        <v>0</v>
      </c>
      <c r="AP3065" s="197">
        <f t="shared" si="2356"/>
        <v>0</v>
      </c>
      <c r="AQ3065" s="197">
        <f t="shared" si="2357"/>
        <v>0</v>
      </c>
      <c r="AR3065" s="197" t="str">
        <f t="shared" si="2358"/>
        <v/>
      </c>
      <c r="AS3065" s="197" t="str">
        <f t="shared" si="2359"/>
        <v/>
      </c>
      <c r="AT3065" s="197" t="str">
        <f t="shared" si="2360"/>
        <v/>
      </c>
      <c r="AU3065" s="197" t="str">
        <f t="shared" si="2361"/>
        <v/>
      </c>
      <c r="AV3065" s="199">
        <f t="shared" ca="1" si="2353"/>
        <v>2.2164119067934411</v>
      </c>
      <c r="AX3065" s="162">
        <f t="shared" si="2362"/>
        <v>0</v>
      </c>
      <c r="AY3065" s="162">
        <f t="shared" si="2363"/>
        <v>0</v>
      </c>
      <c r="AZ3065" s="162">
        <f t="shared" si="2364"/>
        <v>0</v>
      </c>
      <c r="BA3065" s="162">
        <f t="shared" si="2365"/>
        <v>0</v>
      </c>
      <c r="BB3065" s="162" t="str">
        <f t="shared" si="2366"/>
        <v/>
      </c>
      <c r="BC3065" s="162" t="str">
        <f t="shared" si="2367"/>
        <v/>
      </c>
      <c r="BD3065" s="162" t="str">
        <f t="shared" si="2368"/>
        <v/>
      </c>
      <c r="BE3065" s="162" t="str">
        <f t="shared" si="2369"/>
        <v/>
      </c>
      <c r="BG3065" s="169">
        <f t="shared" si="2350"/>
        <v>76.745279404299453</v>
      </c>
      <c r="BH3065" s="169">
        <f t="shared" ca="1" si="2351"/>
        <v>2.0751782496164153</v>
      </c>
    </row>
    <row r="3066" spans="11:60" x14ac:dyDescent="0.25">
      <c r="K3066" s="199">
        <f t="shared" si="2324"/>
        <v>76.796665597405791</v>
      </c>
      <c r="L3066" s="201">
        <f t="shared" si="2325"/>
        <v>0.64408153145162794</v>
      </c>
      <c r="M3066" s="201">
        <f t="shared" si="2326"/>
        <v>0.64949839709442669</v>
      </c>
      <c r="N3066" s="201">
        <f t="shared" si="2327"/>
        <v>0.68269321436762098</v>
      </c>
      <c r="O3066" s="201">
        <f t="shared" si="2328"/>
        <v>0.64467663473423609</v>
      </c>
      <c r="P3066" s="201" t="str">
        <f t="shared" si="2329"/>
        <v/>
      </c>
      <c r="Q3066" s="201" t="str">
        <f t="shared" si="2330"/>
        <v/>
      </c>
      <c r="R3066" s="201" t="str">
        <f t="shared" si="2331"/>
        <v/>
      </c>
      <c r="S3066" s="201" t="str">
        <f t="shared" si="2332"/>
        <v/>
      </c>
      <c r="T3066" s="199">
        <f t="shared" si="2333"/>
        <v>0</v>
      </c>
      <c r="U3066" s="199">
        <f t="shared" si="2334"/>
        <v>0</v>
      </c>
      <c r="V3066" s="199">
        <f t="shared" si="2335"/>
        <v>0</v>
      </c>
      <c r="W3066" s="199">
        <f t="shared" si="2336"/>
        <v>0</v>
      </c>
      <c r="X3066" s="199" t="str">
        <f t="shared" si="2337"/>
        <v/>
      </c>
      <c r="Y3066" s="199" t="str">
        <f t="shared" si="2338"/>
        <v/>
      </c>
      <c r="Z3066" s="199" t="str">
        <f t="shared" si="2339"/>
        <v/>
      </c>
      <c r="AA3066" s="199" t="str">
        <f t="shared" si="2340"/>
        <v/>
      </c>
      <c r="AB3066" s="201">
        <f t="shared" ca="1" si="2341"/>
        <v>2.0027288229106732</v>
      </c>
      <c r="AD3066" s="162">
        <f t="shared" si="2342"/>
        <v>0</v>
      </c>
      <c r="AE3066" s="162">
        <f t="shared" si="2343"/>
        <v>0</v>
      </c>
      <c r="AF3066" s="162">
        <f t="shared" si="2344"/>
        <v>0</v>
      </c>
      <c r="AG3066" s="162">
        <f t="shared" si="2345"/>
        <v>0</v>
      </c>
      <c r="AH3066" s="162" t="str">
        <f t="shared" si="2346"/>
        <v/>
      </c>
      <c r="AI3066" s="162" t="str">
        <f t="shared" si="2347"/>
        <v/>
      </c>
      <c r="AJ3066" s="162" t="str">
        <f t="shared" si="2348"/>
        <v/>
      </c>
      <c r="AK3066" s="162" t="str">
        <f t="shared" si="2349"/>
        <v/>
      </c>
      <c r="AM3066" s="199">
        <f t="shared" si="2352"/>
        <v>33.515781591042554</v>
      </c>
      <c r="AN3066" s="197">
        <f t="shared" si="2354"/>
        <v>0</v>
      </c>
      <c r="AO3066" s="197">
        <f t="shared" si="2355"/>
        <v>0</v>
      </c>
      <c r="AP3066" s="197">
        <f t="shared" si="2356"/>
        <v>0</v>
      </c>
      <c r="AQ3066" s="197">
        <f t="shared" si="2357"/>
        <v>0</v>
      </c>
      <c r="AR3066" s="197" t="str">
        <f t="shared" si="2358"/>
        <v/>
      </c>
      <c r="AS3066" s="197" t="str">
        <f t="shared" si="2359"/>
        <v/>
      </c>
      <c r="AT3066" s="197" t="str">
        <f t="shared" si="2360"/>
        <v/>
      </c>
      <c r="AU3066" s="197" t="str">
        <f t="shared" si="2361"/>
        <v/>
      </c>
      <c r="AV3066" s="199">
        <f t="shared" ca="1" si="2353"/>
        <v>2.2082400666324311</v>
      </c>
      <c r="AX3066" s="162">
        <f t="shared" si="2362"/>
        <v>0</v>
      </c>
      <c r="AY3066" s="162">
        <f t="shared" si="2363"/>
        <v>0</v>
      </c>
      <c r="AZ3066" s="162">
        <f t="shared" si="2364"/>
        <v>0</v>
      </c>
      <c r="BA3066" s="162">
        <f t="shared" si="2365"/>
        <v>0</v>
      </c>
      <c r="BB3066" s="162" t="str">
        <f t="shared" si="2366"/>
        <v/>
      </c>
      <c r="BC3066" s="162" t="str">
        <f t="shared" si="2367"/>
        <v/>
      </c>
      <c r="BD3066" s="162" t="str">
        <f t="shared" si="2368"/>
        <v/>
      </c>
      <c r="BE3066" s="162" t="str">
        <f t="shared" si="2369"/>
        <v/>
      </c>
      <c r="BG3066" s="169">
        <f t="shared" si="2350"/>
        <v>76.770972500852622</v>
      </c>
      <c r="BH3066" s="169">
        <f t="shared" ca="1" si="2351"/>
        <v>2.1071464652837366</v>
      </c>
    </row>
    <row r="3067" spans="11:60" x14ac:dyDescent="0.25">
      <c r="K3067" s="199">
        <f t="shared" si="2324"/>
        <v>76.822358693958961</v>
      </c>
      <c r="L3067" s="201">
        <f t="shared" si="2325"/>
        <v>0.64429701540326778</v>
      </c>
      <c r="M3067" s="201">
        <f t="shared" si="2326"/>
        <v>0.649715693312926</v>
      </c>
      <c r="N3067" s="201">
        <f t="shared" si="2327"/>
        <v>0.68292161624596415</v>
      </c>
      <c r="O3067" s="201">
        <f t="shared" si="2328"/>
        <v>0.64489231778366207</v>
      </c>
      <c r="P3067" s="201" t="str">
        <f t="shared" si="2329"/>
        <v/>
      </c>
      <c r="Q3067" s="201" t="str">
        <f t="shared" si="2330"/>
        <v/>
      </c>
      <c r="R3067" s="201" t="str">
        <f t="shared" si="2331"/>
        <v/>
      </c>
      <c r="S3067" s="201" t="str">
        <f t="shared" si="2332"/>
        <v/>
      </c>
      <c r="T3067" s="199">
        <f t="shared" si="2333"/>
        <v>0</v>
      </c>
      <c r="U3067" s="199">
        <f t="shared" si="2334"/>
        <v>0</v>
      </c>
      <c r="V3067" s="199">
        <f t="shared" si="2335"/>
        <v>0</v>
      </c>
      <c r="W3067" s="199">
        <f t="shared" si="2336"/>
        <v>0</v>
      </c>
      <c r="X3067" s="199" t="str">
        <f t="shared" si="2337"/>
        <v/>
      </c>
      <c r="Y3067" s="199" t="str">
        <f t="shared" si="2338"/>
        <v/>
      </c>
      <c r="Z3067" s="199" t="str">
        <f t="shared" si="2339"/>
        <v/>
      </c>
      <c r="AA3067" s="199" t="str">
        <f t="shared" si="2340"/>
        <v/>
      </c>
      <c r="AB3067" s="201">
        <f t="shared" ca="1" si="2341"/>
        <v>2.0713507135478353</v>
      </c>
      <c r="AD3067" s="162">
        <f t="shared" si="2342"/>
        <v>0</v>
      </c>
      <c r="AE3067" s="162">
        <f t="shared" si="2343"/>
        <v>0</v>
      </c>
      <c r="AF3067" s="162">
        <f t="shared" si="2344"/>
        <v>0</v>
      </c>
      <c r="AG3067" s="162">
        <f t="shared" si="2345"/>
        <v>0</v>
      </c>
      <c r="AH3067" s="162" t="str">
        <f t="shared" si="2346"/>
        <v/>
      </c>
      <c r="AI3067" s="162" t="str">
        <f t="shared" si="2347"/>
        <v/>
      </c>
      <c r="AJ3067" s="162" t="str">
        <f t="shared" si="2348"/>
        <v/>
      </c>
      <c r="AK3067" s="162" t="str">
        <f t="shared" si="2349"/>
        <v/>
      </c>
      <c r="AM3067" s="199">
        <f t="shared" si="2352"/>
        <v>33.526998385417066</v>
      </c>
      <c r="AN3067" s="197">
        <f t="shared" si="2354"/>
        <v>0</v>
      </c>
      <c r="AO3067" s="197">
        <f t="shared" si="2355"/>
        <v>0</v>
      </c>
      <c r="AP3067" s="197">
        <f t="shared" si="2356"/>
        <v>0</v>
      </c>
      <c r="AQ3067" s="197">
        <f t="shared" si="2357"/>
        <v>0</v>
      </c>
      <c r="AR3067" s="197" t="str">
        <f t="shared" si="2358"/>
        <v/>
      </c>
      <c r="AS3067" s="197" t="str">
        <f t="shared" si="2359"/>
        <v/>
      </c>
      <c r="AT3067" s="197" t="str">
        <f t="shared" si="2360"/>
        <v/>
      </c>
      <c r="AU3067" s="197" t="str">
        <f t="shared" si="2361"/>
        <v/>
      </c>
      <c r="AV3067" s="199">
        <f t="shared" ca="1" si="2353"/>
        <v>2.0894982454185755</v>
      </c>
      <c r="AX3067" s="162">
        <f t="shared" si="2362"/>
        <v>0</v>
      </c>
      <c r="AY3067" s="162">
        <f t="shared" si="2363"/>
        <v>0</v>
      </c>
      <c r="AZ3067" s="162">
        <f t="shared" si="2364"/>
        <v>0</v>
      </c>
      <c r="BA3067" s="162">
        <f t="shared" si="2365"/>
        <v>0</v>
      </c>
      <c r="BB3067" s="162" t="str">
        <f t="shared" si="2366"/>
        <v/>
      </c>
      <c r="BC3067" s="162" t="str">
        <f t="shared" si="2367"/>
        <v/>
      </c>
      <c r="BD3067" s="162" t="str">
        <f t="shared" si="2368"/>
        <v/>
      </c>
      <c r="BE3067" s="162" t="str">
        <f t="shared" si="2369"/>
        <v/>
      </c>
      <c r="BG3067" s="169">
        <f t="shared" si="2350"/>
        <v>76.796665597405791</v>
      </c>
      <c r="BH3067" s="169">
        <f t="shared" ca="1" si="2351"/>
        <v>2.0027288229106732</v>
      </c>
    </row>
    <row r="3068" spans="11:60" x14ac:dyDescent="0.25">
      <c r="K3068" s="199">
        <f t="shared" si="2324"/>
        <v>76.84805179051213</v>
      </c>
      <c r="L3068" s="201">
        <f t="shared" si="2325"/>
        <v>0.64451249935490784</v>
      </c>
      <c r="M3068" s="201">
        <f t="shared" si="2326"/>
        <v>0.64993298953142542</v>
      </c>
      <c r="N3068" s="201">
        <f t="shared" si="2327"/>
        <v>0.68315001812430731</v>
      </c>
      <c r="O3068" s="201">
        <f t="shared" si="2328"/>
        <v>0.64510800083308806</v>
      </c>
      <c r="P3068" s="201" t="str">
        <f t="shared" si="2329"/>
        <v/>
      </c>
      <c r="Q3068" s="201" t="str">
        <f t="shared" si="2330"/>
        <v/>
      </c>
      <c r="R3068" s="201" t="str">
        <f t="shared" si="2331"/>
        <v/>
      </c>
      <c r="S3068" s="201" t="str">
        <f t="shared" si="2332"/>
        <v/>
      </c>
      <c r="T3068" s="199">
        <f t="shared" si="2333"/>
        <v>0</v>
      </c>
      <c r="U3068" s="199">
        <f t="shared" si="2334"/>
        <v>0</v>
      </c>
      <c r="V3068" s="199">
        <f t="shared" si="2335"/>
        <v>0</v>
      </c>
      <c r="W3068" s="199">
        <f t="shared" si="2336"/>
        <v>0</v>
      </c>
      <c r="X3068" s="199" t="str">
        <f t="shared" si="2337"/>
        <v/>
      </c>
      <c r="Y3068" s="199" t="str">
        <f t="shared" si="2338"/>
        <v/>
      </c>
      <c r="Z3068" s="199" t="str">
        <f t="shared" si="2339"/>
        <v/>
      </c>
      <c r="AA3068" s="199" t="str">
        <f t="shared" si="2340"/>
        <v/>
      </c>
      <c r="AB3068" s="201">
        <f t="shared" ca="1" si="2341"/>
        <v>2.0581662300691077</v>
      </c>
      <c r="AD3068" s="162">
        <f t="shared" si="2342"/>
        <v>0</v>
      </c>
      <c r="AE3068" s="162">
        <f t="shared" si="2343"/>
        <v>0</v>
      </c>
      <c r="AF3068" s="162">
        <f t="shared" si="2344"/>
        <v>0</v>
      </c>
      <c r="AG3068" s="162">
        <f t="shared" si="2345"/>
        <v>0</v>
      </c>
      <c r="AH3068" s="162" t="str">
        <f t="shared" si="2346"/>
        <v/>
      </c>
      <c r="AI3068" s="162" t="str">
        <f t="shared" si="2347"/>
        <v/>
      </c>
      <c r="AJ3068" s="162" t="str">
        <f t="shared" si="2348"/>
        <v/>
      </c>
      <c r="AK3068" s="162" t="str">
        <f t="shared" si="2349"/>
        <v/>
      </c>
      <c r="AM3068" s="199">
        <f t="shared" si="2352"/>
        <v>33.538215179791578</v>
      </c>
      <c r="AN3068" s="197">
        <f t="shared" si="2354"/>
        <v>0</v>
      </c>
      <c r="AO3068" s="197">
        <f t="shared" si="2355"/>
        <v>0</v>
      </c>
      <c r="AP3068" s="197">
        <f t="shared" si="2356"/>
        <v>0</v>
      </c>
      <c r="AQ3068" s="197">
        <f t="shared" si="2357"/>
        <v>0</v>
      </c>
      <c r="AR3068" s="197" t="str">
        <f t="shared" si="2358"/>
        <v/>
      </c>
      <c r="AS3068" s="197" t="str">
        <f t="shared" si="2359"/>
        <v/>
      </c>
      <c r="AT3068" s="197" t="str">
        <f t="shared" si="2360"/>
        <v/>
      </c>
      <c r="AU3068" s="197" t="str">
        <f t="shared" si="2361"/>
        <v/>
      </c>
      <c r="AV3068" s="199">
        <f t="shared" ca="1" si="2353"/>
        <v>2.1148413085958313</v>
      </c>
      <c r="AX3068" s="162">
        <f t="shared" si="2362"/>
        <v>0</v>
      </c>
      <c r="AY3068" s="162">
        <f t="shared" si="2363"/>
        <v>0</v>
      </c>
      <c r="AZ3068" s="162">
        <f t="shared" si="2364"/>
        <v>0</v>
      </c>
      <c r="BA3068" s="162">
        <f t="shared" si="2365"/>
        <v>0</v>
      </c>
      <c r="BB3068" s="162" t="str">
        <f t="shared" si="2366"/>
        <v/>
      </c>
      <c r="BC3068" s="162" t="str">
        <f t="shared" si="2367"/>
        <v/>
      </c>
      <c r="BD3068" s="162" t="str">
        <f t="shared" si="2368"/>
        <v/>
      </c>
      <c r="BE3068" s="162" t="str">
        <f t="shared" si="2369"/>
        <v/>
      </c>
      <c r="BG3068" s="169">
        <f t="shared" si="2350"/>
        <v>76.822358693958961</v>
      </c>
      <c r="BH3068" s="169">
        <f t="shared" ca="1" si="2351"/>
        <v>2.0713507135478353</v>
      </c>
    </row>
    <row r="3069" spans="11:60" x14ac:dyDescent="0.25">
      <c r="K3069" s="199">
        <f t="shared" si="2324"/>
        <v>76.8737448870653</v>
      </c>
      <c r="L3069" s="201">
        <f t="shared" si="2325"/>
        <v>0.64472798330654768</v>
      </c>
      <c r="M3069" s="201">
        <f t="shared" si="2326"/>
        <v>0.65015028574992473</v>
      </c>
      <c r="N3069" s="201">
        <f t="shared" si="2327"/>
        <v>0.68337842000265048</v>
      </c>
      <c r="O3069" s="201">
        <f t="shared" si="2328"/>
        <v>0.64532368388251415</v>
      </c>
      <c r="P3069" s="201" t="str">
        <f t="shared" si="2329"/>
        <v/>
      </c>
      <c r="Q3069" s="201" t="str">
        <f t="shared" si="2330"/>
        <v/>
      </c>
      <c r="R3069" s="201" t="str">
        <f t="shared" si="2331"/>
        <v/>
      </c>
      <c r="S3069" s="201" t="str">
        <f t="shared" si="2332"/>
        <v/>
      </c>
      <c r="T3069" s="199">
        <f t="shared" si="2333"/>
        <v>0</v>
      </c>
      <c r="U3069" s="199">
        <f t="shared" si="2334"/>
        <v>0</v>
      </c>
      <c r="V3069" s="199">
        <f t="shared" si="2335"/>
        <v>0</v>
      </c>
      <c r="W3069" s="199">
        <f t="shared" si="2336"/>
        <v>0</v>
      </c>
      <c r="X3069" s="199" t="str">
        <f t="shared" si="2337"/>
        <v/>
      </c>
      <c r="Y3069" s="199" t="str">
        <f t="shared" si="2338"/>
        <v/>
      </c>
      <c r="Z3069" s="199" t="str">
        <f t="shared" si="2339"/>
        <v/>
      </c>
      <c r="AA3069" s="199" t="str">
        <f t="shared" si="2340"/>
        <v/>
      </c>
      <c r="AB3069" s="201">
        <f t="shared" ca="1" si="2341"/>
        <v>2.0409446663542585</v>
      </c>
      <c r="AD3069" s="162">
        <f t="shared" si="2342"/>
        <v>0</v>
      </c>
      <c r="AE3069" s="162">
        <f t="shared" si="2343"/>
        <v>0</v>
      </c>
      <c r="AF3069" s="162">
        <f t="shared" si="2344"/>
        <v>0</v>
      </c>
      <c r="AG3069" s="162">
        <f t="shared" si="2345"/>
        <v>0</v>
      </c>
      <c r="AH3069" s="162" t="str">
        <f t="shared" si="2346"/>
        <v/>
      </c>
      <c r="AI3069" s="162" t="str">
        <f t="shared" si="2347"/>
        <v/>
      </c>
      <c r="AJ3069" s="162" t="str">
        <f t="shared" si="2348"/>
        <v/>
      </c>
      <c r="AK3069" s="162" t="str">
        <f t="shared" si="2349"/>
        <v/>
      </c>
      <c r="AM3069" s="199">
        <f t="shared" si="2352"/>
        <v>33.54943197416609</v>
      </c>
      <c r="AN3069" s="197">
        <f t="shared" si="2354"/>
        <v>0</v>
      </c>
      <c r="AO3069" s="197">
        <f t="shared" si="2355"/>
        <v>0</v>
      </c>
      <c r="AP3069" s="197">
        <f t="shared" si="2356"/>
        <v>0</v>
      </c>
      <c r="AQ3069" s="197">
        <f t="shared" si="2357"/>
        <v>0</v>
      </c>
      <c r="AR3069" s="197" t="str">
        <f t="shared" si="2358"/>
        <v/>
      </c>
      <c r="AS3069" s="197" t="str">
        <f t="shared" si="2359"/>
        <v/>
      </c>
      <c r="AT3069" s="197" t="str">
        <f t="shared" si="2360"/>
        <v/>
      </c>
      <c r="AU3069" s="197" t="str">
        <f t="shared" si="2361"/>
        <v/>
      </c>
      <c r="AV3069" s="199">
        <f t="shared" ca="1" si="2353"/>
        <v>2.1380226705927021</v>
      </c>
      <c r="AX3069" s="162">
        <f t="shared" si="2362"/>
        <v>0</v>
      </c>
      <c r="AY3069" s="162">
        <f t="shared" si="2363"/>
        <v>0</v>
      </c>
      <c r="AZ3069" s="162">
        <f t="shared" si="2364"/>
        <v>0</v>
      </c>
      <c r="BA3069" s="162">
        <f t="shared" si="2365"/>
        <v>0</v>
      </c>
      <c r="BB3069" s="162" t="str">
        <f t="shared" si="2366"/>
        <v/>
      </c>
      <c r="BC3069" s="162" t="str">
        <f t="shared" si="2367"/>
        <v/>
      </c>
      <c r="BD3069" s="162" t="str">
        <f t="shared" si="2368"/>
        <v/>
      </c>
      <c r="BE3069" s="162" t="str">
        <f t="shared" si="2369"/>
        <v/>
      </c>
      <c r="BG3069" s="169">
        <f t="shared" si="2350"/>
        <v>76.84805179051213</v>
      </c>
      <c r="BH3069" s="169">
        <f t="shared" ca="1" si="2351"/>
        <v>2.0581662300691077</v>
      </c>
    </row>
    <row r="3070" spans="11:60" x14ac:dyDescent="0.25">
      <c r="K3070" s="199">
        <f t="shared" si="2324"/>
        <v>76.899437983618469</v>
      </c>
      <c r="L3070" s="201">
        <f t="shared" si="2325"/>
        <v>0.64494346725818763</v>
      </c>
      <c r="M3070" s="201">
        <f t="shared" si="2326"/>
        <v>0.65036758196842415</v>
      </c>
      <c r="N3070" s="201">
        <f t="shared" si="2327"/>
        <v>0.68360682188099364</v>
      </c>
      <c r="O3070" s="201">
        <f t="shared" si="2328"/>
        <v>0.64553936693194014</v>
      </c>
      <c r="P3070" s="201" t="str">
        <f t="shared" si="2329"/>
        <v/>
      </c>
      <c r="Q3070" s="201" t="str">
        <f t="shared" si="2330"/>
        <v/>
      </c>
      <c r="R3070" s="201" t="str">
        <f t="shared" si="2331"/>
        <v/>
      </c>
      <c r="S3070" s="201" t="str">
        <f t="shared" si="2332"/>
        <v/>
      </c>
      <c r="T3070" s="199">
        <f t="shared" si="2333"/>
        <v>0</v>
      </c>
      <c r="U3070" s="199">
        <f t="shared" si="2334"/>
        <v>0</v>
      </c>
      <c r="V3070" s="199">
        <f t="shared" si="2335"/>
        <v>0</v>
      </c>
      <c r="W3070" s="199">
        <f t="shared" si="2336"/>
        <v>0</v>
      </c>
      <c r="X3070" s="199" t="str">
        <f t="shared" si="2337"/>
        <v/>
      </c>
      <c r="Y3070" s="199" t="str">
        <f t="shared" si="2338"/>
        <v/>
      </c>
      <c r="Z3070" s="199" t="str">
        <f t="shared" si="2339"/>
        <v/>
      </c>
      <c r="AA3070" s="199" t="str">
        <f t="shared" si="2340"/>
        <v/>
      </c>
      <c r="AB3070" s="201">
        <f t="shared" ca="1" si="2341"/>
        <v>2.0886822952013966</v>
      </c>
      <c r="AD3070" s="162">
        <f t="shared" si="2342"/>
        <v>0</v>
      </c>
      <c r="AE3070" s="162">
        <f t="shared" si="2343"/>
        <v>0</v>
      </c>
      <c r="AF3070" s="162">
        <f t="shared" si="2344"/>
        <v>0</v>
      </c>
      <c r="AG3070" s="162">
        <f t="shared" si="2345"/>
        <v>0</v>
      </c>
      <c r="AH3070" s="162" t="str">
        <f t="shared" si="2346"/>
        <v/>
      </c>
      <c r="AI3070" s="162" t="str">
        <f t="shared" si="2347"/>
        <v/>
      </c>
      <c r="AJ3070" s="162" t="str">
        <f t="shared" si="2348"/>
        <v/>
      </c>
      <c r="AK3070" s="162" t="str">
        <f t="shared" si="2349"/>
        <v/>
      </c>
      <c r="AM3070" s="199">
        <f t="shared" si="2352"/>
        <v>33.560648768540602</v>
      </c>
      <c r="AN3070" s="197">
        <f t="shared" si="2354"/>
        <v>0</v>
      </c>
      <c r="AO3070" s="197">
        <f t="shared" si="2355"/>
        <v>0</v>
      </c>
      <c r="AP3070" s="197">
        <f t="shared" si="2356"/>
        <v>0</v>
      </c>
      <c r="AQ3070" s="197">
        <f t="shared" si="2357"/>
        <v>0</v>
      </c>
      <c r="AR3070" s="197" t="str">
        <f t="shared" si="2358"/>
        <v/>
      </c>
      <c r="AS3070" s="197" t="str">
        <f t="shared" si="2359"/>
        <v/>
      </c>
      <c r="AT3070" s="197" t="str">
        <f t="shared" si="2360"/>
        <v/>
      </c>
      <c r="AU3070" s="197" t="str">
        <f t="shared" si="2361"/>
        <v/>
      </c>
      <c r="AV3070" s="199">
        <f t="shared" ca="1" si="2353"/>
        <v>2.128092952653879</v>
      </c>
      <c r="AX3070" s="162">
        <f t="shared" si="2362"/>
        <v>0</v>
      </c>
      <c r="AY3070" s="162">
        <f t="shared" si="2363"/>
        <v>0</v>
      </c>
      <c r="AZ3070" s="162">
        <f t="shared" si="2364"/>
        <v>0</v>
      </c>
      <c r="BA3070" s="162">
        <f t="shared" si="2365"/>
        <v>0</v>
      </c>
      <c r="BB3070" s="162" t="str">
        <f t="shared" si="2366"/>
        <v/>
      </c>
      <c r="BC3070" s="162" t="str">
        <f t="shared" si="2367"/>
        <v/>
      </c>
      <c r="BD3070" s="162" t="str">
        <f t="shared" si="2368"/>
        <v/>
      </c>
      <c r="BE3070" s="162" t="str">
        <f t="shared" si="2369"/>
        <v/>
      </c>
      <c r="BG3070" s="169">
        <f t="shared" si="2350"/>
        <v>76.8737448870653</v>
      </c>
      <c r="BH3070" s="169">
        <f t="shared" ca="1" si="2351"/>
        <v>2.0409446663542585</v>
      </c>
    </row>
    <row r="3071" spans="11:60" x14ac:dyDescent="0.25">
      <c r="K3071" s="199">
        <f t="shared" si="2324"/>
        <v>76.925131080171639</v>
      </c>
      <c r="L3071" s="201">
        <f t="shared" si="2325"/>
        <v>0.64515895120982758</v>
      </c>
      <c r="M3071" s="201">
        <f t="shared" si="2326"/>
        <v>0.65058487818692345</v>
      </c>
      <c r="N3071" s="201">
        <f t="shared" si="2327"/>
        <v>0.68383522375933681</v>
      </c>
      <c r="O3071" s="201">
        <f t="shared" si="2328"/>
        <v>0.64575504998136612</v>
      </c>
      <c r="P3071" s="201" t="str">
        <f t="shared" si="2329"/>
        <v/>
      </c>
      <c r="Q3071" s="201" t="str">
        <f t="shared" si="2330"/>
        <v/>
      </c>
      <c r="R3071" s="201" t="str">
        <f t="shared" si="2331"/>
        <v/>
      </c>
      <c r="S3071" s="201" t="str">
        <f t="shared" si="2332"/>
        <v/>
      </c>
      <c r="T3071" s="199">
        <f t="shared" si="2333"/>
        <v>0</v>
      </c>
      <c r="U3071" s="199">
        <f t="shared" si="2334"/>
        <v>0</v>
      </c>
      <c r="V3071" s="199">
        <f t="shared" si="2335"/>
        <v>0</v>
      </c>
      <c r="W3071" s="199">
        <f t="shared" si="2336"/>
        <v>0</v>
      </c>
      <c r="X3071" s="199" t="str">
        <f t="shared" si="2337"/>
        <v/>
      </c>
      <c r="Y3071" s="199" t="str">
        <f t="shared" si="2338"/>
        <v/>
      </c>
      <c r="Z3071" s="199" t="str">
        <f t="shared" si="2339"/>
        <v/>
      </c>
      <c r="AA3071" s="199" t="str">
        <f t="shared" si="2340"/>
        <v/>
      </c>
      <c r="AB3071" s="201">
        <f t="shared" ca="1" si="2341"/>
        <v>2.0338118721024636</v>
      </c>
      <c r="AD3071" s="162">
        <f t="shared" si="2342"/>
        <v>0</v>
      </c>
      <c r="AE3071" s="162">
        <f t="shared" si="2343"/>
        <v>0</v>
      </c>
      <c r="AF3071" s="162">
        <f t="shared" si="2344"/>
        <v>0</v>
      </c>
      <c r="AG3071" s="162">
        <f t="shared" si="2345"/>
        <v>0</v>
      </c>
      <c r="AH3071" s="162" t="str">
        <f t="shared" si="2346"/>
        <v/>
      </c>
      <c r="AI3071" s="162" t="str">
        <f t="shared" si="2347"/>
        <v/>
      </c>
      <c r="AJ3071" s="162" t="str">
        <f t="shared" si="2348"/>
        <v/>
      </c>
      <c r="AK3071" s="162" t="str">
        <f t="shared" si="2349"/>
        <v/>
      </c>
      <c r="AM3071" s="199">
        <f t="shared" si="2352"/>
        <v>33.571865562915114</v>
      </c>
      <c r="AN3071" s="197">
        <f t="shared" si="2354"/>
        <v>0</v>
      </c>
      <c r="AO3071" s="197">
        <f t="shared" si="2355"/>
        <v>0</v>
      </c>
      <c r="AP3071" s="197">
        <f t="shared" si="2356"/>
        <v>0</v>
      </c>
      <c r="AQ3071" s="197">
        <f t="shared" si="2357"/>
        <v>0</v>
      </c>
      <c r="AR3071" s="197" t="str">
        <f t="shared" si="2358"/>
        <v/>
      </c>
      <c r="AS3071" s="197" t="str">
        <f t="shared" si="2359"/>
        <v/>
      </c>
      <c r="AT3071" s="197" t="str">
        <f t="shared" si="2360"/>
        <v/>
      </c>
      <c r="AU3071" s="197" t="str">
        <f t="shared" si="2361"/>
        <v/>
      </c>
      <c r="AV3071" s="199">
        <f t="shared" ca="1" si="2353"/>
        <v>2.0845026733028909</v>
      </c>
      <c r="AX3071" s="162">
        <f t="shared" si="2362"/>
        <v>0</v>
      </c>
      <c r="AY3071" s="162">
        <f t="shared" si="2363"/>
        <v>0</v>
      </c>
      <c r="AZ3071" s="162">
        <f t="shared" si="2364"/>
        <v>0</v>
      </c>
      <c r="BA3071" s="162">
        <f t="shared" si="2365"/>
        <v>0</v>
      </c>
      <c r="BB3071" s="162" t="str">
        <f t="shared" si="2366"/>
        <v/>
      </c>
      <c r="BC3071" s="162" t="str">
        <f t="shared" si="2367"/>
        <v/>
      </c>
      <c r="BD3071" s="162" t="str">
        <f t="shared" si="2368"/>
        <v/>
      </c>
      <c r="BE3071" s="162" t="str">
        <f t="shared" si="2369"/>
        <v/>
      </c>
      <c r="BG3071" s="169">
        <f t="shared" si="2350"/>
        <v>76.899437983618469</v>
      </c>
      <c r="BH3071" s="169">
        <f t="shared" ca="1" si="2351"/>
        <v>2.0886822952013966</v>
      </c>
    </row>
    <row r="3072" spans="11:60" x14ac:dyDescent="0.25">
      <c r="K3072" s="199">
        <f t="shared" si="2324"/>
        <v>76.950824176724808</v>
      </c>
      <c r="L3072" s="201">
        <f t="shared" si="2325"/>
        <v>0.64537443516146753</v>
      </c>
      <c r="M3072" s="201">
        <f t="shared" si="2326"/>
        <v>0.65080217440542287</v>
      </c>
      <c r="N3072" s="201">
        <f t="shared" si="2327"/>
        <v>0.68406362563768008</v>
      </c>
      <c r="O3072" s="201">
        <f t="shared" si="2328"/>
        <v>0.64597073303079222</v>
      </c>
      <c r="P3072" s="201" t="str">
        <f t="shared" si="2329"/>
        <v/>
      </c>
      <c r="Q3072" s="201" t="str">
        <f t="shared" si="2330"/>
        <v/>
      </c>
      <c r="R3072" s="201" t="str">
        <f t="shared" si="2331"/>
        <v/>
      </c>
      <c r="S3072" s="201" t="str">
        <f t="shared" si="2332"/>
        <v/>
      </c>
      <c r="T3072" s="199">
        <f t="shared" si="2333"/>
        <v>0</v>
      </c>
      <c r="U3072" s="199">
        <f t="shared" si="2334"/>
        <v>0</v>
      </c>
      <c r="V3072" s="199">
        <f t="shared" si="2335"/>
        <v>0</v>
      </c>
      <c r="W3072" s="199">
        <f t="shared" si="2336"/>
        <v>0</v>
      </c>
      <c r="X3072" s="199" t="str">
        <f t="shared" si="2337"/>
        <v/>
      </c>
      <c r="Y3072" s="199" t="str">
        <f t="shared" si="2338"/>
        <v/>
      </c>
      <c r="Z3072" s="199" t="str">
        <f t="shared" si="2339"/>
        <v/>
      </c>
      <c r="AA3072" s="199" t="str">
        <f t="shared" si="2340"/>
        <v/>
      </c>
      <c r="AB3072" s="201">
        <f t="shared" ca="1" si="2341"/>
        <v>2.1056595707185588</v>
      </c>
      <c r="AD3072" s="162">
        <f t="shared" si="2342"/>
        <v>0</v>
      </c>
      <c r="AE3072" s="162">
        <f t="shared" si="2343"/>
        <v>0</v>
      </c>
      <c r="AF3072" s="162">
        <f t="shared" si="2344"/>
        <v>0</v>
      </c>
      <c r="AG3072" s="162">
        <f t="shared" si="2345"/>
        <v>0</v>
      </c>
      <c r="AH3072" s="162" t="str">
        <f t="shared" si="2346"/>
        <v/>
      </c>
      <c r="AI3072" s="162" t="str">
        <f t="shared" si="2347"/>
        <v/>
      </c>
      <c r="AJ3072" s="162" t="str">
        <f t="shared" si="2348"/>
        <v/>
      </c>
      <c r="AK3072" s="162" t="str">
        <f t="shared" si="2349"/>
        <v/>
      </c>
      <c r="AM3072" s="199">
        <f t="shared" si="2352"/>
        <v>33.583082357289626</v>
      </c>
      <c r="AN3072" s="197">
        <f t="shared" si="2354"/>
        <v>0</v>
      </c>
      <c r="AO3072" s="197">
        <f t="shared" si="2355"/>
        <v>0</v>
      </c>
      <c r="AP3072" s="197">
        <f t="shared" si="2356"/>
        <v>0</v>
      </c>
      <c r="AQ3072" s="197">
        <f t="shared" si="2357"/>
        <v>0</v>
      </c>
      <c r="AR3072" s="197" t="str">
        <f t="shared" si="2358"/>
        <v/>
      </c>
      <c r="AS3072" s="197" t="str">
        <f t="shared" si="2359"/>
        <v/>
      </c>
      <c r="AT3072" s="197" t="str">
        <f t="shared" si="2360"/>
        <v/>
      </c>
      <c r="AU3072" s="197" t="str">
        <f t="shared" si="2361"/>
        <v/>
      </c>
      <c r="AV3072" s="199">
        <f t="shared" ca="1" si="2353"/>
        <v>2.1099412236915329</v>
      </c>
      <c r="AX3072" s="162">
        <f t="shared" si="2362"/>
        <v>0</v>
      </c>
      <c r="AY3072" s="162">
        <f t="shared" si="2363"/>
        <v>0</v>
      </c>
      <c r="AZ3072" s="162">
        <f t="shared" si="2364"/>
        <v>0</v>
      </c>
      <c r="BA3072" s="162">
        <f t="shared" si="2365"/>
        <v>0</v>
      </c>
      <c r="BB3072" s="162" t="str">
        <f t="shared" si="2366"/>
        <v/>
      </c>
      <c r="BC3072" s="162" t="str">
        <f t="shared" si="2367"/>
        <v/>
      </c>
      <c r="BD3072" s="162" t="str">
        <f t="shared" si="2368"/>
        <v/>
      </c>
      <c r="BE3072" s="162" t="str">
        <f t="shared" si="2369"/>
        <v/>
      </c>
      <c r="BG3072" s="169">
        <f t="shared" si="2350"/>
        <v>76.925131080171639</v>
      </c>
      <c r="BH3072" s="169">
        <f t="shared" ca="1" si="2351"/>
        <v>2.0338118721024636</v>
      </c>
    </row>
    <row r="3073" spans="11:60" x14ac:dyDescent="0.25">
      <c r="K3073" s="199">
        <f t="shared" si="2324"/>
        <v>76.976517273277977</v>
      </c>
      <c r="L3073" s="201">
        <f t="shared" si="2325"/>
        <v>0.64558991911310748</v>
      </c>
      <c r="M3073" s="201">
        <f t="shared" si="2326"/>
        <v>0.65101947062392218</v>
      </c>
      <c r="N3073" s="201">
        <f t="shared" si="2327"/>
        <v>0.68429202751602325</v>
      </c>
      <c r="O3073" s="201">
        <f t="shared" si="2328"/>
        <v>0.64618641608021821</v>
      </c>
      <c r="P3073" s="201" t="str">
        <f t="shared" si="2329"/>
        <v/>
      </c>
      <c r="Q3073" s="201" t="str">
        <f t="shared" si="2330"/>
        <v/>
      </c>
      <c r="R3073" s="201" t="str">
        <f t="shared" si="2331"/>
        <v/>
      </c>
      <c r="S3073" s="201" t="str">
        <f t="shared" si="2332"/>
        <v/>
      </c>
      <c r="T3073" s="199">
        <f t="shared" si="2333"/>
        <v>0</v>
      </c>
      <c r="U3073" s="199">
        <f t="shared" si="2334"/>
        <v>0</v>
      </c>
      <c r="V3073" s="199">
        <f t="shared" si="2335"/>
        <v>0</v>
      </c>
      <c r="W3073" s="199">
        <f t="shared" si="2336"/>
        <v>0</v>
      </c>
      <c r="X3073" s="199" t="str">
        <f t="shared" si="2337"/>
        <v/>
      </c>
      <c r="Y3073" s="199" t="str">
        <f t="shared" si="2338"/>
        <v/>
      </c>
      <c r="Z3073" s="199" t="str">
        <f t="shared" si="2339"/>
        <v/>
      </c>
      <c r="AA3073" s="199" t="str">
        <f t="shared" si="2340"/>
        <v/>
      </c>
      <c r="AB3073" s="201">
        <f t="shared" ca="1" si="2341"/>
        <v>2.0706972606393901</v>
      </c>
      <c r="AD3073" s="162">
        <f t="shared" si="2342"/>
        <v>0</v>
      </c>
      <c r="AE3073" s="162">
        <f t="shared" si="2343"/>
        <v>0</v>
      </c>
      <c r="AF3073" s="162">
        <f t="shared" si="2344"/>
        <v>0</v>
      </c>
      <c r="AG3073" s="162">
        <f t="shared" si="2345"/>
        <v>0</v>
      </c>
      <c r="AH3073" s="162" t="str">
        <f t="shared" si="2346"/>
        <v/>
      </c>
      <c r="AI3073" s="162" t="str">
        <f t="shared" si="2347"/>
        <v/>
      </c>
      <c r="AJ3073" s="162" t="str">
        <f t="shared" si="2348"/>
        <v/>
      </c>
      <c r="AK3073" s="162" t="str">
        <f t="shared" si="2349"/>
        <v/>
      </c>
      <c r="AM3073" s="199">
        <f t="shared" si="2352"/>
        <v>33.594299151664138</v>
      </c>
      <c r="AN3073" s="197">
        <f t="shared" si="2354"/>
        <v>0</v>
      </c>
      <c r="AO3073" s="197">
        <f t="shared" si="2355"/>
        <v>0</v>
      </c>
      <c r="AP3073" s="197">
        <f t="shared" si="2356"/>
        <v>0</v>
      </c>
      <c r="AQ3073" s="197">
        <f t="shared" si="2357"/>
        <v>0</v>
      </c>
      <c r="AR3073" s="197" t="str">
        <f t="shared" si="2358"/>
        <v/>
      </c>
      <c r="AS3073" s="197" t="str">
        <f t="shared" si="2359"/>
        <v/>
      </c>
      <c r="AT3073" s="197" t="str">
        <f t="shared" si="2360"/>
        <v/>
      </c>
      <c r="AU3073" s="197" t="str">
        <f t="shared" si="2361"/>
        <v/>
      </c>
      <c r="AV3073" s="199">
        <f t="shared" ca="1" si="2353"/>
        <v>2.1502595255566859</v>
      </c>
      <c r="AX3073" s="162">
        <f t="shared" si="2362"/>
        <v>0</v>
      </c>
      <c r="AY3073" s="162">
        <f t="shared" si="2363"/>
        <v>0</v>
      </c>
      <c r="AZ3073" s="162">
        <f t="shared" si="2364"/>
        <v>0</v>
      </c>
      <c r="BA3073" s="162">
        <f t="shared" si="2365"/>
        <v>0</v>
      </c>
      <c r="BB3073" s="162" t="str">
        <f t="shared" si="2366"/>
        <v/>
      </c>
      <c r="BC3073" s="162" t="str">
        <f t="shared" si="2367"/>
        <v/>
      </c>
      <c r="BD3073" s="162" t="str">
        <f t="shared" si="2368"/>
        <v/>
      </c>
      <c r="BE3073" s="162" t="str">
        <f t="shared" si="2369"/>
        <v/>
      </c>
      <c r="BG3073" s="169">
        <f t="shared" si="2350"/>
        <v>76.950824176724808</v>
      </c>
      <c r="BH3073" s="169">
        <f t="shared" ca="1" si="2351"/>
        <v>2.1056595707185588</v>
      </c>
    </row>
    <row r="3074" spans="11:60" x14ac:dyDescent="0.25">
      <c r="K3074" s="199">
        <f t="shared" si="2324"/>
        <v>77.002210369831147</v>
      </c>
      <c r="L3074" s="201">
        <f t="shared" si="2325"/>
        <v>0.64580540306474743</v>
      </c>
      <c r="M3074" s="201">
        <f t="shared" si="2326"/>
        <v>0.65123676684242149</v>
      </c>
      <c r="N3074" s="201">
        <f t="shared" si="2327"/>
        <v>0.68452042939436641</v>
      </c>
      <c r="O3074" s="201">
        <f t="shared" si="2328"/>
        <v>0.6464020991296443</v>
      </c>
      <c r="P3074" s="201" t="str">
        <f t="shared" si="2329"/>
        <v/>
      </c>
      <c r="Q3074" s="201" t="str">
        <f t="shared" si="2330"/>
        <v/>
      </c>
      <c r="R3074" s="201" t="str">
        <f t="shared" si="2331"/>
        <v/>
      </c>
      <c r="S3074" s="201" t="str">
        <f t="shared" si="2332"/>
        <v/>
      </c>
      <c r="T3074" s="199">
        <f t="shared" si="2333"/>
        <v>0</v>
      </c>
      <c r="U3074" s="199">
        <f t="shared" si="2334"/>
        <v>0</v>
      </c>
      <c r="V3074" s="199">
        <f t="shared" si="2335"/>
        <v>0</v>
      </c>
      <c r="W3074" s="199">
        <f t="shared" si="2336"/>
        <v>0</v>
      </c>
      <c r="X3074" s="199" t="str">
        <f t="shared" si="2337"/>
        <v/>
      </c>
      <c r="Y3074" s="199" t="str">
        <f t="shared" si="2338"/>
        <v/>
      </c>
      <c r="Z3074" s="199" t="str">
        <f t="shared" si="2339"/>
        <v/>
      </c>
      <c r="AA3074" s="199" t="str">
        <f t="shared" si="2340"/>
        <v/>
      </c>
      <c r="AB3074" s="201">
        <f t="shared" ca="1" si="2341"/>
        <v>2.159459424669155</v>
      </c>
      <c r="AD3074" s="162">
        <f t="shared" si="2342"/>
        <v>0</v>
      </c>
      <c r="AE3074" s="162">
        <f t="shared" si="2343"/>
        <v>0</v>
      </c>
      <c r="AF3074" s="162">
        <f t="shared" si="2344"/>
        <v>0</v>
      </c>
      <c r="AG3074" s="162">
        <f t="shared" si="2345"/>
        <v>0</v>
      </c>
      <c r="AH3074" s="162" t="str">
        <f t="shared" si="2346"/>
        <v/>
      </c>
      <c r="AI3074" s="162" t="str">
        <f t="shared" si="2347"/>
        <v/>
      </c>
      <c r="AJ3074" s="162" t="str">
        <f t="shared" si="2348"/>
        <v/>
      </c>
      <c r="AK3074" s="162" t="str">
        <f t="shared" si="2349"/>
        <v/>
      </c>
      <c r="AM3074" s="199">
        <f t="shared" si="2352"/>
        <v>33.605515946038651</v>
      </c>
      <c r="AN3074" s="197">
        <f t="shared" si="2354"/>
        <v>0</v>
      </c>
      <c r="AO3074" s="197">
        <f t="shared" si="2355"/>
        <v>0</v>
      </c>
      <c r="AP3074" s="197">
        <f t="shared" si="2356"/>
        <v>0</v>
      </c>
      <c r="AQ3074" s="197">
        <f t="shared" si="2357"/>
        <v>0</v>
      </c>
      <c r="AR3074" s="197" t="str">
        <f t="shared" si="2358"/>
        <v/>
      </c>
      <c r="AS3074" s="197" t="str">
        <f t="shared" si="2359"/>
        <v/>
      </c>
      <c r="AT3074" s="197" t="str">
        <f t="shared" si="2360"/>
        <v/>
      </c>
      <c r="AU3074" s="197" t="str">
        <f t="shared" si="2361"/>
        <v/>
      </c>
      <c r="AV3074" s="199">
        <f t="shared" ca="1" si="2353"/>
        <v>2.2111234696799267</v>
      </c>
      <c r="AX3074" s="162">
        <f t="shared" si="2362"/>
        <v>0</v>
      </c>
      <c r="AY3074" s="162">
        <f t="shared" si="2363"/>
        <v>0</v>
      </c>
      <c r="AZ3074" s="162">
        <f t="shared" si="2364"/>
        <v>0</v>
      </c>
      <c r="BA3074" s="162">
        <f t="shared" si="2365"/>
        <v>0</v>
      </c>
      <c r="BB3074" s="162" t="str">
        <f t="shared" si="2366"/>
        <v/>
      </c>
      <c r="BC3074" s="162" t="str">
        <f t="shared" si="2367"/>
        <v/>
      </c>
      <c r="BD3074" s="162" t="str">
        <f t="shared" si="2368"/>
        <v/>
      </c>
      <c r="BE3074" s="162" t="str">
        <f t="shared" si="2369"/>
        <v/>
      </c>
      <c r="BG3074" s="169">
        <f t="shared" si="2350"/>
        <v>76.976517273277977</v>
      </c>
      <c r="BH3074" s="169">
        <f t="shared" ca="1" si="2351"/>
        <v>2.0706972606393901</v>
      </c>
    </row>
    <row r="3075" spans="11:60" x14ac:dyDescent="0.25">
      <c r="K3075" s="199">
        <f t="shared" si="2324"/>
        <v>77.027903466384316</v>
      </c>
      <c r="L3075" s="201">
        <f t="shared" si="2325"/>
        <v>0.64602088701638738</v>
      </c>
      <c r="M3075" s="201">
        <f t="shared" si="2326"/>
        <v>0.65145406306092091</v>
      </c>
      <c r="N3075" s="201">
        <f t="shared" si="2327"/>
        <v>0.68474883127270958</v>
      </c>
      <c r="O3075" s="201">
        <f t="shared" si="2328"/>
        <v>0.64661778217907029</v>
      </c>
      <c r="P3075" s="201" t="str">
        <f t="shared" si="2329"/>
        <v/>
      </c>
      <c r="Q3075" s="201" t="str">
        <f t="shared" si="2330"/>
        <v/>
      </c>
      <c r="R3075" s="201" t="str">
        <f t="shared" si="2331"/>
        <v/>
      </c>
      <c r="S3075" s="201" t="str">
        <f t="shared" si="2332"/>
        <v/>
      </c>
      <c r="T3075" s="199">
        <f t="shared" si="2333"/>
        <v>0</v>
      </c>
      <c r="U3075" s="199">
        <f t="shared" si="2334"/>
        <v>0</v>
      </c>
      <c r="V3075" s="199">
        <f t="shared" si="2335"/>
        <v>0</v>
      </c>
      <c r="W3075" s="199">
        <f t="shared" si="2336"/>
        <v>0</v>
      </c>
      <c r="X3075" s="199" t="str">
        <f t="shared" si="2337"/>
        <v/>
      </c>
      <c r="Y3075" s="199" t="str">
        <f t="shared" si="2338"/>
        <v/>
      </c>
      <c r="Z3075" s="199" t="str">
        <f t="shared" si="2339"/>
        <v/>
      </c>
      <c r="AA3075" s="199" t="str">
        <f t="shared" si="2340"/>
        <v/>
      </c>
      <c r="AB3075" s="201">
        <f t="shared" ca="1" si="2341"/>
        <v>2.0293870504865281</v>
      </c>
      <c r="AD3075" s="162">
        <f t="shared" si="2342"/>
        <v>0</v>
      </c>
      <c r="AE3075" s="162">
        <f t="shared" si="2343"/>
        <v>0</v>
      </c>
      <c r="AF3075" s="162">
        <f t="shared" si="2344"/>
        <v>0</v>
      </c>
      <c r="AG3075" s="162">
        <f t="shared" si="2345"/>
        <v>0</v>
      </c>
      <c r="AH3075" s="162" t="str">
        <f t="shared" si="2346"/>
        <v/>
      </c>
      <c r="AI3075" s="162" t="str">
        <f t="shared" si="2347"/>
        <v/>
      </c>
      <c r="AJ3075" s="162" t="str">
        <f t="shared" si="2348"/>
        <v/>
      </c>
      <c r="AK3075" s="162" t="str">
        <f t="shared" si="2349"/>
        <v/>
      </c>
      <c r="AM3075" s="199">
        <f t="shared" si="2352"/>
        <v>33.616732740413163</v>
      </c>
      <c r="AN3075" s="197">
        <f t="shared" si="2354"/>
        <v>0</v>
      </c>
      <c r="AO3075" s="197">
        <f t="shared" si="2355"/>
        <v>0</v>
      </c>
      <c r="AP3075" s="197">
        <f t="shared" si="2356"/>
        <v>0</v>
      </c>
      <c r="AQ3075" s="197">
        <f t="shared" si="2357"/>
        <v>0</v>
      </c>
      <c r="AR3075" s="197" t="str">
        <f t="shared" si="2358"/>
        <v/>
      </c>
      <c r="AS3075" s="197" t="str">
        <f t="shared" si="2359"/>
        <v/>
      </c>
      <c r="AT3075" s="197" t="str">
        <f t="shared" si="2360"/>
        <v/>
      </c>
      <c r="AU3075" s="197" t="str">
        <f t="shared" si="2361"/>
        <v/>
      </c>
      <c r="AV3075" s="199">
        <f t="shared" ca="1" si="2353"/>
        <v>2.1915773215466499</v>
      </c>
      <c r="AX3075" s="162">
        <f t="shared" si="2362"/>
        <v>0</v>
      </c>
      <c r="AY3075" s="162">
        <f t="shared" si="2363"/>
        <v>0</v>
      </c>
      <c r="AZ3075" s="162">
        <f t="shared" si="2364"/>
        <v>0</v>
      </c>
      <c r="BA3075" s="162">
        <f t="shared" si="2365"/>
        <v>0</v>
      </c>
      <c r="BB3075" s="162" t="str">
        <f t="shared" si="2366"/>
        <v/>
      </c>
      <c r="BC3075" s="162" t="str">
        <f t="shared" si="2367"/>
        <v/>
      </c>
      <c r="BD3075" s="162" t="str">
        <f t="shared" si="2368"/>
        <v/>
      </c>
      <c r="BE3075" s="162" t="str">
        <f t="shared" si="2369"/>
        <v/>
      </c>
      <c r="BG3075" s="169">
        <f t="shared" si="2350"/>
        <v>77.002210369831147</v>
      </c>
      <c r="BH3075" s="169">
        <f t="shared" ca="1" si="2351"/>
        <v>2.159459424669155</v>
      </c>
    </row>
    <row r="3076" spans="11:60" x14ac:dyDescent="0.25">
      <c r="K3076" s="199">
        <f t="shared" si="2324"/>
        <v>77.053596562937486</v>
      </c>
      <c r="L3076" s="201">
        <f t="shared" si="2325"/>
        <v>0.64623637096802733</v>
      </c>
      <c r="M3076" s="201">
        <f t="shared" si="2326"/>
        <v>0.65167135927942021</v>
      </c>
      <c r="N3076" s="201">
        <f t="shared" si="2327"/>
        <v>0.68497723315105274</v>
      </c>
      <c r="O3076" s="201">
        <f t="shared" si="2328"/>
        <v>0.64683346522849627</v>
      </c>
      <c r="P3076" s="201" t="str">
        <f t="shared" si="2329"/>
        <v/>
      </c>
      <c r="Q3076" s="201" t="str">
        <f t="shared" si="2330"/>
        <v/>
      </c>
      <c r="R3076" s="201" t="str">
        <f t="shared" si="2331"/>
        <v/>
      </c>
      <c r="S3076" s="201" t="str">
        <f t="shared" si="2332"/>
        <v/>
      </c>
      <c r="T3076" s="199">
        <f t="shared" si="2333"/>
        <v>0</v>
      </c>
      <c r="U3076" s="199">
        <f t="shared" si="2334"/>
        <v>0</v>
      </c>
      <c r="V3076" s="199">
        <f t="shared" si="2335"/>
        <v>0</v>
      </c>
      <c r="W3076" s="199">
        <f t="shared" si="2336"/>
        <v>0</v>
      </c>
      <c r="X3076" s="199" t="str">
        <f t="shared" si="2337"/>
        <v/>
      </c>
      <c r="Y3076" s="199" t="str">
        <f t="shared" si="2338"/>
        <v/>
      </c>
      <c r="Z3076" s="199" t="str">
        <f t="shared" si="2339"/>
        <v/>
      </c>
      <c r="AA3076" s="199" t="str">
        <f t="shared" si="2340"/>
        <v/>
      </c>
      <c r="AB3076" s="201">
        <f t="shared" ca="1" si="2341"/>
        <v>2.0245357679995806</v>
      </c>
      <c r="AD3076" s="162">
        <f t="shared" si="2342"/>
        <v>0</v>
      </c>
      <c r="AE3076" s="162">
        <f t="shared" si="2343"/>
        <v>0</v>
      </c>
      <c r="AF3076" s="162">
        <f t="shared" si="2344"/>
        <v>0</v>
      </c>
      <c r="AG3076" s="162">
        <f t="shared" si="2345"/>
        <v>0</v>
      </c>
      <c r="AH3076" s="162" t="str">
        <f t="shared" si="2346"/>
        <v/>
      </c>
      <c r="AI3076" s="162" t="str">
        <f t="shared" si="2347"/>
        <v/>
      </c>
      <c r="AJ3076" s="162" t="str">
        <f t="shared" si="2348"/>
        <v/>
      </c>
      <c r="AK3076" s="162" t="str">
        <f t="shared" si="2349"/>
        <v/>
      </c>
      <c r="AM3076" s="199">
        <f t="shared" si="2352"/>
        <v>33.627949534787675</v>
      </c>
      <c r="AN3076" s="197">
        <f t="shared" si="2354"/>
        <v>0</v>
      </c>
      <c r="AO3076" s="197">
        <f t="shared" si="2355"/>
        <v>0</v>
      </c>
      <c r="AP3076" s="197">
        <f t="shared" si="2356"/>
        <v>0</v>
      </c>
      <c r="AQ3076" s="197">
        <f t="shared" si="2357"/>
        <v>0</v>
      </c>
      <c r="AR3076" s="197" t="str">
        <f t="shared" si="2358"/>
        <v/>
      </c>
      <c r="AS3076" s="197" t="str">
        <f t="shared" si="2359"/>
        <v/>
      </c>
      <c r="AT3076" s="197" t="str">
        <f t="shared" si="2360"/>
        <v/>
      </c>
      <c r="AU3076" s="197" t="str">
        <f t="shared" si="2361"/>
        <v/>
      </c>
      <c r="AV3076" s="199">
        <f t="shared" ca="1" si="2353"/>
        <v>2.1726572839821197</v>
      </c>
      <c r="AX3076" s="162">
        <f t="shared" si="2362"/>
        <v>0</v>
      </c>
      <c r="AY3076" s="162">
        <f t="shared" si="2363"/>
        <v>0</v>
      </c>
      <c r="AZ3076" s="162">
        <f t="shared" si="2364"/>
        <v>0</v>
      </c>
      <c r="BA3076" s="162">
        <f t="shared" si="2365"/>
        <v>0</v>
      </c>
      <c r="BB3076" s="162" t="str">
        <f t="shared" si="2366"/>
        <v/>
      </c>
      <c r="BC3076" s="162" t="str">
        <f t="shared" si="2367"/>
        <v/>
      </c>
      <c r="BD3076" s="162" t="str">
        <f t="shared" si="2368"/>
        <v/>
      </c>
      <c r="BE3076" s="162" t="str">
        <f t="shared" si="2369"/>
        <v/>
      </c>
      <c r="BG3076" s="169">
        <f t="shared" si="2350"/>
        <v>77.027903466384316</v>
      </c>
      <c r="BH3076" s="169">
        <f t="shared" ca="1" si="2351"/>
        <v>2.0293870504865281</v>
      </c>
    </row>
    <row r="3077" spans="11:60" x14ac:dyDescent="0.25">
      <c r="K3077" s="199">
        <f t="shared" si="2324"/>
        <v>77.079289659490655</v>
      </c>
      <c r="L3077" s="201">
        <f t="shared" si="2325"/>
        <v>0.64645185491966717</v>
      </c>
      <c r="M3077" s="201">
        <f t="shared" si="2326"/>
        <v>0.65188865549791952</v>
      </c>
      <c r="N3077" s="201">
        <f t="shared" si="2327"/>
        <v>0.68520563502939591</v>
      </c>
      <c r="O3077" s="201">
        <f t="shared" si="2328"/>
        <v>0.64704914827792226</v>
      </c>
      <c r="P3077" s="201" t="str">
        <f t="shared" si="2329"/>
        <v/>
      </c>
      <c r="Q3077" s="201" t="str">
        <f t="shared" si="2330"/>
        <v/>
      </c>
      <c r="R3077" s="201" t="str">
        <f t="shared" si="2331"/>
        <v/>
      </c>
      <c r="S3077" s="201" t="str">
        <f t="shared" si="2332"/>
        <v/>
      </c>
      <c r="T3077" s="199">
        <f t="shared" si="2333"/>
        <v>0</v>
      </c>
      <c r="U3077" s="199">
        <f t="shared" si="2334"/>
        <v>0</v>
      </c>
      <c r="V3077" s="199">
        <f t="shared" si="2335"/>
        <v>0</v>
      </c>
      <c r="W3077" s="199">
        <f t="shared" si="2336"/>
        <v>0</v>
      </c>
      <c r="X3077" s="199" t="str">
        <f t="shared" si="2337"/>
        <v/>
      </c>
      <c r="Y3077" s="199" t="str">
        <f t="shared" si="2338"/>
        <v/>
      </c>
      <c r="Z3077" s="199" t="str">
        <f t="shared" si="2339"/>
        <v/>
      </c>
      <c r="AA3077" s="199" t="str">
        <f t="shared" si="2340"/>
        <v/>
      </c>
      <c r="AB3077" s="201">
        <f t="shared" ca="1" si="2341"/>
        <v>2.1224040053825846</v>
      </c>
      <c r="AD3077" s="162">
        <f t="shared" si="2342"/>
        <v>0</v>
      </c>
      <c r="AE3077" s="162">
        <f t="shared" si="2343"/>
        <v>0</v>
      </c>
      <c r="AF3077" s="162">
        <f t="shared" si="2344"/>
        <v>0</v>
      </c>
      <c r="AG3077" s="162">
        <f t="shared" si="2345"/>
        <v>0</v>
      </c>
      <c r="AH3077" s="162" t="str">
        <f t="shared" si="2346"/>
        <v/>
      </c>
      <c r="AI3077" s="162" t="str">
        <f t="shared" si="2347"/>
        <v/>
      </c>
      <c r="AJ3077" s="162" t="str">
        <f t="shared" si="2348"/>
        <v/>
      </c>
      <c r="AK3077" s="162" t="str">
        <f t="shared" si="2349"/>
        <v/>
      </c>
      <c r="AM3077" s="199">
        <f t="shared" si="2352"/>
        <v>33.639166329162187</v>
      </c>
      <c r="AN3077" s="197">
        <f t="shared" si="2354"/>
        <v>0</v>
      </c>
      <c r="AO3077" s="197">
        <f t="shared" si="2355"/>
        <v>0</v>
      </c>
      <c r="AP3077" s="197">
        <f t="shared" si="2356"/>
        <v>0</v>
      </c>
      <c r="AQ3077" s="197">
        <f t="shared" si="2357"/>
        <v>0</v>
      </c>
      <c r="AR3077" s="197" t="str">
        <f t="shared" si="2358"/>
        <v/>
      </c>
      <c r="AS3077" s="197" t="str">
        <f t="shared" si="2359"/>
        <v/>
      </c>
      <c r="AT3077" s="197" t="str">
        <f t="shared" si="2360"/>
        <v/>
      </c>
      <c r="AU3077" s="197" t="str">
        <f t="shared" si="2361"/>
        <v/>
      </c>
      <c r="AV3077" s="199">
        <f t="shared" ca="1" si="2353"/>
        <v>2.1909148682070723</v>
      </c>
      <c r="AX3077" s="162">
        <f t="shared" si="2362"/>
        <v>0</v>
      </c>
      <c r="AY3077" s="162">
        <f t="shared" si="2363"/>
        <v>0</v>
      </c>
      <c r="AZ3077" s="162">
        <f t="shared" si="2364"/>
        <v>0</v>
      </c>
      <c r="BA3077" s="162">
        <f t="shared" si="2365"/>
        <v>0</v>
      </c>
      <c r="BB3077" s="162" t="str">
        <f t="shared" si="2366"/>
        <v/>
      </c>
      <c r="BC3077" s="162" t="str">
        <f t="shared" si="2367"/>
        <v/>
      </c>
      <c r="BD3077" s="162" t="str">
        <f t="shared" si="2368"/>
        <v/>
      </c>
      <c r="BE3077" s="162" t="str">
        <f t="shared" si="2369"/>
        <v/>
      </c>
      <c r="BG3077" s="169">
        <f t="shared" si="2350"/>
        <v>77.053596562937486</v>
      </c>
      <c r="BH3077" s="169">
        <f t="shared" ca="1" si="2351"/>
        <v>2.0245357679995806</v>
      </c>
    </row>
  </sheetData>
  <sheetProtection algorithmName="SHA-512" hashValue="pKOzFJpYO8XYUNuAc5VcMHl6cJopp73CW11h8wGexVUaDbpPgGN1SYwQIc/5vIcKex+JbXRo9Ye0IbZKMycFiA==" saltValue="GR+NFPBGfCuSggvzJZsScA==" spinCount="100000" sheet="1" objects="1" scenarios="1" selectLockedCells="1"/>
  <mergeCells count="113">
    <mergeCell ref="AM76:AV76"/>
    <mergeCell ref="I5:J5"/>
    <mergeCell ref="AP5:AQ5"/>
    <mergeCell ref="AJ3:BG3"/>
    <mergeCell ref="AJ4:AU4"/>
    <mergeCell ref="AV4:BG4"/>
    <mergeCell ref="AZ5:BA5"/>
    <mergeCell ref="BB5:BC5"/>
    <mergeCell ref="BD5:BE5"/>
    <mergeCell ref="BF5:BG5"/>
    <mergeCell ref="AV5:AW5"/>
    <mergeCell ref="I4:T4"/>
    <mergeCell ref="AM75:AV75"/>
    <mergeCell ref="BG76:BH76"/>
    <mergeCell ref="K75:AB75"/>
    <mergeCell ref="AD75:AK75"/>
    <mergeCell ref="AC5:AD5"/>
    <mergeCell ref="AH23:AH28"/>
    <mergeCell ref="AH29:AH36"/>
    <mergeCell ref="AH37:AH41"/>
    <mergeCell ref="AH42:AH48"/>
    <mergeCell ref="AH8:AH12"/>
    <mergeCell ref="AH13:AH18"/>
    <mergeCell ref="AH19:AH22"/>
    <mergeCell ref="DL37:DL41"/>
    <mergeCell ref="DL42:DL48"/>
    <mergeCell ref="DP13:DP18"/>
    <mergeCell ref="DP19:DP22"/>
    <mergeCell ref="DP23:DP28"/>
    <mergeCell ref="DP29:DP36"/>
    <mergeCell ref="BR29:BR36"/>
    <mergeCell ref="BR37:BR41"/>
    <mergeCell ref="DP42:DP48"/>
    <mergeCell ref="CI37:CI41"/>
    <mergeCell ref="BR13:BR18"/>
    <mergeCell ref="BR19:BR22"/>
    <mergeCell ref="DP37:DP41"/>
    <mergeCell ref="BR23:BR28"/>
    <mergeCell ref="DF13:DF18"/>
    <mergeCell ref="DF19:DF22"/>
    <mergeCell ref="DL29:DL36"/>
    <mergeCell ref="C75:H75"/>
    <mergeCell ref="B66:D66"/>
    <mergeCell ref="CI5:DD5"/>
    <mergeCell ref="BT5:BY5"/>
    <mergeCell ref="DB8:DB12"/>
    <mergeCell ref="DB42:DB48"/>
    <mergeCell ref="AX5:AY5"/>
    <mergeCell ref="AR5:AS5"/>
    <mergeCell ref="AL5:AM5"/>
    <mergeCell ref="CI42:CI48"/>
    <mergeCell ref="CI8:CI12"/>
    <mergeCell ref="CI13:CI18"/>
    <mergeCell ref="CI19:CI22"/>
    <mergeCell ref="CI23:CI28"/>
    <mergeCell ref="CI29:CI36"/>
    <mergeCell ref="AT5:AU5"/>
    <mergeCell ref="AN5:AO5"/>
    <mergeCell ref="BK5:BP5"/>
    <mergeCell ref="DB13:DB18"/>
    <mergeCell ref="DB19:DB22"/>
    <mergeCell ref="DB23:DB28"/>
    <mergeCell ref="DB29:DB36"/>
    <mergeCell ref="DB37:DB41"/>
    <mergeCell ref="AX75:BE75"/>
    <mergeCell ref="AJ5:AK5"/>
    <mergeCell ref="A1:Z1"/>
    <mergeCell ref="DV7:DX7"/>
    <mergeCell ref="DV8:DW8"/>
    <mergeCell ref="B2:D2"/>
    <mergeCell ref="DL8:DL12"/>
    <mergeCell ref="DL13:DL18"/>
    <mergeCell ref="DL19:DL22"/>
    <mergeCell ref="DL23:DL28"/>
    <mergeCell ref="I3:AF3"/>
    <mergeCell ref="CK6:CZ6"/>
    <mergeCell ref="U5:V5"/>
    <mergeCell ref="W5:X5"/>
    <mergeCell ref="Y5:Z5"/>
    <mergeCell ref="AA5:AB5"/>
    <mergeCell ref="DP5:DX5"/>
    <mergeCell ref="DF8:DF12"/>
    <mergeCell ref="G8:G12"/>
    <mergeCell ref="G13:G18"/>
    <mergeCell ref="G19:G22"/>
    <mergeCell ref="Q5:R5"/>
    <mergeCell ref="S5:T5"/>
    <mergeCell ref="K5:L5"/>
    <mergeCell ref="U4:AF4"/>
    <mergeCell ref="DP8:DP12"/>
    <mergeCell ref="B36:D36"/>
    <mergeCell ref="BI37:BI41"/>
    <mergeCell ref="BI42:BI48"/>
    <mergeCell ref="BI8:BI12"/>
    <mergeCell ref="BI13:BI18"/>
    <mergeCell ref="BI19:BI22"/>
    <mergeCell ref="BI23:BI28"/>
    <mergeCell ref="AE5:AF5"/>
    <mergeCell ref="DF5:DN5"/>
    <mergeCell ref="CA5:CG5"/>
    <mergeCell ref="DF23:DF28"/>
    <mergeCell ref="DF29:DF36"/>
    <mergeCell ref="DF37:DF41"/>
    <mergeCell ref="DF42:DF48"/>
    <mergeCell ref="BI29:BI36"/>
    <mergeCell ref="BR8:BR12"/>
    <mergeCell ref="BR42:BR48"/>
    <mergeCell ref="G23:G28"/>
    <mergeCell ref="G29:G36"/>
    <mergeCell ref="G37:G41"/>
    <mergeCell ref="G42:G48"/>
    <mergeCell ref="M5:N5"/>
    <mergeCell ref="O5:P5"/>
  </mergeCell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dimension ref="B2:Z108"/>
  <sheetViews>
    <sheetView topLeftCell="I1" zoomScale="70" zoomScaleNormal="70" workbookViewId="0">
      <selection activeCell="I1" sqref="A1:XFD1048576"/>
    </sheetView>
  </sheetViews>
  <sheetFormatPr baseColWidth="10" defaultRowHeight="15" x14ac:dyDescent="0.25"/>
  <cols>
    <col min="1" max="3" width="11.42578125" style="208"/>
    <col min="4" max="4" width="20.140625" style="208" bestFit="1" customWidth="1"/>
    <col min="5" max="13" width="11.42578125" style="208"/>
    <col min="14" max="14" width="16.42578125" style="208" bestFit="1" customWidth="1"/>
    <col min="15" max="15" width="15.28515625" style="208" bestFit="1" customWidth="1"/>
    <col min="16" max="16" width="17.28515625" style="208" customWidth="1"/>
    <col min="17" max="17" width="13.42578125" style="208" bestFit="1" customWidth="1"/>
    <col min="18" max="19" width="15.42578125" style="208" bestFit="1" customWidth="1"/>
    <col min="20" max="16384" width="11.42578125" style="208"/>
  </cols>
  <sheetData>
    <row r="2" spans="2:26" x14ac:dyDescent="0.25">
      <c r="B2" s="46" t="s">
        <v>271</v>
      </c>
      <c r="C2" s="205">
        <f>Calculation!E52</f>
        <v>7.342085536705345E-2</v>
      </c>
      <c r="D2" s="205">
        <f>1-C4</f>
        <v>0.9689796886074199</v>
      </c>
      <c r="E2" s="46"/>
      <c r="F2" s="206" t="s">
        <v>276</v>
      </c>
      <c r="G2" s="207">
        <f>SUM(calculation2!J42:J45)</f>
        <v>0.85</v>
      </c>
      <c r="H2" s="46"/>
      <c r="I2" s="45"/>
    </row>
    <row r="3" spans="2:26" x14ac:dyDescent="0.25">
      <c r="B3" s="46" t="s">
        <v>313</v>
      </c>
      <c r="C3" s="205">
        <f>SUM(C7:C8)</f>
        <v>0.58963860254431033</v>
      </c>
      <c r="D3" s="205">
        <f>1-C2</f>
        <v>0.92657914463294655</v>
      </c>
      <c r="E3" s="46"/>
      <c r="F3" s="209">
        <f>VLOOKUP(G2,F4:H8,3,1)</f>
        <v>0.7</v>
      </c>
      <c r="G3" s="209">
        <v>0.01</v>
      </c>
      <c r="H3" s="210">
        <f>2-SUM(F3:G3)</f>
        <v>1.29</v>
      </c>
      <c r="I3" s="45"/>
    </row>
    <row r="4" spans="2:26" x14ac:dyDescent="0.25">
      <c r="B4" s="46" t="s">
        <v>261</v>
      </c>
      <c r="C4" s="205">
        <f>Calculation!E53</f>
        <v>3.1020311392580081E-2</v>
      </c>
      <c r="D4" s="46"/>
      <c r="E4" s="46"/>
      <c r="F4" s="211">
        <v>0</v>
      </c>
      <c r="G4" s="212" t="s">
        <v>277</v>
      </c>
      <c r="H4" s="213">
        <v>0.1</v>
      </c>
      <c r="I4" s="45"/>
    </row>
    <row r="5" spans="2:26" x14ac:dyDescent="0.25">
      <c r="B5" s="46" t="s">
        <v>314</v>
      </c>
      <c r="C5" s="205">
        <f>Calculation!E51</f>
        <v>0.30592023069605601</v>
      </c>
      <c r="D5" s="205">
        <f>1-C5</f>
        <v>0.69407976930394399</v>
      </c>
      <c r="E5" s="46"/>
      <c r="F5" s="211">
        <v>0.3</v>
      </c>
      <c r="G5" s="212" t="s">
        <v>278</v>
      </c>
      <c r="H5" s="213">
        <v>0.3</v>
      </c>
      <c r="I5" s="45"/>
    </row>
    <row r="6" spans="2:26" x14ac:dyDescent="0.25">
      <c r="B6" s="46"/>
      <c r="C6" s="46"/>
      <c r="D6" s="46"/>
      <c r="E6" s="46"/>
      <c r="F6" s="211">
        <v>0.5</v>
      </c>
      <c r="G6" s="212" t="s">
        <v>279</v>
      </c>
      <c r="H6" s="213">
        <v>0.5</v>
      </c>
      <c r="I6" s="45"/>
    </row>
    <row r="7" spans="2:26" x14ac:dyDescent="0.25">
      <c r="B7" s="46" t="s">
        <v>272</v>
      </c>
      <c r="C7" s="205">
        <f>Calculation!E56</f>
        <v>0.29481930127215517</v>
      </c>
      <c r="D7" s="205">
        <f>1-C7</f>
        <v>0.70518069872784483</v>
      </c>
      <c r="E7" s="46"/>
      <c r="F7" s="211">
        <v>0.75</v>
      </c>
      <c r="G7" s="212" t="s">
        <v>280</v>
      </c>
      <c r="H7" s="213">
        <v>0.7</v>
      </c>
      <c r="I7" s="45"/>
    </row>
    <row r="8" spans="2:26" x14ac:dyDescent="0.25">
      <c r="B8" s="46" t="s">
        <v>273</v>
      </c>
      <c r="C8" s="205">
        <f>Calculation!E57</f>
        <v>0.29481930127215517</v>
      </c>
      <c r="D8" s="205">
        <f>1-C8</f>
        <v>0.70518069872784483</v>
      </c>
      <c r="E8" s="46"/>
      <c r="F8" s="211">
        <v>0.95</v>
      </c>
      <c r="G8" s="212" t="s">
        <v>281</v>
      </c>
      <c r="H8" s="213">
        <v>0.9</v>
      </c>
      <c r="I8" s="45"/>
    </row>
    <row r="12" spans="2:26" x14ac:dyDescent="0.25">
      <c r="B12" s="46"/>
      <c r="C12" s="214" t="s">
        <v>256</v>
      </c>
      <c r="D12" s="46"/>
      <c r="F12" s="46"/>
      <c r="G12" s="46"/>
      <c r="H12" s="46"/>
      <c r="I12" s="46"/>
      <c r="J12" s="45"/>
      <c r="K12" s="45"/>
      <c r="L12" s="45"/>
      <c r="M12" s="214" t="s">
        <v>267</v>
      </c>
      <c r="N12" s="214"/>
      <c r="O12" s="45"/>
      <c r="P12" s="45"/>
      <c r="Q12" s="45"/>
      <c r="R12" s="45"/>
      <c r="S12" s="45"/>
      <c r="T12" s="45"/>
      <c r="U12" s="45"/>
      <c r="V12" s="45"/>
      <c r="W12" s="45"/>
      <c r="X12" s="45"/>
      <c r="Y12" s="45"/>
      <c r="Z12" s="45"/>
    </row>
    <row r="13" spans="2:26" x14ac:dyDescent="0.25">
      <c r="B13" s="214" t="s">
        <v>18</v>
      </c>
      <c r="C13" s="214">
        <v>0</v>
      </c>
      <c r="D13" s="214" t="s">
        <v>156</v>
      </c>
      <c r="E13" s="215" t="s">
        <v>343</v>
      </c>
      <c r="F13" s="214" t="s">
        <v>4</v>
      </c>
      <c r="G13" s="214" t="s">
        <v>17</v>
      </c>
      <c r="H13" s="214" t="s">
        <v>5</v>
      </c>
      <c r="I13" s="214" t="s">
        <v>19</v>
      </c>
      <c r="J13" s="214" t="s">
        <v>173</v>
      </c>
      <c r="K13" s="214" t="s">
        <v>265</v>
      </c>
      <c r="L13" s="214"/>
      <c r="M13" s="214" t="s">
        <v>266</v>
      </c>
      <c r="N13" s="214" t="s">
        <v>256</v>
      </c>
      <c r="O13" s="214" t="s">
        <v>156</v>
      </c>
      <c r="P13" s="214" t="s">
        <v>343</v>
      </c>
      <c r="Q13" s="214" t="s">
        <v>4</v>
      </c>
      <c r="R13" s="214" t="s">
        <v>17</v>
      </c>
      <c r="S13" s="214" t="s">
        <v>5</v>
      </c>
      <c r="T13" s="214" t="s">
        <v>19</v>
      </c>
      <c r="U13" s="214" t="s">
        <v>173</v>
      </c>
      <c r="V13" s="45" t="s">
        <v>295</v>
      </c>
      <c r="W13" s="45" t="s">
        <v>296</v>
      </c>
      <c r="X13" s="45" t="s">
        <v>297</v>
      </c>
      <c r="Y13" s="45" t="s">
        <v>298</v>
      </c>
      <c r="Z13" s="45"/>
    </row>
    <row r="14" spans="2:26" x14ac:dyDescent="0.25">
      <c r="B14" s="214" t="str">
        <f>IF(Calculation!Q56="","",Calculation!Q56)</f>
        <v>Lidocaine</v>
      </c>
      <c r="C14" s="216">
        <f>IF(B14="","",IF(calculation2!$E$65="isocratic",Calculation!Q60,Calculation!AK57))</f>
        <v>64.232741382906781</v>
      </c>
      <c r="D14" s="217">
        <f>IF(B14="","",IF(calculation2!$E$65="isocratic",Calculation!Q73,Calculation!AK73))</f>
        <v>1.2679724640036503</v>
      </c>
      <c r="E14" s="218">
        <f>IF(B14="","",5.54*C14*C14/D14/D14)</f>
        <v>14216.83867922104</v>
      </c>
      <c r="F14" s="219">
        <f>IF(B14="","",IF(calculation2!$E$65="isocratic",Calculation!Q64,Calculation!AK62))</f>
        <v>5.9874626992124664</v>
      </c>
      <c r="G14" s="219">
        <f>IF(B14="","",IF(calculation2!$E$65="isocratic",Calculation!Q68,Calculation!AK67))</f>
        <v>119.89719999464465</v>
      </c>
      <c r="H14" s="220">
        <f>Calculation!C68</f>
        <v>0.45884182583493427</v>
      </c>
      <c r="I14" s="221">
        <f t="shared" ref="I14:I20" si="0">IF(K14="NOT ELUTED","",IF(B14="","",F14/$H$14))</f>
        <v>13.049077834866829</v>
      </c>
      <c r="J14" s="216">
        <f>IF(calculation2!$E$65="isocratic",Calculation!Q67,Calculation!AK66)</f>
        <v>1.05</v>
      </c>
      <c r="K14" s="214">
        <f>IF(calculation2!E65="gradient",Calculation!AK56,0)</f>
        <v>0</v>
      </c>
      <c r="L14" s="214"/>
      <c r="M14" s="214" t="str">
        <f t="shared" ref="M14:M20" si="1">IF(B14="","",IFERROR(INDEX($B$13:$B$20,MATCH(SMALL($C$14:$C$20,ROW()-ROW($C$13)),$C$13:$C$20,0)),"NOT ELUTED"))</f>
        <v>Methylparaben</v>
      </c>
      <c r="N14" s="216">
        <f t="shared" ref="N14:N20" si="2">IFERROR(VLOOKUP(M14,$B$14:$C$20,2,0),"NOT ELUTED")</f>
        <v>10.09708145209899</v>
      </c>
      <c r="O14" s="217">
        <f>IFERROR(VLOOKUP(M14,$B$14:$D$20,3,0),"NOT ELUTED")</f>
        <v>0.21126811832701489</v>
      </c>
      <c r="P14" s="221">
        <f>IFERROR(VLOOKUP(M14,$B$14:$E$20,4,0),"NOT ELUTED")</f>
        <v>12654.166823093881</v>
      </c>
      <c r="Q14" s="219">
        <f>IFERROR(VLOOKUP(M14,$B$14:$F$20,5,0),"NOT ELUTED")</f>
        <v>39.812884627619731</v>
      </c>
      <c r="R14" s="219">
        <f>IFERROR(VLOOKUP(M14,$B$14:$G$20,6,0),"NOT ELUTED")</f>
        <v>133.12471422675657</v>
      </c>
      <c r="S14" s="222">
        <f>Calculation!C69</f>
        <v>0.16583245720298323</v>
      </c>
      <c r="T14" s="221">
        <f>IFERROR(VLOOKUP(M14,$B$14:$I$20,8,0),"NOT ELUTED")</f>
        <v>86.768211583967911</v>
      </c>
      <c r="U14" s="216">
        <f>IFERROR(VLOOKUP(M14,$B$14:$J$20,9,0),"NOT ELUTED")</f>
        <v>1.07</v>
      </c>
      <c r="V14" s="223">
        <f>IF(M14="","",N14/Calculation!$C$40-1)</f>
        <v>4.7863009232263831</v>
      </c>
      <c r="W14" s="224"/>
      <c r="X14" s="225">
        <f>O14*2.35</f>
        <v>0.49648007806848504</v>
      </c>
      <c r="Y14" s="45"/>
      <c r="Z14" s="45"/>
    </row>
    <row r="15" spans="2:26" x14ac:dyDescent="0.25">
      <c r="B15" s="214" t="str">
        <f>IF(Calculation!R56="","",Calculation!R56)</f>
        <v>2,6-dimethylaniline</v>
      </c>
      <c r="C15" s="216">
        <f>IF(B15="","",IF(calculation2!$E$65="isocratic",Calculation!R60,Calculation!AL57))</f>
        <v>25.39302089485474</v>
      </c>
      <c r="D15" s="217">
        <f>IF(B15="","",IF(calculation2!$E$65="isocratic",Calculation!R73,Calculation!AL73))</f>
        <v>0.50548115832334406</v>
      </c>
      <c r="E15" s="218">
        <f t="shared" ref="E15:E22" si="3">IF(B15="","",5.54*C15*C15/D15/D15)</f>
        <v>13980.688543090317</v>
      </c>
      <c r="F15" s="219">
        <f>IF(B15="","",IF(calculation2!$E$65="isocratic",Calculation!R64,Calculation!AL62))</f>
        <v>11.575898433906492</v>
      </c>
      <c r="G15" s="219">
        <f>IF(B15="","",IF(calculation2!$E$65="isocratic",Calculation!R68,Calculation!AL67))</f>
        <v>92.148669718657473</v>
      </c>
      <c r="H15" s="226">
        <f>H14/(0.0019*'HPLC simulator'!I15+0.8669)</f>
        <v>0.16583245720298323</v>
      </c>
      <c r="I15" s="221">
        <f t="shared" si="0"/>
        <v>25.228516194752601</v>
      </c>
      <c r="J15" s="216">
        <f>IF(calculation2!$E$65="isocratic",Calculation!R67,Calculation!AL66)</f>
        <v>1</v>
      </c>
      <c r="K15" s="214">
        <f>IF(calculation2!E65="gradient",Calculation!AL56,0)</f>
        <v>0</v>
      </c>
      <c r="L15" s="214"/>
      <c r="M15" s="214" t="str">
        <f t="shared" si="1"/>
        <v>2,6-dimethylaniline</v>
      </c>
      <c r="N15" s="216">
        <f t="shared" si="2"/>
        <v>25.39302089485474</v>
      </c>
      <c r="O15" s="217">
        <f t="shared" ref="O15:O20" si="4">IFERROR(VLOOKUP(M15,$B$14:$D$20,3,0),"NOT ELUTED")</f>
        <v>0.50548115832334406</v>
      </c>
      <c r="P15" s="221">
        <f t="shared" ref="P15:P20" si="5">IFERROR(VLOOKUP(M15,$B$14:$E$20,4,0),"NOT ELUTED")</f>
        <v>13980.688543090317</v>
      </c>
      <c r="Q15" s="219">
        <f t="shared" ref="Q15:Q20" si="6">IFERROR(VLOOKUP(M15,$B$14:$F$20,5,0),"NOT ELUTED")</f>
        <v>11.575898433906492</v>
      </c>
      <c r="R15" s="219">
        <f t="shared" ref="R15:R20" si="7">IFERROR(VLOOKUP(M15,$B$14:$G$20,6,0),"NOT ELUTED")</f>
        <v>92.148669718657473</v>
      </c>
      <c r="S15" s="206"/>
      <c r="T15" s="221">
        <f t="shared" ref="T15:T20" si="8">IFERROR(VLOOKUP(M15,$B$14:$I$20,8,0),"NOT ELUTED")</f>
        <v>25.228516194752601</v>
      </c>
      <c r="U15" s="216">
        <f t="shared" ref="U15:U20" si="9">IFERROR(VLOOKUP(M15,$B$14:$J$20,9,0),"NOT ELUTED")</f>
        <v>1</v>
      </c>
      <c r="V15" s="223">
        <f>IF(M15="","",N15/Calculation!$C$40-1)</f>
        <v>13.551894123510365</v>
      </c>
      <c r="W15" s="224">
        <f>V15/V14</f>
        <v>2.8313919957993803</v>
      </c>
      <c r="X15" s="225">
        <f t="shared" ref="X15:X20" si="10">O15*2.35</f>
        <v>1.1878807220598586</v>
      </c>
      <c r="Y15" s="227">
        <f>IF(M15="","",2*(N15-N14)/(X14+X15))</f>
        <v>18.162307554996815</v>
      </c>
      <c r="Z15" s="45"/>
    </row>
    <row r="16" spans="2:26" x14ac:dyDescent="0.25">
      <c r="B16" s="214" t="str">
        <f>IF(Calculation!S56="","",Calculation!S56)</f>
        <v>Methylparaben</v>
      </c>
      <c r="C16" s="216">
        <f>IF(B16="","",IF(calculation2!$E$65="isocratic",Calculation!S60,Calculation!AM57))</f>
        <v>10.09708145209899</v>
      </c>
      <c r="D16" s="217">
        <f>IF(B16="","",IF(calculation2!$E$65="isocratic",Calculation!S73,Calculation!AM73))</f>
        <v>0.21126811832701489</v>
      </c>
      <c r="E16" s="218">
        <f t="shared" si="3"/>
        <v>12654.166823093881</v>
      </c>
      <c r="F16" s="219">
        <f>IF(B16="","",IF(calculation2!$E$65="isocratic",Calculation!S64,Calculation!AM62))</f>
        <v>39.812884627619731</v>
      </c>
      <c r="G16" s="219">
        <f>IF(B16="","",IF(calculation2!$E$65="isocratic",Calculation!S68,Calculation!AM67))</f>
        <v>133.12471422675657</v>
      </c>
      <c r="I16" s="221">
        <f t="shared" si="0"/>
        <v>86.768211583967911</v>
      </c>
      <c r="J16" s="216">
        <f>IF(calculation2!$E$65="isocratic",Calculation!S67,Calculation!AM66)</f>
        <v>1.07</v>
      </c>
      <c r="K16" s="214">
        <f>IF(calculation2!E65="gradient",Calculation!AM56,0)</f>
        <v>0</v>
      </c>
      <c r="L16" s="214"/>
      <c r="M16" s="214" t="str">
        <f t="shared" si="1"/>
        <v>Propylparaben</v>
      </c>
      <c r="N16" s="216">
        <f t="shared" si="2"/>
        <v>50.925713260281057</v>
      </c>
      <c r="O16" s="217">
        <f t="shared" si="4"/>
        <v>1.0062168112311762</v>
      </c>
      <c r="P16" s="221">
        <f t="shared" si="5"/>
        <v>14190.60356549805</v>
      </c>
      <c r="Q16" s="219">
        <f t="shared" si="6"/>
        <v>9.7335584867218898</v>
      </c>
      <c r="R16" s="219">
        <f t="shared" si="7"/>
        <v>154.67483432579982</v>
      </c>
      <c r="S16" s="206"/>
      <c r="T16" s="221">
        <f t="shared" si="8"/>
        <v>21.213320012860994</v>
      </c>
      <c r="U16" s="216">
        <f t="shared" si="9"/>
        <v>1.05</v>
      </c>
      <c r="V16" s="223">
        <f>IF(M16="","",N16/Calculation!$C$40-1)</f>
        <v>28.183829312644573</v>
      </c>
      <c r="W16" s="224">
        <f t="shared" ref="W16:W20" si="11">V16/V15</f>
        <v>2.0796966871036973</v>
      </c>
      <c r="X16" s="225">
        <f t="shared" si="10"/>
        <v>2.3646095063932644</v>
      </c>
      <c r="Y16" s="227">
        <f t="shared" ref="Y16:Y21" si="12">IF(M16="","",2*(N16-N15)/(X15+X16))</f>
        <v>14.374532073825934</v>
      </c>
      <c r="Z16" s="45"/>
    </row>
    <row r="17" spans="2:26" x14ac:dyDescent="0.25">
      <c r="B17" s="214" t="str">
        <f>IF(Calculation!T56="","",Calculation!T56)</f>
        <v>Propylparaben</v>
      </c>
      <c r="C17" s="216">
        <f>IF(B17="","",IF(calculation2!$E$65="isocratic",Calculation!T60,Calculation!AN57))</f>
        <v>50.925713260281057</v>
      </c>
      <c r="D17" s="217">
        <f>IF(B17="","",IF(calculation2!$E$65="isocratic",Calculation!T73,Calculation!AN73))</f>
        <v>1.0062168112311762</v>
      </c>
      <c r="E17" s="218">
        <f t="shared" si="3"/>
        <v>14190.60356549805</v>
      </c>
      <c r="F17" s="219">
        <f>IF(B17="","",IF(calculation2!$E$65="isocratic",Calculation!T64,Calculation!AN62))</f>
        <v>9.7335584867218898</v>
      </c>
      <c r="G17" s="219">
        <f>IF(B17="","",IF(calculation2!$E$65="isocratic",Calculation!T68,Calculation!AN67))</f>
        <v>154.67483432579982</v>
      </c>
      <c r="H17" s="206"/>
      <c r="I17" s="221">
        <f t="shared" si="0"/>
        <v>21.213320012860994</v>
      </c>
      <c r="J17" s="216">
        <f>IF(calculation2!$E$65="isocratic",Calculation!T67,Calculation!AN66)</f>
        <v>1.05</v>
      </c>
      <c r="K17" s="214">
        <f>IF(calculation2!E65="gradient",Calculation!AN56,0)</f>
        <v>0</v>
      </c>
      <c r="L17" s="214"/>
      <c r="M17" s="214" t="str">
        <f t="shared" si="1"/>
        <v>Lidocaine</v>
      </c>
      <c r="N17" s="216">
        <f t="shared" si="2"/>
        <v>64.232741382906781</v>
      </c>
      <c r="O17" s="217">
        <f t="shared" si="4"/>
        <v>1.2679724640036503</v>
      </c>
      <c r="P17" s="221">
        <f t="shared" si="5"/>
        <v>14216.83867922104</v>
      </c>
      <c r="Q17" s="219">
        <f t="shared" si="6"/>
        <v>5.9874626992124664</v>
      </c>
      <c r="R17" s="219">
        <f t="shared" si="7"/>
        <v>119.89719999464465</v>
      </c>
      <c r="S17" s="206"/>
      <c r="T17" s="221">
        <f t="shared" si="8"/>
        <v>13.049077834866829</v>
      </c>
      <c r="U17" s="216">
        <f t="shared" si="9"/>
        <v>1.05</v>
      </c>
      <c r="V17" s="223">
        <f>IF(M17="","",N17/Calculation!$C$40-1)</f>
        <v>35.809643710263614</v>
      </c>
      <c r="W17" s="224">
        <f t="shared" si="11"/>
        <v>1.2705741052085406</v>
      </c>
      <c r="X17" s="225">
        <f t="shared" si="10"/>
        <v>2.9797352904085783</v>
      </c>
      <c r="Y17" s="227">
        <f t="shared" si="12"/>
        <v>4.9798538936293566</v>
      </c>
      <c r="Z17" s="45"/>
    </row>
    <row r="18" spans="2:26" x14ac:dyDescent="0.25">
      <c r="B18" s="214" t="str">
        <f>IF(Calculation!U56="","",Calculation!U56)</f>
        <v/>
      </c>
      <c r="C18" s="216" t="str">
        <f>IF(B18="","",IF(calculation2!$E$65="isocratic",Calculation!U60,Calculation!AO57))</f>
        <v/>
      </c>
      <c r="D18" s="217" t="str">
        <f>IF(B18="","",IF(calculation2!$E$65="isocratic",Calculation!U73,Calculation!AO73))</f>
        <v/>
      </c>
      <c r="E18" s="218" t="str">
        <f t="shared" si="3"/>
        <v/>
      </c>
      <c r="F18" s="219" t="str">
        <f>IF(B18="","",IF(calculation2!$E$65="isocratic",Calculation!U64,Calculation!AO62))</f>
        <v/>
      </c>
      <c r="G18" s="219" t="str">
        <f>IF(B18="","",IF(calculation2!$E$65="isocratic",Calculation!U68,Calculation!AO67))</f>
        <v/>
      </c>
      <c r="H18" s="206"/>
      <c r="I18" s="221" t="str">
        <f t="shared" si="0"/>
        <v/>
      </c>
      <c r="J18" s="216" t="str">
        <f>IF(calculation2!$E$65="isocratic",Calculation!U67,Calculation!AO66)</f>
        <v/>
      </c>
      <c r="K18" s="214">
        <f>IF(calculation2!E65="gradient",Calculation!AO56,0)</f>
        <v>0</v>
      </c>
      <c r="L18" s="214"/>
      <c r="M18" s="214" t="str">
        <f t="shared" si="1"/>
        <v/>
      </c>
      <c r="N18" s="216" t="str">
        <f t="shared" si="2"/>
        <v/>
      </c>
      <c r="O18" s="217" t="str">
        <f t="shared" si="4"/>
        <v/>
      </c>
      <c r="P18" s="221" t="str">
        <f t="shared" si="5"/>
        <v/>
      </c>
      <c r="Q18" s="219" t="str">
        <f t="shared" si="6"/>
        <v/>
      </c>
      <c r="R18" s="219" t="str">
        <f t="shared" si="7"/>
        <v/>
      </c>
      <c r="S18" s="206"/>
      <c r="T18" s="221" t="str">
        <f t="shared" si="8"/>
        <v/>
      </c>
      <c r="U18" s="216" t="str">
        <f t="shared" si="9"/>
        <v/>
      </c>
      <c r="V18" s="223" t="str">
        <f>IF(M18="","",N18/Calculation!$C$40-1)</f>
        <v/>
      </c>
      <c r="W18" s="224" t="e">
        <f t="shared" si="11"/>
        <v>#VALUE!</v>
      </c>
      <c r="X18" s="225" t="e">
        <f t="shared" si="10"/>
        <v>#VALUE!</v>
      </c>
      <c r="Y18" s="227" t="str">
        <f t="shared" si="12"/>
        <v/>
      </c>
      <c r="Z18" s="45"/>
    </row>
    <row r="19" spans="2:26" x14ac:dyDescent="0.25">
      <c r="B19" s="214" t="str">
        <f>IF(Calculation!V56="","",Calculation!V56)</f>
        <v/>
      </c>
      <c r="C19" s="216" t="str">
        <f>IF(B19="","",IF(calculation2!$E$65="isocratic",Calculation!V60,Calculation!AP57))</f>
        <v/>
      </c>
      <c r="D19" s="217" t="str">
        <f>IF(B19="","",IF(calculation2!$E$65="isocratic",Calculation!V73,Calculation!AP73))</f>
        <v/>
      </c>
      <c r="E19" s="218" t="str">
        <f t="shared" si="3"/>
        <v/>
      </c>
      <c r="F19" s="219" t="str">
        <f>IF(B19="","",IF(calculation2!$E$65="isocratic",Calculation!V64,Calculation!AP62))</f>
        <v/>
      </c>
      <c r="G19" s="219" t="str">
        <f>IF(B19="","",IF(calculation2!$E$65="isocratic",Calculation!V68,Calculation!AP67))</f>
        <v/>
      </c>
      <c r="H19" s="206"/>
      <c r="I19" s="221" t="str">
        <f t="shared" si="0"/>
        <v/>
      </c>
      <c r="J19" s="216" t="str">
        <f>IF(calculation2!$E$65="isocratic",Calculation!V67,Calculation!AP66)</f>
        <v/>
      </c>
      <c r="K19" s="214">
        <f>IF(calculation2!E65="gradient",Calculation!AP56,0)</f>
        <v>0</v>
      </c>
      <c r="L19" s="214"/>
      <c r="M19" s="214" t="str">
        <f t="shared" si="1"/>
        <v/>
      </c>
      <c r="N19" s="216" t="str">
        <f t="shared" si="2"/>
        <v/>
      </c>
      <c r="O19" s="217" t="str">
        <f t="shared" si="4"/>
        <v/>
      </c>
      <c r="P19" s="221" t="str">
        <f t="shared" si="5"/>
        <v/>
      </c>
      <c r="Q19" s="219" t="str">
        <f t="shared" si="6"/>
        <v/>
      </c>
      <c r="R19" s="219" t="str">
        <f t="shared" si="7"/>
        <v/>
      </c>
      <c r="S19" s="206"/>
      <c r="T19" s="221" t="str">
        <f t="shared" si="8"/>
        <v/>
      </c>
      <c r="U19" s="216" t="str">
        <f t="shared" si="9"/>
        <v/>
      </c>
      <c r="V19" s="223" t="str">
        <f>IF(M19="","",N19/Calculation!$C$40-1)</f>
        <v/>
      </c>
      <c r="W19" s="224" t="e">
        <f t="shared" si="11"/>
        <v>#VALUE!</v>
      </c>
      <c r="X19" s="225" t="e">
        <f t="shared" si="10"/>
        <v>#VALUE!</v>
      </c>
      <c r="Y19" s="227" t="str">
        <f t="shared" si="12"/>
        <v/>
      </c>
      <c r="Z19" s="45"/>
    </row>
    <row r="20" spans="2:26" x14ac:dyDescent="0.25">
      <c r="B20" s="214" t="str">
        <f>IF(Calculation!W56="","",Calculation!W56)</f>
        <v/>
      </c>
      <c r="C20" s="216" t="str">
        <f>IF(B20="","",IF(calculation2!$E$65="isocratic",Calculation!W60,Calculation!AQ57))</f>
        <v/>
      </c>
      <c r="D20" s="217" t="str">
        <f>IF(B20="","",IF(calculation2!$E$65="isocratic",Calculation!W73,Calculation!AQ73))</f>
        <v/>
      </c>
      <c r="E20" s="218" t="str">
        <f t="shared" si="3"/>
        <v/>
      </c>
      <c r="F20" s="219" t="str">
        <f>IF(B20="","",IF(calculation2!$E$65="isocratic",Calculation!W64,Calculation!AQ62))</f>
        <v/>
      </c>
      <c r="G20" s="219" t="str">
        <f>IF(B20="","",IF(calculation2!$E$65="isocratic",Calculation!W68,Calculation!AQ67))</f>
        <v/>
      </c>
      <c r="H20" s="206"/>
      <c r="I20" s="221" t="str">
        <f t="shared" si="0"/>
        <v/>
      </c>
      <c r="J20" s="216" t="str">
        <f>IF(calculation2!$E$65="isocratic",Calculation!W67,Calculation!AQ66)</f>
        <v/>
      </c>
      <c r="K20" s="214">
        <f>IF(calculation2!E65="gradient",Calculation!AQ56,0)</f>
        <v>0</v>
      </c>
      <c r="L20" s="214"/>
      <c r="M20" s="214" t="str">
        <f t="shared" si="1"/>
        <v/>
      </c>
      <c r="N20" s="216" t="str">
        <f t="shared" si="2"/>
        <v/>
      </c>
      <c r="O20" s="217" t="str">
        <f t="shared" si="4"/>
        <v/>
      </c>
      <c r="P20" s="221" t="str">
        <f t="shared" si="5"/>
        <v/>
      </c>
      <c r="Q20" s="219" t="str">
        <f t="shared" si="6"/>
        <v/>
      </c>
      <c r="R20" s="219" t="str">
        <f t="shared" si="7"/>
        <v/>
      </c>
      <c r="S20" s="206"/>
      <c r="T20" s="221" t="str">
        <f t="shared" si="8"/>
        <v/>
      </c>
      <c r="U20" s="216" t="str">
        <f t="shared" si="9"/>
        <v/>
      </c>
      <c r="V20" s="223" t="str">
        <f>IF(M20="","",N20/Calculation!$C$40-1)</f>
        <v/>
      </c>
      <c r="W20" s="224" t="e">
        <f t="shared" si="11"/>
        <v>#VALUE!</v>
      </c>
      <c r="X20" s="225" t="e">
        <f t="shared" si="10"/>
        <v>#VALUE!</v>
      </c>
      <c r="Y20" s="227" t="str">
        <f t="shared" si="12"/>
        <v/>
      </c>
      <c r="Z20" s="45"/>
    </row>
    <row r="21" spans="2:26" x14ac:dyDescent="0.25">
      <c r="B21" s="46">
        <f>COUNTBLANK(B14:B20)</f>
        <v>3</v>
      </c>
      <c r="C21" s="46"/>
      <c r="D21" s="46"/>
      <c r="E21" s="218"/>
      <c r="F21" s="46"/>
      <c r="G21" s="46"/>
      <c r="H21" s="46"/>
      <c r="I21" s="214"/>
      <c r="J21" s="214"/>
      <c r="K21" s="214"/>
      <c r="L21" s="214"/>
      <c r="M21" s="45"/>
      <c r="N21" s="45"/>
      <c r="O21" s="45"/>
      <c r="P21" s="221"/>
      <c r="Q21" s="45"/>
      <c r="R21" s="45"/>
      <c r="S21" s="45"/>
      <c r="T21" s="45"/>
      <c r="U21" s="45"/>
      <c r="V21" s="45"/>
      <c r="W21" s="45"/>
      <c r="X21" s="45"/>
      <c r="Y21" s="227" t="str">
        <f t="shared" si="12"/>
        <v/>
      </c>
      <c r="Z21" s="45"/>
    </row>
    <row r="22" spans="2:26" x14ac:dyDescent="0.25">
      <c r="E22" s="208" t="str">
        <f t="shared" si="3"/>
        <v/>
      </c>
    </row>
    <row r="25" spans="2:26" x14ac:dyDescent="0.25">
      <c r="B25" s="485" t="s">
        <v>311</v>
      </c>
      <c r="C25" s="485"/>
      <c r="D25" s="485"/>
      <c r="E25" s="485"/>
      <c r="F25" s="485"/>
      <c r="G25" s="485"/>
      <c r="H25" s="485"/>
    </row>
    <row r="26" spans="2:26" x14ac:dyDescent="0.25">
      <c r="B26" s="214" t="s">
        <v>268</v>
      </c>
      <c r="C26" s="214" t="s">
        <v>269</v>
      </c>
      <c r="D26" s="46"/>
      <c r="E26" s="46"/>
      <c r="F26" s="214" t="s">
        <v>270</v>
      </c>
      <c r="G26" s="214" t="s">
        <v>266</v>
      </c>
      <c r="H26" s="46"/>
    </row>
    <row r="27" spans="2:26" x14ac:dyDescent="0.25">
      <c r="B27" s="46" t="str">
        <f>IF(calculation2!M14="NOT ELUTED","",calculation2!M14)</f>
        <v>Methylparaben</v>
      </c>
      <c r="C27" s="46" t="str">
        <f>calculation2!B14</f>
        <v>Lidocaine</v>
      </c>
      <c r="D27" s="46" t="b">
        <f t="shared" ref="D27:D33" si="13">NOT(ISNA(MATCH(C27,LISTE1,0)))</f>
        <v>1</v>
      </c>
      <c r="E27" s="45" t="str">
        <f t="shared" ref="E27:E33" si="14">IF(D27=FALSE,C27,"")</f>
        <v/>
      </c>
      <c r="F27" s="228" t="str">
        <f t="array" aca="1" ref="F27:F33" ca="1">INDEX(champ,MATCH(LARGE(COUNTIF(champ,"&gt;="&amp;champ),ROW(INDIRECT("1:"&amp;ROWS(champ)))),COUNTIF(champ,"&gt;="&amp;champ),0))</f>
        <v/>
      </c>
      <c r="G27" s="229" t="str">
        <f>calculation2!M14</f>
        <v>Methylparaben</v>
      </c>
      <c r="H27" s="46">
        <f t="shared" ref="H27:H33" si="15">IF(G27="NOT ELUTED",1,0)</f>
        <v>0</v>
      </c>
    </row>
    <row r="28" spans="2:26" x14ac:dyDescent="0.25">
      <c r="B28" s="46" t="str">
        <f>IF(calculation2!M15="NOT ELUTED","",calculation2!M15)</f>
        <v>2,6-dimethylaniline</v>
      </c>
      <c r="C28" s="46" t="str">
        <f>calculation2!B15</f>
        <v>2,6-dimethylaniline</v>
      </c>
      <c r="D28" s="46" t="b">
        <f t="shared" si="13"/>
        <v>1</v>
      </c>
      <c r="E28" s="45" t="str">
        <f t="shared" si="14"/>
        <v/>
      </c>
      <c r="F28" s="228" t="str">
        <f ca="1"/>
        <v/>
      </c>
      <c r="G28" s="229" t="str">
        <f>calculation2!M15</f>
        <v>2,6-dimethylaniline</v>
      </c>
      <c r="H28" s="46">
        <f t="shared" si="15"/>
        <v>0</v>
      </c>
    </row>
    <row r="29" spans="2:26" x14ac:dyDescent="0.25">
      <c r="B29" s="46" t="str">
        <f>IF(calculation2!M16="NOT ELUTED","",calculation2!M16)</f>
        <v>Propylparaben</v>
      </c>
      <c r="C29" s="46" t="str">
        <f>calculation2!B16</f>
        <v>Methylparaben</v>
      </c>
      <c r="D29" s="46" t="b">
        <f t="shared" si="13"/>
        <v>1</v>
      </c>
      <c r="E29" s="45" t="str">
        <f t="shared" si="14"/>
        <v/>
      </c>
      <c r="F29" s="228" t="str">
        <f ca="1"/>
        <v/>
      </c>
      <c r="G29" s="229" t="str">
        <f>calculation2!M16</f>
        <v>Propylparaben</v>
      </c>
      <c r="H29" s="46">
        <f t="shared" si="15"/>
        <v>0</v>
      </c>
    </row>
    <row r="30" spans="2:26" x14ac:dyDescent="0.25">
      <c r="B30" s="46" t="str">
        <f>IF(calculation2!M17="NOT ELUTED","",calculation2!M17)</f>
        <v>Lidocaine</v>
      </c>
      <c r="C30" s="46" t="str">
        <f>calculation2!B17</f>
        <v>Propylparaben</v>
      </c>
      <c r="D30" s="46" t="b">
        <f t="shared" si="13"/>
        <v>1</v>
      </c>
      <c r="E30" s="45" t="str">
        <f t="shared" si="14"/>
        <v/>
      </c>
      <c r="F30" s="228" t="str">
        <f ca="1"/>
        <v/>
      </c>
      <c r="G30" s="229" t="str">
        <f>calculation2!M17</f>
        <v>Lidocaine</v>
      </c>
      <c r="H30" s="46">
        <f t="shared" si="15"/>
        <v>0</v>
      </c>
    </row>
    <row r="31" spans="2:26" x14ac:dyDescent="0.25">
      <c r="B31" s="46" t="str">
        <f>IF(calculation2!M18="NOT ELUTED","",calculation2!M18)</f>
        <v/>
      </c>
      <c r="C31" s="46" t="str">
        <f>calculation2!B18</f>
        <v/>
      </c>
      <c r="D31" s="46" t="b">
        <f t="shared" si="13"/>
        <v>1</v>
      </c>
      <c r="E31" s="45" t="str">
        <f t="shared" si="14"/>
        <v/>
      </c>
      <c r="F31" s="228" t="str">
        <f ca="1"/>
        <v/>
      </c>
      <c r="G31" s="229" t="str">
        <f>calculation2!M18</f>
        <v/>
      </c>
      <c r="H31" s="46">
        <f t="shared" si="15"/>
        <v>0</v>
      </c>
    </row>
    <row r="32" spans="2:26" x14ac:dyDescent="0.25">
      <c r="B32" s="46" t="str">
        <f>IF(calculation2!M19="NOT ELUTED","",calculation2!M19)</f>
        <v/>
      </c>
      <c r="C32" s="46" t="str">
        <f>calculation2!B19</f>
        <v/>
      </c>
      <c r="D32" s="46" t="b">
        <f t="shared" si="13"/>
        <v>1</v>
      </c>
      <c r="E32" s="45" t="str">
        <f t="shared" si="14"/>
        <v/>
      </c>
      <c r="F32" s="228" t="str">
        <f ca="1"/>
        <v/>
      </c>
      <c r="G32" s="229" t="str">
        <f>calculation2!M19</f>
        <v/>
      </c>
      <c r="H32" s="46">
        <f t="shared" si="15"/>
        <v>0</v>
      </c>
    </row>
    <row r="33" spans="2:18" x14ac:dyDescent="0.25">
      <c r="B33" s="46" t="str">
        <f>IF(calculation2!M20="NOT ELUTED","",calculation2!M20)</f>
        <v/>
      </c>
      <c r="C33" s="46" t="str">
        <f>calculation2!B20</f>
        <v/>
      </c>
      <c r="D33" s="46" t="b">
        <f t="shared" si="13"/>
        <v>1</v>
      </c>
      <c r="E33" s="45" t="str">
        <f t="shared" si="14"/>
        <v/>
      </c>
      <c r="F33" s="228" t="str">
        <f ca="1"/>
        <v/>
      </c>
      <c r="G33" s="229" t="str">
        <f>calculation2!M20</f>
        <v/>
      </c>
      <c r="H33" s="46">
        <f t="shared" si="15"/>
        <v>0</v>
      </c>
    </row>
    <row r="34" spans="2:18" x14ac:dyDescent="0.25">
      <c r="B34" s="46"/>
      <c r="C34" s="46"/>
      <c r="D34" s="46"/>
      <c r="E34" s="46"/>
      <c r="F34" s="46"/>
      <c r="G34" s="46"/>
      <c r="H34" s="46"/>
    </row>
    <row r="39" spans="2:18" x14ac:dyDescent="0.25">
      <c r="B39" s="485" t="s">
        <v>310</v>
      </c>
      <c r="C39" s="485"/>
      <c r="D39" s="485"/>
      <c r="E39" s="485"/>
      <c r="F39" s="485"/>
      <c r="G39" s="214"/>
      <c r="H39" s="45"/>
      <c r="I39" s="45"/>
      <c r="J39" s="45"/>
      <c r="K39" s="45"/>
      <c r="L39" s="45"/>
      <c r="M39" s="45"/>
      <c r="N39" s="45"/>
      <c r="O39" s="45"/>
      <c r="P39" s="45"/>
      <c r="Q39" s="45"/>
      <c r="R39" s="45"/>
    </row>
    <row r="40" spans="2:18" x14ac:dyDescent="0.25">
      <c r="B40" s="45"/>
      <c r="C40" s="45"/>
      <c r="D40" s="46" t="s">
        <v>302</v>
      </c>
      <c r="E40" s="45" t="s">
        <v>303</v>
      </c>
      <c r="F40" s="45"/>
      <c r="G40" s="45"/>
      <c r="H40" s="45"/>
      <c r="I40" s="45"/>
      <c r="J40" s="45" t="s">
        <v>304</v>
      </c>
      <c r="K40" s="45"/>
      <c r="L40" s="45"/>
      <c r="M40" s="45"/>
      <c r="N40" s="45"/>
      <c r="O40" s="45"/>
      <c r="P40" s="45"/>
      <c r="Q40" s="45"/>
      <c r="R40" s="45"/>
    </row>
    <row r="41" spans="2:18" x14ac:dyDescent="0.25">
      <c r="B41" s="484" t="s">
        <v>299</v>
      </c>
      <c r="C41" s="484"/>
      <c r="D41" s="45">
        <f>7-COUNTBLANK(calculation2!B14:B20)</f>
        <v>4</v>
      </c>
      <c r="E41" s="230"/>
      <c r="F41" s="45"/>
      <c r="G41" s="45"/>
      <c r="H41" s="45"/>
      <c r="I41" s="45"/>
      <c r="J41" s="45"/>
      <c r="K41" s="45"/>
      <c r="L41" s="45"/>
      <c r="M41" s="45"/>
      <c r="N41" s="45"/>
      <c r="O41" s="45"/>
      <c r="P41" s="45"/>
      <c r="Q41" s="45"/>
      <c r="R41" s="45"/>
    </row>
    <row r="42" spans="2:18" x14ac:dyDescent="0.25">
      <c r="B42" s="484" t="s">
        <v>305</v>
      </c>
      <c r="C42" s="484"/>
      <c r="D42" s="230">
        <f>1-(D41-COUNTIFS(calculation2!M14:M20,"NOT ELUTED"))/D41</f>
        <v>0</v>
      </c>
      <c r="E42" s="230">
        <v>0.5</v>
      </c>
      <c r="F42" s="230" t="b">
        <f>IF(OR(calculation2!M14="NOT ELUTED",calculation2!M15="NOT ELUTED",calculation2!M16="NOT ELUTED",calculation2!M17="NOT ELUTED",calculation2!M18="NOT ELUTED",calculation2!M19="NOT ELUTED",calculation2!M20="NOT ELUTED"),"",IF(MAX(calculation2!V14:V20)&gt;100,E42/2))</f>
        <v>0</v>
      </c>
      <c r="G42" s="230" t="b">
        <f>IF(OR(calculation2!M14="NOT ELUTED",calculation2!M15="NOT ELUTED",calculation2!M16="NOT ELUTED",calculation2!M17="NOT ELUTED",calculation2!M18="NOT ELUTED",calculation2!M19="NOT ELUTED",calculation2!M20="NOT ELUTED"),"",IF(MAX(calculation2!V14:V20)&gt;500,0))</f>
        <v>0</v>
      </c>
      <c r="H42" s="230">
        <f>IF(OR(calculation2!M14="NOT ELUTED",calculation2!M15="NOT ELUTED",calculation2!M16="NOT ELUTED",calculation2!M17="NOT ELUTED",calculation2!M18="NOT ELUTED",calculation2!M19="NOT ELUTED",calculation2!M20="NOT ELUTED"),"",IF(D42=0,E42,IF(MAX(calculation2!V14:V20)&gt;100,E42/2,0)))</f>
        <v>0.5</v>
      </c>
      <c r="I42" s="230" t="b">
        <f>IF(OR(calculation2!M14="NOT ELUTED",calculation2!M15="NOT ELUTED",calculation2!M16="NOT ELUTED",calculation2!M17="NOT ELUTED",calculation2!M18="NOT ELUTED",calculation2!M19="NOT ELUTED",calculation2!M20="NOT ELUTED"),"",IF(SUM(calculation2!V14:V20)&lt;2,0.15))</f>
        <v>0</v>
      </c>
      <c r="J42" s="231">
        <f>MIN(F42:I42)</f>
        <v>0.5</v>
      </c>
      <c r="K42" s="45" t="str">
        <f>IF(E42=H42,"","Not eluted compounds")</f>
        <v/>
      </c>
      <c r="L42" s="45"/>
      <c r="M42" s="45"/>
      <c r="N42" s="45"/>
      <c r="O42" s="45"/>
      <c r="P42" s="45"/>
      <c r="Q42" s="45"/>
      <c r="R42" s="45"/>
    </row>
    <row r="43" spans="2:18" x14ac:dyDescent="0.25">
      <c r="B43" s="484" t="s">
        <v>306</v>
      </c>
      <c r="C43" s="484"/>
      <c r="D43" s="230">
        <f>IF(H42=0,0,((D41)-((COUNTIFS(calculation2!V14:V20,"&lt;1")+COUNTIFS(calculation2!V14:V20,"&gt;10"))))/(D41))</f>
        <v>0.25</v>
      </c>
      <c r="E43" s="230">
        <v>0.2</v>
      </c>
      <c r="F43" s="45"/>
      <c r="G43" s="45"/>
      <c r="H43" s="45"/>
      <c r="I43" s="45"/>
      <c r="J43" s="232">
        <f>D43*E43</f>
        <v>0.05</v>
      </c>
      <c r="K43" s="45" t="str">
        <f>IF(E43=J43,"","retention outside 1&lt;k&lt;10")</f>
        <v>retention outside 1&lt;k&lt;10</v>
      </c>
      <c r="L43" s="45"/>
      <c r="M43" s="45"/>
      <c r="N43" s="45"/>
      <c r="O43" s="45"/>
      <c r="P43" s="45"/>
      <c r="Q43" s="45"/>
      <c r="R43" s="45"/>
    </row>
    <row r="44" spans="2:18" x14ac:dyDescent="0.25">
      <c r="B44" s="484" t="s">
        <v>300</v>
      </c>
      <c r="C44" s="484"/>
      <c r="D44" s="230">
        <f>IF(H42=0,0,COUNTIFS(calculation2!Y14:Y20,"&gt;1.5")/(D41-1))</f>
        <v>1</v>
      </c>
      <c r="E44" s="230">
        <v>0.2</v>
      </c>
      <c r="F44" s="45"/>
      <c r="G44" s="45"/>
      <c r="H44" s="45"/>
      <c r="I44" s="45"/>
      <c r="J44" s="232">
        <f>D44*E44</f>
        <v>0.2</v>
      </c>
      <c r="K44" s="45" t="str">
        <f>IF(E44=J44,"","Resolution below 1.5")</f>
        <v/>
      </c>
      <c r="L44" s="45"/>
      <c r="M44" s="45"/>
      <c r="N44" s="45"/>
      <c r="O44" s="45"/>
      <c r="P44" s="45"/>
      <c r="Q44" s="45"/>
      <c r="R44" s="45"/>
    </row>
    <row r="45" spans="2:18" x14ac:dyDescent="0.25">
      <c r="B45" s="484" t="s">
        <v>301</v>
      </c>
      <c r="C45" s="484"/>
      <c r="D45" s="230">
        <f>IF(H42=0,0,'HPLC simulator'!AI40/Calculation!H1034)</f>
        <v>0.86895192777962071</v>
      </c>
      <c r="E45" s="230">
        <v>0.1</v>
      </c>
      <c r="F45" s="45"/>
      <c r="G45" s="45"/>
      <c r="H45" s="45"/>
      <c r="I45" s="45"/>
      <c r="J45" s="230">
        <f>IF(D45&gt;0.7,0.1,0)</f>
        <v>0.1</v>
      </c>
      <c r="K45" s="45" t="str">
        <f>IF(E45=J45,"","Loss in efficiency &gt; 30%")</f>
        <v/>
      </c>
      <c r="L45" s="45"/>
      <c r="M45" s="45"/>
      <c r="N45" s="45"/>
      <c r="O45" s="45"/>
      <c r="P45" s="45"/>
      <c r="Q45" s="45"/>
      <c r="R45" s="45"/>
    </row>
    <row r="49" spans="2:19" x14ac:dyDescent="0.25">
      <c r="B49" s="233" t="s">
        <v>312</v>
      </c>
      <c r="C49" s="233"/>
      <c r="D49" s="233"/>
      <c r="E49" s="233"/>
      <c r="F49" s="233"/>
      <c r="G49" s="233"/>
      <c r="H49" s="233"/>
      <c r="I49" s="233"/>
      <c r="J49" s="233"/>
    </row>
    <row r="50" spans="2:19" x14ac:dyDescent="0.25">
      <c r="B50" s="485" t="s">
        <v>288</v>
      </c>
      <c r="C50" s="485"/>
      <c r="D50" s="485"/>
      <c r="E50" s="485"/>
      <c r="F50" s="485"/>
      <c r="G50" s="485"/>
      <c r="H50" s="45"/>
      <c r="I50" s="45"/>
      <c r="J50" s="45"/>
    </row>
    <row r="51" spans="2:19" x14ac:dyDescent="0.25">
      <c r="B51" s="486" t="s">
        <v>289</v>
      </c>
      <c r="C51" s="486"/>
      <c r="D51" s="486" t="s">
        <v>293</v>
      </c>
      <c r="E51" s="486"/>
      <c r="F51" s="487" t="s">
        <v>290</v>
      </c>
      <c r="G51" s="487"/>
      <c r="H51" s="486" t="s">
        <v>291</v>
      </c>
      <c r="I51" s="486"/>
      <c r="J51" s="45"/>
    </row>
    <row r="52" spans="2:19" x14ac:dyDescent="0.25">
      <c r="B52" s="45">
        <f>Calculation!C27</f>
        <v>0</v>
      </c>
      <c r="C52" s="45">
        <f>Calculation!C29</f>
        <v>5</v>
      </c>
      <c r="D52" s="45">
        <v>0</v>
      </c>
      <c r="E52" s="45">
        <v>5</v>
      </c>
      <c r="F52" s="45">
        <v>0</v>
      </c>
      <c r="G52" s="234">
        <f>'HPLC simulator'!G38</f>
        <v>20</v>
      </c>
      <c r="H52" s="45">
        <f>IF(calculation2!$E$65="gradient",D52,F52)</f>
        <v>0</v>
      </c>
      <c r="I52" s="45">
        <f>IF(calculation2!$E$65="gradient",E52,G52)</f>
        <v>20</v>
      </c>
      <c r="J52" s="45"/>
    </row>
    <row r="53" spans="2:19" x14ac:dyDescent="0.25">
      <c r="B53" s="45">
        <f>Calculation!C28</f>
        <v>30</v>
      </c>
      <c r="C53" s="45">
        <f>Calculation!C30</f>
        <v>50</v>
      </c>
      <c r="D53" s="45">
        <f>MAX('HPLC simulator'!AB28:AD34)*1.2</f>
        <v>77.07928965948814</v>
      </c>
      <c r="E53" s="45">
        <f>D53*B56</f>
        <v>115.6189344892322</v>
      </c>
      <c r="F53" s="224">
        <f>MAX('HPLC simulator'!AB28:AD34)*1.2</f>
        <v>77.07928965948814</v>
      </c>
      <c r="G53" s="234">
        <f>'HPLC simulator'!G38</f>
        <v>20</v>
      </c>
      <c r="H53" s="45">
        <f>IF(calculation2!$E$65="gradient",D53,F53)</f>
        <v>77.07928965948814</v>
      </c>
      <c r="I53" s="45">
        <f>IF(calculation2!$E$65="gradient",E53,G53)</f>
        <v>20</v>
      </c>
      <c r="J53" s="45"/>
    </row>
    <row r="54" spans="2:19" x14ac:dyDescent="0.25">
      <c r="B54" s="45"/>
      <c r="C54" s="45"/>
      <c r="D54" s="45"/>
      <c r="E54" s="45"/>
      <c r="F54" s="45"/>
      <c r="G54" s="45"/>
      <c r="H54" s="45"/>
      <c r="I54" s="45"/>
      <c r="J54" s="45"/>
    </row>
    <row r="55" spans="2:19" x14ac:dyDescent="0.25">
      <c r="B55" s="45" t="s">
        <v>292</v>
      </c>
      <c r="C55" s="45"/>
      <c r="D55" s="45"/>
      <c r="E55" s="45"/>
      <c r="F55" s="45"/>
      <c r="G55" s="45"/>
      <c r="H55" s="45"/>
      <c r="I55" s="45"/>
      <c r="J55" s="45"/>
    </row>
    <row r="56" spans="2:19" x14ac:dyDescent="0.25">
      <c r="B56" s="45">
        <f>(C53-C52)/B53</f>
        <v>1.5</v>
      </c>
      <c r="C56" s="45" t="s">
        <v>154</v>
      </c>
      <c r="D56" s="45"/>
      <c r="E56" s="45"/>
      <c r="F56" s="45"/>
      <c r="G56" s="45"/>
      <c r="H56" s="45"/>
      <c r="I56" s="45"/>
      <c r="J56" s="45"/>
    </row>
    <row r="61" spans="2:19" x14ac:dyDescent="0.25">
      <c r="B61" s="45"/>
      <c r="C61" s="45"/>
      <c r="D61" s="235" t="s">
        <v>0</v>
      </c>
      <c r="E61" s="236">
        <f>'HPLC simulator'!O37</f>
        <v>1</v>
      </c>
      <c r="F61" s="45"/>
      <c r="G61" s="45"/>
      <c r="H61" s="45"/>
      <c r="I61" s="45"/>
      <c r="J61" s="45" t="s">
        <v>134</v>
      </c>
      <c r="K61" s="45"/>
      <c r="L61" s="45"/>
      <c r="M61" s="45"/>
      <c r="N61" s="45"/>
      <c r="O61" s="45"/>
      <c r="P61" s="45"/>
      <c r="Q61" s="45"/>
      <c r="R61" s="45"/>
      <c r="S61" s="45"/>
    </row>
    <row r="62" spans="2:19" x14ac:dyDescent="0.25">
      <c r="B62" s="45"/>
      <c r="C62" s="45"/>
      <c r="D62" s="235" t="s">
        <v>20</v>
      </c>
      <c r="E62" s="46">
        <f>'HPLC simulator'!I7</f>
        <v>7</v>
      </c>
      <c r="F62" s="45"/>
      <c r="G62" s="45"/>
      <c r="H62" s="45"/>
      <c r="I62" s="45"/>
      <c r="J62" s="45" t="s">
        <v>106</v>
      </c>
      <c r="K62" s="45"/>
      <c r="L62" s="45"/>
      <c r="M62" s="45"/>
      <c r="N62" s="45"/>
      <c r="O62" s="45"/>
      <c r="P62" s="45"/>
      <c r="Q62" s="45"/>
      <c r="R62" s="227"/>
      <c r="S62" s="45"/>
    </row>
    <row r="63" spans="2:19" x14ac:dyDescent="0.25">
      <c r="B63" s="233"/>
      <c r="C63" s="45"/>
      <c r="D63" s="45" t="s">
        <v>21</v>
      </c>
      <c r="E63" s="45" t="str">
        <f>'HPLC simulator'!Q7</f>
        <v>Acetonitrile</v>
      </c>
      <c r="F63" s="45"/>
      <c r="G63" s="45"/>
      <c r="H63" s="233"/>
      <c r="I63" s="233"/>
      <c r="J63" s="233"/>
      <c r="K63" s="233"/>
      <c r="L63" s="233"/>
      <c r="M63" s="233"/>
      <c r="N63" s="233"/>
      <c r="O63" s="233"/>
      <c r="P63" s="233"/>
      <c r="Q63" s="233"/>
      <c r="R63" s="233"/>
      <c r="S63" s="233"/>
    </row>
    <row r="64" spans="2:19" x14ac:dyDescent="0.25">
      <c r="B64" s="45"/>
      <c r="C64" s="45"/>
      <c r="D64" s="235" t="s">
        <v>22</v>
      </c>
      <c r="E64" s="237">
        <f>'HPLC simulator'!P40</f>
        <v>1500</v>
      </c>
      <c r="F64" s="45"/>
      <c r="G64" s="45"/>
      <c r="H64" s="45"/>
      <c r="I64" s="45"/>
      <c r="J64" s="45" t="s">
        <v>45</v>
      </c>
      <c r="K64" s="45"/>
      <c r="L64" s="45"/>
      <c r="M64" s="45"/>
      <c r="N64" s="45"/>
      <c r="O64" s="45"/>
      <c r="P64" s="45"/>
      <c r="Q64" s="45"/>
      <c r="R64" s="45"/>
      <c r="S64" s="45"/>
    </row>
    <row r="65" spans="2:19" x14ac:dyDescent="0.25">
      <c r="B65" s="45"/>
      <c r="C65" s="45"/>
      <c r="D65" s="235" t="s">
        <v>23</v>
      </c>
      <c r="E65" s="46" t="str">
        <f>'HPLC simulator'!F37</f>
        <v>Isocratic</v>
      </c>
      <c r="F65" s="45"/>
      <c r="G65" s="45"/>
      <c r="H65" s="45"/>
      <c r="I65" s="45"/>
      <c r="J65" s="45" t="s">
        <v>107</v>
      </c>
      <c r="K65" s="45"/>
      <c r="L65" s="45"/>
      <c r="M65" s="45"/>
      <c r="N65" s="45"/>
      <c r="O65" s="45"/>
      <c r="P65" s="45"/>
      <c r="Q65" s="45"/>
      <c r="R65" s="45"/>
      <c r="S65" s="45"/>
    </row>
    <row r="66" spans="2:19" x14ac:dyDescent="0.25">
      <c r="B66" s="45"/>
      <c r="C66" s="45"/>
      <c r="D66" s="235" t="s">
        <v>12</v>
      </c>
      <c r="E66" s="46">
        <f>'HPLC simulator'!I13</f>
        <v>13</v>
      </c>
      <c r="F66" s="45"/>
      <c r="G66" s="45"/>
      <c r="H66" s="45"/>
      <c r="I66" s="45"/>
      <c r="J66" s="45"/>
      <c r="K66" s="45"/>
      <c r="L66" s="45"/>
      <c r="M66" s="45"/>
      <c r="N66" s="45"/>
      <c r="O66" s="45"/>
      <c r="P66" s="45"/>
      <c r="Q66" s="45"/>
      <c r="R66" s="45"/>
      <c r="S66" s="45"/>
    </row>
    <row r="67" spans="2:19" x14ac:dyDescent="0.25">
      <c r="B67" s="45"/>
      <c r="C67" s="45"/>
      <c r="D67" s="235" t="s">
        <v>13</v>
      </c>
      <c r="E67" s="46">
        <f>'HPLC simulator'!I14</f>
        <v>220</v>
      </c>
      <c r="F67" s="45"/>
      <c r="G67" s="45"/>
      <c r="H67" s="45"/>
      <c r="I67" s="45"/>
      <c r="J67" s="45" t="s">
        <v>14</v>
      </c>
      <c r="K67" s="45"/>
      <c r="L67" s="45"/>
      <c r="M67" s="45"/>
      <c r="N67" s="45"/>
      <c r="O67" s="45"/>
      <c r="P67" s="45"/>
      <c r="Q67" s="45"/>
      <c r="R67" s="45"/>
      <c r="S67" s="45"/>
    </row>
    <row r="68" spans="2:19" x14ac:dyDescent="0.25">
      <c r="B68" s="45"/>
      <c r="C68" s="45"/>
      <c r="D68" s="235" t="s">
        <v>15</v>
      </c>
      <c r="E68" s="46">
        <f>'HPLC simulator'!I15</f>
        <v>1000</v>
      </c>
      <c r="F68" s="45"/>
      <c r="G68" s="45"/>
      <c r="H68" s="45"/>
      <c r="I68" s="45"/>
      <c r="J68" s="45" t="s">
        <v>50</v>
      </c>
      <c r="K68" s="45"/>
      <c r="L68" s="45"/>
      <c r="M68" s="45"/>
      <c r="N68" s="45"/>
      <c r="O68" s="45"/>
      <c r="P68" s="45"/>
      <c r="Q68" s="45"/>
      <c r="R68" s="45"/>
      <c r="S68" s="45"/>
    </row>
    <row r="69" spans="2:19" x14ac:dyDescent="0.25">
      <c r="B69" s="45"/>
      <c r="C69" s="45"/>
      <c r="D69" s="235" t="s">
        <v>16</v>
      </c>
      <c r="E69" s="46">
        <f>'HPLC simulator'!I16</f>
        <v>2</v>
      </c>
      <c r="F69" s="45"/>
      <c r="G69" s="45"/>
      <c r="H69" s="45"/>
      <c r="I69" s="45"/>
      <c r="J69" s="45" t="s">
        <v>51</v>
      </c>
      <c r="K69" s="45"/>
      <c r="L69" s="45"/>
      <c r="M69" s="45"/>
      <c r="N69" s="45"/>
      <c r="O69" s="45"/>
      <c r="P69" s="45"/>
      <c r="Q69" s="45"/>
      <c r="R69" s="45"/>
      <c r="S69" s="45"/>
    </row>
    <row r="70" spans="2:19" x14ac:dyDescent="0.25">
      <c r="B70" s="45"/>
      <c r="C70" s="45"/>
      <c r="D70" s="235" t="s">
        <v>6</v>
      </c>
      <c r="E70" s="46">
        <f>'HPLC simulator'!H20</f>
        <v>150</v>
      </c>
      <c r="F70" s="45"/>
      <c r="G70" s="45"/>
      <c r="H70" s="45"/>
      <c r="I70" s="45"/>
      <c r="J70" s="45"/>
      <c r="K70" s="45"/>
      <c r="L70" s="45"/>
      <c r="M70" s="45"/>
      <c r="N70" s="45"/>
      <c r="O70" s="45"/>
      <c r="P70" s="45"/>
      <c r="Q70" s="45"/>
      <c r="R70" s="45"/>
      <c r="S70" s="45"/>
    </row>
    <row r="71" spans="2:19" x14ac:dyDescent="0.25">
      <c r="B71" s="45"/>
      <c r="C71" s="45"/>
      <c r="D71" s="235" t="s">
        <v>7</v>
      </c>
      <c r="E71" s="46">
        <f>'HPLC simulator'!H21</f>
        <v>4.5999999999999996</v>
      </c>
      <c r="F71" s="45"/>
      <c r="G71" s="45"/>
      <c r="H71" s="45"/>
      <c r="I71" s="45"/>
      <c r="J71" s="45" t="s">
        <v>135</v>
      </c>
      <c r="K71" s="45"/>
      <c r="L71" s="45"/>
      <c r="M71" s="45"/>
      <c r="N71" s="45"/>
      <c r="O71" s="45"/>
      <c r="P71" s="45"/>
      <c r="Q71" s="45"/>
      <c r="R71" s="45">
        <f>IF($E$80="Mix 1 - parabens",1,0)</f>
        <v>0</v>
      </c>
      <c r="S71" s="45"/>
    </row>
    <row r="72" spans="2:19" x14ac:dyDescent="0.25">
      <c r="B72" s="45"/>
      <c r="C72" s="45"/>
      <c r="D72" s="235" t="s">
        <v>8</v>
      </c>
      <c r="E72" s="46">
        <f>'HPLC simulator'!H22</f>
        <v>5</v>
      </c>
      <c r="F72" s="45"/>
      <c r="G72" s="45"/>
      <c r="H72" s="45"/>
      <c r="I72" s="45"/>
      <c r="J72" s="45" t="s">
        <v>136</v>
      </c>
      <c r="K72" s="45"/>
      <c r="L72" s="45"/>
      <c r="M72" s="45"/>
      <c r="N72" s="45"/>
      <c r="O72" s="45"/>
      <c r="P72" s="45"/>
      <c r="Q72" s="45"/>
      <c r="R72" s="45">
        <f>IF($E$80="Mix 2 - acids (NAIS)",2,0)</f>
        <v>0</v>
      </c>
      <c r="S72" s="45"/>
    </row>
    <row r="73" spans="2:19" x14ac:dyDescent="0.25">
      <c r="B73" s="45"/>
      <c r="C73" s="45"/>
      <c r="D73" s="235" t="s">
        <v>9</v>
      </c>
      <c r="E73" s="46" t="str">
        <f>'HPLC simulator'!H23</f>
        <v>C18</v>
      </c>
      <c r="F73" s="45"/>
      <c r="G73" s="45"/>
      <c r="H73" s="45"/>
      <c r="I73" s="45"/>
      <c r="J73" s="45" t="s">
        <v>137</v>
      </c>
      <c r="K73" s="45"/>
      <c r="L73" s="45"/>
      <c r="M73" s="45"/>
      <c r="N73" s="45"/>
      <c r="O73" s="45"/>
      <c r="P73" s="45"/>
      <c r="Q73" s="45"/>
      <c r="R73" s="45">
        <f>IF($E$80="Mix 3 - lidocaine formulation",3,0)</f>
        <v>3</v>
      </c>
      <c r="S73" s="45"/>
    </row>
    <row r="74" spans="2:19" x14ac:dyDescent="0.25">
      <c r="B74" s="45"/>
      <c r="C74" s="45"/>
      <c r="D74" s="235" t="s">
        <v>10</v>
      </c>
      <c r="E74" s="46">
        <f>'HPLC simulator'!O20</f>
        <v>30</v>
      </c>
      <c r="F74" s="45"/>
      <c r="G74" s="45"/>
      <c r="H74" s="45"/>
      <c r="I74" s="45"/>
      <c r="J74" s="45" t="s">
        <v>138</v>
      </c>
      <c r="K74" s="45"/>
      <c r="L74" s="45"/>
      <c r="M74" s="45"/>
      <c r="N74" s="45"/>
      <c r="O74" s="45"/>
      <c r="P74" s="45"/>
      <c r="Q74" s="45"/>
      <c r="R74" s="45">
        <f>IF($E$80="Mix 4 - cannabinoïds",4,0)</f>
        <v>0</v>
      </c>
      <c r="S74" s="45"/>
    </row>
    <row r="75" spans="2:19" x14ac:dyDescent="0.25">
      <c r="B75" s="45"/>
      <c r="C75" s="45"/>
      <c r="D75" s="235" t="s">
        <v>246</v>
      </c>
      <c r="E75" s="46">
        <f>'HPLC simulator'!V32</f>
        <v>50</v>
      </c>
      <c r="F75" s="45"/>
      <c r="G75" s="45"/>
      <c r="H75" s="45"/>
      <c r="I75" s="45"/>
      <c r="J75" s="45" t="s">
        <v>215</v>
      </c>
      <c r="K75" s="45"/>
      <c r="L75" s="45"/>
      <c r="M75" s="45"/>
      <c r="N75" s="45"/>
      <c r="O75" s="45"/>
      <c r="P75" s="45"/>
      <c r="Q75" s="45"/>
      <c r="R75" s="45">
        <f>IF($E$80="Mix 5 - salbutamol and impurities",5,0)</f>
        <v>0</v>
      </c>
      <c r="S75" s="45"/>
    </row>
    <row r="76" spans="2:19" x14ac:dyDescent="0.25">
      <c r="B76" s="45"/>
      <c r="C76" s="45"/>
      <c r="D76" s="235" t="s">
        <v>247</v>
      </c>
      <c r="E76" s="46">
        <f>'HPLC simulator'!V33</f>
        <v>250</v>
      </c>
      <c r="F76" s="45"/>
      <c r="G76" s="45"/>
      <c r="H76" s="45"/>
      <c r="I76" s="45"/>
      <c r="J76" s="45" t="s">
        <v>139</v>
      </c>
      <c r="K76" s="45"/>
      <c r="L76" s="45"/>
      <c r="M76" s="45"/>
      <c r="N76" s="45"/>
      <c r="O76" s="45"/>
      <c r="P76" s="45"/>
      <c r="Q76" s="45"/>
      <c r="R76" s="45">
        <f>IF($E$80="Mix 6 - liposoluble vitamins",6,0)</f>
        <v>0</v>
      </c>
      <c r="S76" s="45"/>
    </row>
    <row r="77" spans="2:19" x14ac:dyDescent="0.25">
      <c r="B77" s="45"/>
      <c r="C77" s="45"/>
      <c r="D77" s="235" t="s">
        <v>248</v>
      </c>
      <c r="E77" s="46">
        <f>'HPLC simulator'!V28</f>
        <v>50</v>
      </c>
      <c r="F77" s="45"/>
      <c r="G77" s="45"/>
      <c r="H77" s="45"/>
      <c r="I77" s="45"/>
      <c r="J77" s="45" t="s">
        <v>142</v>
      </c>
      <c r="K77" s="45"/>
      <c r="L77" s="45"/>
      <c r="M77" s="45"/>
      <c r="N77" s="45"/>
      <c r="O77" s="45"/>
      <c r="P77" s="45"/>
      <c r="Q77" s="45"/>
      <c r="R77" s="45">
        <f>IF($E$80="Mix 7 - doping agents",7,0)</f>
        <v>0</v>
      </c>
      <c r="S77" s="45"/>
    </row>
    <row r="78" spans="2:19" x14ac:dyDescent="0.25">
      <c r="B78" s="45"/>
      <c r="C78" s="45"/>
      <c r="D78" s="235" t="s">
        <v>249</v>
      </c>
      <c r="E78" s="46">
        <f>'HPLC simulator'!V29</f>
        <v>250</v>
      </c>
      <c r="F78" s="45"/>
      <c r="G78" s="45"/>
      <c r="H78" s="45"/>
      <c r="I78" s="45"/>
      <c r="J78" s="45"/>
      <c r="K78" s="45"/>
      <c r="L78" s="45"/>
      <c r="M78" s="45"/>
      <c r="N78" s="45"/>
      <c r="O78" s="46" t="s">
        <v>166</v>
      </c>
      <c r="P78" s="46"/>
      <c r="Q78" s="46"/>
      <c r="R78" s="45">
        <f>MAX(R71:R77)</f>
        <v>3</v>
      </c>
      <c r="S78" s="45"/>
    </row>
    <row r="79" spans="2:19" x14ac:dyDescent="0.25">
      <c r="B79" s="45"/>
      <c r="C79" s="45"/>
      <c r="D79" s="235" t="s">
        <v>24</v>
      </c>
      <c r="E79" s="46">
        <f>'HPLC simulator'!E33</f>
        <v>20</v>
      </c>
      <c r="F79" s="45"/>
      <c r="G79" s="45"/>
      <c r="H79" s="45"/>
      <c r="I79" s="45"/>
      <c r="J79" s="45">
        <v>200</v>
      </c>
      <c r="K79" s="45"/>
      <c r="L79" s="45"/>
      <c r="M79" s="45"/>
      <c r="N79" s="45"/>
      <c r="O79" s="45"/>
      <c r="P79" s="45"/>
      <c r="Q79" s="45"/>
      <c r="R79" s="45"/>
      <c r="S79" s="45"/>
    </row>
    <row r="80" spans="2:19" x14ac:dyDescent="0.25">
      <c r="B80" s="45"/>
      <c r="C80" s="45"/>
      <c r="D80" s="235" t="s">
        <v>25</v>
      </c>
      <c r="E80" s="46" t="str">
        <f>'HPLC simulator'!K29</f>
        <v>Mix 3 - Lidocaine formulation</v>
      </c>
      <c r="F80" s="45"/>
      <c r="G80" s="45"/>
      <c r="H80" s="45"/>
      <c r="I80" s="45"/>
      <c r="J80" s="45">
        <v>210</v>
      </c>
      <c r="K80" s="45"/>
      <c r="L80" s="45"/>
      <c r="M80" s="45"/>
      <c r="N80" s="45"/>
      <c r="O80" s="45"/>
      <c r="P80" s="45"/>
      <c r="Q80" s="45"/>
      <c r="R80" s="45"/>
      <c r="S80" s="45"/>
    </row>
    <row r="81" spans="2:19" x14ac:dyDescent="0.25">
      <c r="B81" s="45"/>
      <c r="C81" s="45"/>
      <c r="D81" s="235" t="s">
        <v>46</v>
      </c>
      <c r="E81" s="238">
        <f>'HPLC simulator'!G38</f>
        <v>20</v>
      </c>
      <c r="F81" s="45"/>
      <c r="G81" s="45"/>
      <c r="H81" s="45"/>
      <c r="I81" s="45"/>
      <c r="J81" s="45">
        <v>220</v>
      </c>
      <c r="K81" s="45"/>
      <c r="L81" s="45"/>
      <c r="M81" s="45"/>
      <c r="N81" s="45"/>
      <c r="O81" s="45"/>
      <c r="P81" s="45"/>
      <c r="Q81" s="45"/>
      <c r="R81" s="45"/>
      <c r="S81" s="45"/>
    </row>
    <row r="82" spans="2:19" x14ac:dyDescent="0.25">
      <c r="B82" s="45"/>
      <c r="C82" s="45"/>
      <c r="D82" s="235" t="s">
        <v>47</v>
      </c>
      <c r="E82" s="46">
        <f>'HPLC simulator'!F41</f>
        <v>30</v>
      </c>
      <c r="F82" s="45"/>
      <c r="G82" s="45"/>
      <c r="H82" s="45"/>
      <c r="I82" s="45"/>
      <c r="J82" s="45">
        <v>230</v>
      </c>
      <c r="K82" s="45"/>
      <c r="L82" s="45"/>
      <c r="M82" s="45"/>
      <c r="N82" s="45"/>
      <c r="O82" s="45"/>
      <c r="P82" s="45"/>
      <c r="Q82" s="45"/>
      <c r="R82" s="45"/>
      <c r="S82" s="45"/>
    </row>
    <row r="83" spans="2:19" x14ac:dyDescent="0.25">
      <c r="B83" s="45"/>
      <c r="C83" s="45"/>
      <c r="D83" s="235" t="s">
        <v>48</v>
      </c>
      <c r="E83" s="46">
        <f>'HPLC simulator'!J40</f>
        <v>5</v>
      </c>
      <c r="F83" s="45"/>
      <c r="G83" s="45"/>
      <c r="H83" s="45"/>
      <c r="I83" s="45"/>
      <c r="J83" s="45">
        <v>240</v>
      </c>
      <c r="K83" s="45"/>
      <c r="L83" s="45"/>
      <c r="M83" s="45"/>
      <c r="N83" s="45"/>
      <c r="O83" s="45"/>
      <c r="P83" s="45"/>
      <c r="Q83" s="45"/>
      <c r="R83" s="45"/>
      <c r="S83" s="45"/>
    </row>
    <row r="84" spans="2:19" x14ac:dyDescent="0.25">
      <c r="B84" s="45"/>
      <c r="C84" s="45"/>
      <c r="D84" s="235" t="s">
        <v>49</v>
      </c>
      <c r="E84" s="46">
        <f>'HPLC simulator'!J41</f>
        <v>50</v>
      </c>
      <c r="F84" s="45"/>
      <c r="G84" s="45"/>
      <c r="H84" s="45"/>
      <c r="I84" s="45"/>
      <c r="J84" s="45">
        <v>250</v>
      </c>
      <c r="K84" s="45"/>
      <c r="L84" s="45"/>
      <c r="M84" s="45"/>
      <c r="N84" s="45"/>
      <c r="O84" s="45"/>
      <c r="P84" s="45"/>
      <c r="Q84" s="45"/>
      <c r="R84" s="45"/>
      <c r="S84" s="45"/>
    </row>
    <row r="85" spans="2:19" x14ac:dyDescent="0.25">
      <c r="B85" s="45"/>
      <c r="C85" s="45"/>
      <c r="D85" s="235" t="s">
        <v>195</v>
      </c>
      <c r="E85" s="239">
        <f>'HPLC simulator'!E34</f>
        <v>0.1</v>
      </c>
      <c r="F85" s="45"/>
      <c r="G85" s="45"/>
      <c r="H85" s="45"/>
      <c r="I85" s="45"/>
      <c r="J85" s="45">
        <v>260</v>
      </c>
      <c r="K85" s="45"/>
      <c r="L85" s="45"/>
      <c r="M85" s="45"/>
      <c r="N85" s="45"/>
      <c r="O85" s="45"/>
      <c r="P85" s="45"/>
      <c r="Q85" s="45"/>
      <c r="R85" s="45"/>
      <c r="S85" s="45"/>
    </row>
    <row r="86" spans="2:19" x14ac:dyDescent="0.25">
      <c r="B86" s="45"/>
      <c r="C86" s="45"/>
      <c r="D86" s="45"/>
      <c r="E86" s="45" t="str">
        <f>'HPLC simulator'!BC6</f>
        <v>Methylparaben</v>
      </c>
      <c r="F86" s="45"/>
      <c r="G86" s="45"/>
      <c r="H86" s="45"/>
      <c r="I86" s="45"/>
      <c r="J86" s="45">
        <v>270</v>
      </c>
      <c r="K86" s="45"/>
      <c r="L86" s="45"/>
      <c r="M86" s="45"/>
      <c r="N86" s="45"/>
      <c r="O86" s="45"/>
      <c r="P86" s="45"/>
      <c r="Q86" s="45"/>
      <c r="R86" s="45"/>
      <c r="S86" s="45"/>
    </row>
    <row r="87" spans="2:19" x14ac:dyDescent="0.25">
      <c r="B87" s="45"/>
      <c r="C87" s="45"/>
      <c r="D87" s="45"/>
      <c r="E87" s="45"/>
      <c r="F87" s="45"/>
      <c r="G87" s="45"/>
      <c r="H87" s="45"/>
      <c r="I87" s="45"/>
      <c r="J87" s="45">
        <v>280</v>
      </c>
      <c r="K87" s="45"/>
      <c r="L87" s="45"/>
      <c r="M87" s="45"/>
      <c r="N87" s="45"/>
      <c r="O87" s="45"/>
      <c r="P87" s="45"/>
      <c r="Q87" s="45"/>
      <c r="R87" s="45"/>
      <c r="S87" s="45"/>
    </row>
    <row r="88" spans="2:19" x14ac:dyDescent="0.25">
      <c r="B88" s="45"/>
      <c r="C88" s="45"/>
      <c r="D88" s="45"/>
      <c r="E88" s="45"/>
      <c r="F88" s="45"/>
      <c r="G88" s="45"/>
      <c r="H88" s="45"/>
      <c r="I88" s="45"/>
      <c r="J88" s="45">
        <v>290</v>
      </c>
      <c r="K88" s="45"/>
      <c r="L88" s="45"/>
      <c r="M88" s="45"/>
      <c r="N88" s="45"/>
      <c r="O88" s="45"/>
      <c r="P88" s="45"/>
      <c r="Q88" s="45"/>
      <c r="R88" s="45"/>
      <c r="S88" s="45"/>
    </row>
    <row r="89" spans="2:19" x14ac:dyDescent="0.25">
      <c r="B89" s="45"/>
      <c r="C89" s="45"/>
      <c r="D89" s="45"/>
      <c r="E89" s="45"/>
      <c r="F89" s="45"/>
      <c r="G89" s="45"/>
      <c r="H89" s="45"/>
      <c r="I89" s="45"/>
      <c r="J89" s="45">
        <v>300</v>
      </c>
      <c r="K89" s="45"/>
      <c r="L89" s="45"/>
      <c r="M89" s="45"/>
      <c r="N89" s="45"/>
      <c r="O89" s="45"/>
      <c r="P89" s="45"/>
      <c r="Q89" s="45"/>
      <c r="R89" s="45"/>
      <c r="S89" s="45"/>
    </row>
    <row r="90" spans="2:19" x14ac:dyDescent="0.25">
      <c r="B90" s="45"/>
      <c r="C90" s="45"/>
      <c r="D90" s="45"/>
      <c r="E90" s="45"/>
      <c r="F90" s="45"/>
      <c r="G90" s="45"/>
      <c r="H90" s="45"/>
      <c r="I90" s="45"/>
      <c r="J90" s="45">
        <v>310</v>
      </c>
      <c r="K90" s="45"/>
      <c r="L90" s="45"/>
      <c r="M90" s="45"/>
      <c r="N90" s="45"/>
      <c r="O90" s="45"/>
      <c r="P90" s="45"/>
      <c r="Q90" s="45"/>
      <c r="R90" s="45"/>
      <c r="S90" s="45"/>
    </row>
    <row r="91" spans="2:19" x14ac:dyDescent="0.25">
      <c r="B91" s="45"/>
      <c r="C91" s="45"/>
      <c r="D91" s="45"/>
      <c r="E91" s="45"/>
      <c r="F91" s="45"/>
      <c r="G91" s="45"/>
      <c r="H91" s="45"/>
      <c r="I91" s="45"/>
      <c r="J91" s="45">
        <v>320</v>
      </c>
      <c r="K91" s="45"/>
      <c r="L91" s="45"/>
      <c r="M91" s="45"/>
      <c r="N91" s="45"/>
      <c r="O91" s="45"/>
      <c r="P91" s="45"/>
      <c r="Q91" s="45"/>
      <c r="R91" s="45"/>
      <c r="S91" s="45"/>
    </row>
    <row r="92" spans="2:19" x14ac:dyDescent="0.25">
      <c r="B92" s="45"/>
      <c r="C92" s="45"/>
      <c r="D92" s="45"/>
      <c r="E92" s="45"/>
      <c r="F92" s="45"/>
      <c r="G92" s="45"/>
      <c r="H92" s="45"/>
      <c r="I92" s="45"/>
      <c r="J92" s="45">
        <v>330</v>
      </c>
      <c r="K92" s="45"/>
      <c r="L92" s="45"/>
      <c r="M92" s="45"/>
      <c r="N92" s="45"/>
      <c r="O92" s="45"/>
      <c r="P92" s="45"/>
      <c r="Q92" s="45"/>
      <c r="R92" s="45"/>
      <c r="S92" s="45"/>
    </row>
    <row r="93" spans="2:19" x14ac:dyDescent="0.25">
      <c r="B93" s="45"/>
      <c r="C93" s="45"/>
      <c r="D93" s="45"/>
      <c r="E93" s="45"/>
      <c r="F93" s="45"/>
      <c r="G93" s="45"/>
      <c r="H93" s="45"/>
      <c r="I93" s="45"/>
      <c r="J93" s="45">
        <v>340</v>
      </c>
      <c r="K93" s="45"/>
      <c r="L93" s="45"/>
      <c r="M93" s="45"/>
      <c r="N93" s="45"/>
      <c r="O93" s="45"/>
      <c r="P93" s="45"/>
      <c r="Q93" s="45"/>
      <c r="R93" s="45"/>
      <c r="S93" s="45"/>
    </row>
    <row r="94" spans="2:19" x14ac:dyDescent="0.25">
      <c r="B94" s="45"/>
      <c r="C94" s="45"/>
      <c r="D94" s="45"/>
      <c r="E94" s="45"/>
      <c r="F94" s="45"/>
      <c r="G94" s="45"/>
      <c r="H94" s="45"/>
      <c r="I94" s="45"/>
      <c r="J94" s="45">
        <v>350</v>
      </c>
      <c r="K94" s="45"/>
      <c r="L94" s="45"/>
      <c r="M94" s="45"/>
      <c r="N94" s="45"/>
      <c r="O94" s="45"/>
      <c r="P94" s="45"/>
      <c r="Q94" s="45"/>
      <c r="R94" s="45"/>
      <c r="S94" s="45"/>
    </row>
    <row r="95" spans="2:19" x14ac:dyDescent="0.25">
      <c r="B95" s="45"/>
      <c r="C95" s="45"/>
      <c r="D95" s="45"/>
      <c r="E95" s="45"/>
      <c r="F95" s="45"/>
      <c r="G95" s="45"/>
      <c r="H95" s="45"/>
      <c r="I95" s="45"/>
      <c r="J95" s="45"/>
      <c r="K95" s="45"/>
      <c r="L95" s="45"/>
      <c r="M95" s="45"/>
      <c r="N95" s="45"/>
      <c r="O95" s="45"/>
      <c r="P95" s="45"/>
      <c r="Q95" s="45"/>
      <c r="R95" s="45"/>
      <c r="S95" s="45"/>
    </row>
    <row r="96" spans="2:19" x14ac:dyDescent="0.25">
      <c r="B96" s="45"/>
      <c r="C96" s="45"/>
      <c r="D96" s="45"/>
      <c r="E96" s="45"/>
      <c r="F96" s="45"/>
      <c r="G96" s="45"/>
      <c r="H96" s="45"/>
      <c r="I96" s="45"/>
      <c r="J96" s="45">
        <v>65</v>
      </c>
      <c r="K96" s="45"/>
      <c r="L96" s="45"/>
      <c r="M96" s="45"/>
      <c r="N96" s="45"/>
      <c r="O96" s="45"/>
      <c r="P96" s="45"/>
      <c r="Q96" s="45"/>
      <c r="R96" s="45"/>
      <c r="S96" s="45"/>
    </row>
    <row r="97" spans="2:19" x14ac:dyDescent="0.25">
      <c r="B97" s="45"/>
      <c r="C97" s="45"/>
      <c r="D97" s="45"/>
      <c r="E97" s="45"/>
      <c r="F97" s="45"/>
      <c r="G97" s="45"/>
      <c r="H97" s="45"/>
      <c r="I97" s="45"/>
      <c r="J97" s="45">
        <v>100</v>
      </c>
      <c r="K97" s="45"/>
      <c r="L97" s="45"/>
      <c r="M97" s="45"/>
      <c r="N97" s="45"/>
      <c r="O97" s="45"/>
      <c r="P97" s="45"/>
      <c r="Q97" s="45"/>
      <c r="R97" s="45"/>
      <c r="S97" s="45"/>
    </row>
    <row r="98" spans="2:19" x14ac:dyDescent="0.25">
      <c r="B98" s="45"/>
      <c r="C98" s="45"/>
      <c r="D98" s="45"/>
      <c r="E98" s="45"/>
      <c r="F98" s="45"/>
      <c r="G98" s="45"/>
      <c r="H98" s="45"/>
      <c r="I98" s="45"/>
      <c r="J98" s="45">
        <v>125</v>
      </c>
      <c r="K98" s="45"/>
      <c r="L98" s="45"/>
      <c r="M98" s="45"/>
      <c r="N98" s="45"/>
      <c r="O98" s="45"/>
      <c r="P98" s="45"/>
      <c r="Q98" s="45"/>
      <c r="R98" s="45"/>
      <c r="S98" s="45"/>
    </row>
    <row r="99" spans="2:19" x14ac:dyDescent="0.25">
      <c r="B99" s="45"/>
      <c r="C99" s="45"/>
      <c r="D99" s="45"/>
      <c r="E99" s="45"/>
      <c r="F99" s="45"/>
      <c r="G99" s="45"/>
      <c r="H99" s="45"/>
      <c r="I99" s="45"/>
      <c r="J99" s="45">
        <v>250</v>
      </c>
      <c r="K99" s="45"/>
      <c r="L99" s="45"/>
      <c r="M99" s="45"/>
      <c r="N99" s="45"/>
      <c r="O99" s="45"/>
      <c r="P99" s="45"/>
      <c r="Q99" s="45"/>
      <c r="R99" s="45"/>
      <c r="S99" s="45"/>
    </row>
    <row r="100" spans="2:19" x14ac:dyDescent="0.25">
      <c r="B100" s="45"/>
      <c r="C100" s="45"/>
      <c r="D100" s="45"/>
      <c r="E100" s="45"/>
      <c r="F100" s="45"/>
      <c r="G100" s="45"/>
      <c r="H100" s="45"/>
      <c r="I100" s="45"/>
      <c r="J100" s="45">
        <v>500</v>
      </c>
      <c r="K100" s="45"/>
      <c r="L100" s="45"/>
      <c r="M100" s="45"/>
      <c r="N100" s="45"/>
      <c r="O100" s="45"/>
      <c r="P100" s="45"/>
      <c r="Q100" s="45"/>
      <c r="R100" s="45"/>
      <c r="S100" s="45"/>
    </row>
    <row r="101" spans="2:19" x14ac:dyDescent="0.25">
      <c r="B101" s="45"/>
      <c r="C101" s="45"/>
      <c r="D101" s="45"/>
      <c r="E101" s="45"/>
      <c r="F101" s="45"/>
      <c r="G101" s="45"/>
      <c r="H101" s="45"/>
      <c r="I101" s="45"/>
      <c r="J101" s="45"/>
      <c r="K101" s="45"/>
      <c r="L101" s="45"/>
      <c r="M101" s="45"/>
      <c r="N101" s="45"/>
      <c r="O101" s="45"/>
      <c r="P101" s="45"/>
      <c r="Q101" s="45"/>
      <c r="R101" s="45"/>
      <c r="S101" s="45"/>
    </row>
    <row r="102" spans="2:19" x14ac:dyDescent="0.25">
      <c r="B102" s="45"/>
      <c r="C102" s="45"/>
      <c r="D102" s="45"/>
      <c r="E102" s="45"/>
      <c r="F102" s="45"/>
      <c r="G102" s="45"/>
      <c r="H102" s="45"/>
      <c r="I102" s="45"/>
      <c r="J102" s="45">
        <v>2.7</v>
      </c>
      <c r="K102" s="45"/>
      <c r="L102" s="45"/>
      <c r="M102" s="45"/>
      <c r="N102" s="45"/>
      <c r="O102" s="45"/>
      <c r="P102" s="45"/>
      <c r="Q102" s="45"/>
      <c r="R102" s="45"/>
      <c r="S102" s="45"/>
    </row>
    <row r="103" spans="2:19" x14ac:dyDescent="0.25">
      <c r="B103" s="45"/>
      <c r="C103" s="45"/>
      <c r="D103" s="45"/>
      <c r="E103" s="45"/>
      <c r="F103" s="45"/>
      <c r="G103" s="45"/>
      <c r="H103" s="45"/>
      <c r="I103" s="45"/>
      <c r="J103" s="45">
        <v>4.5</v>
      </c>
      <c r="K103" s="45"/>
      <c r="L103" s="45"/>
      <c r="M103" s="45"/>
      <c r="N103" s="45"/>
      <c r="O103" s="45"/>
      <c r="P103" s="45"/>
      <c r="Q103" s="45"/>
      <c r="R103" s="45"/>
      <c r="S103" s="45"/>
    </row>
    <row r="104" spans="2:19" x14ac:dyDescent="0.25">
      <c r="B104" s="45"/>
      <c r="C104" s="45"/>
      <c r="D104" s="45"/>
      <c r="E104" s="45"/>
      <c r="F104" s="45"/>
      <c r="G104" s="45"/>
      <c r="H104" s="45"/>
      <c r="I104" s="45"/>
      <c r="J104" s="240">
        <v>7</v>
      </c>
      <c r="K104" s="45"/>
      <c r="L104" s="45"/>
      <c r="M104" s="45"/>
      <c r="N104" s="45"/>
      <c r="O104" s="45"/>
      <c r="P104" s="45"/>
      <c r="Q104" s="45"/>
      <c r="R104" s="45"/>
      <c r="S104" s="45"/>
    </row>
    <row r="105" spans="2:19" x14ac:dyDescent="0.25">
      <c r="B105" s="45"/>
      <c r="C105" s="45"/>
      <c r="D105" s="45"/>
      <c r="E105" s="45"/>
      <c r="F105" s="45"/>
      <c r="G105" s="45"/>
      <c r="H105" s="45"/>
      <c r="I105" s="45"/>
      <c r="J105" s="240">
        <v>9</v>
      </c>
      <c r="K105" s="45"/>
      <c r="L105" s="45"/>
      <c r="M105" s="45"/>
      <c r="N105" s="45"/>
      <c r="O105" s="45"/>
      <c r="P105" s="45"/>
      <c r="Q105" s="45"/>
      <c r="R105" s="45"/>
      <c r="S105" s="45"/>
    </row>
    <row r="106" spans="2:19" x14ac:dyDescent="0.25">
      <c r="B106" s="45"/>
      <c r="C106" s="45"/>
      <c r="D106" s="45"/>
      <c r="E106" s="45"/>
      <c r="F106" s="45"/>
      <c r="G106" s="45"/>
      <c r="H106" s="45"/>
      <c r="I106" s="45"/>
      <c r="J106" s="45"/>
      <c r="K106" s="45"/>
      <c r="L106" s="45"/>
      <c r="M106" s="45"/>
      <c r="N106" s="45"/>
      <c r="O106" s="45"/>
      <c r="P106" s="45"/>
      <c r="Q106" s="45"/>
      <c r="R106" s="45"/>
      <c r="S106" s="45"/>
    </row>
    <row r="107" spans="2:19" x14ac:dyDescent="0.25">
      <c r="B107" s="45"/>
      <c r="C107" s="45"/>
      <c r="D107" s="45"/>
      <c r="E107" s="45"/>
      <c r="F107" s="45"/>
      <c r="G107" s="45"/>
      <c r="H107" s="45"/>
      <c r="I107" s="45"/>
      <c r="J107" s="45"/>
      <c r="K107" s="45"/>
      <c r="L107" s="45"/>
      <c r="M107" s="45"/>
      <c r="N107" s="45"/>
      <c r="O107" s="45"/>
      <c r="P107" s="45"/>
      <c r="Q107" s="45"/>
      <c r="R107" s="45"/>
      <c r="S107" s="45"/>
    </row>
    <row r="108" spans="2:19" x14ac:dyDescent="0.25">
      <c r="B108" s="45"/>
      <c r="C108" s="45"/>
      <c r="D108" s="45"/>
      <c r="E108" s="45"/>
      <c r="F108" s="45"/>
      <c r="G108" s="45"/>
      <c r="H108" s="45"/>
      <c r="I108" s="45"/>
      <c r="J108" s="45"/>
      <c r="K108" s="45"/>
      <c r="L108" s="45"/>
      <c r="M108" s="45"/>
      <c r="N108" s="45"/>
      <c r="O108" s="45"/>
      <c r="P108" s="45"/>
      <c r="Q108" s="45"/>
      <c r="R108" s="45"/>
      <c r="S108" s="45"/>
    </row>
  </sheetData>
  <sheetProtection algorithmName="SHA-512" hashValue="zaJYcliMKf+T3NBt09QYYbajqR5RQsTTn30GkFc/hqhxFWBARQLwADliQ0q9va/CUbkQz+FBDNzD2gjR66v9MQ==" saltValue="ZC50Vem6B76yg4tqpkbxMA==" spinCount="100000" sheet="1" objects="1" scenarios="1" selectLockedCells="1"/>
  <mergeCells count="12">
    <mergeCell ref="B42:C42"/>
    <mergeCell ref="B25:H25"/>
    <mergeCell ref="B39:F39"/>
    <mergeCell ref="B41:C41"/>
    <mergeCell ref="H51:I51"/>
    <mergeCell ref="D51:E51"/>
    <mergeCell ref="B43:C43"/>
    <mergeCell ref="B44:C44"/>
    <mergeCell ref="B45:C45"/>
    <mergeCell ref="B51:C51"/>
    <mergeCell ref="F51:G51"/>
    <mergeCell ref="B50:G50"/>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2:CU165"/>
  <sheetViews>
    <sheetView zoomScale="70" zoomScaleNormal="70" workbookViewId="0">
      <selection activeCell="C8" sqref="C8"/>
    </sheetView>
  </sheetViews>
  <sheetFormatPr baseColWidth="10" defaultRowHeight="15" x14ac:dyDescent="0.25"/>
  <cols>
    <col min="1" max="2" width="11.42578125" style="208"/>
    <col min="3" max="3" width="30.7109375" style="208" bestFit="1" customWidth="1"/>
    <col min="4" max="22" width="11.42578125" style="208"/>
    <col min="23" max="23" width="24.42578125" style="208" bestFit="1" customWidth="1"/>
    <col min="24" max="16384" width="11.42578125" style="208"/>
  </cols>
  <sheetData>
    <row r="2" spans="2:99" x14ac:dyDescent="0.25">
      <c r="B2" s="241" t="s">
        <v>223</v>
      </c>
    </row>
    <row r="3" spans="2:99" x14ac:dyDescent="0.25">
      <c r="B3" s="241" t="s">
        <v>225</v>
      </c>
    </row>
    <row r="4" spans="2:99" x14ac:dyDescent="0.25">
      <c r="B4" s="241" t="s">
        <v>224</v>
      </c>
    </row>
    <row r="5" spans="2:99" ht="15.75" thickBot="1" x14ac:dyDescent="0.3">
      <c r="B5" s="241" t="s">
        <v>227</v>
      </c>
      <c r="D5" s="488" t="s">
        <v>162</v>
      </c>
      <c r="E5" s="488"/>
      <c r="F5" s="488"/>
      <c r="G5" s="488"/>
      <c r="H5" s="488"/>
      <c r="I5" s="488"/>
      <c r="J5" s="488"/>
      <c r="K5" s="488"/>
      <c r="L5" s="488"/>
      <c r="M5" s="488"/>
      <c r="N5" s="488"/>
      <c r="O5" s="488"/>
      <c r="P5" s="488"/>
      <c r="Q5" s="488"/>
      <c r="R5" s="488"/>
      <c r="S5" s="488"/>
      <c r="T5" s="488"/>
      <c r="U5" s="488"/>
      <c r="V5" s="488"/>
      <c r="W5" s="488"/>
      <c r="X5" s="488"/>
      <c r="Y5" s="488"/>
      <c r="Z5" s="488"/>
      <c r="AA5" s="488"/>
      <c r="AB5" s="488"/>
    </row>
    <row r="6" spans="2:99" x14ac:dyDescent="0.25">
      <c r="B6" s="242"/>
      <c r="D6" s="493" t="s">
        <v>223</v>
      </c>
      <c r="E6" s="494"/>
      <c r="F6" s="494"/>
      <c r="G6" s="494"/>
      <c r="H6" s="494"/>
      <c r="I6" s="494"/>
      <c r="J6" s="494"/>
      <c r="K6" s="494"/>
      <c r="L6" s="494"/>
      <c r="M6" s="494"/>
      <c r="N6" s="494"/>
      <c r="O6" s="494"/>
      <c r="P6" s="494"/>
      <c r="Q6" s="494"/>
      <c r="R6" s="494"/>
      <c r="S6" s="494"/>
      <c r="T6" s="494"/>
      <c r="U6" s="494"/>
      <c r="V6" s="494"/>
      <c r="W6" s="494"/>
      <c r="X6" s="494"/>
      <c r="Y6" s="494"/>
      <c r="Z6" s="494"/>
      <c r="AA6" s="495"/>
      <c r="AB6" s="493" t="s">
        <v>226</v>
      </c>
      <c r="AC6" s="494"/>
      <c r="AD6" s="494"/>
      <c r="AE6" s="494"/>
      <c r="AF6" s="494"/>
      <c r="AG6" s="494"/>
      <c r="AH6" s="494"/>
      <c r="AI6" s="494"/>
      <c r="AJ6" s="494"/>
      <c r="AK6" s="494"/>
      <c r="AL6" s="494"/>
      <c r="AM6" s="494"/>
      <c r="AN6" s="494"/>
      <c r="AO6" s="494"/>
      <c r="AP6" s="494"/>
      <c r="AQ6" s="494"/>
      <c r="AR6" s="494"/>
      <c r="AS6" s="494"/>
      <c r="AT6" s="494"/>
      <c r="AU6" s="494"/>
      <c r="AV6" s="494"/>
      <c r="AW6" s="494"/>
      <c r="AX6" s="494"/>
      <c r="AY6" s="495"/>
      <c r="AZ6" s="493" t="s">
        <v>224</v>
      </c>
      <c r="BA6" s="494"/>
      <c r="BB6" s="494"/>
      <c r="BC6" s="494"/>
      <c r="BD6" s="494"/>
      <c r="BE6" s="494"/>
      <c r="BF6" s="494"/>
      <c r="BG6" s="494"/>
      <c r="BH6" s="494"/>
      <c r="BI6" s="494"/>
      <c r="BJ6" s="494"/>
      <c r="BK6" s="494"/>
      <c r="BL6" s="494"/>
      <c r="BM6" s="494"/>
      <c r="BN6" s="494"/>
      <c r="BO6" s="494"/>
      <c r="BP6" s="494"/>
      <c r="BQ6" s="494"/>
      <c r="BR6" s="494"/>
      <c r="BS6" s="494"/>
      <c r="BT6" s="494"/>
      <c r="BU6" s="494"/>
      <c r="BV6" s="494"/>
      <c r="BW6" s="495"/>
      <c r="BX6" s="493" t="s">
        <v>227</v>
      </c>
      <c r="BY6" s="494"/>
      <c r="BZ6" s="494"/>
      <c r="CA6" s="494"/>
      <c r="CB6" s="494"/>
      <c r="CC6" s="494"/>
      <c r="CD6" s="494"/>
      <c r="CE6" s="494"/>
      <c r="CF6" s="494"/>
      <c r="CG6" s="494"/>
      <c r="CH6" s="494"/>
      <c r="CI6" s="494"/>
      <c r="CJ6" s="494"/>
      <c r="CK6" s="494"/>
      <c r="CL6" s="494"/>
      <c r="CM6" s="494"/>
      <c r="CN6" s="494"/>
      <c r="CO6" s="494"/>
      <c r="CP6" s="494"/>
      <c r="CQ6" s="494"/>
      <c r="CR6" s="494"/>
      <c r="CS6" s="494"/>
      <c r="CT6" s="494"/>
      <c r="CU6" s="495"/>
    </row>
    <row r="7" spans="2:99" x14ac:dyDescent="0.25">
      <c r="B7" s="242"/>
      <c r="D7" s="496" t="s">
        <v>52</v>
      </c>
      <c r="E7" s="497"/>
      <c r="F7" s="497"/>
      <c r="G7" s="497"/>
      <c r="H7" s="497"/>
      <c r="I7" s="497"/>
      <c r="J7" s="497"/>
      <c r="K7" s="497"/>
      <c r="L7" s="497"/>
      <c r="M7" s="497"/>
      <c r="N7" s="497"/>
      <c r="O7" s="498"/>
      <c r="P7" s="499" t="s">
        <v>53</v>
      </c>
      <c r="Q7" s="497"/>
      <c r="R7" s="497"/>
      <c r="S7" s="497"/>
      <c r="T7" s="497"/>
      <c r="U7" s="497"/>
      <c r="V7" s="497"/>
      <c r="W7" s="497"/>
      <c r="X7" s="497"/>
      <c r="Y7" s="497"/>
      <c r="Z7" s="497"/>
      <c r="AA7" s="500"/>
      <c r="AB7" s="496" t="s">
        <v>52</v>
      </c>
      <c r="AC7" s="497"/>
      <c r="AD7" s="497"/>
      <c r="AE7" s="497"/>
      <c r="AF7" s="497"/>
      <c r="AG7" s="497"/>
      <c r="AH7" s="497"/>
      <c r="AI7" s="497"/>
      <c r="AJ7" s="497"/>
      <c r="AK7" s="497"/>
      <c r="AL7" s="497"/>
      <c r="AM7" s="498"/>
      <c r="AN7" s="499" t="s">
        <v>53</v>
      </c>
      <c r="AO7" s="497"/>
      <c r="AP7" s="497"/>
      <c r="AQ7" s="497"/>
      <c r="AR7" s="497"/>
      <c r="AS7" s="497"/>
      <c r="AT7" s="497"/>
      <c r="AU7" s="497"/>
      <c r="AV7" s="497"/>
      <c r="AW7" s="497"/>
      <c r="AX7" s="497"/>
      <c r="AY7" s="500"/>
      <c r="AZ7" s="496" t="s">
        <v>52</v>
      </c>
      <c r="BA7" s="497"/>
      <c r="BB7" s="497"/>
      <c r="BC7" s="497"/>
      <c r="BD7" s="497"/>
      <c r="BE7" s="497"/>
      <c r="BF7" s="497"/>
      <c r="BG7" s="497"/>
      <c r="BH7" s="497"/>
      <c r="BI7" s="497"/>
      <c r="BJ7" s="497"/>
      <c r="BK7" s="498"/>
      <c r="BL7" s="499" t="s">
        <v>53</v>
      </c>
      <c r="BM7" s="497"/>
      <c r="BN7" s="497"/>
      <c r="BO7" s="497"/>
      <c r="BP7" s="497"/>
      <c r="BQ7" s="497"/>
      <c r="BR7" s="497"/>
      <c r="BS7" s="497"/>
      <c r="BT7" s="497"/>
      <c r="BU7" s="497"/>
      <c r="BV7" s="497"/>
      <c r="BW7" s="500"/>
      <c r="BX7" s="496" t="s">
        <v>52</v>
      </c>
      <c r="BY7" s="497"/>
      <c r="BZ7" s="497"/>
      <c r="CA7" s="497"/>
      <c r="CB7" s="497"/>
      <c r="CC7" s="497"/>
      <c r="CD7" s="497"/>
      <c r="CE7" s="497"/>
      <c r="CF7" s="497"/>
      <c r="CG7" s="497"/>
      <c r="CH7" s="497"/>
      <c r="CI7" s="498"/>
      <c r="CJ7" s="499" t="s">
        <v>53</v>
      </c>
      <c r="CK7" s="497"/>
      <c r="CL7" s="497"/>
      <c r="CM7" s="497"/>
      <c r="CN7" s="497"/>
      <c r="CO7" s="497"/>
      <c r="CP7" s="497"/>
      <c r="CQ7" s="497"/>
      <c r="CR7" s="497"/>
      <c r="CS7" s="497"/>
      <c r="CT7" s="497"/>
      <c r="CU7" s="500"/>
    </row>
    <row r="8" spans="2:99" x14ac:dyDescent="0.25">
      <c r="D8" s="496" t="s">
        <v>14</v>
      </c>
      <c r="E8" s="498"/>
      <c r="F8" s="499" t="s">
        <v>14</v>
      </c>
      <c r="G8" s="498"/>
      <c r="H8" s="499" t="s">
        <v>50</v>
      </c>
      <c r="I8" s="498"/>
      <c r="J8" s="499" t="s">
        <v>50</v>
      </c>
      <c r="K8" s="498"/>
      <c r="L8" s="499" t="s">
        <v>51</v>
      </c>
      <c r="M8" s="498"/>
      <c r="N8" s="499" t="s">
        <v>51</v>
      </c>
      <c r="O8" s="498"/>
      <c r="P8" s="499" t="s">
        <v>14</v>
      </c>
      <c r="Q8" s="498"/>
      <c r="R8" s="499" t="s">
        <v>14</v>
      </c>
      <c r="S8" s="498"/>
      <c r="T8" s="499" t="s">
        <v>50</v>
      </c>
      <c r="U8" s="498"/>
      <c r="V8" s="499" t="s">
        <v>50</v>
      </c>
      <c r="W8" s="498"/>
      <c r="X8" s="499" t="s">
        <v>51</v>
      </c>
      <c r="Y8" s="498"/>
      <c r="Z8" s="499" t="s">
        <v>51</v>
      </c>
      <c r="AA8" s="500"/>
      <c r="AB8" s="496" t="s">
        <v>14</v>
      </c>
      <c r="AC8" s="498"/>
      <c r="AD8" s="499" t="s">
        <v>14</v>
      </c>
      <c r="AE8" s="498"/>
      <c r="AF8" s="499" t="s">
        <v>50</v>
      </c>
      <c r="AG8" s="498"/>
      <c r="AH8" s="499" t="s">
        <v>50</v>
      </c>
      <c r="AI8" s="498"/>
      <c r="AJ8" s="499" t="s">
        <v>51</v>
      </c>
      <c r="AK8" s="498"/>
      <c r="AL8" s="499" t="s">
        <v>51</v>
      </c>
      <c r="AM8" s="498"/>
      <c r="AN8" s="499" t="s">
        <v>14</v>
      </c>
      <c r="AO8" s="498"/>
      <c r="AP8" s="499" t="s">
        <v>14</v>
      </c>
      <c r="AQ8" s="498"/>
      <c r="AR8" s="499" t="s">
        <v>50</v>
      </c>
      <c r="AS8" s="498"/>
      <c r="AT8" s="499" t="s">
        <v>50</v>
      </c>
      <c r="AU8" s="498"/>
      <c r="AV8" s="499" t="s">
        <v>51</v>
      </c>
      <c r="AW8" s="498"/>
      <c r="AX8" s="499" t="s">
        <v>51</v>
      </c>
      <c r="AY8" s="500"/>
      <c r="AZ8" s="496" t="s">
        <v>14</v>
      </c>
      <c r="BA8" s="498"/>
      <c r="BB8" s="499" t="s">
        <v>14</v>
      </c>
      <c r="BC8" s="498"/>
      <c r="BD8" s="499" t="s">
        <v>50</v>
      </c>
      <c r="BE8" s="498"/>
      <c r="BF8" s="499" t="s">
        <v>50</v>
      </c>
      <c r="BG8" s="498"/>
      <c r="BH8" s="499" t="s">
        <v>51</v>
      </c>
      <c r="BI8" s="498"/>
      <c r="BJ8" s="499" t="s">
        <v>51</v>
      </c>
      <c r="BK8" s="498"/>
      <c r="BL8" s="499" t="s">
        <v>14</v>
      </c>
      <c r="BM8" s="498"/>
      <c r="BN8" s="499" t="s">
        <v>14</v>
      </c>
      <c r="BO8" s="498"/>
      <c r="BP8" s="499" t="s">
        <v>50</v>
      </c>
      <c r="BQ8" s="498"/>
      <c r="BR8" s="499" t="s">
        <v>50</v>
      </c>
      <c r="BS8" s="498"/>
      <c r="BT8" s="499" t="s">
        <v>51</v>
      </c>
      <c r="BU8" s="498"/>
      <c r="BV8" s="499" t="s">
        <v>51</v>
      </c>
      <c r="BW8" s="500"/>
      <c r="BX8" s="496" t="s">
        <v>14</v>
      </c>
      <c r="BY8" s="498"/>
      <c r="BZ8" s="499" t="s">
        <v>14</v>
      </c>
      <c r="CA8" s="498"/>
      <c r="CB8" s="499" t="s">
        <v>50</v>
      </c>
      <c r="CC8" s="498"/>
      <c r="CD8" s="499" t="s">
        <v>50</v>
      </c>
      <c r="CE8" s="498"/>
      <c r="CF8" s="499" t="s">
        <v>51</v>
      </c>
      <c r="CG8" s="498"/>
      <c r="CH8" s="499" t="s">
        <v>51</v>
      </c>
      <c r="CI8" s="498"/>
      <c r="CJ8" s="499" t="s">
        <v>14</v>
      </c>
      <c r="CK8" s="498"/>
      <c r="CL8" s="499" t="s">
        <v>14</v>
      </c>
      <c r="CM8" s="498"/>
      <c r="CN8" s="499" t="s">
        <v>50</v>
      </c>
      <c r="CO8" s="498"/>
      <c r="CP8" s="499" t="s">
        <v>50</v>
      </c>
      <c r="CQ8" s="498"/>
      <c r="CR8" s="499" t="s">
        <v>51</v>
      </c>
      <c r="CS8" s="498"/>
      <c r="CT8" s="499" t="s">
        <v>51</v>
      </c>
      <c r="CU8" s="500"/>
    </row>
    <row r="9" spans="2:99" x14ac:dyDescent="0.25">
      <c r="D9" s="243" t="s">
        <v>11</v>
      </c>
      <c r="E9" s="244" t="s">
        <v>146</v>
      </c>
      <c r="F9" s="244" t="s">
        <v>11</v>
      </c>
      <c r="G9" s="244" t="s">
        <v>146</v>
      </c>
      <c r="H9" s="244" t="s">
        <v>11</v>
      </c>
      <c r="I9" s="244" t="s">
        <v>146</v>
      </c>
      <c r="J9" s="244" t="s">
        <v>11</v>
      </c>
      <c r="K9" s="244" t="s">
        <v>146</v>
      </c>
      <c r="L9" s="244" t="s">
        <v>11</v>
      </c>
      <c r="M9" s="244" t="s">
        <v>146</v>
      </c>
      <c r="N9" s="244" t="s">
        <v>11</v>
      </c>
      <c r="O9" s="244" t="s">
        <v>146</v>
      </c>
      <c r="P9" s="244" t="s">
        <v>11</v>
      </c>
      <c r="Q9" s="244" t="s">
        <v>146</v>
      </c>
      <c r="R9" s="244" t="s">
        <v>11</v>
      </c>
      <c r="S9" s="244" t="s">
        <v>146</v>
      </c>
      <c r="T9" s="244" t="s">
        <v>11</v>
      </c>
      <c r="U9" s="244" t="s">
        <v>146</v>
      </c>
      <c r="V9" s="244" t="s">
        <v>11</v>
      </c>
      <c r="W9" s="244" t="s">
        <v>146</v>
      </c>
      <c r="X9" s="244" t="s">
        <v>11</v>
      </c>
      <c r="Y9" s="244" t="s">
        <v>146</v>
      </c>
      <c r="Z9" s="244" t="s">
        <v>11</v>
      </c>
      <c r="AA9" s="245" t="s">
        <v>146</v>
      </c>
      <c r="AB9" s="243" t="s">
        <v>11</v>
      </c>
      <c r="AC9" s="244" t="s">
        <v>146</v>
      </c>
      <c r="AD9" s="244" t="s">
        <v>11</v>
      </c>
      <c r="AE9" s="244" t="s">
        <v>146</v>
      </c>
      <c r="AF9" s="244" t="s">
        <v>11</v>
      </c>
      <c r="AG9" s="244" t="s">
        <v>146</v>
      </c>
      <c r="AH9" s="244" t="s">
        <v>11</v>
      </c>
      <c r="AI9" s="244" t="s">
        <v>146</v>
      </c>
      <c r="AJ9" s="244" t="s">
        <v>11</v>
      </c>
      <c r="AK9" s="244" t="s">
        <v>146</v>
      </c>
      <c r="AL9" s="244" t="s">
        <v>11</v>
      </c>
      <c r="AM9" s="244" t="s">
        <v>146</v>
      </c>
      <c r="AN9" s="244" t="s">
        <v>11</v>
      </c>
      <c r="AO9" s="244" t="s">
        <v>146</v>
      </c>
      <c r="AP9" s="244" t="s">
        <v>11</v>
      </c>
      <c r="AQ9" s="244" t="s">
        <v>146</v>
      </c>
      <c r="AR9" s="244" t="s">
        <v>11</v>
      </c>
      <c r="AS9" s="244" t="s">
        <v>146</v>
      </c>
      <c r="AT9" s="244" t="s">
        <v>11</v>
      </c>
      <c r="AU9" s="244" t="s">
        <v>146</v>
      </c>
      <c r="AV9" s="244" t="s">
        <v>11</v>
      </c>
      <c r="AW9" s="244" t="s">
        <v>146</v>
      </c>
      <c r="AX9" s="244" t="s">
        <v>11</v>
      </c>
      <c r="AY9" s="245" t="s">
        <v>146</v>
      </c>
      <c r="AZ9" s="243" t="s">
        <v>11</v>
      </c>
      <c r="BA9" s="244" t="s">
        <v>146</v>
      </c>
      <c r="BB9" s="244" t="s">
        <v>11</v>
      </c>
      <c r="BC9" s="244" t="s">
        <v>146</v>
      </c>
      <c r="BD9" s="244" t="s">
        <v>11</v>
      </c>
      <c r="BE9" s="244" t="s">
        <v>146</v>
      </c>
      <c r="BF9" s="244" t="s">
        <v>11</v>
      </c>
      <c r="BG9" s="244" t="s">
        <v>146</v>
      </c>
      <c r="BH9" s="244" t="s">
        <v>11</v>
      </c>
      <c r="BI9" s="244" t="s">
        <v>146</v>
      </c>
      <c r="BJ9" s="244" t="s">
        <v>11</v>
      </c>
      <c r="BK9" s="244" t="s">
        <v>146</v>
      </c>
      <c r="BL9" s="244" t="s">
        <v>11</v>
      </c>
      <c r="BM9" s="244" t="s">
        <v>146</v>
      </c>
      <c r="BN9" s="244" t="s">
        <v>11</v>
      </c>
      <c r="BO9" s="244" t="s">
        <v>146</v>
      </c>
      <c r="BP9" s="244" t="s">
        <v>11</v>
      </c>
      <c r="BQ9" s="244" t="s">
        <v>146</v>
      </c>
      <c r="BR9" s="244" t="s">
        <v>11</v>
      </c>
      <c r="BS9" s="244" t="s">
        <v>146</v>
      </c>
      <c r="BT9" s="244" t="s">
        <v>11</v>
      </c>
      <c r="BU9" s="244" t="s">
        <v>146</v>
      </c>
      <c r="BV9" s="244" t="s">
        <v>11</v>
      </c>
      <c r="BW9" s="245" t="s">
        <v>146</v>
      </c>
      <c r="BX9" s="243" t="s">
        <v>11</v>
      </c>
      <c r="BY9" s="244" t="s">
        <v>146</v>
      </c>
      <c r="BZ9" s="244" t="s">
        <v>11</v>
      </c>
      <c r="CA9" s="244" t="s">
        <v>146</v>
      </c>
      <c r="CB9" s="244" t="s">
        <v>11</v>
      </c>
      <c r="CC9" s="244" t="s">
        <v>146</v>
      </c>
      <c r="CD9" s="244" t="s">
        <v>11</v>
      </c>
      <c r="CE9" s="244" t="s">
        <v>146</v>
      </c>
      <c r="CF9" s="244" t="s">
        <v>11</v>
      </c>
      <c r="CG9" s="244" t="s">
        <v>146</v>
      </c>
      <c r="CH9" s="244" t="s">
        <v>11</v>
      </c>
      <c r="CI9" s="244" t="s">
        <v>146</v>
      </c>
      <c r="CJ9" s="244" t="s">
        <v>11</v>
      </c>
      <c r="CK9" s="244" t="s">
        <v>146</v>
      </c>
      <c r="CL9" s="244" t="s">
        <v>11</v>
      </c>
      <c r="CM9" s="244" t="s">
        <v>146</v>
      </c>
      <c r="CN9" s="244" t="s">
        <v>11</v>
      </c>
      <c r="CO9" s="244" t="s">
        <v>146</v>
      </c>
      <c r="CP9" s="244" t="s">
        <v>11</v>
      </c>
      <c r="CQ9" s="244" t="s">
        <v>146</v>
      </c>
      <c r="CR9" s="244" t="s">
        <v>11</v>
      </c>
      <c r="CS9" s="244" t="s">
        <v>146</v>
      </c>
      <c r="CT9" s="244" t="s">
        <v>11</v>
      </c>
      <c r="CU9" s="245" t="s">
        <v>146</v>
      </c>
    </row>
    <row r="10" spans="2:99" ht="15.75" thickBot="1" x14ac:dyDescent="0.3">
      <c r="D10" s="243" t="s">
        <v>42</v>
      </c>
      <c r="E10" s="244" t="s">
        <v>42</v>
      </c>
      <c r="F10" s="244" t="s">
        <v>43</v>
      </c>
      <c r="G10" s="244" t="s">
        <v>43</v>
      </c>
      <c r="H10" s="244" t="s">
        <v>42</v>
      </c>
      <c r="I10" s="244" t="s">
        <v>42</v>
      </c>
      <c r="J10" s="244" t="s">
        <v>43</v>
      </c>
      <c r="K10" s="244" t="s">
        <v>43</v>
      </c>
      <c r="L10" s="244" t="s">
        <v>42</v>
      </c>
      <c r="M10" s="244" t="s">
        <v>42</v>
      </c>
      <c r="N10" s="244" t="s">
        <v>43</v>
      </c>
      <c r="O10" s="244" t="s">
        <v>43</v>
      </c>
      <c r="P10" s="244" t="s">
        <v>42</v>
      </c>
      <c r="Q10" s="244" t="s">
        <v>42</v>
      </c>
      <c r="R10" s="244" t="s">
        <v>43</v>
      </c>
      <c r="S10" s="244" t="s">
        <v>43</v>
      </c>
      <c r="T10" s="244" t="s">
        <v>42</v>
      </c>
      <c r="U10" s="244" t="s">
        <v>42</v>
      </c>
      <c r="V10" s="244" t="s">
        <v>43</v>
      </c>
      <c r="W10" s="244" t="s">
        <v>43</v>
      </c>
      <c r="X10" s="244" t="s">
        <v>42</v>
      </c>
      <c r="Y10" s="244" t="s">
        <v>42</v>
      </c>
      <c r="Z10" s="244" t="s">
        <v>43</v>
      </c>
      <c r="AA10" s="245" t="s">
        <v>43</v>
      </c>
      <c r="AB10" s="243" t="s">
        <v>42</v>
      </c>
      <c r="AC10" s="244" t="s">
        <v>42</v>
      </c>
      <c r="AD10" s="244" t="s">
        <v>43</v>
      </c>
      <c r="AE10" s="244" t="s">
        <v>43</v>
      </c>
      <c r="AF10" s="244" t="s">
        <v>42</v>
      </c>
      <c r="AG10" s="244" t="s">
        <v>42</v>
      </c>
      <c r="AH10" s="244" t="s">
        <v>43</v>
      </c>
      <c r="AI10" s="244" t="s">
        <v>43</v>
      </c>
      <c r="AJ10" s="244" t="s">
        <v>42</v>
      </c>
      <c r="AK10" s="244" t="s">
        <v>42</v>
      </c>
      <c r="AL10" s="244" t="s">
        <v>43</v>
      </c>
      <c r="AM10" s="244" t="s">
        <v>43</v>
      </c>
      <c r="AN10" s="244" t="s">
        <v>42</v>
      </c>
      <c r="AO10" s="244" t="s">
        <v>42</v>
      </c>
      <c r="AP10" s="244" t="s">
        <v>43</v>
      </c>
      <c r="AQ10" s="244" t="s">
        <v>43</v>
      </c>
      <c r="AR10" s="244" t="s">
        <v>42</v>
      </c>
      <c r="AS10" s="244" t="s">
        <v>42</v>
      </c>
      <c r="AT10" s="244" t="s">
        <v>43</v>
      </c>
      <c r="AU10" s="244" t="s">
        <v>43</v>
      </c>
      <c r="AV10" s="244" t="s">
        <v>42</v>
      </c>
      <c r="AW10" s="244" t="s">
        <v>42</v>
      </c>
      <c r="AX10" s="244" t="s">
        <v>43</v>
      </c>
      <c r="AY10" s="245" t="s">
        <v>43</v>
      </c>
      <c r="AZ10" s="243" t="s">
        <v>42</v>
      </c>
      <c r="BA10" s="244" t="s">
        <v>42</v>
      </c>
      <c r="BB10" s="244" t="s">
        <v>43</v>
      </c>
      <c r="BC10" s="244" t="s">
        <v>43</v>
      </c>
      <c r="BD10" s="244" t="s">
        <v>42</v>
      </c>
      <c r="BE10" s="244" t="s">
        <v>42</v>
      </c>
      <c r="BF10" s="244" t="s">
        <v>43</v>
      </c>
      <c r="BG10" s="244" t="s">
        <v>43</v>
      </c>
      <c r="BH10" s="244" t="s">
        <v>42</v>
      </c>
      <c r="BI10" s="244" t="s">
        <v>42</v>
      </c>
      <c r="BJ10" s="244" t="s">
        <v>43</v>
      </c>
      <c r="BK10" s="244" t="s">
        <v>43</v>
      </c>
      <c r="BL10" s="244" t="s">
        <v>42</v>
      </c>
      <c r="BM10" s="244" t="s">
        <v>42</v>
      </c>
      <c r="BN10" s="244" t="s">
        <v>43</v>
      </c>
      <c r="BO10" s="244" t="s">
        <v>43</v>
      </c>
      <c r="BP10" s="244" t="s">
        <v>42</v>
      </c>
      <c r="BQ10" s="244" t="s">
        <v>42</v>
      </c>
      <c r="BR10" s="244" t="s">
        <v>43</v>
      </c>
      <c r="BS10" s="244" t="s">
        <v>43</v>
      </c>
      <c r="BT10" s="244" t="s">
        <v>42</v>
      </c>
      <c r="BU10" s="244" t="s">
        <v>42</v>
      </c>
      <c r="BV10" s="244" t="s">
        <v>43</v>
      </c>
      <c r="BW10" s="245" t="s">
        <v>43</v>
      </c>
      <c r="BX10" s="243" t="s">
        <v>42</v>
      </c>
      <c r="BY10" s="244" t="s">
        <v>42</v>
      </c>
      <c r="BZ10" s="244" t="s">
        <v>43</v>
      </c>
      <c r="CA10" s="244" t="s">
        <v>43</v>
      </c>
      <c r="CB10" s="244" t="s">
        <v>42</v>
      </c>
      <c r="CC10" s="244" t="s">
        <v>42</v>
      </c>
      <c r="CD10" s="244" t="s">
        <v>43</v>
      </c>
      <c r="CE10" s="244" t="s">
        <v>43</v>
      </c>
      <c r="CF10" s="244" t="s">
        <v>42</v>
      </c>
      <c r="CG10" s="244" t="s">
        <v>42</v>
      </c>
      <c r="CH10" s="244" t="s">
        <v>43</v>
      </c>
      <c r="CI10" s="244" t="s">
        <v>43</v>
      </c>
      <c r="CJ10" s="244" t="s">
        <v>42</v>
      </c>
      <c r="CK10" s="244" t="s">
        <v>42</v>
      </c>
      <c r="CL10" s="244" t="s">
        <v>43</v>
      </c>
      <c r="CM10" s="244" t="s">
        <v>43</v>
      </c>
      <c r="CN10" s="244" t="s">
        <v>42</v>
      </c>
      <c r="CO10" s="244" t="s">
        <v>42</v>
      </c>
      <c r="CP10" s="244" t="s">
        <v>43</v>
      </c>
      <c r="CQ10" s="244" t="s">
        <v>43</v>
      </c>
      <c r="CR10" s="244" t="s">
        <v>42</v>
      </c>
      <c r="CS10" s="244" t="s">
        <v>42</v>
      </c>
      <c r="CT10" s="244" t="s">
        <v>43</v>
      </c>
      <c r="CU10" s="245" t="s">
        <v>43</v>
      </c>
    </row>
    <row r="11" spans="2:99" x14ac:dyDescent="0.25">
      <c r="B11" s="505" t="s">
        <v>57</v>
      </c>
      <c r="C11" s="246" t="s">
        <v>26</v>
      </c>
      <c r="D11" s="247">
        <v>0.192</v>
      </c>
      <c r="E11" s="248">
        <v>4.8099999999999997E-2</v>
      </c>
      <c r="F11" s="248">
        <v>9.2200000000000006</v>
      </c>
      <c r="G11" s="248">
        <v>9.17</v>
      </c>
      <c r="H11" s="248">
        <v>0.13600000000000001</v>
      </c>
      <c r="I11" s="248">
        <v>-9.2899999999999996E-3</v>
      </c>
      <c r="J11" s="248">
        <v>6.96</v>
      </c>
      <c r="K11" s="248">
        <v>5.81</v>
      </c>
      <c r="L11" s="248">
        <v>0.19500000000000001</v>
      </c>
      <c r="M11" s="248">
        <v>-5.1000000000000004E-3</v>
      </c>
      <c r="N11" s="248">
        <v>7.88</v>
      </c>
      <c r="O11" s="248">
        <v>5.27</v>
      </c>
      <c r="P11" s="248">
        <v>-0.36</v>
      </c>
      <c r="Q11" s="248">
        <v>0.47399999999999998</v>
      </c>
      <c r="R11" s="248">
        <v>5.26</v>
      </c>
      <c r="S11" s="248">
        <v>5.26</v>
      </c>
      <c r="T11" s="248">
        <v>0.222</v>
      </c>
      <c r="U11" s="248">
        <v>0.14399999999999999</v>
      </c>
      <c r="V11" s="248">
        <v>11.8</v>
      </c>
      <c r="W11" s="248">
        <v>12</v>
      </c>
      <c r="X11" s="248">
        <v>0.31</v>
      </c>
      <c r="Y11" s="248">
        <v>0.20100000000000001</v>
      </c>
      <c r="Z11" s="248">
        <v>13.2</v>
      </c>
      <c r="AA11" s="249">
        <v>12.2</v>
      </c>
      <c r="AB11" s="247">
        <v>9.5600000000000004E-2</v>
      </c>
      <c r="AC11" s="248">
        <v>-7.4399999999999994E-2</v>
      </c>
      <c r="AD11" s="248">
        <v>7.28</v>
      </c>
      <c r="AE11" s="248">
        <v>6.72</v>
      </c>
      <c r="AF11" s="248">
        <v>4.4999999999999997E-3</v>
      </c>
      <c r="AG11" s="248">
        <v>-5.28E-2</v>
      </c>
      <c r="AH11" s="248">
        <v>4.33</v>
      </c>
      <c r="AI11" s="248">
        <v>4.9400000000000004</v>
      </c>
      <c r="AJ11" s="248">
        <v>0.13900000000000001</v>
      </c>
      <c r="AK11" s="248">
        <v>9.1999999999999998E-2</v>
      </c>
      <c r="AL11" s="248">
        <v>6.5</v>
      </c>
      <c r="AM11" s="248">
        <v>7.21</v>
      </c>
      <c r="AN11" s="248">
        <v>-0.36</v>
      </c>
      <c r="AO11" s="248">
        <v>0.23400000000000001</v>
      </c>
      <c r="AP11" s="248">
        <v>5.26</v>
      </c>
      <c r="AQ11" s="248">
        <v>5.26</v>
      </c>
      <c r="AR11" s="248">
        <v>0.24199999999999999</v>
      </c>
      <c r="AS11" s="248">
        <v>8.4900000000000003E-2</v>
      </c>
      <c r="AT11" s="248">
        <v>12.6</v>
      </c>
      <c r="AU11" s="248">
        <v>9.49</v>
      </c>
      <c r="AV11" s="248">
        <v>0.29499999999999998</v>
      </c>
      <c r="AW11" s="248">
        <v>0.23200000000000001</v>
      </c>
      <c r="AX11" s="248">
        <v>13.3</v>
      </c>
      <c r="AY11" s="249">
        <v>12.9</v>
      </c>
      <c r="AZ11" s="247">
        <v>2.93E-2</v>
      </c>
      <c r="BA11" s="248">
        <v>-2.4E-2</v>
      </c>
      <c r="BB11" s="248">
        <v>5.96</v>
      </c>
      <c r="BC11" s="248">
        <v>7.73</v>
      </c>
      <c r="BD11" s="248">
        <v>3.73E-2</v>
      </c>
      <c r="BE11" s="248">
        <v>-0.11</v>
      </c>
      <c r="BF11" s="248">
        <v>4.9800000000000004</v>
      </c>
      <c r="BG11" s="248">
        <v>3.8</v>
      </c>
      <c r="BH11" s="248">
        <v>7.8100000000000003E-2</v>
      </c>
      <c r="BI11" s="248">
        <v>6.3299999999999995E-2</v>
      </c>
      <c r="BJ11" s="248">
        <v>5.54</v>
      </c>
      <c r="BK11" s="248">
        <v>6.64</v>
      </c>
      <c r="BL11" s="248">
        <v>-0.36</v>
      </c>
      <c r="BM11" s="248">
        <v>0.28799999999999998</v>
      </c>
      <c r="BN11" s="248">
        <v>5.26</v>
      </c>
      <c r="BO11" s="248">
        <v>5.26</v>
      </c>
      <c r="BP11" s="248">
        <v>6.5299999999999997E-2</v>
      </c>
      <c r="BQ11" s="248">
        <v>-7.7899999999999997E-2</v>
      </c>
      <c r="BR11" s="248">
        <v>8.7100000000000009</v>
      </c>
      <c r="BS11" s="248">
        <v>7.53</v>
      </c>
      <c r="BT11" s="248">
        <v>0.39700000000000002</v>
      </c>
      <c r="BU11" s="248">
        <v>0.26600000000000001</v>
      </c>
      <c r="BV11" s="248">
        <v>15</v>
      </c>
      <c r="BW11" s="249">
        <v>13.5</v>
      </c>
      <c r="BX11" s="247">
        <v>6.8900000000000005E-4</v>
      </c>
      <c r="BY11" s="248">
        <v>-8.6800000000000002E-2</v>
      </c>
      <c r="BZ11" s="248">
        <v>6.69</v>
      </c>
      <c r="CA11" s="248">
        <v>7.35</v>
      </c>
      <c r="CB11" s="248">
        <v>-0.1</v>
      </c>
      <c r="CC11" s="248">
        <v>-5.3400000000000003E-2</v>
      </c>
      <c r="CD11" s="248">
        <v>3.37</v>
      </c>
      <c r="CE11" s="248">
        <v>5.61</v>
      </c>
      <c r="CF11" s="248">
        <v>3.27E-2</v>
      </c>
      <c r="CG11" s="248">
        <v>6.43E-3</v>
      </c>
      <c r="CH11" s="248">
        <v>5.44</v>
      </c>
      <c r="CI11" s="248">
        <v>6.13</v>
      </c>
      <c r="CJ11" s="248">
        <v>7.4399999999999994E-2</v>
      </c>
      <c r="CK11" s="248">
        <v>4.8000000000000001E-2</v>
      </c>
      <c r="CL11" s="248">
        <v>12.7</v>
      </c>
      <c r="CM11" s="248">
        <v>13.4</v>
      </c>
      <c r="CN11" s="248">
        <v>-0.184</v>
      </c>
      <c r="CO11" s="248">
        <v>-0.113</v>
      </c>
      <c r="CP11" s="248">
        <v>4.5199999999999996</v>
      </c>
      <c r="CQ11" s="248">
        <v>6.82</v>
      </c>
      <c r="CR11" s="248">
        <v>7.8899999999999998E-2</v>
      </c>
      <c r="CS11" s="248">
        <v>2.6800000000000001E-3</v>
      </c>
      <c r="CT11" s="248">
        <v>9.7899999999999991</v>
      </c>
      <c r="CU11" s="249">
        <v>8.69</v>
      </c>
    </row>
    <row r="12" spans="2:99" x14ac:dyDescent="0.25">
      <c r="B12" s="502"/>
      <c r="C12" s="250" t="s">
        <v>30</v>
      </c>
      <c r="D12" s="251">
        <v>2.06</v>
      </c>
      <c r="E12" s="252">
        <v>1.92</v>
      </c>
      <c r="F12" s="252">
        <v>4.25</v>
      </c>
      <c r="G12" s="252">
        <v>4.84</v>
      </c>
      <c r="H12" s="252">
        <v>1.91</v>
      </c>
      <c r="I12" s="252">
        <v>1.67</v>
      </c>
      <c r="J12" s="252">
        <v>3.91</v>
      </c>
      <c r="K12" s="252">
        <v>4.16</v>
      </c>
      <c r="L12" s="252">
        <v>2.02</v>
      </c>
      <c r="M12" s="252">
        <v>1.81</v>
      </c>
      <c r="N12" s="252">
        <v>4.2300000000000004</v>
      </c>
      <c r="O12" s="252">
        <v>4.4800000000000004</v>
      </c>
      <c r="P12" s="252">
        <v>1.76</v>
      </c>
      <c r="Q12" s="252">
        <v>1.9</v>
      </c>
      <c r="R12" s="252">
        <v>5.4</v>
      </c>
      <c r="S12" s="252">
        <v>7.5</v>
      </c>
      <c r="T12" s="252">
        <v>1.66</v>
      </c>
      <c r="U12" s="252">
        <v>1.6</v>
      </c>
      <c r="V12" s="252">
        <v>5.59</v>
      </c>
      <c r="W12" s="252">
        <v>6.48</v>
      </c>
      <c r="X12" s="252">
        <v>1.7</v>
      </c>
      <c r="Y12" s="252">
        <v>1.71</v>
      </c>
      <c r="Z12" s="252">
        <v>5.24</v>
      </c>
      <c r="AA12" s="253">
        <v>6.36</v>
      </c>
      <c r="AB12" s="251">
        <v>2.0699999999999998</v>
      </c>
      <c r="AC12" s="252">
        <v>1.85</v>
      </c>
      <c r="AD12" s="252">
        <v>4.25</v>
      </c>
      <c r="AE12" s="252">
        <v>4.38</v>
      </c>
      <c r="AF12" s="252">
        <v>1.88</v>
      </c>
      <c r="AG12" s="252">
        <v>1.63</v>
      </c>
      <c r="AH12" s="252">
        <v>3.74</v>
      </c>
      <c r="AI12" s="252">
        <v>3.78</v>
      </c>
      <c r="AJ12" s="252">
        <v>2</v>
      </c>
      <c r="AK12" s="252">
        <v>1.79</v>
      </c>
      <c r="AL12" s="252">
        <v>4.0599999999999996</v>
      </c>
      <c r="AM12" s="252">
        <v>4.1500000000000004</v>
      </c>
      <c r="AN12" s="252">
        <v>1.76</v>
      </c>
      <c r="AO12" s="252">
        <v>1.75</v>
      </c>
      <c r="AP12" s="252">
        <v>5.4</v>
      </c>
      <c r="AQ12" s="252">
        <v>6.41</v>
      </c>
      <c r="AR12" s="252">
        <v>1.59</v>
      </c>
      <c r="AS12" s="252">
        <v>1.53</v>
      </c>
      <c r="AT12" s="252">
        <v>5.09</v>
      </c>
      <c r="AU12" s="252">
        <v>5.83</v>
      </c>
      <c r="AV12" s="252">
        <v>1.76</v>
      </c>
      <c r="AW12" s="252">
        <v>1.66</v>
      </c>
      <c r="AX12" s="252">
        <v>5.5</v>
      </c>
      <c r="AY12" s="253">
        <v>5.8</v>
      </c>
      <c r="AZ12" s="251">
        <v>2.06</v>
      </c>
      <c r="BA12" s="252">
        <v>1.92</v>
      </c>
      <c r="BB12" s="252">
        <v>4.25</v>
      </c>
      <c r="BC12" s="252">
        <v>4.84</v>
      </c>
      <c r="BD12" s="252">
        <v>1.91</v>
      </c>
      <c r="BE12" s="252">
        <v>1.67</v>
      </c>
      <c r="BF12" s="252">
        <v>3.91</v>
      </c>
      <c r="BG12" s="252">
        <v>4.16</v>
      </c>
      <c r="BH12" s="252">
        <v>2.02</v>
      </c>
      <c r="BI12" s="252">
        <v>1.81</v>
      </c>
      <c r="BJ12" s="252">
        <v>4.2300000000000004</v>
      </c>
      <c r="BK12" s="252">
        <v>4.4800000000000004</v>
      </c>
      <c r="BL12" s="252">
        <v>1.76</v>
      </c>
      <c r="BM12" s="252">
        <v>1.9</v>
      </c>
      <c r="BN12" s="252">
        <v>5.4</v>
      </c>
      <c r="BO12" s="252">
        <v>7.5</v>
      </c>
      <c r="BP12" s="252">
        <v>1.66</v>
      </c>
      <c r="BQ12" s="252">
        <v>1.6</v>
      </c>
      <c r="BR12" s="252">
        <v>5.59</v>
      </c>
      <c r="BS12" s="252">
        <v>6.48</v>
      </c>
      <c r="BT12" s="252">
        <v>1.7</v>
      </c>
      <c r="BU12" s="252">
        <v>1.71</v>
      </c>
      <c r="BV12" s="252">
        <v>5.24</v>
      </c>
      <c r="BW12" s="253">
        <v>6.36</v>
      </c>
      <c r="BX12" s="251">
        <v>1.52</v>
      </c>
      <c r="BY12" s="252">
        <v>1.51</v>
      </c>
      <c r="BZ12" s="252">
        <v>3.32</v>
      </c>
      <c r="CA12" s="252">
        <v>3.72</v>
      </c>
      <c r="CB12" s="252">
        <v>1.33</v>
      </c>
      <c r="CC12" s="252">
        <v>1.31</v>
      </c>
      <c r="CD12" s="252">
        <v>2.7</v>
      </c>
      <c r="CE12" s="252">
        <v>3.08</v>
      </c>
      <c r="CF12" s="252">
        <v>1.52</v>
      </c>
      <c r="CG12" s="252">
        <v>1.48</v>
      </c>
      <c r="CH12" s="252">
        <v>3.27</v>
      </c>
      <c r="CI12" s="252">
        <v>3.59</v>
      </c>
      <c r="CJ12" s="252">
        <v>1.44</v>
      </c>
      <c r="CK12" s="252">
        <v>1.46</v>
      </c>
      <c r="CL12" s="252">
        <v>5.54</v>
      </c>
      <c r="CM12" s="252">
        <v>5.94</v>
      </c>
      <c r="CN12" s="252">
        <v>1.23</v>
      </c>
      <c r="CO12" s="252">
        <v>1.26</v>
      </c>
      <c r="CP12" s="252">
        <v>4.88</v>
      </c>
      <c r="CQ12" s="252">
        <v>5.29</v>
      </c>
      <c r="CR12" s="252">
        <v>1.39</v>
      </c>
      <c r="CS12" s="252">
        <v>1.41</v>
      </c>
      <c r="CT12" s="252">
        <v>5.03</v>
      </c>
      <c r="CU12" s="253">
        <v>5.37</v>
      </c>
    </row>
    <row r="13" spans="2:99" x14ac:dyDescent="0.25">
      <c r="B13" s="502"/>
      <c r="C13" s="250" t="s">
        <v>27</v>
      </c>
      <c r="D13" s="251">
        <v>2.67</v>
      </c>
      <c r="E13" s="252">
        <v>2.4500000000000002</v>
      </c>
      <c r="F13" s="252">
        <v>4.7699999999999996</v>
      </c>
      <c r="G13" s="252">
        <v>4.96</v>
      </c>
      <c r="H13" s="252">
        <v>2.42</v>
      </c>
      <c r="I13" s="252">
        <v>2.15</v>
      </c>
      <c r="J13" s="252">
        <v>4.3600000000000003</v>
      </c>
      <c r="K13" s="252">
        <v>4.47</v>
      </c>
      <c r="L13" s="252">
        <v>2.56</v>
      </c>
      <c r="M13" s="252">
        <v>2.33</v>
      </c>
      <c r="N13" s="252">
        <v>4.6900000000000004</v>
      </c>
      <c r="O13" s="252">
        <v>4.79</v>
      </c>
      <c r="P13" s="252">
        <v>2.1</v>
      </c>
      <c r="Q13" s="252">
        <v>2.2799999999999998</v>
      </c>
      <c r="R13" s="252">
        <v>5.17</v>
      </c>
      <c r="S13" s="252">
        <v>6.77</v>
      </c>
      <c r="T13" s="252">
        <v>2</v>
      </c>
      <c r="U13" s="252">
        <v>1.96</v>
      </c>
      <c r="V13" s="252">
        <v>5.48</v>
      </c>
      <c r="W13" s="252">
        <v>6.21</v>
      </c>
      <c r="X13" s="252">
        <v>2.0499999999999998</v>
      </c>
      <c r="Y13" s="252">
        <v>2.0299999999999998</v>
      </c>
      <c r="Z13" s="252">
        <v>5.15</v>
      </c>
      <c r="AA13" s="253">
        <v>5.8</v>
      </c>
      <c r="AB13" s="251">
        <v>2.61</v>
      </c>
      <c r="AC13" s="252">
        <v>2.37</v>
      </c>
      <c r="AD13" s="252">
        <v>4.57</v>
      </c>
      <c r="AE13" s="252">
        <v>4.59</v>
      </c>
      <c r="AF13" s="252">
        <v>2.4</v>
      </c>
      <c r="AG13" s="252">
        <v>2.14</v>
      </c>
      <c r="AH13" s="252">
        <v>4.24</v>
      </c>
      <c r="AI13" s="252">
        <v>4.28</v>
      </c>
      <c r="AJ13" s="252">
        <v>2.4900000000000002</v>
      </c>
      <c r="AK13" s="252">
        <v>2.27</v>
      </c>
      <c r="AL13" s="252">
        <v>4.43</v>
      </c>
      <c r="AM13" s="252">
        <v>4.4400000000000004</v>
      </c>
      <c r="AN13" s="252">
        <v>2.1</v>
      </c>
      <c r="AO13" s="252">
        <v>2.17</v>
      </c>
      <c r="AP13" s="252">
        <v>5.17</v>
      </c>
      <c r="AQ13" s="252">
        <v>6.21</v>
      </c>
      <c r="AR13" s="252">
        <v>1.98</v>
      </c>
      <c r="AS13" s="252">
        <v>1.91</v>
      </c>
      <c r="AT13" s="252">
        <v>5.38</v>
      </c>
      <c r="AU13" s="252">
        <v>5.83</v>
      </c>
      <c r="AV13" s="252">
        <v>2.13</v>
      </c>
      <c r="AW13" s="252">
        <v>2.02</v>
      </c>
      <c r="AX13" s="252">
        <v>5.45</v>
      </c>
      <c r="AY13" s="253">
        <v>5.59</v>
      </c>
      <c r="AZ13" s="251">
        <v>2.67</v>
      </c>
      <c r="BA13" s="252">
        <v>2.4500000000000002</v>
      </c>
      <c r="BB13" s="252">
        <v>4.7699999999999996</v>
      </c>
      <c r="BC13" s="252">
        <v>4.96</v>
      </c>
      <c r="BD13" s="252">
        <v>2.42</v>
      </c>
      <c r="BE13" s="252">
        <v>2.15</v>
      </c>
      <c r="BF13" s="252">
        <v>4.3600000000000003</v>
      </c>
      <c r="BG13" s="252">
        <v>4.47</v>
      </c>
      <c r="BH13" s="252">
        <v>2.56</v>
      </c>
      <c r="BI13" s="252">
        <v>2.33</v>
      </c>
      <c r="BJ13" s="252">
        <v>4.6900000000000004</v>
      </c>
      <c r="BK13" s="252">
        <v>4.79</v>
      </c>
      <c r="BL13" s="252">
        <v>2.1</v>
      </c>
      <c r="BM13" s="252">
        <v>2.2799999999999998</v>
      </c>
      <c r="BN13" s="252">
        <v>5.17</v>
      </c>
      <c r="BO13" s="252">
        <v>6.77</v>
      </c>
      <c r="BP13" s="252">
        <v>2</v>
      </c>
      <c r="BQ13" s="252">
        <v>1.96</v>
      </c>
      <c r="BR13" s="252">
        <v>5.48</v>
      </c>
      <c r="BS13" s="252">
        <v>6.21</v>
      </c>
      <c r="BT13" s="252">
        <v>2.0499999999999998</v>
      </c>
      <c r="BU13" s="252">
        <v>2.0299999999999998</v>
      </c>
      <c r="BV13" s="252">
        <v>5.15</v>
      </c>
      <c r="BW13" s="253">
        <v>5.8</v>
      </c>
      <c r="BX13" s="251">
        <v>2.15</v>
      </c>
      <c r="BY13" s="252">
        <v>2.1</v>
      </c>
      <c r="BZ13" s="252">
        <v>3.87</v>
      </c>
      <c r="CA13" s="252">
        <v>4.21</v>
      </c>
      <c r="CB13" s="252">
        <v>1.9</v>
      </c>
      <c r="CC13" s="252">
        <v>1.86</v>
      </c>
      <c r="CD13" s="252">
        <v>3.37</v>
      </c>
      <c r="CE13" s="252">
        <v>3.73</v>
      </c>
      <c r="CF13" s="252">
        <v>2.11</v>
      </c>
      <c r="CG13" s="252">
        <v>2.0499999999999998</v>
      </c>
      <c r="CH13" s="252">
        <v>3.85</v>
      </c>
      <c r="CI13" s="252">
        <v>4.13</v>
      </c>
      <c r="CJ13" s="252">
        <v>1.85</v>
      </c>
      <c r="CK13" s="252">
        <v>1.89</v>
      </c>
      <c r="CL13" s="252">
        <v>5.1100000000000003</v>
      </c>
      <c r="CM13" s="252">
        <v>5.61</v>
      </c>
      <c r="CN13" s="252">
        <v>1.62</v>
      </c>
      <c r="CO13" s="252">
        <v>1.67</v>
      </c>
      <c r="CP13" s="252">
        <v>4.72</v>
      </c>
      <c r="CQ13" s="252">
        <v>5.3</v>
      </c>
      <c r="CR13" s="252">
        <v>1.79</v>
      </c>
      <c r="CS13" s="252">
        <v>1.85</v>
      </c>
      <c r="CT13" s="252">
        <v>4.82</v>
      </c>
      <c r="CU13" s="253">
        <v>5.38</v>
      </c>
    </row>
    <row r="14" spans="2:99" x14ac:dyDescent="0.25">
      <c r="B14" s="502"/>
      <c r="C14" s="250" t="s">
        <v>28</v>
      </c>
      <c r="D14" s="251">
        <v>3.16</v>
      </c>
      <c r="E14" s="252">
        <v>3.26</v>
      </c>
      <c r="F14" s="252">
        <v>4.95</v>
      </c>
      <c r="G14" s="252">
        <v>5.82</v>
      </c>
      <c r="H14" s="252">
        <v>2.94</v>
      </c>
      <c r="I14" s="252">
        <v>2.66</v>
      </c>
      <c r="J14" s="252">
        <v>4.8</v>
      </c>
      <c r="K14" s="252">
        <v>4.84</v>
      </c>
      <c r="L14" s="252">
        <v>3.1</v>
      </c>
      <c r="M14" s="252">
        <v>2.86</v>
      </c>
      <c r="N14" s="252">
        <v>5.0999999999999996</v>
      </c>
      <c r="O14" s="252">
        <v>5.16</v>
      </c>
      <c r="P14" s="252">
        <v>2.4900000000000002</v>
      </c>
      <c r="Q14" s="252">
        <v>2.64</v>
      </c>
      <c r="R14" s="252">
        <v>5.2</v>
      </c>
      <c r="S14" s="252">
        <v>6.33</v>
      </c>
      <c r="T14" s="252">
        <v>2.33</v>
      </c>
      <c r="U14" s="252">
        <v>2.31</v>
      </c>
      <c r="V14" s="252">
        <v>5.43</v>
      </c>
      <c r="W14" s="252">
        <v>6.02</v>
      </c>
      <c r="X14" s="252">
        <v>2.4300000000000002</v>
      </c>
      <c r="Y14" s="252">
        <v>2.37</v>
      </c>
      <c r="Z14" s="252">
        <v>5.27</v>
      </c>
      <c r="AA14" s="253">
        <v>5.62</v>
      </c>
      <c r="AB14" s="251">
        <v>3.22</v>
      </c>
      <c r="AC14" s="252">
        <v>2.9</v>
      </c>
      <c r="AD14" s="252">
        <v>5.03</v>
      </c>
      <c r="AE14" s="252">
        <v>4.8600000000000003</v>
      </c>
      <c r="AF14" s="252">
        <v>2.91</v>
      </c>
      <c r="AG14" s="252">
        <v>2.61</v>
      </c>
      <c r="AH14" s="252">
        <v>4.66</v>
      </c>
      <c r="AI14" s="252">
        <v>4.57</v>
      </c>
      <c r="AJ14" s="252">
        <v>3</v>
      </c>
      <c r="AK14" s="252">
        <v>2.8</v>
      </c>
      <c r="AL14" s="252">
        <v>4.8</v>
      </c>
      <c r="AM14" s="252">
        <v>4.8600000000000003</v>
      </c>
      <c r="AN14" s="252">
        <v>2.4900000000000002</v>
      </c>
      <c r="AO14" s="252">
        <v>2.58</v>
      </c>
      <c r="AP14" s="252">
        <v>5.2</v>
      </c>
      <c r="AQ14" s="252">
        <v>6.08</v>
      </c>
      <c r="AR14" s="252">
        <v>2.31</v>
      </c>
      <c r="AS14" s="252">
        <v>2.2200000000000002</v>
      </c>
      <c r="AT14" s="252">
        <v>5.33</v>
      </c>
      <c r="AU14" s="252">
        <v>5.58</v>
      </c>
      <c r="AV14" s="252">
        <v>2.4700000000000002</v>
      </c>
      <c r="AW14" s="252">
        <v>2.37</v>
      </c>
      <c r="AX14" s="252">
        <v>5.37</v>
      </c>
      <c r="AY14" s="253">
        <v>5.53</v>
      </c>
      <c r="AZ14" s="251">
        <v>3.16</v>
      </c>
      <c r="BA14" s="252">
        <v>3.26</v>
      </c>
      <c r="BB14" s="252">
        <v>4.95</v>
      </c>
      <c r="BC14" s="252">
        <v>5.82</v>
      </c>
      <c r="BD14" s="252">
        <v>2.94</v>
      </c>
      <c r="BE14" s="252">
        <v>2.66</v>
      </c>
      <c r="BF14" s="252">
        <v>4.8</v>
      </c>
      <c r="BG14" s="252">
        <v>4.84</v>
      </c>
      <c r="BH14" s="252">
        <v>3.1</v>
      </c>
      <c r="BI14" s="252">
        <v>2.86</v>
      </c>
      <c r="BJ14" s="252">
        <v>5.0999999999999996</v>
      </c>
      <c r="BK14" s="252">
        <v>5.16</v>
      </c>
      <c r="BL14" s="252">
        <v>2.4900000000000002</v>
      </c>
      <c r="BM14" s="252">
        <v>2.64</v>
      </c>
      <c r="BN14" s="252">
        <v>5.2</v>
      </c>
      <c r="BO14" s="252">
        <v>6.33</v>
      </c>
      <c r="BP14" s="252">
        <v>2.33</v>
      </c>
      <c r="BQ14" s="252">
        <v>2.31</v>
      </c>
      <c r="BR14" s="252">
        <v>5.43</v>
      </c>
      <c r="BS14" s="252">
        <v>6.02</v>
      </c>
      <c r="BT14" s="252">
        <v>2.4300000000000002</v>
      </c>
      <c r="BU14" s="252">
        <v>2.37</v>
      </c>
      <c r="BV14" s="252">
        <v>5.27</v>
      </c>
      <c r="BW14" s="253">
        <v>5.62</v>
      </c>
      <c r="BX14" s="251">
        <v>2.79</v>
      </c>
      <c r="BY14" s="252">
        <v>2.7</v>
      </c>
      <c r="BZ14" s="252">
        <v>4.4000000000000004</v>
      </c>
      <c r="CA14" s="252">
        <v>4.6399999999999997</v>
      </c>
      <c r="CB14" s="252">
        <v>2.4900000000000002</v>
      </c>
      <c r="CC14" s="252">
        <v>2.15</v>
      </c>
      <c r="CD14" s="252">
        <v>3.99</v>
      </c>
      <c r="CE14" s="252">
        <v>3.44</v>
      </c>
      <c r="CF14" s="252">
        <v>2.68</v>
      </c>
      <c r="CG14" s="252">
        <v>2.59</v>
      </c>
      <c r="CH14" s="252">
        <v>4.33</v>
      </c>
      <c r="CI14" s="252">
        <v>4.57</v>
      </c>
      <c r="CJ14" s="252">
        <v>2.31</v>
      </c>
      <c r="CK14" s="252">
        <v>2.31</v>
      </c>
      <c r="CL14" s="252">
        <v>5.16</v>
      </c>
      <c r="CM14" s="252">
        <v>5.51</v>
      </c>
      <c r="CN14" s="252">
        <v>9.3699999999999992</v>
      </c>
      <c r="CO14" s="252">
        <v>2.0699999999999998</v>
      </c>
      <c r="CP14" s="252">
        <v>27.1</v>
      </c>
      <c r="CQ14" s="252">
        <v>5.33</v>
      </c>
      <c r="CR14" s="252">
        <v>2.2000000000000002</v>
      </c>
      <c r="CS14" s="252">
        <v>2.2599999999999998</v>
      </c>
      <c r="CT14" s="252">
        <v>4.9000000000000004</v>
      </c>
      <c r="CU14" s="253">
        <v>5.41</v>
      </c>
    </row>
    <row r="15" spans="2:99" x14ac:dyDescent="0.25">
      <c r="B15" s="503"/>
      <c r="C15" s="250" t="s">
        <v>29</v>
      </c>
      <c r="D15" s="251">
        <v>3.73</v>
      </c>
      <c r="E15" s="252">
        <v>3.58</v>
      </c>
      <c r="F15" s="252">
        <v>5.36</v>
      </c>
      <c r="G15" s="252">
        <v>5.63</v>
      </c>
      <c r="H15" s="252">
        <v>3.45</v>
      </c>
      <c r="I15" s="252">
        <v>3.17</v>
      </c>
      <c r="J15" s="252">
        <v>5.19</v>
      </c>
      <c r="K15" s="252">
        <v>5.26</v>
      </c>
      <c r="L15" s="252">
        <v>3.59</v>
      </c>
      <c r="M15" s="252">
        <v>3.33</v>
      </c>
      <c r="N15" s="252">
        <v>5.45</v>
      </c>
      <c r="O15" s="252">
        <v>5.44</v>
      </c>
      <c r="P15" s="252">
        <v>2.72</v>
      </c>
      <c r="Q15" s="252">
        <v>3.02</v>
      </c>
      <c r="R15" s="252">
        <v>4.92</v>
      </c>
      <c r="S15" s="252">
        <v>6.24</v>
      </c>
      <c r="T15" s="252">
        <v>2.72</v>
      </c>
      <c r="U15" s="252">
        <v>2.67</v>
      </c>
      <c r="V15" s="252">
        <v>5.68</v>
      </c>
      <c r="W15" s="252">
        <v>6.1</v>
      </c>
      <c r="X15" s="252">
        <v>2.73</v>
      </c>
      <c r="Y15" s="252">
        <v>2.76</v>
      </c>
      <c r="Z15" s="252">
        <v>5.23</v>
      </c>
      <c r="AA15" s="253">
        <v>5.79</v>
      </c>
      <c r="AB15" s="251">
        <v>3.76</v>
      </c>
      <c r="AC15" s="252">
        <v>3.43</v>
      </c>
      <c r="AD15" s="252">
        <v>5.36</v>
      </c>
      <c r="AE15" s="252">
        <v>5.19</v>
      </c>
      <c r="AF15" s="252">
        <v>3.36</v>
      </c>
      <c r="AG15" s="252">
        <v>3.09</v>
      </c>
      <c r="AH15" s="252">
        <v>4.96</v>
      </c>
      <c r="AI15" s="252">
        <v>4.95</v>
      </c>
      <c r="AJ15" s="252">
        <v>3.54</v>
      </c>
      <c r="AK15" s="252">
        <v>3.24</v>
      </c>
      <c r="AL15" s="252">
        <v>5.27</v>
      </c>
      <c r="AM15" s="252">
        <v>5.0999999999999996</v>
      </c>
      <c r="AN15" s="252">
        <v>2.72</v>
      </c>
      <c r="AO15" s="252">
        <v>2.84</v>
      </c>
      <c r="AP15" s="252">
        <v>4.92</v>
      </c>
      <c r="AQ15" s="252">
        <v>5.69</v>
      </c>
      <c r="AR15" s="252">
        <v>2.6</v>
      </c>
      <c r="AS15" s="252">
        <v>2.56</v>
      </c>
      <c r="AT15" s="252">
        <v>5.3</v>
      </c>
      <c r="AU15" s="252">
        <v>5.66</v>
      </c>
      <c r="AV15" s="252">
        <v>2.8</v>
      </c>
      <c r="AW15" s="252">
        <v>2.65</v>
      </c>
      <c r="AX15" s="252">
        <v>5.41</v>
      </c>
      <c r="AY15" s="253">
        <v>5.4</v>
      </c>
      <c r="AZ15" s="251">
        <v>3.73</v>
      </c>
      <c r="BA15" s="252">
        <v>3.58</v>
      </c>
      <c r="BB15" s="252">
        <v>5.36</v>
      </c>
      <c r="BC15" s="252">
        <v>5.63</v>
      </c>
      <c r="BD15" s="252">
        <v>3.45</v>
      </c>
      <c r="BE15" s="252">
        <v>3.17</v>
      </c>
      <c r="BF15" s="252">
        <v>5.19</v>
      </c>
      <c r="BG15" s="252">
        <v>5.26</v>
      </c>
      <c r="BH15" s="252">
        <v>3.59</v>
      </c>
      <c r="BI15" s="252">
        <v>3.33</v>
      </c>
      <c r="BJ15" s="252">
        <v>5.45</v>
      </c>
      <c r="BK15" s="252">
        <v>5.44</v>
      </c>
      <c r="BL15" s="252">
        <v>2.72</v>
      </c>
      <c r="BM15" s="252">
        <v>3.02</v>
      </c>
      <c r="BN15" s="252">
        <v>4.92</v>
      </c>
      <c r="BO15" s="252">
        <v>6.24</v>
      </c>
      <c r="BP15" s="252">
        <v>2.72</v>
      </c>
      <c r="BQ15" s="252">
        <v>2.67</v>
      </c>
      <c r="BR15" s="252">
        <v>5.68</v>
      </c>
      <c r="BS15" s="252">
        <v>6.1</v>
      </c>
      <c r="BT15" s="252">
        <v>2.73</v>
      </c>
      <c r="BU15" s="252">
        <v>2.76</v>
      </c>
      <c r="BV15" s="252">
        <v>5.23</v>
      </c>
      <c r="BW15" s="253">
        <v>5.79</v>
      </c>
      <c r="BX15" s="251">
        <v>3.37</v>
      </c>
      <c r="BY15" s="252">
        <v>3.26</v>
      </c>
      <c r="BZ15" s="252">
        <v>4.8099999999999996</v>
      </c>
      <c r="CA15" s="252">
        <v>5.03</v>
      </c>
      <c r="CB15" s="252">
        <v>3.51</v>
      </c>
      <c r="CC15" s="252">
        <v>2.94</v>
      </c>
      <c r="CD15" s="252">
        <v>5.53</v>
      </c>
      <c r="CE15" s="252">
        <v>4.7300000000000004</v>
      </c>
      <c r="CF15" s="252">
        <v>3.23</v>
      </c>
      <c r="CG15" s="252">
        <v>3.13</v>
      </c>
      <c r="CH15" s="252">
        <v>4.8099999999999996</v>
      </c>
      <c r="CI15" s="252">
        <v>5.0199999999999996</v>
      </c>
      <c r="CJ15" s="252">
        <v>2.68</v>
      </c>
      <c r="CK15" s="252">
        <v>2.75</v>
      </c>
      <c r="CL15" s="252">
        <v>5.15</v>
      </c>
      <c r="CM15" s="252">
        <v>5.69</v>
      </c>
      <c r="CN15" s="252">
        <v>2.44</v>
      </c>
      <c r="CO15" s="252">
        <v>2.4700000000000002</v>
      </c>
      <c r="CP15" s="252">
        <v>5.1100000000000003</v>
      </c>
      <c r="CQ15" s="252">
        <v>5.55</v>
      </c>
      <c r="CR15" s="252">
        <v>2.56</v>
      </c>
      <c r="CS15" s="252">
        <v>2.57</v>
      </c>
      <c r="CT15" s="252">
        <v>4.9800000000000004</v>
      </c>
      <c r="CU15" s="253">
        <v>5.3</v>
      </c>
    </row>
    <row r="16" spans="2:99" x14ac:dyDescent="0.25">
      <c r="B16" s="501" t="s">
        <v>58</v>
      </c>
      <c r="C16" s="250" t="s">
        <v>54</v>
      </c>
      <c r="D16" s="251">
        <v>2</v>
      </c>
      <c r="E16" s="252">
        <v>1.87</v>
      </c>
      <c r="F16" s="252">
        <v>4.53</v>
      </c>
      <c r="G16" s="252">
        <v>4.96</v>
      </c>
      <c r="H16" s="252">
        <v>1.81</v>
      </c>
      <c r="I16" s="252">
        <v>1.59</v>
      </c>
      <c r="J16" s="252">
        <v>3.94</v>
      </c>
      <c r="K16" s="252">
        <v>3.95</v>
      </c>
      <c r="L16" s="252">
        <v>1.96</v>
      </c>
      <c r="M16" s="252">
        <v>1.84</v>
      </c>
      <c r="N16" s="252">
        <v>4.4400000000000004</v>
      </c>
      <c r="O16" s="252">
        <v>4.78</v>
      </c>
      <c r="P16" s="252">
        <v>1.78</v>
      </c>
      <c r="Q16" s="252">
        <v>1.72</v>
      </c>
      <c r="R16" s="252">
        <v>6.31</v>
      </c>
      <c r="S16" s="252">
        <v>6.95</v>
      </c>
      <c r="T16" s="252">
        <v>1.62</v>
      </c>
      <c r="U16" s="252">
        <v>1.57</v>
      </c>
      <c r="V16" s="252">
        <v>5.86</v>
      </c>
      <c r="W16" s="252">
        <v>6.57</v>
      </c>
      <c r="X16" s="252">
        <v>1.76</v>
      </c>
      <c r="Y16" s="252">
        <v>1.62</v>
      </c>
      <c r="Z16" s="252">
        <v>6.04</v>
      </c>
      <c r="AA16" s="253">
        <v>6.1</v>
      </c>
      <c r="AB16" s="251">
        <v>1.37</v>
      </c>
      <c r="AC16" s="252">
        <v>1.24</v>
      </c>
      <c r="AD16" s="252">
        <v>4.6900000000000004</v>
      </c>
      <c r="AE16" s="252">
        <v>5.23</v>
      </c>
      <c r="AF16" s="252">
        <v>1.07</v>
      </c>
      <c r="AG16" s="252">
        <v>0.93799999999999994</v>
      </c>
      <c r="AH16" s="252">
        <v>3.4</v>
      </c>
      <c r="AI16" s="252">
        <v>3.78</v>
      </c>
      <c r="AJ16" s="252">
        <v>1.31</v>
      </c>
      <c r="AK16" s="252">
        <v>1.17</v>
      </c>
      <c r="AL16" s="252">
        <v>4.3899999999999997</v>
      </c>
      <c r="AM16" s="252">
        <v>4.58</v>
      </c>
      <c r="AN16" s="252">
        <v>1.41</v>
      </c>
      <c r="AO16" s="252">
        <v>1.24</v>
      </c>
      <c r="AP16" s="252">
        <v>9.31</v>
      </c>
      <c r="AQ16" s="252">
        <v>9.49</v>
      </c>
      <c r="AR16" s="252">
        <v>1.05</v>
      </c>
      <c r="AS16" s="252">
        <v>0.93400000000000005</v>
      </c>
      <c r="AT16" s="252">
        <v>6.83</v>
      </c>
      <c r="AU16" s="252">
        <v>7.27</v>
      </c>
      <c r="AV16" s="252">
        <v>1.25</v>
      </c>
      <c r="AW16" s="252">
        <v>1.1499999999999999</v>
      </c>
      <c r="AX16" s="252">
        <v>7.42</v>
      </c>
      <c r="AY16" s="253">
        <v>7.85</v>
      </c>
      <c r="AZ16" s="251">
        <v>0.92500000000000004</v>
      </c>
      <c r="BA16" s="252">
        <v>0.90700000000000003</v>
      </c>
      <c r="BB16" s="252">
        <v>5.4</v>
      </c>
      <c r="BC16" s="252">
        <v>7.27</v>
      </c>
      <c r="BD16" s="252">
        <v>0.66100000000000003</v>
      </c>
      <c r="BE16" s="252">
        <v>0.51500000000000001</v>
      </c>
      <c r="BF16" s="252">
        <v>3.91</v>
      </c>
      <c r="BG16" s="252">
        <v>3.56</v>
      </c>
      <c r="BH16" s="252">
        <v>0.89200000000000002</v>
      </c>
      <c r="BI16" s="252">
        <v>0.91700000000000004</v>
      </c>
      <c r="BJ16" s="252">
        <v>4.59</v>
      </c>
      <c r="BK16" s="252">
        <v>6.88</v>
      </c>
      <c r="BL16" s="252">
        <v>0.94299999999999995</v>
      </c>
      <c r="BM16" s="252">
        <v>1.46</v>
      </c>
      <c r="BN16" s="252">
        <v>11.8</v>
      </c>
      <c r="BO16" s="252">
        <v>23.6</v>
      </c>
      <c r="BP16" s="252">
        <v>0.505</v>
      </c>
      <c r="BQ16" s="252">
        <v>0.14599999999999999</v>
      </c>
      <c r="BR16" s="252">
        <v>5.43</v>
      </c>
      <c r="BS16" s="252">
        <v>0.223</v>
      </c>
      <c r="BT16" s="252">
        <v>0.89900000000000002</v>
      </c>
      <c r="BU16" s="252">
        <v>1.0900000000000001</v>
      </c>
      <c r="BV16" s="252">
        <v>9.99</v>
      </c>
      <c r="BW16" s="253">
        <v>15</v>
      </c>
      <c r="BX16" s="251">
        <v>0.874</v>
      </c>
      <c r="BY16" s="252">
        <v>0.72</v>
      </c>
      <c r="BZ16" s="252">
        <v>5.88</v>
      </c>
      <c r="CA16" s="252">
        <v>5.71</v>
      </c>
      <c r="CB16" s="252">
        <v>0.495</v>
      </c>
      <c r="CC16" s="252">
        <v>0.64800000000000002</v>
      </c>
      <c r="CD16" s="252">
        <v>2.59</v>
      </c>
      <c r="CE16" s="252">
        <v>7.29</v>
      </c>
      <c r="CF16" s="252">
        <v>0.86899999999999999</v>
      </c>
      <c r="CG16" s="252">
        <v>0.77900000000000003</v>
      </c>
      <c r="CH16" s="252">
        <v>5.14</v>
      </c>
      <c r="CI16" s="252">
        <v>5.55</v>
      </c>
      <c r="CJ16" s="252">
        <v>1.1299999999999999</v>
      </c>
      <c r="CK16" s="252">
        <v>1.08</v>
      </c>
      <c r="CL16" s="252">
        <v>16.8</v>
      </c>
      <c r="CM16" s="252">
        <v>18.100000000000001</v>
      </c>
      <c r="CN16" s="252">
        <v>0.14599999999999999</v>
      </c>
      <c r="CO16" s="252">
        <v>9.9400000000000002E-2</v>
      </c>
      <c r="CP16" s="252">
        <v>0.223</v>
      </c>
      <c r="CQ16" s="252">
        <v>0.57299999999999995</v>
      </c>
      <c r="CR16" s="252">
        <v>0.94299999999999995</v>
      </c>
      <c r="CS16" s="252">
        <v>0.80800000000000005</v>
      </c>
      <c r="CT16" s="252">
        <v>11.8</v>
      </c>
      <c r="CU16" s="253">
        <v>11</v>
      </c>
    </row>
    <row r="17" spans="2:99" x14ac:dyDescent="0.25">
      <c r="B17" s="502"/>
      <c r="C17" s="250" t="s">
        <v>55</v>
      </c>
      <c r="D17" s="251">
        <v>1.86</v>
      </c>
      <c r="E17" s="252">
        <v>1.64</v>
      </c>
      <c r="F17" s="252">
        <v>3.28</v>
      </c>
      <c r="G17" s="252">
        <v>3.41</v>
      </c>
      <c r="H17" s="252">
        <v>1.67</v>
      </c>
      <c r="I17" s="252">
        <v>1.42</v>
      </c>
      <c r="J17" s="252">
        <v>3.03</v>
      </c>
      <c r="K17" s="252">
        <v>3.01</v>
      </c>
      <c r="L17" s="252">
        <v>1.8</v>
      </c>
      <c r="M17" s="252">
        <v>1.54</v>
      </c>
      <c r="N17" s="252">
        <v>3.24</v>
      </c>
      <c r="O17" s="252">
        <v>3.13</v>
      </c>
      <c r="P17" s="252">
        <v>1.68</v>
      </c>
      <c r="Q17" s="252">
        <v>1.59</v>
      </c>
      <c r="R17" s="252">
        <v>4.79</v>
      </c>
      <c r="S17" s="252">
        <v>5.49</v>
      </c>
      <c r="T17" s="252">
        <v>1.52</v>
      </c>
      <c r="U17" s="252">
        <v>1.41</v>
      </c>
      <c r="V17" s="252">
        <v>4.6500000000000004</v>
      </c>
      <c r="W17" s="252">
        <v>5.27</v>
      </c>
      <c r="X17" s="252">
        <v>1.68</v>
      </c>
      <c r="Y17" s="252">
        <v>1.52</v>
      </c>
      <c r="Z17" s="252">
        <v>4.87</v>
      </c>
      <c r="AA17" s="253">
        <v>5.07</v>
      </c>
      <c r="AB17" s="251">
        <v>1.05</v>
      </c>
      <c r="AC17" s="252">
        <v>0.84599999999999997</v>
      </c>
      <c r="AD17" s="252">
        <v>4.0599999999999996</v>
      </c>
      <c r="AE17" s="252">
        <v>4.51</v>
      </c>
      <c r="AF17" s="252">
        <v>0.85899999999999999</v>
      </c>
      <c r="AG17" s="252">
        <v>0.68200000000000005</v>
      </c>
      <c r="AH17" s="252">
        <v>2.89</v>
      </c>
      <c r="AI17" s="252">
        <v>3.43</v>
      </c>
      <c r="AJ17" s="252">
        <v>1.02</v>
      </c>
      <c r="AK17" s="252">
        <v>0.84299999999999997</v>
      </c>
      <c r="AL17" s="252">
        <v>3.55</v>
      </c>
      <c r="AM17" s="252">
        <v>3.76</v>
      </c>
      <c r="AN17" s="252">
        <v>0.72699999999999998</v>
      </c>
      <c r="AO17" s="252">
        <v>0.97599999999999998</v>
      </c>
      <c r="AP17" s="252">
        <v>2.75</v>
      </c>
      <c r="AQ17" s="252">
        <v>9.44</v>
      </c>
      <c r="AR17" s="252">
        <v>0.92600000000000005</v>
      </c>
      <c r="AS17" s="252">
        <v>0.79900000000000004</v>
      </c>
      <c r="AT17" s="252">
        <v>6.52</v>
      </c>
      <c r="AU17" s="252">
        <v>7.71</v>
      </c>
      <c r="AV17" s="252">
        <v>1.1299999999999999</v>
      </c>
      <c r="AW17" s="252">
        <v>0.95299999999999996</v>
      </c>
      <c r="AX17" s="252">
        <v>7.51</v>
      </c>
      <c r="AY17" s="253">
        <v>7.7</v>
      </c>
      <c r="AZ17" s="251">
        <v>0.95499999999999996</v>
      </c>
      <c r="BA17" s="252">
        <v>0.79800000000000004</v>
      </c>
      <c r="BB17" s="252">
        <v>3.78</v>
      </c>
      <c r="BC17" s="252">
        <v>4.54</v>
      </c>
      <c r="BD17" s="252">
        <v>0.82599999999999996</v>
      </c>
      <c r="BE17" s="252">
        <v>0.65500000000000003</v>
      </c>
      <c r="BF17" s="252">
        <v>3.16</v>
      </c>
      <c r="BG17" s="252">
        <v>3.7</v>
      </c>
      <c r="BH17" s="252">
        <v>0.95699999999999996</v>
      </c>
      <c r="BI17" s="252">
        <v>0.83899999999999997</v>
      </c>
      <c r="BJ17" s="252">
        <v>3.37</v>
      </c>
      <c r="BK17" s="252">
        <v>4.33</v>
      </c>
      <c r="BL17" s="252">
        <v>1.1100000000000001</v>
      </c>
      <c r="BM17" s="252">
        <v>0.90700000000000003</v>
      </c>
      <c r="BN17" s="252">
        <v>9.26</v>
      </c>
      <c r="BO17" s="252">
        <v>9.36</v>
      </c>
      <c r="BP17" s="252">
        <v>0.97499999999999998</v>
      </c>
      <c r="BQ17" s="252">
        <v>0.80100000000000005</v>
      </c>
      <c r="BR17" s="252">
        <v>8.17</v>
      </c>
      <c r="BS17" s="252">
        <v>8.67</v>
      </c>
      <c r="BT17" s="252">
        <v>1.07</v>
      </c>
      <c r="BU17" s="252">
        <v>1</v>
      </c>
      <c r="BV17" s="252">
        <v>7.61</v>
      </c>
      <c r="BW17" s="253">
        <v>9.36</v>
      </c>
      <c r="BX17" s="251">
        <v>0.89</v>
      </c>
      <c r="BY17" s="252">
        <v>0.65500000000000003</v>
      </c>
      <c r="BZ17" s="252">
        <v>3.98</v>
      </c>
      <c r="CA17" s="252">
        <v>3.7</v>
      </c>
      <c r="CB17" s="252">
        <v>0.69799999999999995</v>
      </c>
      <c r="CC17" s="252">
        <v>0.64100000000000001</v>
      </c>
      <c r="CD17" s="252">
        <v>2.59</v>
      </c>
      <c r="CE17" s="252">
        <v>4.54</v>
      </c>
      <c r="CF17" s="252">
        <v>0.91200000000000003</v>
      </c>
      <c r="CG17" s="252">
        <v>0.755</v>
      </c>
      <c r="CH17" s="252">
        <v>3.54</v>
      </c>
      <c r="CI17" s="252">
        <v>4.01</v>
      </c>
      <c r="CJ17" s="252">
        <v>1.1399999999999999</v>
      </c>
      <c r="CK17" s="252">
        <v>0.84</v>
      </c>
      <c r="CL17" s="252">
        <v>11</v>
      </c>
      <c r="CM17" s="252">
        <v>9.56</v>
      </c>
      <c r="CN17" s="252">
        <v>0.73499999999999999</v>
      </c>
      <c r="CO17" s="252">
        <v>0.93300000000000005</v>
      </c>
      <c r="CP17" s="252">
        <v>6.13</v>
      </c>
      <c r="CQ17" s="252">
        <v>12.6</v>
      </c>
      <c r="CR17" s="252">
        <v>1.08</v>
      </c>
      <c r="CS17" s="252">
        <v>0.84699999999999998</v>
      </c>
      <c r="CT17" s="252">
        <v>8.76</v>
      </c>
      <c r="CU17" s="253">
        <v>8</v>
      </c>
    </row>
    <row r="18" spans="2:99" x14ac:dyDescent="0.25">
      <c r="B18" s="502"/>
      <c r="C18" s="250" t="s">
        <v>56</v>
      </c>
      <c r="D18" s="251">
        <v>4.79</v>
      </c>
      <c r="E18" s="252">
        <v>4.47</v>
      </c>
      <c r="F18" s="252">
        <v>5.73</v>
      </c>
      <c r="G18" s="252">
        <v>5.63</v>
      </c>
      <c r="H18" s="252">
        <v>4.62</v>
      </c>
      <c r="I18" s="252">
        <v>4.0199999999999996</v>
      </c>
      <c r="J18" s="252">
        <v>5.83</v>
      </c>
      <c r="K18" s="252">
        <v>5.28</v>
      </c>
      <c r="L18" s="252">
        <v>4.62</v>
      </c>
      <c r="M18" s="252">
        <v>4.1399999999999997</v>
      </c>
      <c r="N18" s="252">
        <v>5.93</v>
      </c>
      <c r="O18" s="252">
        <v>5.54</v>
      </c>
      <c r="P18" s="252">
        <v>3.27</v>
      </c>
      <c r="Q18" s="252">
        <v>3.28</v>
      </c>
      <c r="R18" s="252">
        <v>4.8099999999999996</v>
      </c>
      <c r="S18" s="252">
        <v>5.18</v>
      </c>
      <c r="T18" s="252">
        <v>3.28</v>
      </c>
      <c r="U18" s="252">
        <v>3.24</v>
      </c>
      <c r="V18" s="252">
        <v>5.44</v>
      </c>
      <c r="W18" s="252">
        <v>5.72</v>
      </c>
      <c r="X18" s="252">
        <v>3.3</v>
      </c>
      <c r="Y18" s="252">
        <v>3.18</v>
      </c>
      <c r="Z18" s="252">
        <v>5.19</v>
      </c>
      <c r="AA18" s="253">
        <v>5.26</v>
      </c>
      <c r="AB18" s="251">
        <v>4.93</v>
      </c>
      <c r="AC18" s="252">
        <v>4.3499999999999996</v>
      </c>
      <c r="AD18" s="252">
        <v>6.27</v>
      </c>
      <c r="AE18" s="252">
        <v>5.83</v>
      </c>
      <c r="AF18" s="252">
        <v>4.29</v>
      </c>
      <c r="AG18" s="252">
        <v>3.92</v>
      </c>
      <c r="AH18" s="252">
        <v>5.63</v>
      </c>
      <c r="AI18" s="252">
        <v>5.54</v>
      </c>
      <c r="AJ18" s="252">
        <v>4.4400000000000004</v>
      </c>
      <c r="AK18" s="252">
        <v>4.05</v>
      </c>
      <c r="AL18" s="252">
        <v>5.93</v>
      </c>
      <c r="AM18" s="252">
        <v>5.73</v>
      </c>
      <c r="AN18" s="252">
        <v>3.51</v>
      </c>
      <c r="AO18" s="252">
        <v>3.41</v>
      </c>
      <c r="AP18" s="252">
        <v>5.82</v>
      </c>
      <c r="AQ18" s="252">
        <v>6.14</v>
      </c>
      <c r="AR18" s="252">
        <v>3.27</v>
      </c>
      <c r="AS18" s="252">
        <v>3.22</v>
      </c>
      <c r="AT18" s="252">
        <v>5.92</v>
      </c>
      <c r="AU18" s="252">
        <v>6.37</v>
      </c>
      <c r="AV18" s="252">
        <v>3.32</v>
      </c>
      <c r="AW18" s="252">
        <v>3.39</v>
      </c>
      <c r="AX18" s="252">
        <v>5.72</v>
      </c>
      <c r="AY18" s="253">
        <v>6.38</v>
      </c>
      <c r="AZ18" s="251">
        <v>3.97</v>
      </c>
      <c r="BA18" s="252">
        <v>3.73</v>
      </c>
      <c r="BB18" s="252">
        <v>5.83</v>
      </c>
      <c r="BC18" s="252">
        <v>6.04</v>
      </c>
      <c r="BD18" s="252">
        <v>3.67</v>
      </c>
      <c r="BE18" s="252">
        <v>3.32</v>
      </c>
      <c r="BF18" s="252">
        <v>5.54</v>
      </c>
      <c r="BG18" s="252">
        <v>5.53</v>
      </c>
      <c r="BH18" s="252">
        <v>3.84</v>
      </c>
      <c r="BI18" s="252">
        <v>3.45</v>
      </c>
      <c r="BJ18" s="252">
        <v>5.83</v>
      </c>
      <c r="BK18" s="252">
        <v>5.63</v>
      </c>
      <c r="BL18" s="252">
        <v>3.75</v>
      </c>
      <c r="BM18" s="252">
        <v>3.55</v>
      </c>
      <c r="BN18" s="252">
        <v>10</v>
      </c>
      <c r="BO18" s="252">
        <v>10</v>
      </c>
      <c r="BP18" s="252">
        <v>3.4</v>
      </c>
      <c r="BQ18" s="252">
        <v>3.21</v>
      </c>
      <c r="BR18" s="252">
        <v>9.44</v>
      </c>
      <c r="BS18" s="252">
        <v>9.44</v>
      </c>
      <c r="BT18" s="252">
        <v>3.5</v>
      </c>
      <c r="BU18" s="252">
        <v>3.27</v>
      </c>
      <c r="BV18" s="252">
        <v>9.19</v>
      </c>
      <c r="BW18" s="253">
        <v>8.93</v>
      </c>
      <c r="BX18" s="251">
        <v>4</v>
      </c>
      <c r="BY18" s="252">
        <v>3.51</v>
      </c>
      <c r="BZ18" s="252">
        <v>6.15</v>
      </c>
      <c r="CA18" s="252">
        <v>5.82</v>
      </c>
      <c r="CB18" s="252">
        <v>3.7</v>
      </c>
      <c r="CC18" s="252">
        <v>3.32</v>
      </c>
      <c r="CD18" s="252">
        <v>5.83</v>
      </c>
      <c r="CE18" s="252">
        <v>5.72</v>
      </c>
      <c r="CF18" s="252">
        <v>3.77</v>
      </c>
      <c r="CG18" s="252">
        <v>3.34</v>
      </c>
      <c r="CH18" s="252">
        <v>5.83</v>
      </c>
      <c r="CI18" s="252">
        <v>5.53</v>
      </c>
      <c r="CJ18" s="252">
        <v>4.05</v>
      </c>
      <c r="CK18" s="252">
        <v>3.56</v>
      </c>
      <c r="CL18" s="252">
        <v>11.8</v>
      </c>
      <c r="CM18" s="252">
        <v>10.7</v>
      </c>
      <c r="CN18" s="252">
        <v>3.58</v>
      </c>
      <c r="CO18" s="252">
        <v>3.15</v>
      </c>
      <c r="CP18" s="252">
        <v>10.7</v>
      </c>
      <c r="CQ18" s="252">
        <v>9.7100000000000009</v>
      </c>
      <c r="CR18" s="252">
        <v>3.54</v>
      </c>
      <c r="CS18" s="252">
        <v>3.33</v>
      </c>
      <c r="CT18" s="252">
        <v>9.7200000000000006</v>
      </c>
      <c r="CU18" s="253">
        <v>9.44</v>
      </c>
    </row>
    <row r="19" spans="2:99" x14ac:dyDescent="0.25">
      <c r="B19" s="502"/>
      <c r="C19" s="250" t="s">
        <v>31</v>
      </c>
      <c r="D19" s="251">
        <v>0.99299999999999999</v>
      </c>
      <c r="E19" s="252">
        <v>0.94899999999999995</v>
      </c>
      <c r="F19" s="252">
        <v>5.55</v>
      </c>
      <c r="G19" s="252">
        <v>8.2100000000000009</v>
      </c>
      <c r="H19" s="252">
        <v>0.84599999999999997</v>
      </c>
      <c r="I19" s="252">
        <v>0.69399999999999995</v>
      </c>
      <c r="J19" s="252">
        <v>4.51</v>
      </c>
      <c r="K19" s="252">
        <v>4.99</v>
      </c>
      <c r="L19" s="252">
        <v>0.99299999999999999</v>
      </c>
      <c r="M19" s="252">
        <v>0.80300000000000005</v>
      </c>
      <c r="N19" s="252">
        <v>5.55</v>
      </c>
      <c r="O19" s="252">
        <v>5.41</v>
      </c>
      <c r="P19" s="252">
        <v>0.875</v>
      </c>
      <c r="Q19" s="252">
        <v>0.86299999999999999</v>
      </c>
      <c r="R19" s="252">
        <v>8.64</v>
      </c>
      <c r="S19" s="252">
        <v>11.1</v>
      </c>
      <c r="T19" s="252">
        <v>0.69599999999999995</v>
      </c>
      <c r="U19" s="252">
        <v>0.64800000000000002</v>
      </c>
      <c r="V19" s="252">
        <v>6.11</v>
      </c>
      <c r="W19" s="252">
        <v>7.29</v>
      </c>
      <c r="X19" s="252">
        <v>0.97599999999999998</v>
      </c>
      <c r="Y19" s="252">
        <v>0.69099999999999995</v>
      </c>
      <c r="Z19" s="252">
        <v>9.44</v>
      </c>
      <c r="AA19" s="253">
        <v>7.09</v>
      </c>
      <c r="AB19" s="251">
        <v>1.02</v>
      </c>
      <c r="AC19" s="252">
        <v>0.88900000000000001</v>
      </c>
      <c r="AD19" s="252">
        <v>5.72</v>
      </c>
      <c r="AE19" s="252">
        <v>6.86</v>
      </c>
      <c r="AF19" s="252">
        <v>0.83899999999999997</v>
      </c>
      <c r="AG19" s="252">
        <v>0.68400000000000005</v>
      </c>
      <c r="AH19" s="252">
        <v>4.33</v>
      </c>
      <c r="AI19" s="252">
        <v>4.68</v>
      </c>
      <c r="AJ19" s="252">
        <v>0.97499999999999998</v>
      </c>
      <c r="AK19" s="252">
        <v>0.84599999999999997</v>
      </c>
      <c r="AL19" s="252">
        <v>5.14</v>
      </c>
      <c r="AM19" s="252">
        <v>5.81</v>
      </c>
      <c r="AN19" s="252">
        <v>1.05</v>
      </c>
      <c r="AO19" s="252">
        <v>0.80700000000000005</v>
      </c>
      <c r="AP19" s="252">
        <v>11</v>
      </c>
      <c r="AQ19" s="252">
        <v>9.81</v>
      </c>
      <c r="AR19" s="252">
        <v>0.77500000000000002</v>
      </c>
      <c r="AS19" s="252">
        <v>0.64800000000000002</v>
      </c>
      <c r="AT19" s="252">
        <v>7.12</v>
      </c>
      <c r="AU19" s="252">
        <v>7.29</v>
      </c>
      <c r="AV19" s="252">
        <v>0.94599999999999995</v>
      </c>
      <c r="AW19" s="252">
        <v>0.76800000000000002</v>
      </c>
      <c r="AX19" s="252">
        <v>8.7899999999999991</v>
      </c>
      <c r="AY19" s="253">
        <v>7.89</v>
      </c>
      <c r="AZ19" s="251">
        <v>1.06</v>
      </c>
      <c r="BA19" s="252">
        <v>0.95299999999999996</v>
      </c>
      <c r="BB19" s="252">
        <v>5.81</v>
      </c>
      <c r="BC19" s="252">
        <v>7.7</v>
      </c>
      <c r="BD19" s="252">
        <v>0.86299999999999999</v>
      </c>
      <c r="BE19" s="252">
        <v>0.66700000000000004</v>
      </c>
      <c r="BF19" s="252">
        <v>4.38</v>
      </c>
      <c r="BG19" s="252">
        <v>4.1500000000000004</v>
      </c>
      <c r="BH19" s="252">
        <v>1.01</v>
      </c>
      <c r="BI19" s="252">
        <v>0.84599999999999997</v>
      </c>
      <c r="BJ19" s="252">
        <v>5.51</v>
      </c>
      <c r="BK19" s="252">
        <v>5.81</v>
      </c>
      <c r="BL19" s="252">
        <v>1.1599999999999999</v>
      </c>
      <c r="BM19" s="252">
        <v>1.01</v>
      </c>
      <c r="BN19" s="252">
        <v>12.5</v>
      </c>
      <c r="BO19" s="252">
        <v>13.3</v>
      </c>
      <c r="BP19" s="252">
        <v>0.875</v>
      </c>
      <c r="BQ19" s="252">
        <v>0.64800000000000002</v>
      </c>
      <c r="BR19" s="252">
        <v>8.64</v>
      </c>
      <c r="BS19" s="252">
        <v>7.29</v>
      </c>
      <c r="BT19" s="252">
        <v>0.94599999999999995</v>
      </c>
      <c r="BU19" s="252">
        <v>0.998</v>
      </c>
      <c r="BV19" s="252">
        <v>8.7899999999999991</v>
      </c>
      <c r="BW19" s="253">
        <v>12.1</v>
      </c>
      <c r="BX19" s="251">
        <v>1.04</v>
      </c>
      <c r="BY19" s="252">
        <v>0.876</v>
      </c>
      <c r="BZ19" s="252">
        <v>6.54</v>
      </c>
      <c r="CA19" s="252">
        <v>7.22</v>
      </c>
      <c r="CB19" s="252">
        <v>0.86</v>
      </c>
      <c r="CC19" s="252">
        <v>0.69399999999999995</v>
      </c>
      <c r="CD19" s="252">
        <v>4.91</v>
      </c>
      <c r="CE19" s="252">
        <v>4.99</v>
      </c>
      <c r="CF19" s="252">
        <v>0.97499999999999998</v>
      </c>
      <c r="CG19" s="252">
        <v>0.81399999999999995</v>
      </c>
      <c r="CH19" s="252">
        <v>5.59</v>
      </c>
      <c r="CI19" s="252">
        <v>5.71</v>
      </c>
      <c r="CJ19" s="252">
        <v>0.94399999999999995</v>
      </c>
      <c r="CK19" s="252">
        <v>0.93300000000000005</v>
      </c>
      <c r="CL19" s="252">
        <v>10.199999999999999</v>
      </c>
      <c r="CM19" s="252">
        <v>12.6</v>
      </c>
      <c r="CN19" s="252">
        <v>0.74</v>
      </c>
      <c r="CO19" s="252">
        <v>0.64800000000000002</v>
      </c>
      <c r="CP19" s="252">
        <v>7.22</v>
      </c>
      <c r="CQ19" s="252">
        <v>7.29</v>
      </c>
      <c r="CR19" s="252">
        <v>0.91300000000000003</v>
      </c>
      <c r="CS19" s="252">
        <v>0.69099999999999995</v>
      </c>
      <c r="CT19" s="252">
        <v>8.76</v>
      </c>
      <c r="CU19" s="253">
        <v>7.09</v>
      </c>
    </row>
    <row r="20" spans="2:99" x14ac:dyDescent="0.25">
      <c r="B20" s="502"/>
      <c r="C20" s="250" t="s">
        <v>32</v>
      </c>
      <c r="D20" s="251">
        <v>4.45</v>
      </c>
      <c r="E20" s="252">
        <v>4.16</v>
      </c>
      <c r="F20" s="252">
        <v>5.63</v>
      </c>
      <c r="G20" s="252">
        <v>5.54</v>
      </c>
      <c r="H20" s="252">
        <v>4.08</v>
      </c>
      <c r="I20" s="252">
        <v>3.74</v>
      </c>
      <c r="J20" s="252">
        <v>5.45</v>
      </c>
      <c r="K20" s="252">
        <v>5.27</v>
      </c>
      <c r="L20" s="252">
        <v>4.18</v>
      </c>
      <c r="M20" s="252">
        <v>3.94</v>
      </c>
      <c r="N20" s="252">
        <v>5.54</v>
      </c>
      <c r="O20" s="252">
        <v>5.45</v>
      </c>
      <c r="P20" s="252">
        <v>3.16</v>
      </c>
      <c r="Q20" s="252">
        <v>3.13</v>
      </c>
      <c r="R20" s="252">
        <v>5.0199999999999996</v>
      </c>
      <c r="S20" s="252">
        <v>5.26</v>
      </c>
      <c r="T20" s="252">
        <v>3.14</v>
      </c>
      <c r="U20" s="252">
        <v>3.08</v>
      </c>
      <c r="V20" s="252">
        <v>5.71</v>
      </c>
      <c r="W20" s="252">
        <v>5.91</v>
      </c>
      <c r="X20" s="252">
        <v>3.16</v>
      </c>
      <c r="Y20" s="252">
        <v>3.12</v>
      </c>
      <c r="Z20" s="252">
        <v>5.26</v>
      </c>
      <c r="AA20" s="253">
        <v>5.43</v>
      </c>
      <c r="AB20" s="251">
        <v>4.57</v>
      </c>
      <c r="AC20" s="252">
        <v>4.03</v>
      </c>
      <c r="AD20" s="252">
        <v>6.04</v>
      </c>
      <c r="AE20" s="252">
        <v>5.54</v>
      </c>
      <c r="AF20" s="252">
        <v>3.94</v>
      </c>
      <c r="AG20" s="252">
        <v>3.63</v>
      </c>
      <c r="AH20" s="252">
        <v>5.45</v>
      </c>
      <c r="AI20" s="252">
        <v>5.36</v>
      </c>
      <c r="AJ20" s="252">
        <v>4.18</v>
      </c>
      <c r="AK20" s="252">
        <v>3.77</v>
      </c>
      <c r="AL20" s="252">
        <v>5.73</v>
      </c>
      <c r="AM20" s="252">
        <v>5.36</v>
      </c>
      <c r="AN20" s="252">
        <v>3.25</v>
      </c>
      <c r="AO20" s="252">
        <v>3.21</v>
      </c>
      <c r="AP20" s="252">
        <v>5.53</v>
      </c>
      <c r="AQ20" s="252">
        <v>5.82</v>
      </c>
      <c r="AR20" s="252">
        <v>3.02</v>
      </c>
      <c r="AS20" s="252">
        <v>2.96</v>
      </c>
      <c r="AT20" s="252">
        <v>5.71</v>
      </c>
      <c r="AU20" s="252">
        <v>6.01</v>
      </c>
      <c r="AV20" s="252">
        <v>3.08</v>
      </c>
      <c r="AW20" s="252">
        <v>2.98</v>
      </c>
      <c r="AX20" s="252">
        <v>5.34</v>
      </c>
      <c r="AY20" s="253">
        <v>5.43</v>
      </c>
      <c r="AZ20" s="251">
        <v>3.56</v>
      </c>
      <c r="BA20" s="252">
        <v>3.37</v>
      </c>
      <c r="BB20" s="252">
        <v>5.27</v>
      </c>
      <c r="BC20" s="252">
        <v>5.44</v>
      </c>
      <c r="BD20" s="252">
        <v>3.17</v>
      </c>
      <c r="BE20" s="252">
        <v>2.91</v>
      </c>
      <c r="BF20" s="252">
        <v>5.0999999999999996</v>
      </c>
      <c r="BG20" s="252">
        <v>5.17</v>
      </c>
      <c r="BH20" s="252">
        <v>3.33</v>
      </c>
      <c r="BI20" s="252">
        <v>3.12</v>
      </c>
      <c r="BJ20" s="252">
        <v>5.03</v>
      </c>
      <c r="BK20" s="252">
        <v>5.0999999999999996</v>
      </c>
      <c r="BL20" s="252">
        <v>3.34</v>
      </c>
      <c r="BM20" s="252">
        <v>3.14</v>
      </c>
      <c r="BN20" s="252">
        <v>10.3</v>
      </c>
      <c r="BO20" s="252">
        <v>10</v>
      </c>
      <c r="BP20" s="252">
        <v>3.36</v>
      </c>
      <c r="BQ20" s="252">
        <v>2.81</v>
      </c>
      <c r="BR20" s="252">
        <v>11.4</v>
      </c>
      <c r="BS20" s="252">
        <v>9.67</v>
      </c>
      <c r="BT20" s="252">
        <v>3.08</v>
      </c>
      <c r="BU20" s="252">
        <v>2.8</v>
      </c>
      <c r="BV20" s="252">
        <v>9.17</v>
      </c>
      <c r="BW20" s="253">
        <v>8.44</v>
      </c>
      <c r="BX20" s="251">
        <v>3.51</v>
      </c>
      <c r="BY20" s="252">
        <v>3.1</v>
      </c>
      <c r="BZ20" s="252">
        <v>5.44</v>
      </c>
      <c r="CA20" s="252">
        <v>5.0999999999999996</v>
      </c>
      <c r="CB20" s="252">
        <v>2.99</v>
      </c>
      <c r="CC20" s="252">
        <v>2.79</v>
      </c>
      <c r="CD20" s="252">
        <v>4.9400000000000004</v>
      </c>
      <c r="CE20" s="252">
        <v>5.08</v>
      </c>
      <c r="CF20" s="252">
        <v>3.25</v>
      </c>
      <c r="CG20" s="252">
        <v>2.99</v>
      </c>
      <c r="CH20" s="252">
        <v>5.03</v>
      </c>
      <c r="CI20" s="252">
        <v>4.9400000000000004</v>
      </c>
      <c r="CJ20" s="252">
        <v>3.61</v>
      </c>
      <c r="CK20" s="252">
        <v>3.13</v>
      </c>
      <c r="CL20" s="252">
        <v>12.2</v>
      </c>
      <c r="CM20" s="252">
        <v>10.6</v>
      </c>
      <c r="CN20" s="252">
        <v>3.06</v>
      </c>
      <c r="CO20" s="252">
        <v>2.79</v>
      </c>
      <c r="CP20" s="252">
        <v>11</v>
      </c>
      <c r="CQ20" s="252">
        <v>10.3</v>
      </c>
      <c r="CR20" s="252">
        <v>3.14</v>
      </c>
      <c r="CS20" s="252">
        <v>2.86</v>
      </c>
      <c r="CT20" s="252">
        <v>10</v>
      </c>
      <c r="CU20" s="253">
        <v>9.15</v>
      </c>
    </row>
    <row r="21" spans="2:99" x14ac:dyDescent="0.25">
      <c r="B21" s="503"/>
      <c r="C21" s="250" t="s">
        <v>33</v>
      </c>
      <c r="D21" s="251">
        <v>3.77</v>
      </c>
      <c r="E21" s="252">
        <v>3.47</v>
      </c>
      <c r="F21" s="252">
        <v>5.73</v>
      </c>
      <c r="G21" s="252">
        <v>5.63</v>
      </c>
      <c r="H21" s="252">
        <v>4.79</v>
      </c>
      <c r="I21" s="252">
        <v>3.29</v>
      </c>
      <c r="J21" s="252">
        <v>7.37</v>
      </c>
      <c r="K21" s="252">
        <v>5.18</v>
      </c>
      <c r="L21" s="252">
        <v>3.66</v>
      </c>
      <c r="M21" s="252">
        <v>3.34</v>
      </c>
      <c r="N21" s="252">
        <v>5.73</v>
      </c>
      <c r="O21" s="252">
        <v>5.53</v>
      </c>
      <c r="P21" s="252">
        <v>2.93</v>
      </c>
      <c r="Q21" s="252">
        <v>2.84</v>
      </c>
      <c r="R21" s="252">
        <v>6.01</v>
      </c>
      <c r="S21" s="252">
        <v>6.23</v>
      </c>
      <c r="T21" s="252">
        <v>2.82</v>
      </c>
      <c r="U21" s="252">
        <v>2.77</v>
      </c>
      <c r="V21" s="252">
        <v>6</v>
      </c>
      <c r="W21" s="252">
        <v>6.34</v>
      </c>
      <c r="X21" s="252">
        <v>2.89</v>
      </c>
      <c r="Y21" s="252">
        <v>2.78</v>
      </c>
      <c r="Z21" s="252">
        <v>6.01</v>
      </c>
      <c r="AA21" s="253">
        <v>6.11</v>
      </c>
      <c r="AB21" s="251">
        <v>3.74</v>
      </c>
      <c r="AC21" s="252">
        <v>3.33</v>
      </c>
      <c r="AD21" s="252">
        <v>6.15</v>
      </c>
      <c r="AE21" s="252">
        <v>5.82</v>
      </c>
      <c r="AF21" s="252">
        <v>3.4</v>
      </c>
      <c r="AG21" s="252">
        <v>3.1</v>
      </c>
      <c r="AH21" s="252">
        <v>5.35</v>
      </c>
      <c r="AI21" s="252">
        <v>5.34</v>
      </c>
      <c r="AJ21" s="252">
        <v>3.55</v>
      </c>
      <c r="AK21" s="252">
        <v>3.09</v>
      </c>
      <c r="AL21" s="252">
        <v>5.93</v>
      </c>
      <c r="AM21" s="252">
        <v>5.43</v>
      </c>
      <c r="AN21" s="252">
        <v>3.05</v>
      </c>
      <c r="AO21" s="252">
        <v>2.85</v>
      </c>
      <c r="AP21" s="252">
        <v>7.19</v>
      </c>
      <c r="AQ21" s="252">
        <v>7.17</v>
      </c>
      <c r="AR21" s="252">
        <v>2.71</v>
      </c>
      <c r="AS21" s="252">
        <v>2.58</v>
      </c>
      <c r="AT21" s="252">
        <v>6.46</v>
      </c>
      <c r="AU21" s="252">
        <v>6.7</v>
      </c>
      <c r="AV21" s="252">
        <v>2.79</v>
      </c>
      <c r="AW21" s="252">
        <v>2.66</v>
      </c>
      <c r="AX21" s="252">
        <v>6.47</v>
      </c>
      <c r="AY21" s="253">
        <v>6.58</v>
      </c>
      <c r="AZ21" s="251">
        <v>3.1</v>
      </c>
      <c r="BA21" s="252">
        <v>2.99</v>
      </c>
      <c r="BB21" s="252">
        <v>5.71</v>
      </c>
      <c r="BC21" s="252">
        <v>6.24</v>
      </c>
      <c r="BD21" s="252">
        <v>2.85</v>
      </c>
      <c r="BE21" s="252">
        <v>2.62</v>
      </c>
      <c r="BF21" s="252">
        <v>5.25</v>
      </c>
      <c r="BG21" s="252">
        <v>5.48</v>
      </c>
      <c r="BH21" s="252">
        <v>2.92</v>
      </c>
      <c r="BI21" s="252">
        <v>2.71</v>
      </c>
      <c r="BJ21" s="252">
        <v>5.42</v>
      </c>
      <c r="BK21" s="252">
        <v>5.59</v>
      </c>
      <c r="BL21" s="252">
        <v>3.3</v>
      </c>
      <c r="BM21" s="252">
        <v>1.6</v>
      </c>
      <c r="BN21" s="252">
        <v>13.2</v>
      </c>
      <c r="BO21" s="252">
        <v>5.62</v>
      </c>
      <c r="BP21" s="252">
        <v>2.91</v>
      </c>
      <c r="BQ21" s="252">
        <v>2.63</v>
      </c>
      <c r="BR21" s="252">
        <v>11.7</v>
      </c>
      <c r="BS21" s="252">
        <v>11.3</v>
      </c>
      <c r="BT21" s="252">
        <v>2.88</v>
      </c>
      <c r="BU21" s="252">
        <v>2.58</v>
      </c>
      <c r="BV21" s="252">
        <v>11</v>
      </c>
      <c r="BW21" s="253">
        <v>10.199999999999999</v>
      </c>
      <c r="BX21" s="251">
        <v>1.63</v>
      </c>
      <c r="BY21" s="252">
        <v>2.82</v>
      </c>
      <c r="BZ21" s="252">
        <v>2.2000000000000002</v>
      </c>
      <c r="CA21" s="252">
        <v>6.11</v>
      </c>
      <c r="CB21" s="252">
        <v>2.68</v>
      </c>
      <c r="CC21" s="252">
        <v>2.52</v>
      </c>
      <c r="CD21" s="252">
        <v>5.07</v>
      </c>
      <c r="CE21" s="252">
        <v>5.47</v>
      </c>
      <c r="CF21" s="252">
        <v>2.91</v>
      </c>
      <c r="CG21" s="252">
        <v>2.68</v>
      </c>
      <c r="CH21" s="252">
        <v>5.6</v>
      </c>
      <c r="CI21" s="252">
        <v>5.68</v>
      </c>
      <c r="CJ21" s="252">
        <v>3.65</v>
      </c>
      <c r="CK21" s="252">
        <v>2.96</v>
      </c>
      <c r="CL21" s="252">
        <v>15.6</v>
      </c>
      <c r="CM21" s="252">
        <v>13.1</v>
      </c>
      <c r="CN21" s="252">
        <v>2.74</v>
      </c>
      <c r="CO21" s="252">
        <v>2.56</v>
      </c>
      <c r="CP21" s="252">
        <v>11.7</v>
      </c>
      <c r="CQ21" s="252">
        <v>11.7</v>
      </c>
      <c r="CR21" s="252">
        <v>2.84</v>
      </c>
      <c r="CS21" s="252">
        <v>2.69</v>
      </c>
      <c r="CT21" s="252">
        <v>11.3</v>
      </c>
      <c r="CU21" s="253">
        <v>11.3</v>
      </c>
    </row>
    <row r="22" spans="2:99" x14ac:dyDescent="0.25">
      <c r="B22" s="501" t="s">
        <v>59</v>
      </c>
      <c r="C22" s="250" t="s">
        <v>34</v>
      </c>
      <c r="D22" s="251">
        <v>1.58</v>
      </c>
      <c r="E22" s="252">
        <v>1.59</v>
      </c>
      <c r="F22" s="252">
        <v>4.74</v>
      </c>
      <c r="G22" s="252">
        <v>5.82</v>
      </c>
      <c r="H22" s="252">
        <v>1.63</v>
      </c>
      <c r="I22" s="252">
        <v>1.5</v>
      </c>
      <c r="J22" s="252">
        <v>4.43</v>
      </c>
      <c r="K22" s="252">
        <v>4.71</v>
      </c>
      <c r="L22" s="252">
        <v>1.55</v>
      </c>
      <c r="M22" s="252">
        <v>1.51</v>
      </c>
      <c r="N22" s="252">
        <v>4.6900000000000004</v>
      </c>
      <c r="O22" s="252">
        <v>5.35</v>
      </c>
      <c r="P22" s="252">
        <v>1.1399999999999999</v>
      </c>
      <c r="Q22" s="252">
        <v>1.68</v>
      </c>
      <c r="R22" s="252">
        <v>4.03</v>
      </c>
      <c r="S22" s="252">
        <v>9.76</v>
      </c>
      <c r="T22" s="252">
        <v>1.53</v>
      </c>
      <c r="U22" s="252">
        <v>1.48</v>
      </c>
      <c r="V22" s="252">
        <v>7.31</v>
      </c>
      <c r="W22" s="252">
        <v>7.6</v>
      </c>
      <c r="X22" s="252">
        <v>1.69</v>
      </c>
      <c r="Y22" s="252">
        <v>1.53</v>
      </c>
      <c r="Z22" s="252">
        <v>8.4499999999999993</v>
      </c>
      <c r="AA22" s="253">
        <v>7.9</v>
      </c>
      <c r="AB22" s="251">
        <v>1.76</v>
      </c>
      <c r="AC22" s="252">
        <v>1.73</v>
      </c>
      <c r="AD22" s="252">
        <v>4.6399999999999997</v>
      </c>
      <c r="AE22" s="252">
        <v>4.84</v>
      </c>
      <c r="AF22" s="252">
        <v>1.63</v>
      </c>
      <c r="AG22" s="252">
        <v>1.56</v>
      </c>
      <c r="AH22" s="252">
        <v>4</v>
      </c>
      <c r="AI22" s="252">
        <v>4.2</v>
      </c>
      <c r="AJ22" s="252">
        <v>1.7</v>
      </c>
      <c r="AK22" s="252">
        <v>1.66</v>
      </c>
      <c r="AL22" s="252">
        <v>4.59</v>
      </c>
      <c r="AM22" s="252">
        <v>4.76</v>
      </c>
      <c r="AN22" s="252">
        <v>1.85</v>
      </c>
      <c r="AO22" s="252">
        <v>1.7</v>
      </c>
      <c r="AP22" s="252">
        <v>8.68</v>
      </c>
      <c r="AQ22" s="252">
        <v>7.82</v>
      </c>
      <c r="AR22" s="252">
        <v>1.62</v>
      </c>
      <c r="AS22" s="252">
        <v>1.46</v>
      </c>
      <c r="AT22" s="252">
        <v>7.31</v>
      </c>
      <c r="AU22" s="252">
        <v>6.5</v>
      </c>
      <c r="AV22" s="252">
        <v>1.71</v>
      </c>
      <c r="AW22" s="252">
        <v>1.62</v>
      </c>
      <c r="AX22" s="252">
        <v>7.64</v>
      </c>
      <c r="AY22" s="253">
        <v>7.31</v>
      </c>
      <c r="AZ22" s="251">
        <v>3.4</v>
      </c>
      <c r="BA22" s="252">
        <v>3.45</v>
      </c>
      <c r="BB22" s="252">
        <v>4.68</v>
      </c>
      <c r="BC22" s="252">
        <v>4.96</v>
      </c>
      <c r="BD22" s="252">
        <v>3.05</v>
      </c>
      <c r="BE22" s="252">
        <v>3.02</v>
      </c>
      <c r="BF22" s="252">
        <v>4.2</v>
      </c>
      <c r="BG22" s="252">
        <v>4.3600000000000003</v>
      </c>
      <c r="BH22" s="252">
        <v>3.11</v>
      </c>
      <c r="BI22" s="252">
        <v>3.23</v>
      </c>
      <c r="BJ22" s="252">
        <v>4.42</v>
      </c>
      <c r="BK22" s="252">
        <v>4.8099999999999996</v>
      </c>
      <c r="BL22" s="252">
        <v>2.4500000000000002</v>
      </c>
      <c r="BM22" s="252">
        <v>2.63</v>
      </c>
      <c r="BN22" s="252">
        <v>4.4800000000000004</v>
      </c>
      <c r="BO22" s="252">
        <v>4.84</v>
      </c>
      <c r="BP22" s="252">
        <v>2.1</v>
      </c>
      <c r="BQ22" s="252">
        <v>2.3199999999999998</v>
      </c>
      <c r="BR22" s="252">
        <v>4.2699999999999996</v>
      </c>
      <c r="BS22" s="252">
        <v>4.71</v>
      </c>
      <c r="BT22" s="252">
        <v>2.2599999999999998</v>
      </c>
      <c r="BU22" s="252">
        <v>2.48</v>
      </c>
      <c r="BV22" s="252">
        <v>4.21</v>
      </c>
      <c r="BW22" s="253">
        <v>4.6100000000000003</v>
      </c>
      <c r="BX22" s="251">
        <v>3.65</v>
      </c>
      <c r="BY22" s="252">
        <v>3.45</v>
      </c>
      <c r="BZ22" s="252">
        <v>5.1100000000000003</v>
      </c>
      <c r="CA22" s="252">
        <v>5.03</v>
      </c>
      <c r="CB22" s="252">
        <v>3.43</v>
      </c>
      <c r="CC22" s="252">
        <v>3.21</v>
      </c>
      <c r="CD22" s="252">
        <v>4.8099999999999996</v>
      </c>
      <c r="CE22" s="252">
        <v>4.74</v>
      </c>
      <c r="CF22" s="252">
        <v>3.47</v>
      </c>
      <c r="CG22" s="252">
        <v>3.33</v>
      </c>
      <c r="CH22" s="252">
        <v>5.03</v>
      </c>
      <c r="CI22" s="252">
        <v>5.03</v>
      </c>
      <c r="CJ22" s="252">
        <v>2.82</v>
      </c>
      <c r="CK22" s="252">
        <v>2.8</v>
      </c>
      <c r="CL22" s="252">
        <v>5.08</v>
      </c>
      <c r="CM22" s="252">
        <v>5.24</v>
      </c>
      <c r="CN22" s="252">
        <v>2.63</v>
      </c>
      <c r="CO22" s="252">
        <v>2.56</v>
      </c>
      <c r="CP22" s="252">
        <v>5.22</v>
      </c>
      <c r="CQ22" s="252">
        <v>5.21</v>
      </c>
      <c r="CR22" s="252">
        <v>2.75</v>
      </c>
      <c r="CS22" s="252">
        <v>2.66</v>
      </c>
      <c r="CT22" s="252">
        <v>5.08</v>
      </c>
      <c r="CU22" s="253">
        <v>4.99</v>
      </c>
    </row>
    <row r="23" spans="2:99" x14ac:dyDescent="0.25">
      <c r="B23" s="502"/>
      <c r="C23" s="250" t="s">
        <v>35</v>
      </c>
      <c r="D23" s="251">
        <v>1.25</v>
      </c>
      <c r="E23" s="252">
        <v>1.25</v>
      </c>
      <c r="F23" s="252">
        <v>3.42</v>
      </c>
      <c r="G23" s="252">
        <v>3.59</v>
      </c>
      <c r="H23" s="252">
        <v>1.1100000000000001</v>
      </c>
      <c r="I23" s="252">
        <v>1.1200000000000001</v>
      </c>
      <c r="J23" s="252">
        <v>2.91</v>
      </c>
      <c r="K23" s="252">
        <v>3.32</v>
      </c>
      <c r="L23" s="252">
        <v>1.24</v>
      </c>
      <c r="M23" s="252">
        <v>1.17</v>
      </c>
      <c r="N23" s="252">
        <v>3.91</v>
      </c>
      <c r="O23" s="252">
        <v>3.51</v>
      </c>
      <c r="P23" s="252">
        <v>1.01</v>
      </c>
      <c r="Q23" s="252">
        <v>1.1499999999999999</v>
      </c>
      <c r="R23" s="252">
        <v>3.46</v>
      </c>
      <c r="S23" s="252">
        <v>4.51</v>
      </c>
      <c r="T23" s="252">
        <v>1.06</v>
      </c>
      <c r="U23" s="252">
        <v>1.02</v>
      </c>
      <c r="V23" s="252">
        <v>5.34</v>
      </c>
      <c r="W23" s="252">
        <v>4.53</v>
      </c>
      <c r="X23" s="252">
        <v>1.1599999999999999</v>
      </c>
      <c r="Y23" s="252">
        <v>1.1200000000000001</v>
      </c>
      <c r="Z23" s="252">
        <v>5.43</v>
      </c>
      <c r="AA23" s="253">
        <v>4.68</v>
      </c>
      <c r="AB23" s="251">
        <v>1.95</v>
      </c>
      <c r="AC23" s="252">
        <v>1.84</v>
      </c>
      <c r="AD23" s="252">
        <v>3.36</v>
      </c>
      <c r="AE23" s="252">
        <v>3.45</v>
      </c>
      <c r="AF23" s="252">
        <v>1.82</v>
      </c>
      <c r="AG23" s="252">
        <v>1.68</v>
      </c>
      <c r="AH23" s="252">
        <v>3.15</v>
      </c>
      <c r="AI23" s="252">
        <v>3.21</v>
      </c>
      <c r="AJ23" s="252">
        <v>1.85</v>
      </c>
      <c r="AK23" s="252">
        <v>1.75</v>
      </c>
      <c r="AL23" s="252">
        <v>3.31</v>
      </c>
      <c r="AM23" s="252">
        <v>3.39</v>
      </c>
      <c r="AN23" s="252">
        <v>1.87</v>
      </c>
      <c r="AO23" s="252">
        <v>1.79</v>
      </c>
      <c r="AP23" s="252">
        <v>4.1500000000000004</v>
      </c>
      <c r="AQ23" s="252">
        <v>4.33</v>
      </c>
      <c r="AR23" s="252">
        <v>1.68</v>
      </c>
      <c r="AS23" s="252">
        <v>1.58</v>
      </c>
      <c r="AT23" s="252">
        <v>3.99</v>
      </c>
      <c r="AU23" s="252">
        <v>4.12</v>
      </c>
      <c r="AV23" s="252">
        <v>1.77</v>
      </c>
      <c r="AW23" s="252">
        <v>1.67</v>
      </c>
      <c r="AX23" s="252">
        <v>3.96</v>
      </c>
      <c r="AY23" s="253">
        <v>3.98</v>
      </c>
      <c r="AZ23" s="251">
        <v>2.04</v>
      </c>
      <c r="BA23" s="252">
        <v>1.9</v>
      </c>
      <c r="BB23" s="252">
        <v>3.48</v>
      </c>
      <c r="BC23" s="252">
        <v>3.58</v>
      </c>
      <c r="BD23" s="252">
        <v>2.16</v>
      </c>
      <c r="BE23" s="252">
        <v>1.74</v>
      </c>
      <c r="BF23" s="252">
        <v>4.2300000000000004</v>
      </c>
      <c r="BG23" s="252">
        <v>3.34</v>
      </c>
      <c r="BH23" s="252">
        <v>1.95</v>
      </c>
      <c r="BI23" s="252">
        <v>1.81</v>
      </c>
      <c r="BJ23" s="252">
        <v>3.44</v>
      </c>
      <c r="BK23" s="252">
        <v>3.52</v>
      </c>
      <c r="BL23" s="252">
        <v>2.12</v>
      </c>
      <c r="BM23" s="252">
        <v>1.8</v>
      </c>
      <c r="BN23" s="252">
        <v>4.9400000000000004</v>
      </c>
      <c r="BO23" s="252">
        <v>4.28</v>
      </c>
      <c r="BP23" s="252">
        <v>1.78</v>
      </c>
      <c r="BQ23" s="252">
        <v>1.62</v>
      </c>
      <c r="BR23" s="252">
        <v>4.3899999999999997</v>
      </c>
      <c r="BS23" s="252">
        <v>4.16</v>
      </c>
      <c r="BT23" s="252">
        <v>1.84</v>
      </c>
      <c r="BU23" s="252">
        <v>1.72</v>
      </c>
      <c r="BV23" s="252">
        <v>4.13</v>
      </c>
      <c r="BW23" s="253">
        <v>4.1500000000000004</v>
      </c>
      <c r="BX23" s="251">
        <v>2.04</v>
      </c>
      <c r="BY23" s="252">
        <v>1.87</v>
      </c>
      <c r="BZ23" s="252">
        <v>3.6</v>
      </c>
      <c r="CA23" s="252">
        <v>3.6</v>
      </c>
      <c r="CB23" s="252">
        <v>1.88</v>
      </c>
      <c r="CC23" s="252">
        <v>1.71</v>
      </c>
      <c r="CD23" s="252">
        <v>3.26</v>
      </c>
      <c r="CE23" s="252">
        <v>3.24</v>
      </c>
      <c r="CF23" s="252">
        <v>1.96</v>
      </c>
      <c r="CG23" s="252">
        <v>1.82</v>
      </c>
      <c r="CH23" s="252">
        <v>3.53</v>
      </c>
      <c r="CI23" s="252">
        <v>3.57</v>
      </c>
      <c r="CJ23" s="252">
        <v>1.9</v>
      </c>
      <c r="CK23" s="252">
        <v>1.79</v>
      </c>
      <c r="CL23" s="252">
        <v>4.22</v>
      </c>
      <c r="CM23" s="252">
        <v>4.33</v>
      </c>
      <c r="CN23" s="252">
        <v>1.73</v>
      </c>
      <c r="CO23" s="252">
        <v>1.62</v>
      </c>
      <c r="CP23" s="252">
        <v>4.16</v>
      </c>
      <c r="CQ23" s="252">
        <v>4.2300000000000004</v>
      </c>
      <c r="CR23" s="252">
        <v>1.85</v>
      </c>
      <c r="CS23" s="252">
        <v>1.73</v>
      </c>
      <c r="CT23" s="252">
        <v>4.1900000000000004</v>
      </c>
      <c r="CU23" s="253">
        <v>4.22</v>
      </c>
    </row>
    <row r="24" spans="2:99" x14ac:dyDescent="0.25">
      <c r="B24" s="502"/>
      <c r="C24" s="250" t="s">
        <v>30</v>
      </c>
      <c r="D24" s="251">
        <v>2.06</v>
      </c>
      <c r="E24" s="252">
        <v>1.92</v>
      </c>
      <c r="F24" s="252">
        <v>4.25</v>
      </c>
      <c r="G24" s="252">
        <v>4.84</v>
      </c>
      <c r="H24" s="252">
        <v>1.91</v>
      </c>
      <c r="I24" s="252">
        <v>1.67</v>
      </c>
      <c r="J24" s="252">
        <v>3.91</v>
      </c>
      <c r="K24" s="252">
        <v>4.16</v>
      </c>
      <c r="L24" s="252">
        <v>2.02</v>
      </c>
      <c r="M24" s="252">
        <v>1.81</v>
      </c>
      <c r="N24" s="252">
        <v>4.2300000000000004</v>
      </c>
      <c r="O24" s="252">
        <v>4.4800000000000004</v>
      </c>
      <c r="P24" s="252">
        <v>1.76</v>
      </c>
      <c r="Q24" s="252">
        <v>1.9</v>
      </c>
      <c r="R24" s="252">
        <v>5.4</v>
      </c>
      <c r="S24" s="252">
        <v>7.5</v>
      </c>
      <c r="T24" s="252">
        <v>1.66</v>
      </c>
      <c r="U24" s="252">
        <v>1.6</v>
      </c>
      <c r="V24" s="252">
        <v>5.59</v>
      </c>
      <c r="W24" s="252">
        <v>6.48</v>
      </c>
      <c r="X24" s="252">
        <v>1.7</v>
      </c>
      <c r="Y24" s="252">
        <v>1.71</v>
      </c>
      <c r="Z24" s="252">
        <v>5.24</v>
      </c>
      <c r="AA24" s="253">
        <v>6.36</v>
      </c>
      <c r="AB24" s="251">
        <v>2.0699999999999998</v>
      </c>
      <c r="AC24" s="252">
        <v>1.85</v>
      </c>
      <c r="AD24" s="252">
        <v>4.25</v>
      </c>
      <c r="AE24" s="252">
        <v>4.38</v>
      </c>
      <c r="AF24" s="252">
        <v>1.88</v>
      </c>
      <c r="AG24" s="252">
        <v>1.63</v>
      </c>
      <c r="AH24" s="252">
        <v>3.74</v>
      </c>
      <c r="AI24" s="252">
        <v>3.78</v>
      </c>
      <c r="AJ24" s="252">
        <v>2</v>
      </c>
      <c r="AK24" s="252">
        <v>1.79</v>
      </c>
      <c r="AL24" s="252">
        <v>4.0599999999999996</v>
      </c>
      <c r="AM24" s="252">
        <v>4.1500000000000004</v>
      </c>
      <c r="AN24" s="252">
        <v>1.76</v>
      </c>
      <c r="AO24" s="252">
        <v>1.75</v>
      </c>
      <c r="AP24" s="252">
        <v>5.4</v>
      </c>
      <c r="AQ24" s="252">
        <v>6.41</v>
      </c>
      <c r="AR24" s="252">
        <v>1.59</v>
      </c>
      <c r="AS24" s="252">
        <v>1.53</v>
      </c>
      <c r="AT24" s="252">
        <v>5.09</v>
      </c>
      <c r="AU24" s="252">
        <v>5.83</v>
      </c>
      <c r="AV24" s="252">
        <v>1.76</v>
      </c>
      <c r="AW24" s="252">
        <v>1.66</v>
      </c>
      <c r="AX24" s="252">
        <v>5.5</v>
      </c>
      <c r="AY24" s="253">
        <v>5.8</v>
      </c>
      <c r="AZ24" s="251">
        <v>2.06</v>
      </c>
      <c r="BA24" s="252">
        <v>1.92</v>
      </c>
      <c r="BB24" s="252">
        <v>4.25</v>
      </c>
      <c r="BC24" s="252">
        <v>4.84</v>
      </c>
      <c r="BD24" s="252">
        <v>1.91</v>
      </c>
      <c r="BE24" s="252">
        <v>1.67</v>
      </c>
      <c r="BF24" s="252">
        <v>3.91</v>
      </c>
      <c r="BG24" s="252">
        <v>4.16</v>
      </c>
      <c r="BH24" s="252">
        <v>2.02</v>
      </c>
      <c r="BI24" s="252">
        <v>1.81</v>
      </c>
      <c r="BJ24" s="252">
        <v>4.2300000000000004</v>
      </c>
      <c r="BK24" s="252">
        <v>4.4800000000000004</v>
      </c>
      <c r="BL24" s="252">
        <v>1.76</v>
      </c>
      <c r="BM24" s="252">
        <v>1.9</v>
      </c>
      <c r="BN24" s="252">
        <v>5.4</v>
      </c>
      <c r="BO24" s="252">
        <v>7.5</v>
      </c>
      <c r="BP24" s="252">
        <v>1.66</v>
      </c>
      <c r="BQ24" s="252">
        <v>1.6</v>
      </c>
      <c r="BR24" s="252">
        <v>5.59</v>
      </c>
      <c r="BS24" s="252">
        <v>6.48</v>
      </c>
      <c r="BT24" s="252">
        <v>1.7</v>
      </c>
      <c r="BU24" s="252">
        <v>1.71</v>
      </c>
      <c r="BV24" s="252">
        <v>5.24</v>
      </c>
      <c r="BW24" s="253">
        <v>6.36</v>
      </c>
      <c r="BX24" s="251">
        <v>1.52</v>
      </c>
      <c r="BY24" s="252">
        <v>1.51</v>
      </c>
      <c r="BZ24" s="252">
        <v>3.32</v>
      </c>
      <c r="CA24" s="252">
        <v>3.72</v>
      </c>
      <c r="CB24" s="252">
        <v>1.33</v>
      </c>
      <c r="CC24" s="252">
        <v>1.31</v>
      </c>
      <c r="CD24" s="252">
        <v>2.7</v>
      </c>
      <c r="CE24" s="252">
        <v>3.08</v>
      </c>
      <c r="CF24" s="252">
        <v>1.52</v>
      </c>
      <c r="CG24" s="252">
        <v>1.48</v>
      </c>
      <c r="CH24" s="252">
        <v>3.27</v>
      </c>
      <c r="CI24" s="252">
        <v>3.59</v>
      </c>
      <c r="CJ24" s="252">
        <v>1.44</v>
      </c>
      <c r="CK24" s="252">
        <v>1.46</v>
      </c>
      <c r="CL24" s="252">
        <v>5.54</v>
      </c>
      <c r="CM24" s="252">
        <v>5.94</v>
      </c>
      <c r="CN24" s="252">
        <v>1.23</v>
      </c>
      <c r="CO24" s="252">
        <v>1.26</v>
      </c>
      <c r="CP24" s="252">
        <v>4.88</v>
      </c>
      <c r="CQ24" s="252">
        <v>5.29</v>
      </c>
      <c r="CR24" s="252">
        <v>1.39</v>
      </c>
      <c r="CS24" s="252">
        <v>1.41</v>
      </c>
      <c r="CT24" s="252">
        <v>5.03</v>
      </c>
      <c r="CU24" s="253">
        <v>5.37</v>
      </c>
    </row>
    <row r="25" spans="2:99" x14ac:dyDescent="0.25">
      <c r="B25" s="503"/>
      <c r="C25" s="250" t="s">
        <v>28</v>
      </c>
      <c r="D25" s="251">
        <v>3.16</v>
      </c>
      <c r="E25" s="252">
        <v>3.26</v>
      </c>
      <c r="F25" s="252">
        <v>4.95</v>
      </c>
      <c r="G25" s="252">
        <v>5.82</v>
      </c>
      <c r="H25" s="252">
        <v>2.94</v>
      </c>
      <c r="I25" s="252">
        <v>2.66</v>
      </c>
      <c r="J25" s="252">
        <v>4.8</v>
      </c>
      <c r="K25" s="252">
        <v>4.84</v>
      </c>
      <c r="L25" s="252">
        <v>3.1</v>
      </c>
      <c r="M25" s="252">
        <v>2.86</v>
      </c>
      <c r="N25" s="252">
        <v>5.0999999999999996</v>
      </c>
      <c r="O25" s="252">
        <v>5.16</v>
      </c>
      <c r="P25" s="252">
        <v>2.4900000000000002</v>
      </c>
      <c r="Q25" s="252">
        <v>2.64</v>
      </c>
      <c r="R25" s="252">
        <v>5.2</v>
      </c>
      <c r="S25" s="252">
        <v>6.33</v>
      </c>
      <c r="T25" s="252">
        <v>2.33</v>
      </c>
      <c r="U25" s="252">
        <v>2.31</v>
      </c>
      <c r="V25" s="252">
        <v>5.43</v>
      </c>
      <c r="W25" s="252">
        <v>6.02</v>
      </c>
      <c r="X25" s="252">
        <v>2.4300000000000002</v>
      </c>
      <c r="Y25" s="252">
        <v>2.37</v>
      </c>
      <c r="Z25" s="252">
        <v>5.27</v>
      </c>
      <c r="AA25" s="253">
        <v>5.62</v>
      </c>
      <c r="AB25" s="251">
        <v>3.22</v>
      </c>
      <c r="AC25" s="252">
        <v>2.9</v>
      </c>
      <c r="AD25" s="252">
        <v>5.03</v>
      </c>
      <c r="AE25" s="252">
        <v>4.8600000000000003</v>
      </c>
      <c r="AF25" s="252">
        <v>2.91</v>
      </c>
      <c r="AG25" s="252">
        <v>2.61</v>
      </c>
      <c r="AH25" s="252">
        <v>4.66</v>
      </c>
      <c r="AI25" s="252">
        <v>4.57</v>
      </c>
      <c r="AJ25" s="252">
        <v>3</v>
      </c>
      <c r="AK25" s="252">
        <v>2.8</v>
      </c>
      <c r="AL25" s="252">
        <v>4.8</v>
      </c>
      <c r="AM25" s="252">
        <v>4.8600000000000003</v>
      </c>
      <c r="AN25" s="252">
        <v>2.4900000000000002</v>
      </c>
      <c r="AO25" s="252">
        <v>2.58</v>
      </c>
      <c r="AP25" s="252">
        <v>5.2</v>
      </c>
      <c r="AQ25" s="252">
        <v>6.08</v>
      </c>
      <c r="AR25" s="252">
        <v>2.31</v>
      </c>
      <c r="AS25" s="252">
        <v>2.2200000000000002</v>
      </c>
      <c r="AT25" s="252">
        <v>5.33</v>
      </c>
      <c r="AU25" s="252">
        <v>5.58</v>
      </c>
      <c r="AV25" s="252">
        <v>2.4700000000000002</v>
      </c>
      <c r="AW25" s="252">
        <v>2.37</v>
      </c>
      <c r="AX25" s="252">
        <v>5.37</v>
      </c>
      <c r="AY25" s="253">
        <v>5.53</v>
      </c>
      <c r="AZ25" s="251">
        <v>3.16</v>
      </c>
      <c r="BA25" s="252">
        <v>3.26</v>
      </c>
      <c r="BB25" s="252">
        <v>4.95</v>
      </c>
      <c r="BC25" s="252">
        <v>5.82</v>
      </c>
      <c r="BD25" s="252">
        <v>2.94</v>
      </c>
      <c r="BE25" s="252">
        <v>2.66</v>
      </c>
      <c r="BF25" s="252">
        <v>4.8</v>
      </c>
      <c r="BG25" s="252">
        <v>4.84</v>
      </c>
      <c r="BH25" s="252">
        <v>3.1</v>
      </c>
      <c r="BI25" s="252">
        <v>2.86</v>
      </c>
      <c r="BJ25" s="252">
        <v>5.0999999999999996</v>
      </c>
      <c r="BK25" s="252">
        <v>5.16</v>
      </c>
      <c r="BL25" s="252">
        <v>2.4900000000000002</v>
      </c>
      <c r="BM25" s="252">
        <v>2.64</v>
      </c>
      <c r="BN25" s="252">
        <v>5.2</v>
      </c>
      <c r="BO25" s="252">
        <v>6.33</v>
      </c>
      <c r="BP25" s="252">
        <v>2.33</v>
      </c>
      <c r="BQ25" s="252">
        <v>2.31</v>
      </c>
      <c r="BR25" s="252">
        <v>5.43</v>
      </c>
      <c r="BS25" s="252">
        <v>6.02</v>
      </c>
      <c r="BT25" s="252">
        <v>2.4300000000000002</v>
      </c>
      <c r="BU25" s="252">
        <v>2.37</v>
      </c>
      <c r="BV25" s="252">
        <v>5.27</v>
      </c>
      <c r="BW25" s="253">
        <v>5.62</v>
      </c>
      <c r="BX25" s="251">
        <v>2.79</v>
      </c>
      <c r="BY25" s="252">
        <v>2.7</v>
      </c>
      <c r="BZ25" s="252">
        <v>4.4000000000000004</v>
      </c>
      <c r="CA25" s="252">
        <v>4.6399999999999997</v>
      </c>
      <c r="CB25" s="252">
        <v>2.4900000000000002</v>
      </c>
      <c r="CC25" s="252">
        <v>2.15</v>
      </c>
      <c r="CD25" s="252">
        <v>3.99</v>
      </c>
      <c r="CE25" s="252">
        <v>3.44</v>
      </c>
      <c r="CF25" s="252">
        <v>2.68</v>
      </c>
      <c r="CG25" s="252">
        <v>2.59</v>
      </c>
      <c r="CH25" s="252">
        <v>4.33</v>
      </c>
      <c r="CI25" s="252">
        <v>4.57</v>
      </c>
      <c r="CJ25" s="252">
        <v>2.31</v>
      </c>
      <c r="CK25" s="252">
        <v>2.31</v>
      </c>
      <c r="CL25" s="252">
        <v>5.16</v>
      </c>
      <c r="CM25" s="252">
        <v>5.51</v>
      </c>
      <c r="CN25" s="252">
        <v>9.3699999999999992</v>
      </c>
      <c r="CO25" s="252">
        <v>2.0699999999999998</v>
      </c>
      <c r="CP25" s="252">
        <v>27.1</v>
      </c>
      <c r="CQ25" s="252">
        <v>5.33</v>
      </c>
      <c r="CR25" s="252">
        <v>2.2000000000000002</v>
      </c>
      <c r="CS25" s="252">
        <v>2.2599999999999998</v>
      </c>
      <c r="CT25" s="252">
        <v>4.9000000000000004</v>
      </c>
      <c r="CU25" s="253">
        <v>5.41</v>
      </c>
    </row>
    <row r="26" spans="2:99" x14ac:dyDescent="0.25">
      <c r="B26" s="501" t="s">
        <v>60</v>
      </c>
      <c r="C26" s="250" t="s">
        <v>36</v>
      </c>
      <c r="D26" s="251">
        <v>6.48</v>
      </c>
      <c r="E26" s="252">
        <v>5.92</v>
      </c>
      <c r="F26" s="252">
        <v>7.06</v>
      </c>
      <c r="G26" s="252">
        <v>6.64</v>
      </c>
      <c r="H26" s="252">
        <v>5.87</v>
      </c>
      <c r="I26" s="252">
        <v>5.35</v>
      </c>
      <c r="J26" s="252">
        <v>6.78</v>
      </c>
      <c r="K26" s="252">
        <v>6.39</v>
      </c>
      <c r="L26" s="252">
        <v>5.86</v>
      </c>
      <c r="M26" s="252">
        <v>5.55</v>
      </c>
      <c r="N26" s="252">
        <v>6.78</v>
      </c>
      <c r="O26" s="252">
        <v>6.64</v>
      </c>
      <c r="P26" s="252">
        <v>3.94</v>
      </c>
      <c r="Q26" s="252">
        <v>3.91</v>
      </c>
      <c r="R26" s="252">
        <v>4.2699999999999996</v>
      </c>
      <c r="S26" s="252">
        <v>4.5</v>
      </c>
      <c r="T26" s="252">
        <v>3.86</v>
      </c>
      <c r="U26" s="252">
        <v>3.9</v>
      </c>
      <c r="V26" s="252">
        <v>5.04</v>
      </c>
      <c r="W26" s="252">
        <v>5.36</v>
      </c>
      <c r="X26" s="252">
        <v>3.79</v>
      </c>
      <c r="Y26" s="252">
        <v>3.8</v>
      </c>
      <c r="Z26" s="252">
        <v>4.49</v>
      </c>
      <c r="AA26" s="253">
        <v>4.75</v>
      </c>
      <c r="AB26" s="251">
        <v>6.62</v>
      </c>
      <c r="AC26" s="252">
        <v>6.14</v>
      </c>
      <c r="AD26" s="252">
        <v>7.22</v>
      </c>
      <c r="AE26" s="252">
        <v>6.92</v>
      </c>
      <c r="AF26" s="252">
        <v>5.87</v>
      </c>
      <c r="AG26" s="252">
        <v>5.35</v>
      </c>
      <c r="AH26" s="252">
        <v>6.78</v>
      </c>
      <c r="AI26" s="252">
        <v>6.39</v>
      </c>
      <c r="AJ26" s="252">
        <v>6.3</v>
      </c>
      <c r="AK26" s="252">
        <v>5.75</v>
      </c>
      <c r="AL26" s="252">
        <v>7.37</v>
      </c>
      <c r="AM26" s="252">
        <v>6.92</v>
      </c>
      <c r="AN26" s="252">
        <v>3.98</v>
      </c>
      <c r="AO26" s="252">
        <v>3.91</v>
      </c>
      <c r="AP26" s="252">
        <v>4.32</v>
      </c>
      <c r="AQ26" s="252">
        <v>4.5</v>
      </c>
      <c r="AR26" s="252">
        <v>3.81</v>
      </c>
      <c r="AS26" s="252">
        <v>3.84</v>
      </c>
      <c r="AT26" s="252">
        <v>4.96</v>
      </c>
      <c r="AU26" s="252">
        <v>5.28</v>
      </c>
      <c r="AV26" s="252">
        <v>3.83</v>
      </c>
      <c r="AW26" s="252">
        <v>3.8</v>
      </c>
      <c r="AX26" s="252">
        <v>4.5599999999999996</v>
      </c>
      <c r="AY26" s="253">
        <v>4.75</v>
      </c>
      <c r="AZ26" s="251">
        <v>6.29</v>
      </c>
      <c r="BA26" s="252">
        <v>6.16</v>
      </c>
      <c r="BB26" s="252">
        <v>6.78</v>
      </c>
      <c r="BC26" s="252">
        <v>6.92</v>
      </c>
      <c r="BD26" s="252">
        <v>6</v>
      </c>
      <c r="BE26" s="252">
        <v>5.44</v>
      </c>
      <c r="BF26" s="252">
        <v>6.92</v>
      </c>
      <c r="BG26" s="252">
        <v>6.51</v>
      </c>
      <c r="BH26" s="252">
        <v>6.08</v>
      </c>
      <c r="BI26" s="252">
        <v>5.76</v>
      </c>
      <c r="BJ26" s="252">
        <v>7.06</v>
      </c>
      <c r="BK26" s="252">
        <v>6.92</v>
      </c>
      <c r="BL26" s="252">
        <v>3.94</v>
      </c>
      <c r="BM26" s="252">
        <v>3.91</v>
      </c>
      <c r="BN26" s="252">
        <v>4.2699999999999996</v>
      </c>
      <c r="BO26" s="252">
        <v>4.5</v>
      </c>
      <c r="BP26" s="252">
        <v>3.9</v>
      </c>
      <c r="BQ26" s="252">
        <v>3.79</v>
      </c>
      <c r="BR26" s="252">
        <v>5.1100000000000003</v>
      </c>
      <c r="BS26" s="252">
        <v>5.19</v>
      </c>
      <c r="BT26" s="252">
        <v>3.86</v>
      </c>
      <c r="BU26" s="252">
        <v>3.8</v>
      </c>
      <c r="BV26" s="252">
        <v>4.62</v>
      </c>
      <c r="BW26" s="253">
        <v>4.75</v>
      </c>
      <c r="BX26" s="251">
        <v>6.48</v>
      </c>
      <c r="BY26" s="252">
        <v>6.01</v>
      </c>
      <c r="BZ26" s="252">
        <v>7.06</v>
      </c>
      <c r="CA26" s="252">
        <v>6.78</v>
      </c>
      <c r="CB26" s="252">
        <v>5.98</v>
      </c>
      <c r="CC26" s="252">
        <v>5.36</v>
      </c>
      <c r="CD26" s="252">
        <v>6.92</v>
      </c>
      <c r="CE26" s="252">
        <v>6.39</v>
      </c>
      <c r="CF26" s="252">
        <v>6.19</v>
      </c>
      <c r="CG26" s="252">
        <v>5.55</v>
      </c>
      <c r="CH26" s="252">
        <v>7.22</v>
      </c>
      <c r="CI26" s="252">
        <v>6.64</v>
      </c>
      <c r="CJ26" s="252">
        <v>3.92</v>
      </c>
      <c r="CK26" s="252">
        <v>3.97</v>
      </c>
      <c r="CL26" s="252">
        <v>4.2699999999999996</v>
      </c>
      <c r="CM26" s="252">
        <v>4.62</v>
      </c>
      <c r="CN26" s="252">
        <v>3.81</v>
      </c>
      <c r="CO26" s="252">
        <v>3.8</v>
      </c>
      <c r="CP26" s="252">
        <v>4.96</v>
      </c>
      <c r="CQ26" s="252">
        <v>5.19</v>
      </c>
      <c r="CR26" s="252">
        <v>3.83</v>
      </c>
      <c r="CS26" s="252">
        <v>3.84</v>
      </c>
      <c r="CT26" s="252">
        <v>4.5599999999999996</v>
      </c>
      <c r="CU26" s="253">
        <v>4.82</v>
      </c>
    </row>
    <row r="27" spans="2:99" x14ac:dyDescent="0.25">
      <c r="B27" s="502"/>
      <c r="C27" s="250" t="s">
        <v>37</v>
      </c>
      <c r="D27" s="251">
        <v>6.49</v>
      </c>
      <c r="E27" s="252">
        <v>5.7</v>
      </c>
      <c r="F27" s="252">
        <v>7.71</v>
      </c>
      <c r="G27" s="252">
        <v>6.92</v>
      </c>
      <c r="H27" s="252">
        <v>5.83</v>
      </c>
      <c r="I27" s="252">
        <v>5.49</v>
      </c>
      <c r="J27" s="252">
        <v>7.22</v>
      </c>
      <c r="K27" s="252">
        <v>7.06</v>
      </c>
      <c r="L27" s="252">
        <v>5.73</v>
      </c>
      <c r="M27" s="252">
        <v>5.34</v>
      </c>
      <c r="N27" s="252">
        <v>7.06</v>
      </c>
      <c r="O27" s="252">
        <v>6.78</v>
      </c>
      <c r="P27" s="252">
        <v>3.95</v>
      </c>
      <c r="Q27" s="252">
        <v>3.93</v>
      </c>
      <c r="R27" s="252">
        <v>4.8899999999999997</v>
      </c>
      <c r="S27" s="252">
        <v>5.1100000000000003</v>
      </c>
      <c r="T27" s="252">
        <v>3.88</v>
      </c>
      <c r="U27" s="252">
        <v>3.81</v>
      </c>
      <c r="V27" s="252">
        <v>5.54</v>
      </c>
      <c r="W27" s="252">
        <v>5.63</v>
      </c>
      <c r="X27" s="252">
        <v>3.93</v>
      </c>
      <c r="Y27" s="252">
        <v>3.85</v>
      </c>
      <c r="Z27" s="252">
        <v>5.19</v>
      </c>
      <c r="AA27" s="253">
        <v>5.28</v>
      </c>
      <c r="AB27" s="251">
        <v>6.37</v>
      </c>
      <c r="AC27" s="252">
        <v>5.92</v>
      </c>
      <c r="AD27" s="252">
        <v>7.54</v>
      </c>
      <c r="AE27" s="252">
        <v>7.22</v>
      </c>
      <c r="AF27" s="252">
        <v>5.62</v>
      </c>
      <c r="AG27" s="252">
        <v>5.3</v>
      </c>
      <c r="AH27" s="252">
        <v>6.92</v>
      </c>
      <c r="AI27" s="252">
        <v>6.78</v>
      </c>
      <c r="AJ27" s="252">
        <v>5.94</v>
      </c>
      <c r="AK27" s="252">
        <v>5.73</v>
      </c>
      <c r="AL27" s="252">
        <v>7.37</v>
      </c>
      <c r="AM27" s="252">
        <v>7.37</v>
      </c>
      <c r="AN27" s="252">
        <v>3.98</v>
      </c>
      <c r="AO27" s="252">
        <v>3.98</v>
      </c>
      <c r="AP27" s="252">
        <v>4.96</v>
      </c>
      <c r="AQ27" s="252">
        <v>5.19</v>
      </c>
      <c r="AR27" s="252">
        <v>3.88</v>
      </c>
      <c r="AS27" s="252">
        <v>3.85</v>
      </c>
      <c r="AT27" s="252">
        <v>5.54</v>
      </c>
      <c r="AU27" s="252">
        <v>5.73</v>
      </c>
      <c r="AV27" s="252">
        <v>3.88</v>
      </c>
      <c r="AW27" s="252">
        <v>3.8</v>
      </c>
      <c r="AX27" s="252">
        <v>5.1100000000000003</v>
      </c>
      <c r="AY27" s="253">
        <v>5.19</v>
      </c>
      <c r="AZ27" s="251">
        <v>6.28</v>
      </c>
      <c r="BA27" s="252">
        <v>5.93</v>
      </c>
      <c r="BB27" s="252">
        <v>7.37</v>
      </c>
      <c r="BC27" s="252">
        <v>7.22</v>
      </c>
      <c r="BD27" s="252">
        <v>5.74</v>
      </c>
      <c r="BE27" s="252">
        <v>5.22</v>
      </c>
      <c r="BF27" s="252">
        <v>7.06</v>
      </c>
      <c r="BG27" s="252">
        <v>6.64</v>
      </c>
      <c r="BH27" s="252">
        <v>5.74</v>
      </c>
      <c r="BI27" s="252">
        <v>5.54</v>
      </c>
      <c r="BJ27" s="252">
        <v>7.06</v>
      </c>
      <c r="BK27" s="252">
        <v>7.06</v>
      </c>
      <c r="BL27" s="252">
        <v>3.98</v>
      </c>
      <c r="BM27" s="252">
        <v>3.98</v>
      </c>
      <c r="BN27" s="252">
        <v>4.96</v>
      </c>
      <c r="BO27" s="252">
        <v>5.19</v>
      </c>
      <c r="BP27" s="252">
        <v>3.98</v>
      </c>
      <c r="BQ27" s="252">
        <v>3.91</v>
      </c>
      <c r="BR27" s="252">
        <v>5.73</v>
      </c>
      <c r="BS27" s="252">
        <v>5.83</v>
      </c>
      <c r="BT27" s="252">
        <v>3.92</v>
      </c>
      <c r="BU27" s="252">
        <v>3.9</v>
      </c>
      <c r="BV27" s="252">
        <v>5.19</v>
      </c>
      <c r="BW27" s="253">
        <v>5.36</v>
      </c>
      <c r="BX27" s="251">
        <v>6.22</v>
      </c>
      <c r="BY27" s="252">
        <v>5.78</v>
      </c>
      <c r="BZ27" s="252">
        <v>7.37</v>
      </c>
      <c r="CA27" s="252">
        <v>7.06</v>
      </c>
      <c r="CB27" s="252">
        <v>5.73</v>
      </c>
      <c r="CC27" s="252">
        <v>5.14</v>
      </c>
      <c r="CD27" s="252">
        <v>7.06</v>
      </c>
      <c r="CE27" s="252">
        <v>6.51</v>
      </c>
      <c r="CF27" s="252">
        <v>5.84</v>
      </c>
      <c r="CG27" s="252">
        <v>5.34</v>
      </c>
      <c r="CH27" s="252">
        <v>7.22</v>
      </c>
      <c r="CI27" s="252">
        <v>6.78</v>
      </c>
      <c r="CJ27" s="252">
        <v>4.01</v>
      </c>
      <c r="CK27" s="252">
        <v>3.96</v>
      </c>
      <c r="CL27" s="252">
        <v>5.04</v>
      </c>
      <c r="CM27" s="252">
        <v>5.19</v>
      </c>
      <c r="CN27" s="252">
        <v>3.98</v>
      </c>
      <c r="CO27" s="252">
        <v>3.81</v>
      </c>
      <c r="CP27" s="252">
        <v>5.73</v>
      </c>
      <c r="CQ27" s="252">
        <v>5.63</v>
      </c>
      <c r="CR27" s="252">
        <v>3.88</v>
      </c>
      <c r="CS27" s="252">
        <v>3.9</v>
      </c>
      <c r="CT27" s="252">
        <v>5.1100000000000003</v>
      </c>
      <c r="CU27" s="253">
        <v>5.36</v>
      </c>
    </row>
    <row r="28" spans="2:99" x14ac:dyDescent="0.25">
      <c r="B28" s="502"/>
      <c r="C28" s="250" t="s">
        <v>38</v>
      </c>
      <c r="D28" s="251">
        <v>6.6</v>
      </c>
      <c r="E28" s="252">
        <v>5.69</v>
      </c>
      <c r="F28" s="252">
        <v>7.37</v>
      </c>
      <c r="G28" s="252">
        <v>6.51</v>
      </c>
      <c r="H28" s="252">
        <v>5.87</v>
      </c>
      <c r="I28" s="252">
        <v>5.34</v>
      </c>
      <c r="J28" s="252">
        <v>6.92</v>
      </c>
      <c r="K28" s="252">
        <v>6.51</v>
      </c>
      <c r="L28" s="252">
        <v>6.59</v>
      </c>
      <c r="M28" s="252">
        <v>5.73</v>
      </c>
      <c r="N28" s="252">
        <v>7.9</v>
      </c>
      <c r="O28" s="252">
        <v>7.06</v>
      </c>
      <c r="P28" s="252">
        <v>3.93</v>
      </c>
      <c r="Q28" s="252">
        <v>3.94</v>
      </c>
      <c r="R28" s="252">
        <v>4.4400000000000004</v>
      </c>
      <c r="S28" s="252">
        <v>4.75</v>
      </c>
      <c r="T28" s="252">
        <v>3.88</v>
      </c>
      <c r="U28" s="252">
        <v>3.83</v>
      </c>
      <c r="V28" s="252">
        <v>5.19</v>
      </c>
      <c r="W28" s="252">
        <v>5.36</v>
      </c>
      <c r="X28" s="252">
        <v>4.1500000000000004</v>
      </c>
      <c r="Y28" s="252">
        <v>4.0599999999999996</v>
      </c>
      <c r="Z28" s="252">
        <v>5.63</v>
      </c>
      <c r="AA28" s="253">
        <v>5.73</v>
      </c>
      <c r="AB28" s="251">
        <v>6.36</v>
      </c>
      <c r="AC28" s="252">
        <v>5.91</v>
      </c>
      <c r="AD28" s="252">
        <v>7.06</v>
      </c>
      <c r="AE28" s="252">
        <v>6.78</v>
      </c>
      <c r="AF28" s="252">
        <v>5.76</v>
      </c>
      <c r="AG28" s="252">
        <v>5.25</v>
      </c>
      <c r="AH28" s="252">
        <v>6.78</v>
      </c>
      <c r="AI28" s="252">
        <v>6.39</v>
      </c>
      <c r="AJ28" s="252">
        <v>6.28</v>
      </c>
      <c r="AK28" s="252">
        <v>5.52</v>
      </c>
      <c r="AL28" s="252">
        <v>7.54</v>
      </c>
      <c r="AM28" s="252">
        <v>6.78</v>
      </c>
      <c r="AN28" s="252">
        <v>3.92</v>
      </c>
      <c r="AO28" s="252">
        <v>3.73</v>
      </c>
      <c r="AP28" s="252">
        <v>4.4400000000000004</v>
      </c>
      <c r="AQ28" s="252">
        <v>4.43</v>
      </c>
      <c r="AR28" s="252">
        <v>3.88</v>
      </c>
      <c r="AS28" s="252">
        <v>3.87</v>
      </c>
      <c r="AT28" s="252">
        <v>5.19</v>
      </c>
      <c r="AU28" s="252">
        <v>5.45</v>
      </c>
      <c r="AV28" s="252">
        <v>3.84</v>
      </c>
      <c r="AW28" s="252">
        <v>3.86</v>
      </c>
      <c r="AX28" s="252">
        <v>4.75</v>
      </c>
      <c r="AY28" s="253">
        <v>5.04</v>
      </c>
      <c r="AZ28" s="251">
        <v>6.39</v>
      </c>
      <c r="BA28" s="252">
        <v>6.14</v>
      </c>
      <c r="BB28" s="252">
        <v>7.06</v>
      </c>
      <c r="BC28" s="252">
        <v>7.06</v>
      </c>
      <c r="BD28" s="252">
        <v>5.88</v>
      </c>
      <c r="BE28" s="252">
        <v>5.34</v>
      </c>
      <c r="BF28" s="252">
        <v>6.92</v>
      </c>
      <c r="BG28" s="252">
        <v>6.51</v>
      </c>
      <c r="BH28" s="252">
        <v>6.06</v>
      </c>
      <c r="BI28" s="252">
        <v>5.43</v>
      </c>
      <c r="BJ28" s="252">
        <v>7.22</v>
      </c>
      <c r="BK28" s="252">
        <v>6.64</v>
      </c>
      <c r="BL28" s="252">
        <v>3.92</v>
      </c>
      <c r="BM28" s="252">
        <v>3.99</v>
      </c>
      <c r="BN28" s="252">
        <v>4.4400000000000004</v>
      </c>
      <c r="BO28" s="252">
        <v>4.82</v>
      </c>
      <c r="BP28" s="252">
        <v>3.88</v>
      </c>
      <c r="BQ28" s="252">
        <v>3.87</v>
      </c>
      <c r="BR28" s="252">
        <v>5.19</v>
      </c>
      <c r="BS28" s="252">
        <v>5.45</v>
      </c>
      <c r="BT28" s="252">
        <v>3.88</v>
      </c>
      <c r="BU28" s="252">
        <v>3.82</v>
      </c>
      <c r="BV28" s="252">
        <v>4.82</v>
      </c>
      <c r="BW28" s="253">
        <v>4.96</v>
      </c>
      <c r="BX28" s="251">
        <v>6.46</v>
      </c>
      <c r="BY28" s="252">
        <v>5.98</v>
      </c>
      <c r="BZ28" s="252">
        <v>7.22</v>
      </c>
      <c r="CA28" s="252">
        <v>6.92</v>
      </c>
      <c r="CB28" s="252">
        <v>5.87</v>
      </c>
      <c r="CC28" s="252">
        <v>5.26</v>
      </c>
      <c r="CD28" s="252">
        <v>6.92</v>
      </c>
      <c r="CE28" s="252">
        <v>6.39</v>
      </c>
      <c r="CF28" s="252">
        <v>6.17</v>
      </c>
      <c r="CG28" s="252">
        <v>5.52</v>
      </c>
      <c r="CH28" s="252">
        <v>7.37</v>
      </c>
      <c r="CI28" s="252">
        <v>6.78</v>
      </c>
      <c r="CJ28" s="252">
        <v>3.9</v>
      </c>
      <c r="CK28" s="252">
        <v>3.92</v>
      </c>
      <c r="CL28" s="252">
        <v>4.4400000000000004</v>
      </c>
      <c r="CM28" s="252">
        <v>4.75</v>
      </c>
      <c r="CN28" s="252">
        <v>3.88</v>
      </c>
      <c r="CO28" s="252">
        <v>3.83</v>
      </c>
      <c r="CP28" s="252">
        <v>5.19</v>
      </c>
      <c r="CQ28" s="252">
        <v>5.36</v>
      </c>
      <c r="CR28" s="252">
        <v>3.84</v>
      </c>
      <c r="CS28" s="252">
        <v>3.86</v>
      </c>
      <c r="CT28" s="252">
        <v>4.75</v>
      </c>
      <c r="CU28" s="253">
        <v>5.04</v>
      </c>
    </row>
    <row r="29" spans="2:99" x14ac:dyDescent="0.25">
      <c r="B29" s="502"/>
      <c r="C29" s="250" t="s">
        <v>39</v>
      </c>
      <c r="D29" s="251">
        <v>6.64</v>
      </c>
      <c r="E29" s="252">
        <v>6.4</v>
      </c>
      <c r="F29" s="252">
        <v>6.78</v>
      </c>
      <c r="G29" s="252">
        <v>6.78</v>
      </c>
      <c r="H29" s="252">
        <v>6.36</v>
      </c>
      <c r="I29" s="252">
        <v>5.9</v>
      </c>
      <c r="J29" s="252">
        <v>7.06</v>
      </c>
      <c r="K29" s="252">
        <v>6.78</v>
      </c>
      <c r="L29" s="252">
        <v>6.6</v>
      </c>
      <c r="M29" s="252">
        <v>6.24</v>
      </c>
      <c r="N29" s="252">
        <v>7.37</v>
      </c>
      <c r="O29" s="252">
        <v>7.22</v>
      </c>
      <c r="P29" s="252">
        <v>4</v>
      </c>
      <c r="Q29" s="252">
        <v>4</v>
      </c>
      <c r="R29" s="252">
        <v>4.0599999999999996</v>
      </c>
      <c r="S29" s="252">
        <v>4.38</v>
      </c>
      <c r="T29" s="252">
        <v>3.9</v>
      </c>
      <c r="U29" s="252">
        <v>3.89</v>
      </c>
      <c r="V29" s="252">
        <v>4.96</v>
      </c>
      <c r="W29" s="252">
        <v>5.19</v>
      </c>
      <c r="X29" s="252">
        <v>3.89</v>
      </c>
      <c r="Y29" s="252">
        <v>3.94</v>
      </c>
      <c r="Z29" s="252">
        <v>4.5</v>
      </c>
      <c r="AA29" s="253">
        <v>4.82</v>
      </c>
      <c r="AB29" s="251">
        <v>7.43</v>
      </c>
      <c r="AC29" s="252">
        <v>6.76</v>
      </c>
      <c r="AD29" s="252">
        <v>8.5</v>
      </c>
      <c r="AE29" s="252">
        <v>8.09</v>
      </c>
      <c r="AF29" s="252">
        <v>6.59</v>
      </c>
      <c r="AG29" s="252">
        <v>5.75</v>
      </c>
      <c r="AH29" s="252">
        <v>8.09</v>
      </c>
      <c r="AI29" s="252">
        <v>7.37</v>
      </c>
      <c r="AJ29" s="252">
        <v>5.55</v>
      </c>
      <c r="AK29" s="252">
        <v>5.67</v>
      </c>
      <c r="AL29" s="252">
        <v>6.64</v>
      </c>
      <c r="AM29" s="252">
        <v>7.22</v>
      </c>
      <c r="AN29" s="252">
        <v>4.72</v>
      </c>
      <c r="AO29" s="252">
        <v>4.7</v>
      </c>
      <c r="AP29" s="252">
        <v>6.39</v>
      </c>
      <c r="AQ29" s="252">
        <v>6.92</v>
      </c>
      <c r="AR29" s="252">
        <v>4.34</v>
      </c>
      <c r="AS29" s="252">
        <v>4.32</v>
      </c>
      <c r="AT29" s="252">
        <v>6.92</v>
      </c>
      <c r="AU29" s="252">
        <v>7.37</v>
      </c>
      <c r="AV29" s="252">
        <v>4.38</v>
      </c>
      <c r="AW29" s="252">
        <v>4.29</v>
      </c>
      <c r="AX29" s="252">
        <v>6.51</v>
      </c>
      <c r="AY29" s="253">
        <v>6.78</v>
      </c>
      <c r="AZ29" s="251">
        <v>7.32</v>
      </c>
      <c r="BA29" s="252">
        <v>6.49</v>
      </c>
      <c r="BB29" s="252">
        <v>8.9499999999999993</v>
      </c>
      <c r="BC29" s="252">
        <v>8.2899999999999991</v>
      </c>
      <c r="BD29" s="252">
        <v>6.13</v>
      </c>
      <c r="BE29" s="252">
        <v>5.54</v>
      </c>
      <c r="BF29" s="252">
        <v>7.9</v>
      </c>
      <c r="BG29" s="252">
        <v>7.54</v>
      </c>
      <c r="BH29" s="252">
        <v>6.23</v>
      </c>
      <c r="BI29" s="252">
        <v>5.59</v>
      </c>
      <c r="BJ29" s="252">
        <v>7.9</v>
      </c>
      <c r="BK29" s="252">
        <v>7.37</v>
      </c>
      <c r="BL29" s="252">
        <v>4.18</v>
      </c>
      <c r="BM29" s="252">
        <v>4.26</v>
      </c>
      <c r="BN29" s="252">
        <v>6.91</v>
      </c>
      <c r="BO29" s="252">
        <v>7.37</v>
      </c>
      <c r="BP29" s="252">
        <v>7.23</v>
      </c>
      <c r="BQ29" s="252">
        <v>4.2300000000000004</v>
      </c>
      <c r="BR29" s="252">
        <v>14.3</v>
      </c>
      <c r="BS29" s="252">
        <v>8.2899999999999991</v>
      </c>
      <c r="BT29" s="252">
        <v>4.04</v>
      </c>
      <c r="BU29" s="252">
        <v>3.84</v>
      </c>
      <c r="BV29" s="252">
        <v>6.91</v>
      </c>
      <c r="BW29" s="253">
        <v>6.64</v>
      </c>
      <c r="BX29" s="251">
        <v>7</v>
      </c>
      <c r="BY29" s="252">
        <v>4.93</v>
      </c>
      <c r="BZ29" s="252">
        <v>8.7200000000000006</v>
      </c>
      <c r="CA29" s="252">
        <v>6.15</v>
      </c>
      <c r="CB29" s="252">
        <v>6.02</v>
      </c>
      <c r="CC29" s="252">
        <v>5.58</v>
      </c>
      <c r="CD29" s="252">
        <v>7.9</v>
      </c>
      <c r="CE29" s="252">
        <v>7.71</v>
      </c>
      <c r="CF29" s="252">
        <v>6.03</v>
      </c>
      <c r="CG29" s="252">
        <v>5.43</v>
      </c>
      <c r="CH29" s="252">
        <v>7.71</v>
      </c>
      <c r="CI29" s="252">
        <v>7.22</v>
      </c>
      <c r="CJ29" s="252">
        <v>4.2</v>
      </c>
      <c r="CK29" s="252">
        <v>4.21</v>
      </c>
      <c r="CL29" s="252">
        <v>7.37</v>
      </c>
      <c r="CM29" s="252">
        <v>7.54</v>
      </c>
      <c r="CN29" s="252">
        <v>4.37</v>
      </c>
      <c r="CO29" s="252">
        <v>4.13</v>
      </c>
      <c r="CP29" s="252">
        <v>8.7200000000000006</v>
      </c>
      <c r="CQ29" s="252">
        <v>8.2899999999999991</v>
      </c>
      <c r="CR29" s="252">
        <v>4.1500000000000004</v>
      </c>
      <c r="CS29" s="252">
        <v>3.96</v>
      </c>
      <c r="CT29" s="252">
        <v>7.37</v>
      </c>
      <c r="CU29" s="253">
        <v>7.06</v>
      </c>
    </row>
    <row r="30" spans="2:99" x14ac:dyDescent="0.25">
      <c r="B30" s="502"/>
      <c r="C30" s="250" t="s">
        <v>40</v>
      </c>
      <c r="D30" s="251">
        <v>6.61</v>
      </c>
      <c r="E30" s="252">
        <v>6</v>
      </c>
      <c r="F30" s="252">
        <v>7.71</v>
      </c>
      <c r="G30" s="252">
        <v>7.22</v>
      </c>
      <c r="H30" s="252">
        <v>4.55</v>
      </c>
      <c r="I30" s="252">
        <v>5.85</v>
      </c>
      <c r="J30" s="252">
        <v>5.28</v>
      </c>
      <c r="K30" s="252">
        <v>7.37</v>
      </c>
      <c r="L30" s="252">
        <v>6.16</v>
      </c>
      <c r="M30" s="252">
        <v>5.7</v>
      </c>
      <c r="N30" s="252">
        <v>7.54</v>
      </c>
      <c r="O30" s="252">
        <v>7.22</v>
      </c>
      <c r="P30" s="252">
        <v>4.05</v>
      </c>
      <c r="Q30" s="252">
        <v>3.98</v>
      </c>
      <c r="R30" s="252">
        <v>5.2</v>
      </c>
      <c r="S30" s="252">
        <v>5.36</v>
      </c>
      <c r="T30" s="252">
        <v>4.18</v>
      </c>
      <c r="U30" s="252">
        <v>4.09</v>
      </c>
      <c r="V30" s="252">
        <v>6.15</v>
      </c>
      <c r="W30" s="252">
        <v>6.27</v>
      </c>
      <c r="X30" s="252">
        <v>3.92</v>
      </c>
      <c r="Y30" s="252">
        <v>3.94</v>
      </c>
      <c r="Z30" s="252">
        <v>5.36</v>
      </c>
      <c r="AA30" s="253">
        <v>5.63</v>
      </c>
      <c r="AB30" s="251">
        <v>6.78</v>
      </c>
      <c r="AC30" s="252">
        <v>6.15</v>
      </c>
      <c r="AD30" s="252">
        <v>8.5</v>
      </c>
      <c r="AE30" s="252">
        <v>8.09</v>
      </c>
      <c r="AF30" s="252">
        <v>6.26</v>
      </c>
      <c r="AG30" s="252">
        <v>5.32</v>
      </c>
      <c r="AH30" s="252">
        <v>8.2899999999999991</v>
      </c>
      <c r="AI30" s="252">
        <v>7.37</v>
      </c>
      <c r="AJ30" s="252">
        <v>5.28</v>
      </c>
      <c r="AK30" s="252">
        <v>5.48</v>
      </c>
      <c r="AL30" s="252">
        <v>6.78</v>
      </c>
      <c r="AM30" s="252">
        <v>7.54</v>
      </c>
      <c r="AN30" s="252">
        <v>4.7</v>
      </c>
      <c r="AO30" s="252">
        <v>4.5999999999999996</v>
      </c>
      <c r="AP30" s="252">
        <v>7.37</v>
      </c>
      <c r="AQ30" s="252">
        <v>7.71</v>
      </c>
      <c r="AR30" s="252">
        <v>4.24</v>
      </c>
      <c r="AS30" s="252">
        <v>4.24</v>
      </c>
      <c r="AT30" s="252">
        <v>7.37</v>
      </c>
      <c r="AU30" s="252">
        <v>7.89</v>
      </c>
      <c r="AV30" s="252">
        <v>4.3</v>
      </c>
      <c r="AW30" s="252">
        <v>4.2300000000000004</v>
      </c>
      <c r="AX30" s="252">
        <v>7.06</v>
      </c>
      <c r="AY30" s="253">
        <v>7.37</v>
      </c>
      <c r="AZ30" s="251">
        <v>6.11</v>
      </c>
      <c r="BA30" s="252">
        <v>5.67</v>
      </c>
      <c r="BB30" s="252">
        <v>8.2899999999999991</v>
      </c>
      <c r="BC30" s="252">
        <v>8.09</v>
      </c>
      <c r="BD30" s="252">
        <v>5.43</v>
      </c>
      <c r="BE30" s="252">
        <v>5.21</v>
      </c>
      <c r="BF30" s="252">
        <v>7.71</v>
      </c>
      <c r="BG30" s="252">
        <v>7.9</v>
      </c>
      <c r="BH30" s="252">
        <v>5.33</v>
      </c>
      <c r="BI30" s="252">
        <v>5.17</v>
      </c>
      <c r="BJ30" s="252">
        <v>7.37</v>
      </c>
      <c r="BK30" s="252">
        <v>7.54</v>
      </c>
      <c r="BL30" s="252">
        <v>4.3600000000000003</v>
      </c>
      <c r="BM30" s="252">
        <v>4.4400000000000004</v>
      </c>
      <c r="BN30" s="252">
        <v>8.5</v>
      </c>
      <c r="BO30" s="252">
        <v>8.9499999999999993</v>
      </c>
      <c r="BP30" s="252">
        <v>4.21</v>
      </c>
      <c r="BQ30" s="252">
        <v>4.0999999999999996</v>
      </c>
      <c r="BR30" s="252">
        <v>8.9499999999999993</v>
      </c>
      <c r="BS30" s="252">
        <v>8.9499999999999993</v>
      </c>
      <c r="BT30" s="252">
        <v>4.16</v>
      </c>
      <c r="BU30" s="252">
        <v>3.85</v>
      </c>
      <c r="BV30" s="252">
        <v>8.09</v>
      </c>
      <c r="BW30" s="253">
        <v>7.54</v>
      </c>
      <c r="BX30" s="251">
        <v>5.96</v>
      </c>
      <c r="BY30" s="252">
        <v>5.54</v>
      </c>
      <c r="BZ30" s="252">
        <v>8.2899999999999991</v>
      </c>
      <c r="CA30" s="252">
        <v>8.09</v>
      </c>
      <c r="CB30" s="252">
        <v>5.42</v>
      </c>
      <c r="CC30" s="252">
        <v>4.93</v>
      </c>
      <c r="CD30" s="252">
        <v>7.9</v>
      </c>
      <c r="CE30" s="252">
        <v>7.54</v>
      </c>
      <c r="CF30" s="252">
        <v>5.47</v>
      </c>
      <c r="CG30" s="252">
        <v>4.92</v>
      </c>
      <c r="CH30" s="252">
        <v>7.71</v>
      </c>
      <c r="CI30" s="252">
        <v>7.21</v>
      </c>
      <c r="CJ30" s="252">
        <v>4.7</v>
      </c>
      <c r="CK30" s="252">
        <v>4.4000000000000004</v>
      </c>
      <c r="CL30" s="252">
        <v>9.73</v>
      </c>
      <c r="CM30" s="252">
        <v>9.1999999999999993</v>
      </c>
      <c r="CN30" s="252">
        <v>4.37</v>
      </c>
      <c r="CO30" s="252">
        <v>3.81</v>
      </c>
      <c r="CP30" s="252">
        <v>9.73</v>
      </c>
      <c r="CQ30" s="252">
        <v>8.49</v>
      </c>
      <c r="CR30" s="252">
        <v>4.22</v>
      </c>
      <c r="CS30" s="252">
        <v>4.16</v>
      </c>
      <c r="CT30" s="252">
        <v>8.5</v>
      </c>
      <c r="CU30" s="253">
        <v>8.5</v>
      </c>
    </row>
    <row r="31" spans="2:99" x14ac:dyDescent="0.25">
      <c r="B31" s="503"/>
      <c r="C31" s="254" t="s">
        <v>41</v>
      </c>
      <c r="D31" s="251">
        <v>7.23</v>
      </c>
      <c r="E31" s="252">
        <v>6.37</v>
      </c>
      <c r="F31" s="252">
        <v>8.2899999999999991</v>
      </c>
      <c r="G31" s="252">
        <v>7.54</v>
      </c>
      <c r="H31" s="252">
        <v>10</v>
      </c>
      <c r="I31" s="252">
        <v>5.43</v>
      </c>
      <c r="J31" s="252">
        <v>12.7</v>
      </c>
      <c r="K31" s="252">
        <v>6.92</v>
      </c>
      <c r="L31" s="252">
        <v>5.95</v>
      </c>
      <c r="M31" s="252">
        <v>5.83</v>
      </c>
      <c r="N31" s="252">
        <v>7.06</v>
      </c>
      <c r="O31" s="252">
        <v>7.22</v>
      </c>
      <c r="P31" s="252">
        <v>4.07</v>
      </c>
      <c r="Q31" s="252">
        <v>4.2</v>
      </c>
      <c r="R31" s="252">
        <v>5.12</v>
      </c>
      <c r="S31" s="252">
        <v>5.63</v>
      </c>
      <c r="T31" s="252">
        <v>3.99</v>
      </c>
      <c r="U31" s="252">
        <v>3.91</v>
      </c>
      <c r="V31" s="252">
        <v>5.93</v>
      </c>
      <c r="W31" s="252">
        <v>6.04</v>
      </c>
      <c r="X31" s="252">
        <v>3.88</v>
      </c>
      <c r="Y31" s="252">
        <v>3.91</v>
      </c>
      <c r="Z31" s="252">
        <v>4.82</v>
      </c>
      <c r="AA31" s="253">
        <v>5.1100000000000003</v>
      </c>
      <c r="AB31" s="251">
        <v>7.26</v>
      </c>
      <c r="AC31" s="252">
        <v>6.41</v>
      </c>
      <c r="AD31" s="252">
        <v>8.9499999999999993</v>
      </c>
      <c r="AE31" s="252">
        <v>8.2899999999999991</v>
      </c>
      <c r="AF31" s="252">
        <v>5.97</v>
      </c>
      <c r="AG31" s="252">
        <v>5.73</v>
      </c>
      <c r="AH31" s="252">
        <v>7.71</v>
      </c>
      <c r="AI31" s="252">
        <v>7.9</v>
      </c>
      <c r="AJ31" s="252">
        <v>5.59</v>
      </c>
      <c r="AK31" s="252">
        <v>5.82</v>
      </c>
      <c r="AL31" s="252">
        <v>7.06</v>
      </c>
      <c r="AM31" s="252">
        <v>7.9</v>
      </c>
      <c r="AN31" s="252">
        <v>4.9000000000000004</v>
      </c>
      <c r="AO31" s="252">
        <v>4.7</v>
      </c>
      <c r="AP31" s="252">
        <v>7.54</v>
      </c>
      <c r="AQ31" s="252">
        <v>7.71</v>
      </c>
      <c r="AR31" s="252">
        <v>4.51</v>
      </c>
      <c r="AS31" s="252">
        <v>4.42</v>
      </c>
      <c r="AT31" s="252">
        <v>7.71</v>
      </c>
      <c r="AU31" s="252">
        <v>8.09</v>
      </c>
      <c r="AV31" s="252">
        <v>4.58</v>
      </c>
      <c r="AW31" s="252">
        <v>4.16</v>
      </c>
      <c r="AX31" s="252">
        <v>7.37</v>
      </c>
      <c r="AY31" s="253">
        <v>7.06</v>
      </c>
      <c r="AZ31" s="251">
        <v>6.25</v>
      </c>
      <c r="BA31" s="252">
        <v>6.03</v>
      </c>
      <c r="BB31" s="252">
        <v>8.2899999999999991</v>
      </c>
      <c r="BC31" s="252">
        <v>8.5</v>
      </c>
      <c r="BD31" s="252">
        <v>5.29</v>
      </c>
      <c r="BE31" s="252">
        <v>5.5</v>
      </c>
      <c r="BF31" s="252">
        <v>7.37</v>
      </c>
      <c r="BG31" s="252">
        <v>8.2899999999999991</v>
      </c>
      <c r="BH31" s="252">
        <v>5.89</v>
      </c>
      <c r="BI31" s="252">
        <v>5.46</v>
      </c>
      <c r="BJ31" s="252">
        <v>8.09</v>
      </c>
      <c r="BK31" s="252">
        <v>7.9</v>
      </c>
      <c r="BL31" s="252">
        <v>4.5</v>
      </c>
      <c r="BM31" s="252">
        <v>4.46</v>
      </c>
      <c r="BN31" s="252">
        <v>8.5</v>
      </c>
      <c r="BO31" s="252">
        <v>8.7200000000000006</v>
      </c>
      <c r="BP31" s="252">
        <v>4.34</v>
      </c>
      <c r="BQ31" s="252">
        <v>4.1100000000000003</v>
      </c>
      <c r="BR31" s="252">
        <v>8.9499999999999993</v>
      </c>
      <c r="BS31" s="252">
        <v>8.7200000000000006</v>
      </c>
      <c r="BT31" s="252">
        <v>4.26</v>
      </c>
      <c r="BU31" s="252">
        <v>4</v>
      </c>
      <c r="BV31" s="252">
        <v>8.09</v>
      </c>
      <c r="BW31" s="253">
        <v>7.71</v>
      </c>
      <c r="BX31" s="251">
        <v>6.53</v>
      </c>
      <c r="BY31" s="252">
        <v>5.77</v>
      </c>
      <c r="BZ31" s="252">
        <v>8.9499999999999993</v>
      </c>
      <c r="CA31" s="252">
        <v>8.2899999999999991</v>
      </c>
      <c r="CB31" s="252">
        <v>5.75</v>
      </c>
      <c r="CC31" s="252">
        <v>5.21</v>
      </c>
      <c r="CD31" s="252">
        <v>8.2899999999999991</v>
      </c>
      <c r="CE31" s="252">
        <v>7.9</v>
      </c>
      <c r="CF31" s="252">
        <v>5.82</v>
      </c>
      <c r="CG31" s="252">
        <v>5.29</v>
      </c>
      <c r="CH31" s="252">
        <v>8.09</v>
      </c>
      <c r="CI31" s="252">
        <v>7.71</v>
      </c>
      <c r="CJ31" s="252">
        <v>4.7300000000000004</v>
      </c>
      <c r="CK31" s="252">
        <v>4.53</v>
      </c>
      <c r="CL31" s="252">
        <v>9.4600000000000009</v>
      </c>
      <c r="CM31" s="252">
        <v>9.1999999999999993</v>
      </c>
      <c r="CN31" s="252">
        <v>4.6100000000000003</v>
      </c>
      <c r="CO31" s="252">
        <v>4.29</v>
      </c>
      <c r="CP31" s="252">
        <v>10</v>
      </c>
      <c r="CQ31" s="252">
        <v>9.4600000000000009</v>
      </c>
      <c r="CR31" s="252">
        <v>4.33</v>
      </c>
      <c r="CS31" s="252">
        <v>4.08</v>
      </c>
      <c r="CT31" s="252">
        <v>8.5</v>
      </c>
      <c r="CU31" s="253">
        <v>8.08</v>
      </c>
    </row>
    <row r="32" spans="2:99" x14ac:dyDescent="0.25">
      <c r="B32" s="501" t="s">
        <v>61</v>
      </c>
      <c r="C32" s="250" t="s">
        <v>216</v>
      </c>
      <c r="D32" s="251">
        <v>1.35</v>
      </c>
      <c r="E32" s="252">
        <v>1.29</v>
      </c>
      <c r="F32" s="252">
        <v>9.3699999999999992</v>
      </c>
      <c r="G32" s="252">
        <v>11.7</v>
      </c>
      <c r="H32" s="252">
        <v>1.35</v>
      </c>
      <c r="I32" s="252">
        <v>0.82399999999999995</v>
      </c>
      <c r="J32" s="252">
        <v>9.3699999999999992</v>
      </c>
      <c r="K32" s="252">
        <v>5.25</v>
      </c>
      <c r="L32" s="252">
        <v>1.26</v>
      </c>
      <c r="M32" s="252">
        <v>0.69699999999999995</v>
      </c>
      <c r="N32" s="252">
        <v>8.6999999999999993</v>
      </c>
      <c r="O32" s="252">
        <v>4</v>
      </c>
      <c r="P32" s="252">
        <v>1.46</v>
      </c>
      <c r="Q32" s="252">
        <v>1.69</v>
      </c>
      <c r="R32" s="252">
        <v>19.8</v>
      </c>
      <c r="S32" s="252">
        <v>27.2</v>
      </c>
      <c r="T32" s="252">
        <v>1.1000000000000001</v>
      </c>
      <c r="U32" s="252">
        <v>0.93300000000000005</v>
      </c>
      <c r="V32" s="252">
        <v>13.4</v>
      </c>
      <c r="W32" s="252">
        <v>12.6</v>
      </c>
      <c r="X32" s="252">
        <v>1.17</v>
      </c>
      <c r="Y32" s="252">
        <v>0.93300000000000005</v>
      </c>
      <c r="Z32" s="252">
        <v>14.9</v>
      </c>
      <c r="AA32" s="253">
        <v>12.6</v>
      </c>
      <c r="AB32" s="251">
        <v>1.51</v>
      </c>
      <c r="AC32" s="252">
        <v>1.37</v>
      </c>
      <c r="AD32" s="252">
        <v>9.06</v>
      </c>
      <c r="AE32" s="252">
        <v>10.1</v>
      </c>
      <c r="AF32" s="252">
        <v>1.1100000000000001</v>
      </c>
      <c r="AG32" s="252">
        <v>1</v>
      </c>
      <c r="AH32" s="252">
        <v>5.77</v>
      </c>
      <c r="AI32" s="252">
        <v>6.71</v>
      </c>
      <c r="AJ32" s="252">
        <v>1.36</v>
      </c>
      <c r="AK32" s="252">
        <v>1.23</v>
      </c>
      <c r="AL32" s="252">
        <v>8.1</v>
      </c>
      <c r="AM32" s="252">
        <v>8.5500000000000007</v>
      </c>
      <c r="AN32" s="252">
        <v>1.57</v>
      </c>
      <c r="AO32" s="252">
        <v>1.46</v>
      </c>
      <c r="AP32" s="252">
        <v>19</v>
      </c>
      <c r="AQ32" s="252">
        <v>19.8</v>
      </c>
      <c r="AR32" s="252">
        <v>1.27</v>
      </c>
      <c r="AS32" s="252">
        <v>1.06</v>
      </c>
      <c r="AT32" s="252">
        <v>14.8</v>
      </c>
      <c r="AU32" s="252">
        <v>13.5</v>
      </c>
      <c r="AV32" s="252">
        <v>1.28</v>
      </c>
      <c r="AW32" s="252">
        <v>1.19</v>
      </c>
      <c r="AX32" s="252">
        <v>14.2</v>
      </c>
      <c r="AY32" s="253">
        <v>14.5</v>
      </c>
      <c r="AZ32" s="251">
        <v>1.46</v>
      </c>
      <c r="BA32" s="252">
        <v>1.3</v>
      </c>
      <c r="BB32" s="252">
        <v>8.66</v>
      </c>
      <c r="BC32" s="252">
        <v>8.59</v>
      </c>
      <c r="BD32" s="252">
        <v>1.1599999999999999</v>
      </c>
      <c r="BE32" s="252">
        <v>0.94599999999999995</v>
      </c>
      <c r="BF32" s="252">
        <v>6.66</v>
      </c>
      <c r="BG32" s="252">
        <v>5.9</v>
      </c>
      <c r="BH32" s="252">
        <v>1.36</v>
      </c>
      <c r="BI32" s="252">
        <v>1.19</v>
      </c>
      <c r="BJ32" s="252">
        <v>8.33</v>
      </c>
      <c r="BK32" s="252">
        <v>7.84</v>
      </c>
      <c r="BL32" s="252">
        <v>1.8</v>
      </c>
      <c r="BM32" s="252">
        <v>1.35</v>
      </c>
      <c r="BN32" s="252">
        <v>23.1</v>
      </c>
      <c r="BO32" s="252">
        <v>17.7</v>
      </c>
      <c r="BP32" s="252">
        <v>1.07</v>
      </c>
      <c r="BQ32" s="252">
        <v>1.1399999999999999</v>
      </c>
      <c r="BR32" s="252">
        <v>12.1</v>
      </c>
      <c r="BS32" s="252">
        <v>15.1</v>
      </c>
      <c r="BT32" s="252">
        <v>1.5</v>
      </c>
      <c r="BU32" s="252">
        <v>1.1000000000000001</v>
      </c>
      <c r="BV32" s="252">
        <v>18.399999999999999</v>
      </c>
      <c r="BW32" s="253">
        <v>13.4</v>
      </c>
      <c r="BX32" s="251">
        <v>1.76</v>
      </c>
      <c r="BY32" s="252">
        <v>1.68</v>
      </c>
      <c r="BZ32" s="252">
        <v>6.7</v>
      </c>
      <c r="CA32" s="252">
        <v>7.59</v>
      </c>
      <c r="CB32" s="252">
        <v>1.37</v>
      </c>
      <c r="CC32" s="252">
        <v>1.25</v>
      </c>
      <c r="CD32" s="252">
        <v>5.08</v>
      </c>
      <c r="CE32" s="252">
        <v>5.38</v>
      </c>
      <c r="CF32" s="252">
        <v>1.6</v>
      </c>
      <c r="CG32" s="252">
        <v>1.53</v>
      </c>
      <c r="CH32" s="252">
        <v>6.21</v>
      </c>
      <c r="CI32" s="252">
        <v>6.97</v>
      </c>
      <c r="CJ32" s="252">
        <v>1.93</v>
      </c>
      <c r="CK32" s="252">
        <v>1.76</v>
      </c>
      <c r="CL32" s="252">
        <v>17</v>
      </c>
      <c r="CM32" s="252">
        <v>16.5</v>
      </c>
      <c r="CN32" s="252">
        <v>1.3</v>
      </c>
      <c r="CO32" s="252">
        <v>1.21</v>
      </c>
      <c r="CP32" s="252">
        <v>10.9</v>
      </c>
      <c r="CQ32" s="252">
        <v>10.7</v>
      </c>
      <c r="CR32" s="252">
        <v>1.56</v>
      </c>
      <c r="CS32" s="252">
        <v>1.41</v>
      </c>
      <c r="CT32" s="252">
        <v>13.1</v>
      </c>
      <c r="CU32" s="253">
        <v>12.4</v>
      </c>
    </row>
    <row r="33" spans="2:99" x14ac:dyDescent="0.25">
      <c r="B33" s="502"/>
      <c r="C33" s="250" t="s">
        <v>218</v>
      </c>
      <c r="D33" s="251">
        <v>1.31</v>
      </c>
      <c r="E33" s="252">
        <v>1.27</v>
      </c>
      <c r="F33" s="252">
        <v>7.92</v>
      </c>
      <c r="G33" s="252">
        <v>9.98</v>
      </c>
      <c r="H33" s="252">
        <v>1.29</v>
      </c>
      <c r="I33" s="252">
        <v>0.93600000000000005</v>
      </c>
      <c r="J33" s="252">
        <v>7.01</v>
      </c>
      <c r="K33" s="252">
        <v>5.18</v>
      </c>
      <c r="L33" s="252">
        <v>1.29</v>
      </c>
      <c r="M33" s="252">
        <v>1.1599999999999999</v>
      </c>
      <c r="N33" s="252">
        <v>7.82</v>
      </c>
      <c r="O33" s="252">
        <v>8.42</v>
      </c>
      <c r="P33" s="252">
        <v>1.55</v>
      </c>
      <c r="Q33" s="252">
        <v>1.55</v>
      </c>
      <c r="R33" s="252">
        <v>17.899999999999999</v>
      </c>
      <c r="S33" s="252">
        <v>20.9</v>
      </c>
      <c r="T33" s="252">
        <v>1.06</v>
      </c>
      <c r="U33" s="252">
        <v>0.875</v>
      </c>
      <c r="V33" s="252">
        <v>9.86</v>
      </c>
      <c r="W33" s="252">
        <v>8.64</v>
      </c>
      <c r="X33" s="252">
        <v>1.28</v>
      </c>
      <c r="Y33" s="252">
        <v>0.94399999999999995</v>
      </c>
      <c r="Z33" s="252">
        <v>13.6</v>
      </c>
      <c r="AA33" s="253">
        <v>10.199999999999999</v>
      </c>
      <c r="AB33" s="251">
        <v>1.46</v>
      </c>
      <c r="AC33" s="252">
        <v>1.33</v>
      </c>
      <c r="AD33" s="252">
        <v>7.75</v>
      </c>
      <c r="AE33" s="252">
        <v>8.4700000000000006</v>
      </c>
      <c r="AF33" s="252">
        <v>1.21</v>
      </c>
      <c r="AG33" s="252">
        <v>1.07</v>
      </c>
      <c r="AH33" s="252">
        <v>5.49</v>
      </c>
      <c r="AI33" s="252">
        <v>6.03</v>
      </c>
      <c r="AJ33" s="252">
        <v>1.42</v>
      </c>
      <c r="AK33" s="252">
        <v>1.26</v>
      </c>
      <c r="AL33" s="252">
        <v>7.63</v>
      </c>
      <c r="AM33" s="252">
        <v>7.71</v>
      </c>
      <c r="AN33" s="252">
        <v>1.54</v>
      </c>
      <c r="AO33" s="252">
        <v>1.55</v>
      </c>
      <c r="AP33" s="252">
        <v>15.5</v>
      </c>
      <c r="AQ33" s="252">
        <v>17.899999999999999</v>
      </c>
      <c r="AR33" s="252">
        <v>1.25</v>
      </c>
      <c r="AS33" s="252">
        <v>1.07</v>
      </c>
      <c r="AT33" s="252">
        <v>11.4</v>
      </c>
      <c r="AU33" s="252">
        <v>10.8</v>
      </c>
      <c r="AV33" s="252">
        <v>1.29</v>
      </c>
      <c r="AW33" s="252">
        <v>1.18</v>
      </c>
      <c r="AX33" s="252">
        <v>11.7</v>
      </c>
      <c r="AY33" s="253">
        <v>11.8</v>
      </c>
      <c r="AZ33" s="251">
        <v>1.53</v>
      </c>
      <c r="BA33" s="252">
        <v>1.32</v>
      </c>
      <c r="BB33" s="252">
        <v>8.1199999999999992</v>
      </c>
      <c r="BC33" s="252">
        <v>7.53</v>
      </c>
      <c r="BD33" s="252">
        <v>1.18</v>
      </c>
      <c r="BE33" s="252">
        <v>0.98399999999999999</v>
      </c>
      <c r="BF33" s="252">
        <v>5.51</v>
      </c>
      <c r="BG33" s="252">
        <v>4.93</v>
      </c>
      <c r="BH33" s="252">
        <v>1.36</v>
      </c>
      <c r="BI33" s="252">
        <v>1.21</v>
      </c>
      <c r="BJ33" s="252">
        <v>7.24</v>
      </c>
      <c r="BK33" s="252">
        <v>6.89</v>
      </c>
      <c r="BL33" s="252">
        <v>1.61</v>
      </c>
      <c r="BM33" s="252">
        <v>1.4</v>
      </c>
      <c r="BN33" s="252">
        <v>16.600000000000001</v>
      </c>
      <c r="BO33" s="252">
        <v>15.2</v>
      </c>
      <c r="BP33" s="252">
        <v>1.24</v>
      </c>
      <c r="BQ33" s="252">
        <v>1.1100000000000001</v>
      </c>
      <c r="BR33" s="252">
        <v>11.8</v>
      </c>
      <c r="BS33" s="252">
        <v>11.6</v>
      </c>
      <c r="BT33" s="252">
        <v>1.43</v>
      </c>
      <c r="BU33" s="252">
        <v>1.23</v>
      </c>
      <c r="BV33" s="252">
        <v>14.2</v>
      </c>
      <c r="BW33" s="253">
        <v>12.7</v>
      </c>
      <c r="BX33" s="251">
        <v>1.81</v>
      </c>
      <c r="BY33" s="252">
        <v>1.65</v>
      </c>
      <c r="BZ33" s="252">
        <v>6.1</v>
      </c>
      <c r="CA33" s="252">
        <v>6.28</v>
      </c>
      <c r="CB33" s="252">
        <v>1.46</v>
      </c>
      <c r="CC33" s="252">
        <v>1.3</v>
      </c>
      <c r="CD33" s="252">
        <v>4.54</v>
      </c>
      <c r="CE33" s="252">
        <v>4.62</v>
      </c>
      <c r="CF33" s="252">
        <v>1.66</v>
      </c>
      <c r="CG33" s="252">
        <v>1.57</v>
      </c>
      <c r="CH33" s="252">
        <v>5.59</v>
      </c>
      <c r="CI33" s="252">
        <v>6.16</v>
      </c>
      <c r="CJ33" s="252">
        <v>1.82</v>
      </c>
      <c r="CK33" s="252">
        <v>1.67</v>
      </c>
      <c r="CL33" s="252">
        <v>12.8</v>
      </c>
      <c r="CM33" s="252">
        <v>12.4</v>
      </c>
      <c r="CN33" s="252">
        <v>1.41</v>
      </c>
      <c r="CO33" s="252">
        <v>1.37</v>
      </c>
      <c r="CP33" s="252">
        <v>9.31</v>
      </c>
      <c r="CQ33" s="252">
        <v>10.1</v>
      </c>
      <c r="CR33" s="252">
        <v>1.64</v>
      </c>
      <c r="CS33" s="252">
        <v>1.49</v>
      </c>
      <c r="CT33" s="252">
        <v>11</v>
      </c>
      <c r="CU33" s="253">
        <v>10.6</v>
      </c>
    </row>
    <row r="34" spans="2:99" x14ac:dyDescent="0.25">
      <c r="B34" s="502"/>
      <c r="C34" s="250" t="s">
        <v>217</v>
      </c>
      <c r="D34" s="251">
        <v>1.74</v>
      </c>
      <c r="E34" s="252">
        <v>1.68</v>
      </c>
      <c r="F34" s="252">
        <v>6.68</v>
      </c>
      <c r="G34" s="252">
        <v>8</v>
      </c>
      <c r="H34" s="252">
        <v>1.78</v>
      </c>
      <c r="I34" s="252">
        <v>1.38</v>
      </c>
      <c r="J34" s="252">
        <v>5.61</v>
      </c>
      <c r="K34" s="252">
        <v>4.55</v>
      </c>
      <c r="L34" s="252">
        <v>1.65</v>
      </c>
      <c r="M34" s="252">
        <v>1.6</v>
      </c>
      <c r="N34" s="252">
        <v>6.28</v>
      </c>
      <c r="O34" s="252">
        <v>7.46</v>
      </c>
      <c r="P34" s="252">
        <v>1.88</v>
      </c>
      <c r="Q34" s="252">
        <v>1.72</v>
      </c>
      <c r="R34" s="252">
        <v>12.9</v>
      </c>
      <c r="S34" s="252">
        <v>13.1</v>
      </c>
      <c r="T34" s="252">
        <v>1.63</v>
      </c>
      <c r="U34" s="252">
        <v>1.52</v>
      </c>
      <c r="V34" s="252">
        <v>9.66</v>
      </c>
      <c r="W34" s="252">
        <v>9.99</v>
      </c>
      <c r="X34" s="252">
        <v>1.72</v>
      </c>
      <c r="Y34" s="252">
        <v>1.49</v>
      </c>
      <c r="Z34" s="252">
        <v>11.2</v>
      </c>
      <c r="AA34" s="253">
        <v>10.6</v>
      </c>
      <c r="AB34" s="251">
        <v>1.87</v>
      </c>
      <c r="AC34" s="252">
        <v>1.77</v>
      </c>
      <c r="AD34" s="252">
        <v>6.53</v>
      </c>
      <c r="AE34" s="252">
        <v>7.36</v>
      </c>
      <c r="AF34" s="252">
        <v>1.65</v>
      </c>
      <c r="AG34" s="252">
        <v>1.51</v>
      </c>
      <c r="AH34" s="252">
        <v>4.5999999999999996</v>
      </c>
      <c r="AI34" s="252">
        <v>5.16</v>
      </c>
      <c r="AJ34" s="252">
        <v>1.79</v>
      </c>
      <c r="AK34" s="252">
        <v>1.66</v>
      </c>
      <c r="AL34" s="252">
        <v>6.32</v>
      </c>
      <c r="AM34" s="252">
        <v>6.73</v>
      </c>
      <c r="AN34" s="252">
        <v>1.95</v>
      </c>
      <c r="AO34" s="252">
        <v>1.85</v>
      </c>
      <c r="AP34" s="252">
        <v>12.1</v>
      </c>
      <c r="AQ34" s="252">
        <v>12.9</v>
      </c>
      <c r="AR34" s="252">
        <v>1.67</v>
      </c>
      <c r="AS34" s="252">
        <v>1.51</v>
      </c>
      <c r="AT34" s="252">
        <v>9.4499999999999993</v>
      </c>
      <c r="AU34" s="252">
        <v>9.35</v>
      </c>
      <c r="AV34" s="252">
        <v>2.08</v>
      </c>
      <c r="AW34" s="252">
        <v>1.66</v>
      </c>
      <c r="AX34" s="252">
        <v>13.2</v>
      </c>
      <c r="AY34" s="253">
        <v>10.7</v>
      </c>
      <c r="AZ34" s="251">
        <v>1.82</v>
      </c>
      <c r="BA34" s="252">
        <v>1.65</v>
      </c>
      <c r="BB34" s="252">
        <v>6.35</v>
      </c>
      <c r="BC34" s="252">
        <v>6.02</v>
      </c>
      <c r="BD34" s="252">
        <v>1.62</v>
      </c>
      <c r="BE34" s="252">
        <v>1.39</v>
      </c>
      <c r="BF34" s="252">
        <v>5.24</v>
      </c>
      <c r="BG34" s="252">
        <v>4.91</v>
      </c>
      <c r="BH34" s="252">
        <v>1.71</v>
      </c>
      <c r="BI34" s="252">
        <v>1.54</v>
      </c>
      <c r="BJ34" s="252">
        <v>6.36</v>
      </c>
      <c r="BK34" s="252">
        <v>5.98</v>
      </c>
      <c r="BL34" s="252">
        <v>1.92</v>
      </c>
      <c r="BM34" s="252">
        <v>1.7</v>
      </c>
      <c r="BN34" s="252">
        <v>12.5</v>
      </c>
      <c r="BO34" s="252">
        <v>11.6</v>
      </c>
      <c r="BP34" s="252">
        <v>1.62</v>
      </c>
      <c r="BQ34" s="252">
        <v>1.43</v>
      </c>
      <c r="BR34" s="252">
        <v>10.3</v>
      </c>
      <c r="BS34" s="252">
        <v>10</v>
      </c>
      <c r="BT34" s="252">
        <v>1.66</v>
      </c>
      <c r="BU34" s="252">
        <v>1.55</v>
      </c>
      <c r="BV34" s="252">
        <v>10.7</v>
      </c>
      <c r="BW34" s="253">
        <v>10.8</v>
      </c>
      <c r="BX34" s="251">
        <v>1.62</v>
      </c>
      <c r="BY34" s="252">
        <v>1.58</v>
      </c>
      <c r="BZ34" s="252">
        <v>5.86</v>
      </c>
      <c r="CA34" s="252">
        <v>5.47</v>
      </c>
      <c r="CB34" s="252">
        <v>1.28</v>
      </c>
      <c r="CC34" s="252">
        <v>1.27</v>
      </c>
      <c r="CD34" s="252">
        <v>4.47</v>
      </c>
      <c r="CE34" s="252">
        <v>4.37</v>
      </c>
      <c r="CF34" s="252">
        <v>1.52</v>
      </c>
      <c r="CG34" s="252">
        <v>1.49</v>
      </c>
      <c r="CH34" s="252">
        <v>5.58</v>
      </c>
      <c r="CI34" s="252">
        <v>5.33</v>
      </c>
      <c r="CJ34" s="252">
        <v>1.67</v>
      </c>
      <c r="CK34" s="252">
        <v>1.62</v>
      </c>
      <c r="CL34" s="252">
        <v>13.5</v>
      </c>
      <c r="CM34" s="252">
        <v>11.4</v>
      </c>
      <c r="CN34" s="252">
        <v>1.19</v>
      </c>
      <c r="CO34" s="252">
        <v>1.19</v>
      </c>
      <c r="CP34" s="252">
        <v>9.83</v>
      </c>
      <c r="CQ34" s="252">
        <v>8.61</v>
      </c>
      <c r="CR34" s="252">
        <v>1.44</v>
      </c>
      <c r="CS34" s="252">
        <v>1.46</v>
      </c>
      <c r="CT34" s="252">
        <v>11.2</v>
      </c>
      <c r="CU34" s="253">
        <v>10.1</v>
      </c>
    </row>
    <row r="35" spans="2:99" x14ac:dyDescent="0.25">
      <c r="B35" s="502"/>
      <c r="C35" s="250" t="s">
        <v>219</v>
      </c>
      <c r="D35" s="251">
        <v>2.2200000000000002</v>
      </c>
      <c r="E35" s="252">
        <v>2.17</v>
      </c>
      <c r="F35" s="252">
        <v>7.19</v>
      </c>
      <c r="G35" s="252">
        <v>8.27</v>
      </c>
      <c r="H35" s="252">
        <v>2.4500000000000002</v>
      </c>
      <c r="I35" s="252">
        <v>1.92</v>
      </c>
      <c r="J35" s="252">
        <v>6.54</v>
      </c>
      <c r="K35" s="252">
        <v>5.33</v>
      </c>
      <c r="L35" s="252">
        <v>2.1</v>
      </c>
      <c r="M35" s="252">
        <v>2.02</v>
      </c>
      <c r="N35" s="252">
        <v>6.83</v>
      </c>
      <c r="O35" s="252">
        <v>7.59</v>
      </c>
      <c r="P35" s="252">
        <v>2.29</v>
      </c>
      <c r="Q35" s="252">
        <v>2.0299999999999998</v>
      </c>
      <c r="R35" s="252">
        <v>11.5</v>
      </c>
      <c r="S35" s="252">
        <v>11</v>
      </c>
      <c r="T35" s="252">
        <v>2.04</v>
      </c>
      <c r="U35" s="252">
        <v>1.85</v>
      </c>
      <c r="V35" s="252">
        <v>8.6300000000000008</v>
      </c>
      <c r="W35" s="252">
        <v>8.23</v>
      </c>
      <c r="X35" s="252">
        <v>1.98</v>
      </c>
      <c r="Y35" s="252">
        <v>1.82</v>
      </c>
      <c r="Z35" s="252">
        <v>9.6</v>
      </c>
      <c r="AA35" s="253">
        <v>9.41</v>
      </c>
      <c r="AB35" s="251">
        <v>2.31</v>
      </c>
      <c r="AC35" s="252">
        <v>2.14</v>
      </c>
      <c r="AD35" s="252">
        <v>6.78</v>
      </c>
      <c r="AE35" s="252">
        <v>6.85</v>
      </c>
      <c r="AF35" s="252">
        <v>2.29</v>
      </c>
      <c r="AG35" s="252">
        <v>2.0699999999999998</v>
      </c>
      <c r="AH35" s="252">
        <v>5.7</v>
      </c>
      <c r="AI35" s="252">
        <v>5.72</v>
      </c>
      <c r="AJ35" s="252">
        <v>2.2000000000000002</v>
      </c>
      <c r="AK35" s="252">
        <v>2.0699999999999998</v>
      </c>
      <c r="AL35" s="252">
        <v>6.6</v>
      </c>
      <c r="AM35" s="252">
        <v>6.82</v>
      </c>
      <c r="AN35" s="252">
        <v>2.25</v>
      </c>
      <c r="AO35" s="252">
        <v>2.1</v>
      </c>
      <c r="AP35" s="252">
        <v>10.1</v>
      </c>
      <c r="AQ35" s="252">
        <v>10</v>
      </c>
      <c r="AR35" s="252">
        <v>2.0099999999999998</v>
      </c>
      <c r="AS35" s="252">
        <v>1.9</v>
      </c>
      <c r="AT35" s="252">
        <v>7.96</v>
      </c>
      <c r="AU35" s="252">
        <v>8.06</v>
      </c>
      <c r="AV35" s="252">
        <v>1.99</v>
      </c>
      <c r="AW35" s="252">
        <v>1.86</v>
      </c>
      <c r="AX35" s="252">
        <v>8.58</v>
      </c>
      <c r="AY35" s="253">
        <v>8.4600000000000009</v>
      </c>
      <c r="AZ35" s="251">
        <v>2.77</v>
      </c>
      <c r="BA35" s="252">
        <v>2.98</v>
      </c>
      <c r="BB35" s="252">
        <v>3.88</v>
      </c>
      <c r="BC35" s="252">
        <v>4.3600000000000003</v>
      </c>
      <c r="BD35" s="252">
        <v>2.38</v>
      </c>
      <c r="BE35" s="252">
        <v>2.4900000000000002</v>
      </c>
      <c r="BF35" s="252">
        <v>3.39</v>
      </c>
      <c r="BG35" s="252">
        <v>3.72</v>
      </c>
      <c r="BH35" s="252">
        <v>2.39</v>
      </c>
      <c r="BI35" s="252">
        <v>2.57</v>
      </c>
      <c r="BJ35" s="252">
        <v>3.66</v>
      </c>
      <c r="BK35" s="252">
        <v>4</v>
      </c>
      <c r="BL35" s="252">
        <v>2.2599999999999998</v>
      </c>
      <c r="BM35" s="252">
        <v>2.38</v>
      </c>
      <c r="BN35" s="252">
        <v>5.23</v>
      </c>
      <c r="BO35" s="252">
        <v>5.0199999999999996</v>
      </c>
      <c r="BP35" s="252">
        <v>1.99</v>
      </c>
      <c r="BQ35" s="252">
        <v>2.08</v>
      </c>
      <c r="BR35" s="252">
        <v>5.29</v>
      </c>
      <c r="BS35" s="252">
        <v>4.92</v>
      </c>
      <c r="BT35" s="252">
        <v>2.0699999999999998</v>
      </c>
      <c r="BU35" s="252">
        <v>2.16</v>
      </c>
      <c r="BV35" s="252">
        <v>5.16</v>
      </c>
      <c r="BW35" s="253">
        <v>4.8099999999999996</v>
      </c>
      <c r="BX35" s="251">
        <v>3.04</v>
      </c>
      <c r="BY35" s="252">
        <v>3.01</v>
      </c>
      <c r="BZ35" s="252">
        <v>4.3600000000000003</v>
      </c>
      <c r="CA35" s="252">
        <v>4.4800000000000004</v>
      </c>
      <c r="CB35" s="252">
        <v>2.72</v>
      </c>
      <c r="CC35" s="252">
        <v>2.64</v>
      </c>
      <c r="CD35" s="252">
        <v>3.97</v>
      </c>
      <c r="CE35" s="252">
        <v>4.01</v>
      </c>
      <c r="CF35" s="252">
        <v>2.79</v>
      </c>
      <c r="CG35" s="252">
        <v>2.74</v>
      </c>
      <c r="CH35" s="252">
        <v>4.3499999999999996</v>
      </c>
      <c r="CI35" s="252">
        <v>4.4000000000000004</v>
      </c>
      <c r="CJ35" s="252">
        <v>2.44</v>
      </c>
      <c r="CK35" s="252">
        <v>2.4900000000000002</v>
      </c>
      <c r="CL35" s="252">
        <v>5.36</v>
      </c>
      <c r="CM35" s="252">
        <v>5.29</v>
      </c>
      <c r="CN35" s="252">
        <v>2.2000000000000002</v>
      </c>
      <c r="CO35" s="252">
        <v>2.2000000000000002</v>
      </c>
      <c r="CP35" s="252">
        <v>5.3</v>
      </c>
      <c r="CQ35" s="252">
        <v>5.05</v>
      </c>
      <c r="CR35" s="252">
        <v>2.2999999999999998</v>
      </c>
      <c r="CS35" s="252">
        <v>2.36</v>
      </c>
      <c r="CT35" s="252">
        <v>5.24</v>
      </c>
      <c r="CU35" s="253">
        <v>5.17</v>
      </c>
    </row>
    <row r="36" spans="2:99" x14ac:dyDescent="0.25">
      <c r="B36" s="502"/>
      <c r="C36" s="250" t="s">
        <v>220</v>
      </c>
      <c r="D36" s="251">
        <v>3.25</v>
      </c>
      <c r="E36" s="252">
        <v>3.31</v>
      </c>
      <c r="F36" s="252">
        <v>12.7</v>
      </c>
      <c r="G36" s="252">
        <v>15.6</v>
      </c>
      <c r="H36" s="252">
        <v>3.6</v>
      </c>
      <c r="I36" s="252">
        <v>2.2799999999999998</v>
      </c>
      <c r="J36" s="252">
        <v>11.8</v>
      </c>
      <c r="K36" s="252">
        <v>8.11</v>
      </c>
      <c r="L36" s="252">
        <v>3.03</v>
      </c>
      <c r="M36" s="252">
        <v>2.99</v>
      </c>
      <c r="N36" s="252">
        <v>12.2</v>
      </c>
      <c r="O36" s="252">
        <v>14.3</v>
      </c>
      <c r="P36" s="252">
        <v>4.16</v>
      </c>
      <c r="Q36" s="252">
        <v>3.46</v>
      </c>
      <c r="R36" s="252">
        <v>32.299999999999997</v>
      </c>
      <c r="S36" s="252">
        <v>29.3</v>
      </c>
      <c r="T36" s="252">
        <v>2.81</v>
      </c>
      <c r="U36" s="252">
        <v>2.16</v>
      </c>
      <c r="V36" s="252">
        <v>19.100000000000001</v>
      </c>
      <c r="W36" s="252">
        <v>15.1</v>
      </c>
      <c r="X36" s="252">
        <v>3.25</v>
      </c>
      <c r="Y36" s="252">
        <v>3.22</v>
      </c>
      <c r="Z36" s="252">
        <v>24.9</v>
      </c>
      <c r="AA36" s="253">
        <v>26.9</v>
      </c>
      <c r="AB36" s="251">
        <v>3.43</v>
      </c>
      <c r="AC36" s="252">
        <v>3.3</v>
      </c>
      <c r="AD36" s="252">
        <v>11.8</v>
      </c>
      <c r="AE36" s="252">
        <v>13.2</v>
      </c>
      <c r="AF36" s="252">
        <v>2.79</v>
      </c>
      <c r="AG36" s="252">
        <v>2.54</v>
      </c>
      <c r="AH36" s="252">
        <v>8.0299999999999994</v>
      </c>
      <c r="AI36" s="252">
        <v>8.6199999999999992</v>
      </c>
      <c r="AJ36" s="252">
        <v>3.03</v>
      </c>
      <c r="AK36" s="252">
        <v>2.93</v>
      </c>
      <c r="AL36" s="252">
        <v>10.6</v>
      </c>
      <c r="AM36" s="252">
        <v>11.7</v>
      </c>
      <c r="AN36" s="252">
        <v>3.71</v>
      </c>
      <c r="AO36" s="252">
        <v>3.43</v>
      </c>
      <c r="AP36" s="252">
        <v>25</v>
      </c>
      <c r="AQ36" s="252">
        <v>25</v>
      </c>
      <c r="AR36" s="252">
        <v>3.03</v>
      </c>
      <c r="AS36" s="252">
        <v>2.66</v>
      </c>
      <c r="AT36" s="252">
        <v>19.2</v>
      </c>
      <c r="AU36" s="252">
        <v>18</v>
      </c>
      <c r="AV36" s="252">
        <v>2.36</v>
      </c>
      <c r="AW36" s="252">
        <v>2.74</v>
      </c>
      <c r="AX36" s="252">
        <v>14.6</v>
      </c>
      <c r="AY36" s="253">
        <v>19.100000000000001</v>
      </c>
      <c r="AZ36" s="251">
        <v>2.8</v>
      </c>
      <c r="BA36" s="252">
        <v>2.6</v>
      </c>
      <c r="BB36" s="252">
        <v>7.02</v>
      </c>
      <c r="BC36" s="252">
        <v>6.44</v>
      </c>
      <c r="BD36" s="252">
        <v>2.67</v>
      </c>
      <c r="BE36" s="252">
        <v>2.2400000000000002</v>
      </c>
      <c r="BF36" s="252">
        <v>7</v>
      </c>
      <c r="BG36" s="252">
        <v>5.68</v>
      </c>
      <c r="BH36" s="252">
        <v>2.72</v>
      </c>
      <c r="BI36" s="252">
        <v>2.44</v>
      </c>
      <c r="BJ36" s="252">
        <v>8.43</v>
      </c>
      <c r="BK36" s="252">
        <v>7.26</v>
      </c>
      <c r="BL36" s="252">
        <v>2.74</v>
      </c>
      <c r="BM36" s="252">
        <v>2.5299999999999998</v>
      </c>
      <c r="BN36" s="252">
        <v>13.6</v>
      </c>
      <c r="BO36" s="252">
        <v>12.1</v>
      </c>
      <c r="BP36" s="252">
        <v>2.65</v>
      </c>
      <c r="BQ36" s="252">
        <v>2.31</v>
      </c>
      <c r="BR36" s="252">
        <v>16.2</v>
      </c>
      <c r="BS36" s="252">
        <v>14</v>
      </c>
      <c r="BT36" s="252">
        <v>3.26</v>
      </c>
      <c r="BU36" s="252">
        <v>2.65</v>
      </c>
      <c r="BV36" s="252">
        <v>21.7</v>
      </c>
      <c r="BW36" s="253">
        <v>17.100000000000001</v>
      </c>
      <c r="BX36" s="251">
        <v>3.8</v>
      </c>
      <c r="BY36" s="252">
        <v>3.7</v>
      </c>
      <c r="BZ36" s="252">
        <v>8.08</v>
      </c>
      <c r="CA36" s="252">
        <v>8.7100000000000009</v>
      </c>
      <c r="CB36" s="252">
        <v>3.22</v>
      </c>
      <c r="CC36" s="252">
        <v>3.06</v>
      </c>
      <c r="CD36" s="252">
        <v>6.25</v>
      </c>
      <c r="CE36" s="252">
        <v>6.62</v>
      </c>
      <c r="CF36" s="252">
        <v>3.6</v>
      </c>
      <c r="CG36" s="252">
        <v>2.64</v>
      </c>
      <c r="CH36" s="252">
        <v>8.08</v>
      </c>
      <c r="CI36" s="252">
        <v>5.88</v>
      </c>
      <c r="CJ36" s="252">
        <v>3.38</v>
      </c>
      <c r="CK36" s="252">
        <v>3.18</v>
      </c>
      <c r="CL36" s="252">
        <v>14.3</v>
      </c>
      <c r="CM36" s="252">
        <v>13.7</v>
      </c>
      <c r="CN36" s="252">
        <v>2.52</v>
      </c>
      <c r="CO36" s="252">
        <v>2.33</v>
      </c>
      <c r="CP36" s="252">
        <v>9.6199999999999992</v>
      </c>
      <c r="CQ36" s="252">
        <v>9.02</v>
      </c>
      <c r="CR36" s="252">
        <v>2.95</v>
      </c>
      <c r="CS36" s="252">
        <v>2.99</v>
      </c>
      <c r="CT36" s="252">
        <v>12.6</v>
      </c>
      <c r="CU36" s="253">
        <v>13.1</v>
      </c>
    </row>
    <row r="37" spans="2:99" x14ac:dyDescent="0.25">
      <c r="B37" s="502"/>
      <c r="C37" s="250"/>
      <c r="D37" s="255"/>
      <c r="E37" s="256"/>
      <c r="F37" s="256"/>
      <c r="G37" s="256"/>
      <c r="H37" s="256"/>
      <c r="I37" s="256"/>
      <c r="J37" s="256"/>
      <c r="K37" s="256"/>
      <c r="L37" s="256"/>
      <c r="M37" s="256"/>
      <c r="N37" s="256"/>
      <c r="O37" s="256"/>
      <c r="P37" s="256"/>
      <c r="Q37" s="256"/>
      <c r="R37" s="256"/>
      <c r="S37" s="256"/>
      <c r="T37" s="256"/>
      <c r="U37" s="256"/>
      <c r="V37" s="256"/>
      <c r="W37" s="256"/>
      <c r="X37" s="256"/>
      <c r="Y37" s="256"/>
      <c r="Z37" s="256"/>
      <c r="AA37" s="257"/>
      <c r="AB37" s="255"/>
      <c r="AC37" s="256"/>
      <c r="AD37" s="256"/>
      <c r="AE37" s="256"/>
      <c r="AF37" s="256"/>
      <c r="AG37" s="256"/>
      <c r="AH37" s="256"/>
      <c r="AI37" s="256"/>
      <c r="AJ37" s="256"/>
      <c r="AK37" s="256"/>
      <c r="AL37" s="256"/>
      <c r="AM37" s="256"/>
      <c r="AN37" s="256"/>
      <c r="AO37" s="256"/>
      <c r="AP37" s="256"/>
      <c r="AQ37" s="256"/>
      <c r="AR37" s="256"/>
      <c r="AS37" s="256"/>
      <c r="AT37" s="256"/>
      <c r="AU37" s="256"/>
      <c r="AV37" s="256"/>
      <c r="AW37" s="256"/>
      <c r="AX37" s="256"/>
      <c r="AY37" s="257"/>
      <c r="AZ37" s="255"/>
      <c r="BA37" s="256"/>
      <c r="BB37" s="256"/>
      <c r="BC37" s="256"/>
      <c r="BD37" s="256"/>
      <c r="BE37" s="256"/>
      <c r="BF37" s="256"/>
      <c r="BG37" s="256"/>
      <c r="BH37" s="256"/>
      <c r="BI37" s="256"/>
      <c r="BJ37" s="256"/>
      <c r="BK37" s="256"/>
      <c r="BL37" s="256"/>
      <c r="BM37" s="256"/>
      <c r="BN37" s="256"/>
      <c r="BO37" s="256"/>
      <c r="BP37" s="256"/>
      <c r="BQ37" s="256"/>
      <c r="BR37" s="256"/>
      <c r="BS37" s="256"/>
      <c r="BT37" s="256"/>
      <c r="BU37" s="256"/>
      <c r="BV37" s="256"/>
      <c r="BW37" s="257"/>
      <c r="BX37" s="255"/>
      <c r="BY37" s="256"/>
      <c r="BZ37" s="256"/>
      <c r="CA37" s="256"/>
      <c r="CB37" s="256"/>
      <c r="CC37" s="256"/>
      <c r="CD37" s="256"/>
      <c r="CE37" s="256"/>
      <c r="CF37" s="256"/>
      <c r="CG37" s="256"/>
      <c r="CH37" s="256"/>
      <c r="CI37" s="256"/>
      <c r="CJ37" s="256"/>
      <c r="CK37" s="256"/>
      <c r="CL37" s="256"/>
      <c r="CM37" s="256"/>
      <c r="CN37" s="256"/>
      <c r="CO37" s="256"/>
      <c r="CP37" s="256"/>
      <c r="CQ37" s="256"/>
      <c r="CR37" s="256"/>
      <c r="CS37" s="256"/>
      <c r="CT37" s="256"/>
      <c r="CU37" s="257"/>
    </row>
    <row r="38" spans="2:99" x14ac:dyDescent="0.25">
      <c r="B38" s="502"/>
      <c r="C38" s="250" t="str">
        <f>""</f>
        <v/>
      </c>
      <c r="D38" s="251"/>
      <c r="E38" s="252"/>
      <c r="F38" s="252"/>
      <c r="G38" s="252"/>
      <c r="H38" s="252"/>
      <c r="I38" s="252"/>
      <c r="J38" s="252"/>
      <c r="K38" s="252"/>
      <c r="L38" s="252"/>
      <c r="M38" s="252"/>
      <c r="N38" s="252"/>
      <c r="O38" s="252"/>
      <c r="P38" s="252"/>
      <c r="Q38" s="252"/>
      <c r="R38" s="252"/>
      <c r="S38" s="252"/>
      <c r="T38" s="252"/>
      <c r="U38" s="252"/>
      <c r="V38" s="252"/>
      <c r="W38" s="252"/>
      <c r="X38" s="252"/>
      <c r="Y38" s="252"/>
      <c r="Z38" s="252"/>
      <c r="AA38" s="253"/>
      <c r="AB38" s="251"/>
      <c r="AC38" s="252"/>
      <c r="AD38" s="252"/>
      <c r="AE38" s="252"/>
      <c r="AF38" s="252"/>
      <c r="AG38" s="252"/>
      <c r="AH38" s="252"/>
      <c r="AI38" s="252"/>
      <c r="AJ38" s="252"/>
      <c r="AK38" s="252"/>
      <c r="AL38" s="252"/>
      <c r="AM38" s="252"/>
      <c r="AN38" s="252"/>
      <c r="AO38" s="252"/>
      <c r="AP38" s="252"/>
      <c r="AQ38" s="252"/>
      <c r="AR38" s="252"/>
      <c r="AS38" s="252"/>
      <c r="AT38" s="252"/>
      <c r="AU38" s="252"/>
      <c r="AV38" s="252"/>
      <c r="AW38" s="252"/>
      <c r="AX38" s="252"/>
      <c r="AY38" s="253"/>
      <c r="AZ38" s="251"/>
      <c r="BA38" s="252"/>
      <c r="BB38" s="252"/>
      <c r="BC38" s="252"/>
      <c r="BD38" s="252"/>
      <c r="BE38" s="252"/>
      <c r="BF38" s="252"/>
      <c r="BG38" s="252"/>
      <c r="BH38" s="252"/>
      <c r="BI38" s="252"/>
      <c r="BJ38" s="252"/>
      <c r="BK38" s="252"/>
      <c r="BL38" s="252"/>
      <c r="BM38" s="252"/>
      <c r="BN38" s="252"/>
      <c r="BO38" s="252"/>
      <c r="BP38" s="252"/>
      <c r="BQ38" s="252"/>
      <c r="BR38" s="252"/>
      <c r="BS38" s="252"/>
      <c r="BT38" s="252"/>
      <c r="BU38" s="252"/>
      <c r="BV38" s="252"/>
      <c r="BW38" s="253"/>
      <c r="BX38" s="251"/>
      <c r="BY38" s="252"/>
      <c r="BZ38" s="252"/>
      <c r="CA38" s="252"/>
      <c r="CB38" s="252"/>
      <c r="CC38" s="252"/>
      <c r="CD38" s="252"/>
      <c r="CE38" s="252"/>
      <c r="CF38" s="252"/>
      <c r="CG38" s="252"/>
      <c r="CH38" s="252"/>
      <c r="CI38" s="252"/>
      <c r="CJ38" s="252"/>
      <c r="CK38" s="252"/>
      <c r="CL38" s="252"/>
      <c r="CM38" s="252"/>
      <c r="CN38" s="252"/>
      <c r="CO38" s="252"/>
      <c r="CP38" s="252"/>
      <c r="CQ38" s="252"/>
      <c r="CR38" s="252"/>
      <c r="CS38" s="252"/>
      <c r="CT38" s="252"/>
      <c r="CU38" s="253"/>
    </row>
    <row r="39" spans="2:99" x14ac:dyDescent="0.25">
      <c r="B39" s="503"/>
      <c r="C39" s="250" t="str">
        <f>""</f>
        <v/>
      </c>
      <c r="D39" s="251"/>
      <c r="E39" s="252"/>
      <c r="F39" s="252"/>
      <c r="G39" s="252"/>
      <c r="H39" s="252"/>
      <c r="I39" s="252"/>
      <c r="J39" s="252"/>
      <c r="K39" s="252"/>
      <c r="L39" s="252"/>
      <c r="M39" s="252"/>
      <c r="N39" s="252"/>
      <c r="O39" s="252"/>
      <c r="P39" s="252"/>
      <c r="Q39" s="252"/>
      <c r="R39" s="252"/>
      <c r="S39" s="252"/>
      <c r="T39" s="252"/>
      <c r="U39" s="252"/>
      <c r="V39" s="252"/>
      <c r="W39" s="252"/>
      <c r="X39" s="252"/>
      <c r="Y39" s="252"/>
      <c r="Z39" s="252"/>
      <c r="AA39" s="253"/>
      <c r="AB39" s="251"/>
      <c r="AC39" s="252"/>
      <c r="AD39" s="252"/>
      <c r="AE39" s="252"/>
      <c r="AF39" s="252"/>
      <c r="AG39" s="252"/>
      <c r="AH39" s="252"/>
      <c r="AI39" s="252"/>
      <c r="AJ39" s="252"/>
      <c r="AK39" s="252"/>
      <c r="AL39" s="252"/>
      <c r="AM39" s="252"/>
      <c r="AN39" s="252"/>
      <c r="AO39" s="252"/>
      <c r="AP39" s="252"/>
      <c r="AQ39" s="252"/>
      <c r="AR39" s="252"/>
      <c r="AS39" s="252"/>
      <c r="AT39" s="252"/>
      <c r="AU39" s="252"/>
      <c r="AV39" s="252"/>
      <c r="AW39" s="252"/>
      <c r="AX39" s="252"/>
      <c r="AY39" s="253"/>
      <c r="AZ39" s="251"/>
      <c r="BA39" s="252"/>
      <c r="BB39" s="252"/>
      <c r="BC39" s="252"/>
      <c r="BD39" s="252"/>
      <c r="BE39" s="252"/>
      <c r="BF39" s="252"/>
      <c r="BG39" s="252"/>
      <c r="BH39" s="252"/>
      <c r="BI39" s="252"/>
      <c r="BJ39" s="252"/>
      <c r="BK39" s="252"/>
      <c r="BL39" s="252"/>
      <c r="BM39" s="252"/>
      <c r="BN39" s="252"/>
      <c r="BO39" s="252"/>
      <c r="BP39" s="252"/>
      <c r="BQ39" s="252"/>
      <c r="BR39" s="252"/>
      <c r="BS39" s="252"/>
      <c r="BT39" s="252"/>
      <c r="BU39" s="252"/>
      <c r="BV39" s="252"/>
      <c r="BW39" s="253"/>
      <c r="BX39" s="251"/>
      <c r="BY39" s="252"/>
      <c r="BZ39" s="252"/>
      <c r="CA39" s="252"/>
      <c r="CB39" s="252"/>
      <c r="CC39" s="252"/>
      <c r="CD39" s="252"/>
      <c r="CE39" s="252"/>
      <c r="CF39" s="252"/>
      <c r="CG39" s="252"/>
      <c r="CH39" s="252"/>
      <c r="CI39" s="252"/>
      <c r="CJ39" s="252"/>
      <c r="CK39" s="252"/>
      <c r="CL39" s="252"/>
      <c r="CM39" s="252"/>
      <c r="CN39" s="252"/>
      <c r="CO39" s="252"/>
      <c r="CP39" s="252"/>
      <c r="CQ39" s="252"/>
      <c r="CR39" s="252"/>
      <c r="CS39" s="252"/>
      <c r="CT39" s="252"/>
      <c r="CU39" s="253"/>
    </row>
    <row r="40" spans="2:99" x14ac:dyDescent="0.25">
      <c r="B40" s="501" t="s">
        <v>108</v>
      </c>
      <c r="C40" s="250" t="s">
        <v>193</v>
      </c>
      <c r="D40" s="251">
        <v>5.89</v>
      </c>
      <c r="E40" s="252">
        <v>6</v>
      </c>
      <c r="F40" s="252">
        <v>5.72</v>
      </c>
      <c r="G40" s="252">
        <v>6.05</v>
      </c>
      <c r="H40" s="252">
        <v>6.15</v>
      </c>
      <c r="I40" s="252">
        <v>5.73</v>
      </c>
      <c r="J40" s="252">
        <v>6.55</v>
      </c>
      <c r="K40" s="252">
        <v>6.29</v>
      </c>
      <c r="L40" s="252">
        <v>6.23</v>
      </c>
      <c r="M40" s="252">
        <v>5.94</v>
      </c>
      <c r="N40" s="252">
        <v>6.69</v>
      </c>
      <c r="O40" s="252">
        <v>6.55</v>
      </c>
      <c r="P40" s="252">
        <v>4.18</v>
      </c>
      <c r="Q40" s="252">
        <v>4.22</v>
      </c>
      <c r="R40" s="252">
        <v>3.89</v>
      </c>
      <c r="S40" s="252">
        <v>4.2</v>
      </c>
      <c r="T40" s="252">
        <v>3.81</v>
      </c>
      <c r="U40" s="252">
        <v>3.84</v>
      </c>
      <c r="V40" s="252">
        <v>4.38</v>
      </c>
      <c r="W40" s="252">
        <v>4.63</v>
      </c>
      <c r="X40" s="252">
        <v>3.92</v>
      </c>
      <c r="Y40" s="252">
        <v>3.97</v>
      </c>
      <c r="Z40" s="252">
        <v>4.09</v>
      </c>
      <c r="AA40" s="253">
        <v>4.38</v>
      </c>
      <c r="AB40" s="251">
        <v>5.89</v>
      </c>
      <c r="AC40" s="252">
        <v>6</v>
      </c>
      <c r="AD40" s="252">
        <v>5.72</v>
      </c>
      <c r="AE40" s="252">
        <v>6.05</v>
      </c>
      <c r="AF40" s="252">
        <v>6.15</v>
      </c>
      <c r="AG40" s="252">
        <v>5.73</v>
      </c>
      <c r="AH40" s="252">
        <v>6.55</v>
      </c>
      <c r="AI40" s="252">
        <v>6.29</v>
      </c>
      <c r="AJ40" s="252">
        <v>6.23</v>
      </c>
      <c r="AK40" s="252">
        <v>5.94</v>
      </c>
      <c r="AL40" s="252">
        <v>6.69</v>
      </c>
      <c r="AM40" s="252">
        <v>6.55</v>
      </c>
      <c r="AN40" s="252">
        <v>4.18</v>
      </c>
      <c r="AO40" s="252">
        <v>4.22</v>
      </c>
      <c r="AP40" s="252">
        <v>3.89</v>
      </c>
      <c r="AQ40" s="252">
        <v>4.2</v>
      </c>
      <c r="AR40" s="252">
        <v>3.81</v>
      </c>
      <c r="AS40" s="252">
        <v>3.84</v>
      </c>
      <c r="AT40" s="252">
        <v>4.38</v>
      </c>
      <c r="AU40" s="252">
        <v>4.63</v>
      </c>
      <c r="AV40" s="252">
        <v>3.92</v>
      </c>
      <c r="AW40" s="252">
        <v>3.97</v>
      </c>
      <c r="AX40" s="252">
        <v>4.09</v>
      </c>
      <c r="AY40" s="253">
        <v>4.38</v>
      </c>
      <c r="AZ40" s="251">
        <v>5.89</v>
      </c>
      <c r="BA40" s="252">
        <v>6</v>
      </c>
      <c r="BB40" s="252">
        <v>5.72</v>
      </c>
      <c r="BC40" s="252">
        <v>6.05</v>
      </c>
      <c r="BD40" s="252">
        <v>6.15</v>
      </c>
      <c r="BE40" s="252">
        <v>5.73</v>
      </c>
      <c r="BF40" s="252">
        <v>6.55</v>
      </c>
      <c r="BG40" s="252">
        <v>6.29</v>
      </c>
      <c r="BH40" s="252">
        <v>6.23</v>
      </c>
      <c r="BI40" s="252">
        <v>5.94</v>
      </c>
      <c r="BJ40" s="252">
        <v>6.69</v>
      </c>
      <c r="BK40" s="252">
        <v>6.55</v>
      </c>
      <c r="BL40" s="252">
        <v>4.18</v>
      </c>
      <c r="BM40" s="252">
        <v>4.22</v>
      </c>
      <c r="BN40" s="252">
        <v>3.89</v>
      </c>
      <c r="BO40" s="252">
        <v>4.2</v>
      </c>
      <c r="BP40" s="252">
        <v>3.81</v>
      </c>
      <c r="BQ40" s="252">
        <v>3.84</v>
      </c>
      <c r="BR40" s="252">
        <v>4.38</v>
      </c>
      <c r="BS40" s="252">
        <v>4.63</v>
      </c>
      <c r="BT40" s="252">
        <v>3.92</v>
      </c>
      <c r="BU40" s="252">
        <v>3.97</v>
      </c>
      <c r="BV40" s="252">
        <v>4.09</v>
      </c>
      <c r="BW40" s="253">
        <v>4.38</v>
      </c>
      <c r="BX40" s="251">
        <v>5.89</v>
      </c>
      <c r="BY40" s="252">
        <v>6</v>
      </c>
      <c r="BZ40" s="252">
        <v>5.72</v>
      </c>
      <c r="CA40" s="252">
        <v>6.05</v>
      </c>
      <c r="CB40" s="252">
        <v>6.15</v>
      </c>
      <c r="CC40" s="252">
        <v>5.73</v>
      </c>
      <c r="CD40" s="252">
        <v>6.55</v>
      </c>
      <c r="CE40" s="252">
        <v>6.29</v>
      </c>
      <c r="CF40" s="252">
        <v>6.23</v>
      </c>
      <c r="CG40" s="252">
        <v>5.94</v>
      </c>
      <c r="CH40" s="252">
        <v>6.69</v>
      </c>
      <c r="CI40" s="252">
        <v>6.55</v>
      </c>
      <c r="CJ40" s="252">
        <v>4.18</v>
      </c>
      <c r="CK40" s="252">
        <v>4.22</v>
      </c>
      <c r="CL40" s="252">
        <v>3.89</v>
      </c>
      <c r="CM40" s="252">
        <v>4.2</v>
      </c>
      <c r="CN40" s="252">
        <v>3.81</v>
      </c>
      <c r="CO40" s="252">
        <v>3.84</v>
      </c>
      <c r="CP40" s="252">
        <v>4.38</v>
      </c>
      <c r="CQ40" s="252">
        <v>4.63</v>
      </c>
      <c r="CR40" s="252">
        <v>3.92</v>
      </c>
      <c r="CS40" s="252">
        <v>3.97</v>
      </c>
      <c r="CT40" s="252">
        <v>4.09</v>
      </c>
      <c r="CU40" s="253">
        <v>4.38</v>
      </c>
    </row>
    <row r="41" spans="2:99" x14ac:dyDescent="0.25">
      <c r="B41" s="502"/>
      <c r="C41" s="250" t="s">
        <v>140</v>
      </c>
      <c r="D41" s="251">
        <v>9.6300000000000008</v>
      </c>
      <c r="E41" s="252">
        <v>8.5</v>
      </c>
      <c r="F41" s="252">
        <v>9.14</v>
      </c>
      <c r="G41" s="252">
        <v>8.16</v>
      </c>
      <c r="H41" s="252">
        <v>6.93</v>
      </c>
      <c r="I41" s="252">
        <v>6.49</v>
      </c>
      <c r="J41" s="252">
        <v>6.99</v>
      </c>
      <c r="K41" s="252">
        <v>6.69</v>
      </c>
      <c r="L41" s="252">
        <v>6.8</v>
      </c>
      <c r="M41" s="252">
        <v>7.02</v>
      </c>
      <c r="N41" s="252">
        <v>6.84</v>
      </c>
      <c r="O41" s="252">
        <v>7.31</v>
      </c>
      <c r="P41" s="252">
        <v>8.2100000000000009</v>
      </c>
      <c r="Q41" s="252">
        <v>6.43</v>
      </c>
      <c r="R41" s="252">
        <v>7.37</v>
      </c>
      <c r="S41" s="252">
        <v>5.86</v>
      </c>
      <c r="T41" s="252">
        <v>4.58</v>
      </c>
      <c r="U41" s="252">
        <v>6.05</v>
      </c>
      <c r="V41" s="252">
        <v>4.6399999999999997</v>
      </c>
      <c r="W41" s="252">
        <v>6.69</v>
      </c>
      <c r="X41" s="252">
        <v>5.58</v>
      </c>
      <c r="Y41" s="252">
        <v>4.58</v>
      </c>
      <c r="Z41" s="252">
        <v>5.43</v>
      </c>
      <c r="AA41" s="253">
        <v>4.5</v>
      </c>
      <c r="AB41" s="251">
        <v>9.6300000000000008</v>
      </c>
      <c r="AC41" s="252">
        <v>8.5</v>
      </c>
      <c r="AD41" s="252">
        <v>9.14</v>
      </c>
      <c r="AE41" s="252">
        <v>8.16</v>
      </c>
      <c r="AF41" s="252">
        <v>6.93</v>
      </c>
      <c r="AG41" s="252">
        <v>6.49</v>
      </c>
      <c r="AH41" s="252">
        <v>6.99</v>
      </c>
      <c r="AI41" s="252">
        <v>6.69</v>
      </c>
      <c r="AJ41" s="252">
        <v>6.8</v>
      </c>
      <c r="AK41" s="252">
        <v>7.02</v>
      </c>
      <c r="AL41" s="252">
        <v>6.84</v>
      </c>
      <c r="AM41" s="252">
        <v>7.31</v>
      </c>
      <c r="AN41" s="252">
        <v>8.2100000000000009</v>
      </c>
      <c r="AO41" s="252">
        <v>6.43</v>
      </c>
      <c r="AP41" s="252">
        <v>7.37</v>
      </c>
      <c r="AQ41" s="252">
        <v>5.86</v>
      </c>
      <c r="AR41" s="252">
        <v>4.58</v>
      </c>
      <c r="AS41" s="252">
        <v>6.05</v>
      </c>
      <c r="AT41" s="252">
        <v>4.6399999999999997</v>
      </c>
      <c r="AU41" s="252">
        <v>6.69</v>
      </c>
      <c r="AV41" s="252">
        <v>5.58</v>
      </c>
      <c r="AW41" s="252">
        <v>4.58</v>
      </c>
      <c r="AX41" s="252">
        <v>5.43</v>
      </c>
      <c r="AY41" s="253">
        <v>4.5</v>
      </c>
      <c r="AZ41" s="251">
        <v>9.6300000000000008</v>
      </c>
      <c r="BA41" s="252">
        <v>8.5</v>
      </c>
      <c r="BB41" s="252">
        <v>9.14</v>
      </c>
      <c r="BC41" s="252">
        <v>8.16</v>
      </c>
      <c r="BD41" s="252">
        <v>6.93</v>
      </c>
      <c r="BE41" s="252">
        <v>6.49</v>
      </c>
      <c r="BF41" s="252">
        <v>6.99</v>
      </c>
      <c r="BG41" s="252">
        <v>6.69</v>
      </c>
      <c r="BH41" s="252">
        <v>6.8</v>
      </c>
      <c r="BI41" s="252">
        <v>7.02</v>
      </c>
      <c r="BJ41" s="252">
        <v>6.84</v>
      </c>
      <c r="BK41" s="252">
        <v>7.31</v>
      </c>
      <c r="BL41" s="252">
        <v>8.2100000000000009</v>
      </c>
      <c r="BM41" s="252">
        <v>6.43</v>
      </c>
      <c r="BN41" s="252">
        <v>7.37</v>
      </c>
      <c r="BO41" s="252">
        <v>5.86</v>
      </c>
      <c r="BP41" s="252">
        <v>4.58</v>
      </c>
      <c r="BQ41" s="252">
        <v>6.05</v>
      </c>
      <c r="BR41" s="252">
        <v>4.6399999999999997</v>
      </c>
      <c r="BS41" s="252">
        <v>6.69</v>
      </c>
      <c r="BT41" s="252">
        <v>5.58</v>
      </c>
      <c r="BU41" s="252">
        <v>4.58</v>
      </c>
      <c r="BV41" s="252">
        <v>5.43</v>
      </c>
      <c r="BW41" s="253">
        <v>4.5</v>
      </c>
      <c r="BX41" s="251">
        <v>9.6300000000000008</v>
      </c>
      <c r="BY41" s="252">
        <v>8.5</v>
      </c>
      <c r="BZ41" s="252">
        <v>9.14</v>
      </c>
      <c r="CA41" s="252">
        <v>8.16</v>
      </c>
      <c r="CB41" s="252">
        <v>6.93</v>
      </c>
      <c r="CC41" s="252">
        <v>6.49</v>
      </c>
      <c r="CD41" s="252">
        <v>6.99</v>
      </c>
      <c r="CE41" s="252">
        <v>6.69</v>
      </c>
      <c r="CF41" s="252">
        <v>6.8</v>
      </c>
      <c r="CG41" s="252">
        <v>7.02</v>
      </c>
      <c r="CH41" s="252">
        <v>6.84</v>
      </c>
      <c r="CI41" s="252">
        <v>7.31</v>
      </c>
      <c r="CJ41" s="252">
        <v>8.2100000000000009</v>
      </c>
      <c r="CK41" s="252">
        <v>6.43</v>
      </c>
      <c r="CL41" s="252">
        <v>7.37</v>
      </c>
      <c r="CM41" s="252">
        <v>5.86</v>
      </c>
      <c r="CN41" s="252">
        <v>4.58</v>
      </c>
      <c r="CO41" s="252">
        <v>6.05</v>
      </c>
      <c r="CP41" s="252">
        <v>4.6399999999999997</v>
      </c>
      <c r="CQ41" s="252">
        <v>6.69</v>
      </c>
      <c r="CR41" s="252">
        <v>5.58</v>
      </c>
      <c r="CS41" s="252">
        <v>4.58</v>
      </c>
      <c r="CT41" s="252">
        <v>5.43</v>
      </c>
      <c r="CU41" s="253">
        <v>4.5</v>
      </c>
    </row>
    <row r="42" spans="2:99" x14ac:dyDescent="0.25">
      <c r="B42" s="502"/>
      <c r="C42" s="250" t="s">
        <v>192</v>
      </c>
      <c r="D42" s="251">
        <v>8.31</v>
      </c>
      <c r="E42" s="252">
        <v>6.93</v>
      </c>
      <c r="F42" s="252">
        <v>7.88</v>
      </c>
      <c r="G42" s="252">
        <v>6.59</v>
      </c>
      <c r="H42" s="252">
        <v>6.68</v>
      </c>
      <c r="I42" s="252">
        <v>6.24</v>
      </c>
      <c r="J42" s="252">
        <v>6.84</v>
      </c>
      <c r="K42" s="252">
        <v>6.55</v>
      </c>
      <c r="L42" s="252">
        <v>6.42</v>
      </c>
      <c r="M42" s="252">
        <v>6.47</v>
      </c>
      <c r="N42" s="252">
        <v>6.42</v>
      </c>
      <c r="O42" s="252">
        <v>6.69</v>
      </c>
      <c r="P42" s="252">
        <v>5.92</v>
      </c>
      <c r="Q42" s="252">
        <v>4.9000000000000004</v>
      </c>
      <c r="R42" s="252">
        <v>5.19</v>
      </c>
      <c r="S42" s="252">
        <v>4.3499999999999996</v>
      </c>
      <c r="T42" s="252">
        <v>4.03</v>
      </c>
      <c r="U42" s="252">
        <v>4.05</v>
      </c>
      <c r="V42" s="252">
        <v>4.26</v>
      </c>
      <c r="W42" s="252">
        <v>4.5</v>
      </c>
      <c r="X42" s="252">
        <v>4.09</v>
      </c>
      <c r="Y42" s="252">
        <v>4.18</v>
      </c>
      <c r="Z42" s="252">
        <v>3.8</v>
      </c>
      <c r="AA42" s="253">
        <v>4.1500000000000004</v>
      </c>
      <c r="AB42" s="251">
        <v>8.31</v>
      </c>
      <c r="AC42" s="252">
        <v>6.93</v>
      </c>
      <c r="AD42" s="252">
        <v>7.88</v>
      </c>
      <c r="AE42" s="252">
        <v>6.59</v>
      </c>
      <c r="AF42" s="252">
        <v>6.68</v>
      </c>
      <c r="AG42" s="252">
        <v>6.24</v>
      </c>
      <c r="AH42" s="252">
        <v>6.84</v>
      </c>
      <c r="AI42" s="252">
        <v>6.55</v>
      </c>
      <c r="AJ42" s="252">
        <v>6.42</v>
      </c>
      <c r="AK42" s="252">
        <v>6.47</v>
      </c>
      <c r="AL42" s="252">
        <v>6.42</v>
      </c>
      <c r="AM42" s="252">
        <v>6.69</v>
      </c>
      <c r="AN42" s="252">
        <v>5.92</v>
      </c>
      <c r="AO42" s="252">
        <v>4.9000000000000004</v>
      </c>
      <c r="AP42" s="252">
        <v>5.19</v>
      </c>
      <c r="AQ42" s="252">
        <v>4.3499999999999996</v>
      </c>
      <c r="AR42" s="252">
        <v>4.03</v>
      </c>
      <c r="AS42" s="252">
        <v>4.05</v>
      </c>
      <c r="AT42" s="252">
        <v>4.26</v>
      </c>
      <c r="AU42" s="252">
        <v>4.5</v>
      </c>
      <c r="AV42" s="252">
        <v>4.09</v>
      </c>
      <c r="AW42" s="252">
        <v>4.18</v>
      </c>
      <c r="AX42" s="252">
        <v>3.8</v>
      </c>
      <c r="AY42" s="253">
        <v>4.1500000000000004</v>
      </c>
      <c r="AZ42" s="251">
        <v>8.31</v>
      </c>
      <c r="BA42" s="252">
        <v>6.93</v>
      </c>
      <c r="BB42" s="252">
        <v>7.88</v>
      </c>
      <c r="BC42" s="252">
        <v>6.59</v>
      </c>
      <c r="BD42" s="252">
        <v>6.68</v>
      </c>
      <c r="BE42" s="252">
        <v>6.24</v>
      </c>
      <c r="BF42" s="252">
        <v>6.84</v>
      </c>
      <c r="BG42" s="252">
        <v>6.55</v>
      </c>
      <c r="BH42" s="252">
        <v>6.42</v>
      </c>
      <c r="BI42" s="252">
        <v>6.47</v>
      </c>
      <c r="BJ42" s="252">
        <v>6.42</v>
      </c>
      <c r="BK42" s="252">
        <v>6.69</v>
      </c>
      <c r="BL42" s="252">
        <v>5.92</v>
      </c>
      <c r="BM42" s="252">
        <v>4.9000000000000004</v>
      </c>
      <c r="BN42" s="252">
        <v>5.19</v>
      </c>
      <c r="BO42" s="252">
        <v>4.3499999999999996</v>
      </c>
      <c r="BP42" s="252">
        <v>4.03</v>
      </c>
      <c r="BQ42" s="252">
        <v>4.05</v>
      </c>
      <c r="BR42" s="252">
        <v>4.26</v>
      </c>
      <c r="BS42" s="252">
        <v>4.5</v>
      </c>
      <c r="BT42" s="252">
        <v>4.09</v>
      </c>
      <c r="BU42" s="252">
        <v>4.18</v>
      </c>
      <c r="BV42" s="252">
        <v>3.8</v>
      </c>
      <c r="BW42" s="253">
        <v>4.1500000000000004</v>
      </c>
      <c r="BX42" s="251">
        <v>8.31</v>
      </c>
      <c r="BY42" s="252">
        <v>6.93</v>
      </c>
      <c r="BZ42" s="252">
        <v>7.88</v>
      </c>
      <c r="CA42" s="252">
        <v>6.59</v>
      </c>
      <c r="CB42" s="252">
        <v>6.68</v>
      </c>
      <c r="CC42" s="252">
        <v>6.24</v>
      </c>
      <c r="CD42" s="252">
        <v>6.84</v>
      </c>
      <c r="CE42" s="252">
        <v>6.55</v>
      </c>
      <c r="CF42" s="252">
        <v>6.42</v>
      </c>
      <c r="CG42" s="252">
        <v>6.47</v>
      </c>
      <c r="CH42" s="252">
        <v>6.42</v>
      </c>
      <c r="CI42" s="252">
        <v>6.69</v>
      </c>
      <c r="CJ42" s="252">
        <v>5.92</v>
      </c>
      <c r="CK42" s="252">
        <v>4.9000000000000004</v>
      </c>
      <c r="CL42" s="252">
        <v>5.19</v>
      </c>
      <c r="CM42" s="252">
        <v>4.3499999999999996</v>
      </c>
      <c r="CN42" s="252">
        <v>4.03</v>
      </c>
      <c r="CO42" s="252">
        <v>4.05</v>
      </c>
      <c r="CP42" s="252">
        <v>4.26</v>
      </c>
      <c r="CQ42" s="252">
        <v>4.5</v>
      </c>
      <c r="CR42" s="252">
        <v>4.09</v>
      </c>
      <c r="CS42" s="252">
        <v>4.18</v>
      </c>
      <c r="CT42" s="252">
        <v>3.8</v>
      </c>
      <c r="CU42" s="253">
        <v>4.1500000000000004</v>
      </c>
    </row>
    <row r="43" spans="2:99" x14ac:dyDescent="0.25">
      <c r="B43" s="502"/>
      <c r="C43" s="250" t="s">
        <v>168</v>
      </c>
      <c r="D43" s="251">
        <v>9.85</v>
      </c>
      <c r="E43" s="252">
        <v>10.4</v>
      </c>
      <c r="F43" s="252">
        <v>9.14</v>
      </c>
      <c r="G43" s="252">
        <v>9.94</v>
      </c>
      <c r="H43" s="252">
        <v>6.96</v>
      </c>
      <c r="I43" s="252">
        <v>6.16</v>
      </c>
      <c r="J43" s="252">
        <v>6.71</v>
      </c>
      <c r="K43" s="252">
        <v>6.05</v>
      </c>
      <c r="L43" s="252">
        <v>6.94</v>
      </c>
      <c r="M43" s="252">
        <v>6.61</v>
      </c>
      <c r="N43" s="252">
        <v>6.72</v>
      </c>
      <c r="O43" s="252">
        <v>6.55</v>
      </c>
      <c r="P43" s="252">
        <v>9.42</v>
      </c>
      <c r="Q43" s="252">
        <v>7.38</v>
      </c>
      <c r="R43" s="252">
        <v>8.4700000000000006</v>
      </c>
      <c r="S43" s="252">
        <v>6.72</v>
      </c>
      <c r="T43" s="252">
        <v>4.8600000000000003</v>
      </c>
      <c r="U43" s="252">
        <v>4.71</v>
      </c>
      <c r="V43" s="252">
        <v>4.7699999999999996</v>
      </c>
      <c r="W43" s="252">
        <v>4.8499999999999996</v>
      </c>
      <c r="X43" s="252">
        <v>6.04</v>
      </c>
      <c r="Y43" s="252">
        <v>5.03</v>
      </c>
      <c r="Z43" s="252">
        <v>5.51</v>
      </c>
      <c r="AA43" s="253">
        <v>4.7300000000000004</v>
      </c>
      <c r="AB43" s="251">
        <v>9.85</v>
      </c>
      <c r="AC43" s="252">
        <v>10.4</v>
      </c>
      <c r="AD43" s="252">
        <v>9.14</v>
      </c>
      <c r="AE43" s="252">
        <v>9.94</v>
      </c>
      <c r="AF43" s="252">
        <v>6.96</v>
      </c>
      <c r="AG43" s="252">
        <v>6.16</v>
      </c>
      <c r="AH43" s="252">
        <v>6.71</v>
      </c>
      <c r="AI43" s="252">
        <v>6.05</v>
      </c>
      <c r="AJ43" s="252">
        <v>6.94</v>
      </c>
      <c r="AK43" s="252">
        <v>6.61</v>
      </c>
      <c r="AL43" s="252">
        <v>6.72</v>
      </c>
      <c r="AM43" s="252">
        <v>6.55</v>
      </c>
      <c r="AN43" s="252">
        <v>9.42</v>
      </c>
      <c r="AO43" s="252">
        <v>7.38</v>
      </c>
      <c r="AP43" s="252">
        <v>8.4700000000000006</v>
      </c>
      <c r="AQ43" s="252">
        <v>6.72</v>
      </c>
      <c r="AR43" s="252">
        <v>4.8600000000000003</v>
      </c>
      <c r="AS43" s="252">
        <v>4.71</v>
      </c>
      <c r="AT43" s="252">
        <v>4.7699999999999996</v>
      </c>
      <c r="AU43" s="252">
        <v>4.8499999999999996</v>
      </c>
      <c r="AV43" s="252">
        <v>6.04</v>
      </c>
      <c r="AW43" s="252">
        <v>5.03</v>
      </c>
      <c r="AX43" s="252">
        <v>5.51</v>
      </c>
      <c r="AY43" s="253">
        <v>4.7300000000000004</v>
      </c>
      <c r="AZ43" s="251">
        <v>9.85</v>
      </c>
      <c r="BA43" s="252">
        <v>10.4</v>
      </c>
      <c r="BB43" s="252">
        <v>9.14</v>
      </c>
      <c r="BC43" s="252">
        <v>9.94</v>
      </c>
      <c r="BD43" s="252">
        <v>6.96</v>
      </c>
      <c r="BE43" s="252">
        <v>6.16</v>
      </c>
      <c r="BF43" s="252">
        <v>6.71</v>
      </c>
      <c r="BG43" s="252">
        <v>6.05</v>
      </c>
      <c r="BH43" s="252">
        <v>6.94</v>
      </c>
      <c r="BI43" s="252">
        <v>6.61</v>
      </c>
      <c r="BJ43" s="252">
        <v>6.72</v>
      </c>
      <c r="BK43" s="252">
        <v>6.55</v>
      </c>
      <c r="BL43" s="252">
        <v>9.42</v>
      </c>
      <c r="BM43" s="252">
        <v>7.38</v>
      </c>
      <c r="BN43" s="252">
        <v>8.4700000000000006</v>
      </c>
      <c r="BO43" s="252">
        <v>6.72</v>
      </c>
      <c r="BP43" s="252">
        <v>4.8600000000000003</v>
      </c>
      <c r="BQ43" s="252">
        <v>4.71</v>
      </c>
      <c r="BR43" s="252">
        <v>4.7699999999999996</v>
      </c>
      <c r="BS43" s="252">
        <v>4.8499999999999996</v>
      </c>
      <c r="BT43" s="252">
        <v>6.04</v>
      </c>
      <c r="BU43" s="252">
        <v>5.03</v>
      </c>
      <c r="BV43" s="252">
        <v>5.51</v>
      </c>
      <c r="BW43" s="253">
        <v>4.7300000000000004</v>
      </c>
      <c r="BX43" s="251">
        <v>9.85</v>
      </c>
      <c r="BY43" s="252">
        <v>10.4</v>
      </c>
      <c r="BZ43" s="252">
        <v>9.14</v>
      </c>
      <c r="CA43" s="252">
        <v>9.94</v>
      </c>
      <c r="CB43" s="252">
        <v>6.96</v>
      </c>
      <c r="CC43" s="252">
        <v>6.16</v>
      </c>
      <c r="CD43" s="252">
        <v>6.71</v>
      </c>
      <c r="CE43" s="252">
        <v>6.05</v>
      </c>
      <c r="CF43" s="252">
        <v>6.94</v>
      </c>
      <c r="CG43" s="252">
        <v>6.61</v>
      </c>
      <c r="CH43" s="252">
        <v>6.72</v>
      </c>
      <c r="CI43" s="252">
        <v>6.55</v>
      </c>
      <c r="CJ43" s="252">
        <v>9.42</v>
      </c>
      <c r="CK43" s="252">
        <v>7.38</v>
      </c>
      <c r="CL43" s="252">
        <v>8.4700000000000006</v>
      </c>
      <c r="CM43" s="252">
        <v>6.72</v>
      </c>
      <c r="CN43" s="252">
        <v>4.8600000000000003</v>
      </c>
      <c r="CO43" s="252">
        <v>4.71</v>
      </c>
      <c r="CP43" s="252">
        <v>4.7699999999999996</v>
      </c>
      <c r="CQ43" s="252">
        <v>4.8499999999999996</v>
      </c>
      <c r="CR43" s="252">
        <v>6.04</v>
      </c>
      <c r="CS43" s="252">
        <v>5.03</v>
      </c>
      <c r="CT43" s="252">
        <v>5.51</v>
      </c>
      <c r="CU43" s="253">
        <v>4.7300000000000004</v>
      </c>
    </row>
    <row r="44" spans="2:99" x14ac:dyDescent="0.25">
      <c r="B44" s="503"/>
      <c r="C44" s="258"/>
      <c r="D44" s="255"/>
      <c r="E44" s="256"/>
      <c r="F44" s="256"/>
      <c r="G44" s="256"/>
      <c r="H44" s="256"/>
      <c r="I44" s="256"/>
      <c r="J44" s="256"/>
      <c r="K44" s="256"/>
      <c r="L44" s="256"/>
      <c r="M44" s="256"/>
      <c r="N44" s="256"/>
      <c r="O44" s="256"/>
      <c r="P44" s="256"/>
      <c r="Q44" s="256"/>
      <c r="R44" s="256"/>
      <c r="S44" s="256"/>
      <c r="T44" s="256"/>
      <c r="U44" s="256"/>
      <c r="V44" s="256"/>
      <c r="W44" s="256"/>
      <c r="X44" s="256"/>
      <c r="Y44" s="256"/>
      <c r="Z44" s="256"/>
      <c r="AA44" s="257"/>
      <c r="AB44" s="255"/>
      <c r="AC44" s="256"/>
      <c r="AD44" s="256"/>
      <c r="AE44" s="256"/>
      <c r="AF44" s="256"/>
      <c r="AG44" s="256"/>
      <c r="AH44" s="256"/>
      <c r="AI44" s="256"/>
      <c r="AJ44" s="256"/>
      <c r="AK44" s="256"/>
      <c r="AL44" s="256"/>
      <c r="AM44" s="256"/>
      <c r="AN44" s="256"/>
      <c r="AO44" s="256"/>
      <c r="AP44" s="256"/>
      <c r="AQ44" s="256"/>
      <c r="AR44" s="256"/>
      <c r="AS44" s="256"/>
      <c r="AT44" s="256"/>
      <c r="AU44" s="256"/>
      <c r="AV44" s="256"/>
      <c r="AW44" s="256"/>
      <c r="AX44" s="256"/>
      <c r="AY44" s="257"/>
      <c r="AZ44" s="255"/>
      <c r="BA44" s="256"/>
      <c r="BB44" s="256"/>
      <c r="BC44" s="256"/>
      <c r="BD44" s="256"/>
      <c r="BE44" s="256"/>
      <c r="BF44" s="256"/>
      <c r="BG44" s="256"/>
      <c r="BH44" s="256"/>
      <c r="BI44" s="256"/>
      <c r="BJ44" s="256"/>
      <c r="BK44" s="256"/>
      <c r="BL44" s="256"/>
      <c r="BM44" s="256"/>
      <c r="BN44" s="256"/>
      <c r="BO44" s="256"/>
      <c r="BP44" s="256"/>
      <c r="BQ44" s="256"/>
      <c r="BR44" s="256"/>
      <c r="BS44" s="256"/>
      <c r="BT44" s="256"/>
      <c r="BU44" s="256"/>
      <c r="BV44" s="256"/>
      <c r="BW44" s="257"/>
      <c r="BX44" s="255"/>
      <c r="BY44" s="256"/>
      <c r="BZ44" s="256"/>
      <c r="CA44" s="256"/>
      <c r="CB44" s="256"/>
      <c r="CC44" s="256"/>
      <c r="CD44" s="256"/>
      <c r="CE44" s="256"/>
      <c r="CF44" s="256"/>
      <c r="CG44" s="256"/>
      <c r="CH44" s="256"/>
      <c r="CI44" s="256"/>
      <c r="CJ44" s="256"/>
      <c r="CK44" s="256"/>
      <c r="CL44" s="256"/>
      <c r="CM44" s="256"/>
      <c r="CN44" s="256"/>
      <c r="CO44" s="256"/>
      <c r="CP44" s="256"/>
      <c r="CQ44" s="256"/>
      <c r="CR44" s="256"/>
      <c r="CS44" s="256"/>
      <c r="CT44" s="256"/>
      <c r="CU44" s="257"/>
    </row>
    <row r="45" spans="2:99" x14ac:dyDescent="0.25">
      <c r="B45" s="501" t="s">
        <v>143</v>
      </c>
      <c r="C45" s="250" t="s">
        <v>144</v>
      </c>
      <c r="D45" s="251">
        <v>2.5099999999999998</v>
      </c>
      <c r="E45" s="252">
        <v>2.4300000000000002</v>
      </c>
      <c r="F45" s="252">
        <v>6.97</v>
      </c>
      <c r="G45" s="252">
        <v>7.78</v>
      </c>
      <c r="H45" s="252">
        <v>2.2799999999999998</v>
      </c>
      <c r="I45" s="252">
        <v>2.23</v>
      </c>
      <c r="J45" s="252">
        <v>5.32</v>
      </c>
      <c r="K45" s="252">
        <v>6.11</v>
      </c>
      <c r="L45" s="252">
        <v>2.38</v>
      </c>
      <c r="M45" s="252">
        <v>2.33</v>
      </c>
      <c r="N45" s="252">
        <v>6.8</v>
      </c>
      <c r="O45" s="252">
        <v>7.57</v>
      </c>
      <c r="P45" s="252">
        <v>2.62</v>
      </c>
      <c r="Q45" s="252">
        <v>2.33</v>
      </c>
      <c r="R45" s="252">
        <v>13.6</v>
      </c>
      <c r="S45" s="252">
        <v>12.4</v>
      </c>
      <c r="T45" s="252">
        <v>2.17</v>
      </c>
      <c r="U45" s="252">
        <v>2.02</v>
      </c>
      <c r="V45" s="252">
        <v>10.4</v>
      </c>
      <c r="W45" s="252">
        <v>9.93</v>
      </c>
      <c r="X45" s="252">
        <v>2.34</v>
      </c>
      <c r="Y45" s="252">
        <v>2.17</v>
      </c>
      <c r="Z45" s="252">
        <v>12</v>
      </c>
      <c r="AA45" s="253">
        <v>11.5</v>
      </c>
      <c r="AB45" s="251">
        <v>2.67</v>
      </c>
      <c r="AC45" s="252">
        <v>2.4900000000000002</v>
      </c>
      <c r="AD45" s="252">
        <v>7</v>
      </c>
      <c r="AE45" s="252">
        <v>7.28</v>
      </c>
      <c r="AF45" s="252">
        <v>2.41</v>
      </c>
      <c r="AG45" s="252">
        <v>2.25</v>
      </c>
      <c r="AH45" s="252">
        <v>5.63</v>
      </c>
      <c r="AI45" s="252">
        <v>6.01</v>
      </c>
      <c r="AJ45" s="252">
        <v>2.4500000000000002</v>
      </c>
      <c r="AK45" s="252">
        <v>2.31</v>
      </c>
      <c r="AL45" s="252">
        <v>6.54</v>
      </c>
      <c r="AM45" s="252">
        <v>6.78</v>
      </c>
      <c r="AN45" s="252">
        <v>2.62</v>
      </c>
      <c r="AO45" s="252">
        <v>2.36</v>
      </c>
      <c r="AP45" s="252">
        <v>12.6</v>
      </c>
      <c r="AQ45" s="252">
        <v>11.6</v>
      </c>
      <c r="AR45" s="252">
        <v>2.25</v>
      </c>
      <c r="AS45" s="252">
        <v>2.0499999999999998</v>
      </c>
      <c r="AT45" s="252">
        <v>10.4</v>
      </c>
      <c r="AU45" s="252">
        <v>9.66</v>
      </c>
      <c r="AV45" s="252">
        <v>2.25</v>
      </c>
      <c r="AW45" s="252">
        <v>2.1</v>
      </c>
      <c r="AX45" s="252">
        <v>10.4</v>
      </c>
      <c r="AY45" s="253">
        <v>10</v>
      </c>
      <c r="AZ45" s="251">
        <v>2.5</v>
      </c>
      <c r="BA45" s="252">
        <v>2.33</v>
      </c>
      <c r="BB45" s="252">
        <v>6.07</v>
      </c>
      <c r="BC45" s="252">
        <v>5.71</v>
      </c>
      <c r="BD45" s="252">
        <v>2.41</v>
      </c>
      <c r="BE45" s="252">
        <v>2.13</v>
      </c>
      <c r="BF45" s="252">
        <v>5.54</v>
      </c>
      <c r="BG45" s="252">
        <v>5.0199999999999996</v>
      </c>
      <c r="BH45" s="252">
        <v>2.37</v>
      </c>
      <c r="BI45" s="252">
        <v>2.23</v>
      </c>
      <c r="BJ45" s="252">
        <v>6.04</v>
      </c>
      <c r="BK45" s="252">
        <v>5.79</v>
      </c>
      <c r="BL45" s="252">
        <v>2.6</v>
      </c>
      <c r="BM45" s="252">
        <v>2.42</v>
      </c>
      <c r="BN45" s="252">
        <v>12.5</v>
      </c>
      <c r="BO45" s="252">
        <v>11.6</v>
      </c>
      <c r="BP45" s="252">
        <v>2.23</v>
      </c>
      <c r="BQ45" s="252">
        <v>2.0699999999999998</v>
      </c>
      <c r="BR45" s="252">
        <v>10.4</v>
      </c>
      <c r="BS45" s="252">
        <v>9.68</v>
      </c>
      <c r="BT45" s="252">
        <v>2.2799999999999998</v>
      </c>
      <c r="BU45" s="252">
        <v>2.19</v>
      </c>
      <c r="BV45" s="252">
        <v>10.8</v>
      </c>
      <c r="BW45" s="253">
        <v>10.4</v>
      </c>
      <c r="BX45" s="251">
        <v>3.18</v>
      </c>
      <c r="BY45" s="252">
        <v>3</v>
      </c>
      <c r="BZ45" s="252">
        <v>6.76</v>
      </c>
      <c r="CA45" s="252">
        <v>7.03</v>
      </c>
      <c r="CB45" s="252">
        <v>2.82</v>
      </c>
      <c r="CC45" s="252">
        <v>2.58</v>
      </c>
      <c r="CD45" s="252">
        <v>5.6</v>
      </c>
      <c r="CE45" s="252">
        <v>5.67</v>
      </c>
      <c r="CF45" s="252">
        <v>2.96</v>
      </c>
      <c r="CG45" s="252">
        <v>2.75</v>
      </c>
      <c r="CH45" s="252">
        <v>6.48</v>
      </c>
      <c r="CI45" s="252">
        <v>6.59</v>
      </c>
      <c r="CJ45" s="252">
        <v>2.95</v>
      </c>
      <c r="CK45" s="252">
        <v>2.69</v>
      </c>
      <c r="CL45" s="252">
        <v>11.7</v>
      </c>
      <c r="CM45" s="252">
        <v>10.9</v>
      </c>
      <c r="CN45" s="252">
        <v>2.34</v>
      </c>
      <c r="CO45" s="252">
        <v>2.2000000000000002</v>
      </c>
      <c r="CP45" s="252">
        <v>8.7899999999999991</v>
      </c>
      <c r="CQ45" s="252">
        <v>8.5</v>
      </c>
      <c r="CR45" s="252">
        <v>2.5499999999999998</v>
      </c>
      <c r="CS45" s="252">
        <v>2.46</v>
      </c>
      <c r="CT45" s="252">
        <v>9.91</v>
      </c>
      <c r="CU45" s="253">
        <v>9.8800000000000008</v>
      </c>
    </row>
    <row r="46" spans="2:99" x14ac:dyDescent="0.25">
      <c r="B46" s="502"/>
      <c r="C46" s="250" t="s">
        <v>145</v>
      </c>
      <c r="D46" s="251">
        <v>2.88</v>
      </c>
      <c r="E46" s="252">
        <v>2.71</v>
      </c>
      <c r="F46" s="252">
        <v>5.51</v>
      </c>
      <c r="G46" s="252">
        <v>5.88</v>
      </c>
      <c r="H46" s="252">
        <v>2.76</v>
      </c>
      <c r="I46" s="252">
        <v>2.59</v>
      </c>
      <c r="J46" s="252">
        <v>4.5199999999999996</v>
      </c>
      <c r="K46" s="252">
        <v>4.83</v>
      </c>
      <c r="L46" s="252">
        <v>2.85</v>
      </c>
      <c r="M46" s="252">
        <v>2.54</v>
      </c>
      <c r="N46" s="252">
        <v>5.8</v>
      </c>
      <c r="O46" s="252">
        <v>5.66</v>
      </c>
      <c r="P46" s="252">
        <v>3.03</v>
      </c>
      <c r="Q46" s="252">
        <v>2.72</v>
      </c>
      <c r="R46" s="252">
        <v>9.99</v>
      </c>
      <c r="S46" s="252">
        <v>9.39</v>
      </c>
      <c r="T46" s="252">
        <v>2.64</v>
      </c>
      <c r="U46" s="252">
        <v>2.41</v>
      </c>
      <c r="V46" s="252">
        <v>7.82</v>
      </c>
      <c r="W46" s="252">
        <v>7.42</v>
      </c>
      <c r="X46" s="252">
        <v>2.83</v>
      </c>
      <c r="Y46" s="252">
        <v>2.5</v>
      </c>
      <c r="Z46" s="252">
        <v>9.14</v>
      </c>
      <c r="AA46" s="253">
        <v>8.39</v>
      </c>
      <c r="AB46" s="251">
        <v>3.07</v>
      </c>
      <c r="AC46" s="252">
        <v>2.79</v>
      </c>
      <c r="AD46" s="252">
        <v>5.61</v>
      </c>
      <c r="AE46" s="252">
        <v>5.59</v>
      </c>
      <c r="AF46" s="252">
        <v>2.9</v>
      </c>
      <c r="AG46" s="252">
        <v>2.65</v>
      </c>
      <c r="AH46" s="252">
        <v>4.79</v>
      </c>
      <c r="AI46" s="252">
        <v>4.91</v>
      </c>
      <c r="AJ46" s="252">
        <v>2.79</v>
      </c>
      <c r="AK46" s="252">
        <v>2.58</v>
      </c>
      <c r="AL46" s="252">
        <v>5.24</v>
      </c>
      <c r="AM46" s="252">
        <v>5.3</v>
      </c>
      <c r="AN46" s="252">
        <v>2.96</v>
      </c>
      <c r="AO46" s="252">
        <v>2.67</v>
      </c>
      <c r="AP46" s="252">
        <v>8.91</v>
      </c>
      <c r="AQ46" s="252">
        <v>8.42</v>
      </c>
      <c r="AR46" s="252">
        <v>2.68</v>
      </c>
      <c r="AS46" s="252">
        <v>2.35</v>
      </c>
      <c r="AT46" s="252">
        <v>7.65</v>
      </c>
      <c r="AU46" s="252">
        <v>6.93</v>
      </c>
      <c r="AV46" s="252">
        <v>2.67</v>
      </c>
      <c r="AW46" s="252">
        <v>2.52</v>
      </c>
      <c r="AX46" s="252">
        <v>7.83</v>
      </c>
      <c r="AY46" s="253">
        <v>7.8</v>
      </c>
      <c r="AZ46" s="251">
        <v>2.7</v>
      </c>
      <c r="BA46" s="252">
        <v>2.5499999999999998</v>
      </c>
      <c r="BB46" s="252">
        <v>4.0199999999999996</v>
      </c>
      <c r="BC46" s="252">
        <v>3.73</v>
      </c>
      <c r="BD46" s="252">
        <v>2.74</v>
      </c>
      <c r="BE46" s="252">
        <v>2.42</v>
      </c>
      <c r="BF46" s="252">
        <v>4.18</v>
      </c>
      <c r="BG46" s="252">
        <v>3.67</v>
      </c>
      <c r="BH46" s="252">
        <v>2.6</v>
      </c>
      <c r="BI46" s="252">
        <v>2.37</v>
      </c>
      <c r="BJ46" s="252">
        <v>4.33</v>
      </c>
      <c r="BK46" s="252">
        <v>3.83</v>
      </c>
      <c r="BL46" s="252">
        <v>2.73</v>
      </c>
      <c r="BM46" s="252">
        <v>2.54</v>
      </c>
      <c r="BN46" s="252">
        <v>7.84</v>
      </c>
      <c r="BO46" s="252">
        <v>7.13</v>
      </c>
      <c r="BP46" s="252">
        <v>2.7</v>
      </c>
      <c r="BQ46" s="252">
        <v>2.34</v>
      </c>
      <c r="BR46" s="252">
        <v>7.83</v>
      </c>
      <c r="BS46" s="252">
        <v>6.65</v>
      </c>
      <c r="BT46" s="252">
        <v>2.75</v>
      </c>
      <c r="BU46" s="252">
        <v>2.36</v>
      </c>
      <c r="BV46" s="252">
        <v>8.23</v>
      </c>
      <c r="BW46" s="253">
        <v>6.79</v>
      </c>
      <c r="BX46" s="251">
        <v>7.76</v>
      </c>
      <c r="BY46" s="252">
        <v>3.46</v>
      </c>
      <c r="BZ46" s="252">
        <v>13.7</v>
      </c>
      <c r="CA46" s="252">
        <v>5.82</v>
      </c>
      <c r="CB46" s="252">
        <v>3.33</v>
      </c>
      <c r="CC46" s="252">
        <v>3.01</v>
      </c>
      <c r="CD46" s="252">
        <v>4.95</v>
      </c>
      <c r="CE46" s="252">
        <v>4.87</v>
      </c>
      <c r="CF46" s="252">
        <v>3.44</v>
      </c>
      <c r="CG46" s="252">
        <v>3.17</v>
      </c>
      <c r="CH46" s="252">
        <v>5.63</v>
      </c>
      <c r="CI46" s="252">
        <v>5.62</v>
      </c>
      <c r="CJ46" s="252">
        <v>3.1</v>
      </c>
      <c r="CK46" s="252">
        <v>2.92</v>
      </c>
      <c r="CL46" s="252">
        <v>7.69</v>
      </c>
      <c r="CM46" s="252">
        <v>7.5</v>
      </c>
      <c r="CN46" s="252">
        <v>2.66</v>
      </c>
      <c r="CO46" s="252">
        <v>2.57</v>
      </c>
      <c r="CP46" s="252">
        <v>6.21</v>
      </c>
      <c r="CQ46" s="252">
        <v>6.44</v>
      </c>
      <c r="CR46" s="252">
        <v>2.83</v>
      </c>
      <c r="CS46" s="252">
        <v>2.65</v>
      </c>
      <c r="CT46" s="252">
        <v>7.02</v>
      </c>
      <c r="CU46" s="253">
        <v>6.85</v>
      </c>
    </row>
    <row r="47" spans="2:99" x14ac:dyDescent="0.25">
      <c r="B47" s="502"/>
      <c r="C47" s="250" t="s">
        <v>163</v>
      </c>
      <c r="D47" s="251">
        <v>1.56</v>
      </c>
      <c r="E47" s="252">
        <v>1.46</v>
      </c>
      <c r="F47" s="252">
        <v>11.2</v>
      </c>
      <c r="G47" s="252">
        <v>13.2</v>
      </c>
      <c r="H47" s="252">
        <v>1.28</v>
      </c>
      <c r="I47" s="252">
        <v>1.1100000000000001</v>
      </c>
      <c r="J47" s="252">
        <v>6.63</v>
      </c>
      <c r="K47" s="252">
        <v>7.2</v>
      </c>
      <c r="L47" s="252">
        <v>1.35</v>
      </c>
      <c r="M47" s="252">
        <v>1.37</v>
      </c>
      <c r="N47" s="252">
        <v>9.3699999999999992</v>
      </c>
      <c r="O47" s="252">
        <v>12.2</v>
      </c>
      <c r="P47" s="252">
        <v>1.86</v>
      </c>
      <c r="Q47" s="252">
        <v>1.8</v>
      </c>
      <c r="R47" s="252">
        <v>25.1</v>
      </c>
      <c r="S47" s="252">
        <v>27.5</v>
      </c>
      <c r="T47" s="252">
        <v>1.4</v>
      </c>
      <c r="U47" s="252">
        <v>1.26</v>
      </c>
      <c r="V47" s="252">
        <v>16</v>
      </c>
      <c r="W47" s="252">
        <v>16</v>
      </c>
      <c r="X47" s="252">
        <v>1.27</v>
      </c>
      <c r="Y47" s="252">
        <v>1.23</v>
      </c>
      <c r="Z47" s="252">
        <v>15.4</v>
      </c>
      <c r="AA47" s="253">
        <v>17</v>
      </c>
      <c r="AB47" s="251">
        <v>1.73</v>
      </c>
      <c r="AC47" s="252">
        <v>1.54</v>
      </c>
      <c r="AD47" s="252">
        <v>10.9</v>
      </c>
      <c r="AE47" s="252">
        <v>11.6</v>
      </c>
      <c r="AF47" s="252">
        <v>1.39</v>
      </c>
      <c r="AG47" s="252">
        <v>1.21</v>
      </c>
      <c r="AH47" s="252">
        <v>6.97</v>
      </c>
      <c r="AI47" s="252">
        <v>7.48</v>
      </c>
      <c r="AJ47" s="252">
        <v>1.51</v>
      </c>
      <c r="AK47" s="252">
        <v>1.37</v>
      </c>
      <c r="AL47" s="252">
        <v>9.35</v>
      </c>
      <c r="AM47" s="252">
        <v>9.81</v>
      </c>
      <c r="AN47" s="252">
        <v>2.0699999999999998</v>
      </c>
      <c r="AO47" s="252">
        <v>1.64</v>
      </c>
      <c r="AP47" s="252">
        <v>24.8</v>
      </c>
      <c r="AQ47" s="252">
        <v>21.8</v>
      </c>
      <c r="AR47" s="252">
        <v>1.51</v>
      </c>
      <c r="AS47" s="252">
        <v>1.27</v>
      </c>
      <c r="AT47" s="252">
        <v>16</v>
      </c>
      <c r="AU47" s="252">
        <v>14.8</v>
      </c>
      <c r="AV47" s="252">
        <v>1.52</v>
      </c>
      <c r="AW47" s="252">
        <v>1.34</v>
      </c>
      <c r="AX47" s="252">
        <v>16.899999999999999</v>
      </c>
      <c r="AY47" s="253">
        <v>16.2</v>
      </c>
      <c r="AZ47" s="251">
        <v>1.63</v>
      </c>
      <c r="BA47" s="252">
        <v>1.46</v>
      </c>
      <c r="BB47" s="252">
        <v>9.36</v>
      </c>
      <c r="BC47" s="252">
        <v>8.92</v>
      </c>
      <c r="BD47" s="252">
        <v>1.39</v>
      </c>
      <c r="BE47" s="252">
        <v>1.2</v>
      </c>
      <c r="BF47" s="252">
        <v>6.97</v>
      </c>
      <c r="BG47" s="252">
        <v>6.64</v>
      </c>
      <c r="BH47" s="252">
        <v>1.48</v>
      </c>
      <c r="BI47" s="252">
        <v>1.31</v>
      </c>
      <c r="BJ47" s="252">
        <v>8.99</v>
      </c>
      <c r="BK47" s="252">
        <v>8.1300000000000008</v>
      </c>
      <c r="BL47" s="252">
        <v>1.88</v>
      </c>
      <c r="BM47" s="252">
        <v>1.87</v>
      </c>
      <c r="BN47" s="252">
        <v>22.3</v>
      </c>
      <c r="BO47" s="252">
        <v>23.6</v>
      </c>
      <c r="BP47" s="252">
        <v>1.39</v>
      </c>
      <c r="BQ47" s="252">
        <v>1.42</v>
      </c>
      <c r="BR47" s="252">
        <v>14.5</v>
      </c>
      <c r="BS47" s="252">
        <v>16.8</v>
      </c>
      <c r="BT47" s="252">
        <v>1.47</v>
      </c>
      <c r="BU47" s="252">
        <v>1.27</v>
      </c>
      <c r="BV47" s="252">
        <v>16.5</v>
      </c>
      <c r="BW47" s="253">
        <v>14.8</v>
      </c>
      <c r="BX47" s="251">
        <v>2.12</v>
      </c>
      <c r="BY47" s="252">
        <v>2.06</v>
      </c>
      <c r="BZ47" s="252">
        <v>7.47</v>
      </c>
      <c r="CA47" s="252">
        <v>8.64</v>
      </c>
      <c r="CB47" s="252">
        <v>1.81</v>
      </c>
      <c r="CC47" s="252">
        <v>1.62</v>
      </c>
      <c r="CD47" s="252">
        <v>5.75</v>
      </c>
      <c r="CE47" s="252">
        <v>6.1</v>
      </c>
      <c r="CF47" s="252">
        <v>1.98</v>
      </c>
      <c r="CG47" s="252">
        <v>1.84</v>
      </c>
      <c r="CH47" s="252">
        <v>7.22</v>
      </c>
      <c r="CI47" s="252">
        <v>7.8</v>
      </c>
      <c r="CJ47" s="252">
        <v>2.44</v>
      </c>
      <c r="CK47" s="252">
        <v>2.36</v>
      </c>
      <c r="CL47" s="252">
        <v>18.8</v>
      </c>
      <c r="CM47" s="252">
        <v>19.899999999999999</v>
      </c>
      <c r="CN47" s="252">
        <v>1.65</v>
      </c>
      <c r="CO47" s="252">
        <v>1.62</v>
      </c>
      <c r="CP47" s="252">
        <v>11.5</v>
      </c>
      <c r="CQ47" s="252">
        <v>12.8</v>
      </c>
      <c r="CR47" s="252">
        <v>1.9</v>
      </c>
      <c r="CS47" s="252">
        <v>1.8</v>
      </c>
      <c r="CT47" s="252">
        <v>14.1</v>
      </c>
      <c r="CU47" s="253">
        <v>14.4</v>
      </c>
    </row>
    <row r="48" spans="2:99" x14ac:dyDescent="0.25">
      <c r="B48" s="502"/>
      <c r="C48" s="250" t="s">
        <v>169</v>
      </c>
      <c r="D48" s="251">
        <v>1.1299999999999999</v>
      </c>
      <c r="E48" s="252">
        <v>0.86199999999999999</v>
      </c>
      <c r="F48" s="252">
        <v>7.06</v>
      </c>
      <c r="G48" s="252">
        <v>7.6</v>
      </c>
      <c r="H48" s="252">
        <v>1.26</v>
      </c>
      <c r="I48" s="252">
        <v>0.93300000000000005</v>
      </c>
      <c r="J48" s="252">
        <v>4.9800000000000004</v>
      </c>
      <c r="K48" s="252">
        <v>4.6100000000000003</v>
      </c>
      <c r="L48" s="252">
        <v>1.0900000000000001</v>
      </c>
      <c r="M48" s="252">
        <v>0.84199999999999997</v>
      </c>
      <c r="N48" s="252">
        <v>6.26</v>
      </c>
      <c r="O48" s="252">
        <v>6.4</v>
      </c>
      <c r="P48" s="252">
        <v>1.26</v>
      </c>
      <c r="Q48" s="252">
        <v>0.94899999999999995</v>
      </c>
      <c r="R48" s="252">
        <v>7.91</v>
      </c>
      <c r="S48" s="252">
        <v>8.2100000000000009</v>
      </c>
      <c r="T48" s="252">
        <v>1.28</v>
      </c>
      <c r="U48" s="252">
        <v>1</v>
      </c>
      <c r="V48" s="252">
        <v>6.63</v>
      </c>
      <c r="W48" s="252">
        <v>6.71</v>
      </c>
      <c r="X48" s="252">
        <v>1.1499999999999999</v>
      </c>
      <c r="Y48" s="252">
        <v>0.84599999999999997</v>
      </c>
      <c r="Z48" s="252">
        <v>6.42</v>
      </c>
      <c r="AA48" s="253">
        <v>5.81</v>
      </c>
      <c r="AB48" s="251">
        <v>1.1299999999999999</v>
      </c>
      <c r="AC48" s="252">
        <v>0.94599999999999995</v>
      </c>
      <c r="AD48" s="252">
        <v>7.06</v>
      </c>
      <c r="AE48" s="252">
        <v>8.7899999999999991</v>
      </c>
      <c r="AF48" s="252">
        <v>1.22</v>
      </c>
      <c r="AG48" s="252">
        <v>0.94</v>
      </c>
      <c r="AH48" s="252">
        <v>4.63</v>
      </c>
      <c r="AI48" s="252">
        <v>4.79</v>
      </c>
      <c r="AJ48" s="252">
        <v>1.0900000000000001</v>
      </c>
      <c r="AK48" s="252">
        <v>0.90700000000000003</v>
      </c>
      <c r="AL48" s="252">
        <v>6.26</v>
      </c>
      <c r="AM48" s="252">
        <v>7.27</v>
      </c>
      <c r="AN48" s="252">
        <v>1.28</v>
      </c>
      <c r="AO48" s="252">
        <v>0.999</v>
      </c>
      <c r="AP48" s="252">
        <v>8.0299999999999994</v>
      </c>
      <c r="AQ48" s="252">
        <v>8.68</v>
      </c>
      <c r="AR48" s="252">
        <v>1.32</v>
      </c>
      <c r="AS48" s="252">
        <v>1</v>
      </c>
      <c r="AT48" s="252">
        <v>6.93</v>
      </c>
      <c r="AU48" s="252">
        <v>6.71</v>
      </c>
      <c r="AV48" s="252">
        <v>1.1399999999999999</v>
      </c>
      <c r="AW48" s="252">
        <v>0.88700000000000001</v>
      </c>
      <c r="AX48" s="252">
        <v>6.19</v>
      </c>
      <c r="AY48" s="253">
        <v>6.18</v>
      </c>
      <c r="AZ48" s="251">
        <v>1.1299999999999999</v>
      </c>
      <c r="BA48" s="252">
        <v>0.92</v>
      </c>
      <c r="BB48" s="252">
        <v>6.66</v>
      </c>
      <c r="BC48" s="252">
        <v>8.2200000000000006</v>
      </c>
      <c r="BD48" s="252">
        <v>1.25</v>
      </c>
      <c r="BE48" s="252">
        <v>0.98399999999999999</v>
      </c>
      <c r="BF48" s="252">
        <v>4.74</v>
      </c>
      <c r="BG48" s="252">
        <v>5.34</v>
      </c>
      <c r="BH48" s="252">
        <v>1.1000000000000001</v>
      </c>
      <c r="BI48" s="252">
        <v>0.876</v>
      </c>
      <c r="BJ48" s="252">
        <v>6.51</v>
      </c>
      <c r="BK48" s="252">
        <v>7.22</v>
      </c>
      <c r="BL48" s="252">
        <v>1.28</v>
      </c>
      <c r="BM48" s="252">
        <v>0.999</v>
      </c>
      <c r="BN48" s="252">
        <v>8.0299999999999994</v>
      </c>
      <c r="BO48" s="252">
        <v>8.68</v>
      </c>
      <c r="BP48" s="252">
        <v>1.3</v>
      </c>
      <c r="BQ48" s="252">
        <v>1.02</v>
      </c>
      <c r="BR48" s="252">
        <v>6.71</v>
      </c>
      <c r="BS48" s="252">
        <v>7.03</v>
      </c>
      <c r="BT48" s="252">
        <v>1.17</v>
      </c>
      <c r="BU48" s="252">
        <v>0.91700000000000004</v>
      </c>
      <c r="BV48" s="252">
        <v>6.53</v>
      </c>
      <c r="BW48" s="253">
        <v>6.88</v>
      </c>
      <c r="BX48" s="251">
        <v>0.97699999999999998</v>
      </c>
      <c r="BY48" s="252">
        <v>0.86</v>
      </c>
      <c r="BZ48" s="252">
        <v>7.64</v>
      </c>
      <c r="CA48" s="252">
        <v>9.1300000000000008</v>
      </c>
      <c r="CB48" s="252">
        <v>1.03</v>
      </c>
      <c r="CC48" s="252">
        <v>0.86899999999999999</v>
      </c>
      <c r="CD48" s="252">
        <v>4.49</v>
      </c>
      <c r="CE48" s="252">
        <v>5.14</v>
      </c>
      <c r="CF48" s="252">
        <v>0.86299999999999999</v>
      </c>
      <c r="CG48" s="252">
        <v>0.77500000000000002</v>
      </c>
      <c r="CH48" s="252">
        <v>5.59</v>
      </c>
      <c r="CI48" s="252">
        <v>7.12</v>
      </c>
      <c r="CJ48" s="252">
        <v>1.04</v>
      </c>
      <c r="CK48" s="252">
        <v>1.05</v>
      </c>
      <c r="CL48" s="252">
        <v>7.37</v>
      </c>
      <c r="CM48" s="252">
        <v>11</v>
      </c>
      <c r="CN48" s="252">
        <v>1.1299999999999999</v>
      </c>
      <c r="CO48" s="252">
        <v>0.90100000000000002</v>
      </c>
      <c r="CP48" s="252">
        <v>6.66</v>
      </c>
      <c r="CQ48" s="252">
        <v>6.52</v>
      </c>
      <c r="CR48" s="252">
        <v>1.01</v>
      </c>
      <c r="CS48" s="252">
        <v>0.752</v>
      </c>
      <c r="CT48" s="252">
        <v>6.34</v>
      </c>
      <c r="CU48" s="253">
        <v>5.66</v>
      </c>
    </row>
    <row r="49" spans="2:99" x14ac:dyDescent="0.25">
      <c r="B49" s="502"/>
      <c r="C49" s="250" t="s">
        <v>170</v>
      </c>
      <c r="D49" s="251">
        <v>3.07</v>
      </c>
      <c r="E49" s="252">
        <v>2.71</v>
      </c>
      <c r="F49" s="252">
        <v>6.13</v>
      </c>
      <c r="G49" s="252">
        <v>5.99</v>
      </c>
      <c r="H49" s="252">
        <v>3.03</v>
      </c>
      <c r="I49" s="252">
        <v>2.62</v>
      </c>
      <c r="J49" s="252">
        <v>5.43</v>
      </c>
      <c r="K49" s="252">
        <v>5.14</v>
      </c>
      <c r="L49" s="252">
        <v>2.89</v>
      </c>
      <c r="M49" s="252">
        <v>2.56</v>
      </c>
      <c r="N49" s="252">
        <v>5.9</v>
      </c>
      <c r="O49" s="252">
        <v>5.76</v>
      </c>
      <c r="P49" s="252">
        <v>2.79</v>
      </c>
      <c r="Q49" s="252">
        <v>2.5499999999999998</v>
      </c>
      <c r="R49" s="252">
        <v>7.49</v>
      </c>
      <c r="S49" s="252">
        <v>7.62</v>
      </c>
      <c r="T49" s="252">
        <v>2.58</v>
      </c>
      <c r="U49" s="252">
        <v>2.35</v>
      </c>
      <c r="V49" s="252">
        <v>6.57</v>
      </c>
      <c r="W49" s="252">
        <v>6.65</v>
      </c>
      <c r="X49" s="252">
        <v>2.58</v>
      </c>
      <c r="Y49" s="252">
        <v>2.34</v>
      </c>
      <c r="Z49" s="252">
        <v>6.7</v>
      </c>
      <c r="AA49" s="253">
        <v>6.65</v>
      </c>
      <c r="AB49" s="251">
        <v>2.74</v>
      </c>
      <c r="AC49" s="252">
        <v>2.37</v>
      </c>
      <c r="AD49" s="252">
        <v>6.46</v>
      </c>
      <c r="AE49" s="252">
        <v>6.4</v>
      </c>
      <c r="AF49" s="252">
        <v>2.64</v>
      </c>
      <c r="AG49" s="252">
        <v>2.29</v>
      </c>
      <c r="AH49" s="252">
        <v>5.48</v>
      </c>
      <c r="AI49" s="252">
        <v>5.51</v>
      </c>
      <c r="AJ49" s="252">
        <v>2.48</v>
      </c>
      <c r="AK49" s="252">
        <v>2.23</v>
      </c>
      <c r="AL49" s="252">
        <v>5.75</v>
      </c>
      <c r="AM49" s="252">
        <v>5.89</v>
      </c>
      <c r="AN49" s="252">
        <v>2.91</v>
      </c>
      <c r="AO49" s="252">
        <v>2.59</v>
      </c>
      <c r="AP49" s="252">
        <v>10.6</v>
      </c>
      <c r="AQ49" s="252">
        <v>10.9</v>
      </c>
      <c r="AR49" s="252">
        <v>2.58</v>
      </c>
      <c r="AS49" s="252">
        <v>2.27</v>
      </c>
      <c r="AT49" s="252">
        <v>8.86</v>
      </c>
      <c r="AU49" s="252">
        <v>9</v>
      </c>
      <c r="AV49" s="252">
        <v>2.54</v>
      </c>
      <c r="AW49" s="252">
        <v>2.29</v>
      </c>
      <c r="AX49" s="252">
        <v>8.6199999999999992</v>
      </c>
      <c r="AY49" s="253">
        <v>8.77</v>
      </c>
      <c r="AZ49" s="251">
        <v>2.54</v>
      </c>
      <c r="BA49" s="252">
        <v>2.2799999999999998</v>
      </c>
      <c r="BB49" s="252">
        <v>6.19</v>
      </c>
      <c r="BC49" s="252">
        <v>6.5</v>
      </c>
      <c r="BD49" s="252">
        <v>2.52</v>
      </c>
      <c r="BE49" s="252">
        <v>2.23</v>
      </c>
      <c r="BF49" s="252">
        <v>5.47</v>
      </c>
      <c r="BG49" s="252">
        <v>5.68</v>
      </c>
      <c r="BH49" s="252">
        <v>2.42</v>
      </c>
      <c r="BI49" s="252">
        <v>2.11</v>
      </c>
      <c r="BJ49" s="252">
        <v>5.84</v>
      </c>
      <c r="BK49" s="252">
        <v>5.73</v>
      </c>
      <c r="BL49" s="252">
        <v>2.85</v>
      </c>
      <c r="BM49" s="252">
        <v>2.69</v>
      </c>
      <c r="BN49" s="252">
        <v>11.7</v>
      </c>
      <c r="BO49" s="252">
        <v>12.6</v>
      </c>
      <c r="BP49" s="252">
        <v>2.74</v>
      </c>
      <c r="BQ49" s="252">
        <v>2.4</v>
      </c>
      <c r="BR49" s="252">
        <v>10.9</v>
      </c>
      <c r="BS49" s="252">
        <v>10.8</v>
      </c>
      <c r="BT49" s="252">
        <v>2.66</v>
      </c>
      <c r="BU49" s="252">
        <v>2.2999999999999998</v>
      </c>
      <c r="BV49" s="252">
        <v>10.199999999999999</v>
      </c>
      <c r="BW49" s="253">
        <v>9.82</v>
      </c>
      <c r="BX49" s="251">
        <v>2.4700000000000002</v>
      </c>
      <c r="BY49" s="252">
        <v>2.31</v>
      </c>
      <c r="BZ49" s="252">
        <v>6.3</v>
      </c>
      <c r="CA49" s="252">
        <v>6.92</v>
      </c>
      <c r="CB49" s="252">
        <v>2.4300000000000002</v>
      </c>
      <c r="CC49" s="252">
        <v>2.1</v>
      </c>
      <c r="CD49" s="252">
        <v>5.54</v>
      </c>
      <c r="CE49" s="252">
        <v>5.53</v>
      </c>
      <c r="CF49" s="252">
        <v>2.37</v>
      </c>
      <c r="CG49" s="252">
        <v>2.08</v>
      </c>
      <c r="CH49" s="252">
        <v>5.93</v>
      </c>
      <c r="CI49" s="252">
        <v>5.94</v>
      </c>
      <c r="CJ49" s="252">
        <v>2.99</v>
      </c>
      <c r="CK49" s="252">
        <v>2.74</v>
      </c>
      <c r="CL49" s="252">
        <v>13.1</v>
      </c>
      <c r="CM49" s="252">
        <v>13.6</v>
      </c>
      <c r="CN49" s="252">
        <v>2.57</v>
      </c>
      <c r="CO49" s="252">
        <v>2.2799999999999998</v>
      </c>
      <c r="CP49" s="252">
        <v>10.9</v>
      </c>
      <c r="CQ49" s="252">
        <v>10.8</v>
      </c>
      <c r="CR49" s="252">
        <v>2.62</v>
      </c>
      <c r="CS49" s="252">
        <v>2.27</v>
      </c>
      <c r="CT49" s="252">
        <v>10.6</v>
      </c>
      <c r="CU49" s="253">
        <v>10.1</v>
      </c>
    </row>
    <row r="50" spans="2:99" x14ac:dyDescent="0.25">
      <c r="B50" s="502"/>
      <c r="C50" s="250" t="s">
        <v>171</v>
      </c>
      <c r="D50" s="251">
        <v>2.72</v>
      </c>
      <c r="E50" s="252">
        <v>2.39</v>
      </c>
      <c r="F50" s="252">
        <v>7.01</v>
      </c>
      <c r="G50" s="252">
        <v>6.94</v>
      </c>
      <c r="H50" s="252">
        <v>2.57</v>
      </c>
      <c r="I50" s="252">
        <v>2.0499999999999998</v>
      </c>
      <c r="J50" s="252">
        <v>5.66</v>
      </c>
      <c r="K50" s="252">
        <v>4.91</v>
      </c>
      <c r="L50" s="252">
        <v>2.5299999999999998</v>
      </c>
      <c r="M50" s="252">
        <v>2.31</v>
      </c>
      <c r="N50" s="252">
        <v>6.31</v>
      </c>
      <c r="O50" s="252">
        <v>6.51</v>
      </c>
      <c r="P50" s="252">
        <v>2.4900000000000002</v>
      </c>
      <c r="Q50" s="252">
        <v>2.27</v>
      </c>
      <c r="R50" s="252">
        <v>9.89</v>
      </c>
      <c r="S50" s="252">
        <v>10.1</v>
      </c>
      <c r="T50" s="252">
        <v>1.95</v>
      </c>
      <c r="U50" s="252">
        <v>2.1</v>
      </c>
      <c r="V50" s="252">
        <v>6.88</v>
      </c>
      <c r="W50" s="252">
        <v>8.66</v>
      </c>
      <c r="X50" s="252">
        <v>2.3199999999999998</v>
      </c>
      <c r="Y50" s="252">
        <v>2.1</v>
      </c>
      <c r="Z50" s="252">
        <v>8.7799999999999994</v>
      </c>
      <c r="AA50" s="253">
        <v>8.66</v>
      </c>
      <c r="AB50" s="251">
        <v>2.72</v>
      </c>
      <c r="AC50" s="252">
        <v>2.42</v>
      </c>
      <c r="AD50" s="252">
        <v>6.86</v>
      </c>
      <c r="AE50" s="252">
        <v>6.95</v>
      </c>
      <c r="AF50" s="252">
        <v>2.5499999999999998</v>
      </c>
      <c r="AG50" s="252">
        <v>2.27</v>
      </c>
      <c r="AH50" s="252">
        <v>5.56</v>
      </c>
      <c r="AI50" s="252">
        <v>5.7</v>
      </c>
      <c r="AJ50" s="252">
        <v>2.58</v>
      </c>
      <c r="AK50" s="252">
        <v>2.2999999999999998</v>
      </c>
      <c r="AL50" s="252">
        <v>6.44</v>
      </c>
      <c r="AM50" s="252">
        <v>6.37</v>
      </c>
      <c r="AN50" s="252">
        <v>2.64</v>
      </c>
      <c r="AO50" s="252">
        <v>2.06</v>
      </c>
      <c r="AP50" s="252">
        <v>10.6</v>
      </c>
      <c r="AQ50" s="252">
        <v>8.64</v>
      </c>
      <c r="AR50" s="252">
        <v>2.36</v>
      </c>
      <c r="AS50" s="252">
        <v>2.1</v>
      </c>
      <c r="AT50" s="252">
        <v>8.7899999999999991</v>
      </c>
      <c r="AU50" s="252">
        <v>8.66</v>
      </c>
      <c r="AV50" s="252">
        <v>2.34</v>
      </c>
      <c r="AW50" s="252">
        <v>2.11</v>
      </c>
      <c r="AX50" s="252">
        <v>8.7899999999999991</v>
      </c>
      <c r="AY50" s="253">
        <v>8.67</v>
      </c>
      <c r="AZ50" s="251">
        <v>2.69</v>
      </c>
      <c r="BA50" s="252">
        <v>2.4300000000000002</v>
      </c>
      <c r="BB50" s="252">
        <v>6.72</v>
      </c>
      <c r="BC50" s="252">
        <v>6.95</v>
      </c>
      <c r="BD50" s="252">
        <v>2.63</v>
      </c>
      <c r="BE50" s="252">
        <v>2.2999999999999998</v>
      </c>
      <c r="BF50" s="252">
        <v>5.77</v>
      </c>
      <c r="BG50" s="252">
        <v>5.81</v>
      </c>
      <c r="BH50" s="252">
        <v>2.58</v>
      </c>
      <c r="BI50" s="252">
        <v>2.35</v>
      </c>
      <c r="BJ50" s="252">
        <v>6.44</v>
      </c>
      <c r="BK50" s="252">
        <v>6.65</v>
      </c>
      <c r="BL50" s="252">
        <v>2.69</v>
      </c>
      <c r="BM50" s="252">
        <v>2.29</v>
      </c>
      <c r="BN50" s="252">
        <v>10.9</v>
      </c>
      <c r="BO50" s="252">
        <v>10.1</v>
      </c>
      <c r="BP50" s="252">
        <v>2.36</v>
      </c>
      <c r="BQ50" s="252">
        <v>2.15</v>
      </c>
      <c r="BR50" s="252">
        <v>8.7899999999999991</v>
      </c>
      <c r="BS50" s="252">
        <v>8.93</v>
      </c>
      <c r="BT50" s="252">
        <v>2.34</v>
      </c>
      <c r="BU50" s="252">
        <v>2.1</v>
      </c>
      <c r="BV50" s="252">
        <v>8.7899999999999991</v>
      </c>
      <c r="BW50" s="253">
        <v>8.66</v>
      </c>
      <c r="BX50" s="251">
        <v>2.89</v>
      </c>
      <c r="BY50" s="252">
        <v>2.48</v>
      </c>
      <c r="BZ50" s="252">
        <v>7.67</v>
      </c>
      <c r="CA50" s="252">
        <v>7.27</v>
      </c>
      <c r="CB50" s="252">
        <v>2.4900000000000002</v>
      </c>
      <c r="CC50" s="252">
        <v>2.21</v>
      </c>
      <c r="CD50" s="252">
        <v>5.46</v>
      </c>
      <c r="CE50" s="252">
        <v>5.48</v>
      </c>
      <c r="CF50" s="252">
        <v>2.59</v>
      </c>
      <c r="CG50" s="252">
        <v>2.2599999999999998</v>
      </c>
      <c r="CH50" s="252">
        <v>6.57</v>
      </c>
      <c r="CI50" s="252">
        <v>6.36</v>
      </c>
      <c r="CJ50" s="252">
        <v>2.44</v>
      </c>
      <c r="CK50" s="252">
        <v>2.38</v>
      </c>
      <c r="CL50" s="252">
        <v>9.8800000000000008</v>
      </c>
      <c r="CM50" s="252">
        <v>10.8</v>
      </c>
      <c r="CN50" s="252">
        <v>2.14</v>
      </c>
      <c r="CO50" s="252">
        <v>2.0299999999999998</v>
      </c>
      <c r="CP50" s="252">
        <v>7.85</v>
      </c>
      <c r="CQ50" s="252">
        <v>8.39</v>
      </c>
      <c r="CR50" s="252">
        <v>2.2000000000000002</v>
      </c>
      <c r="CS50" s="252">
        <v>2.11</v>
      </c>
      <c r="CT50" s="252">
        <v>8.2799999999999994</v>
      </c>
      <c r="CU50" s="253">
        <v>8.91</v>
      </c>
    </row>
    <row r="51" spans="2:99" ht="15.75" thickBot="1" x14ac:dyDescent="0.3">
      <c r="B51" s="504"/>
      <c r="C51" s="259" t="s">
        <v>172</v>
      </c>
      <c r="D51" s="260">
        <v>3.99</v>
      </c>
      <c r="E51" s="261">
        <v>3.48</v>
      </c>
      <c r="F51" s="261">
        <v>6.39</v>
      </c>
      <c r="G51" s="261">
        <v>5.93</v>
      </c>
      <c r="H51" s="261">
        <v>3.58</v>
      </c>
      <c r="I51" s="261">
        <v>3.22</v>
      </c>
      <c r="J51" s="261">
        <v>5.44</v>
      </c>
      <c r="K51" s="261">
        <v>5.26</v>
      </c>
      <c r="L51" s="261">
        <v>3.69</v>
      </c>
      <c r="M51" s="261">
        <v>3.39</v>
      </c>
      <c r="N51" s="261">
        <v>5.93</v>
      </c>
      <c r="O51" s="261">
        <v>5.82</v>
      </c>
      <c r="P51" s="261">
        <v>3.19</v>
      </c>
      <c r="Q51" s="261">
        <v>3.38</v>
      </c>
      <c r="R51" s="261">
        <v>8.48</v>
      </c>
      <c r="S51" s="261">
        <v>9.44</v>
      </c>
      <c r="T51" s="261">
        <v>2.92</v>
      </c>
      <c r="U51" s="261">
        <v>2.76</v>
      </c>
      <c r="V51" s="261">
        <v>7.86</v>
      </c>
      <c r="W51" s="261">
        <v>7.66</v>
      </c>
      <c r="X51" s="261">
        <v>3.01</v>
      </c>
      <c r="Y51" s="261">
        <v>2.86</v>
      </c>
      <c r="Z51" s="261">
        <v>7.86</v>
      </c>
      <c r="AA51" s="262">
        <v>7.67</v>
      </c>
      <c r="AB51" s="260">
        <v>3.9</v>
      </c>
      <c r="AC51" s="261">
        <v>3.61</v>
      </c>
      <c r="AD51" s="261">
        <v>6.15</v>
      </c>
      <c r="AE51" s="261">
        <v>6.15</v>
      </c>
      <c r="AF51" s="261">
        <v>3.5</v>
      </c>
      <c r="AG51" s="261">
        <v>3.22</v>
      </c>
      <c r="AH51" s="261">
        <v>5.27</v>
      </c>
      <c r="AI51" s="261">
        <v>5.26</v>
      </c>
      <c r="AJ51" s="261">
        <v>3.7</v>
      </c>
      <c r="AK51" s="261">
        <v>3.41</v>
      </c>
      <c r="AL51" s="261">
        <v>5.93</v>
      </c>
      <c r="AM51" s="261">
        <v>5.82</v>
      </c>
      <c r="AN51" s="261">
        <v>3.19</v>
      </c>
      <c r="AO51" s="261">
        <v>3.13</v>
      </c>
      <c r="AP51" s="261">
        <v>8.48</v>
      </c>
      <c r="AQ51" s="261">
        <v>8.69</v>
      </c>
      <c r="AR51" s="261">
        <v>2.98</v>
      </c>
      <c r="AS51" s="261">
        <v>2.72</v>
      </c>
      <c r="AT51" s="261">
        <v>8.0500000000000007</v>
      </c>
      <c r="AU51" s="261">
        <v>7.48</v>
      </c>
      <c r="AV51" s="261">
        <v>2.96</v>
      </c>
      <c r="AW51" s="261">
        <v>2.82</v>
      </c>
      <c r="AX51" s="261">
        <v>7.68</v>
      </c>
      <c r="AY51" s="262">
        <v>7.49</v>
      </c>
      <c r="AZ51" s="260">
        <v>3.86</v>
      </c>
      <c r="BA51" s="261">
        <v>3.67</v>
      </c>
      <c r="BB51" s="261">
        <v>6.04</v>
      </c>
      <c r="BC51" s="261">
        <v>6.26</v>
      </c>
      <c r="BD51" s="261">
        <v>3.6</v>
      </c>
      <c r="BE51" s="261">
        <v>3.23</v>
      </c>
      <c r="BF51" s="261">
        <v>5.45</v>
      </c>
      <c r="BG51" s="261">
        <v>5.27</v>
      </c>
      <c r="BH51" s="261">
        <v>3.75</v>
      </c>
      <c r="BI51" s="261">
        <v>3.44</v>
      </c>
      <c r="BJ51" s="261">
        <v>6.04</v>
      </c>
      <c r="BK51" s="261">
        <v>5.93</v>
      </c>
      <c r="BL51" s="261">
        <v>3.25</v>
      </c>
      <c r="BM51" s="261">
        <v>3.13</v>
      </c>
      <c r="BN51" s="261">
        <v>8.6999999999999993</v>
      </c>
      <c r="BO51" s="261">
        <v>8.69</v>
      </c>
      <c r="BP51" s="261">
        <v>2.98</v>
      </c>
      <c r="BQ51" s="261">
        <v>2.82</v>
      </c>
      <c r="BR51" s="261">
        <v>8.0500000000000007</v>
      </c>
      <c r="BS51" s="261">
        <v>7.85</v>
      </c>
      <c r="BT51" s="261">
        <v>3.01</v>
      </c>
      <c r="BU51" s="261">
        <v>2.81</v>
      </c>
      <c r="BV51" s="261">
        <v>7.86</v>
      </c>
      <c r="BW51" s="262">
        <v>7.49</v>
      </c>
      <c r="BX51" s="260">
        <v>4.57</v>
      </c>
      <c r="BY51" s="261">
        <v>3.56</v>
      </c>
      <c r="BZ51" s="261">
        <v>7.54</v>
      </c>
      <c r="CA51" s="261">
        <v>6.03</v>
      </c>
      <c r="CB51" s="261">
        <v>3.55</v>
      </c>
      <c r="CC51" s="261">
        <v>3.27</v>
      </c>
      <c r="CD51" s="261">
        <v>5.36</v>
      </c>
      <c r="CE51" s="261">
        <v>5.35</v>
      </c>
      <c r="CF51" s="261">
        <v>3.7</v>
      </c>
      <c r="CG51" s="261">
        <v>3.39</v>
      </c>
      <c r="CH51" s="261">
        <v>5.93</v>
      </c>
      <c r="CI51" s="261">
        <v>5.82</v>
      </c>
      <c r="CJ51" s="261">
        <v>3.25</v>
      </c>
      <c r="CK51" s="261">
        <v>3.06</v>
      </c>
      <c r="CL51" s="261">
        <v>8.6999999999999993</v>
      </c>
      <c r="CM51" s="261">
        <v>8.4700000000000006</v>
      </c>
      <c r="CN51" s="261">
        <v>2.98</v>
      </c>
      <c r="CO51" s="261">
        <v>2.72</v>
      </c>
      <c r="CP51" s="261">
        <v>8.0500000000000007</v>
      </c>
      <c r="CQ51" s="261">
        <v>7.48</v>
      </c>
      <c r="CR51" s="261">
        <v>3.01</v>
      </c>
      <c r="CS51" s="261">
        <v>2.86</v>
      </c>
      <c r="CT51" s="261">
        <v>7.86</v>
      </c>
      <c r="CU51" s="262">
        <v>7.67</v>
      </c>
    </row>
    <row r="54" spans="2:99" ht="15.75" thickBot="1" x14ac:dyDescent="0.3">
      <c r="B54" s="488" t="s">
        <v>189</v>
      </c>
      <c r="C54" s="488"/>
      <c r="D54" s="488"/>
      <c r="E54" s="488"/>
      <c r="F54" s="488"/>
      <c r="G54" s="488"/>
      <c r="H54" s="488"/>
      <c r="I54" s="488"/>
      <c r="J54" s="488"/>
      <c r="K54" s="488"/>
      <c r="L54" s="488"/>
      <c r="M54" s="488"/>
      <c r="N54" s="488"/>
      <c r="O54" s="488"/>
      <c r="P54" s="488"/>
      <c r="Q54" s="488"/>
      <c r="R54" s="488"/>
      <c r="S54" s="488"/>
    </row>
    <row r="55" spans="2:99" x14ac:dyDescent="0.25">
      <c r="C55" s="263"/>
      <c r="D55" s="506" t="s">
        <v>4</v>
      </c>
      <c r="E55" s="494"/>
      <c r="F55" s="494"/>
      <c r="G55" s="494"/>
      <c r="H55" s="494"/>
      <c r="I55" s="494"/>
      <c r="J55" s="494"/>
      <c r="K55" s="494"/>
      <c r="L55" s="494"/>
      <c r="M55" s="494"/>
      <c r="N55" s="494"/>
      <c r="O55" s="494"/>
      <c r="P55" s="494"/>
      <c r="Q55" s="494"/>
      <c r="R55" s="494"/>
      <c r="S55" s="507"/>
    </row>
    <row r="56" spans="2:99" x14ac:dyDescent="0.25">
      <c r="C56" s="1" t="s">
        <v>13</v>
      </c>
      <c r="D56" s="244">
        <v>200</v>
      </c>
      <c r="E56" s="244">
        <v>210</v>
      </c>
      <c r="F56" s="244">
        <v>220</v>
      </c>
      <c r="G56" s="244">
        <v>230</v>
      </c>
      <c r="H56" s="244">
        <v>240</v>
      </c>
      <c r="I56" s="244">
        <v>250</v>
      </c>
      <c r="J56" s="244">
        <v>260</v>
      </c>
      <c r="K56" s="244">
        <v>270</v>
      </c>
      <c r="L56" s="244">
        <v>280</v>
      </c>
      <c r="M56" s="244">
        <v>290</v>
      </c>
      <c r="N56" s="244">
        <v>300</v>
      </c>
      <c r="O56" s="244">
        <v>310</v>
      </c>
      <c r="P56" s="244">
        <v>320</v>
      </c>
      <c r="Q56" s="244">
        <v>330</v>
      </c>
      <c r="R56" s="244">
        <v>340</v>
      </c>
      <c r="S56" s="244">
        <v>350</v>
      </c>
    </row>
    <row r="57" spans="2:99" x14ac:dyDescent="0.25">
      <c r="B57" s="489" t="s">
        <v>57</v>
      </c>
      <c r="C57" s="244" t="s">
        <v>26</v>
      </c>
      <c r="D57" s="264">
        <v>8.8720350379015794E-2</v>
      </c>
      <c r="E57" s="264">
        <v>4.8196819220748699E-2</v>
      </c>
      <c r="F57" s="264">
        <v>0</v>
      </c>
      <c r="G57" s="264">
        <v>7.6579447051938797E-3</v>
      </c>
      <c r="H57" s="264">
        <v>7.9637421775601805E-2</v>
      </c>
      <c r="I57" s="264">
        <v>0.15513697682111299</v>
      </c>
      <c r="J57" s="264">
        <v>0.18952752315180499</v>
      </c>
      <c r="K57" s="264">
        <v>0.12502273839546099</v>
      </c>
      <c r="L57" s="264">
        <v>3.3322504423330797E-2</v>
      </c>
      <c r="M57" s="264">
        <v>1.3510676656862601E-3</v>
      </c>
      <c r="N57" s="264">
        <v>-2.41269328855411E-5</v>
      </c>
      <c r="O57" s="264">
        <v>-4.7095990269047998E-5</v>
      </c>
      <c r="P57" s="264">
        <v>-4.6066759473940303E-5</v>
      </c>
      <c r="Q57" s="264">
        <v>-8.0763321464476294E-5</v>
      </c>
      <c r="R57" s="264">
        <v>-6.29455548321201E-6</v>
      </c>
      <c r="S57" s="264">
        <v>-1.2747849531985899E-5</v>
      </c>
      <c r="T57" s="264">
        <f>MAX(D57:S57)</f>
        <v>0.18952752315180499</v>
      </c>
      <c r="U57" s="265">
        <v>260</v>
      </c>
      <c r="W57" s="256" t="str">
        <f>Calculation!DQ8</f>
        <v>Uracil</v>
      </c>
      <c r="X57" s="266">
        <f>U57</f>
        <v>260</v>
      </c>
    </row>
    <row r="58" spans="2:99" x14ac:dyDescent="0.25">
      <c r="B58" s="490"/>
      <c r="C58" s="244" t="s">
        <v>30</v>
      </c>
      <c r="D58" s="264">
        <v>0.32609776507771798</v>
      </c>
      <c r="E58" s="264">
        <v>0.30096215171035601</v>
      </c>
      <c r="F58" s="264">
        <v>0.162500542262737</v>
      </c>
      <c r="G58" s="264">
        <v>0.12940623110898999</v>
      </c>
      <c r="H58" s="264">
        <v>0.18358011281407799</v>
      </c>
      <c r="I58" s="264">
        <v>0.29024274182016302</v>
      </c>
      <c r="J58" s="264">
        <v>0.30029246677389598</v>
      </c>
      <c r="K58" s="264">
        <v>0.18929719611979301</v>
      </c>
      <c r="L58" s="264">
        <v>7.2176089753596698E-2</v>
      </c>
      <c r="M58" s="264">
        <v>5.9216544360093997E-3</v>
      </c>
      <c r="N58" s="264">
        <v>-3.98411107903488E-4</v>
      </c>
      <c r="O58" s="264">
        <v>-3.98411107903488E-4</v>
      </c>
      <c r="P58" s="264">
        <v>-3.98411107903488E-4</v>
      </c>
      <c r="Q58" s="264">
        <v>-3.98411107903488E-4</v>
      </c>
      <c r="R58" s="264">
        <v>-3.98411107903488E-4</v>
      </c>
      <c r="S58" s="264">
        <v>-3.98411107903488E-4</v>
      </c>
      <c r="T58" s="264">
        <f t="shared" ref="T58:T97" si="0">MAX(D58:S58)</f>
        <v>0.32609776507771798</v>
      </c>
      <c r="U58" s="265">
        <v>200</v>
      </c>
      <c r="W58" s="256" t="str">
        <f>Calculation!DQ9</f>
        <v>Methylparaben</v>
      </c>
      <c r="X58" s="266">
        <f t="shared" ref="X58:X97" si="1">U58</f>
        <v>200</v>
      </c>
    </row>
    <row r="59" spans="2:99" x14ac:dyDescent="0.25">
      <c r="B59" s="490"/>
      <c r="C59" s="244" t="s">
        <v>27</v>
      </c>
      <c r="D59" s="264">
        <v>0.30150040806983902</v>
      </c>
      <c r="E59" s="264">
        <v>0.28924268401257303</v>
      </c>
      <c r="F59" s="264">
        <v>0.17877301778069399</v>
      </c>
      <c r="G59" s="264">
        <v>0.14737540188810799</v>
      </c>
      <c r="H59" s="264">
        <v>0.18831770779700399</v>
      </c>
      <c r="I59" s="264">
        <v>0.284558938884449</v>
      </c>
      <c r="J59" s="264">
        <v>0.29248415324215998</v>
      </c>
      <c r="K59" s="264">
        <v>0.183489098913415</v>
      </c>
      <c r="L59" s="264">
        <v>6.9046273361206903E-2</v>
      </c>
      <c r="M59" s="264">
        <v>5.2409345986250402E-3</v>
      </c>
      <c r="N59" s="264">
        <v>0</v>
      </c>
      <c r="O59" s="264">
        <v>0</v>
      </c>
      <c r="P59" s="264">
        <v>0</v>
      </c>
      <c r="Q59" s="264">
        <v>0</v>
      </c>
      <c r="R59" s="264">
        <v>0</v>
      </c>
      <c r="S59" s="264">
        <v>0</v>
      </c>
      <c r="T59" s="264">
        <f t="shared" si="0"/>
        <v>0.30150040806983902</v>
      </c>
      <c r="U59" s="265">
        <v>200</v>
      </c>
      <c r="W59" s="256" t="str">
        <f>Calculation!DQ10</f>
        <v>Ethylparaben</v>
      </c>
      <c r="X59" s="266">
        <f t="shared" si="1"/>
        <v>200</v>
      </c>
    </row>
    <row r="60" spans="2:99" x14ac:dyDescent="0.25">
      <c r="B60" s="490"/>
      <c r="C60" s="244" t="s">
        <v>28</v>
      </c>
      <c r="D60" s="264">
        <v>0.25254499793489699</v>
      </c>
      <c r="E60" s="264">
        <v>0.264780803237323</v>
      </c>
      <c r="F60" s="264">
        <v>0.18921711508623701</v>
      </c>
      <c r="G60" s="264">
        <v>0.160471564190724</v>
      </c>
      <c r="H60" s="264">
        <v>0.183431277725359</v>
      </c>
      <c r="I60" s="264">
        <v>0.26273087906591602</v>
      </c>
      <c r="J60" s="264">
        <v>0.267150782395152</v>
      </c>
      <c r="K60" s="264">
        <v>0.16601727943806299</v>
      </c>
      <c r="L60" s="264">
        <v>6.1276155288128499E-2</v>
      </c>
      <c r="M60" s="264">
        <v>4.1875478154825303E-3</v>
      </c>
      <c r="N60" s="264">
        <v>0</v>
      </c>
      <c r="O60" s="264">
        <v>0</v>
      </c>
      <c r="P60" s="264">
        <v>0</v>
      </c>
      <c r="Q60" s="264">
        <v>0</v>
      </c>
      <c r="R60" s="264">
        <v>0</v>
      </c>
      <c r="S60" s="264">
        <v>0</v>
      </c>
      <c r="T60" s="264">
        <f t="shared" si="0"/>
        <v>0.267150782395152</v>
      </c>
      <c r="U60" s="265">
        <v>260</v>
      </c>
      <c r="W60" s="256" t="str">
        <f>Calculation!DQ11</f>
        <v>Propylparaben</v>
      </c>
      <c r="X60" s="266">
        <f t="shared" si="1"/>
        <v>260</v>
      </c>
    </row>
    <row r="61" spans="2:99" x14ac:dyDescent="0.25">
      <c r="B61" s="491"/>
      <c r="C61" s="244" t="s">
        <v>29</v>
      </c>
      <c r="D61" s="264">
        <v>0.157209193687463</v>
      </c>
      <c r="E61" s="264">
        <v>0.21149212737221601</v>
      </c>
      <c r="F61" s="264">
        <v>0.189121478342587</v>
      </c>
      <c r="G61" s="264">
        <v>0.16391823202880601</v>
      </c>
      <c r="H61" s="264">
        <v>0.15950709135078101</v>
      </c>
      <c r="I61" s="264">
        <v>0.207182971300826</v>
      </c>
      <c r="J61" s="264">
        <v>0.205845076279596</v>
      </c>
      <c r="K61" s="264">
        <v>0.1264241644895</v>
      </c>
      <c r="L61" s="264">
        <v>4.55894923587001E-2</v>
      </c>
      <c r="M61" s="264">
        <v>2.6276199596316501E-3</v>
      </c>
      <c r="N61" s="264">
        <v>0</v>
      </c>
      <c r="O61" s="264">
        <v>0</v>
      </c>
      <c r="P61" s="264">
        <v>0</v>
      </c>
      <c r="Q61" s="264">
        <v>0</v>
      </c>
      <c r="R61" s="264">
        <v>0</v>
      </c>
      <c r="S61" s="264">
        <v>0</v>
      </c>
      <c r="T61" s="264">
        <f t="shared" si="0"/>
        <v>0.21149212737221601</v>
      </c>
      <c r="U61" s="265">
        <v>210</v>
      </c>
      <c r="W61" s="256" t="str">
        <f>Calculation!DQ12</f>
        <v>Butylparaben</v>
      </c>
      <c r="X61" s="266">
        <f t="shared" si="1"/>
        <v>210</v>
      </c>
    </row>
    <row r="62" spans="2:99" x14ac:dyDescent="0.25">
      <c r="B62" s="489" t="s">
        <v>58</v>
      </c>
      <c r="C62" s="244" t="s">
        <v>54</v>
      </c>
      <c r="D62" s="264">
        <v>0.385439000803735</v>
      </c>
      <c r="E62" s="264">
        <v>0.16334239866532199</v>
      </c>
      <c r="F62" s="264">
        <v>0.22285090167237301</v>
      </c>
      <c r="G62" s="264">
        <v>0.21602568608461101</v>
      </c>
      <c r="H62" s="264">
        <v>9.75489430191189E-2</v>
      </c>
      <c r="I62" s="264">
        <v>2.27749474871753E-2</v>
      </c>
      <c r="J62" s="264">
        <v>1.28006673543347E-2</v>
      </c>
      <c r="K62" s="264">
        <v>1.86562243938037E-2</v>
      </c>
      <c r="L62" s="264">
        <v>1.9572249384503599E-2</v>
      </c>
      <c r="M62" s="264">
        <v>7.58109587782505E-3</v>
      </c>
      <c r="N62" s="264">
        <v>0</v>
      </c>
      <c r="O62" s="264">
        <v>0</v>
      </c>
      <c r="P62" s="264">
        <v>0</v>
      </c>
      <c r="Q62" s="264">
        <v>0</v>
      </c>
      <c r="R62" s="264">
        <v>0</v>
      </c>
      <c r="S62" s="264">
        <v>0</v>
      </c>
      <c r="T62" s="264">
        <f t="shared" si="0"/>
        <v>0.385439000803735</v>
      </c>
      <c r="U62" s="265">
        <v>200</v>
      </c>
      <c r="W62" s="256" t="str">
        <f>Calculation!DQ13</f>
        <v>Aspirin</v>
      </c>
      <c r="X62" s="266">
        <f t="shared" si="1"/>
        <v>200</v>
      </c>
    </row>
    <row r="63" spans="2:99" x14ac:dyDescent="0.25">
      <c r="B63" s="490"/>
      <c r="C63" s="244" t="s">
        <v>55</v>
      </c>
      <c r="D63" s="264">
        <v>0.42699999999999999</v>
      </c>
      <c r="E63" s="264">
        <v>0.18</v>
      </c>
      <c r="F63" s="264">
        <v>0.246</v>
      </c>
      <c r="G63" s="264">
        <v>0.23899999999999999</v>
      </c>
      <c r="H63" s="264">
        <v>0.107</v>
      </c>
      <c r="I63" s="264">
        <v>2.5000000000000001E-2</v>
      </c>
      <c r="J63" s="264">
        <v>1.2999999999999999E-2</v>
      </c>
      <c r="K63" s="264">
        <v>0.02</v>
      </c>
      <c r="L63" s="264">
        <v>0.03</v>
      </c>
      <c r="M63" s="264">
        <v>0</v>
      </c>
      <c r="N63" s="264">
        <v>0</v>
      </c>
      <c r="O63" s="264">
        <v>0</v>
      </c>
      <c r="P63" s="264">
        <v>0</v>
      </c>
      <c r="Q63" s="264">
        <v>0</v>
      </c>
      <c r="R63" s="264">
        <v>0</v>
      </c>
      <c r="S63" s="264">
        <v>0</v>
      </c>
      <c r="T63" s="264">
        <f t="shared" si="0"/>
        <v>0.42699999999999999</v>
      </c>
      <c r="U63" s="265">
        <v>200</v>
      </c>
      <c r="W63" s="256" t="str">
        <f>Calculation!DQ14</f>
        <v>Salicylic acid</v>
      </c>
      <c r="X63" s="266">
        <f t="shared" si="1"/>
        <v>200</v>
      </c>
    </row>
    <row r="64" spans="2:99" x14ac:dyDescent="0.25">
      <c r="B64" s="490"/>
      <c r="C64" s="244" t="s">
        <v>56</v>
      </c>
      <c r="D64" s="264">
        <v>5.7014044900821001E-2</v>
      </c>
      <c r="E64" s="264">
        <v>0.24251288632597201</v>
      </c>
      <c r="F64" s="264">
        <v>0.41051672892291702</v>
      </c>
      <c r="G64" s="264">
        <v>0.268512493529386</v>
      </c>
      <c r="H64" s="264">
        <v>0.13690447363602101</v>
      </c>
      <c r="I64" s="264">
        <v>5.84895553259785E-2</v>
      </c>
      <c r="J64" s="264">
        <v>4.9974696118951001E-2</v>
      </c>
      <c r="K64" s="264">
        <v>6.0562829086760299E-2</v>
      </c>
      <c r="L64" s="264">
        <v>6.73157579246038E-2</v>
      </c>
      <c r="M64" s="264">
        <v>5.5147713075206502E-2</v>
      </c>
      <c r="N64" s="264">
        <v>2.7918526805713901E-2</v>
      </c>
      <c r="O64" s="264">
        <v>1.5428400415314E-2</v>
      </c>
      <c r="P64" s="264">
        <v>2.0752403045089601E-2</v>
      </c>
      <c r="Q64" s="264">
        <v>3.3530622291782997E-2</v>
      </c>
      <c r="R64" s="264">
        <v>4.6739291159667497E-2</v>
      </c>
      <c r="S64" s="264">
        <v>5.4755796939693499E-2</v>
      </c>
      <c r="T64" s="264">
        <f t="shared" si="0"/>
        <v>0.41051672892291702</v>
      </c>
      <c r="U64" s="265">
        <v>220</v>
      </c>
      <c r="W64" s="256" t="str">
        <f>Calculation!DQ15</f>
        <v>mefenamic acid</v>
      </c>
      <c r="X64" s="266">
        <f t="shared" si="1"/>
        <v>220</v>
      </c>
    </row>
    <row r="65" spans="2:24" x14ac:dyDescent="0.25">
      <c r="B65" s="490"/>
      <c r="C65" s="244" t="s">
        <v>31</v>
      </c>
      <c r="D65" s="264">
        <v>0.63907077367469001</v>
      </c>
      <c r="E65" s="264">
        <v>0.241133504618116</v>
      </c>
      <c r="F65" s="264">
        <v>0.20030040547209599</v>
      </c>
      <c r="G65" s="264">
        <v>0.26275357875044097</v>
      </c>
      <c r="H65" s="264">
        <v>0.32457620743140703</v>
      </c>
      <c r="I65" s="264">
        <v>0.316825782073278</v>
      </c>
      <c r="J65" s="264">
        <v>0.17997848111713299</v>
      </c>
      <c r="K65" s="264">
        <v>8.5671946415177294E-2</v>
      </c>
      <c r="L65" s="264">
        <v>5.6923164457213203E-2</v>
      </c>
      <c r="M65" s="264">
        <v>3.6728352845453401E-2</v>
      </c>
      <c r="N65" s="264">
        <v>8.1707484622774301E-3</v>
      </c>
      <c r="O65" s="264">
        <v>2.51317589302668E-5</v>
      </c>
      <c r="P65" s="264">
        <v>-3.6755478869237001E-4</v>
      </c>
      <c r="Q65" s="264">
        <v>-3.67225027618609E-4</v>
      </c>
      <c r="R65" s="264">
        <v>-3.7278654811968598E-4</v>
      </c>
      <c r="S65" s="264">
        <v>-4.2307989973991802E-4</v>
      </c>
      <c r="T65" s="264">
        <f t="shared" si="0"/>
        <v>0.63907077367469001</v>
      </c>
      <c r="U65" s="265">
        <v>200</v>
      </c>
      <c r="W65" s="256" t="str">
        <f>Calculation!DQ16</f>
        <v>Paracetamol</v>
      </c>
      <c r="X65" s="266">
        <f t="shared" si="1"/>
        <v>200</v>
      </c>
    </row>
    <row r="66" spans="2:24" x14ac:dyDescent="0.25">
      <c r="B66" s="490"/>
      <c r="C66" s="244" t="s">
        <v>32</v>
      </c>
      <c r="D66" s="264">
        <v>3.51714456797593E-2</v>
      </c>
      <c r="E66" s="264">
        <v>0.14151798693043999</v>
      </c>
      <c r="F66" s="264">
        <v>0.27168857871605601</v>
      </c>
      <c r="G66" s="264">
        <v>0.18911870156039701</v>
      </c>
      <c r="H66" s="264">
        <v>6.7535547088271794E-2</v>
      </c>
      <c r="I66" s="264">
        <v>1.41712036629456E-2</v>
      </c>
      <c r="J66" s="264">
        <v>3.0750145449088598E-3</v>
      </c>
      <c r="K66" s="264">
        <v>1.66783029508327E-3</v>
      </c>
      <c r="L66" s="264">
        <v>3.31000010191929E-5</v>
      </c>
      <c r="M66" s="264">
        <v>3.31000010191929E-5</v>
      </c>
      <c r="N66" s="264">
        <v>3.31000010191929E-5</v>
      </c>
      <c r="O66" s="264">
        <v>3.31000010191929E-5</v>
      </c>
      <c r="P66" s="264">
        <v>3.31000010191929E-5</v>
      </c>
      <c r="Q66" s="264">
        <v>3.31000010191929E-5</v>
      </c>
      <c r="R66" s="264">
        <v>3.31000010191929E-5</v>
      </c>
      <c r="S66" s="264">
        <v>3.31000010191929E-5</v>
      </c>
      <c r="T66" s="264">
        <f t="shared" si="0"/>
        <v>0.27168857871605601</v>
      </c>
      <c r="U66" s="265">
        <v>220</v>
      </c>
      <c r="W66" s="256" t="str">
        <f>Calculation!DQ17</f>
        <v>Ibuprofen</v>
      </c>
      <c r="X66" s="266">
        <f t="shared" si="1"/>
        <v>220</v>
      </c>
    </row>
    <row r="67" spans="2:24" x14ac:dyDescent="0.25">
      <c r="B67" s="491"/>
      <c r="C67" s="244" t="s">
        <v>33</v>
      </c>
      <c r="D67" s="264">
        <v>0.24411311904072699</v>
      </c>
      <c r="E67" s="264">
        <v>0.30490231708795801</v>
      </c>
      <c r="F67" s="264">
        <v>0.268271452989915</v>
      </c>
      <c r="G67" s="264">
        <v>0.194507428726133</v>
      </c>
      <c r="H67" s="264">
        <v>0.16699378669206499</v>
      </c>
      <c r="I67" s="264">
        <v>0.21113489790839499</v>
      </c>
      <c r="J67" s="264">
        <v>0.20984944495924601</v>
      </c>
      <c r="K67" s="264">
        <v>0.13152731467238199</v>
      </c>
      <c r="L67" s="264">
        <v>7.0440423421751205E-2</v>
      </c>
      <c r="M67" s="264">
        <v>3.8790426134496701E-2</v>
      </c>
      <c r="N67" s="264">
        <v>1.30540405206166E-2</v>
      </c>
      <c r="O67" s="264">
        <v>3.2803562131894699E-3</v>
      </c>
      <c r="P67" s="264">
        <v>1.4884389680586199E-3</v>
      </c>
      <c r="Q67" s="264">
        <v>1.37033132442908E-3</v>
      </c>
      <c r="R67" s="264">
        <v>9.9130710389401609E-4</v>
      </c>
      <c r="S67" s="264">
        <v>9.5207748376963995E-5</v>
      </c>
      <c r="T67" s="264">
        <f t="shared" si="0"/>
        <v>0.30490231708795801</v>
      </c>
      <c r="U67" s="265">
        <v>210</v>
      </c>
      <c r="W67" s="256" t="str">
        <f>Calculation!DQ18</f>
        <v>Ketoprofen</v>
      </c>
      <c r="X67" s="266">
        <f t="shared" si="1"/>
        <v>210</v>
      </c>
    </row>
    <row r="68" spans="2:24" x14ac:dyDescent="0.25">
      <c r="B68" s="489" t="s">
        <v>59</v>
      </c>
      <c r="C68" s="244" t="s">
        <v>34</v>
      </c>
      <c r="D68" s="264">
        <v>0.29243531862588301</v>
      </c>
      <c r="E68" s="264">
        <v>0.219606718261003</v>
      </c>
      <c r="F68" s="264">
        <v>0.14667288958498101</v>
      </c>
      <c r="G68" s="264">
        <v>8.1319881412938902E-2</v>
      </c>
      <c r="H68" s="264">
        <v>3.0278199500812598E-2</v>
      </c>
      <c r="I68" s="264">
        <v>7.7771390314863601E-3</v>
      </c>
      <c r="J68" s="264">
        <v>4.6107130987039996E-3</v>
      </c>
      <c r="K68" s="264">
        <v>3.46494207076215E-3</v>
      </c>
      <c r="L68" s="264">
        <v>-3.98411107903488E-4</v>
      </c>
      <c r="M68" s="264">
        <v>-3.98411107903488E-4</v>
      </c>
      <c r="N68" s="264">
        <v>-3.98411107903488E-4</v>
      </c>
      <c r="O68" s="264">
        <v>-3.98411107903488E-4</v>
      </c>
      <c r="P68" s="264">
        <v>-3.98411107903488E-4</v>
      </c>
      <c r="Q68" s="264">
        <v>-3.98411107903488E-4</v>
      </c>
      <c r="R68" s="264">
        <v>-3.98411107903488E-4</v>
      </c>
      <c r="S68" s="264">
        <v>-3.98411107903488E-4</v>
      </c>
      <c r="T68" s="264">
        <f t="shared" si="0"/>
        <v>0.29243531862588301</v>
      </c>
      <c r="U68" s="265">
        <v>200</v>
      </c>
      <c r="W68" s="256" t="str">
        <f>Calculation!DQ19</f>
        <v>Lidocaine</v>
      </c>
      <c r="X68" s="266">
        <f t="shared" si="1"/>
        <v>200</v>
      </c>
    </row>
    <row r="69" spans="2:24" x14ac:dyDescent="0.25">
      <c r="B69" s="490"/>
      <c r="C69" s="244" t="s">
        <v>35</v>
      </c>
      <c r="D69" s="264">
        <v>0.35394599998849002</v>
      </c>
      <c r="E69" s="264">
        <v>0.28526925562203997</v>
      </c>
      <c r="F69" s="264">
        <v>0.113046438512085</v>
      </c>
      <c r="G69" s="264">
        <v>6.4104892530854204E-2</v>
      </c>
      <c r="H69" s="264">
        <v>3.12343435540678E-2</v>
      </c>
      <c r="I69" s="264">
        <v>1.1615682606571601E-2</v>
      </c>
      <c r="J69" s="264">
        <v>1.20348910026931E-2</v>
      </c>
      <c r="K69" s="264">
        <v>1.1020106842045701E-2</v>
      </c>
      <c r="L69" s="264">
        <v>5.8038659645107899E-3</v>
      </c>
      <c r="M69" s="264">
        <v>3.09453388015317E-3</v>
      </c>
      <c r="N69" s="264">
        <v>-2.5412827297517399E-4</v>
      </c>
      <c r="O69" s="264">
        <v>-2.5412827297517399E-4</v>
      </c>
      <c r="P69" s="264">
        <v>-2.5412827297517399E-4</v>
      </c>
      <c r="Q69" s="264">
        <v>-2.5412827297517399E-4</v>
      </c>
      <c r="R69" s="264">
        <v>-2.5412827297517399E-4</v>
      </c>
      <c r="S69" s="264">
        <v>-2.5412827297517399E-4</v>
      </c>
      <c r="T69" s="264">
        <f t="shared" si="0"/>
        <v>0.35394599998849002</v>
      </c>
      <c r="U69" s="265">
        <v>200</v>
      </c>
      <c r="W69" s="256" t="str">
        <f>Calculation!DQ20</f>
        <v>2,6-dimethylaniline</v>
      </c>
      <c r="X69" s="266">
        <f t="shared" si="1"/>
        <v>200</v>
      </c>
    </row>
    <row r="70" spans="2:24" x14ac:dyDescent="0.25">
      <c r="B70" s="490"/>
      <c r="C70" s="244" t="s">
        <v>30</v>
      </c>
      <c r="D70" s="264">
        <v>0.32609776507771798</v>
      </c>
      <c r="E70" s="264">
        <v>0.30096215171035601</v>
      </c>
      <c r="F70" s="264">
        <v>0.162500542262737</v>
      </c>
      <c r="G70" s="264">
        <v>0.12940623110898999</v>
      </c>
      <c r="H70" s="264">
        <v>0.18358011281407799</v>
      </c>
      <c r="I70" s="264">
        <v>0.29024274182016302</v>
      </c>
      <c r="J70" s="264">
        <v>0.30029246677389598</v>
      </c>
      <c r="K70" s="264">
        <v>0.18929719611979301</v>
      </c>
      <c r="L70" s="264">
        <v>7.2176089753596698E-2</v>
      </c>
      <c r="M70" s="264">
        <v>5.9216544360093997E-3</v>
      </c>
      <c r="N70" s="264">
        <v>-3.98411107903488E-4</v>
      </c>
      <c r="O70" s="264">
        <v>-3.98411107903488E-4</v>
      </c>
      <c r="P70" s="264">
        <v>-3.98411107903488E-4</v>
      </c>
      <c r="Q70" s="264">
        <v>-3.98411107903488E-4</v>
      </c>
      <c r="R70" s="264">
        <v>-3.98411107903488E-4</v>
      </c>
      <c r="S70" s="264">
        <v>-3.98411107903488E-4</v>
      </c>
      <c r="T70" s="264">
        <f t="shared" si="0"/>
        <v>0.32609776507771798</v>
      </c>
      <c r="U70" s="265">
        <v>200</v>
      </c>
      <c r="W70" s="256" t="str">
        <f>Calculation!DQ21</f>
        <v>Methylparaben</v>
      </c>
      <c r="X70" s="266">
        <f t="shared" si="1"/>
        <v>200</v>
      </c>
    </row>
    <row r="71" spans="2:24" x14ac:dyDescent="0.25">
      <c r="B71" s="491"/>
      <c r="C71" s="244" t="s">
        <v>28</v>
      </c>
      <c r="D71" s="264">
        <v>0.25254499793489699</v>
      </c>
      <c r="E71" s="264">
        <v>0.264780803237323</v>
      </c>
      <c r="F71" s="264">
        <v>0.18921711508623701</v>
      </c>
      <c r="G71" s="264">
        <v>0.160471564190724</v>
      </c>
      <c r="H71" s="264">
        <v>0.183431277725359</v>
      </c>
      <c r="I71" s="264">
        <v>0.26273087906591602</v>
      </c>
      <c r="J71" s="264">
        <v>0.267150782395152</v>
      </c>
      <c r="K71" s="264">
        <v>0.16601727943806299</v>
      </c>
      <c r="L71" s="264">
        <v>6.1276155288128499E-2</v>
      </c>
      <c r="M71" s="264">
        <v>4.1875478154825303E-3</v>
      </c>
      <c r="N71" s="264">
        <v>0</v>
      </c>
      <c r="O71" s="264">
        <v>0</v>
      </c>
      <c r="P71" s="264">
        <v>0</v>
      </c>
      <c r="Q71" s="264">
        <v>0</v>
      </c>
      <c r="R71" s="264">
        <v>0</v>
      </c>
      <c r="S71" s="264">
        <v>0</v>
      </c>
      <c r="T71" s="264">
        <f t="shared" si="0"/>
        <v>0.267150782395152</v>
      </c>
      <c r="U71" s="265">
        <v>267</v>
      </c>
      <c r="W71" s="256" t="str">
        <f>Calculation!DQ22</f>
        <v>Propylparaben</v>
      </c>
      <c r="X71" s="266">
        <f t="shared" si="1"/>
        <v>267</v>
      </c>
    </row>
    <row r="72" spans="2:24" x14ac:dyDescent="0.25">
      <c r="B72" s="489" t="s">
        <v>60</v>
      </c>
      <c r="C72" s="244" t="s">
        <v>36</v>
      </c>
      <c r="D72" s="264">
        <v>0</v>
      </c>
      <c r="E72" s="264">
        <v>0.174516404375404</v>
      </c>
      <c r="F72" s="264">
        <v>0.26565602345823702</v>
      </c>
      <c r="G72" s="264">
        <v>0.23640395832356101</v>
      </c>
      <c r="H72" s="264">
        <v>0.10934171854751</v>
      </c>
      <c r="I72" s="264">
        <v>2.2053330156544999E-2</v>
      </c>
      <c r="J72" s="264">
        <v>2.2460058269711701E-3</v>
      </c>
      <c r="K72" s="264">
        <v>2.99063899176357E-3</v>
      </c>
      <c r="L72" s="264">
        <v>3.3323691719054798E-3</v>
      </c>
      <c r="M72" s="264">
        <v>-4.0062701467791098E-4</v>
      </c>
      <c r="N72" s="264">
        <v>-4.0062701467791098E-4</v>
      </c>
      <c r="O72" s="264">
        <v>-4.0062701467791098E-4</v>
      </c>
      <c r="P72" s="264">
        <v>-4.0062701467791098E-4</v>
      </c>
      <c r="Q72" s="264">
        <v>-4.0062701467791098E-4</v>
      </c>
      <c r="R72" s="264">
        <v>-4.0062701467791098E-4</v>
      </c>
      <c r="S72" s="264">
        <v>-4.0062701467791098E-4</v>
      </c>
      <c r="T72" s="264">
        <f t="shared" si="0"/>
        <v>0.26565602345823702</v>
      </c>
      <c r="U72" s="265">
        <v>220</v>
      </c>
      <c r="W72" s="256" t="str">
        <f>Calculation!DQ23</f>
        <v>THC</v>
      </c>
      <c r="X72" s="266">
        <f t="shared" si="1"/>
        <v>220</v>
      </c>
    </row>
    <row r="73" spans="2:24" x14ac:dyDescent="0.25">
      <c r="B73" s="490"/>
      <c r="C73" s="244" t="s">
        <v>37</v>
      </c>
      <c r="D73" s="264">
        <v>0</v>
      </c>
      <c r="E73" s="264">
        <v>0.210843845180164</v>
      </c>
      <c r="F73" s="264">
        <v>0.27751820842667102</v>
      </c>
      <c r="G73" s="264">
        <v>0.234196851515968</v>
      </c>
      <c r="H73" s="264">
        <v>9.9494846201649903E-2</v>
      </c>
      <c r="I73" s="264">
        <v>1.89632017753729E-2</v>
      </c>
      <c r="J73" s="264">
        <v>2.3607259925508099E-3</v>
      </c>
      <c r="K73" s="264">
        <v>3.4779967313286501E-3</v>
      </c>
      <c r="L73" s="264">
        <v>3.3229093560350198E-3</v>
      </c>
      <c r="M73" s="264">
        <v>0</v>
      </c>
      <c r="N73" s="264">
        <v>0</v>
      </c>
      <c r="O73" s="264">
        <v>0</v>
      </c>
      <c r="P73" s="264">
        <v>0</v>
      </c>
      <c r="Q73" s="264">
        <v>0</v>
      </c>
      <c r="R73" s="264">
        <v>0</v>
      </c>
      <c r="S73" s="264">
        <v>0</v>
      </c>
      <c r="T73" s="264">
        <f t="shared" si="0"/>
        <v>0.27751820842667102</v>
      </c>
      <c r="U73" s="265">
        <v>220</v>
      </c>
      <c r="W73" s="256" t="str">
        <f>Calculation!DQ24</f>
        <v>CBD</v>
      </c>
      <c r="X73" s="266">
        <f t="shared" si="1"/>
        <v>220</v>
      </c>
    </row>
    <row r="74" spans="2:24" x14ac:dyDescent="0.25">
      <c r="B74" s="490"/>
      <c r="C74" s="244" t="s">
        <v>38</v>
      </c>
      <c r="D74" s="264">
        <v>0</v>
      </c>
      <c r="E74" s="264">
        <v>0.20722369919434899</v>
      </c>
      <c r="F74" s="264">
        <v>0.41861121002812501</v>
      </c>
      <c r="G74" s="264">
        <v>0.34644904092978501</v>
      </c>
      <c r="H74" s="264">
        <v>0.16905785965273901</v>
      </c>
      <c r="I74" s="264">
        <v>3.8600194092758999E-2</v>
      </c>
      <c r="J74" s="264">
        <v>4.8415737067851197E-2</v>
      </c>
      <c r="K74" s="264">
        <v>8.8661096969732803E-2</v>
      </c>
      <c r="L74" s="264">
        <v>0.11687475289785999</v>
      </c>
      <c r="M74" s="264">
        <v>0.114013065382991</v>
      </c>
      <c r="N74" s="264">
        <v>7.7995441404511506E-2</v>
      </c>
      <c r="O74" s="264">
        <v>2.90029113736875E-2</v>
      </c>
      <c r="P74" s="264">
        <v>5.0412696556973403E-3</v>
      </c>
      <c r="Q74" s="264">
        <v>0</v>
      </c>
      <c r="R74" s="264">
        <v>0</v>
      </c>
      <c r="S74" s="264">
        <v>0</v>
      </c>
      <c r="T74" s="264">
        <f t="shared" si="0"/>
        <v>0.41861121002812501</v>
      </c>
      <c r="U74" s="265">
        <v>220</v>
      </c>
      <c r="W74" s="256" t="str">
        <f>Calculation!DQ25</f>
        <v>CBN</v>
      </c>
      <c r="X74" s="266">
        <f t="shared" si="1"/>
        <v>220</v>
      </c>
    </row>
    <row r="75" spans="2:24" x14ac:dyDescent="0.25">
      <c r="B75" s="490"/>
      <c r="C75" s="244" t="s">
        <v>39</v>
      </c>
      <c r="D75" s="264">
        <v>0</v>
      </c>
      <c r="E75" s="264">
        <v>0.115183760510304</v>
      </c>
      <c r="F75" s="264">
        <v>0.35087404827859597</v>
      </c>
      <c r="G75" s="264">
        <v>0.32559277294195499</v>
      </c>
      <c r="H75" s="264">
        <v>0.13574245946765101</v>
      </c>
      <c r="I75" s="264">
        <v>4.5275369459798799E-2</v>
      </c>
      <c r="J75" s="264">
        <v>5.7749226880726999E-2</v>
      </c>
      <c r="K75" s="264">
        <v>7.8809091994090599E-2</v>
      </c>
      <c r="L75" s="264">
        <v>5.31404376851543E-2</v>
      </c>
      <c r="M75" s="264">
        <v>2.44595187079867E-2</v>
      </c>
      <c r="N75" s="264">
        <v>2.9033185165465401E-2</v>
      </c>
      <c r="O75" s="264">
        <v>2.8720297829634998E-2</v>
      </c>
      <c r="P75" s="264">
        <v>1.6458639968626398E-2</v>
      </c>
      <c r="Q75" s="264">
        <v>3.9625922133254997E-3</v>
      </c>
      <c r="R75" s="264">
        <v>0</v>
      </c>
      <c r="S75" s="264">
        <v>0</v>
      </c>
      <c r="T75" s="264">
        <f t="shared" si="0"/>
        <v>0.35087404827859597</v>
      </c>
      <c r="U75" s="265">
        <v>220</v>
      </c>
      <c r="W75" s="256" t="str">
        <f>Calculation!DQ26</f>
        <v>THC-A</v>
      </c>
      <c r="X75" s="266">
        <f t="shared" si="1"/>
        <v>220</v>
      </c>
    </row>
    <row r="76" spans="2:24" x14ac:dyDescent="0.25">
      <c r="B76" s="490"/>
      <c r="C76" s="244" t="s">
        <v>40</v>
      </c>
      <c r="D76" s="264">
        <v>0</v>
      </c>
      <c r="E76" s="264">
        <v>0.14304071853836201</v>
      </c>
      <c r="F76" s="264">
        <v>0.36255196151990399</v>
      </c>
      <c r="G76" s="264">
        <v>0.32668667582934102</v>
      </c>
      <c r="H76" s="264">
        <v>0.121118594282624</v>
      </c>
      <c r="I76" s="264">
        <v>4.8258847659245999E-2</v>
      </c>
      <c r="J76" s="264">
        <v>6.6644624356476403E-2</v>
      </c>
      <c r="K76" s="264">
        <v>7.8842313130249503E-2</v>
      </c>
      <c r="L76" s="264">
        <v>4.39155518921268E-2</v>
      </c>
      <c r="M76" s="264">
        <v>2.1633057147199701E-2</v>
      </c>
      <c r="N76" s="264">
        <v>2.8034760794644099E-2</v>
      </c>
      <c r="O76" s="264">
        <v>2.88122531784216E-2</v>
      </c>
      <c r="P76" s="264">
        <v>1.85297738996325E-2</v>
      </c>
      <c r="Q76" s="264">
        <v>5.9485943670751096E-3</v>
      </c>
      <c r="R76" s="264">
        <v>2.2002535399731499E-4</v>
      </c>
      <c r="S76" s="264">
        <v>0</v>
      </c>
      <c r="T76" s="264">
        <f t="shared" si="0"/>
        <v>0.36255196151990399</v>
      </c>
      <c r="U76" s="265">
        <v>220</v>
      </c>
      <c r="W76" s="256" t="str">
        <f>Calculation!DQ27</f>
        <v>CBD-A</v>
      </c>
      <c r="X76" s="266">
        <f t="shared" si="1"/>
        <v>220</v>
      </c>
    </row>
    <row r="77" spans="2:24" x14ac:dyDescent="0.25">
      <c r="B77" s="491"/>
      <c r="C77" s="244" t="s">
        <v>41</v>
      </c>
      <c r="D77" s="264">
        <v>0</v>
      </c>
      <c r="E77" s="264">
        <v>0.14315816638238699</v>
      </c>
      <c r="F77" s="264">
        <v>0.35168150429183598</v>
      </c>
      <c r="G77" s="264">
        <v>0.31411245080781802</v>
      </c>
      <c r="H77" s="264">
        <v>0.1176747471514</v>
      </c>
      <c r="I77" s="264">
        <v>4.7974833139792103E-2</v>
      </c>
      <c r="J77" s="264">
        <v>6.4052416430853104E-2</v>
      </c>
      <c r="K77" s="264">
        <v>7.1696703798686104E-2</v>
      </c>
      <c r="L77" s="264">
        <v>3.6235231615891303E-2</v>
      </c>
      <c r="M77" s="264">
        <v>1.86384965266795E-2</v>
      </c>
      <c r="N77" s="264">
        <v>2.38551596079291E-2</v>
      </c>
      <c r="O77" s="264">
        <v>2.28420716116262E-2</v>
      </c>
      <c r="P77" s="264">
        <v>1.3104249541454199E-2</v>
      </c>
      <c r="Q77" s="264">
        <v>3.4218321088016002E-3</v>
      </c>
      <c r="R77" s="264">
        <v>-3.3519788429644501E-4</v>
      </c>
      <c r="S77" s="264">
        <v>0</v>
      </c>
      <c r="T77" s="264">
        <f t="shared" si="0"/>
        <v>0.35168150429183598</v>
      </c>
      <c r="U77" s="265">
        <v>220</v>
      </c>
      <c r="W77" s="256" t="str">
        <f>Calculation!DQ28</f>
        <v>CBG-A</v>
      </c>
      <c r="X77" s="266">
        <f t="shared" si="1"/>
        <v>220</v>
      </c>
    </row>
    <row r="78" spans="2:24" x14ac:dyDescent="0.25">
      <c r="B78" s="489" t="s">
        <v>61</v>
      </c>
      <c r="C78" s="244" t="str">
        <f>C32</f>
        <v>Salbutamol</v>
      </c>
      <c r="D78" s="264">
        <v>0.61029209613269197</v>
      </c>
      <c r="E78" s="264">
        <v>0.19023226648458899</v>
      </c>
      <c r="F78" s="264">
        <v>0.204803909663341</v>
      </c>
      <c r="G78" s="264">
        <v>0.150852193313431</v>
      </c>
      <c r="H78" s="264">
        <v>1.80050680890253E-2</v>
      </c>
      <c r="I78" s="264">
        <v>4.74268501514305E-3</v>
      </c>
      <c r="J78" s="264">
        <v>1.4268579583617399E-2</v>
      </c>
      <c r="K78" s="264">
        <v>3.0057562284259199E-2</v>
      </c>
      <c r="L78" s="264">
        <v>3.41425089727782E-2</v>
      </c>
      <c r="M78" s="264">
        <v>8.1067307545713198E-3</v>
      </c>
      <c r="N78" s="264">
        <v>-4.46088162857302E-4</v>
      </c>
      <c r="O78" s="264">
        <v>-4.8964409567384105E-4</v>
      </c>
      <c r="P78" s="264">
        <v>-3.8060324448900199E-4</v>
      </c>
      <c r="Q78" s="264">
        <v>-3.5030644091129097E-4</v>
      </c>
      <c r="R78" s="264">
        <v>-3.0256452276042199E-4</v>
      </c>
      <c r="S78" s="264">
        <v>-2.8870861664493801E-4</v>
      </c>
      <c r="T78" s="264">
        <f t="shared" si="0"/>
        <v>0.61029209613269197</v>
      </c>
      <c r="U78" s="265">
        <v>200</v>
      </c>
      <c r="W78" s="256" t="str">
        <f>Calculation!DQ29</f>
        <v>Salbutamol</v>
      </c>
      <c r="X78" s="266">
        <f t="shared" si="1"/>
        <v>200</v>
      </c>
    </row>
    <row r="79" spans="2:24" x14ac:dyDescent="0.25">
      <c r="B79" s="490"/>
      <c r="C79" s="244" t="str">
        <f t="shared" ref="C79:C85" si="2">C33</f>
        <v>Impurity B</v>
      </c>
      <c r="D79" s="264">
        <v>0.15063135577231801</v>
      </c>
      <c r="E79" s="264">
        <v>0.13148522771023999</v>
      </c>
      <c r="F79" s="264">
        <v>0.17034607327051501</v>
      </c>
      <c r="G79" s="264">
        <v>9.3487907376759299E-2</v>
      </c>
      <c r="H79" s="264">
        <v>1.0536548512453701E-2</v>
      </c>
      <c r="I79" s="264">
        <v>3.6863169550559799E-3</v>
      </c>
      <c r="J79" s="264">
        <v>9.3528137319273293E-3</v>
      </c>
      <c r="K79" s="264">
        <v>1.7054826980126E-2</v>
      </c>
      <c r="L79" s="264">
        <v>1.4458849954807699E-2</v>
      </c>
      <c r="M79" s="264">
        <v>3.8103963219008198E-4</v>
      </c>
      <c r="N79" s="264">
        <v>3.31000010191929E-5</v>
      </c>
      <c r="O79" s="264">
        <v>3.31000010191929E-5</v>
      </c>
      <c r="P79" s="264">
        <v>-4.3260175662333599E-4</v>
      </c>
      <c r="Q79" s="264">
        <v>-3.7346724846538899E-4</v>
      </c>
      <c r="R79" s="264">
        <v>-3.6410614365455201E-4</v>
      </c>
      <c r="S79" s="264">
        <v>-3.75785875543156E-4</v>
      </c>
      <c r="T79" s="264">
        <f t="shared" si="0"/>
        <v>0.17034607327051501</v>
      </c>
      <c r="U79" s="265">
        <v>220</v>
      </c>
      <c r="W79" s="256" t="str">
        <f>Calculation!DQ30</f>
        <v>Impurity B</v>
      </c>
      <c r="X79" s="266">
        <f t="shared" si="1"/>
        <v>220</v>
      </c>
    </row>
    <row r="80" spans="2:24" x14ac:dyDescent="0.25">
      <c r="B80" s="490"/>
      <c r="C80" s="244" t="str">
        <f t="shared" si="2"/>
        <v>Impurity D</v>
      </c>
      <c r="D80" s="264">
        <v>0.23434926436471001</v>
      </c>
      <c r="E80" s="264">
        <v>0.429357696906015</v>
      </c>
      <c r="F80" s="264">
        <v>0.48154774293427299</v>
      </c>
      <c r="G80" s="264">
        <v>0.123116639258417</v>
      </c>
      <c r="H80" s="264">
        <v>9.0662982541456993E-2</v>
      </c>
      <c r="I80" s="264">
        <v>0.16616327254976401</v>
      </c>
      <c r="J80" s="264">
        <v>0.163156403941007</v>
      </c>
      <c r="K80" s="264">
        <v>2.9714990374770999E-2</v>
      </c>
      <c r="L80" s="264">
        <v>5.4294389070846001E-3</v>
      </c>
      <c r="M80" s="264">
        <v>1.0227341969203101E-2</v>
      </c>
      <c r="N80" s="264">
        <v>2.5275972686943801E-2</v>
      </c>
      <c r="O80" s="264">
        <v>4.1668223116392199E-2</v>
      </c>
      <c r="P80" s="264">
        <v>5.5565541578269297E-2</v>
      </c>
      <c r="Q80" s="264">
        <v>5.9147642849548897E-2</v>
      </c>
      <c r="R80" s="264">
        <v>4.9293158598478201E-2</v>
      </c>
      <c r="S80" s="264">
        <v>2.6648214681056499E-2</v>
      </c>
      <c r="T80" s="264">
        <f t="shared" si="0"/>
        <v>0.48154774293427299</v>
      </c>
      <c r="U80" s="265">
        <v>220</v>
      </c>
      <c r="W80" s="256" t="str">
        <f>Calculation!DQ31</f>
        <v>Impurity D</v>
      </c>
      <c r="X80" s="266">
        <f t="shared" si="1"/>
        <v>220</v>
      </c>
    </row>
    <row r="81" spans="2:24" x14ac:dyDescent="0.25">
      <c r="B81" s="490"/>
      <c r="C81" s="244" t="str">
        <f t="shared" si="2"/>
        <v>Impurity G</v>
      </c>
      <c r="D81" s="264">
        <v>0.218119631134505</v>
      </c>
      <c r="E81" s="264">
        <v>0.18486560368783</v>
      </c>
      <c r="F81" s="264">
        <v>0.15691613963572701</v>
      </c>
      <c r="G81" s="264">
        <v>0.14504157865859299</v>
      </c>
      <c r="H81" s="264">
        <v>5.4502225947534302E-2</v>
      </c>
      <c r="I81" s="264">
        <v>2.0807698995648299E-2</v>
      </c>
      <c r="J81" s="264">
        <v>4.46162458899119E-2</v>
      </c>
      <c r="K81" s="264">
        <v>8.0705596475334193E-2</v>
      </c>
      <c r="L81" s="264">
        <v>0.1163611995126</v>
      </c>
      <c r="M81" s="264">
        <v>0.14437681280020701</v>
      </c>
      <c r="N81" s="264">
        <v>0.13823890362994501</v>
      </c>
      <c r="O81" s="264">
        <v>8.9699108325817595E-2</v>
      </c>
      <c r="P81" s="264">
        <v>3.6570068020187398E-2</v>
      </c>
      <c r="Q81" s="264">
        <v>8.0254849580317592E-3</v>
      </c>
      <c r="R81" s="264">
        <v>5.0323561691416102E-4</v>
      </c>
      <c r="S81" s="264">
        <v>-3.98411107903488E-4</v>
      </c>
      <c r="T81" s="264">
        <f t="shared" si="0"/>
        <v>0.218119631134505</v>
      </c>
      <c r="U81" s="265">
        <v>200</v>
      </c>
      <c r="W81" s="256" t="str">
        <f>Calculation!DQ32</f>
        <v>Impurity G</v>
      </c>
      <c r="X81" s="266">
        <f t="shared" si="1"/>
        <v>200</v>
      </c>
    </row>
    <row r="82" spans="2:24" x14ac:dyDescent="0.25">
      <c r="B82" s="490"/>
      <c r="C82" s="244" t="str">
        <f t="shared" si="2"/>
        <v>Impurity F</v>
      </c>
      <c r="D82" s="264">
        <v>0.53070123873799502</v>
      </c>
      <c r="E82" s="264">
        <v>0.187852638398323</v>
      </c>
      <c r="F82" s="264">
        <v>0.184379013011123</v>
      </c>
      <c r="G82" s="264">
        <v>0.12709514427600799</v>
      </c>
      <c r="H82" s="264">
        <v>1.9415734461386901E-2</v>
      </c>
      <c r="I82" s="264">
        <v>4.1409764669675603E-3</v>
      </c>
      <c r="J82" s="264">
        <v>1.06442696312207E-2</v>
      </c>
      <c r="K82" s="264">
        <v>2.4063229221489499E-2</v>
      </c>
      <c r="L82" s="264">
        <v>3.1261057715818601E-2</v>
      </c>
      <c r="M82" s="264">
        <v>1.1378939609150601E-2</v>
      </c>
      <c r="N82" s="264">
        <v>-3.98411107903488E-4</v>
      </c>
      <c r="O82" s="264">
        <v>-3.98411107903488E-4</v>
      </c>
      <c r="P82" s="264">
        <v>-3.98411107903488E-4</v>
      </c>
      <c r="Q82" s="264">
        <v>-3.98411107903488E-4</v>
      </c>
      <c r="R82" s="264">
        <v>-3.98411107903488E-4</v>
      </c>
      <c r="S82" s="264">
        <v>-3.98411107903488E-4</v>
      </c>
      <c r="T82" s="264">
        <f t="shared" si="0"/>
        <v>0.53070123873799502</v>
      </c>
      <c r="U82" s="265">
        <v>200</v>
      </c>
      <c r="W82" s="256" t="str">
        <f>Calculation!DQ33</f>
        <v>Impurity F</v>
      </c>
      <c r="X82" s="266">
        <f t="shared" si="1"/>
        <v>200</v>
      </c>
    </row>
    <row r="83" spans="2:24" x14ac:dyDescent="0.25">
      <c r="B83" s="490"/>
      <c r="C83" s="244"/>
      <c r="D83" s="264"/>
      <c r="E83" s="264"/>
      <c r="F83" s="264"/>
      <c r="G83" s="264"/>
      <c r="H83" s="264"/>
      <c r="I83" s="264"/>
      <c r="J83" s="264"/>
      <c r="K83" s="264"/>
      <c r="L83" s="264"/>
      <c r="M83" s="264"/>
      <c r="N83" s="264"/>
      <c r="O83" s="264"/>
      <c r="P83" s="264"/>
      <c r="Q83" s="264"/>
      <c r="R83" s="264"/>
      <c r="S83" s="264"/>
      <c r="T83" s="264">
        <f t="shared" si="0"/>
        <v>0</v>
      </c>
      <c r="U83" s="267"/>
      <c r="W83" s="256" t="str">
        <f>Calculation!DQ34</f>
        <v/>
      </c>
      <c r="X83" s="266">
        <f t="shared" si="1"/>
        <v>0</v>
      </c>
    </row>
    <row r="84" spans="2:24" x14ac:dyDescent="0.25">
      <c r="B84" s="490"/>
      <c r="C84" s="244" t="str">
        <f t="shared" si="2"/>
        <v/>
      </c>
      <c r="D84" s="264"/>
      <c r="E84" s="264"/>
      <c r="F84" s="264"/>
      <c r="G84" s="264"/>
      <c r="H84" s="264"/>
      <c r="I84" s="264"/>
      <c r="J84" s="264"/>
      <c r="K84" s="264"/>
      <c r="L84" s="264"/>
      <c r="M84" s="264"/>
      <c r="N84" s="264"/>
      <c r="O84" s="264"/>
      <c r="P84" s="264"/>
      <c r="Q84" s="264"/>
      <c r="R84" s="264"/>
      <c r="S84" s="264"/>
      <c r="T84" s="264">
        <f t="shared" si="0"/>
        <v>0</v>
      </c>
      <c r="U84" s="267"/>
      <c r="W84" s="256" t="str">
        <f>Calculation!DQ35</f>
        <v/>
      </c>
      <c r="X84" s="266">
        <f t="shared" si="1"/>
        <v>0</v>
      </c>
    </row>
    <row r="85" spans="2:24" x14ac:dyDescent="0.25">
      <c r="B85" s="491"/>
      <c r="C85" s="244" t="str">
        <f t="shared" si="2"/>
        <v/>
      </c>
      <c r="D85" s="264"/>
      <c r="E85" s="264"/>
      <c r="F85" s="264"/>
      <c r="G85" s="264"/>
      <c r="H85" s="264"/>
      <c r="I85" s="264"/>
      <c r="J85" s="264"/>
      <c r="K85" s="264"/>
      <c r="L85" s="264"/>
      <c r="M85" s="264"/>
      <c r="N85" s="264"/>
      <c r="O85" s="264"/>
      <c r="P85" s="264"/>
      <c r="Q85" s="264"/>
      <c r="R85" s="264"/>
      <c r="S85" s="264"/>
      <c r="T85" s="264">
        <f t="shared" si="0"/>
        <v>0</v>
      </c>
      <c r="U85" s="267"/>
      <c r="W85" s="256" t="str">
        <f>Calculation!DQ36</f>
        <v/>
      </c>
      <c r="X85" s="266">
        <f t="shared" si="1"/>
        <v>0</v>
      </c>
    </row>
    <row r="86" spans="2:24" x14ac:dyDescent="0.25">
      <c r="B86" s="489" t="s">
        <v>108</v>
      </c>
      <c r="C86" s="244" t="s">
        <v>193</v>
      </c>
      <c r="D86" s="264">
        <v>0</v>
      </c>
      <c r="E86" s="264">
        <v>4.4133542425748302E-2</v>
      </c>
      <c r="F86" s="264">
        <v>0.26115723286126802</v>
      </c>
      <c r="G86" s="264">
        <v>0.27198729653383202</v>
      </c>
      <c r="H86" s="264">
        <v>0.15864742597012299</v>
      </c>
      <c r="I86" s="264">
        <v>7.7577862561152205E-2</v>
      </c>
      <c r="J86" s="264">
        <v>5.0589460735748097E-2</v>
      </c>
      <c r="K86" s="264">
        <v>6.06033781051687E-2</v>
      </c>
      <c r="L86" s="264">
        <v>9.3901588728054194E-2</v>
      </c>
      <c r="M86" s="264">
        <v>0.14963538507940599</v>
      </c>
      <c r="N86" s="264">
        <v>0.255548337607858</v>
      </c>
      <c r="O86" s="264">
        <v>0.359441759454666</v>
      </c>
      <c r="P86" s="264">
        <v>0.42338390428384998</v>
      </c>
      <c r="Q86" s="264">
        <v>0.44461092611625702</v>
      </c>
      <c r="R86" s="264">
        <v>0.38390827967521401</v>
      </c>
      <c r="S86" s="264">
        <v>0.250138638062953</v>
      </c>
      <c r="T86" s="264">
        <f t="shared" si="0"/>
        <v>0.44461092611625702</v>
      </c>
      <c r="U86" s="265">
        <v>330</v>
      </c>
      <c r="W86" s="256" t="str">
        <f>Calculation!DQ37</f>
        <v>Retinyl acetate</v>
      </c>
      <c r="X86" s="266">
        <f t="shared" si="1"/>
        <v>330</v>
      </c>
    </row>
    <row r="87" spans="2:24" x14ac:dyDescent="0.25">
      <c r="B87" s="490"/>
      <c r="C87" s="244" t="s">
        <v>140</v>
      </c>
      <c r="D87" s="264">
        <v>0</v>
      </c>
      <c r="E87" s="264">
        <v>9.3057200095957596E-2</v>
      </c>
      <c r="F87" s="264">
        <v>0.301576937054298</v>
      </c>
      <c r="G87" s="264">
        <v>0.32890299256092498</v>
      </c>
      <c r="H87" s="264">
        <v>0.16943712509393399</v>
      </c>
      <c r="I87" s="264">
        <v>4.2622546208610598E-2</v>
      </c>
      <c r="J87" s="264">
        <v>3.6060716629260901E-3</v>
      </c>
      <c r="K87" s="264">
        <v>4.5624259847434397E-3</v>
      </c>
      <c r="L87" s="264">
        <v>1.2418132525277899E-2</v>
      </c>
      <c r="M87" s="264">
        <v>2.5334058973540699E-2</v>
      </c>
      <c r="N87" s="264">
        <v>3.1362377997696603E-2</v>
      </c>
      <c r="O87" s="264">
        <v>1.1226797000536E-2</v>
      </c>
      <c r="P87" s="264">
        <v>0</v>
      </c>
      <c r="Q87" s="264">
        <v>0</v>
      </c>
      <c r="R87" s="264">
        <v>0</v>
      </c>
      <c r="S87" s="264">
        <v>0</v>
      </c>
      <c r="T87" s="264">
        <f t="shared" si="0"/>
        <v>0.32890299256092498</v>
      </c>
      <c r="U87" s="265">
        <v>230</v>
      </c>
      <c r="W87" s="256" t="str">
        <f>Calculation!DQ38</f>
        <v>Alpha tocopherol</v>
      </c>
      <c r="X87" s="266">
        <f t="shared" si="1"/>
        <v>230</v>
      </c>
    </row>
    <row r="88" spans="2:24" x14ac:dyDescent="0.25">
      <c r="B88" s="490"/>
      <c r="C88" s="244" t="s">
        <v>192</v>
      </c>
      <c r="D88" s="264">
        <v>0</v>
      </c>
      <c r="E88" s="264">
        <v>0.19118502574594201</v>
      </c>
      <c r="F88" s="264">
        <v>0.43237224147113201</v>
      </c>
      <c r="G88" s="264">
        <v>0.41516245627197701</v>
      </c>
      <c r="H88" s="264">
        <v>0.31412798985496798</v>
      </c>
      <c r="I88" s="264">
        <v>0.24359466336980701</v>
      </c>
      <c r="J88" s="264">
        <v>0.25099530842015799</v>
      </c>
      <c r="K88" s="264">
        <v>0.248779404467839</v>
      </c>
      <c r="L88" s="264">
        <v>0.191855276408051</v>
      </c>
      <c r="M88" s="264">
        <v>0.111925071099016</v>
      </c>
      <c r="N88" s="264">
        <v>3.73052028657972E-2</v>
      </c>
      <c r="O88" s="264">
        <v>1.0224398160789299E-2</v>
      </c>
      <c r="P88" s="264">
        <v>0</v>
      </c>
      <c r="Q88" s="264">
        <v>0</v>
      </c>
      <c r="R88" s="264">
        <v>0</v>
      </c>
      <c r="S88" s="264">
        <v>0</v>
      </c>
      <c r="T88" s="264">
        <f t="shared" si="0"/>
        <v>0.43237224147113201</v>
      </c>
      <c r="U88" s="265">
        <v>220</v>
      </c>
      <c r="W88" s="256" t="str">
        <f>Calculation!DQ39</f>
        <v>cholecalciferol</v>
      </c>
      <c r="X88" s="266">
        <f t="shared" si="1"/>
        <v>220</v>
      </c>
    </row>
    <row r="89" spans="2:24" x14ac:dyDescent="0.25">
      <c r="B89" s="490"/>
      <c r="C89" s="244" t="s">
        <v>168</v>
      </c>
      <c r="D89" s="264">
        <v>-3.98411107903488E-4</v>
      </c>
      <c r="E89" s="264">
        <v>5.2002449014015698E-2</v>
      </c>
      <c r="F89" s="264">
        <v>0.33200437952539702</v>
      </c>
      <c r="G89" s="264">
        <v>0.37301204014282302</v>
      </c>
      <c r="H89" s="264">
        <v>0.27249530906072</v>
      </c>
      <c r="I89" s="264">
        <v>0.15524733460669701</v>
      </c>
      <c r="J89" s="264">
        <v>0.102711953701667</v>
      </c>
      <c r="K89" s="264">
        <v>0.105125538082121</v>
      </c>
      <c r="L89" s="264">
        <v>2.4062164662813499E-2</v>
      </c>
      <c r="M89" s="264">
        <v>7.4189925792483898E-3</v>
      </c>
      <c r="N89" s="264">
        <v>1.02754038153197E-2</v>
      </c>
      <c r="O89" s="264">
        <v>1.40580644276193E-2</v>
      </c>
      <c r="P89" s="264">
        <v>1.8158515438036898E-2</v>
      </c>
      <c r="Q89" s="264">
        <v>1.9595292318198999E-2</v>
      </c>
      <c r="R89" s="264">
        <v>1.68666178823265E-2</v>
      </c>
      <c r="S89" s="264">
        <v>1.00626581639868E-2</v>
      </c>
      <c r="T89" s="264">
        <f t="shared" si="0"/>
        <v>0.37301204014282302</v>
      </c>
      <c r="U89" s="265">
        <v>230</v>
      </c>
      <c r="W89" s="256" t="str">
        <f>Calculation!DQ40</f>
        <v>Vitamin K1</v>
      </c>
      <c r="X89" s="266">
        <f t="shared" si="1"/>
        <v>230</v>
      </c>
    </row>
    <row r="90" spans="2:24" x14ac:dyDescent="0.25">
      <c r="B90" s="491"/>
      <c r="C90" s="268"/>
      <c r="D90" s="256"/>
      <c r="E90" s="256"/>
      <c r="F90" s="256"/>
      <c r="G90" s="256"/>
      <c r="H90" s="256"/>
      <c r="I90" s="256"/>
      <c r="J90" s="256"/>
      <c r="K90" s="256"/>
      <c r="L90" s="256"/>
      <c r="M90" s="256"/>
      <c r="N90" s="256"/>
      <c r="O90" s="256"/>
      <c r="P90" s="256"/>
      <c r="Q90" s="256"/>
      <c r="R90" s="256"/>
      <c r="S90" s="256"/>
      <c r="T90" s="264">
        <f t="shared" si="0"/>
        <v>0</v>
      </c>
      <c r="U90" s="267"/>
      <c r="W90" s="256">
        <f>Calculation!DQ41</f>
        <v>0</v>
      </c>
      <c r="X90" s="266">
        <f t="shared" si="1"/>
        <v>0</v>
      </c>
    </row>
    <row r="91" spans="2:24" x14ac:dyDescent="0.25">
      <c r="B91" s="489" t="s">
        <v>143</v>
      </c>
      <c r="C91" s="244" t="s">
        <v>144</v>
      </c>
      <c r="D91" s="264">
        <v>0.11665321383119399</v>
      </c>
      <c r="E91" s="264">
        <v>0.163046407290834</v>
      </c>
      <c r="F91" s="264">
        <v>0.245943895321873</v>
      </c>
      <c r="G91" s="264">
        <v>0.29315243543395397</v>
      </c>
      <c r="H91" s="264">
        <v>0.26211622216373098</v>
      </c>
      <c r="I91" s="264">
        <v>0.18783412027925001</v>
      </c>
      <c r="J91" s="264">
        <v>0.12024074700929099</v>
      </c>
      <c r="K91" s="264">
        <v>4.0739731300526501E-2</v>
      </c>
      <c r="L91" s="264">
        <v>8.2366566472004306E-3</v>
      </c>
      <c r="M91" s="264">
        <v>9.1094374336457094E-3</v>
      </c>
      <c r="N91" s="264">
        <v>1.7215392897453E-2</v>
      </c>
      <c r="O91" s="264">
        <v>2.4077498219575801E-2</v>
      </c>
      <c r="P91" s="264">
        <v>2.8262857153750601E-2</v>
      </c>
      <c r="Q91" s="264">
        <v>2.7707752449080799E-2</v>
      </c>
      <c r="R91" s="264">
        <v>2.2663565263522801E-2</v>
      </c>
      <c r="S91" s="264">
        <v>1.3421623934252299E-2</v>
      </c>
      <c r="T91" s="264">
        <f t="shared" si="0"/>
        <v>0.29315243543395397</v>
      </c>
      <c r="U91" s="265">
        <v>230</v>
      </c>
      <c r="W91" s="256" t="str">
        <f>Calculation!DQ42</f>
        <v>Acebutolol</v>
      </c>
      <c r="X91" s="266">
        <f t="shared" si="1"/>
        <v>230</v>
      </c>
    </row>
    <row r="92" spans="2:24" x14ac:dyDescent="0.25">
      <c r="B92" s="490"/>
      <c r="C92" s="244" t="s">
        <v>145</v>
      </c>
      <c r="D92" s="264">
        <v>0.20042547589082699</v>
      </c>
      <c r="E92" s="264">
        <v>0.50538014809556198</v>
      </c>
      <c r="F92" s="264">
        <v>0.514269099464992</v>
      </c>
      <c r="G92" s="264">
        <v>0.43417615943483601</v>
      </c>
      <c r="H92" s="264">
        <v>0.11875568334816899</v>
      </c>
      <c r="I92" s="264">
        <v>1.44909230036955E-2</v>
      </c>
      <c r="J92" s="264">
        <v>2.2636373753923099E-2</v>
      </c>
      <c r="K92" s="264">
        <v>4.0644405121832601E-2</v>
      </c>
      <c r="L92" s="264">
        <v>6.0415201920555099E-2</v>
      </c>
      <c r="M92" s="264">
        <v>6.7736199474438402E-2</v>
      </c>
      <c r="N92" s="264">
        <v>4.67386622476876E-2</v>
      </c>
      <c r="O92" s="264">
        <v>2.9200597154340001E-2</v>
      </c>
      <c r="P92" s="264">
        <v>1.8040465333651098E-2</v>
      </c>
      <c r="Q92" s="264">
        <v>-3.67225027618609E-4</v>
      </c>
      <c r="R92" s="264">
        <v>-3.67225027618609E-4</v>
      </c>
      <c r="S92" s="264">
        <v>-3.67225027618609E-4</v>
      </c>
      <c r="T92" s="264">
        <f t="shared" si="0"/>
        <v>0.514269099464992</v>
      </c>
      <c r="U92" s="265">
        <v>220</v>
      </c>
      <c r="W92" s="256" t="str">
        <f>Calculation!DQ43</f>
        <v>Propranolol</v>
      </c>
      <c r="X92" s="266">
        <f t="shared" si="1"/>
        <v>220</v>
      </c>
    </row>
    <row r="93" spans="2:24" x14ac:dyDescent="0.25">
      <c r="B93" s="490"/>
      <c r="C93" s="244" t="s">
        <v>163</v>
      </c>
      <c r="D93" s="264">
        <v>0.307971097242145</v>
      </c>
      <c r="E93" s="264">
        <v>0.173854486950556</v>
      </c>
      <c r="F93" s="264">
        <v>0.20714968703539399</v>
      </c>
      <c r="G93" s="264">
        <v>0.15688428160307</v>
      </c>
      <c r="H93" s="264">
        <v>3.26046356394682E-2</v>
      </c>
      <c r="I93" s="264">
        <v>5.8471718615405802E-3</v>
      </c>
      <c r="J93" s="264">
        <v>1.1642371719438599E-2</v>
      </c>
      <c r="K93" s="264">
        <v>2.1218189529194201E-2</v>
      </c>
      <c r="L93" s="264">
        <v>1.9156281591199E-2</v>
      </c>
      <c r="M93" s="264">
        <v>7.2967384734469898E-4</v>
      </c>
      <c r="N93" s="264">
        <v>-4.7765174206196602E-4</v>
      </c>
      <c r="O93" s="264">
        <v>-4.1583978203056199E-4</v>
      </c>
      <c r="P93" s="264">
        <v>-3.4705748217788302E-4</v>
      </c>
      <c r="Q93" s="264">
        <v>-2.59063838314714E-4</v>
      </c>
      <c r="R93" s="264">
        <v>-2.1240363145521299E-4</v>
      </c>
      <c r="S93" s="264">
        <v>-2.5358442566629502E-4</v>
      </c>
      <c r="T93" s="264">
        <f t="shared" si="0"/>
        <v>0.307971097242145</v>
      </c>
      <c r="U93" s="265">
        <v>200</v>
      </c>
      <c r="W93" s="256" t="str">
        <f>Calculation!DQ44</f>
        <v>Atenolol</v>
      </c>
      <c r="X93" s="266">
        <f t="shared" si="1"/>
        <v>200</v>
      </c>
    </row>
    <row r="94" spans="2:24" x14ac:dyDescent="0.25">
      <c r="B94" s="490"/>
      <c r="C94" s="244" t="s">
        <v>169</v>
      </c>
      <c r="D94" s="264">
        <v>0.137881535787204</v>
      </c>
      <c r="E94" s="264">
        <v>0.31245967098411498</v>
      </c>
      <c r="F94" s="264">
        <v>0.52729270868655997</v>
      </c>
      <c r="G94" s="264">
        <v>0.32289183301209801</v>
      </c>
      <c r="H94" s="264">
        <v>3.7469468196032897E-2</v>
      </c>
      <c r="I94" s="264">
        <v>4.2622936340384297E-2</v>
      </c>
      <c r="J94" s="264">
        <v>0.16381474283431399</v>
      </c>
      <c r="K94" s="264">
        <v>0.27452596762980902</v>
      </c>
      <c r="L94" s="264">
        <v>0.16646676363958901</v>
      </c>
      <c r="M94" s="264">
        <v>4.2031663881842103E-2</v>
      </c>
      <c r="N94" s="264">
        <v>3.3651432861357397E-2</v>
      </c>
      <c r="O94" s="264">
        <v>4.0979333367476299E-2</v>
      </c>
      <c r="P94" s="264">
        <v>4.24010814636476E-2</v>
      </c>
      <c r="Q94" s="264">
        <v>3.10216754840647E-2</v>
      </c>
      <c r="R94" s="264">
        <v>1.00121844266612E-2</v>
      </c>
      <c r="S94" s="264">
        <v>3.31000010191929E-5</v>
      </c>
      <c r="T94" s="264">
        <f t="shared" si="0"/>
        <v>0.52729270868655997</v>
      </c>
      <c r="U94" s="265">
        <v>220</v>
      </c>
      <c r="W94" s="256" t="str">
        <f>Calculation!DQ45</f>
        <v>Hydrochlorothiazide</v>
      </c>
      <c r="X94" s="266">
        <f t="shared" si="1"/>
        <v>220</v>
      </c>
    </row>
    <row r="95" spans="2:24" x14ac:dyDescent="0.25">
      <c r="B95" s="490"/>
      <c r="C95" s="244" t="s">
        <v>170</v>
      </c>
      <c r="D95" s="264">
        <v>5.4589519832177302E-2</v>
      </c>
      <c r="E95" s="264">
        <v>0.20674224774446301</v>
      </c>
      <c r="F95" s="264">
        <v>0.36769617840868002</v>
      </c>
      <c r="G95" s="264">
        <v>0.48905295885191402</v>
      </c>
      <c r="H95" s="264">
        <v>0.25575696376746698</v>
      </c>
      <c r="I95" s="264">
        <v>6.1061975008739999E-2</v>
      </c>
      <c r="J95" s="264">
        <v>0.103563499070466</v>
      </c>
      <c r="K95" s="264">
        <v>0.19180438373674799</v>
      </c>
      <c r="L95" s="264">
        <v>0.15070844270330799</v>
      </c>
      <c r="M95" s="264">
        <v>2.25446875331838E-2</v>
      </c>
      <c r="N95" s="264">
        <v>8.8598282201666195E-3</v>
      </c>
      <c r="O95" s="264">
        <v>1.6192971658824301E-2</v>
      </c>
      <c r="P95" s="264">
        <v>2.8350934758695299E-2</v>
      </c>
      <c r="Q95" s="264">
        <v>4.2568363679043097E-2</v>
      </c>
      <c r="R95" s="264">
        <v>5.3194114037363002E-2</v>
      </c>
      <c r="S95" s="264">
        <v>5.0311534740633497E-2</v>
      </c>
      <c r="T95" s="264">
        <f t="shared" si="0"/>
        <v>0.48905295885191402</v>
      </c>
      <c r="U95" s="265">
        <v>230</v>
      </c>
      <c r="W95" s="256" t="str">
        <f>Calculation!DQ46</f>
        <v>Furosemide</v>
      </c>
      <c r="X95" s="266">
        <f t="shared" si="1"/>
        <v>230</v>
      </c>
    </row>
    <row r="96" spans="2:24" x14ac:dyDescent="0.25">
      <c r="B96" s="490"/>
      <c r="C96" s="244" t="s">
        <v>171</v>
      </c>
      <c r="D96" s="264">
        <v>0.68300146136656403</v>
      </c>
      <c r="E96" s="264">
        <v>0.65666145311079804</v>
      </c>
      <c r="F96" s="264">
        <v>0.45819535429576203</v>
      </c>
      <c r="G96" s="264">
        <v>0.34472184181861398</v>
      </c>
      <c r="H96" s="264">
        <v>0.17421223207764999</v>
      </c>
      <c r="I96" s="264">
        <v>6.5418903282776705E-2</v>
      </c>
      <c r="J96" s="264">
        <v>3.3224637107588703E-2</v>
      </c>
      <c r="K96" s="264">
        <v>2.59149495441858E-2</v>
      </c>
      <c r="L96" s="264">
        <v>2.38749402818864E-2</v>
      </c>
      <c r="M96" s="264">
        <v>8.7606090552587099E-3</v>
      </c>
      <c r="N96" s="264">
        <v>0</v>
      </c>
      <c r="O96" s="264">
        <v>0</v>
      </c>
      <c r="P96" s="264">
        <v>0</v>
      </c>
      <c r="Q96" s="264">
        <v>0</v>
      </c>
      <c r="R96" s="264">
        <v>0</v>
      </c>
      <c r="S96" s="264">
        <v>0</v>
      </c>
      <c r="T96" s="264">
        <f t="shared" si="0"/>
        <v>0.68300146136656403</v>
      </c>
      <c r="U96" s="265">
        <v>200</v>
      </c>
      <c r="W96" s="256" t="str">
        <f>Calculation!DQ47</f>
        <v>Chlorthalidone</v>
      </c>
      <c r="X96" s="266">
        <f t="shared" si="1"/>
        <v>200</v>
      </c>
    </row>
    <row r="97" spans="1:24" x14ac:dyDescent="0.25">
      <c r="B97" s="491"/>
      <c r="C97" s="244" t="s">
        <v>172</v>
      </c>
      <c r="D97" s="264">
        <v>0</v>
      </c>
      <c r="E97" s="264">
        <v>0.106234378250859</v>
      </c>
      <c r="F97" s="264">
        <v>0.20260634956146301</v>
      </c>
      <c r="G97" s="264">
        <v>0.223398556973124</v>
      </c>
      <c r="H97" s="264">
        <v>0.19794857008313199</v>
      </c>
      <c r="I97" s="264">
        <v>0.14867872246809599</v>
      </c>
      <c r="J97" s="264">
        <v>9.1995954815879799E-2</v>
      </c>
      <c r="K97" s="264">
        <v>6.0485635260762401E-2</v>
      </c>
      <c r="L97" s="264">
        <v>2.5635102163783501E-2</v>
      </c>
      <c r="M97" s="264">
        <v>5.0857306487242697E-3</v>
      </c>
      <c r="N97" s="264">
        <v>5.6609354534010504E-4</v>
      </c>
      <c r="O97" s="264">
        <v>7.90478174044027E-5</v>
      </c>
      <c r="P97" s="264">
        <v>-1.9874433448502401E-4</v>
      </c>
      <c r="Q97" s="264">
        <v>-4.3650925481024698E-4</v>
      </c>
      <c r="R97" s="264">
        <v>0</v>
      </c>
      <c r="S97" s="264">
        <v>0</v>
      </c>
      <c r="T97" s="264">
        <f t="shared" si="0"/>
        <v>0.223398556973124</v>
      </c>
      <c r="U97" s="265">
        <v>230</v>
      </c>
      <c r="W97" s="256" t="str">
        <f>Calculation!DQ48</f>
        <v>Dexamethasone</v>
      </c>
      <c r="X97" s="266">
        <f t="shared" si="1"/>
        <v>230</v>
      </c>
    </row>
    <row r="98" spans="1:24" s="269" customFormat="1" x14ac:dyDescent="0.25"/>
    <row r="99" spans="1:24" s="269" customFormat="1" x14ac:dyDescent="0.25"/>
    <row r="100" spans="1:24" ht="15.75" thickBot="1" x14ac:dyDescent="0.3">
      <c r="B100" s="492" t="s">
        <v>234</v>
      </c>
      <c r="C100" s="488"/>
      <c r="D100" s="488"/>
      <c r="E100" s="488"/>
      <c r="F100" s="488"/>
      <c r="G100" s="488"/>
      <c r="H100" s="488"/>
      <c r="I100" s="488"/>
      <c r="J100" s="488"/>
      <c r="K100" s="488"/>
      <c r="L100" s="488"/>
      <c r="M100" s="488"/>
      <c r="N100" s="488"/>
      <c r="O100" s="488"/>
      <c r="P100" s="488"/>
      <c r="Q100" s="488"/>
      <c r="R100" s="488"/>
      <c r="S100" s="488"/>
    </row>
    <row r="101" spans="1:24" x14ac:dyDescent="0.25">
      <c r="B101" s="1"/>
      <c r="C101" s="270" t="s">
        <v>13</v>
      </c>
      <c r="D101" s="244">
        <v>200</v>
      </c>
      <c r="E101" s="244">
        <v>210</v>
      </c>
      <c r="F101" s="244">
        <v>220</v>
      </c>
      <c r="G101" s="244">
        <v>230</v>
      </c>
      <c r="H101" s="244">
        <v>240</v>
      </c>
      <c r="I101" s="244">
        <v>250</v>
      </c>
      <c r="J101" s="244">
        <v>260</v>
      </c>
      <c r="K101" s="244">
        <v>270</v>
      </c>
      <c r="L101" s="244">
        <v>280</v>
      </c>
      <c r="M101" s="244">
        <v>290</v>
      </c>
      <c r="N101" s="244">
        <v>300</v>
      </c>
      <c r="O101" s="244">
        <v>310</v>
      </c>
      <c r="P101" s="244">
        <v>320</v>
      </c>
      <c r="Q101" s="244">
        <v>330</v>
      </c>
      <c r="R101" s="244">
        <v>340</v>
      </c>
      <c r="S101" s="244">
        <v>350</v>
      </c>
    </row>
    <row r="102" spans="1:24" x14ac:dyDescent="0.25">
      <c r="A102" s="489" t="s">
        <v>228</v>
      </c>
      <c r="B102" s="490" t="s">
        <v>106</v>
      </c>
      <c r="C102" s="271" t="s">
        <v>232</v>
      </c>
      <c r="D102" s="272">
        <v>2.52</v>
      </c>
      <c r="E102" s="272">
        <v>1.5049999999999999</v>
      </c>
      <c r="F102" s="272">
        <v>0.49</v>
      </c>
      <c r="G102" s="272">
        <v>0.26500000000000001</v>
      </c>
      <c r="H102" s="272">
        <v>0.04</v>
      </c>
      <c r="I102" s="272">
        <v>2.5000000000000001E-2</v>
      </c>
      <c r="J102" s="272">
        <v>0.01</v>
      </c>
      <c r="K102" s="272">
        <v>0.01</v>
      </c>
      <c r="L102" s="272">
        <v>0.01</v>
      </c>
      <c r="M102" s="272">
        <v>0.01</v>
      </c>
      <c r="N102" s="272">
        <v>0.01</v>
      </c>
      <c r="O102" s="272">
        <v>0.01</v>
      </c>
      <c r="P102" s="272">
        <v>0.01</v>
      </c>
      <c r="Q102" s="272">
        <v>0.01</v>
      </c>
      <c r="R102" s="272">
        <v>0.01</v>
      </c>
      <c r="S102" s="272">
        <v>0.01</v>
      </c>
    </row>
    <row r="103" spans="1:24" x14ac:dyDescent="0.25">
      <c r="A103" s="490"/>
      <c r="B103" s="491"/>
      <c r="C103" s="271" t="s">
        <v>233</v>
      </c>
      <c r="D103" s="272">
        <v>0.67600000000000005</v>
      </c>
      <c r="E103" s="272">
        <v>0.50050000000000006</v>
      </c>
      <c r="F103" s="272">
        <v>0.32500000000000001</v>
      </c>
      <c r="G103" s="272">
        <v>0.19700000000000001</v>
      </c>
      <c r="H103" s="272">
        <v>6.9000000000000006E-2</v>
      </c>
      <c r="I103" s="272">
        <v>3.4500000000000003E-2</v>
      </c>
      <c r="J103" s="272">
        <v>0</v>
      </c>
      <c r="K103" s="272">
        <v>0</v>
      </c>
      <c r="L103" s="272">
        <v>0</v>
      </c>
      <c r="M103" s="272">
        <v>0</v>
      </c>
      <c r="N103" s="272">
        <v>0</v>
      </c>
      <c r="O103" s="272">
        <v>0</v>
      </c>
      <c r="P103" s="272">
        <v>0</v>
      </c>
      <c r="Q103" s="272">
        <v>0</v>
      </c>
      <c r="R103" s="272">
        <v>0</v>
      </c>
      <c r="S103" s="272">
        <v>0</v>
      </c>
    </row>
    <row r="104" spans="1:24" x14ac:dyDescent="0.25">
      <c r="A104" s="490"/>
      <c r="B104" s="489" t="s">
        <v>134</v>
      </c>
      <c r="C104" s="271" t="s">
        <v>232</v>
      </c>
      <c r="D104" s="272">
        <v>2.8</v>
      </c>
      <c r="E104" s="272">
        <v>1.67</v>
      </c>
      <c r="F104" s="272">
        <v>0.55000000000000004</v>
      </c>
      <c r="G104" s="272">
        <v>0.28999999999999998</v>
      </c>
      <c r="H104" s="272">
        <v>0.04</v>
      </c>
      <c r="I104" s="272">
        <v>0.03</v>
      </c>
      <c r="J104" s="272">
        <v>0.01</v>
      </c>
      <c r="K104" s="272">
        <v>0.01</v>
      </c>
      <c r="L104" s="272">
        <v>0.01</v>
      </c>
      <c r="M104" s="272">
        <v>0.01</v>
      </c>
      <c r="N104" s="272">
        <v>0.01</v>
      </c>
      <c r="O104" s="272">
        <v>0.01</v>
      </c>
      <c r="P104" s="272">
        <v>0.01</v>
      </c>
      <c r="Q104" s="272">
        <v>0.01</v>
      </c>
      <c r="R104" s="272">
        <v>0.01</v>
      </c>
      <c r="S104" s="272">
        <v>0.01</v>
      </c>
    </row>
    <row r="105" spans="1:24" x14ac:dyDescent="0.25">
      <c r="A105" s="491"/>
      <c r="B105" s="491"/>
      <c r="C105" s="271" t="s">
        <v>233</v>
      </c>
      <c r="D105" s="272">
        <v>0.13520000000000001</v>
      </c>
      <c r="E105" s="272">
        <v>0.10010000000000001</v>
      </c>
      <c r="F105" s="272">
        <v>6.5000000000000002E-2</v>
      </c>
      <c r="G105" s="272">
        <v>3.9400000000000004E-2</v>
      </c>
      <c r="H105" s="272">
        <v>1.3800000000000002E-2</v>
      </c>
      <c r="I105" s="272">
        <v>6.9000000000000008E-3</v>
      </c>
      <c r="J105" s="272">
        <v>0</v>
      </c>
      <c r="K105" s="272">
        <v>0</v>
      </c>
      <c r="L105" s="272">
        <v>0</v>
      </c>
      <c r="M105" s="272">
        <v>0</v>
      </c>
      <c r="N105" s="272">
        <v>0</v>
      </c>
      <c r="O105" s="272">
        <v>0</v>
      </c>
      <c r="P105" s="272">
        <v>0</v>
      </c>
      <c r="Q105" s="272">
        <v>0</v>
      </c>
      <c r="R105" s="272">
        <v>0</v>
      </c>
      <c r="S105" s="272">
        <v>0</v>
      </c>
    </row>
    <row r="106" spans="1:24" x14ac:dyDescent="0.25">
      <c r="A106" s="489" t="s">
        <v>229</v>
      </c>
      <c r="B106" s="489" t="s">
        <v>106</v>
      </c>
      <c r="C106" s="271" t="s">
        <v>232</v>
      </c>
      <c r="D106" s="272">
        <v>4.3099999999999996</v>
      </c>
      <c r="E106" s="272">
        <v>2.2549999999999999</v>
      </c>
      <c r="F106" s="272">
        <v>0.2</v>
      </c>
      <c r="G106" s="272">
        <v>0.11</v>
      </c>
      <c r="H106" s="272">
        <v>0.02</v>
      </c>
      <c r="I106" s="272">
        <v>1.4999999999999999E-2</v>
      </c>
      <c r="J106" s="272">
        <v>0.01</v>
      </c>
      <c r="K106" s="272">
        <v>0.01</v>
      </c>
      <c r="L106" s="272">
        <v>0.01</v>
      </c>
      <c r="M106" s="272">
        <v>0.01</v>
      </c>
      <c r="N106" s="272">
        <v>0.01</v>
      </c>
      <c r="O106" s="272">
        <v>0.01</v>
      </c>
      <c r="P106" s="272">
        <v>0.01</v>
      </c>
      <c r="Q106" s="272">
        <v>0.01</v>
      </c>
      <c r="R106" s="272">
        <v>0.01</v>
      </c>
      <c r="S106" s="272">
        <v>0.01</v>
      </c>
    </row>
    <row r="107" spans="1:24" x14ac:dyDescent="0.25">
      <c r="A107" s="490"/>
      <c r="B107" s="491"/>
      <c r="C107" s="271" t="s">
        <v>233</v>
      </c>
      <c r="D107" s="273">
        <v>-0.61</v>
      </c>
      <c r="E107" s="273">
        <v>-0.39249999999999996</v>
      </c>
      <c r="F107" s="273">
        <v>-0.17499999999999999</v>
      </c>
      <c r="G107" s="273">
        <v>-9.2999999999999999E-2</v>
      </c>
      <c r="H107" s="273">
        <v>-1.0999999999999999E-2</v>
      </c>
      <c r="I107" s="273">
        <v>-5.4999999999999997E-3</v>
      </c>
      <c r="J107" s="273">
        <v>0</v>
      </c>
      <c r="K107" s="272">
        <v>0</v>
      </c>
      <c r="L107" s="272">
        <v>0</v>
      </c>
      <c r="M107" s="272">
        <v>0</v>
      </c>
      <c r="N107" s="272">
        <v>0</v>
      </c>
      <c r="O107" s="272">
        <v>0</v>
      </c>
      <c r="P107" s="272">
        <v>0</v>
      </c>
      <c r="Q107" s="272">
        <v>0</v>
      </c>
      <c r="R107" s="272">
        <v>0</v>
      </c>
      <c r="S107" s="272">
        <v>0</v>
      </c>
    </row>
    <row r="108" spans="1:24" x14ac:dyDescent="0.25">
      <c r="A108" s="490"/>
      <c r="B108" s="489" t="s">
        <v>134</v>
      </c>
      <c r="C108" s="271" t="s">
        <v>232</v>
      </c>
      <c r="D108" s="273">
        <v>2.2999999999999998</v>
      </c>
      <c r="E108" s="273">
        <v>1.2999999999999998</v>
      </c>
      <c r="F108" s="273">
        <v>0.3</v>
      </c>
      <c r="G108" s="273">
        <v>0.16</v>
      </c>
      <c r="H108" s="273">
        <v>0.02</v>
      </c>
      <c r="I108" s="273">
        <v>1.4999999999999999E-2</v>
      </c>
      <c r="J108" s="273">
        <v>0.01</v>
      </c>
      <c r="K108" s="272">
        <v>0.01</v>
      </c>
      <c r="L108" s="272">
        <v>0.01</v>
      </c>
      <c r="M108" s="272">
        <v>0.01</v>
      </c>
      <c r="N108" s="272">
        <v>0.01</v>
      </c>
      <c r="O108" s="272">
        <v>0.01</v>
      </c>
      <c r="P108" s="272">
        <v>0.01</v>
      </c>
      <c r="Q108" s="272">
        <v>0.01</v>
      </c>
      <c r="R108" s="272">
        <v>0.01</v>
      </c>
      <c r="S108" s="272">
        <v>0.01</v>
      </c>
    </row>
    <row r="109" spans="1:24" x14ac:dyDescent="0.25">
      <c r="A109" s="491"/>
      <c r="B109" s="491"/>
      <c r="C109" s="271" t="s">
        <v>233</v>
      </c>
      <c r="D109" s="273">
        <v>-0.19800000000000001</v>
      </c>
      <c r="E109" s="273">
        <v>-4.4500000000000005E-2</v>
      </c>
      <c r="F109" s="273">
        <v>0.109</v>
      </c>
      <c r="G109" s="273">
        <v>0.53949999999999998</v>
      </c>
      <c r="H109" s="273">
        <v>0.97</v>
      </c>
      <c r="I109" s="273">
        <v>0.48499999999999999</v>
      </c>
      <c r="J109" s="273">
        <v>0</v>
      </c>
      <c r="K109" s="272">
        <v>0</v>
      </c>
      <c r="L109" s="272">
        <v>0</v>
      </c>
      <c r="M109" s="272">
        <v>0</v>
      </c>
      <c r="N109" s="272">
        <v>0</v>
      </c>
      <c r="O109" s="272">
        <v>0</v>
      </c>
      <c r="P109" s="272">
        <v>0</v>
      </c>
      <c r="Q109" s="272">
        <v>0</v>
      </c>
      <c r="R109" s="272">
        <v>0</v>
      </c>
      <c r="S109" s="272">
        <v>0</v>
      </c>
    </row>
    <row r="110" spans="1:24" x14ac:dyDescent="0.25">
      <c r="A110" s="489" t="s">
        <v>230</v>
      </c>
      <c r="B110" s="489" t="s">
        <v>106</v>
      </c>
      <c r="C110" s="271" t="s">
        <v>232</v>
      </c>
      <c r="D110" s="273">
        <v>0.6</v>
      </c>
      <c r="E110" s="273">
        <v>0.32999999999999996</v>
      </c>
      <c r="F110" s="273">
        <v>0.06</v>
      </c>
      <c r="G110" s="273">
        <v>0.13</v>
      </c>
      <c r="H110" s="273">
        <v>0.2</v>
      </c>
      <c r="I110" s="273">
        <v>0.10500000000000001</v>
      </c>
      <c r="J110" s="273">
        <v>0.01</v>
      </c>
      <c r="K110" s="272">
        <v>0.01</v>
      </c>
      <c r="L110" s="272">
        <v>0.01</v>
      </c>
      <c r="M110" s="272">
        <v>0.01</v>
      </c>
      <c r="N110" s="272">
        <v>0.01</v>
      </c>
      <c r="O110" s="272">
        <v>0.01</v>
      </c>
      <c r="P110" s="272">
        <v>0.01</v>
      </c>
      <c r="Q110" s="272">
        <v>0.01</v>
      </c>
      <c r="R110" s="272">
        <v>0.01</v>
      </c>
      <c r="S110" s="272">
        <v>0.01</v>
      </c>
    </row>
    <row r="111" spans="1:24" x14ac:dyDescent="0.25">
      <c r="A111" s="490"/>
      <c r="B111" s="491"/>
      <c r="C111" s="271" t="s">
        <v>233</v>
      </c>
      <c r="D111" s="273">
        <v>0.59</v>
      </c>
      <c r="E111" s="273">
        <v>0.3</v>
      </c>
      <c r="F111" s="273">
        <v>0.01</v>
      </c>
      <c r="G111" s="273">
        <v>5.0000000000000001E-3</v>
      </c>
      <c r="H111" s="273">
        <v>0</v>
      </c>
      <c r="I111" s="273">
        <v>0</v>
      </c>
      <c r="J111" s="273">
        <v>0</v>
      </c>
      <c r="K111" s="272">
        <v>0</v>
      </c>
      <c r="L111" s="272">
        <v>0</v>
      </c>
      <c r="M111" s="272">
        <v>0</v>
      </c>
      <c r="N111" s="272">
        <v>0</v>
      </c>
      <c r="O111" s="272">
        <v>0</v>
      </c>
      <c r="P111" s="272">
        <v>0</v>
      </c>
      <c r="Q111" s="272">
        <v>0</v>
      </c>
      <c r="R111" s="272">
        <v>0</v>
      </c>
      <c r="S111" s="272">
        <v>0</v>
      </c>
    </row>
    <row r="112" spans="1:24" x14ac:dyDescent="0.25">
      <c r="A112" s="490"/>
      <c r="B112" s="489" t="s">
        <v>134</v>
      </c>
      <c r="C112" s="271" t="s">
        <v>232</v>
      </c>
      <c r="D112" s="273">
        <v>0.52</v>
      </c>
      <c r="E112" s="273">
        <v>0.29000000000000004</v>
      </c>
      <c r="F112" s="273">
        <v>0.06</v>
      </c>
      <c r="G112" s="273">
        <v>0.04</v>
      </c>
      <c r="H112" s="273">
        <v>0.02</v>
      </c>
      <c r="I112" s="273">
        <v>0.02</v>
      </c>
      <c r="J112" s="273">
        <v>0.02</v>
      </c>
      <c r="K112" s="272">
        <v>1.4999999999999999E-2</v>
      </c>
      <c r="L112" s="272">
        <v>0.01</v>
      </c>
      <c r="M112" s="272">
        <v>0.01</v>
      </c>
      <c r="N112" s="272">
        <v>0.01</v>
      </c>
      <c r="O112" s="272">
        <v>0.01</v>
      </c>
      <c r="P112" s="272">
        <v>0.01</v>
      </c>
      <c r="Q112" s="272">
        <v>0.01</v>
      </c>
      <c r="R112" s="272">
        <v>0.01</v>
      </c>
      <c r="S112" s="272">
        <v>0.01</v>
      </c>
    </row>
    <row r="113" spans="1:19" x14ac:dyDescent="0.25">
      <c r="A113" s="491"/>
      <c r="B113" s="491"/>
      <c r="C113" s="271" t="s">
        <v>233</v>
      </c>
      <c r="D113" s="273">
        <v>-3.7999999999999999E-2</v>
      </c>
      <c r="E113" s="273">
        <v>-1.8499999999999999E-2</v>
      </c>
      <c r="F113" s="273">
        <v>1E-3</v>
      </c>
      <c r="G113" s="273">
        <v>5.0000000000000001E-4</v>
      </c>
      <c r="H113" s="273">
        <v>0</v>
      </c>
      <c r="I113" s="273">
        <v>0</v>
      </c>
      <c r="J113" s="273">
        <v>0</v>
      </c>
      <c r="K113" s="272">
        <v>0</v>
      </c>
      <c r="L113" s="272">
        <v>0</v>
      </c>
      <c r="M113" s="272">
        <v>0</v>
      </c>
      <c r="N113" s="272">
        <v>0</v>
      </c>
      <c r="O113" s="272">
        <v>0</v>
      </c>
      <c r="P113" s="272">
        <v>0</v>
      </c>
      <c r="Q113" s="272">
        <v>0</v>
      </c>
      <c r="R113" s="272">
        <v>0</v>
      </c>
      <c r="S113" s="272">
        <v>0</v>
      </c>
    </row>
    <row r="114" spans="1:19" x14ac:dyDescent="0.25">
      <c r="A114" s="489" t="s">
        <v>231</v>
      </c>
      <c r="B114" s="489" t="s">
        <v>106</v>
      </c>
      <c r="C114" s="271" t="s">
        <v>232</v>
      </c>
      <c r="D114" s="273">
        <v>0.12</v>
      </c>
      <c r="E114" s="273">
        <v>0.1</v>
      </c>
      <c r="F114" s="273">
        <v>0.08</v>
      </c>
      <c r="G114" s="273">
        <v>5.5E-2</v>
      </c>
      <c r="H114" s="273">
        <v>0.03</v>
      </c>
      <c r="I114" s="273">
        <v>2.5000000000000001E-2</v>
      </c>
      <c r="J114" s="273">
        <v>0.02</v>
      </c>
      <c r="K114" s="272">
        <v>0.02</v>
      </c>
      <c r="L114" s="272">
        <v>0.01</v>
      </c>
      <c r="M114" s="272">
        <v>0.01</v>
      </c>
      <c r="N114" s="272">
        <v>0.01</v>
      </c>
      <c r="O114" s="272">
        <v>0.01</v>
      </c>
      <c r="P114" s="272">
        <v>0.01</v>
      </c>
      <c r="Q114" s="272">
        <v>0.01</v>
      </c>
      <c r="R114" s="272">
        <v>0.01</v>
      </c>
      <c r="S114" s="272">
        <v>0.01</v>
      </c>
    </row>
    <row r="115" spans="1:19" x14ac:dyDescent="0.25">
      <c r="A115" s="490"/>
      <c r="B115" s="491"/>
      <c r="C115" s="271" t="s">
        <v>233</v>
      </c>
      <c r="D115" s="273">
        <v>0.67600000000000005</v>
      </c>
      <c r="E115" s="273">
        <v>0.34800000000000003</v>
      </c>
      <c r="F115" s="273">
        <v>0.02</v>
      </c>
      <c r="G115" s="273">
        <v>1.55E-2</v>
      </c>
      <c r="H115" s="273">
        <v>1.0999999999999999E-2</v>
      </c>
      <c r="I115" s="273">
        <v>1.0499999999999999E-2</v>
      </c>
      <c r="J115" s="273">
        <v>0.01</v>
      </c>
      <c r="K115" s="272">
        <v>0</v>
      </c>
      <c r="L115" s="272">
        <v>0</v>
      </c>
      <c r="M115" s="272">
        <v>0</v>
      </c>
      <c r="N115" s="272">
        <v>0</v>
      </c>
      <c r="O115" s="272">
        <v>0</v>
      </c>
      <c r="P115" s="272">
        <v>0</v>
      </c>
      <c r="Q115" s="272">
        <v>0</v>
      </c>
      <c r="R115" s="272">
        <v>0</v>
      </c>
      <c r="S115" s="272">
        <v>0</v>
      </c>
    </row>
    <row r="116" spans="1:19" x14ac:dyDescent="0.25">
      <c r="A116" s="490"/>
      <c r="B116" s="489" t="s">
        <v>134</v>
      </c>
      <c r="C116" s="271" t="s">
        <v>232</v>
      </c>
      <c r="D116" s="273">
        <v>0.46</v>
      </c>
      <c r="E116" s="273">
        <v>0.26</v>
      </c>
      <c r="F116" s="273">
        <v>0.06</v>
      </c>
      <c r="G116" s="273">
        <v>4.4999999999999998E-2</v>
      </c>
      <c r="H116" s="273">
        <v>0.03</v>
      </c>
      <c r="I116" s="273">
        <v>0.02</v>
      </c>
      <c r="J116" s="273">
        <v>0.01</v>
      </c>
      <c r="K116" s="272">
        <v>0.01</v>
      </c>
      <c r="L116" s="272">
        <v>0.01</v>
      </c>
      <c r="M116" s="272">
        <v>0.01</v>
      </c>
      <c r="N116" s="272">
        <v>0.01</v>
      </c>
      <c r="O116" s="272">
        <v>0.01</v>
      </c>
      <c r="P116" s="272">
        <v>0.01</v>
      </c>
      <c r="Q116" s="272">
        <v>0.01</v>
      </c>
      <c r="R116" s="272">
        <v>0.01</v>
      </c>
      <c r="S116" s="272">
        <v>0.01</v>
      </c>
    </row>
    <row r="117" spans="1:19" x14ac:dyDescent="0.25">
      <c r="A117" s="491"/>
      <c r="B117" s="491"/>
      <c r="C117" s="271" t="s">
        <v>233</v>
      </c>
      <c r="D117" s="272">
        <v>2.8000000000000001E-2</v>
      </c>
      <c r="E117" s="272">
        <v>2.4E-2</v>
      </c>
      <c r="F117" s="272">
        <v>0.02</v>
      </c>
      <c r="G117" s="272">
        <v>0.01</v>
      </c>
      <c r="H117" s="272">
        <v>0</v>
      </c>
      <c r="I117" s="272">
        <v>0</v>
      </c>
      <c r="J117" s="272">
        <v>0</v>
      </c>
      <c r="K117" s="272">
        <v>0</v>
      </c>
      <c r="L117" s="272">
        <v>0</v>
      </c>
      <c r="M117" s="272">
        <v>0</v>
      </c>
      <c r="N117" s="272">
        <v>0</v>
      </c>
      <c r="O117" s="272">
        <v>0</v>
      </c>
      <c r="P117" s="272">
        <v>0</v>
      </c>
      <c r="Q117" s="272">
        <v>0</v>
      </c>
      <c r="R117" s="272">
        <v>0</v>
      </c>
      <c r="S117" s="272">
        <v>0</v>
      </c>
    </row>
    <row r="118" spans="1:19" x14ac:dyDescent="0.25">
      <c r="A118" s="274"/>
    </row>
    <row r="119" spans="1:19" x14ac:dyDescent="0.25">
      <c r="A119" s="274"/>
    </row>
    <row r="120" spans="1:19" x14ac:dyDescent="0.25">
      <c r="D120" s="508" t="s">
        <v>190</v>
      </c>
      <c r="E120" s="508"/>
      <c r="F120" s="508"/>
      <c r="G120" s="508"/>
      <c r="H120" s="508"/>
      <c r="I120" s="508"/>
      <c r="J120" s="508"/>
      <c r="K120" s="508"/>
      <c r="L120" s="508"/>
      <c r="M120" s="508"/>
      <c r="N120" s="508"/>
      <c r="O120" s="508"/>
    </row>
    <row r="121" spans="1:19" x14ac:dyDescent="0.25">
      <c r="B121" s="242"/>
      <c r="D121" s="499" t="s">
        <v>235</v>
      </c>
      <c r="E121" s="497"/>
      <c r="F121" s="498"/>
      <c r="G121" s="499" t="s">
        <v>236</v>
      </c>
      <c r="H121" s="497"/>
      <c r="I121" s="498"/>
      <c r="J121" s="499" t="s">
        <v>237</v>
      </c>
      <c r="K121" s="497"/>
      <c r="L121" s="498"/>
      <c r="M121" s="499" t="s">
        <v>238</v>
      </c>
      <c r="N121" s="497"/>
      <c r="O121" s="498"/>
    </row>
    <row r="122" spans="1:19" x14ac:dyDescent="0.25">
      <c r="D122" s="244" t="s">
        <v>14</v>
      </c>
      <c r="E122" s="244" t="s">
        <v>51</v>
      </c>
      <c r="F122" s="244" t="s">
        <v>50</v>
      </c>
      <c r="G122" s="244" t="s">
        <v>14</v>
      </c>
      <c r="H122" s="244" t="s">
        <v>51</v>
      </c>
      <c r="I122" s="244" t="s">
        <v>50</v>
      </c>
      <c r="J122" s="244" t="s">
        <v>14</v>
      </c>
      <c r="K122" s="244" t="s">
        <v>51</v>
      </c>
      <c r="L122" s="244" t="s">
        <v>50</v>
      </c>
      <c r="M122" s="244" t="s">
        <v>14</v>
      </c>
      <c r="N122" s="244" t="s">
        <v>51</v>
      </c>
      <c r="O122" s="244" t="s">
        <v>50</v>
      </c>
    </row>
    <row r="123" spans="1:19" x14ac:dyDescent="0.25">
      <c r="D123" s="244" t="s">
        <v>11</v>
      </c>
      <c r="E123" s="244" t="s">
        <v>11</v>
      </c>
      <c r="F123" s="244" t="s">
        <v>11</v>
      </c>
      <c r="G123" s="244" t="s">
        <v>11</v>
      </c>
      <c r="H123" s="244" t="s">
        <v>11</v>
      </c>
      <c r="I123" s="244" t="s">
        <v>11</v>
      </c>
      <c r="J123" s="244" t="s">
        <v>11</v>
      </c>
      <c r="K123" s="244" t="s">
        <v>11</v>
      </c>
      <c r="L123" s="244" t="s">
        <v>11</v>
      </c>
      <c r="M123" s="244" t="s">
        <v>11</v>
      </c>
      <c r="N123" s="244" t="s">
        <v>11</v>
      </c>
      <c r="O123" s="244" t="s">
        <v>11</v>
      </c>
    </row>
    <row r="124" spans="1:19" x14ac:dyDescent="0.25">
      <c r="D124" s="244" t="s">
        <v>173</v>
      </c>
      <c r="E124" s="244" t="s">
        <v>173</v>
      </c>
      <c r="F124" s="244" t="s">
        <v>173</v>
      </c>
      <c r="G124" s="244" t="s">
        <v>173</v>
      </c>
      <c r="H124" s="244" t="s">
        <v>173</v>
      </c>
      <c r="I124" s="244" t="s">
        <v>173</v>
      </c>
      <c r="J124" s="244" t="s">
        <v>173</v>
      </c>
      <c r="K124" s="244" t="s">
        <v>173</v>
      </c>
      <c r="L124" s="244" t="s">
        <v>173</v>
      </c>
      <c r="M124" s="244" t="s">
        <v>173</v>
      </c>
      <c r="N124" s="244" t="s">
        <v>173</v>
      </c>
      <c r="O124" s="244" t="s">
        <v>173</v>
      </c>
    </row>
    <row r="125" spans="1:19" x14ac:dyDescent="0.25">
      <c r="B125" s="489" t="s">
        <v>57</v>
      </c>
      <c r="C125" s="250" t="s">
        <v>26</v>
      </c>
      <c r="D125" s="275">
        <v>1.35</v>
      </c>
      <c r="E125" s="275">
        <v>1.33</v>
      </c>
      <c r="F125" s="275">
        <v>1.35</v>
      </c>
      <c r="G125" s="275">
        <v>1.34</v>
      </c>
      <c r="H125" s="275">
        <v>1.34</v>
      </c>
      <c r="I125" s="275">
        <v>1.42</v>
      </c>
      <c r="J125" s="275">
        <v>1.38</v>
      </c>
      <c r="K125" s="275">
        <v>1.26</v>
      </c>
      <c r="L125" s="275">
        <v>1.35</v>
      </c>
      <c r="M125" s="275">
        <v>1.4</v>
      </c>
      <c r="N125" s="275">
        <v>1.32</v>
      </c>
      <c r="O125" s="275">
        <v>1.32</v>
      </c>
    </row>
    <row r="126" spans="1:19" x14ac:dyDescent="0.25">
      <c r="B126" s="490"/>
      <c r="C126" s="250" t="s">
        <v>30</v>
      </c>
      <c r="D126" s="275">
        <v>1.07</v>
      </c>
      <c r="E126" s="275">
        <v>1.0900000000000001</v>
      </c>
      <c r="F126" s="275">
        <v>1.07</v>
      </c>
      <c r="G126" s="275">
        <v>1.1000000000000001</v>
      </c>
      <c r="H126" s="275">
        <v>1.1000000000000001</v>
      </c>
      <c r="I126" s="275">
        <v>1.18</v>
      </c>
      <c r="J126" s="275">
        <v>1.07</v>
      </c>
      <c r="K126" s="275">
        <v>1.04</v>
      </c>
      <c r="L126" s="275">
        <v>1.03</v>
      </c>
      <c r="M126" s="275">
        <v>1.06</v>
      </c>
      <c r="N126" s="275">
        <v>1.1100000000000001</v>
      </c>
      <c r="O126" s="275">
        <v>1.07</v>
      </c>
    </row>
    <row r="127" spans="1:19" x14ac:dyDescent="0.25">
      <c r="B127" s="490"/>
      <c r="C127" s="250" t="s">
        <v>27</v>
      </c>
      <c r="D127" s="275">
        <v>1.05</v>
      </c>
      <c r="E127" s="275">
        <v>1.0900000000000001</v>
      </c>
      <c r="F127" s="275">
        <v>1.07</v>
      </c>
      <c r="G127" s="275">
        <v>1.0900000000000001</v>
      </c>
      <c r="H127" s="275">
        <v>1.1100000000000001</v>
      </c>
      <c r="I127" s="275">
        <v>1.1599999999999999</v>
      </c>
      <c r="J127" s="275">
        <v>1.08</v>
      </c>
      <c r="K127" s="275">
        <v>1.04</v>
      </c>
      <c r="L127" s="275">
        <v>1.05</v>
      </c>
      <c r="M127" s="275">
        <v>1.0900000000000001</v>
      </c>
      <c r="N127" s="275">
        <v>1.08</v>
      </c>
      <c r="O127" s="275">
        <v>1.07</v>
      </c>
    </row>
    <row r="128" spans="1:19" x14ac:dyDescent="0.25">
      <c r="B128" s="490"/>
      <c r="C128" s="250" t="s">
        <v>28</v>
      </c>
      <c r="D128" s="275">
        <v>1.1100000000000001</v>
      </c>
      <c r="E128" s="275">
        <v>1.06</v>
      </c>
      <c r="F128" s="275">
        <v>1.1299999999999999</v>
      </c>
      <c r="G128" s="275">
        <v>1.1100000000000001</v>
      </c>
      <c r="H128" s="275">
        <v>1.0900000000000001</v>
      </c>
      <c r="I128" s="275">
        <v>1.1200000000000001</v>
      </c>
      <c r="J128" s="275">
        <v>1.05</v>
      </c>
      <c r="K128" s="275">
        <v>1.02</v>
      </c>
      <c r="L128" s="275">
        <v>1.02</v>
      </c>
      <c r="M128" s="275">
        <v>1.1200000000000001</v>
      </c>
      <c r="N128" s="275">
        <v>1.05</v>
      </c>
      <c r="O128" s="275">
        <v>1.08</v>
      </c>
    </row>
    <row r="129" spans="2:15" x14ac:dyDescent="0.25">
      <c r="B129" s="491"/>
      <c r="C129" s="250" t="s">
        <v>29</v>
      </c>
      <c r="D129" s="275">
        <v>1.04</v>
      </c>
      <c r="E129" s="275">
        <v>1.1599999999999999</v>
      </c>
      <c r="F129" s="275">
        <v>1.08</v>
      </c>
      <c r="G129" s="275">
        <v>1.0900000000000001</v>
      </c>
      <c r="H129" s="275">
        <v>1.07</v>
      </c>
      <c r="I129" s="275">
        <v>1.1000000000000001</v>
      </c>
      <c r="J129" s="275">
        <v>1.03</v>
      </c>
      <c r="K129" s="275">
        <v>1.06</v>
      </c>
      <c r="L129" s="275">
        <v>1.1100000000000001</v>
      </c>
      <c r="M129" s="275">
        <v>1.07</v>
      </c>
      <c r="N129" s="275">
        <v>1.1000000000000001</v>
      </c>
      <c r="O129" s="275">
        <v>1.1399999999999999</v>
      </c>
    </row>
    <row r="130" spans="2:15" x14ac:dyDescent="0.25">
      <c r="B130" s="489" t="s">
        <v>58</v>
      </c>
      <c r="C130" s="250" t="s">
        <v>54</v>
      </c>
      <c r="D130" s="275">
        <v>1.0900000000000001</v>
      </c>
      <c r="E130" s="275">
        <v>1.1100000000000001</v>
      </c>
      <c r="F130" s="275">
        <v>1.07</v>
      </c>
      <c r="G130" s="275">
        <v>1.1000000000000001</v>
      </c>
      <c r="H130" s="275">
        <v>1.1599999999999999</v>
      </c>
      <c r="I130" s="275">
        <v>1.1100000000000001</v>
      </c>
      <c r="J130" s="275">
        <v>1.2</v>
      </c>
      <c r="K130" s="275">
        <v>1.1599999999999999</v>
      </c>
      <c r="L130" s="275">
        <v>1.17</v>
      </c>
      <c r="M130" s="276">
        <v>1.17</v>
      </c>
      <c r="N130" s="276">
        <v>1.1299999999999999</v>
      </c>
      <c r="O130" s="276">
        <v>1.1399999999999999</v>
      </c>
    </row>
    <row r="131" spans="2:15" x14ac:dyDescent="0.25">
      <c r="B131" s="490"/>
      <c r="C131" s="250" t="s">
        <v>55</v>
      </c>
      <c r="D131" s="275">
        <v>1.28</v>
      </c>
      <c r="E131" s="275">
        <v>1.3</v>
      </c>
      <c r="F131" s="275">
        <v>1.36</v>
      </c>
      <c r="G131" s="275">
        <v>1.57</v>
      </c>
      <c r="H131" s="275">
        <v>1.5</v>
      </c>
      <c r="I131" s="275">
        <v>1.57</v>
      </c>
      <c r="J131" s="275">
        <v>1.42</v>
      </c>
      <c r="K131" s="275">
        <v>1.46</v>
      </c>
      <c r="L131" s="275">
        <v>1.51</v>
      </c>
      <c r="M131" s="276">
        <v>1.32</v>
      </c>
      <c r="N131" s="276">
        <v>1.2</v>
      </c>
      <c r="O131" s="276">
        <v>1.18</v>
      </c>
    </row>
    <row r="132" spans="2:15" x14ac:dyDescent="0.25">
      <c r="B132" s="490"/>
      <c r="C132" s="250" t="s">
        <v>56</v>
      </c>
      <c r="D132" s="275">
        <v>1.07</v>
      </c>
      <c r="E132" s="275">
        <v>1.1000000000000001</v>
      </c>
      <c r="F132" s="275">
        <v>1.1000000000000001</v>
      </c>
      <c r="G132" s="275">
        <v>1.1499999999999999</v>
      </c>
      <c r="H132" s="275">
        <v>1.21</v>
      </c>
      <c r="I132" s="275">
        <v>1.2</v>
      </c>
      <c r="J132" s="275">
        <v>1.02</v>
      </c>
      <c r="K132" s="275">
        <v>1</v>
      </c>
      <c r="L132" s="275">
        <v>1.08</v>
      </c>
      <c r="M132" s="276">
        <v>1.1000000000000001</v>
      </c>
      <c r="N132" s="276">
        <v>1.08</v>
      </c>
      <c r="O132" s="276">
        <v>1.1100000000000001</v>
      </c>
    </row>
    <row r="133" spans="2:15" x14ac:dyDescent="0.25">
      <c r="B133" s="490"/>
      <c r="C133" s="250" t="s">
        <v>31</v>
      </c>
      <c r="D133" s="275">
        <v>1.0900000000000001</v>
      </c>
      <c r="E133" s="275">
        <v>1.1100000000000001</v>
      </c>
      <c r="F133" s="275">
        <v>1.1599999999999999</v>
      </c>
      <c r="G133" s="276">
        <v>1.17</v>
      </c>
      <c r="H133" s="276">
        <v>1.1299999999999999</v>
      </c>
      <c r="I133" s="276">
        <v>1.1599999999999999</v>
      </c>
      <c r="J133" s="275">
        <v>1.07</v>
      </c>
      <c r="K133" s="275">
        <v>1.0900000000000001</v>
      </c>
      <c r="L133" s="275">
        <v>1.01</v>
      </c>
      <c r="M133" s="275">
        <v>1.04</v>
      </c>
      <c r="N133" s="275">
        <v>1.03</v>
      </c>
      <c r="O133" s="275">
        <v>1.06</v>
      </c>
    </row>
    <row r="134" spans="2:15" x14ac:dyDescent="0.25">
      <c r="B134" s="490"/>
      <c r="C134" s="250" t="s">
        <v>32</v>
      </c>
      <c r="D134" s="275">
        <v>1.07</v>
      </c>
      <c r="E134" s="275">
        <v>1.1000000000000001</v>
      </c>
      <c r="F134" s="275">
        <v>1.03</v>
      </c>
      <c r="G134" s="275">
        <v>1.18</v>
      </c>
      <c r="H134" s="275">
        <v>1.1599999999999999</v>
      </c>
      <c r="I134" s="275">
        <v>1.24</v>
      </c>
      <c r="J134" s="275">
        <v>1.02</v>
      </c>
      <c r="K134" s="275">
        <v>1.02</v>
      </c>
      <c r="L134" s="275">
        <v>1.1200000000000001</v>
      </c>
      <c r="M134" s="275">
        <v>1.03</v>
      </c>
      <c r="N134" s="275">
        <v>1.08</v>
      </c>
      <c r="O134" s="275">
        <v>1.02</v>
      </c>
    </row>
    <row r="135" spans="2:15" x14ac:dyDescent="0.25">
      <c r="B135" s="491"/>
      <c r="C135" s="250" t="s">
        <v>33</v>
      </c>
      <c r="D135" s="275">
        <v>1.05</v>
      </c>
      <c r="E135" s="275">
        <v>1.1000000000000001</v>
      </c>
      <c r="F135" s="275">
        <v>1.0900000000000001</v>
      </c>
      <c r="G135" s="275">
        <v>1.1299999999999999</v>
      </c>
      <c r="H135" s="275">
        <v>1.0900000000000001</v>
      </c>
      <c r="I135" s="275">
        <v>1.1499999999999999</v>
      </c>
      <c r="J135" s="275">
        <v>1.08</v>
      </c>
      <c r="K135" s="275">
        <v>1.1100000000000001</v>
      </c>
      <c r="L135" s="275">
        <v>1.0900000000000001</v>
      </c>
      <c r="M135" s="275">
        <v>1.2</v>
      </c>
      <c r="N135" s="275">
        <v>1.1399999999999999</v>
      </c>
      <c r="O135" s="275">
        <v>1.18</v>
      </c>
    </row>
    <row r="136" spans="2:15" x14ac:dyDescent="0.25">
      <c r="B136" s="489" t="s">
        <v>59</v>
      </c>
      <c r="C136" s="250" t="s">
        <v>34</v>
      </c>
      <c r="D136" s="275">
        <v>1.85</v>
      </c>
      <c r="E136" s="275">
        <v>1.84</v>
      </c>
      <c r="F136" s="275">
        <v>1.83</v>
      </c>
      <c r="G136" s="275">
        <v>1.21</v>
      </c>
      <c r="H136" s="275">
        <v>1.27</v>
      </c>
      <c r="I136" s="275">
        <v>1.33</v>
      </c>
      <c r="J136" s="275">
        <v>1.05</v>
      </c>
      <c r="K136" s="275">
        <v>1.01</v>
      </c>
      <c r="L136" s="275">
        <v>0.98</v>
      </c>
      <c r="M136" s="275">
        <v>1.1299999999999999</v>
      </c>
      <c r="N136" s="275">
        <v>1.04</v>
      </c>
      <c r="O136" s="275">
        <v>1.1599999999999999</v>
      </c>
    </row>
    <row r="137" spans="2:15" x14ac:dyDescent="0.25">
      <c r="B137" s="490"/>
      <c r="C137" s="250" t="s">
        <v>35</v>
      </c>
      <c r="D137" s="275">
        <v>1.82</v>
      </c>
      <c r="E137" s="275">
        <v>1.83</v>
      </c>
      <c r="F137" s="275">
        <v>1.81</v>
      </c>
      <c r="G137" s="275">
        <v>1.1000000000000001</v>
      </c>
      <c r="H137" s="275">
        <v>1.05</v>
      </c>
      <c r="I137" s="275">
        <v>1.02</v>
      </c>
      <c r="J137" s="275">
        <v>1</v>
      </c>
      <c r="K137" s="275">
        <v>1.01</v>
      </c>
      <c r="L137" s="275">
        <v>0.96</v>
      </c>
      <c r="M137" s="275">
        <v>1.1299999999999999</v>
      </c>
      <c r="N137" s="275">
        <v>1.08</v>
      </c>
      <c r="O137" s="275">
        <v>1.18</v>
      </c>
    </row>
    <row r="138" spans="2:15" x14ac:dyDescent="0.25">
      <c r="B138" s="490"/>
      <c r="C138" s="250" t="s">
        <v>30</v>
      </c>
      <c r="D138" s="275">
        <v>1.07</v>
      </c>
      <c r="E138" s="275">
        <v>1.0900000000000001</v>
      </c>
      <c r="F138" s="275">
        <v>1.07</v>
      </c>
      <c r="G138" s="275">
        <v>1.1000000000000001</v>
      </c>
      <c r="H138" s="275">
        <v>1.1000000000000001</v>
      </c>
      <c r="I138" s="275">
        <v>1.18</v>
      </c>
      <c r="J138" s="275">
        <v>1.07</v>
      </c>
      <c r="K138" s="275">
        <v>1.04</v>
      </c>
      <c r="L138" s="275">
        <v>1.03</v>
      </c>
      <c r="M138" s="275">
        <v>1.06</v>
      </c>
      <c r="N138" s="275">
        <v>1.1100000000000001</v>
      </c>
      <c r="O138" s="275">
        <v>1.07</v>
      </c>
    </row>
    <row r="139" spans="2:15" x14ac:dyDescent="0.25">
      <c r="B139" s="491"/>
      <c r="C139" s="250" t="s">
        <v>28</v>
      </c>
      <c r="D139" s="275">
        <v>1.1100000000000001</v>
      </c>
      <c r="E139" s="275">
        <v>1.06</v>
      </c>
      <c r="F139" s="275">
        <v>1.1299999999999999</v>
      </c>
      <c r="G139" s="275">
        <v>1.1100000000000001</v>
      </c>
      <c r="H139" s="275">
        <v>1.0900000000000001</v>
      </c>
      <c r="I139" s="275">
        <v>1.1200000000000001</v>
      </c>
      <c r="J139" s="275">
        <v>1.05</v>
      </c>
      <c r="K139" s="275">
        <v>1.02</v>
      </c>
      <c r="L139" s="275">
        <v>1.02</v>
      </c>
      <c r="M139" s="275">
        <v>1.1200000000000001</v>
      </c>
      <c r="N139" s="275">
        <v>1.05</v>
      </c>
      <c r="O139" s="275">
        <v>1.08</v>
      </c>
    </row>
    <row r="140" spans="2:15" x14ac:dyDescent="0.25">
      <c r="B140" s="489" t="s">
        <v>60</v>
      </c>
      <c r="C140" s="250" t="s">
        <v>36</v>
      </c>
      <c r="D140" s="275">
        <v>1.08</v>
      </c>
      <c r="E140" s="275">
        <v>1.1000000000000001</v>
      </c>
      <c r="F140" s="275">
        <v>1.06</v>
      </c>
      <c r="G140" s="275">
        <v>1.06</v>
      </c>
      <c r="H140" s="275">
        <v>1.1299999999999999</v>
      </c>
      <c r="I140" s="275">
        <v>1.04</v>
      </c>
      <c r="J140" s="275">
        <v>1.07</v>
      </c>
      <c r="K140" s="275">
        <v>1.1000000000000001</v>
      </c>
      <c r="L140" s="275">
        <v>1.03</v>
      </c>
      <c r="M140" s="275">
        <v>1.0900000000000001</v>
      </c>
      <c r="N140" s="275">
        <v>1.1100000000000001</v>
      </c>
      <c r="O140" s="275">
        <v>1.1599999999999999</v>
      </c>
    </row>
    <row r="141" spans="2:15" x14ac:dyDescent="0.25">
      <c r="B141" s="490"/>
      <c r="C141" s="250" t="s">
        <v>37</v>
      </c>
      <c r="D141" s="275">
        <v>1.05</v>
      </c>
      <c r="E141" s="275">
        <v>0.98</v>
      </c>
      <c r="F141" s="275">
        <v>1.04</v>
      </c>
      <c r="G141" s="275">
        <v>1.03</v>
      </c>
      <c r="H141" s="275">
        <v>1.1000000000000001</v>
      </c>
      <c r="I141" s="275">
        <v>1.06</v>
      </c>
      <c r="J141" s="275">
        <v>1.06</v>
      </c>
      <c r="K141" s="275">
        <v>1.1299999999999999</v>
      </c>
      <c r="L141" s="275">
        <v>1.04</v>
      </c>
      <c r="M141" s="275">
        <v>1.1100000000000001</v>
      </c>
      <c r="N141" s="275">
        <v>1.1299999999999999</v>
      </c>
      <c r="O141" s="275">
        <v>1.04</v>
      </c>
    </row>
    <row r="142" spans="2:15" x14ac:dyDescent="0.25">
      <c r="B142" s="490"/>
      <c r="C142" s="250" t="s">
        <v>38</v>
      </c>
      <c r="D142" s="275">
        <v>1.03</v>
      </c>
      <c r="E142" s="275">
        <v>1.08</v>
      </c>
      <c r="F142" s="275">
        <v>1.06</v>
      </c>
      <c r="G142" s="275">
        <v>1.05</v>
      </c>
      <c r="H142" s="275">
        <v>1.0900000000000001</v>
      </c>
      <c r="I142" s="275">
        <v>1.1100000000000001</v>
      </c>
      <c r="J142" s="275">
        <v>1.1299999999999999</v>
      </c>
      <c r="K142" s="275">
        <v>1.1100000000000001</v>
      </c>
      <c r="L142" s="275">
        <v>1.0900000000000001</v>
      </c>
      <c r="M142" s="275">
        <v>1.1200000000000001</v>
      </c>
      <c r="N142" s="275">
        <v>1.0900000000000001</v>
      </c>
      <c r="O142" s="275">
        <v>1.05</v>
      </c>
    </row>
    <row r="143" spans="2:15" x14ac:dyDescent="0.25">
      <c r="B143" s="490"/>
      <c r="C143" s="250" t="s">
        <v>39</v>
      </c>
      <c r="D143" s="275">
        <v>1.07</v>
      </c>
      <c r="E143" s="275">
        <v>1.1100000000000001</v>
      </c>
      <c r="F143" s="275">
        <v>1.1000000000000001</v>
      </c>
      <c r="G143" s="275">
        <v>1.1499999999999999</v>
      </c>
      <c r="H143" s="275">
        <v>1.1399999999999999</v>
      </c>
      <c r="I143" s="275">
        <v>1.1100000000000001</v>
      </c>
      <c r="J143" s="275">
        <v>1.1100000000000001</v>
      </c>
      <c r="K143" s="275">
        <v>1.07</v>
      </c>
      <c r="L143" s="275">
        <v>1.1000000000000001</v>
      </c>
      <c r="M143" s="275">
        <v>1.1299999999999999</v>
      </c>
      <c r="N143" s="275">
        <v>1.1100000000000001</v>
      </c>
      <c r="O143" s="275">
        <v>1.08</v>
      </c>
    </row>
    <row r="144" spans="2:15" x14ac:dyDescent="0.25">
      <c r="B144" s="490"/>
      <c r="C144" s="250" t="s">
        <v>40</v>
      </c>
      <c r="D144" s="275">
        <v>1.05</v>
      </c>
      <c r="E144" s="275">
        <v>1.05</v>
      </c>
      <c r="F144" s="275">
        <v>1.0900000000000001</v>
      </c>
      <c r="G144" s="275">
        <v>1.21</v>
      </c>
      <c r="H144" s="275">
        <v>1.22</v>
      </c>
      <c r="I144" s="275">
        <v>1.08</v>
      </c>
      <c r="J144" s="275">
        <v>1.07</v>
      </c>
      <c r="K144" s="275">
        <v>1.04</v>
      </c>
      <c r="L144" s="275">
        <v>1.03</v>
      </c>
      <c r="M144" s="275">
        <v>1.1299999999999999</v>
      </c>
      <c r="N144" s="275">
        <v>1.0900000000000001</v>
      </c>
      <c r="O144" s="275">
        <v>0.99</v>
      </c>
    </row>
    <row r="145" spans="2:15" x14ac:dyDescent="0.25">
      <c r="B145" s="491"/>
      <c r="C145" s="254" t="s">
        <v>41</v>
      </c>
      <c r="D145" s="275">
        <v>1.1000000000000001</v>
      </c>
      <c r="E145" s="275">
        <v>1.03</v>
      </c>
      <c r="F145" s="275">
        <v>1.05</v>
      </c>
      <c r="G145" s="275">
        <v>1.1100000000000001</v>
      </c>
      <c r="H145" s="275">
        <v>1.21</v>
      </c>
      <c r="I145" s="275">
        <v>1.1299999999999999</v>
      </c>
      <c r="J145" s="275">
        <v>1.03</v>
      </c>
      <c r="K145" s="275">
        <v>1.08</v>
      </c>
      <c r="L145" s="275">
        <v>1.06</v>
      </c>
      <c r="M145" s="275">
        <v>1.08</v>
      </c>
      <c r="N145" s="275">
        <v>1.1200000000000001</v>
      </c>
      <c r="O145" s="275">
        <v>1.03</v>
      </c>
    </row>
    <row r="146" spans="2:15" x14ac:dyDescent="0.25">
      <c r="B146" s="489" t="s">
        <v>61</v>
      </c>
      <c r="C146" s="250" t="str">
        <f>C78</f>
        <v>Salbutamol</v>
      </c>
      <c r="D146" s="275">
        <v>1.75</v>
      </c>
      <c r="E146" s="275">
        <v>1.68</v>
      </c>
      <c r="F146" s="275">
        <v>1.9</v>
      </c>
      <c r="G146" s="275">
        <v>1.21</v>
      </c>
      <c r="H146" s="275">
        <v>1.36</v>
      </c>
      <c r="I146" s="275">
        <v>1.31</v>
      </c>
      <c r="J146" s="275">
        <v>1.1399999999999999</v>
      </c>
      <c r="K146" s="275">
        <v>1.1200000000000001</v>
      </c>
      <c r="L146" s="275">
        <v>1.21</v>
      </c>
      <c r="M146" s="275">
        <v>1.25</v>
      </c>
      <c r="N146" s="275">
        <v>1.28</v>
      </c>
      <c r="O146" s="275">
        <v>1.48</v>
      </c>
    </row>
    <row r="147" spans="2:15" x14ac:dyDescent="0.25">
      <c r="B147" s="490"/>
      <c r="C147" s="250" t="str">
        <f t="shared" ref="C147:C153" si="3">C79</f>
        <v>Impurity B</v>
      </c>
      <c r="D147" s="275">
        <v>1.66</v>
      </c>
      <c r="E147" s="275">
        <v>1.52</v>
      </c>
      <c r="F147" s="275">
        <v>1.46</v>
      </c>
      <c r="G147" s="275">
        <v>1.24</v>
      </c>
      <c r="H147" s="275">
        <v>1.28</v>
      </c>
      <c r="I147" s="275">
        <v>1.35</v>
      </c>
      <c r="J147" s="275">
        <v>1.05</v>
      </c>
      <c r="K147" s="275">
        <v>0.91</v>
      </c>
      <c r="L147" s="275">
        <v>1.19</v>
      </c>
      <c r="M147" s="275">
        <v>1.22</v>
      </c>
      <c r="N147" s="275">
        <v>1.18</v>
      </c>
      <c r="O147" s="275">
        <v>1.37</v>
      </c>
    </row>
    <row r="148" spans="2:15" x14ac:dyDescent="0.25">
      <c r="B148" s="490"/>
      <c r="C148" s="250" t="str">
        <f t="shared" si="3"/>
        <v>Impurity D</v>
      </c>
      <c r="D148" s="275">
        <v>1.19</v>
      </c>
      <c r="E148" s="275">
        <v>1.3</v>
      </c>
      <c r="F148" s="275">
        <v>1.1499999999999999</v>
      </c>
      <c r="G148" s="275">
        <v>1.1100000000000001</v>
      </c>
      <c r="H148" s="275">
        <v>1.23</v>
      </c>
      <c r="I148" s="275">
        <v>1.1000000000000001</v>
      </c>
      <c r="J148" s="275">
        <v>1.0900000000000001</v>
      </c>
      <c r="K148" s="275">
        <v>1.17</v>
      </c>
      <c r="L148" s="275">
        <v>1.24</v>
      </c>
      <c r="M148" s="275">
        <v>1.24</v>
      </c>
      <c r="N148" s="275">
        <v>1.26</v>
      </c>
      <c r="O148" s="275">
        <v>1.37</v>
      </c>
    </row>
    <row r="149" spans="2:15" x14ac:dyDescent="0.25">
      <c r="B149" s="490"/>
      <c r="C149" s="250" t="str">
        <f t="shared" si="3"/>
        <v>Impurity G</v>
      </c>
      <c r="D149" s="275">
        <v>1.53</v>
      </c>
      <c r="E149" s="275">
        <v>1.28</v>
      </c>
      <c r="F149" s="275">
        <v>1.39</v>
      </c>
      <c r="G149" s="275">
        <v>1.19</v>
      </c>
      <c r="H149" s="275">
        <v>1.35</v>
      </c>
      <c r="I149" s="275">
        <v>1.35</v>
      </c>
      <c r="J149" s="275">
        <v>1.06</v>
      </c>
      <c r="K149" s="275">
        <v>1.04</v>
      </c>
      <c r="L149" s="275">
        <v>0.98</v>
      </c>
      <c r="M149" s="275">
        <v>1.1399999999999999</v>
      </c>
      <c r="N149" s="275">
        <v>1.06</v>
      </c>
      <c r="O149" s="275">
        <v>1.1499999999999999</v>
      </c>
    </row>
    <row r="150" spans="2:15" x14ac:dyDescent="0.25">
      <c r="B150" s="490"/>
      <c r="C150" s="250" t="str">
        <f t="shared" si="3"/>
        <v>Impurity F</v>
      </c>
      <c r="D150" s="275">
        <v>1.46</v>
      </c>
      <c r="E150" s="275">
        <v>1.68</v>
      </c>
      <c r="F150" s="275">
        <v>1.66</v>
      </c>
      <c r="G150" s="275">
        <v>1.75</v>
      </c>
      <c r="H150" s="275">
        <v>1.47</v>
      </c>
      <c r="I150" s="275">
        <v>1.69</v>
      </c>
      <c r="J150" s="275">
        <v>1.85</v>
      </c>
      <c r="K150" s="275">
        <v>1.0900000000000001</v>
      </c>
      <c r="L150" s="275">
        <v>1.89</v>
      </c>
      <c r="M150" s="275">
        <v>1.88</v>
      </c>
      <c r="N150" s="275">
        <v>1.87</v>
      </c>
      <c r="O150" s="275">
        <v>1.83</v>
      </c>
    </row>
    <row r="151" spans="2:15" x14ac:dyDescent="0.25">
      <c r="B151" s="490"/>
      <c r="C151" s="250"/>
      <c r="D151" s="277"/>
      <c r="E151" s="277"/>
      <c r="F151" s="277"/>
      <c r="G151" s="277"/>
      <c r="H151" s="277"/>
      <c r="I151" s="277"/>
      <c r="J151" s="277"/>
      <c r="K151" s="277"/>
      <c r="L151" s="277"/>
      <c r="M151" s="277"/>
      <c r="N151" s="277"/>
      <c r="O151" s="277"/>
    </row>
    <row r="152" spans="2:15" x14ac:dyDescent="0.25">
      <c r="B152" s="490"/>
      <c r="C152" s="250" t="str">
        <f t="shared" si="3"/>
        <v/>
      </c>
      <c r="D152" s="275"/>
      <c r="E152" s="275"/>
      <c r="F152" s="275"/>
      <c r="G152" s="275"/>
      <c r="H152" s="275"/>
      <c r="I152" s="275"/>
      <c r="J152" s="275"/>
      <c r="K152" s="275"/>
      <c r="L152" s="275"/>
      <c r="M152" s="275"/>
      <c r="N152" s="275"/>
      <c r="O152" s="275"/>
    </row>
    <row r="153" spans="2:15" x14ac:dyDescent="0.25">
      <c r="B153" s="491"/>
      <c r="C153" s="250" t="str">
        <f t="shared" si="3"/>
        <v/>
      </c>
      <c r="D153" s="275"/>
      <c r="E153" s="275"/>
      <c r="F153" s="275"/>
      <c r="G153" s="275"/>
      <c r="H153" s="275"/>
      <c r="I153" s="275"/>
      <c r="J153" s="275"/>
      <c r="K153" s="275"/>
      <c r="L153" s="275"/>
      <c r="M153" s="275"/>
      <c r="N153" s="275"/>
      <c r="O153" s="275"/>
    </row>
    <row r="154" spans="2:15" x14ac:dyDescent="0.25">
      <c r="B154" s="489" t="s">
        <v>108</v>
      </c>
      <c r="C154" s="244" t="s">
        <v>193</v>
      </c>
      <c r="D154" s="275">
        <v>1.1599999999999999</v>
      </c>
      <c r="E154" s="275">
        <v>1.08</v>
      </c>
      <c r="F154" s="275">
        <v>1.1100000000000001</v>
      </c>
      <c r="G154" s="275">
        <v>1.1399999999999999</v>
      </c>
      <c r="H154" s="275">
        <v>1.08</v>
      </c>
      <c r="I154" s="275">
        <v>1.1499999999999999</v>
      </c>
      <c r="J154" s="275">
        <v>1.08</v>
      </c>
      <c r="K154" s="275">
        <v>1.1100000000000001</v>
      </c>
      <c r="L154" s="275">
        <v>1.0900000000000001</v>
      </c>
      <c r="M154" s="275">
        <v>1.1200000000000001</v>
      </c>
      <c r="N154" s="275">
        <v>1.05</v>
      </c>
      <c r="O154" s="275">
        <v>1.08</v>
      </c>
    </row>
    <row r="155" spans="2:15" x14ac:dyDescent="0.25">
      <c r="B155" s="490"/>
      <c r="C155" s="244" t="s">
        <v>140</v>
      </c>
      <c r="D155" s="275">
        <v>1.1299999999999999</v>
      </c>
      <c r="E155" s="275">
        <v>1.1100000000000001</v>
      </c>
      <c r="F155" s="275">
        <v>1.03</v>
      </c>
      <c r="G155" s="275">
        <v>1.07</v>
      </c>
      <c r="H155" s="275">
        <v>1.0900000000000001</v>
      </c>
      <c r="I155" s="275">
        <v>1.1100000000000001</v>
      </c>
      <c r="J155" s="275">
        <v>1.1599999999999999</v>
      </c>
      <c r="K155" s="275">
        <v>1.0900000000000001</v>
      </c>
      <c r="L155" s="275">
        <v>1.1599999999999999</v>
      </c>
      <c r="M155" s="275">
        <v>1.1000000000000001</v>
      </c>
      <c r="N155" s="275">
        <v>1.1000000000000001</v>
      </c>
      <c r="O155" s="275">
        <v>1.1499999999999999</v>
      </c>
    </row>
    <row r="156" spans="2:15" x14ac:dyDescent="0.25">
      <c r="B156" s="490"/>
      <c r="C156" s="244" t="s">
        <v>192</v>
      </c>
      <c r="D156" s="275">
        <v>1.05</v>
      </c>
      <c r="E156" s="275">
        <v>1.08</v>
      </c>
      <c r="F156" s="275">
        <v>1.05</v>
      </c>
      <c r="G156" s="275">
        <v>1.05</v>
      </c>
      <c r="H156" s="275">
        <v>1.02</v>
      </c>
      <c r="I156" s="275">
        <v>1.02</v>
      </c>
      <c r="J156" s="275">
        <v>1.06</v>
      </c>
      <c r="K156" s="275">
        <v>1.06</v>
      </c>
      <c r="L156" s="275">
        <v>1.1200000000000001</v>
      </c>
      <c r="M156" s="275">
        <v>1.05</v>
      </c>
      <c r="N156" s="275">
        <v>1.03</v>
      </c>
      <c r="O156" s="275">
        <v>0.99</v>
      </c>
    </row>
    <row r="157" spans="2:15" x14ac:dyDescent="0.25">
      <c r="B157" s="490"/>
      <c r="C157" s="244" t="s">
        <v>168</v>
      </c>
      <c r="D157" s="275">
        <v>1.1000000000000001</v>
      </c>
      <c r="E157" s="275">
        <v>1.1399999999999999</v>
      </c>
      <c r="F157" s="275">
        <v>1.02</v>
      </c>
      <c r="G157" s="275">
        <v>1.1100000000000001</v>
      </c>
      <c r="H157" s="275">
        <v>1.07</v>
      </c>
      <c r="I157" s="275">
        <v>1.1000000000000001</v>
      </c>
      <c r="J157" s="275">
        <v>1.1100000000000001</v>
      </c>
      <c r="K157" s="275">
        <v>1.1599999999999999</v>
      </c>
      <c r="L157" s="275">
        <v>1.1000000000000001</v>
      </c>
      <c r="M157" s="275">
        <v>1.1100000000000001</v>
      </c>
      <c r="N157" s="275">
        <v>1.06</v>
      </c>
      <c r="O157" s="275">
        <v>1.1299999999999999</v>
      </c>
    </row>
    <row r="158" spans="2:15" x14ac:dyDescent="0.25">
      <c r="B158" s="491"/>
      <c r="C158" s="268"/>
      <c r="D158" s="277"/>
      <c r="E158" s="277"/>
      <c r="F158" s="277"/>
      <c r="G158" s="277"/>
      <c r="H158" s="277"/>
      <c r="I158" s="277"/>
      <c r="J158" s="277"/>
      <c r="K158" s="277"/>
      <c r="L158" s="277"/>
      <c r="M158" s="277"/>
      <c r="N158" s="277"/>
      <c r="O158" s="277"/>
    </row>
    <row r="159" spans="2:15" x14ac:dyDescent="0.25">
      <c r="B159" s="489" t="s">
        <v>143</v>
      </c>
      <c r="C159" s="250" t="s">
        <v>144</v>
      </c>
      <c r="D159" s="275">
        <v>1.72</v>
      </c>
      <c r="E159" s="275">
        <v>1.65</v>
      </c>
      <c r="F159" s="275">
        <v>1.84</v>
      </c>
      <c r="G159" s="275">
        <v>1.22</v>
      </c>
      <c r="H159" s="275">
        <v>1.1499999999999999</v>
      </c>
      <c r="I159" s="275">
        <v>1.19</v>
      </c>
      <c r="J159" s="275">
        <v>1.1200000000000001</v>
      </c>
      <c r="K159" s="275">
        <v>1.06</v>
      </c>
      <c r="L159" s="275">
        <v>1.21</v>
      </c>
      <c r="M159" s="275">
        <v>1.1000000000000001</v>
      </c>
      <c r="N159" s="275">
        <v>1.06</v>
      </c>
      <c r="O159" s="275">
        <v>1.02</v>
      </c>
    </row>
    <row r="160" spans="2:15" x14ac:dyDescent="0.25">
      <c r="B160" s="490"/>
      <c r="C160" s="250" t="s">
        <v>145</v>
      </c>
      <c r="D160" s="275">
        <v>1.85</v>
      </c>
      <c r="E160" s="275">
        <v>1.84</v>
      </c>
      <c r="F160" s="275">
        <v>1.83</v>
      </c>
      <c r="G160" s="275">
        <v>1.45</v>
      </c>
      <c r="H160" s="275">
        <v>1.38</v>
      </c>
      <c r="I160" s="275">
        <v>1.23</v>
      </c>
      <c r="J160" s="275">
        <v>1.21</v>
      </c>
      <c r="K160" s="275">
        <v>1.19</v>
      </c>
      <c r="L160" s="275">
        <v>1.27</v>
      </c>
      <c r="M160" s="275">
        <v>1.1299999999999999</v>
      </c>
      <c r="N160" s="275">
        <v>1.1100000000000001</v>
      </c>
      <c r="O160" s="275">
        <v>1.1399999999999999</v>
      </c>
    </row>
    <row r="161" spans="2:15" x14ac:dyDescent="0.25">
      <c r="B161" s="490"/>
      <c r="C161" s="250" t="s">
        <v>163</v>
      </c>
      <c r="D161" s="275">
        <v>1.83</v>
      </c>
      <c r="E161" s="275">
        <v>1.67</v>
      </c>
      <c r="F161" s="275">
        <v>1.92</v>
      </c>
      <c r="G161" s="275">
        <v>1.23</v>
      </c>
      <c r="H161" s="275">
        <v>1.55</v>
      </c>
      <c r="I161" s="275">
        <v>1.42</v>
      </c>
      <c r="J161" s="275">
        <v>1.3</v>
      </c>
      <c r="K161" s="275">
        <v>1.23</v>
      </c>
      <c r="L161" s="275">
        <v>1.26</v>
      </c>
      <c r="M161" s="275">
        <v>1.45</v>
      </c>
      <c r="N161" s="275">
        <v>1.39</v>
      </c>
      <c r="O161" s="275">
        <v>1.62</v>
      </c>
    </row>
    <row r="162" spans="2:15" x14ac:dyDescent="0.25">
      <c r="B162" s="490"/>
      <c r="C162" s="250" t="s">
        <v>169</v>
      </c>
      <c r="D162" s="275">
        <v>1.05</v>
      </c>
      <c r="E162" s="275">
        <v>1.06</v>
      </c>
      <c r="F162" s="275">
        <v>1.1299999999999999</v>
      </c>
      <c r="G162" s="275">
        <v>1.1000000000000001</v>
      </c>
      <c r="H162" s="275">
        <v>1.1599999999999999</v>
      </c>
      <c r="I162" s="275">
        <v>1.1100000000000001</v>
      </c>
      <c r="J162" s="275">
        <v>1.0900000000000001</v>
      </c>
      <c r="K162" s="275">
        <v>1.07</v>
      </c>
      <c r="L162" s="275">
        <v>1.0900000000000001</v>
      </c>
      <c r="M162" s="275">
        <v>1.1599999999999999</v>
      </c>
      <c r="N162" s="275">
        <v>1.17</v>
      </c>
      <c r="O162" s="275">
        <v>1.1200000000000001</v>
      </c>
    </row>
    <row r="163" spans="2:15" x14ac:dyDescent="0.25">
      <c r="B163" s="490"/>
      <c r="C163" s="250" t="s">
        <v>170</v>
      </c>
      <c r="D163" s="275">
        <v>1.06</v>
      </c>
      <c r="E163" s="275">
        <v>1.1299999999999999</v>
      </c>
      <c r="F163" s="275">
        <v>1.1100000000000001</v>
      </c>
      <c r="G163" s="275">
        <v>1.1499999999999999</v>
      </c>
      <c r="H163" s="275">
        <v>1.31</v>
      </c>
      <c r="I163" s="275">
        <v>1.03</v>
      </c>
      <c r="J163" s="275">
        <v>1</v>
      </c>
      <c r="K163" s="275">
        <v>0.97</v>
      </c>
      <c r="L163" s="275">
        <v>0.99</v>
      </c>
      <c r="M163" s="275">
        <v>1.1200000000000001</v>
      </c>
      <c r="N163" s="275">
        <v>1.06</v>
      </c>
      <c r="O163" s="275">
        <v>1.0900000000000001</v>
      </c>
    </row>
    <row r="164" spans="2:15" x14ac:dyDescent="0.25">
      <c r="B164" s="490"/>
      <c r="C164" s="250" t="s">
        <v>171</v>
      </c>
      <c r="D164" s="275">
        <v>1.1000000000000001</v>
      </c>
      <c r="E164" s="275">
        <v>1.1000000000000001</v>
      </c>
      <c r="F164" s="275">
        <v>1.05</v>
      </c>
      <c r="G164" s="276">
        <v>1.03</v>
      </c>
      <c r="H164" s="276">
        <v>1</v>
      </c>
      <c r="I164" s="276">
        <v>1.08</v>
      </c>
      <c r="J164" s="275">
        <v>1</v>
      </c>
      <c r="K164" s="275">
        <v>0.99</v>
      </c>
      <c r="L164" s="275">
        <v>1.02</v>
      </c>
      <c r="M164" s="275">
        <v>1.05</v>
      </c>
      <c r="N164" s="275">
        <v>0.99</v>
      </c>
      <c r="O164" s="275">
        <v>1.1299999999999999</v>
      </c>
    </row>
    <row r="165" spans="2:15" x14ac:dyDescent="0.25">
      <c r="B165" s="491"/>
      <c r="C165" s="250" t="s">
        <v>172</v>
      </c>
      <c r="D165" s="275">
        <v>1.06</v>
      </c>
      <c r="E165" s="275">
        <v>1.1299999999999999</v>
      </c>
      <c r="F165" s="275">
        <v>1.1000000000000001</v>
      </c>
      <c r="G165" s="275">
        <v>1.1599999999999999</v>
      </c>
      <c r="H165" s="275">
        <v>1.1200000000000001</v>
      </c>
      <c r="I165" s="275">
        <v>1.06</v>
      </c>
      <c r="J165" s="276">
        <v>1.0900000000000001</v>
      </c>
      <c r="K165" s="276">
        <v>0.92</v>
      </c>
      <c r="L165" s="276">
        <v>1.02</v>
      </c>
      <c r="M165" s="276">
        <v>1.06</v>
      </c>
      <c r="N165" s="276">
        <v>1.08</v>
      </c>
      <c r="O165" s="276">
        <v>1.03</v>
      </c>
    </row>
  </sheetData>
  <sheetProtection algorithmName="SHA-512" hashValue="4/9iAlBNWPyAsD7cuzIGNJui+1fu0lNJFeQnK0TqbVna/YSmCqe7TRSGONk/+Dq5SPeRirEM1kCL3jnJvUuJXg==" saltValue="8PwMXA5wGQW53fUeTV831w==" spinCount="100000" sheet="1" objects="1" scenarios="1" selectLockedCells="1"/>
  <mergeCells count="102">
    <mergeCell ref="B154:B158"/>
    <mergeCell ref="B159:B165"/>
    <mergeCell ref="B54:S54"/>
    <mergeCell ref="D121:F121"/>
    <mergeCell ref="B125:B129"/>
    <mergeCell ref="B130:B135"/>
    <mergeCell ref="B136:B139"/>
    <mergeCell ref="B140:B145"/>
    <mergeCell ref="B146:B153"/>
    <mergeCell ref="B86:B90"/>
    <mergeCell ref="B91:B97"/>
    <mergeCell ref="B102:B103"/>
    <mergeCell ref="B104:B105"/>
    <mergeCell ref="D55:S55"/>
    <mergeCell ref="B57:B61"/>
    <mergeCell ref="B62:B67"/>
    <mergeCell ref="B68:B71"/>
    <mergeCell ref="B72:B77"/>
    <mergeCell ref="B78:B85"/>
    <mergeCell ref="G121:I121"/>
    <mergeCell ref="J121:L121"/>
    <mergeCell ref="M121:O121"/>
    <mergeCell ref="D120:O120"/>
    <mergeCell ref="B16:B21"/>
    <mergeCell ref="B22:B25"/>
    <mergeCell ref="B26:B31"/>
    <mergeCell ref="B32:B39"/>
    <mergeCell ref="B40:B44"/>
    <mergeCell ref="B45:B51"/>
    <mergeCell ref="AL8:AM8"/>
    <mergeCell ref="AN8:AO8"/>
    <mergeCell ref="AP8:AQ8"/>
    <mergeCell ref="B11:B15"/>
    <mergeCell ref="D6:AA6"/>
    <mergeCell ref="D7:O7"/>
    <mergeCell ref="P7:AA7"/>
    <mergeCell ref="D8:E8"/>
    <mergeCell ref="F8:G8"/>
    <mergeCell ref="H8:I8"/>
    <mergeCell ref="J8:K8"/>
    <mergeCell ref="L8:M8"/>
    <mergeCell ref="N8:O8"/>
    <mergeCell ref="P8:Q8"/>
    <mergeCell ref="R8:S8"/>
    <mergeCell ref="T8:U8"/>
    <mergeCell ref="V8:W8"/>
    <mergeCell ref="X8:Y8"/>
    <mergeCell ref="Z8:AA8"/>
    <mergeCell ref="AZ6:BW6"/>
    <mergeCell ref="AZ7:BK7"/>
    <mergeCell ref="BL7:BW7"/>
    <mergeCell ref="AZ8:BA8"/>
    <mergeCell ref="BB8:BC8"/>
    <mergeCell ref="BD8:BE8"/>
    <mergeCell ref="BF8:BG8"/>
    <mergeCell ref="BH8:BI8"/>
    <mergeCell ref="BJ8:BK8"/>
    <mergeCell ref="BL8:BM8"/>
    <mergeCell ref="BN8:BO8"/>
    <mergeCell ref="BP8:BQ8"/>
    <mergeCell ref="BR8:BS8"/>
    <mergeCell ref="BT8:BU8"/>
    <mergeCell ref="BV8:BW8"/>
    <mergeCell ref="BX6:CU6"/>
    <mergeCell ref="BX7:CI7"/>
    <mergeCell ref="CJ7:CU7"/>
    <mergeCell ref="BX8:BY8"/>
    <mergeCell ref="BZ8:CA8"/>
    <mergeCell ref="CB8:CC8"/>
    <mergeCell ref="CD8:CE8"/>
    <mergeCell ref="CF8:CG8"/>
    <mergeCell ref="CH8:CI8"/>
    <mergeCell ref="CJ8:CK8"/>
    <mergeCell ref="CL8:CM8"/>
    <mergeCell ref="CN8:CO8"/>
    <mergeCell ref="CP8:CQ8"/>
    <mergeCell ref="CR8:CS8"/>
    <mergeCell ref="CT8:CU8"/>
    <mergeCell ref="D5:AB5"/>
    <mergeCell ref="A102:A105"/>
    <mergeCell ref="A106:A109"/>
    <mergeCell ref="A110:A113"/>
    <mergeCell ref="A114:A117"/>
    <mergeCell ref="B106:B107"/>
    <mergeCell ref="B108:B109"/>
    <mergeCell ref="B110:B111"/>
    <mergeCell ref="B112:B113"/>
    <mergeCell ref="B114:B115"/>
    <mergeCell ref="B116:B117"/>
    <mergeCell ref="B100:S100"/>
    <mergeCell ref="AB6:AY6"/>
    <mergeCell ref="AB7:AM7"/>
    <mergeCell ref="AN7:AY7"/>
    <mergeCell ref="AB8:AC8"/>
    <mergeCell ref="AD8:AE8"/>
    <mergeCell ref="AF8:AG8"/>
    <mergeCell ref="AH8:AI8"/>
    <mergeCell ref="AJ8:AK8"/>
    <mergeCell ref="AR8:AS8"/>
    <mergeCell ref="AT8:AU8"/>
    <mergeCell ref="AV8:AW8"/>
    <mergeCell ref="AX8:AY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6</vt:i4>
      </vt:variant>
    </vt:vector>
  </HeadingPairs>
  <TitlesOfParts>
    <vt:vector size="12" baseType="lpstr">
      <vt:lpstr>about</vt:lpstr>
      <vt:lpstr>HPLC simulator</vt:lpstr>
      <vt:lpstr>HELP</vt:lpstr>
      <vt:lpstr>Calculation</vt:lpstr>
      <vt:lpstr>calculation2</vt:lpstr>
      <vt:lpstr>1</vt:lpstr>
      <vt:lpstr>champ</vt:lpstr>
      <vt:lpstr>LISTE1</vt:lpstr>
      <vt:lpstr>LISTE2</vt:lpstr>
      <vt:lpstr>profile</vt:lpstr>
      <vt:lpstr>HELP!Zone_d_impression</vt:lpstr>
      <vt:lpstr>'HPLC simulator'!Zone_d_impression</vt:lpstr>
    </vt:vector>
  </TitlesOfParts>
  <Company>Université de Genève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Guillarme Davy</dc:creator>
  <cp:lastModifiedBy>Davy GUILLARME</cp:lastModifiedBy>
  <cp:lastPrinted>2020-11-10T09:40:21Z</cp:lastPrinted>
  <dcterms:created xsi:type="dcterms:W3CDTF">2018-01-23T10:07:17Z</dcterms:created>
  <dcterms:modified xsi:type="dcterms:W3CDTF">2020-12-04T11:25:11Z</dcterms:modified>
</cp:coreProperties>
</file>